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updateLinks="never" codeName="DieseArbeitsmappe" defaultThemeVersion="124226"/>
  <bookViews>
    <workbookView xWindow="1425" yWindow="2040" windowWidth="14445" windowHeight="7935" tabRatio="861"/>
  </bookViews>
  <sheets>
    <sheet name="Prog1 Summary Sheet" sheetId="30" r:id="rId1"/>
    <sheet name="Prog1 SW Status Report" sheetId="31" r:id="rId2"/>
    <sheet name="Supplier Config" sheetId="1" r:id="rId3"/>
    <sheet name="Feat-Func-Development" sheetId="14" r:id="rId4"/>
    <sheet name="Prog1 Issue Chart Data" sheetId="3" r:id="rId5"/>
    <sheet name="Prog2 Issue Chart Data" sheetId="4" state="hidden" r:id="rId6"/>
    <sheet name="Prog3 Issue Chart Data" sheetId="5" state="hidden" r:id="rId7"/>
    <sheet name="Prog4 Issue Chart Data" sheetId="6" state="hidden" r:id="rId8"/>
    <sheet name="Prog5 Issue Chart Data" sheetId="7" state="hidden" r:id="rId9"/>
    <sheet name="Prog6 Issue Chart Data" sheetId="8" state="hidden" r:id="rId10"/>
    <sheet name="Prog7 Issue Chart Data" sheetId="9" state="hidden" r:id="rId11"/>
    <sheet name="Prog8 Issue Chart Data" sheetId="10" state="hidden" r:id="rId12"/>
    <sheet name="Prog9 Issue Chart Data" sheetId="11" state="hidden" r:id="rId13"/>
    <sheet name="Limitation List" sheetId="12" r:id="rId14"/>
    <sheet name="Key Issues" sheetId="13" r:id="rId15"/>
    <sheet name="Forecast Storage" sheetId="35" state="hidden" r:id="rId16"/>
    <sheet name="Feat-Func-Development_GFD_trans" sheetId="15" state="hidden" r:id="rId17"/>
    <sheet name="TranslationVSEM2LHS" sheetId="16" state="hidden" r:id="rId18"/>
    <sheet name="aggregated FIP Data Prog1" sheetId="18" state="hidden" r:id="rId19"/>
    <sheet name="aggregated FIP Data Prog2" sheetId="19" state="hidden" r:id="rId20"/>
    <sheet name="aggregated FIP Data Prog3" sheetId="20" state="hidden" r:id="rId21"/>
    <sheet name="aggregated FIP Data Prog4" sheetId="21" state="hidden" r:id="rId22"/>
    <sheet name="aggregated FIP Data Prog5" sheetId="22" state="hidden" r:id="rId23"/>
    <sheet name="aggregated FIP Data Prog6" sheetId="23" state="hidden" r:id="rId24"/>
    <sheet name="aggregated FIP Data Prog7" sheetId="24" state="hidden" r:id="rId25"/>
    <sheet name="aggregated FIP Data Prog8" sheetId="25" state="hidden" r:id="rId26"/>
    <sheet name="aggregated FIP Data Prog9" sheetId="26" state="hidden" r:id="rId27"/>
    <sheet name="aggregated FIP Data ProgSel" sheetId="27" state="hidden" r:id="rId28"/>
    <sheet name="Configuration | Scaling" sheetId="28" r:id="rId29"/>
    <sheet name="DCR_Forecast" sheetId="32" r:id="rId30"/>
    <sheet name="Template_Log" sheetId="33" state="hidden" r:id="rId31"/>
  </sheets>
  <functionGroups builtInGroupCount="17"/>
  <definedNames>
    <definedName name="_ACN__List">'Configuration | Scaling'!$H$4:$H$6</definedName>
    <definedName name="_ACN_CR1">'Configuration | Scaling'!$H$5</definedName>
    <definedName name="_ACN_CR2">'Configuration | Scaling'!$H$6</definedName>
    <definedName name="_DM__List">'Configuration | Scaling'!$J$4:$J$11</definedName>
    <definedName name="_xlnm._FilterDatabase" localSheetId="28" hidden="1">'Configuration | Scaling'!$H$4:$H$7</definedName>
    <definedName name="_xlnm._FilterDatabase" localSheetId="3" hidden="1">'Feat-Func-Development'!$A$5:$BW$5</definedName>
    <definedName name="_xlnm._FilterDatabase" localSheetId="16" hidden="1">'Feat-Func-Development_GFD_trans'!$A$5:$EZ$359</definedName>
    <definedName name="_GPDS__List">'Configuration | Scaling'!$E$13:$Y$13</definedName>
    <definedName name="_JOB1">HLOOKUP("JOB1",'Configuration | Scaling'!$E$13:$Y$43,3,FALSE)</definedName>
    <definedName name="_REV__List">'Configuration | Scaling'!$F$4:$F$8</definedName>
    <definedName name="_REV__Number">'Configuration | Scaling'!$F$3</definedName>
    <definedName name="_REV_CR1">'Configuration | Scaling'!$F$5</definedName>
    <definedName name="_REV_CR2">'Configuration | Scaling'!$F$6</definedName>
    <definedName name="_REV_CR3">'Configuration | Scaling'!$F$7</definedName>
    <definedName name="_REV_CR4">'Configuration | Scaling'!$F$8</definedName>
    <definedName name="_REV_TH1">'Configuration | Scaling'!$G$5</definedName>
    <definedName name="_REV_TH2">'Configuration | Scaling'!$G$6</definedName>
    <definedName name="_REV_TH3">'Configuration | Scaling'!$G$7</definedName>
    <definedName name="_REV_TH4">'Configuration | Scaling'!$G$8</definedName>
    <definedName name="_RYG__List">'Configuration | Scaling'!$B$4:$B$7</definedName>
    <definedName name="_RYG__Number">'Configuration | Scaling'!$B$3</definedName>
    <definedName name="_RYG_CR1">'Configuration | Scaling'!$B$5</definedName>
    <definedName name="_RYG_CR2">'Configuration | Scaling'!$B$6</definedName>
    <definedName name="_RYG_CR3">'Configuration | Scaling'!$B$7</definedName>
    <definedName name="_RYG_TH1">'Configuration | Scaling'!$C$5</definedName>
    <definedName name="_RYG_TH2">'Configuration | Scaling'!$C$6</definedName>
    <definedName name="_RYG_TH3">'Configuration | Scaling'!$C$7</definedName>
    <definedName name="_SC1__List">'Configuration | Scaling'!$D$4:$D$8</definedName>
    <definedName name="_SC1__Number">'Configuration | Scaling'!$D$3</definedName>
    <definedName name="_SC1_CR1">'Configuration | Scaling'!$D$5</definedName>
    <definedName name="_SC1_CR2">'Configuration | Scaling'!$D$6</definedName>
    <definedName name="_SC1_CR3">'Configuration | Scaling'!$D$7</definedName>
    <definedName name="_SC1_CR4">'Configuration | Scaling'!$D$8</definedName>
    <definedName name="_SC1_TH1">'Configuration | Scaling'!$E$5</definedName>
    <definedName name="_SC1_TH2">'Configuration | Scaling'!$E$6</definedName>
    <definedName name="_SC1_TH3">'Configuration | Scaling'!$E$7</definedName>
    <definedName name="_SC1_TH4">'Configuration | Scaling'!$E$8</definedName>
    <definedName name="_TSt__List">'Configuration | Scaling'!$I$4:$I$6</definedName>
    <definedName name="_TSt_01">'Configuration | Scaling'!$I$4</definedName>
    <definedName name="_TSt_02">'Configuration | Scaling'!$I$5</definedName>
    <definedName name="_Tst_03">'Configuration | Scaling'!$I$6</definedName>
    <definedName name="_UNV1">HLOOKUP("UNV1",'Configuration | Scaling'!$E$13:$Y$43,3,FALSE)</definedName>
    <definedName name="_UNV2">HLOOKUP("UNV2",'Configuration | Scaling'!$E$13:$Y$43,3,FALSE)</definedName>
    <definedName name="_UPV1">HLOOKUP("UPV1",'Configuration | Scaling'!$E$13:$Y$43,3,FALSE)</definedName>
    <definedName name="_UPV2">HLOOKUP("UPV2",'Configuration | Scaling'!$E$13:$Y$43,3,FALSE)</definedName>
    <definedName name="_YN__List">'Configuration | Scaling'!$A$4:$A$6</definedName>
    <definedName name="_YN__Number">'Configuration | Scaling'!$A$3</definedName>
    <definedName name="_YN_CR1">'Configuration | Scaling'!$A$5</definedName>
    <definedName name="_YN_CR2">'Configuration | Scaling'!$A$6</definedName>
    <definedName name="BT" localSheetId="0">'Prog1 Summary Sheet'!$A$41</definedName>
    <definedName name="BT_c" localSheetId="0">'Prog1 Summary Sheet'!$A$43</definedName>
    <definedName name="CAN_MSL_END">'Configuration | Scaling'!$D$41</definedName>
    <definedName name="CAN_MSL_START">'Configuration | Scaling'!$C$41</definedName>
    <definedName name="CAN_MSL_VAL">'Supplier Config'!$F$19</definedName>
    <definedName name="dateToday" localSheetId="19">#REF!</definedName>
    <definedName name="dateToday" localSheetId="20">#REF!</definedName>
    <definedName name="dateToday" localSheetId="21">#REF!</definedName>
    <definedName name="dateToday" localSheetId="22">#REF!</definedName>
    <definedName name="dateToday" localSheetId="23">#REF!</definedName>
    <definedName name="dateToday" localSheetId="24">#REF!</definedName>
    <definedName name="dateToday" localSheetId="25">#REF!</definedName>
    <definedName name="dateToday" localSheetId="26">#REF!</definedName>
    <definedName name="dateToday" localSheetId="27">#REF!</definedName>
    <definedName name="DCRopen">'Prog1 SW Status Report'!$A$144</definedName>
    <definedName name="DCRopen_1">'Prog1 SW Status Report'!$A$144</definedName>
    <definedName name="DIAG_IMPL_END">'Configuration | Scaling'!$D$36</definedName>
    <definedName name="DIAG_IMPL_START">'Configuration | Scaling'!$C$36</definedName>
    <definedName name="DIAG_IMPL_VAL">'Supplier Config'!$F$14</definedName>
    <definedName name="ECUxyz">'Supplier Config'!$I$5</definedName>
    <definedName name="EOL" localSheetId="19">#REF!</definedName>
    <definedName name="EOL" localSheetId="20">#REF!</definedName>
    <definedName name="EOL" localSheetId="21">#REF!</definedName>
    <definedName name="EOL" localSheetId="22">#REF!</definedName>
    <definedName name="EOL" localSheetId="23">#REF!</definedName>
    <definedName name="EOL" localSheetId="24">#REF!</definedName>
    <definedName name="EOL" localSheetId="25">#REF!</definedName>
    <definedName name="EOL" localSheetId="26">#REF!</definedName>
    <definedName name="EOL" localSheetId="27">#REF!</definedName>
    <definedName name="FDJ">HLOOKUP("FDJ",'Configuration | Scaling'!$E$13:$Y$43,3,FALSE)</definedName>
    <definedName name="FEC">HLOOKUP("FEC",'Configuration | Scaling'!$E$13:$Y$43,3,FALSE)</definedName>
    <definedName name="FF">'Prog1 Summary Sheet'!$A$28</definedName>
    <definedName name="FF_1" localSheetId="0">'Prog1 Summary Sheet'!$A$28</definedName>
    <definedName name="FF_c">'Prog1 Summary Sheet'!$A$30</definedName>
    <definedName name="FF_IMPL_STAT_END">'Configuration | Scaling'!$D$30</definedName>
    <definedName name="FF_IMPL_STAT_START">'Configuration | Scaling'!$C$30</definedName>
    <definedName name="FF_MOD_STAT_END">'Configuration | Scaling'!$D$29</definedName>
    <definedName name="FF_MOD_STAT_START">'Configuration | Scaling'!$C$29</definedName>
    <definedName name="FF_SPEC_ACC_END">'Configuration | Scaling'!$D$28</definedName>
    <definedName name="FF_SPEC_ACC_START">'Configuration | Scaling'!$C$28</definedName>
    <definedName name="FF_SPEC_CASC_END">'Configuration | Scaling'!$D$24</definedName>
    <definedName name="FF_SPEC_CASC_START">'Configuration | Scaling'!$C$24</definedName>
    <definedName name="FF_TST_SPEC_STAT_END">'Configuration | Scaling'!$D$31</definedName>
    <definedName name="FF_TST_SPEC_STAT_START">'Configuration | Scaling'!$C$31</definedName>
    <definedName name="FFD">'Prog1 Summary Sheet'!$A$17</definedName>
    <definedName name="FFD_1" localSheetId="0">'Prog1 Summary Sheet'!$A$17</definedName>
    <definedName name="FFD_c" localSheetId="0">'Prog1 Summary Sheet'!$A$19</definedName>
    <definedName name="filingDate">'Supplier Config'!$I$4</definedName>
    <definedName name="GW_IMPL_END">'Configuration | Scaling'!$D$38</definedName>
    <definedName name="GW_IMPL_START">'Configuration | Scaling'!$C$38</definedName>
    <definedName name="GW_IMPL_VAL">'Supplier Config'!$F$16</definedName>
    <definedName name="HW_SPEC_ACC_END">'Configuration | Scaling'!$D$43</definedName>
    <definedName name="HW_SPEC_ACC_START">'Configuration | Scaling'!$C$43</definedName>
    <definedName name="HW_SPEC_ACC_VAL">'Supplier Config'!$F$21</definedName>
    <definedName name="HW_SPEC_CASC_END">'Configuration | Scaling'!$D$42</definedName>
    <definedName name="HW_SPEC_CASC_START">'Configuration | Scaling'!$C$42</definedName>
    <definedName name="HW_SPEC_CASC_VAL">'Supplier Config'!$F$20</definedName>
    <definedName name="Last">'Prog1 SW Status Report'!$A$147</definedName>
    <definedName name="LastCell">'Prog1 SW Status Report'!$A$147</definedName>
    <definedName name="M_1">HLOOKUP("M_1",'Configuration | Scaling'!$E$13:$Y$43,3,FALSE)</definedName>
    <definedName name="M1BB">HLOOKUP("M1BB",'Configuration | Scaling'!$E$13:$Y$43,3,FALSE)</definedName>
    <definedName name="M1DC">HLOOKUP("M1DC",'Configuration | Scaling'!$E$13:$Y$43,3,FALSE)</definedName>
    <definedName name="M1DJ">HLOOKUP("M1DJ",'Configuration | Scaling'!$E$13:$Y$43,3,FALSE)</definedName>
    <definedName name="Maturity_Achieved" localSheetId="19">'aggregated FIP Data Prog2'!$A$4:$A$63</definedName>
    <definedName name="Maturity_Achieved" localSheetId="20">'aggregated FIP Data Prog3'!$A$4:$A$63</definedName>
    <definedName name="Maturity_Achieved" localSheetId="21">'aggregated FIP Data Prog4'!$A$4:$A$63</definedName>
    <definedName name="Maturity_Achieved" localSheetId="22">'aggregated FIP Data Prog5'!$A$4:$A$63</definedName>
    <definedName name="Maturity_Achieved" localSheetId="23">'aggregated FIP Data Prog6'!$A$4:$A$63</definedName>
    <definedName name="Maturity_Achieved" localSheetId="24">'aggregated FIP Data Prog7'!$A$4:$A$63</definedName>
    <definedName name="Maturity_Achieved" localSheetId="25">'aggregated FIP Data Prog8'!$A$4:$A$63</definedName>
    <definedName name="Maturity_Achieved" localSheetId="26">'aggregated FIP Data Prog9'!$A$4:$A$63</definedName>
    <definedName name="Maturity_Achieved" localSheetId="27">'aggregated FIP Data ProgSel'!$A$4:$A$63</definedName>
    <definedName name="Maturity_Achieved">'aggregated FIP Data Prog1'!$A$4:$A$63</definedName>
    <definedName name="Max_Value" localSheetId="5">'Prog2 Issue Chart Data'!$E$58</definedName>
    <definedName name="Max_Value" localSheetId="6">'Prog3 Issue Chart Data'!$E$58</definedName>
    <definedName name="Max_Value" localSheetId="7">'Prog4 Issue Chart Data'!$E$58</definedName>
    <definedName name="Max_Value" localSheetId="8">'Prog5 Issue Chart Data'!$E$58</definedName>
    <definedName name="Max_Value" localSheetId="9">'Prog6 Issue Chart Data'!$E$58</definedName>
    <definedName name="Max_Value" localSheetId="10">'Prog7 Issue Chart Data'!$E$58</definedName>
    <definedName name="Max_Value" localSheetId="11">'Prog8 Issue Chart Data'!$E$58</definedName>
    <definedName name="Max_Value" localSheetId="12">'Prog9 Issue Chart Data'!$E$58</definedName>
    <definedName name="Max_Value">'Prog1 Issue Chart Data'!$E$58</definedName>
    <definedName name="mearsure_granularity">'Configuration | Scaling'!$B$46</definedName>
    <definedName name="MFF">'Prog1 SW Status Report'!$A$141</definedName>
    <definedName name="MFF_1">'Prog1 SW Status Report'!$A$141</definedName>
    <definedName name="NA">'Configuration | Scaling'!$A$4</definedName>
    <definedName name="nonFktReq_IMPL_END">'Configuration | Scaling'!$D$40</definedName>
    <definedName name="nonFktReq_IMPL_START">'Configuration | Scaling'!$C$40</definedName>
    <definedName name="nonFktReq_IMPL_VAL">'Supplier Config'!$F$18</definedName>
    <definedName name="NOS_IMPL_END">'Configuration | Scaling'!$D$35</definedName>
    <definedName name="NOS_IMPL_START">'Configuration | Scaling'!$C$35</definedName>
    <definedName name="NOS_IMPL_VAL">'Supplier Config'!$F$13</definedName>
    <definedName name="NR_SW_ISSUES_END">'Configuration | Scaling'!$D$34</definedName>
    <definedName name="NR_SW_ISSUES_START">'Configuration | Scaling'!$C$34</definedName>
    <definedName name="OpenMajorIssues">'Prog1 SW Status Report'!$A$142</definedName>
    <definedName name="OpenMajorIssues_1">'Prog1 SW Status Report'!$A$142</definedName>
    <definedName name="OpenMinorIssues">'Prog1 SW Status Report'!$A$143</definedName>
    <definedName name="OpenMinorIssues_1">'Prog1 SW Status Report'!$A$143</definedName>
    <definedName name="othBT_IMPL_END">'Configuration | Scaling'!$D$39</definedName>
    <definedName name="othBT_IMPL_START">'Configuration | Scaling'!$C$39</definedName>
    <definedName name="othBT_IMPL_VAL">'Supplier Config'!$F$17</definedName>
    <definedName name="others" localSheetId="0">'Prog1 Summary Sheet'!$A$51</definedName>
    <definedName name="others_c" localSheetId="0">'Prog1 Summary Sheet'!$A$53</definedName>
    <definedName name="PEC">HLOOKUP("PEC",'Configuration | Scaling'!$E$13:$Y$43,3,FALSE)</definedName>
    <definedName name="Pending">'Prog1 SW Status Report'!$A$145</definedName>
    <definedName name="PendingRetest">'Prog1 SW Status Report'!$A$146</definedName>
    <definedName name="PendingRetestLast">'Prog1 SW Status Report'!$A$147</definedName>
    <definedName name="PP">HLOOKUP("PP",'Configuration | Scaling'!$E$13:$Y$43,3,FALSE)</definedName>
    <definedName name="_xlnm.Print_Area" localSheetId="0">'Prog1 Summary Sheet'!$A$1:$L$53</definedName>
    <definedName name="_xlnm.Print_Area" localSheetId="1">'Prog1 SW Status Report'!$A$1:$AH$194</definedName>
    <definedName name="_xlnm.Print_Area" localSheetId="2">'Supplier Config'!$A$1:$T$41</definedName>
    <definedName name="Prog1">'Configuration | Scaling'!$D$15</definedName>
    <definedName name="Prog2">'Configuration | Scaling'!$D$16</definedName>
    <definedName name="Prog3">'Configuration | Scaling'!$D$17</definedName>
    <definedName name="Prog4">'Configuration | Scaling'!$D$18</definedName>
    <definedName name="Prog5">'Configuration | Scaling'!$D$19</definedName>
    <definedName name="Prog6">'Configuration | Scaling'!$D$20</definedName>
    <definedName name="Prog7">'Configuration | Scaling'!$D$21</definedName>
    <definedName name="Prog8">'Configuration | Scaling'!$D$22</definedName>
    <definedName name="Prog9">'Configuration | Scaling'!$D$23</definedName>
    <definedName name="Program1">'Configuration | Scaling'!$D$15</definedName>
    <definedName name="Program2">'Configuration | Scaling'!$D$16</definedName>
    <definedName name="Program3">'Configuration | Scaling'!$D$17</definedName>
    <definedName name="PS">HLOOKUP("PS",'Configuration | Scaling'!$E$13:$Y$43,3,FALSE)</definedName>
    <definedName name="PSC">HLOOKUP("PSC",'Configuration | Scaling'!$E$13:$Y$43,3,FALSE)</definedName>
    <definedName name="PTC">HLOOKUP("PTC",'Configuration | Scaling'!$E$13:$Y$43,3,FALSE)</definedName>
    <definedName name="PTCC">HLOOKUP("PTCC",'Configuration | Scaling'!$E$13:$Y$43,3,FALSE)</definedName>
    <definedName name="rngCancelledSeries" comment="dynamic range">INDEX('aggregated FIP Data ProgSel'!$C$4:$U$63,MATCH("PS",'aggregated FIP Data ProgSel'!$C$4:$C$63,0),12):INDEX('aggregated FIP Data ProgSel'!$C$4:$U$63,MATCH("OKTB",'aggregated FIP Data ProgSel'!$C$4:$C$63,0),12)</definedName>
    <definedName name="rngCancelledSeries1">INDEX('aggregated FIP Data Prog1'!$C$4:$U$63,MATCH("PS",'aggregated FIP Data Prog1'!$C$4:$C$63,0),12):INDEX('aggregated FIP Data Prog1'!$C$4:$U$63,MATCH("OKTB",'aggregated FIP Data Prog1'!$C$4:$C$63,0),12)</definedName>
    <definedName name="rngCancelledSeries2">INDEX('aggregated FIP Data Prog2'!$C$4:$U$63,MATCH("PS",'aggregated FIP Data Prog2'!$C$4:$C$63,0),12):INDEX('aggregated FIP Data Prog2'!$C$4:$U$63,MATCH("OKTB",'aggregated FIP Data Prog2'!$C$4:$C$63,0),12)</definedName>
    <definedName name="rngCancelledSeries3">INDEX('aggregated FIP Data Prog3'!$C$4:$U$63,MATCH("PS",'aggregated FIP Data Prog3'!$C$4:$C$63,0),12):INDEX('aggregated FIP Data Prog3'!$C$4:$U$63,MATCH("OKTB",'aggregated FIP Data Prog3'!$C$4:$C$63,0),12)</definedName>
    <definedName name="rngCancelledSeries4">INDEX('aggregated FIP Data Prog4'!$C$4:$U$63,MATCH("PS",'aggregated FIP Data Prog4'!$C$4:$C$63,0),12):INDEX('aggregated FIP Data Prog4'!$C$4:$U$63,MATCH("OKTB",'aggregated FIP Data Prog4'!$C$4:$C$63,0),12)</definedName>
    <definedName name="rngCancelledSeries5">INDEX('aggregated FIP Data Prog5'!$C$4:$U$63,MATCH("PS",'aggregated FIP Data Prog5'!$C$4:$C$63,0),12):INDEX('aggregated FIP Data Prog5'!$C$4:$U$63,MATCH("OKTB",'aggregated FIP Data Prog5'!$C$4:$C$63,0),12)</definedName>
    <definedName name="rngCancelledSeries6">INDEX('aggregated FIP Data Prog6'!$C$4:$U$63,MATCH("PS",'aggregated FIP Data Prog6'!$C$4:$C$63,0),12):INDEX('aggregated FIP Data Prog6'!$C$4:$U$63,MATCH("OKTB",'aggregated FIP Data Prog6'!$C$4:$C$63,0),12)</definedName>
    <definedName name="rngCancelledSeries7">INDEX('aggregated FIP Data Prog7'!$C$4:$U$63,MATCH("PS",'aggregated FIP Data Prog7'!$C$4:$C$63,0),12):INDEX('aggregated FIP Data Prog7'!$C$4:$U$63,MATCH("OKTB",'aggregated FIP Data Prog7'!$C$4:$C$63,0),12)</definedName>
    <definedName name="rngCancelledSeries8">INDEX('aggregated FIP Data Prog8'!$C$4:$U$63,MATCH("PS",'aggregated FIP Data Prog8'!$C$4:$C$63,0),12):INDEX('aggregated FIP Data Prog8'!$C$4:$U$63,MATCH("OKTB",'aggregated FIP Data Prog8'!$C$4:$C$63,0),12)</definedName>
    <definedName name="rngCancelledSeries9">INDEX('aggregated FIP Data Prog9'!$C$4:$U$63,MATCH("PS",'aggregated FIP Data Prog9'!$C$4:$C$63,0),12):INDEX('aggregated FIP Data Prog9'!$C$4:$U$63,MATCH("OKTB",'aggregated FIP Data Prog9'!$C$4:$C$63,0),12)</definedName>
    <definedName name="rngCancelledSeriesActual1">INDEX('aggregated FIP Data Prog1'!$C$4:$AC$124,MATCH("PS",'aggregated FIP Data Prog1'!$C$4:$C$63,0)+61,20):INDEX('aggregated FIP Data Prog1'!$C$4:$AC$124,MATCH("OKTB",'aggregated FIP Data Prog1'!$C$4:$C$63,0)+61,20)</definedName>
    <definedName name="rngCancelledSeriesActual2">INDEX('aggregated FIP Data Prog2'!$C$4:$AC$124,MATCH("PS",'aggregated FIP Data Prog2'!$C$4:$C$63,0)+61,20):INDEX('aggregated FIP Data Prog2'!$C$4:$AC$124,MATCH("OKTB",'aggregated FIP Data Prog2'!$C$4:$C$63,0)+61,20)</definedName>
    <definedName name="rngCancelledSeriesActual3">INDEX('aggregated FIP Data Prog3'!$C$4:$AC$124,MATCH("PS",'aggregated FIP Data Prog3'!$C$4:$C$63,0)+61,20):INDEX('aggregated FIP Data Prog3'!$C$4:$AC$124,MATCH("OKTB",'aggregated FIP Data Prog3'!$C$4:$C$63,0)+61,20)</definedName>
    <definedName name="rngCancelledSeriesActual4">INDEX('aggregated FIP Data Prog4'!$C$4:$AC$124,MATCH("PS",'aggregated FIP Data Prog4'!$C$4:$C$63,0)+61,20):INDEX('aggregated FIP Data Prog4'!$C$4:$AC$124,MATCH("OKTB",'aggregated FIP Data Prog4'!$C$4:$C$63,0)+61,20)</definedName>
    <definedName name="rngCancelledSeriesActual5">INDEX('aggregated FIP Data Prog5'!$C$4:$AC$124,MATCH("PS",'aggregated FIP Data Prog5'!$C$4:$C$63,0)+61,20):INDEX('aggregated FIP Data Prog5'!$C$4:$AC$124,MATCH("OKTB",'aggregated FIP Data Prog5'!$C$4:$C$63,0)+61,20)</definedName>
    <definedName name="rngCancelledSeriesActual6">INDEX('aggregated FIP Data Prog6'!$C$4:$AC$124,MATCH("PS",'aggregated FIP Data Prog6'!$C$4:$C$63,0)+61,20):INDEX('aggregated FIP Data Prog6'!$C$4:$AC$124,MATCH("OKTB",'aggregated FIP Data Prog6'!$C$4:$C$63,0)+61,20)</definedName>
    <definedName name="rngCancelledSeriesActual7">INDEX('aggregated FIP Data Prog7'!$C$4:$AC$124,MATCH("PS",'aggregated FIP Data Prog7'!$C$4:$C$63,0)+61,20):INDEX('aggregated FIP Data Prog7'!$C$4:$AC$124,MATCH("OKTB",'aggregated FIP Data Prog7'!$C$4:$C$63,0)+61,20)</definedName>
    <definedName name="rngCancelledSeriesActual8">INDEX('aggregated FIP Data Prog8'!$C$4:$AC$124,MATCH("PS",'aggregated FIP Data Prog8'!$C$4:$C$63,0)+61,20):INDEX('aggregated FIP Data Prog8'!$C$4:$AC$124,MATCH("OKTB",'aggregated FIP Data Prog8'!$C$4:$C$63,0)+61,20)</definedName>
    <definedName name="rngCancelledSeriesActual9">INDEX('aggregated FIP Data Prog9'!$C$4:$AC$124,MATCH("PS",'aggregated FIP Data Prog9'!$C$4:$C$63,0)+61,20):INDEX('aggregated FIP Data Prog9'!$C$4:$AC$124,MATCH("OKTB",'aggregated FIP Data Prog9'!$C$4:$C$63,0)+61,20)</definedName>
    <definedName name="rngCancelledSeriesDCRF">INDEX('aggregated FIP Data ProgSel'!$C$4:$BI$63,MATCH("PS",'aggregated FIP Data ProgSel'!$C$4:$C$63,0),52):INDEX('aggregated FIP Data ProgSel'!$C$4:$BI$63,MATCH("OKTB",'aggregated FIP Data ProgSel'!$C$4:$C$63,0),52)</definedName>
    <definedName name="rngCancelledSeriesDCRR">INDEX('aggregated FIP Data ProgSel'!$C$4:$AS$63,MATCH("PS",'aggregated FIP Data ProgSel'!$C$4:$C$63,0),36):INDEX('aggregated FIP Data ProgSel'!$C$4:$AS$63,MATCH("OKTB",'aggregated FIP Data ProgSel'!$C$4:$C$63,0),36)</definedName>
    <definedName name="rngCancelledSeriesFR">INDEX('aggregated FIP Data ProgSel'!$C$4:$BA$63,MATCH("PS",'aggregated FIP Data ProgSel'!$C$4:$C$63,0),44):INDEX('aggregated FIP Data ProgSel'!$C$4:$BA$63,MATCH("OKTB",'aggregated FIP Data ProgSel'!$C$4:$C$63,0),44)</definedName>
    <definedName name="rngCancelledSeriesODCR">INDEX('aggregated FIP Data ProgSel'!$C$4:$AK$63,MATCH("PS",'aggregated FIP Data ProgSel'!$C$4:$C$63,0),28):INDEX('aggregated FIP Data ProgSel'!$C$4:$AK$63,MATCH("OKTB",'aggregated FIP Data ProgSel'!$C$4:$C$63,0),28)</definedName>
    <definedName name="rngClarifyingSpecsSeries" comment="dynamic range">INDEX('aggregated FIP Data ProgSel'!$C$4:$U$63,MATCH("PS",'aggregated FIP Data ProgSel'!$C$4:$C$63,0),15):INDEX('aggregated FIP Data ProgSel'!$C$4:$U$63,MATCH("OKTB",'aggregated FIP Data ProgSel'!$C$4:$C$63,0),15)</definedName>
    <definedName name="rngClarifyingSpecsSeries1">INDEX('aggregated FIP Data Prog1'!$C$4:$U$63,MATCH("PS",'aggregated FIP Data Prog1'!$C$4:$C$63,0),15):INDEX('aggregated FIP Data Prog1'!$C$4:$U$63,MATCH("OKTB",'aggregated FIP Data Prog1'!$C$4:$C$63,0),15)</definedName>
    <definedName name="rngClarifyingSpecsSeries2">INDEX('aggregated FIP Data Prog2'!$C$4:$U$63,MATCH("PS",'aggregated FIP Data Prog2'!$C$4:$C$63,0),15):INDEX('aggregated FIP Data Prog2'!$C$4:$U$63,MATCH("OKTB",'aggregated FIP Data Prog2'!$C$4:$C$63,0),15)</definedName>
    <definedName name="rngClarifyingSpecsSeries3">INDEX('aggregated FIP Data Prog3'!$C$4:$U$63,MATCH("PS",'aggregated FIP Data Prog3'!$C$4:$C$63,0),15):INDEX('aggregated FIP Data Prog3'!$C$4:$U$63,MATCH("OKTB",'aggregated FIP Data Prog3'!$C$4:$C$63,0),15)</definedName>
    <definedName name="rngClarifyingSpecsSeries4">INDEX('aggregated FIP Data Prog4'!$C$4:$U$63,MATCH("PS",'aggregated FIP Data Prog4'!$C$4:$C$63,0),15):INDEX('aggregated FIP Data Prog4'!$C$4:$U$63,MATCH("OKTB",'aggregated FIP Data Prog4'!$C$4:$C$63,0),15)</definedName>
    <definedName name="rngClarifyingSpecsSeries5">INDEX('aggregated FIP Data Prog5'!$C$4:$U$63,MATCH("PS",'aggregated FIP Data Prog5'!$C$4:$C$63,0),15):INDEX('aggregated FIP Data Prog5'!$C$4:$U$63,MATCH("OKTB",'aggregated FIP Data Prog5'!$C$4:$C$63,0),15)</definedName>
    <definedName name="rngClarifyingSpecsSeries6">INDEX('aggregated FIP Data Prog6'!$C$4:$U$63,MATCH("PS",'aggregated FIP Data Prog6'!$C$4:$C$63,0),15):INDEX('aggregated FIP Data Prog6'!$C$4:$U$63,MATCH("OKTB",'aggregated FIP Data Prog6'!$C$4:$C$63,0),15)</definedName>
    <definedName name="rngClarifyingSpecsSeries7">INDEX('aggregated FIP Data Prog7'!$C$4:$U$63,MATCH("PS",'aggregated FIP Data Prog7'!$C$4:$C$63,0),15):INDEX('aggregated FIP Data Prog7'!$C$4:$U$63,MATCH("OKTB",'aggregated FIP Data Prog7'!$C$4:$C$63,0),15)</definedName>
    <definedName name="rngClarifyingSpecsSeries8">INDEX('aggregated FIP Data Prog8'!$C$4:$U$63,MATCH("PS",'aggregated FIP Data Prog8'!$C$4:$C$63,0),15):INDEX('aggregated FIP Data Prog8'!$C$4:$U$63,MATCH("OKTB",'aggregated FIP Data Prog8'!$C$4:$C$63,0),15)</definedName>
    <definedName name="rngClarifyingSpecsSeries9">INDEX('aggregated FIP Data Prog9'!$C$4:$U$63,MATCH("PS",'aggregated FIP Data Prog9'!$C$4:$C$63,0),15):INDEX('aggregated FIP Data Prog9'!$C$4:$U$63,MATCH("OKTB",'aggregated FIP Data Prog9'!$C$4:$C$63,0),15)</definedName>
    <definedName name="rngClarifyingSpecsSeriesActual1">INDEX('aggregated FIP Data Prog1'!$C$4:$AC$124,MATCH("PS",'aggregated FIP Data Prog1'!$C$4:$C$63,0)+61,23):INDEX('aggregated FIP Data Prog1'!$C$4:$AC$124,MATCH("OKTB",'aggregated FIP Data Prog1'!$C$4:$C$63,0)+61,23)</definedName>
    <definedName name="rngClarifyingSpecsSeriesActual2">INDEX('aggregated FIP Data Prog2'!$C$4:$AC$124,MATCH("PS",'aggregated FIP Data Prog2'!$C$4:$C$63,0)+61,23):INDEX('aggregated FIP Data Prog2'!$C$4:$AC$124,MATCH("OKTB",'aggregated FIP Data Prog2'!$C$4:$C$63,0)+61,23)</definedName>
    <definedName name="rngClarifyingSpecsSeriesActual3">INDEX('aggregated FIP Data Prog3'!$C$4:$AC$124,MATCH("PS",'aggregated FIP Data Prog3'!$C$4:$C$63,0)+61,23):INDEX('aggregated FIP Data Prog3'!$C$4:$AC$124,MATCH("OKTB",'aggregated FIP Data Prog3'!$C$4:$C$63,0)+61,23)</definedName>
    <definedName name="rngClarifyingSpecsSeriesActual4">INDEX('aggregated FIP Data Prog4'!$C$4:$AC$124,MATCH("PS",'aggregated FIP Data Prog4'!$C$4:$C$63,0)+61,23):INDEX('aggregated FIP Data Prog4'!$C$4:$AC$124,MATCH("OKTB",'aggregated FIP Data Prog4'!$C$4:$C$63,0)+61,23)</definedName>
    <definedName name="rngClarifyingSpecsSeriesActual5">INDEX('aggregated FIP Data Prog5'!$C$4:$AC$124,MATCH("PS",'aggregated FIP Data Prog5'!$C$4:$C$63,0)+61,23):INDEX('aggregated FIP Data Prog5'!$C$4:$AC$124,MATCH("OKTB",'aggregated FIP Data Prog5'!$C$4:$C$63,0)+61,23)</definedName>
    <definedName name="rngClarifyingSpecsSeriesActual6">INDEX('aggregated FIP Data Prog6'!$C$4:$AC$124,MATCH("PS",'aggregated FIP Data Prog6'!$C$4:$C$63,0)+61,23):INDEX('aggregated FIP Data Prog6'!$C$4:$AC$124,MATCH("OKTB",'aggregated FIP Data Prog6'!$C$4:$C$63,0)+61,23)</definedName>
    <definedName name="rngClarifyingSpecsSeriesActual7">INDEX('aggregated FIP Data Prog7'!$C$4:$AC$124,MATCH("PS",'aggregated FIP Data Prog7'!$C$4:$C$63,0)+61,23):INDEX('aggregated FIP Data Prog7'!$C$4:$AC$124,MATCH("OKTB",'aggregated FIP Data Prog7'!$C$4:$C$63,0)+61,23)</definedName>
    <definedName name="rngClarifyingSpecsSeriesActual8">INDEX('aggregated FIP Data Prog8'!$C$4:$AC$124,MATCH("PS",'aggregated FIP Data Prog8'!$C$4:$C$63,0)+61,23):INDEX('aggregated FIP Data Prog8'!$C$4:$AC$124,MATCH("OKTB",'aggregated FIP Data Prog8'!$C$4:$C$63,0)+61,23)</definedName>
    <definedName name="rngClarifyingSpecsSeriesActual9">INDEX('aggregated FIP Data Prog9'!$C$4:$AC$124,MATCH("PS",'aggregated FIP Data Prog9'!$C$4:$C$63,0)+61,23):INDEX('aggregated FIP Data Prog9'!$C$4:$AC$124,MATCH("OKTB",'aggregated FIP Data Prog9'!$C$4:$C$63,0)+61,23)</definedName>
    <definedName name="rngClarifyingSpecsSeriesDCRF">INDEX('aggregated FIP Data ProgSel'!$C$4:$BI$63,MATCH("PS",'aggregated FIP Data ProgSel'!$C$4:$C$63,0),55):INDEX('aggregated FIP Data ProgSel'!$C$4:$BI$63,MATCH("OKTB",'aggregated FIP Data ProgSel'!$C$4:$C$63,0),55)</definedName>
    <definedName name="rngClarifyingSpecsSeriesDCRR">INDEX('aggregated FIP Data ProgSel'!$C$4:$AS$63,MATCH("PS",'aggregated FIP Data ProgSel'!$C$4:$C$63,0),39):INDEX('aggregated FIP Data ProgSel'!$C$4:$AS$63,MATCH("OKTB",'aggregated FIP Data ProgSel'!$C$4:$C$63,0),39)</definedName>
    <definedName name="rngClarifyingSpecsSeriesFR">INDEX('aggregated FIP Data ProgSel'!$C$4:$BA$63,MATCH("PS",'aggregated FIP Data ProgSel'!$C$4:$C$63,0),47):INDEX('aggregated FIP Data ProgSel'!$C$4:$BA$63,MATCH("OKTB",'aggregated FIP Data ProgSel'!$C$4:$C$63,0),47)</definedName>
    <definedName name="rngClarifyingSpecsSeriesODCR">INDEX('aggregated FIP Data ProgSel'!$C$4:$AK$63,MATCH("PS",'aggregated FIP Data ProgSel'!$C$4:$C$63,0),31):INDEX('aggregated FIP Data ProgSel'!$C$4:$AK$63,MATCH("OKTB",'aggregated FIP Data ProgSel'!$C$4:$C$63,0),31)</definedName>
    <definedName name="rngDesignIntentSeries" comment="dynamic range">INDEX('aggregated FIP Data ProgSel'!$C$4:$U$63,MATCH("PS",'aggregated FIP Data ProgSel'!$C$4:$C$63,0),17):INDEX('aggregated FIP Data ProgSel'!$C$4:$U$63,MATCH("OKTB",'aggregated FIP Data ProgSel'!$C$4:$C$63,0),17)</definedName>
    <definedName name="rngDesignIntentSeries1">INDEX('aggregated FIP Data Prog1'!$C$4:$U$63,MATCH("PS",'aggregated FIP Data Prog1'!$C$4:$C$63,0),17):INDEX('aggregated FIP Data Prog1'!$C$4:$U$63,MATCH("OKTB",'aggregated FIP Data Prog1'!$C$4:$C$63,0),17)</definedName>
    <definedName name="rngDesignIntentSeries2">INDEX('aggregated FIP Data Prog2'!$C$4:$U$63,MATCH("PS",'aggregated FIP Data Prog2'!$C$4:$C$63,0),17):INDEX('aggregated FIP Data Prog2'!$C$4:$U$63,MATCH("OKTB",'aggregated FIP Data Prog2'!$C$4:$C$63,0),17)</definedName>
    <definedName name="rngDesignIntentSeries3">INDEX('aggregated FIP Data Prog3'!$C$4:$U$63,MATCH("PS",'aggregated FIP Data Prog3'!$C$4:$C$63,0),17):INDEX('aggregated FIP Data Prog3'!$C$4:$U$63,MATCH("OKTB",'aggregated FIP Data Prog3'!$C$4:$C$63,0),17)</definedName>
    <definedName name="rngDesignIntentSeries4">INDEX('aggregated FIP Data Prog4'!$C$4:$U$63,MATCH("PS",'aggregated FIP Data Prog4'!$C$4:$C$63,0),17):INDEX('aggregated FIP Data Prog4'!$C$4:$U$63,MATCH("OKTB",'aggregated FIP Data Prog4'!$C$4:$C$63,0),17)</definedName>
    <definedName name="rngDesignIntentSeries5">INDEX('aggregated FIP Data Prog5'!$C$4:$U$63,MATCH("PS",'aggregated FIP Data Prog5'!$C$4:$C$63,0),17):INDEX('aggregated FIP Data Prog5'!$C$4:$U$63,MATCH("OKTB",'aggregated FIP Data Prog5'!$C$4:$C$63,0),17)</definedName>
    <definedName name="rngDesignIntentSeries6">INDEX('aggregated FIP Data Prog6'!$C$4:$U$63,MATCH("PS",'aggregated FIP Data Prog6'!$C$4:$C$63,0),17):INDEX('aggregated FIP Data Prog6'!$C$4:$U$63,MATCH("OKTB",'aggregated FIP Data Prog6'!$C$4:$C$63,0),17)</definedName>
    <definedName name="rngDesignIntentSeries7">INDEX('aggregated FIP Data Prog7'!$C$4:$U$63,MATCH("PS",'aggregated FIP Data Prog7'!$C$4:$C$63,0),17):INDEX('aggregated FIP Data Prog7'!$C$4:$U$63,MATCH("OKTB",'aggregated FIP Data Prog7'!$C$4:$C$63,0),17)</definedName>
    <definedName name="rngDesignIntentSeries8">INDEX('aggregated FIP Data Prog8'!$C$4:$U$63,MATCH("PS",'aggregated FIP Data Prog8'!$C$4:$C$63,0),17):INDEX('aggregated FIP Data Prog8'!$C$4:$U$63,MATCH("OKTB",'aggregated FIP Data Prog8'!$C$4:$C$63,0),17)</definedName>
    <definedName name="rngDesignIntentSeries9">INDEX('aggregated FIP Data Prog9'!$C$4:$U$63,MATCH("PS",'aggregated FIP Data Prog9'!$C$4:$C$63,0),17):INDEX('aggregated FIP Data Prog9'!$C$4:$U$63,MATCH("OKTB",'aggregated FIP Data Prog9'!$C$4:$C$63,0),17)</definedName>
    <definedName name="rngDesignIntentSeriesActual1">INDEX('aggregated FIP Data Prog1'!$C$4:$AC$124,MATCH("PS",'aggregated FIP Data Prog1'!$C$4:$C$63,0)+61,25):INDEX('aggregated FIP Data Prog1'!$C$4:$AC$124,MATCH("OKTB",'aggregated FIP Data Prog1'!$C$4:$C$63,0)+61,25)</definedName>
    <definedName name="rngDesignIntentSeriesActual2">INDEX('aggregated FIP Data Prog2'!$C$4:$AC$124,MATCH("PS",'aggregated FIP Data Prog2'!$C$4:$C$63,0)+61,25):INDEX('aggregated FIP Data Prog2'!$C$4:$AC$124,MATCH("OKTB",'aggregated FIP Data Prog2'!$C$4:$C$63,0)+61,25)</definedName>
    <definedName name="rngDesignIntentSeriesActual3">INDEX('aggregated FIP Data Prog3'!$C$4:$AC$124,MATCH("PS",'aggregated FIP Data Prog3'!$C$4:$C$63,0)+61,25):INDEX('aggregated FIP Data Prog3'!$C$4:$AC$124,MATCH("OKTB",'aggregated FIP Data Prog3'!$C$4:$C$63,0)+61,25)</definedName>
    <definedName name="rngDesignIntentSeriesActual4">INDEX('aggregated FIP Data Prog4'!$C$4:$AC$124,MATCH("PS",'aggregated FIP Data Prog4'!$C$4:$C$63,0)+61,25):INDEX('aggregated FIP Data Prog4'!$C$4:$AC$124,MATCH("OKTB",'aggregated FIP Data Prog4'!$C$4:$C$63,0)+61,25)</definedName>
    <definedName name="rngDesignIntentSeriesActual5">INDEX('aggregated FIP Data Prog5'!$C$4:$AC$124,MATCH("PS",'aggregated FIP Data Prog5'!$C$4:$C$63,0)+61,25):INDEX('aggregated FIP Data Prog5'!$C$4:$AC$124,MATCH("OKTB",'aggregated FIP Data Prog5'!$C$4:$C$63,0)+61,25)</definedName>
    <definedName name="rngDesignIntentSeriesActual6">INDEX('aggregated FIP Data Prog6'!$C$4:$AC$124,MATCH("PS",'aggregated FIP Data Prog6'!$C$4:$C$63,0)+61,25):INDEX('aggregated FIP Data Prog6'!$C$4:$AC$124,MATCH("OKTB",'aggregated FIP Data Prog6'!$C$4:$C$63,0)+61,25)</definedName>
    <definedName name="rngDesignIntentSeriesActual7">INDEX('aggregated FIP Data Prog7'!$C$4:$AC$124,MATCH("PS",'aggregated FIP Data Prog7'!$C$4:$C$63,0)+61,25):INDEX('aggregated FIP Data Prog7'!$C$4:$AC$124,MATCH("OKTB",'aggregated FIP Data Prog7'!$C$4:$C$63,0)+61,25)</definedName>
    <definedName name="rngDesignIntentSeriesActual8">INDEX('aggregated FIP Data Prog8'!$C$4:$AC$124,MATCH("PS",'aggregated FIP Data Prog8'!$C$4:$C$63,0)+61,25):INDEX('aggregated FIP Data Prog8'!$C$4:$AC$124,MATCH("OKTB",'aggregated FIP Data Prog8'!$C$4:$C$63,0)+61,25)</definedName>
    <definedName name="rngDesignIntentSeriesActual9">INDEX('aggregated FIP Data Prog9'!$C$4:$AC$124,MATCH("PS",'aggregated FIP Data Prog9'!$C$4:$C$63,0)+61,25):INDEX('aggregated FIP Data Prog9'!$C$4:$AC$124,MATCH("OKTB",'aggregated FIP Data Prog9'!$C$4:$C$63,0)+61,25)</definedName>
    <definedName name="rngDesignIntentSeriesDCRF">INDEX('aggregated FIP Data ProgSel'!$C$4:$BI$63,MATCH("PS",'aggregated FIP Data ProgSel'!$C$4:$C$63,0),57):INDEX('aggregated FIP Data ProgSel'!$C$4:$BI$63,MATCH("OKTB",'aggregated FIP Data ProgSel'!$C$4:$C$63,0),57)</definedName>
    <definedName name="rngDesignIntentSeriesDCRR">INDEX('aggregated FIP Data ProgSel'!$C$4:$AS$63,MATCH("PS",'aggregated FIP Data ProgSel'!$C$4:$C$63,0),41):INDEX('aggregated FIP Data ProgSel'!$C$4:$AS$63,MATCH("OKTB",'aggregated FIP Data ProgSel'!$C$4:$C$63,0),41)</definedName>
    <definedName name="rngDesignIntentSeriesFR">INDEX('aggregated FIP Data ProgSel'!$C$4:$BA$63,MATCH("PS",'aggregated FIP Data ProgSel'!$C$4:$C$63,0),49):INDEX('aggregated FIP Data ProgSel'!$C$4:$BA$63,MATCH("OKTB",'aggregated FIP Data ProgSel'!$C$4:$C$63,0),49)</definedName>
    <definedName name="rngDesignIntentSeriesODCR">INDEX('aggregated FIP Data ProgSel'!$C$4:$AK$63,MATCH("PS",'aggregated FIP Data ProgSel'!$C$4:$C$63,0),33):INDEX('aggregated FIP Data ProgSel'!$C$4:$AK$63,MATCH("OKTB",'aggregated FIP Data ProgSel'!$C$4:$C$63,0),33)</definedName>
    <definedName name="rngNoSpecsSeries" comment="dynamic range">INDEX('aggregated FIP Data ProgSel'!$C$4:$U$63,MATCH("PS",'aggregated FIP Data ProgSel'!$C$4:$C$63,0),13):INDEX('aggregated FIP Data ProgSel'!$C$4:$U$63,MATCH("OKTB",'aggregated FIP Data ProgSel'!$C$4:$C$63,0),13)</definedName>
    <definedName name="rngNoSpecsSeries1">INDEX('aggregated FIP Data Prog1'!$C$4:$U$63,MATCH("PS",'aggregated FIP Data Prog1'!$C$4:$C$63,0),13):INDEX('aggregated FIP Data Prog1'!$C$4:$U$63,MATCH("OKTB",'aggregated FIP Data Prog1'!$C$4:$C$63,0),13)</definedName>
    <definedName name="rngNoSpecsSeries2">INDEX('aggregated FIP Data Prog2'!$C$4:$U$63,MATCH("PS",'aggregated FIP Data Prog2'!$C$4:$C$63,0),13):INDEX('aggregated FIP Data Prog2'!$C$4:$U$63,MATCH("OKTB",'aggregated FIP Data Prog2'!$C$4:$C$63,0),13)</definedName>
    <definedName name="rngNoSpecsSeries3">INDEX('aggregated FIP Data Prog3'!$C$4:$U$63,MATCH("PS",'aggregated FIP Data Prog3'!$C$4:$C$63,0),13):INDEX('aggregated FIP Data Prog3'!$C$4:$U$63,MATCH("OKTB",'aggregated FIP Data Prog3'!$C$4:$C$63,0),13)</definedName>
    <definedName name="rngNoSpecsSeries4">INDEX('aggregated FIP Data Prog4'!$C$4:$U$63,MATCH("PS",'aggregated FIP Data Prog4'!$C$4:$C$63,0),13):INDEX('aggregated FIP Data Prog4'!$C$4:$U$63,MATCH("OKTB",'aggregated FIP Data Prog4'!$C$4:$C$63,0),13)</definedName>
    <definedName name="rngNoSpecsSeries5">INDEX('aggregated FIP Data Prog5'!$C$4:$U$63,MATCH("PS",'aggregated FIP Data Prog5'!$C$4:$C$63,0),13):INDEX('aggregated FIP Data Prog5'!$C$4:$U$63,MATCH("OKTB",'aggregated FIP Data Prog5'!$C$4:$C$63,0),13)</definedName>
    <definedName name="rngNoSpecsSeries6">INDEX('aggregated FIP Data Prog6'!$C$4:$U$63,MATCH("PS",'aggregated FIP Data Prog6'!$C$4:$C$63,0),13):INDEX('aggregated FIP Data Prog6'!$C$4:$U$63,MATCH("OKTB",'aggregated FIP Data Prog6'!$C$4:$C$63,0),13)</definedName>
    <definedName name="rngNoSpecsSeries7">INDEX('aggregated FIP Data Prog7'!$C$4:$U$63,MATCH("PS",'aggregated FIP Data Prog7'!$C$4:$C$63,0),13):INDEX('aggregated FIP Data Prog7'!$C$4:$U$63,MATCH("OKTB",'aggregated FIP Data Prog7'!$C$4:$C$63,0),13)</definedName>
    <definedName name="rngNoSpecsSeries8">INDEX('aggregated FIP Data Prog8'!$C$4:$U$63,MATCH("PS",'aggregated FIP Data Prog8'!$C$4:$C$63,0),13):INDEX('aggregated FIP Data Prog8'!$C$4:$U$63,MATCH("OKTB",'aggregated FIP Data Prog8'!$C$4:$C$63,0),13)</definedName>
    <definedName name="rngNoSpecsSeries9">INDEX('aggregated FIP Data Prog9'!$C$4:$U$63,MATCH("PS",'aggregated FIP Data Prog9'!$C$4:$C$63,0),13):INDEX('aggregated FIP Data Prog9'!$C$4:$U$63,MATCH("OKTB",'aggregated FIP Data Prog9'!$C$4:$C$63,0),13)</definedName>
    <definedName name="rngNoSpecsSeriesActual1">INDEX('aggregated FIP Data Prog1'!$C$4:$AC$124,MATCH("PS",'aggregated FIP Data Prog1'!$C$4:$C$63,0)+61,21):INDEX('aggregated FIP Data Prog1'!$C$4:$AC$124,MATCH("OKTB",'aggregated FIP Data Prog1'!$C$4:$C$63,0)+61,21)</definedName>
    <definedName name="rngNoSpecsSeriesActual2">INDEX('aggregated FIP Data Prog2'!$C$4:$AC$124,MATCH("PS",'aggregated FIP Data Prog2'!$C$4:$C$63,0)+61,21):INDEX('aggregated FIP Data Prog2'!$C$4:$AC$124,MATCH("OKTB",'aggregated FIP Data Prog2'!$C$4:$C$63,0)+61,21)</definedName>
    <definedName name="rngNoSpecsSeriesActual3">INDEX('aggregated FIP Data Prog3'!$C$4:$AC$124,MATCH("PS",'aggregated FIP Data Prog3'!$C$4:$C$63,0)+61,21):INDEX('aggregated FIP Data Prog3'!$C$4:$AC$124,MATCH("OKTB",'aggregated FIP Data Prog3'!$C$4:$C$63,0)+61,21)</definedName>
    <definedName name="rngNoSpecsSeriesActual4">INDEX('aggregated FIP Data Prog4'!$C$4:$AC$124,MATCH("PS",'aggregated FIP Data Prog4'!$C$4:$C$63,0)+61,21):INDEX('aggregated FIP Data Prog4'!$C$4:$AC$124,MATCH("OKTB",'aggregated FIP Data Prog4'!$C$4:$C$63,0)+61,21)</definedName>
    <definedName name="rngNoSpecsSeriesActual5">INDEX('aggregated FIP Data Prog5'!$C$4:$AC$124,MATCH("PS",'aggregated FIP Data Prog5'!$C$4:$C$63,0)+61,21):INDEX('aggregated FIP Data Prog5'!$C$4:$AC$124,MATCH("OKTB",'aggregated FIP Data Prog5'!$C$4:$C$63,0)+61,21)</definedName>
    <definedName name="rngNoSpecsSeriesActual6">INDEX('aggregated FIP Data Prog6'!$C$4:$AC$124,MATCH("PS",'aggregated FIP Data Prog6'!$C$4:$C$63,0)+61,21):INDEX('aggregated FIP Data Prog6'!$C$4:$AC$124,MATCH("OKTB",'aggregated FIP Data Prog6'!$C$4:$C$63,0)+61,21)</definedName>
    <definedName name="rngNoSpecsSeriesActual7">INDEX('aggregated FIP Data Prog7'!$C$4:$AC$124,MATCH("PS",'aggregated FIP Data Prog7'!$C$4:$C$63,0)+61,21):INDEX('aggregated FIP Data Prog7'!$C$4:$AC$124,MATCH("OKTB",'aggregated FIP Data Prog7'!$C$4:$C$63,0)+61,21)</definedName>
    <definedName name="rngNoSpecsSeriesActual8">INDEX('aggregated FIP Data Prog8'!$C$4:$AC$124,MATCH("PS",'aggregated FIP Data Prog8'!$C$4:$C$63,0)+61,21):INDEX('aggregated FIP Data Prog8'!$C$4:$AC$124,MATCH("OKTB",'aggregated FIP Data Prog8'!$C$4:$C$63,0)+61,21)</definedName>
    <definedName name="rngNoSpecsSeriesActual9">INDEX('aggregated FIP Data Prog9'!$C$4:$AC$124,MATCH("PS",'aggregated FIP Data Prog9'!$C$4:$C$63,0)+61,21):INDEX('aggregated FIP Data Prog9'!$C$4:$AC$124,MATCH("OKTB",'aggregated FIP Data Prog9'!$C$4:$C$63,0)+61,21)</definedName>
    <definedName name="rngNoSpecsSeriesDCRF">INDEX('aggregated FIP Data ProgSel'!$C$4:$BI$63,MATCH("PS",'aggregated FIP Data ProgSel'!$C$4:$C$63,0),53):INDEX('aggregated FIP Data ProgSel'!$C$4:$BI$63,MATCH("OKTB",'aggregated FIP Data ProgSel'!$C$4:$C$63,0),53)</definedName>
    <definedName name="rngNoSpecsSeriesDCRR">INDEX('aggregated FIP Data ProgSel'!$C$4:$AS$63,MATCH("PS",'aggregated FIP Data ProgSel'!$C$4:$C$63,0),37):INDEX('aggregated FIP Data ProgSel'!$C$4:$AS$63,MATCH("OKTB",'aggregated FIP Data ProgSel'!$C$4:$C$63,0),37)</definedName>
    <definedName name="rngNoSpecsSeriesFR">INDEX('aggregated FIP Data ProgSel'!$C$4:$BA$63,MATCH("PS",'aggregated FIP Data ProgSel'!$C$4:$C$63,0),45):INDEX('aggregated FIP Data ProgSel'!$C$4:$BA$63,MATCH("OKTB",'aggregated FIP Data ProgSel'!$C$4:$C$63,0),45)</definedName>
    <definedName name="rngNoSpecsSeriesODCR">INDEX('aggregated FIP Data ProgSel'!$C$4:$AK$63,MATCH("PS",'aggregated FIP Data ProgSel'!$C$4:$C$63,0),29):INDEX('aggregated FIP Data ProgSel'!$C$4:$AK$63,MATCH("OKTB",'aggregated FIP Data ProgSel'!$C$4:$C$63,0),29)</definedName>
    <definedName name="rngProductionIntentSeries" comment="dynamic range">INDEX('aggregated FIP Data ProgSel'!$C$4:$U$63,MATCH("PS",'aggregated FIP Data ProgSel'!$C$4:$C$63,0),18):INDEX('aggregated FIP Data ProgSel'!$C$4:$U$63,MATCH("OKTB",'aggregated FIP Data ProgSel'!$C$4:$C$63,0),18)</definedName>
    <definedName name="rngProductionIntentSeries1">INDEX('aggregated FIP Data Prog1'!$C$4:$U$63,MATCH("PS",'aggregated FIP Data Prog1'!$C$4:$C$63,0),18):INDEX('aggregated FIP Data Prog1'!$C$4:$U$63,MATCH("OKTB",'aggregated FIP Data Prog1'!$C$4:$C$63,0),18)</definedName>
    <definedName name="rngProductionIntentSeries2">INDEX('aggregated FIP Data Prog2'!$C$4:$U$63,MATCH("PS",'aggregated FIP Data Prog2'!$C$4:$C$63,0),18):INDEX('aggregated FIP Data Prog2'!$C$4:$U$63,MATCH("OKTB",'aggregated FIP Data Prog2'!$C$4:$C$63,0),18)</definedName>
    <definedName name="rngProductionIntentSeries3">INDEX('aggregated FIP Data Prog3'!$C$4:$U$63,MATCH("PS",'aggregated FIP Data Prog3'!$C$4:$C$63,0),18):INDEX('aggregated FIP Data Prog3'!$C$4:$U$63,MATCH("OKTB",'aggregated FIP Data Prog3'!$C$4:$C$63,0),18)</definedName>
    <definedName name="rngProductionIntentSeries4">INDEX('aggregated FIP Data Prog4'!$C$4:$U$63,MATCH("PS",'aggregated FIP Data Prog4'!$C$4:$C$63,0),18):INDEX('aggregated FIP Data Prog4'!$C$4:$U$63,MATCH("OKTB",'aggregated FIP Data Prog4'!$C$4:$C$63,0),18)</definedName>
    <definedName name="rngProductionIntentSeries5">INDEX('aggregated FIP Data Prog5'!$C$4:$U$63,MATCH("PS",'aggregated FIP Data Prog5'!$C$4:$C$63,0),18):INDEX('aggregated FIP Data Prog5'!$C$4:$U$63,MATCH("OKTB",'aggregated FIP Data Prog5'!$C$4:$C$63,0),18)</definedName>
    <definedName name="rngProductionIntentSeries6">INDEX('aggregated FIP Data Prog6'!$C$4:$U$63,MATCH("PS",'aggregated FIP Data Prog6'!$C$4:$C$63,0),18):INDEX('aggregated FIP Data Prog6'!$C$4:$U$63,MATCH("OKTB",'aggregated FIP Data Prog6'!$C$4:$C$63,0),18)</definedName>
    <definedName name="rngProductionIntentSeries7">INDEX('aggregated FIP Data Prog7'!$C$4:$U$63,MATCH("PS",'aggregated FIP Data Prog7'!$C$4:$C$63,0),18):INDEX('aggregated FIP Data Prog7'!$C$4:$U$63,MATCH("OKTB",'aggregated FIP Data Prog7'!$C$4:$C$63,0),18)</definedName>
    <definedName name="rngProductionIntentSeries8">INDEX('aggregated FIP Data Prog8'!$C$4:$U$63,MATCH("PS",'aggregated FIP Data Prog8'!$C$4:$C$63,0),18):INDEX('aggregated FIP Data Prog8'!$C$4:$U$63,MATCH("OKTB",'aggregated FIP Data Prog8'!$C$4:$C$63,0),18)</definedName>
    <definedName name="rngProductionIntentSeries9">INDEX('aggregated FIP Data Prog9'!$C$4:$U$63,MATCH("PS",'aggregated FIP Data Prog9'!$C$4:$C$63,0),18):INDEX('aggregated FIP Data Prog9'!$C$4:$U$63,MATCH("OKTB",'aggregated FIP Data Prog9'!$C$4:$C$63,0),18)</definedName>
    <definedName name="rngProductionIntentSeriesActual1">INDEX('aggregated FIP Data Prog1'!$C$4:$AC$124,MATCH("PS",'aggregated FIP Data Prog1'!$C$4:$C$63,0)+61,26):INDEX('aggregated FIP Data Prog1'!$C$4:$AC$124,MATCH("OKTB",'aggregated FIP Data Prog1'!$C$4:$C$63,0)+61,26)</definedName>
    <definedName name="rngProductionIntentSeriesActual2">INDEX('aggregated FIP Data Prog2'!$C$4:$AC$124,MATCH("PS",'aggregated FIP Data Prog2'!$C$4:$C$63,0)+61,26):INDEX('aggregated FIP Data Prog2'!$C$4:$AC$124,MATCH("OKTB",'aggregated FIP Data Prog2'!$C$4:$C$63,0)+61,26)</definedName>
    <definedName name="rngProductionIntentSeriesActual3">INDEX('aggregated FIP Data Prog3'!$C$4:$AC$124,MATCH("PS",'aggregated FIP Data Prog3'!$C$4:$C$63,0)+61,26):INDEX('aggregated FIP Data Prog3'!$C$4:$AC$124,MATCH("OKTB",'aggregated FIP Data Prog3'!$C$4:$C$63,0)+61,26)</definedName>
    <definedName name="rngProductionIntentSeriesActual4">INDEX('aggregated FIP Data Prog4'!$C$4:$AC$124,MATCH("PS",'aggregated FIP Data Prog4'!$C$4:$C$63,0)+61,26):INDEX('aggregated FIP Data Prog4'!$C$4:$AC$124,MATCH("OKTB",'aggregated FIP Data Prog4'!$C$4:$C$63,0)+61,26)</definedName>
    <definedName name="rngProductionIntentSeriesActual5">INDEX('aggregated FIP Data Prog5'!$C$4:$AC$124,MATCH("PS",'aggregated FIP Data Prog5'!$C$4:$C$63,0)+61,26):INDEX('aggregated FIP Data Prog5'!$C$4:$AC$124,MATCH("OKTB",'aggregated FIP Data Prog5'!$C$4:$C$63,0)+61,26)</definedName>
    <definedName name="rngProductionIntentSeriesActual6">INDEX('aggregated FIP Data Prog6'!$C$4:$AC$124,MATCH("PS",'aggregated FIP Data Prog6'!$C$4:$C$63,0)+61,26):INDEX('aggregated FIP Data Prog6'!$C$4:$AC$124,MATCH("OKTB",'aggregated FIP Data Prog6'!$C$4:$C$63,0)+61,26)</definedName>
    <definedName name="rngProductionIntentSeriesActual7">INDEX('aggregated FIP Data Prog7'!$C$4:$AC$124,MATCH("PS",'aggregated FIP Data Prog7'!$C$4:$C$63,0)+61,26):INDEX('aggregated FIP Data Prog7'!$C$4:$AC$124,MATCH("OKTB",'aggregated FIP Data Prog7'!$C$4:$C$63,0)+61,26)</definedName>
    <definedName name="rngProductionIntentSeriesActual8">INDEX('aggregated FIP Data Prog8'!$C$4:$AC$124,MATCH("PS",'aggregated FIP Data Prog8'!$C$4:$C$63,0)+61,26):INDEX('aggregated FIP Data Prog8'!$C$4:$AC$124,MATCH("OKTB",'aggregated FIP Data Prog8'!$C$4:$C$63,0)+61,26)</definedName>
    <definedName name="rngProductionIntentSeriesActual9">INDEX('aggregated FIP Data Prog9'!$C$4:$AC$124,MATCH("PS",'aggregated FIP Data Prog9'!$C$4:$C$63,0)+61,26):INDEX('aggregated FIP Data Prog9'!$C$4:$AC$124,MATCH("OKTB",'aggregated FIP Data Prog9'!$C$4:$C$63,0)+61,26)</definedName>
    <definedName name="rngProductionIntentSeriesDCRF">INDEX('aggregated FIP Data ProgSel'!$C$4:$BI$63,MATCH("PS",'aggregated FIP Data ProgSel'!$C$4:$C$63,0),58):INDEX('aggregated FIP Data ProgSel'!$C$4:$BI$63,MATCH("OKTB",'aggregated FIP Data ProgSel'!$C$4:$C$63,0),58)</definedName>
    <definedName name="rngProductionIntentSeriesDCRR">INDEX('aggregated FIP Data ProgSel'!$C$4:$AS$63,MATCH("PS",'aggregated FIP Data ProgSel'!$C$4:$C$63,0),42):INDEX('aggregated FIP Data ProgSel'!$C$4:$AS$63,MATCH("OKTB",'aggregated FIP Data ProgSel'!$C$4:$C$63,0),42)</definedName>
    <definedName name="rngProductionIntentSeriesFR">INDEX('aggregated FIP Data ProgSel'!$C$4:$BA$63,MATCH("PS",'aggregated FIP Data ProgSel'!$C$4:$C$63,0),50):INDEX('aggregated FIP Data ProgSel'!$C$4:$BA$63,MATCH("OKTB",'aggregated FIP Data ProgSel'!$C$4:$C$63,0),50)</definedName>
    <definedName name="rngProductionIntentSeriesODCR">INDEX('aggregated FIP Data ProgSel'!$C$4:$AK$63,MATCH("PS",'aggregated FIP Data ProgSel'!$C$4:$C$63,0),34):INDEX('aggregated FIP Data ProgSel'!$C$4:$AK$63,MATCH("OKTB",'aggregated FIP Data ProgSel'!$C$4:$C$63,0),34)</definedName>
    <definedName name="rngSelectedtMilestone" comment="sets range between  PS and OKTB milestone" localSheetId="27">INDEX('aggregated FIP Data ProgSel'!$C$4:$C$63,MATCH("PS",'aggregated FIP Data ProgSel'!$C$4:$C$63,0)):INDEX('aggregated FIP Data ProgSel'!$C$4:$C$63,MATCH("OKTB",'aggregated FIP Data ProgSel'!$C$4:$C$63,0))</definedName>
    <definedName name="rngSignedOffSeries" comment="dynamic range">INDEX('aggregated FIP Data ProgSel'!$C$4:$U$63,MATCH("PS",'aggregated FIP Data ProgSel'!$C$4:$C$63,0),19):INDEX('aggregated FIP Data ProgSel'!$C$4:$U$63,MATCH("OKTB",'aggregated FIP Data ProgSel'!$C$4:$C$63,0),19)</definedName>
    <definedName name="rngSignedOffSeries1">INDEX('aggregated FIP Data Prog1'!$C$4:$U$63,MATCH("PS",'aggregated FIP Data Prog1'!$C$4:$C$63,0),19):INDEX('aggregated FIP Data Prog1'!$C$4:$U$63,MATCH("OKTB",'aggregated FIP Data Prog1'!$C$4:$C$63,0),19)</definedName>
    <definedName name="rngSignedOffSeries2">INDEX('aggregated FIP Data Prog2'!$C$4:$U$63,MATCH("PS",'aggregated FIP Data Prog2'!$C$4:$C$63,0),19):INDEX('aggregated FIP Data Prog2'!$C$4:$U$63,MATCH("OKTB",'aggregated FIP Data Prog2'!$C$4:$C$63,0),19)</definedName>
    <definedName name="rngSignedOffSeries3">INDEX('aggregated FIP Data Prog3'!$C$4:$U$63,MATCH("PS",'aggregated FIP Data Prog3'!$C$4:$C$63,0),19):INDEX('aggregated FIP Data Prog3'!$C$4:$U$63,MATCH("OKTB",'aggregated FIP Data Prog3'!$C$4:$C$63,0),19)</definedName>
    <definedName name="rngSignedOffSeries4">INDEX('aggregated FIP Data Prog4'!$C$4:$U$63,MATCH("PS",'aggregated FIP Data Prog4'!$C$4:$C$63,0),19):INDEX('aggregated FIP Data Prog4'!$C$4:$U$63,MATCH("OKTB",'aggregated FIP Data Prog4'!$C$4:$C$63,0),19)</definedName>
    <definedName name="rngSignedOffSeries5">INDEX('aggregated FIP Data Prog5'!$C$4:$U$63,MATCH("PS",'aggregated FIP Data Prog5'!$C$4:$C$63,0),19):INDEX('aggregated FIP Data Prog5'!$C$4:$U$63,MATCH("OKTB",'aggregated FIP Data Prog5'!$C$4:$C$63,0),19)</definedName>
    <definedName name="rngSignedOffSeries6">INDEX('aggregated FIP Data Prog6'!$C$4:$U$63,MATCH("PS",'aggregated FIP Data Prog6'!$C$4:$C$63,0),19):INDEX('aggregated FIP Data Prog6'!$C$4:$U$63,MATCH("OKTB",'aggregated FIP Data Prog6'!$C$4:$C$63,0),19)</definedName>
    <definedName name="rngSignedOffSeries7">INDEX('aggregated FIP Data Prog7'!$C$4:$U$63,MATCH("PS",'aggregated FIP Data Prog7'!$C$4:$C$63,0),19):INDEX('aggregated FIP Data Prog7'!$C$4:$U$63,MATCH("OKTB",'aggregated FIP Data Prog7'!$C$4:$C$63,0),19)</definedName>
    <definedName name="rngSignedOffSeries8">INDEX('aggregated FIP Data Prog8'!$C$4:$U$63,MATCH("PS",'aggregated FIP Data Prog8'!$C$4:$C$63,0),19):INDEX('aggregated FIP Data Prog8'!$C$4:$U$63,MATCH("OKTB",'aggregated FIP Data Prog8'!$C$4:$C$63,0),19)</definedName>
    <definedName name="rngSignedOffSeries9">INDEX('aggregated FIP Data Prog9'!$C$4:$U$63,MATCH("PS",'aggregated FIP Data Prog9'!$C$4:$C$63,0),19):INDEX('aggregated FIP Data Prog9'!$C$4:$U$63,MATCH("OKTB",'aggregated FIP Data Prog9'!$C$4:$C$63,0),19)</definedName>
    <definedName name="rngSignedOffSeriesActual1">INDEX('aggregated FIP Data Prog1'!$C$4:$AC$124,MATCH("PS",'aggregated FIP Data Prog1'!$C$4:$C$63,0)+61,27):INDEX('aggregated FIP Data Prog1'!$C$4:$AC$124,MATCH("OKTB",'aggregated FIP Data Prog1'!$C$4:$C$63,0)+61,27)</definedName>
    <definedName name="rngSignedOffSeriesActual2">INDEX('aggregated FIP Data Prog2'!$C$4:$AC$124,MATCH("PS",'aggregated FIP Data Prog2'!$C$4:$C$63,0)+61,27):INDEX('aggregated FIP Data Prog2'!$C$4:$AC$124,MATCH("OKTB",'aggregated FIP Data Prog2'!$C$4:$C$63,0)+61,27)</definedName>
    <definedName name="rngSignedOffSeriesActual3">INDEX('aggregated FIP Data Prog3'!$C$4:$AC$124,MATCH("PS",'aggregated FIP Data Prog3'!$C$4:$C$63,0)+61,27):INDEX('aggregated FIP Data Prog3'!$C$4:$AC$124,MATCH("OKTB",'aggregated FIP Data Prog3'!$C$4:$C$63,0)+61,27)</definedName>
    <definedName name="rngSignedOffSeriesActual4">INDEX('aggregated FIP Data Prog4'!$C$4:$AC$124,MATCH("PS",'aggregated FIP Data Prog4'!$C$4:$C$63,0)+61,27):INDEX('aggregated FIP Data Prog4'!$C$4:$AC$124,MATCH("OKTB",'aggregated FIP Data Prog4'!$C$4:$C$63,0)+61,27)</definedName>
    <definedName name="rngSignedOffSeriesActual5">INDEX('aggregated FIP Data Prog5'!$C$4:$AC$124,MATCH("PS",'aggregated FIP Data Prog5'!$C$4:$C$63,0)+61,27):INDEX('aggregated FIP Data Prog5'!$C$4:$AC$124,MATCH("OKTB",'aggregated FIP Data Prog5'!$C$4:$C$63,0)+61,27)</definedName>
    <definedName name="rngSignedOffSeriesActual6">INDEX('aggregated FIP Data Prog6'!$C$4:$AC$124,MATCH("PS",'aggregated FIP Data Prog6'!$C$4:$C$63,0)+61,27):INDEX('aggregated FIP Data Prog6'!$C$4:$AC$124,MATCH("OKTB",'aggregated FIP Data Prog6'!$C$4:$C$63,0)+61,27)</definedName>
    <definedName name="rngSignedOffSeriesActual7">INDEX('aggregated FIP Data Prog7'!$C$4:$AC$124,MATCH("PS",'aggregated FIP Data Prog7'!$C$4:$C$63,0)+61,27):INDEX('aggregated FIP Data Prog7'!$C$4:$AC$124,MATCH("OKTB",'aggregated FIP Data Prog7'!$C$4:$C$63,0)+61,27)</definedName>
    <definedName name="rngSignedOffSeriesActual8">INDEX('aggregated FIP Data Prog8'!$C$4:$AC$124,MATCH("PS",'aggregated FIP Data Prog8'!$C$4:$C$63,0)+61,27):INDEX('aggregated FIP Data Prog8'!$C$4:$AC$124,MATCH("OKTB",'aggregated FIP Data Prog8'!$C$4:$C$63,0)+61,27)</definedName>
    <definedName name="rngSignedOffSeriesActual9">INDEX('aggregated FIP Data Prog9'!$C$4:$AC$124,MATCH("PS",'aggregated FIP Data Prog9'!$C$4:$C$63,0)+61,27):INDEX('aggregated FIP Data Prog9'!$C$4:$AC$124,MATCH("OKTB",'aggregated FIP Data Prog9'!$C$4:$C$63,0)+61,27)</definedName>
    <definedName name="rngSignedOffSeriesDCRF">INDEX('aggregated FIP Data ProgSel'!$C$4:$BI$63,MATCH("PS",'aggregated FIP Data ProgSel'!$C$4:$C$63,0),59):INDEX('aggregated FIP Data ProgSel'!$C$4:$BI$63,MATCH("OKTB",'aggregated FIP Data ProgSel'!$C$4:$C$63,0),59)</definedName>
    <definedName name="rngSignedOffSeriesDCRR">INDEX('aggregated FIP Data ProgSel'!$C$4:$AS$63,MATCH("PS",'aggregated FIP Data ProgSel'!$C$4:$C$63,0),43):INDEX('aggregated FIP Data ProgSel'!$C$4:$AS$63,MATCH("OKTB",'aggregated FIP Data ProgSel'!$C$4:$C$63,0),43)</definedName>
    <definedName name="rngSignedOffSeriesFR">INDEX('aggregated FIP Data ProgSel'!$C$4:$BA$63,MATCH("PS",'aggregated FIP Data ProgSel'!$C$4:$C$63,0),51):INDEX('aggregated FIP Data ProgSel'!$C$4:$BA$63,MATCH("OKTB",'aggregated FIP Data ProgSel'!$C$4:$C$63,0),51)</definedName>
    <definedName name="rngSignedOffSeriesODCR">INDEX('aggregated FIP Data ProgSel'!$C$4:$AK$63,MATCH("PS",'aggregated FIP Data ProgSel'!$C$4:$C$63,0),35):INDEX('aggregated FIP Data ProgSel'!$C$4:$AK$63,MATCH("OKTB",'aggregated FIP Data ProgSel'!$C$4:$C$63,0),35)</definedName>
    <definedName name="rngSpecsAvailableSeries" comment="dynamic range">INDEX('aggregated FIP Data ProgSel'!$C$4:$U$63,MATCH("PS",'aggregated FIP Data ProgSel'!$C$4:$C$63,0),14):INDEX('aggregated FIP Data ProgSel'!$C$4:$U$63,MATCH("OKTB",'aggregated FIP Data ProgSel'!$C$4:$C$63,0),14)</definedName>
    <definedName name="rngSpecsAvailableSeries1">INDEX('aggregated FIP Data Prog1'!$C$4:$U$63,MATCH("PS",'aggregated FIP Data Prog1'!$C$4:$C$63,0),14):INDEX('aggregated FIP Data Prog1'!$C$4:$U$63,MATCH("OKTB",'aggregated FIP Data Prog1'!$C$4:$C$63,0),14)</definedName>
    <definedName name="rngSpecsAvailableSeries2">INDEX('aggregated FIP Data Prog2'!$C$4:$U$63,MATCH("PS",'aggregated FIP Data Prog2'!$C$4:$C$63,0),14):INDEX('aggregated FIP Data Prog2'!$C$4:$U$63,MATCH("OKTB",'aggregated FIP Data Prog2'!$C$4:$C$63,0),14)</definedName>
    <definedName name="rngSpecsAvailableSeries3">INDEX('aggregated FIP Data Prog3'!$C$4:$U$63,MATCH("PS",'aggregated FIP Data Prog3'!$C$4:$C$63,0),14):INDEX('aggregated FIP Data Prog3'!$C$4:$U$63,MATCH("OKTB",'aggregated FIP Data Prog3'!$C$4:$C$63,0),14)</definedName>
    <definedName name="rngSpecsAvailableSeries4">INDEX('aggregated FIP Data Prog4'!$C$4:$U$63,MATCH("PS",'aggregated FIP Data Prog4'!$C$4:$C$63,0),14):INDEX('aggregated FIP Data Prog4'!$C$4:$U$63,MATCH("OKTB",'aggregated FIP Data Prog4'!$C$4:$C$63,0),14)</definedName>
    <definedName name="rngSpecsAvailableSeries5">INDEX('aggregated FIP Data Prog5'!$C$4:$U$63,MATCH("PS",'aggregated FIP Data Prog5'!$C$4:$C$63,0),14):INDEX('aggregated FIP Data Prog5'!$C$4:$U$63,MATCH("OKTB",'aggregated FIP Data Prog5'!$C$4:$C$63,0),14)</definedName>
    <definedName name="rngSpecsAvailableSeries6">INDEX('aggregated FIP Data Prog6'!$C$4:$U$63,MATCH("PS",'aggregated FIP Data Prog6'!$C$4:$C$63,0),14):INDEX('aggregated FIP Data Prog6'!$C$4:$U$63,MATCH("OKTB",'aggregated FIP Data Prog6'!$C$4:$C$63,0),14)</definedName>
    <definedName name="rngSpecsAvailableSeries7">INDEX('aggregated FIP Data Prog7'!$C$4:$U$63,MATCH("PS",'aggregated FIP Data Prog7'!$C$4:$C$63,0),14):INDEX('aggregated FIP Data Prog7'!$C$4:$U$63,MATCH("OKTB",'aggregated FIP Data Prog7'!$C$4:$C$63,0),14)</definedName>
    <definedName name="rngSpecsAvailableSeries8">INDEX('aggregated FIP Data Prog8'!$C$4:$U$63,MATCH("PS",'aggregated FIP Data Prog8'!$C$4:$C$63,0),14):INDEX('aggregated FIP Data Prog8'!$C$4:$U$63,MATCH("OKTB",'aggregated FIP Data Prog8'!$C$4:$C$63,0),14)</definedName>
    <definedName name="rngSpecsAvailableSeries9">INDEX('aggregated FIP Data Prog9'!$C$4:$U$63,MATCH("PS",'aggregated FIP Data Prog9'!$C$4:$C$63,0),14):INDEX('aggregated FIP Data Prog9'!$C$4:$U$63,MATCH("OKTB",'aggregated FIP Data Prog9'!$C$4:$C$63,0),14)</definedName>
    <definedName name="rngSpecsAvailableSeriesActual1">INDEX('aggregated FIP Data Prog1'!$C$4:$AC$124,MATCH("PS",'aggregated FIP Data Prog1'!$C$4:$C$63,0)+61,22):INDEX('aggregated FIP Data Prog1'!$C$4:$AC$124,MATCH("OKTB",'aggregated FIP Data Prog1'!$C$4:$C$63,0)+61,22)</definedName>
    <definedName name="rngSpecsAvailableSeriesActual2">INDEX('aggregated FIP Data Prog2'!$C$4:$AC$124,MATCH("PS",'aggregated FIP Data Prog2'!$C$4:$C$63,0)+61,22):INDEX('aggregated FIP Data Prog2'!$C$4:$AC$124,MATCH("OKTB",'aggregated FIP Data Prog2'!$C$4:$C$63,0)+61,22)</definedName>
    <definedName name="rngSpecsAvailableSeriesActual3">INDEX('aggregated FIP Data Prog3'!$C$4:$AC$124,MATCH("PS",'aggregated FIP Data Prog3'!$C$4:$C$63,0)+61,22):INDEX('aggregated FIP Data Prog3'!$C$4:$AC$124,MATCH("OKTB",'aggregated FIP Data Prog3'!$C$4:$C$63,0)+61,22)</definedName>
    <definedName name="rngSpecsAvailableSeriesActual4">INDEX('aggregated FIP Data Prog4'!$C$4:$AC$124,MATCH("PS",'aggregated FIP Data Prog4'!$C$4:$C$63,0)+61,22):INDEX('aggregated FIP Data Prog4'!$C$4:$AC$124,MATCH("OKTB",'aggregated FIP Data Prog4'!$C$4:$C$63,0)+61,22)</definedName>
    <definedName name="rngSpecsAvailableSeriesActual5">INDEX('aggregated FIP Data Prog5'!$C$4:$AC$124,MATCH("PS",'aggregated FIP Data Prog5'!$C$4:$C$63,0)+61,22):INDEX('aggregated FIP Data Prog5'!$C$4:$AC$124,MATCH("OKTB",'aggregated FIP Data Prog5'!$C$4:$C$63,0)+61,22)</definedName>
    <definedName name="rngSpecsAvailableSeriesActual6">INDEX('aggregated FIP Data Prog6'!$C$4:$AC$124,MATCH("PS",'aggregated FIP Data Prog6'!$C$4:$C$63,0)+61,22):INDEX('aggregated FIP Data Prog6'!$C$4:$AC$124,MATCH("OKTB",'aggregated FIP Data Prog6'!$C$4:$C$63,0)+61,22)</definedName>
    <definedName name="rngSpecsAvailableSeriesActual7">INDEX('aggregated FIP Data Prog7'!$C$4:$AC$124,MATCH("PS",'aggregated FIP Data Prog7'!$C$4:$C$63,0)+61,22):INDEX('aggregated FIP Data Prog7'!$C$4:$AC$124,MATCH("OKTB",'aggregated FIP Data Prog7'!$C$4:$C$63,0)+61,22)</definedName>
    <definedName name="rngSpecsAvailableSeriesActual8">INDEX('aggregated FIP Data Prog8'!$C$4:$AC$124,MATCH("PS",'aggregated FIP Data Prog8'!$C$4:$C$63,0)+61,22):INDEX('aggregated FIP Data Prog8'!$C$4:$AC$124,MATCH("OKTB",'aggregated FIP Data Prog8'!$C$4:$C$63,0)+61,22)</definedName>
    <definedName name="rngSpecsAvailableSeriesActual9">INDEX('aggregated FIP Data Prog9'!$C$4:$AC$124,MATCH("PS",'aggregated FIP Data Prog9'!$C$4:$C$63,0)+61,22):INDEX('aggregated FIP Data Prog9'!$C$4:$AC$124,MATCH("OKTB",'aggregated FIP Data Prog9'!$C$4:$C$63,0)+61,22)</definedName>
    <definedName name="rngSpecsAvailableSeriesDCRF">INDEX('aggregated FIP Data ProgSel'!$C$4:$BI$63,MATCH("PS",'aggregated FIP Data ProgSel'!$C$4:$C$63,0),54):INDEX('aggregated FIP Data ProgSel'!$C$4:$BI$63,MATCH("OKTB",'aggregated FIP Data ProgSel'!$C$4:$C$63,0),54)</definedName>
    <definedName name="rngSpecsAvailableSeriesDCRR">INDEX('aggregated FIP Data ProgSel'!$C$4:$AS$63,MATCH("PS",'aggregated FIP Data ProgSel'!$C$4:$C$63,0),38):INDEX('aggregated FIP Data ProgSel'!$C$4:$AS$63,MATCH("OKTB",'aggregated FIP Data ProgSel'!$C$4:$C$63,0),38)</definedName>
    <definedName name="rngSpecsAvailableSeriesFR">INDEX('aggregated FIP Data ProgSel'!$C$4:$BA$63,MATCH("PS",'aggregated FIP Data ProgSel'!$C$4:$C$63,0),46):INDEX('aggregated FIP Data ProgSel'!$C$4:$BA$63,MATCH("OKTB",'aggregated FIP Data ProgSel'!$C$4:$C$63,0),46)</definedName>
    <definedName name="rngSpecsAvailableSeriesODCR">INDEX('aggregated FIP Data ProgSel'!$C$4:$AK$63,MATCH("PS",'aggregated FIP Data ProgSel'!$C$4:$C$63,0),30):INDEX('aggregated FIP Data ProgSel'!$C$4:$AK$63,MATCH("OKTB",'aggregated FIP Data ProgSel'!$C$4:$C$63,0),30)</definedName>
    <definedName name="rngSpecsConfirmedSeries" comment="dynamic range">INDEX('aggregated FIP Data ProgSel'!$C$4:$U$63,MATCH("PS",'aggregated FIP Data ProgSel'!$C$4:$C$63,0),16):INDEX('aggregated FIP Data ProgSel'!$C$4:$U$63,MATCH("OKTB",'aggregated FIP Data ProgSel'!$C$4:$C$63,0),16)</definedName>
    <definedName name="rngSpecsConfirmedSeries1">INDEX('aggregated FIP Data Prog1'!$C$4:$U$63,MATCH("PS",'aggregated FIP Data Prog1'!$C$4:$C$63,0),16):INDEX('aggregated FIP Data Prog1'!$C$4:$U$63,MATCH("OKTB",'aggregated FIP Data Prog1'!$C$4:$C$63,0),16)</definedName>
    <definedName name="rngSpecsConfirmedSeries2">INDEX('aggregated FIP Data Prog2'!$C$4:$U$63,MATCH("PS",'aggregated FIP Data Prog2'!$C$4:$C$63,0),16):INDEX('aggregated FIP Data Prog2'!$C$4:$U$63,MATCH("OKTB",'aggregated FIP Data Prog2'!$C$4:$C$63,0),16)</definedName>
    <definedName name="rngSpecsConfirmedSeries3">INDEX('aggregated FIP Data Prog3'!$C$4:$U$63,MATCH("PS",'aggregated FIP Data Prog3'!$C$4:$C$63,0),16):INDEX('aggregated FIP Data Prog3'!$C$4:$U$63,MATCH("OKTB",'aggregated FIP Data Prog3'!$C$4:$C$63,0),16)</definedName>
    <definedName name="rngSpecsConfirmedSeries4">INDEX('aggregated FIP Data Prog4'!$C$4:$U$63,MATCH("PS",'aggregated FIP Data Prog4'!$C$4:$C$63,0),16):INDEX('aggregated FIP Data Prog4'!$C$4:$U$63,MATCH("OKTB",'aggregated FIP Data Prog4'!$C$4:$C$63,0),16)</definedName>
    <definedName name="rngSpecsConfirmedSeries5">INDEX('aggregated FIP Data Prog5'!$C$4:$U$63,MATCH("PS",'aggregated FIP Data Prog5'!$C$4:$C$63,0),16):INDEX('aggregated FIP Data Prog5'!$C$4:$U$63,MATCH("OKTB",'aggregated FIP Data Prog5'!$C$4:$C$63,0),16)</definedName>
    <definedName name="rngSpecsConfirmedSeries6">INDEX('aggregated FIP Data Prog6'!$C$4:$U$63,MATCH("PS",'aggregated FIP Data Prog6'!$C$4:$C$63,0),16):INDEX('aggregated FIP Data Prog6'!$C$4:$U$63,MATCH("OKTB",'aggregated FIP Data Prog6'!$C$4:$C$63,0),16)</definedName>
    <definedName name="rngSpecsConfirmedSeries7">INDEX('aggregated FIP Data Prog7'!$C$4:$U$63,MATCH("PS",'aggregated FIP Data Prog7'!$C$4:$C$63,0),16):INDEX('aggregated FIP Data Prog7'!$C$4:$U$63,MATCH("OKTB",'aggregated FIP Data Prog7'!$C$4:$C$63,0),16)</definedName>
    <definedName name="rngSpecsConfirmedSeries8">INDEX('aggregated FIP Data Prog8'!$C$4:$U$63,MATCH("PS",'aggregated FIP Data Prog8'!$C$4:$C$63,0),16):INDEX('aggregated FIP Data Prog8'!$C$4:$U$63,MATCH("OKTB",'aggregated FIP Data Prog8'!$C$4:$C$63,0),16)</definedName>
    <definedName name="rngSpecsConfirmedSeries9">INDEX('aggregated FIP Data Prog9'!$C$4:$U$63,MATCH("PS",'aggregated FIP Data Prog9'!$C$4:$C$63,0),16):INDEX('aggregated FIP Data Prog9'!$C$4:$U$63,MATCH("OKTB",'aggregated FIP Data Prog9'!$C$4:$C$63,0),16)</definedName>
    <definedName name="rngSpecsConfirmedSeriesActual1">INDEX('aggregated FIP Data Prog1'!$C$4:$AC$124,MATCH("PS",'aggregated FIP Data Prog1'!$C$4:$C$63,0)+61,24):INDEX('aggregated FIP Data Prog1'!$C$4:$AC$124,MATCH("OKTB",'aggregated FIP Data Prog1'!$C$4:$C$63,0)+61,24)</definedName>
    <definedName name="rngSpecsConfirmedSeriesActual2">INDEX('aggregated FIP Data Prog2'!$C$4:$AC$124,MATCH("PS",'aggregated FIP Data Prog2'!$C$4:$C$63,0)+61,24):INDEX('aggregated FIP Data Prog2'!$C$4:$AC$124,MATCH("OKTB",'aggregated FIP Data Prog2'!$C$4:$C$63,0)+61,24)</definedName>
    <definedName name="rngSpecsConfirmedSeriesActual3">INDEX('aggregated FIP Data Prog3'!$C$4:$AC$124,MATCH("PS",'aggregated FIP Data Prog3'!$C$4:$C$63,0)+61,24):INDEX('aggregated FIP Data Prog3'!$C$4:$AC$124,MATCH("OKTB",'aggregated FIP Data Prog3'!$C$4:$C$63,0)+61,24)</definedName>
    <definedName name="rngSpecsConfirmedSeriesActual4">INDEX('aggregated FIP Data Prog4'!$C$4:$AC$124,MATCH("PS",'aggregated FIP Data Prog4'!$C$4:$C$63,0)+61,24):INDEX('aggregated FIP Data Prog4'!$C$4:$AC$124,MATCH("OKTB",'aggregated FIP Data Prog4'!$C$4:$C$63,0)+61,24)</definedName>
    <definedName name="rngSpecsConfirmedSeriesActual5">INDEX('aggregated FIP Data Prog5'!$C$4:$AC$124,MATCH("PS",'aggregated FIP Data Prog5'!$C$4:$C$63,0)+61,24):INDEX('aggregated FIP Data Prog5'!$C$4:$AC$124,MATCH("OKTB",'aggregated FIP Data Prog5'!$C$4:$C$63,0)+61,24)</definedName>
    <definedName name="rngSpecsConfirmedSeriesActual6">INDEX('aggregated FIP Data Prog6'!$C$4:$AC$124,MATCH("PS",'aggregated FIP Data Prog6'!$C$4:$C$63,0)+61,24):INDEX('aggregated FIP Data Prog6'!$C$4:$AC$124,MATCH("OKTB",'aggregated FIP Data Prog6'!$C$4:$C$63,0)+61,24)</definedName>
    <definedName name="rngSpecsConfirmedSeriesActual7">INDEX('aggregated FIP Data Prog7'!$C$4:$AC$124,MATCH("PS",'aggregated FIP Data Prog7'!$C$4:$C$63,0)+61,24):INDEX('aggregated FIP Data Prog7'!$C$4:$AC$124,MATCH("OKTB",'aggregated FIP Data Prog7'!$C$4:$C$63,0)+61,24)</definedName>
    <definedName name="rngSpecsConfirmedSeriesActual8">INDEX('aggregated FIP Data Prog8'!$C$4:$AC$124,MATCH("PS",'aggregated FIP Data Prog8'!$C$4:$C$63,0)+61,24):INDEX('aggregated FIP Data Prog8'!$C$4:$AC$124,MATCH("OKTB",'aggregated FIP Data Prog8'!$C$4:$C$63,0)+61,24)</definedName>
    <definedName name="rngSpecsConfirmedSeriesActual9">INDEX('aggregated FIP Data Prog9'!$C$4:$AC$124,MATCH("PS",'aggregated FIP Data Prog9'!$C$4:$C$63,0)+61,24):INDEX('aggregated FIP Data Prog9'!$C$4:$AC$124,MATCH("OKTB",'aggregated FIP Data Prog9'!$C$4:$C$63,0)+61,24)</definedName>
    <definedName name="rngSpecsConfirmedSeriesDCRF">INDEX('aggregated FIP Data ProgSel'!$C$4:$BI$63,MATCH("PS",'aggregated FIP Data ProgSel'!$C$4:$C$63,0),56):INDEX('aggregated FIP Data ProgSel'!$C$4:$BI$63,MATCH("OKTB",'aggregated FIP Data ProgSel'!$C$4:$C$63,0),56)</definedName>
    <definedName name="rngSpecsConfirmedSeriesDCRR">INDEX('aggregated FIP Data ProgSel'!$C$4:$AS$63,MATCH("PS",'aggregated FIP Data ProgSel'!$C$4:$C$63,0),40):INDEX('aggregated FIP Data ProgSel'!$C$4:$AS$63,MATCH("OKTB",'aggregated FIP Data ProgSel'!$C$4:$C$63,0),40)</definedName>
    <definedName name="rngSpecsConfirmedSeriesFR">INDEX('aggregated FIP Data ProgSel'!$C$4:$BA$63,MATCH("PS",'aggregated FIP Data ProgSel'!$C$4:$C$63,0),48):INDEX('aggregated FIP Data ProgSel'!$C$4:$BA$63,MATCH("OKTB",'aggregated FIP Data ProgSel'!$C$4:$C$63,0),48)</definedName>
    <definedName name="rngSpecsConfirmedSeriesODCR">INDEX('aggregated FIP Data ProgSel'!$C$4:$AK$63,MATCH("PS",'aggregated FIP Data ProgSel'!$C$4:$C$63,0),32):INDEX('aggregated FIP Data ProgSel'!$C$4:$AK$63,MATCH("OKTB",'aggregated FIP Data ProgSel'!$C$4:$C$63,0),32)</definedName>
    <definedName name="RYG_lim_list">'Configuration | Scaling'!$K$4:$K$8</definedName>
    <definedName name="SPL_DV_COMPL_END">'Configuration | Scaling'!$D$33</definedName>
    <definedName name="SPL_DV_COMPL_START">'Configuration | Scaling'!$C$33</definedName>
    <definedName name="SPL_DV_COMPL_VAL">'Configuration | Scaling'!$B$33</definedName>
    <definedName name="SWDL_IMPL_END">'Configuration | Scaling'!$D$37</definedName>
    <definedName name="SWDL_IMPL_START">'Configuration | Scaling'!$C$37</definedName>
    <definedName name="SWDL_IMPL_VAL">'Supplier Config'!$F$15</definedName>
    <definedName name="TC_FIRST_EXEC_END">'Configuration | Scaling'!$D$32</definedName>
    <definedName name="TC_FIRST_EXEC_START">'Configuration | Scaling'!$C$32</definedName>
    <definedName name="TC_PASS_END" localSheetId="19">'Configuration | Scaling'!#REF!</definedName>
    <definedName name="TC_PASS_END" localSheetId="20">'Configuration | Scaling'!#REF!</definedName>
    <definedName name="TC_PASS_END" localSheetId="21">'Configuration | Scaling'!#REF!</definedName>
    <definedName name="TC_PASS_END" localSheetId="22">'Configuration | Scaling'!#REF!</definedName>
    <definedName name="TC_PASS_END" localSheetId="23">'Configuration | Scaling'!#REF!</definedName>
    <definedName name="TC_PASS_END" localSheetId="24">'Configuration | Scaling'!#REF!</definedName>
    <definedName name="TC_PASS_END" localSheetId="25">'Configuration | Scaling'!#REF!</definedName>
    <definedName name="TC_PASS_END" localSheetId="26">'Configuration | Scaling'!#REF!</definedName>
    <definedName name="TC_PASS_END" localSheetId="27">'Configuration | Scaling'!#REF!</definedName>
    <definedName name="TC_PASS_START" localSheetId="19">'Configuration | Scaling'!#REF!</definedName>
    <definedName name="TC_PASS_START" localSheetId="20">'Configuration | Scaling'!#REF!</definedName>
    <definedName name="TC_PASS_START" localSheetId="21">'Configuration | Scaling'!#REF!</definedName>
    <definedName name="TC_PASS_START" localSheetId="22">'Configuration | Scaling'!#REF!</definedName>
    <definedName name="TC_PASS_START" localSheetId="23">'Configuration | Scaling'!#REF!</definedName>
    <definedName name="TC_PASS_START" localSheetId="24">'Configuration | Scaling'!#REF!</definedName>
    <definedName name="TC_PASS_START" localSheetId="25">'Configuration | Scaling'!#REF!</definedName>
    <definedName name="TC_PASS_START" localSheetId="26">'Configuration | Scaling'!#REF!</definedName>
    <definedName name="TC_PASS_START" localSheetId="27">'Configuration | Scaling'!#REF!</definedName>
    <definedName name="test" localSheetId="0">'Prog1 Summary Sheet'!$A$19</definedName>
    <definedName name="UNV0">HLOOKUP("UNV0",'Configuration | Scaling'!$E$13:$Y$43,3,FALSE)</definedName>
    <definedName name="UPV0">HLOOKUP("UPV0",'Configuration | Scaling'!$E$13:$Y$43,3,FALSE)</definedName>
    <definedName name="VP">HLOOKUP("VP",'Configuration | Scaling'!$E$13:$Y$43,3,FALSE)</definedName>
    <definedName name="VPBB">HLOOKUP("VPBB",'Configuration | Scaling'!$E$13:$Y$43,3,FALSE)</definedName>
    <definedName name="Z_F4DD0BDD_9BCD_4E13_8084_E09DC92B9F33_.wvu.Cols" localSheetId="28" hidden="1">'Configuration | Scaling'!$AA:$AB,'Configuration | Scaling'!$JW:$JX,'Configuration | Scaling'!$TS:$TT,'Configuration | Scaling'!$ADO:$ADP,'Configuration | Scaling'!$ANK:$ANL,'Configuration | Scaling'!$AXG:$AXH,'Configuration | Scaling'!$BHC:$BHD,'Configuration | Scaling'!$BQY:$BQZ,'Configuration | Scaling'!$CAU:$CAV,'Configuration | Scaling'!$CKQ:$CKR,'Configuration | Scaling'!$CUM:$CUN,'Configuration | Scaling'!$DEI:$DEJ,'Configuration | Scaling'!$DOE:$DOF,'Configuration | Scaling'!$DYA:$DYB,'Configuration | Scaling'!$EHW:$EHX,'Configuration | Scaling'!$ERS:$ERT,'Configuration | Scaling'!$FBO:$FBP,'Configuration | Scaling'!$FLK:$FLL,'Configuration | Scaling'!$FVG:$FVH,'Configuration | Scaling'!$GFC:$GFD,'Configuration | Scaling'!$GOY:$GOZ,'Configuration | Scaling'!$GYU:$GYV,'Configuration | Scaling'!$HIQ:$HIR,'Configuration | Scaling'!$HSM:$HSN,'Configuration | Scaling'!$ICI:$ICJ,'Configuration | Scaling'!$IME:$IMF,'Configuration | Scaling'!$IWA:$IWB,'Configuration | Scaling'!$JFW:$JFX,'Configuration | Scaling'!$JPS:$JPT,'Configuration | Scaling'!$JZO:$JZP,'Configuration | Scaling'!$KJK:$KJL,'Configuration | Scaling'!$KTG:$KTH,'Configuration | Scaling'!$LDC:$LDD,'Configuration | Scaling'!$LMY:$LMZ,'Configuration | Scaling'!$LWU:$LWV,'Configuration | Scaling'!$MGQ:$MGR,'Configuration | Scaling'!$MQM:$MQN,'Configuration | Scaling'!$NAI:$NAJ,'Configuration | Scaling'!$NKE:$NKF,'Configuration | Scaling'!$NUA:$NUB,'Configuration | Scaling'!$ODW:$ODX,'Configuration | Scaling'!$ONS:$ONT,'Configuration | Scaling'!$OXO:$OXP,'Configuration | Scaling'!$PHK:$PHL,'Configuration | Scaling'!$PRG:$PRH,'Configuration | Scaling'!$QBC:$QBD,'Configuration | Scaling'!$QKY:$QKZ,'Configuration | Scaling'!$QUU:$QUV,'Configuration | Scaling'!$REQ:$RER,'Configuration | Scaling'!$ROM:$RON,'Configuration | Scaling'!$RYI:$RYJ,'Configuration | Scaling'!$SIE:$SIF,'Configuration | Scaling'!$SSA:$SSB,'Configuration | Scaling'!$TBW:$TBX,'Configuration | Scaling'!$TLS:$TLT,'Configuration | Scaling'!$TVO:$TVP,'Configuration | Scaling'!$UFK:$UFL,'Configuration | Scaling'!$UPG:$UPH,'Configuration | Scaling'!$UZC:$UZD,'Configuration | Scaling'!$VIY:$VIZ,'Configuration | Scaling'!$VSU:$VSV,'Configuration | Scaling'!$WCQ:$WCR,'Configuration | Scaling'!$WMM:$WMN,'Configuration | Scaling'!$WWI:$WWJ</definedName>
    <definedName name="Z_F4DD0BDD_9BCD_4E13_8084_E09DC92B9F33_.wvu.Cols" localSheetId="0" hidden="1">'Prog1 Summary Sheet'!$N:$O,'Prog1 Summary Sheet'!$JJ:$JK,'Prog1 Summary Sheet'!$TF:$TG,'Prog1 Summary Sheet'!$ADB:$ADC,'Prog1 Summary Sheet'!$AMX:$AMY,'Prog1 Summary Sheet'!$AWT:$AWU,'Prog1 Summary Sheet'!$BGP:$BGQ,'Prog1 Summary Sheet'!$BQL:$BQM,'Prog1 Summary Sheet'!$CAH:$CAI,'Prog1 Summary Sheet'!$CKD:$CKE,'Prog1 Summary Sheet'!$CTZ:$CUA,'Prog1 Summary Sheet'!$DDV:$DDW,'Prog1 Summary Sheet'!$DNR:$DNS,'Prog1 Summary Sheet'!$DXN:$DXO,'Prog1 Summary Sheet'!$EHJ:$EHK,'Prog1 Summary Sheet'!$ERF:$ERG,'Prog1 Summary Sheet'!$FBB:$FBC,'Prog1 Summary Sheet'!$FKX:$FKY,'Prog1 Summary Sheet'!$FUT:$FUU,'Prog1 Summary Sheet'!$GEP:$GEQ,'Prog1 Summary Sheet'!$GOL:$GOM,'Prog1 Summary Sheet'!$GYH:$GYI,'Prog1 Summary Sheet'!$HID:$HIE,'Prog1 Summary Sheet'!$HRZ:$HSA,'Prog1 Summary Sheet'!$IBV:$IBW,'Prog1 Summary Sheet'!$ILR:$ILS,'Prog1 Summary Sheet'!$IVN:$IVO,'Prog1 Summary Sheet'!$JFJ:$JFK,'Prog1 Summary Sheet'!$JPF:$JPG,'Prog1 Summary Sheet'!$JZB:$JZC,'Prog1 Summary Sheet'!$KIX:$KIY,'Prog1 Summary Sheet'!$KST:$KSU,'Prog1 Summary Sheet'!$LCP:$LCQ,'Prog1 Summary Sheet'!$LML:$LMM,'Prog1 Summary Sheet'!$LWH:$LWI,'Prog1 Summary Sheet'!$MGD:$MGE,'Prog1 Summary Sheet'!$MPZ:$MQA,'Prog1 Summary Sheet'!$MZV:$MZW,'Prog1 Summary Sheet'!$NJR:$NJS,'Prog1 Summary Sheet'!$NTN:$NTO,'Prog1 Summary Sheet'!$ODJ:$ODK,'Prog1 Summary Sheet'!$ONF:$ONG,'Prog1 Summary Sheet'!$OXB:$OXC,'Prog1 Summary Sheet'!$PGX:$PGY,'Prog1 Summary Sheet'!$PQT:$PQU,'Prog1 Summary Sheet'!$QAP:$QAQ,'Prog1 Summary Sheet'!$QKL:$QKM,'Prog1 Summary Sheet'!$QUH:$QUI,'Prog1 Summary Sheet'!$RED:$REE,'Prog1 Summary Sheet'!$RNZ:$ROA,'Prog1 Summary Sheet'!$RXV:$RXW,'Prog1 Summary Sheet'!$SHR:$SHS,'Prog1 Summary Sheet'!$SRN:$SRO,'Prog1 Summary Sheet'!$TBJ:$TBK,'Prog1 Summary Sheet'!$TLF:$TLG,'Prog1 Summary Sheet'!$TVB:$TVC,'Prog1 Summary Sheet'!$UEX:$UEY,'Prog1 Summary Sheet'!$UOT:$UOU,'Prog1 Summary Sheet'!$UYP:$UYQ,'Prog1 Summary Sheet'!$VIL:$VIM,'Prog1 Summary Sheet'!$VSH:$VSI,'Prog1 Summary Sheet'!$WCD:$WCE,'Prog1 Summary Sheet'!$WLZ:$WMA,'Prog1 Summary Sheet'!$WVV:$WVW</definedName>
    <definedName name="Z_F4DD0BDD_9BCD_4E13_8084_E09DC92B9F33_.wvu.Cols" localSheetId="2" hidden="1">'Supplier Config'!$U:$XFD</definedName>
    <definedName name="Z_F4DD0BDD_9BCD_4E13_8084_E09DC92B9F33_.wvu.FilterData" localSheetId="28" hidden="1">'Configuration | Scaling'!$H$4:$H$7</definedName>
    <definedName name="Z_F4DD0BDD_9BCD_4E13_8084_E09DC92B9F33_.wvu.FilterData" localSheetId="3" hidden="1">'Feat-Func-Development'!$A$5:$BW$5</definedName>
    <definedName name="Z_F4DD0BDD_9BCD_4E13_8084_E09DC92B9F33_.wvu.FilterData" localSheetId="16" hidden="1">'Feat-Func-Development_GFD_trans'!$A$5:$EZ$359</definedName>
    <definedName name="Z_F4DD0BDD_9BCD_4E13_8084_E09DC92B9F33_.wvu.PrintArea" localSheetId="0" hidden="1">'Prog1 Summary Sheet'!$A$1:$L$53</definedName>
    <definedName name="Z_F4DD0BDD_9BCD_4E13_8084_E09DC92B9F33_.wvu.PrintArea" localSheetId="1" hidden="1">'Prog1 SW Status Report'!$A$1:$AH$194</definedName>
    <definedName name="Z_F4DD0BDD_9BCD_4E13_8084_E09DC92B9F33_.wvu.PrintArea" localSheetId="2" hidden="1">'Supplier Config'!$A$1:$T$41</definedName>
    <definedName name="Z_F4DD0BDD_9BCD_4E13_8084_E09DC92B9F33_.wvu.Rows" localSheetId="2" hidden="1">'Supplier Config'!$47:$1048576,'Supplier Config'!$42:$42</definedName>
  </definedNames>
  <calcPr calcId="145621"/>
  <customWorkbookViews>
    <customWorkbookView name="Dretskin, Stanislav (S.) - Persönliche Ansicht" guid="{F4DD0BDD-9BCD-4E13-8084-E09DC92B9F33}" mergeInterval="0" personalView="1" maximized="1" windowWidth="1676" windowHeight="811" tabRatio="862" activeSheetId="31"/>
  </customWorkbookViews>
</workbook>
</file>

<file path=xl/calcChain.xml><?xml version="1.0" encoding="utf-8"?>
<calcChain xmlns="http://schemas.openxmlformats.org/spreadsheetml/2006/main">
  <c r="K52" i="10" l="1"/>
  <c r="B46" i="6" l="1"/>
  <c r="B5" i="4" l="1"/>
  <c r="B4" i="4"/>
  <c r="B5" i="11"/>
  <c r="B4" i="11"/>
  <c r="B5" i="10"/>
  <c r="B4" i="10"/>
  <c r="B5" i="9"/>
  <c r="B4" i="9"/>
  <c r="B5" i="8"/>
  <c r="B4" i="8"/>
  <c r="B5" i="7"/>
  <c r="B4" i="7"/>
  <c r="B5" i="6"/>
  <c r="B4" i="6"/>
  <c r="B5" i="5"/>
  <c r="B4" i="5"/>
  <c r="B5" i="3"/>
  <c r="B4" i="3"/>
  <c r="L24" i="28"/>
  <c r="K24" i="28"/>
  <c r="B10" i="3" l="1"/>
  <c r="H47" i="11" l="1"/>
  <c r="I47" i="11"/>
  <c r="G47" i="11"/>
  <c r="B32" i="11" l="1"/>
  <c r="B31" i="11"/>
  <c r="B30" i="11"/>
  <c r="B28" i="11"/>
  <c r="B27" i="11"/>
  <c r="B26" i="11"/>
  <c r="B23" i="11"/>
  <c r="B21" i="11"/>
  <c r="B20" i="11"/>
  <c r="B19" i="11"/>
  <c r="B18" i="11"/>
  <c r="B17" i="11"/>
  <c r="B16" i="11"/>
  <c r="B14" i="11"/>
  <c r="B13" i="11"/>
  <c r="B12" i="11"/>
  <c r="B11" i="11"/>
  <c r="B10" i="11"/>
  <c r="B9" i="11"/>
  <c r="B32" i="10"/>
  <c r="B31" i="10"/>
  <c r="B30" i="10"/>
  <c r="B28" i="10"/>
  <c r="B27" i="10"/>
  <c r="B26" i="10"/>
  <c r="B23" i="10"/>
  <c r="B21" i="10"/>
  <c r="B20" i="10"/>
  <c r="B19" i="10"/>
  <c r="B18" i="10"/>
  <c r="B17" i="10"/>
  <c r="B16" i="10"/>
  <c r="B14" i="10"/>
  <c r="B13" i="10"/>
  <c r="B12" i="10"/>
  <c r="B11" i="10"/>
  <c r="B10" i="10"/>
  <c r="B9" i="10"/>
  <c r="B32" i="9"/>
  <c r="B31" i="9"/>
  <c r="B30" i="9"/>
  <c r="B28" i="9"/>
  <c r="B27" i="9"/>
  <c r="B26" i="9"/>
  <c r="B23" i="9"/>
  <c r="B21" i="9"/>
  <c r="B20" i="9"/>
  <c r="B19" i="9"/>
  <c r="B18" i="9"/>
  <c r="B17" i="9"/>
  <c r="B16" i="9"/>
  <c r="B14" i="9"/>
  <c r="B13" i="9"/>
  <c r="B12" i="9"/>
  <c r="B11" i="9"/>
  <c r="B10" i="9"/>
  <c r="B9" i="9"/>
  <c r="B32" i="8"/>
  <c r="B31" i="8"/>
  <c r="B30" i="8"/>
  <c r="B28" i="8"/>
  <c r="B27" i="8"/>
  <c r="B26" i="8"/>
  <c r="B23" i="8"/>
  <c r="B21" i="8"/>
  <c r="B20" i="8"/>
  <c r="B19" i="8"/>
  <c r="B18" i="8"/>
  <c r="B17" i="8"/>
  <c r="B16" i="8"/>
  <c r="B14" i="8"/>
  <c r="B13" i="8"/>
  <c r="B12" i="8"/>
  <c r="B11" i="8"/>
  <c r="B10" i="8"/>
  <c r="B9" i="8"/>
  <c r="B32" i="7"/>
  <c r="B31" i="7"/>
  <c r="B30" i="7"/>
  <c r="B28" i="7"/>
  <c r="B27" i="7"/>
  <c r="B26" i="7"/>
  <c r="B23" i="7"/>
  <c r="B21" i="7"/>
  <c r="B20" i="7"/>
  <c r="B19" i="7"/>
  <c r="B18" i="7"/>
  <c r="B17" i="7"/>
  <c r="B16" i="7"/>
  <c r="B14" i="7"/>
  <c r="B13" i="7"/>
  <c r="B12" i="7"/>
  <c r="B11" i="7"/>
  <c r="B10" i="7"/>
  <c r="B9" i="7"/>
  <c r="B32" i="6"/>
  <c r="B31" i="6"/>
  <c r="B30" i="6"/>
  <c r="B28" i="6"/>
  <c r="B27" i="6"/>
  <c r="B26" i="6"/>
  <c r="B23" i="6"/>
  <c r="B21" i="6"/>
  <c r="B20" i="6"/>
  <c r="B19" i="6"/>
  <c r="B18" i="6"/>
  <c r="B17" i="6"/>
  <c r="B16" i="6"/>
  <c r="B14" i="6"/>
  <c r="B13" i="6"/>
  <c r="B12" i="6"/>
  <c r="B11" i="6"/>
  <c r="B10" i="6"/>
  <c r="B9" i="6"/>
  <c r="B32" i="5"/>
  <c r="B31" i="5"/>
  <c r="B30" i="5"/>
  <c r="B28" i="5"/>
  <c r="B27" i="5"/>
  <c r="B26" i="5"/>
  <c r="B23" i="5"/>
  <c r="B21" i="5"/>
  <c r="B20" i="5"/>
  <c r="B19" i="5"/>
  <c r="B18" i="5"/>
  <c r="B17" i="5"/>
  <c r="B16" i="5"/>
  <c r="B14" i="5"/>
  <c r="B13" i="5"/>
  <c r="B12" i="5"/>
  <c r="B11" i="5"/>
  <c r="B10" i="5"/>
  <c r="B9" i="5"/>
  <c r="B32" i="4"/>
  <c r="B31" i="4"/>
  <c r="B30" i="4"/>
  <c r="B28" i="4"/>
  <c r="B27" i="4"/>
  <c r="B26" i="4"/>
  <c r="B23" i="4"/>
  <c r="B21" i="4"/>
  <c r="B20" i="4"/>
  <c r="B19" i="4"/>
  <c r="B18" i="4"/>
  <c r="B17" i="4"/>
  <c r="B16" i="4"/>
  <c r="B14" i="4"/>
  <c r="B13" i="4"/>
  <c r="B12" i="4"/>
  <c r="B11" i="4"/>
  <c r="B10" i="4"/>
  <c r="B9" i="4"/>
  <c r="E50" i="4"/>
  <c r="F50" i="4"/>
  <c r="G50" i="4"/>
  <c r="H50" i="4"/>
  <c r="D50" i="4"/>
  <c r="E34" i="3"/>
  <c r="B32" i="3" l="1"/>
  <c r="B31" i="3"/>
  <c r="B30" i="3"/>
  <c r="B28" i="3"/>
  <c r="B27" i="3"/>
  <c r="B26" i="3"/>
  <c r="B23" i="3"/>
  <c r="B21" i="3"/>
  <c r="B20" i="3"/>
  <c r="B19" i="3"/>
  <c r="B18" i="3"/>
  <c r="B17" i="3"/>
  <c r="B16" i="3"/>
  <c r="B14" i="3"/>
  <c r="B13" i="3"/>
  <c r="B12" i="3"/>
  <c r="B11" i="3"/>
  <c r="B9" i="3"/>
  <c r="D48" i="30" l="1"/>
  <c r="C49" i="30"/>
  <c r="C26" i="30"/>
  <c r="C24" i="30"/>
  <c r="C13" i="30"/>
  <c r="D12" i="30"/>
  <c r="C48" i="30"/>
  <c r="C47" i="30"/>
  <c r="C25" i="30"/>
  <c r="C23" i="30"/>
  <c r="C15" i="30"/>
  <c r="C14" i="30"/>
  <c r="C12" i="30"/>
  <c r="A7" i="15" l="1"/>
  <c r="D7" i="15"/>
  <c r="B7" i="15" s="1"/>
  <c r="E7" i="15"/>
  <c r="F7" i="15"/>
  <c r="G7" i="15"/>
  <c r="H7" i="15"/>
  <c r="I7" i="15"/>
  <c r="J7" i="15"/>
  <c r="K7" i="15"/>
  <c r="L7" i="15"/>
  <c r="M7" i="15"/>
  <c r="N7" i="15"/>
  <c r="O7" i="15"/>
  <c r="P7" i="15"/>
  <c r="Q7" i="15"/>
  <c r="R7" i="15"/>
  <c r="S7" i="15"/>
  <c r="T7" i="15"/>
  <c r="U7" i="15"/>
  <c r="V7" i="15"/>
  <c r="W7" i="15"/>
  <c r="X7" i="15"/>
  <c r="Y7" i="15"/>
  <c r="Z7" i="15"/>
  <c r="AA7" i="15"/>
  <c r="AB7" i="15"/>
  <c r="AC7" i="15"/>
  <c r="AD7" i="15"/>
  <c r="AE7" i="15"/>
  <c r="AF7" i="15"/>
  <c r="AG7" i="15"/>
  <c r="AH7" i="15"/>
  <c r="AI7" i="15"/>
  <c r="AJ7" i="15"/>
  <c r="AK7" i="15"/>
  <c r="AL7" i="15"/>
  <c r="AM7" i="15"/>
  <c r="AN7" i="15"/>
  <c r="AO7" i="15"/>
  <c r="AP7" i="15"/>
  <c r="AQ7" i="15"/>
  <c r="AR7" i="15"/>
  <c r="AS7" i="15"/>
  <c r="AT7" i="15"/>
  <c r="AU7" i="15"/>
  <c r="AV7" i="15"/>
  <c r="AW7" i="15"/>
  <c r="AX7" i="15"/>
  <c r="AY7" i="15"/>
  <c r="AZ7" i="15"/>
  <c r="BA7" i="15"/>
  <c r="BB7" i="15"/>
  <c r="BC7" i="15"/>
  <c r="BD7" i="15"/>
  <c r="BE7" i="15"/>
  <c r="BF7" i="15"/>
  <c r="BG7" i="15"/>
  <c r="BH7" i="15"/>
  <c r="BI7" i="15"/>
  <c r="BJ7" i="15"/>
  <c r="BK7" i="15"/>
  <c r="BL7" i="15"/>
  <c r="BM7" i="15"/>
  <c r="BN7" i="15"/>
  <c r="BO7" i="15"/>
  <c r="BP7" i="15"/>
  <c r="BQ7" i="15"/>
  <c r="BR7" i="15"/>
  <c r="BS7" i="15"/>
  <c r="BT7" i="15"/>
  <c r="BU7" i="15"/>
  <c r="BV7" i="15"/>
  <c r="BW7" i="15"/>
  <c r="BX7" i="15"/>
  <c r="BY7" i="15"/>
  <c r="BZ7" i="15"/>
  <c r="CA7" i="15"/>
  <c r="CB7" i="15"/>
  <c r="CC7" i="15"/>
  <c r="CD7" i="15"/>
  <c r="CE7" i="15"/>
  <c r="CF7" i="15"/>
  <c r="CG7" i="15"/>
  <c r="CH7" i="15"/>
  <c r="CI7" i="15"/>
  <c r="CJ7" i="15"/>
  <c r="CK7" i="15"/>
  <c r="CL7" i="15"/>
  <c r="CM7" i="15"/>
  <c r="CN7" i="15"/>
  <c r="CO7" i="15"/>
  <c r="CP7" i="15"/>
  <c r="CQ7" i="15"/>
  <c r="CR7" i="15"/>
  <c r="CS7" i="15"/>
  <c r="CT7" i="15"/>
  <c r="CU7" i="15"/>
  <c r="CV7" i="15"/>
  <c r="CW7" i="15"/>
  <c r="CX7" i="15"/>
  <c r="CY7" i="15"/>
  <c r="CZ7" i="15"/>
  <c r="DA7" i="15"/>
  <c r="DB7" i="15"/>
  <c r="DC7" i="15"/>
  <c r="DD7" i="15"/>
  <c r="DE7" i="15"/>
  <c r="DF7" i="15"/>
  <c r="DG7" i="15"/>
  <c r="DH7" i="15"/>
  <c r="DI7" i="15"/>
  <c r="DJ7" i="15"/>
  <c r="DK7" i="15"/>
  <c r="DL7" i="15"/>
  <c r="DM7" i="15"/>
  <c r="DN7" i="15"/>
  <c r="DO7" i="15"/>
  <c r="DP7" i="15"/>
  <c r="DQ7" i="15"/>
  <c r="DR7" i="15"/>
  <c r="DS7" i="15"/>
  <c r="DT7" i="15"/>
  <c r="DU7" i="15"/>
  <c r="DV7" i="15"/>
  <c r="DW7" i="15"/>
  <c r="DX7" i="15"/>
  <c r="DY7" i="15"/>
  <c r="DZ7" i="15"/>
  <c r="EA7" i="15"/>
  <c r="EB7" i="15"/>
  <c r="EC7" i="15"/>
  <c r="ED7" i="15"/>
  <c r="EE7" i="15"/>
  <c r="EF7" i="15"/>
  <c r="EG7" i="15"/>
  <c r="EH7" i="15"/>
  <c r="EI7" i="15"/>
  <c r="EJ7" i="15"/>
  <c r="EK7" i="15"/>
  <c r="EL7" i="15"/>
  <c r="EM7" i="15"/>
  <c r="EN7" i="15"/>
  <c r="EO7" i="15"/>
  <c r="EP7" i="15"/>
  <c r="EQ7" i="15"/>
  <c r="ER7" i="15"/>
  <c r="ES7" i="15"/>
  <c r="ET7" i="15"/>
  <c r="EU7" i="15"/>
  <c r="EV7" i="15"/>
  <c r="EW7" i="15"/>
  <c r="A8" i="15"/>
  <c r="B8" i="15"/>
  <c r="C8" i="15"/>
  <c r="D8" i="15"/>
  <c r="E8" i="15"/>
  <c r="F8" i="15"/>
  <c r="G8" i="15"/>
  <c r="H8" i="15"/>
  <c r="I8" i="15"/>
  <c r="J8" i="15"/>
  <c r="K8" i="15"/>
  <c r="L8" i="15"/>
  <c r="M8" i="15"/>
  <c r="N8" i="15"/>
  <c r="O8" i="15"/>
  <c r="P8" i="15"/>
  <c r="Q8" i="15"/>
  <c r="R8" i="15"/>
  <c r="S8" i="15"/>
  <c r="T8" i="15"/>
  <c r="U8" i="15"/>
  <c r="V8" i="15"/>
  <c r="W8" i="15"/>
  <c r="X8" i="15"/>
  <c r="Y8" i="15"/>
  <c r="Z8" i="15"/>
  <c r="AA8" i="15"/>
  <c r="AB8" i="15"/>
  <c r="AC8" i="15"/>
  <c r="AD8" i="15"/>
  <c r="AE8" i="15"/>
  <c r="AF8" i="15"/>
  <c r="AG8" i="15"/>
  <c r="AH8" i="15"/>
  <c r="AI8" i="15"/>
  <c r="AJ8" i="15"/>
  <c r="AK8" i="15"/>
  <c r="AL8" i="15"/>
  <c r="AM8" i="15"/>
  <c r="AN8" i="15"/>
  <c r="AO8" i="15"/>
  <c r="AP8" i="15"/>
  <c r="AQ8" i="15"/>
  <c r="AR8" i="15"/>
  <c r="AS8" i="15"/>
  <c r="AT8" i="15"/>
  <c r="AU8" i="15"/>
  <c r="AV8" i="15"/>
  <c r="AW8" i="15"/>
  <c r="AX8" i="15"/>
  <c r="AY8" i="15"/>
  <c r="AZ8" i="15"/>
  <c r="BA8" i="15"/>
  <c r="BB8" i="15"/>
  <c r="BC8" i="15"/>
  <c r="BD8" i="15"/>
  <c r="BE8" i="15"/>
  <c r="BF8" i="15"/>
  <c r="BG8" i="15"/>
  <c r="BH8" i="15"/>
  <c r="BI8" i="15"/>
  <c r="BJ8" i="15"/>
  <c r="BK8" i="15"/>
  <c r="BL8" i="15"/>
  <c r="BM8" i="15"/>
  <c r="BN8" i="15"/>
  <c r="BO8" i="15"/>
  <c r="BP8" i="15"/>
  <c r="BQ8" i="15"/>
  <c r="BR8" i="15"/>
  <c r="BS8" i="15"/>
  <c r="BT8" i="15"/>
  <c r="BU8" i="15"/>
  <c r="BV8" i="15"/>
  <c r="BW8" i="15"/>
  <c r="BX8" i="15"/>
  <c r="BY8" i="15"/>
  <c r="BZ8" i="15"/>
  <c r="CA8" i="15"/>
  <c r="CB8" i="15"/>
  <c r="CC8" i="15"/>
  <c r="CD8" i="15"/>
  <c r="CE8" i="15"/>
  <c r="CF8" i="15"/>
  <c r="CG8" i="15"/>
  <c r="CH8" i="15"/>
  <c r="CI8" i="15"/>
  <c r="CJ8" i="15"/>
  <c r="CK8" i="15"/>
  <c r="CL8" i="15"/>
  <c r="CM8" i="15"/>
  <c r="CN8" i="15"/>
  <c r="CO8" i="15"/>
  <c r="CP8" i="15"/>
  <c r="CQ8" i="15"/>
  <c r="CR8" i="15"/>
  <c r="CS8" i="15"/>
  <c r="CT8" i="15"/>
  <c r="CU8" i="15"/>
  <c r="CV8" i="15"/>
  <c r="CW8" i="15"/>
  <c r="CX8" i="15"/>
  <c r="CY8" i="15"/>
  <c r="CZ8" i="15"/>
  <c r="DA8" i="15"/>
  <c r="DB8" i="15"/>
  <c r="DC8" i="15"/>
  <c r="DD8" i="15"/>
  <c r="DE8" i="15"/>
  <c r="DF8" i="15"/>
  <c r="DG8" i="15"/>
  <c r="DH8" i="15"/>
  <c r="DI8" i="15"/>
  <c r="DJ8" i="15"/>
  <c r="DK8" i="15"/>
  <c r="DL8" i="15"/>
  <c r="DM8" i="15"/>
  <c r="DN8" i="15"/>
  <c r="DO8" i="15"/>
  <c r="DP8" i="15"/>
  <c r="DQ8" i="15"/>
  <c r="DR8" i="15"/>
  <c r="DS8" i="15"/>
  <c r="DT8" i="15"/>
  <c r="DU8" i="15"/>
  <c r="DV8" i="15"/>
  <c r="DW8" i="15"/>
  <c r="DX8" i="15"/>
  <c r="DY8" i="15"/>
  <c r="DZ8" i="15"/>
  <c r="EA8" i="15"/>
  <c r="EB8" i="15"/>
  <c r="EC8" i="15"/>
  <c r="ED8" i="15"/>
  <c r="EE8" i="15"/>
  <c r="EF8" i="15"/>
  <c r="EG8" i="15"/>
  <c r="EH8" i="15"/>
  <c r="EI8" i="15"/>
  <c r="EJ8" i="15"/>
  <c r="EK8" i="15"/>
  <c r="EL8" i="15"/>
  <c r="EM8" i="15"/>
  <c r="EN8" i="15"/>
  <c r="EO8" i="15"/>
  <c r="EP8" i="15"/>
  <c r="EQ8" i="15"/>
  <c r="ER8" i="15"/>
  <c r="ES8" i="15"/>
  <c r="ET8" i="15"/>
  <c r="EU8" i="15"/>
  <c r="EV8" i="15"/>
  <c r="EW8" i="15"/>
  <c r="A9" i="15"/>
  <c r="B9" i="15"/>
  <c r="C9" i="15"/>
  <c r="D9" i="15"/>
  <c r="E9" i="15"/>
  <c r="F9" i="15"/>
  <c r="G9" i="15"/>
  <c r="H9" i="15"/>
  <c r="I9" i="15"/>
  <c r="J9" i="15"/>
  <c r="K9" i="15"/>
  <c r="L9" i="15"/>
  <c r="M9" i="15"/>
  <c r="N9" i="15"/>
  <c r="O9" i="15"/>
  <c r="P9" i="15"/>
  <c r="Q9" i="15"/>
  <c r="R9" i="15"/>
  <c r="S9" i="15"/>
  <c r="T9" i="15"/>
  <c r="U9" i="15"/>
  <c r="V9" i="15"/>
  <c r="W9" i="15"/>
  <c r="X9" i="15"/>
  <c r="Y9" i="15"/>
  <c r="Z9" i="15"/>
  <c r="AA9" i="15"/>
  <c r="AB9" i="15"/>
  <c r="AC9" i="15"/>
  <c r="AD9" i="15"/>
  <c r="AE9" i="15"/>
  <c r="AF9" i="15"/>
  <c r="AG9" i="15"/>
  <c r="AH9" i="15"/>
  <c r="AI9" i="15"/>
  <c r="AJ9" i="15"/>
  <c r="AK9" i="15"/>
  <c r="AL9" i="15"/>
  <c r="AM9" i="15"/>
  <c r="AN9" i="15"/>
  <c r="AO9" i="15"/>
  <c r="AP9" i="15"/>
  <c r="AQ9" i="15"/>
  <c r="AR9" i="15"/>
  <c r="AS9" i="15"/>
  <c r="AT9" i="15"/>
  <c r="AU9" i="15"/>
  <c r="AV9" i="15"/>
  <c r="AW9" i="15"/>
  <c r="AX9" i="15"/>
  <c r="AY9" i="15"/>
  <c r="AZ9" i="15"/>
  <c r="BA9" i="15"/>
  <c r="BB9" i="15"/>
  <c r="BC9" i="15"/>
  <c r="BD9" i="15"/>
  <c r="BE9" i="15"/>
  <c r="BF9" i="15"/>
  <c r="BG9" i="15"/>
  <c r="BH9" i="15"/>
  <c r="BI9" i="15"/>
  <c r="BJ9" i="15"/>
  <c r="BK9" i="15"/>
  <c r="BL9" i="15"/>
  <c r="BM9" i="15"/>
  <c r="BN9" i="15"/>
  <c r="BO9" i="15"/>
  <c r="BP9" i="15"/>
  <c r="BQ9" i="15"/>
  <c r="BR9" i="15"/>
  <c r="BS9" i="15"/>
  <c r="BT9" i="15"/>
  <c r="BU9" i="15"/>
  <c r="BV9" i="15"/>
  <c r="BW9" i="15"/>
  <c r="BX9" i="15"/>
  <c r="BY9" i="15"/>
  <c r="BZ9" i="15"/>
  <c r="CA9" i="15"/>
  <c r="CB9" i="15"/>
  <c r="CC9" i="15"/>
  <c r="CD9" i="15"/>
  <c r="CE9" i="15"/>
  <c r="CF9" i="15"/>
  <c r="CG9" i="15"/>
  <c r="CH9" i="15"/>
  <c r="CI9" i="15"/>
  <c r="CJ9" i="15"/>
  <c r="CK9" i="15"/>
  <c r="CL9" i="15"/>
  <c r="CM9" i="15"/>
  <c r="CN9" i="15"/>
  <c r="CO9" i="15"/>
  <c r="CP9" i="15"/>
  <c r="CQ9" i="15"/>
  <c r="CR9" i="15"/>
  <c r="CS9" i="15"/>
  <c r="CT9" i="15"/>
  <c r="CU9" i="15"/>
  <c r="CV9" i="15"/>
  <c r="CW9" i="15"/>
  <c r="CX9" i="15"/>
  <c r="CY9" i="15"/>
  <c r="CZ9" i="15"/>
  <c r="DA9" i="15"/>
  <c r="DB9" i="15"/>
  <c r="DC9" i="15"/>
  <c r="DD9" i="15"/>
  <c r="DE9" i="15"/>
  <c r="DF9" i="15"/>
  <c r="DG9" i="15"/>
  <c r="DH9" i="15"/>
  <c r="DI9" i="15"/>
  <c r="DJ9" i="15"/>
  <c r="DK9" i="15"/>
  <c r="DL9" i="15"/>
  <c r="DM9" i="15"/>
  <c r="DN9" i="15"/>
  <c r="DO9" i="15"/>
  <c r="DP9" i="15"/>
  <c r="DQ9" i="15"/>
  <c r="DR9" i="15"/>
  <c r="DS9" i="15"/>
  <c r="DT9" i="15"/>
  <c r="DU9" i="15"/>
  <c r="DV9" i="15"/>
  <c r="DW9" i="15"/>
  <c r="DX9" i="15"/>
  <c r="DY9" i="15"/>
  <c r="DZ9" i="15"/>
  <c r="EA9" i="15"/>
  <c r="EB9" i="15"/>
  <c r="EC9" i="15"/>
  <c r="ED9" i="15"/>
  <c r="EE9" i="15"/>
  <c r="EF9" i="15"/>
  <c r="EG9" i="15"/>
  <c r="EH9" i="15"/>
  <c r="EI9" i="15"/>
  <c r="EJ9" i="15"/>
  <c r="EK9" i="15"/>
  <c r="EL9" i="15"/>
  <c r="EM9" i="15"/>
  <c r="EN9" i="15"/>
  <c r="EO9" i="15"/>
  <c r="EP9" i="15"/>
  <c r="EQ9" i="15"/>
  <c r="ER9" i="15"/>
  <c r="ES9" i="15"/>
  <c r="ET9" i="15"/>
  <c r="EU9" i="15"/>
  <c r="EV9" i="15"/>
  <c r="EW9" i="15"/>
  <c r="A10" i="15"/>
  <c r="D10" i="15"/>
  <c r="B10" i="15" s="1"/>
  <c r="E10" i="15"/>
  <c r="F10" i="15"/>
  <c r="G10" i="15"/>
  <c r="H10" i="15"/>
  <c r="I10" i="15"/>
  <c r="J10" i="15"/>
  <c r="K10" i="15"/>
  <c r="L10" i="15"/>
  <c r="M10" i="15"/>
  <c r="N10" i="15"/>
  <c r="O10" i="15"/>
  <c r="P10" i="15"/>
  <c r="Q10" i="15"/>
  <c r="R10" i="15"/>
  <c r="S10" i="15"/>
  <c r="T10" i="15"/>
  <c r="U10" i="15"/>
  <c r="V10" i="15"/>
  <c r="W10" i="15"/>
  <c r="X10" i="15"/>
  <c r="Y10" i="15"/>
  <c r="Z10" i="15"/>
  <c r="AA10" i="15"/>
  <c r="AB10" i="15"/>
  <c r="AC10" i="15"/>
  <c r="AD10" i="15"/>
  <c r="AE10" i="15"/>
  <c r="AF10" i="15"/>
  <c r="AG10" i="15"/>
  <c r="AH10" i="15"/>
  <c r="AI10" i="15"/>
  <c r="AJ10" i="15"/>
  <c r="AK10" i="15"/>
  <c r="AL10" i="15"/>
  <c r="AM10" i="15"/>
  <c r="AN10" i="15"/>
  <c r="AO10" i="15"/>
  <c r="AP10" i="15"/>
  <c r="AQ10" i="15"/>
  <c r="AR10" i="15"/>
  <c r="AS10" i="15"/>
  <c r="AT10" i="15"/>
  <c r="AU10" i="15"/>
  <c r="AV10" i="15"/>
  <c r="AW10" i="15"/>
  <c r="AX10" i="15"/>
  <c r="AY10" i="15"/>
  <c r="AZ10" i="15"/>
  <c r="BA10" i="15"/>
  <c r="BB10" i="15"/>
  <c r="BC10" i="15"/>
  <c r="BD10" i="15"/>
  <c r="BE10" i="15"/>
  <c r="BF10" i="15"/>
  <c r="BG10" i="15"/>
  <c r="BH10" i="15"/>
  <c r="BI10" i="15"/>
  <c r="BJ10" i="15"/>
  <c r="BK10" i="15"/>
  <c r="BL10" i="15"/>
  <c r="BM10" i="15"/>
  <c r="BN10" i="15"/>
  <c r="BO10" i="15"/>
  <c r="BP10" i="15"/>
  <c r="BQ10" i="15"/>
  <c r="BR10" i="15"/>
  <c r="BS10" i="15"/>
  <c r="BT10" i="15"/>
  <c r="BU10" i="15"/>
  <c r="BV10" i="15"/>
  <c r="BW10" i="15"/>
  <c r="BX10" i="15"/>
  <c r="BY10" i="15"/>
  <c r="BZ10" i="15"/>
  <c r="CA10" i="15"/>
  <c r="CB10" i="15"/>
  <c r="CC10" i="15"/>
  <c r="CD10" i="15"/>
  <c r="CE10" i="15"/>
  <c r="CF10" i="15"/>
  <c r="CG10" i="15"/>
  <c r="CH10" i="15"/>
  <c r="CI10" i="15"/>
  <c r="CJ10" i="15"/>
  <c r="CK10" i="15"/>
  <c r="CL10" i="15"/>
  <c r="CM10" i="15"/>
  <c r="CN10" i="15"/>
  <c r="CO10" i="15"/>
  <c r="CP10" i="15"/>
  <c r="CQ10" i="15"/>
  <c r="CR10" i="15"/>
  <c r="CS10" i="15"/>
  <c r="CT10" i="15"/>
  <c r="CU10" i="15"/>
  <c r="CV10" i="15"/>
  <c r="CW10" i="15"/>
  <c r="CX10" i="15"/>
  <c r="CY10" i="15"/>
  <c r="CZ10" i="15"/>
  <c r="DA10" i="15"/>
  <c r="DB10" i="15"/>
  <c r="DC10" i="15"/>
  <c r="DD10" i="15"/>
  <c r="DE10" i="15"/>
  <c r="DF10" i="15"/>
  <c r="DG10" i="15"/>
  <c r="DH10" i="15"/>
  <c r="DI10" i="15"/>
  <c r="DJ10" i="15"/>
  <c r="DK10" i="15"/>
  <c r="DL10" i="15"/>
  <c r="DM10" i="15"/>
  <c r="DN10" i="15"/>
  <c r="DO10" i="15"/>
  <c r="DP10" i="15"/>
  <c r="DQ10" i="15"/>
  <c r="DR10" i="15"/>
  <c r="DS10" i="15"/>
  <c r="DT10" i="15"/>
  <c r="DU10" i="15"/>
  <c r="DV10" i="15"/>
  <c r="DW10" i="15"/>
  <c r="DX10" i="15"/>
  <c r="DY10" i="15"/>
  <c r="DZ10" i="15"/>
  <c r="EA10" i="15"/>
  <c r="EB10" i="15"/>
  <c r="EC10" i="15"/>
  <c r="ED10" i="15"/>
  <c r="EE10" i="15"/>
  <c r="EF10" i="15"/>
  <c r="EG10" i="15"/>
  <c r="EH10" i="15"/>
  <c r="EI10" i="15"/>
  <c r="EJ10" i="15"/>
  <c r="EK10" i="15"/>
  <c r="EL10" i="15"/>
  <c r="EM10" i="15"/>
  <c r="EN10" i="15"/>
  <c r="EO10" i="15"/>
  <c r="EP10" i="15"/>
  <c r="EQ10" i="15"/>
  <c r="ER10" i="15"/>
  <c r="ES10" i="15"/>
  <c r="ET10" i="15"/>
  <c r="EU10" i="15"/>
  <c r="EV10" i="15"/>
  <c r="EW10" i="15"/>
  <c r="A11" i="15"/>
  <c r="D11" i="15"/>
  <c r="B11" i="15" s="1"/>
  <c r="E11" i="15"/>
  <c r="F11" i="15"/>
  <c r="G11" i="15"/>
  <c r="H11" i="15"/>
  <c r="I11" i="15"/>
  <c r="J11" i="15"/>
  <c r="K11" i="15"/>
  <c r="L11" i="15"/>
  <c r="M11" i="15"/>
  <c r="N11" i="15"/>
  <c r="O11" i="15"/>
  <c r="P11" i="15"/>
  <c r="Q11" i="15"/>
  <c r="R11" i="15"/>
  <c r="S11" i="15"/>
  <c r="T11" i="15"/>
  <c r="U11" i="15"/>
  <c r="V11" i="15"/>
  <c r="W11" i="15"/>
  <c r="X11" i="15"/>
  <c r="Y11" i="15"/>
  <c r="Z11" i="15"/>
  <c r="AA11" i="15"/>
  <c r="AB11" i="15"/>
  <c r="AC11" i="15"/>
  <c r="AD11" i="15"/>
  <c r="AE11" i="15"/>
  <c r="AF11" i="15"/>
  <c r="AG11" i="15"/>
  <c r="AH11" i="15"/>
  <c r="AI11" i="15"/>
  <c r="AJ11" i="15"/>
  <c r="AK11" i="15"/>
  <c r="AL11" i="15"/>
  <c r="AM11" i="15"/>
  <c r="AN11" i="15"/>
  <c r="AO11" i="15"/>
  <c r="AP11" i="15"/>
  <c r="AQ11" i="15"/>
  <c r="AR11" i="15"/>
  <c r="AS11" i="15"/>
  <c r="AT11" i="15"/>
  <c r="AU11" i="15"/>
  <c r="AV11" i="15"/>
  <c r="AW11" i="15"/>
  <c r="AX11" i="15"/>
  <c r="AY11" i="15"/>
  <c r="AZ11" i="15"/>
  <c r="BA11" i="15"/>
  <c r="BB11" i="15"/>
  <c r="BC11" i="15"/>
  <c r="BD11" i="15"/>
  <c r="BE11" i="15"/>
  <c r="BF11" i="15"/>
  <c r="BG11" i="15"/>
  <c r="BH11" i="15"/>
  <c r="BI11" i="15"/>
  <c r="BJ11" i="15"/>
  <c r="BK11" i="15"/>
  <c r="BL11" i="15"/>
  <c r="BM11" i="15"/>
  <c r="BN11" i="15"/>
  <c r="BO11" i="15"/>
  <c r="BP11" i="15"/>
  <c r="BQ11" i="15"/>
  <c r="BR11" i="15"/>
  <c r="BS11" i="15"/>
  <c r="BT11" i="15"/>
  <c r="BU11" i="15"/>
  <c r="BV11" i="15"/>
  <c r="BW11" i="15"/>
  <c r="BX11" i="15"/>
  <c r="BY11" i="15"/>
  <c r="BZ11" i="15"/>
  <c r="CA11" i="15"/>
  <c r="CB11" i="15"/>
  <c r="CC11" i="15"/>
  <c r="CD11" i="15"/>
  <c r="CE11" i="15"/>
  <c r="CF11" i="15"/>
  <c r="CG11" i="15"/>
  <c r="CH11" i="15"/>
  <c r="CI11" i="15"/>
  <c r="CJ11" i="15"/>
  <c r="CK11" i="15"/>
  <c r="CL11" i="15"/>
  <c r="CM11" i="15"/>
  <c r="CN11" i="15"/>
  <c r="CO11" i="15"/>
  <c r="CP11" i="15"/>
  <c r="CQ11" i="15"/>
  <c r="CR11" i="15"/>
  <c r="CS11" i="15"/>
  <c r="CT11" i="15"/>
  <c r="CU11" i="15"/>
  <c r="CV11" i="15"/>
  <c r="CW11" i="15"/>
  <c r="CX11" i="15"/>
  <c r="CY11" i="15"/>
  <c r="CZ11" i="15"/>
  <c r="DA11" i="15"/>
  <c r="DB11" i="15"/>
  <c r="DC11" i="15"/>
  <c r="DD11" i="15"/>
  <c r="DE11" i="15"/>
  <c r="DF11" i="15"/>
  <c r="DG11" i="15"/>
  <c r="DH11" i="15"/>
  <c r="DI11" i="15"/>
  <c r="DJ11" i="15"/>
  <c r="DK11" i="15"/>
  <c r="DL11" i="15"/>
  <c r="DM11" i="15"/>
  <c r="DN11" i="15"/>
  <c r="DO11" i="15"/>
  <c r="DP11" i="15"/>
  <c r="DQ11" i="15"/>
  <c r="DR11" i="15"/>
  <c r="DS11" i="15"/>
  <c r="DT11" i="15"/>
  <c r="DU11" i="15"/>
  <c r="DV11" i="15"/>
  <c r="DW11" i="15"/>
  <c r="DX11" i="15"/>
  <c r="DY11" i="15"/>
  <c r="DZ11" i="15"/>
  <c r="EA11" i="15"/>
  <c r="EB11" i="15"/>
  <c r="EC11" i="15"/>
  <c r="ED11" i="15"/>
  <c r="EE11" i="15"/>
  <c r="EF11" i="15"/>
  <c r="EG11" i="15"/>
  <c r="EH11" i="15"/>
  <c r="EI11" i="15"/>
  <c r="EJ11" i="15"/>
  <c r="EK11" i="15"/>
  <c r="EL11" i="15"/>
  <c r="EM11" i="15"/>
  <c r="EN11" i="15"/>
  <c r="EO11" i="15"/>
  <c r="EP11" i="15"/>
  <c r="EQ11" i="15"/>
  <c r="ER11" i="15"/>
  <c r="ES11" i="15"/>
  <c r="ET11" i="15"/>
  <c r="EU11" i="15"/>
  <c r="EV11" i="15"/>
  <c r="EW11" i="15"/>
  <c r="A12" i="15"/>
  <c r="B12" i="15"/>
  <c r="C12" i="15"/>
  <c r="D12" i="15"/>
  <c r="E12" i="15"/>
  <c r="F12" i="15"/>
  <c r="G12" i="15"/>
  <c r="H12" i="15"/>
  <c r="I12" i="15"/>
  <c r="J12" i="15"/>
  <c r="K12" i="15"/>
  <c r="L12" i="15"/>
  <c r="M12" i="15"/>
  <c r="N12" i="15"/>
  <c r="O12" i="15"/>
  <c r="P12" i="15"/>
  <c r="Q12" i="15"/>
  <c r="R12" i="15"/>
  <c r="S12" i="15"/>
  <c r="T12" i="15"/>
  <c r="U12" i="15"/>
  <c r="V12" i="15"/>
  <c r="W12" i="15"/>
  <c r="X12" i="15"/>
  <c r="Y12" i="15"/>
  <c r="Z12" i="15"/>
  <c r="AA12" i="15"/>
  <c r="AB12" i="15"/>
  <c r="AC12" i="15"/>
  <c r="AD12" i="15"/>
  <c r="AE12" i="15"/>
  <c r="AF12" i="15"/>
  <c r="AG12" i="15"/>
  <c r="AH12" i="15"/>
  <c r="AI12" i="15"/>
  <c r="AJ12" i="15"/>
  <c r="AK12" i="15"/>
  <c r="AL12" i="15"/>
  <c r="AM12" i="15"/>
  <c r="AN12" i="15"/>
  <c r="AO12" i="15"/>
  <c r="AP12" i="15"/>
  <c r="AQ12" i="15"/>
  <c r="AR12" i="15"/>
  <c r="AS12" i="15"/>
  <c r="AT12" i="15"/>
  <c r="AU12" i="15"/>
  <c r="AV12" i="15"/>
  <c r="AW12" i="15"/>
  <c r="AX12" i="15"/>
  <c r="AY12" i="15"/>
  <c r="AZ12" i="15"/>
  <c r="BA12" i="15"/>
  <c r="BB12" i="15"/>
  <c r="BC12" i="15"/>
  <c r="BD12" i="15"/>
  <c r="BE12" i="15"/>
  <c r="BF12" i="15"/>
  <c r="BG12" i="15"/>
  <c r="BH12" i="15"/>
  <c r="BI12" i="15"/>
  <c r="BJ12" i="15"/>
  <c r="BK12" i="15"/>
  <c r="BL12" i="15"/>
  <c r="BM12" i="15"/>
  <c r="BN12" i="15"/>
  <c r="BO12" i="15"/>
  <c r="BP12" i="15"/>
  <c r="BQ12" i="15"/>
  <c r="BR12" i="15"/>
  <c r="BS12" i="15"/>
  <c r="BT12" i="15"/>
  <c r="BU12" i="15"/>
  <c r="BV12" i="15"/>
  <c r="BW12" i="15"/>
  <c r="BX12" i="15"/>
  <c r="BY12" i="15"/>
  <c r="BZ12" i="15"/>
  <c r="CA12" i="15"/>
  <c r="CB12" i="15"/>
  <c r="CC12" i="15"/>
  <c r="CD12" i="15"/>
  <c r="CE12" i="15"/>
  <c r="CF12" i="15"/>
  <c r="CG12" i="15"/>
  <c r="CH12" i="15"/>
  <c r="CI12" i="15"/>
  <c r="CJ12" i="15"/>
  <c r="CK12" i="15"/>
  <c r="CL12" i="15"/>
  <c r="CM12" i="15"/>
  <c r="CN12" i="15"/>
  <c r="CO12" i="15"/>
  <c r="CP12" i="15"/>
  <c r="CQ12" i="15"/>
  <c r="CR12" i="15"/>
  <c r="CS12" i="15"/>
  <c r="CT12" i="15"/>
  <c r="CU12" i="15"/>
  <c r="CV12" i="15"/>
  <c r="CW12" i="15"/>
  <c r="CX12" i="15"/>
  <c r="CY12" i="15"/>
  <c r="CZ12" i="15"/>
  <c r="DA12" i="15"/>
  <c r="DB12" i="15"/>
  <c r="DC12" i="15"/>
  <c r="DD12" i="15"/>
  <c r="DE12" i="15"/>
  <c r="DF12" i="15"/>
  <c r="DG12" i="15"/>
  <c r="DH12" i="15"/>
  <c r="DI12" i="15"/>
  <c r="DJ12" i="15"/>
  <c r="DK12" i="15"/>
  <c r="DL12" i="15"/>
  <c r="DM12" i="15"/>
  <c r="DN12" i="15"/>
  <c r="DO12" i="15"/>
  <c r="DP12" i="15"/>
  <c r="DQ12" i="15"/>
  <c r="DR12" i="15"/>
  <c r="DS12" i="15"/>
  <c r="DT12" i="15"/>
  <c r="DU12" i="15"/>
  <c r="DV12" i="15"/>
  <c r="DW12" i="15"/>
  <c r="DX12" i="15"/>
  <c r="DY12" i="15"/>
  <c r="DZ12" i="15"/>
  <c r="EA12" i="15"/>
  <c r="EB12" i="15"/>
  <c r="EC12" i="15"/>
  <c r="ED12" i="15"/>
  <c r="EE12" i="15"/>
  <c r="EF12" i="15"/>
  <c r="EG12" i="15"/>
  <c r="EH12" i="15"/>
  <c r="EI12" i="15"/>
  <c r="EJ12" i="15"/>
  <c r="EK12" i="15"/>
  <c r="EL12" i="15"/>
  <c r="EM12" i="15"/>
  <c r="EN12" i="15"/>
  <c r="EO12" i="15"/>
  <c r="EP12" i="15"/>
  <c r="EQ12" i="15"/>
  <c r="ER12" i="15"/>
  <c r="ES12" i="15"/>
  <c r="ET12" i="15"/>
  <c r="EU12" i="15"/>
  <c r="EV12" i="15"/>
  <c r="EW12" i="15"/>
  <c r="A13" i="15"/>
  <c r="B13" i="15"/>
  <c r="C13" i="15"/>
  <c r="D13" i="15"/>
  <c r="E13" i="15"/>
  <c r="F13" i="15"/>
  <c r="G13" i="15"/>
  <c r="H13" i="15"/>
  <c r="I13" i="15"/>
  <c r="J13" i="15"/>
  <c r="K13" i="15"/>
  <c r="L13" i="15"/>
  <c r="M13" i="15"/>
  <c r="N13" i="15"/>
  <c r="O13" i="15"/>
  <c r="P13" i="15"/>
  <c r="Q13" i="15"/>
  <c r="R13" i="15"/>
  <c r="S13" i="15"/>
  <c r="T13" i="15"/>
  <c r="U13" i="15"/>
  <c r="V13" i="15"/>
  <c r="W13" i="15"/>
  <c r="X13" i="15"/>
  <c r="Y13" i="15"/>
  <c r="Z13" i="15"/>
  <c r="AA13" i="15"/>
  <c r="AB13" i="15"/>
  <c r="AC13" i="15"/>
  <c r="AD13" i="15"/>
  <c r="AE13" i="15"/>
  <c r="AF13" i="15"/>
  <c r="AG13" i="15"/>
  <c r="AH13" i="15"/>
  <c r="AI13" i="15"/>
  <c r="AJ13" i="15"/>
  <c r="AK13" i="15"/>
  <c r="AL13" i="15"/>
  <c r="AM13" i="15"/>
  <c r="AN13" i="15"/>
  <c r="AO13" i="15"/>
  <c r="AP13" i="15"/>
  <c r="AQ13" i="15"/>
  <c r="AR13" i="15"/>
  <c r="AS13" i="15"/>
  <c r="AT13" i="15"/>
  <c r="AU13" i="15"/>
  <c r="AV13" i="15"/>
  <c r="AW13" i="15"/>
  <c r="AX13" i="15"/>
  <c r="AY13" i="15"/>
  <c r="AZ13" i="15"/>
  <c r="BA13" i="15"/>
  <c r="BB13" i="15"/>
  <c r="BC13" i="15"/>
  <c r="BD13" i="15"/>
  <c r="BE13" i="15"/>
  <c r="BF13" i="15"/>
  <c r="BG13" i="15"/>
  <c r="BH13" i="15"/>
  <c r="BI13" i="15"/>
  <c r="BJ13" i="15"/>
  <c r="BK13" i="15"/>
  <c r="BL13" i="15"/>
  <c r="BM13" i="15"/>
  <c r="BN13" i="15"/>
  <c r="BO13" i="15"/>
  <c r="BP13" i="15"/>
  <c r="BQ13" i="15"/>
  <c r="BR13" i="15"/>
  <c r="BS13" i="15"/>
  <c r="BT13" i="15"/>
  <c r="BU13" i="15"/>
  <c r="BV13" i="15"/>
  <c r="BW13" i="15"/>
  <c r="BX13" i="15"/>
  <c r="BY13" i="15"/>
  <c r="BZ13" i="15"/>
  <c r="CA13" i="15"/>
  <c r="CB13" i="15"/>
  <c r="CC13" i="15"/>
  <c r="CD13" i="15"/>
  <c r="CE13" i="15"/>
  <c r="CF13" i="15"/>
  <c r="CG13" i="15"/>
  <c r="CH13" i="15"/>
  <c r="CI13" i="15"/>
  <c r="CJ13" i="15"/>
  <c r="CK13" i="15"/>
  <c r="CL13" i="15"/>
  <c r="CM13" i="15"/>
  <c r="CN13" i="15"/>
  <c r="CO13" i="15"/>
  <c r="CP13" i="15"/>
  <c r="CQ13" i="15"/>
  <c r="CR13" i="15"/>
  <c r="CS13" i="15"/>
  <c r="CT13" i="15"/>
  <c r="CU13" i="15"/>
  <c r="CV13" i="15"/>
  <c r="CW13" i="15"/>
  <c r="CX13" i="15"/>
  <c r="CY13" i="15"/>
  <c r="CZ13" i="15"/>
  <c r="DA13" i="15"/>
  <c r="DB13" i="15"/>
  <c r="DC13" i="15"/>
  <c r="DD13" i="15"/>
  <c r="DE13" i="15"/>
  <c r="DF13" i="15"/>
  <c r="DG13" i="15"/>
  <c r="DH13" i="15"/>
  <c r="DI13" i="15"/>
  <c r="DJ13" i="15"/>
  <c r="DK13" i="15"/>
  <c r="DL13" i="15"/>
  <c r="DM13" i="15"/>
  <c r="DN13" i="15"/>
  <c r="DO13" i="15"/>
  <c r="DP13" i="15"/>
  <c r="DQ13" i="15"/>
  <c r="DR13" i="15"/>
  <c r="DS13" i="15"/>
  <c r="DT13" i="15"/>
  <c r="DU13" i="15"/>
  <c r="DV13" i="15"/>
  <c r="DW13" i="15"/>
  <c r="DX13" i="15"/>
  <c r="DY13" i="15"/>
  <c r="DZ13" i="15"/>
  <c r="EA13" i="15"/>
  <c r="EB13" i="15"/>
  <c r="EC13" i="15"/>
  <c r="ED13" i="15"/>
  <c r="EE13" i="15"/>
  <c r="EF13" i="15"/>
  <c r="EG13" i="15"/>
  <c r="EH13" i="15"/>
  <c r="EI13" i="15"/>
  <c r="EJ13" i="15"/>
  <c r="EK13" i="15"/>
  <c r="EL13" i="15"/>
  <c r="EM13" i="15"/>
  <c r="EN13" i="15"/>
  <c r="EO13" i="15"/>
  <c r="EP13" i="15"/>
  <c r="EQ13" i="15"/>
  <c r="ER13" i="15"/>
  <c r="ES13" i="15"/>
  <c r="ET13" i="15"/>
  <c r="EU13" i="15"/>
  <c r="EV13" i="15"/>
  <c r="EW13" i="15"/>
  <c r="A14" i="15"/>
  <c r="D14" i="15"/>
  <c r="B14" i="15" s="1"/>
  <c r="E14" i="15"/>
  <c r="F14" i="15"/>
  <c r="G14" i="15"/>
  <c r="H14" i="15"/>
  <c r="I14" i="15"/>
  <c r="J14" i="15"/>
  <c r="K14" i="15"/>
  <c r="L14" i="15"/>
  <c r="M14" i="15"/>
  <c r="N14" i="15"/>
  <c r="O14" i="15"/>
  <c r="P14" i="15"/>
  <c r="Q14" i="15"/>
  <c r="R14" i="15"/>
  <c r="S14" i="15"/>
  <c r="T14" i="15"/>
  <c r="U14" i="15"/>
  <c r="V14" i="15"/>
  <c r="W14" i="15"/>
  <c r="X14" i="15"/>
  <c r="Y14" i="15"/>
  <c r="Z14" i="15"/>
  <c r="AA14" i="15"/>
  <c r="AB14" i="15"/>
  <c r="AC14" i="15"/>
  <c r="AD14" i="15"/>
  <c r="AE14" i="15"/>
  <c r="AF14" i="15"/>
  <c r="AG14" i="15"/>
  <c r="AH14" i="15"/>
  <c r="AI14" i="15"/>
  <c r="AJ14" i="15"/>
  <c r="AK14" i="15"/>
  <c r="AL14" i="15"/>
  <c r="AM14" i="15"/>
  <c r="AN14" i="15"/>
  <c r="AO14" i="15"/>
  <c r="AP14" i="15"/>
  <c r="AQ14" i="15"/>
  <c r="AR14" i="15"/>
  <c r="AS14" i="15"/>
  <c r="AT14" i="15"/>
  <c r="AU14" i="15"/>
  <c r="AV14" i="15"/>
  <c r="AW14" i="15"/>
  <c r="AX14" i="15"/>
  <c r="AY14" i="15"/>
  <c r="AZ14" i="15"/>
  <c r="BA14" i="15"/>
  <c r="BB14" i="15"/>
  <c r="BC14" i="15"/>
  <c r="BD14" i="15"/>
  <c r="BE14" i="15"/>
  <c r="BF14" i="15"/>
  <c r="BG14" i="15"/>
  <c r="BH14" i="15"/>
  <c r="BI14" i="15"/>
  <c r="BJ14" i="15"/>
  <c r="BK14" i="15"/>
  <c r="BL14" i="15"/>
  <c r="BM14" i="15"/>
  <c r="BN14" i="15"/>
  <c r="BO14" i="15"/>
  <c r="BP14" i="15"/>
  <c r="BQ14" i="15"/>
  <c r="BR14" i="15"/>
  <c r="BS14" i="15"/>
  <c r="BT14" i="15"/>
  <c r="BU14" i="15"/>
  <c r="BV14" i="15"/>
  <c r="BW14" i="15"/>
  <c r="BX14" i="15"/>
  <c r="BY14" i="15"/>
  <c r="BZ14" i="15"/>
  <c r="CA14" i="15"/>
  <c r="CB14" i="15"/>
  <c r="CC14" i="15"/>
  <c r="CD14" i="15"/>
  <c r="CE14" i="15"/>
  <c r="CF14" i="15"/>
  <c r="CG14" i="15"/>
  <c r="CH14" i="15"/>
  <c r="CI14" i="15"/>
  <c r="CJ14" i="15"/>
  <c r="CK14" i="15"/>
  <c r="CL14" i="15"/>
  <c r="CM14" i="15"/>
  <c r="CN14" i="15"/>
  <c r="CO14" i="15"/>
  <c r="CP14" i="15"/>
  <c r="CQ14" i="15"/>
  <c r="CR14" i="15"/>
  <c r="CS14" i="15"/>
  <c r="CT14" i="15"/>
  <c r="CU14" i="15"/>
  <c r="CV14" i="15"/>
  <c r="CW14" i="15"/>
  <c r="CX14" i="15"/>
  <c r="CY14" i="15"/>
  <c r="CZ14" i="15"/>
  <c r="DA14" i="15"/>
  <c r="DB14" i="15"/>
  <c r="DC14" i="15"/>
  <c r="DD14" i="15"/>
  <c r="DE14" i="15"/>
  <c r="DF14" i="15"/>
  <c r="DG14" i="15"/>
  <c r="DH14" i="15"/>
  <c r="DI14" i="15"/>
  <c r="DJ14" i="15"/>
  <c r="DK14" i="15"/>
  <c r="DL14" i="15"/>
  <c r="DM14" i="15"/>
  <c r="DN14" i="15"/>
  <c r="DO14" i="15"/>
  <c r="DP14" i="15"/>
  <c r="DQ14" i="15"/>
  <c r="DR14" i="15"/>
  <c r="DS14" i="15"/>
  <c r="DT14" i="15"/>
  <c r="DU14" i="15"/>
  <c r="DV14" i="15"/>
  <c r="DW14" i="15"/>
  <c r="DX14" i="15"/>
  <c r="DY14" i="15"/>
  <c r="DZ14" i="15"/>
  <c r="EA14" i="15"/>
  <c r="EB14" i="15"/>
  <c r="EC14" i="15"/>
  <c r="ED14" i="15"/>
  <c r="EE14" i="15"/>
  <c r="EF14" i="15"/>
  <c r="EG14" i="15"/>
  <c r="EH14" i="15"/>
  <c r="EI14" i="15"/>
  <c r="EJ14" i="15"/>
  <c r="EK14" i="15"/>
  <c r="EL14" i="15"/>
  <c r="EM14" i="15"/>
  <c r="EN14" i="15"/>
  <c r="EO14" i="15"/>
  <c r="EP14" i="15"/>
  <c r="EQ14" i="15"/>
  <c r="ER14" i="15"/>
  <c r="ES14" i="15"/>
  <c r="ET14" i="15"/>
  <c r="EU14" i="15"/>
  <c r="EV14" i="15"/>
  <c r="EW14" i="15"/>
  <c r="A15" i="15"/>
  <c r="D15" i="15"/>
  <c r="B15" i="15" s="1"/>
  <c r="E15" i="15"/>
  <c r="F15" i="15"/>
  <c r="G15" i="15"/>
  <c r="H15" i="15"/>
  <c r="I15" i="15"/>
  <c r="J15" i="15"/>
  <c r="K15" i="15"/>
  <c r="L15" i="15"/>
  <c r="M15" i="15"/>
  <c r="N15" i="15"/>
  <c r="O15" i="15"/>
  <c r="P15" i="15"/>
  <c r="Q15" i="15"/>
  <c r="R15" i="15"/>
  <c r="S15" i="15"/>
  <c r="T15" i="15"/>
  <c r="U15" i="15"/>
  <c r="V15" i="15"/>
  <c r="W15" i="15"/>
  <c r="X15" i="15"/>
  <c r="Y15" i="15"/>
  <c r="Z15" i="15"/>
  <c r="AA15" i="15"/>
  <c r="AB15" i="15"/>
  <c r="AC15" i="15"/>
  <c r="AD15" i="15"/>
  <c r="AE15" i="15"/>
  <c r="AF15" i="15"/>
  <c r="AG15" i="15"/>
  <c r="AH15" i="15"/>
  <c r="AI15" i="15"/>
  <c r="AJ15" i="15"/>
  <c r="AK15" i="15"/>
  <c r="AL15" i="15"/>
  <c r="AM15" i="15"/>
  <c r="AN15" i="15"/>
  <c r="AO15" i="15"/>
  <c r="AP15" i="15"/>
  <c r="AQ15" i="15"/>
  <c r="AR15" i="15"/>
  <c r="AS15" i="15"/>
  <c r="AT15" i="15"/>
  <c r="AU15" i="15"/>
  <c r="AV15" i="15"/>
  <c r="AW15" i="15"/>
  <c r="AX15" i="15"/>
  <c r="AY15" i="15"/>
  <c r="AZ15" i="15"/>
  <c r="BA15" i="15"/>
  <c r="BB15" i="15"/>
  <c r="BC15" i="15"/>
  <c r="BD15" i="15"/>
  <c r="BE15" i="15"/>
  <c r="BF15" i="15"/>
  <c r="BG15" i="15"/>
  <c r="BH15" i="15"/>
  <c r="BI15" i="15"/>
  <c r="BJ15" i="15"/>
  <c r="BK15" i="15"/>
  <c r="BL15" i="15"/>
  <c r="BM15" i="15"/>
  <c r="BN15" i="15"/>
  <c r="BO15" i="15"/>
  <c r="BP15" i="15"/>
  <c r="BQ15" i="15"/>
  <c r="BR15" i="15"/>
  <c r="BS15" i="15"/>
  <c r="BT15" i="15"/>
  <c r="BU15" i="15"/>
  <c r="BV15" i="15"/>
  <c r="BW15" i="15"/>
  <c r="BX15" i="15"/>
  <c r="BY15" i="15"/>
  <c r="BZ15" i="15"/>
  <c r="CA15" i="15"/>
  <c r="CB15" i="15"/>
  <c r="CC15" i="15"/>
  <c r="CD15" i="15"/>
  <c r="CE15" i="15"/>
  <c r="CF15" i="15"/>
  <c r="CG15" i="15"/>
  <c r="CH15" i="15"/>
  <c r="CI15" i="15"/>
  <c r="CJ15" i="15"/>
  <c r="CK15" i="15"/>
  <c r="CL15" i="15"/>
  <c r="CM15" i="15"/>
  <c r="CN15" i="15"/>
  <c r="CO15" i="15"/>
  <c r="CP15" i="15"/>
  <c r="CQ15" i="15"/>
  <c r="CR15" i="15"/>
  <c r="CS15" i="15"/>
  <c r="CT15" i="15"/>
  <c r="CU15" i="15"/>
  <c r="CV15" i="15"/>
  <c r="CW15" i="15"/>
  <c r="CX15" i="15"/>
  <c r="CY15" i="15"/>
  <c r="CZ15" i="15"/>
  <c r="DA15" i="15"/>
  <c r="DB15" i="15"/>
  <c r="DC15" i="15"/>
  <c r="DD15" i="15"/>
  <c r="DE15" i="15"/>
  <c r="DF15" i="15"/>
  <c r="DG15" i="15"/>
  <c r="DH15" i="15"/>
  <c r="DI15" i="15"/>
  <c r="DJ15" i="15"/>
  <c r="DK15" i="15"/>
  <c r="DL15" i="15"/>
  <c r="DM15" i="15"/>
  <c r="DN15" i="15"/>
  <c r="DO15" i="15"/>
  <c r="DP15" i="15"/>
  <c r="DQ15" i="15"/>
  <c r="DR15" i="15"/>
  <c r="DS15" i="15"/>
  <c r="DT15" i="15"/>
  <c r="DU15" i="15"/>
  <c r="DV15" i="15"/>
  <c r="DW15" i="15"/>
  <c r="DX15" i="15"/>
  <c r="DY15" i="15"/>
  <c r="DZ15" i="15"/>
  <c r="EA15" i="15"/>
  <c r="EB15" i="15"/>
  <c r="EC15" i="15"/>
  <c r="ED15" i="15"/>
  <c r="EE15" i="15"/>
  <c r="EF15" i="15"/>
  <c r="EG15" i="15"/>
  <c r="EH15" i="15"/>
  <c r="EI15" i="15"/>
  <c r="EJ15" i="15"/>
  <c r="EK15" i="15"/>
  <c r="EL15" i="15"/>
  <c r="EM15" i="15"/>
  <c r="EN15" i="15"/>
  <c r="EO15" i="15"/>
  <c r="EP15" i="15"/>
  <c r="EQ15" i="15"/>
  <c r="ER15" i="15"/>
  <c r="ES15" i="15"/>
  <c r="ET15" i="15"/>
  <c r="EU15" i="15"/>
  <c r="EV15" i="15"/>
  <c r="EW15" i="15"/>
  <c r="C15" i="15" l="1"/>
  <c r="C11" i="15"/>
  <c r="C7" i="15"/>
  <c r="C14" i="15"/>
  <c r="C10" i="15"/>
  <c r="AF15" i="14" l="1"/>
  <c r="AH15" i="14"/>
  <c r="AJ15" i="14"/>
  <c r="AL15" i="14"/>
  <c r="AN15" i="14"/>
  <c r="AP15" i="14"/>
  <c r="AR15" i="14"/>
  <c r="AT15" i="14"/>
  <c r="AV15" i="14"/>
  <c r="AX15" i="14"/>
  <c r="AZ15" i="14"/>
  <c r="BB15" i="14"/>
  <c r="BD15" i="14"/>
  <c r="BF15" i="14"/>
  <c r="BH15" i="14"/>
  <c r="BJ15" i="14"/>
  <c r="BL15" i="14"/>
  <c r="BN15" i="14"/>
  <c r="BP15" i="14"/>
  <c r="BR15" i="14"/>
  <c r="BT15" i="14"/>
  <c r="BV15" i="14"/>
  <c r="BX15" i="14"/>
  <c r="BZ15" i="14"/>
  <c r="CB15" i="14"/>
  <c r="CD15" i="14"/>
  <c r="CF15" i="14"/>
  <c r="CH15" i="14"/>
  <c r="CJ15" i="14"/>
  <c r="CL15" i="14"/>
  <c r="CN15" i="14"/>
  <c r="CP15" i="14"/>
  <c r="CR15" i="14"/>
  <c r="CT15" i="14"/>
  <c r="CV15" i="14"/>
  <c r="CX15" i="14"/>
  <c r="CZ15" i="14"/>
  <c r="DB15" i="14"/>
  <c r="DD15" i="14"/>
  <c r="DF15" i="14"/>
  <c r="DH15" i="14"/>
  <c r="DJ15" i="14"/>
  <c r="DL15" i="14"/>
  <c r="DN15" i="14"/>
  <c r="DP15" i="14"/>
  <c r="DR15" i="14"/>
  <c r="DT15" i="14"/>
  <c r="DV15" i="14"/>
  <c r="DX15" i="14"/>
  <c r="DZ15" i="14"/>
  <c r="EB15" i="14"/>
  <c r="ED15" i="14"/>
  <c r="EF15" i="14"/>
  <c r="EH15" i="14"/>
  <c r="EJ15" i="14"/>
  <c r="EL15" i="14"/>
  <c r="EN15" i="14"/>
  <c r="EP15" i="14"/>
  <c r="ER15" i="14"/>
  <c r="ET15" i="14"/>
  <c r="EW15" i="14"/>
  <c r="EX15" i="14" s="1"/>
  <c r="S2" i="35" l="1"/>
  <c r="T2" i="35" s="1"/>
  <c r="Q2" i="35"/>
  <c r="R2" i="35" s="1"/>
  <c r="O2" i="35"/>
  <c r="P2" i="35" s="1"/>
  <c r="M2" i="35"/>
  <c r="N2" i="35" s="1"/>
  <c r="K2" i="35"/>
  <c r="L2" i="35" s="1"/>
  <c r="I2" i="35"/>
  <c r="J2" i="35" s="1"/>
  <c r="G2" i="35"/>
  <c r="H2" i="35" s="1"/>
  <c r="E2" i="35"/>
  <c r="F2" i="35" s="1"/>
  <c r="C2" i="35"/>
  <c r="D2" i="35" s="1"/>
  <c r="E5" i="30" l="1"/>
  <c r="EU4" i="14" l="1"/>
  <c r="EU2" i="14"/>
  <c r="ES4" i="14"/>
  <c r="ES2" i="14"/>
  <c r="EQ4" i="14"/>
  <c r="EQ2" i="14"/>
  <c r="EO4" i="14"/>
  <c r="EO2" i="14"/>
  <c r="EM4" i="14"/>
  <c r="EM2" i="14"/>
  <c r="EK4" i="14"/>
  <c r="EK2" i="14"/>
  <c r="EI4" i="14"/>
  <c r="EI2" i="14"/>
  <c r="EG4" i="14"/>
  <c r="EG2" i="14"/>
  <c r="EE4" i="14"/>
  <c r="EE2" i="14"/>
  <c r="EC4" i="14"/>
  <c r="EC2" i="14"/>
  <c r="EA4" i="14"/>
  <c r="EA2" i="14"/>
  <c r="DY4" i="14"/>
  <c r="DY2" i="14"/>
  <c r="DW4" i="14"/>
  <c r="DW2" i="14"/>
  <c r="DU4" i="14"/>
  <c r="DU2" i="14"/>
  <c r="DS4" i="14"/>
  <c r="DS2" i="14"/>
  <c r="DQ4" i="14"/>
  <c r="DQ2" i="14"/>
  <c r="DO4" i="14"/>
  <c r="DO2" i="14"/>
  <c r="DM4" i="14"/>
  <c r="DM2" i="14"/>
  <c r="DK4" i="14"/>
  <c r="DK2" i="14"/>
  <c r="DI4" i="14"/>
  <c r="DI2" i="14"/>
  <c r="DG4" i="14"/>
  <c r="DG2" i="14"/>
  <c r="DE4" i="14"/>
  <c r="DE2" i="14"/>
  <c r="DC4" i="14"/>
  <c r="DC2" i="14"/>
  <c r="DA4" i="14"/>
  <c r="DA2" i="14"/>
  <c r="CY4" i="14"/>
  <c r="CY2" i="14"/>
  <c r="CW4" i="14"/>
  <c r="CW2" i="14"/>
  <c r="CU4" i="14"/>
  <c r="CU2" i="14"/>
  <c r="CS4" i="14"/>
  <c r="CS2" i="14"/>
  <c r="CQ4" i="14"/>
  <c r="CQ2" i="14"/>
  <c r="CO4" i="14"/>
  <c r="CO2" i="14"/>
  <c r="CM4" i="14"/>
  <c r="CM2" i="14"/>
  <c r="CK4" i="14"/>
  <c r="CK2" i="14"/>
  <c r="CI4" i="14"/>
  <c r="CI2" i="14"/>
  <c r="CG4" i="14"/>
  <c r="CG2" i="14"/>
  <c r="CE4" i="14"/>
  <c r="CE2" i="14"/>
  <c r="CC4" i="14"/>
  <c r="CC2" i="14"/>
  <c r="CA4" i="14"/>
  <c r="CA2" i="14"/>
  <c r="BY4" i="14"/>
  <c r="BY2" i="14"/>
  <c r="BW4" i="14"/>
  <c r="BW2" i="14"/>
  <c r="BU4" i="14"/>
  <c r="BU2" i="14"/>
  <c r="BS4" i="14"/>
  <c r="BS2" i="14"/>
  <c r="BQ4" i="14"/>
  <c r="BQ2" i="14"/>
  <c r="BO4" i="14"/>
  <c r="BO2" i="14"/>
  <c r="BM4" i="14"/>
  <c r="BM2" i="14"/>
  <c r="BK4" i="14"/>
  <c r="BK2" i="14"/>
  <c r="BI4" i="14"/>
  <c r="BI2" i="14"/>
  <c r="BG4" i="14"/>
  <c r="BG2" i="14"/>
  <c r="BE4" i="14"/>
  <c r="BE2" i="14"/>
  <c r="BC4" i="14"/>
  <c r="BC2" i="14"/>
  <c r="BA4" i="14"/>
  <c r="BA2" i="14"/>
  <c r="AY4" i="14"/>
  <c r="AY2" i="14"/>
  <c r="AW4" i="14"/>
  <c r="AW2" i="14"/>
  <c r="AU4" i="14"/>
  <c r="AU2" i="14"/>
  <c r="AS4" i="14"/>
  <c r="AS2" i="14"/>
  <c r="AQ4" i="14"/>
  <c r="AQ2" i="14"/>
  <c r="AO4" i="14"/>
  <c r="AO2" i="14"/>
  <c r="AM4" i="14"/>
  <c r="AM2" i="14"/>
  <c r="AK4" i="14"/>
  <c r="AK2" i="14"/>
  <c r="AI4" i="14"/>
  <c r="AI2" i="14"/>
  <c r="AG4" i="14"/>
  <c r="AG2" i="14"/>
  <c r="AO15" i="14" l="1"/>
  <c r="BE15" i="14"/>
  <c r="BY15" i="14"/>
  <c r="CK15" i="14"/>
  <c r="DE15" i="14"/>
  <c r="AG15" i="14"/>
  <c r="BA15" i="14"/>
  <c r="BQ15" i="14"/>
  <c r="CG15" i="14"/>
  <c r="CW15" i="14"/>
  <c r="DM15" i="14"/>
  <c r="EO15" i="14"/>
  <c r="AK15" i="14"/>
  <c r="AS15" i="14"/>
  <c r="AW15" i="14"/>
  <c r="BI15" i="14"/>
  <c r="BM15" i="14"/>
  <c r="BU15" i="14"/>
  <c r="CC15" i="14"/>
  <c r="CO15" i="14"/>
  <c r="CS15" i="14"/>
  <c r="DA15" i="14"/>
  <c r="DI15" i="14"/>
  <c r="DQ15" i="14"/>
  <c r="DU15" i="14"/>
  <c r="DY15" i="14"/>
  <c r="EC15" i="14"/>
  <c r="EG15" i="14"/>
  <c r="EK15" i="14"/>
  <c r="ES15" i="14"/>
  <c r="AI15" i="14"/>
  <c r="AM15" i="14"/>
  <c r="AQ15" i="14"/>
  <c r="AU15" i="14"/>
  <c r="AY15" i="14"/>
  <c r="BC15" i="14"/>
  <c r="BG15" i="14"/>
  <c r="BK15" i="14"/>
  <c r="BO15" i="14"/>
  <c r="BS15" i="14"/>
  <c r="BW15" i="14"/>
  <c r="CA15" i="14"/>
  <c r="CE15" i="14"/>
  <c r="CI15" i="14"/>
  <c r="CM15" i="14"/>
  <c r="CQ15" i="14"/>
  <c r="CU15" i="14"/>
  <c r="CY15" i="14"/>
  <c r="DC15" i="14"/>
  <c r="DG15" i="14"/>
  <c r="DK15" i="14"/>
  <c r="DO15" i="14"/>
  <c r="DS15" i="14"/>
  <c r="DW15" i="14"/>
  <c r="EA15" i="14"/>
  <c r="EE15" i="14"/>
  <c r="EI15" i="14"/>
  <c r="EM15" i="14"/>
  <c r="EQ15" i="14"/>
  <c r="EU15" i="14"/>
  <c r="J24" i="28"/>
  <c r="I24" i="28"/>
  <c r="H24" i="28"/>
  <c r="N26" i="1"/>
  <c r="M26" i="1"/>
  <c r="L26" i="1"/>
  <c r="K26" i="1"/>
  <c r="J26" i="1"/>
  <c r="I26" i="1"/>
  <c r="H26" i="1"/>
  <c r="G26" i="1"/>
  <c r="F26" i="1"/>
  <c r="D33" i="28"/>
  <c r="D32" i="28"/>
  <c r="D31" i="28"/>
  <c r="D30" i="28"/>
  <c r="D29" i="28"/>
  <c r="D28" i="28"/>
  <c r="D27" i="28"/>
  <c r="D26" i="28"/>
  <c r="D25" i="28"/>
  <c r="F2" i="30" l="1"/>
  <c r="I5" i="30" l="1"/>
  <c r="I4" i="30"/>
  <c r="H3" i="30"/>
  <c r="H2" i="30"/>
  <c r="A1" i="31" s="1"/>
  <c r="B66" i="4" l="1"/>
  <c r="C34" i="11" l="1"/>
  <c r="D34" i="11"/>
  <c r="E34" i="11"/>
  <c r="F34" i="11"/>
  <c r="G34" i="11"/>
  <c r="H34" i="11"/>
  <c r="V1" i="13" l="1"/>
  <c r="U1" i="13"/>
  <c r="T1" i="13"/>
  <c r="S1" i="13"/>
  <c r="R1" i="13"/>
  <c r="Q1" i="13"/>
  <c r="P1" i="13"/>
  <c r="O1" i="13"/>
  <c r="N1" i="13"/>
  <c r="Y72" i="11" l="1"/>
  <c r="B66" i="11"/>
  <c r="BV54" i="11"/>
  <c r="BU54" i="11"/>
  <c r="BT54" i="11"/>
  <c r="BS54" i="11"/>
  <c r="BR54" i="11"/>
  <c r="BQ54" i="11"/>
  <c r="BP54" i="11"/>
  <c r="BO54" i="11"/>
  <c r="BN54" i="11"/>
  <c r="BM54" i="11"/>
  <c r="BL54" i="11"/>
  <c r="BK54" i="11"/>
  <c r="BJ54" i="11"/>
  <c r="BI54" i="11"/>
  <c r="BH54" i="11"/>
  <c r="BG54" i="11"/>
  <c r="BF54" i="11"/>
  <c r="BE54" i="11"/>
  <c r="BD54" i="11"/>
  <c r="BC54" i="11"/>
  <c r="BB54" i="11"/>
  <c r="BA54" i="11"/>
  <c r="AZ54" i="11"/>
  <c r="AY54" i="11"/>
  <c r="AX54" i="11"/>
  <c r="AW54" i="11"/>
  <c r="AV54" i="11"/>
  <c r="AU54" i="11"/>
  <c r="AT54" i="11"/>
  <c r="AS54" i="11"/>
  <c r="AR54" i="11"/>
  <c r="AQ54" i="11"/>
  <c r="AP54" i="11"/>
  <c r="AO54" i="11"/>
  <c r="AN54" i="11"/>
  <c r="AM54" i="11"/>
  <c r="AL54" i="11"/>
  <c r="AK54" i="11"/>
  <c r="AJ54" i="11"/>
  <c r="AI54" i="11"/>
  <c r="AH54" i="11"/>
  <c r="AG54" i="11"/>
  <c r="AF54" i="11"/>
  <c r="AE54" i="11"/>
  <c r="AD54" i="11"/>
  <c r="AC54" i="11"/>
  <c r="AB54" i="11"/>
  <c r="AA54" i="11"/>
  <c r="Z54" i="11"/>
  <c r="Y54" i="11"/>
  <c r="X54" i="11"/>
  <c r="W54" i="11"/>
  <c r="V54" i="11"/>
  <c r="U54" i="11"/>
  <c r="T54" i="11"/>
  <c r="S54" i="11"/>
  <c r="R54" i="11"/>
  <c r="Q54" i="11"/>
  <c r="P54" i="11"/>
  <c r="O54" i="11"/>
  <c r="N54" i="11"/>
  <c r="B54" i="11" s="1"/>
  <c r="M54" i="11"/>
  <c r="L54" i="11"/>
  <c r="K54" i="11"/>
  <c r="J54" i="11"/>
  <c r="I54" i="11"/>
  <c r="H54" i="11"/>
  <c r="G54" i="11"/>
  <c r="F54" i="11"/>
  <c r="E54" i="11"/>
  <c r="D54" i="11"/>
  <c r="C54" i="11"/>
  <c r="BV53" i="11"/>
  <c r="BU53" i="11"/>
  <c r="BT53" i="11"/>
  <c r="BS53" i="11"/>
  <c r="BR53" i="11"/>
  <c r="BQ53" i="11"/>
  <c r="BP53" i="11"/>
  <c r="BO53" i="11"/>
  <c r="BN53" i="11"/>
  <c r="BM53" i="11"/>
  <c r="BL53" i="11"/>
  <c r="BK53" i="11"/>
  <c r="BJ53" i="11"/>
  <c r="BI53" i="11"/>
  <c r="BH53" i="11"/>
  <c r="BG53" i="11"/>
  <c r="BF53" i="11"/>
  <c r="BE53" i="11"/>
  <c r="BD53" i="11"/>
  <c r="BC53" i="11"/>
  <c r="BB53" i="11"/>
  <c r="BA53" i="11"/>
  <c r="AZ53" i="11"/>
  <c r="AY53" i="11"/>
  <c r="AX53" i="11"/>
  <c r="AW53" i="11"/>
  <c r="AV53" i="11"/>
  <c r="AU53" i="11"/>
  <c r="AT53" i="11"/>
  <c r="AS53" i="11"/>
  <c r="AR53" i="11"/>
  <c r="AQ53" i="11"/>
  <c r="AP53" i="11"/>
  <c r="AO53" i="11"/>
  <c r="AN53" i="11"/>
  <c r="AM53" i="11"/>
  <c r="AL53" i="11"/>
  <c r="AK53" i="11"/>
  <c r="AJ53" i="11"/>
  <c r="AI53" i="11"/>
  <c r="AH53" i="11"/>
  <c r="AG53" i="11"/>
  <c r="AF53" i="11"/>
  <c r="AE53" i="11"/>
  <c r="AD53" i="11"/>
  <c r="AC53" i="11"/>
  <c r="AB53" i="11"/>
  <c r="AA53" i="11"/>
  <c r="Z53" i="11"/>
  <c r="Y53" i="11"/>
  <c r="X53" i="11"/>
  <c r="W53" i="11"/>
  <c r="V53" i="11"/>
  <c r="U53" i="11"/>
  <c r="T53" i="11"/>
  <c r="S53" i="11"/>
  <c r="R53" i="11"/>
  <c r="Q53" i="11"/>
  <c r="P53" i="11"/>
  <c r="O53" i="11"/>
  <c r="N53" i="11"/>
  <c r="B53" i="11" s="1"/>
  <c r="M53" i="11"/>
  <c r="L53" i="11"/>
  <c r="K53" i="11"/>
  <c r="J53" i="11"/>
  <c r="I53" i="11"/>
  <c r="H53" i="11"/>
  <c r="G53" i="11"/>
  <c r="F53" i="11"/>
  <c r="E53" i="11"/>
  <c r="D53" i="11"/>
  <c r="C53" i="11"/>
  <c r="BV51" i="11"/>
  <c r="BU51" i="11"/>
  <c r="BT51" i="11"/>
  <c r="BS51" i="11"/>
  <c r="BR51" i="11"/>
  <c r="BQ51" i="11"/>
  <c r="BP51" i="11"/>
  <c r="BO51" i="11"/>
  <c r="BN51" i="11"/>
  <c r="BM51" i="11"/>
  <c r="BL51" i="11"/>
  <c r="BK51" i="11"/>
  <c r="BJ51" i="11"/>
  <c r="BI51" i="11"/>
  <c r="BH51" i="11"/>
  <c r="BG51" i="11"/>
  <c r="BF51" i="11"/>
  <c r="BE51" i="11"/>
  <c r="BD51" i="11"/>
  <c r="BC51" i="11"/>
  <c r="BB51" i="11"/>
  <c r="BA51" i="11"/>
  <c r="AZ51" i="11"/>
  <c r="AY51" i="11"/>
  <c r="AX51" i="11"/>
  <c r="AW51" i="11"/>
  <c r="AV51" i="11"/>
  <c r="AU51" i="11"/>
  <c r="AT51" i="11"/>
  <c r="AS51" i="11"/>
  <c r="AR51" i="11"/>
  <c r="AQ51" i="11"/>
  <c r="AP51" i="11"/>
  <c r="AO51" i="11"/>
  <c r="AN51" i="11"/>
  <c r="AM51" i="11"/>
  <c r="AL51" i="11"/>
  <c r="AK51" i="11"/>
  <c r="AJ51" i="11"/>
  <c r="AI51" i="11"/>
  <c r="AH51" i="11"/>
  <c r="AG51" i="11"/>
  <c r="AF51" i="11"/>
  <c r="AE51" i="11"/>
  <c r="AD51" i="11"/>
  <c r="AC51" i="11"/>
  <c r="AB51" i="11"/>
  <c r="AA51" i="11"/>
  <c r="Z51" i="11"/>
  <c r="Y51" i="11"/>
  <c r="X51" i="11"/>
  <c r="W51" i="11"/>
  <c r="V51" i="11"/>
  <c r="U51" i="11"/>
  <c r="T51" i="11"/>
  <c r="S51" i="11"/>
  <c r="R51" i="11"/>
  <c r="Q51" i="11"/>
  <c r="P51" i="11"/>
  <c r="O51" i="11"/>
  <c r="N51" i="11"/>
  <c r="B51" i="11" s="1"/>
  <c r="M51" i="11"/>
  <c r="L51" i="11"/>
  <c r="K51" i="11"/>
  <c r="J51" i="11"/>
  <c r="I51" i="11"/>
  <c r="H51" i="11"/>
  <c r="G51" i="11"/>
  <c r="F51" i="11"/>
  <c r="E51" i="11"/>
  <c r="D51" i="11"/>
  <c r="C51" i="11"/>
  <c r="BV50" i="11"/>
  <c r="BU50" i="11"/>
  <c r="BT50" i="11"/>
  <c r="BS50" i="11"/>
  <c r="BR50" i="11"/>
  <c r="BQ50" i="11"/>
  <c r="BP50" i="11"/>
  <c r="BO50" i="11"/>
  <c r="BN50" i="11"/>
  <c r="BM50" i="11"/>
  <c r="BL50" i="11"/>
  <c r="BK50" i="11"/>
  <c r="BJ50" i="11"/>
  <c r="BI50" i="11"/>
  <c r="BH50" i="11"/>
  <c r="BG50" i="11"/>
  <c r="BF50" i="11"/>
  <c r="BE50" i="11"/>
  <c r="BD50" i="11"/>
  <c r="BC50" i="11"/>
  <c r="BB50" i="11"/>
  <c r="BA50" i="11"/>
  <c r="AZ50" i="11"/>
  <c r="AY50" i="11"/>
  <c r="AX50" i="11"/>
  <c r="AW50" i="11"/>
  <c r="AV50" i="11"/>
  <c r="AU50" i="11"/>
  <c r="AT50" i="11"/>
  <c r="AS50" i="11"/>
  <c r="AR50" i="11"/>
  <c r="AQ50" i="11"/>
  <c r="AP50" i="11"/>
  <c r="AO50" i="11"/>
  <c r="AN50" i="11"/>
  <c r="AM50" i="11"/>
  <c r="AL50" i="11"/>
  <c r="AK50" i="11"/>
  <c r="AJ50" i="11"/>
  <c r="AI50" i="11"/>
  <c r="AH50" i="11"/>
  <c r="AG50" i="11"/>
  <c r="AF50" i="11"/>
  <c r="AE50" i="11"/>
  <c r="AD50" i="11"/>
  <c r="AC50" i="11"/>
  <c r="AB50" i="11"/>
  <c r="AA50" i="11"/>
  <c r="Z50" i="11"/>
  <c r="Y50" i="11"/>
  <c r="X50" i="11"/>
  <c r="W50" i="11"/>
  <c r="V50" i="11"/>
  <c r="U50" i="11"/>
  <c r="T50" i="11"/>
  <c r="S50" i="11"/>
  <c r="R50" i="11"/>
  <c r="Q50" i="11"/>
  <c r="P50" i="11"/>
  <c r="O50" i="11"/>
  <c r="N50" i="11"/>
  <c r="B50" i="11" s="1"/>
  <c r="M50" i="11"/>
  <c r="L50" i="11"/>
  <c r="K50" i="11"/>
  <c r="J50" i="11"/>
  <c r="I50" i="11"/>
  <c r="H50" i="11"/>
  <c r="G50" i="11"/>
  <c r="F50" i="11"/>
  <c r="E50" i="11"/>
  <c r="D50" i="11"/>
  <c r="C50" i="11"/>
  <c r="BV48" i="11"/>
  <c r="BU48" i="11"/>
  <c r="BT48" i="11"/>
  <c r="BS48" i="11"/>
  <c r="BR48" i="11"/>
  <c r="BQ48" i="11"/>
  <c r="BP48" i="11"/>
  <c r="BO48" i="11"/>
  <c r="BN48" i="11"/>
  <c r="BM48" i="11"/>
  <c r="BL48" i="11"/>
  <c r="BK48" i="11"/>
  <c r="BJ48" i="11"/>
  <c r="BI48" i="11"/>
  <c r="BH48" i="11"/>
  <c r="BG48" i="11"/>
  <c r="BF48" i="11"/>
  <c r="BE48" i="11"/>
  <c r="BD48" i="11"/>
  <c r="BC48" i="11"/>
  <c r="BB48" i="11"/>
  <c r="BA48" i="11"/>
  <c r="AZ48" i="11"/>
  <c r="AY48" i="11"/>
  <c r="AX48" i="11"/>
  <c r="AW48" i="11"/>
  <c r="AV48" i="11"/>
  <c r="AU48" i="11"/>
  <c r="AT48" i="11"/>
  <c r="AS48" i="11"/>
  <c r="AR48" i="11"/>
  <c r="AQ48" i="11"/>
  <c r="AP48" i="11"/>
  <c r="AO48" i="11"/>
  <c r="AN48" i="11"/>
  <c r="AM48" i="11"/>
  <c r="AL48" i="11"/>
  <c r="AK48" i="11"/>
  <c r="AJ48" i="11"/>
  <c r="AI48" i="11"/>
  <c r="AH48" i="11"/>
  <c r="AG48" i="11"/>
  <c r="AF48" i="11"/>
  <c r="AE48" i="11"/>
  <c r="AD48" i="11"/>
  <c r="AC48" i="11"/>
  <c r="AB48" i="11"/>
  <c r="AA48" i="11"/>
  <c r="Z48" i="11"/>
  <c r="Y48" i="11"/>
  <c r="X48" i="11"/>
  <c r="W48" i="11"/>
  <c r="V48" i="11"/>
  <c r="U48" i="11"/>
  <c r="T48" i="11"/>
  <c r="S48" i="11"/>
  <c r="R48" i="11"/>
  <c r="Q48" i="11"/>
  <c r="P48" i="11"/>
  <c r="O48" i="11"/>
  <c r="N48" i="11"/>
  <c r="B48" i="11" s="1"/>
  <c r="M48" i="11"/>
  <c r="L48" i="11"/>
  <c r="K48" i="11"/>
  <c r="J48" i="11"/>
  <c r="I48" i="11"/>
  <c r="H48" i="11"/>
  <c r="G48" i="11"/>
  <c r="F48" i="11"/>
  <c r="E48" i="11"/>
  <c r="D48" i="11"/>
  <c r="C48" i="11"/>
  <c r="BV47" i="11"/>
  <c r="BU47" i="11"/>
  <c r="BT47" i="11"/>
  <c r="BS47" i="11"/>
  <c r="BR47" i="11"/>
  <c r="BQ47" i="11"/>
  <c r="BP47" i="11"/>
  <c r="BO47" i="11"/>
  <c r="BN47" i="11"/>
  <c r="BM47" i="11"/>
  <c r="BL47" i="11"/>
  <c r="BK47" i="11"/>
  <c r="BJ47" i="11"/>
  <c r="BI47" i="11"/>
  <c r="BH47" i="11"/>
  <c r="BG47" i="11"/>
  <c r="BF47" i="11"/>
  <c r="BE47" i="11"/>
  <c r="BD47" i="11"/>
  <c r="BC47" i="11"/>
  <c r="BB47" i="11"/>
  <c r="BA47" i="11"/>
  <c r="AZ47" i="11"/>
  <c r="AY47" i="11"/>
  <c r="AX47" i="11"/>
  <c r="AW47" i="11"/>
  <c r="AV47" i="11"/>
  <c r="AU47" i="11"/>
  <c r="AT47" i="11"/>
  <c r="AS47" i="11"/>
  <c r="AR47" i="11"/>
  <c r="AQ47" i="11"/>
  <c r="AP47" i="11"/>
  <c r="AO47" i="11"/>
  <c r="AN47" i="11"/>
  <c r="AM47" i="11"/>
  <c r="AL47" i="11"/>
  <c r="AK47" i="11"/>
  <c r="AJ47" i="11"/>
  <c r="AI47" i="11"/>
  <c r="AH47" i="11"/>
  <c r="AG47" i="11"/>
  <c r="AF47" i="11"/>
  <c r="AE47" i="11"/>
  <c r="AD47" i="11"/>
  <c r="AC47" i="11"/>
  <c r="AB47" i="11"/>
  <c r="AA47" i="11"/>
  <c r="Z47" i="11"/>
  <c r="Y47" i="11"/>
  <c r="X47" i="11"/>
  <c r="W47" i="11"/>
  <c r="V47" i="11"/>
  <c r="U47" i="11"/>
  <c r="T47" i="11"/>
  <c r="S47" i="11"/>
  <c r="R47" i="11"/>
  <c r="Q47" i="11"/>
  <c r="P47" i="11"/>
  <c r="O47" i="11"/>
  <c r="N47" i="11"/>
  <c r="B47" i="11" s="1"/>
  <c r="M47" i="11"/>
  <c r="L47" i="11"/>
  <c r="K47" i="11"/>
  <c r="J47" i="11"/>
  <c r="F47" i="11"/>
  <c r="E47" i="11"/>
  <c r="D47" i="11"/>
  <c r="C47" i="11"/>
  <c r="BV45" i="11"/>
  <c r="BU45" i="11"/>
  <c r="BT45" i="11"/>
  <c r="BS45" i="11"/>
  <c r="BR45" i="11"/>
  <c r="BQ45" i="11"/>
  <c r="BP45" i="11"/>
  <c r="BO45" i="11"/>
  <c r="BN45" i="11"/>
  <c r="BM45" i="11"/>
  <c r="BL45" i="11"/>
  <c r="BK45" i="11"/>
  <c r="BJ45" i="11"/>
  <c r="BI45" i="11"/>
  <c r="BH45" i="11"/>
  <c r="BG45" i="11"/>
  <c r="BF45" i="11"/>
  <c r="BE45" i="11"/>
  <c r="BD45" i="11"/>
  <c r="BC45" i="11"/>
  <c r="BB45" i="11"/>
  <c r="BA45" i="11"/>
  <c r="AZ45" i="11"/>
  <c r="AY45" i="11"/>
  <c r="AX45" i="11"/>
  <c r="AW45" i="11"/>
  <c r="AV45" i="11"/>
  <c r="AU45" i="11"/>
  <c r="AT45" i="11"/>
  <c r="AS45" i="11"/>
  <c r="AR45" i="11"/>
  <c r="AQ45" i="11"/>
  <c r="AP45" i="11"/>
  <c r="AO45" i="11"/>
  <c r="AN45" i="11"/>
  <c r="AM45" i="11"/>
  <c r="AL45" i="11"/>
  <c r="AK45" i="11"/>
  <c r="AJ45" i="11"/>
  <c r="AI45" i="11"/>
  <c r="AH45" i="11"/>
  <c r="AG45" i="11"/>
  <c r="AF45" i="11"/>
  <c r="AE45" i="11"/>
  <c r="AD45" i="11"/>
  <c r="AC45" i="11"/>
  <c r="AB45" i="11"/>
  <c r="AA45" i="11"/>
  <c r="Z45" i="11"/>
  <c r="Y45" i="11"/>
  <c r="X45" i="11"/>
  <c r="W45" i="11"/>
  <c r="V45" i="11"/>
  <c r="U45" i="11"/>
  <c r="T45" i="11"/>
  <c r="S45" i="11"/>
  <c r="R45" i="11"/>
  <c r="Q45" i="11"/>
  <c r="P45" i="11"/>
  <c r="O45" i="11"/>
  <c r="N45" i="11"/>
  <c r="B45" i="11" s="1"/>
  <c r="M45" i="11"/>
  <c r="L45" i="11"/>
  <c r="K45" i="11"/>
  <c r="J45" i="11"/>
  <c r="I45" i="11"/>
  <c r="H45" i="11"/>
  <c r="G45" i="11"/>
  <c r="F45" i="11"/>
  <c r="E45" i="11"/>
  <c r="D45" i="11"/>
  <c r="C45" i="11"/>
  <c r="BV44" i="11"/>
  <c r="BU44" i="11"/>
  <c r="BT44" i="11"/>
  <c r="BS44" i="11"/>
  <c r="BR44" i="11"/>
  <c r="BQ44" i="11"/>
  <c r="BP44" i="11"/>
  <c r="BO44" i="11"/>
  <c r="BN44" i="11"/>
  <c r="BM44" i="11"/>
  <c r="BL44" i="11"/>
  <c r="BK44" i="11"/>
  <c r="BJ44" i="11"/>
  <c r="BI44" i="11"/>
  <c r="BH44" i="11"/>
  <c r="BG44" i="11"/>
  <c r="BF44" i="11"/>
  <c r="BE44" i="11"/>
  <c r="BD44" i="11"/>
  <c r="BC44" i="11"/>
  <c r="BB44" i="11"/>
  <c r="BA44" i="11"/>
  <c r="AZ44" i="11"/>
  <c r="AY44" i="11"/>
  <c r="AX44" i="11"/>
  <c r="AW44" i="11"/>
  <c r="AV44" i="11"/>
  <c r="AU44" i="11"/>
  <c r="AT44" i="11"/>
  <c r="AS44" i="11"/>
  <c r="AR44" i="11"/>
  <c r="AQ44" i="11"/>
  <c r="AP44" i="11"/>
  <c r="AO44" i="11"/>
  <c r="AN44" i="11"/>
  <c r="AM44" i="11"/>
  <c r="AL44" i="11"/>
  <c r="AK44" i="11"/>
  <c r="AJ44" i="11"/>
  <c r="AI44" i="11"/>
  <c r="AH44" i="11"/>
  <c r="AG44" i="11"/>
  <c r="AF44" i="11"/>
  <c r="AE44" i="11"/>
  <c r="AD44" i="11"/>
  <c r="AC44" i="11"/>
  <c r="AB44" i="11"/>
  <c r="AA44" i="11"/>
  <c r="Z44" i="11"/>
  <c r="Y44" i="11"/>
  <c r="X44" i="11"/>
  <c r="W44" i="11"/>
  <c r="V44" i="11"/>
  <c r="U44" i="11"/>
  <c r="T44" i="11"/>
  <c r="S44" i="11"/>
  <c r="R44" i="11"/>
  <c r="Q44" i="11"/>
  <c r="P44" i="11"/>
  <c r="O44" i="11"/>
  <c r="N44" i="11"/>
  <c r="B44" i="11" s="1"/>
  <c r="M44" i="11"/>
  <c r="L44" i="11"/>
  <c r="K44" i="11"/>
  <c r="J44" i="11"/>
  <c r="I44" i="11"/>
  <c r="H44" i="11"/>
  <c r="G44" i="11"/>
  <c r="F44" i="11"/>
  <c r="E44" i="11"/>
  <c r="D44" i="11"/>
  <c r="C44" i="11"/>
  <c r="BV43" i="11"/>
  <c r="BU43" i="11"/>
  <c r="BU42" i="11" s="1"/>
  <c r="BT43" i="11"/>
  <c r="BT42" i="11" s="1"/>
  <c r="BS43" i="11"/>
  <c r="BR43" i="11"/>
  <c r="BQ43" i="11"/>
  <c r="BQ42" i="11" s="1"/>
  <c r="BP43" i="11"/>
  <c r="BP42" i="11" s="1"/>
  <c r="BO43" i="11"/>
  <c r="BN43" i="11"/>
  <c r="BM43" i="11"/>
  <c r="BM42" i="11" s="1"/>
  <c r="BL43" i="11"/>
  <c r="BL42" i="11" s="1"/>
  <c r="BK43" i="11"/>
  <c r="BJ43" i="11"/>
  <c r="BI43" i="11"/>
  <c r="BI42" i="11" s="1"/>
  <c r="BH43" i="11"/>
  <c r="BH42" i="11" s="1"/>
  <c r="BG43" i="11"/>
  <c r="BF43" i="11"/>
  <c r="BE43" i="11"/>
  <c r="BE42" i="11" s="1"/>
  <c r="BD43" i="11"/>
  <c r="BD42" i="11" s="1"/>
  <c r="BC43" i="11"/>
  <c r="BB43" i="11"/>
  <c r="BA43" i="11"/>
  <c r="BA42" i="11" s="1"/>
  <c r="AZ43" i="11"/>
  <c r="AZ42" i="11" s="1"/>
  <c r="AY43" i="11"/>
  <c r="AX43" i="11"/>
  <c r="AW43" i="11"/>
  <c r="AW42" i="11" s="1"/>
  <c r="AV43" i="11"/>
  <c r="AV42" i="11" s="1"/>
  <c r="AU43" i="11"/>
  <c r="AT43" i="11"/>
  <c r="AS43" i="11"/>
  <c r="AS42" i="11" s="1"/>
  <c r="AR43" i="11"/>
  <c r="AR42" i="11" s="1"/>
  <c r="AQ43" i="11"/>
  <c r="AP43" i="11"/>
  <c r="AO43" i="11"/>
  <c r="AO42" i="11" s="1"/>
  <c r="AN43" i="11"/>
  <c r="AN42" i="11" s="1"/>
  <c r="AM43" i="11"/>
  <c r="AL43" i="11"/>
  <c r="AK43" i="11"/>
  <c r="AK42" i="11" s="1"/>
  <c r="AJ43" i="11"/>
  <c r="AJ42" i="11" s="1"/>
  <c r="AI43" i="11"/>
  <c r="AH43" i="11"/>
  <c r="AG43" i="11"/>
  <c r="AG42" i="11" s="1"/>
  <c r="AF43" i="11"/>
  <c r="AF42" i="11" s="1"/>
  <c r="AE43" i="11"/>
  <c r="AD43" i="11"/>
  <c r="AC43" i="11"/>
  <c r="AC42" i="11" s="1"/>
  <c r="AB43" i="11"/>
  <c r="AB42" i="11" s="1"/>
  <c r="AA43" i="11"/>
  <c r="Z43" i="11"/>
  <c r="Y43" i="11"/>
  <c r="Y42" i="11" s="1"/>
  <c r="X43" i="11"/>
  <c r="X42" i="11" s="1"/>
  <c r="W43" i="11"/>
  <c r="V43" i="11"/>
  <c r="U43" i="11"/>
  <c r="U42" i="11" s="1"/>
  <c r="T43" i="11"/>
  <c r="T42" i="11" s="1"/>
  <c r="S43" i="11"/>
  <c r="R43" i="11"/>
  <c r="Q43" i="11"/>
  <c r="Q42" i="11" s="1"/>
  <c r="P43" i="11"/>
  <c r="P42" i="11" s="1"/>
  <c r="O43" i="11"/>
  <c r="N43" i="11"/>
  <c r="B43" i="11" s="1"/>
  <c r="M43" i="11"/>
  <c r="L43" i="11"/>
  <c r="K43" i="11"/>
  <c r="J43" i="11"/>
  <c r="I43" i="11"/>
  <c r="H43" i="11"/>
  <c r="G43" i="11"/>
  <c r="F43" i="11"/>
  <c r="E43" i="11"/>
  <c r="D43" i="11"/>
  <c r="C43" i="11"/>
  <c r="BV41" i="11"/>
  <c r="BU41" i="11"/>
  <c r="BT41" i="11"/>
  <c r="BT52" i="11" s="1"/>
  <c r="BS41" i="11"/>
  <c r="BS52" i="11" s="1"/>
  <c r="BR41" i="11"/>
  <c r="BQ41" i="11"/>
  <c r="BP41" i="11"/>
  <c r="BP52" i="11" s="1"/>
  <c r="BO41" i="11"/>
  <c r="BO52" i="11" s="1"/>
  <c r="BN41" i="11"/>
  <c r="BM41" i="11"/>
  <c r="BL41" i="11"/>
  <c r="BL52" i="11" s="1"/>
  <c r="BK41" i="11"/>
  <c r="BK52" i="11" s="1"/>
  <c r="BJ41" i="11"/>
  <c r="BI41" i="11"/>
  <c r="BH41" i="11"/>
  <c r="BH52" i="11" s="1"/>
  <c r="BG41" i="11"/>
  <c r="BG52" i="11" s="1"/>
  <c r="BF41" i="11"/>
  <c r="BE41" i="11"/>
  <c r="BD41" i="11"/>
  <c r="BD52" i="11" s="1"/>
  <c r="BC41" i="11"/>
  <c r="BC52" i="11" s="1"/>
  <c r="BB41" i="11"/>
  <c r="BA41" i="11"/>
  <c r="AZ41" i="11"/>
  <c r="AZ52" i="11" s="1"/>
  <c r="AY41" i="11"/>
  <c r="AY52" i="11" s="1"/>
  <c r="AX41" i="11"/>
  <c r="AW41" i="11"/>
  <c r="AV41" i="11"/>
  <c r="AV52" i="11" s="1"/>
  <c r="AU41" i="11"/>
  <c r="AU52" i="11" s="1"/>
  <c r="AT41" i="11"/>
  <c r="AS41" i="11"/>
  <c r="AR41" i="11"/>
  <c r="AR52" i="11" s="1"/>
  <c r="AQ41" i="11"/>
  <c r="AQ52" i="11" s="1"/>
  <c r="AP41" i="11"/>
  <c r="AO41" i="11"/>
  <c r="AN41" i="11"/>
  <c r="AN52" i="11" s="1"/>
  <c r="AM41" i="11"/>
  <c r="AM52" i="11" s="1"/>
  <c r="AL41" i="11"/>
  <c r="AK41" i="11"/>
  <c r="AJ41" i="11"/>
  <c r="AJ52" i="11" s="1"/>
  <c r="AI41" i="11"/>
  <c r="AI52" i="11" s="1"/>
  <c r="AH41" i="11"/>
  <c r="AG41" i="11"/>
  <c r="AF41" i="11"/>
  <c r="AF52" i="11" s="1"/>
  <c r="AE41" i="11"/>
  <c r="AE52" i="11" s="1"/>
  <c r="AD41" i="11"/>
  <c r="AC41" i="11"/>
  <c r="AB41" i="11"/>
  <c r="AB52" i="11" s="1"/>
  <c r="AA41" i="11"/>
  <c r="AA52" i="11" s="1"/>
  <c r="Z41" i="11"/>
  <c r="Y41" i="11"/>
  <c r="X41" i="11"/>
  <c r="X52" i="11" s="1"/>
  <c r="W41" i="11"/>
  <c r="W52" i="11" s="1"/>
  <c r="V41" i="11"/>
  <c r="U41" i="11"/>
  <c r="T41" i="11"/>
  <c r="T52" i="11" s="1"/>
  <c r="S41" i="11"/>
  <c r="S52" i="11" s="1"/>
  <c r="R41" i="11"/>
  <c r="Q41" i="11"/>
  <c r="P41" i="11"/>
  <c r="P52" i="11" s="1"/>
  <c r="O41" i="11"/>
  <c r="O52" i="11" s="1"/>
  <c r="N41" i="11"/>
  <c r="B41" i="11" s="1"/>
  <c r="M41" i="11"/>
  <c r="L41" i="11"/>
  <c r="L52" i="11" s="1"/>
  <c r="K41" i="11"/>
  <c r="K52" i="11" s="1"/>
  <c r="J41" i="11"/>
  <c r="I41" i="11"/>
  <c r="H41" i="11"/>
  <c r="H52" i="11" s="1"/>
  <c r="G41" i="11"/>
  <c r="G52" i="11" s="1"/>
  <c r="F41" i="11"/>
  <c r="E41" i="11"/>
  <c r="D41" i="11"/>
  <c r="D52" i="11" s="1"/>
  <c r="C41" i="11"/>
  <c r="C52" i="11" s="1"/>
  <c r="BV40" i="11"/>
  <c r="BU40" i="11"/>
  <c r="BT40" i="11"/>
  <c r="BT49" i="11" s="1"/>
  <c r="BS40" i="11"/>
  <c r="BS49" i="11" s="1"/>
  <c r="BR40" i="11"/>
  <c r="BQ40" i="11"/>
  <c r="BP40" i="11"/>
  <c r="BP49" i="11" s="1"/>
  <c r="BO40" i="11"/>
  <c r="BO49" i="11" s="1"/>
  <c r="BN40" i="11"/>
  <c r="BM40" i="11"/>
  <c r="BL40" i="11"/>
  <c r="BL49" i="11" s="1"/>
  <c r="BK40" i="11"/>
  <c r="BK49" i="11" s="1"/>
  <c r="BJ40" i="11"/>
  <c r="BI40" i="11"/>
  <c r="BH40" i="11"/>
  <c r="BH49" i="11" s="1"/>
  <c r="BG40" i="11"/>
  <c r="BG49" i="11" s="1"/>
  <c r="BF40" i="11"/>
  <c r="BE40" i="11"/>
  <c r="BD40" i="11"/>
  <c r="BD49" i="11" s="1"/>
  <c r="BC40" i="11"/>
  <c r="BC49" i="11" s="1"/>
  <c r="BB40" i="11"/>
  <c r="BA40" i="11"/>
  <c r="AZ40" i="11"/>
  <c r="AZ49" i="11" s="1"/>
  <c r="AY40" i="11"/>
  <c r="AY49" i="11" s="1"/>
  <c r="AX40" i="11"/>
  <c r="AW40" i="11"/>
  <c r="AV40" i="11"/>
  <c r="AV49" i="11" s="1"/>
  <c r="AU40" i="11"/>
  <c r="AU49" i="11" s="1"/>
  <c r="AT40" i="11"/>
  <c r="AS40" i="11"/>
  <c r="AR40" i="11"/>
  <c r="AR49" i="11" s="1"/>
  <c r="AQ40" i="11"/>
  <c r="AQ49" i="11" s="1"/>
  <c r="AP40" i="11"/>
  <c r="AO40" i="11"/>
  <c r="AN40" i="11"/>
  <c r="AN49" i="11" s="1"/>
  <c r="AM40" i="11"/>
  <c r="AM49" i="11" s="1"/>
  <c r="AL40" i="11"/>
  <c r="AK40" i="11"/>
  <c r="AJ40" i="11"/>
  <c r="AJ49" i="11" s="1"/>
  <c r="AI40" i="11"/>
  <c r="AI49" i="11" s="1"/>
  <c r="AH40" i="11"/>
  <c r="AG40" i="11"/>
  <c r="AF40" i="11"/>
  <c r="AF49" i="11" s="1"/>
  <c r="AE40" i="11"/>
  <c r="AE49" i="11" s="1"/>
  <c r="AD40" i="11"/>
  <c r="AC40" i="11"/>
  <c r="AB40" i="11"/>
  <c r="AB49" i="11" s="1"/>
  <c r="AA40" i="11"/>
  <c r="AA49" i="11" s="1"/>
  <c r="Z40" i="11"/>
  <c r="Y40" i="11"/>
  <c r="X40" i="11"/>
  <c r="X49" i="11" s="1"/>
  <c r="W40" i="11"/>
  <c r="W49" i="11" s="1"/>
  <c r="V40" i="11"/>
  <c r="U40" i="11"/>
  <c r="T40" i="11"/>
  <c r="T49" i="11" s="1"/>
  <c r="S40" i="11"/>
  <c r="S49" i="11" s="1"/>
  <c r="R40" i="11"/>
  <c r="Q40" i="11"/>
  <c r="P40" i="11"/>
  <c r="P49" i="11" s="1"/>
  <c r="O40" i="11"/>
  <c r="N40" i="11"/>
  <c r="B40" i="11" s="1"/>
  <c r="M40" i="11"/>
  <c r="L40" i="11"/>
  <c r="L49" i="11" s="1"/>
  <c r="K40" i="11"/>
  <c r="J40" i="11"/>
  <c r="I40" i="11"/>
  <c r="H40" i="11"/>
  <c r="H49" i="11" s="1"/>
  <c r="G40" i="11"/>
  <c r="F40" i="11"/>
  <c r="E40" i="11"/>
  <c r="D40" i="11"/>
  <c r="D49" i="11" s="1"/>
  <c r="C40" i="11"/>
  <c r="BV39" i="11"/>
  <c r="BU39" i="11"/>
  <c r="BT39" i="11"/>
  <c r="BT46" i="11" s="1"/>
  <c r="BT56" i="11" s="1"/>
  <c r="BS39" i="11"/>
  <c r="BS46" i="11" s="1"/>
  <c r="BR39" i="11"/>
  <c r="BQ39" i="11"/>
  <c r="BQ38" i="11" s="1"/>
  <c r="BP39" i="11"/>
  <c r="BP46" i="11" s="1"/>
  <c r="BP56" i="11" s="1"/>
  <c r="BO39" i="11"/>
  <c r="BO46" i="11" s="1"/>
  <c r="BN39" i="11"/>
  <c r="BM39" i="11"/>
  <c r="BL39" i="11"/>
  <c r="BL46" i="11" s="1"/>
  <c r="BL56" i="11" s="1"/>
  <c r="BK39" i="11"/>
  <c r="BK46" i="11" s="1"/>
  <c r="BJ39" i="11"/>
  <c r="BI39" i="11"/>
  <c r="BH39" i="11"/>
  <c r="BH46" i="11" s="1"/>
  <c r="BH56" i="11" s="1"/>
  <c r="BG39" i="11"/>
  <c r="BG46" i="11" s="1"/>
  <c r="BF39" i="11"/>
  <c r="BE39" i="11"/>
  <c r="BD39" i="11"/>
  <c r="BD46" i="11" s="1"/>
  <c r="BD56" i="11" s="1"/>
  <c r="BC39" i="11"/>
  <c r="BC46" i="11" s="1"/>
  <c r="BB39" i="11"/>
  <c r="BA39" i="11"/>
  <c r="BA38" i="11" s="1"/>
  <c r="AZ39" i="11"/>
  <c r="AZ46" i="11" s="1"/>
  <c r="AZ56" i="11" s="1"/>
  <c r="AY39" i="11"/>
  <c r="AY46" i="11" s="1"/>
  <c r="AX39" i="11"/>
  <c r="AW39" i="11"/>
  <c r="AV39" i="11"/>
  <c r="AV46" i="11" s="1"/>
  <c r="AV56" i="11" s="1"/>
  <c r="AU39" i="11"/>
  <c r="AU46" i="11" s="1"/>
  <c r="AT39" i="11"/>
  <c r="AS39" i="11"/>
  <c r="AR39" i="11"/>
  <c r="AR46" i="11" s="1"/>
  <c r="AR56" i="11" s="1"/>
  <c r="AQ39" i="11"/>
  <c r="AQ46" i="11" s="1"/>
  <c r="AP39" i="11"/>
  <c r="AO39" i="11"/>
  <c r="AN39" i="11"/>
  <c r="AN46" i="11" s="1"/>
  <c r="AN56" i="11" s="1"/>
  <c r="AM39" i="11"/>
  <c r="AM46" i="11" s="1"/>
  <c r="AL39" i="11"/>
  <c r="AK39" i="11"/>
  <c r="AK38" i="11" s="1"/>
  <c r="AJ39" i="11"/>
  <c r="AJ46" i="11" s="1"/>
  <c r="AI39" i="11"/>
  <c r="AI46" i="11" s="1"/>
  <c r="AH39" i="11"/>
  <c r="AG39" i="11"/>
  <c r="AF39" i="11"/>
  <c r="AF46" i="11" s="1"/>
  <c r="AE39" i="11"/>
  <c r="AE46" i="11" s="1"/>
  <c r="AD39" i="11"/>
  <c r="AC39" i="11"/>
  <c r="AC38" i="11" s="1"/>
  <c r="AB39" i="11"/>
  <c r="AB46" i="11" s="1"/>
  <c r="AA39" i="11"/>
  <c r="AA46" i="11" s="1"/>
  <c r="Z39" i="11"/>
  <c r="Y39" i="11"/>
  <c r="Y38" i="11" s="1"/>
  <c r="X39" i="11"/>
  <c r="X46" i="11" s="1"/>
  <c r="W39" i="11"/>
  <c r="W46" i="11" s="1"/>
  <c r="V39" i="11"/>
  <c r="U39" i="11"/>
  <c r="U38" i="11" s="1"/>
  <c r="T39" i="11"/>
  <c r="T46" i="11" s="1"/>
  <c r="S39" i="11"/>
  <c r="S46" i="11" s="1"/>
  <c r="R39" i="11"/>
  <c r="Q39" i="11"/>
  <c r="Q38" i="11" s="1"/>
  <c r="P39" i="11"/>
  <c r="P46" i="11" s="1"/>
  <c r="O39" i="11"/>
  <c r="O46" i="11" s="1"/>
  <c r="N39" i="11"/>
  <c r="B39" i="11" s="1"/>
  <c r="M39" i="11"/>
  <c r="M38" i="11" s="1"/>
  <c r="L39" i="11"/>
  <c r="L46" i="11" s="1"/>
  <c r="K39" i="11"/>
  <c r="K46" i="11" s="1"/>
  <c r="J39" i="11"/>
  <c r="I39" i="11"/>
  <c r="H39" i="11"/>
  <c r="H46" i="11" s="1"/>
  <c r="G39" i="11"/>
  <c r="G46" i="11" s="1"/>
  <c r="F39" i="11"/>
  <c r="E39" i="11"/>
  <c r="D39" i="11"/>
  <c r="D46" i="11" s="1"/>
  <c r="C39" i="11"/>
  <c r="C46" i="11" s="1"/>
  <c r="BE38"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B34" i="11" s="1"/>
  <c r="B3" i="11"/>
  <c r="BV2" i="11"/>
  <c r="BU2" i="11"/>
  <c r="BT2" i="11"/>
  <c r="BS2" i="11"/>
  <c r="BR2" i="11"/>
  <c r="BQ2" i="11"/>
  <c r="BP2" i="11"/>
  <c r="BO2" i="11"/>
  <c r="BN2" i="11"/>
  <c r="BM2" i="11"/>
  <c r="BL2" i="11"/>
  <c r="BK2" i="11"/>
  <c r="BJ2" i="11"/>
  <c r="BI2" i="11"/>
  <c r="BH2" i="11"/>
  <c r="BG2" i="11"/>
  <c r="BF2" i="11"/>
  <c r="BE2" i="11"/>
  <c r="BD2" i="11"/>
  <c r="BC2" i="11"/>
  <c r="BB2" i="11"/>
  <c r="BA2" i="11"/>
  <c r="AZ2" i="11"/>
  <c r="AY2" i="11"/>
  <c r="AX2" i="11"/>
  <c r="AW2" i="11"/>
  <c r="AV2" i="11"/>
  <c r="AU2" i="11"/>
  <c r="AT2" i="11"/>
  <c r="AS2" i="11"/>
  <c r="AR2" i="11"/>
  <c r="AQ2" i="11"/>
  <c r="AP2" i="11"/>
  <c r="AO2" i="11"/>
  <c r="AN2" i="11"/>
  <c r="AM2" i="11"/>
  <c r="AL2" i="11"/>
  <c r="AK2" i="11"/>
  <c r="AJ2" i="11"/>
  <c r="AI2" i="11"/>
  <c r="AH2" i="11"/>
  <c r="AG2" i="11"/>
  <c r="AF2" i="11"/>
  <c r="AE2" i="11"/>
  <c r="AD2" i="11"/>
  <c r="AC2" i="11"/>
  <c r="AB2" i="11"/>
  <c r="AA2" i="11"/>
  <c r="Z2" i="11"/>
  <c r="Y2" i="11"/>
  <c r="X2" i="11"/>
  <c r="W2" i="11"/>
  <c r="V2" i="11"/>
  <c r="U2" i="11"/>
  <c r="T2" i="11"/>
  <c r="S2" i="11"/>
  <c r="R2" i="11"/>
  <c r="Q2" i="11"/>
  <c r="P2" i="11"/>
  <c r="O2" i="11"/>
  <c r="N2" i="11"/>
  <c r="M2" i="11"/>
  <c r="L2" i="11"/>
  <c r="K2" i="11"/>
  <c r="J2" i="11"/>
  <c r="I2" i="11"/>
  <c r="H2" i="11"/>
  <c r="G2" i="11"/>
  <c r="F2" i="11"/>
  <c r="E2" i="11"/>
  <c r="D2" i="11"/>
  <c r="C2" i="11"/>
  <c r="Y72" i="10"/>
  <c r="B66" i="10"/>
  <c r="BV54" i="10"/>
  <c r="BU54" i="10"/>
  <c r="BT54" i="10"/>
  <c r="BS54" i="10"/>
  <c r="BR54" i="10"/>
  <c r="BQ54" i="10"/>
  <c r="BP54" i="10"/>
  <c r="BO54" i="10"/>
  <c r="BN54" i="10"/>
  <c r="BM54" i="10"/>
  <c r="BL54" i="10"/>
  <c r="BK54" i="10"/>
  <c r="BJ54" i="10"/>
  <c r="BI54" i="10"/>
  <c r="BH54" i="10"/>
  <c r="BG54" i="10"/>
  <c r="BF54" i="10"/>
  <c r="BE54" i="10"/>
  <c r="BD54" i="10"/>
  <c r="BC54" i="10"/>
  <c r="BB54" i="10"/>
  <c r="BA54" i="10"/>
  <c r="AZ54" i="10"/>
  <c r="AY54" i="10"/>
  <c r="AX54" i="10"/>
  <c r="AW54" i="10"/>
  <c r="AV54" i="10"/>
  <c r="AU54" i="10"/>
  <c r="AT54" i="10"/>
  <c r="AS54" i="10"/>
  <c r="AR54" i="10"/>
  <c r="AQ54" i="10"/>
  <c r="AP54" i="10"/>
  <c r="AO54" i="10"/>
  <c r="AN54" i="10"/>
  <c r="AM54" i="10"/>
  <c r="AL54" i="10"/>
  <c r="AK54" i="10"/>
  <c r="AJ54" i="10"/>
  <c r="AI54" i="10"/>
  <c r="AH54" i="10"/>
  <c r="AG54" i="10"/>
  <c r="AF54" i="10"/>
  <c r="AE54" i="10"/>
  <c r="AD54" i="10"/>
  <c r="AC54" i="10"/>
  <c r="AB54" i="10"/>
  <c r="AA54" i="10"/>
  <c r="Z54" i="10"/>
  <c r="Y54" i="10"/>
  <c r="X54" i="10"/>
  <c r="W54" i="10"/>
  <c r="V54" i="10"/>
  <c r="U54" i="10"/>
  <c r="T54" i="10"/>
  <c r="S54" i="10"/>
  <c r="R54" i="10"/>
  <c r="Q54" i="10"/>
  <c r="P54" i="10"/>
  <c r="O54" i="10"/>
  <c r="N54" i="10"/>
  <c r="M54" i="10"/>
  <c r="B54" i="10" s="1"/>
  <c r="L54" i="10"/>
  <c r="K54" i="10"/>
  <c r="J54" i="10"/>
  <c r="I54" i="10"/>
  <c r="H54" i="10"/>
  <c r="G54" i="10"/>
  <c r="F54" i="10"/>
  <c r="E54" i="10"/>
  <c r="D54" i="10"/>
  <c r="C54" i="10"/>
  <c r="BV53" i="10"/>
  <c r="BU53" i="10"/>
  <c r="BT53" i="10"/>
  <c r="BS53" i="10"/>
  <c r="BR53" i="10"/>
  <c r="BQ53" i="10"/>
  <c r="BP53" i="10"/>
  <c r="BO53" i="10"/>
  <c r="BN53" i="10"/>
  <c r="BM53" i="10"/>
  <c r="BL53" i="10"/>
  <c r="BK53" i="10"/>
  <c r="BJ53" i="10"/>
  <c r="BI53" i="10"/>
  <c r="BH53" i="10"/>
  <c r="BG53" i="10"/>
  <c r="BF53" i="10"/>
  <c r="BE53" i="10"/>
  <c r="BD53" i="10"/>
  <c r="BC53" i="10"/>
  <c r="BB53" i="10"/>
  <c r="BA53" i="10"/>
  <c r="AZ53" i="10"/>
  <c r="AY53" i="10"/>
  <c r="AX53" i="10"/>
  <c r="AW53" i="10"/>
  <c r="AV53" i="10"/>
  <c r="AU53" i="10"/>
  <c r="AT53" i="10"/>
  <c r="AS53" i="10"/>
  <c r="AR53" i="10"/>
  <c r="AQ53" i="10"/>
  <c r="AP53" i="10"/>
  <c r="AO53" i="10"/>
  <c r="AN53" i="10"/>
  <c r="AM53" i="10"/>
  <c r="AL53" i="10"/>
  <c r="AK53" i="10"/>
  <c r="AJ53" i="10"/>
  <c r="AI53" i="10"/>
  <c r="AH53" i="10"/>
  <c r="AG53" i="10"/>
  <c r="AF53" i="10"/>
  <c r="AE53" i="10"/>
  <c r="AD53" i="10"/>
  <c r="AC53" i="10"/>
  <c r="AB53" i="10"/>
  <c r="AA53" i="10"/>
  <c r="Z53" i="10"/>
  <c r="Y53" i="10"/>
  <c r="X53" i="10"/>
  <c r="W53" i="10"/>
  <c r="V53" i="10"/>
  <c r="U53" i="10"/>
  <c r="T53" i="10"/>
  <c r="S53" i="10"/>
  <c r="R53" i="10"/>
  <c r="Q53" i="10"/>
  <c r="P53" i="10"/>
  <c r="O53" i="10"/>
  <c r="N53" i="10"/>
  <c r="M53" i="10"/>
  <c r="B53" i="10" s="1"/>
  <c r="L53" i="10"/>
  <c r="K53" i="10"/>
  <c r="J53" i="10"/>
  <c r="I53" i="10"/>
  <c r="H53" i="10"/>
  <c r="G53" i="10"/>
  <c r="F53" i="10"/>
  <c r="E53" i="10"/>
  <c r="D53" i="10"/>
  <c r="C53" i="10"/>
  <c r="BV51" i="10"/>
  <c r="BU51" i="10"/>
  <c r="BT51" i="10"/>
  <c r="BS51" i="10"/>
  <c r="BR51" i="10"/>
  <c r="BQ51" i="10"/>
  <c r="BP51" i="10"/>
  <c r="BO51" i="10"/>
  <c r="BN51" i="10"/>
  <c r="BM51" i="10"/>
  <c r="BL51" i="10"/>
  <c r="BK51" i="10"/>
  <c r="BJ51" i="10"/>
  <c r="BI51" i="10"/>
  <c r="BH51" i="10"/>
  <c r="BG51" i="10"/>
  <c r="BF51" i="10"/>
  <c r="BE51" i="10"/>
  <c r="BD51" i="10"/>
  <c r="BC51" i="10"/>
  <c r="BB51" i="10"/>
  <c r="BA51" i="10"/>
  <c r="AZ51" i="10"/>
  <c r="AY51" i="10"/>
  <c r="AX51" i="10"/>
  <c r="AW51" i="10"/>
  <c r="AV51" i="10"/>
  <c r="AU51" i="10"/>
  <c r="AT51" i="10"/>
  <c r="AS51" i="10"/>
  <c r="AR51" i="10"/>
  <c r="AQ51" i="10"/>
  <c r="AP51" i="10"/>
  <c r="AO51" i="10"/>
  <c r="AN51" i="10"/>
  <c r="AM51" i="10"/>
  <c r="AL51" i="10"/>
  <c r="AK51" i="10"/>
  <c r="AJ51" i="10"/>
  <c r="AI51" i="10"/>
  <c r="AH51" i="10"/>
  <c r="AG51" i="10"/>
  <c r="AF51" i="10"/>
  <c r="AE51" i="10"/>
  <c r="AD51" i="10"/>
  <c r="AC51" i="10"/>
  <c r="AB51" i="10"/>
  <c r="AA51" i="10"/>
  <c r="Z51" i="10"/>
  <c r="Y51" i="10"/>
  <c r="X51" i="10"/>
  <c r="W51" i="10"/>
  <c r="V51" i="10"/>
  <c r="U51" i="10"/>
  <c r="T51" i="10"/>
  <c r="S51" i="10"/>
  <c r="R51" i="10"/>
  <c r="Q51" i="10"/>
  <c r="P51" i="10"/>
  <c r="O51" i="10"/>
  <c r="N51" i="10"/>
  <c r="M51" i="10"/>
  <c r="B51" i="10" s="1"/>
  <c r="L51" i="10"/>
  <c r="K51" i="10"/>
  <c r="J51" i="10"/>
  <c r="I51" i="10"/>
  <c r="H51" i="10"/>
  <c r="G51" i="10"/>
  <c r="F51" i="10"/>
  <c r="E51" i="10"/>
  <c r="D51" i="10"/>
  <c r="C51" i="10"/>
  <c r="BV50" i="10"/>
  <c r="BU50" i="10"/>
  <c r="BT50" i="10"/>
  <c r="BS50" i="10"/>
  <c r="BR50" i="10"/>
  <c r="BQ50" i="10"/>
  <c r="BP50" i="10"/>
  <c r="BO50" i="10"/>
  <c r="BN50" i="10"/>
  <c r="BM50" i="10"/>
  <c r="BL50" i="10"/>
  <c r="BK50" i="10"/>
  <c r="BJ50" i="10"/>
  <c r="BI50" i="10"/>
  <c r="BH50" i="10"/>
  <c r="BG50" i="10"/>
  <c r="BF50" i="10"/>
  <c r="BE50" i="10"/>
  <c r="BD50" i="10"/>
  <c r="BC50" i="10"/>
  <c r="BB50" i="10"/>
  <c r="BA50" i="10"/>
  <c r="AZ50" i="10"/>
  <c r="AY50" i="10"/>
  <c r="AX50" i="10"/>
  <c r="AW50" i="10"/>
  <c r="AV50" i="10"/>
  <c r="AU50" i="10"/>
  <c r="AT50" i="10"/>
  <c r="AS50" i="10"/>
  <c r="AR50" i="10"/>
  <c r="AQ50" i="10"/>
  <c r="AP50" i="10"/>
  <c r="AO50" i="10"/>
  <c r="AN50" i="10"/>
  <c r="AM50" i="10"/>
  <c r="AL50" i="10"/>
  <c r="AK50" i="10"/>
  <c r="AJ50" i="10"/>
  <c r="AI50" i="10"/>
  <c r="AH50" i="10"/>
  <c r="AG50" i="10"/>
  <c r="AF50" i="10"/>
  <c r="AE50" i="10"/>
  <c r="AD50" i="10"/>
  <c r="AC50" i="10"/>
  <c r="AB50" i="10"/>
  <c r="AA50" i="10"/>
  <c r="Z50" i="10"/>
  <c r="Y50" i="10"/>
  <c r="X50" i="10"/>
  <c r="W50" i="10"/>
  <c r="V50" i="10"/>
  <c r="U50" i="10"/>
  <c r="T50" i="10"/>
  <c r="S50" i="10"/>
  <c r="R50" i="10"/>
  <c r="Q50" i="10"/>
  <c r="P50" i="10"/>
  <c r="O50" i="10"/>
  <c r="N50" i="10"/>
  <c r="M50" i="10"/>
  <c r="B50" i="10" s="1"/>
  <c r="L50" i="10"/>
  <c r="K50" i="10"/>
  <c r="J50" i="10"/>
  <c r="I50" i="10"/>
  <c r="H50" i="10"/>
  <c r="G50" i="10"/>
  <c r="F50" i="10"/>
  <c r="E50" i="10"/>
  <c r="D50" i="10"/>
  <c r="C50" i="10"/>
  <c r="BV48" i="10"/>
  <c r="BU48" i="10"/>
  <c r="BT48" i="10"/>
  <c r="BS48" i="10"/>
  <c r="BR48" i="10"/>
  <c r="BQ48" i="10"/>
  <c r="BP48" i="10"/>
  <c r="BO48" i="10"/>
  <c r="BN48" i="10"/>
  <c r="BM48" i="10"/>
  <c r="BL48" i="10"/>
  <c r="BK48" i="10"/>
  <c r="BJ48" i="10"/>
  <c r="BI48" i="10"/>
  <c r="BH48" i="10"/>
  <c r="BG48" i="10"/>
  <c r="BF48" i="10"/>
  <c r="BE48" i="10"/>
  <c r="BD48" i="10"/>
  <c r="BC48" i="10"/>
  <c r="BB48" i="10"/>
  <c r="BA48" i="10"/>
  <c r="AZ48" i="10"/>
  <c r="AY48" i="10"/>
  <c r="AX48" i="10"/>
  <c r="AW48" i="10"/>
  <c r="AV48" i="10"/>
  <c r="AU48" i="10"/>
  <c r="AT48" i="10"/>
  <c r="AS48" i="10"/>
  <c r="AR48" i="10"/>
  <c r="AQ48" i="10"/>
  <c r="AP48" i="10"/>
  <c r="AO48" i="10"/>
  <c r="AN48" i="10"/>
  <c r="AM48" i="10"/>
  <c r="AL48" i="10"/>
  <c r="AK48" i="10"/>
  <c r="AJ48" i="10"/>
  <c r="AI48" i="10"/>
  <c r="AH48" i="10"/>
  <c r="AG48" i="10"/>
  <c r="AF48" i="10"/>
  <c r="AE48" i="10"/>
  <c r="AD48" i="10"/>
  <c r="AC48" i="10"/>
  <c r="AB48" i="10"/>
  <c r="AA48" i="10"/>
  <c r="Z48" i="10"/>
  <c r="Y48" i="10"/>
  <c r="X48" i="10"/>
  <c r="W48" i="10"/>
  <c r="V48" i="10"/>
  <c r="U48" i="10"/>
  <c r="T48" i="10"/>
  <c r="S48" i="10"/>
  <c r="R48" i="10"/>
  <c r="Q48" i="10"/>
  <c r="P48" i="10"/>
  <c r="O48" i="10"/>
  <c r="N48" i="10"/>
  <c r="M48" i="10"/>
  <c r="B48" i="10" s="1"/>
  <c r="L48" i="10"/>
  <c r="K48" i="10"/>
  <c r="J48" i="10"/>
  <c r="I48" i="10"/>
  <c r="H48" i="10"/>
  <c r="G48" i="10"/>
  <c r="F48" i="10"/>
  <c r="E48" i="10"/>
  <c r="D48" i="10"/>
  <c r="C48" i="10"/>
  <c r="BV47" i="10"/>
  <c r="BU47" i="10"/>
  <c r="BT47" i="10"/>
  <c r="BS47" i="10"/>
  <c r="BR47" i="10"/>
  <c r="BQ47" i="10"/>
  <c r="BP47" i="10"/>
  <c r="BO47" i="10"/>
  <c r="BN47" i="10"/>
  <c r="BM47" i="10"/>
  <c r="BL47" i="10"/>
  <c r="BK47" i="10"/>
  <c r="BJ47" i="10"/>
  <c r="BI47" i="10"/>
  <c r="BH47" i="10"/>
  <c r="BG47" i="10"/>
  <c r="BF47" i="10"/>
  <c r="BE47" i="10"/>
  <c r="BD47" i="10"/>
  <c r="BC47" i="10"/>
  <c r="BB47" i="10"/>
  <c r="BA47" i="10"/>
  <c r="AZ47" i="10"/>
  <c r="AY47" i="10"/>
  <c r="AX47" i="10"/>
  <c r="AW47" i="10"/>
  <c r="AV47" i="10"/>
  <c r="AU47" i="10"/>
  <c r="AT47" i="10"/>
  <c r="AS47" i="10"/>
  <c r="AR47" i="10"/>
  <c r="AQ47" i="10"/>
  <c r="AP47" i="10"/>
  <c r="AO47" i="10"/>
  <c r="AN47" i="10"/>
  <c r="AM47" i="10"/>
  <c r="AL47" i="10"/>
  <c r="AK47" i="10"/>
  <c r="AJ47" i="10"/>
  <c r="AI47" i="10"/>
  <c r="AH47" i="10"/>
  <c r="AG47" i="10"/>
  <c r="AF47" i="10"/>
  <c r="AE47" i="10"/>
  <c r="AD47" i="10"/>
  <c r="AC47" i="10"/>
  <c r="AB47" i="10"/>
  <c r="AA47" i="10"/>
  <c r="Z47" i="10"/>
  <c r="Y47" i="10"/>
  <c r="X47" i="10"/>
  <c r="W47" i="10"/>
  <c r="V47" i="10"/>
  <c r="U47" i="10"/>
  <c r="T47" i="10"/>
  <c r="S47" i="10"/>
  <c r="R47" i="10"/>
  <c r="Q47" i="10"/>
  <c r="P47" i="10"/>
  <c r="O47" i="10"/>
  <c r="N47" i="10"/>
  <c r="M47" i="10"/>
  <c r="B47" i="10" s="1"/>
  <c r="L47" i="10"/>
  <c r="K47" i="10"/>
  <c r="J47" i="10"/>
  <c r="I47" i="10"/>
  <c r="H47" i="10"/>
  <c r="G47" i="10"/>
  <c r="F47" i="10"/>
  <c r="E47" i="10"/>
  <c r="D47" i="10"/>
  <c r="C47" i="10"/>
  <c r="BV45" i="10"/>
  <c r="BU45" i="10"/>
  <c r="BT45" i="10"/>
  <c r="BS45" i="10"/>
  <c r="BR45" i="10"/>
  <c r="BQ45" i="10"/>
  <c r="BP45" i="10"/>
  <c r="BO45" i="10"/>
  <c r="BN45" i="10"/>
  <c r="BM45" i="10"/>
  <c r="BL45" i="10"/>
  <c r="BK45" i="10"/>
  <c r="BJ45" i="10"/>
  <c r="BI45" i="10"/>
  <c r="BH45" i="10"/>
  <c r="BG45" i="10"/>
  <c r="BF45" i="10"/>
  <c r="BE45" i="10"/>
  <c r="BD45" i="10"/>
  <c r="BC45" i="10"/>
  <c r="BB45" i="10"/>
  <c r="BA45" i="10"/>
  <c r="AZ45" i="10"/>
  <c r="AY45" i="10"/>
  <c r="AX45" i="10"/>
  <c r="AW45" i="10"/>
  <c r="AV45" i="10"/>
  <c r="AU45" i="10"/>
  <c r="AT45" i="10"/>
  <c r="AS45" i="10"/>
  <c r="AR45" i="10"/>
  <c r="AQ45" i="10"/>
  <c r="AP45" i="10"/>
  <c r="AO45" i="10"/>
  <c r="AN45" i="10"/>
  <c r="AM45" i="10"/>
  <c r="AL45" i="10"/>
  <c r="AK45" i="10"/>
  <c r="AJ45" i="10"/>
  <c r="AI45" i="10"/>
  <c r="AH45" i="10"/>
  <c r="AG45" i="10"/>
  <c r="AF45" i="10"/>
  <c r="AE45" i="10"/>
  <c r="AD45" i="10"/>
  <c r="AC45" i="10"/>
  <c r="AB45" i="10"/>
  <c r="AA45" i="10"/>
  <c r="Z45" i="10"/>
  <c r="Y45" i="10"/>
  <c r="X45" i="10"/>
  <c r="W45" i="10"/>
  <c r="V45" i="10"/>
  <c r="U45" i="10"/>
  <c r="T45" i="10"/>
  <c r="S45" i="10"/>
  <c r="R45" i="10"/>
  <c r="Q45" i="10"/>
  <c r="P45" i="10"/>
  <c r="O45" i="10"/>
  <c r="N45" i="10"/>
  <c r="M45" i="10"/>
  <c r="B45" i="10" s="1"/>
  <c r="L45" i="10"/>
  <c r="K45" i="10"/>
  <c r="J45" i="10"/>
  <c r="I45" i="10"/>
  <c r="H45" i="10"/>
  <c r="G45" i="10"/>
  <c r="F45" i="10"/>
  <c r="E45" i="10"/>
  <c r="D45" i="10"/>
  <c r="C45" i="10"/>
  <c r="BV44" i="10"/>
  <c r="BU44" i="10"/>
  <c r="BT44" i="10"/>
  <c r="BS44" i="10"/>
  <c r="BR44" i="10"/>
  <c r="BQ44" i="10"/>
  <c r="BP44" i="10"/>
  <c r="BO44" i="10"/>
  <c r="BN44" i="10"/>
  <c r="BM44" i="10"/>
  <c r="BL44" i="10"/>
  <c r="BK44" i="10"/>
  <c r="BJ44" i="10"/>
  <c r="BI44" i="10"/>
  <c r="BH44" i="10"/>
  <c r="BG44" i="10"/>
  <c r="BF44" i="10"/>
  <c r="BE44" i="10"/>
  <c r="BD44" i="10"/>
  <c r="BC44" i="10"/>
  <c r="BB44" i="10"/>
  <c r="BA44" i="10"/>
  <c r="AZ44" i="10"/>
  <c r="AY44" i="10"/>
  <c r="AX44" i="10"/>
  <c r="AW44" i="10"/>
  <c r="AV44" i="10"/>
  <c r="AU44" i="10"/>
  <c r="AT44" i="10"/>
  <c r="AS44" i="10"/>
  <c r="AR44" i="10"/>
  <c r="AQ44" i="10"/>
  <c r="AP44" i="10"/>
  <c r="AO44" i="10"/>
  <c r="AN44" i="10"/>
  <c r="AM44" i="10"/>
  <c r="AL44" i="10"/>
  <c r="AK44" i="10"/>
  <c r="AJ44" i="10"/>
  <c r="AI44" i="10"/>
  <c r="AH44" i="10"/>
  <c r="AG44" i="10"/>
  <c r="AF44" i="10"/>
  <c r="AE44" i="10"/>
  <c r="AD44" i="10"/>
  <c r="AC44" i="10"/>
  <c r="AB44" i="10"/>
  <c r="AA44" i="10"/>
  <c r="Z44" i="10"/>
  <c r="Y44" i="10"/>
  <c r="X44" i="10"/>
  <c r="W44" i="10"/>
  <c r="V44" i="10"/>
  <c r="U44" i="10"/>
  <c r="T44" i="10"/>
  <c r="S44" i="10"/>
  <c r="R44" i="10"/>
  <c r="Q44" i="10"/>
  <c r="P44" i="10"/>
  <c r="O44" i="10"/>
  <c r="N44" i="10"/>
  <c r="M44" i="10"/>
  <c r="B44" i="10" s="1"/>
  <c r="L44" i="10"/>
  <c r="K44" i="10"/>
  <c r="J44" i="10"/>
  <c r="I44" i="10"/>
  <c r="H44" i="10"/>
  <c r="G44" i="10"/>
  <c r="F44" i="10"/>
  <c r="E44" i="10"/>
  <c r="D44" i="10"/>
  <c r="C44" i="10"/>
  <c r="BV43" i="10"/>
  <c r="BU43" i="10"/>
  <c r="BU42" i="10" s="1"/>
  <c r="BT43" i="10"/>
  <c r="BT42" i="10" s="1"/>
  <c r="BS43" i="10"/>
  <c r="BR43" i="10"/>
  <c r="BR42" i="10" s="1"/>
  <c r="BQ43" i="10"/>
  <c r="BQ42" i="10" s="1"/>
  <c r="BP43" i="10"/>
  <c r="BP42" i="10" s="1"/>
  <c r="BO43" i="10"/>
  <c r="BO42" i="10" s="1"/>
  <c r="BN43" i="10"/>
  <c r="BN42" i="10" s="1"/>
  <c r="BM43" i="10"/>
  <c r="BM42" i="10" s="1"/>
  <c r="BL43" i="10"/>
  <c r="BL42" i="10" s="1"/>
  <c r="BK43" i="10"/>
  <c r="BK42" i="10" s="1"/>
  <c r="BJ43" i="10"/>
  <c r="BJ42" i="10" s="1"/>
  <c r="BI43" i="10"/>
  <c r="BI42" i="10" s="1"/>
  <c r="BH43" i="10"/>
  <c r="BH42" i="10" s="1"/>
  <c r="BG43" i="10"/>
  <c r="BF43" i="10"/>
  <c r="BF42" i="10" s="1"/>
  <c r="BE43" i="10"/>
  <c r="BE42" i="10" s="1"/>
  <c r="BD43" i="10"/>
  <c r="BD42" i="10" s="1"/>
  <c r="BC43" i="10"/>
  <c r="BB43" i="10"/>
  <c r="BB42" i="10" s="1"/>
  <c r="BA43" i="10"/>
  <c r="BA42" i="10" s="1"/>
  <c r="AZ43" i="10"/>
  <c r="AZ42" i="10" s="1"/>
  <c r="AY43" i="10"/>
  <c r="AY42" i="10" s="1"/>
  <c r="AX43" i="10"/>
  <c r="AX42" i="10" s="1"/>
  <c r="AW43" i="10"/>
  <c r="AW42" i="10" s="1"/>
  <c r="AV43" i="10"/>
  <c r="AV42" i="10" s="1"/>
  <c r="AU43" i="10"/>
  <c r="AU42" i="10" s="1"/>
  <c r="AT43" i="10"/>
  <c r="AT42" i="10" s="1"/>
  <c r="AS43" i="10"/>
  <c r="AS42" i="10" s="1"/>
  <c r="AR43" i="10"/>
  <c r="AR42" i="10" s="1"/>
  <c r="AQ43" i="10"/>
  <c r="AP43" i="10"/>
  <c r="AP42" i="10" s="1"/>
  <c r="AO43" i="10"/>
  <c r="AO42" i="10" s="1"/>
  <c r="AN43" i="10"/>
  <c r="AN42" i="10" s="1"/>
  <c r="AM43" i="10"/>
  <c r="AL43" i="10"/>
  <c r="AL42" i="10" s="1"/>
  <c r="AK43" i="10"/>
  <c r="AK42" i="10" s="1"/>
  <c r="AJ43" i="10"/>
  <c r="AJ42" i="10" s="1"/>
  <c r="AI43" i="10"/>
  <c r="AH43" i="10"/>
  <c r="AH42" i="10" s="1"/>
  <c r="AG43" i="10"/>
  <c r="AG42" i="10" s="1"/>
  <c r="AF43" i="10"/>
  <c r="AF42" i="10" s="1"/>
  <c r="AE43" i="10"/>
  <c r="AE42" i="10" s="1"/>
  <c r="AD43" i="10"/>
  <c r="AD42" i="10" s="1"/>
  <c r="AC43" i="10"/>
  <c r="AC42" i="10" s="1"/>
  <c r="AB43" i="10"/>
  <c r="AB42" i="10" s="1"/>
  <c r="AA43" i="10"/>
  <c r="AA42" i="10" s="1"/>
  <c r="Z43" i="10"/>
  <c r="Z42" i="10" s="1"/>
  <c r="Y43" i="10"/>
  <c r="Y42" i="10" s="1"/>
  <c r="X43" i="10"/>
  <c r="X42" i="10" s="1"/>
  <c r="W43" i="10"/>
  <c r="V43" i="10"/>
  <c r="V42" i="10" s="1"/>
  <c r="U43" i="10"/>
  <c r="U42" i="10" s="1"/>
  <c r="T43" i="10"/>
  <c r="T42" i="10" s="1"/>
  <c r="S43" i="10"/>
  <c r="S42" i="10" s="1"/>
  <c r="R43" i="10"/>
  <c r="R42" i="10" s="1"/>
  <c r="Q43" i="10"/>
  <c r="Q42" i="10" s="1"/>
  <c r="P43" i="10"/>
  <c r="P42" i="10" s="1"/>
  <c r="O43" i="10"/>
  <c r="N43" i="10"/>
  <c r="N42" i="10" s="1"/>
  <c r="M43" i="10"/>
  <c r="L43" i="10"/>
  <c r="K43" i="10"/>
  <c r="J43" i="10"/>
  <c r="J42" i="10" s="1"/>
  <c r="I43" i="10"/>
  <c r="I42" i="10" s="1"/>
  <c r="H43" i="10"/>
  <c r="G43" i="10"/>
  <c r="G42" i="10" s="1"/>
  <c r="F43" i="10"/>
  <c r="F42" i="10" s="1"/>
  <c r="E43" i="10"/>
  <c r="E42" i="10" s="1"/>
  <c r="D43" i="10"/>
  <c r="D42" i="10" s="1"/>
  <c r="C43" i="10"/>
  <c r="C42" i="10" s="1"/>
  <c r="BV42" i="10"/>
  <c r="BS42" i="10"/>
  <c r="BG42" i="10"/>
  <c r="BC42" i="10"/>
  <c r="AQ42" i="10"/>
  <c r="AM42" i="10"/>
  <c r="AI42" i="10"/>
  <c r="W42" i="10"/>
  <c r="O42" i="10"/>
  <c r="K42" i="10"/>
  <c r="BV41" i="10"/>
  <c r="BU41" i="10"/>
  <c r="BT41" i="10"/>
  <c r="BS41" i="10"/>
  <c r="BS52" i="10" s="1"/>
  <c r="BR41" i="10"/>
  <c r="BQ41" i="10"/>
  <c r="BP41" i="10"/>
  <c r="BO41" i="10"/>
  <c r="BO52" i="10" s="1"/>
  <c r="BN41" i="10"/>
  <c r="BM41" i="10"/>
  <c r="BL41" i="10"/>
  <c r="BK41" i="10"/>
  <c r="BK52" i="10" s="1"/>
  <c r="BJ41" i="10"/>
  <c r="BI41" i="10"/>
  <c r="BH41" i="10"/>
  <c r="BG41" i="10"/>
  <c r="BG52" i="10" s="1"/>
  <c r="BF41" i="10"/>
  <c r="BE41" i="10"/>
  <c r="BD41" i="10"/>
  <c r="BC41" i="10"/>
  <c r="BC52" i="10" s="1"/>
  <c r="BB41" i="10"/>
  <c r="BA41" i="10"/>
  <c r="AZ41" i="10"/>
  <c r="AY41" i="10"/>
  <c r="AY52" i="10" s="1"/>
  <c r="AX41" i="10"/>
  <c r="AW41" i="10"/>
  <c r="AV41" i="10"/>
  <c r="AU41" i="10"/>
  <c r="AU52" i="10" s="1"/>
  <c r="AT41" i="10"/>
  <c r="AS41" i="10"/>
  <c r="AR41" i="10"/>
  <c r="AQ41" i="10"/>
  <c r="AQ52" i="10" s="1"/>
  <c r="AP41" i="10"/>
  <c r="AO41" i="10"/>
  <c r="AN41" i="10"/>
  <c r="AM41" i="10"/>
  <c r="AM52" i="10" s="1"/>
  <c r="AL41" i="10"/>
  <c r="AK41" i="10"/>
  <c r="AJ41" i="10"/>
  <c r="AI41" i="10"/>
  <c r="AI52" i="10" s="1"/>
  <c r="AH41" i="10"/>
  <c r="AG41" i="10"/>
  <c r="AF41" i="10"/>
  <c r="AE41" i="10"/>
  <c r="AE52" i="10" s="1"/>
  <c r="AD41" i="10"/>
  <c r="AC41" i="10"/>
  <c r="AB41" i="10"/>
  <c r="AA41" i="10"/>
  <c r="AA52" i="10" s="1"/>
  <c r="Z41" i="10"/>
  <c r="Y41" i="10"/>
  <c r="X41" i="10"/>
  <c r="W41" i="10"/>
  <c r="W52" i="10" s="1"/>
  <c r="V41" i="10"/>
  <c r="U41" i="10"/>
  <c r="T41" i="10"/>
  <c r="S41" i="10"/>
  <c r="S52" i="10" s="1"/>
  <c r="R41" i="10"/>
  <c r="Q41" i="10"/>
  <c r="P41" i="10"/>
  <c r="O41" i="10"/>
  <c r="O52" i="10" s="1"/>
  <c r="N41" i="10"/>
  <c r="M41" i="10"/>
  <c r="B41" i="10" s="1"/>
  <c r="L41" i="10"/>
  <c r="K41" i="10"/>
  <c r="J41" i="10"/>
  <c r="I41" i="10"/>
  <c r="H41" i="10"/>
  <c r="G41" i="10"/>
  <c r="G52" i="10" s="1"/>
  <c r="F41" i="10"/>
  <c r="E41" i="10"/>
  <c r="D41" i="10"/>
  <c r="C41" i="10"/>
  <c r="C52" i="10" s="1"/>
  <c r="BV40" i="10"/>
  <c r="BU40" i="10"/>
  <c r="BT40" i="10"/>
  <c r="BS40" i="10"/>
  <c r="BS49" i="10" s="1"/>
  <c r="BR40" i="10"/>
  <c r="BQ40" i="10"/>
  <c r="BP40" i="10"/>
  <c r="BO40" i="10"/>
  <c r="BO49" i="10" s="1"/>
  <c r="BN40" i="10"/>
  <c r="BM40" i="10"/>
  <c r="BL40" i="10"/>
  <c r="BK40" i="10"/>
  <c r="BK49" i="10" s="1"/>
  <c r="BJ40" i="10"/>
  <c r="BI40" i="10"/>
  <c r="BH40" i="10"/>
  <c r="BG40" i="10"/>
  <c r="BG49" i="10" s="1"/>
  <c r="BF40" i="10"/>
  <c r="BE40" i="10"/>
  <c r="BD40" i="10"/>
  <c r="BC40" i="10"/>
  <c r="BC49" i="10" s="1"/>
  <c r="BB40" i="10"/>
  <c r="BA40" i="10"/>
  <c r="AZ40" i="10"/>
  <c r="AY40" i="10"/>
  <c r="AY49" i="10" s="1"/>
  <c r="AX40" i="10"/>
  <c r="AW40" i="10"/>
  <c r="AV40" i="10"/>
  <c r="AU40" i="10"/>
  <c r="AU49" i="10" s="1"/>
  <c r="AT40" i="10"/>
  <c r="AS40" i="10"/>
  <c r="AR40" i="10"/>
  <c r="AQ40" i="10"/>
  <c r="AQ49" i="10" s="1"/>
  <c r="AP40" i="10"/>
  <c r="AO40" i="10"/>
  <c r="AN40" i="10"/>
  <c r="AM40" i="10"/>
  <c r="AM49" i="10" s="1"/>
  <c r="AL40" i="10"/>
  <c r="AK40" i="10"/>
  <c r="AJ40" i="10"/>
  <c r="AI40" i="10"/>
  <c r="AI49" i="10" s="1"/>
  <c r="AH40" i="10"/>
  <c r="AG40" i="10"/>
  <c r="AF40" i="10"/>
  <c r="AE40" i="10"/>
  <c r="AE49" i="10" s="1"/>
  <c r="AD40" i="10"/>
  <c r="AC40" i="10"/>
  <c r="AB40" i="10"/>
  <c r="AA40" i="10"/>
  <c r="AA49" i="10" s="1"/>
  <c r="Z40" i="10"/>
  <c r="Y40" i="10"/>
  <c r="X40" i="10"/>
  <c r="W40" i="10"/>
  <c r="W49" i="10" s="1"/>
  <c r="V40" i="10"/>
  <c r="U40" i="10"/>
  <c r="T40" i="10"/>
  <c r="S40" i="10"/>
  <c r="S49" i="10" s="1"/>
  <c r="R40" i="10"/>
  <c r="Q40" i="10"/>
  <c r="P40" i="10"/>
  <c r="O40" i="10"/>
  <c r="O49" i="10" s="1"/>
  <c r="N40" i="10"/>
  <c r="M40" i="10"/>
  <c r="B40" i="10" s="1"/>
  <c r="L40" i="10"/>
  <c r="K40" i="10"/>
  <c r="K49" i="10" s="1"/>
  <c r="J40" i="10"/>
  <c r="I40" i="10"/>
  <c r="H40" i="10"/>
  <c r="G40" i="10"/>
  <c r="G49" i="10" s="1"/>
  <c r="F40" i="10"/>
  <c r="E40" i="10"/>
  <c r="D40" i="10"/>
  <c r="C40" i="10"/>
  <c r="C49" i="10" s="1"/>
  <c r="BV39" i="10"/>
  <c r="BU39" i="10"/>
  <c r="BT39" i="10"/>
  <c r="BT38" i="10" s="1"/>
  <c r="BS39" i="10"/>
  <c r="BS46" i="10" s="1"/>
  <c r="BR39" i="10"/>
  <c r="BQ39" i="10"/>
  <c r="BP39" i="10"/>
  <c r="BP38" i="10" s="1"/>
  <c r="BO39" i="10"/>
  <c r="BO46" i="10" s="1"/>
  <c r="BN39" i="10"/>
  <c r="BM39" i="10"/>
  <c r="BL39" i="10"/>
  <c r="BL38" i="10" s="1"/>
  <c r="BK39" i="10"/>
  <c r="BK46" i="10" s="1"/>
  <c r="BJ39" i="10"/>
  <c r="BI39" i="10"/>
  <c r="BH39" i="10"/>
  <c r="BH38" i="10" s="1"/>
  <c r="BH55" i="10" s="1"/>
  <c r="BG39" i="10"/>
  <c r="BG46" i="10" s="1"/>
  <c r="BF39" i="10"/>
  <c r="BE39" i="10"/>
  <c r="BD39" i="10"/>
  <c r="BD38" i="10" s="1"/>
  <c r="BC39" i="10"/>
  <c r="BC46" i="10" s="1"/>
  <c r="BB39" i="10"/>
  <c r="BA39" i="10"/>
  <c r="AZ39" i="10"/>
  <c r="AZ38" i="10" s="1"/>
  <c r="AY39" i="10"/>
  <c r="AY46" i="10" s="1"/>
  <c r="AY56" i="10" s="1"/>
  <c r="AX39" i="10"/>
  <c r="AW39" i="10"/>
  <c r="AV39" i="10"/>
  <c r="AV38" i="10" s="1"/>
  <c r="AV55" i="10" s="1"/>
  <c r="AU39" i="10"/>
  <c r="AT39" i="10"/>
  <c r="AS39" i="10"/>
  <c r="AR39" i="10"/>
  <c r="AR38" i="10" s="1"/>
  <c r="AQ39" i="10"/>
  <c r="AP39" i="10"/>
  <c r="AO39" i="10"/>
  <c r="AN39" i="10"/>
  <c r="AN38" i="10" s="1"/>
  <c r="AM39" i="10"/>
  <c r="AM46" i="10" s="1"/>
  <c r="AM56" i="10" s="1"/>
  <c r="AL39" i="10"/>
  <c r="AK39" i="10"/>
  <c r="AJ39" i="10"/>
  <c r="AJ38" i="10" s="1"/>
  <c r="AI39" i="10"/>
  <c r="AI46" i="10" s="1"/>
  <c r="AI56" i="10" s="1"/>
  <c r="AH39" i="10"/>
  <c r="AG39" i="10"/>
  <c r="AF39" i="10"/>
  <c r="AF38" i="10" s="1"/>
  <c r="AE39" i="10"/>
  <c r="AD39" i="10"/>
  <c r="AC39" i="10"/>
  <c r="AB39" i="10"/>
  <c r="AB38" i="10" s="1"/>
  <c r="AA39" i="10"/>
  <c r="AA46" i="10" s="1"/>
  <c r="Z39" i="10"/>
  <c r="Y39" i="10"/>
  <c r="X39" i="10"/>
  <c r="W39" i="10"/>
  <c r="W46" i="10" s="1"/>
  <c r="V39" i="10"/>
  <c r="U39" i="10"/>
  <c r="T39" i="10"/>
  <c r="S39" i="10"/>
  <c r="S46" i="10" s="1"/>
  <c r="R39" i="10"/>
  <c r="Q39" i="10"/>
  <c r="P39" i="10"/>
  <c r="O39" i="10"/>
  <c r="O46" i="10" s="1"/>
  <c r="N39" i="10"/>
  <c r="M39" i="10"/>
  <c r="B39" i="10" s="1"/>
  <c r="L39" i="10"/>
  <c r="L38" i="10" s="1"/>
  <c r="K39" i="10"/>
  <c r="K46" i="10" s="1"/>
  <c r="J39" i="10"/>
  <c r="I39" i="10"/>
  <c r="H39" i="10"/>
  <c r="H38" i="10" s="1"/>
  <c r="G39" i="10"/>
  <c r="G46" i="10" s="1"/>
  <c r="F39" i="10"/>
  <c r="E39" i="10"/>
  <c r="D39" i="10"/>
  <c r="C39" i="10"/>
  <c r="C46" i="10" s="1"/>
  <c r="BR38" i="10"/>
  <c r="BF38" i="10"/>
  <c r="BB38" i="10"/>
  <c r="AP38" i="10"/>
  <c r="Z38" i="10"/>
  <c r="J38" i="10"/>
  <c r="BV34" i="10"/>
  <c r="BU34" i="10"/>
  <c r="BT34" i="10"/>
  <c r="BS34" i="10"/>
  <c r="BR34" i="10"/>
  <c r="BQ34" i="10"/>
  <c r="BP34" i="10"/>
  <c r="BO34" i="10"/>
  <c r="BN34" i="10"/>
  <c r="BM34" i="10"/>
  <c r="BL34" i="10"/>
  <c r="BK34" i="10"/>
  <c r="BJ34" i="10"/>
  <c r="BI34" i="10"/>
  <c r="BH34" i="10"/>
  <c r="BG34" i="10"/>
  <c r="BF34" i="10"/>
  <c r="BE34" i="10"/>
  <c r="BD34" i="10"/>
  <c r="BC34" i="10"/>
  <c r="BB34" i="10"/>
  <c r="BA34" i="10"/>
  <c r="AZ34" i="10"/>
  <c r="AY34" i="10"/>
  <c r="AX34" i="10"/>
  <c r="AW34" i="10"/>
  <c r="AV34" i="10"/>
  <c r="AU34" i="10"/>
  <c r="AT34" i="10"/>
  <c r="AS34" i="10"/>
  <c r="AR34" i="10"/>
  <c r="AQ34" i="10"/>
  <c r="AP34" i="10"/>
  <c r="AO34" i="10"/>
  <c r="AN34" i="10"/>
  <c r="AM34" i="10"/>
  <c r="AL34" i="10"/>
  <c r="AK34" i="10"/>
  <c r="AJ34" i="10"/>
  <c r="AI34" i="10"/>
  <c r="AH34" i="10"/>
  <c r="AG34" i="10"/>
  <c r="AF34" i="10"/>
  <c r="AE34" i="10"/>
  <c r="AD34" i="10"/>
  <c r="AC34" i="10"/>
  <c r="AB34" i="10"/>
  <c r="AA34" i="10"/>
  <c r="Z34" i="10"/>
  <c r="Y34" i="10"/>
  <c r="X34" i="10"/>
  <c r="W34" i="10"/>
  <c r="V34" i="10"/>
  <c r="U34" i="10"/>
  <c r="T34" i="10"/>
  <c r="S34" i="10"/>
  <c r="R34" i="10"/>
  <c r="Q34" i="10"/>
  <c r="P34" i="10"/>
  <c r="O34" i="10"/>
  <c r="N34" i="10"/>
  <c r="M34" i="10"/>
  <c r="B34" i="10" s="1"/>
  <c r="L34" i="10"/>
  <c r="K34" i="10"/>
  <c r="J34" i="10"/>
  <c r="I34" i="10"/>
  <c r="H34" i="10"/>
  <c r="G34" i="10"/>
  <c r="F34" i="10"/>
  <c r="E34" i="10"/>
  <c r="D34" i="10"/>
  <c r="C34" i="10"/>
  <c r="B3"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K2" i="10"/>
  <c r="AJ2" i="10"/>
  <c r="AI2" i="10"/>
  <c r="AH2" i="10"/>
  <c r="AG2" i="10"/>
  <c r="AF2" i="10"/>
  <c r="AE2" i="10"/>
  <c r="AD2" i="10"/>
  <c r="AC2" i="10"/>
  <c r="AB2" i="10"/>
  <c r="AA2" i="10"/>
  <c r="Z2" i="10"/>
  <c r="Y2" i="10"/>
  <c r="X2" i="10"/>
  <c r="W2" i="10"/>
  <c r="V2" i="10"/>
  <c r="U2" i="10"/>
  <c r="T2" i="10"/>
  <c r="S2" i="10"/>
  <c r="R2" i="10"/>
  <c r="Q2" i="10"/>
  <c r="P2" i="10"/>
  <c r="O2" i="10"/>
  <c r="N2" i="10"/>
  <c r="M2" i="10"/>
  <c r="L2" i="10"/>
  <c r="K2" i="10"/>
  <c r="J2" i="10"/>
  <c r="I2" i="10"/>
  <c r="H2" i="10"/>
  <c r="G2" i="10"/>
  <c r="F2" i="10"/>
  <c r="E2" i="10"/>
  <c r="D2" i="10"/>
  <c r="C2" i="10"/>
  <c r="Y72" i="9"/>
  <c r="B66" i="9"/>
  <c r="BV54" i="9"/>
  <c r="BU54" i="9"/>
  <c r="BT54" i="9"/>
  <c r="BS54" i="9"/>
  <c r="BR54" i="9"/>
  <c r="BQ54" i="9"/>
  <c r="BP54" i="9"/>
  <c r="BO54" i="9"/>
  <c r="BN54" i="9"/>
  <c r="BM54" i="9"/>
  <c r="BL54" i="9"/>
  <c r="BK54" i="9"/>
  <c r="BJ54" i="9"/>
  <c r="BI54" i="9"/>
  <c r="BH54" i="9"/>
  <c r="BG54" i="9"/>
  <c r="BF54" i="9"/>
  <c r="BE54" i="9"/>
  <c r="BD54" i="9"/>
  <c r="BC54" i="9"/>
  <c r="BB54" i="9"/>
  <c r="BA54" i="9"/>
  <c r="AZ54" i="9"/>
  <c r="AY54" i="9"/>
  <c r="AX54" i="9"/>
  <c r="AW54" i="9"/>
  <c r="AV54" i="9"/>
  <c r="AU54" i="9"/>
  <c r="AT54" i="9"/>
  <c r="AS54" i="9"/>
  <c r="AR54" i="9"/>
  <c r="AQ54" i="9"/>
  <c r="AP54" i="9"/>
  <c r="AO54" i="9"/>
  <c r="AN54" i="9"/>
  <c r="AM54" i="9"/>
  <c r="AL54" i="9"/>
  <c r="AK54" i="9"/>
  <c r="AJ54" i="9"/>
  <c r="AI54" i="9"/>
  <c r="AH54" i="9"/>
  <c r="AG54" i="9"/>
  <c r="AF54" i="9"/>
  <c r="AE54" i="9"/>
  <c r="AD54" i="9"/>
  <c r="AC54" i="9"/>
  <c r="AB54" i="9"/>
  <c r="AA54" i="9"/>
  <c r="Z54" i="9"/>
  <c r="Y54" i="9"/>
  <c r="X54" i="9"/>
  <c r="W54" i="9"/>
  <c r="V54" i="9"/>
  <c r="U54" i="9"/>
  <c r="T54" i="9"/>
  <c r="S54" i="9"/>
  <c r="R54" i="9"/>
  <c r="Q54" i="9"/>
  <c r="P54" i="9"/>
  <c r="O54" i="9"/>
  <c r="N54" i="9"/>
  <c r="M54" i="9"/>
  <c r="B54" i="9" s="1"/>
  <c r="L54" i="9"/>
  <c r="K54" i="9"/>
  <c r="J54" i="9"/>
  <c r="I54" i="9"/>
  <c r="H54" i="9"/>
  <c r="G54" i="9"/>
  <c r="F54" i="9"/>
  <c r="E54" i="9"/>
  <c r="D54" i="9"/>
  <c r="C54" i="9"/>
  <c r="BV53" i="9"/>
  <c r="BU53" i="9"/>
  <c r="BT53" i="9"/>
  <c r="BS53" i="9"/>
  <c r="BR53" i="9"/>
  <c r="BQ53" i="9"/>
  <c r="BP53" i="9"/>
  <c r="BO53" i="9"/>
  <c r="BN53" i="9"/>
  <c r="BM53" i="9"/>
  <c r="BL53" i="9"/>
  <c r="BK53" i="9"/>
  <c r="BJ53" i="9"/>
  <c r="BI53" i="9"/>
  <c r="BH53" i="9"/>
  <c r="BG53" i="9"/>
  <c r="BF53" i="9"/>
  <c r="BE53" i="9"/>
  <c r="BD53" i="9"/>
  <c r="BC53" i="9"/>
  <c r="BB53" i="9"/>
  <c r="BA53" i="9"/>
  <c r="AZ53" i="9"/>
  <c r="AY53" i="9"/>
  <c r="AX53" i="9"/>
  <c r="AW53" i="9"/>
  <c r="AV53" i="9"/>
  <c r="AU53" i="9"/>
  <c r="AT53" i="9"/>
  <c r="AS53" i="9"/>
  <c r="AR53" i="9"/>
  <c r="AQ53" i="9"/>
  <c r="AP53" i="9"/>
  <c r="AO53" i="9"/>
  <c r="AN53" i="9"/>
  <c r="AM53" i="9"/>
  <c r="AL53" i="9"/>
  <c r="AK53" i="9"/>
  <c r="AJ53" i="9"/>
  <c r="AI53" i="9"/>
  <c r="AH53" i="9"/>
  <c r="AG53" i="9"/>
  <c r="AF53" i="9"/>
  <c r="AE53" i="9"/>
  <c r="AD53" i="9"/>
  <c r="AC53" i="9"/>
  <c r="AB53" i="9"/>
  <c r="AA53" i="9"/>
  <c r="Z53" i="9"/>
  <c r="Y53" i="9"/>
  <c r="X53" i="9"/>
  <c r="W53" i="9"/>
  <c r="V53" i="9"/>
  <c r="U53" i="9"/>
  <c r="T53" i="9"/>
  <c r="S53" i="9"/>
  <c r="R53" i="9"/>
  <c r="Q53" i="9"/>
  <c r="P53" i="9"/>
  <c r="O53" i="9"/>
  <c r="N53" i="9"/>
  <c r="M53" i="9"/>
  <c r="B53" i="9" s="1"/>
  <c r="L53" i="9"/>
  <c r="K53" i="9"/>
  <c r="J53" i="9"/>
  <c r="I53" i="9"/>
  <c r="H53" i="9"/>
  <c r="G53" i="9"/>
  <c r="F53" i="9"/>
  <c r="E53" i="9"/>
  <c r="D53" i="9"/>
  <c r="C53" i="9"/>
  <c r="BV51" i="9"/>
  <c r="BU51" i="9"/>
  <c r="BT51" i="9"/>
  <c r="BS51" i="9"/>
  <c r="BR51" i="9"/>
  <c r="BQ51" i="9"/>
  <c r="BP51" i="9"/>
  <c r="BO51" i="9"/>
  <c r="BN51" i="9"/>
  <c r="BM51" i="9"/>
  <c r="BL51" i="9"/>
  <c r="BK51" i="9"/>
  <c r="BJ51" i="9"/>
  <c r="BI51" i="9"/>
  <c r="BH51" i="9"/>
  <c r="BG51" i="9"/>
  <c r="BF51" i="9"/>
  <c r="BE51" i="9"/>
  <c r="BD51" i="9"/>
  <c r="BC51" i="9"/>
  <c r="BB51" i="9"/>
  <c r="BA51" i="9"/>
  <c r="AZ51" i="9"/>
  <c r="AY51" i="9"/>
  <c r="AX51" i="9"/>
  <c r="AW51" i="9"/>
  <c r="AV51" i="9"/>
  <c r="AU51" i="9"/>
  <c r="AT51" i="9"/>
  <c r="AS51" i="9"/>
  <c r="AR51" i="9"/>
  <c r="AQ51" i="9"/>
  <c r="AP51" i="9"/>
  <c r="AO51" i="9"/>
  <c r="AN51" i="9"/>
  <c r="AM51" i="9"/>
  <c r="AL51" i="9"/>
  <c r="AK51" i="9"/>
  <c r="AJ51" i="9"/>
  <c r="AI51" i="9"/>
  <c r="AH51" i="9"/>
  <c r="AG51" i="9"/>
  <c r="AF51" i="9"/>
  <c r="AE51" i="9"/>
  <c r="AD51" i="9"/>
  <c r="AC51" i="9"/>
  <c r="AB51" i="9"/>
  <c r="AA51" i="9"/>
  <c r="Z51" i="9"/>
  <c r="Y51" i="9"/>
  <c r="X51" i="9"/>
  <c r="W51" i="9"/>
  <c r="V51" i="9"/>
  <c r="U51" i="9"/>
  <c r="T51" i="9"/>
  <c r="S51" i="9"/>
  <c r="R51" i="9"/>
  <c r="Q51" i="9"/>
  <c r="P51" i="9"/>
  <c r="O51" i="9"/>
  <c r="N51" i="9"/>
  <c r="M51" i="9"/>
  <c r="B51" i="9" s="1"/>
  <c r="L51" i="9"/>
  <c r="K51" i="9"/>
  <c r="J51" i="9"/>
  <c r="I51" i="9"/>
  <c r="H51" i="9"/>
  <c r="G51" i="9"/>
  <c r="F51" i="9"/>
  <c r="E51" i="9"/>
  <c r="D51" i="9"/>
  <c r="C51" i="9"/>
  <c r="BV50" i="9"/>
  <c r="BU50" i="9"/>
  <c r="BT50" i="9"/>
  <c r="BS50" i="9"/>
  <c r="BR50" i="9"/>
  <c r="BQ50" i="9"/>
  <c r="BP50" i="9"/>
  <c r="BO50" i="9"/>
  <c r="BN50" i="9"/>
  <c r="BM50" i="9"/>
  <c r="BL50" i="9"/>
  <c r="BK50" i="9"/>
  <c r="BJ50" i="9"/>
  <c r="BI50" i="9"/>
  <c r="BH50" i="9"/>
  <c r="BG50" i="9"/>
  <c r="BF50" i="9"/>
  <c r="BE50" i="9"/>
  <c r="BD50" i="9"/>
  <c r="BC50" i="9"/>
  <c r="BB50" i="9"/>
  <c r="BA50" i="9"/>
  <c r="AZ50" i="9"/>
  <c r="AY50" i="9"/>
  <c r="AX50" i="9"/>
  <c r="AW50" i="9"/>
  <c r="AV50" i="9"/>
  <c r="AU50" i="9"/>
  <c r="AT50" i="9"/>
  <c r="AS50" i="9"/>
  <c r="AR50" i="9"/>
  <c r="AQ50" i="9"/>
  <c r="AP50" i="9"/>
  <c r="AO50" i="9"/>
  <c r="AN50" i="9"/>
  <c r="AM50" i="9"/>
  <c r="AL50" i="9"/>
  <c r="AK50" i="9"/>
  <c r="AJ50" i="9"/>
  <c r="AI50" i="9"/>
  <c r="AH50" i="9"/>
  <c r="AG50" i="9"/>
  <c r="AF50" i="9"/>
  <c r="AE50" i="9"/>
  <c r="AD50" i="9"/>
  <c r="AC50" i="9"/>
  <c r="AB50" i="9"/>
  <c r="AA50" i="9"/>
  <c r="Z50" i="9"/>
  <c r="Y50" i="9"/>
  <c r="X50" i="9"/>
  <c r="W50" i="9"/>
  <c r="V50" i="9"/>
  <c r="U50" i="9"/>
  <c r="T50" i="9"/>
  <c r="S50" i="9"/>
  <c r="R50" i="9"/>
  <c r="Q50" i="9"/>
  <c r="P50" i="9"/>
  <c r="O50" i="9"/>
  <c r="N50" i="9"/>
  <c r="M50" i="9"/>
  <c r="B50" i="9" s="1"/>
  <c r="L50" i="9"/>
  <c r="K50" i="9"/>
  <c r="J50" i="9"/>
  <c r="I50" i="9"/>
  <c r="H50" i="9"/>
  <c r="G50" i="9"/>
  <c r="F50" i="9"/>
  <c r="E50" i="9"/>
  <c r="D50" i="9"/>
  <c r="C50" i="9"/>
  <c r="BV48" i="9"/>
  <c r="BU48" i="9"/>
  <c r="BT48" i="9"/>
  <c r="BS48" i="9"/>
  <c r="BR48" i="9"/>
  <c r="BQ48" i="9"/>
  <c r="BP48" i="9"/>
  <c r="BO48" i="9"/>
  <c r="BN48" i="9"/>
  <c r="BM48" i="9"/>
  <c r="BL48" i="9"/>
  <c r="BK48" i="9"/>
  <c r="BJ48" i="9"/>
  <c r="BI48" i="9"/>
  <c r="BH48" i="9"/>
  <c r="BG48" i="9"/>
  <c r="BF48" i="9"/>
  <c r="BE48" i="9"/>
  <c r="BD48" i="9"/>
  <c r="BC48" i="9"/>
  <c r="BB48" i="9"/>
  <c r="BA48" i="9"/>
  <c r="AZ48" i="9"/>
  <c r="AY48" i="9"/>
  <c r="AX48" i="9"/>
  <c r="AW48" i="9"/>
  <c r="AV48" i="9"/>
  <c r="AU48" i="9"/>
  <c r="AT48" i="9"/>
  <c r="AS48" i="9"/>
  <c r="AR48" i="9"/>
  <c r="AQ48" i="9"/>
  <c r="AP48" i="9"/>
  <c r="AO48" i="9"/>
  <c r="AN48" i="9"/>
  <c r="AM48" i="9"/>
  <c r="AL48" i="9"/>
  <c r="AK48" i="9"/>
  <c r="AJ48" i="9"/>
  <c r="AI48" i="9"/>
  <c r="AH48" i="9"/>
  <c r="AG48" i="9"/>
  <c r="AF48" i="9"/>
  <c r="AE48" i="9"/>
  <c r="AD48" i="9"/>
  <c r="AC48" i="9"/>
  <c r="AB48" i="9"/>
  <c r="AA48" i="9"/>
  <c r="Z48" i="9"/>
  <c r="Y48" i="9"/>
  <c r="X48" i="9"/>
  <c r="W48" i="9"/>
  <c r="V48" i="9"/>
  <c r="U48" i="9"/>
  <c r="T48" i="9"/>
  <c r="S48" i="9"/>
  <c r="R48" i="9"/>
  <c r="Q48" i="9"/>
  <c r="P48" i="9"/>
  <c r="O48" i="9"/>
  <c r="N48" i="9"/>
  <c r="M48" i="9"/>
  <c r="B48" i="9" s="1"/>
  <c r="L48" i="9"/>
  <c r="K48" i="9"/>
  <c r="J48" i="9"/>
  <c r="I48" i="9"/>
  <c r="H48" i="9"/>
  <c r="G48" i="9"/>
  <c r="F48" i="9"/>
  <c r="E48" i="9"/>
  <c r="D48" i="9"/>
  <c r="C48" i="9"/>
  <c r="BV47" i="9"/>
  <c r="BU47" i="9"/>
  <c r="BT47" i="9"/>
  <c r="BS47" i="9"/>
  <c r="BR47" i="9"/>
  <c r="BQ47" i="9"/>
  <c r="BP47" i="9"/>
  <c r="BO47" i="9"/>
  <c r="BN47" i="9"/>
  <c r="BM47" i="9"/>
  <c r="BL47" i="9"/>
  <c r="BK47" i="9"/>
  <c r="BJ47" i="9"/>
  <c r="BI47" i="9"/>
  <c r="BH47" i="9"/>
  <c r="BG47" i="9"/>
  <c r="BF47" i="9"/>
  <c r="BE47" i="9"/>
  <c r="BD47" i="9"/>
  <c r="BC47" i="9"/>
  <c r="BB47" i="9"/>
  <c r="BA47" i="9"/>
  <c r="AZ47" i="9"/>
  <c r="AY47" i="9"/>
  <c r="AX47" i="9"/>
  <c r="AW47" i="9"/>
  <c r="AV47" i="9"/>
  <c r="AU47" i="9"/>
  <c r="AT47" i="9"/>
  <c r="AS47" i="9"/>
  <c r="AR47" i="9"/>
  <c r="AQ47" i="9"/>
  <c r="AP47" i="9"/>
  <c r="AO47" i="9"/>
  <c r="AN47" i="9"/>
  <c r="AM47" i="9"/>
  <c r="AL47" i="9"/>
  <c r="AK47" i="9"/>
  <c r="AJ47" i="9"/>
  <c r="AI47" i="9"/>
  <c r="AH47" i="9"/>
  <c r="AG47" i="9"/>
  <c r="AF47" i="9"/>
  <c r="AE47" i="9"/>
  <c r="AD47" i="9"/>
  <c r="AC47" i="9"/>
  <c r="AB47" i="9"/>
  <c r="AA47" i="9"/>
  <c r="Z47" i="9"/>
  <c r="Y47" i="9"/>
  <c r="X47" i="9"/>
  <c r="W47" i="9"/>
  <c r="V47" i="9"/>
  <c r="U47" i="9"/>
  <c r="T47" i="9"/>
  <c r="S47" i="9"/>
  <c r="R47" i="9"/>
  <c r="Q47" i="9"/>
  <c r="P47" i="9"/>
  <c r="O47" i="9"/>
  <c r="N47" i="9"/>
  <c r="M47" i="9"/>
  <c r="B47" i="9" s="1"/>
  <c r="L47" i="9"/>
  <c r="K47" i="9"/>
  <c r="J47" i="9"/>
  <c r="I47" i="9"/>
  <c r="H47" i="9"/>
  <c r="G47" i="9"/>
  <c r="F47" i="9"/>
  <c r="E47" i="9"/>
  <c r="D47" i="9"/>
  <c r="C47" i="9"/>
  <c r="BV45" i="9"/>
  <c r="BU45" i="9"/>
  <c r="BT45" i="9"/>
  <c r="BS45" i="9"/>
  <c r="BR45" i="9"/>
  <c r="BQ45" i="9"/>
  <c r="BP45" i="9"/>
  <c r="BO45" i="9"/>
  <c r="BN45" i="9"/>
  <c r="BM45" i="9"/>
  <c r="BL45" i="9"/>
  <c r="BK45" i="9"/>
  <c r="BJ45" i="9"/>
  <c r="BI45" i="9"/>
  <c r="BH45" i="9"/>
  <c r="BG45" i="9"/>
  <c r="BF45" i="9"/>
  <c r="BE45" i="9"/>
  <c r="BD45" i="9"/>
  <c r="BC45" i="9"/>
  <c r="BB45" i="9"/>
  <c r="BA45" i="9"/>
  <c r="AZ45" i="9"/>
  <c r="AY45" i="9"/>
  <c r="AX45" i="9"/>
  <c r="AW45" i="9"/>
  <c r="AV45" i="9"/>
  <c r="AU45" i="9"/>
  <c r="AT45" i="9"/>
  <c r="AS45" i="9"/>
  <c r="AR45" i="9"/>
  <c r="AQ45" i="9"/>
  <c r="AP45" i="9"/>
  <c r="AO45" i="9"/>
  <c r="AN45" i="9"/>
  <c r="AM45" i="9"/>
  <c r="AL45" i="9"/>
  <c r="AK45" i="9"/>
  <c r="AJ45" i="9"/>
  <c r="AI45" i="9"/>
  <c r="AH45" i="9"/>
  <c r="AG45" i="9"/>
  <c r="AF45" i="9"/>
  <c r="AE45" i="9"/>
  <c r="AD45" i="9"/>
  <c r="AC45" i="9"/>
  <c r="AB45" i="9"/>
  <c r="AA45" i="9"/>
  <c r="Z45" i="9"/>
  <c r="Y45" i="9"/>
  <c r="X45" i="9"/>
  <c r="W45" i="9"/>
  <c r="V45" i="9"/>
  <c r="U45" i="9"/>
  <c r="T45" i="9"/>
  <c r="S45" i="9"/>
  <c r="R45" i="9"/>
  <c r="Q45" i="9"/>
  <c r="P45" i="9"/>
  <c r="O45" i="9"/>
  <c r="N45" i="9"/>
  <c r="M45" i="9"/>
  <c r="B45" i="9" s="1"/>
  <c r="L45" i="9"/>
  <c r="K45" i="9"/>
  <c r="J45" i="9"/>
  <c r="I45" i="9"/>
  <c r="H45" i="9"/>
  <c r="G45" i="9"/>
  <c r="F45" i="9"/>
  <c r="E45" i="9"/>
  <c r="D45" i="9"/>
  <c r="C45" i="9"/>
  <c r="BV44" i="9"/>
  <c r="BU44" i="9"/>
  <c r="BT44" i="9"/>
  <c r="BS44" i="9"/>
  <c r="BR44" i="9"/>
  <c r="BQ44" i="9"/>
  <c r="BP44" i="9"/>
  <c r="BO44" i="9"/>
  <c r="BN44" i="9"/>
  <c r="BM44" i="9"/>
  <c r="BL44" i="9"/>
  <c r="BK44" i="9"/>
  <c r="BJ44" i="9"/>
  <c r="BI44" i="9"/>
  <c r="BH44" i="9"/>
  <c r="BG44" i="9"/>
  <c r="BF44" i="9"/>
  <c r="BE44" i="9"/>
  <c r="BD44" i="9"/>
  <c r="BC44" i="9"/>
  <c r="BB44" i="9"/>
  <c r="BA44" i="9"/>
  <c r="AZ44" i="9"/>
  <c r="AY44" i="9"/>
  <c r="AX44" i="9"/>
  <c r="AW44" i="9"/>
  <c r="AV44" i="9"/>
  <c r="AU44" i="9"/>
  <c r="AT44" i="9"/>
  <c r="AS44" i="9"/>
  <c r="AR44" i="9"/>
  <c r="AQ44" i="9"/>
  <c r="AP44" i="9"/>
  <c r="AO44" i="9"/>
  <c r="AN44" i="9"/>
  <c r="AM44" i="9"/>
  <c r="AL44" i="9"/>
  <c r="AK44" i="9"/>
  <c r="AJ44" i="9"/>
  <c r="AI44" i="9"/>
  <c r="AH44" i="9"/>
  <c r="AG44" i="9"/>
  <c r="AF44" i="9"/>
  <c r="AE44" i="9"/>
  <c r="AD44" i="9"/>
  <c r="AC44" i="9"/>
  <c r="AB44" i="9"/>
  <c r="AA44" i="9"/>
  <c r="Z44" i="9"/>
  <c r="Y44" i="9"/>
  <c r="X44" i="9"/>
  <c r="W44" i="9"/>
  <c r="V44" i="9"/>
  <c r="U44" i="9"/>
  <c r="T44" i="9"/>
  <c r="S44" i="9"/>
  <c r="R44" i="9"/>
  <c r="Q44" i="9"/>
  <c r="P44" i="9"/>
  <c r="O44" i="9"/>
  <c r="N44" i="9"/>
  <c r="M44" i="9"/>
  <c r="B44" i="9" s="1"/>
  <c r="L44" i="9"/>
  <c r="K44" i="9"/>
  <c r="J44" i="9"/>
  <c r="I44" i="9"/>
  <c r="H44" i="9"/>
  <c r="G44" i="9"/>
  <c r="F44" i="9"/>
  <c r="E44" i="9"/>
  <c r="D44" i="9"/>
  <c r="C44" i="9"/>
  <c r="BV43" i="9"/>
  <c r="BU43" i="9"/>
  <c r="BT43" i="9"/>
  <c r="BS43" i="9"/>
  <c r="BR43" i="9"/>
  <c r="BQ43" i="9"/>
  <c r="BQ42" i="9" s="1"/>
  <c r="BP43" i="9"/>
  <c r="BO43" i="9"/>
  <c r="BO42" i="9" s="1"/>
  <c r="BN43" i="9"/>
  <c r="BM43" i="9"/>
  <c r="BL43" i="9"/>
  <c r="BK43" i="9"/>
  <c r="BJ43" i="9"/>
  <c r="BI43" i="9"/>
  <c r="BI42" i="9" s="1"/>
  <c r="BH43" i="9"/>
  <c r="BG43" i="9"/>
  <c r="BG42" i="9" s="1"/>
  <c r="BF43" i="9"/>
  <c r="BE43" i="9"/>
  <c r="BD43" i="9"/>
  <c r="BC43" i="9"/>
  <c r="BB43" i="9"/>
  <c r="BA43" i="9"/>
  <c r="BA42" i="9" s="1"/>
  <c r="AZ43" i="9"/>
  <c r="AY43" i="9"/>
  <c r="AY42" i="9" s="1"/>
  <c r="AX43" i="9"/>
  <c r="AW43" i="9"/>
  <c r="AV43" i="9"/>
  <c r="AU43" i="9"/>
  <c r="AT43" i="9"/>
  <c r="AS43" i="9"/>
  <c r="AS42" i="9" s="1"/>
  <c r="AR43" i="9"/>
  <c r="AQ43" i="9"/>
  <c r="AQ42" i="9" s="1"/>
  <c r="AP43" i="9"/>
  <c r="AO43" i="9"/>
  <c r="AN43" i="9"/>
  <c r="AM43" i="9"/>
  <c r="AL43" i="9"/>
  <c r="AK43" i="9"/>
  <c r="AK42" i="9" s="1"/>
  <c r="AJ43" i="9"/>
  <c r="AI43" i="9"/>
  <c r="AI42" i="9" s="1"/>
  <c r="AH43" i="9"/>
  <c r="AG43" i="9"/>
  <c r="AF43" i="9"/>
  <c r="AE43" i="9"/>
  <c r="AD43" i="9"/>
  <c r="AC43" i="9"/>
  <c r="AB43" i="9"/>
  <c r="AA43" i="9"/>
  <c r="Z43" i="9"/>
  <c r="Y43" i="9"/>
  <c r="X43" i="9"/>
  <c r="W43" i="9"/>
  <c r="V43" i="9"/>
  <c r="U43" i="9"/>
  <c r="U42" i="9" s="1"/>
  <c r="T43" i="9"/>
  <c r="S43" i="9"/>
  <c r="R43" i="9"/>
  <c r="Q43" i="9"/>
  <c r="P43" i="9"/>
  <c r="O43" i="9"/>
  <c r="N43" i="9"/>
  <c r="M43" i="9"/>
  <c r="B43" i="9" s="1"/>
  <c r="L43" i="9"/>
  <c r="K43" i="9"/>
  <c r="J43" i="9"/>
  <c r="I43" i="9"/>
  <c r="H43" i="9"/>
  <c r="G43" i="9"/>
  <c r="F43" i="9"/>
  <c r="E43" i="9"/>
  <c r="D43" i="9"/>
  <c r="C43" i="9"/>
  <c r="BD42" i="9"/>
  <c r="BV41" i="9"/>
  <c r="BU41" i="9"/>
  <c r="BT41" i="9"/>
  <c r="BS41" i="9"/>
  <c r="BR41" i="9"/>
  <c r="BQ41" i="9"/>
  <c r="BP41" i="9"/>
  <c r="BO41" i="9"/>
  <c r="BN41" i="9"/>
  <c r="BM41" i="9"/>
  <c r="BL41" i="9"/>
  <c r="BK41" i="9"/>
  <c r="BJ41" i="9"/>
  <c r="BI41" i="9"/>
  <c r="BH41" i="9"/>
  <c r="BG41" i="9"/>
  <c r="BF41" i="9"/>
  <c r="BE41" i="9"/>
  <c r="BD41" i="9"/>
  <c r="BC41" i="9"/>
  <c r="BB41" i="9"/>
  <c r="BA41" i="9"/>
  <c r="AZ41" i="9"/>
  <c r="AY41" i="9"/>
  <c r="AX41" i="9"/>
  <c r="AW41" i="9"/>
  <c r="AV41" i="9"/>
  <c r="AU41" i="9"/>
  <c r="AT41" i="9"/>
  <c r="AS41" i="9"/>
  <c r="AR41" i="9"/>
  <c r="AQ41" i="9"/>
  <c r="AP41" i="9"/>
  <c r="AO41" i="9"/>
  <c r="AN41" i="9"/>
  <c r="AM41" i="9"/>
  <c r="AL41" i="9"/>
  <c r="AK41" i="9"/>
  <c r="AJ41" i="9"/>
  <c r="AI41" i="9"/>
  <c r="AH41" i="9"/>
  <c r="AG41" i="9"/>
  <c r="AF41" i="9"/>
  <c r="AE41" i="9"/>
  <c r="AD41" i="9"/>
  <c r="AC41" i="9"/>
  <c r="AB41" i="9"/>
  <c r="AA41" i="9"/>
  <c r="Z41" i="9"/>
  <c r="Y41" i="9"/>
  <c r="X41" i="9"/>
  <c r="W41" i="9"/>
  <c r="V41" i="9"/>
  <c r="U41" i="9"/>
  <c r="T41" i="9"/>
  <c r="S41" i="9"/>
  <c r="R41" i="9"/>
  <c r="Q41" i="9"/>
  <c r="P41" i="9"/>
  <c r="O41" i="9"/>
  <c r="N41" i="9"/>
  <c r="M41" i="9"/>
  <c r="L41" i="9"/>
  <c r="K41" i="9"/>
  <c r="J41" i="9"/>
  <c r="I41" i="9"/>
  <c r="H41" i="9"/>
  <c r="G41" i="9"/>
  <c r="F41" i="9"/>
  <c r="E41" i="9"/>
  <c r="D41" i="9"/>
  <c r="C41" i="9"/>
  <c r="BV40" i="9"/>
  <c r="BV49" i="9" s="1"/>
  <c r="BU40" i="9"/>
  <c r="BT40" i="9"/>
  <c r="BS40" i="9"/>
  <c r="BR40" i="9"/>
  <c r="BQ40" i="9"/>
  <c r="BP40" i="9"/>
  <c r="BP49" i="9" s="1"/>
  <c r="BO40" i="9"/>
  <c r="BN40" i="9"/>
  <c r="BM40" i="9"/>
  <c r="BL40" i="9"/>
  <c r="BL49" i="9" s="1"/>
  <c r="BK40" i="9"/>
  <c r="BJ40" i="9"/>
  <c r="BI40" i="9"/>
  <c r="BH40" i="9"/>
  <c r="BH49" i="9" s="1"/>
  <c r="BG40" i="9"/>
  <c r="BF40" i="9"/>
  <c r="BE40" i="9"/>
  <c r="BD40" i="9"/>
  <c r="BC40" i="9"/>
  <c r="BB40" i="9"/>
  <c r="BA40" i="9"/>
  <c r="AZ40" i="9"/>
  <c r="AZ49" i="9" s="1"/>
  <c r="AY40" i="9"/>
  <c r="AX40" i="9"/>
  <c r="AW40" i="9"/>
  <c r="AV40" i="9"/>
  <c r="AV49" i="9" s="1"/>
  <c r="AU40" i="9"/>
  <c r="AT40" i="9"/>
  <c r="AS40" i="9"/>
  <c r="AR40" i="9"/>
  <c r="AR49" i="9" s="1"/>
  <c r="AQ40" i="9"/>
  <c r="AP40" i="9"/>
  <c r="AO40" i="9"/>
  <c r="AN40" i="9"/>
  <c r="AM40" i="9"/>
  <c r="AL40" i="9"/>
  <c r="AK40" i="9"/>
  <c r="AJ40" i="9"/>
  <c r="AJ49" i="9" s="1"/>
  <c r="AI40" i="9"/>
  <c r="AH40" i="9"/>
  <c r="AG40" i="9"/>
  <c r="AF40" i="9"/>
  <c r="AE40" i="9"/>
  <c r="AD40" i="9"/>
  <c r="AC40" i="9"/>
  <c r="AB40" i="9"/>
  <c r="AB49" i="9" s="1"/>
  <c r="AA40" i="9"/>
  <c r="Z40" i="9"/>
  <c r="Y40" i="9"/>
  <c r="X40" i="9"/>
  <c r="X49" i="9" s="1"/>
  <c r="W40" i="9"/>
  <c r="V40" i="9"/>
  <c r="U40" i="9"/>
  <c r="T40" i="9"/>
  <c r="T49" i="9" s="1"/>
  <c r="S40" i="9"/>
  <c r="R40" i="9"/>
  <c r="Q40" i="9"/>
  <c r="P40" i="9"/>
  <c r="P49" i="9" s="1"/>
  <c r="O40" i="9"/>
  <c r="N40" i="9"/>
  <c r="M40" i="9"/>
  <c r="L40" i="9"/>
  <c r="L49" i="9" s="1"/>
  <c r="K40" i="9"/>
  <c r="J40" i="9"/>
  <c r="I40" i="9"/>
  <c r="H40" i="9"/>
  <c r="H49" i="9" s="1"/>
  <c r="G40" i="9"/>
  <c r="F40" i="9"/>
  <c r="E40" i="9"/>
  <c r="D40" i="9"/>
  <c r="D49" i="9" s="1"/>
  <c r="C40" i="9"/>
  <c r="BV39" i="9"/>
  <c r="BU39" i="9"/>
  <c r="BT39" i="9"/>
  <c r="BT38" i="9" s="1"/>
  <c r="BS39" i="9"/>
  <c r="BS38" i="9" s="1"/>
  <c r="BR39" i="9"/>
  <c r="BQ39" i="9"/>
  <c r="BP39" i="9"/>
  <c r="BP38" i="9" s="1"/>
  <c r="BO39" i="9"/>
  <c r="BN39" i="9"/>
  <c r="BM39" i="9"/>
  <c r="BL39" i="9"/>
  <c r="BL38" i="9" s="1"/>
  <c r="BK39" i="9"/>
  <c r="BJ39" i="9"/>
  <c r="BI39" i="9"/>
  <c r="BH39" i="9"/>
  <c r="BH38" i="9" s="1"/>
  <c r="BG39" i="9"/>
  <c r="BF39" i="9"/>
  <c r="BE39" i="9"/>
  <c r="BD39" i="9"/>
  <c r="BD38" i="9" s="1"/>
  <c r="BC39" i="9"/>
  <c r="BB39" i="9"/>
  <c r="BA39" i="9"/>
  <c r="AZ39" i="9"/>
  <c r="AZ38" i="9" s="1"/>
  <c r="AY39" i="9"/>
  <c r="AX39" i="9"/>
  <c r="AW39" i="9"/>
  <c r="AW38" i="9" s="1"/>
  <c r="AV39" i="9"/>
  <c r="AV38" i="9" s="1"/>
  <c r="AU39" i="9"/>
  <c r="AT39" i="9"/>
  <c r="AS39" i="9"/>
  <c r="AR39" i="9"/>
  <c r="AR38" i="9" s="1"/>
  <c r="AQ39" i="9"/>
  <c r="AP39" i="9"/>
  <c r="AO39" i="9"/>
  <c r="AN39" i="9"/>
  <c r="AN38" i="9" s="1"/>
  <c r="AM39" i="9"/>
  <c r="AM38" i="9" s="1"/>
  <c r="AL39" i="9"/>
  <c r="AK39" i="9"/>
  <c r="AJ39" i="9"/>
  <c r="AJ38" i="9" s="1"/>
  <c r="AI39" i="9"/>
  <c r="AH39" i="9"/>
  <c r="AG39" i="9"/>
  <c r="AG38" i="9" s="1"/>
  <c r="AF39" i="9"/>
  <c r="AF46" i="9" s="1"/>
  <c r="AE39" i="9"/>
  <c r="AD39" i="9"/>
  <c r="AC39" i="9"/>
  <c r="AB39" i="9"/>
  <c r="AB38" i="9" s="1"/>
  <c r="AA39" i="9"/>
  <c r="AA38" i="9" s="1"/>
  <c r="Z39" i="9"/>
  <c r="Y39" i="9"/>
  <c r="X39" i="9"/>
  <c r="X46" i="9" s="1"/>
  <c r="W39" i="9"/>
  <c r="W38" i="9" s="1"/>
  <c r="V39" i="9"/>
  <c r="U39" i="9"/>
  <c r="T39" i="9"/>
  <c r="T38" i="9" s="1"/>
  <c r="S39" i="9"/>
  <c r="R39" i="9"/>
  <c r="Q39" i="9"/>
  <c r="Q38" i="9" s="1"/>
  <c r="P39" i="9"/>
  <c r="P46" i="9" s="1"/>
  <c r="O39" i="9"/>
  <c r="N39" i="9"/>
  <c r="M39" i="9"/>
  <c r="L39" i="9"/>
  <c r="L38" i="9" s="1"/>
  <c r="K39" i="9"/>
  <c r="K38" i="9" s="1"/>
  <c r="J39" i="9"/>
  <c r="I39" i="9"/>
  <c r="H39" i="9"/>
  <c r="H46" i="9" s="1"/>
  <c r="G39" i="9"/>
  <c r="F39" i="9"/>
  <c r="E39" i="9"/>
  <c r="D39" i="9"/>
  <c r="D38" i="9" s="1"/>
  <c r="C39" i="9"/>
  <c r="BC38" i="9"/>
  <c r="BV34" i="9"/>
  <c r="BU34" i="9"/>
  <c r="BT34" i="9"/>
  <c r="BS34" i="9"/>
  <c r="BR34" i="9"/>
  <c r="BQ34" i="9"/>
  <c r="BP34" i="9"/>
  <c r="BO34" i="9"/>
  <c r="BN34" i="9"/>
  <c r="BM34" i="9"/>
  <c r="BL34" i="9"/>
  <c r="BK34" i="9"/>
  <c r="BJ34" i="9"/>
  <c r="BI34" i="9"/>
  <c r="BH34" i="9"/>
  <c r="BG34" i="9"/>
  <c r="BF34" i="9"/>
  <c r="BE34" i="9"/>
  <c r="BD34" i="9"/>
  <c r="BC34" i="9"/>
  <c r="BB34" i="9"/>
  <c r="BA34" i="9"/>
  <c r="AZ34" i="9"/>
  <c r="AY34" i="9"/>
  <c r="AX34" i="9"/>
  <c r="AW34" i="9"/>
  <c r="AV34" i="9"/>
  <c r="AU34" i="9"/>
  <c r="AT34" i="9"/>
  <c r="AS34" i="9"/>
  <c r="AR34" i="9"/>
  <c r="AQ34" i="9"/>
  <c r="AP34" i="9"/>
  <c r="AO34" i="9"/>
  <c r="AN34" i="9"/>
  <c r="AM34" i="9"/>
  <c r="AL34" i="9"/>
  <c r="AK34" i="9"/>
  <c r="AJ34" i="9"/>
  <c r="AI34" i="9"/>
  <c r="AH34" i="9"/>
  <c r="AG34" i="9"/>
  <c r="AF34" i="9"/>
  <c r="AE34" i="9"/>
  <c r="AD34" i="9"/>
  <c r="AC34" i="9"/>
  <c r="AB34" i="9"/>
  <c r="AA34" i="9"/>
  <c r="Z34" i="9"/>
  <c r="Y34" i="9"/>
  <c r="X34" i="9"/>
  <c r="W34" i="9"/>
  <c r="V34" i="9"/>
  <c r="U34" i="9"/>
  <c r="T34" i="9"/>
  <c r="S34" i="9"/>
  <c r="R34" i="9"/>
  <c r="Q34" i="9"/>
  <c r="P34" i="9"/>
  <c r="O34" i="9"/>
  <c r="N34" i="9"/>
  <c r="M34" i="9"/>
  <c r="L34" i="9"/>
  <c r="K34" i="9"/>
  <c r="J34" i="9"/>
  <c r="I34" i="9"/>
  <c r="H34" i="9"/>
  <c r="G34" i="9"/>
  <c r="F34" i="9"/>
  <c r="E34" i="9"/>
  <c r="D34" i="9"/>
  <c r="C34" i="9"/>
  <c r="B3" i="9"/>
  <c r="BV2" i="9"/>
  <c r="BU2" i="9"/>
  <c r="BT2" i="9"/>
  <c r="BS2" i="9"/>
  <c r="BR2" i="9"/>
  <c r="BQ2" i="9"/>
  <c r="BP2" i="9"/>
  <c r="BO2" i="9"/>
  <c r="BN2" i="9"/>
  <c r="BM2" i="9"/>
  <c r="BL2" i="9"/>
  <c r="BK2" i="9"/>
  <c r="BJ2" i="9"/>
  <c r="BI2" i="9"/>
  <c r="BH2" i="9"/>
  <c r="BG2" i="9"/>
  <c r="BF2" i="9"/>
  <c r="BE2" i="9"/>
  <c r="BD2" i="9"/>
  <c r="BC2" i="9"/>
  <c r="BB2" i="9"/>
  <c r="BA2" i="9"/>
  <c r="AZ2" i="9"/>
  <c r="AY2" i="9"/>
  <c r="AX2" i="9"/>
  <c r="AW2" i="9"/>
  <c r="AV2" i="9"/>
  <c r="AU2" i="9"/>
  <c r="AT2" i="9"/>
  <c r="AS2" i="9"/>
  <c r="AR2" i="9"/>
  <c r="AQ2" i="9"/>
  <c r="AP2" i="9"/>
  <c r="AO2" i="9"/>
  <c r="AN2" i="9"/>
  <c r="AM2" i="9"/>
  <c r="AL2" i="9"/>
  <c r="AK2" i="9"/>
  <c r="AJ2" i="9"/>
  <c r="AI2" i="9"/>
  <c r="AH2" i="9"/>
  <c r="AG2" i="9"/>
  <c r="AF2" i="9"/>
  <c r="AE2" i="9"/>
  <c r="AD2" i="9"/>
  <c r="AC2" i="9"/>
  <c r="AB2" i="9"/>
  <c r="AA2" i="9"/>
  <c r="Z2" i="9"/>
  <c r="Y2" i="9"/>
  <c r="X2" i="9"/>
  <c r="W2" i="9"/>
  <c r="V2" i="9"/>
  <c r="U2" i="9"/>
  <c r="T2" i="9"/>
  <c r="S2" i="9"/>
  <c r="R2" i="9"/>
  <c r="Q2" i="9"/>
  <c r="P2" i="9"/>
  <c r="O2" i="9"/>
  <c r="N2" i="9"/>
  <c r="M2" i="9"/>
  <c r="L2" i="9"/>
  <c r="K2" i="9"/>
  <c r="J2" i="9"/>
  <c r="I2" i="9"/>
  <c r="H2" i="9"/>
  <c r="G2" i="9"/>
  <c r="F2" i="9"/>
  <c r="E2" i="9"/>
  <c r="D2" i="9"/>
  <c r="C2" i="9"/>
  <c r="Y72" i="8"/>
  <c r="B66" i="8"/>
  <c r="BV54" i="8"/>
  <c r="BU54" i="8"/>
  <c r="BT54" i="8"/>
  <c r="BS54" i="8"/>
  <c r="BR54" i="8"/>
  <c r="BQ54" i="8"/>
  <c r="BP54" i="8"/>
  <c r="BO54" i="8"/>
  <c r="BN54" i="8"/>
  <c r="BM54" i="8"/>
  <c r="BL54" i="8"/>
  <c r="BK54" i="8"/>
  <c r="BJ54" i="8"/>
  <c r="BI54" i="8"/>
  <c r="BH54" i="8"/>
  <c r="BG54" i="8"/>
  <c r="BF54" i="8"/>
  <c r="BE54" i="8"/>
  <c r="BD54" i="8"/>
  <c r="BC54" i="8"/>
  <c r="BB54" i="8"/>
  <c r="BA54" i="8"/>
  <c r="AZ54" i="8"/>
  <c r="AY54" i="8"/>
  <c r="AX54" i="8"/>
  <c r="AW54" i="8"/>
  <c r="AV54" i="8"/>
  <c r="AU54" i="8"/>
  <c r="AT54" i="8"/>
  <c r="AS54" i="8"/>
  <c r="AR54" i="8"/>
  <c r="AQ54" i="8"/>
  <c r="AP54" i="8"/>
  <c r="AO54" i="8"/>
  <c r="AN54" i="8"/>
  <c r="AM54" i="8"/>
  <c r="AL54" i="8"/>
  <c r="AK54" i="8"/>
  <c r="AJ54" i="8"/>
  <c r="AI54" i="8"/>
  <c r="AH54" i="8"/>
  <c r="AG54" i="8"/>
  <c r="AF54" i="8"/>
  <c r="AE54" i="8"/>
  <c r="AD54" i="8"/>
  <c r="AC54" i="8"/>
  <c r="AB54" i="8"/>
  <c r="AA54" i="8"/>
  <c r="Z54" i="8"/>
  <c r="Y54" i="8"/>
  <c r="X54" i="8"/>
  <c r="W54" i="8"/>
  <c r="V54" i="8"/>
  <c r="U54" i="8"/>
  <c r="T54" i="8"/>
  <c r="S54" i="8"/>
  <c r="R54" i="8"/>
  <c r="Q54" i="8"/>
  <c r="P54" i="8"/>
  <c r="O54" i="8"/>
  <c r="N54" i="8"/>
  <c r="M54" i="8"/>
  <c r="B54" i="8" s="1"/>
  <c r="L54" i="8"/>
  <c r="K54" i="8"/>
  <c r="J54" i="8"/>
  <c r="I54" i="8"/>
  <c r="H54" i="8"/>
  <c r="G54" i="8"/>
  <c r="F54" i="8"/>
  <c r="E54" i="8"/>
  <c r="D54" i="8"/>
  <c r="C54" i="8"/>
  <c r="BV53" i="8"/>
  <c r="BU53" i="8"/>
  <c r="BT53" i="8"/>
  <c r="BS53" i="8"/>
  <c r="BR53" i="8"/>
  <c r="BQ53" i="8"/>
  <c r="BP53" i="8"/>
  <c r="BO53" i="8"/>
  <c r="BN53" i="8"/>
  <c r="BM53" i="8"/>
  <c r="BL53" i="8"/>
  <c r="BK53" i="8"/>
  <c r="BJ53" i="8"/>
  <c r="BI53" i="8"/>
  <c r="BH53" i="8"/>
  <c r="BG53" i="8"/>
  <c r="BF53" i="8"/>
  <c r="BE53" i="8"/>
  <c r="BD53" i="8"/>
  <c r="BC53" i="8"/>
  <c r="BB53" i="8"/>
  <c r="BA53" i="8"/>
  <c r="AZ53" i="8"/>
  <c r="AY53" i="8"/>
  <c r="AX53" i="8"/>
  <c r="AW53" i="8"/>
  <c r="AV53" i="8"/>
  <c r="AU53" i="8"/>
  <c r="AT53" i="8"/>
  <c r="AS53" i="8"/>
  <c r="AR53" i="8"/>
  <c r="AQ53" i="8"/>
  <c r="AP53" i="8"/>
  <c r="AO53" i="8"/>
  <c r="AN53" i="8"/>
  <c r="AM53" i="8"/>
  <c r="AL53" i="8"/>
  <c r="AK53" i="8"/>
  <c r="AJ53" i="8"/>
  <c r="AI53" i="8"/>
  <c r="AH53" i="8"/>
  <c r="AG53" i="8"/>
  <c r="AF53" i="8"/>
  <c r="AE53" i="8"/>
  <c r="AD53" i="8"/>
  <c r="AC53" i="8"/>
  <c r="AB53" i="8"/>
  <c r="AA53" i="8"/>
  <c r="Z53" i="8"/>
  <c r="Y53" i="8"/>
  <c r="X53" i="8"/>
  <c r="W53" i="8"/>
  <c r="V53" i="8"/>
  <c r="U53" i="8"/>
  <c r="T53" i="8"/>
  <c r="S53" i="8"/>
  <c r="R53" i="8"/>
  <c r="Q53" i="8"/>
  <c r="P53" i="8"/>
  <c r="O53" i="8"/>
  <c r="N53" i="8"/>
  <c r="M53" i="8"/>
  <c r="B53" i="8" s="1"/>
  <c r="L53" i="8"/>
  <c r="K53" i="8"/>
  <c r="J53" i="8"/>
  <c r="I53" i="8"/>
  <c r="H53" i="8"/>
  <c r="G53" i="8"/>
  <c r="F53" i="8"/>
  <c r="E53" i="8"/>
  <c r="D53" i="8"/>
  <c r="C53" i="8"/>
  <c r="BV51" i="8"/>
  <c r="BU51" i="8"/>
  <c r="BT51" i="8"/>
  <c r="BS51" i="8"/>
  <c r="BR51" i="8"/>
  <c r="BQ51" i="8"/>
  <c r="BP51" i="8"/>
  <c r="BO51" i="8"/>
  <c r="BN51" i="8"/>
  <c r="BM51" i="8"/>
  <c r="BL51" i="8"/>
  <c r="BK51" i="8"/>
  <c r="BJ51" i="8"/>
  <c r="BI51" i="8"/>
  <c r="BH51" i="8"/>
  <c r="BG51" i="8"/>
  <c r="BF51" i="8"/>
  <c r="BE51" i="8"/>
  <c r="BD51" i="8"/>
  <c r="BC51" i="8"/>
  <c r="BB51" i="8"/>
  <c r="BA51" i="8"/>
  <c r="AZ51" i="8"/>
  <c r="AY51" i="8"/>
  <c r="AX51" i="8"/>
  <c r="AW51" i="8"/>
  <c r="AV51" i="8"/>
  <c r="AU51" i="8"/>
  <c r="AT51" i="8"/>
  <c r="AS51" i="8"/>
  <c r="AR51" i="8"/>
  <c r="AQ51" i="8"/>
  <c r="AP51" i="8"/>
  <c r="AO51" i="8"/>
  <c r="AN51" i="8"/>
  <c r="AM51" i="8"/>
  <c r="AL51" i="8"/>
  <c r="AK51" i="8"/>
  <c r="AJ51" i="8"/>
  <c r="AI51" i="8"/>
  <c r="AH51" i="8"/>
  <c r="AG51" i="8"/>
  <c r="AF51" i="8"/>
  <c r="AE51" i="8"/>
  <c r="AD51" i="8"/>
  <c r="AC51" i="8"/>
  <c r="AB51" i="8"/>
  <c r="AA51" i="8"/>
  <c r="Z51" i="8"/>
  <c r="Y51" i="8"/>
  <c r="X51" i="8"/>
  <c r="W51" i="8"/>
  <c r="V51" i="8"/>
  <c r="U51" i="8"/>
  <c r="T51" i="8"/>
  <c r="S51" i="8"/>
  <c r="R51" i="8"/>
  <c r="Q51" i="8"/>
  <c r="P51" i="8"/>
  <c r="O51" i="8"/>
  <c r="N51" i="8"/>
  <c r="M51" i="8"/>
  <c r="B51" i="8" s="1"/>
  <c r="L51" i="8"/>
  <c r="K51" i="8"/>
  <c r="J51" i="8"/>
  <c r="I51" i="8"/>
  <c r="H51" i="8"/>
  <c r="G51" i="8"/>
  <c r="F51" i="8"/>
  <c r="E51" i="8"/>
  <c r="D51" i="8"/>
  <c r="C51" i="8"/>
  <c r="BV50" i="8"/>
  <c r="BU50" i="8"/>
  <c r="BT50" i="8"/>
  <c r="BS50" i="8"/>
  <c r="BR50" i="8"/>
  <c r="BQ50" i="8"/>
  <c r="BP50" i="8"/>
  <c r="BO50" i="8"/>
  <c r="BN50" i="8"/>
  <c r="BM50" i="8"/>
  <c r="BL50" i="8"/>
  <c r="BK50" i="8"/>
  <c r="BJ50" i="8"/>
  <c r="BI50" i="8"/>
  <c r="BH50" i="8"/>
  <c r="BG50" i="8"/>
  <c r="BF50" i="8"/>
  <c r="BE50" i="8"/>
  <c r="BD50" i="8"/>
  <c r="BC50" i="8"/>
  <c r="BB50" i="8"/>
  <c r="BA50" i="8"/>
  <c r="AZ50" i="8"/>
  <c r="AY50" i="8"/>
  <c r="AX50" i="8"/>
  <c r="AW50" i="8"/>
  <c r="AV50" i="8"/>
  <c r="AU50" i="8"/>
  <c r="AT50" i="8"/>
  <c r="AS50" i="8"/>
  <c r="AR50" i="8"/>
  <c r="AQ50" i="8"/>
  <c r="AP50" i="8"/>
  <c r="AO50" i="8"/>
  <c r="AN50" i="8"/>
  <c r="AM50" i="8"/>
  <c r="AL50" i="8"/>
  <c r="AK50" i="8"/>
  <c r="AJ50" i="8"/>
  <c r="AI50" i="8"/>
  <c r="AH50" i="8"/>
  <c r="AG50" i="8"/>
  <c r="AF50" i="8"/>
  <c r="AE50" i="8"/>
  <c r="AD50" i="8"/>
  <c r="AC50" i="8"/>
  <c r="AB50" i="8"/>
  <c r="AA50" i="8"/>
  <c r="Z50" i="8"/>
  <c r="Y50" i="8"/>
  <c r="X50" i="8"/>
  <c r="W50" i="8"/>
  <c r="V50" i="8"/>
  <c r="U50" i="8"/>
  <c r="T50" i="8"/>
  <c r="S50" i="8"/>
  <c r="R50" i="8"/>
  <c r="Q50" i="8"/>
  <c r="P50" i="8"/>
  <c r="O50" i="8"/>
  <c r="N50" i="8"/>
  <c r="M50" i="8"/>
  <c r="B50" i="8" s="1"/>
  <c r="L50" i="8"/>
  <c r="K50" i="8"/>
  <c r="J50" i="8"/>
  <c r="I50" i="8"/>
  <c r="H50" i="8"/>
  <c r="G50" i="8"/>
  <c r="F50" i="8"/>
  <c r="E50" i="8"/>
  <c r="D50" i="8"/>
  <c r="C50" i="8"/>
  <c r="BV48" i="8"/>
  <c r="BU48" i="8"/>
  <c r="BT48" i="8"/>
  <c r="BS48" i="8"/>
  <c r="BR48" i="8"/>
  <c r="BQ48" i="8"/>
  <c r="BP48" i="8"/>
  <c r="BO48" i="8"/>
  <c r="BN48" i="8"/>
  <c r="BM48" i="8"/>
  <c r="BL48" i="8"/>
  <c r="BK48" i="8"/>
  <c r="BJ48" i="8"/>
  <c r="BI48" i="8"/>
  <c r="BH48" i="8"/>
  <c r="BG48" i="8"/>
  <c r="BF48" i="8"/>
  <c r="BE48" i="8"/>
  <c r="BD48" i="8"/>
  <c r="BC48" i="8"/>
  <c r="BB48" i="8"/>
  <c r="BA48" i="8"/>
  <c r="AZ48" i="8"/>
  <c r="AY48" i="8"/>
  <c r="AX48" i="8"/>
  <c r="AW48" i="8"/>
  <c r="AV48" i="8"/>
  <c r="AU48" i="8"/>
  <c r="AT48" i="8"/>
  <c r="AS48" i="8"/>
  <c r="AR48" i="8"/>
  <c r="AQ48" i="8"/>
  <c r="AP48" i="8"/>
  <c r="AO48" i="8"/>
  <c r="AN48" i="8"/>
  <c r="AM48" i="8"/>
  <c r="AL48" i="8"/>
  <c r="AK48" i="8"/>
  <c r="AJ48" i="8"/>
  <c r="AI48" i="8"/>
  <c r="AH48" i="8"/>
  <c r="AG48" i="8"/>
  <c r="AF48" i="8"/>
  <c r="AE48" i="8"/>
  <c r="AD48" i="8"/>
  <c r="AC48" i="8"/>
  <c r="AB48" i="8"/>
  <c r="AA48" i="8"/>
  <c r="Z48" i="8"/>
  <c r="Y48" i="8"/>
  <c r="X48" i="8"/>
  <c r="W48" i="8"/>
  <c r="V48" i="8"/>
  <c r="U48" i="8"/>
  <c r="T48" i="8"/>
  <c r="S48" i="8"/>
  <c r="R48" i="8"/>
  <c r="Q48" i="8"/>
  <c r="P48" i="8"/>
  <c r="O48" i="8"/>
  <c r="N48" i="8"/>
  <c r="M48" i="8"/>
  <c r="B48" i="8" s="1"/>
  <c r="L48" i="8"/>
  <c r="K48" i="8"/>
  <c r="J48" i="8"/>
  <c r="I48" i="8"/>
  <c r="H48" i="8"/>
  <c r="G48" i="8"/>
  <c r="F48" i="8"/>
  <c r="E48" i="8"/>
  <c r="D48" i="8"/>
  <c r="C48" i="8"/>
  <c r="BV47" i="8"/>
  <c r="BU47" i="8"/>
  <c r="BT47" i="8"/>
  <c r="BS47" i="8"/>
  <c r="BR47" i="8"/>
  <c r="BQ47" i="8"/>
  <c r="BP47" i="8"/>
  <c r="BO47" i="8"/>
  <c r="BN47" i="8"/>
  <c r="BM47" i="8"/>
  <c r="BL47" i="8"/>
  <c r="BK47" i="8"/>
  <c r="BJ47" i="8"/>
  <c r="BI47" i="8"/>
  <c r="BH47" i="8"/>
  <c r="BG47" i="8"/>
  <c r="BF47" i="8"/>
  <c r="BE47" i="8"/>
  <c r="BD47" i="8"/>
  <c r="BC47" i="8"/>
  <c r="BB47" i="8"/>
  <c r="BA47" i="8"/>
  <c r="AZ47" i="8"/>
  <c r="AY47" i="8"/>
  <c r="AX47" i="8"/>
  <c r="AW47" i="8"/>
  <c r="AV47" i="8"/>
  <c r="AU47" i="8"/>
  <c r="AT47" i="8"/>
  <c r="AS47" i="8"/>
  <c r="AR47" i="8"/>
  <c r="AQ47" i="8"/>
  <c r="AP47" i="8"/>
  <c r="AO47" i="8"/>
  <c r="AN47" i="8"/>
  <c r="AM47" i="8"/>
  <c r="AL47" i="8"/>
  <c r="AK47" i="8"/>
  <c r="AJ47" i="8"/>
  <c r="AI47" i="8"/>
  <c r="AH47" i="8"/>
  <c r="AG47" i="8"/>
  <c r="AF47" i="8"/>
  <c r="AE47" i="8"/>
  <c r="AD47" i="8"/>
  <c r="AC47" i="8"/>
  <c r="AB47" i="8"/>
  <c r="AA47" i="8"/>
  <c r="Z47" i="8"/>
  <c r="Y47" i="8"/>
  <c r="X47" i="8"/>
  <c r="W47" i="8"/>
  <c r="V47" i="8"/>
  <c r="U47" i="8"/>
  <c r="T47" i="8"/>
  <c r="S47" i="8"/>
  <c r="R47" i="8"/>
  <c r="Q47" i="8"/>
  <c r="P47" i="8"/>
  <c r="O47" i="8"/>
  <c r="N47" i="8"/>
  <c r="M47" i="8"/>
  <c r="B47" i="8" s="1"/>
  <c r="L47" i="8"/>
  <c r="K47" i="8"/>
  <c r="J47" i="8"/>
  <c r="I47" i="8"/>
  <c r="H47" i="8"/>
  <c r="G47" i="8"/>
  <c r="F47" i="8"/>
  <c r="E47" i="8"/>
  <c r="D47" i="8"/>
  <c r="C47" i="8"/>
  <c r="BV45" i="8"/>
  <c r="BU45" i="8"/>
  <c r="BT45" i="8"/>
  <c r="BS45" i="8"/>
  <c r="BR45" i="8"/>
  <c r="BQ45" i="8"/>
  <c r="BP45" i="8"/>
  <c r="BO45" i="8"/>
  <c r="BN45" i="8"/>
  <c r="BM45" i="8"/>
  <c r="BL45" i="8"/>
  <c r="BK45" i="8"/>
  <c r="BJ45" i="8"/>
  <c r="BI45" i="8"/>
  <c r="BH45" i="8"/>
  <c r="BG45" i="8"/>
  <c r="BF45" i="8"/>
  <c r="BE45" i="8"/>
  <c r="BD45" i="8"/>
  <c r="BC45" i="8"/>
  <c r="BB45" i="8"/>
  <c r="BA45" i="8"/>
  <c r="AZ45" i="8"/>
  <c r="AY45" i="8"/>
  <c r="AX45" i="8"/>
  <c r="AW45" i="8"/>
  <c r="AV45" i="8"/>
  <c r="AU45" i="8"/>
  <c r="AT45" i="8"/>
  <c r="AS45" i="8"/>
  <c r="AR45" i="8"/>
  <c r="AQ45" i="8"/>
  <c r="AP45" i="8"/>
  <c r="AO45" i="8"/>
  <c r="AN45" i="8"/>
  <c r="AM45" i="8"/>
  <c r="AL45" i="8"/>
  <c r="AK45" i="8"/>
  <c r="AJ45" i="8"/>
  <c r="AI45" i="8"/>
  <c r="AH45" i="8"/>
  <c r="AG45" i="8"/>
  <c r="AF45" i="8"/>
  <c r="AE45" i="8"/>
  <c r="AD45" i="8"/>
  <c r="AC45" i="8"/>
  <c r="AB45" i="8"/>
  <c r="AA45" i="8"/>
  <c r="Z45" i="8"/>
  <c r="Y45" i="8"/>
  <c r="X45" i="8"/>
  <c r="W45" i="8"/>
  <c r="V45" i="8"/>
  <c r="U45" i="8"/>
  <c r="T45" i="8"/>
  <c r="S45" i="8"/>
  <c r="R45" i="8"/>
  <c r="Q45" i="8"/>
  <c r="P45" i="8"/>
  <c r="O45" i="8"/>
  <c r="N45" i="8"/>
  <c r="M45" i="8"/>
  <c r="B45" i="8" s="1"/>
  <c r="L45" i="8"/>
  <c r="K45" i="8"/>
  <c r="J45" i="8"/>
  <c r="I45" i="8"/>
  <c r="H45" i="8"/>
  <c r="G45" i="8"/>
  <c r="F45" i="8"/>
  <c r="E45" i="8"/>
  <c r="D45" i="8"/>
  <c r="C45" i="8"/>
  <c r="BV44" i="8"/>
  <c r="BU44" i="8"/>
  <c r="BT44" i="8"/>
  <c r="BS44" i="8"/>
  <c r="BR44" i="8"/>
  <c r="BQ44" i="8"/>
  <c r="BP44" i="8"/>
  <c r="BO44" i="8"/>
  <c r="BN44" i="8"/>
  <c r="BM44" i="8"/>
  <c r="BL44" i="8"/>
  <c r="BK44" i="8"/>
  <c r="BJ44" i="8"/>
  <c r="BI44" i="8"/>
  <c r="BH44" i="8"/>
  <c r="BG44" i="8"/>
  <c r="BF44" i="8"/>
  <c r="BE44" i="8"/>
  <c r="BD44" i="8"/>
  <c r="BC44" i="8"/>
  <c r="BB44" i="8"/>
  <c r="BA44" i="8"/>
  <c r="AZ44" i="8"/>
  <c r="AY44" i="8"/>
  <c r="AX44" i="8"/>
  <c r="AW44" i="8"/>
  <c r="AV44" i="8"/>
  <c r="AU44" i="8"/>
  <c r="AT44" i="8"/>
  <c r="AS44" i="8"/>
  <c r="AR44" i="8"/>
  <c r="AQ44" i="8"/>
  <c r="AP44" i="8"/>
  <c r="AO44" i="8"/>
  <c r="AN44" i="8"/>
  <c r="AM44" i="8"/>
  <c r="AL44" i="8"/>
  <c r="AK44" i="8"/>
  <c r="AJ44" i="8"/>
  <c r="AI44" i="8"/>
  <c r="AH44" i="8"/>
  <c r="AG44" i="8"/>
  <c r="AF44" i="8"/>
  <c r="AE44" i="8"/>
  <c r="AD44" i="8"/>
  <c r="AC44" i="8"/>
  <c r="AB44" i="8"/>
  <c r="AA44" i="8"/>
  <c r="Z44" i="8"/>
  <c r="Y44" i="8"/>
  <c r="X44" i="8"/>
  <c r="W44" i="8"/>
  <c r="V44" i="8"/>
  <c r="U44" i="8"/>
  <c r="T44" i="8"/>
  <c r="S44" i="8"/>
  <c r="R44" i="8"/>
  <c r="Q44" i="8"/>
  <c r="P44" i="8"/>
  <c r="O44" i="8"/>
  <c r="N44" i="8"/>
  <c r="M44" i="8"/>
  <c r="B44" i="8" s="1"/>
  <c r="L44" i="8"/>
  <c r="K44" i="8"/>
  <c r="J44" i="8"/>
  <c r="I44" i="8"/>
  <c r="H44" i="8"/>
  <c r="G44" i="8"/>
  <c r="F44" i="8"/>
  <c r="E44" i="8"/>
  <c r="D44" i="8"/>
  <c r="C44" i="8"/>
  <c r="BV43" i="8"/>
  <c r="BU43" i="8"/>
  <c r="BU42" i="8" s="1"/>
  <c r="BT43" i="8"/>
  <c r="BT42" i="8" s="1"/>
  <c r="BS43" i="8"/>
  <c r="BS42" i="8" s="1"/>
  <c r="BR43" i="8"/>
  <c r="BQ43" i="8"/>
  <c r="BQ42" i="8" s="1"/>
  <c r="BP43" i="8"/>
  <c r="BP42" i="8" s="1"/>
  <c r="BO43" i="8"/>
  <c r="BO42" i="8" s="1"/>
  <c r="BN43" i="8"/>
  <c r="BM43" i="8"/>
  <c r="BM42" i="8" s="1"/>
  <c r="BL43" i="8"/>
  <c r="BL42" i="8" s="1"/>
  <c r="BK43" i="8"/>
  <c r="BK42" i="8" s="1"/>
  <c r="BJ43" i="8"/>
  <c r="BI43" i="8"/>
  <c r="BI42" i="8" s="1"/>
  <c r="BH43" i="8"/>
  <c r="BH42" i="8" s="1"/>
  <c r="BG43" i="8"/>
  <c r="BG42" i="8" s="1"/>
  <c r="BF43" i="8"/>
  <c r="BE43" i="8"/>
  <c r="BE42" i="8" s="1"/>
  <c r="BD43" i="8"/>
  <c r="BD42" i="8" s="1"/>
  <c r="BC43" i="8"/>
  <c r="BC42" i="8" s="1"/>
  <c r="BB43" i="8"/>
  <c r="BA43" i="8"/>
  <c r="BA42" i="8" s="1"/>
  <c r="AZ43" i="8"/>
  <c r="AZ42" i="8" s="1"/>
  <c r="AY43" i="8"/>
  <c r="AY42" i="8" s="1"/>
  <c r="AX43" i="8"/>
  <c r="AW43" i="8"/>
  <c r="AW42" i="8" s="1"/>
  <c r="AV43" i="8"/>
  <c r="AV42" i="8" s="1"/>
  <c r="AU43" i="8"/>
  <c r="AT43" i="8"/>
  <c r="AS43" i="8"/>
  <c r="AS42" i="8" s="1"/>
  <c r="AR43" i="8"/>
  <c r="AR42" i="8" s="1"/>
  <c r="AQ43" i="8"/>
  <c r="AQ42" i="8" s="1"/>
  <c r="AP43" i="8"/>
  <c r="AO43" i="8"/>
  <c r="AO42" i="8" s="1"/>
  <c r="AN43" i="8"/>
  <c r="AN42" i="8" s="1"/>
  <c r="AM43" i="8"/>
  <c r="AM42" i="8" s="1"/>
  <c r="AL43" i="8"/>
  <c r="AK43" i="8"/>
  <c r="AK42" i="8" s="1"/>
  <c r="AJ43" i="8"/>
  <c r="AJ42" i="8" s="1"/>
  <c r="AI43" i="8"/>
  <c r="AI42" i="8" s="1"/>
  <c r="AH43" i="8"/>
  <c r="AG43" i="8"/>
  <c r="AG42" i="8" s="1"/>
  <c r="AF43" i="8"/>
  <c r="AF42" i="8" s="1"/>
  <c r="AE43" i="8"/>
  <c r="AE42" i="8" s="1"/>
  <c r="AD43" i="8"/>
  <c r="AC43" i="8"/>
  <c r="AC42" i="8" s="1"/>
  <c r="AB43" i="8"/>
  <c r="AA43" i="8"/>
  <c r="Z43" i="8"/>
  <c r="Y43" i="8"/>
  <c r="Y42" i="8" s="1"/>
  <c r="X43" i="8"/>
  <c r="W43" i="8"/>
  <c r="V43" i="8"/>
  <c r="U43" i="8"/>
  <c r="U42" i="8" s="1"/>
  <c r="T43" i="8"/>
  <c r="S43" i="8"/>
  <c r="R43" i="8"/>
  <c r="Q43" i="8"/>
  <c r="Q42" i="8" s="1"/>
  <c r="P43" i="8"/>
  <c r="O43" i="8"/>
  <c r="N43" i="8"/>
  <c r="M43" i="8"/>
  <c r="L43" i="8"/>
  <c r="K43" i="8"/>
  <c r="J43" i="8"/>
  <c r="I43" i="8"/>
  <c r="I42" i="8" s="1"/>
  <c r="H43" i="8"/>
  <c r="G43" i="8"/>
  <c r="F43" i="8"/>
  <c r="E43" i="8"/>
  <c r="E42" i="8" s="1"/>
  <c r="D43" i="8"/>
  <c r="C43" i="8"/>
  <c r="AU42" i="8"/>
  <c r="BV41" i="8"/>
  <c r="BV52" i="8" s="1"/>
  <c r="BU41" i="8"/>
  <c r="BT41" i="8"/>
  <c r="BS41" i="8"/>
  <c r="BR41" i="8"/>
  <c r="BQ41" i="8"/>
  <c r="BP41" i="8"/>
  <c r="BO41" i="8"/>
  <c r="BN41" i="8"/>
  <c r="BM41" i="8"/>
  <c r="BL41" i="8"/>
  <c r="BK41" i="8"/>
  <c r="BJ41" i="8"/>
  <c r="BI41" i="8"/>
  <c r="BH41" i="8"/>
  <c r="BG41" i="8"/>
  <c r="BF41" i="8"/>
  <c r="BE41" i="8"/>
  <c r="BD41" i="8"/>
  <c r="BC41" i="8"/>
  <c r="BB41" i="8"/>
  <c r="BA41" i="8"/>
  <c r="AZ41" i="8"/>
  <c r="AY41" i="8"/>
  <c r="AX41" i="8"/>
  <c r="AW41" i="8"/>
  <c r="AV41" i="8"/>
  <c r="AU41" i="8"/>
  <c r="AT41" i="8"/>
  <c r="AS41" i="8"/>
  <c r="AR41" i="8"/>
  <c r="AQ41" i="8"/>
  <c r="AP41" i="8"/>
  <c r="AO41" i="8"/>
  <c r="AN41" i="8"/>
  <c r="AM41" i="8"/>
  <c r="AL41" i="8"/>
  <c r="AK41" i="8"/>
  <c r="AJ41" i="8"/>
  <c r="AI41" i="8"/>
  <c r="AH41" i="8"/>
  <c r="AG41" i="8"/>
  <c r="AF41" i="8"/>
  <c r="AE41" i="8"/>
  <c r="AD41" i="8"/>
  <c r="AC41" i="8"/>
  <c r="AB41" i="8"/>
  <c r="AA41" i="8"/>
  <c r="Z41" i="8"/>
  <c r="Y41" i="8"/>
  <c r="X41" i="8"/>
  <c r="W41" i="8"/>
  <c r="V41" i="8"/>
  <c r="U41" i="8"/>
  <c r="T41" i="8"/>
  <c r="S41" i="8"/>
  <c r="R41" i="8"/>
  <c r="Q41" i="8"/>
  <c r="P41" i="8"/>
  <c r="O41" i="8"/>
  <c r="N41" i="8"/>
  <c r="M41" i="8"/>
  <c r="L41" i="8"/>
  <c r="K41" i="8"/>
  <c r="J41" i="8"/>
  <c r="I41" i="8"/>
  <c r="H41" i="8"/>
  <c r="G41" i="8"/>
  <c r="F41" i="8"/>
  <c r="E41" i="8"/>
  <c r="D41" i="8"/>
  <c r="C41" i="8"/>
  <c r="BV40" i="8"/>
  <c r="BU40" i="8"/>
  <c r="BT40" i="8"/>
  <c r="BS40" i="8"/>
  <c r="BR40" i="8"/>
  <c r="BQ40" i="8"/>
  <c r="BP40" i="8"/>
  <c r="BO40" i="8"/>
  <c r="BN40" i="8"/>
  <c r="BM40" i="8"/>
  <c r="BL40" i="8"/>
  <c r="BK40" i="8"/>
  <c r="BJ40" i="8"/>
  <c r="BI40" i="8"/>
  <c r="BH40" i="8"/>
  <c r="BG40" i="8"/>
  <c r="BF40" i="8"/>
  <c r="BE40" i="8"/>
  <c r="BD40" i="8"/>
  <c r="BC40" i="8"/>
  <c r="BB40" i="8"/>
  <c r="BA40" i="8"/>
  <c r="AZ40" i="8"/>
  <c r="AY40" i="8"/>
  <c r="AX40" i="8"/>
  <c r="AW40" i="8"/>
  <c r="AV40" i="8"/>
  <c r="AU40" i="8"/>
  <c r="AT40" i="8"/>
  <c r="AS40" i="8"/>
  <c r="AR40" i="8"/>
  <c r="AQ40" i="8"/>
  <c r="AP40" i="8"/>
  <c r="AO40" i="8"/>
  <c r="AN40" i="8"/>
  <c r="AM40" i="8"/>
  <c r="AL40" i="8"/>
  <c r="AK40" i="8"/>
  <c r="AJ40" i="8"/>
  <c r="AI40" i="8"/>
  <c r="AH40" i="8"/>
  <c r="AG40" i="8"/>
  <c r="AF40" i="8"/>
  <c r="AE40" i="8"/>
  <c r="AD40" i="8"/>
  <c r="AC40" i="8"/>
  <c r="AB40" i="8"/>
  <c r="AA40" i="8"/>
  <c r="Z40" i="8"/>
  <c r="Y40" i="8"/>
  <c r="X40" i="8"/>
  <c r="W40" i="8"/>
  <c r="V40" i="8"/>
  <c r="U40" i="8"/>
  <c r="T40" i="8"/>
  <c r="S40" i="8"/>
  <c r="R40" i="8"/>
  <c r="Q40" i="8"/>
  <c r="P40" i="8"/>
  <c r="O40" i="8"/>
  <c r="N40" i="8"/>
  <c r="M40" i="8"/>
  <c r="L40" i="8"/>
  <c r="K40" i="8"/>
  <c r="J40" i="8"/>
  <c r="I40" i="8"/>
  <c r="H40" i="8"/>
  <c r="G40" i="8"/>
  <c r="F40" i="8"/>
  <c r="E40" i="8"/>
  <c r="D40" i="8"/>
  <c r="C40" i="8"/>
  <c r="BV39" i="8"/>
  <c r="BU39" i="8"/>
  <c r="BU38" i="8" s="1"/>
  <c r="BT39" i="8"/>
  <c r="BS39" i="8"/>
  <c r="BR39" i="8"/>
  <c r="BQ39" i="8"/>
  <c r="BP39" i="8"/>
  <c r="BO39" i="8"/>
  <c r="BN39" i="8"/>
  <c r="BM39" i="8"/>
  <c r="BM38" i="8" s="1"/>
  <c r="BL39" i="8"/>
  <c r="BK39" i="8"/>
  <c r="BJ39" i="8"/>
  <c r="BI39" i="8"/>
  <c r="BH39" i="8"/>
  <c r="BG39" i="8"/>
  <c r="BF39" i="8"/>
  <c r="BE39" i="8"/>
  <c r="BE38" i="8" s="1"/>
  <c r="BD39" i="8"/>
  <c r="BC39" i="8"/>
  <c r="BB39" i="8"/>
  <c r="BA39" i="8"/>
  <c r="AZ39" i="8"/>
  <c r="AY39" i="8"/>
  <c r="AX39" i="8"/>
  <c r="AW39" i="8"/>
  <c r="AW38" i="8" s="1"/>
  <c r="AV39" i="8"/>
  <c r="AU39" i="8"/>
  <c r="AT39" i="8"/>
  <c r="AS39" i="8"/>
  <c r="AR39" i="8"/>
  <c r="AQ39" i="8"/>
  <c r="AP39" i="8"/>
  <c r="AO39" i="8"/>
  <c r="AO38" i="8" s="1"/>
  <c r="AN39" i="8"/>
  <c r="AM39" i="8"/>
  <c r="AL39" i="8"/>
  <c r="AK39" i="8"/>
  <c r="AJ39" i="8"/>
  <c r="AI39" i="8"/>
  <c r="AH39" i="8"/>
  <c r="AG39" i="8"/>
  <c r="AG38" i="8" s="1"/>
  <c r="AF39" i="8"/>
  <c r="AE39" i="8"/>
  <c r="AD39" i="8"/>
  <c r="AC39" i="8"/>
  <c r="AB39" i="8"/>
  <c r="AA39" i="8"/>
  <c r="Z39" i="8"/>
  <c r="Y39" i="8"/>
  <c r="X39" i="8"/>
  <c r="W39" i="8"/>
  <c r="W38" i="8" s="1"/>
  <c r="V39" i="8"/>
  <c r="U39" i="8"/>
  <c r="T39" i="8"/>
  <c r="S39" i="8"/>
  <c r="R39" i="8"/>
  <c r="Q39" i="8"/>
  <c r="P39" i="8"/>
  <c r="O39" i="8"/>
  <c r="N39" i="8"/>
  <c r="M39" i="8"/>
  <c r="L39" i="8"/>
  <c r="K39" i="8"/>
  <c r="J39" i="8"/>
  <c r="I39" i="8"/>
  <c r="H39" i="8"/>
  <c r="G39" i="8"/>
  <c r="F39" i="8"/>
  <c r="E39" i="8"/>
  <c r="D39" i="8"/>
  <c r="C39" i="8"/>
  <c r="BV34" i="8"/>
  <c r="BU34" i="8"/>
  <c r="BT34" i="8"/>
  <c r="BS34" i="8"/>
  <c r="BR34" i="8"/>
  <c r="BQ34" i="8"/>
  <c r="BP34" i="8"/>
  <c r="BO34" i="8"/>
  <c r="BN34" i="8"/>
  <c r="BM34" i="8"/>
  <c r="BL34" i="8"/>
  <c r="BK34" i="8"/>
  <c r="BJ34" i="8"/>
  <c r="BI34" i="8"/>
  <c r="BH34" i="8"/>
  <c r="BG34" i="8"/>
  <c r="BF34" i="8"/>
  <c r="BE34" i="8"/>
  <c r="BD34" i="8"/>
  <c r="BC34" i="8"/>
  <c r="BB34" i="8"/>
  <c r="BA34" i="8"/>
  <c r="AZ34" i="8"/>
  <c r="AY34" i="8"/>
  <c r="AX34" i="8"/>
  <c r="AW34" i="8"/>
  <c r="AV34" i="8"/>
  <c r="AU34" i="8"/>
  <c r="AT34" i="8"/>
  <c r="AS34" i="8"/>
  <c r="AR34" i="8"/>
  <c r="AQ34" i="8"/>
  <c r="AP34" i="8"/>
  <c r="AO34" i="8"/>
  <c r="AN34" i="8"/>
  <c r="AM34" i="8"/>
  <c r="AL34" i="8"/>
  <c r="AK34" i="8"/>
  <c r="AJ34" i="8"/>
  <c r="AI34" i="8"/>
  <c r="AH34" i="8"/>
  <c r="AG34" i="8"/>
  <c r="AF34" i="8"/>
  <c r="AE34" i="8"/>
  <c r="AD34" i="8"/>
  <c r="AC34" i="8"/>
  <c r="AB34" i="8"/>
  <c r="AA34" i="8"/>
  <c r="Z34" i="8"/>
  <c r="Y34" i="8"/>
  <c r="X34" i="8"/>
  <c r="W34" i="8"/>
  <c r="V34" i="8"/>
  <c r="U34" i="8"/>
  <c r="T34" i="8"/>
  <c r="S34" i="8"/>
  <c r="R34" i="8"/>
  <c r="Q34" i="8"/>
  <c r="P34" i="8"/>
  <c r="O34" i="8"/>
  <c r="N34" i="8"/>
  <c r="M34" i="8"/>
  <c r="L34" i="8"/>
  <c r="K34" i="8"/>
  <c r="J34" i="8"/>
  <c r="I34" i="8"/>
  <c r="H34" i="8"/>
  <c r="G34" i="8"/>
  <c r="F34" i="8"/>
  <c r="E34" i="8"/>
  <c r="D34" i="8"/>
  <c r="C34" i="8"/>
  <c r="B3" i="8"/>
  <c r="BV2" i="8"/>
  <c r="BU2" i="8"/>
  <c r="BT2" i="8"/>
  <c r="BS2" i="8"/>
  <c r="BR2" i="8"/>
  <c r="BQ2" i="8"/>
  <c r="BP2" i="8"/>
  <c r="BO2" i="8"/>
  <c r="BN2" i="8"/>
  <c r="BM2" i="8"/>
  <c r="BL2" i="8"/>
  <c r="BK2" i="8"/>
  <c r="BJ2" i="8"/>
  <c r="BI2" i="8"/>
  <c r="BH2" i="8"/>
  <c r="BG2" i="8"/>
  <c r="BF2" i="8"/>
  <c r="BE2" i="8"/>
  <c r="BD2" i="8"/>
  <c r="BC2" i="8"/>
  <c r="BB2" i="8"/>
  <c r="BA2" i="8"/>
  <c r="AZ2" i="8"/>
  <c r="AY2" i="8"/>
  <c r="AX2" i="8"/>
  <c r="AW2" i="8"/>
  <c r="AV2" i="8"/>
  <c r="AU2" i="8"/>
  <c r="AT2" i="8"/>
  <c r="AS2" i="8"/>
  <c r="AR2" i="8"/>
  <c r="AQ2" i="8"/>
  <c r="AP2" i="8"/>
  <c r="AO2" i="8"/>
  <c r="AN2" i="8"/>
  <c r="AM2" i="8"/>
  <c r="AL2" i="8"/>
  <c r="AK2" i="8"/>
  <c r="AJ2" i="8"/>
  <c r="AI2" i="8"/>
  <c r="AH2" i="8"/>
  <c r="AG2" i="8"/>
  <c r="AF2" i="8"/>
  <c r="AE2" i="8"/>
  <c r="AD2" i="8"/>
  <c r="AC2" i="8"/>
  <c r="AB2" i="8"/>
  <c r="AA2" i="8"/>
  <c r="Z2" i="8"/>
  <c r="Y2" i="8"/>
  <c r="X2" i="8"/>
  <c r="W2" i="8"/>
  <c r="V2" i="8"/>
  <c r="U2" i="8"/>
  <c r="T2" i="8"/>
  <c r="S2" i="8"/>
  <c r="R2" i="8"/>
  <c r="Q2" i="8"/>
  <c r="P2" i="8"/>
  <c r="O2" i="8"/>
  <c r="N2" i="8"/>
  <c r="M2" i="8"/>
  <c r="L2" i="8"/>
  <c r="K2" i="8"/>
  <c r="J2" i="8"/>
  <c r="I2" i="8"/>
  <c r="H2" i="8"/>
  <c r="G2" i="8"/>
  <c r="F2" i="8"/>
  <c r="E2" i="8"/>
  <c r="D2" i="8"/>
  <c r="C2" i="8"/>
  <c r="AF55" i="10" l="1"/>
  <c r="BP55" i="10"/>
  <c r="AL52" i="10"/>
  <c r="AX52" i="10"/>
  <c r="BJ52" i="10"/>
  <c r="BR52" i="10"/>
  <c r="B34" i="9"/>
  <c r="B39" i="9"/>
  <c r="Y46" i="9"/>
  <c r="AK46" i="9"/>
  <c r="AO46" i="9"/>
  <c r="AS46" i="9"/>
  <c r="BA46" i="9"/>
  <c r="BE46" i="9"/>
  <c r="BI46" i="9"/>
  <c r="BM46" i="9"/>
  <c r="BQ46" i="9"/>
  <c r="BU46" i="9"/>
  <c r="B40" i="9"/>
  <c r="B41" i="9"/>
  <c r="AG52" i="9"/>
  <c r="AK52" i="9"/>
  <c r="AO52" i="9"/>
  <c r="AS52" i="9"/>
  <c r="AW52" i="9"/>
  <c r="BA52" i="9"/>
  <c r="BE52" i="9"/>
  <c r="BI52" i="9"/>
  <c r="BM52" i="9"/>
  <c r="BQ52" i="9"/>
  <c r="BU52" i="9"/>
  <c r="B34" i="8"/>
  <c r="B39" i="8"/>
  <c r="B40" i="8"/>
  <c r="B41" i="8"/>
  <c r="AQ38" i="8"/>
  <c r="BG38" i="8"/>
  <c r="M42" i="8"/>
  <c r="B42" i="8" s="1"/>
  <c r="B43" i="8"/>
  <c r="AH49" i="9"/>
  <c r="AL49" i="9"/>
  <c r="AP49" i="9"/>
  <c r="AT49" i="9"/>
  <c r="AX49" i="9"/>
  <c r="BB49" i="9"/>
  <c r="BF49" i="9"/>
  <c r="BJ49" i="9"/>
  <c r="BN49" i="9"/>
  <c r="BR49" i="9"/>
  <c r="AV42" i="9"/>
  <c r="AV55" i="9" s="1"/>
  <c r="C52" i="9"/>
  <c r="G52" i="9"/>
  <c r="K52" i="9"/>
  <c r="O52" i="9"/>
  <c r="S52" i="9"/>
  <c r="W52" i="9"/>
  <c r="AA52" i="9"/>
  <c r="AE52" i="9"/>
  <c r="AI52" i="9"/>
  <c r="AM52" i="9"/>
  <c r="AQ52" i="9"/>
  <c r="AU52" i="9"/>
  <c r="AY52" i="9"/>
  <c r="BC52" i="9"/>
  <c r="BG52" i="9"/>
  <c r="BK52" i="9"/>
  <c r="BO52" i="9"/>
  <c r="BS52" i="9"/>
  <c r="M42" i="10"/>
  <c r="B42" i="10" s="1"/>
  <c r="B43" i="10"/>
  <c r="AZ46" i="10"/>
  <c r="AZ35" i="10" s="1"/>
  <c r="K38" i="10"/>
  <c r="K55" i="10" s="1"/>
  <c r="AH52" i="10"/>
  <c r="AH56" i="10" s="1"/>
  <c r="AT52" i="10"/>
  <c r="BB52" i="10"/>
  <c r="BN52" i="10"/>
  <c r="AK46" i="8"/>
  <c r="AS46" i="8"/>
  <c r="AS35" i="8" s="1"/>
  <c r="BE55" i="8"/>
  <c r="BU55" i="8"/>
  <c r="AG52" i="8"/>
  <c r="AK52" i="8"/>
  <c r="AO52" i="8"/>
  <c r="AS52" i="8"/>
  <c r="AW52" i="8"/>
  <c r="BA52" i="8"/>
  <c r="BE52" i="8"/>
  <c r="BI52" i="8"/>
  <c r="BM52" i="8"/>
  <c r="BQ52" i="8"/>
  <c r="BU52" i="8"/>
  <c r="AG55" i="8"/>
  <c r="AO55" i="8"/>
  <c r="AW55" i="8"/>
  <c r="BA46" i="8"/>
  <c r="BI46" i="8"/>
  <c r="BM55" i="8"/>
  <c r="BQ46" i="8"/>
  <c r="C38" i="8"/>
  <c r="G38" i="8"/>
  <c r="K38" i="8"/>
  <c r="O38" i="8"/>
  <c r="S38" i="8"/>
  <c r="AA38" i="8"/>
  <c r="AE38" i="8"/>
  <c r="AE55" i="8" s="1"/>
  <c r="AI46" i="8"/>
  <c r="AI56" i="8" s="1"/>
  <c r="AM38" i="8"/>
  <c r="AM55" i="8" s="1"/>
  <c r="AQ46" i="8"/>
  <c r="AU38" i="8"/>
  <c r="AU55" i="8" s="1"/>
  <c r="AY46" i="8"/>
  <c r="BC38" i="8"/>
  <c r="BC55" i="8" s="1"/>
  <c r="BG46" i="8"/>
  <c r="BK38" i="8"/>
  <c r="BK55" i="8" s="1"/>
  <c r="BO46" i="8"/>
  <c r="BO56" i="8" s="1"/>
  <c r="BS38" i="8"/>
  <c r="BS55" i="8" s="1"/>
  <c r="AI49" i="8"/>
  <c r="AM49" i="8"/>
  <c r="AQ49" i="8"/>
  <c r="AU49" i="8"/>
  <c r="AY49" i="8"/>
  <c r="BC49" i="8"/>
  <c r="BG49" i="8"/>
  <c r="BK49" i="8"/>
  <c r="BO49" i="8"/>
  <c r="BS49" i="8"/>
  <c r="AH52" i="8"/>
  <c r="AL52" i="8"/>
  <c r="AP52" i="8"/>
  <c r="AT52" i="8"/>
  <c r="AX52" i="8"/>
  <c r="BB52" i="8"/>
  <c r="BF52" i="8"/>
  <c r="BJ52" i="8"/>
  <c r="BN52" i="8"/>
  <c r="BR52" i="8"/>
  <c r="AJ49" i="8"/>
  <c r="AN49" i="8"/>
  <c r="AR49" i="8"/>
  <c r="AV49" i="8"/>
  <c r="AZ49" i="8"/>
  <c r="BD49" i="8"/>
  <c r="BH49" i="8"/>
  <c r="BL49" i="8"/>
  <c r="BP49" i="8"/>
  <c r="BT49" i="8"/>
  <c r="BF55" i="10"/>
  <c r="BR55" i="10"/>
  <c r="AH46" i="10"/>
  <c r="AI35" i="10" s="1"/>
  <c r="AL46" i="10"/>
  <c r="AM35" i="10" s="1"/>
  <c r="AP46" i="10"/>
  <c r="AT46" i="10"/>
  <c r="AX46" i="10"/>
  <c r="AY35" i="10" s="1"/>
  <c r="BB46" i="10"/>
  <c r="BC35" i="10" s="1"/>
  <c r="BF46" i="10"/>
  <c r="BJ46" i="10"/>
  <c r="BN46" i="10"/>
  <c r="BO35" i="10" s="1"/>
  <c r="BR46" i="10"/>
  <c r="BS35" i="10" s="1"/>
  <c r="AH49" i="10"/>
  <c r="AL49" i="10"/>
  <c r="AP49" i="10"/>
  <c r="AT49" i="10"/>
  <c r="AX49" i="10"/>
  <c r="BB49" i="10"/>
  <c r="BF49" i="10"/>
  <c r="BJ49" i="10"/>
  <c r="BN49" i="10"/>
  <c r="BR49" i="10"/>
  <c r="BV49" i="10"/>
  <c r="V52" i="10"/>
  <c r="Z52" i="10"/>
  <c r="AD52" i="10"/>
  <c r="AP52" i="10"/>
  <c r="BF52" i="10"/>
  <c r="BV52" i="10"/>
  <c r="AP55" i="10"/>
  <c r="BB55" i="10"/>
  <c r="BG56" i="10"/>
  <c r="BK56" i="10"/>
  <c r="BD46" i="10"/>
  <c r="BD35" i="10" s="1"/>
  <c r="AJ55" i="10"/>
  <c r="AZ55" i="10"/>
  <c r="BL55" i="10"/>
  <c r="AF46" i="10"/>
  <c r="AJ46" i="10"/>
  <c r="AJ35" i="10" s="1"/>
  <c r="AR46" i="10"/>
  <c r="AV46" i="10"/>
  <c r="BD55" i="10"/>
  <c r="BH46" i="10"/>
  <c r="BL46" i="10"/>
  <c r="BL35" i="10" s="1"/>
  <c r="BP46" i="10"/>
  <c r="AF49" i="10"/>
  <c r="AJ49" i="10"/>
  <c r="AN49" i="10"/>
  <c r="AR49" i="10"/>
  <c r="AV49" i="10"/>
  <c r="AZ49" i="10"/>
  <c r="BD49" i="10"/>
  <c r="BH49" i="10"/>
  <c r="BL49" i="10"/>
  <c r="BP49" i="10"/>
  <c r="BT49" i="10"/>
  <c r="AF52" i="10"/>
  <c r="AJ52" i="10"/>
  <c r="AN52" i="10"/>
  <c r="AR52" i="10"/>
  <c r="AV52" i="10"/>
  <c r="AZ52" i="10"/>
  <c r="BD52" i="10"/>
  <c r="BH52" i="10"/>
  <c r="BL52" i="10"/>
  <c r="BP52" i="10"/>
  <c r="BT52" i="10"/>
  <c r="AW46" i="9"/>
  <c r="BM38" i="9"/>
  <c r="BD55" i="9"/>
  <c r="H42" i="9"/>
  <c r="P42" i="9"/>
  <c r="X42" i="9"/>
  <c r="AF42" i="9"/>
  <c r="AN42" i="9"/>
  <c r="AN55" i="9" s="1"/>
  <c r="AR42" i="9"/>
  <c r="AR55" i="9" s="1"/>
  <c r="AZ42" i="9"/>
  <c r="AZ55" i="9" s="1"/>
  <c r="BH42" i="9"/>
  <c r="BL42" i="9"/>
  <c r="BL55" i="9" s="1"/>
  <c r="BP42" i="9"/>
  <c r="BP55" i="9" s="1"/>
  <c r="BT42" i="9"/>
  <c r="BT55" i="9" s="1"/>
  <c r="AM46" i="8"/>
  <c r="BS46" i="8"/>
  <c r="AG46" i="8"/>
  <c r="AH35" i="8" s="1"/>
  <c r="AO46" i="8"/>
  <c r="AW46" i="8"/>
  <c r="BE46" i="8"/>
  <c r="BM46" i="8"/>
  <c r="BN35" i="8" s="1"/>
  <c r="BU46" i="8"/>
  <c r="AU46" i="8"/>
  <c r="AI38" i="8"/>
  <c r="AI55" i="8" s="1"/>
  <c r="AY38" i="8"/>
  <c r="AY55" i="8" s="1"/>
  <c r="BO38" i="8"/>
  <c r="BC46" i="8"/>
  <c r="AH46" i="8"/>
  <c r="AL46" i="8"/>
  <c r="AL35" i="8" s="1"/>
  <c r="AP46" i="8"/>
  <c r="AT46" i="8"/>
  <c r="AX46" i="8"/>
  <c r="BB46" i="8"/>
  <c r="BC35" i="8" s="1"/>
  <c r="BF46" i="8"/>
  <c r="BJ46" i="8"/>
  <c r="BN46" i="8"/>
  <c r="BR46" i="8"/>
  <c r="BU35" i="8" s="1"/>
  <c r="BV46" i="8"/>
  <c r="R49" i="8"/>
  <c r="V49" i="8"/>
  <c r="Z49" i="8"/>
  <c r="AD49" i="8"/>
  <c r="AH49" i="8"/>
  <c r="AL49" i="8"/>
  <c r="AP49" i="8"/>
  <c r="AP56" i="8" s="1"/>
  <c r="AT49" i="8"/>
  <c r="AX49" i="8"/>
  <c r="BB49" i="8"/>
  <c r="BF49" i="8"/>
  <c r="BF56" i="8" s="1"/>
  <c r="BJ49" i="8"/>
  <c r="BN49" i="8"/>
  <c r="BR49" i="8"/>
  <c r="BV49" i="8"/>
  <c r="AE46" i="8"/>
  <c r="BK46" i="8"/>
  <c r="AQ55" i="8"/>
  <c r="BG55" i="8"/>
  <c r="BO55" i="8"/>
  <c r="AM42" i="9"/>
  <c r="AM55" i="9" s="1"/>
  <c r="AU42" i="9"/>
  <c r="BC42" i="9"/>
  <c r="BC55" i="9" s="1"/>
  <c r="BK42" i="9"/>
  <c r="BS42" i="9"/>
  <c r="BS55" i="9" s="1"/>
  <c r="AK38" i="8"/>
  <c r="AK55" i="8" s="1"/>
  <c r="AS38" i="8"/>
  <c r="AS55" i="8" s="1"/>
  <c r="BA38" i="8"/>
  <c r="BA55" i="8" s="1"/>
  <c r="BI38" i="8"/>
  <c r="BI55" i="8" s="1"/>
  <c r="BQ38" i="8"/>
  <c r="BQ55" i="8" s="1"/>
  <c r="AJ46" i="8"/>
  <c r="AK35" i="8" s="1"/>
  <c r="AN46" i="8"/>
  <c r="AR46" i="8"/>
  <c r="AV46" i="8"/>
  <c r="AZ46" i="8"/>
  <c r="BA35" i="8" s="1"/>
  <c r="BD46" i="8"/>
  <c r="BH46" i="8"/>
  <c r="BL46" i="8"/>
  <c r="BP46" i="8"/>
  <c r="BQ35" i="8" s="1"/>
  <c r="BT46" i="8"/>
  <c r="AF49" i="8"/>
  <c r="AI52" i="8"/>
  <c r="AM52" i="8"/>
  <c r="AM56" i="8" s="1"/>
  <c r="AQ52" i="8"/>
  <c r="AU52" i="8"/>
  <c r="AY52" i="8"/>
  <c r="BC52" i="8"/>
  <c r="BC56" i="8" s="1"/>
  <c r="BG52" i="8"/>
  <c r="BK52" i="8"/>
  <c r="BO52" i="8"/>
  <c r="BS52" i="8"/>
  <c r="AH42" i="8"/>
  <c r="AL42" i="8"/>
  <c r="AP42" i="8"/>
  <c r="AT42" i="8"/>
  <c r="AX42" i="8"/>
  <c r="BB42" i="8"/>
  <c r="BF42" i="8"/>
  <c r="BJ42" i="8"/>
  <c r="BN42" i="8"/>
  <c r="BR42" i="8"/>
  <c r="BV42" i="8"/>
  <c r="N52" i="9"/>
  <c r="V52" i="9"/>
  <c r="AD52" i="9"/>
  <c r="AL52" i="9"/>
  <c r="AT52" i="9"/>
  <c r="BB52" i="9"/>
  <c r="BJ52" i="9"/>
  <c r="BR52" i="9"/>
  <c r="AJ46" i="9"/>
  <c r="AK35" i="9" s="1"/>
  <c r="S42" i="9"/>
  <c r="BG38" i="10"/>
  <c r="BG55" i="10" s="1"/>
  <c r="E46" i="8"/>
  <c r="I46" i="8"/>
  <c r="I56" i="8" s="1"/>
  <c r="M46" i="8"/>
  <c r="Q46" i="8"/>
  <c r="U46" i="8"/>
  <c r="Y46" i="8"/>
  <c r="Y56" i="8" s="1"/>
  <c r="AC46" i="8"/>
  <c r="E49" i="8"/>
  <c r="I49" i="8"/>
  <c r="M49" i="8"/>
  <c r="B49" i="8" s="1"/>
  <c r="Q49" i="8"/>
  <c r="U49" i="8"/>
  <c r="Y49" i="8"/>
  <c r="AC49" i="8"/>
  <c r="AG49" i="8"/>
  <c r="AK49" i="8"/>
  <c r="AO49" i="8"/>
  <c r="AS49" i="8"/>
  <c r="AW49" i="8"/>
  <c r="BA49" i="8"/>
  <c r="BE49" i="8"/>
  <c r="BI49" i="8"/>
  <c r="BM49" i="8"/>
  <c r="BQ49" i="8"/>
  <c r="BU49" i="8"/>
  <c r="D52" i="8"/>
  <c r="D56" i="8" s="1"/>
  <c r="H52" i="8"/>
  <c r="L52" i="8"/>
  <c r="P52" i="8"/>
  <c r="T52" i="8"/>
  <c r="X52" i="8"/>
  <c r="AB52" i="8"/>
  <c r="AF52" i="8"/>
  <c r="AJ52" i="8"/>
  <c r="AN52" i="8"/>
  <c r="AR52" i="8"/>
  <c r="AV52" i="8"/>
  <c r="AZ52" i="8"/>
  <c r="BD52" i="8"/>
  <c r="BH52" i="8"/>
  <c r="BL52" i="8"/>
  <c r="BP52" i="8"/>
  <c r="BT52" i="8"/>
  <c r="C46" i="9"/>
  <c r="G46" i="9"/>
  <c r="H35" i="9" s="1"/>
  <c r="O46" i="9"/>
  <c r="P35" i="9" s="1"/>
  <c r="S46" i="9"/>
  <c r="W46" i="9"/>
  <c r="X35" i="9" s="1"/>
  <c r="AE46" i="9"/>
  <c r="AF35" i="9" s="1"/>
  <c r="AI46" i="9"/>
  <c r="AM46" i="9"/>
  <c r="AQ46" i="9"/>
  <c r="AU46" i="9"/>
  <c r="AY46" i="9"/>
  <c r="BC46" i="9"/>
  <c r="BG46" i="9"/>
  <c r="BK46" i="9"/>
  <c r="BO46" i="9"/>
  <c r="BS46" i="9"/>
  <c r="C42" i="9"/>
  <c r="AE46" i="10"/>
  <c r="AE56" i="10" s="1"/>
  <c r="AE38" i="10"/>
  <c r="AE55" i="10" s="1"/>
  <c r="AQ46" i="10"/>
  <c r="AQ56" i="10" s="1"/>
  <c r="AQ38" i="10"/>
  <c r="AQ55" i="10" s="1"/>
  <c r="AU46" i="10"/>
  <c r="AU38" i="10"/>
  <c r="AU55" i="10" s="1"/>
  <c r="BC56" i="10"/>
  <c r="BA55" i="11"/>
  <c r="AF49" i="9"/>
  <c r="AN49" i="9"/>
  <c r="BD49" i="9"/>
  <c r="BT49" i="9"/>
  <c r="AG46" i="9"/>
  <c r="AG35" i="9" s="1"/>
  <c r="AO42" i="9"/>
  <c r="AW42" i="9"/>
  <c r="AW55" i="9" s="1"/>
  <c r="BE42" i="9"/>
  <c r="BM42" i="9"/>
  <c r="BU42" i="9"/>
  <c r="AN55" i="10"/>
  <c r="BT55" i="10"/>
  <c r="AK55" i="11"/>
  <c r="BQ55" i="11"/>
  <c r="U55" i="11"/>
  <c r="AG46" i="11"/>
  <c r="AG38" i="11"/>
  <c r="AG55" i="11" s="1"/>
  <c r="AK46" i="11"/>
  <c r="AO46" i="11"/>
  <c r="AO35" i="11" s="1"/>
  <c r="AS46" i="11"/>
  <c r="AS35" i="11" s="1"/>
  <c r="AS38" i="11"/>
  <c r="AS55" i="11" s="1"/>
  <c r="AW46" i="11"/>
  <c r="AW38" i="11"/>
  <c r="AW55" i="11" s="1"/>
  <c r="BA46" i="11"/>
  <c r="BE46" i="11"/>
  <c r="BE35" i="11" s="1"/>
  <c r="BI46" i="11"/>
  <c r="BI35" i="11" s="1"/>
  <c r="BI38" i="11"/>
  <c r="BI55" i="11" s="1"/>
  <c r="BM46" i="11"/>
  <c r="BM38" i="11"/>
  <c r="BM55" i="11" s="1"/>
  <c r="BQ46" i="11"/>
  <c r="BU46" i="11"/>
  <c r="AG49" i="11"/>
  <c r="AK49" i="11"/>
  <c r="AO49" i="11"/>
  <c r="AS49" i="11"/>
  <c r="AW49" i="11"/>
  <c r="BA49" i="11"/>
  <c r="BE49" i="11"/>
  <c r="BI49" i="11"/>
  <c r="BM49" i="11"/>
  <c r="BQ49" i="11"/>
  <c r="BU49" i="11"/>
  <c r="AG52" i="11"/>
  <c r="AK52" i="11"/>
  <c r="AO52" i="11"/>
  <c r="AS52" i="11"/>
  <c r="AW52" i="11"/>
  <c r="BA52" i="11"/>
  <c r="BE52" i="11"/>
  <c r="BI52" i="11"/>
  <c r="BM52" i="11"/>
  <c r="BQ52" i="11"/>
  <c r="BU52" i="11"/>
  <c r="AS38" i="9"/>
  <c r="AS55" i="9" s="1"/>
  <c r="BI38" i="9"/>
  <c r="BI55" i="9" s="1"/>
  <c r="AH42" i="9"/>
  <c r="AL42" i="9"/>
  <c r="AP42" i="9"/>
  <c r="AT42" i="9"/>
  <c r="AX42" i="9"/>
  <c r="BB42" i="9"/>
  <c r="BF42" i="9"/>
  <c r="BJ42" i="9"/>
  <c r="BN42" i="9"/>
  <c r="BR42" i="9"/>
  <c r="BV42" i="9"/>
  <c r="AR55" i="10"/>
  <c r="Q46" i="10"/>
  <c r="U46" i="10"/>
  <c r="Y46" i="10"/>
  <c r="AC46" i="10"/>
  <c r="AG46" i="10"/>
  <c r="AK46" i="10"/>
  <c r="AO46" i="10"/>
  <c r="AS46" i="10"/>
  <c r="AW46" i="10"/>
  <c r="BA46" i="10"/>
  <c r="BB35" i="10" s="1"/>
  <c r="BE46" i="10"/>
  <c r="BI46" i="10"/>
  <c r="BM46" i="10"/>
  <c r="BQ46" i="10"/>
  <c r="BU46" i="10"/>
  <c r="E49" i="10"/>
  <c r="I49" i="10"/>
  <c r="M49" i="10"/>
  <c r="B49" i="10" s="1"/>
  <c r="Q49" i="10"/>
  <c r="U49" i="10"/>
  <c r="Y49" i="10"/>
  <c r="AC49" i="10"/>
  <c r="AG49" i="10"/>
  <c r="AK49" i="10"/>
  <c r="AO49" i="10"/>
  <c r="AS49" i="10"/>
  <c r="AW49" i="10"/>
  <c r="BA49" i="10"/>
  <c r="BE49" i="10"/>
  <c r="BI49" i="10"/>
  <c r="BM49" i="10"/>
  <c r="BQ49" i="10"/>
  <c r="BU49" i="10"/>
  <c r="E52" i="10"/>
  <c r="I52" i="10"/>
  <c r="M52" i="10"/>
  <c r="Q52" i="10"/>
  <c r="U52" i="10"/>
  <c r="Y52" i="10"/>
  <c r="AC52" i="10"/>
  <c r="AG52" i="10"/>
  <c r="AK52" i="10"/>
  <c r="AO52" i="10"/>
  <c r="AS52" i="10"/>
  <c r="AW52" i="10"/>
  <c r="BA52" i="10"/>
  <c r="BE52" i="10"/>
  <c r="BI52" i="10"/>
  <c r="BM52" i="10"/>
  <c r="BQ52" i="10"/>
  <c r="BU52" i="10"/>
  <c r="AN46" i="10"/>
  <c r="BT46" i="10"/>
  <c r="BT35" i="10" s="1"/>
  <c r="AO38" i="11"/>
  <c r="AO55" i="11" s="1"/>
  <c r="BU38" i="11"/>
  <c r="BU55" i="11" s="1"/>
  <c r="BK38" i="10"/>
  <c r="BK55" i="10" s="1"/>
  <c r="BN56" i="10"/>
  <c r="BR46" i="11"/>
  <c r="BR35" i="11" s="1"/>
  <c r="BV46" i="11"/>
  <c r="N49" i="11"/>
  <c r="B49" i="11" s="1"/>
  <c r="R49" i="11"/>
  <c r="V49" i="11"/>
  <c r="Z49" i="11"/>
  <c r="AD49" i="11"/>
  <c r="AH49" i="11"/>
  <c r="AL49" i="11"/>
  <c r="AP49" i="11"/>
  <c r="AT49" i="11"/>
  <c r="AX49" i="11"/>
  <c r="BB49" i="11"/>
  <c r="BF49" i="11"/>
  <c r="BJ49" i="11"/>
  <c r="BN49" i="11"/>
  <c r="BR49" i="11"/>
  <c r="BV49" i="11"/>
  <c r="R52" i="11"/>
  <c r="V52" i="11"/>
  <c r="Z52" i="11"/>
  <c r="AD52" i="11"/>
  <c r="AH52" i="11"/>
  <c r="AL52" i="11"/>
  <c r="AP52" i="11"/>
  <c r="AT52" i="11"/>
  <c r="AX52" i="11"/>
  <c r="BB52" i="11"/>
  <c r="BF52" i="11"/>
  <c r="BJ52" i="11"/>
  <c r="BN52" i="11"/>
  <c r="BR52" i="11"/>
  <c r="BV52" i="11"/>
  <c r="BV56" i="11" s="1"/>
  <c r="BS42" i="11"/>
  <c r="BO56" i="10"/>
  <c r="Z55" i="10"/>
  <c r="AA38" i="10"/>
  <c r="AA55" i="10" s="1"/>
  <c r="R52" i="10"/>
  <c r="O38" i="10"/>
  <c r="D46" i="10"/>
  <c r="P46" i="10"/>
  <c r="P35" i="10" s="1"/>
  <c r="T46" i="10"/>
  <c r="X46" i="10"/>
  <c r="AB55" i="10"/>
  <c r="D49" i="10"/>
  <c r="H49" i="10"/>
  <c r="L49" i="10"/>
  <c r="P49" i="10"/>
  <c r="T49" i="10"/>
  <c r="X49" i="10"/>
  <c r="AB49" i="10"/>
  <c r="D52" i="10"/>
  <c r="H52" i="10"/>
  <c r="L52" i="10"/>
  <c r="P52" i="10"/>
  <c r="T52" i="10"/>
  <c r="X52" i="10"/>
  <c r="AB52" i="10"/>
  <c r="AG42" i="9"/>
  <c r="AG55" i="9" s="1"/>
  <c r="AF38" i="9"/>
  <c r="E46" i="9"/>
  <c r="I46" i="9"/>
  <c r="M46" i="9"/>
  <c r="Q46" i="9"/>
  <c r="Q35" i="9" s="1"/>
  <c r="U46" i="9"/>
  <c r="AC46" i="9"/>
  <c r="R42" i="9"/>
  <c r="V42" i="9"/>
  <c r="Z42" i="9"/>
  <c r="AD42" i="9"/>
  <c r="M42" i="9"/>
  <c r="AC42" i="9"/>
  <c r="K42" i="9"/>
  <c r="K55" i="9" s="1"/>
  <c r="AA42" i="9"/>
  <c r="AA55" i="9" s="1"/>
  <c r="AE42" i="9"/>
  <c r="C42" i="8"/>
  <c r="C55" i="8" s="1"/>
  <c r="G42" i="8"/>
  <c r="G55" i="8" s="1"/>
  <c r="K42" i="8"/>
  <c r="O42" i="8"/>
  <c r="S42" i="8"/>
  <c r="S55" i="8" s="1"/>
  <c r="W42" i="8"/>
  <c r="W55" i="8" s="1"/>
  <c r="AA42" i="8"/>
  <c r="AA55" i="8" s="1"/>
  <c r="S46" i="8"/>
  <c r="W46" i="8"/>
  <c r="AA46" i="8"/>
  <c r="AE49" i="8"/>
  <c r="D46" i="8"/>
  <c r="H46" i="8"/>
  <c r="L46" i="8"/>
  <c r="P46" i="8"/>
  <c r="T46" i="8"/>
  <c r="X46" i="8"/>
  <c r="Y35" i="8" s="1"/>
  <c r="AB46" i="8"/>
  <c r="AF46" i="8"/>
  <c r="D49" i="8"/>
  <c r="H49" i="8"/>
  <c r="L49" i="8"/>
  <c r="P49" i="8"/>
  <c r="T49" i="8"/>
  <c r="X49" i="8"/>
  <c r="AB49" i="8"/>
  <c r="C52" i="8"/>
  <c r="G52" i="8"/>
  <c r="K52" i="8"/>
  <c r="O52" i="8"/>
  <c r="S52" i="8"/>
  <c r="W52" i="8"/>
  <c r="AA52" i="8"/>
  <c r="AE52" i="8"/>
  <c r="Q46" i="11"/>
  <c r="Q35" i="11" s="1"/>
  <c r="U46" i="11"/>
  <c r="U56" i="11" s="1"/>
  <c r="Y46" i="11"/>
  <c r="Y35" i="11" s="1"/>
  <c r="AC46" i="11"/>
  <c r="Q49" i="11"/>
  <c r="U49" i="11"/>
  <c r="Y49" i="11"/>
  <c r="AC49" i="11"/>
  <c r="Q52" i="11"/>
  <c r="U52" i="11"/>
  <c r="Y52" i="11"/>
  <c r="AC52" i="11"/>
  <c r="AC55" i="11"/>
  <c r="Q55" i="11"/>
  <c r="X35" i="10"/>
  <c r="P38" i="10"/>
  <c r="P55" i="10" s="1"/>
  <c r="AB46" i="10"/>
  <c r="AB35" i="10" s="1"/>
  <c r="J55" i="10"/>
  <c r="T38" i="10"/>
  <c r="T55" i="10" s="1"/>
  <c r="R46" i="10"/>
  <c r="V46" i="10"/>
  <c r="Z46" i="10"/>
  <c r="AA35" i="10" s="1"/>
  <c r="AD46" i="10"/>
  <c r="F49" i="10"/>
  <c r="J49" i="10"/>
  <c r="N49" i="10"/>
  <c r="R49" i="10"/>
  <c r="V49" i="10"/>
  <c r="Z49" i="10"/>
  <c r="AD49" i="10"/>
  <c r="F52" i="10"/>
  <c r="J52" i="10"/>
  <c r="N52" i="10"/>
  <c r="H42" i="10"/>
  <c r="H55" i="10" s="1"/>
  <c r="L42" i="10"/>
  <c r="L55" i="10" s="1"/>
  <c r="T35" i="10"/>
  <c r="X38" i="10"/>
  <c r="X55" i="10" s="1"/>
  <c r="S56" i="10"/>
  <c r="W56" i="10"/>
  <c r="AA56" i="10"/>
  <c r="M38" i="9"/>
  <c r="B38" i="9" s="1"/>
  <c r="AC38" i="9"/>
  <c r="E52" i="9"/>
  <c r="I52" i="9"/>
  <c r="M52" i="9"/>
  <c r="B52" i="9" s="1"/>
  <c r="Q52" i="9"/>
  <c r="U52" i="9"/>
  <c r="Y52" i="9"/>
  <c r="AC52" i="9"/>
  <c r="W42" i="9"/>
  <c r="W55" i="9" s="1"/>
  <c r="F49" i="9"/>
  <c r="J49" i="9"/>
  <c r="N49" i="9"/>
  <c r="R49" i="9"/>
  <c r="V49" i="9"/>
  <c r="Z49" i="9"/>
  <c r="AD49" i="9"/>
  <c r="T46" i="9"/>
  <c r="AB46" i="9"/>
  <c r="P38" i="9"/>
  <c r="X38" i="9"/>
  <c r="E42" i="9"/>
  <c r="Q42" i="9"/>
  <c r="Q55" i="9" s="1"/>
  <c r="Y42" i="9"/>
  <c r="Q38" i="8"/>
  <c r="Q55" i="8" s="1"/>
  <c r="Y38" i="8"/>
  <c r="Y55" i="8" s="1"/>
  <c r="F46" i="8"/>
  <c r="J46" i="8"/>
  <c r="N46" i="8"/>
  <c r="R46" i="8"/>
  <c r="V46" i="8"/>
  <c r="Z46" i="8"/>
  <c r="AD46" i="8"/>
  <c r="F49" i="8"/>
  <c r="J49" i="8"/>
  <c r="N49" i="8"/>
  <c r="E52" i="8"/>
  <c r="I52" i="8"/>
  <c r="M52" i="8"/>
  <c r="B52" i="8" s="1"/>
  <c r="Q52" i="8"/>
  <c r="U52" i="8"/>
  <c r="Y52" i="8"/>
  <c r="AC52" i="8"/>
  <c r="AC56" i="8" s="1"/>
  <c r="D42" i="8"/>
  <c r="H42" i="8"/>
  <c r="L42" i="8"/>
  <c r="P42" i="8"/>
  <c r="T42" i="8"/>
  <c r="X42" i="8"/>
  <c r="AB42" i="8"/>
  <c r="I38" i="8"/>
  <c r="I55" i="8" s="1"/>
  <c r="C46" i="8"/>
  <c r="G46" i="8"/>
  <c r="K46" i="8"/>
  <c r="O46" i="8"/>
  <c r="P35" i="8" s="1"/>
  <c r="C49" i="8"/>
  <c r="G49" i="8"/>
  <c r="K49" i="8"/>
  <c r="O49" i="8"/>
  <c r="S49" i="8"/>
  <c r="W49" i="8"/>
  <c r="AA49" i="8"/>
  <c r="F52" i="8"/>
  <c r="J52" i="8"/>
  <c r="N52" i="8"/>
  <c r="R52" i="8"/>
  <c r="V52" i="8"/>
  <c r="Z52" i="8"/>
  <c r="AD52" i="8"/>
  <c r="U38" i="8"/>
  <c r="U55" i="8" s="1"/>
  <c r="AC38" i="8"/>
  <c r="AC55" i="8" s="1"/>
  <c r="F42" i="8"/>
  <c r="J42" i="8"/>
  <c r="N42" i="8"/>
  <c r="R42" i="8"/>
  <c r="V42" i="8"/>
  <c r="Z42" i="8"/>
  <c r="AD42" i="8"/>
  <c r="D35" i="11"/>
  <c r="H35" i="11"/>
  <c r="E46" i="11"/>
  <c r="E35" i="11" s="1"/>
  <c r="I46" i="11"/>
  <c r="M46" i="11"/>
  <c r="E49" i="11"/>
  <c r="I49" i="11"/>
  <c r="M49" i="11"/>
  <c r="I52" i="11"/>
  <c r="M52" i="11"/>
  <c r="I38" i="11"/>
  <c r="I42" i="11"/>
  <c r="F49" i="11"/>
  <c r="J49" i="11"/>
  <c r="F46" i="11"/>
  <c r="G35" i="11" s="1"/>
  <c r="J46" i="11"/>
  <c r="N46" i="11"/>
  <c r="B46" i="11" s="1"/>
  <c r="R46" i="11"/>
  <c r="S35" i="11" s="1"/>
  <c r="V46" i="11"/>
  <c r="Z46" i="11"/>
  <c r="AA35" i="11" s="1"/>
  <c r="AD46" i="11"/>
  <c r="AH46" i="11"/>
  <c r="AI35" i="11" s="1"/>
  <c r="AL46" i="11"/>
  <c r="AM35" i="11" s="1"/>
  <c r="AP46" i="11"/>
  <c r="AT46" i="11"/>
  <c r="AU35" i="11" s="1"/>
  <c r="AX46" i="11"/>
  <c r="AY35" i="11" s="1"/>
  <c r="BB46" i="11"/>
  <c r="BC35" i="11" s="1"/>
  <c r="BF46" i="11"/>
  <c r="BG35" i="11" s="1"/>
  <c r="BJ46" i="11"/>
  <c r="BN46" i="11"/>
  <c r="BO35" i="11" s="1"/>
  <c r="H42" i="11"/>
  <c r="G42" i="11"/>
  <c r="S42" i="11"/>
  <c r="W42" i="11"/>
  <c r="AA42" i="11"/>
  <c r="AE42" i="11"/>
  <c r="AI42" i="11"/>
  <c r="AM42" i="11"/>
  <c r="AQ42" i="11"/>
  <c r="AU42" i="11"/>
  <c r="AY42" i="11"/>
  <c r="BC42" i="11"/>
  <c r="BG42" i="11"/>
  <c r="BK42" i="11"/>
  <c r="BO42" i="11"/>
  <c r="Y55" i="11"/>
  <c r="BE55" i="11"/>
  <c r="E52" i="11"/>
  <c r="E38" i="11"/>
  <c r="C49" i="11"/>
  <c r="C56" i="11" s="1"/>
  <c r="G49" i="11"/>
  <c r="G56" i="11" s="1"/>
  <c r="K49" i="11"/>
  <c r="K56" i="11" s="1"/>
  <c r="O49" i="11"/>
  <c r="O56" i="11" s="1"/>
  <c r="F52" i="11"/>
  <c r="J52" i="11"/>
  <c r="N52" i="11"/>
  <c r="B52" i="11" s="1"/>
  <c r="M42" i="11"/>
  <c r="C42" i="11"/>
  <c r="K42" i="11"/>
  <c r="O42" i="11"/>
  <c r="D42" i="11"/>
  <c r="L42" i="11"/>
  <c r="E42" i="11"/>
  <c r="H46" i="10"/>
  <c r="H35" i="10" s="1"/>
  <c r="E46" i="10"/>
  <c r="I46" i="10"/>
  <c r="M46" i="10"/>
  <c r="L46" i="10"/>
  <c r="L35" i="10" s="1"/>
  <c r="D38" i="10"/>
  <c r="D55" i="10" s="1"/>
  <c r="F46" i="10"/>
  <c r="J46" i="10"/>
  <c r="K35" i="10" s="1"/>
  <c r="N46" i="10"/>
  <c r="O55" i="10"/>
  <c r="G56" i="10"/>
  <c r="K56" i="10"/>
  <c r="O56" i="10"/>
  <c r="G42" i="9"/>
  <c r="O42" i="9"/>
  <c r="G38" i="9"/>
  <c r="H38" i="9"/>
  <c r="H55" i="9" s="1"/>
  <c r="D46" i="9"/>
  <c r="L46" i="9"/>
  <c r="I42" i="9"/>
  <c r="F42" i="9"/>
  <c r="J42" i="9"/>
  <c r="N42" i="9"/>
  <c r="E38" i="8"/>
  <c r="E55" i="8" s="1"/>
  <c r="M38" i="8"/>
  <c r="P35" i="11"/>
  <c r="S56" i="11"/>
  <c r="T35" i="11"/>
  <c r="W56" i="11"/>
  <c r="X35" i="11"/>
  <c r="AA56" i="11"/>
  <c r="AB35" i="11"/>
  <c r="AE56" i="11"/>
  <c r="AF35" i="11"/>
  <c r="AI56" i="11"/>
  <c r="AJ35" i="11"/>
  <c r="AM56" i="11"/>
  <c r="AN35" i="11"/>
  <c r="AQ56" i="11"/>
  <c r="AR35" i="11"/>
  <c r="AU56" i="11"/>
  <c r="AV35" i="11"/>
  <c r="AY56" i="11"/>
  <c r="AZ35" i="11"/>
  <c r="BC56" i="11"/>
  <c r="BD35" i="11"/>
  <c r="BG56" i="11"/>
  <c r="BH35" i="11"/>
  <c r="BK56" i="11"/>
  <c r="BL35" i="11"/>
  <c r="BO56" i="11"/>
  <c r="BP35" i="11"/>
  <c r="BS56" i="11"/>
  <c r="BV35" i="11"/>
  <c r="BT35" i="11"/>
  <c r="U35" i="11"/>
  <c r="F38" i="11"/>
  <c r="J38" i="11"/>
  <c r="N38" i="11"/>
  <c r="B38" i="11" s="1"/>
  <c r="R38" i="11"/>
  <c r="V38" i="11"/>
  <c r="Z38" i="11"/>
  <c r="AD38" i="11"/>
  <c r="AH38" i="11"/>
  <c r="AL38" i="11"/>
  <c r="AP38" i="11"/>
  <c r="AT38" i="11"/>
  <c r="AX38" i="11"/>
  <c r="BB38" i="11"/>
  <c r="BF38" i="11"/>
  <c r="BJ38" i="11"/>
  <c r="BN38" i="11"/>
  <c r="BR38" i="11"/>
  <c r="BV38" i="11"/>
  <c r="C38" i="11"/>
  <c r="G38" i="11"/>
  <c r="K38" i="11"/>
  <c r="O38" i="11"/>
  <c r="S38" i="11"/>
  <c r="W38" i="11"/>
  <c r="AA38" i="11"/>
  <c r="AE38" i="11"/>
  <c r="AI38" i="11"/>
  <c r="AM38" i="11"/>
  <c r="AQ38" i="11"/>
  <c r="AU38" i="11"/>
  <c r="AY38" i="11"/>
  <c r="BC38" i="11"/>
  <c r="BG38" i="11"/>
  <c r="BK38" i="11"/>
  <c r="BO38" i="11"/>
  <c r="BS38" i="11"/>
  <c r="D38" i="11"/>
  <c r="H38" i="11"/>
  <c r="L38" i="11"/>
  <c r="P38" i="11"/>
  <c r="P55" i="11" s="1"/>
  <c r="T38" i="11"/>
  <c r="T55" i="11" s="1"/>
  <c r="X38" i="11"/>
  <c r="X55" i="11" s="1"/>
  <c r="AB38" i="11"/>
  <c r="AB55" i="11" s="1"/>
  <c r="AF38" i="11"/>
  <c r="AF55" i="11" s="1"/>
  <c r="AJ38" i="11"/>
  <c r="AJ55" i="11" s="1"/>
  <c r="AN38" i="11"/>
  <c r="AN55" i="11" s="1"/>
  <c r="AR38" i="11"/>
  <c r="AR55" i="11" s="1"/>
  <c r="AV38" i="11"/>
  <c r="AV55" i="11" s="1"/>
  <c r="AZ38" i="11"/>
  <c r="AZ55" i="11" s="1"/>
  <c r="BD38" i="11"/>
  <c r="BD55" i="11" s="1"/>
  <c r="BH38" i="11"/>
  <c r="BH55" i="11" s="1"/>
  <c r="BL38" i="11"/>
  <c r="BL55" i="11" s="1"/>
  <c r="BP38" i="11"/>
  <c r="BP55" i="11" s="1"/>
  <c r="BT38" i="11"/>
  <c r="BT55" i="11" s="1"/>
  <c r="F42" i="11"/>
  <c r="J42" i="11"/>
  <c r="N42" i="11"/>
  <c r="B42" i="11" s="1"/>
  <c r="R42" i="11"/>
  <c r="V42" i="11"/>
  <c r="Z42" i="11"/>
  <c r="AD42" i="11"/>
  <c r="AH42" i="11"/>
  <c r="AL42" i="11"/>
  <c r="AP42" i="11"/>
  <c r="AT42" i="11"/>
  <c r="AX42" i="11"/>
  <c r="BB42" i="11"/>
  <c r="BF42" i="11"/>
  <c r="BJ42" i="11"/>
  <c r="BN42" i="11"/>
  <c r="BR42" i="11"/>
  <c r="BV42" i="11"/>
  <c r="D56" i="11"/>
  <c r="H56" i="11"/>
  <c r="L56" i="11"/>
  <c r="P56" i="11"/>
  <c r="T56" i="11"/>
  <c r="X56" i="11"/>
  <c r="AB56" i="11"/>
  <c r="AF56" i="11"/>
  <c r="AJ56" i="11"/>
  <c r="X74" i="11"/>
  <c r="Z76" i="11"/>
  <c r="Y78" i="11" s="1"/>
  <c r="V72" i="11"/>
  <c r="C38" i="10"/>
  <c r="C55" i="10" s="1"/>
  <c r="N38" i="10"/>
  <c r="N55" i="10" s="1"/>
  <c r="S38" i="10"/>
  <c r="S55" i="10" s="1"/>
  <c r="AD38" i="10"/>
  <c r="AD55" i="10" s="1"/>
  <c r="AI38" i="10"/>
  <c r="AI55" i="10" s="1"/>
  <c r="AT38" i="10"/>
  <c r="AT55" i="10" s="1"/>
  <c r="AY38" i="10"/>
  <c r="AY55" i="10" s="1"/>
  <c r="BJ38" i="10"/>
  <c r="BJ55" i="10" s="1"/>
  <c r="BO38" i="10"/>
  <c r="BO55" i="10" s="1"/>
  <c r="BV46" i="10"/>
  <c r="BV35" i="10" s="1"/>
  <c r="BV38" i="10"/>
  <c r="BV55" i="10" s="1"/>
  <c r="F38" i="10"/>
  <c r="F55" i="10" s="1"/>
  <c r="V38" i="10"/>
  <c r="V55" i="10" s="1"/>
  <c r="AL38" i="10"/>
  <c r="AL55" i="10" s="1"/>
  <c r="C56" i="10"/>
  <c r="BS56" i="10"/>
  <c r="BG35" i="10"/>
  <c r="G38" i="10"/>
  <c r="G55" i="10" s="1"/>
  <c r="R38" i="10"/>
  <c r="R55" i="10" s="1"/>
  <c r="W38" i="10"/>
  <c r="W55" i="10" s="1"/>
  <c r="AH38" i="10"/>
  <c r="AH55" i="10" s="1"/>
  <c r="AM38" i="10"/>
  <c r="AM55" i="10" s="1"/>
  <c r="AX38" i="10"/>
  <c r="AX55" i="10" s="1"/>
  <c r="BC38" i="10"/>
  <c r="BC55" i="10" s="1"/>
  <c r="BN38" i="10"/>
  <c r="BN55" i="10" s="1"/>
  <c r="BS38" i="10"/>
  <c r="BS55" i="10" s="1"/>
  <c r="E38" i="10"/>
  <c r="E55" i="10" s="1"/>
  <c r="I38" i="10"/>
  <c r="I55" i="10" s="1"/>
  <c r="M38" i="10"/>
  <c r="B38" i="10" s="1"/>
  <c r="Q38" i="10"/>
  <c r="Q55" i="10" s="1"/>
  <c r="U38" i="10"/>
  <c r="U55" i="10" s="1"/>
  <c r="Y38" i="10"/>
  <c r="Y55" i="10" s="1"/>
  <c r="AC38" i="10"/>
  <c r="AC55" i="10" s="1"/>
  <c r="AG38" i="10"/>
  <c r="AG55" i="10" s="1"/>
  <c r="AK38" i="10"/>
  <c r="AK55" i="10" s="1"/>
  <c r="AO38" i="10"/>
  <c r="AO55" i="10" s="1"/>
  <c r="AS38" i="10"/>
  <c r="AS55" i="10" s="1"/>
  <c r="AW38" i="10"/>
  <c r="AW55" i="10" s="1"/>
  <c r="BA38" i="10"/>
  <c r="BA55" i="10" s="1"/>
  <c r="BE38" i="10"/>
  <c r="BE55" i="10" s="1"/>
  <c r="BI38" i="10"/>
  <c r="BI55" i="10" s="1"/>
  <c r="BM38" i="10"/>
  <c r="BM55" i="10" s="1"/>
  <c r="BQ38" i="10"/>
  <c r="BQ55" i="10" s="1"/>
  <c r="BU38" i="10"/>
  <c r="BU55" i="10" s="1"/>
  <c r="X74" i="10"/>
  <c r="Z76" i="10"/>
  <c r="Y78" i="10" s="1"/>
  <c r="V72" i="10"/>
  <c r="Y35" i="9"/>
  <c r="C38" i="9"/>
  <c r="S38" i="9"/>
  <c r="AI38" i="9"/>
  <c r="AI55" i="9" s="1"/>
  <c r="AY38" i="9"/>
  <c r="AY55" i="9" s="1"/>
  <c r="BO38" i="9"/>
  <c r="BO55" i="9" s="1"/>
  <c r="AN46" i="9"/>
  <c r="AR46" i="9"/>
  <c r="AV46" i="9"/>
  <c r="AZ46" i="9"/>
  <c r="AZ35" i="9" s="1"/>
  <c r="BD46" i="9"/>
  <c r="BH46" i="9"/>
  <c r="BL46" i="9"/>
  <c r="BP46" i="9"/>
  <c r="BP35" i="9" s="1"/>
  <c r="BT46" i="9"/>
  <c r="C49" i="9"/>
  <c r="G49" i="9"/>
  <c r="K49" i="9"/>
  <c r="O49" i="9"/>
  <c r="S49" i="9"/>
  <c r="W49" i="9"/>
  <c r="AA49" i="9"/>
  <c r="AE49" i="9"/>
  <c r="AI49" i="9"/>
  <c r="AM49" i="9"/>
  <c r="AQ49" i="9"/>
  <c r="AQ56" i="9" s="1"/>
  <c r="AU49" i="9"/>
  <c r="AY49" i="9"/>
  <c r="BC49" i="9"/>
  <c r="BG49" i="9"/>
  <c r="BG56" i="9" s="1"/>
  <c r="BK49" i="9"/>
  <c r="BO49" i="9"/>
  <c r="BS49" i="9"/>
  <c r="F52" i="9"/>
  <c r="J52" i="9"/>
  <c r="R52" i="9"/>
  <c r="Z52" i="9"/>
  <c r="AH52" i="9"/>
  <c r="AP52" i="9"/>
  <c r="AX52" i="9"/>
  <c r="BF52" i="9"/>
  <c r="BN52" i="9"/>
  <c r="BV52" i="9"/>
  <c r="L42" i="9"/>
  <c r="L55" i="9" s="1"/>
  <c r="AB42" i="9"/>
  <c r="AB55" i="9" s="1"/>
  <c r="K46" i="9"/>
  <c r="AA46" i="9"/>
  <c r="I38" i="9"/>
  <c r="I55" i="9" s="1"/>
  <c r="O38" i="9"/>
  <c r="O55" i="9" s="1"/>
  <c r="Y38" i="9"/>
  <c r="AE38" i="9"/>
  <c r="AO38" i="9"/>
  <c r="AU38" i="9"/>
  <c r="AU55" i="9" s="1"/>
  <c r="BE38" i="9"/>
  <c r="BE55" i="9" s="1"/>
  <c r="BK38" i="9"/>
  <c r="BU38" i="9"/>
  <c r="E38" i="9"/>
  <c r="U38" i="9"/>
  <c r="U55" i="9" s="1"/>
  <c r="AK38" i="9"/>
  <c r="AK55" i="9" s="1"/>
  <c r="AQ38" i="9"/>
  <c r="AQ55" i="9" s="1"/>
  <c r="BA38" i="9"/>
  <c r="BA55" i="9" s="1"/>
  <c r="BG38" i="9"/>
  <c r="BG55" i="9" s="1"/>
  <c r="BQ38" i="9"/>
  <c r="BQ55" i="9" s="1"/>
  <c r="F46" i="9"/>
  <c r="F38" i="9"/>
  <c r="J46" i="9"/>
  <c r="J38" i="9"/>
  <c r="N46" i="9"/>
  <c r="N38" i="9"/>
  <c r="R46" i="9"/>
  <c r="R38" i="9"/>
  <c r="V46" i="9"/>
  <c r="V38" i="9"/>
  <c r="Z46" i="9"/>
  <c r="Z38" i="9"/>
  <c r="AD46" i="9"/>
  <c r="AD38" i="9"/>
  <c r="AH46" i="9"/>
  <c r="AH38" i="9"/>
  <c r="AH55" i="9" s="1"/>
  <c r="AL46" i="9"/>
  <c r="AL38" i="9"/>
  <c r="AP46" i="9"/>
  <c r="AP38" i="9"/>
  <c r="AT46" i="9"/>
  <c r="AT38" i="9"/>
  <c r="AX46" i="9"/>
  <c r="AX38" i="9"/>
  <c r="AX55" i="9" s="1"/>
  <c r="BB46" i="9"/>
  <c r="BB38" i="9"/>
  <c r="BF46" i="9"/>
  <c r="BF38" i="9"/>
  <c r="BJ46" i="9"/>
  <c r="BJ38" i="9"/>
  <c r="BN46" i="9"/>
  <c r="BN38" i="9"/>
  <c r="BN55" i="9" s="1"/>
  <c r="BR46" i="9"/>
  <c r="BR38" i="9"/>
  <c r="BV46" i="9"/>
  <c r="BV38" i="9"/>
  <c r="E49" i="9"/>
  <c r="I49" i="9"/>
  <c r="M49" i="9"/>
  <c r="B49" i="9" s="1"/>
  <c r="Q49" i="9"/>
  <c r="U49" i="9"/>
  <c r="Y49" i="9"/>
  <c r="Y56" i="9" s="1"/>
  <c r="AC49" i="9"/>
  <c r="AG49" i="9"/>
  <c r="AG56" i="9" s="1"/>
  <c r="AK49" i="9"/>
  <c r="AK56" i="9" s="1"/>
  <c r="AO49" i="9"/>
  <c r="AO56" i="9" s="1"/>
  <c r="AS49" i="9"/>
  <c r="AS56" i="9" s="1"/>
  <c r="AW49" i="9"/>
  <c r="AW56" i="9" s="1"/>
  <c r="BA49" i="9"/>
  <c r="BA56" i="9" s="1"/>
  <c r="BE49" i="9"/>
  <c r="BI49" i="9"/>
  <c r="BI56" i="9" s="1"/>
  <c r="BM49" i="9"/>
  <c r="BQ49" i="9"/>
  <c r="BQ56" i="9" s="1"/>
  <c r="BU49" i="9"/>
  <c r="D52" i="9"/>
  <c r="H52" i="9"/>
  <c r="H56" i="9" s="1"/>
  <c r="L52" i="9"/>
  <c r="P52" i="9"/>
  <c r="P56" i="9" s="1"/>
  <c r="T52" i="9"/>
  <c r="X52" i="9"/>
  <c r="X56" i="9" s="1"/>
  <c r="AB52" i="9"/>
  <c r="AF52" i="9"/>
  <c r="AF56" i="9" s="1"/>
  <c r="AJ52" i="9"/>
  <c r="AN52" i="9"/>
  <c r="AR52" i="9"/>
  <c r="AV52" i="9"/>
  <c r="AZ52" i="9"/>
  <c r="BD52" i="9"/>
  <c r="BH52" i="9"/>
  <c r="BL52" i="9"/>
  <c r="BP52" i="9"/>
  <c r="BT52" i="9"/>
  <c r="D42" i="9"/>
  <c r="D55" i="9" s="1"/>
  <c r="T42" i="9"/>
  <c r="T55" i="9" s="1"/>
  <c r="AJ42" i="9"/>
  <c r="AJ55" i="9" s="1"/>
  <c r="BH55" i="9"/>
  <c r="X74" i="9"/>
  <c r="V72" i="9"/>
  <c r="T35" i="8"/>
  <c r="AF35" i="8"/>
  <c r="AO35" i="8"/>
  <c r="AR35" i="8"/>
  <c r="BD56" i="8"/>
  <c r="BL35" i="8"/>
  <c r="S35" i="8"/>
  <c r="AE35" i="8"/>
  <c r="AP35" i="8"/>
  <c r="AU35" i="8"/>
  <c r="BK35" i="8"/>
  <c r="BJ35" i="8"/>
  <c r="D38" i="8"/>
  <c r="H38" i="8"/>
  <c r="L38" i="8"/>
  <c r="P38" i="8"/>
  <c r="T38" i="8"/>
  <c r="X38" i="8"/>
  <c r="AB38" i="8"/>
  <c r="AF38" i="8"/>
  <c r="AF55" i="8" s="1"/>
  <c r="AJ38" i="8"/>
  <c r="AJ55" i="8" s="1"/>
  <c r="AN38" i="8"/>
  <c r="AN55" i="8" s="1"/>
  <c r="AR38" i="8"/>
  <c r="AR55" i="8" s="1"/>
  <c r="AV38" i="8"/>
  <c r="AV55" i="8" s="1"/>
  <c r="AZ38" i="8"/>
  <c r="AZ55" i="8" s="1"/>
  <c r="BD38" i="8"/>
  <c r="BD55" i="8" s="1"/>
  <c r="BH38" i="8"/>
  <c r="BH55" i="8" s="1"/>
  <c r="BL38" i="8"/>
  <c r="BL55" i="8" s="1"/>
  <c r="BP38" i="8"/>
  <c r="BP55" i="8" s="1"/>
  <c r="BT38" i="8"/>
  <c r="BT55" i="8" s="1"/>
  <c r="AO56" i="8"/>
  <c r="BU56" i="8"/>
  <c r="F38" i="8"/>
  <c r="J38" i="8"/>
  <c r="N38" i="8"/>
  <c r="R38" i="8"/>
  <c r="V38" i="8"/>
  <c r="Z38" i="8"/>
  <c r="AD38" i="8"/>
  <c r="AH38" i="8"/>
  <c r="AL38" i="8"/>
  <c r="AL55" i="8" s="1"/>
  <c r="AP38" i="8"/>
  <c r="AT38" i="8"/>
  <c r="AX38" i="8"/>
  <c r="BB38" i="8"/>
  <c r="BB55" i="8" s="1"/>
  <c r="BF38" i="8"/>
  <c r="BJ38" i="8"/>
  <c r="BN38" i="8"/>
  <c r="BR38" i="8"/>
  <c r="BR55" i="8" s="1"/>
  <c r="BV38" i="8"/>
  <c r="AU56" i="8"/>
  <c r="BK56" i="8"/>
  <c r="X74" i="8"/>
  <c r="V72" i="8"/>
  <c r="Y72" i="7"/>
  <c r="V72" i="7" s="1"/>
  <c r="B66" i="7"/>
  <c r="BV54" i="7"/>
  <c r="BU54" i="7"/>
  <c r="BT54" i="7"/>
  <c r="BS54" i="7"/>
  <c r="BR54" i="7"/>
  <c r="BQ54" i="7"/>
  <c r="BP54" i="7"/>
  <c r="BO54" i="7"/>
  <c r="BN54" i="7"/>
  <c r="BM54" i="7"/>
  <c r="BL54" i="7"/>
  <c r="BK54" i="7"/>
  <c r="BJ54" i="7"/>
  <c r="BI54" i="7"/>
  <c r="BH54" i="7"/>
  <c r="BG54" i="7"/>
  <c r="BF54" i="7"/>
  <c r="BE54" i="7"/>
  <c r="BD54" i="7"/>
  <c r="BC54" i="7"/>
  <c r="BB54" i="7"/>
  <c r="BA54" i="7"/>
  <c r="AZ54" i="7"/>
  <c r="AY54" i="7"/>
  <c r="AX54" i="7"/>
  <c r="AW54" i="7"/>
  <c r="AV54" i="7"/>
  <c r="AU54" i="7"/>
  <c r="AT54" i="7"/>
  <c r="AS54" i="7"/>
  <c r="AR54" i="7"/>
  <c r="AQ54" i="7"/>
  <c r="AP54" i="7"/>
  <c r="AO54" i="7"/>
  <c r="AN54" i="7"/>
  <c r="AM54" i="7"/>
  <c r="AL54" i="7"/>
  <c r="AK54" i="7"/>
  <c r="AJ54" i="7"/>
  <c r="AI54" i="7"/>
  <c r="AH54" i="7"/>
  <c r="AG54" i="7"/>
  <c r="AF54" i="7"/>
  <c r="AE54" i="7"/>
  <c r="AD54" i="7"/>
  <c r="AC54" i="7"/>
  <c r="AB54" i="7"/>
  <c r="AA54" i="7"/>
  <c r="Z54" i="7"/>
  <c r="Y54" i="7"/>
  <c r="X54" i="7"/>
  <c r="W54" i="7"/>
  <c r="V54" i="7"/>
  <c r="U54" i="7"/>
  <c r="T54" i="7"/>
  <c r="S54" i="7"/>
  <c r="R54" i="7"/>
  <c r="Q54" i="7"/>
  <c r="P54" i="7"/>
  <c r="O54" i="7"/>
  <c r="N54" i="7"/>
  <c r="M54" i="7"/>
  <c r="B54" i="7" s="1"/>
  <c r="L54" i="7"/>
  <c r="K54" i="7"/>
  <c r="J54" i="7"/>
  <c r="I54" i="7"/>
  <c r="H54" i="7"/>
  <c r="G54" i="7"/>
  <c r="F54" i="7"/>
  <c r="E54" i="7"/>
  <c r="D54" i="7"/>
  <c r="C54" i="7"/>
  <c r="BV53" i="7"/>
  <c r="BU53" i="7"/>
  <c r="BT53" i="7"/>
  <c r="BS53" i="7"/>
  <c r="BR53" i="7"/>
  <c r="BQ53" i="7"/>
  <c r="BP53" i="7"/>
  <c r="BO53" i="7"/>
  <c r="BN53" i="7"/>
  <c r="BM53" i="7"/>
  <c r="BL53" i="7"/>
  <c r="BK53" i="7"/>
  <c r="BJ53" i="7"/>
  <c r="BI53" i="7"/>
  <c r="BH53" i="7"/>
  <c r="BG53" i="7"/>
  <c r="BF53" i="7"/>
  <c r="BE53" i="7"/>
  <c r="BD53" i="7"/>
  <c r="BC53" i="7"/>
  <c r="BB53" i="7"/>
  <c r="BA53" i="7"/>
  <c r="AZ53" i="7"/>
  <c r="AY53" i="7"/>
  <c r="AX53" i="7"/>
  <c r="AW53" i="7"/>
  <c r="AV53" i="7"/>
  <c r="AU53" i="7"/>
  <c r="AT53" i="7"/>
  <c r="AS53" i="7"/>
  <c r="AR53" i="7"/>
  <c r="AQ53" i="7"/>
  <c r="AP53" i="7"/>
  <c r="AO53" i="7"/>
  <c r="AN53" i="7"/>
  <c r="AM53" i="7"/>
  <c r="AL53" i="7"/>
  <c r="AK53" i="7"/>
  <c r="AJ53" i="7"/>
  <c r="AI53" i="7"/>
  <c r="AH53" i="7"/>
  <c r="AG53" i="7"/>
  <c r="AF53" i="7"/>
  <c r="AE53" i="7"/>
  <c r="AD53" i="7"/>
  <c r="AC53" i="7"/>
  <c r="AB53" i="7"/>
  <c r="AA53" i="7"/>
  <c r="Z53" i="7"/>
  <c r="Y53" i="7"/>
  <c r="X53" i="7"/>
  <c r="W53" i="7"/>
  <c r="V53" i="7"/>
  <c r="U53" i="7"/>
  <c r="T53" i="7"/>
  <c r="S53" i="7"/>
  <c r="R53" i="7"/>
  <c r="Q53" i="7"/>
  <c r="P53" i="7"/>
  <c r="O53" i="7"/>
  <c r="N53" i="7"/>
  <c r="M53" i="7"/>
  <c r="B53" i="7" s="1"/>
  <c r="L53" i="7"/>
  <c r="K53" i="7"/>
  <c r="J53" i="7"/>
  <c r="I53" i="7"/>
  <c r="H53" i="7"/>
  <c r="G53" i="7"/>
  <c r="F53" i="7"/>
  <c r="E53" i="7"/>
  <c r="D53" i="7"/>
  <c r="C53" i="7"/>
  <c r="BV51" i="7"/>
  <c r="BU51" i="7"/>
  <c r="BT51" i="7"/>
  <c r="BS51" i="7"/>
  <c r="BR51" i="7"/>
  <c r="BQ51" i="7"/>
  <c r="BP51" i="7"/>
  <c r="BO51" i="7"/>
  <c r="BN51" i="7"/>
  <c r="BM51" i="7"/>
  <c r="BL51" i="7"/>
  <c r="BK51" i="7"/>
  <c r="BJ51" i="7"/>
  <c r="BI51" i="7"/>
  <c r="BH51" i="7"/>
  <c r="BG51" i="7"/>
  <c r="BF51" i="7"/>
  <c r="BE51" i="7"/>
  <c r="BD51" i="7"/>
  <c r="BC51" i="7"/>
  <c r="BB51" i="7"/>
  <c r="BA51" i="7"/>
  <c r="AZ51" i="7"/>
  <c r="AY51" i="7"/>
  <c r="AX51" i="7"/>
  <c r="AW51" i="7"/>
  <c r="AV51" i="7"/>
  <c r="AU51" i="7"/>
  <c r="AT51" i="7"/>
  <c r="AS51" i="7"/>
  <c r="AR51" i="7"/>
  <c r="AQ51" i="7"/>
  <c r="AP51" i="7"/>
  <c r="AO51" i="7"/>
  <c r="AN51" i="7"/>
  <c r="AM51" i="7"/>
  <c r="AL51" i="7"/>
  <c r="AK51" i="7"/>
  <c r="AJ51" i="7"/>
  <c r="AI51" i="7"/>
  <c r="AH51" i="7"/>
  <c r="AG51" i="7"/>
  <c r="AF51" i="7"/>
  <c r="AE51" i="7"/>
  <c r="AD51" i="7"/>
  <c r="AC51" i="7"/>
  <c r="AB51" i="7"/>
  <c r="AA51" i="7"/>
  <c r="Z51" i="7"/>
  <c r="Y51" i="7"/>
  <c r="X51" i="7"/>
  <c r="W51" i="7"/>
  <c r="V51" i="7"/>
  <c r="U51" i="7"/>
  <c r="T51" i="7"/>
  <c r="S51" i="7"/>
  <c r="R51" i="7"/>
  <c r="Q51" i="7"/>
  <c r="P51" i="7"/>
  <c r="O51" i="7"/>
  <c r="N51" i="7"/>
  <c r="M51" i="7"/>
  <c r="B51" i="7" s="1"/>
  <c r="L51" i="7"/>
  <c r="K51" i="7"/>
  <c r="J51" i="7"/>
  <c r="I51" i="7"/>
  <c r="H51" i="7"/>
  <c r="G51" i="7"/>
  <c r="F51" i="7"/>
  <c r="E51" i="7"/>
  <c r="D51" i="7"/>
  <c r="C51" i="7"/>
  <c r="BV50" i="7"/>
  <c r="BU50" i="7"/>
  <c r="BT50" i="7"/>
  <c r="BS50" i="7"/>
  <c r="BR50" i="7"/>
  <c r="BQ50" i="7"/>
  <c r="BP50" i="7"/>
  <c r="BO50" i="7"/>
  <c r="BN50" i="7"/>
  <c r="BM50" i="7"/>
  <c r="BL50" i="7"/>
  <c r="BK50" i="7"/>
  <c r="BJ50" i="7"/>
  <c r="BI50" i="7"/>
  <c r="BH50" i="7"/>
  <c r="BG50" i="7"/>
  <c r="BF50" i="7"/>
  <c r="BE50" i="7"/>
  <c r="BD50" i="7"/>
  <c r="BC50" i="7"/>
  <c r="BB50" i="7"/>
  <c r="BA50" i="7"/>
  <c r="AZ50" i="7"/>
  <c r="AY50" i="7"/>
  <c r="AX50" i="7"/>
  <c r="AW50" i="7"/>
  <c r="AV50" i="7"/>
  <c r="AU50" i="7"/>
  <c r="AT50" i="7"/>
  <c r="AS50" i="7"/>
  <c r="AR50" i="7"/>
  <c r="AQ50" i="7"/>
  <c r="AP50" i="7"/>
  <c r="AO50" i="7"/>
  <c r="AN50" i="7"/>
  <c r="AM50" i="7"/>
  <c r="AL50" i="7"/>
  <c r="AK50" i="7"/>
  <c r="AJ50" i="7"/>
  <c r="AI50" i="7"/>
  <c r="AH50" i="7"/>
  <c r="AG50" i="7"/>
  <c r="AF50" i="7"/>
  <c r="AE50" i="7"/>
  <c r="AD50" i="7"/>
  <c r="AC50" i="7"/>
  <c r="AB50" i="7"/>
  <c r="AA50" i="7"/>
  <c r="Z50" i="7"/>
  <c r="Y50" i="7"/>
  <c r="X50" i="7"/>
  <c r="W50" i="7"/>
  <c r="V50" i="7"/>
  <c r="U50" i="7"/>
  <c r="T50" i="7"/>
  <c r="S50" i="7"/>
  <c r="R50" i="7"/>
  <c r="Q50" i="7"/>
  <c r="P50" i="7"/>
  <c r="O50" i="7"/>
  <c r="N50" i="7"/>
  <c r="M50" i="7"/>
  <c r="B50" i="7" s="1"/>
  <c r="L50" i="7"/>
  <c r="K50" i="7"/>
  <c r="J50" i="7"/>
  <c r="I50" i="7"/>
  <c r="H50" i="7"/>
  <c r="G50" i="7"/>
  <c r="F50" i="7"/>
  <c r="E50" i="7"/>
  <c r="D50" i="7"/>
  <c r="C50" i="7"/>
  <c r="BV48" i="7"/>
  <c r="BU48" i="7"/>
  <c r="BT48" i="7"/>
  <c r="BS48" i="7"/>
  <c r="BR48" i="7"/>
  <c r="BQ48" i="7"/>
  <c r="BP48" i="7"/>
  <c r="BO48" i="7"/>
  <c r="BN48" i="7"/>
  <c r="BM48" i="7"/>
  <c r="BL48" i="7"/>
  <c r="BK48" i="7"/>
  <c r="BJ48" i="7"/>
  <c r="BI48" i="7"/>
  <c r="BH48" i="7"/>
  <c r="BG48" i="7"/>
  <c r="BF48" i="7"/>
  <c r="BE48" i="7"/>
  <c r="BD48" i="7"/>
  <c r="BC48" i="7"/>
  <c r="BB48" i="7"/>
  <c r="BA48" i="7"/>
  <c r="AZ48" i="7"/>
  <c r="AY48" i="7"/>
  <c r="AX48" i="7"/>
  <c r="AW48" i="7"/>
  <c r="AV48" i="7"/>
  <c r="AU48" i="7"/>
  <c r="AT48" i="7"/>
  <c r="AS48" i="7"/>
  <c r="AR48" i="7"/>
  <c r="AQ48" i="7"/>
  <c r="AP48" i="7"/>
  <c r="AO48" i="7"/>
  <c r="AN48" i="7"/>
  <c r="AM48" i="7"/>
  <c r="AL48" i="7"/>
  <c r="AK48" i="7"/>
  <c r="AJ48" i="7"/>
  <c r="AI48" i="7"/>
  <c r="AH48" i="7"/>
  <c r="AG48" i="7"/>
  <c r="AF48" i="7"/>
  <c r="AE48" i="7"/>
  <c r="AD48" i="7"/>
  <c r="AC48" i="7"/>
  <c r="AB48" i="7"/>
  <c r="AA48" i="7"/>
  <c r="Z48" i="7"/>
  <c r="Y48" i="7"/>
  <c r="X48" i="7"/>
  <c r="W48" i="7"/>
  <c r="V48" i="7"/>
  <c r="U48" i="7"/>
  <c r="T48" i="7"/>
  <c r="S48" i="7"/>
  <c r="R48" i="7"/>
  <c r="Q48" i="7"/>
  <c r="P48" i="7"/>
  <c r="O48" i="7"/>
  <c r="N48" i="7"/>
  <c r="M48" i="7"/>
  <c r="B48" i="7" s="1"/>
  <c r="L48" i="7"/>
  <c r="K48" i="7"/>
  <c r="J48" i="7"/>
  <c r="I48" i="7"/>
  <c r="H48" i="7"/>
  <c r="G48" i="7"/>
  <c r="F48" i="7"/>
  <c r="E48" i="7"/>
  <c r="D48" i="7"/>
  <c r="C48" i="7"/>
  <c r="BV47" i="7"/>
  <c r="BU47" i="7"/>
  <c r="BT47" i="7"/>
  <c r="BS47" i="7"/>
  <c r="BR47" i="7"/>
  <c r="BQ47" i="7"/>
  <c r="BP47" i="7"/>
  <c r="BO47" i="7"/>
  <c r="BN47" i="7"/>
  <c r="BM47" i="7"/>
  <c r="BL47" i="7"/>
  <c r="BK47" i="7"/>
  <c r="BJ47" i="7"/>
  <c r="BI47" i="7"/>
  <c r="BH47" i="7"/>
  <c r="BG47" i="7"/>
  <c r="BF47" i="7"/>
  <c r="BE47" i="7"/>
  <c r="BD47" i="7"/>
  <c r="BC47" i="7"/>
  <c r="BB47" i="7"/>
  <c r="BA47" i="7"/>
  <c r="AZ47" i="7"/>
  <c r="AY47" i="7"/>
  <c r="AX47" i="7"/>
  <c r="AW47" i="7"/>
  <c r="AV47" i="7"/>
  <c r="AU47" i="7"/>
  <c r="AT47" i="7"/>
  <c r="AS47" i="7"/>
  <c r="AR47" i="7"/>
  <c r="AQ47" i="7"/>
  <c r="AP47" i="7"/>
  <c r="AO47" i="7"/>
  <c r="AN47" i="7"/>
  <c r="AM47" i="7"/>
  <c r="AL47" i="7"/>
  <c r="AK47" i="7"/>
  <c r="AJ47" i="7"/>
  <c r="AI47" i="7"/>
  <c r="AH47" i="7"/>
  <c r="AG47" i="7"/>
  <c r="AF47" i="7"/>
  <c r="AE47" i="7"/>
  <c r="AD47" i="7"/>
  <c r="AC47" i="7"/>
  <c r="AB47" i="7"/>
  <c r="AA47" i="7"/>
  <c r="Z47" i="7"/>
  <c r="Y47" i="7"/>
  <c r="X47" i="7"/>
  <c r="W47" i="7"/>
  <c r="V47" i="7"/>
  <c r="U47" i="7"/>
  <c r="T47" i="7"/>
  <c r="S47" i="7"/>
  <c r="R47" i="7"/>
  <c r="Q47" i="7"/>
  <c r="P47" i="7"/>
  <c r="O47" i="7"/>
  <c r="N47" i="7"/>
  <c r="M47" i="7"/>
  <c r="B47" i="7" s="1"/>
  <c r="L47" i="7"/>
  <c r="K47" i="7"/>
  <c r="J47" i="7"/>
  <c r="I47" i="7"/>
  <c r="H47" i="7"/>
  <c r="G47" i="7"/>
  <c r="F47" i="7"/>
  <c r="E47" i="7"/>
  <c r="D47" i="7"/>
  <c r="C47" i="7"/>
  <c r="BV45" i="7"/>
  <c r="BU45" i="7"/>
  <c r="BT45" i="7"/>
  <c r="BS45" i="7"/>
  <c r="BR45" i="7"/>
  <c r="BQ45" i="7"/>
  <c r="BP45" i="7"/>
  <c r="BO45" i="7"/>
  <c r="BN45" i="7"/>
  <c r="BM45" i="7"/>
  <c r="BL45" i="7"/>
  <c r="BK45" i="7"/>
  <c r="BJ45" i="7"/>
  <c r="BI45" i="7"/>
  <c r="BH45" i="7"/>
  <c r="BG45" i="7"/>
  <c r="BF45" i="7"/>
  <c r="BE45" i="7"/>
  <c r="BD45" i="7"/>
  <c r="BC45" i="7"/>
  <c r="BB45" i="7"/>
  <c r="BA45" i="7"/>
  <c r="AZ45" i="7"/>
  <c r="AY45" i="7"/>
  <c r="AX45" i="7"/>
  <c r="AW45" i="7"/>
  <c r="AV45" i="7"/>
  <c r="AU45" i="7"/>
  <c r="AT45" i="7"/>
  <c r="AS45" i="7"/>
  <c r="AR45" i="7"/>
  <c r="AQ45" i="7"/>
  <c r="AP45" i="7"/>
  <c r="AO45" i="7"/>
  <c r="AN45" i="7"/>
  <c r="AM45" i="7"/>
  <c r="AL45" i="7"/>
  <c r="AK45" i="7"/>
  <c r="AJ45" i="7"/>
  <c r="AI45" i="7"/>
  <c r="AH45" i="7"/>
  <c r="AG45" i="7"/>
  <c r="AF45" i="7"/>
  <c r="AE45" i="7"/>
  <c r="AD45" i="7"/>
  <c r="AC45" i="7"/>
  <c r="AB45" i="7"/>
  <c r="AA45" i="7"/>
  <c r="Z45" i="7"/>
  <c r="Y45" i="7"/>
  <c r="X45" i="7"/>
  <c r="W45" i="7"/>
  <c r="V45" i="7"/>
  <c r="U45" i="7"/>
  <c r="T45" i="7"/>
  <c r="S45" i="7"/>
  <c r="R45" i="7"/>
  <c r="Q45" i="7"/>
  <c r="P45" i="7"/>
  <c r="O45" i="7"/>
  <c r="N45" i="7"/>
  <c r="M45" i="7"/>
  <c r="B45" i="7" s="1"/>
  <c r="L45" i="7"/>
  <c r="K45" i="7"/>
  <c r="J45" i="7"/>
  <c r="I45" i="7"/>
  <c r="H45" i="7"/>
  <c r="G45" i="7"/>
  <c r="F45" i="7"/>
  <c r="E45" i="7"/>
  <c r="D45" i="7"/>
  <c r="C45" i="7"/>
  <c r="BV44" i="7"/>
  <c r="BU44" i="7"/>
  <c r="BT44" i="7"/>
  <c r="BS44" i="7"/>
  <c r="BR44" i="7"/>
  <c r="BQ44" i="7"/>
  <c r="BP44" i="7"/>
  <c r="BO44" i="7"/>
  <c r="BN44" i="7"/>
  <c r="BM44" i="7"/>
  <c r="BL44" i="7"/>
  <c r="BK44" i="7"/>
  <c r="BJ44" i="7"/>
  <c r="BI44" i="7"/>
  <c r="BH44" i="7"/>
  <c r="BG44" i="7"/>
  <c r="BF44" i="7"/>
  <c r="BE44" i="7"/>
  <c r="BD44" i="7"/>
  <c r="BC44" i="7"/>
  <c r="BB44" i="7"/>
  <c r="BA44" i="7"/>
  <c r="AZ44" i="7"/>
  <c r="AY44" i="7"/>
  <c r="AX44" i="7"/>
  <c r="AW44" i="7"/>
  <c r="AV44" i="7"/>
  <c r="AU44" i="7"/>
  <c r="AT44" i="7"/>
  <c r="AS44" i="7"/>
  <c r="AR44" i="7"/>
  <c r="AQ44" i="7"/>
  <c r="AP44" i="7"/>
  <c r="AO44" i="7"/>
  <c r="AN44" i="7"/>
  <c r="AM44" i="7"/>
  <c r="AL44" i="7"/>
  <c r="AK44" i="7"/>
  <c r="AJ44" i="7"/>
  <c r="AI44" i="7"/>
  <c r="AH44" i="7"/>
  <c r="AG44" i="7"/>
  <c r="AF44" i="7"/>
  <c r="AE44" i="7"/>
  <c r="AD44" i="7"/>
  <c r="AC44" i="7"/>
  <c r="AB44" i="7"/>
  <c r="AA44" i="7"/>
  <c r="Z44" i="7"/>
  <c r="Y44" i="7"/>
  <c r="X44" i="7"/>
  <c r="W44" i="7"/>
  <c r="V44" i="7"/>
  <c r="U44" i="7"/>
  <c r="T44" i="7"/>
  <c r="S44" i="7"/>
  <c r="R44" i="7"/>
  <c r="Q44" i="7"/>
  <c r="P44" i="7"/>
  <c r="O44" i="7"/>
  <c r="N44" i="7"/>
  <c r="M44" i="7"/>
  <c r="B44" i="7" s="1"/>
  <c r="L44" i="7"/>
  <c r="K44" i="7"/>
  <c r="J44" i="7"/>
  <c r="I44" i="7"/>
  <c r="H44" i="7"/>
  <c r="G44" i="7"/>
  <c r="F44" i="7"/>
  <c r="E44" i="7"/>
  <c r="D44" i="7"/>
  <c r="C44" i="7"/>
  <c r="BV43" i="7"/>
  <c r="BU43" i="7"/>
  <c r="BU42" i="7" s="1"/>
  <c r="BT43" i="7"/>
  <c r="BS43" i="7"/>
  <c r="BR43" i="7"/>
  <c r="BR42" i="7" s="1"/>
  <c r="BQ43" i="7"/>
  <c r="BQ42" i="7" s="1"/>
  <c r="BP43" i="7"/>
  <c r="BO43" i="7"/>
  <c r="BO42" i="7" s="1"/>
  <c r="BN43" i="7"/>
  <c r="BN42" i="7" s="1"/>
  <c r="BM43" i="7"/>
  <c r="BM42" i="7" s="1"/>
  <c r="BL43" i="7"/>
  <c r="BL42" i="7" s="1"/>
  <c r="BK43" i="7"/>
  <c r="BJ43" i="7"/>
  <c r="BJ42" i="7" s="1"/>
  <c r="BI43" i="7"/>
  <c r="BI42" i="7" s="1"/>
  <c r="BH43" i="7"/>
  <c r="BG43" i="7"/>
  <c r="BG42" i="7" s="1"/>
  <c r="BF43" i="7"/>
  <c r="BF42" i="7" s="1"/>
  <c r="BE43" i="7"/>
  <c r="BE42" i="7" s="1"/>
  <c r="BD43" i="7"/>
  <c r="BC43" i="7"/>
  <c r="BB43" i="7"/>
  <c r="BB42" i="7" s="1"/>
  <c r="BA43" i="7"/>
  <c r="BA42" i="7" s="1"/>
  <c r="AZ43" i="7"/>
  <c r="AZ42" i="7" s="1"/>
  <c r="AY43" i="7"/>
  <c r="AY42" i="7" s="1"/>
  <c r="AX43" i="7"/>
  <c r="AX42" i="7" s="1"/>
  <c r="AW43" i="7"/>
  <c r="AW42" i="7" s="1"/>
  <c r="AV43" i="7"/>
  <c r="AU43" i="7"/>
  <c r="AT43" i="7"/>
  <c r="AT42" i="7" s="1"/>
  <c r="AS43" i="7"/>
  <c r="AS42" i="7" s="1"/>
  <c r="AR43" i="7"/>
  <c r="AR42" i="7" s="1"/>
  <c r="AQ43" i="7"/>
  <c r="AQ42" i="7" s="1"/>
  <c r="AP43" i="7"/>
  <c r="AP42" i="7" s="1"/>
  <c r="AO43" i="7"/>
  <c r="AO42" i="7" s="1"/>
  <c r="AN43" i="7"/>
  <c r="AM43" i="7"/>
  <c r="AL43" i="7"/>
  <c r="AL42" i="7" s="1"/>
  <c r="AK43" i="7"/>
  <c r="AK42" i="7" s="1"/>
  <c r="AJ43" i="7"/>
  <c r="AJ42" i="7" s="1"/>
  <c r="AI43" i="7"/>
  <c r="AI42" i="7" s="1"/>
  <c r="AH43" i="7"/>
  <c r="AH42" i="7" s="1"/>
  <c r="AG43" i="7"/>
  <c r="AG42" i="7" s="1"/>
  <c r="AF43" i="7"/>
  <c r="AF42" i="7" s="1"/>
  <c r="AE43" i="7"/>
  <c r="AE42" i="7" s="1"/>
  <c r="AD43" i="7"/>
  <c r="AD42" i="7" s="1"/>
  <c r="AC43" i="7"/>
  <c r="AC42" i="7" s="1"/>
  <c r="AB43" i="7"/>
  <c r="AB42" i="7" s="1"/>
  <c r="AA43" i="7"/>
  <c r="AA42" i="7" s="1"/>
  <c r="Z43" i="7"/>
  <c r="Z42" i="7" s="1"/>
  <c r="Y43" i="7"/>
  <c r="Y42" i="7" s="1"/>
  <c r="X43" i="7"/>
  <c r="W43" i="7"/>
  <c r="W42" i="7" s="1"/>
  <c r="V43" i="7"/>
  <c r="V42" i="7" s="1"/>
  <c r="U43" i="7"/>
  <c r="U42" i="7" s="1"/>
  <c r="T43" i="7"/>
  <c r="S43" i="7"/>
  <c r="S42" i="7" s="1"/>
  <c r="R43" i="7"/>
  <c r="R42" i="7" s="1"/>
  <c r="Q43" i="7"/>
  <c r="Q42" i="7" s="1"/>
  <c r="P43" i="7"/>
  <c r="P42" i="7" s="1"/>
  <c r="O43" i="7"/>
  <c r="N43" i="7"/>
  <c r="N42" i="7" s="1"/>
  <c r="M43" i="7"/>
  <c r="B43" i="7" s="1"/>
  <c r="L43" i="7"/>
  <c r="L42" i="7" s="1"/>
  <c r="K43" i="7"/>
  <c r="J43" i="7"/>
  <c r="J42" i="7" s="1"/>
  <c r="I43" i="7"/>
  <c r="H43" i="7"/>
  <c r="G43" i="7"/>
  <c r="F43" i="7"/>
  <c r="F42" i="7" s="1"/>
  <c r="E43" i="7"/>
  <c r="D43" i="7"/>
  <c r="D42" i="7" s="1"/>
  <c r="C43" i="7"/>
  <c r="BV42" i="7"/>
  <c r="BS42" i="7"/>
  <c r="BP42" i="7"/>
  <c r="BK42" i="7"/>
  <c r="BC42" i="7"/>
  <c r="AV42" i="7"/>
  <c r="AU42" i="7"/>
  <c r="AM42" i="7"/>
  <c r="T42" i="7"/>
  <c r="BV41" i="7"/>
  <c r="BU41" i="7"/>
  <c r="BT41" i="7"/>
  <c r="BS41" i="7"/>
  <c r="BR41" i="7"/>
  <c r="BQ41" i="7"/>
  <c r="BP41" i="7"/>
  <c r="BO41" i="7"/>
  <c r="BN41" i="7"/>
  <c r="BM41" i="7"/>
  <c r="BL41" i="7"/>
  <c r="BK41" i="7"/>
  <c r="BJ41" i="7"/>
  <c r="BI41" i="7"/>
  <c r="BH41" i="7"/>
  <c r="BG41" i="7"/>
  <c r="BF41" i="7"/>
  <c r="BE41" i="7"/>
  <c r="BD41" i="7"/>
  <c r="BC41" i="7"/>
  <c r="BB41" i="7"/>
  <c r="BA41" i="7"/>
  <c r="AZ41" i="7"/>
  <c r="AY41" i="7"/>
  <c r="AX41" i="7"/>
  <c r="AW41" i="7"/>
  <c r="AV41" i="7"/>
  <c r="AU41" i="7"/>
  <c r="AT41" i="7"/>
  <c r="AS41" i="7"/>
  <c r="AR41" i="7"/>
  <c r="AQ41" i="7"/>
  <c r="AP41" i="7"/>
  <c r="AO41" i="7"/>
  <c r="AN41" i="7"/>
  <c r="AM41" i="7"/>
  <c r="AL41" i="7"/>
  <c r="AK41" i="7"/>
  <c r="AJ41" i="7"/>
  <c r="AI41" i="7"/>
  <c r="AH41" i="7"/>
  <c r="AG41" i="7"/>
  <c r="AF41" i="7"/>
  <c r="AE41" i="7"/>
  <c r="AD41" i="7"/>
  <c r="AC41" i="7"/>
  <c r="AB41" i="7"/>
  <c r="AA41" i="7"/>
  <c r="Z41" i="7"/>
  <c r="Y41" i="7"/>
  <c r="X41" i="7"/>
  <c r="W41" i="7"/>
  <c r="V41" i="7"/>
  <c r="U41" i="7"/>
  <c r="T41" i="7"/>
  <c r="S41" i="7"/>
  <c r="R41" i="7"/>
  <c r="Q41" i="7"/>
  <c r="P41" i="7"/>
  <c r="O41" i="7"/>
  <c r="N41" i="7"/>
  <c r="M41" i="7"/>
  <c r="L41" i="7"/>
  <c r="K41" i="7"/>
  <c r="J41" i="7"/>
  <c r="I41" i="7"/>
  <c r="H41" i="7"/>
  <c r="G41" i="7"/>
  <c r="F41" i="7"/>
  <c r="E41" i="7"/>
  <c r="D41" i="7"/>
  <c r="C41" i="7"/>
  <c r="BV40" i="7"/>
  <c r="BU40" i="7"/>
  <c r="BT40" i="7"/>
  <c r="BS40" i="7"/>
  <c r="BR40" i="7"/>
  <c r="BQ40" i="7"/>
  <c r="BP40" i="7"/>
  <c r="BO40" i="7"/>
  <c r="BN40" i="7"/>
  <c r="BM40" i="7"/>
  <c r="BL40" i="7"/>
  <c r="BK40" i="7"/>
  <c r="BJ40" i="7"/>
  <c r="BI40" i="7"/>
  <c r="BH40" i="7"/>
  <c r="BG40" i="7"/>
  <c r="BF40" i="7"/>
  <c r="BE40" i="7"/>
  <c r="BD40" i="7"/>
  <c r="BC40" i="7"/>
  <c r="BB40" i="7"/>
  <c r="BA40" i="7"/>
  <c r="AZ40" i="7"/>
  <c r="AY40" i="7"/>
  <c r="AX40" i="7"/>
  <c r="AW40" i="7"/>
  <c r="AV40" i="7"/>
  <c r="AU40" i="7"/>
  <c r="AT40" i="7"/>
  <c r="AS40" i="7"/>
  <c r="AR40" i="7"/>
  <c r="AQ40" i="7"/>
  <c r="AP40" i="7"/>
  <c r="AO40" i="7"/>
  <c r="AN40" i="7"/>
  <c r="AM40" i="7"/>
  <c r="AL40" i="7"/>
  <c r="AK40" i="7"/>
  <c r="AJ40" i="7"/>
  <c r="AI40" i="7"/>
  <c r="AH40" i="7"/>
  <c r="AG40" i="7"/>
  <c r="AF40" i="7"/>
  <c r="AE40" i="7"/>
  <c r="AD40" i="7"/>
  <c r="AC40" i="7"/>
  <c r="AB40" i="7"/>
  <c r="AA40" i="7"/>
  <c r="Z40" i="7"/>
  <c r="Y40" i="7"/>
  <c r="X40" i="7"/>
  <c r="W40" i="7"/>
  <c r="V40" i="7"/>
  <c r="U40" i="7"/>
  <c r="T40" i="7"/>
  <c r="S40" i="7"/>
  <c r="R40" i="7"/>
  <c r="Q40" i="7"/>
  <c r="P40" i="7"/>
  <c r="O40" i="7"/>
  <c r="N40" i="7"/>
  <c r="M40" i="7"/>
  <c r="L40" i="7"/>
  <c r="K40" i="7"/>
  <c r="J40" i="7"/>
  <c r="I40" i="7"/>
  <c r="H40" i="7"/>
  <c r="G40" i="7"/>
  <c r="F40" i="7"/>
  <c r="E40" i="7"/>
  <c r="D40" i="7"/>
  <c r="C40" i="7"/>
  <c r="BV39" i="7"/>
  <c r="BU39" i="7"/>
  <c r="BT39" i="7"/>
  <c r="BS39" i="7"/>
  <c r="BR39" i="7"/>
  <c r="BQ39" i="7"/>
  <c r="BP39" i="7"/>
  <c r="BO39" i="7"/>
  <c r="BO38" i="7" s="1"/>
  <c r="BN39" i="7"/>
  <c r="BN38" i="7" s="1"/>
  <c r="BM39" i="7"/>
  <c r="BL39" i="7"/>
  <c r="BK39" i="7"/>
  <c r="BJ39" i="7"/>
  <c r="BI39" i="7"/>
  <c r="BH39" i="7"/>
  <c r="BG39" i="7"/>
  <c r="BF39" i="7"/>
  <c r="BE39" i="7"/>
  <c r="BD39" i="7"/>
  <c r="BC39" i="7"/>
  <c r="BB39" i="7"/>
  <c r="BA39" i="7"/>
  <c r="AZ39" i="7"/>
  <c r="AY39" i="7"/>
  <c r="AY38" i="7" s="1"/>
  <c r="AX39" i="7"/>
  <c r="AX38" i="7" s="1"/>
  <c r="AW39" i="7"/>
  <c r="AV39" i="7"/>
  <c r="AU39" i="7"/>
  <c r="AT39" i="7"/>
  <c r="AS39" i="7"/>
  <c r="AR39" i="7"/>
  <c r="AQ39" i="7"/>
  <c r="AQ38" i="7" s="1"/>
  <c r="AP39" i="7"/>
  <c r="AO39" i="7"/>
  <c r="AN39" i="7"/>
  <c r="AM39" i="7"/>
  <c r="AL39" i="7"/>
  <c r="AK39" i="7"/>
  <c r="AJ39" i="7"/>
  <c r="AJ38" i="7" s="1"/>
  <c r="AI39" i="7"/>
  <c r="AI38" i="7" s="1"/>
  <c r="AH39" i="7"/>
  <c r="AG39" i="7"/>
  <c r="AF39" i="7"/>
  <c r="AE39" i="7"/>
  <c r="AD39" i="7"/>
  <c r="AC39" i="7"/>
  <c r="AB39" i="7"/>
  <c r="AA39" i="7"/>
  <c r="Z39" i="7"/>
  <c r="Y39" i="7"/>
  <c r="X39" i="7"/>
  <c r="W39" i="7"/>
  <c r="W38" i="7" s="1"/>
  <c r="V39" i="7"/>
  <c r="U39" i="7"/>
  <c r="T39" i="7"/>
  <c r="S39" i="7"/>
  <c r="R39" i="7"/>
  <c r="Q39" i="7"/>
  <c r="P39" i="7"/>
  <c r="O39" i="7"/>
  <c r="N39" i="7"/>
  <c r="M39" i="7"/>
  <c r="L39" i="7"/>
  <c r="K39" i="7"/>
  <c r="J39" i="7"/>
  <c r="I39" i="7"/>
  <c r="H39" i="7"/>
  <c r="G39" i="7"/>
  <c r="F39" i="7"/>
  <c r="E39" i="7"/>
  <c r="D39" i="7"/>
  <c r="C39" i="7"/>
  <c r="BV34" i="7"/>
  <c r="BU34" i="7"/>
  <c r="BT34" i="7"/>
  <c r="BS34" i="7"/>
  <c r="BR34" i="7"/>
  <c r="BQ34" i="7"/>
  <c r="BP34" i="7"/>
  <c r="BO34" i="7"/>
  <c r="BN34" i="7"/>
  <c r="BM34" i="7"/>
  <c r="BL34" i="7"/>
  <c r="BK34" i="7"/>
  <c r="BJ34" i="7"/>
  <c r="BI34" i="7"/>
  <c r="BH34" i="7"/>
  <c r="BG34" i="7"/>
  <c r="BF34" i="7"/>
  <c r="BE34" i="7"/>
  <c r="BD34" i="7"/>
  <c r="BC34" i="7"/>
  <c r="BB34" i="7"/>
  <c r="BA34" i="7"/>
  <c r="AZ34" i="7"/>
  <c r="AY34" i="7"/>
  <c r="AX34" i="7"/>
  <c r="AW34" i="7"/>
  <c r="AV34" i="7"/>
  <c r="AU34" i="7"/>
  <c r="AT34" i="7"/>
  <c r="AS34" i="7"/>
  <c r="AR34" i="7"/>
  <c r="AQ34" i="7"/>
  <c r="AP34" i="7"/>
  <c r="AO34" i="7"/>
  <c r="AN34" i="7"/>
  <c r="AM34" i="7"/>
  <c r="AL34" i="7"/>
  <c r="AK34" i="7"/>
  <c r="AJ34" i="7"/>
  <c r="AI34" i="7"/>
  <c r="AH34" i="7"/>
  <c r="AG34" i="7"/>
  <c r="AF34" i="7"/>
  <c r="AE34" i="7"/>
  <c r="AD34" i="7"/>
  <c r="AC34" i="7"/>
  <c r="AB34" i="7"/>
  <c r="AA34" i="7"/>
  <c r="Z34" i="7"/>
  <c r="Y34" i="7"/>
  <c r="X34" i="7"/>
  <c r="W34" i="7"/>
  <c r="V34" i="7"/>
  <c r="U34" i="7"/>
  <c r="T34" i="7"/>
  <c r="S34" i="7"/>
  <c r="R34" i="7"/>
  <c r="Q34" i="7"/>
  <c r="P34" i="7"/>
  <c r="O34" i="7"/>
  <c r="N34" i="7"/>
  <c r="M34" i="7"/>
  <c r="B34" i="7" s="1"/>
  <c r="L34" i="7"/>
  <c r="K34" i="7"/>
  <c r="J34" i="7"/>
  <c r="I34" i="7"/>
  <c r="H34" i="7"/>
  <c r="G34" i="7"/>
  <c r="F34" i="7"/>
  <c r="E34" i="7"/>
  <c r="D34" i="7"/>
  <c r="C34" i="7"/>
  <c r="B3" i="7"/>
  <c r="BV2" i="7"/>
  <c r="BU2" i="7"/>
  <c r="BT2" i="7"/>
  <c r="BS2" i="7"/>
  <c r="BR2" i="7"/>
  <c r="BQ2" i="7"/>
  <c r="BP2" i="7"/>
  <c r="BO2" i="7"/>
  <c r="BN2" i="7"/>
  <c r="BM2" i="7"/>
  <c r="BL2" i="7"/>
  <c r="BK2" i="7"/>
  <c r="BJ2" i="7"/>
  <c r="BI2" i="7"/>
  <c r="BH2" i="7"/>
  <c r="BG2" i="7"/>
  <c r="BF2" i="7"/>
  <c r="BE2" i="7"/>
  <c r="BD2" i="7"/>
  <c r="BC2" i="7"/>
  <c r="BB2" i="7"/>
  <c r="BA2" i="7"/>
  <c r="AZ2" i="7"/>
  <c r="AY2" i="7"/>
  <c r="AX2" i="7"/>
  <c r="AW2" i="7"/>
  <c r="AV2" i="7"/>
  <c r="AU2" i="7"/>
  <c r="AT2" i="7"/>
  <c r="AS2" i="7"/>
  <c r="AR2" i="7"/>
  <c r="AQ2" i="7"/>
  <c r="AP2" i="7"/>
  <c r="AO2" i="7"/>
  <c r="AN2" i="7"/>
  <c r="AM2" i="7"/>
  <c r="AL2" i="7"/>
  <c r="AK2" i="7"/>
  <c r="AJ2" i="7"/>
  <c r="AI2" i="7"/>
  <c r="AH2" i="7"/>
  <c r="AG2" i="7"/>
  <c r="AF2" i="7"/>
  <c r="AE2" i="7"/>
  <c r="AD2" i="7"/>
  <c r="AC2" i="7"/>
  <c r="AB2" i="7"/>
  <c r="AA2" i="7"/>
  <c r="Z2" i="7"/>
  <c r="Y2" i="7"/>
  <c r="X2" i="7"/>
  <c r="W2" i="7"/>
  <c r="V2" i="7"/>
  <c r="U2" i="7"/>
  <c r="T2" i="7"/>
  <c r="S2" i="7"/>
  <c r="R2" i="7"/>
  <c r="Q2" i="7"/>
  <c r="P2" i="7"/>
  <c r="O2" i="7"/>
  <c r="N2" i="7"/>
  <c r="M2" i="7"/>
  <c r="L2" i="7"/>
  <c r="K2" i="7"/>
  <c r="J2" i="7"/>
  <c r="I2" i="7"/>
  <c r="H2" i="7"/>
  <c r="G2" i="7"/>
  <c r="F2" i="7"/>
  <c r="E2" i="7"/>
  <c r="D2" i="7"/>
  <c r="C2" i="7"/>
  <c r="Y72" i="6"/>
  <c r="B66" i="6"/>
  <c r="BV54" i="6"/>
  <c r="BU54" i="6"/>
  <c r="BT54" i="6"/>
  <c r="BS54" i="6"/>
  <c r="BR54" i="6"/>
  <c r="BQ54" i="6"/>
  <c r="BP54" i="6"/>
  <c r="BO54" i="6"/>
  <c r="BN54" i="6"/>
  <c r="BM54" i="6"/>
  <c r="BL54" i="6"/>
  <c r="BK54" i="6"/>
  <c r="BJ54" i="6"/>
  <c r="BI54" i="6"/>
  <c r="BH54" i="6"/>
  <c r="BG54" i="6"/>
  <c r="BF54" i="6"/>
  <c r="BE54" i="6"/>
  <c r="BD54" i="6"/>
  <c r="BC54" i="6"/>
  <c r="BB54" i="6"/>
  <c r="BA54" i="6"/>
  <c r="AZ54" i="6"/>
  <c r="AY54" i="6"/>
  <c r="AX54" i="6"/>
  <c r="AW54" i="6"/>
  <c r="AV54" i="6"/>
  <c r="AU54" i="6"/>
  <c r="AT54" i="6"/>
  <c r="AS54" i="6"/>
  <c r="AR54" i="6"/>
  <c r="AQ54" i="6"/>
  <c r="AP54" i="6"/>
  <c r="AO54" i="6"/>
  <c r="AN54" i="6"/>
  <c r="AM54" i="6"/>
  <c r="AL54" i="6"/>
  <c r="AK54" i="6"/>
  <c r="AJ54" i="6"/>
  <c r="AI54" i="6"/>
  <c r="AH54" i="6"/>
  <c r="AG54" i="6"/>
  <c r="AF54" i="6"/>
  <c r="AE54" i="6"/>
  <c r="AD54" i="6"/>
  <c r="AC54" i="6"/>
  <c r="AB54" i="6"/>
  <c r="AA54" i="6"/>
  <c r="Z54" i="6"/>
  <c r="Y54" i="6"/>
  <c r="X54" i="6"/>
  <c r="W54" i="6"/>
  <c r="V54" i="6"/>
  <c r="U54" i="6"/>
  <c r="T54" i="6"/>
  <c r="S54" i="6"/>
  <c r="R54" i="6"/>
  <c r="Q54" i="6"/>
  <c r="P54" i="6"/>
  <c r="O54" i="6"/>
  <c r="N54" i="6"/>
  <c r="M54" i="6"/>
  <c r="L54" i="6"/>
  <c r="K54" i="6"/>
  <c r="J54" i="6"/>
  <c r="I54" i="6"/>
  <c r="H54" i="6"/>
  <c r="G54" i="6"/>
  <c r="F54" i="6"/>
  <c r="E54" i="6"/>
  <c r="D54" i="6"/>
  <c r="C54" i="6"/>
  <c r="BV53" i="6"/>
  <c r="BU53" i="6"/>
  <c r="BT53" i="6"/>
  <c r="BS53" i="6"/>
  <c r="BR53" i="6"/>
  <c r="BQ53" i="6"/>
  <c r="BP53" i="6"/>
  <c r="BO53" i="6"/>
  <c r="BN53" i="6"/>
  <c r="BM53" i="6"/>
  <c r="BL53" i="6"/>
  <c r="BK53" i="6"/>
  <c r="BJ53" i="6"/>
  <c r="BI53" i="6"/>
  <c r="BH53" i="6"/>
  <c r="BG53" i="6"/>
  <c r="BF53" i="6"/>
  <c r="BE53" i="6"/>
  <c r="BD53" i="6"/>
  <c r="BC53" i="6"/>
  <c r="BB53" i="6"/>
  <c r="BA53" i="6"/>
  <c r="AZ53" i="6"/>
  <c r="AY53" i="6"/>
  <c r="AX53" i="6"/>
  <c r="AW53" i="6"/>
  <c r="AV53" i="6"/>
  <c r="AU53" i="6"/>
  <c r="AT53" i="6"/>
  <c r="AS53" i="6"/>
  <c r="AR53" i="6"/>
  <c r="AQ53" i="6"/>
  <c r="AP53" i="6"/>
  <c r="AO53" i="6"/>
  <c r="AN53" i="6"/>
  <c r="AM53" i="6"/>
  <c r="AL53" i="6"/>
  <c r="AK53" i="6"/>
  <c r="AJ53" i="6"/>
  <c r="AI53" i="6"/>
  <c r="AH53" i="6"/>
  <c r="AG53" i="6"/>
  <c r="AF53" i="6"/>
  <c r="AE53" i="6"/>
  <c r="AD53" i="6"/>
  <c r="AC53" i="6"/>
  <c r="AB53" i="6"/>
  <c r="AA53" i="6"/>
  <c r="Z53" i="6"/>
  <c r="Y53" i="6"/>
  <c r="X53" i="6"/>
  <c r="W53" i="6"/>
  <c r="V53" i="6"/>
  <c r="U53" i="6"/>
  <c r="T53" i="6"/>
  <c r="S53" i="6"/>
  <c r="R53" i="6"/>
  <c r="Q53" i="6"/>
  <c r="P53" i="6"/>
  <c r="O53" i="6"/>
  <c r="N53" i="6"/>
  <c r="M53" i="6"/>
  <c r="L53" i="6"/>
  <c r="K53" i="6"/>
  <c r="J53" i="6"/>
  <c r="I53" i="6"/>
  <c r="H53" i="6"/>
  <c r="G53" i="6"/>
  <c r="F53" i="6"/>
  <c r="E53" i="6"/>
  <c r="D53" i="6"/>
  <c r="C53" i="6"/>
  <c r="BV51" i="6"/>
  <c r="BU51" i="6"/>
  <c r="BT51" i="6"/>
  <c r="BS51" i="6"/>
  <c r="BR51" i="6"/>
  <c r="BQ51" i="6"/>
  <c r="BP51" i="6"/>
  <c r="BO51" i="6"/>
  <c r="BN51" i="6"/>
  <c r="BM51" i="6"/>
  <c r="BL51" i="6"/>
  <c r="BK51" i="6"/>
  <c r="BJ51" i="6"/>
  <c r="BI51" i="6"/>
  <c r="BH51" i="6"/>
  <c r="BG51" i="6"/>
  <c r="BF51" i="6"/>
  <c r="BE51" i="6"/>
  <c r="BD51" i="6"/>
  <c r="BC51" i="6"/>
  <c r="BB51" i="6"/>
  <c r="BA51" i="6"/>
  <c r="AZ51" i="6"/>
  <c r="AY51" i="6"/>
  <c r="AX51" i="6"/>
  <c r="AW51" i="6"/>
  <c r="AV51" i="6"/>
  <c r="AU51" i="6"/>
  <c r="AT51" i="6"/>
  <c r="AS51" i="6"/>
  <c r="AR51" i="6"/>
  <c r="AQ51" i="6"/>
  <c r="AP51" i="6"/>
  <c r="AO51" i="6"/>
  <c r="AN51" i="6"/>
  <c r="AM51" i="6"/>
  <c r="AL51" i="6"/>
  <c r="AK51" i="6"/>
  <c r="AJ51" i="6"/>
  <c r="AI51" i="6"/>
  <c r="AH51" i="6"/>
  <c r="AG51" i="6"/>
  <c r="AF51" i="6"/>
  <c r="AE51" i="6"/>
  <c r="AD51" i="6"/>
  <c r="AC51" i="6"/>
  <c r="AB51" i="6"/>
  <c r="AA51" i="6"/>
  <c r="Z51" i="6"/>
  <c r="Y51" i="6"/>
  <c r="X51" i="6"/>
  <c r="W51" i="6"/>
  <c r="V51" i="6"/>
  <c r="U51" i="6"/>
  <c r="T51" i="6"/>
  <c r="S51" i="6"/>
  <c r="R51" i="6"/>
  <c r="Q51" i="6"/>
  <c r="P51" i="6"/>
  <c r="O51" i="6"/>
  <c r="N51" i="6"/>
  <c r="M51" i="6"/>
  <c r="L51" i="6"/>
  <c r="K51" i="6"/>
  <c r="J51" i="6"/>
  <c r="I51" i="6"/>
  <c r="H51" i="6"/>
  <c r="G51" i="6"/>
  <c r="F51" i="6"/>
  <c r="E51" i="6"/>
  <c r="D51" i="6"/>
  <c r="C51" i="6"/>
  <c r="BV50" i="6"/>
  <c r="BU50" i="6"/>
  <c r="BT50" i="6"/>
  <c r="BS50" i="6"/>
  <c r="BR50" i="6"/>
  <c r="BQ50" i="6"/>
  <c r="BP50" i="6"/>
  <c r="BO50" i="6"/>
  <c r="BN50" i="6"/>
  <c r="BM50" i="6"/>
  <c r="BL50" i="6"/>
  <c r="BK50" i="6"/>
  <c r="BJ50" i="6"/>
  <c r="BI50" i="6"/>
  <c r="BH50" i="6"/>
  <c r="BG50" i="6"/>
  <c r="BF50" i="6"/>
  <c r="BE50" i="6"/>
  <c r="BD50" i="6"/>
  <c r="BC50" i="6"/>
  <c r="BB50" i="6"/>
  <c r="BA50" i="6"/>
  <c r="AZ50" i="6"/>
  <c r="AY50" i="6"/>
  <c r="AX50" i="6"/>
  <c r="AW50" i="6"/>
  <c r="AV50" i="6"/>
  <c r="AU50" i="6"/>
  <c r="AT50" i="6"/>
  <c r="AS50" i="6"/>
  <c r="AR50" i="6"/>
  <c r="AQ50" i="6"/>
  <c r="AP50" i="6"/>
  <c r="AO50" i="6"/>
  <c r="AN50" i="6"/>
  <c r="AM50" i="6"/>
  <c r="AL50" i="6"/>
  <c r="AK50" i="6"/>
  <c r="AJ50" i="6"/>
  <c r="AI50" i="6"/>
  <c r="AH50" i="6"/>
  <c r="AG50" i="6"/>
  <c r="AF50" i="6"/>
  <c r="AE50" i="6"/>
  <c r="AD50" i="6"/>
  <c r="AC50" i="6"/>
  <c r="AB50" i="6"/>
  <c r="AA50" i="6"/>
  <c r="Z50" i="6"/>
  <c r="Y50" i="6"/>
  <c r="X50" i="6"/>
  <c r="W50" i="6"/>
  <c r="V50" i="6"/>
  <c r="U50" i="6"/>
  <c r="T50" i="6"/>
  <c r="S50" i="6"/>
  <c r="R50" i="6"/>
  <c r="Q50" i="6"/>
  <c r="P50" i="6"/>
  <c r="O50" i="6"/>
  <c r="N50" i="6"/>
  <c r="M50" i="6"/>
  <c r="L50" i="6"/>
  <c r="K50" i="6"/>
  <c r="J50" i="6"/>
  <c r="I50" i="6"/>
  <c r="H50" i="6"/>
  <c r="G50" i="6"/>
  <c r="F50" i="6"/>
  <c r="E50" i="6"/>
  <c r="D50" i="6"/>
  <c r="C50" i="6"/>
  <c r="BV48" i="6"/>
  <c r="BU48" i="6"/>
  <c r="BT48" i="6"/>
  <c r="BS48" i="6"/>
  <c r="BR48" i="6"/>
  <c r="BQ48" i="6"/>
  <c r="BP48" i="6"/>
  <c r="BO48" i="6"/>
  <c r="BN48" i="6"/>
  <c r="BM48" i="6"/>
  <c r="BL48" i="6"/>
  <c r="BK48" i="6"/>
  <c r="BJ48" i="6"/>
  <c r="BI48" i="6"/>
  <c r="BH48" i="6"/>
  <c r="BG48" i="6"/>
  <c r="BF48" i="6"/>
  <c r="BE48" i="6"/>
  <c r="BD48" i="6"/>
  <c r="BC48" i="6"/>
  <c r="BB48" i="6"/>
  <c r="BA48" i="6"/>
  <c r="AZ48" i="6"/>
  <c r="AY48" i="6"/>
  <c r="AX48" i="6"/>
  <c r="AW48" i="6"/>
  <c r="AV48" i="6"/>
  <c r="AU48" i="6"/>
  <c r="AT48" i="6"/>
  <c r="AS48" i="6"/>
  <c r="AR48" i="6"/>
  <c r="AQ48" i="6"/>
  <c r="AP48" i="6"/>
  <c r="AO48" i="6"/>
  <c r="AN48" i="6"/>
  <c r="AM48" i="6"/>
  <c r="AL48" i="6"/>
  <c r="AK48" i="6"/>
  <c r="AJ48" i="6"/>
  <c r="AI48" i="6"/>
  <c r="AH48" i="6"/>
  <c r="AG48" i="6"/>
  <c r="AF48" i="6"/>
  <c r="AE48" i="6"/>
  <c r="AD48" i="6"/>
  <c r="AC48" i="6"/>
  <c r="AB48" i="6"/>
  <c r="AA48" i="6"/>
  <c r="Z48" i="6"/>
  <c r="Y48" i="6"/>
  <c r="X48" i="6"/>
  <c r="W48" i="6"/>
  <c r="V48" i="6"/>
  <c r="U48" i="6"/>
  <c r="T48" i="6"/>
  <c r="S48" i="6"/>
  <c r="R48" i="6"/>
  <c r="Q48" i="6"/>
  <c r="P48" i="6"/>
  <c r="O48" i="6"/>
  <c r="N48" i="6"/>
  <c r="M48" i="6"/>
  <c r="L48" i="6"/>
  <c r="K48" i="6"/>
  <c r="J48" i="6"/>
  <c r="I48" i="6"/>
  <c r="H48" i="6"/>
  <c r="G48" i="6"/>
  <c r="F48" i="6"/>
  <c r="E48" i="6"/>
  <c r="D48" i="6"/>
  <c r="C48" i="6"/>
  <c r="BV47" i="6"/>
  <c r="BU47" i="6"/>
  <c r="BT47" i="6"/>
  <c r="BS47" i="6"/>
  <c r="BR47" i="6"/>
  <c r="BQ47" i="6"/>
  <c r="BP47" i="6"/>
  <c r="BO47" i="6"/>
  <c r="BN47" i="6"/>
  <c r="BM47" i="6"/>
  <c r="BL47" i="6"/>
  <c r="BK47" i="6"/>
  <c r="BJ47" i="6"/>
  <c r="BI47" i="6"/>
  <c r="BH47" i="6"/>
  <c r="BG47" i="6"/>
  <c r="BF47" i="6"/>
  <c r="BE47" i="6"/>
  <c r="BD47" i="6"/>
  <c r="BC47" i="6"/>
  <c r="BB47" i="6"/>
  <c r="BA47" i="6"/>
  <c r="AZ47" i="6"/>
  <c r="AY47" i="6"/>
  <c r="AX47" i="6"/>
  <c r="AW47" i="6"/>
  <c r="AV47" i="6"/>
  <c r="AU47" i="6"/>
  <c r="AT47" i="6"/>
  <c r="AS47" i="6"/>
  <c r="AR47" i="6"/>
  <c r="AQ47" i="6"/>
  <c r="AP47" i="6"/>
  <c r="AO47" i="6"/>
  <c r="AN47" i="6"/>
  <c r="AM47" i="6"/>
  <c r="AL47" i="6"/>
  <c r="AK47" i="6"/>
  <c r="AJ47" i="6"/>
  <c r="AI47" i="6"/>
  <c r="AH47" i="6"/>
  <c r="AG47" i="6"/>
  <c r="AF47" i="6"/>
  <c r="AE47" i="6"/>
  <c r="AD47" i="6"/>
  <c r="AC47" i="6"/>
  <c r="AB47" i="6"/>
  <c r="AA47" i="6"/>
  <c r="Z47" i="6"/>
  <c r="Y47" i="6"/>
  <c r="X47" i="6"/>
  <c r="W47" i="6"/>
  <c r="V47" i="6"/>
  <c r="U47" i="6"/>
  <c r="T47" i="6"/>
  <c r="S47" i="6"/>
  <c r="R47" i="6"/>
  <c r="Q47" i="6"/>
  <c r="P47" i="6"/>
  <c r="O47" i="6"/>
  <c r="N47" i="6"/>
  <c r="M47" i="6"/>
  <c r="L47" i="6"/>
  <c r="K47" i="6"/>
  <c r="J47" i="6"/>
  <c r="I47" i="6"/>
  <c r="H47" i="6"/>
  <c r="G47" i="6"/>
  <c r="F47" i="6"/>
  <c r="E47" i="6"/>
  <c r="D47" i="6"/>
  <c r="C47"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V44" i="6"/>
  <c r="BU44" i="6"/>
  <c r="BT44" i="6"/>
  <c r="BS44" i="6"/>
  <c r="BR44" i="6"/>
  <c r="BQ44" i="6"/>
  <c r="BP44" i="6"/>
  <c r="BO44" i="6"/>
  <c r="BN44" i="6"/>
  <c r="BM44" i="6"/>
  <c r="BL44" i="6"/>
  <c r="BK44" i="6"/>
  <c r="BJ44" i="6"/>
  <c r="BI44" i="6"/>
  <c r="BH44" i="6"/>
  <c r="BG44" i="6"/>
  <c r="BF44" i="6"/>
  <c r="BE44" i="6"/>
  <c r="BD44" i="6"/>
  <c r="BC44" i="6"/>
  <c r="BB44" i="6"/>
  <c r="BA44" i="6"/>
  <c r="AZ44" i="6"/>
  <c r="AY44" i="6"/>
  <c r="AX44" i="6"/>
  <c r="AW44" i="6"/>
  <c r="AV44" i="6"/>
  <c r="AU44" i="6"/>
  <c r="AT44" i="6"/>
  <c r="AS44" i="6"/>
  <c r="AR44" i="6"/>
  <c r="AQ44" i="6"/>
  <c r="AP44" i="6"/>
  <c r="AO44" i="6"/>
  <c r="AN44" i="6"/>
  <c r="AM44" i="6"/>
  <c r="AL44" i="6"/>
  <c r="AK44" i="6"/>
  <c r="AJ44" i="6"/>
  <c r="AI44" i="6"/>
  <c r="AH44" i="6"/>
  <c r="AG44" i="6"/>
  <c r="AF44" i="6"/>
  <c r="AE44" i="6"/>
  <c r="AD44" i="6"/>
  <c r="AC44" i="6"/>
  <c r="AB44" i="6"/>
  <c r="AA44" i="6"/>
  <c r="Z44" i="6"/>
  <c r="Y44" i="6"/>
  <c r="X44" i="6"/>
  <c r="W44" i="6"/>
  <c r="V44" i="6"/>
  <c r="U44" i="6"/>
  <c r="T44" i="6"/>
  <c r="S44" i="6"/>
  <c r="R44" i="6"/>
  <c r="Q44" i="6"/>
  <c r="P44" i="6"/>
  <c r="O44" i="6"/>
  <c r="N44" i="6"/>
  <c r="M44" i="6"/>
  <c r="L44" i="6"/>
  <c r="K44" i="6"/>
  <c r="J44" i="6"/>
  <c r="I44" i="6"/>
  <c r="H44" i="6"/>
  <c r="G44" i="6"/>
  <c r="F44" i="6"/>
  <c r="E44" i="6"/>
  <c r="D44" i="6"/>
  <c r="C44" i="6"/>
  <c r="BV43" i="6"/>
  <c r="BU43" i="6"/>
  <c r="BU42" i="6" s="1"/>
  <c r="BT43" i="6"/>
  <c r="BT42" i="6" s="1"/>
  <c r="BS43" i="6"/>
  <c r="BR43" i="6"/>
  <c r="BR42" i="6" s="1"/>
  <c r="BQ43" i="6"/>
  <c r="BQ42" i="6" s="1"/>
  <c r="BP43" i="6"/>
  <c r="BP42" i="6" s="1"/>
  <c r="BO43" i="6"/>
  <c r="BN43" i="6"/>
  <c r="BN42" i="6" s="1"/>
  <c r="BM43" i="6"/>
  <c r="BM42" i="6" s="1"/>
  <c r="BL43" i="6"/>
  <c r="BL42" i="6" s="1"/>
  <c r="BK43" i="6"/>
  <c r="BJ43" i="6"/>
  <c r="BJ42" i="6" s="1"/>
  <c r="BI43" i="6"/>
  <c r="BI42" i="6" s="1"/>
  <c r="BH43" i="6"/>
  <c r="BH42" i="6" s="1"/>
  <c r="BG43" i="6"/>
  <c r="BF43" i="6"/>
  <c r="BF42" i="6" s="1"/>
  <c r="BE43" i="6"/>
  <c r="BE42" i="6" s="1"/>
  <c r="BD43" i="6"/>
  <c r="BD42" i="6" s="1"/>
  <c r="BC43" i="6"/>
  <c r="BB43" i="6"/>
  <c r="BB42" i="6" s="1"/>
  <c r="BA43" i="6"/>
  <c r="BA42" i="6" s="1"/>
  <c r="AZ43" i="6"/>
  <c r="AZ42" i="6" s="1"/>
  <c r="AY43" i="6"/>
  <c r="AX43" i="6"/>
  <c r="AX42" i="6" s="1"/>
  <c r="AW43" i="6"/>
  <c r="AW42" i="6" s="1"/>
  <c r="AV43" i="6"/>
  <c r="AV42" i="6" s="1"/>
  <c r="AU43" i="6"/>
  <c r="AT43" i="6"/>
  <c r="AT42" i="6" s="1"/>
  <c r="AS43" i="6"/>
  <c r="AS42" i="6" s="1"/>
  <c r="AR43" i="6"/>
  <c r="AR42" i="6" s="1"/>
  <c r="AQ43" i="6"/>
  <c r="AP43" i="6"/>
  <c r="AP42" i="6" s="1"/>
  <c r="AO43" i="6"/>
  <c r="AO42" i="6" s="1"/>
  <c r="AN43" i="6"/>
  <c r="AN42" i="6" s="1"/>
  <c r="AM43" i="6"/>
  <c r="AL43" i="6"/>
  <c r="AL42" i="6" s="1"/>
  <c r="AK43" i="6"/>
  <c r="AK42" i="6" s="1"/>
  <c r="AJ43" i="6"/>
  <c r="AJ42" i="6" s="1"/>
  <c r="AI43" i="6"/>
  <c r="AH43" i="6"/>
  <c r="AH42" i="6" s="1"/>
  <c r="AG43" i="6"/>
  <c r="AG42" i="6" s="1"/>
  <c r="AF43" i="6"/>
  <c r="AF42" i="6" s="1"/>
  <c r="AE43" i="6"/>
  <c r="AD43" i="6"/>
  <c r="AD42" i="6" s="1"/>
  <c r="AC43" i="6"/>
  <c r="AC42" i="6" s="1"/>
  <c r="AB43" i="6"/>
  <c r="AB42" i="6" s="1"/>
  <c r="AA43" i="6"/>
  <c r="Z43" i="6"/>
  <c r="Z42" i="6" s="1"/>
  <c r="Y43" i="6"/>
  <c r="Y42" i="6" s="1"/>
  <c r="X43" i="6"/>
  <c r="X42" i="6" s="1"/>
  <c r="W43" i="6"/>
  <c r="V43" i="6"/>
  <c r="V42" i="6" s="1"/>
  <c r="U43" i="6"/>
  <c r="U42" i="6" s="1"/>
  <c r="T43" i="6"/>
  <c r="T42" i="6" s="1"/>
  <c r="S43" i="6"/>
  <c r="R43" i="6"/>
  <c r="R42" i="6" s="1"/>
  <c r="Q43" i="6"/>
  <c r="Q42" i="6" s="1"/>
  <c r="P43" i="6"/>
  <c r="P42" i="6" s="1"/>
  <c r="O43" i="6"/>
  <c r="N43" i="6"/>
  <c r="N42" i="6" s="1"/>
  <c r="M43" i="6"/>
  <c r="L43" i="6"/>
  <c r="L42" i="6" s="1"/>
  <c r="K43" i="6"/>
  <c r="J43" i="6"/>
  <c r="J42" i="6" s="1"/>
  <c r="I43" i="6"/>
  <c r="I42" i="6" s="1"/>
  <c r="H43" i="6"/>
  <c r="H42" i="6" s="1"/>
  <c r="G43" i="6"/>
  <c r="F43" i="6"/>
  <c r="F42" i="6" s="1"/>
  <c r="E43" i="6"/>
  <c r="E42" i="6" s="1"/>
  <c r="D43" i="6"/>
  <c r="D42" i="6" s="1"/>
  <c r="C43" i="6"/>
  <c r="BV42" i="6"/>
  <c r="BV41" i="6"/>
  <c r="BU41" i="6"/>
  <c r="BT41" i="6"/>
  <c r="BS41" i="6"/>
  <c r="BR41" i="6"/>
  <c r="BQ41" i="6"/>
  <c r="BP41" i="6"/>
  <c r="BO41" i="6"/>
  <c r="BN41" i="6"/>
  <c r="BM41" i="6"/>
  <c r="BL41" i="6"/>
  <c r="BK41" i="6"/>
  <c r="BJ41" i="6"/>
  <c r="BI41" i="6"/>
  <c r="BH41" i="6"/>
  <c r="BG41" i="6"/>
  <c r="BF41" i="6"/>
  <c r="BE41" i="6"/>
  <c r="BD41" i="6"/>
  <c r="BC41" i="6"/>
  <c r="BB41" i="6"/>
  <c r="BA41" i="6"/>
  <c r="AZ41" i="6"/>
  <c r="AY41" i="6"/>
  <c r="AX41" i="6"/>
  <c r="AW41" i="6"/>
  <c r="AV41" i="6"/>
  <c r="AU41" i="6"/>
  <c r="AT41" i="6"/>
  <c r="AS41" i="6"/>
  <c r="AR41" i="6"/>
  <c r="AQ41" i="6"/>
  <c r="AP41" i="6"/>
  <c r="AO41" i="6"/>
  <c r="AN41" i="6"/>
  <c r="AM41" i="6"/>
  <c r="AL41" i="6"/>
  <c r="AK41" i="6"/>
  <c r="AJ41" i="6"/>
  <c r="AI41" i="6"/>
  <c r="AH41" i="6"/>
  <c r="AG41" i="6"/>
  <c r="AF41" i="6"/>
  <c r="AE41" i="6"/>
  <c r="AD41" i="6"/>
  <c r="AC41" i="6"/>
  <c r="AB41" i="6"/>
  <c r="AA41" i="6"/>
  <c r="Z41" i="6"/>
  <c r="Y41" i="6"/>
  <c r="X41" i="6"/>
  <c r="W41" i="6"/>
  <c r="V41" i="6"/>
  <c r="U41" i="6"/>
  <c r="T41" i="6"/>
  <c r="S41" i="6"/>
  <c r="R41" i="6"/>
  <c r="Q41" i="6"/>
  <c r="P41" i="6"/>
  <c r="O41" i="6"/>
  <c r="N41" i="6"/>
  <c r="M41" i="6"/>
  <c r="L41" i="6"/>
  <c r="K41" i="6"/>
  <c r="J41" i="6"/>
  <c r="I41" i="6"/>
  <c r="H41" i="6"/>
  <c r="G41" i="6"/>
  <c r="F41" i="6"/>
  <c r="E41" i="6"/>
  <c r="D41" i="6"/>
  <c r="C41"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V39" i="6"/>
  <c r="BU39" i="6"/>
  <c r="BT39" i="6"/>
  <c r="BS39" i="6"/>
  <c r="BR39" i="6"/>
  <c r="BQ39" i="6"/>
  <c r="BP39" i="6"/>
  <c r="BO39" i="6"/>
  <c r="BO38" i="6" s="1"/>
  <c r="BN39" i="6"/>
  <c r="BN38" i="6" s="1"/>
  <c r="BM39" i="6"/>
  <c r="BL39" i="6"/>
  <c r="BK39" i="6"/>
  <c r="BJ39" i="6"/>
  <c r="BI39" i="6"/>
  <c r="BH39" i="6"/>
  <c r="BG39" i="6"/>
  <c r="BF39" i="6"/>
  <c r="BF38" i="6" s="1"/>
  <c r="BE39" i="6"/>
  <c r="BD39" i="6"/>
  <c r="BC39" i="6"/>
  <c r="BB39" i="6"/>
  <c r="BA39" i="6"/>
  <c r="AZ39" i="6"/>
  <c r="AY39" i="6"/>
  <c r="AX39" i="6"/>
  <c r="AX38" i="6" s="1"/>
  <c r="AW39" i="6"/>
  <c r="AV39" i="6"/>
  <c r="AU39" i="6"/>
  <c r="AU38" i="6" s="1"/>
  <c r="AT39" i="6"/>
  <c r="AS39" i="6"/>
  <c r="AR39" i="6"/>
  <c r="AQ39" i="6"/>
  <c r="AP39" i="6"/>
  <c r="AO39" i="6"/>
  <c r="AN39" i="6"/>
  <c r="AM39" i="6"/>
  <c r="AL39" i="6"/>
  <c r="AK39" i="6"/>
  <c r="AJ39" i="6"/>
  <c r="AI39" i="6"/>
  <c r="AH39" i="6"/>
  <c r="AG39" i="6"/>
  <c r="AF39" i="6"/>
  <c r="AE39" i="6"/>
  <c r="AD39" i="6"/>
  <c r="AD38" i="6" s="1"/>
  <c r="AC39" i="6"/>
  <c r="AB39" i="6"/>
  <c r="AA39" i="6"/>
  <c r="Z39" i="6"/>
  <c r="Y39" i="6"/>
  <c r="X39" i="6"/>
  <c r="W39" i="6"/>
  <c r="V39" i="6"/>
  <c r="V38" i="6" s="1"/>
  <c r="U39" i="6"/>
  <c r="T39" i="6"/>
  <c r="S39" i="6"/>
  <c r="R39" i="6"/>
  <c r="R38" i="6" s="1"/>
  <c r="Q39" i="6"/>
  <c r="P39" i="6"/>
  <c r="O39" i="6"/>
  <c r="N39" i="6"/>
  <c r="N38" i="6" s="1"/>
  <c r="M39" i="6"/>
  <c r="L39" i="6"/>
  <c r="K39" i="6"/>
  <c r="J39" i="6"/>
  <c r="I39" i="6"/>
  <c r="H39" i="6"/>
  <c r="G39" i="6"/>
  <c r="F39" i="6"/>
  <c r="F38" i="6" s="1"/>
  <c r="E39" i="6"/>
  <c r="D39" i="6"/>
  <c r="C39" i="6"/>
  <c r="BV38" i="6"/>
  <c r="AP38" i="6"/>
  <c r="AI38" i="6"/>
  <c r="BV34" i="6"/>
  <c r="BU34" i="6"/>
  <c r="BT34" i="6"/>
  <c r="BS34" i="6"/>
  <c r="BR34" i="6"/>
  <c r="BQ34" i="6"/>
  <c r="BP34" i="6"/>
  <c r="BO34" i="6"/>
  <c r="BN34" i="6"/>
  <c r="BM34" i="6"/>
  <c r="BL34" i="6"/>
  <c r="BK34" i="6"/>
  <c r="BJ34" i="6"/>
  <c r="BI34" i="6"/>
  <c r="BH34" i="6"/>
  <c r="BG34" i="6"/>
  <c r="BF34" i="6"/>
  <c r="BE34" i="6"/>
  <c r="BD34" i="6"/>
  <c r="BC34" i="6"/>
  <c r="BB34" i="6"/>
  <c r="BA34" i="6"/>
  <c r="AZ34" i="6"/>
  <c r="AY34" i="6"/>
  <c r="AX34" i="6"/>
  <c r="AW34" i="6"/>
  <c r="AV34" i="6"/>
  <c r="AU34" i="6"/>
  <c r="AT34" i="6"/>
  <c r="AS34" i="6"/>
  <c r="AR34" i="6"/>
  <c r="AQ34" i="6"/>
  <c r="AP34" i="6"/>
  <c r="AO34" i="6"/>
  <c r="AN34" i="6"/>
  <c r="AM34" i="6"/>
  <c r="AL34" i="6"/>
  <c r="AK34" i="6"/>
  <c r="AJ34" i="6"/>
  <c r="AI34" i="6"/>
  <c r="AH34" i="6"/>
  <c r="AG34" i="6"/>
  <c r="AF34" i="6"/>
  <c r="AE34" i="6"/>
  <c r="AD34" i="6"/>
  <c r="AC34" i="6"/>
  <c r="AB34" i="6"/>
  <c r="AA34" i="6"/>
  <c r="Z34" i="6"/>
  <c r="Y34" i="6"/>
  <c r="X34" i="6"/>
  <c r="W34" i="6"/>
  <c r="V34" i="6"/>
  <c r="U34" i="6"/>
  <c r="T34" i="6"/>
  <c r="S34" i="6"/>
  <c r="R34" i="6"/>
  <c r="Q34" i="6"/>
  <c r="P34" i="6"/>
  <c r="O34" i="6"/>
  <c r="N34" i="6"/>
  <c r="M34" i="6"/>
  <c r="L34" i="6"/>
  <c r="K34" i="6"/>
  <c r="J34" i="6"/>
  <c r="I34" i="6"/>
  <c r="H34" i="6"/>
  <c r="G34" i="6"/>
  <c r="F34" i="6"/>
  <c r="E34" i="6"/>
  <c r="D34" i="6"/>
  <c r="C34" i="6"/>
  <c r="B3" i="6"/>
  <c r="BV2" i="6"/>
  <c r="BU2" i="6"/>
  <c r="BT2" i="6"/>
  <c r="BS2" i="6"/>
  <c r="BR2" i="6"/>
  <c r="BQ2" i="6"/>
  <c r="BP2" i="6"/>
  <c r="BO2" i="6"/>
  <c r="BN2" i="6"/>
  <c r="BM2" i="6"/>
  <c r="BL2" i="6"/>
  <c r="BK2" i="6"/>
  <c r="BJ2" i="6"/>
  <c r="BI2" i="6"/>
  <c r="BH2" i="6"/>
  <c r="BG2" i="6"/>
  <c r="BF2" i="6"/>
  <c r="BE2" i="6"/>
  <c r="BD2" i="6"/>
  <c r="BC2" i="6"/>
  <c r="BB2" i="6"/>
  <c r="BA2" i="6"/>
  <c r="AZ2" i="6"/>
  <c r="AY2" i="6"/>
  <c r="AX2" i="6"/>
  <c r="AW2" i="6"/>
  <c r="AV2" i="6"/>
  <c r="AU2" i="6"/>
  <c r="AT2" i="6"/>
  <c r="AS2" i="6"/>
  <c r="AR2" i="6"/>
  <c r="AQ2" i="6"/>
  <c r="AP2" i="6"/>
  <c r="AO2" i="6"/>
  <c r="AN2" i="6"/>
  <c r="AM2" i="6"/>
  <c r="AL2" i="6"/>
  <c r="AK2" i="6"/>
  <c r="AJ2" i="6"/>
  <c r="AI2" i="6"/>
  <c r="AH2" i="6"/>
  <c r="AG2" i="6"/>
  <c r="AF2" i="6"/>
  <c r="AE2" i="6"/>
  <c r="AD2" i="6"/>
  <c r="AC2" i="6"/>
  <c r="AB2" i="6"/>
  <c r="AA2" i="6"/>
  <c r="Z2" i="6"/>
  <c r="Y2" i="6"/>
  <c r="X2" i="6"/>
  <c r="W2" i="6"/>
  <c r="V2" i="6"/>
  <c r="U2" i="6"/>
  <c r="T2" i="6"/>
  <c r="S2" i="6"/>
  <c r="R2" i="6"/>
  <c r="Q2" i="6"/>
  <c r="P2" i="6"/>
  <c r="O2" i="6"/>
  <c r="N2" i="6"/>
  <c r="M2" i="6"/>
  <c r="L2" i="6"/>
  <c r="K2" i="6"/>
  <c r="J2" i="6"/>
  <c r="I2" i="6"/>
  <c r="H2" i="6"/>
  <c r="G2" i="6"/>
  <c r="F2" i="6"/>
  <c r="E2" i="6"/>
  <c r="D2" i="6"/>
  <c r="C2" i="6"/>
  <c r="Y72" i="5"/>
  <c r="B66" i="5"/>
  <c r="BV54" i="5"/>
  <c r="BU54" i="5"/>
  <c r="BT54" i="5"/>
  <c r="BS54" i="5"/>
  <c r="BR54" i="5"/>
  <c r="BQ54" i="5"/>
  <c r="BP54" i="5"/>
  <c r="BO54" i="5"/>
  <c r="BN54" i="5"/>
  <c r="BM54" i="5"/>
  <c r="BL54" i="5"/>
  <c r="BK54" i="5"/>
  <c r="BJ54" i="5"/>
  <c r="BI54" i="5"/>
  <c r="BH54" i="5"/>
  <c r="BG54" i="5"/>
  <c r="BF54" i="5"/>
  <c r="BE54" i="5"/>
  <c r="BD54" i="5"/>
  <c r="BC54" i="5"/>
  <c r="BB54" i="5"/>
  <c r="BA54" i="5"/>
  <c r="AZ54" i="5"/>
  <c r="AY54" i="5"/>
  <c r="AX54" i="5"/>
  <c r="AW54" i="5"/>
  <c r="AV54" i="5"/>
  <c r="AU54" i="5"/>
  <c r="AT54" i="5"/>
  <c r="AS54" i="5"/>
  <c r="AR54" i="5"/>
  <c r="AQ54" i="5"/>
  <c r="AP54" i="5"/>
  <c r="AO54" i="5"/>
  <c r="AN54" i="5"/>
  <c r="AM54" i="5"/>
  <c r="AL54" i="5"/>
  <c r="AK54" i="5"/>
  <c r="AJ54" i="5"/>
  <c r="AI54" i="5"/>
  <c r="AH54" i="5"/>
  <c r="AG54" i="5"/>
  <c r="AF54" i="5"/>
  <c r="AE54" i="5"/>
  <c r="AD54" i="5"/>
  <c r="AC54" i="5"/>
  <c r="AB54" i="5"/>
  <c r="AA54" i="5"/>
  <c r="Z54" i="5"/>
  <c r="Y54" i="5"/>
  <c r="X54" i="5"/>
  <c r="W54" i="5"/>
  <c r="V54" i="5"/>
  <c r="U54" i="5"/>
  <c r="T54" i="5"/>
  <c r="S54" i="5"/>
  <c r="R54" i="5"/>
  <c r="Q54" i="5"/>
  <c r="P54" i="5"/>
  <c r="O54" i="5"/>
  <c r="N54" i="5"/>
  <c r="M54" i="5"/>
  <c r="B54" i="5" s="1"/>
  <c r="L54" i="5"/>
  <c r="K54" i="5"/>
  <c r="J54" i="5"/>
  <c r="I54" i="5"/>
  <c r="H54" i="5"/>
  <c r="G54" i="5"/>
  <c r="F54" i="5"/>
  <c r="E54" i="5"/>
  <c r="D54" i="5"/>
  <c r="C54" i="5"/>
  <c r="BV53" i="5"/>
  <c r="BU53" i="5"/>
  <c r="BT53" i="5"/>
  <c r="BS53" i="5"/>
  <c r="BR53" i="5"/>
  <c r="BQ53" i="5"/>
  <c r="BP53" i="5"/>
  <c r="BO53" i="5"/>
  <c r="BN53" i="5"/>
  <c r="BM53" i="5"/>
  <c r="BL53" i="5"/>
  <c r="BK53" i="5"/>
  <c r="BJ53" i="5"/>
  <c r="BI53" i="5"/>
  <c r="BH53" i="5"/>
  <c r="BG53" i="5"/>
  <c r="BF53" i="5"/>
  <c r="BE53" i="5"/>
  <c r="BD53" i="5"/>
  <c r="BC53" i="5"/>
  <c r="BB53" i="5"/>
  <c r="BA53" i="5"/>
  <c r="AZ53" i="5"/>
  <c r="AY53" i="5"/>
  <c r="AX53" i="5"/>
  <c r="AW53" i="5"/>
  <c r="AV53" i="5"/>
  <c r="AU53" i="5"/>
  <c r="AT53" i="5"/>
  <c r="AS53" i="5"/>
  <c r="AR53" i="5"/>
  <c r="AQ53" i="5"/>
  <c r="AP53" i="5"/>
  <c r="AO53" i="5"/>
  <c r="AN53" i="5"/>
  <c r="AM53" i="5"/>
  <c r="AL53" i="5"/>
  <c r="AK53" i="5"/>
  <c r="AJ53" i="5"/>
  <c r="AI53" i="5"/>
  <c r="AH53" i="5"/>
  <c r="AG53" i="5"/>
  <c r="AF53" i="5"/>
  <c r="AE53" i="5"/>
  <c r="AD53" i="5"/>
  <c r="AC53" i="5"/>
  <c r="AB53" i="5"/>
  <c r="AA53" i="5"/>
  <c r="Z53" i="5"/>
  <c r="Y53" i="5"/>
  <c r="X53" i="5"/>
  <c r="W53" i="5"/>
  <c r="V53" i="5"/>
  <c r="U53" i="5"/>
  <c r="T53" i="5"/>
  <c r="S53" i="5"/>
  <c r="R53" i="5"/>
  <c r="Q53" i="5"/>
  <c r="P53" i="5"/>
  <c r="O53" i="5"/>
  <c r="N53" i="5"/>
  <c r="M53" i="5"/>
  <c r="B53" i="5" s="1"/>
  <c r="L53" i="5"/>
  <c r="K53" i="5"/>
  <c r="J53" i="5"/>
  <c r="I53" i="5"/>
  <c r="H53" i="5"/>
  <c r="G53" i="5"/>
  <c r="F53" i="5"/>
  <c r="E53" i="5"/>
  <c r="D53" i="5"/>
  <c r="C53" i="5"/>
  <c r="BV51" i="5"/>
  <c r="BU51" i="5"/>
  <c r="BT51" i="5"/>
  <c r="BS51" i="5"/>
  <c r="BR51" i="5"/>
  <c r="BQ51" i="5"/>
  <c r="BP51" i="5"/>
  <c r="BO51" i="5"/>
  <c r="BN51" i="5"/>
  <c r="BM51" i="5"/>
  <c r="BL51" i="5"/>
  <c r="BK51" i="5"/>
  <c r="BJ51" i="5"/>
  <c r="BI51" i="5"/>
  <c r="BH51" i="5"/>
  <c r="BG51" i="5"/>
  <c r="BF51" i="5"/>
  <c r="BE51" i="5"/>
  <c r="BD51" i="5"/>
  <c r="BC51" i="5"/>
  <c r="BB51" i="5"/>
  <c r="BA51" i="5"/>
  <c r="AZ51" i="5"/>
  <c r="AY51" i="5"/>
  <c r="AX51" i="5"/>
  <c r="AW51" i="5"/>
  <c r="AV51" i="5"/>
  <c r="AU51" i="5"/>
  <c r="AT51" i="5"/>
  <c r="AS51" i="5"/>
  <c r="AR51" i="5"/>
  <c r="AQ51" i="5"/>
  <c r="AP51" i="5"/>
  <c r="AO51" i="5"/>
  <c r="AN51" i="5"/>
  <c r="AM51" i="5"/>
  <c r="AL51" i="5"/>
  <c r="AK51" i="5"/>
  <c r="AJ51" i="5"/>
  <c r="AI51" i="5"/>
  <c r="AH51" i="5"/>
  <c r="AG51" i="5"/>
  <c r="AF51" i="5"/>
  <c r="AE51" i="5"/>
  <c r="AD51" i="5"/>
  <c r="AC51" i="5"/>
  <c r="AB51" i="5"/>
  <c r="AA51" i="5"/>
  <c r="Z51" i="5"/>
  <c r="Y51" i="5"/>
  <c r="X51" i="5"/>
  <c r="W51" i="5"/>
  <c r="V51" i="5"/>
  <c r="U51" i="5"/>
  <c r="T51" i="5"/>
  <c r="S51" i="5"/>
  <c r="R51" i="5"/>
  <c r="Q51" i="5"/>
  <c r="P51" i="5"/>
  <c r="O51" i="5"/>
  <c r="N51" i="5"/>
  <c r="M51" i="5"/>
  <c r="B51" i="5" s="1"/>
  <c r="L51" i="5"/>
  <c r="K51" i="5"/>
  <c r="J51" i="5"/>
  <c r="I51" i="5"/>
  <c r="H51" i="5"/>
  <c r="G51" i="5"/>
  <c r="F51" i="5"/>
  <c r="E51" i="5"/>
  <c r="D51" i="5"/>
  <c r="C51" i="5"/>
  <c r="BV50" i="5"/>
  <c r="BU50" i="5"/>
  <c r="BT50" i="5"/>
  <c r="BS50" i="5"/>
  <c r="BR50" i="5"/>
  <c r="BQ50" i="5"/>
  <c r="BP50" i="5"/>
  <c r="BO50" i="5"/>
  <c r="BN50" i="5"/>
  <c r="BM50" i="5"/>
  <c r="BL50" i="5"/>
  <c r="BK50" i="5"/>
  <c r="BJ50" i="5"/>
  <c r="BI50" i="5"/>
  <c r="BH50" i="5"/>
  <c r="BG50" i="5"/>
  <c r="BF50" i="5"/>
  <c r="BE50" i="5"/>
  <c r="BD50" i="5"/>
  <c r="BC50" i="5"/>
  <c r="BB50" i="5"/>
  <c r="BA50" i="5"/>
  <c r="AZ50" i="5"/>
  <c r="AY50" i="5"/>
  <c r="AX50" i="5"/>
  <c r="AW50" i="5"/>
  <c r="AV50" i="5"/>
  <c r="AU50" i="5"/>
  <c r="AT50" i="5"/>
  <c r="AS50" i="5"/>
  <c r="AR50" i="5"/>
  <c r="AQ50" i="5"/>
  <c r="AP50" i="5"/>
  <c r="AO50" i="5"/>
  <c r="AN50" i="5"/>
  <c r="AM50" i="5"/>
  <c r="AL50" i="5"/>
  <c r="AK50" i="5"/>
  <c r="AJ50" i="5"/>
  <c r="AI50" i="5"/>
  <c r="AH50" i="5"/>
  <c r="AG50" i="5"/>
  <c r="AF50" i="5"/>
  <c r="AE50" i="5"/>
  <c r="AD50" i="5"/>
  <c r="AC50" i="5"/>
  <c r="AB50" i="5"/>
  <c r="AA50" i="5"/>
  <c r="Z50" i="5"/>
  <c r="Y50" i="5"/>
  <c r="X50" i="5"/>
  <c r="W50" i="5"/>
  <c r="V50" i="5"/>
  <c r="U50" i="5"/>
  <c r="T50" i="5"/>
  <c r="S50" i="5"/>
  <c r="R50" i="5"/>
  <c r="Q50" i="5"/>
  <c r="P50" i="5"/>
  <c r="O50" i="5"/>
  <c r="N50" i="5"/>
  <c r="M50" i="5"/>
  <c r="B50" i="5" s="1"/>
  <c r="L50" i="5"/>
  <c r="K50" i="5"/>
  <c r="J50" i="5"/>
  <c r="I50" i="5"/>
  <c r="H50" i="5"/>
  <c r="G50" i="5"/>
  <c r="F50" i="5"/>
  <c r="E50" i="5"/>
  <c r="D50" i="5"/>
  <c r="C50" i="5"/>
  <c r="BV48" i="5"/>
  <c r="BU48" i="5"/>
  <c r="BT48" i="5"/>
  <c r="BS48" i="5"/>
  <c r="BR48" i="5"/>
  <c r="BQ48" i="5"/>
  <c r="BP48" i="5"/>
  <c r="BO48" i="5"/>
  <c r="BN48" i="5"/>
  <c r="BM48" i="5"/>
  <c r="BL48" i="5"/>
  <c r="BK48" i="5"/>
  <c r="BJ48" i="5"/>
  <c r="BI48" i="5"/>
  <c r="BH48" i="5"/>
  <c r="BG48" i="5"/>
  <c r="BF48" i="5"/>
  <c r="BE48" i="5"/>
  <c r="BD48" i="5"/>
  <c r="BC48" i="5"/>
  <c r="BB48" i="5"/>
  <c r="BA48" i="5"/>
  <c r="AZ48" i="5"/>
  <c r="AY48" i="5"/>
  <c r="AX48" i="5"/>
  <c r="AW48" i="5"/>
  <c r="AV48" i="5"/>
  <c r="AU48" i="5"/>
  <c r="AT48" i="5"/>
  <c r="AS48" i="5"/>
  <c r="AR48" i="5"/>
  <c r="AQ48" i="5"/>
  <c r="AP48" i="5"/>
  <c r="AO48" i="5"/>
  <c r="AN48" i="5"/>
  <c r="AM48" i="5"/>
  <c r="AL48" i="5"/>
  <c r="AK48" i="5"/>
  <c r="AJ48" i="5"/>
  <c r="AI48" i="5"/>
  <c r="AH48" i="5"/>
  <c r="AG48" i="5"/>
  <c r="AF48" i="5"/>
  <c r="AE48" i="5"/>
  <c r="AD48" i="5"/>
  <c r="AC48" i="5"/>
  <c r="AB48" i="5"/>
  <c r="AA48" i="5"/>
  <c r="Z48" i="5"/>
  <c r="Y48" i="5"/>
  <c r="X48" i="5"/>
  <c r="W48" i="5"/>
  <c r="V48" i="5"/>
  <c r="U48" i="5"/>
  <c r="T48" i="5"/>
  <c r="S48" i="5"/>
  <c r="R48" i="5"/>
  <c r="Q48" i="5"/>
  <c r="P48" i="5"/>
  <c r="O48" i="5"/>
  <c r="N48" i="5"/>
  <c r="M48" i="5"/>
  <c r="B48" i="5" s="1"/>
  <c r="L48" i="5"/>
  <c r="K48" i="5"/>
  <c r="J48" i="5"/>
  <c r="I48" i="5"/>
  <c r="H48" i="5"/>
  <c r="G48" i="5"/>
  <c r="F48" i="5"/>
  <c r="E48" i="5"/>
  <c r="D48" i="5"/>
  <c r="C48" i="5"/>
  <c r="BV47" i="5"/>
  <c r="BU47" i="5"/>
  <c r="BT47" i="5"/>
  <c r="BS47" i="5"/>
  <c r="BR47" i="5"/>
  <c r="BQ47" i="5"/>
  <c r="BP47" i="5"/>
  <c r="BO47" i="5"/>
  <c r="BN47" i="5"/>
  <c r="BM47" i="5"/>
  <c r="BL47" i="5"/>
  <c r="BK47" i="5"/>
  <c r="BJ47" i="5"/>
  <c r="BI47" i="5"/>
  <c r="BH47" i="5"/>
  <c r="BG47" i="5"/>
  <c r="BF47" i="5"/>
  <c r="BE47" i="5"/>
  <c r="BD47" i="5"/>
  <c r="BC47" i="5"/>
  <c r="BB47" i="5"/>
  <c r="BA47" i="5"/>
  <c r="AZ47" i="5"/>
  <c r="AY47" i="5"/>
  <c r="AX47" i="5"/>
  <c r="AW47" i="5"/>
  <c r="AV47" i="5"/>
  <c r="AU47" i="5"/>
  <c r="AT47" i="5"/>
  <c r="AS47" i="5"/>
  <c r="AR47" i="5"/>
  <c r="AQ47" i="5"/>
  <c r="AP47" i="5"/>
  <c r="AO47" i="5"/>
  <c r="AN47" i="5"/>
  <c r="AM47" i="5"/>
  <c r="AL47" i="5"/>
  <c r="AK47" i="5"/>
  <c r="AJ47" i="5"/>
  <c r="AI47" i="5"/>
  <c r="AH47" i="5"/>
  <c r="AG47" i="5"/>
  <c r="AF47" i="5"/>
  <c r="AE47" i="5"/>
  <c r="AD47" i="5"/>
  <c r="AC47" i="5"/>
  <c r="AB47" i="5"/>
  <c r="AA47" i="5"/>
  <c r="Z47" i="5"/>
  <c r="Y47" i="5"/>
  <c r="X47" i="5"/>
  <c r="W47" i="5"/>
  <c r="V47" i="5"/>
  <c r="U47" i="5"/>
  <c r="T47" i="5"/>
  <c r="S47" i="5"/>
  <c r="R47" i="5"/>
  <c r="Q47" i="5"/>
  <c r="P47" i="5"/>
  <c r="O47" i="5"/>
  <c r="N47" i="5"/>
  <c r="M47" i="5"/>
  <c r="B47" i="5" s="1"/>
  <c r="L47" i="5"/>
  <c r="K47" i="5"/>
  <c r="J47" i="5"/>
  <c r="I47" i="5"/>
  <c r="H47" i="5"/>
  <c r="G47" i="5"/>
  <c r="F47" i="5"/>
  <c r="E47" i="5"/>
  <c r="D47" i="5"/>
  <c r="C47" i="5"/>
  <c r="BV45" i="5"/>
  <c r="BU45" i="5"/>
  <c r="BT45" i="5"/>
  <c r="BS45" i="5"/>
  <c r="BR45" i="5"/>
  <c r="BQ45" i="5"/>
  <c r="BP45" i="5"/>
  <c r="BO45" i="5"/>
  <c r="BN45" i="5"/>
  <c r="BM45" i="5"/>
  <c r="BL45" i="5"/>
  <c r="BK45" i="5"/>
  <c r="BJ45" i="5"/>
  <c r="BI45" i="5"/>
  <c r="BH45" i="5"/>
  <c r="BG45" i="5"/>
  <c r="BF45" i="5"/>
  <c r="BE45" i="5"/>
  <c r="BD45" i="5"/>
  <c r="BC45" i="5"/>
  <c r="BB45" i="5"/>
  <c r="BA45" i="5"/>
  <c r="AZ45" i="5"/>
  <c r="AY45" i="5"/>
  <c r="AX45" i="5"/>
  <c r="AW45" i="5"/>
  <c r="AV45" i="5"/>
  <c r="AU45" i="5"/>
  <c r="AT45" i="5"/>
  <c r="AS45" i="5"/>
  <c r="AR45" i="5"/>
  <c r="AQ45" i="5"/>
  <c r="AP45" i="5"/>
  <c r="AO45" i="5"/>
  <c r="AN45" i="5"/>
  <c r="AM45" i="5"/>
  <c r="AL45" i="5"/>
  <c r="AK45" i="5"/>
  <c r="AJ45" i="5"/>
  <c r="AI45" i="5"/>
  <c r="AH45" i="5"/>
  <c r="AG45" i="5"/>
  <c r="AF45" i="5"/>
  <c r="AE45" i="5"/>
  <c r="AD45" i="5"/>
  <c r="AC45" i="5"/>
  <c r="AB45" i="5"/>
  <c r="AA45" i="5"/>
  <c r="Z45" i="5"/>
  <c r="Y45" i="5"/>
  <c r="X45" i="5"/>
  <c r="W45" i="5"/>
  <c r="V45" i="5"/>
  <c r="U45" i="5"/>
  <c r="T45" i="5"/>
  <c r="S45" i="5"/>
  <c r="R45" i="5"/>
  <c r="Q45" i="5"/>
  <c r="P45" i="5"/>
  <c r="O45" i="5"/>
  <c r="N45" i="5"/>
  <c r="M45" i="5"/>
  <c r="B45" i="5" s="1"/>
  <c r="L45" i="5"/>
  <c r="K45" i="5"/>
  <c r="J45" i="5"/>
  <c r="I45" i="5"/>
  <c r="H45" i="5"/>
  <c r="G45" i="5"/>
  <c r="F45" i="5"/>
  <c r="E45" i="5"/>
  <c r="D45" i="5"/>
  <c r="C45" i="5"/>
  <c r="BV44" i="5"/>
  <c r="BU44" i="5"/>
  <c r="BT44" i="5"/>
  <c r="BS44" i="5"/>
  <c r="BR44" i="5"/>
  <c r="BQ44" i="5"/>
  <c r="BP44" i="5"/>
  <c r="BO44" i="5"/>
  <c r="BN44" i="5"/>
  <c r="BM44" i="5"/>
  <c r="BL44" i="5"/>
  <c r="BK44" i="5"/>
  <c r="BJ44" i="5"/>
  <c r="BI44" i="5"/>
  <c r="BH44" i="5"/>
  <c r="BG44" i="5"/>
  <c r="BF44" i="5"/>
  <c r="BE44" i="5"/>
  <c r="BD44" i="5"/>
  <c r="BC44" i="5"/>
  <c r="BB44" i="5"/>
  <c r="BA44" i="5"/>
  <c r="AZ44" i="5"/>
  <c r="AY44" i="5"/>
  <c r="AX44" i="5"/>
  <c r="AW44" i="5"/>
  <c r="AV44" i="5"/>
  <c r="AU44" i="5"/>
  <c r="AT44" i="5"/>
  <c r="AS44" i="5"/>
  <c r="AR44" i="5"/>
  <c r="AQ44" i="5"/>
  <c r="AP44" i="5"/>
  <c r="AO44" i="5"/>
  <c r="AN44" i="5"/>
  <c r="AM44" i="5"/>
  <c r="AL44" i="5"/>
  <c r="AK44" i="5"/>
  <c r="AJ44" i="5"/>
  <c r="AI44" i="5"/>
  <c r="AH44" i="5"/>
  <c r="AG44" i="5"/>
  <c r="AF44" i="5"/>
  <c r="AE44" i="5"/>
  <c r="AD44" i="5"/>
  <c r="AC44" i="5"/>
  <c r="AB44" i="5"/>
  <c r="AA44" i="5"/>
  <c r="Z44" i="5"/>
  <c r="Y44" i="5"/>
  <c r="X44" i="5"/>
  <c r="W44" i="5"/>
  <c r="V44" i="5"/>
  <c r="U44" i="5"/>
  <c r="T44" i="5"/>
  <c r="S44" i="5"/>
  <c r="R44" i="5"/>
  <c r="Q44" i="5"/>
  <c r="P44" i="5"/>
  <c r="O44" i="5"/>
  <c r="N44" i="5"/>
  <c r="M44" i="5"/>
  <c r="B44" i="5" s="1"/>
  <c r="L44" i="5"/>
  <c r="K44" i="5"/>
  <c r="J44" i="5"/>
  <c r="I44" i="5"/>
  <c r="H44" i="5"/>
  <c r="G44" i="5"/>
  <c r="F44" i="5"/>
  <c r="E44" i="5"/>
  <c r="D44" i="5"/>
  <c r="C44" i="5"/>
  <c r="BV43" i="5"/>
  <c r="BU43" i="5"/>
  <c r="BT43" i="5"/>
  <c r="BT42" i="5" s="1"/>
  <c r="BS43" i="5"/>
  <c r="BR43" i="5"/>
  <c r="BQ43" i="5"/>
  <c r="BP43" i="5"/>
  <c r="BO43" i="5"/>
  <c r="BN43" i="5"/>
  <c r="BM43" i="5"/>
  <c r="BL43" i="5"/>
  <c r="BK43" i="5"/>
  <c r="BJ43" i="5"/>
  <c r="BI43" i="5"/>
  <c r="BH43" i="5"/>
  <c r="BG43" i="5"/>
  <c r="BF43" i="5"/>
  <c r="BE43" i="5"/>
  <c r="BD43" i="5"/>
  <c r="BD42" i="5" s="1"/>
  <c r="BC43" i="5"/>
  <c r="BB43" i="5"/>
  <c r="BA43" i="5"/>
  <c r="AZ43" i="5"/>
  <c r="AZ42" i="5" s="1"/>
  <c r="AY43" i="5"/>
  <c r="AX43" i="5"/>
  <c r="AW43" i="5"/>
  <c r="AV43" i="5"/>
  <c r="AU43" i="5"/>
  <c r="AT43" i="5"/>
  <c r="AS43" i="5"/>
  <c r="AR43" i="5"/>
  <c r="AR42" i="5" s="1"/>
  <c r="AQ43" i="5"/>
  <c r="AP43" i="5"/>
  <c r="AO43" i="5"/>
  <c r="AN43" i="5"/>
  <c r="AN42" i="5" s="1"/>
  <c r="AM43" i="5"/>
  <c r="AL43" i="5"/>
  <c r="AK43" i="5"/>
  <c r="AJ43" i="5"/>
  <c r="AI43" i="5"/>
  <c r="AH43" i="5"/>
  <c r="AG43" i="5"/>
  <c r="AF43" i="5"/>
  <c r="AF42" i="5" s="1"/>
  <c r="AE43" i="5"/>
  <c r="AD43" i="5"/>
  <c r="AC43" i="5"/>
  <c r="AB43" i="5"/>
  <c r="AB42" i="5" s="1"/>
  <c r="AA43" i="5"/>
  <c r="Z43" i="5"/>
  <c r="Y43" i="5"/>
  <c r="X43" i="5"/>
  <c r="W43" i="5"/>
  <c r="V43" i="5"/>
  <c r="U43" i="5"/>
  <c r="T43" i="5"/>
  <c r="S43" i="5"/>
  <c r="S42" i="5" s="1"/>
  <c r="R43" i="5"/>
  <c r="Q43" i="5"/>
  <c r="P43" i="5"/>
  <c r="O43" i="5"/>
  <c r="N43" i="5"/>
  <c r="M43" i="5"/>
  <c r="B43" i="5" s="1"/>
  <c r="L43" i="5"/>
  <c r="L42" i="5" s="1"/>
  <c r="K43" i="5"/>
  <c r="J43" i="5"/>
  <c r="I43" i="5"/>
  <c r="H43" i="5"/>
  <c r="G43" i="5"/>
  <c r="F43" i="5"/>
  <c r="E43" i="5"/>
  <c r="D43" i="5"/>
  <c r="C43" i="5"/>
  <c r="BV41" i="5"/>
  <c r="BU41" i="5"/>
  <c r="BT41" i="5"/>
  <c r="BS41" i="5"/>
  <c r="BR41" i="5"/>
  <c r="BQ41" i="5"/>
  <c r="BP41" i="5"/>
  <c r="BO41" i="5"/>
  <c r="BN41" i="5"/>
  <c r="BM41" i="5"/>
  <c r="BL41" i="5"/>
  <c r="BK41" i="5"/>
  <c r="BJ41" i="5"/>
  <c r="BI41" i="5"/>
  <c r="BH41" i="5"/>
  <c r="BG41" i="5"/>
  <c r="BF41" i="5"/>
  <c r="BF52" i="5" s="1"/>
  <c r="BE41" i="5"/>
  <c r="BD41" i="5"/>
  <c r="BC41" i="5"/>
  <c r="BB41" i="5"/>
  <c r="BA41" i="5"/>
  <c r="AZ41" i="5"/>
  <c r="AY41" i="5"/>
  <c r="AX41" i="5"/>
  <c r="AW41" i="5"/>
  <c r="AV41" i="5"/>
  <c r="AU41" i="5"/>
  <c r="AT41" i="5"/>
  <c r="AS41" i="5"/>
  <c r="AR41" i="5"/>
  <c r="AQ41" i="5"/>
  <c r="AP41" i="5"/>
  <c r="AP52" i="5" s="1"/>
  <c r="AO41" i="5"/>
  <c r="AN41" i="5"/>
  <c r="AM41" i="5"/>
  <c r="AL41" i="5"/>
  <c r="AK41" i="5"/>
  <c r="AJ41" i="5"/>
  <c r="AI41" i="5"/>
  <c r="AH41" i="5"/>
  <c r="AG41" i="5"/>
  <c r="AF41" i="5"/>
  <c r="AE41" i="5"/>
  <c r="AD41" i="5"/>
  <c r="AC41" i="5"/>
  <c r="AB41" i="5"/>
  <c r="AA41" i="5"/>
  <c r="Z41" i="5"/>
  <c r="Y41" i="5"/>
  <c r="X41" i="5"/>
  <c r="W41" i="5"/>
  <c r="V41" i="5"/>
  <c r="U41" i="5"/>
  <c r="T41" i="5"/>
  <c r="S41" i="5"/>
  <c r="R41" i="5"/>
  <c r="Q41" i="5"/>
  <c r="P41" i="5"/>
  <c r="O41" i="5"/>
  <c r="N41" i="5"/>
  <c r="M41" i="5"/>
  <c r="B41" i="5" s="1"/>
  <c r="L41" i="5"/>
  <c r="K41" i="5"/>
  <c r="J41" i="5"/>
  <c r="I41" i="5"/>
  <c r="H41" i="5"/>
  <c r="G41" i="5"/>
  <c r="F41" i="5"/>
  <c r="E41" i="5"/>
  <c r="D41" i="5"/>
  <c r="C41" i="5"/>
  <c r="BV40" i="5"/>
  <c r="BU40" i="5"/>
  <c r="BT40" i="5"/>
  <c r="BS40" i="5"/>
  <c r="BR40" i="5"/>
  <c r="BQ40" i="5"/>
  <c r="BP40" i="5"/>
  <c r="BO40" i="5"/>
  <c r="BN40" i="5"/>
  <c r="BM40" i="5"/>
  <c r="BL40" i="5"/>
  <c r="BK40" i="5"/>
  <c r="BJ40" i="5"/>
  <c r="BI40" i="5"/>
  <c r="BH40" i="5"/>
  <c r="BG40" i="5"/>
  <c r="BF40" i="5"/>
  <c r="BE40" i="5"/>
  <c r="BD40" i="5"/>
  <c r="BC40" i="5"/>
  <c r="BB40" i="5"/>
  <c r="BA40" i="5"/>
  <c r="AZ40" i="5"/>
  <c r="AY40" i="5"/>
  <c r="AX40" i="5"/>
  <c r="AW40" i="5"/>
  <c r="AV40" i="5"/>
  <c r="AU40" i="5"/>
  <c r="AT40" i="5"/>
  <c r="AS40" i="5"/>
  <c r="AR40" i="5"/>
  <c r="AQ40" i="5"/>
  <c r="AP40" i="5"/>
  <c r="AO40" i="5"/>
  <c r="AN40" i="5"/>
  <c r="AM40" i="5"/>
  <c r="AL40" i="5"/>
  <c r="AK40" i="5"/>
  <c r="AJ40" i="5"/>
  <c r="AI40" i="5"/>
  <c r="AH40" i="5"/>
  <c r="AG40" i="5"/>
  <c r="AF40" i="5"/>
  <c r="AE40" i="5"/>
  <c r="AD40" i="5"/>
  <c r="AC40" i="5"/>
  <c r="AB40" i="5"/>
  <c r="AA40" i="5"/>
  <c r="Z40" i="5"/>
  <c r="Y40" i="5"/>
  <c r="X40" i="5"/>
  <c r="W40" i="5"/>
  <c r="V40" i="5"/>
  <c r="U40" i="5"/>
  <c r="T40" i="5"/>
  <c r="S40" i="5"/>
  <c r="R40" i="5"/>
  <c r="Q40" i="5"/>
  <c r="P40" i="5"/>
  <c r="O40" i="5"/>
  <c r="N40" i="5"/>
  <c r="M40" i="5"/>
  <c r="B40" i="5" s="1"/>
  <c r="L40" i="5"/>
  <c r="K40" i="5"/>
  <c r="J40" i="5"/>
  <c r="I40" i="5"/>
  <c r="H40" i="5"/>
  <c r="G40" i="5"/>
  <c r="F40" i="5"/>
  <c r="E40" i="5"/>
  <c r="D40" i="5"/>
  <c r="C40" i="5"/>
  <c r="BV39" i="5"/>
  <c r="BV38" i="5" s="1"/>
  <c r="BU39" i="5"/>
  <c r="BU46" i="5" s="1"/>
  <c r="BT39" i="5"/>
  <c r="BS39" i="5"/>
  <c r="BS38" i="5" s="1"/>
  <c r="BR39" i="5"/>
  <c r="BQ39" i="5"/>
  <c r="BQ46" i="5" s="1"/>
  <c r="BP39" i="5"/>
  <c r="BO39" i="5"/>
  <c r="BO38" i="5" s="1"/>
  <c r="BN39" i="5"/>
  <c r="BM39" i="5"/>
  <c r="BM46" i="5" s="1"/>
  <c r="BL39" i="5"/>
  <c r="BL38" i="5" s="1"/>
  <c r="BK39" i="5"/>
  <c r="BJ39" i="5"/>
  <c r="BI39" i="5"/>
  <c r="BI46" i="5" s="1"/>
  <c r="BH39" i="5"/>
  <c r="BG39" i="5"/>
  <c r="BG38" i="5" s="1"/>
  <c r="BF39" i="5"/>
  <c r="BF38" i="5" s="1"/>
  <c r="BE39" i="5"/>
  <c r="BE46" i="5" s="1"/>
  <c r="BD39" i="5"/>
  <c r="BC39" i="5"/>
  <c r="BC38" i="5" s="1"/>
  <c r="BB39" i="5"/>
  <c r="BA39" i="5"/>
  <c r="BA46" i="5" s="1"/>
  <c r="AZ39" i="5"/>
  <c r="AY39" i="5"/>
  <c r="AY38" i="5" s="1"/>
  <c r="AX39" i="5"/>
  <c r="AW39" i="5"/>
  <c r="AW46" i="5" s="1"/>
  <c r="AV39" i="5"/>
  <c r="AV38" i="5" s="1"/>
  <c r="AU39" i="5"/>
  <c r="AT39" i="5"/>
  <c r="AS39" i="5"/>
  <c r="AS46" i="5" s="1"/>
  <c r="AR39" i="5"/>
  <c r="AQ39" i="5"/>
  <c r="AP39" i="5"/>
  <c r="AP38" i="5" s="1"/>
  <c r="AO39" i="5"/>
  <c r="AO46" i="5" s="1"/>
  <c r="AN39" i="5"/>
  <c r="AM39" i="5"/>
  <c r="AL39" i="5"/>
  <c r="AK39" i="5"/>
  <c r="AK46" i="5" s="1"/>
  <c r="AJ39" i="5"/>
  <c r="AI39" i="5"/>
  <c r="AH39" i="5"/>
  <c r="AG39" i="5"/>
  <c r="AG46" i="5" s="1"/>
  <c r="AF39" i="5"/>
  <c r="AE39" i="5"/>
  <c r="AD39" i="5"/>
  <c r="AC39" i="5"/>
  <c r="AC46" i="5" s="1"/>
  <c r="AB39" i="5"/>
  <c r="AA39" i="5"/>
  <c r="Z39" i="5"/>
  <c r="Z38" i="5" s="1"/>
  <c r="Y39" i="5"/>
  <c r="Y46" i="5" s="1"/>
  <c r="X39" i="5"/>
  <c r="W39" i="5"/>
  <c r="V39" i="5"/>
  <c r="U39" i="5"/>
  <c r="U46" i="5" s="1"/>
  <c r="T39" i="5"/>
  <c r="S39" i="5"/>
  <c r="R39" i="5"/>
  <c r="Q39" i="5"/>
  <c r="Q46" i="5" s="1"/>
  <c r="P39" i="5"/>
  <c r="O39" i="5"/>
  <c r="N39" i="5"/>
  <c r="M39" i="5"/>
  <c r="L39" i="5"/>
  <c r="K39" i="5"/>
  <c r="J39" i="5"/>
  <c r="J38" i="5" s="1"/>
  <c r="I39" i="5"/>
  <c r="I46" i="5" s="1"/>
  <c r="H39" i="5"/>
  <c r="G39" i="5"/>
  <c r="F39" i="5"/>
  <c r="E39" i="5"/>
  <c r="E46" i="5" s="1"/>
  <c r="D39" i="5"/>
  <c r="C39" i="5"/>
  <c r="BK38" i="5"/>
  <c r="BV34" i="5"/>
  <c r="BU34" i="5"/>
  <c r="BT34" i="5"/>
  <c r="BS34" i="5"/>
  <c r="BR34" i="5"/>
  <c r="BQ34" i="5"/>
  <c r="BP34" i="5"/>
  <c r="BO34" i="5"/>
  <c r="BN34" i="5"/>
  <c r="BM34" i="5"/>
  <c r="BL34" i="5"/>
  <c r="BK34" i="5"/>
  <c r="BJ34" i="5"/>
  <c r="BI34" i="5"/>
  <c r="BH34" i="5"/>
  <c r="BG34" i="5"/>
  <c r="BF34" i="5"/>
  <c r="BE34" i="5"/>
  <c r="BD34" i="5"/>
  <c r="BC34" i="5"/>
  <c r="BB34" i="5"/>
  <c r="BA34" i="5"/>
  <c r="AZ34" i="5"/>
  <c r="AY34" i="5"/>
  <c r="AX34" i="5"/>
  <c r="AW34" i="5"/>
  <c r="AV34" i="5"/>
  <c r="AU34" i="5"/>
  <c r="AT34" i="5"/>
  <c r="AS34" i="5"/>
  <c r="AR34" i="5"/>
  <c r="AQ34" i="5"/>
  <c r="AP34" i="5"/>
  <c r="AO34" i="5"/>
  <c r="AN34" i="5"/>
  <c r="AM34" i="5"/>
  <c r="AL34" i="5"/>
  <c r="AK34" i="5"/>
  <c r="AJ34" i="5"/>
  <c r="AI34" i="5"/>
  <c r="AH34" i="5"/>
  <c r="AG34" i="5"/>
  <c r="AF34" i="5"/>
  <c r="AE34" i="5"/>
  <c r="AD34" i="5"/>
  <c r="AC34" i="5"/>
  <c r="AB34" i="5"/>
  <c r="AA34" i="5"/>
  <c r="Z34" i="5"/>
  <c r="Y34" i="5"/>
  <c r="X34" i="5"/>
  <c r="W34" i="5"/>
  <c r="V34" i="5"/>
  <c r="U34" i="5"/>
  <c r="T34" i="5"/>
  <c r="S34" i="5"/>
  <c r="R34" i="5"/>
  <c r="Q34" i="5"/>
  <c r="P34" i="5"/>
  <c r="O34" i="5"/>
  <c r="N34" i="5"/>
  <c r="M34" i="5"/>
  <c r="B34" i="5" s="1"/>
  <c r="L34" i="5"/>
  <c r="K34" i="5"/>
  <c r="J34" i="5"/>
  <c r="I34" i="5"/>
  <c r="H34" i="5"/>
  <c r="G34" i="5"/>
  <c r="F34" i="5"/>
  <c r="E34" i="5"/>
  <c r="D34" i="5"/>
  <c r="C34" i="5"/>
  <c r="B3" i="5"/>
  <c r="BV2" i="5"/>
  <c r="BU2" i="5"/>
  <c r="BT2" i="5"/>
  <c r="BS2" i="5"/>
  <c r="BR2" i="5"/>
  <c r="BQ2" i="5"/>
  <c r="BP2" i="5"/>
  <c r="BO2" i="5"/>
  <c r="BN2" i="5"/>
  <c r="BM2" i="5"/>
  <c r="BL2" i="5"/>
  <c r="BK2" i="5"/>
  <c r="BJ2" i="5"/>
  <c r="BI2" i="5"/>
  <c r="BH2" i="5"/>
  <c r="BG2" i="5"/>
  <c r="BF2" i="5"/>
  <c r="BE2" i="5"/>
  <c r="BD2" i="5"/>
  <c r="BC2" i="5"/>
  <c r="BB2" i="5"/>
  <c r="BA2" i="5"/>
  <c r="AZ2" i="5"/>
  <c r="AY2" i="5"/>
  <c r="AX2" i="5"/>
  <c r="AW2" i="5"/>
  <c r="AV2" i="5"/>
  <c r="AU2" i="5"/>
  <c r="AT2" i="5"/>
  <c r="AS2" i="5"/>
  <c r="AR2" i="5"/>
  <c r="AQ2" i="5"/>
  <c r="AP2" i="5"/>
  <c r="AO2" i="5"/>
  <c r="AN2" i="5"/>
  <c r="AM2" i="5"/>
  <c r="AL2" i="5"/>
  <c r="AK2" i="5"/>
  <c r="AJ2" i="5"/>
  <c r="AI2" i="5"/>
  <c r="AH2" i="5"/>
  <c r="AG2" i="5"/>
  <c r="AF2" i="5"/>
  <c r="AE2" i="5"/>
  <c r="AD2" i="5"/>
  <c r="AC2" i="5"/>
  <c r="AB2" i="5"/>
  <c r="AA2" i="5"/>
  <c r="Z2" i="5"/>
  <c r="Y2" i="5"/>
  <c r="X2" i="5"/>
  <c r="W2" i="5"/>
  <c r="V2" i="5"/>
  <c r="U2" i="5"/>
  <c r="T2" i="5"/>
  <c r="S2" i="5"/>
  <c r="R2" i="5"/>
  <c r="Q2" i="5"/>
  <c r="P2" i="5"/>
  <c r="O2" i="5"/>
  <c r="N2" i="5"/>
  <c r="M2" i="5"/>
  <c r="L2" i="5"/>
  <c r="K2" i="5"/>
  <c r="J2" i="5"/>
  <c r="I2" i="5"/>
  <c r="H2" i="5"/>
  <c r="G2" i="5"/>
  <c r="F2" i="5"/>
  <c r="E2" i="5"/>
  <c r="D2" i="5"/>
  <c r="C2" i="5"/>
  <c r="U35" i="10" l="1"/>
  <c r="B52" i="10"/>
  <c r="BR56" i="10"/>
  <c r="BB56" i="10"/>
  <c r="AL56" i="10"/>
  <c r="BJ56" i="10"/>
  <c r="BU35" i="10"/>
  <c r="C55" i="9"/>
  <c r="G55" i="9"/>
  <c r="AF55" i="9"/>
  <c r="BU56" i="9"/>
  <c r="BE56" i="9"/>
  <c r="AD55" i="9"/>
  <c r="B42" i="9"/>
  <c r="B46" i="9"/>
  <c r="BM56" i="9"/>
  <c r="J55" i="9"/>
  <c r="S56" i="9"/>
  <c r="X35" i="8"/>
  <c r="BD35" i="8"/>
  <c r="AN35" i="8"/>
  <c r="BR35" i="8"/>
  <c r="Z76" i="8"/>
  <c r="Y78" i="8" s="1"/>
  <c r="X55" i="8"/>
  <c r="H55" i="8"/>
  <c r="AT35" i="8"/>
  <c r="R56" i="8"/>
  <c r="T56" i="8"/>
  <c r="AV35" i="8"/>
  <c r="BJ56" i="8"/>
  <c r="AT56" i="8"/>
  <c r="BD46" i="7"/>
  <c r="D49" i="7"/>
  <c r="L49" i="7"/>
  <c r="T49" i="7"/>
  <c r="AJ49" i="7"/>
  <c r="AZ49" i="7"/>
  <c r="BP49" i="7"/>
  <c r="H52" i="7"/>
  <c r="L52" i="7"/>
  <c r="T52" i="7"/>
  <c r="X52" i="7"/>
  <c r="AF52" i="7"/>
  <c r="AJ52" i="7"/>
  <c r="AR52" i="7"/>
  <c r="AV52" i="7"/>
  <c r="BD52" i="7"/>
  <c r="BL52" i="7"/>
  <c r="BP52" i="7"/>
  <c r="B39" i="7"/>
  <c r="B41" i="7"/>
  <c r="AN46" i="7"/>
  <c r="BT46" i="7"/>
  <c r="P49" i="7"/>
  <c r="AB49" i="7"/>
  <c r="AR49" i="7"/>
  <c r="D52" i="7"/>
  <c r="P52" i="7"/>
  <c r="AB52" i="7"/>
  <c r="AN52" i="7"/>
  <c r="AZ52" i="7"/>
  <c r="BH52" i="7"/>
  <c r="BT52" i="7"/>
  <c r="BK49" i="7"/>
  <c r="B34" i="6"/>
  <c r="E46" i="6"/>
  <c r="I46" i="6"/>
  <c r="B39" i="6"/>
  <c r="AC46" i="6"/>
  <c r="AG46" i="6"/>
  <c r="AK46" i="6"/>
  <c r="AO46" i="6"/>
  <c r="AO56" i="6" s="1"/>
  <c r="AS46" i="6"/>
  <c r="AW46" i="6"/>
  <c r="BA46" i="6"/>
  <c r="BB35" i="6" s="1"/>
  <c r="BE46" i="6"/>
  <c r="BE56" i="6" s="1"/>
  <c r="BI46" i="6"/>
  <c r="BM46" i="6"/>
  <c r="BM56" i="6" s="1"/>
  <c r="BQ46" i="6"/>
  <c r="BQ56" i="6" s="1"/>
  <c r="BU46" i="6"/>
  <c r="BU56" i="6" s="1"/>
  <c r="B40" i="6"/>
  <c r="AG49" i="6"/>
  <c r="AK49" i="6"/>
  <c r="AO49" i="6"/>
  <c r="AS49" i="6"/>
  <c r="AW49" i="6"/>
  <c r="BA49" i="6"/>
  <c r="BE49" i="6"/>
  <c r="BI49" i="6"/>
  <c r="BM49" i="6"/>
  <c r="BQ49" i="6"/>
  <c r="BU49" i="6"/>
  <c r="B41" i="6"/>
  <c r="AG52" i="6"/>
  <c r="AK52" i="6"/>
  <c r="AO52" i="6"/>
  <c r="AS52" i="6"/>
  <c r="AW52" i="6"/>
  <c r="BA52" i="6"/>
  <c r="BE52" i="6"/>
  <c r="BI52" i="6"/>
  <c r="BM52" i="6"/>
  <c r="BQ52" i="6"/>
  <c r="BU52" i="6"/>
  <c r="BF55" i="6"/>
  <c r="B43" i="6"/>
  <c r="B44" i="6"/>
  <c r="B45" i="6"/>
  <c r="B47" i="6"/>
  <c r="B48" i="6"/>
  <c r="B50" i="6"/>
  <c r="B51" i="6"/>
  <c r="B53" i="6"/>
  <c r="B54" i="6"/>
  <c r="M46" i="5"/>
  <c r="B39" i="5"/>
  <c r="E49" i="7"/>
  <c r="I49" i="7"/>
  <c r="M49" i="7"/>
  <c r="B40" i="7"/>
  <c r="Q49" i="7"/>
  <c r="U49" i="7"/>
  <c r="Y49" i="7"/>
  <c r="AC49" i="7"/>
  <c r="AG49" i="7"/>
  <c r="AK49" i="7"/>
  <c r="AO49" i="7"/>
  <c r="AS49" i="7"/>
  <c r="AW49" i="7"/>
  <c r="BA49" i="7"/>
  <c r="BE49" i="7"/>
  <c r="BI49" i="7"/>
  <c r="BM49" i="7"/>
  <c r="BQ49" i="7"/>
  <c r="BU49" i="7"/>
  <c r="E52" i="7"/>
  <c r="I52" i="7"/>
  <c r="Q52" i="7"/>
  <c r="U52" i="7"/>
  <c r="Y52" i="7"/>
  <c r="AC52" i="7"/>
  <c r="AG52" i="7"/>
  <c r="AK52" i="7"/>
  <c r="AO52" i="7"/>
  <c r="AS52" i="7"/>
  <c r="AW52" i="7"/>
  <c r="BA52" i="7"/>
  <c r="BE52" i="7"/>
  <c r="BI52" i="7"/>
  <c r="BM52" i="7"/>
  <c r="BQ52" i="7"/>
  <c r="BU52" i="7"/>
  <c r="BT38" i="7"/>
  <c r="BT55" i="7" s="1"/>
  <c r="AA46" i="7"/>
  <c r="AE46" i="7"/>
  <c r="AM46" i="7"/>
  <c r="AN35" i="7" s="1"/>
  <c r="AQ46" i="7"/>
  <c r="AU46" i="7"/>
  <c r="BC46" i="7"/>
  <c r="BG46" i="7"/>
  <c r="BK46" i="7"/>
  <c r="BS46" i="7"/>
  <c r="AA49" i="7"/>
  <c r="AE49" i="7"/>
  <c r="AI49" i="7"/>
  <c r="AM49" i="7"/>
  <c r="AQ49" i="7"/>
  <c r="AQ56" i="7" s="1"/>
  <c r="AU49" i="7"/>
  <c r="AY49" i="7"/>
  <c r="BC49" i="7"/>
  <c r="BG49" i="7"/>
  <c r="BO49" i="7"/>
  <c r="BS49" i="7"/>
  <c r="BS56" i="7" s="1"/>
  <c r="AA52" i="7"/>
  <c r="AE52" i="7"/>
  <c r="AI52" i="7"/>
  <c r="AM52" i="7"/>
  <c r="AQ52" i="7"/>
  <c r="AU52" i="7"/>
  <c r="AY52" i="7"/>
  <c r="BC52" i="7"/>
  <c r="BG52" i="7"/>
  <c r="BK52" i="7"/>
  <c r="BK56" i="7" s="1"/>
  <c r="BO52" i="7"/>
  <c r="BS52" i="7"/>
  <c r="BJ55" i="8"/>
  <c r="AT55" i="8"/>
  <c r="AD55" i="8"/>
  <c r="N55" i="8"/>
  <c r="O55" i="8"/>
  <c r="AY56" i="8"/>
  <c r="BO35" i="8"/>
  <c r="AY35" i="8"/>
  <c r="AI35" i="8"/>
  <c r="BE56" i="8"/>
  <c r="AB55" i="8"/>
  <c r="L55" i="8"/>
  <c r="AX56" i="8"/>
  <c r="AL56" i="8"/>
  <c r="BP56" i="8"/>
  <c r="M55" i="8"/>
  <c r="B55" i="8" s="1"/>
  <c r="B38" i="8"/>
  <c r="Z35" i="8"/>
  <c r="K35" i="8"/>
  <c r="L56" i="8"/>
  <c r="AA56" i="8"/>
  <c r="AW56" i="8"/>
  <c r="N35" i="8"/>
  <c r="B46" i="8"/>
  <c r="BV56" i="8"/>
  <c r="AX35" i="8"/>
  <c r="S56" i="8"/>
  <c r="D35" i="8"/>
  <c r="K55" i="8"/>
  <c r="BH56" i="8"/>
  <c r="AR56" i="8"/>
  <c r="BQ56" i="8"/>
  <c r="BA56" i="8"/>
  <c r="AK56" i="8"/>
  <c r="BH35" i="8"/>
  <c r="BI35" i="8"/>
  <c r="BI56" i="8"/>
  <c r="AS56" i="8"/>
  <c r="BV55" i="9"/>
  <c r="BF55" i="9"/>
  <c r="AP55" i="9"/>
  <c r="Z55" i="9"/>
  <c r="U35" i="9"/>
  <c r="AC55" i="9"/>
  <c r="O56" i="9"/>
  <c r="S55" i="9"/>
  <c r="N35" i="10"/>
  <c r="Y75" i="10" s="1"/>
  <c r="B46" i="10"/>
  <c r="AW56" i="10"/>
  <c r="BE35" i="10"/>
  <c r="AU35" i="10"/>
  <c r="BD56" i="10"/>
  <c r="AR56" i="10"/>
  <c r="BR35" i="10"/>
  <c r="BA35" i="10"/>
  <c r="AZ56" i="10"/>
  <c r="AK35" i="10"/>
  <c r="BF56" i="10"/>
  <c r="AG35" i="10"/>
  <c r="AL35" i="10"/>
  <c r="AE35" i="10"/>
  <c r="BF56" i="11"/>
  <c r="BB56" i="11"/>
  <c r="AK56" i="11"/>
  <c r="BM56" i="11"/>
  <c r="BA56" i="11"/>
  <c r="AG56" i="11"/>
  <c r="BB35" i="11"/>
  <c r="AX56" i="11"/>
  <c r="AH35" i="11"/>
  <c r="AP56" i="10"/>
  <c r="J35" i="10"/>
  <c r="AR35" i="10"/>
  <c r="BJ35" i="10"/>
  <c r="AT35" i="10"/>
  <c r="Y35" i="10"/>
  <c r="AX56" i="10"/>
  <c r="U56" i="10"/>
  <c r="BK35" i="10"/>
  <c r="BF35" i="10"/>
  <c r="AP35" i="10"/>
  <c r="AT56" i="10"/>
  <c r="BU56" i="10"/>
  <c r="BE56" i="10"/>
  <c r="AO56" i="10"/>
  <c r="Y56" i="10"/>
  <c r="BP56" i="10"/>
  <c r="Q56" i="9"/>
  <c r="R55" i="9"/>
  <c r="T35" i="9"/>
  <c r="BM55" i="9"/>
  <c r="AC56" i="9"/>
  <c r="BO56" i="9"/>
  <c r="AY56" i="9"/>
  <c r="AI56" i="9"/>
  <c r="P55" i="9"/>
  <c r="BJ55" i="9"/>
  <c r="AT55" i="9"/>
  <c r="N55" i="9"/>
  <c r="Y55" i="9"/>
  <c r="AC35" i="9"/>
  <c r="T55" i="8"/>
  <c r="V56" i="8"/>
  <c r="BM56" i="8"/>
  <c r="BM35" i="8"/>
  <c r="BS35" i="8"/>
  <c r="BV35" i="8"/>
  <c r="BB56" i="8"/>
  <c r="W35" i="8"/>
  <c r="J35" i="8"/>
  <c r="AW35" i="8"/>
  <c r="AJ56" i="8"/>
  <c r="Z55" i="8"/>
  <c r="J55" i="8"/>
  <c r="D55" i="8"/>
  <c r="BR56" i="8"/>
  <c r="BB35" i="8"/>
  <c r="AM35" i="8"/>
  <c r="O35" i="8"/>
  <c r="AZ56" i="8"/>
  <c r="L35" i="8"/>
  <c r="F56" i="8"/>
  <c r="AG56" i="8"/>
  <c r="AC35" i="8"/>
  <c r="BG56" i="8"/>
  <c r="O56" i="8"/>
  <c r="BN56" i="8"/>
  <c r="BF35" i="8"/>
  <c r="AH56" i="8"/>
  <c r="AG35" i="8"/>
  <c r="BL56" i="8"/>
  <c r="AV56" i="8"/>
  <c r="U35" i="8"/>
  <c r="AQ56" i="8"/>
  <c r="BT35" i="8"/>
  <c r="AE56" i="8"/>
  <c r="BG35" i="8"/>
  <c r="AQ35" i="8"/>
  <c r="AL38" i="7"/>
  <c r="AL55" i="7" s="1"/>
  <c r="X38" i="7"/>
  <c r="AN38" i="7"/>
  <c r="BD38" i="7"/>
  <c r="BH46" i="7"/>
  <c r="AE38" i="6"/>
  <c r="AM38" i="6"/>
  <c r="AQ38" i="6"/>
  <c r="AY38" i="6"/>
  <c r="AY55" i="6" s="1"/>
  <c r="BC38" i="6"/>
  <c r="BG38" i="6"/>
  <c r="BK38" i="6"/>
  <c r="BS38" i="6"/>
  <c r="AQ42" i="5"/>
  <c r="C46" i="5"/>
  <c r="O46" i="5"/>
  <c r="AM46" i="5"/>
  <c r="AU46" i="5"/>
  <c r="D46" i="5"/>
  <c r="H46" i="5"/>
  <c r="I35" i="5" s="1"/>
  <c r="L46" i="5"/>
  <c r="P46" i="5"/>
  <c r="T46" i="5"/>
  <c r="T35" i="5" s="1"/>
  <c r="X46" i="5"/>
  <c r="Y35" i="5" s="1"/>
  <c r="AB46" i="5"/>
  <c r="AC35" i="5" s="1"/>
  <c r="AF46" i="5"/>
  <c r="AJ46" i="5"/>
  <c r="AK35" i="5" s="1"/>
  <c r="AN46" i="5"/>
  <c r="AO35" i="5" s="1"/>
  <c r="AR46" i="5"/>
  <c r="AS35" i="5" s="1"/>
  <c r="AZ46" i="5"/>
  <c r="BA35" i="5" s="1"/>
  <c r="BD46" i="5"/>
  <c r="BE35" i="5" s="1"/>
  <c r="BH46" i="5"/>
  <c r="BI35" i="5" s="1"/>
  <c r="BP46" i="5"/>
  <c r="BQ35" i="5" s="1"/>
  <c r="BT46" i="5"/>
  <c r="D52" i="5"/>
  <c r="H52" i="5"/>
  <c r="L52" i="5"/>
  <c r="P52" i="5"/>
  <c r="T52" i="5"/>
  <c r="X52" i="5"/>
  <c r="AB52" i="5"/>
  <c r="AF52" i="5"/>
  <c r="AJ52" i="5"/>
  <c r="AN52" i="5"/>
  <c r="AR52" i="5"/>
  <c r="AV52" i="5"/>
  <c r="AZ52" i="5"/>
  <c r="BD52" i="5"/>
  <c r="BH52" i="5"/>
  <c r="BL52" i="5"/>
  <c r="BP52" i="5"/>
  <c r="BT52" i="5"/>
  <c r="AI42" i="5"/>
  <c r="AY42" i="5"/>
  <c r="AY55" i="5" s="1"/>
  <c r="G46" i="5"/>
  <c r="K46" i="5"/>
  <c r="K35" i="5" s="1"/>
  <c r="S46" i="5"/>
  <c r="AI46" i="5"/>
  <c r="AQ46" i="5"/>
  <c r="BS55" i="11"/>
  <c r="BC55" i="11"/>
  <c r="AM55" i="11"/>
  <c r="AG35" i="11"/>
  <c r="BN35" i="11"/>
  <c r="AP35" i="11"/>
  <c r="Z35" i="11"/>
  <c r="Z56" i="11"/>
  <c r="AS56" i="11"/>
  <c r="BU56" i="11"/>
  <c r="AO56" i="11"/>
  <c r="BQ56" i="11"/>
  <c r="AL35" i="11"/>
  <c r="BA35" i="11"/>
  <c r="BN56" i="11"/>
  <c r="AH56" i="11"/>
  <c r="BM35" i="11"/>
  <c r="Y56" i="11"/>
  <c r="AV56" i="10"/>
  <c r="Z35" i="10"/>
  <c r="I56" i="10"/>
  <c r="BN35" i="10"/>
  <c r="AH35" i="10"/>
  <c r="BL56" i="10"/>
  <c r="BQ35" i="10"/>
  <c r="BQ56" i="10"/>
  <c r="BA56" i="10"/>
  <c r="AK56" i="10"/>
  <c r="BP35" i="10"/>
  <c r="BH56" i="10"/>
  <c r="AJ56" i="10"/>
  <c r="AQ35" i="10"/>
  <c r="BV56" i="10"/>
  <c r="BH35" i="10"/>
  <c r="AF56" i="10"/>
  <c r="AJ56" i="9"/>
  <c r="T56" i="9"/>
  <c r="BV56" i="9"/>
  <c r="BK55" i="9"/>
  <c r="BS56" i="9"/>
  <c r="BC56" i="9"/>
  <c r="AM56" i="9"/>
  <c r="X55" i="9"/>
  <c r="AJ35" i="9"/>
  <c r="E35" i="9"/>
  <c r="D35" i="9"/>
  <c r="F35" i="8"/>
  <c r="BV55" i="8"/>
  <c r="BF55" i="8"/>
  <c r="AP55" i="8"/>
  <c r="U56" i="8"/>
  <c r="BT56" i="8"/>
  <c r="J56" i="8"/>
  <c r="M35" i="8"/>
  <c r="B35" i="8" s="1"/>
  <c r="AB56" i="8"/>
  <c r="E56" i="8"/>
  <c r="BS56" i="8"/>
  <c r="K56" i="8"/>
  <c r="C56" i="8"/>
  <c r="AD35" i="8"/>
  <c r="BE35" i="8"/>
  <c r="AN56" i="8"/>
  <c r="AD56" i="8"/>
  <c r="G35" i="8"/>
  <c r="AR46" i="7"/>
  <c r="AR35" i="7" s="1"/>
  <c r="BG38" i="7"/>
  <c r="BG55" i="7" s="1"/>
  <c r="Z46" i="7"/>
  <c r="AD38" i="7"/>
  <c r="AD55" i="7" s="1"/>
  <c r="AH46" i="7"/>
  <c r="AL46" i="7"/>
  <c r="AP46" i="7"/>
  <c r="AT38" i="7"/>
  <c r="AT55" i="7" s="1"/>
  <c r="AX46" i="7"/>
  <c r="BF46" i="7"/>
  <c r="BJ38" i="7"/>
  <c r="BJ55" i="7" s="1"/>
  <c r="BN46" i="7"/>
  <c r="BV46" i="7"/>
  <c r="BH42" i="7"/>
  <c r="V52" i="7"/>
  <c r="AH52" i="7"/>
  <c r="AL52" i="7"/>
  <c r="AX52" i="7"/>
  <c r="BB52" i="7"/>
  <c r="BN52" i="7"/>
  <c r="BR52" i="7"/>
  <c r="AA38" i="7"/>
  <c r="AA55" i="7" s="1"/>
  <c r="AR38" i="7"/>
  <c r="AR55" i="7" s="1"/>
  <c r="BS38" i="7"/>
  <c r="D46" i="7"/>
  <c r="H46" i="7"/>
  <c r="L46" i="7"/>
  <c r="L56" i="7" s="1"/>
  <c r="P46" i="7"/>
  <c r="P56" i="7" s="1"/>
  <c r="T46" i="7"/>
  <c r="T56" i="7" s="1"/>
  <c r="X46" i="7"/>
  <c r="AB46" i="7"/>
  <c r="AF46" i="7"/>
  <c r="AJ46" i="7"/>
  <c r="AJ56" i="7" s="1"/>
  <c r="AV46" i="7"/>
  <c r="AV35" i="7" s="1"/>
  <c r="AZ46" i="7"/>
  <c r="AZ56" i="7" s="1"/>
  <c r="BL46" i="7"/>
  <c r="BP46" i="7"/>
  <c r="AX55" i="6"/>
  <c r="AP55" i="6"/>
  <c r="BV55" i="6"/>
  <c r="V55" i="6"/>
  <c r="AH46" i="6"/>
  <c r="AH35" i="6" s="1"/>
  <c r="AL46" i="6"/>
  <c r="AP46" i="6"/>
  <c r="AT46" i="6"/>
  <c r="AU35" i="6" s="1"/>
  <c r="AX46" i="6"/>
  <c r="AX35" i="6" s="1"/>
  <c r="BB46" i="6"/>
  <c r="BF46" i="6"/>
  <c r="BJ46" i="6"/>
  <c r="BN46" i="6"/>
  <c r="BN35" i="6" s="1"/>
  <c r="BR46" i="6"/>
  <c r="BV46" i="6"/>
  <c r="AH49" i="6"/>
  <c r="AL49" i="6"/>
  <c r="AL56" i="6" s="1"/>
  <c r="AP49" i="6"/>
  <c r="AT49" i="6"/>
  <c r="AX49" i="6"/>
  <c r="BB49" i="6"/>
  <c r="BB56" i="6" s="1"/>
  <c r="BF49" i="6"/>
  <c r="BJ49" i="6"/>
  <c r="BN49" i="6"/>
  <c r="BR49" i="6"/>
  <c r="BR56" i="6" s="1"/>
  <c r="BV49" i="6"/>
  <c r="AH38" i="6"/>
  <c r="AH55" i="6" s="1"/>
  <c r="BN55" i="6"/>
  <c r="C46" i="6"/>
  <c r="C56" i="6" s="1"/>
  <c r="G46" i="6"/>
  <c r="K46" i="6"/>
  <c r="O46" i="6"/>
  <c r="S46" i="6"/>
  <c r="T35" i="6" s="1"/>
  <c r="W46" i="6"/>
  <c r="AA38" i="6"/>
  <c r="AI46" i="6"/>
  <c r="AM46" i="6"/>
  <c r="AM35" i="6" s="1"/>
  <c r="AQ46" i="6"/>
  <c r="AU46" i="6"/>
  <c r="AY46" i="6"/>
  <c r="BC46" i="6"/>
  <c r="BC35" i="6" s="1"/>
  <c r="BG46" i="6"/>
  <c r="BK46" i="6"/>
  <c r="BO46" i="6"/>
  <c r="BS46" i="6"/>
  <c r="BV35" i="6" s="1"/>
  <c r="C49" i="6"/>
  <c r="G49" i="6"/>
  <c r="K49" i="6"/>
  <c r="O49" i="6"/>
  <c r="S49" i="6"/>
  <c r="W49" i="6"/>
  <c r="F52" i="6"/>
  <c r="J52" i="6"/>
  <c r="N52" i="6"/>
  <c r="R52" i="6"/>
  <c r="V52" i="6"/>
  <c r="AH52" i="6"/>
  <c r="AL52" i="6"/>
  <c r="AP52" i="6"/>
  <c r="AT52" i="6"/>
  <c r="AX52" i="6"/>
  <c r="BB52" i="6"/>
  <c r="BF52" i="6"/>
  <c r="BJ52" i="6"/>
  <c r="BN52" i="6"/>
  <c r="BR52" i="6"/>
  <c r="BV52" i="6"/>
  <c r="D42" i="5"/>
  <c r="P42" i="5"/>
  <c r="X42" i="5"/>
  <c r="AJ42" i="5"/>
  <c r="AV42" i="5"/>
  <c r="AV55" i="5" s="1"/>
  <c r="BH42" i="5"/>
  <c r="AB38" i="5"/>
  <c r="AB55" i="5" s="1"/>
  <c r="AP46" i="5"/>
  <c r="BF46" i="5"/>
  <c r="BF35" i="5" s="1"/>
  <c r="BV46" i="5"/>
  <c r="BM42" i="5"/>
  <c r="BQ49" i="5"/>
  <c r="T42" i="5"/>
  <c r="AR38" i="5"/>
  <c r="AR55" i="5" s="1"/>
  <c r="C49" i="5"/>
  <c r="G49" i="5"/>
  <c r="K49" i="5"/>
  <c r="O49" i="5"/>
  <c r="S49" i="5"/>
  <c r="W49" i="5"/>
  <c r="AA49" i="5"/>
  <c r="AE49" i="5"/>
  <c r="AI49" i="5"/>
  <c r="AM49" i="5"/>
  <c r="AQ49" i="5"/>
  <c r="AU49" i="5"/>
  <c r="AY49" i="5"/>
  <c r="BC49" i="5"/>
  <c r="BG49" i="5"/>
  <c r="BK49" i="5"/>
  <c r="BO49" i="5"/>
  <c r="BS49" i="5"/>
  <c r="C52" i="5"/>
  <c r="G52" i="5"/>
  <c r="K52" i="5"/>
  <c r="O52" i="5"/>
  <c r="S52" i="5"/>
  <c r="W52" i="5"/>
  <c r="AA52" i="5"/>
  <c r="AE52" i="5"/>
  <c r="AI52" i="5"/>
  <c r="AM52" i="5"/>
  <c r="AQ52" i="5"/>
  <c r="AU52" i="5"/>
  <c r="AY52" i="5"/>
  <c r="BC52" i="5"/>
  <c r="BG52" i="5"/>
  <c r="BK52" i="5"/>
  <c r="BO52" i="5"/>
  <c r="BS52" i="5"/>
  <c r="C42" i="5"/>
  <c r="G42" i="5"/>
  <c r="K42" i="5"/>
  <c r="O42" i="5"/>
  <c r="W42" i="5"/>
  <c r="AA42" i="5"/>
  <c r="AE42" i="5"/>
  <c r="AM42" i="5"/>
  <c r="AU42" i="5"/>
  <c r="BC42" i="5"/>
  <c r="BC55" i="5" s="1"/>
  <c r="BG42" i="5"/>
  <c r="BG55" i="5" s="1"/>
  <c r="BK42" i="5"/>
  <c r="BK55" i="5" s="1"/>
  <c r="BO42" i="5"/>
  <c r="BO55" i="5" s="1"/>
  <c r="BS42" i="5"/>
  <c r="BV52" i="5"/>
  <c r="AG35" i="5"/>
  <c r="AS42" i="5"/>
  <c r="BE42" i="5"/>
  <c r="BN55" i="7"/>
  <c r="AW56" i="11"/>
  <c r="AX35" i="11"/>
  <c r="AW35" i="11"/>
  <c r="BQ38" i="5"/>
  <c r="AH42" i="5"/>
  <c r="AL42" i="5"/>
  <c r="AP42" i="5"/>
  <c r="AP55" i="5" s="1"/>
  <c r="AT42" i="5"/>
  <c r="AX42" i="5"/>
  <c r="BB42" i="5"/>
  <c r="BF42" i="5"/>
  <c r="BF55" i="5" s="1"/>
  <c r="BJ42" i="5"/>
  <c r="BN42" i="5"/>
  <c r="BR42" i="5"/>
  <c r="BV42" i="5"/>
  <c r="BV55" i="5" s="1"/>
  <c r="AV46" i="5"/>
  <c r="AW35" i="5" s="1"/>
  <c r="BL46" i="5"/>
  <c r="BM35" i="5" s="1"/>
  <c r="AI49" i="6"/>
  <c r="AM49" i="6"/>
  <c r="AQ49" i="6"/>
  <c r="AU49" i="6"/>
  <c r="AY49" i="6"/>
  <c r="BC49" i="6"/>
  <c r="BG49" i="6"/>
  <c r="BK49" i="6"/>
  <c r="BO49" i="6"/>
  <c r="BS49" i="6"/>
  <c r="AB38" i="7"/>
  <c r="AB55" i="7" s="1"/>
  <c r="AZ38" i="7"/>
  <c r="AZ55" i="7" s="1"/>
  <c r="BP38" i="7"/>
  <c r="AP52" i="7"/>
  <c r="AT52" i="7"/>
  <c r="BF52" i="7"/>
  <c r="BJ52" i="7"/>
  <c r="BV52" i="7"/>
  <c r="BP35" i="8"/>
  <c r="AZ35" i="8"/>
  <c r="AJ35" i="8"/>
  <c r="D56" i="9"/>
  <c r="AO55" i="9"/>
  <c r="W56" i="9"/>
  <c r="G56" i="9"/>
  <c r="BL35" i="9"/>
  <c r="AG56" i="10"/>
  <c r="AL56" i="11"/>
  <c r="N56" i="8"/>
  <c r="Z56" i="8"/>
  <c r="AA35" i="8"/>
  <c r="BM35" i="10"/>
  <c r="AO35" i="10"/>
  <c r="AN35" i="10"/>
  <c r="AN56" i="10"/>
  <c r="BI35" i="10"/>
  <c r="BI56" i="10"/>
  <c r="AS35" i="10"/>
  <c r="AS56" i="10"/>
  <c r="AC56" i="10"/>
  <c r="BE56" i="11"/>
  <c r="BF35" i="11"/>
  <c r="AG42" i="5"/>
  <c r="AK42" i="5"/>
  <c r="AW42" i="5"/>
  <c r="BA42" i="5"/>
  <c r="BU42" i="5"/>
  <c r="BB46" i="7"/>
  <c r="BB38" i="7"/>
  <c r="BB55" i="7" s="1"/>
  <c r="BR46" i="7"/>
  <c r="BS35" i="7" s="1"/>
  <c r="BR38" i="7"/>
  <c r="BR55" i="7" s="1"/>
  <c r="AX35" i="10"/>
  <c r="AW35" i="10"/>
  <c r="Q35" i="10"/>
  <c r="Q56" i="10"/>
  <c r="R35" i="8"/>
  <c r="Q56" i="8"/>
  <c r="AF38" i="5"/>
  <c r="AF55" i="5" s="1"/>
  <c r="BD38" i="5"/>
  <c r="BD55" i="5" s="1"/>
  <c r="BT38" i="5"/>
  <c r="BT55" i="5" s="1"/>
  <c r="U35" i="5"/>
  <c r="AK38" i="5"/>
  <c r="BA38" i="5"/>
  <c r="AJ38" i="5"/>
  <c r="Z52" i="5"/>
  <c r="AH52" i="5"/>
  <c r="AL52" i="5"/>
  <c r="AT52" i="5"/>
  <c r="AX52" i="5"/>
  <c r="BB52" i="5"/>
  <c r="BJ52" i="5"/>
  <c r="BN52" i="5"/>
  <c r="BR52" i="5"/>
  <c r="BL42" i="5"/>
  <c r="BL55" i="5" s="1"/>
  <c r="BP42" i="5"/>
  <c r="AL38" i="6"/>
  <c r="AL55" i="6" s="1"/>
  <c r="AT38" i="6"/>
  <c r="AT55" i="6" s="1"/>
  <c r="BB38" i="6"/>
  <c r="BB55" i="6" s="1"/>
  <c r="BJ38" i="6"/>
  <c r="BJ55" i="6" s="1"/>
  <c r="BR38" i="6"/>
  <c r="BR55" i="6" s="1"/>
  <c r="D46" i="6"/>
  <c r="H46" i="6"/>
  <c r="H35" i="6" s="1"/>
  <c r="L46" i="6"/>
  <c r="P46" i="6"/>
  <c r="T46" i="6"/>
  <c r="X46" i="6"/>
  <c r="X35" i="6" s="1"/>
  <c r="AB46" i="6"/>
  <c r="AC35" i="6" s="1"/>
  <c r="AF46" i="6"/>
  <c r="AG35" i="6" s="1"/>
  <c r="AJ46" i="6"/>
  <c r="AN46" i="6"/>
  <c r="AR46" i="6"/>
  <c r="AR35" i="6" s="1"/>
  <c r="AV46" i="6"/>
  <c r="AW35" i="6" s="1"/>
  <c r="AZ46" i="6"/>
  <c r="BD46" i="6"/>
  <c r="BH46" i="6"/>
  <c r="BI35" i="6" s="1"/>
  <c r="BL46" i="6"/>
  <c r="BM35" i="6" s="1"/>
  <c r="BP46" i="6"/>
  <c r="BT46" i="6"/>
  <c r="D49" i="6"/>
  <c r="H49" i="6"/>
  <c r="L49" i="6"/>
  <c r="P49" i="6"/>
  <c r="T49" i="6"/>
  <c r="X49" i="6"/>
  <c r="AB49" i="6"/>
  <c r="AF49" i="6"/>
  <c r="AJ49" i="6"/>
  <c r="AN49" i="6"/>
  <c r="AR49" i="6"/>
  <c r="AV49" i="6"/>
  <c r="AZ49" i="6"/>
  <c r="BD49" i="6"/>
  <c r="BH49" i="6"/>
  <c r="BL49" i="6"/>
  <c r="BP49" i="6"/>
  <c r="BT49" i="6"/>
  <c r="C52" i="6"/>
  <c r="G52" i="6"/>
  <c r="K52" i="6"/>
  <c r="O52" i="6"/>
  <c r="S52" i="6"/>
  <c r="W52" i="6"/>
  <c r="AI52" i="6"/>
  <c r="AM52" i="6"/>
  <c r="AQ52" i="6"/>
  <c r="AU52" i="6"/>
  <c r="AY52" i="6"/>
  <c r="BC52" i="6"/>
  <c r="BG52" i="6"/>
  <c r="BK52" i="6"/>
  <c r="BO52" i="6"/>
  <c r="BS52" i="6"/>
  <c r="L38" i="7"/>
  <c r="AH38" i="7"/>
  <c r="AH55" i="7" s="1"/>
  <c r="AQ55" i="7"/>
  <c r="V35" i="8"/>
  <c r="X56" i="8"/>
  <c r="Q35" i="8"/>
  <c r="E35" i="8"/>
  <c r="AF35" i="10"/>
  <c r="AD35" i="10"/>
  <c r="M56" i="10"/>
  <c r="BQ35" i="11"/>
  <c r="M35" i="9"/>
  <c r="F56" i="10"/>
  <c r="AP56" i="11"/>
  <c r="AQ35" i="11"/>
  <c r="M56" i="11"/>
  <c r="M56" i="8"/>
  <c r="AC35" i="11"/>
  <c r="AC56" i="11"/>
  <c r="AB35" i="8"/>
  <c r="BU35" i="11"/>
  <c r="BS35" i="11"/>
  <c r="BR56" i="11"/>
  <c r="AO42" i="5"/>
  <c r="BI42" i="5"/>
  <c r="AX55" i="7"/>
  <c r="H38" i="5"/>
  <c r="AN38" i="5"/>
  <c r="AN55" i="5" s="1"/>
  <c r="AZ38" i="5"/>
  <c r="AZ55" i="5" s="1"/>
  <c r="BH38" i="5"/>
  <c r="BP38" i="5"/>
  <c r="BQ42" i="5"/>
  <c r="AB52" i="6"/>
  <c r="AF52" i="6"/>
  <c r="AJ52" i="6"/>
  <c r="AN52" i="6"/>
  <c r="AR52" i="6"/>
  <c r="AV52" i="6"/>
  <c r="AZ52" i="6"/>
  <c r="BD52" i="6"/>
  <c r="BH52" i="6"/>
  <c r="BL52" i="6"/>
  <c r="BP52" i="6"/>
  <c r="BT52" i="6"/>
  <c r="AI42" i="6"/>
  <c r="AI55" i="6" s="1"/>
  <c r="AM42" i="6"/>
  <c r="AM55" i="6" s="1"/>
  <c r="AQ42" i="6"/>
  <c r="AU42" i="6"/>
  <c r="AY42" i="6"/>
  <c r="BC42" i="6"/>
  <c r="BC55" i="6" s="1"/>
  <c r="BG42" i="6"/>
  <c r="BK42" i="6"/>
  <c r="BO42" i="6"/>
  <c r="BS42" i="6"/>
  <c r="AF49" i="7"/>
  <c r="AF38" i="7"/>
  <c r="AF55" i="7" s="1"/>
  <c r="AV49" i="7"/>
  <c r="AV38" i="7"/>
  <c r="AV55" i="7" s="1"/>
  <c r="BH49" i="7"/>
  <c r="BH38" i="7"/>
  <c r="BL49" i="7"/>
  <c r="BL38" i="7"/>
  <c r="BL55" i="7" s="1"/>
  <c r="BT56" i="10"/>
  <c r="BM56" i="10"/>
  <c r="AK35" i="11"/>
  <c r="BI56" i="11"/>
  <c r="V35" i="11"/>
  <c r="V56" i="11"/>
  <c r="W35" i="11"/>
  <c r="H35" i="8"/>
  <c r="G56" i="8"/>
  <c r="R35" i="10"/>
  <c r="S35" i="10"/>
  <c r="H56" i="8"/>
  <c r="I35" i="8"/>
  <c r="W56" i="8"/>
  <c r="AU56" i="10"/>
  <c r="AV35" i="10"/>
  <c r="AH49" i="7"/>
  <c r="AL49" i="7"/>
  <c r="AP49" i="7"/>
  <c r="AT49" i="7"/>
  <c r="AX49" i="7"/>
  <c r="BB49" i="7"/>
  <c r="BF49" i="7"/>
  <c r="BJ49" i="7"/>
  <c r="BN49" i="7"/>
  <c r="BR49" i="7"/>
  <c r="BV49" i="7"/>
  <c r="Z52" i="7"/>
  <c r="AD52" i="7"/>
  <c r="V55" i="8"/>
  <c r="F55" i="8"/>
  <c r="BR55" i="9"/>
  <c r="BB55" i="9"/>
  <c r="AL55" i="9"/>
  <c r="V55" i="9"/>
  <c r="F55" i="9"/>
  <c r="E55" i="9"/>
  <c r="AE55" i="9"/>
  <c r="C56" i="9"/>
  <c r="BK55" i="11"/>
  <c r="AU55" i="11"/>
  <c r="AE55" i="11"/>
  <c r="M55" i="9"/>
  <c r="B55" i="9" s="1"/>
  <c r="I56" i="9"/>
  <c r="AM38" i="7"/>
  <c r="AM55" i="7" s="1"/>
  <c r="BC38" i="7"/>
  <c r="BC55" i="7" s="1"/>
  <c r="BS55" i="7"/>
  <c r="AN49" i="7"/>
  <c r="AN56" i="7" s="1"/>
  <c r="BD49" i="7"/>
  <c r="BD56" i="7" s="1"/>
  <c r="BT49" i="7"/>
  <c r="BN55" i="8"/>
  <c r="AX55" i="8"/>
  <c r="AH55" i="8"/>
  <c r="R55" i="8"/>
  <c r="AB56" i="9"/>
  <c r="U56" i="9"/>
  <c r="E56" i="9"/>
  <c r="BU55" i="9"/>
  <c r="BK56" i="9"/>
  <c r="AU56" i="9"/>
  <c r="AE56" i="9"/>
  <c r="BG55" i="11"/>
  <c r="AQ55" i="11"/>
  <c r="AA55" i="11"/>
  <c r="E35" i="10"/>
  <c r="BJ56" i="11"/>
  <c r="AT56" i="11"/>
  <c r="AD56" i="11"/>
  <c r="N35" i="11"/>
  <c r="B35" i="11" s="1"/>
  <c r="V56" i="10"/>
  <c r="Q56" i="11"/>
  <c r="AF56" i="8"/>
  <c r="P56" i="8"/>
  <c r="X56" i="10"/>
  <c r="P56" i="10"/>
  <c r="O35" i="11"/>
  <c r="Y75" i="11" s="1"/>
  <c r="AE35" i="11"/>
  <c r="V35" i="10"/>
  <c r="D56" i="10"/>
  <c r="N56" i="10"/>
  <c r="H56" i="10"/>
  <c r="G35" i="10"/>
  <c r="D35" i="10"/>
  <c r="I35" i="10"/>
  <c r="T56" i="10"/>
  <c r="I35" i="9"/>
  <c r="P55" i="8"/>
  <c r="D38" i="7"/>
  <c r="D55" i="7" s="1"/>
  <c r="C49" i="7"/>
  <c r="G49" i="7"/>
  <c r="K49" i="7"/>
  <c r="O49" i="7"/>
  <c r="S49" i="7"/>
  <c r="W49" i="7"/>
  <c r="C52" i="7"/>
  <c r="G52" i="7"/>
  <c r="S52" i="7"/>
  <c r="W52" i="7"/>
  <c r="P38" i="7"/>
  <c r="P55" i="7" s="1"/>
  <c r="F46" i="7"/>
  <c r="J46" i="7"/>
  <c r="N46" i="7"/>
  <c r="R46" i="7"/>
  <c r="V46" i="7"/>
  <c r="T38" i="7"/>
  <c r="T55" i="7" s="1"/>
  <c r="C38" i="7"/>
  <c r="G46" i="7"/>
  <c r="K46" i="7"/>
  <c r="O46" i="7"/>
  <c r="Z76" i="7" s="1"/>
  <c r="Y78" i="7" s="1"/>
  <c r="S38" i="7"/>
  <c r="W46" i="7"/>
  <c r="R52" i="7"/>
  <c r="AE42" i="6"/>
  <c r="AE55" i="6" s="1"/>
  <c r="AA46" i="6"/>
  <c r="AE46" i="6"/>
  <c r="AA49" i="6"/>
  <c r="AE49" i="6"/>
  <c r="Z52" i="6"/>
  <c r="AD52" i="6"/>
  <c r="AA52" i="6"/>
  <c r="AE52" i="6"/>
  <c r="Q46" i="6"/>
  <c r="U46" i="6"/>
  <c r="Y46" i="6"/>
  <c r="E49" i="6"/>
  <c r="I49" i="6"/>
  <c r="M49" i="6"/>
  <c r="Q49" i="6"/>
  <c r="U49" i="6"/>
  <c r="D52" i="6"/>
  <c r="H52" i="6"/>
  <c r="L52" i="6"/>
  <c r="P52" i="6"/>
  <c r="T52" i="6"/>
  <c r="X52" i="6"/>
  <c r="Z46" i="5"/>
  <c r="X38" i="5"/>
  <c r="W46" i="5"/>
  <c r="AA46" i="5"/>
  <c r="AE46" i="5"/>
  <c r="R56" i="11"/>
  <c r="R35" i="11"/>
  <c r="W55" i="11"/>
  <c r="L55" i="11"/>
  <c r="I55" i="11"/>
  <c r="F35" i="10"/>
  <c r="J56" i="10"/>
  <c r="R56" i="10"/>
  <c r="AB56" i="10"/>
  <c r="AC35" i="10"/>
  <c r="E56" i="10"/>
  <c r="W35" i="10"/>
  <c r="AD56" i="10"/>
  <c r="O35" i="10"/>
  <c r="Z56" i="10"/>
  <c r="Z76" i="9"/>
  <c r="Y78" i="9" s="1"/>
  <c r="L56" i="9"/>
  <c r="L55" i="7"/>
  <c r="G38" i="7"/>
  <c r="R38" i="7"/>
  <c r="R55" i="7" s="1"/>
  <c r="H38" i="7"/>
  <c r="N38" i="7"/>
  <c r="N55" i="7" s="1"/>
  <c r="V38" i="7"/>
  <c r="V55" i="7" s="1"/>
  <c r="F49" i="7"/>
  <c r="J49" i="7"/>
  <c r="N49" i="7"/>
  <c r="R49" i="7"/>
  <c r="V49" i="7"/>
  <c r="Z49" i="7"/>
  <c r="AD49" i="7"/>
  <c r="F52" i="7"/>
  <c r="J52" i="7"/>
  <c r="N52" i="7"/>
  <c r="G42" i="7"/>
  <c r="K42" i="7"/>
  <c r="O42" i="7"/>
  <c r="F38" i="7"/>
  <c r="F55" i="7" s="1"/>
  <c r="W55" i="7"/>
  <c r="X49" i="7"/>
  <c r="J38" i="6"/>
  <c r="J55" i="6" s="1"/>
  <c r="Z38" i="6"/>
  <c r="Z55" i="6" s="1"/>
  <c r="F46" i="6"/>
  <c r="F35" i="6" s="1"/>
  <c r="J46" i="6"/>
  <c r="N46" i="6"/>
  <c r="N56" i="6" s="1"/>
  <c r="R46" i="6"/>
  <c r="V46" i="6"/>
  <c r="V35" i="6" s="1"/>
  <c r="Z46" i="6"/>
  <c r="AD46" i="6"/>
  <c r="AD35" i="6" s="1"/>
  <c r="F49" i="6"/>
  <c r="J49" i="6"/>
  <c r="N49" i="6"/>
  <c r="R49" i="6"/>
  <c r="V49" i="6"/>
  <c r="Z49" i="6"/>
  <c r="AD49" i="6"/>
  <c r="E52" i="6"/>
  <c r="I52" i="6"/>
  <c r="M52" i="6"/>
  <c r="B52" i="6" s="1"/>
  <c r="Q52" i="6"/>
  <c r="U52" i="6"/>
  <c r="Y52" i="6"/>
  <c r="AC52" i="6"/>
  <c r="N55" i="6"/>
  <c r="R55" i="6"/>
  <c r="AD55" i="6"/>
  <c r="Y49" i="6"/>
  <c r="AC49" i="6"/>
  <c r="S42" i="6"/>
  <c r="W42" i="6"/>
  <c r="AA42" i="6"/>
  <c r="T38" i="5"/>
  <c r="F52" i="5"/>
  <c r="J52" i="5"/>
  <c r="N52" i="5"/>
  <c r="R52" i="5"/>
  <c r="V52" i="5"/>
  <c r="AD52" i="5"/>
  <c r="H42" i="5"/>
  <c r="Q35" i="5"/>
  <c r="Q42" i="5"/>
  <c r="U42" i="5"/>
  <c r="Y42" i="5"/>
  <c r="AC42" i="5"/>
  <c r="L38" i="5"/>
  <c r="L55" i="5" s="1"/>
  <c r="E35" i="5"/>
  <c r="U38" i="5"/>
  <c r="R42" i="5"/>
  <c r="V42" i="5"/>
  <c r="Z42" i="5"/>
  <c r="Z55" i="5" s="1"/>
  <c r="AD42" i="5"/>
  <c r="I56" i="11"/>
  <c r="H55" i="11"/>
  <c r="K55" i="11"/>
  <c r="F56" i="11"/>
  <c r="E56" i="11"/>
  <c r="F35" i="11"/>
  <c r="J56" i="11"/>
  <c r="G55" i="11"/>
  <c r="BO55" i="11"/>
  <c r="AY55" i="11"/>
  <c r="AI55" i="11"/>
  <c r="S55" i="11"/>
  <c r="BK35" i="11"/>
  <c r="BJ35" i="11"/>
  <c r="AT35" i="11"/>
  <c r="AD35" i="11"/>
  <c r="O55" i="11"/>
  <c r="N56" i="11"/>
  <c r="E55" i="11"/>
  <c r="D55" i="11"/>
  <c r="C55" i="11"/>
  <c r="M55" i="11"/>
  <c r="L56" i="10"/>
  <c r="M35" i="10"/>
  <c r="E42" i="7"/>
  <c r="I42" i="7"/>
  <c r="M42" i="7"/>
  <c r="B42" i="7" s="1"/>
  <c r="H49" i="7"/>
  <c r="K52" i="7"/>
  <c r="O52" i="7"/>
  <c r="C42" i="7"/>
  <c r="K38" i="7"/>
  <c r="C42" i="6"/>
  <c r="G42" i="6"/>
  <c r="K42" i="6"/>
  <c r="O42" i="6"/>
  <c r="F55" i="6"/>
  <c r="P38" i="5"/>
  <c r="E38" i="5"/>
  <c r="J46" i="5"/>
  <c r="D38" i="5"/>
  <c r="E42" i="5"/>
  <c r="I42" i="5"/>
  <c r="F42" i="5"/>
  <c r="J42" i="5"/>
  <c r="J55" i="5" s="1"/>
  <c r="N42" i="5"/>
  <c r="E49" i="5"/>
  <c r="BJ55" i="11"/>
  <c r="AT55" i="11"/>
  <c r="AD55" i="11"/>
  <c r="N55" i="11"/>
  <c r="B55" i="11" s="1"/>
  <c r="BV55" i="11"/>
  <c r="BF55" i="11"/>
  <c r="AP55" i="11"/>
  <c r="Z55" i="11"/>
  <c r="J55" i="11"/>
  <c r="U74" i="11"/>
  <c r="S72" i="11"/>
  <c r="W76" i="11"/>
  <c r="V75" i="11"/>
  <c r="BR55" i="11"/>
  <c r="BB55" i="11"/>
  <c r="AL55" i="11"/>
  <c r="V55" i="11"/>
  <c r="F55" i="11"/>
  <c r="BN55" i="11"/>
  <c r="AX55" i="11"/>
  <c r="AH55" i="11"/>
  <c r="R55" i="11"/>
  <c r="M55" i="10"/>
  <c r="B55" i="10" s="1"/>
  <c r="U74" i="10"/>
  <c r="S72" i="10"/>
  <c r="W76" i="10"/>
  <c r="U74" i="9"/>
  <c r="S72" i="9"/>
  <c r="W76" i="9"/>
  <c r="V75" i="9"/>
  <c r="K56" i="9"/>
  <c r="L35" i="9"/>
  <c r="BH56" i="9"/>
  <c r="BI35" i="9"/>
  <c r="AR56" i="9"/>
  <c r="AS35" i="9"/>
  <c r="BS35" i="9"/>
  <c r="BR56" i="9"/>
  <c r="BU35" i="9"/>
  <c r="BR35" i="9"/>
  <c r="BK35" i="9"/>
  <c r="BJ35" i="9"/>
  <c r="BJ56" i="9"/>
  <c r="BC35" i="9"/>
  <c r="BB56" i="9"/>
  <c r="BB35" i="9"/>
  <c r="AU35" i="9"/>
  <c r="AT56" i="9"/>
  <c r="AT35" i="9"/>
  <c r="AM35" i="9"/>
  <c r="AL56" i="9"/>
  <c r="AL35" i="9"/>
  <c r="AE35" i="9"/>
  <c r="AD35" i="9"/>
  <c r="AD56" i="9"/>
  <c r="W35" i="9"/>
  <c r="V56" i="9"/>
  <c r="V35" i="9"/>
  <c r="O35" i="9"/>
  <c r="N56" i="9"/>
  <c r="N35" i="9"/>
  <c r="G35" i="9"/>
  <c r="F56" i="9"/>
  <c r="F35" i="9"/>
  <c r="BT56" i="9"/>
  <c r="BD56" i="9"/>
  <c r="BE35" i="9"/>
  <c r="AO35" i="9"/>
  <c r="AN56" i="9"/>
  <c r="BD35" i="9"/>
  <c r="AN35" i="9"/>
  <c r="BT35" i="9"/>
  <c r="M56" i="9"/>
  <c r="AA56" i="9"/>
  <c r="AB35" i="9"/>
  <c r="BP56" i="9"/>
  <c r="BQ35" i="9"/>
  <c r="AZ56" i="9"/>
  <c r="BA35" i="9"/>
  <c r="BV35" i="9"/>
  <c r="BH35" i="9"/>
  <c r="AR35" i="9"/>
  <c r="BN56" i="9"/>
  <c r="BO35" i="9"/>
  <c r="BN35" i="9"/>
  <c r="BF56" i="9"/>
  <c r="BG35" i="9"/>
  <c r="BF35" i="9"/>
  <c r="AX56" i="9"/>
  <c r="AY35" i="9"/>
  <c r="AX35" i="9"/>
  <c r="AP56" i="9"/>
  <c r="AQ35" i="9"/>
  <c r="AP35" i="9"/>
  <c r="AH56" i="9"/>
  <c r="AI35" i="9"/>
  <c r="AH35" i="9"/>
  <c r="Z56" i="9"/>
  <c r="AA35" i="9"/>
  <c r="Z35" i="9"/>
  <c r="R56" i="9"/>
  <c r="S35" i="9"/>
  <c r="R35" i="9"/>
  <c r="J56" i="9"/>
  <c r="K35" i="9"/>
  <c r="J35" i="9"/>
  <c r="BL56" i="9"/>
  <c r="BM35" i="9"/>
  <c r="AV56" i="9"/>
  <c r="AW35" i="9"/>
  <c r="AV35" i="9"/>
  <c r="U74" i="8"/>
  <c r="S72" i="8"/>
  <c r="W76" i="8"/>
  <c r="AQ35" i="7"/>
  <c r="S55" i="7"/>
  <c r="AB35" i="7"/>
  <c r="AI55" i="7"/>
  <c r="AM56" i="7"/>
  <c r="AY55" i="7"/>
  <c r="BG56" i="7"/>
  <c r="BO55" i="7"/>
  <c r="BV35" i="7"/>
  <c r="AA35" i="7"/>
  <c r="J38" i="7"/>
  <c r="J55" i="7" s="1"/>
  <c r="O38" i="7"/>
  <c r="Z38" i="7"/>
  <c r="Z55" i="7" s="1"/>
  <c r="AE38" i="7"/>
  <c r="AE55" i="7" s="1"/>
  <c r="AJ55" i="7"/>
  <c r="AP38" i="7"/>
  <c r="AP55" i="7" s="1"/>
  <c r="AU38" i="7"/>
  <c r="AU55" i="7" s="1"/>
  <c r="BF38" i="7"/>
  <c r="BF55" i="7" s="1"/>
  <c r="BK38" i="7"/>
  <c r="BK55" i="7" s="1"/>
  <c r="BP55" i="7"/>
  <c r="BV38" i="7"/>
  <c r="BV55" i="7" s="1"/>
  <c r="E46" i="7"/>
  <c r="E38" i="7"/>
  <c r="I46" i="7"/>
  <c r="I38" i="7"/>
  <c r="M46" i="7"/>
  <c r="B46" i="7" s="1"/>
  <c r="M38" i="7"/>
  <c r="Q46" i="7"/>
  <c r="Q38" i="7"/>
  <c r="Q55" i="7" s="1"/>
  <c r="U46" i="7"/>
  <c r="U38" i="7"/>
  <c r="U55" i="7" s="1"/>
  <c r="Y46" i="7"/>
  <c r="Y38" i="7"/>
  <c r="Y55" i="7" s="1"/>
  <c r="AC46" i="7"/>
  <c r="AC38" i="7"/>
  <c r="AC55" i="7" s="1"/>
  <c r="AG46" i="7"/>
  <c r="AG38" i="7"/>
  <c r="AG55" i="7" s="1"/>
  <c r="AK46" i="7"/>
  <c r="AK38" i="7"/>
  <c r="AK55" i="7" s="1"/>
  <c r="AO46" i="7"/>
  <c r="AO38" i="7"/>
  <c r="AO55" i="7" s="1"/>
  <c r="AS46" i="7"/>
  <c r="AS38" i="7"/>
  <c r="AS55" i="7" s="1"/>
  <c r="AW46" i="7"/>
  <c r="AW38" i="7"/>
  <c r="AW55" i="7" s="1"/>
  <c r="BA46" i="7"/>
  <c r="BA38" i="7"/>
  <c r="BA55" i="7" s="1"/>
  <c r="BE46" i="7"/>
  <c r="BE38" i="7"/>
  <c r="BE55" i="7" s="1"/>
  <c r="BI46" i="7"/>
  <c r="BI38" i="7"/>
  <c r="BI55" i="7" s="1"/>
  <c r="BM46" i="7"/>
  <c r="BM38" i="7"/>
  <c r="BM55" i="7" s="1"/>
  <c r="BQ46" i="7"/>
  <c r="BQ38" i="7"/>
  <c r="BQ55" i="7" s="1"/>
  <c r="BU46" i="7"/>
  <c r="BU56" i="7" s="1"/>
  <c r="BU38" i="7"/>
  <c r="BU55" i="7" s="1"/>
  <c r="H42" i="7"/>
  <c r="X42" i="7"/>
  <c r="AN42" i="7"/>
  <c r="BD42" i="7"/>
  <c r="BT42" i="7"/>
  <c r="AB56" i="7"/>
  <c r="C46" i="7"/>
  <c r="S46" i="7"/>
  <c r="AD46" i="7"/>
  <c r="AI46" i="7"/>
  <c r="AT46" i="7"/>
  <c r="AY46" i="7"/>
  <c r="BJ46" i="7"/>
  <c r="BO46" i="7"/>
  <c r="M52" i="7"/>
  <c r="B52" i="7" s="1"/>
  <c r="D56" i="7"/>
  <c r="BP56" i="7"/>
  <c r="U74" i="7"/>
  <c r="S72" i="7"/>
  <c r="W76" i="7"/>
  <c r="X74" i="7"/>
  <c r="AS35" i="6"/>
  <c r="AG56" i="6"/>
  <c r="AK56" i="6"/>
  <c r="AL35" i="6"/>
  <c r="AS56" i="6"/>
  <c r="AW56" i="6"/>
  <c r="BA56" i="6"/>
  <c r="BI56" i="6"/>
  <c r="BJ35" i="6"/>
  <c r="BR35" i="6"/>
  <c r="K35" i="6"/>
  <c r="J35" i="6"/>
  <c r="AP56" i="6"/>
  <c r="E38" i="6"/>
  <c r="E55" i="6" s="1"/>
  <c r="I38" i="6"/>
  <c r="I55" i="6" s="1"/>
  <c r="M38" i="6"/>
  <c r="B38" i="6" s="1"/>
  <c r="Q38" i="6"/>
  <c r="Q55" i="6" s="1"/>
  <c r="U38" i="6"/>
  <c r="U55" i="6" s="1"/>
  <c r="Y38" i="6"/>
  <c r="Y55" i="6" s="1"/>
  <c r="AC38" i="6"/>
  <c r="AC55" i="6" s="1"/>
  <c r="AG38" i="6"/>
  <c r="AG55" i="6" s="1"/>
  <c r="AK38" i="6"/>
  <c r="AK55" i="6" s="1"/>
  <c r="AO38" i="6"/>
  <c r="AO55" i="6" s="1"/>
  <c r="AS38" i="6"/>
  <c r="AS55" i="6" s="1"/>
  <c r="AW38" i="6"/>
  <c r="AW55" i="6" s="1"/>
  <c r="BA38" i="6"/>
  <c r="BA55" i="6" s="1"/>
  <c r="BE38" i="6"/>
  <c r="BE55" i="6" s="1"/>
  <c r="BI38" i="6"/>
  <c r="BI55" i="6" s="1"/>
  <c r="BM38" i="6"/>
  <c r="BM55" i="6" s="1"/>
  <c r="BQ38" i="6"/>
  <c r="BQ55" i="6" s="1"/>
  <c r="BU38" i="6"/>
  <c r="BU55" i="6" s="1"/>
  <c r="M42" i="6"/>
  <c r="B42" i="6" s="1"/>
  <c r="M46" i="6"/>
  <c r="C38" i="6"/>
  <c r="C55" i="6" s="1"/>
  <c r="G38" i="6"/>
  <c r="K38" i="6"/>
  <c r="O38" i="6"/>
  <c r="S38" i="6"/>
  <c r="W38" i="6"/>
  <c r="AU55" i="6"/>
  <c r="BO55" i="6"/>
  <c r="D38" i="6"/>
  <c r="D55" i="6" s="1"/>
  <c r="H38" i="6"/>
  <c r="H55" i="6" s="1"/>
  <c r="L38" i="6"/>
  <c r="L55" i="6" s="1"/>
  <c r="P38" i="6"/>
  <c r="P55" i="6" s="1"/>
  <c r="T38" i="6"/>
  <c r="T55" i="6" s="1"/>
  <c r="X38" i="6"/>
  <c r="X55" i="6" s="1"/>
  <c r="AB38" i="6"/>
  <c r="AB55" i="6" s="1"/>
  <c r="AF38" i="6"/>
  <c r="AF55" i="6" s="1"/>
  <c r="AJ38" i="6"/>
  <c r="AJ55" i="6" s="1"/>
  <c r="AN38" i="6"/>
  <c r="AN55" i="6" s="1"/>
  <c r="AR38" i="6"/>
  <c r="AR55" i="6" s="1"/>
  <c r="AV38" i="6"/>
  <c r="AV55" i="6" s="1"/>
  <c r="AZ38" i="6"/>
  <c r="AZ55" i="6" s="1"/>
  <c r="BD38" i="6"/>
  <c r="BD55" i="6" s="1"/>
  <c r="BH38" i="6"/>
  <c r="BH55" i="6" s="1"/>
  <c r="BL38" i="6"/>
  <c r="BL55" i="6" s="1"/>
  <c r="BP38" i="6"/>
  <c r="BP55" i="6" s="1"/>
  <c r="BT38" i="6"/>
  <c r="BT55" i="6" s="1"/>
  <c r="X74" i="6"/>
  <c r="V72" i="6"/>
  <c r="Z49" i="5"/>
  <c r="D35" i="5"/>
  <c r="C38" i="5"/>
  <c r="K38" i="5"/>
  <c r="K55" i="5" s="1"/>
  <c r="S38" i="5"/>
  <c r="S55" i="5" s="1"/>
  <c r="AA38" i="5"/>
  <c r="AI38" i="5"/>
  <c r="AQ38" i="5"/>
  <c r="F46" i="5"/>
  <c r="F35" i="5" s="1"/>
  <c r="F38" i="5"/>
  <c r="N46" i="5"/>
  <c r="N35" i="5" s="1"/>
  <c r="N38" i="5"/>
  <c r="R46" i="5"/>
  <c r="R38" i="5"/>
  <c r="V46" i="5"/>
  <c r="V35" i="5" s="1"/>
  <c r="V38" i="5"/>
  <c r="AD46" i="5"/>
  <c r="AD35" i="5" s="1"/>
  <c r="AD38" i="5"/>
  <c r="AH46" i="5"/>
  <c r="AH38" i="5"/>
  <c r="AL46" i="5"/>
  <c r="AL35" i="5" s="1"/>
  <c r="AL38" i="5"/>
  <c r="AL55" i="5" s="1"/>
  <c r="AT46" i="5"/>
  <c r="AT35" i="5" s="1"/>
  <c r="AT38" i="5"/>
  <c r="AX46" i="5"/>
  <c r="AX38" i="5"/>
  <c r="BB46" i="5"/>
  <c r="BB38" i="5"/>
  <c r="BJ46" i="5"/>
  <c r="BJ35" i="5" s="1"/>
  <c r="BJ38" i="5"/>
  <c r="BN46" i="5"/>
  <c r="BN38" i="5"/>
  <c r="BN55" i="5" s="1"/>
  <c r="BR46" i="5"/>
  <c r="BR35" i="5" s="1"/>
  <c r="BR38" i="5"/>
  <c r="F49" i="5"/>
  <c r="N49" i="5"/>
  <c r="R49" i="5"/>
  <c r="V49" i="5"/>
  <c r="AD49" i="5"/>
  <c r="AH49" i="5"/>
  <c r="AL49" i="5"/>
  <c r="AT49" i="5"/>
  <c r="AX49" i="5"/>
  <c r="BB49" i="5"/>
  <c r="BJ49" i="5"/>
  <c r="BN49" i="5"/>
  <c r="BR49" i="5"/>
  <c r="M42" i="5"/>
  <c r="U49" i="5"/>
  <c r="AP49" i="5"/>
  <c r="H35" i="5"/>
  <c r="G38" i="5"/>
  <c r="O38" i="5"/>
  <c r="W38" i="5"/>
  <c r="AE38" i="5"/>
  <c r="AE55" i="5" s="1"/>
  <c r="AM38" i="5"/>
  <c r="AM55" i="5" s="1"/>
  <c r="AU38" i="5"/>
  <c r="BS55" i="5"/>
  <c r="BB35" i="5"/>
  <c r="J49" i="5"/>
  <c r="BA49" i="5"/>
  <c r="BV49" i="5"/>
  <c r="J35" i="5"/>
  <c r="Z35" i="5"/>
  <c r="I38" i="5"/>
  <c r="I49" i="5"/>
  <c r="M49" i="5"/>
  <c r="B49" i="5" s="1"/>
  <c r="M38" i="5"/>
  <c r="B38" i="5" s="1"/>
  <c r="Q38" i="5"/>
  <c r="Q49" i="5"/>
  <c r="Y38" i="5"/>
  <c r="Y55" i="5" s="1"/>
  <c r="Y49" i="5"/>
  <c r="AC49" i="5"/>
  <c r="AC38" i="5"/>
  <c r="AG38" i="5"/>
  <c r="AG49" i="5"/>
  <c r="AO38" i="5"/>
  <c r="AO49" i="5"/>
  <c r="AS49" i="5"/>
  <c r="AS38" i="5"/>
  <c r="AW38" i="5"/>
  <c r="AW49" i="5"/>
  <c r="BE38" i="5"/>
  <c r="BE49" i="5"/>
  <c r="BI49" i="5"/>
  <c r="BI38" i="5"/>
  <c r="BM38" i="5"/>
  <c r="BM55" i="5" s="1"/>
  <c r="BM49" i="5"/>
  <c r="BU38" i="5"/>
  <c r="BU49" i="5"/>
  <c r="AK49" i="5"/>
  <c r="BF49" i="5"/>
  <c r="D49" i="5"/>
  <c r="D56" i="5" s="1"/>
  <c r="H49" i="5"/>
  <c r="L49" i="5"/>
  <c r="P49" i="5"/>
  <c r="T49" i="5"/>
  <c r="T56" i="5" s="1"/>
  <c r="X49" i="5"/>
  <c r="AB49" i="5"/>
  <c r="AF49" i="5"/>
  <c r="AJ49" i="5"/>
  <c r="AJ56" i="5" s="1"/>
  <c r="AN49" i="5"/>
  <c r="AR49" i="5"/>
  <c r="AV49" i="5"/>
  <c r="AZ49" i="5"/>
  <c r="BD49" i="5"/>
  <c r="BH49" i="5"/>
  <c r="BL49" i="5"/>
  <c r="BP49" i="5"/>
  <c r="BT49" i="5"/>
  <c r="AY46" i="5"/>
  <c r="BC46" i="5"/>
  <c r="BG46" i="5"/>
  <c r="BK46" i="5"/>
  <c r="BO46" i="5"/>
  <c r="BS46" i="5"/>
  <c r="E52" i="5"/>
  <c r="I52" i="5"/>
  <c r="M52" i="5"/>
  <c r="B52" i="5" s="1"/>
  <c r="Q52" i="5"/>
  <c r="U52" i="5"/>
  <c r="U56" i="5" s="1"/>
  <c r="Y52" i="5"/>
  <c r="AC52" i="5"/>
  <c r="AG52" i="5"/>
  <c r="AK52" i="5"/>
  <c r="AO52" i="5"/>
  <c r="AS52" i="5"/>
  <c r="AW52" i="5"/>
  <c r="BA52" i="5"/>
  <c r="BE52" i="5"/>
  <c r="BI52" i="5"/>
  <c r="BM52" i="5"/>
  <c r="BQ52" i="5"/>
  <c r="BU52" i="5"/>
  <c r="X74" i="5"/>
  <c r="V72" i="5"/>
  <c r="Y72" i="4"/>
  <c r="V72" i="4" s="1"/>
  <c r="S72" i="4" s="1"/>
  <c r="BV54" i="4"/>
  <c r="BU54" i="4"/>
  <c r="BT54" i="4"/>
  <c r="BS54" i="4"/>
  <c r="BR54" i="4"/>
  <c r="BQ54" i="4"/>
  <c r="BP54" i="4"/>
  <c r="BO54" i="4"/>
  <c r="BN54" i="4"/>
  <c r="BM54" i="4"/>
  <c r="BL54" i="4"/>
  <c r="BK54" i="4"/>
  <c r="BJ54" i="4"/>
  <c r="BI54" i="4"/>
  <c r="BH54" i="4"/>
  <c r="BG54" i="4"/>
  <c r="BF54" i="4"/>
  <c r="BE54" i="4"/>
  <c r="BD54" i="4"/>
  <c r="BC54" i="4"/>
  <c r="BB54" i="4"/>
  <c r="BA54" i="4"/>
  <c r="AZ54" i="4"/>
  <c r="AY54" i="4"/>
  <c r="AX54" i="4"/>
  <c r="AW54" i="4"/>
  <c r="AV54" i="4"/>
  <c r="AU54" i="4"/>
  <c r="AT54" i="4"/>
  <c r="AS54" i="4"/>
  <c r="AR54" i="4"/>
  <c r="AQ54" i="4"/>
  <c r="AP54" i="4"/>
  <c r="AO54" i="4"/>
  <c r="AN54" i="4"/>
  <c r="AM54" i="4"/>
  <c r="AL54" i="4"/>
  <c r="AK54" i="4"/>
  <c r="AJ54" i="4"/>
  <c r="AI54" i="4"/>
  <c r="AH54" i="4"/>
  <c r="AG54" i="4"/>
  <c r="AF54" i="4"/>
  <c r="AE54" i="4"/>
  <c r="AD54" i="4"/>
  <c r="AC54" i="4"/>
  <c r="AB54" i="4"/>
  <c r="AA54" i="4"/>
  <c r="Z54" i="4"/>
  <c r="Y54" i="4"/>
  <c r="X54" i="4"/>
  <c r="W54" i="4"/>
  <c r="V54" i="4"/>
  <c r="U54" i="4"/>
  <c r="T54" i="4"/>
  <c r="S54" i="4"/>
  <c r="R54" i="4"/>
  <c r="Q54" i="4"/>
  <c r="P54" i="4"/>
  <c r="O54" i="4"/>
  <c r="N54" i="4"/>
  <c r="M54" i="4"/>
  <c r="B54" i="4" s="1"/>
  <c r="L54" i="4"/>
  <c r="K54" i="4"/>
  <c r="J54" i="4"/>
  <c r="I54" i="4"/>
  <c r="H54" i="4"/>
  <c r="G54" i="4"/>
  <c r="F54" i="4"/>
  <c r="E54" i="4"/>
  <c r="D54" i="4"/>
  <c r="C54" i="4"/>
  <c r="BV53" i="4"/>
  <c r="BU53" i="4"/>
  <c r="BT53" i="4"/>
  <c r="BS53" i="4"/>
  <c r="BR53" i="4"/>
  <c r="BQ53" i="4"/>
  <c r="BP53" i="4"/>
  <c r="BO53" i="4"/>
  <c r="BN53" i="4"/>
  <c r="BM53" i="4"/>
  <c r="BL53" i="4"/>
  <c r="BK53" i="4"/>
  <c r="BJ53" i="4"/>
  <c r="BI53" i="4"/>
  <c r="BH53" i="4"/>
  <c r="BG53" i="4"/>
  <c r="BF53" i="4"/>
  <c r="BE53" i="4"/>
  <c r="BD53" i="4"/>
  <c r="BC53" i="4"/>
  <c r="BB53" i="4"/>
  <c r="BA53" i="4"/>
  <c r="AZ53" i="4"/>
  <c r="AY53" i="4"/>
  <c r="AX53" i="4"/>
  <c r="AW53" i="4"/>
  <c r="AV53" i="4"/>
  <c r="AU53" i="4"/>
  <c r="AT53" i="4"/>
  <c r="AS53" i="4"/>
  <c r="AR53" i="4"/>
  <c r="AQ53" i="4"/>
  <c r="AP53" i="4"/>
  <c r="AO53" i="4"/>
  <c r="AN53" i="4"/>
  <c r="AM53" i="4"/>
  <c r="AL53" i="4"/>
  <c r="AK53" i="4"/>
  <c r="AJ53" i="4"/>
  <c r="AI53" i="4"/>
  <c r="AH53" i="4"/>
  <c r="AG53" i="4"/>
  <c r="AF53" i="4"/>
  <c r="AE53" i="4"/>
  <c r="AD53" i="4"/>
  <c r="AC53" i="4"/>
  <c r="AB53" i="4"/>
  <c r="AA53" i="4"/>
  <c r="Z53" i="4"/>
  <c r="Y53" i="4"/>
  <c r="X53" i="4"/>
  <c r="W53" i="4"/>
  <c r="V53" i="4"/>
  <c r="U53" i="4"/>
  <c r="T53" i="4"/>
  <c r="S53" i="4"/>
  <c r="R53" i="4"/>
  <c r="Q53" i="4"/>
  <c r="P53" i="4"/>
  <c r="O53" i="4"/>
  <c r="N53" i="4"/>
  <c r="M53" i="4"/>
  <c r="B53" i="4" s="1"/>
  <c r="L53" i="4"/>
  <c r="K53" i="4"/>
  <c r="J53" i="4"/>
  <c r="I53" i="4"/>
  <c r="H53" i="4"/>
  <c r="G53" i="4"/>
  <c r="F53" i="4"/>
  <c r="E53" i="4"/>
  <c r="D53" i="4"/>
  <c r="C53" i="4"/>
  <c r="BV51" i="4"/>
  <c r="BU51" i="4"/>
  <c r="BT51" i="4"/>
  <c r="BS51" i="4"/>
  <c r="BR51" i="4"/>
  <c r="BQ51" i="4"/>
  <c r="BP51" i="4"/>
  <c r="BO51" i="4"/>
  <c r="BN51" i="4"/>
  <c r="BM51" i="4"/>
  <c r="BL51" i="4"/>
  <c r="BK51" i="4"/>
  <c r="BJ51" i="4"/>
  <c r="BI51" i="4"/>
  <c r="BH51" i="4"/>
  <c r="BG51" i="4"/>
  <c r="BF51" i="4"/>
  <c r="BE51" i="4"/>
  <c r="BD51" i="4"/>
  <c r="BC51" i="4"/>
  <c r="BB51" i="4"/>
  <c r="BA51" i="4"/>
  <c r="AZ51" i="4"/>
  <c r="AY51" i="4"/>
  <c r="AX51" i="4"/>
  <c r="AW51" i="4"/>
  <c r="AV51" i="4"/>
  <c r="AU51" i="4"/>
  <c r="AT51" i="4"/>
  <c r="AS51" i="4"/>
  <c r="AR51" i="4"/>
  <c r="AQ51" i="4"/>
  <c r="AP51" i="4"/>
  <c r="AO51" i="4"/>
  <c r="AN51" i="4"/>
  <c r="AM51" i="4"/>
  <c r="AL51" i="4"/>
  <c r="AK51" i="4"/>
  <c r="AJ51" i="4"/>
  <c r="AI51" i="4"/>
  <c r="AH51" i="4"/>
  <c r="AG51" i="4"/>
  <c r="AF51" i="4"/>
  <c r="AE51" i="4"/>
  <c r="AD51" i="4"/>
  <c r="AC51" i="4"/>
  <c r="AB51" i="4"/>
  <c r="AA51" i="4"/>
  <c r="Z51" i="4"/>
  <c r="Y51" i="4"/>
  <c r="X51" i="4"/>
  <c r="W51" i="4"/>
  <c r="V51" i="4"/>
  <c r="U51" i="4"/>
  <c r="T51" i="4"/>
  <c r="S51" i="4"/>
  <c r="R51" i="4"/>
  <c r="Q51" i="4"/>
  <c r="P51" i="4"/>
  <c r="O51" i="4"/>
  <c r="N51" i="4"/>
  <c r="M51" i="4"/>
  <c r="B51" i="4" s="1"/>
  <c r="L51" i="4"/>
  <c r="K51" i="4"/>
  <c r="J51" i="4"/>
  <c r="I51" i="4"/>
  <c r="H51" i="4"/>
  <c r="G51" i="4"/>
  <c r="F51" i="4"/>
  <c r="E51" i="4"/>
  <c r="D51" i="4"/>
  <c r="C51" i="4"/>
  <c r="BV50" i="4"/>
  <c r="BU50" i="4"/>
  <c r="BT50" i="4"/>
  <c r="BS50" i="4"/>
  <c r="BR50" i="4"/>
  <c r="BQ50" i="4"/>
  <c r="BP50" i="4"/>
  <c r="BO50" i="4"/>
  <c r="BN50" i="4"/>
  <c r="BM50" i="4"/>
  <c r="BL50" i="4"/>
  <c r="BK50" i="4"/>
  <c r="BJ50" i="4"/>
  <c r="BI50" i="4"/>
  <c r="BH50" i="4"/>
  <c r="BG50" i="4"/>
  <c r="BF50" i="4"/>
  <c r="BE50" i="4"/>
  <c r="BD50" i="4"/>
  <c r="BC50" i="4"/>
  <c r="BB50" i="4"/>
  <c r="BA50" i="4"/>
  <c r="AZ50" i="4"/>
  <c r="AY50" i="4"/>
  <c r="AX50" i="4"/>
  <c r="AW50" i="4"/>
  <c r="AV50" i="4"/>
  <c r="AU50" i="4"/>
  <c r="AT50" i="4"/>
  <c r="AS50" i="4"/>
  <c r="AR50" i="4"/>
  <c r="AQ50" i="4"/>
  <c r="AP50" i="4"/>
  <c r="AO50" i="4"/>
  <c r="AN50" i="4"/>
  <c r="AM50" i="4"/>
  <c r="AL50" i="4"/>
  <c r="AK50" i="4"/>
  <c r="AJ50" i="4"/>
  <c r="AI50" i="4"/>
  <c r="AH50" i="4"/>
  <c r="AG50" i="4"/>
  <c r="AF50" i="4"/>
  <c r="AE50" i="4"/>
  <c r="AD50" i="4"/>
  <c r="AC50" i="4"/>
  <c r="AB50" i="4"/>
  <c r="AA50" i="4"/>
  <c r="Z50" i="4"/>
  <c r="Y50" i="4"/>
  <c r="X50" i="4"/>
  <c r="W50" i="4"/>
  <c r="V50" i="4"/>
  <c r="U50" i="4"/>
  <c r="T50" i="4"/>
  <c r="S50" i="4"/>
  <c r="R50" i="4"/>
  <c r="Q50" i="4"/>
  <c r="P50" i="4"/>
  <c r="O50" i="4"/>
  <c r="N50" i="4"/>
  <c r="M50" i="4"/>
  <c r="B50" i="4" s="1"/>
  <c r="L50" i="4"/>
  <c r="K50" i="4"/>
  <c r="J50" i="4"/>
  <c r="I50" i="4"/>
  <c r="C50" i="4"/>
  <c r="BV48" i="4"/>
  <c r="BU48" i="4"/>
  <c r="BT48" i="4"/>
  <c r="BS48" i="4"/>
  <c r="BR48" i="4"/>
  <c r="BQ48" i="4"/>
  <c r="BP48" i="4"/>
  <c r="BO48" i="4"/>
  <c r="BN48" i="4"/>
  <c r="BM48" i="4"/>
  <c r="BL48" i="4"/>
  <c r="BK48" i="4"/>
  <c r="BJ48" i="4"/>
  <c r="BI48" i="4"/>
  <c r="BH48" i="4"/>
  <c r="BG48" i="4"/>
  <c r="BF48" i="4"/>
  <c r="BE48" i="4"/>
  <c r="BD48" i="4"/>
  <c r="BC48" i="4"/>
  <c r="BB48" i="4"/>
  <c r="BA48" i="4"/>
  <c r="AZ48" i="4"/>
  <c r="AY48" i="4"/>
  <c r="AX48" i="4"/>
  <c r="AW48" i="4"/>
  <c r="AV48" i="4"/>
  <c r="AU48" i="4"/>
  <c r="AT48" i="4"/>
  <c r="AS48" i="4"/>
  <c r="AR48" i="4"/>
  <c r="AQ48" i="4"/>
  <c r="AP48" i="4"/>
  <c r="AO48" i="4"/>
  <c r="AN48" i="4"/>
  <c r="AM48" i="4"/>
  <c r="AL48" i="4"/>
  <c r="AK48" i="4"/>
  <c r="AJ48" i="4"/>
  <c r="AI48" i="4"/>
  <c r="AH48" i="4"/>
  <c r="AG48" i="4"/>
  <c r="AF48" i="4"/>
  <c r="AE48" i="4"/>
  <c r="AD48" i="4"/>
  <c r="AC48" i="4"/>
  <c r="AB48" i="4"/>
  <c r="AA48" i="4"/>
  <c r="Z48" i="4"/>
  <c r="Y48" i="4"/>
  <c r="X48" i="4"/>
  <c r="W48" i="4"/>
  <c r="V48" i="4"/>
  <c r="U48" i="4"/>
  <c r="T48" i="4"/>
  <c r="S48" i="4"/>
  <c r="R48" i="4"/>
  <c r="Q48" i="4"/>
  <c r="P48" i="4"/>
  <c r="O48" i="4"/>
  <c r="N48" i="4"/>
  <c r="M48" i="4"/>
  <c r="L48" i="4"/>
  <c r="K48" i="4"/>
  <c r="J48" i="4"/>
  <c r="I48" i="4"/>
  <c r="H48" i="4"/>
  <c r="G48" i="4"/>
  <c r="F48" i="4"/>
  <c r="E48" i="4"/>
  <c r="D48" i="4"/>
  <c r="C48" i="4"/>
  <c r="BV47" i="4"/>
  <c r="BU47" i="4"/>
  <c r="BT47" i="4"/>
  <c r="BS47" i="4"/>
  <c r="BR47" i="4"/>
  <c r="BQ47" i="4"/>
  <c r="BP47" i="4"/>
  <c r="BO47" i="4"/>
  <c r="BN47" i="4"/>
  <c r="BM47" i="4"/>
  <c r="BL47" i="4"/>
  <c r="BK47" i="4"/>
  <c r="BJ47" i="4"/>
  <c r="BI47" i="4"/>
  <c r="BH47" i="4"/>
  <c r="BG47" i="4"/>
  <c r="BF47" i="4"/>
  <c r="BE47" i="4"/>
  <c r="BD47" i="4"/>
  <c r="BC47" i="4"/>
  <c r="BB47" i="4"/>
  <c r="BA47" i="4"/>
  <c r="AZ47" i="4"/>
  <c r="AY47" i="4"/>
  <c r="AX47" i="4"/>
  <c r="AW47" i="4"/>
  <c r="AV47" i="4"/>
  <c r="AU47" i="4"/>
  <c r="AT47" i="4"/>
  <c r="AS47" i="4"/>
  <c r="AR47" i="4"/>
  <c r="AQ47" i="4"/>
  <c r="AP47" i="4"/>
  <c r="AO47" i="4"/>
  <c r="AN47" i="4"/>
  <c r="AM47" i="4"/>
  <c r="AL47" i="4"/>
  <c r="AK47" i="4"/>
  <c r="AJ47" i="4"/>
  <c r="AI47" i="4"/>
  <c r="AH47" i="4"/>
  <c r="AG47" i="4"/>
  <c r="AF47" i="4"/>
  <c r="AE47" i="4"/>
  <c r="AD47" i="4"/>
  <c r="AC47" i="4"/>
  <c r="AB47" i="4"/>
  <c r="AA47" i="4"/>
  <c r="Z47" i="4"/>
  <c r="Y47" i="4"/>
  <c r="X47" i="4"/>
  <c r="W47" i="4"/>
  <c r="V47" i="4"/>
  <c r="U47" i="4"/>
  <c r="T47" i="4"/>
  <c r="S47" i="4"/>
  <c r="R47" i="4"/>
  <c r="Q47" i="4"/>
  <c r="P47" i="4"/>
  <c r="O47" i="4"/>
  <c r="N47" i="4"/>
  <c r="M47" i="4"/>
  <c r="L47" i="4"/>
  <c r="K47" i="4"/>
  <c r="J47" i="4"/>
  <c r="I47" i="4"/>
  <c r="H47" i="4"/>
  <c r="G47" i="4"/>
  <c r="F47" i="4"/>
  <c r="E47" i="4"/>
  <c r="D47" i="4"/>
  <c r="C47" i="4"/>
  <c r="BV45" i="4"/>
  <c r="BU45" i="4"/>
  <c r="BT45" i="4"/>
  <c r="BS45" i="4"/>
  <c r="BR45" i="4"/>
  <c r="BQ45" i="4"/>
  <c r="BP45" i="4"/>
  <c r="BO45" i="4"/>
  <c r="BN45" i="4"/>
  <c r="BM45" i="4"/>
  <c r="BL45" i="4"/>
  <c r="BK45" i="4"/>
  <c r="BJ45" i="4"/>
  <c r="BI45" i="4"/>
  <c r="BH45" i="4"/>
  <c r="BG45" i="4"/>
  <c r="BF45" i="4"/>
  <c r="BE45" i="4"/>
  <c r="BD45" i="4"/>
  <c r="BC45" i="4"/>
  <c r="BB45" i="4"/>
  <c r="BA45" i="4"/>
  <c r="AZ45" i="4"/>
  <c r="AY45" i="4"/>
  <c r="AX45" i="4"/>
  <c r="AW45" i="4"/>
  <c r="AV45" i="4"/>
  <c r="AU45" i="4"/>
  <c r="AT45" i="4"/>
  <c r="AS45" i="4"/>
  <c r="AR45" i="4"/>
  <c r="AQ45" i="4"/>
  <c r="AP45" i="4"/>
  <c r="AO45" i="4"/>
  <c r="AN45" i="4"/>
  <c r="AM45" i="4"/>
  <c r="AL45" i="4"/>
  <c r="AK45" i="4"/>
  <c r="AJ45" i="4"/>
  <c r="AI45" i="4"/>
  <c r="AH45" i="4"/>
  <c r="AG45" i="4"/>
  <c r="AF45" i="4"/>
  <c r="AE45" i="4"/>
  <c r="AD45" i="4"/>
  <c r="AC45" i="4"/>
  <c r="AB45" i="4"/>
  <c r="AA45" i="4"/>
  <c r="Z45" i="4"/>
  <c r="Y45" i="4"/>
  <c r="X45" i="4"/>
  <c r="W45" i="4"/>
  <c r="V45" i="4"/>
  <c r="U45" i="4"/>
  <c r="T45" i="4"/>
  <c r="S45" i="4"/>
  <c r="R45" i="4"/>
  <c r="Q45" i="4"/>
  <c r="P45" i="4"/>
  <c r="O45" i="4"/>
  <c r="N45" i="4"/>
  <c r="M45" i="4"/>
  <c r="L45" i="4"/>
  <c r="K45" i="4"/>
  <c r="J45" i="4"/>
  <c r="I45" i="4"/>
  <c r="H45" i="4"/>
  <c r="G45" i="4"/>
  <c r="F45" i="4"/>
  <c r="E45" i="4"/>
  <c r="D45" i="4"/>
  <c r="C45" i="4"/>
  <c r="BV44" i="4"/>
  <c r="BU44" i="4"/>
  <c r="BT44" i="4"/>
  <c r="BS44" i="4"/>
  <c r="BR44" i="4"/>
  <c r="BQ44" i="4"/>
  <c r="BP44" i="4"/>
  <c r="BO44" i="4"/>
  <c r="BN44" i="4"/>
  <c r="BM44" i="4"/>
  <c r="BL44" i="4"/>
  <c r="BK44" i="4"/>
  <c r="BJ44" i="4"/>
  <c r="BI44" i="4"/>
  <c r="BH44" i="4"/>
  <c r="BG44" i="4"/>
  <c r="BF44" i="4"/>
  <c r="BE44" i="4"/>
  <c r="BD44" i="4"/>
  <c r="BC44" i="4"/>
  <c r="BB44" i="4"/>
  <c r="BA44" i="4"/>
  <c r="AZ44" i="4"/>
  <c r="AY44" i="4"/>
  <c r="AX44" i="4"/>
  <c r="AW44" i="4"/>
  <c r="AV44" i="4"/>
  <c r="AU44" i="4"/>
  <c r="AT44" i="4"/>
  <c r="AS44" i="4"/>
  <c r="AR44" i="4"/>
  <c r="AQ44" i="4"/>
  <c r="AP44" i="4"/>
  <c r="AO44" i="4"/>
  <c r="AN44" i="4"/>
  <c r="AM44" i="4"/>
  <c r="AL44" i="4"/>
  <c r="AK44" i="4"/>
  <c r="AJ44" i="4"/>
  <c r="AI44" i="4"/>
  <c r="AH44" i="4"/>
  <c r="AG44" i="4"/>
  <c r="AF44" i="4"/>
  <c r="AE44" i="4"/>
  <c r="AD44" i="4"/>
  <c r="AC44" i="4"/>
  <c r="AB44" i="4"/>
  <c r="AA44" i="4"/>
  <c r="Z44" i="4"/>
  <c r="Y44" i="4"/>
  <c r="X44" i="4"/>
  <c r="W44" i="4"/>
  <c r="V44" i="4"/>
  <c r="U44" i="4"/>
  <c r="T44" i="4"/>
  <c r="S44" i="4"/>
  <c r="R44" i="4"/>
  <c r="Q44" i="4"/>
  <c r="P44" i="4"/>
  <c r="O44" i="4"/>
  <c r="N44" i="4"/>
  <c r="M44" i="4"/>
  <c r="L44" i="4"/>
  <c r="K44" i="4"/>
  <c r="J44" i="4"/>
  <c r="I44" i="4"/>
  <c r="H44" i="4"/>
  <c r="G44" i="4"/>
  <c r="F44" i="4"/>
  <c r="E44" i="4"/>
  <c r="D44" i="4"/>
  <c r="C44" i="4"/>
  <c r="BV43" i="4"/>
  <c r="BV42" i="4" s="1"/>
  <c r="BU43" i="4"/>
  <c r="BT43" i="4"/>
  <c r="BT42" i="4" s="1"/>
  <c r="BS43" i="4"/>
  <c r="BS42" i="4" s="1"/>
  <c r="BR43" i="4"/>
  <c r="BR42" i="4" s="1"/>
  <c r="BQ43" i="4"/>
  <c r="BP43" i="4"/>
  <c r="BP42" i="4" s="1"/>
  <c r="BO43" i="4"/>
  <c r="BO42" i="4" s="1"/>
  <c r="BN43" i="4"/>
  <c r="BN42" i="4" s="1"/>
  <c r="BM43" i="4"/>
  <c r="BL43" i="4"/>
  <c r="BL42" i="4" s="1"/>
  <c r="BK43" i="4"/>
  <c r="BK42" i="4" s="1"/>
  <c r="BJ43" i="4"/>
  <c r="BJ42" i="4" s="1"/>
  <c r="BI43" i="4"/>
  <c r="BH43" i="4"/>
  <c r="BH42" i="4" s="1"/>
  <c r="BG43" i="4"/>
  <c r="BG42" i="4" s="1"/>
  <c r="BF43" i="4"/>
  <c r="BF42" i="4" s="1"/>
  <c r="BE43" i="4"/>
  <c r="BD43" i="4"/>
  <c r="BD42" i="4" s="1"/>
  <c r="BC43" i="4"/>
  <c r="BC42" i="4" s="1"/>
  <c r="BB43" i="4"/>
  <c r="BB42" i="4" s="1"/>
  <c r="BA43" i="4"/>
  <c r="AZ43" i="4"/>
  <c r="AZ42" i="4" s="1"/>
  <c r="AY43" i="4"/>
  <c r="AY42" i="4" s="1"/>
  <c r="AX43" i="4"/>
  <c r="AX42" i="4" s="1"/>
  <c r="AW43" i="4"/>
  <c r="AV43" i="4"/>
  <c r="AV42" i="4" s="1"/>
  <c r="AU43" i="4"/>
  <c r="AU42" i="4" s="1"/>
  <c r="AT43" i="4"/>
  <c r="AT42" i="4" s="1"/>
  <c r="AS43" i="4"/>
  <c r="AR43" i="4"/>
  <c r="AR42" i="4" s="1"/>
  <c r="AQ43" i="4"/>
  <c r="AQ42" i="4" s="1"/>
  <c r="AP43" i="4"/>
  <c r="AP42" i="4" s="1"/>
  <c r="AO43" i="4"/>
  <c r="AN43" i="4"/>
  <c r="AN42" i="4" s="1"/>
  <c r="AM43" i="4"/>
  <c r="AM42" i="4" s="1"/>
  <c r="AL43" i="4"/>
  <c r="AL42" i="4" s="1"/>
  <c r="AK43" i="4"/>
  <c r="AJ43" i="4"/>
  <c r="AJ42" i="4" s="1"/>
  <c r="AI43" i="4"/>
  <c r="AI42" i="4" s="1"/>
  <c r="AH43" i="4"/>
  <c r="AH42" i="4" s="1"/>
  <c r="AG43" i="4"/>
  <c r="AF43" i="4"/>
  <c r="AF42" i="4" s="1"/>
  <c r="AE43" i="4"/>
  <c r="AD43" i="4"/>
  <c r="AD42" i="4" s="1"/>
  <c r="AC43" i="4"/>
  <c r="AB43" i="4"/>
  <c r="AB42" i="4" s="1"/>
  <c r="AA43" i="4"/>
  <c r="AA42" i="4" s="1"/>
  <c r="Z43" i="4"/>
  <c r="Z42" i="4" s="1"/>
  <c r="Y43" i="4"/>
  <c r="X43" i="4"/>
  <c r="X42" i="4" s="1"/>
  <c r="W43" i="4"/>
  <c r="W42" i="4" s="1"/>
  <c r="V43" i="4"/>
  <c r="V42" i="4" s="1"/>
  <c r="U43" i="4"/>
  <c r="T43" i="4"/>
  <c r="T42" i="4" s="1"/>
  <c r="S43" i="4"/>
  <c r="S42" i="4" s="1"/>
  <c r="R43" i="4"/>
  <c r="R42" i="4" s="1"/>
  <c r="Q43" i="4"/>
  <c r="P43" i="4"/>
  <c r="P42" i="4" s="1"/>
  <c r="O43" i="4"/>
  <c r="N43" i="4"/>
  <c r="N42" i="4" s="1"/>
  <c r="M43" i="4"/>
  <c r="L43" i="4"/>
  <c r="L42" i="4" s="1"/>
  <c r="K43" i="4"/>
  <c r="K42" i="4" s="1"/>
  <c r="J43" i="4"/>
  <c r="J42" i="4" s="1"/>
  <c r="I43" i="4"/>
  <c r="H43" i="4"/>
  <c r="H42" i="4" s="1"/>
  <c r="G43" i="4"/>
  <c r="G42" i="4" s="1"/>
  <c r="F43" i="4"/>
  <c r="F42" i="4" s="1"/>
  <c r="E43" i="4"/>
  <c r="D43" i="4"/>
  <c r="D42" i="4" s="1"/>
  <c r="C43" i="4"/>
  <c r="BV41" i="4"/>
  <c r="BU41" i="4"/>
  <c r="BT41" i="4"/>
  <c r="BS41" i="4"/>
  <c r="BR41" i="4"/>
  <c r="BQ41" i="4"/>
  <c r="BP41" i="4"/>
  <c r="BO41" i="4"/>
  <c r="BN41" i="4"/>
  <c r="BM41" i="4"/>
  <c r="BL41" i="4"/>
  <c r="BK41" i="4"/>
  <c r="BJ41" i="4"/>
  <c r="BI41" i="4"/>
  <c r="BH41" i="4"/>
  <c r="BG41" i="4"/>
  <c r="BF41" i="4"/>
  <c r="BE41" i="4"/>
  <c r="BD41" i="4"/>
  <c r="BC41" i="4"/>
  <c r="BB41" i="4"/>
  <c r="BA41" i="4"/>
  <c r="AZ41" i="4"/>
  <c r="AY41" i="4"/>
  <c r="AX41" i="4"/>
  <c r="AW41" i="4"/>
  <c r="AV41" i="4"/>
  <c r="AU41" i="4"/>
  <c r="AT41" i="4"/>
  <c r="AS41" i="4"/>
  <c r="AR41" i="4"/>
  <c r="AQ41" i="4"/>
  <c r="AP41" i="4"/>
  <c r="AO41" i="4"/>
  <c r="AN41" i="4"/>
  <c r="AM41" i="4"/>
  <c r="AL41" i="4"/>
  <c r="AK41" i="4"/>
  <c r="AJ41" i="4"/>
  <c r="AI41" i="4"/>
  <c r="AH41" i="4"/>
  <c r="AG41" i="4"/>
  <c r="AF41" i="4"/>
  <c r="AE41" i="4"/>
  <c r="AD41" i="4"/>
  <c r="AC41" i="4"/>
  <c r="AB41" i="4"/>
  <c r="AA41" i="4"/>
  <c r="Z41" i="4"/>
  <c r="Y41" i="4"/>
  <c r="X41" i="4"/>
  <c r="W41" i="4"/>
  <c r="V41" i="4"/>
  <c r="U41" i="4"/>
  <c r="T41" i="4"/>
  <c r="S41" i="4"/>
  <c r="R41" i="4"/>
  <c r="Q41" i="4"/>
  <c r="P41" i="4"/>
  <c r="O41" i="4"/>
  <c r="N41" i="4"/>
  <c r="M41" i="4"/>
  <c r="L41" i="4"/>
  <c r="K41" i="4"/>
  <c r="J41" i="4"/>
  <c r="I41" i="4"/>
  <c r="H41" i="4"/>
  <c r="G41" i="4"/>
  <c r="F41" i="4"/>
  <c r="E41" i="4"/>
  <c r="D41" i="4"/>
  <c r="C41" i="4"/>
  <c r="BV40" i="4"/>
  <c r="BU40" i="4"/>
  <c r="BT40" i="4"/>
  <c r="BS40" i="4"/>
  <c r="BR40" i="4"/>
  <c r="BQ40" i="4"/>
  <c r="BP40" i="4"/>
  <c r="BO40" i="4"/>
  <c r="BN40" i="4"/>
  <c r="BM40" i="4"/>
  <c r="BL40" i="4"/>
  <c r="BK40" i="4"/>
  <c r="BJ40" i="4"/>
  <c r="BI40" i="4"/>
  <c r="BH40" i="4"/>
  <c r="BG40" i="4"/>
  <c r="BF40" i="4"/>
  <c r="BE40" i="4"/>
  <c r="BD40" i="4"/>
  <c r="BC40" i="4"/>
  <c r="BB40" i="4"/>
  <c r="BA40" i="4"/>
  <c r="AZ40" i="4"/>
  <c r="AY40" i="4"/>
  <c r="AX40" i="4"/>
  <c r="AW40" i="4"/>
  <c r="AV40" i="4"/>
  <c r="AU40" i="4"/>
  <c r="AT40" i="4"/>
  <c r="AS40" i="4"/>
  <c r="AR40" i="4"/>
  <c r="AQ40" i="4"/>
  <c r="AP40" i="4"/>
  <c r="AO40" i="4"/>
  <c r="AN40" i="4"/>
  <c r="AM40" i="4"/>
  <c r="AL40" i="4"/>
  <c r="AK40" i="4"/>
  <c r="AJ40" i="4"/>
  <c r="AI40" i="4"/>
  <c r="AH40" i="4"/>
  <c r="AG40" i="4"/>
  <c r="AF40" i="4"/>
  <c r="AE40" i="4"/>
  <c r="AD40" i="4"/>
  <c r="AC40" i="4"/>
  <c r="AB40" i="4"/>
  <c r="AA40" i="4"/>
  <c r="Z40" i="4"/>
  <c r="Y40" i="4"/>
  <c r="X40" i="4"/>
  <c r="W40" i="4"/>
  <c r="V40" i="4"/>
  <c r="U40" i="4"/>
  <c r="T40" i="4"/>
  <c r="S40" i="4"/>
  <c r="R40" i="4"/>
  <c r="Q40" i="4"/>
  <c r="P40" i="4"/>
  <c r="O40" i="4"/>
  <c r="N40" i="4"/>
  <c r="M40" i="4"/>
  <c r="L40" i="4"/>
  <c r="K40" i="4"/>
  <c r="J40" i="4"/>
  <c r="I40" i="4"/>
  <c r="H40" i="4"/>
  <c r="G40" i="4"/>
  <c r="F40" i="4"/>
  <c r="E40" i="4"/>
  <c r="D40" i="4"/>
  <c r="C40" i="4"/>
  <c r="BV39" i="4"/>
  <c r="BU39" i="4"/>
  <c r="BT39" i="4"/>
  <c r="BS39" i="4"/>
  <c r="BR39" i="4"/>
  <c r="BQ39" i="4"/>
  <c r="BP39" i="4"/>
  <c r="BP38" i="4" s="1"/>
  <c r="BO39" i="4"/>
  <c r="BO38" i="4" s="1"/>
  <c r="BN39" i="4"/>
  <c r="BM39" i="4"/>
  <c r="BL39" i="4"/>
  <c r="BK39" i="4"/>
  <c r="BJ39" i="4"/>
  <c r="BI39" i="4"/>
  <c r="BH39" i="4"/>
  <c r="BG39" i="4"/>
  <c r="BF39" i="4"/>
  <c r="BE39" i="4"/>
  <c r="BD39" i="4"/>
  <c r="BC39" i="4"/>
  <c r="BC38" i="4" s="1"/>
  <c r="BB39" i="4"/>
  <c r="BA39" i="4"/>
  <c r="AZ39" i="4"/>
  <c r="AZ38" i="4" s="1"/>
  <c r="AY39" i="4"/>
  <c r="AX39" i="4"/>
  <c r="AW39" i="4"/>
  <c r="AV39" i="4"/>
  <c r="AU39" i="4"/>
  <c r="AT39" i="4"/>
  <c r="AS39" i="4"/>
  <c r="AR39" i="4"/>
  <c r="AQ39" i="4"/>
  <c r="AQ38" i="4" s="1"/>
  <c r="AP39" i="4"/>
  <c r="AO39" i="4"/>
  <c r="AN39" i="4"/>
  <c r="AM39" i="4"/>
  <c r="AM38" i="4" s="1"/>
  <c r="AL39" i="4"/>
  <c r="AK39" i="4"/>
  <c r="AJ39" i="4"/>
  <c r="AJ38" i="4" s="1"/>
  <c r="AI39" i="4"/>
  <c r="AH39" i="4"/>
  <c r="AG39" i="4"/>
  <c r="AF39" i="4"/>
  <c r="AE39" i="4"/>
  <c r="AE38" i="4" s="1"/>
  <c r="AD39" i="4"/>
  <c r="AC39" i="4"/>
  <c r="AB39" i="4"/>
  <c r="AA39" i="4"/>
  <c r="Z39" i="4"/>
  <c r="Y39" i="4"/>
  <c r="X39" i="4"/>
  <c r="W39" i="4"/>
  <c r="V39" i="4"/>
  <c r="U39" i="4"/>
  <c r="T39" i="4"/>
  <c r="T38" i="4" s="1"/>
  <c r="S39" i="4"/>
  <c r="R39" i="4"/>
  <c r="Q39" i="4"/>
  <c r="P39" i="4"/>
  <c r="O39" i="4"/>
  <c r="N39" i="4"/>
  <c r="M39" i="4"/>
  <c r="L39" i="4"/>
  <c r="K39" i="4"/>
  <c r="J39" i="4"/>
  <c r="I39" i="4"/>
  <c r="H39" i="4"/>
  <c r="G39" i="4"/>
  <c r="F39" i="4"/>
  <c r="E39" i="4"/>
  <c r="D39" i="4"/>
  <c r="D38" i="4" s="1"/>
  <c r="C39" i="4"/>
  <c r="BV34" i="4"/>
  <c r="BU34" i="4"/>
  <c r="BT34" i="4"/>
  <c r="BS34" i="4"/>
  <c r="BR34" i="4"/>
  <c r="BQ34" i="4"/>
  <c r="BP34" i="4"/>
  <c r="BO34" i="4"/>
  <c r="BN34" i="4"/>
  <c r="BM34" i="4"/>
  <c r="BL34" i="4"/>
  <c r="BK34" i="4"/>
  <c r="BJ34" i="4"/>
  <c r="BI34" i="4"/>
  <c r="BH34" i="4"/>
  <c r="BG34" i="4"/>
  <c r="BF34" i="4"/>
  <c r="BE34" i="4"/>
  <c r="BD34" i="4"/>
  <c r="BC34" i="4"/>
  <c r="BB34" i="4"/>
  <c r="BA34" i="4"/>
  <c r="AZ34" i="4"/>
  <c r="AY34" i="4"/>
  <c r="AX34" i="4"/>
  <c r="AW34" i="4"/>
  <c r="AV34" i="4"/>
  <c r="AU34" i="4"/>
  <c r="AT34" i="4"/>
  <c r="AS34" i="4"/>
  <c r="AR34" i="4"/>
  <c r="AQ34" i="4"/>
  <c r="AP34" i="4"/>
  <c r="AO34" i="4"/>
  <c r="AN34" i="4"/>
  <c r="AM34" i="4"/>
  <c r="AL34" i="4"/>
  <c r="AK34" i="4"/>
  <c r="AJ34" i="4"/>
  <c r="AI34" i="4"/>
  <c r="AH34" i="4"/>
  <c r="AG34" i="4"/>
  <c r="AF34" i="4"/>
  <c r="AE34" i="4"/>
  <c r="AD34" i="4"/>
  <c r="AC34" i="4"/>
  <c r="AB34" i="4"/>
  <c r="AA34" i="4"/>
  <c r="Z34" i="4"/>
  <c r="Y34" i="4"/>
  <c r="X34" i="4"/>
  <c r="W34" i="4"/>
  <c r="V34" i="4"/>
  <c r="U34" i="4"/>
  <c r="T34" i="4"/>
  <c r="S34" i="4"/>
  <c r="R34" i="4"/>
  <c r="Q34" i="4"/>
  <c r="P34" i="4"/>
  <c r="O34" i="4"/>
  <c r="N34" i="4"/>
  <c r="M34" i="4"/>
  <c r="L34" i="4"/>
  <c r="K34" i="4"/>
  <c r="J34" i="4"/>
  <c r="I34" i="4"/>
  <c r="H34" i="4"/>
  <c r="G34" i="4"/>
  <c r="F34" i="4"/>
  <c r="E34" i="4"/>
  <c r="D34" i="4"/>
  <c r="C34" i="4"/>
  <c r="B3" i="4"/>
  <c r="BV2" i="4"/>
  <c r="BU2" i="4"/>
  <c r="BT2" i="4"/>
  <c r="BS2" i="4"/>
  <c r="BR2" i="4"/>
  <c r="BQ2" i="4"/>
  <c r="BP2" i="4"/>
  <c r="BO2" i="4"/>
  <c r="BN2" i="4"/>
  <c r="BM2" i="4"/>
  <c r="BL2" i="4"/>
  <c r="BK2" i="4"/>
  <c r="BJ2" i="4"/>
  <c r="BI2" i="4"/>
  <c r="BH2" i="4"/>
  <c r="BG2" i="4"/>
  <c r="BF2" i="4"/>
  <c r="BE2" i="4"/>
  <c r="BD2" i="4"/>
  <c r="BC2" i="4"/>
  <c r="BB2" i="4"/>
  <c r="BA2" i="4"/>
  <c r="AZ2" i="4"/>
  <c r="AY2" i="4"/>
  <c r="AX2" i="4"/>
  <c r="AW2" i="4"/>
  <c r="AV2" i="4"/>
  <c r="AU2" i="4"/>
  <c r="AT2" i="4"/>
  <c r="AS2" i="4"/>
  <c r="AR2" i="4"/>
  <c r="AQ2" i="4"/>
  <c r="AP2" i="4"/>
  <c r="AO2" i="4"/>
  <c r="AN2" i="4"/>
  <c r="AM2" i="4"/>
  <c r="AL2" i="4"/>
  <c r="AK2" i="4"/>
  <c r="AJ2" i="4"/>
  <c r="AI2" i="4"/>
  <c r="AH2" i="4"/>
  <c r="AG2" i="4"/>
  <c r="AF2" i="4"/>
  <c r="AE2" i="4"/>
  <c r="AD2" i="4"/>
  <c r="AC2" i="4"/>
  <c r="AB2" i="4"/>
  <c r="AA2" i="4"/>
  <c r="Z2" i="4"/>
  <c r="Y2" i="4"/>
  <c r="X2" i="4"/>
  <c r="W2" i="4"/>
  <c r="V2" i="4"/>
  <c r="U2" i="4"/>
  <c r="T2" i="4"/>
  <c r="S2" i="4"/>
  <c r="R2" i="4"/>
  <c r="Q2" i="4"/>
  <c r="P2" i="4"/>
  <c r="O2" i="4"/>
  <c r="N2" i="4"/>
  <c r="M2" i="4"/>
  <c r="L2" i="4"/>
  <c r="K2" i="4"/>
  <c r="J2" i="4"/>
  <c r="I2" i="4"/>
  <c r="H2" i="4"/>
  <c r="G2" i="4"/>
  <c r="F2" i="4"/>
  <c r="E2" i="4"/>
  <c r="D2" i="4"/>
  <c r="C2" i="4"/>
  <c r="B35" i="10" l="1"/>
  <c r="B35" i="9"/>
  <c r="Y75" i="8"/>
  <c r="AH56" i="7"/>
  <c r="BC56" i="7"/>
  <c r="AE56" i="7"/>
  <c r="B49" i="7"/>
  <c r="B38" i="7"/>
  <c r="L35" i="7"/>
  <c r="W35" i="7"/>
  <c r="G56" i="7"/>
  <c r="BL35" i="7"/>
  <c r="BT35" i="7"/>
  <c r="AA56" i="7"/>
  <c r="BT56" i="7"/>
  <c r="X35" i="7"/>
  <c r="AU56" i="7"/>
  <c r="BH35" i="7"/>
  <c r="O56" i="6"/>
  <c r="Q56" i="6"/>
  <c r="Z35" i="6"/>
  <c r="O35" i="6"/>
  <c r="Z76" i="6"/>
  <c r="Y78" i="6" s="1"/>
  <c r="BL35" i="6"/>
  <c r="BU35" i="6"/>
  <c r="B49" i="6"/>
  <c r="AV35" i="6"/>
  <c r="BF35" i="6"/>
  <c r="AP35" i="6"/>
  <c r="AT56" i="6"/>
  <c r="I56" i="6"/>
  <c r="BQ35" i="6"/>
  <c r="BA35" i="6"/>
  <c r="AK35" i="6"/>
  <c r="AJ35" i="5"/>
  <c r="AI56" i="5"/>
  <c r="S56" i="5"/>
  <c r="C56" i="5"/>
  <c r="B46" i="5"/>
  <c r="G55" i="5"/>
  <c r="B42" i="5"/>
  <c r="BB55" i="5"/>
  <c r="AE56" i="5"/>
  <c r="M35" i="5"/>
  <c r="B35" i="5" s="1"/>
  <c r="AN35" i="5"/>
  <c r="AE42" i="4"/>
  <c r="B34" i="4"/>
  <c r="B39" i="4"/>
  <c r="B40" i="4"/>
  <c r="B41" i="4"/>
  <c r="B43" i="4"/>
  <c r="B44" i="4"/>
  <c r="B45" i="4"/>
  <c r="B47" i="4"/>
  <c r="B48" i="4"/>
  <c r="AJ55" i="4"/>
  <c r="AN46" i="4"/>
  <c r="AR46" i="4"/>
  <c r="AV46" i="4"/>
  <c r="AZ55" i="4"/>
  <c r="BD46" i="4"/>
  <c r="BH46" i="4"/>
  <c r="BL46" i="4"/>
  <c r="BP55" i="4"/>
  <c r="BT46" i="4"/>
  <c r="AJ49" i="4"/>
  <c r="AN49" i="4"/>
  <c r="AR49" i="4"/>
  <c r="AV49" i="4"/>
  <c r="AZ49" i="4"/>
  <c r="BD49" i="4"/>
  <c r="BH49" i="4"/>
  <c r="BL49" i="4"/>
  <c r="BP49" i="4"/>
  <c r="BT49" i="4"/>
  <c r="AJ52" i="4"/>
  <c r="AN52" i="4"/>
  <c r="AR52" i="4"/>
  <c r="AV52" i="4"/>
  <c r="AZ52" i="4"/>
  <c r="BD52" i="4"/>
  <c r="AO56" i="5"/>
  <c r="P56" i="5"/>
  <c r="AO55" i="5"/>
  <c r="AQ55" i="5"/>
  <c r="AI55" i="5"/>
  <c r="P55" i="5"/>
  <c r="AP56" i="5"/>
  <c r="AZ56" i="5"/>
  <c r="AC55" i="5"/>
  <c r="AF56" i="5"/>
  <c r="BH55" i="5"/>
  <c r="P35" i="5"/>
  <c r="O55" i="6"/>
  <c r="BS35" i="6"/>
  <c r="BH35" i="6"/>
  <c r="BG56" i="6"/>
  <c r="AQ56" i="6"/>
  <c r="S56" i="6"/>
  <c r="L56" i="6"/>
  <c r="T56" i="6"/>
  <c r="D35" i="6"/>
  <c r="W56" i="6"/>
  <c r="AA55" i="6"/>
  <c r="AE35" i="6"/>
  <c r="BG35" i="6"/>
  <c r="AT35" i="6"/>
  <c r="E35" i="6"/>
  <c r="E56" i="6"/>
  <c r="BG55" i="6"/>
  <c r="AQ55" i="6"/>
  <c r="AF35" i="6"/>
  <c r="Q35" i="6"/>
  <c r="Z56" i="7"/>
  <c r="AX56" i="7"/>
  <c r="BD35" i="7"/>
  <c r="BR56" i="7"/>
  <c r="AF35" i="7"/>
  <c r="AI35" i="7"/>
  <c r="AR56" i="7"/>
  <c r="BN56" i="7"/>
  <c r="BH56" i="7"/>
  <c r="BC35" i="7"/>
  <c r="V75" i="8"/>
  <c r="V75" i="10"/>
  <c r="BF56" i="7"/>
  <c r="AL56" i="7"/>
  <c r="BD55" i="7"/>
  <c r="AM35" i="7"/>
  <c r="O56" i="7"/>
  <c r="AN55" i="7"/>
  <c r="BG35" i="7"/>
  <c r="H56" i="7"/>
  <c r="X56" i="7"/>
  <c r="N56" i="7"/>
  <c r="BH55" i="7"/>
  <c r="AV56" i="7"/>
  <c r="S35" i="7"/>
  <c r="X55" i="7"/>
  <c r="E55" i="7"/>
  <c r="W55" i="6"/>
  <c r="AX56" i="6"/>
  <c r="S35" i="6"/>
  <c r="BS55" i="6"/>
  <c r="BO35" i="6"/>
  <c r="AY35" i="6"/>
  <c r="AJ35" i="6"/>
  <c r="AH56" i="6"/>
  <c r="BJ56" i="6"/>
  <c r="S55" i="6"/>
  <c r="BN56" i="6"/>
  <c r="BK55" i="6"/>
  <c r="BK56" i="6"/>
  <c r="AU56" i="6"/>
  <c r="G56" i="6"/>
  <c r="BL56" i="6"/>
  <c r="AV56" i="6"/>
  <c r="AF56" i="6"/>
  <c r="BS56" i="6"/>
  <c r="BC56" i="6"/>
  <c r="AM56" i="6"/>
  <c r="AS56" i="5"/>
  <c r="AR56" i="5"/>
  <c r="AV35" i="5"/>
  <c r="AR35" i="5"/>
  <c r="BU56" i="5"/>
  <c r="BT56" i="5"/>
  <c r="BD56" i="5"/>
  <c r="AN56" i="5"/>
  <c r="X56" i="5"/>
  <c r="H56" i="5"/>
  <c r="AQ35" i="5"/>
  <c r="AW55" i="5"/>
  <c r="AA56" i="5"/>
  <c r="AA35" i="5"/>
  <c r="AQ56" i="5"/>
  <c r="K56" i="5"/>
  <c r="BH56" i="5"/>
  <c r="AB56" i="5"/>
  <c r="L56" i="5"/>
  <c r="Q56" i="5"/>
  <c r="AP35" i="5"/>
  <c r="L35" i="5"/>
  <c r="BQ56" i="5"/>
  <c r="E56" i="5"/>
  <c r="BP56" i="5"/>
  <c r="AU55" i="5"/>
  <c r="O55" i="5"/>
  <c r="AB35" i="5"/>
  <c r="D55" i="5"/>
  <c r="AK55" i="5"/>
  <c r="AU56" i="5"/>
  <c r="O56" i="5"/>
  <c r="AM56" i="5"/>
  <c r="G56" i="5"/>
  <c r="BB49" i="4"/>
  <c r="BJ49" i="4"/>
  <c r="AL52" i="4"/>
  <c r="BR52" i="4"/>
  <c r="BH52" i="4"/>
  <c r="BL52" i="4"/>
  <c r="BP52" i="4"/>
  <c r="BT52" i="4"/>
  <c r="BU46" i="4"/>
  <c r="AT49" i="4"/>
  <c r="AQ55" i="4"/>
  <c r="E58" i="8"/>
  <c r="C66" i="8" s="1"/>
  <c r="BL56" i="7"/>
  <c r="BB56" i="7"/>
  <c r="P35" i="7"/>
  <c r="C55" i="7"/>
  <c r="J56" i="7"/>
  <c r="V56" i="7"/>
  <c r="G55" i="7"/>
  <c r="W56" i="7"/>
  <c r="H55" i="7"/>
  <c r="O35" i="7"/>
  <c r="K35" i="7"/>
  <c r="BV56" i="7"/>
  <c r="AP56" i="7"/>
  <c r="AF56" i="7"/>
  <c r="P56" i="6"/>
  <c r="R56" i="6"/>
  <c r="BK35" i="6"/>
  <c r="AI35" i="6"/>
  <c r="BV56" i="6"/>
  <c r="K55" i="6"/>
  <c r="BP35" i="6"/>
  <c r="AZ35" i="6"/>
  <c r="AQ35" i="6"/>
  <c r="BF56" i="6"/>
  <c r="AA35" i="6"/>
  <c r="H56" i="6"/>
  <c r="U35" i="6"/>
  <c r="BT56" i="6"/>
  <c r="BD56" i="6"/>
  <c r="AN56" i="6"/>
  <c r="G55" i="6"/>
  <c r="P35" i="6"/>
  <c r="I35" i="6"/>
  <c r="AC56" i="6"/>
  <c r="J56" i="6"/>
  <c r="V56" i="6"/>
  <c r="F56" i="6"/>
  <c r="BO56" i="6"/>
  <c r="AY56" i="6"/>
  <c r="AI56" i="6"/>
  <c r="K56" i="6"/>
  <c r="BP56" i="6"/>
  <c r="AZ56" i="6"/>
  <c r="AJ56" i="6"/>
  <c r="D56" i="6"/>
  <c r="BH56" i="6"/>
  <c r="AR56" i="6"/>
  <c r="AB56" i="6"/>
  <c r="L35" i="6"/>
  <c r="AH55" i="5"/>
  <c r="Z56" i="5"/>
  <c r="AW56" i="5"/>
  <c r="BL56" i="5"/>
  <c r="AV56" i="5"/>
  <c r="BF56" i="5"/>
  <c r="BE56" i="5"/>
  <c r="AS55" i="5"/>
  <c r="AG56" i="5"/>
  <c r="I55" i="5"/>
  <c r="BV56" i="5"/>
  <c r="W55" i="5"/>
  <c r="BR55" i="5"/>
  <c r="BJ55" i="5"/>
  <c r="AX55" i="5"/>
  <c r="V55" i="5"/>
  <c r="N55" i="5"/>
  <c r="C55" i="5"/>
  <c r="T55" i="5"/>
  <c r="W56" i="5"/>
  <c r="AJ55" i="5"/>
  <c r="BU55" i="5"/>
  <c r="AG55" i="5"/>
  <c r="BA56" i="5"/>
  <c r="AA55" i="5"/>
  <c r="H55" i="5"/>
  <c r="X55" i="5"/>
  <c r="AO46" i="4"/>
  <c r="BE46" i="4"/>
  <c r="BE35" i="4" s="1"/>
  <c r="AW52" i="4"/>
  <c r="AL49" i="4"/>
  <c r="BF49" i="4"/>
  <c r="C46" i="4"/>
  <c r="G46" i="4"/>
  <c r="K46" i="4"/>
  <c r="O46" i="4"/>
  <c r="S46" i="4"/>
  <c r="W46" i="4"/>
  <c r="AA46" i="4"/>
  <c r="AE55" i="4"/>
  <c r="AI46" i="4"/>
  <c r="AM55" i="4"/>
  <c r="AQ46" i="4"/>
  <c r="AU46" i="4"/>
  <c r="AY46" i="4"/>
  <c r="BC55" i="4"/>
  <c r="BG46" i="4"/>
  <c r="BH35" i="4" s="1"/>
  <c r="BK46" i="4"/>
  <c r="BO55" i="4"/>
  <c r="BS46" i="4"/>
  <c r="G49" i="4"/>
  <c r="K49" i="4"/>
  <c r="O49" i="4"/>
  <c r="S49" i="4"/>
  <c r="W49" i="4"/>
  <c r="AA49" i="4"/>
  <c r="AE49" i="4"/>
  <c r="AI49" i="4"/>
  <c r="AM49" i="4"/>
  <c r="AQ49" i="4"/>
  <c r="AU49" i="4"/>
  <c r="AY49" i="4"/>
  <c r="BC49" i="4"/>
  <c r="BG49" i="4"/>
  <c r="BK49" i="4"/>
  <c r="BO49" i="4"/>
  <c r="BS49" i="4"/>
  <c r="C52" i="4"/>
  <c r="G52" i="4"/>
  <c r="K52" i="4"/>
  <c r="O52" i="4"/>
  <c r="S52" i="4"/>
  <c r="W52" i="4"/>
  <c r="AA52" i="4"/>
  <c r="AE52" i="4"/>
  <c r="AI52" i="4"/>
  <c r="AM52" i="4"/>
  <c r="AQ52" i="4"/>
  <c r="AU52" i="4"/>
  <c r="AY52" i="4"/>
  <c r="BC52" i="4"/>
  <c r="BG52" i="4"/>
  <c r="BK52" i="4"/>
  <c r="BO52" i="4"/>
  <c r="BS52" i="4"/>
  <c r="BG38" i="4"/>
  <c r="BG55" i="4" s="1"/>
  <c r="AA38" i="4"/>
  <c r="AA55" i="4" s="1"/>
  <c r="BK38" i="4"/>
  <c r="BK55" i="4" s="1"/>
  <c r="AU38" i="4"/>
  <c r="AU55" i="4" s="1"/>
  <c r="BM52" i="4"/>
  <c r="AS42" i="4"/>
  <c r="BA42" i="4"/>
  <c r="BI42" i="4"/>
  <c r="BU42" i="4"/>
  <c r="AZ46" i="4"/>
  <c r="AY38" i="4"/>
  <c r="AY55" i="4" s="1"/>
  <c r="U46" i="4"/>
  <c r="AG46" i="4"/>
  <c r="AW46" i="4"/>
  <c r="AW35" i="4" s="1"/>
  <c r="BQ46" i="4"/>
  <c r="AK38" i="4"/>
  <c r="AW49" i="4"/>
  <c r="BI49" i="4"/>
  <c r="BU38" i="4"/>
  <c r="AO52" i="4"/>
  <c r="BE52" i="4"/>
  <c r="BQ52" i="4"/>
  <c r="BC46" i="4"/>
  <c r="BE55" i="5"/>
  <c r="G35" i="6"/>
  <c r="U56" i="6"/>
  <c r="W35" i="6"/>
  <c r="AE56" i="6"/>
  <c r="G35" i="7"/>
  <c r="R56" i="7"/>
  <c r="BP55" i="5"/>
  <c r="BA55" i="5"/>
  <c r="AK42" i="4"/>
  <c r="AO42" i="4"/>
  <c r="AW42" i="4"/>
  <c r="BE42" i="4"/>
  <c r="BM42" i="4"/>
  <c r="BQ42" i="4"/>
  <c r="AM46" i="4"/>
  <c r="BO46" i="4"/>
  <c r="AI38" i="4"/>
  <c r="AI55" i="4" s="1"/>
  <c r="Q46" i="4"/>
  <c r="Y46" i="4"/>
  <c r="AC46" i="4"/>
  <c r="AK46" i="4"/>
  <c r="AS46" i="4"/>
  <c r="AS35" i="4" s="1"/>
  <c r="BA46" i="4"/>
  <c r="BI46" i="4"/>
  <c r="BM46" i="4"/>
  <c r="Q49" i="4"/>
  <c r="AC49" i="4"/>
  <c r="AG49" i="4"/>
  <c r="AO38" i="4"/>
  <c r="AS49" i="4"/>
  <c r="BA38" i="4"/>
  <c r="BA55" i="4" s="1"/>
  <c r="BE49" i="4"/>
  <c r="BM38" i="4"/>
  <c r="BQ49" i="4"/>
  <c r="AG52" i="4"/>
  <c r="AK52" i="4"/>
  <c r="AS52" i="4"/>
  <c r="BA52" i="4"/>
  <c r="BI52" i="4"/>
  <c r="BU52" i="4"/>
  <c r="BP46" i="4"/>
  <c r="BQ35" i="4" s="1"/>
  <c r="BS38" i="4"/>
  <c r="BS55" i="4" s="1"/>
  <c r="AH46" i="4"/>
  <c r="AL46" i="4"/>
  <c r="AM35" i="4" s="1"/>
  <c r="AP46" i="4"/>
  <c r="AT46" i="4"/>
  <c r="AX46" i="4"/>
  <c r="BB46" i="4"/>
  <c r="BC35" i="4" s="1"/>
  <c r="BF46" i="4"/>
  <c r="BJ46" i="4"/>
  <c r="BN46" i="4"/>
  <c r="BR46" i="4"/>
  <c r="BU35" i="4" s="1"/>
  <c r="BV46" i="4"/>
  <c r="AH49" i="4"/>
  <c r="AP49" i="4"/>
  <c r="AX49" i="4"/>
  <c r="BN49" i="4"/>
  <c r="BR49" i="4"/>
  <c r="BV49" i="4"/>
  <c r="AH52" i="4"/>
  <c r="AP52" i="4"/>
  <c r="AT52" i="4"/>
  <c r="AX52" i="4"/>
  <c r="BB52" i="4"/>
  <c r="BF52" i="4"/>
  <c r="BJ52" i="4"/>
  <c r="BN52" i="4"/>
  <c r="BV52" i="4"/>
  <c r="AK56" i="5"/>
  <c r="BI55" i="5"/>
  <c r="J56" i="5"/>
  <c r="AT55" i="5"/>
  <c r="F55" i="5"/>
  <c r="BT35" i="6"/>
  <c r="BD35" i="6"/>
  <c r="AN35" i="6"/>
  <c r="R35" i="6"/>
  <c r="BE35" i="6"/>
  <c r="AO35" i="6"/>
  <c r="X56" i="6"/>
  <c r="I55" i="7"/>
  <c r="AD56" i="6"/>
  <c r="AA56" i="6"/>
  <c r="E58" i="10"/>
  <c r="C66" i="10" s="1"/>
  <c r="AJ46" i="4"/>
  <c r="BM56" i="5"/>
  <c r="BI56" i="5"/>
  <c r="Q55" i="5"/>
  <c r="Y35" i="6"/>
  <c r="BQ55" i="5"/>
  <c r="E58" i="9"/>
  <c r="C66" i="9" s="1"/>
  <c r="K56" i="7"/>
  <c r="H35" i="7"/>
  <c r="F56" i="7"/>
  <c r="AB35" i="6"/>
  <c r="Z56" i="6"/>
  <c r="Y56" i="6"/>
  <c r="Y56" i="5"/>
  <c r="X35" i="5"/>
  <c r="U55" i="5"/>
  <c r="AF35" i="5"/>
  <c r="R55" i="5"/>
  <c r="Z46" i="4"/>
  <c r="AD46" i="4"/>
  <c r="Z49" i="4"/>
  <c r="AD49" i="4"/>
  <c r="Z52" i="4"/>
  <c r="AD52" i="4"/>
  <c r="AE46" i="4"/>
  <c r="AB46" i="4"/>
  <c r="AF46" i="4"/>
  <c r="AB49" i="4"/>
  <c r="AF49" i="4"/>
  <c r="AB52" i="4"/>
  <c r="AF52" i="4"/>
  <c r="AG42" i="4"/>
  <c r="L46" i="4"/>
  <c r="R46" i="4"/>
  <c r="R35" i="4" s="1"/>
  <c r="V46" i="4"/>
  <c r="R49" i="4"/>
  <c r="V49" i="4"/>
  <c r="F52" i="4"/>
  <c r="J52" i="4"/>
  <c r="N52" i="4"/>
  <c r="R52" i="4"/>
  <c r="V52" i="4"/>
  <c r="D55" i="4"/>
  <c r="H46" i="4"/>
  <c r="P46" i="4"/>
  <c r="P35" i="4" s="1"/>
  <c r="T55" i="4"/>
  <c r="X46" i="4"/>
  <c r="Y35" i="4" s="1"/>
  <c r="P49" i="4"/>
  <c r="T49" i="4"/>
  <c r="X49" i="4"/>
  <c r="P52" i="4"/>
  <c r="T52" i="4"/>
  <c r="X52" i="4"/>
  <c r="Q52" i="4"/>
  <c r="Y75" i="9"/>
  <c r="O55" i="7"/>
  <c r="K55" i="7"/>
  <c r="AD55" i="5"/>
  <c r="AC56" i="5"/>
  <c r="S38" i="4"/>
  <c r="S55" i="4" s="1"/>
  <c r="U38" i="4"/>
  <c r="Y38" i="4"/>
  <c r="U52" i="4"/>
  <c r="Y52" i="4"/>
  <c r="AC52" i="4"/>
  <c r="W38" i="4"/>
  <c r="W55" i="4" s="1"/>
  <c r="T46" i="4"/>
  <c r="Q42" i="4"/>
  <c r="U42" i="4"/>
  <c r="Y42" i="4"/>
  <c r="AC42" i="4"/>
  <c r="C42" i="4"/>
  <c r="C49" i="4"/>
  <c r="E58" i="11"/>
  <c r="C66" i="11" s="1"/>
  <c r="I56" i="5"/>
  <c r="E55" i="5"/>
  <c r="V78" i="11"/>
  <c r="X77" i="11"/>
  <c r="T76" i="11"/>
  <c r="S75" i="11"/>
  <c r="R74" i="11"/>
  <c r="P72" i="11"/>
  <c r="T76" i="10"/>
  <c r="S75" i="10"/>
  <c r="R74" i="10"/>
  <c r="P72" i="10"/>
  <c r="V78" i="10"/>
  <c r="X77" i="10"/>
  <c r="V78" i="9"/>
  <c r="X77" i="9"/>
  <c r="T76" i="9"/>
  <c r="S75" i="9"/>
  <c r="R74" i="9"/>
  <c r="P72" i="9"/>
  <c r="T76" i="8"/>
  <c r="S75" i="8"/>
  <c r="R74" i="8"/>
  <c r="P72" i="8"/>
  <c r="V78" i="8"/>
  <c r="X77" i="8"/>
  <c r="X77" i="7"/>
  <c r="V78" i="7"/>
  <c r="AJ35" i="7"/>
  <c r="AI56" i="7"/>
  <c r="BQ56" i="7"/>
  <c r="BR35" i="7"/>
  <c r="BQ35" i="7"/>
  <c r="BI56" i="7"/>
  <c r="BJ35" i="7"/>
  <c r="BI35" i="7"/>
  <c r="BA56" i="7"/>
  <c r="BB35" i="7"/>
  <c r="BA35" i="7"/>
  <c r="AS56" i="7"/>
  <c r="AT35" i="7"/>
  <c r="AS35" i="7"/>
  <c r="AK56" i="7"/>
  <c r="AL35" i="7"/>
  <c r="AK35" i="7"/>
  <c r="AC56" i="7"/>
  <c r="AD35" i="7"/>
  <c r="AC35" i="7"/>
  <c r="U56" i="7"/>
  <c r="V35" i="7"/>
  <c r="U35" i="7"/>
  <c r="M56" i="7"/>
  <c r="N35" i="7"/>
  <c r="M35" i="7"/>
  <c r="B35" i="7" s="1"/>
  <c r="E56" i="7"/>
  <c r="F35" i="7"/>
  <c r="E35" i="7"/>
  <c r="AZ35" i="7"/>
  <c r="AY56" i="7"/>
  <c r="AD56" i="7"/>
  <c r="AE35" i="7"/>
  <c r="C56" i="7"/>
  <c r="D35" i="7"/>
  <c r="P72" i="7"/>
  <c r="R74" i="7"/>
  <c r="T76" i="7"/>
  <c r="BP35" i="7"/>
  <c r="BO56" i="7"/>
  <c r="AT56" i="7"/>
  <c r="AU35" i="7"/>
  <c r="BM56" i="7"/>
  <c r="BN35" i="7"/>
  <c r="BM35" i="7"/>
  <c r="BE56" i="7"/>
  <c r="BF35" i="7"/>
  <c r="BE35" i="7"/>
  <c r="AW56" i="7"/>
  <c r="AX35" i="7"/>
  <c r="AW35" i="7"/>
  <c r="AO56" i="7"/>
  <c r="AP35" i="7"/>
  <c r="AO35" i="7"/>
  <c r="AG56" i="7"/>
  <c r="AH35" i="7"/>
  <c r="AG35" i="7"/>
  <c r="Y56" i="7"/>
  <c r="Z35" i="7"/>
  <c r="Y35" i="7"/>
  <c r="Q56" i="7"/>
  <c r="R35" i="7"/>
  <c r="Q35" i="7"/>
  <c r="I56" i="7"/>
  <c r="J35" i="7"/>
  <c r="I35" i="7"/>
  <c r="BO35" i="7"/>
  <c r="AY35" i="7"/>
  <c r="BJ56" i="7"/>
  <c r="BK35" i="7"/>
  <c r="S56" i="7"/>
  <c r="T35" i="7"/>
  <c r="M55" i="7"/>
  <c r="B55" i="7" s="1"/>
  <c r="BU35" i="7"/>
  <c r="M56" i="6"/>
  <c r="N35" i="6"/>
  <c r="M55" i="6"/>
  <c r="B55" i="6" s="1"/>
  <c r="M35" i="6"/>
  <c r="U74" i="6"/>
  <c r="S72" i="6"/>
  <c r="W76" i="6"/>
  <c r="W76" i="5"/>
  <c r="V75" i="5"/>
  <c r="S72" i="5"/>
  <c r="U74" i="5"/>
  <c r="BG56" i="5"/>
  <c r="BH35" i="5"/>
  <c r="M55" i="5"/>
  <c r="B55" i="5" s="1"/>
  <c r="BB56" i="5"/>
  <c r="BC35" i="5"/>
  <c r="AT56" i="5"/>
  <c r="AU35" i="5"/>
  <c r="R56" i="5"/>
  <c r="R35" i="5"/>
  <c r="S35" i="5"/>
  <c r="BS56" i="5"/>
  <c r="BV35" i="5"/>
  <c r="BT35" i="5"/>
  <c r="BD35" i="5"/>
  <c r="BC56" i="5"/>
  <c r="BG35" i="5"/>
  <c r="BR56" i="5"/>
  <c r="BS35" i="5"/>
  <c r="BU35" i="5"/>
  <c r="BJ56" i="5"/>
  <c r="BK35" i="5"/>
  <c r="AH35" i="5"/>
  <c r="AI35" i="5"/>
  <c r="AH56" i="5"/>
  <c r="F56" i="5"/>
  <c r="G35" i="5"/>
  <c r="BO56" i="5"/>
  <c r="BP35" i="5"/>
  <c r="AY56" i="5"/>
  <c r="AZ35" i="5"/>
  <c r="AX56" i="5"/>
  <c r="AX35" i="5"/>
  <c r="AY35" i="5"/>
  <c r="V56" i="5"/>
  <c r="W35" i="5"/>
  <c r="Z76" i="5"/>
  <c r="Y78" i="5" s="1"/>
  <c r="N56" i="5"/>
  <c r="O35" i="5"/>
  <c r="Y75" i="5" s="1"/>
  <c r="M56" i="5"/>
  <c r="BK56" i="5"/>
  <c r="BL35" i="5"/>
  <c r="BN35" i="5"/>
  <c r="BO35" i="5"/>
  <c r="BN56" i="5"/>
  <c r="AL56" i="5"/>
  <c r="AM35" i="5"/>
  <c r="AD56" i="5"/>
  <c r="AE35" i="5"/>
  <c r="O38" i="4"/>
  <c r="D49" i="4"/>
  <c r="H49" i="4"/>
  <c r="L49" i="4"/>
  <c r="D52" i="4"/>
  <c r="H52" i="4"/>
  <c r="L52" i="4"/>
  <c r="C38" i="4"/>
  <c r="E46" i="4"/>
  <c r="I46" i="4"/>
  <c r="M46" i="4"/>
  <c r="T76" i="4" s="1"/>
  <c r="S78" i="4" s="1"/>
  <c r="M49" i="4"/>
  <c r="O42" i="4"/>
  <c r="K38" i="4"/>
  <c r="K55" i="4" s="1"/>
  <c r="F46" i="4"/>
  <c r="J46" i="4"/>
  <c r="N46" i="4"/>
  <c r="Z76" i="4" s="1"/>
  <c r="Y78" i="4" s="1"/>
  <c r="F49" i="4"/>
  <c r="J49" i="4"/>
  <c r="N49" i="4"/>
  <c r="E52" i="4"/>
  <c r="I52" i="4"/>
  <c r="M52" i="4"/>
  <c r="G38" i="4"/>
  <c r="G55" i="4" s="1"/>
  <c r="E38" i="4"/>
  <c r="I38" i="4"/>
  <c r="E42" i="4"/>
  <c r="I42" i="4"/>
  <c r="M42" i="4"/>
  <c r="B42" i="4" s="1"/>
  <c r="D46" i="4"/>
  <c r="X74" i="4"/>
  <c r="P72" i="4"/>
  <c r="AO35" i="4"/>
  <c r="AR56" i="4"/>
  <c r="BH56" i="4"/>
  <c r="AO49" i="4"/>
  <c r="BM49" i="4"/>
  <c r="H38" i="4"/>
  <c r="H55" i="4" s="1"/>
  <c r="L38" i="4"/>
  <c r="L55" i="4" s="1"/>
  <c r="P38" i="4"/>
  <c r="P55" i="4" s="1"/>
  <c r="X38" i="4"/>
  <c r="X55" i="4" s="1"/>
  <c r="AB38" i="4"/>
  <c r="AB55" i="4" s="1"/>
  <c r="AF38" i="4"/>
  <c r="AF55" i="4" s="1"/>
  <c r="AN38" i="4"/>
  <c r="AN55" i="4" s="1"/>
  <c r="AR38" i="4"/>
  <c r="AR55" i="4" s="1"/>
  <c r="AV38" i="4"/>
  <c r="AV55" i="4" s="1"/>
  <c r="BD38" i="4"/>
  <c r="BD55" i="4" s="1"/>
  <c r="BH38" i="4"/>
  <c r="BH55" i="4" s="1"/>
  <c r="BL38" i="4"/>
  <c r="BL55" i="4" s="1"/>
  <c r="BT38" i="4"/>
  <c r="BT55" i="4" s="1"/>
  <c r="E49" i="4"/>
  <c r="U49" i="4"/>
  <c r="AK49" i="4"/>
  <c r="BA49" i="4"/>
  <c r="I49" i="4"/>
  <c r="Y49" i="4"/>
  <c r="BU49" i="4"/>
  <c r="AP35" i="4"/>
  <c r="M38" i="4"/>
  <c r="Q38" i="4"/>
  <c r="AC38" i="4"/>
  <c r="AC55" i="4" s="1"/>
  <c r="AG38" i="4"/>
  <c r="AS38" i="4"/>
  <c r="AW38" i="4"/>
  <c r="AW55" i="4" s="1"/>
  <c r="BE38" i="4"/>
  <c r="BI38" i="4"/>
  <c r="BQ38" i="4"/>
  <c r="BQ55" i="4" s="1"/>
  <c r="F38" i="4"/>
  <c r="F55" i="4" s="1"/>
  <c r="J38" i="4"/>
  <c r="J55" i="4" s="1"/>
  <c r="N38" i="4"/>
  <c r="N55" i="4" s="1"/>
  <c r="R38" i="4"/>
  <c r="R55" i="4" s="1"/>
  <c r="V38" i="4"/>
  <c r="V55" i="4" s="1"/>
  <c r="Z38" i="4"/>
  <c r="Z55" i="4" s="1"/>
  <c r="AD38" i="4"/>
  <c r="AD55" i="4" s="1"/>
  <c r="AH38" i="4"/>
  <c r="AH55" i="4" s="1"/>
  <c r="AL38" i="4"/>
  <c r="AL55" i="4" s="1"/>
  <c r="AP38" i="4"/>
  <c r="AP55" i="4" s="1"/>
  <c r="AT38" i="4"/>
  <c r="AT55" i="4" s="1"/>
  <c r="AX38" i="4"/>
  <c r="AX55" i="4" s="1"/>
  <c r="BB38" i="4"/>
  <c r="BB55" i="4" s="1"/>
  <c r="BF38" i="4"/>
  <c r="BF55" i="4" s="1"/>
  <c r="BJ38" i="4"/>
  <c r="BJ55" i="4" s="1"/>
  <c r="BN38" i="4"/>
  <c r="BN55" i="4" s="1"/>
  <c r="BR38" i="4"/>
  <c r="BR55" i="4" s="1"/>
  <c r="BV38" i="4"/>
  <c r="BV55" i="4" s="1"/>
  <c r="U74" i="4"/>
  <c r="R74" i="4"/>
  <c r="E64" i="18"/>
  <c r="S75" i="7" l="1"/>
  <c r="Y75" i="6"/>
  <c r="V75" i="6"/>
  <c r="B35" i="6"/>
  <c r="B38" i="4"/>
  <c r="B49" i="4"/>
  <c r="C55" i="4"/>
  <c r="BD56" i="4"/>
  <c r="AN56" i="4"/>
  <c r="B52" i="4"/>
  <c r="AG56" i="4"/>
  <c r="BT35" i="4"/>
  <c r="AV56" i="4"/>
  <c r="BT56" i="4"/>
  <c r="AO56" i="4"/>
  <c r="AS56" i="4"/>
  <c r="M35" i="4"/>
  <c r="B46" i="4"/>
  <c r="AO55" i="4"/>
  <c r="BM35" i="4"/>
  <c r="W56" i="4"/>
  <c r="BP56" i="4"/>
  <c r="AV35" i="4"/>
  <c r="BI35" i="4"/>
  <c r="BP35" i="4"/>
  <c r="S35" i="4"/>
  <c r="BL56" i="4"/>
  <c r="AX35" i="4"/>
  <c r="BB35" i="4"/>
  <c r="AN35" i="4"/>
  <c r="BD35" i="4"/>
  <c r="BL35" i="4"/>
  <c r="Q55" i="4"/>
  <c r="D35" i="4"/>
  <c r="V56" i="4"/>
  <c r="AK35" i="4"/>
  <c r="BS56" i="4"/>
  <c r="G56" i="4"/>
  <c r="AQ56" i="4"/>
  <c r="AA56" i="4"/>
  <c r="K56" i="4"/>
  <c r="BE55" i="4"/>
  <c r="G35" i="4"/>
  <c r="Q35" i="4"/>
  <c r="T56" i="4"/>
  <c r="BU56" i="4"/>
  <c r="AK56" i="4"/>
  <c r="BJ56" i="4"/>
  <c r="BJ35" i="4"/>
  <c r="AR35" i="4"/>
  <c r="S75" i="4" s="1"/>
  <c r="AC56" i="4"/>
  <c r="W35" i="4"/>
  <c r="AE56" i="4"/>
  <c r="Z56" i="4"/>
  <c r="BV35" i="4"/>
  <c r="BG35" i="4"/>
  <c r="Z35" i="4"/>
  <c r="U35" i="4"/>
  <c r="BN35" i="4"/>
  <c r="BG56" i="4"/>
  <c r="AP56" i="4"/>
  <c r="AI56" i="4"/>
  <c r="BQ56" i="4"/>
  <c r="AJ35" i="4"/>
  <c r="W76" i="4"/>
  <c r="V78" i="4" s="1"/>
  <c r="BS35" i="4"/>
  <c r="BR35" i="4"/>
  <c r="X35" i="4"/>
  <c r="T35" i="4"/>
  <c r="AZ35" i="4"/>
  <c r="BC56" i="4"/>
  <c r="AQ35" i="4"/>
  <c r="BB56" i="4"/>
  <c r="BR56" i="4"/>
  <c r="AU35" i="4"/>
  <c r="BE56" i="4"/>
  <c r="AC35" i="4"/>
  <c r="AW56" i="4"/>
  <c r="AH35" i="4"/>
  <c r="BK35" i="4"/>
  <c r="AT35" i="4"/>
  <c r="V35" i="4"/>
  <c r="AD35" i="4"/>
  <c r="AB35" i="4"/>
  <c r="AG35" i="4"/>
  <c r="AA35" i="4"/>
  <c r="AS55" i="4"/>
  <c r="M55" i="4"/>
  <c r="B55" i="4" s="1"/>
  <c r="R56" i="4"/>
  <c r="AT56" i="4"/>
  <c r="AZ56" i="4"/>
  <c r="AF35" i="4"/>
  <c r="L35" i="4"/>
  <c r="X56" i="4"/>
  <c r="BO56" i="4"/>
  <c r="AL56" i="4"/>
  <c r="Q56" i="4"/>
  <c r="AY56" i="4"/>
  <c r="S56" i="4"/>
  <c r="AM56" i="4"/>
  <c r="BI55" i="4"/>
  <c r="AG55" i="4"/>
  <c r="BF35" i="4"/>
  <c r="Y56" i="4"/>
  <c r="BA56" i="4"/>
  <c r="BA35" i="4"/>
  <c r="AJ56" i="4"/>
  <c r="C56" i="4"/>
  <c r="K35" i="4"/>
  <c r="H35" i="4"/>
  <c r="BV56" i="4"/>
  <c r="BM55" i="4"/>
  <c r="AL35" i="4"/>
  <c r="BK56" i="4"/>
  <c r="AU56" i="4"/>
  <c r="O56" i="4"/>
  <c r="P56" i="4"/>
  <c r="AD56" i="4"/>
  <c r="AH56" i="4"/>
  <c r="BI56" i="4"/>
  <c r="U56" i="4"/>
  <c r="AI35" i="4"/>
  <c r="BN56" i="4"/>
  <c r="AX56" i="4"/>
  <c r="J56" i="4"/>
  <c r="BO35" i="4"/>
  <c r="AY35" i="4"/>
  <c r="BM56" i="4"/>
  <c r="N56" i="4"/>
  <c r="I35" i="4"/>
  <c r="H56" i="4"/>
  <c r="AB56" i="4"/>
  <c r="AE35" i="4"/>
  <c r="BF56" i="4"/>
  <c r="AK55" i="4"/>
  <c r="AF56" i="4"/>
  <c r="BU55" i="4"/>
  <c r="E58" i="6"/>
  <c r="C66" i="6" s="1"/>
  <c r="Y55" i="4"/>
  <c r="I56" i="4"/>
  <c r="Y75" i="7"/>
  <c r="F35" i="4"/>
  <c r="U55" i="4"/>
  <c r="U77" i="4"/>
  <c r="V75" i="4"/>
  <c r="M56" i="4"/>
  <c r="L56" i="4"/>
  <c r="U77" i="11"/>
  <c r="S78" i="11"/>
  <c r="O74" i="11"/>
  <c r="M72" i="11"/>
  <c r="Q76" i="11"/>
  <c r="P75" i="11"/>
  <c r="O74" i="10"/>
  <c r="M72" i="10"/>
  <c r="Q76" i="10"/>
  <c r="P75" i="10"/>
  <c r="U77" i="10"/>
  <c r="S78" i="10"/>
  <c r="U77" i="9"/>
  <c r="S78" i="9"/>
  <c r="O74" i="9"/>
  <c r="M72" i="9"/>
  <c r="Q76" i="9"/>
  <c r="P75" i="9"/>
  <c r="O74" i="8"/>
  <c r="M72" i="8"/>
  <c r="Q76" i="8"/>
  <c r="P75" i="8"/>
  <c r="U77" i="8"/>
  <c r="S78" i="8"/>
  <c r="Q76" i="7"/>
  <c r="M72" i="7"/>
  <c r="P75" i="7"/>
  <c r="O74" i="7"/>
  <c r="S78" i="7"/>
  <c r="U77" i="7"/>
  <c r="E58" i="7"/>
  <c r="V75" i="7"/>
  <c r="V78" i="6"/>
  <c r="X77" i="6"/>
  <c r="T76" i="6"/>
  <c r="S75" i="6"/>
  <c r="R74" i="6"/>
  <c r="P72" i="6"/>
  <c r="E58" i="5"/>
  <c r="C66" i="5" s="1"/>
  <c r="T76" i="5"/>
  <c r="S75" i="5"/>
  <c r="R74" i="5"/>
  <c r="P72" i="5"/>
  <c r="V78" i="5"/>
  <c r="X77" i="5"/>
  <c r="D56" i="4"/>
  <c r="N35" i="4"/>
  <c r="O55" i="4"/>
  <c r="O35" i="4"/>
  <c r="F56" i="4"/>
  <c r="E56" i="4"/>
  <c r="E35" i="4"/>
  <c r="J35" i="4"/>
  <c r="I55" i="4"/>
  <c r="E55" i="4"/>
  <c r="O74" i="4"/>
  <c r="Q76" i="4"/>
  <c r="M72" i="4"/>
  <c r="AR1" i="12"/>
  <c r="AQ1" i="12"/>
  <c r="AP1" i="12"/>
  <c r="AO1" i="12"/>
  <c r="AN1" i="12"/>
  <c r="AM1" i="12"/>
  <c r="AL1" i="12"/>
  <c r="AK1" i="12"/>
  <c r="AJ1" i="12"/>
  <c r="Y75" i="4" l="1"/>
  <c r="B35" i="4"/>
  <c r="P75" i="4"/>
  <c r="X77" i="4"/>
  <c r="E58" i="4"/>
  <c r="C66" i="4" s="1"/>
  <c r="L74" i="11"/>
  <c r="J72" i="11"/>
  <c r="N76" i="11"/>
  <c r="M75" i="11"/>
  <c r="R77" i="11"/>
  <c r="P78" i="11"/>
  <c r="L74" i="10"/>
  <c r="J72" i="10"/>
  <c r="N76" i="10"/>
  <c r="M75" i="10"/>
  <c r="R77" i="10"/>
  <c r="P78" i="10"/>
  <c r="L74" i="9"/>
  <c r="J72" i="9"/>
  <c r="N76" i="9"/>
  <c r="M75" i="9"/>
  <c r="R77" i="9"/>
  <c r="P78" i="9"/>
  <c r="R77" i="8"/>
  <c r="P78" i="8"/>
  <c r="L74" i="8"/>
  <c r="J72" i="8"/>
  <c r="N76" i="8"/>
  <c r="M75" i="8"/>
  <c r="N76" i="7"/>
  <c r="M75" i="7"/>
  <c r="L74" i="7"/>
  <c r="J72" i="7"/>
  <c r="C66" i="7"/>
  <c r="P78" i="7"/>
  <c r="R77" i="7"/>
  <c r="O74" i="6"/>
  <c r="M72" i="6"/>
  <c r="Q76" i="6"/>
  <c r="P75" i="6"/>
  <c r="U77" i="6"/>
  <c r="S78" i="6"/>
  <c r="O74" i="5"/>
  <c r="M72" i="5"/>
  <c r="Q76" i="5"/>
  <c r="P75" i="5"/>
  <c r="U77" i="5"/>
  <c r="S78" i="5"/>
  <c r="J72" i="4"/>
  <c r="M75" i="4"/>
  <c r="N76" i="4"/>
  <c r="L74" i="4"/>
  <c r="R77" i="4"/>
  <c r="P78" i="4"/>
  <c r="M78" i="11" l="1"/>
  <c r="O77" i="11"/>
  <c r="I74" i="11"/>
  <c r="G72" i="11"/>
  <c r="K76" i="11"/>
  <c r="J75" i="11"/>
  <c r="M78" i="10"/>
  <c r="O77" i="10"/>
  <c r="I74" i="10"/>
  <c r="G72" i="10"/>
  <c r="K76" i="10"/>
  <c r="J75" i="10"/>
  <c r="M78" i="9"/>
  <c r="O77" i="9"/>
  <c r="I74" i="9"/>
  <c r="G72" i="9"/>
  <c r="K76" i="9"/>
  <c r="J75" i="9"/>
  <c r="I74" i="8"/>
  <c r="G72" i="8"/>
  <c r="K76" i="8"/>
  <c r="J75" i="8"/>
  <c r="M78" i="8"/>
  <c r="O77" i="8"/>
  <c r="I74" i="7"/>
  <c r="G72" i="7"/>
  <c r="K76" i="7"/>
  <c r="J75" i="7"/>
  <c r="O77" i="7"/>
  <c r="M78" i="7"/>
  <c r="R77" i="6"/>
  <c r="P78" i="6"/>
  <c r="L74" i="6"/>
  <c r="J72" i="6"/>
  <c r="N76" i="6"/>
  <c r="M75" i="6"/>
  <c r="R77" i="5"/>
  <c r="P78" i="5"/>
  <c r="L74" i="5"/>
  <c r="J72" i="5"/>
  <c r="N76" i="5"/>
  <c r="M75" i="5"/>
  <c r="G72" i="4"/>
  <c r="I74" i="4"/>
  <c r="K76" i="4"/>
  <c r="J75" i="4"/>
  <c r="O77" i="4"/>
  <c r="M78" i="4"/>
  <c r="H76" i="11" l="1"/>
  <c r="G75" i="11"/>
  <c r="F74" i="11"/>
  <c r="D72" i="11"/>
  <c r="E76" i="11" s="1"/>
  <c r="F77" i="11" s="1"/>
  <c r="J78" i="11"/>
  <c r="L77" i="11"/>
  <c r="J78" i="10"/>
  <c r="L77" i="10"/>
  <c r="H76" i="10"/>
  <c r="G75" i="10"/>
  <c r="F74" i="10"/>
  <c r="D72" i="10"/>
  <c r="E76" i="10" s="1"/>
  <c r="F77" i="10" s="1"/>
  <c r="J78" i="9"/>
  <c r="L77" i="9"/>
  <c r="H76" i="9"/>
  <c r="G75" i="9"/>
  <c r="F74" i="9"/>
  <c r="D72" i="9"/>
  <c r="E76" i="9" s="1"/>
  <c r="F77" i="9" s="1"/>
  <c r="J78" i="8"/>
  <c r="L77" i="8"/>
  <c r="H76" i="8"/>
  <c r="G75" i="8"/>
  <c r="F74" i="8"/>
  <c r="D72" i="8"/>
  <c r="E76" i="8" s="1"/>
  <c r="F77" i="8" s="1"/>
  <c r="J78" i="7"/>
  <c r="L77" i="7"/>
  <c r="G75" i="7"/>
  <c r="F74" i="7"/>
  <c r="H76" i="7"/>
  <c r="D72" i="7"/>
  <c r="E76" i="7" s="1"/>
  <c r="F77" i="7" s="1"/>
  <c r="I74" i="6"/>
  <c r="G72" i="6"/>
  <c r="K76" i="6"/>
  <c r="J75" i="6"/>
  <c r="M78" i="6"/>
  <c r="O77" i="6"/>
  <c r="K76" i="5"/>
  <c r="J75" i="5"/>
  <c r="I74" i="5"/>
  <c r="G72" i="5"/>
  <c r="M78" i="5"/>
  <c r="O77" i="5"/>
  <c r="J78" i="4"/>
  <c r="L77" i="4"/>
  <c r="D72" i="4"/>
  <c r="E76" i="4" s="1"/>
  <c r="F77" i="4" s="1"/>
  <c r="H76" i="4"/>
  <c r="G75" i="4"/>
  <c r="F74" i="4"/>
  <c r="I77" i="11" l="1"/>
  <c r="G78" i="11"/>
  <c r="I77" i="10"/>
  <c r="G78" i="10"/>
  <c r="I77" i="9"/>
  <c r="G78" i="9"/>
  <c r="I77" i="8"/>
  <c r="G78" i="8"/>
  <c r="G78" i="7"/>
  <c r="I77" i="7"/>
  <c r="J78" i="6"/>
  <c r="L77" i="6"/>
  <c r="H76" i="6"/>
  <c r="G75" i="6"/>
  <c r="F74" i="6"/>
  <c r="D72" i="6"/>
  <c r="E76" i="6" s="1"/>
  <c r="F77" i="6" s="1"/>
  <c r="H76" i="5"/>
  <c r="G75" i="5"/>
  <c r="F74" i="5"/>
  <c r="D72" i="5"/>
  <c r="E76" i="5" s="1"/>
  <c r="F77" i="5" s="1"/>
  <c r="J78" i="5"/>
  <c r="L77" i="5"/>
  <c r="I77" i="4"/>
  <c r="G78" i="4"/>
  <c r="G11" i="1"/>
  <c r="I77" i="6" l="1"/>
  <c r="G78" i="6"/>
  <c r="I77" i="5"/>
  <c r="G78" i="5"/>
  <c r="P5" i="14"/>
  <c r="O5" i="14"/>
  <c r="N5" i="14"/>
  <c r="M5" i="14"/>
  <c r="L5" i="14"/>
  <c r="K5" i="14"/>
  <c r="J5" i="14"/>
  <c r="I5" i="14"/>
  <c r="H5" i="14"/>
  <c r="H113" i="14"/>
  <c r="H105" i="14"/>
  <c r="H97" i="14"/>
  <c r="H89" i="14"/>
  <c r="H81" i="14"/>
  <c r="H73" i="14"/>
  <c r="H65" i="14"/>
  <c r="H57" i="14"/>
  <c r="H17" i="14"/>
  <c r="N11" i="1"/>
  <c r="M11" i="1"/>
  <c r="L11" i="1"/>
  <c r="K11" i="1"/>
  <c r="J11" i="1"/>
  <c r="I11" i="1"/>
  <c r="H11" i="1"/>
  <c r="F11" i="1"/>
  <c r="U6" i="15" l="1"/>
  <c r="V6" i="15"/>
  <c r="W6" i="15"/>
  <c r="X6" i="15"/>
  <c r="Y6" i="15"/>
  <c r="Z6" i="15"/>
  <c r="AA6" i="15"/>
  <c r="AB6" i="15"/>
  <c r="AC6" i="15"/>
  <c r="AD6" i="15"/>
  <c r="AE6" i="15"/>
  <c r="T6" i="15"/>
  <c r="K6" i="15"/>
  <c r="L6" i="15"/>
  <c r="M6" i="15"/>
  <c r="N6" i="15"/>
  <c r="O6" i="15"/>
  <c r="P6" i="15"/>
  <c r="Q6" i="15"/>
  <c r="R6" i="15"/>
  <c r="J6" i="15"/>
  <c r="K5" i="15"/>
  <c r="L5" i="15"/>
  <c r="M5" i="15"/>
  <c r="N5" i="15"/>
  <c r="O5" i="15"/>
  <c r="P5" i="15"/>
  <c r="Q5" i="15"/>
  <c r="R5" i="15"/>
  <c r="J5" i="15"/>
  <c r="EW16" i="14" l="1"/>
  <c r="AF16" i="14"/>
  <c r="AG16" i="14"/>
  <c r="AH16" i="14"/>
  <c r="AI16" i="14"/>
  <c r="AJ16" i="14"/>
  <c r="AK16" i="14"/>
  <c r="AL16" i="14"/>
  <c r="AM16" i="14"/>
  <c r="AN16" i="14"/>
  <c r="AO16" i="14"/>
  <c r="AP16" i="14"/>
  <c r="AQ16" i="14"/>
  <c r="AR16" i="14"/>
  <c r="AS16" i="14"/>
  <c r="AT16" i="14"/>
  <c r="AU16" i="14"/>
  <c r="AV16" i="14"/>
  <c r="AW16" i="14"/>
  <c r="AX16" i="14"/>
  <c r="AY16" i="14"/>
  <c r="AZ16" i="14"/>
  <c r="BA16" i="14"/>
  <c r="BB16" i="14"/>
  <c r="BC16" i="14"/>
  <c r="BD16" i="14"/>
  <c r="BE16" i="14"/>
  <c r="BF16" i="14"/>
  <c r="BG16" i="14"/>
  <c r="BH16" i="14"/>
  <c r="BI16" i="14"/>
  <c r="BJ16" i="14"/>
  <c r="BK16" i="14"/>
  <c r="BL16" i="14"/>
  <c r="BM16" i="14"/>
  <c r="BN16" i="14"/>
  <c r="BO16" i="14"/>
  <c r="BP16" i="14"/>
  <c r="BQ16" i="14"/>
  <c r="BR16" i="14"/>
  <c r="BS16" i="14"/>
  <c r="BT16" i="14"/>
  <c r="BU16" i="14"/>
  <c r="BV16" i="14"/>
  <c r="BW16" i="14"/>
  <c r="BX16" i="14"/>
  <c r="BY16" i="14"/>
  <c r="BZ16" i="14"/>
  <c r="CA16" i="14"/>
  <c r="CB16" i="14"/>
  <c r="CC16" i="14"/>
  <c r="CD16" i="14"/>
  <c r="CE16" i="14"/>
  <c r="CF16" i="14"/>
  <c r="CG16" i="14"/>
  <c r="CH16" i="14"/>
  <c r="CI16" i="14"/>
  <c r="CJ16" i="14"/>
  <c r="CK16" i="14"/>
  <c r="CL16" i="14"/>
  <c r="CM16" i="14"/>
  <c r="CN16" i="14"/>
  <c r="CO16" i="14"/>
  <c r="CP16" i="14"/>
  <c r="CQ16" i="14"/>
  <c r="CR16" i="14"/>
  <c r="CS16" i="14"/>
  <c r="CT16" i="14"/>
  <c r="CU16" i="14"/>
  <c r="CV16" i="14"/>
  <c r="CW16" i="14"/>
  <c r="CX16" i="14"/>
  <c r="CY16" i="14"/>
  <c r="CZ16" i="14"/>
  <c r="DA16" i="14"/>
  <c r="DB16" i="14"/>
  <c r="DC16" i="14"/>
  <c r="DD16" i="14"/>
  <c r="DE16" i="14"/>
  <c r="DF16" i="14"/>
  <c r="DG16" i="14"/>
  <c r="DH16" i="14"/>
  <c r="DI16" i="14"/>
  <c r="DJ16" i="14"/>
  <c r="DK16" i="14"/>
  <c r="DL16" i="14"/>
  <c r="DM16" i="14"/>
  <c r="DN16" i="14"/>
  <c r="DO16" i="14"/>
  <c r="DP16" i="14"/>
  <c r="DQ16" i="14"/>
  <c r="DR16" i="14"/>
  <c r="DS16" i="14"/>
  <c r="DT16" i="14"/>
  <c r="DU16" i="14"/>
  <c r="DV16" i="14"/>
  <c r="DW16" i="14"/>
  <c r="DX16" i="14"/>
  <c r="DY16" i="14"/>
  <c r="DZ16" i="14"/>
  <c r="EA16" i="14"/>
  <c r="EB16" i="14"/>
  <c r="EC16" i="14"/>
  <c r="ED16" i="14"/>
  <c r="EE16" i="14"/>
  <c r="EF16" i="14"/>
  <c r="EG16" i="14"/>
  <c r="EH16" i="14"/>
  <c r="EI16" i="14"/>
  <c r="EJ16" i="14"/>
  <c r="EK16" i="14"/>
  <c r="EL16" i="14"/>
  <c r="EM16" i="14"/>
  <c r="EN16" i="14"/>
  <c r="EO16" i="14"/>
  <c r="EP16" i="14"/>
  <c r="EQ16" i="14"/>
  <c r="ER16" i="14"/>
  <c r="ES16" i="14"/>
  <c r="ET16" i="14"/>
  <c r="EU16" i="14"/>
  <c r="EX16" i="14" l="1"/>
  <c r="EW8" i="14"/>
  <c r="EX8" i="14" s="1"/>
  <c r="EW14" i="14" l="1"/>
  <c r="EW13" i="14"/>
  <c r="EX13" i="14" s="1"/>
  <c r="EW12" i="14"/>
  <c r="EX12" i="14" s="1"/>
  <c r="EW11" i="14"/>
  <c r="EW10" i="14"/>
  <c r="EX10" i="14" s="1"/>
  <c r="EW9" i="14"/>
  <c r="EX9" i="14" s="1"/>
  <c r="EW7" i="14"/>
  <c r="EW6" i="14"/>
  <c r="EV15" i="14" l="1"/>
  <c r="EX6" i="14"/>
  <c r="D85" i="27" l="1"/>
  <c r="H74" i="27" l="1"/>
  <c r="E64" i="27"/>
  <c r="H75" i="27" l="1"/>
  <c r="I75" i="27"/>
  <c r="A4" i="26"/>
  <c r="C4" i="26" l="1"/>
  <c r="B4" i="26" s="1"/>
  <c r="Q5" i="14"/>
  <c r="A4" i="22"/>
  <c r="A4" i="24"/>
  <c r="A4" i="23"/>
  <c r="A4" i="21"/>
  <c r="A4" i="25"/>
  <c r="Q15" i="14" l="1"/>
  <c r="S5" i="15"/>
  <c r="S6" i="15"/>
  <c r="Q8" i="14"/>
  <c r="Q16" i="14"/>
  <c r="Q12" i="14"/>
  <c r="C4" i="25"/>
  <c r="C4" i="21"/>
  <c r="C4" i="23"/>
  <c r="C4" i="24"/>
  <c r="C4" i="22"/>
  <c r="Q9" i="14"/>
  <c r="Q14" i="14"/>
  <c r="Q10" i="14"/>
  <c r="Q6" i="14"/>
  <c r="Q11" i="14"/>
  <c r="Q7" i="14"/>
  <c r="Q13" i="14"/>
  <c r="H74" i="26" l="1"/>
  <c r="I75" i="26" s="1"/>
  <c r="E64" i="26"/>
  <c r="H74" i="25"/>
  <c r="E64" i="25"/>
  <c r="H74" i="24"/>
  <c r="E64" i="24"/>
  <c r="H74" i="23"/>
  <c r="I75" i="23" s="1"/>
  <c r="E64" i="23"/>
  <c r="H74" i="22"/>
  <c r="E64" i="22"/>
  <c r="H74" i="21"/>
  <c r="I75" i="21" s="1"/>
  <c r="E64" i="21"/>
  <c r="H74" i="20"/>
  <c r="H75" i="20" s="1"/>
  <c r="E64" i="20"/>
  <c r="H74" i="19"/>
  <c r="I75" i="19" s="1"/>
  <c r="E64" i="19"/>
  <c r="Z23" i="28"/>
  <c r="Z22" i="28"/>
  <c r="Z21" i="28"/>
  <c r="Z20" i="28"/>
  <c r="Z19" i="28"/>
  <c r="Z18" i="28"/>
  <c r="Z17" i="28"/>
  <c r="Z16" i="28"/>
  <c r="A4" i="20"/>
  <c r="A5" i="26"/>
  <c r="A5" i="21"/>
  <c r="A5" i="25"/>
  <c r="A4" i="19"/>
  <c r="C5" i="25" l="1"/>
  <c r="C5" i="21"/>
  <c r="C4" i="19"/>
  <c r="C4" i="20"/>
  <c r="C5" i="26"/>
  <c r="E4" i="26"/>
  <c r="B4" i="23"/>
  <c r="H75" i="26"/>
  <c r="B4" i="25"/>
  <c r="H75" i="25"/>
  <c r="I75" i="25"/>
  <c r="H75" i="24"/>
  <c r="I75" i="24"/>
  <c r="H75" i="23"/>
  <c r="I75" i="22"/>
  <c r="H75" i="22"/>
  <c r="H75" i="21"/>
  <c r="I75" i="20"/>
  <c r="H75" i="19"/>
  <c r="D17" i="14"/>
  <c r="A6" i="26"/>
  <c r="A5" i="23"/>
  <c r="A5" i="24"/>
  <c r="A5" i="20"/>
  <c r="A6" i="25"/>
  <c r="A5" i="19"/>
  <c r="A6" i="21"/>
  <c r="A5" i="22"/>
  <c r="C6" i="26" l="1"/>
  <c r="C5" i="20"/>
  <c r="C6" i="25"/>
  <c r="C5" i="22"/>
  <c r="B5" i="22" s="1"/>
  <c r="C5" i="19"/>
  <c r="B5" i="19" s="1"/>
  <c r="C6" i="21"/>
  <c r="C5" i="24"/>
  <c r="B5" i="24" s="1"/>
  <c r="C5" i="23"/>
  <c r="B5" i="23" s="1"/>
  <c r="B4" i="20"/>
  <c r="E4" i="20" s="1"/>
  <c r="B4" i="24"/>
  <c r="E4" i="24" s="1"/>
  <c r="B4" i="22"/>
  <c r="E4" i="22" s="1"/>
  <c r="B5" i="25"/>
  <c r="B4" i="21"/>
  <c r="E4" i="21" s="1"/>
  <c r="E4" i="25"/>
  <c r="E4" i="23"/>
  <c r="B4" i="19"/>
  <c r="E4" i="19" s="1"/>
  <c r="A6" i="20"/>
  <c r="A7" i="26"/>
  <c r="A6" i="22"/>
  <c r="A7" i="25"/>
  <c r="A6" i="23"/>
  <c r="A6" i="19"/>
  <c r="A7" i="21"/>
  <c r="A6" i="24"/>
  <c r="EV14" i="14" l="1"/>
  <c r="EV6" i="14"/>
  <c r="EV11" i="14"/>
  <c r="EV7" i="14"/>
  <c r="EV10" i="14"/>
  <c r="C7" i="26"/>
  <c r="C6" i="22"/>
  <c r="B6" i="22" s="1"/>
  <c r="C7" i="21"/>
  <c r="C6" i="24"/>
  <c r="B6" i="24" s="1"/>
  <c r="C6" i="19"/>
  <c r="C7" i="25"/>
  <c r="C6" i="23"/>
  <c r="B6" i="23" s="1"/>
  <c r="C6" i="20"/>
  <c r="B5" i="20"/>
  <c r="E5" i="20" s="1"/>
  <c r="B5" i="26"/>
  <c r="E5" i="26" s="1"/>
  <c r="B5" i="21"/>
  <c r="E5" i="21" s="1"/>
  <c r="B6" i="26"/>
  <c r="E5" i="25"/>
  <c r="E5" i="24"/>
  <c r="E5" i="23"/>
  <c r="E5" i="22"/>
  <c r="E5" i="19"/>
  <c r="A7" i="20"/>
  <c r="A7" i="23"/>
  <c r="A7" i="24"/>
  <c r="A7" i="19"/>
  <c r="A7" i="22"/>
  <c r="A8" i="26"/>
  <c r="A8" i="25"/>
  <c r="A8" i="21"/>
  <c r="C7" i="24" l="1"/>
  <c r="B7" i="24" s="1"/>
  <c r="C7" i="23"/>
  <c r="B7" i="23" s="1"/>
  <c r="C7" i="22"/>
  <c r="B6" i="20"/>
  <c r="E6" i="20" s="1"/>
  <c r="B7" i="25"/>
  <c r="E7" i="25" s="1"/>
  <c r="B6" i="25"/>
  <c r="E6" i="25" s="1"/>
  <c r="B6" i="19"/>
  <c r="E6" i="19" s="1"/>
  <c r="B6" i="21"/>
  <c r="E6" i="21" s="1"/>
  <c r="E6" i="24"/>
  <c r="B7" i="26"/>
  <c r="E6" i="26"/>
  <c r="E6" i="23"/>
  <c r="E6" i="22"/>
  <c r="H13" i="28"/>
  <c r="I13" i="28"/>
  <c r="J13" i="28"/>
  <c r="K13" i="28"/>
  <c r="E74" i="27" s="1"/>
  <c r="L13" i="28"/>
  <c r="A8" i="19"/>
  <c r="A8" i="20"/>
  <c r="A8" i="22"/>
  <c r="A8" i="24"/>
  <c r="A9" i="21"/>
  <c r="A8" i="23"/>
  <c r="A9" i="26"/>
  <c r="A9" i="25"/>
  <c r="N26" i="30" l="1"/>
  <c r="O26" i="30"/>
  <c r="N48" i="30"/>
  <c r="O47" i="30"/>
  <c r="N36" i="30"/>
  <c r="N38" i="30"/>
  <c r="O34" i="30"/>
  <c r="N25" i="30"/>
  <c r="O23" i="30"/>
  <c r="N14" i="30"/>
  <c r="O12" i="30"/>
  <c r="O48" i="30"/>
  <c r="N47" i="30"/>
  <c r="O36" i="30"/>
  <c r="O38" i="30"/>
  <c r="N34" i="30"/>
  <c r="O25" i="30"/>
  <c r="N23" i="30"/>
  <c r="O14" i="30"/>
  <c r="N49" i="30"/>
  <c r="N35" i="30"/>
  <c r="N37" i="30"/>
  <c r="N39" i="30"/>
  <c r="N24" i="30"/>
  <c r="N13" i="30"/>
  <c r="N15" i="30"/>
  <c r="N12" i="30"/>
  <c r="O49" i="30"/>
  <c r="O35" i="30"/>
  <c r="O37" i="30"/>
  <c r="O39" i="30"/>
  <c r="O24" i="30"/>
  <c r="O13" i="30"/>
  <c r="O15" i="30"/>
  <c r="B61" i="3"/>
  <c r="B65" i="3"/>
  <c r="B60" i="3"/>
  <c r="B62" i="3"/>
  <c r="B63" i="3"/>
  <c r="B59" i="3"/>
  <c r="B64" i="3"/>
  <c r="B64" i="4"/>
  <c r="B61" i="4"/>
  <c r="B65" i="4"/>
  <c r="B62" i="4"/>
  <c r="B63" i="4"/>
  <c r="B60" i="4"/>
  <c r="C7" i="20"/>
  <c r="B7" i="20" s="1"/>
  <c r="E7" i="20" s="1"/>
  <c r="B65" i="11"/>
  <c r="B61" i="11"/>
  <c r="B64" i="10"/>
  <c r="B60" i="10"/>
  <c r="B63" i="9"/>
  <c r="B59" i="9"/>
  <c r="B62" i="8"/>
  <c r="B65" i="7"/>
  <c r="B61" i="7"/>
  <c r="B64" i="6"/>
  <c r="B60" i="6"/>
  <c r="B63" i="5"/>
  <c r="B59" i="5"/>
  <c r="B64" i="11"/>
  <c r="B60" i="11"/>
  <c r="B63" i="10"/>
  <c r="B59" i="10"/>
  <c r="B62" i="9"/>
  <c r="B65" i="8"/>
  <c r="B61" i="8"/>
  <c r="B64" i="7"/>
  <c r="B60" i="7"/>
  <c r="B63" i="6"/>
  <c r="B59" i="6"/>
  <c r="B62" i="5"/>
  <c r="B63" i="11"/>
  <c r="B59" i="11"/>
  <c r="B62" i="10"/>
  <c r="B65" i="9"/>
  <c r="B61" i="9"/>
  <c r="B64" i="8"/>
  <c r="B60" i="8"/>
  <c r="B63" i="7"/>
  <c r="B59" i="7"/>
  <c r="B62" i="6"/>
  <c r="B65" i="5"/>
  <c r="B61" i="5"/>
  <c r="B62" i="11"/>
  <c r="B65" i="10"/>
  <c r="B61" i="10"/>
  <c r="B64" i="9"/>
  <c r="B60" i="9"/>
  <c r="B63" i="8"/>
  <c r="B59" i="8"/>
  <c r="B62" i="7"/>
  <c r="B65" i="6"/>
  <c r="B61" i="6"/>
  <c r="B64" i="5"/>
  <c r="B60" i="5"/>
  <c r="B59" i="4"/>
  <c r="C8" i="26"/>
  <c r="B8" i="26" s="1"/>
  <c r="C7" i="19"/>
  <c r="C8" i="19" s="1"/>
  <c r="C8" i="22"/>
  <c r="B8" i="22" s="1"/>
  <c r="E75" i="27"/>
  <c r="F75" i="27"/>
  <c r="C8" i="21"/>
  <c r="C9" i="21" s="1"/>
  <c r="C8" i="25"/>
  <c r="C9" i="25" s="1"/>
  <c r="C8" i="24"/>
  <c r="B7" i="22"/>
  <c r="E7" i="22" s="1"/>
  <c r="C8" i="23"/>
  <c r="B8" i="23" s="1"/>
  <c r="E74" i="26"/>
  <c r="E74" i="24"/>
  <c r="E74" i="23"/>
  <c r="E74" i="19"/>
  <c r="E74" i="22"/>
  <c r="E74" i="21"/>
  <c r="E74" i="20"/>
  <c r="E74" i="25"/>
  <c r="B7" i="21"/>
  <c r="E7" i="21" s="1"/>
  <c r="E7" i="24"/>
  <c r="E7" i="26"/>
  <c r="E7" i="23"/>
  <c r="H74" i="18"/>
  <c r="E74" i="18"/>
  <c r="AE2" i="14"/>
  <c r="AD2" i="14"/>
  <c r="AG2" i="15"/>
  <c r="AF2" i="15"/>
  <c r="K3" i="28"/>
  <c r="A9" i="19"/>
  <c r="A9" i="22"/>
  <c r="A9" i="24"/>
  <c r="A10" i="25"/>
  <c r="A9" i="23"/>
  <c r="A10" i="21"/>
  <c r="A10" i="26"/>
  <c r="A9" i="20"/>
  <c r="C9" i="26" l="1"/>
  <c r="C10" i="26" s="1"/>
  <c r="C8" i="20"/>
  <c r="B8" i="20" s="1"/>
  <c r="E8" i="20" s="1"/>
  <c r="B7" i="19"/>
  <c r="E7" i="19" s="1"/>
  <c r="BV62" i="4"/>
  <c r="BO62" i="4"/>
  <c r="BG62" i="4"/>
  <c r="BA62" i="4"/>
  <c r="AT62" i="4"/>
  <c r="AL62" i="4"/>
  <c r="AE62" i="4"/>
  <c r="V62" i="4"/>
  <c r="O62" i="4"/>
  <c r="I62" i="4"/>
  <c r="BU62" i="4"/>
  <c r="BM62" i="4"/>
  <c r="BF62" i="4"/>
  <c r="AY62" i="4"/>
  <c r="AQ62" i="4"/>
  <c r="AK62" i="4"/>
  <c r="AD62" i="4"/>
  <c r="U62" i="4"/>
  <c r="N62" i="4"/>
  <c r="F62" i="4"/>
  <c r="BJ62" i="4"/>
  <c r="AU62" i="4"/>
  <c r="AG62" i="4"/>
  <c r="Q62" i="4"/>
  <c r="C62" i="4"/>
  <c r="BR62" i="4"/>
  <c r="BK62" i="4"/>
  <c r="BE62" i="4"/>
  <c r="AW62" i="4"/>
  <c r="AP62" i="4"/>
  <c r="AI62" i="4"/>
  <c r="AA62" i="4"/>
  <c r="S62" i="4"/>
  <c r="K62" i="4"/>
  <c r="E62" i="4"/>
  <c r="BQ62" i="4"/>
  <c r="BB62" i="4"/>
  <c r="AO62" i="4"/>
  <c r="Z62" i="4"/>
  <c r="J62" i="4"/>
  <c r="AZ62" i="4"/>
  <c r="D62" i="4"/>
  <c r="AS62" i="4"/>
  <c r="AR62" i="4"/>
  <c r="AH62" i="4"/>
  <c r="BL62" i="4"/>
  <c r="AV62" i="4"/>
  <c r="AF62" i="4"/>
  <c r="P62" i="4"/>
  <c r="G62" i="4"/>
  <c r="AC62" i="4"/>
  <c r="AX62" i="4"/>
  <c r="BS62" i="4"/>
  <c r="BH62" i="4"/>
  <c r="L62" i="4"/>
  <c r="BC62" i="4"/>
  <c r="BT62" i="4"/>
  <c r="BD62" i="4"/>
  <c r="AN62" i="4"/>
  <c r="X62" i="4"/>
  <c r="H62" i="4"/>
  <c r="R62" i="4"/>
  <c r="AM62" i="4"/>
  <c r="BI62" i="4"/>
  <c r="BP62" i="4"/>
  <c r="AJ62" i="4"/>
  <c r="T62" i="4"/>
  <c r="W62" i="4"/>
  <c r="BN62" i="4"/>
  <c r="AB62" i="4"/>
  <c r="M62" i="4"/>
  <c r="Y62" i="4"/>
  <c r="BU64" i="7"/>
  <c r="BM64" i="7"/>
  <c r="BF64" i="7"/>
  <c r="AZ64" i="7"/>
  <c r="AR64" i="7"/>
  <c r="AJ64" i="7"/>
  <c r="AB64" i="7"/>
  <c r="U64" i="7"/>
  <c r="N64" i="7"/>
  <c r="F64" i="7"/>
  <c r="BV64" i="7"/>
  <c r="BL64" i="7"/>
  <c r="BB64" i="7"/>
  <c r="AT64" i="7"/>
  <c r="AG64" i="7"/>
  <c r="Y64" i="7"/>
  <c r="P64" i="7"/>
  <c r="E64" i="7"/>
  <c r="BR64" i="7"/>
  <c r="BJ64" i="7"/>
  <c r="BA64" i="7"/>
  <c r="AO64" i="7"/>
  <c r="AF64" i="7"/>
  <c r="V64" i="7"/>
  <c r="L64" i="7"/>
  <c r="D64" i="7"/>
  <c r="BQ64" i="7"/>
  <c r="BH64" i="7"/>
  <c r="AW64" i="7"/>
  <c r="AL64" i="7"/>
  <c r="AD64" i="7"/>
  <c r="T64" i="7"/>
  <c r="J64" i="7"/>
  <c r="BP64" i="7"/>
  <c r="Z64" i="7"/>
  <c r="BE64" i="7"/>
  <c r="Q64" i="7"/>
  <c r="I64" i="7"/>
  <c r="AK64" i="7"/>
  <c r="AV64" i="7"/>
  <c r="BK64" i="7"/>
  <c r="AU64" i="7"/>
  <c r="AE64" i="7"/>
  <c r="O64" i="7"/>
  <c r="H64" i="7"/>
  <c r="AC64" i="7"/>
  <c r="AX64" i="7"/>
  <c r="BT64" i="7"/>
  <c r="BG64" i="7"/>
  <c r="AQ64" i="7"/>
  <c r="AA64" i="7"/>
  <c r="K64" i="7"/>
  <c r="M64" i="7"/>
  <c r="AH64" i="7"/>
  <c r="BD64" i="7"/>
  <c r="BO64" i="7"/>
  <c r="AY64" i="7"/>
  <c r="AI64" i="7"/>
  <c r="S64" i="7"/>
  <c r="C64" i="7"/>
  <c r="X64" i="7"/>
  <c r="AS64" i="7"/>
  <c r="BN64" i="7"/>
  <c r="BC64" i="7"/>
  <c r="R64" i="7"/>
  <c r="AM64" i="7"/>
  <c r="AN64" i="7"/>
  <c r="BS64" i="7"/>
  <c r="W64" i="7"/>
  <c r="BI64" i="7"/>
  <c r="G64" i="7"/>
  <c r="AP64" i="7"/>
  <c r="ON59" i="7"/>
  <c r="OH59" i="7"/>
  <c r="NZ59" i="7"/>
  <c r="NS59" i="7"/>
  <c r="NL59" i="7"/>
  <c r="ND59" i="7"/>
  <c r="MX59" i="7"/>
  <c r="MQ59" i="7"/>
  <c r="MI59" i="7"/>
  <c r="MB59" i="7"/>
  <c r="LV59" i="7"/>
  <c r="LN59" i="7"/>
  <c r="LG59" i="7"/>
  <c r="KZ59" i="7"/>
  <c r="KR59" i="7"/>
  <c r="KL59" i="7"/>
  <c r="KE59" i="7"/>
  <c r="JW59" i="7"/>
  <c r="JP59" i="7"/>
  <c r="JJ59" i="7"/>
  <c r="JB59" i="7"/>
  <c r="IU59" i="7"/>
  <c r="IN59" i="7"/>
  <c r="IG59" i="7"/>
  <c r="IB59" i="7"/>
  <c r="HW59" i="7"/>
  <c r="HQ59" i="7"/>
  <c r="HL59" i="7"/>
  <c r="HG59" i="7"/>
  <c r="HA59" i="7"/>
  <c r="GV59" i="7"/>
  <c r="GQ59" i="7"/>
  <c r="GK59" i="7"/>
  <c r="GF59" i="7"/>
  <c r="GA59" i="7"/>
  <c r="FU59" i="7"/>
  <c r="FP59" i="7"/>
  <c r="FK59" i="7"/>
  <c r="FE59" i="7"/>
  <c r="EZ59" i="7"/>
  <c r="EU59" i="7"/>
  <c r="EO59" i="7"/>
  <c r="EJ59" i="7"/>
  <c r="EE59" i="7"/>
  <c r="DY59" i="7"/>
  <c r="DT59" i="7"/>
  <c r="DO59" i="7"/>
  <c r="DI59" i="7"/>
  <c r="DD59" i="7"/>
  <c r="CY59" i="7"/>
  <c r="CS59" i="7"/>
  <c r="CN59" i="7"/>
  <c r="CI59" i="7"/>
  <c r="CC59" i="7"/>
  <c r="BX59" i="7"/>
  <c r="BS59" i="7"/>
  <c r="BM59" i="7"/>
  <c r="BH59" i="7"/>
  <c r="BC59" i="7"/>
  <c r="AW59" i="7"/>
  <c r="AR59" i="7"/>
  <c r="AM59" i="7"/>
  <c r="AG59" i="7"/>
  <c r="AB59" i="7"/>
  <c r="W59" i="7"/>
  <c r="Q59" i="7"/>
  <c r="L59" i="7"/>
  <c r="E59" i="7"/>
  <c r="OE59" i="7"/>
  <c r="NW59" i="7"/>
  <c r="NN59" i="7"/>
  <c r="NC59" i="7"/>
  <c r="MT59" i="7"/>
  <c r="ML59" i="7"/>
  <c r="MA59" i="7"/>
  <c r="LR59" i="7"/>
  <c r="LH59" i="7"/>
  <c r="KX59" i="7"/>
  <c r="KP59" i="7"/>
  <c r="KF59" i="7"/>
  <c r="JV59" i="7"/>
  <c r="JL59" i="7"/>
  <c r="JD59" i="7"/>
  <c r="IT59" i="7"/>
  <c r="IJ59" i="7"/>
  <c r="IC59" i="7"/>
  <c r="HU59" i="7"/>
  <c r="HO59" i="7"/>
  <c r="HH59" i="7"/>
  <c r="GZ59" i="7"/>
  <c r="GS59" i="7"/>
  <c r="GM59" i="7"/>
  <c r="GE59" i="7"/>
  <c r="FX59" i="7"/>
  <c r="FQ59" i="7"/>
  <c r="FI59" i="7"/>
  <c r="FC59" i="7"/>
  <c r="EV59" i="7"/>
  <c r="EN59" i="7"/>
  <c r="EG59" i="7"/>
  <c r="EA59" i="7"/>
  <c r="DS59" i="7"/>
  <c r="DL59" i="7"/>
  <c r="DE59" i="7"/>
  <c r="CW59" i="7"/>
  <c r="CQ59" i="7"/>
  <c r="CJ59" i="7"/>
  <c r="CB59" i="7"/>
  <c r="BU59" i="7"/>
  <c r="BO59" i="7"/>
  <c r="BG59" i="7"/>
  <c r="AZ59" i="7"/>
  <c r="AS59" i="7"/>
  <c r="AK59" i="7"/>
  <c r="AE59" i="7"/>
  <c r="X59" i="7"/>
  <c r="P59" i="7"/>
  <c r="I59" i="7"/>
  <c r="OM59" i="7"/>
  <c r="OD59" i="7"/>
  <c r="NT59" i="7"/>
  <c r="NJ59" i="7"/>
  <c r="NB59" i="7"/>
  <c r="MR59" i="7"/>
  <c r="MH59" i="7"/>
  <c r="LX59" i="7"/>
  <c r="LP59" i="7"/>
  <c r="LF59" i="7"/>
  <c r="KV59" i="7"/>
  <c r="KM59" i="7"/>
  <c r="KB59" i="7"/>
  <c r="JT59" i="7"/>
  <c r="JK59" i="7"/>
  <c r="IZ59" i="7"/>
  <c r="IQ59" i="7"/>
  <c r="II59" i="7"/>
  <c r="IA59" i="7"/>
  <c r="HT59" i="7"/>
  <c r="HM59" i="7"/>
  <c r="HE59" i="7"/>
  <c r="GY59" i="7"/>
  <c r="GR59" i="7"/>
  <c r="GJ59" i="7"/>
  <c r="GC59" i="7"/>
  <c r="FW59" i="7"/>
  <c r="FO59" i="7"/>
  <c r="FH59" i="7"/>
  <c r="FA59" i="7"/>
  <c r="ES59" i="7"/>
  <c r="EM59" i="7"/>
  <c r="EF59" i="7"/>
  <c r="DX59" i="7"/>
  <c r="DQ59" i="7"/>
  <c r="DK59" i="7"/>
  <c r="DC59" i="7"/>
  <c r="CV59" i="7"/>
  <c r="CO59" i="7"/>
  <c r="CG59" i="7"/>
  <c r="CA59" i="7"/>
  <c r="BT59" i="7"/>
  <c r="BL59" i="7"/>
  <c r="BE59" i="7"/>
  <c r="AY59" i="7"/>
  <c r="AQ59" i="7"/>
  <c r="AJ59" i="7"/>
  <c r="AC59" i="7"/>
  <c r="U59" i="7"/>
  <c r="O59" i="7"/>
  <c r="G59" i="7"/>
  <c r="OJ59" i="7"/>
  <c r="OB59" i="7"/>
  <c r="NR59" i="7"/>
  <c r="NH59" i="7"/>
  <c r="MY59" i="7"/>
  <c r="MN59" i="7"/>
  <c r="MF59" i="7"/>
  <c r="LW59" i="7"/>
  <c r="LL59" i="7"/>
  <c r="LC59" i="7"/>
  <c r="KU59" i="7"/>
  <c r="KJ59" i="7"/>
  <c r="KA59" i="7"/>
  <c r="JR59" i="7"/>
  <c r="JG59" i="7"/>
  <c r="IY59" i="7"/>
  <c r="IP59" i="7"/>
  <c r="IF59" i="7"/>
  <c r="HY59" i="7"/>
  <c r="HS59" i="7"/>
  <c r="HK59" i="7"/>
  <c r="HD59" i="7"/>
  <c r="GW59" i="7"/>
  <c r="GO59" i="7"/>
  <c r="GI59" i="7"/>
  <c r="GB59" i="7"/>
  <c r="FT59" i="7"/>
  <c r="FM59" i="7"/>
  <c r="FG59" i="7"/>
  <c r="EY59" i="7"/>
  <c r="ER59" i="7"/>
  <c r="EK59" i="7"/>
  <c r="EC59" i="7"/>
  <c r="DW59" i="7"/>
  <c r="DP59" i="7"/>
  <c r="DH59" i="7"/>
  <c r="DA59" i="7"/>
  <c r="CU59" i="7"/>
  <c r="CM59" i="7"/>
  <c r="CF59" i="7"/>
  <c r="BY59" i="7"/>
  <c r="BQ59" i="7"/>
  <c r="BK59" i="7"/>
  <c r="BD59" i="7"/>
  <c r="AV59" i="7"/>
  <c r="AO59" i="7"/>
  <c r="AI59" i="7"/>
  <c r="AA59" i="7"/>
  <c r="T59" i="7"/>
  <c r="M59" i="7"/>
  <c r="D59" i="7"/>
  <c r="OI59" i="7"/>
  <c r="MV59" i="7"/>
  <c r="LK59" i="7"/>
  <c r="JZ59" i="7"/>
  <c r="IL59" i="7"/>
  <c r="HI59" i="7"/>
  <c r="GG59" i="7"/>
  <c r="FD59" i="7"/>
  <c r="EB59" i="7"/>
  <c r="CZ59" i="7"/>
  <c r="BW59" i="7"/>
  <c r="AU59" i="7"/>
  <c r="S59" i="7"/>
  <c r="CK59" i="7"/>
  <c r="NX59" i="7"/>
  <c r="MM59" i="7"/>
  <c r="LB59" i="7"/>
  <c r="JO59" i="7"/>
  <c r="IE59" i="7"/>
  <c r="HC59" i="7"/>
  <c r="FY59" i="7"/>
  <c r="EW59" i="7"/>
  <c r="DU59" i="7"/>
  <c r="CR59" i="7"/>
  <c r="BP59" i="7"/>
  <c r="AN59" i="7"/>
  <c r="K59" i="7"/>
  <c r="MD59" i="7"/>
  <c r="JF59" i="7"/>
  <c r="GU59" i="7"/>
  <c r="EQ59" i="7"/>
  <c r="BI59" i="7"/>
  <c r="C59" i="7"/>
  <c r="NG59" i="7"/>
  <c r="LS59" i="7"/>
  <c r="KH59" i="7"/>
  <c r="IV59" i="7"/>
  <c r="HP59" i="7"/>
  <c r="GN59" i="7"/>
  <c r="FL59" i="7"/>
  <c r="EI59" i="7"/>
  <c r="DG59" i="7"/>
  <c r="CE59" i="7"/>
  <c r="BA59" i="7"/>
  <c r="Y59" i="7"/>
  <c r="NO59" i="7"/>
  <c r="KQ59" i="7"/>
  <c r="HX59" i="7"/>
  <c r="FS59" i="7"/>
  <c r="DM59" i="7"/>
  <c r="AF59" i="7"/>
  <c r="OG59" i="7"/>
  <c r="NQ59" i="7"/>
  <c r="NA59" i="7"/>
  <c r="MK59" i="7"/>
  <c r="LU59" i="7"/>
  <c r="LE59" i="7"/>
  <c r="KO59" i="7"/>
  <c r="JY59" i="7"/>
  <c r="JI59" i="7"/>
  <c r="IS59" i="7"/>
  <c r="J59" i="7"/>
  <c r="Z59" i="7"/>
  <c r="AP59" i="7"/>
  <c r="BF59" i="7"/>
  <c r="BV59" i="7"/>
  <c r="CL59" i="7"/>
  <c r="DB59" i="7"/>
  <c r="DR59" i="7"/>
  <c r="EH59" i="7"/>
  <c r="EX59" i="7"/>
  <c r="FN59" i="7"/>
  <c r="GD59" i="7"/>
  <c r="GT59" i="7"/>
  <c r="HJ59" i="7"/>
  <c r="HZ59" i="7"/>
  <c r="IR59" i="7"/>
  <c r="JN59" i="7"/>
  <c r="KI59" i="7"/>
  <c r="LD59" i="7"/>
  <c r="LZ59" i="7"/>
  <c r="MU59" i="7"/>
  <c r="NP59" i="7"/>
  <c r="OL59" i="7"/>
  <c r="OC59" i="7"/>
  <c r="NM59" i="7"/>
  <c r="MW59" i="7"/>
  <c r="MG59" i="7"/>
  <c r="LQ59" i="7"/>
  <c r="LA59" i="7"/>
  <c r="KK59" i="7"/>
  <c r="JU59" i="7"/>
  <c r="JE59" i="7"/>
  <c r="IO59" i="7"/>
  <c r="N59" i="7"/>
  <c r="AD59" i="7"/>
  <c r="AT59" i="7"/>
  <c r="BJ59" i="7"/>
  <c r="BZ59" i="7"/>
  <c r="CP59" i="7"/>
  <c r="DF59" i="7"/>
  <c r="DV59" i="7"/>
  <c r="EL59" i="7"/>
  <c r="FB59" i="7"/>
  <c r="FR59" i="7"/>
  <c r="GH59" i="7"/>
  <c r="GX59" i="7"/>
  <c r="HN59" i="7"/>
  <c r="ID59" i="7"/>
  <c r="IX59" i="7"/>
  <c r="JS59" i="7"/>
  <c r="KN59" i="7"/>
  <c r="LJ59" i="7"/>
  <c r="ME59" i="7"/>
  <c r="MZ59" i="7"/>
  <c r="NV59" i="7"/>
  <c r="OK59" i="7"/>
  <c r="NU59" i="7"/>
  <c r="NE59" i="7"/>
  <c r="MO59" i="7"/>
  <c r="LY59" i="7"/>
  <c r="LI59" i="7"/>
  <c r="KS59" i="7"/>
  <c r="KC59" i="7"/>
  <c r="JM59" i="7"/>
  <c r="IW59" i="7"/>
  <c r="F59" i="7"/>
  <c r="V59" i="7"/>
  <c r="AL59" i="7"/>
  <c r="BB59" i="7"/>
  <c r="BR59" i="7"/>
  <c r="CH59" i="7"/>
  <c r="CX59" i="7"/>
  <c r="DN59" i="7"/>
  <c r="ED59" i="7"/>
  <c r="ET59" i="7"/>
  <c r="FJ59" i="7"/>
  <c r="FZ59" i="7"/>
  <c r="GP59" i="7"/>
  <c r="HF59" i="7"/>
  <c r="HV59" i="7"/>
  <c r="IM59" i="7"/>
  <c r="JH59" i="7"/>
  <c r="KD59" i="7"/>
  <c r="KY59" i="7"/>
  <c r="LT59" i="7"/>
  <c r="MP59" i="7"/>
  <c r="NK59" i="7"/>
  <c r="OF59" i="7"/>
  <c r="NI59" i="7"/>
  <c r="KW59" i="7"/>
  <c r="IK59" i="7"/>
  <c r="BN59" i="7"/>
  <c r="DZ59" i="7"/>
  <c r="GL59" i="7"/>
  <c r="JC59" i="7"/>
  <c r="MJ59" i="7"/>
  <c r="MS59" i="7"/>
  <c r="KG59" i="7"/>
  <c r="R59" i="7"/>
  <c r="CD59" i="7"/>
  <c r="EP59" i="7"/>
  <c r="HB59" i="7"/>
  <c r="JX59" i="7"/>
  <c r="NF59" i="7"/>
  <c r="NY59" i="7"/>
  <c r="JA59" i="7"/>
  <c r="AX59" i="7"/>
  <c r="DJ59" i="7"/>
  <c r="IH59" i="7"/>
  <c r="OO59" i="7"/>
  <c r="MC59" i="7"/>
  <c r="JQ59" i="7"/>
  <c r="AH59" i="7"/>
  <c r="CT59" i="7"/>
  <c r="FF59" i="7"/>
  <c r="HR59" i="7"/>
  <c r="KT59" i="7"/>
  <c r="OA59" i="7"/>
  <c r="LM59" i="7"/>
  <c r="FV59" i="7"/>
  <c r="LO59" i="7"/>
  <c r="H59" i="7"/>
  <c r="OL59" i="9"/>
  <c r="OD59" i="9"/>
  <c r="NO59" i="9"/>
  <c r="MZ59" i="9"/>
  <c r="MM59" i="9"/>
  <c r="LX59" i="9"/>
  <c r="LJ59" i="9"/>
  <c r="KV59" i="9"/>
  <c r="KK59" i="9"/>
  <c r="JZ59" i="9"/>
  <c r="JP59" i="9"/>
  <c r="JE59" i="9"/>
  <c r="IT59" i="9"/>
  <c r="IJ59" i="9"/>
  <c r="HY59" i="9"/>
  <c r="HN59" i="9"/>
  <c r="HD59" i="9"/>
  <c r="GS59" i="9"/>
  <c r="GH59" i="9"/>
  <c r="FX59" i="9"/>
  <c r="FM59" i="9"/>
  <c r="FB59" i="9"/>
  <c r="ER59" i="9"/>
  <c r="EG59" i="9"/>
  <c r="DV59" i="9"/>
  <c r="DL59" i="9"/>
  <c r="DA59" i="9"/>
  <c r="CP59" i="9"/>
  <c r="CF59" i="9"/>
  <c r="BU59" i="9"/>
  <c r="BJ59" i="9"/>
  <c r="AZ59" i="9"/>
  <c r="AO59" i="9"/>
  <c r="AD59" i="9"/>
  <c r="T59" i="9"/>
  <c r="I59" i="9"/>
  <c r="ON59" i="9"/>
  <c r="NZ59" i="9"/>
  <c r="NK59" i="9"/>
  <c r="MX59" i="9"/>
  <c r="MI59" i="9"/>
  <c r="LT59" i="9"/>
  <c r="LG59" i="9"/>
  <c r="KS59" i="9"/>
  <c r="KH59" i="9"/>
  <c r="JX59" i="9"/>
  <c r="JM59" i="9"/>
  <c r="JB59" i="9"/>
  <c r="IR59" i="9"/>
  <c r="IG59" i="9"/>
  <c r="HV59" i="9"/>
  <c r="HL59" i="9"/>
  <c r="HA59" i="9"/>
  <c r="GP59" i="9"/>
  <c r="GF59" i="9"/>
  <c r="FU59" i="9"/>
  <c r="FJ59" i="9"/>
  <c r="EZ59" i="9"/>
  <c r="EO59" i="9"/>
  <c r="ED59" i="9"/>
  <c r="DT59" i="9"/>
  <c r="DI59" i="9"/>
  <c r="CX59" i="9"/>
  <c r="CN59" i="9"/>
  <c r="CC59" i="9"/>
  <c r="BR59" i="9"/>
  <c r="BH59" i="9"/>
  <c r="AW59" i="9"/>
  <c r="AL59" i="9"/>
  <c r="AB59" i="9"/>
  <c r="Q59" i="9"/>
  <c r="F59" i="9"/>
  <c r="OF59" i="9"/>
  <c r="NS59" i="9"/>
  <c r="ND59" i="9"/>
  <c r="MP59" i="9"/>
  <c r="MB59" i="9"/>
  <c r="LN59" i="9"/>
  <c r="KY59" i="9"/>
  <c r="KN59" i="9"/>
  <c r="KC59" i="9"/>
  <c r="JR59" i="9"/>
  <c r="JH59" i="9"/>
  <c r="IW59" i="9"/>
  <c r="IL59" i="9"/>
  <c r="IB59" i="9"/>
  <c r="HQ59" i="9"/>
  <c r="HF59" i="9"/>
  <c r="GV59" i="9"/>
  <c r="GK59" i="9"/>
  <c r="FZ59" i="9"/>
  <c r="FP59" i="9"/>
  <c r="FE59" i="9"/>
  <c r="ET59" i="9"/>
  <c r="EJ59" i="9"/>
  <c r="DY59" i="9"/>
  <c r="DN59" i="9"/>
  <c r="DD59" i="9"/>
  <c r="CS59" i="9"/>
  <c r="CH59" i="9"/>
  <c r="BX59" i="9"/>
  <c r="BM59" i="9"/>
  <c r="BB59" i="9"/>
  <c r="AR59" i="9"/>
  <c r="AG59" i="9"/>
  <c r="V59" i="9"/>
  <c r="L59" i="9"/>
  <c r="NV59" i="9"/>
  <c r="LR59" i="9"/>
  <c r="JU59" i="9"/>
  <c r="ID59" i="9"/>
  <c r="GN59" i="9"/>
  <c r="EW59" i="9"/>
  <c r="DF59" i="9"/>
  <c r="BP59" i="9"/>
  <c r="Y59" i="9"/>
  <c r="GX59" i="9"/>
  <c r="NH59" i="9"/>
  <c r="LC59" i="9"/>
  <c r="JJ59" i="9"/>
  <c r="HT59" i="9"/>
  <c r="GC59" i="9"/>
  <c r="EL59" i="9"/>
  <c r="CV59" i="9"/>
  <c r="BE59" i="9"/>
  <c r="N59" i="9"/>
  <c r="MT59" i="9"/>
  <c r="KP59" i="9"/>
  <c r="IZ59" i="9"/>
  <c r="HI59" i="9"/>
  <c r="FR59" i="9"/>
  <c r="EB59" i="9"/>
  <c r="CK59" i="9"/>
  <c r="AT59" i="9"/>
  <c r="D59" i="9"/>
  <c r="OJ59" i="9"/>
  <c r="ME59" i="9"/>
  <c r="KF59" i="9"/>
  <c r="IO59" i="9"/>
  <c r="FH59" i="9"/>
  <c r="DQ59" i="9"/>
  <c r="BZ59" i="9"/>
  <c r="AJ59" i="9"/>
  <c r="J59" i="9"/>
  <c r="AF59" i="9"/>
  <c r="BA59" i="9"/>
  <c r="BV59" i="9"/>
  <c r="CR59" i="9"/>
  <c r="DM59" i="9"/>
  <c r="EH59" i="9"/>
  <c r="FD59" i="9"/>
  <c r="FY59" i="9"/>
  <c r="GT59" i="9"/>
  <c r="HP59" i="9"/>
  <c r="IK59" i="9"/>
  <c r="JF59" i="9"/>
  <c r="KB59" i="9"/>
  <c r="KX59" i="9"/>
  <c r="LZ59" i="9"/>
  <c r="NC59" i="9"/>
  <c r="OE59" i="9"/>
  <c r="OC59" i="9"/>
  <c r="NM59" i="9"/>
  <c r="MW59" i="9"/>
  <c r="MG59" i="9"/>
  <c r="LQ59" i="9"/>
  <c r="LA59" i="9"/>
  <c r="OB59" i="9"/>
  <c r="NG59" i="9"/>
  <c r="ML59" i="9"/>
  <c r="LP59" i="9"/>
  <c r="KU59" i="9"/>
  <c r="KE59" i="9"/>
  <c r="JO59" i="9"/>
  <c r="IY59" i="9"/>
  <c r="II59" i="9"/>
  <c r="HS59" i="9"/>
  <c r="HC59" i="9"/>
  <c r="GM59" i="9"/>
  <c r="FW59" i="9"/>
  <c r="FG59" i="9"/>
  <c r="EQ59" i="9"/>
  <c r="EA59" i="9"/>
  <c r="DK59" i="9"/>
  <c r="CU59" i="9"/>
  <c r="CE59" i="9"/>
  <c r="BO59" i="9"/>
  <c r="AY59" i="9"/>
  <c r="AI59" i="9"/>
  <c r="S59" i="9"/>
  <c r="C59" i="9"/>
  <c r="AC59" i="9"/>
  <c r="AX59" i="9"/>
  <c r="BT59" i="9"/>
  <c r="CO59" i="9"/>
  <c r="DJ59" i="9"/>
  <c r="EF59" i="9"/>
  <c r="FA59" i="9"/>
  <c r="FV59" i="9"/>
  <c r="GR59" i="9"/>
  <c r="HM59" i="9"/>
  <c r="IH59" i="9"/>
  <c r="JD59" i="9"/>
  <c r="JY59" i="9"/>
  <c r="KT59" i="9"/>
  <c r="LW59" i="9"/>
  <c r="MY59" i="9"/>
  <c r="OA59" i="9"/>
  <c r="Z59" i="9"/>
  <c r="BF59" i="9"/>
  <c r="CG59" i="9"/>
  <c r="DH59" i="9"/>
  <c r="EN59" i="9"/>
  <c r="FN59" i="9"/>
  <c r="GO59" i="9"/>
  <c r="HU59" i="9"/>
  <c r="IV59" i="9"/>
  <c r="JV59" i="9"/>
  <c r="LD59" i="9"/>
  <c r="MN59" i="9"/>
  <c r="NX59" i="9"/>
  <c r="OG59" i="9"/>
  <c r="NI59" i="9"/>
  <c r="MO59" i="9"/>
  <c r="LU59" i="9"/>
  <c r="KW59" i="9"/>
  <c r="NR59" i="9"/>
  <c r="MQ59" i="9"/>
  <c r="LK59" i="9"/>
  <c r="KM59" i="9"/>
  <c r="JS59" i="9"/>
  <c r="IU59" i="9"/>
  <c r="IA59" i="9"/>
  <c r="HG59" i="9"/>
  <c r="GI59" i="9"/>
  <c r="FO59" i="9"/>
  <c r="EU59" i="9"/>
  <c r="DW59" i="9"/>
  <c r="DC59" i="9"/>
  <c r="CI59" i="9"/>
  <c r="BK59" i="9"/>
  <c r="AQ59" i="9"/>
  <c r="W59" i="9"/>
  <c r="M59" i="9"/>
  <c r="AN59" i="9"/>
  <c r="BN59" i="9"/>
  <c r="CT59" i="9"/>
  <c r="DU59" i="9"/>
  <c r="EV59" i="9"/>
  <c r="GB59" i="9"/>
  <c r="HB59" i="9"/>
  <c r="IC59" i="9"/>
  <c r="JI59" i="9"/>
  <c r="KJ59" i="9"/>
  <c r="LO59" i="9"/>
  <c r="NF59" i="9"/>
  <c r="E59" i="9"/>
  <c r="AK59" i="9"/>
  <c r="BL59" i="9"/>
  <c r="CL59" i="9"/>
  <c r="DR59" i="9"/>
  <c r="ES59" i="9"/>
  <c r="FT59" i="9"/>
  <c r="GZ59" i="9"/>
  <c r="HZ59" i="9"/>
  <c r="JA59" i="9"/>
  <c r="KG59" i="9"/>
  <c r="LL59" i="9"/>
  <c r="MU59" i="9"/>
  <c r="NY59" i="9"/>
  <c r="NE59" i="9"/>
  <c r="MK59" i="9"/>
  <c r="LM59" i="9"/>
  <c r="OM59" i="9"/>
  <c r="NL59" i="9"/>
  <c r="MF59" i="9"/>
  <c r="LF59" i="9"/>
  <c r="KI59" i="9"/>
  <c r="JK59" i="9"/>
  <c r="IQ59" i="9"/>
  <c r="HW59" i="9"/>
  <c r="GY59" i="9"/>
  <c r="GE59" i="9"/>
  <c r="FK59" i="9"/>
  <c r="EM59" i="9"/>
  <c r="DS59" i="9"/>
  <c r="CY59" i="9"/>
  <c r="CA59" i="9"/>
  <c r="BG59" i="9"/>
  <c r="AM59" i="9"/>
  <c r="O59" i="9"/>
  <c r="R59" i="9"/>
  <c r="AS59" i="9"/>
  <c r="BY59" i="9"/>
  <c r="CZ59" i="9"/>
  <c r="DZ59" i="9"/>
  <c r="FF59" i="9"/>
  <c r="GG59" i="9"/>
  <c r="HH59" i="9"/>
  <c r="IN59" i="9"/>
  <c r="JN59" i="9"/>
  <c r="KO59" i="9"/>
  <c r="MD59" i="9"/>
  <c r="NN59" i="9"/>
  <c r="U59" i="9"/>
  <c r="AV59" i="9"/>
  <c r="CB59" i="9"/>
  <c r="DB59" i="9"/>
  <c r="EC59" i="9"/>
  <c r="FI59" i="9"/>
  <c r="GJ59" i="9"/>
  <c r="HJ59" i="9"/>
  <c r="IP59" i="9"/>
  <c r="JQ59" i="9"/>
  <c r="KR59" i="9"/>
  <c r="MH59" i="9"/>
  <c r="NP59" i="9"/>
  <c r="OK59" i="9"/>
  <c r="NQ59" i="9"/>
  <c r="MS59" i="9"/>
  <c r="LY59" i="9"/>
  <c r="LE59" i="9"/>
  <c r="NW59" i="9"/>
  <c r="MV59" i="9"/>
  <c r="LV59" i="9"/>
  <c r="KQ59" i="9"/>
  <c r="JW59" i="9"/>
  <c r="JC59" i="9"/>
  <c r="IE59" i="9"/>
  <c r="HK59" i="9"/>
  <c r="GQ59" i="9"/>
  <c r="FS59" i="9"/>
  <c r="EY59" i="9"/>
  <c r="EE59" i="9"/>
  <c r="DG59" i="9"/>
  <c r="CM59" i="9"/>
  <c r="BS59" i="9"/>
  <c r="AU59" i="9"/>
  <c r="AA59" i="9"/>
  <c r="G59" i="9"/>
  <c r="AH59" i="9"/>
  <c r="BI59" i="9"/>
  <c r="CJ59" i="9"/>
  <c r="DP59" i="9"/>
  <c r="EP59" i="9"/>
  <c r="FQ59" i="9"/>
  <c r="GW59" i="9"/>
  <c r="HX59" i="9"/>
  <c r="IX59" i="9"/>
  <c r="KD59" i="9"/>
  <c r="LH59" i="9"/>
  <c r="MR59" i="9"/>
  <c r="OI59" i="9"/>
  <c r="BQ59" i="9"/>
  <c r="GD59" i="9"/>
  <c r="KL59" i="9"/>
  <c r="NU59" i="9"/>
  <c r="OH59" i="9"/>
  <c r="KA59" i="9"/>
  <c r="GU59" i="9"/>
  <c r="DO59" i="9"/>
  <c r="AE59" i="9"/>
  <c r="CD59" i="9"/>
  <c r="GL59" i="9"/>
  <c r="LB59" i="9"/>
  <c r="CW59" i="9"/>
  <c r="HE59" i="9"/>
  <c r="LS59" i="9"/>
  <c r="NA59" i="9"/>
  <c r="NB59" i="9"/>
  <c r="JG59" i="9"/>
  <c r="GA59" i="9"/>
  <c r="CQ59" i="9"/>
  <c r="K59" i="9"/>
  <c r="DE59" i="9"/>
  <c r="HR59" i="9"/>
  <c r="MJ59" i="9"/>
  <c r="P59" i="9"/>
  <c r="DX59" i="9"/>
  <c r="IF59" i="9"/>
  <c r="NJ59" i="9"/>
  <c r="MC59" i="9"/>
  <c r="MA59" i="9"/>
  <c r="IM59" i="9"/>
  <c r="FC59" i="9"/>
  <c r="BW59" i="9"/>
  <c r="X59" i="9"/>
  <c r="EK59" i="9"/>
  <c r="IS59" i="9"/>
  <c r="NT59" i="9"/>
  <c r="AP59" i="9"/>
  <c r="HO59" i="9"/>
  <c r="FL59" i="9"/>
  <c r="EX59" i="9"/>
  <c r="OO59" i="9"/>
  <c r="EI59" i="9"/>
  <c r="JT59" i="9"/>
  <c r="JL59" i="9"/>
  <c r="LI59" i="9"/>
  <c r="BC59" i="9"/>
  <c r="KZ59" i="9"/>
  <c r="BD59" i="9"/>
  <c r="H59" i="9"/>
  <c r="BT65" i="9"/>
  <c r="M65" i="9"/>
  <c r="AC65" i="9"/>
  <c r="AS65" i="9"/>
  <c r="BI65" i="9"/>
  <c r="F65" i="9"/>
  <c r="V65" i="9"/>
  <c r="AL65" i="9"/>
  <c r="BB65" i="9"/>
  <c r="BR65" i="9"/>
  <c r="G65" i="9"/>
  <c r="W65" i="9"/>
  <c r="AM65" i="9"/>
  <c r="BG65" i="9"/>
  <c r="P65" i="9"/>
  <c r="AF65" i="9"/>
  <c r="AV65" i="9"/>
  <c r="BL65" i="9"/>
  <c r="U65" i="9"/>
  <c r="AO65" i="9"/>
  <c r="BM65" i="9"/>
  <c r="N65" i="9"/>
  <c r="AH65" i="9"/>
  <c r="BF65" i="9"/>
  <c r="S65" i="9"/>
  <c r="AQ65" i="9"/>
  <c r="BO65" i="9"/>
  <c r="H65" i="9"/>
  <c r="AB65" i="9"/>
  <c r="AZ65" i="9"/>
  <c r="E65" i="9"/>
  <c r="Y65" i="9"/>
  <c r="AW65" i="9"/>
  <c r="BQ65" i="9"/>
  <c r="R65" i="9"/>
  <c r="AP65" i="9"/>
  <c r="BJ65" i="9"/>
  <c r="C65" i="9"/>
  <c r="AA65" i="9"/>
  <c r="AY65" i="9"/>
  <c r="BS65" i="9"/>
  <c r="L65" i="9"/>
  <c r="AJ65" i="9"/>
  <c r="BD65" i="9"/>
  <c r="I65" i="9"/>
  <c r="AG65" i="9"/>
  <c r="BA65" i="9"/>
  <c r="BU65" i="9"/>
  <c r="Z65" i="9"/>
  <c r="AT65" i="9"/>
  <c r="BN65" i="9"/>
  <c r="K65" i="9"/>
  <c r="AE65" i="9"/>
  <c r="BC65" i="9"/>
  <c r="T65" i="9"/>
  <c r="AN65" i="9"/>
  <c r="BH65" i="9"/>
  <c r="Q65" i="9"/>
  <c r="AD65" i="9"/>
  <c r="O65" i="9"/>
  <c r="D65" i="9"/>
  <c r="AK65" i="9"/>
  <c r="AX65" i="9"/>
  <c r="AI65" i="9"/>
  <c r="X65" i="9"/>
  <c r="BE65" i="9"/>
  <c r="BV65" i="9"/>
  <c r="BK65" i="9"/>
  <c r="AR65" i="9"/>
  <c r="BP65" i="9"/>
  <c r="J65" i="9"/>
  <c r="AU65" i="9"/>
  <c r="NU59" i="11"/>
  <c r="T59" i="11"/>
  <c r="AZ59" i="11"/>
  <c r="CF59" i="11"/>
  <c r="DL59" i="11"/>
  <c r="ER59" i="11"/>
  <c r="GV59" i="11"/>
  <c r="JZ59" i="11"/>
  <c r="OJ59" i="11"/>
  <c r="V59" i="11"/>
  <c r="BB59" i="11"/>
  <c r="CH59" i="11"/>
  <c r="DN59" i="11"/>
  <c r="ET59" i="11"/>
  <c r="GZ59" i="11"/>
  <c r="KG59" i="11"/>
  <c r="P59" i="11"/>
  <c r="AV59" i="11"/>
  <c r="CB59" i="11"/>
  <c r="DH59" i="11"/>
  <c r="EN59" i="11"/>
  <c r="GN59" i="11"/>
  <c r="JL59" i="11"/>
  <c r="OE59" i="11"/>
  <c r="NO59" i="11"/>
  <c r="MY59" i="11"/>
  <c r="MI59" i="11"/>
  <c r="LS59" i="11"/>
  <c r="LC59" i="11"/>
  <c r="KM59" i="11"/>
  <c r="JW59" i="11"/>
  <c r="JG59" i="11"/>
  <c r="IQ59" i="11"/>
  <c r="OL59" i="11"/>
  <c r="NQ59" i="11"/>
  <c r="MV59" i="11"/>
  <c r="LZ59" i="11"/>
  <c r="LE59" i="11"/>
  <c r="KJ59" i="11"/>
  <c r="JN59" i="11"/>
  <c r="OO59" i="11"/>
  <c r="NM59" i="11"/>
  <c r="MJ59" i="11"/>
  <c r="LH59" i="11"/>
  <c r="KF59" i="11"/>
  <c r="JB59" i="11"/>
  <c r="IF59" i="11"/>
  <c r="HO59" i="11"/>
  <c r="GY59" i="11"/>
  <c r="GI59" i="11"/>
  <c r="FS59" i="11"/>
  <c r="FC59" i="11"/>
  <c r="EM59" i="11"/>
  <c r="DW59" i="11"/>
  <c r="DG59" i="11"/>
  <c r="CQ59" i="11"/>
  <c r="CA59" i="11"/>
  <c r="BK59" i="11"/>
  <c r="AU59" i="11"/>
  <c r="AE59" i="11"/>
  <c r="O59" i="11"/>
  <c r="ON59" i="11"/>
  <c r="NJ59" i="11"/>
  <c r="MH59" i="11"/>
  <c r="LF59" i="11"/>
  <c r="KC59" i="11"/>
  <c r="JA59" i="11"/>
  <c r="ID59" i="11"/>
  <c r="HN59" i="11"/>
  <c r="GX59" i="11"/>
  <c r="GH59" i="11"/>
  <c r="FR59" i="11"/>
  <c r="FB59" i="11"/>
  <c r="AJ59" i="11"/>
  <c r="BX59" i="11"/>
  <c r="DT59" i="11"/>
  <c r="FP59" i="11"/>
  <c r="IW59" i="11"/>
  <c r="N59" i="11"/>
  <c r="BJ59" i="11"/>
  <c r="CX59" i="11"/>
  <c r="EL59" i="11"/>
  <c r="HP59" i="11"/>
  <c r="ML59" i="11"/>
  <c r="BD59" i="11"/>
  <c r="CR59" i="11"/>
  <c r="EF59" i="11"/>
  <c r="HD59" i="11"/>
  <c r="LQ59" i="11"/>
  <c r="NW59" i="11"/>
  <c r="NC59" i="11"/>
  <c r="ME59" i="11"/>
  <c r="LK59" i="11"/>
  <c r="KQ59" i="11"/>
  <c r="JS59" i="11"/>
  <c r="IY59" i="11"/>
  <c r="IE59" i="11"/>
  <c r="NL59" i="11"/>
  <c r="MK59" i="11"/>
  <c r="LJ59" i="11"/>
  <c r="KD59" i="11"/>
  <c r="JD59" i="11"/>
  <c r="NT59" i="11"/>
  <c r="MC59" i="11"/>
  <c r="KS59" i="11"/>
  <c r="JJ59" i="11"/>
  <c r="IA59" i="11"/>
  <c r="HG59" i="11"/>
  <c r="GM59" i="11"/>
  <c r="FO59" i="11"/>
  <c r="EU59" i="11"/>
  <c r="EA59" i="11"/>
  <c r="DC59" i="11"/>
  <c r="CI59" i="11"/>
  <c r="BO59" i="11"/>
  <c r="AQ59" i="11"/>
  <c r="W59" i="11"/>
  <c r="C59" i="11"/>
  <c r="ND59" i="11"/>
  <c r="LT59" i="11"/>
  <c r="KK59" i="11"/>
  <c r="IT59" i="11"/>
  <c r="HV59" i="11"/>
  <c r="HB59" i="11"/>
  <c r="GD59" i="11"/>
  <c r="FJ59" i="11"/>
  <c r="NX59" i="11"/>
  <c r="MT59" i="11"/>
  <c r="LR59" i="11"/>
  <c r="KP59" i="11"/>
  <c r="JM59" i="11"/>
  <c r="IN59" i="11"/>
  <c r="HU59" i="11"/>
  <c r="HE59" i="11"/>
  <c r="GO59" i="11"/>
  <c r="FY59" i="11"/>
  <c r="FI59" i="11"/>
  <c r="ES59" i="11"/>
  <c r="EC59" i="11"/>
  <c r="DM59" i="11"/>
  <c r="CW59" i="11"/>
  <c r="CG59" i="11"/>
  <c r="BQ59" i="11"/>
  <c r="BA59" i="11"/>
  <c r="AK59" i="11"/>
  <c r="U59" i="11"/>
  <c r="E59" i="11"/>
  <c r="AH59" i="11"/>
  <c r="BN59" i="11"/>
  <c r="CT59" i="11"/>
  <c r="DZ59" i="11"/>
  <c r="FL59" i="11"/>
  <c r="HX59" i="11"/>
  <c r="LX59" i="11"/>
  <c r="D59" i="11"/>
  <c r="BH59" i="11"/>
  <c r="DD59" i="11"/>
  <c r="GF59" i="11"/>
  <c r="MD59" i="11"/>
  <c r="AD59" i="11"/>
  <c r="BZ59" i="11"/>
  <c r="ED59" i="11"/>
  <c r="IG59" i="11"/>
  <c r="BL59" i="11"/>
  <c r="DP59" i="11"/>
  <c r="FX59" i="11"/>
  <c r="MS59" i="11"/>
  <c r="OA59" i="11"/>
  <c r="MU59" i="11"/>
  <c r="LW59" i="11"/>
  <c r="KU59" i="11"/>
  <c r="JO59" i="11"/>
  <c r="IM59" i="11"/>
  <c r="NV59" i="11"/>
  <c r="MF59" i="11"/>
  <c r="KT59" i="11"/>
  <c r="JI59" i="11"/>
  <c r="NE59" i="11"/>
  <c r="LN59" i="11"/>
  <c r="JQ59" i="11"/>
  <c r="HW59" i="11"/>
  <c r="GU59" i="11"/>
  <c r="FW59" i="11"/>
  <c r="EQ59" i="11"/>
  <c r="DO59" i="11"/>
  <c r="CM59" i="11"/>
  <c r="BG59" i="11"/>
  <c r="AI59" i="11"/>
  <c r="G59" i="11"/>
  <c r="MW59" i="11"/>
  <c r="KX59" i="11"/>
  <c r="JH59" i="11"/>
  <c r="HR59" i="11"/>
  <c r="GP59" i="11"/>
  <c r="FN59" i="11"/>
  <c r="NP59" i="11"/>
  <c r="MG59" i="11"/>
  <c r="KW59" i="11"/>
  <c r="JF59" i="11"/>
  <c r="IC59" i="11"/>
  <c r="HI59" i="11"/>
  <c r="GK59" i="11"/>
  <c r="FQ59" i="11"/>
  <c r="EW59" i="11"/>
  <c r="DY59" i="11"/>
  <c r="DE59" i="11"/>
  <c r="CK59" i="11"/>
  <c r="BM59" i="11"/>
  <c r="AS59" i="11"/>
  <c r="Y59" i="11"/>
  <c r="J59" i="11"/>
  <c r="L59" i="11"/>
  <c r="BP59" i="11"/>
  <c r="EB59" i="11"/>
  <c r="HL59" i="11"/>
  <c r="NH59" i="11"/>
  <c r="AL59" i="11"/>
  <c r="CP59" i="11"/>
  <c r="FD59" i="11"/>
  <c r="JE59" i="11"/>
  <c r="X59" i="11"/>
  <c r="BT59" i="11"/>
  <c r="DX59" i="11"/>
  <c r="HT59" i="11"/>
  <c r="NS59" i="11"/>
  <c r="MQ59" i="11"/>
  <c r="LO59" i="11"/>
  <c r="KI59" i="11"/>
  <c r="JK59" i="11"/>
  <c r="II59" i="11"/>
  <c r="NF59" i="11"/>
  <c r="LU59" i="11"/>
  <c r="KO59" i="11"/>
  <c r="IX59" i="11"/>
  <c r="MX59" i="11"/>
  <c r="LA59" i="11"/>
  <c r="IV59" i="11"/>
  <c r="HS59" i="11"/>
  <c r="GQ59" i="11"/>
  <c r="FK59" i="11"/>
  <c r="EI59" i="11"/>
  <c r="DK59" i="11"/>
  <c r="CE59" i="11"/>
  <c r="BC59" i="11"/>
  <c r="AA59" i="11"/>
  <c r="OF59" i="11"/>
  <c r="MO59" i="11"/>
  <c r="KR59" i="11"/>
  <c r="IO59" i="11"/>
  <c r="HJ59" i="11"/>
  <c r="GL59" i="11"/>
  <c r="FF59" i="11"/>
  <c r="NI59" i="11"/>
  <c r="LY59" i="11"/>
  <c r="KH59" i="11"/>
  <c r="IZ59" i="11"/>
  <c r="HY59" i="11"/>
  <c r="HA59" i="11"/>
  <c r="GG59" i="11"/>
  <c r="FM59" i="11"/>
  <c r="EO59" i="11"/>
  <c r="DU59" i="11"/>
  <c r="DA59" i="11"/>
  <c r="CC59" i="11"/>
  <c r="BI59" i="11"/>
  <c r="AO59" i="11"/>
  <c r="Q59" i="11"/>
  <c r="R59" i="11"/>
  <c r="BF59" i="11"/>
  <c r="DB59" i="11"/>
  <c r="EP59" i="11"/>
  <c r="HH59" i="11"/>
  <c r="MZ59" i="11"/>
  <c r="AR59" i="11"/>
  <c r="CV59" i="11"/>
  <c r="EZ59" i="11"/>
  <c r="LB59" i="11"/>
  <c r="F59" i="11"/>
  <c r="BR59" i="11"/>
  <c r="DV59" i="11"/>
  <c r="GJ59" i="11"/>
  <c r="NN59" i="11"/>
  <c r="AN59" i="11"/>
  <c r="CZ59" i="11"/>
  <c r="FH59" i="11"/>
  <c r="KN59" i="11"/>
  <c r="OI59" i="11"/>
  <c r="NG59" i="11"/>
  <c r="MA59" i="11"/>
  <c r="KY59" i="11"/>
  <c r="KA59" i="11"/>
  <c r="IU59" i="11"/>
  <c r="OB59" i="11"/>
  <c r="MP59" i="11"/>
  <c r="KZ59" i="11"/>
  <c r="JT59" i="11"/>
  <c r="NZ59" i="11"/>
  <c r="LV59" i="11"/>
  <c r="JX59" i="11"/>
  <c r="IK59" i="11"/>
  <c r="HC59" i="11"/>
  <c r="GA59" i="11"/>
  <c r="EY59" i="11"/>
  <c r="DS59" i="11"/>
  <c r="CU59" i="11"/>
  <c r="BS59" i="11"/>
  <c r="AM59" i="11"/>
  <c r="K59" i="11"/>
  <c r="NR59" i="11"/>
  <c r="LM59" i="11"/>
  <c r="JP59" i="11"/>
  <c r="HZ59" i="11"/>
  <c r="GT59" i="11"/>
  <c r="FV59" i="11"/>
  <c r="OD59" i="11"/>
  <c r="MN59" i="11"/>
  <c r="LD59" i="11"/>
  <c r="JU59" i="11"/>
  <c r="IH59" i="11"/>
  <c r="HM59" i="11"/>
  <c r="GS59" i="11"/>
  <c r="FU59" i="11"/>
  <c r="FA59" i="11"/>
  <c r="EG59" i="11"/>
  <c r="DI59" i="11"/>
  <c r="CO59" i="11"/>
  <c r="BU59" i="11"/>
  <c r="AW59" i="11"/>
  <c r="AC59" i="11"/>
  <c r="I59" i="11"/>
  <c r="AP59" i="11"/>
  <c r="CD59" i="11"/>
  <c r="DR59" i="11"/>
  <c r="GB59" i="11"/>
  <c r="JR59" i="11"/>
  <c r="AB59" i="11"/>
  <c r="FT59" i="11"/>
  <c r="EV59" i="11"/>
  <c r="NK59" i="11"/>
  <c r="JC59" i="11"/>
  <c r="JY59" i="11"/>
  <c r="IP59" i="11"/>
  <c r="EE59" i="11"/>
  <c r="S59" i="11"/>
  <c r="IJ59" i="11"/>
  <c r="NB59" i="11"/>
  <c r="HQ59" i="11"/>
  <c r="EK59" i="11"/>
  <c r="BE59" i="11"/>
  <c r="AX59" i="11"/>
  <c r="EH59" i="11"/>
  <c r="KV59" i="11"/>
  <c r="CN59" i="11"/>
  <c r="LI59" i="11"/>
  <c r="IL59" i="11"/>
  <c r="MM59" i="11"/>
  <c r="OG59" i="11"/>
  <c r="OH59" i="11"/>
  <c r="HK59" i="11"/>
  <c r="CY59" i="11"/>
  <c r="NY59" i="11"/>
  <c r="HF59" i="11"/>
  <c r="LL59" i="11"/>
  <c r="GW59" i="11"/>
  <c r="DQ59" i="11"/>
  <c r="AG59" i="11"/>
  <c r="BV59" i="11"/>
  <c r="EX59" i="11"/>
  <c r="OC59" i="11"/>
  <c r="EJ59" i="11"/>
  <c r="AT59" i="11"/>
  <c r="AF59" i="11"/>
  <c r="LG59" i="11"/>
  <c r="NA59" i="11"/>
  <c r="MR59" i="11"/>
  <c r="GE59" i="11"/>
  <c r="BW59" i="11"/>
  <c r="MB59" i="11"/>
  <c r="FZ59" i="11"/>
  <c r="KB59" i="11"/>
  <c r="GC59" i="11"/>
  <c r="CS59" i="11"/>
  <c r="M59" i="11"/>
  <c r="CL59" i="11"/>
  <c r="GR59" i="11"/>
  <c r="IB59" i="11"/>
  <c r="OM59" i="11"/>
  <c r="FG59" i="11"/>
  <c r="IS59" i="11"/>
  <c r="DJ59" i="11"/>
  <c r="DF59" i="11"/>
  <c r="KE59" i="11"/>
  <c r="AY59" i="11"/>
  <c r="FE59" i="11"/>
  <c r="IR59" i="11"/>
  <c r="CJ59" i="11"/>
  <c r="KL59" i="11"/>
  <c r="OK59" i="11"/>
  <c r="Z59" i="11"/>
  <c r="LP59" i="11"/>
  <c r="JV59" i="11"/>
  <c r="BY59" i="11"/>
  <c r="H59" i="11"/>
  <c r="BU64" i="10"/>
  <c r="BC64" i="10"/>
  <c r="AM64" i="10"/>
  <c r="W64" i="10"/>
  <c r="G64" i="10"/>
  <c r="AY64" i="10"/>
  <c r="AI64" i="10"/>
  <c r="S64" i="10"/>
  <c r="C64" i="10"/>
  <c r="AU64" i="10"/>
  <c r="AE64" i="10"/>
  <c r="O64" i="10"/>
  <c r="BG64" i="10"/>
  <c r="AA64" i="10"/>
  <c r="K64" i="10"/>
  <c r="AQ64" i="10"/>
  <c r="N64" i="10"/>
  <c r="AD64" i="10"/>
  <c r="AX64" i="10"/>
  <c r="BN64" i="10"/>
  <c r="D64" i="10"/>
  <c r="T64" i="10"/>
  <c r="AJ64" i="10"/>
  <c r="AZ64" i="10"/>
  <c r="BP64" i="10"/>
  <c r="Q64" i="10"/>
  <c r="AG64" i="10"/>
  <c r="AW64" i="10"/>
  <c r="BM64" i="10"/>
  <c r="J64" i="10"/>
  <c r="AH64" i="10"/>
  <c r="BF64" i="10"/>
  <c r="P64" i="10"/>
  <c r="AN64" i="10"/>
  <c r="BH64" i="10"/>
  <c r="M64" i="10"/>
  <c r="AK64" i="10"/>
  <c r="BE64" i="10"/>
  <c r="Z64" i="10"/>
  <c r="BJ64" i="10"/>
  <c r="BK64" i="10"/>
  <c r="X64" i="10"/>
  <c r="AV64" i="10"/>
  <c r="I64" i="10"/>
  <c r="AO64" i="10"/>
  <c r="BQ64" i="10"/>
  <c r="F64" i="10"/>
  <c r="AL64" i="10"/>
  <c r="BR64" i="10"/>
  <c r="BO64" i="10"/>
  <c r="AB64" i="10"/>
  <c r="BD64" i="10"/>
  <c r="U64" i="10"/>
  <c r="AS64" i="10"/>
  <c r="V64" i="10"/>
  <c r="BB64" i="10"/>
  <c r="L64" i="10"/>
  <c r="AR64" i="10"/>
  <c r="BT64" i="10"/>
  <c r="E64" i="10"/>
  <c r="AC64" i="10"/>
  <c r="BI64" i="10"/>
  <c r="BV64" i="10"/>
  <c r="BA64" i="10"/>
  <c r="H64" i="10"/>
  <c r="R64" i="10"/>
  <c r="AF64" i="10"/>
  <c r="AT64" i="10"/>
  <c r="Y64" i="10"/>
  <c r="BS64" i="10"/>
  <c r="BL64" i="10"/>
  <c r="AP64" i="10"/>
  <c r="BV63" i="11"/>
  <c r="BB63" i="11"/>
  <c r="AF63" i="11"/>
  <c r="J63" i="11"/>
  <c r="BR63" i="11"/>
  <c r="AV63" i="11"/>
  <c r="Z63" i="11"/>
  <c r="F63" i="11"/>
  <c r="BL63" i="11"/>
  <c r="AP63" i="11"/>
  <c r="V63" i="11"/>
  <c r="P63" i="11"/>
  <c r="BF63" i="11"/>
  <c r="AL63" i="11"/>
  <c r="BI63" i="11"/>
  <c r="AS63" i="11"/>
  <c r="AC63" i="11"/>
  <c r="M63" i="11"/>
  <c r="BO63" i="11"/>
  <c r="AY63" i="11"/>
  <c r="AI63" i="11"/>
  <c r="S63" i="11"/>
  <c r="C63" i="11"/>
  <c r="BM63" i="11"/>
  <c r="BU63" i="11"/>
  <c r="BA63" i="11"/>
  <c r="AG63" i="11"/>
  <c r="I63" i="11"/>
  <c r="BG63" i="11"/>
  <c r="AM63" i="11"/>
  <c r="O63" i="11"/>
  <c r="BH63" i="11"/>
  <c r="AB63" i="11"/>
  <c r="N63" i="11"/>
  <c r="BD63" i="11"/>
  <c r="AN63" i="11"/>
  <c r="AW63" i="11"/>
  <c r="U63" i="11"/>
  <c r="BK63" i="11"/>
  <c r="AE63" i="11"/>
  <c r="G63" i="11"/>
  <c r="AJ63" i="11"/>
  <c r="X63" i="11"/>
  <c r="H63" i="11"/>
  <c r="BT63" i="11"/>
  <c r="AO63" i="11"/>
  <c r="Q63" i="11"/>
  <c r="BC63" i="11"/>
  <c r="AA63" i="11"/>
  <c r="BP63" i="11"/>
  <c r="T63" i="11"/>
  <c r="AH63" i="11"/>
  <c r="R63" i="11"/>
  <c r="BQ63" i="11"/>
  <c r="AK63" i="11"/>
  <c r="E63" i="11"/>
  <c r="AU63" i="11"/>
  <c r="W63" i="11"/>
  <c r="AZ63" i="11"/>
  <c r="L63" i="11"/>
  <c r="AT63" i="11"/>
  <c r="AX63" i="11"/>
  <c r="BE63" i="11"/>
  <c r="K63" i="11"/>
  <c r="Y63" i="11"/>
  <c r="AR63" i="11"/>
  <c r="AQ63" i="11"/>
  <c r="BN63" i="11"/>
  <c r="BS63" i="11"/>
  <c r="D63" i="11"/>
  <c r="BJ63" i="11"/>
  <c r="AD63" i="11"/>
  <c r="OH59" i="4"/>
  <c r="NZ59" i="4"/>
  <c r="LV59" i="4"/>
  <c r="JQ59" i="4"/>
  <c r="HL59" i="4"/>
  <c r="FT59" i="4"/>
  <c r="EC59" i="4"/>
  <c r="DA59" i="4"/>
  <c r="CF59" i="4"/>
  <c r="BP59" i="4"/>
  <c r="BE59" i="4"/>
  <c r="AT59" i="4"/>
  <c r="AJ59" i="4"/>
  <c r="Y59" i="4"/>
  <c r="N59" i="4"/>
  <c r="D59" i="4"/>
  <c r="MJ59" i="4"/>
  <c r="GD59" i="4"/>
  <c r="AL59" i="4"/>
  <c r="NM59" i="4"/>
  <c r="LH59" i="4"/>
  <c r="JB59" i="4"/>
  <c r="GZ59" i="4"/>
  <c r="FI59" i="4"/>
  <c r="DV59" i="4"/>
  <c r="CV59" i="4"/>
  <c r="BZ59" i="4"/>
  <c r="BM59" i="4"/>
  <c r="BB59" i="4"/>
  <c r="AR59" i="4"/>
  <c r="AG59" i="4"/>
  <c r="V59" i="4"/>
  <c r="L59" i="4"/>
  <c r="KF59" i="4"/>
  <c r="EN59" i="4"/>
  <c r="CK59" i="4"/>
  <c r="BH59" i="4"/>
  <c r="AB59" i="4"/>
  <c r="F59" i="4"/>
  <c r="MX59" i="4"/>
  <c r="KS59" i="4"/>
  <c r="IO59" i="4"/>
  <c r="GO59" i="4"/>
  <c r="EX59" i="4"/>
  <c r="DP59" i="4"/>
  <c r="CP59" i="4"/>
  <c r="BU59" i="4"/>
  <c r="BJ59" i="4"/>
  <c r="AZ59" i="4"/>
  <c r="AO59" i="4"/>
  <c r="AD59" i="4"/>
  <c r="T59" i="4"/>
  <c r="I59" i="4"/>
  <c r="OO59" i="4"/>
  <c r="HZ59" i="4"/>
  <c r="DH59" i="4"/>
  <c r="BR59" i="4"/>
  <c r="AW59" i="4"/>
  <c r="Q59" i="4"/>
  <c r="J59" i="4"/>
  <c r="AF59" i="4"/>
  <c r="BA59" i="4"/>
  <c r="BV59" i="4"/>
  <c r="CR59" i="4"/>
  <c r="DQ59" i="4"/>
  <c r="FA59" i="4"/>
  <c r="GR59" i="4"/>
  <c r="IR59" i="4"/>
  <c r="KW59" i="4"/>
  <c r="NB59" i="4"/>
  <c r="CC59" i="4"/>
  <c r="CX59" i="4"/>
  <c r="DZ59" i="4"/>
  <c r="FN59" i="4"/>
  <c r="HE59" i="4"/>
  <c r="JJ59" i="4"/>
  <c r="LN59" i="4"/>
  <c r="NT59" i="4"/>
  <c r="OA59" i="4"/>
  <c r="NK59" i="4"/>
  <c r="MU59" i="4"/>
  <c r="ME59" i="4"/>
  <c r="LO59" i="4"/>
  <c r="KY59" i="4"/>
  <c r="KI59" i="4"/>
  <c r="JS59" i="4"/>
  <c r="JC59" i="4"/>
  <c r="IM59" i="4"/>
  <c r="HW59" i="4"/>
  <c r="HG59" i="4"/>
  <c r="GQ59" i="4"/>
  <c r="GA59" i="4"/>
  <c r="FK59" i="4"/>
  <c r="EU59" i="4"/>
  <c r="EE59" i="4"/>
  <c r="DO59" i="4"/>
  <c r="OL59" i="4"/>
  <c r="NQ59" i="4"/>
  <c r="MV59" i="4"/>
  <c r="LZ59" i="4"/>
  <c r="LE59" i="4"/>
  <c r="KJ59" i="4"/>
  <c r="JN59" i="4"/>
  <c r="IS59" i="4"/>
  <c r="HX59" i="4"/>
  <c r="ON59" i="4"/>
  <c r="NJ59" i="4"/>
  <c r="MH59" i="4"/>
  <c r="LF59" i="4"/>
  <c r="KC59" i="4"/>
  <c r="JA59" i="4"/>
  <c r="HY59" i="4"/>
  <c r="GX59" i="4"/>
  <c r="GC59" i="4"/>
  <c r="FH59" i="4"/>
  <c r="EL59" i="4"/>
  <c r="NU59" i="4"/>
  <c r="MS59" i="4"/>
  <c r="LQ59" i="4"/>
  <c r="KN59" i="4"/>
  <c r="JL59" i="4"/>
  <c r="IJ59" i="4"/>
  <c r="HF59" i="4"/>
  <c r="GK59" i="4"/>
  <c r="FP59" i="4"/>
  <c r="ET59" i="4"/>
  <c r="DY59" i="4"/>
  <c r="DD59" i="4"/>
  <c r="CM59" i="4"/>
  <c r="BW59" i="4"/>
  <c r="BG59" i="4"/>
  <c r="AQ59" i="4"/>
  <c r="AA59" i="4"/>
  <c r="K59" i="4"/>
  <c r="R59" i="4"/>
  <c r="AN59" i="4"/>
  <c r="BI59" i="4"/>
  <c r="CD59" i="4"/>
  <c r="CZ59" i="4"/>
  <c r="EB59" i="4"/>
  <c r="FQ59" i="4"/>
  <c r="HI59" i="4"/>
  <c r="JM59" i="4"/>
  <c r="LR59" i="4"/>
  <c r="NX59" i="4"/>
  <c r="GV59" i="4"/>
  <c r="P59" i="4"/>
  <c r="AK59" i="4"/>
  <c r="BF59" i="4"/>
  <c r="CB59" i="4"/>
  <c r="CW59" i="4"/>
  <c r="DX59" i="4"/>
  <c r="FL59" i="4"/>
  <c r="HB59" i="4"/>
  <c r="JF59" i="4"/>
  <c r="LL59" i="4"/>
  <c r="NP59" i="4"/>
  <c r="CH59" i="4"/>
  <c r="DE59" i="4"/>
  <c r="EH59" i="4"/>
  <c r="FY59" i="4"/>
  <c r="HT59" i="4"/>
  <c r="JX59" i="4"/>
  <c r="MC59" i="4"/>
  <c r="OM59" i="4"/>
  <c r="NW59" i="4"/>
  <c r="NG59" i="4"/>
  <c r="MQ59" i="4"/>
  <c r="MA59" i="4"/>
  <c r="LK59" i="4"/>
  <c r="KU59" i="4"/>
  <c r="KE59" i="4"/>
  <c r="JO59" i="4"/>
  <c r="IY59" i="4"/>
  <c r="II59" i="4"/>
  <c r="HS59" i="4"/>
  <c r="HC59" i="4"/>
  <c r="GM59" i="4"/>
  <c r="FW59" i="4"/>
  <c r="FG59" i="4"/>
  <c r="EQ59" i="4"/>
  <c r="EA59" i="4"/>
  <c r="DK59" i="4"/>
  <c r="OG59" i="4"/>
  <c r="NL59" i="4"/>
  <c r="MP59" i="4"/>
  <c r="LU59" i="4"/>
  <c r="KZ59" i="4"/>
  <c r="KD59" i="4"/>
  <c r="JI59" i="4"/>
  <c r="IN59" i="4"/>
  <c r="HR59" i="4"/>
  <c r="OF59" i="4"/>
  <c r="ND59" i="4"/>
  <c r="MB59" i="4"/>
  <c r="KX59" i="4"/>
  <c r="JV59" i="4"/>
  <c r="IT59" i="4"/>
  <c r="HQ59" i="4"/>
  <c r="GS59" i="4"/>
  <c r="FX59" i="4"/>
  <c r="FB59" i="4"/>
  <c r="EG59" i="4"/>
  <c r="NN59" i="4"/>
  <c r="ML59" i="4"/>
  <c r="LI59" i="4"/>
  <c r="KG59" i="4"/>
  <c r="JE59" i="4"/>
  <c r="IB59" i="4"/>
  <c r="HA59" i="4"/>
  <c r="GF59" i="4"/>
  <c r="FJ59" i="4"/>
  <c r="EO59" i="4"/>
  <c r="DT59" i="4"/>
  <c r="CY59" i="4"/>
  <c r="CI59" i="4"/>
  <c r="BS59" i="4"/>
  <c r="BC59" i="4"/>
  <c r="AM59" i="4"/>
  <c r="W59" i="4"/>
  <c r="G59" i="4"/>
  <c r="X59" i="4"/>
  <c r="AS59" i="4"/>
  <c r="BN59" i="4"/>
  <c r="CJ59" i="4"/>
  <c r="DF59" i="4"/>
  <c r="EK59" i="4"/>
  <c r="GB59" i="4"/>
  <c r="HV59" i="4"/>
  <c r="KB59" i="4"/>
  <c r="MG59" i="4"/>
  <c r="OK59" i="4"/>
  <c r="U59" i="4"/>
  <c r="AP59" i="4"/>
  <c r="BL59" i="4"/>
  <c r="CG59" i="4"/>
  <c r="DB59" i="4"/>
  <c r="EF59" i="4"/>
  <c r="HP59" i="4"/>
  <c r="JU59" i="4"/>
  <c r="LY59" i="4"/>
  <c r="OD59" i="4"/>
  <c r="CN59" i="4"/>
  <c r="DL59" i="4"/>
  <c r="ES59" i="4"/>
  <c r="GJ59" i="4"/>
  <c r="IG59" i="4"/>
  <c r="KL59" i="4"/>
  <c r="OI59" i="4"/>
  <c r="NS59" i="4"/>
  <c r="MM59" i="4"/>
  <c r="LG59" i="4"/>
  <c r="KA59" i="4"/>
  <c r="IU59" i="4"/>
  <c r="HO59" i="4"/>
  <c r="GI59" i="4"/>
  <c r="FC59" i="4"/>
  <c r="DW59" i="4"/>
  <c r="OB59" i="4"/>
  <c r="MK59" i="4"/>
  <c r="KT59" i="4"/>
  <c r="JD59" i="4"/>
  <c r="HM59" i="4"/>
  <c r="MW59" i="4"/>
  <c r="KR59" i="4"/>
  <c r="IL59" i="4"/>
  <c r="GN59" i="4"/>
  <c r="EW59" i="4"/>
  <c r="NH59" i="4"/>
  <c r="LB59" i="4"/>
  <c r="IW59" i="4"/>
  <c r="FZ59" i="4"/>
  <c r="EJ59" i="4"/>
  <c r="CU59" i="4"/>
  <c r="BO59" i="4"/>
  <c r="AI59" i="4"/>
  <c r="C59" i="4"/>
  <c r="BT59" i="4"/>
  <c r="DM59" i="4"/>
  <c r="GL59" i="4"/>
  <c r="KP59" i="4"/>
  <c r="E59" i="4"/>
  <c r="Z59" i="4"/>
  <c r="AV59" i="4"/>
  <c r="BQ59" i="4"/>
  <c r="CL59" i="4"/>
  <c r="DJ59" i="4"/>
  <c r="EP59" i="4"/>
  <c r="GG59" i="4"/>
  <c r="ID59" i="4"/>
  <c r="KH59" i="4"/>
  <c r="MN59" i="4"/>
  <c r="BX59" i="4"/>
  <c r="CS59" i="4"/>
  <c r="DR59" i="4"/>
  <c r="FD59" i="4"/>
  <c r="GT59" i="4"/>
  <c r="IV59" i="4"/>
  <c r="LA59" i="4"/>
  <c r="NE59" i="4"/>
  <c r="OE59" i="4"/>
  <c r="NO59" i="4"/>
  <c r="MY59" i="4"/>
  <c r="MI59" i="4"/>
  <c r="LS59" i="4"/>
  <c r="LC59" i="4"/>
  <c r="KM59" i="4"/>
  <c r="JW59" i="4"/>
  <c r="JG59" i="4"/>
  <c r="IQ59" i="4"/>
  <c r="IA59" i="4"/>
  <c r="HK59" i="4"/>
  <c r="GU59" i="4"/>
  <c r="GE59" i="4"/>
  <c r="FO59" i="4"/>
  <c r="EY59" i="4"/>
  <c r="EI59" i="4"/>
  <c r="DS59" i="4"/>
  <c r="DC59" i="4"/>
  <c r="NV59" i="4"/>
  <c r="NA59" i="4"/>
  <c r="MF59" i="4"/>
  <c r="LJ59" i="4"/>
  <c r="KO59" i="4"/>
  <c r="JT59" i="4"/>
  <c r="IX59" i="4"/>
  <c r="IC59" i="4"/>
  <c r="HH59" i="4"/>
  <c r="NR59" i="4"/>
  <c r="MO59" i="4"/>
  <c r="LM59" i="4"/>
  <c r="KK59" i="4"/>
  <c r="JH59" i="4"/>
  <c r="IF59" i="4"/>
  <c r="HD59" i="4"/>
  <c r="GH59" i="4"/>
  <c r="FM59" i="4"/>
  <c r="ER59" i="4"/>
  <c r="OC59" i="4"/>
  <c r="MZ59" i="4"/>
  <c r="LX59" i="4"/>
  <c r="KV59" i="4"/>
  <c r="JR59" i="4"/>
  <c r="IP59" i="4"/>
  <c r="HN59" i="4"/>
  <c r="GP59" i="4"/>
  <c r="FU59" i="4"/>
  <c r="EZ59" i="4"/>
  <c r="ED59" i="4"/>
  <c r="DI59" i="4"/>
  <c r="CQ59" i="4"/>
  <c r="CA59" i="4"/>
  <c r="BK59" i="4"/>
  <c r="AU59" i="4"/>
  <c r="AE59" i="4"/>
  <c r="O59" i="4"/>
  <c r="M59" i="4"/>
  <c r="AH59" i="4"/>
  <c r="BD59" i="4"/>
  <c r="BY59" i="4"/>
  <c r="CT59" i="4"/>
  <c r="DU59" i="4"/>
  <c r="FF59" i="4"/>
  <c r="GW59" i="4"/>
  <c r="IZ59" i="4"/>
  <c r="LD59" i="4"/>
  <c r="NI59" i="4"/>
  <c r="FV59" i="4"/>
  <c r="MR59" i="4"/>
  <c r="NC59" i="4"/>
  <c r="LW59" i="4"/>
  <c r="KQ59" i="4"/>
  <c r="JK59" i="4"/>
  <c r="IE59" i="4"/>
  <c r="GY59" i="4"/>
  <c r="FS59" i="4"/>
  <c r="EM59" i="4"/>
  <c r="DG59" i="4"/>
  <c r="NF59" i="4"/>
  <c r="LP59" i="4"/>
  <c r="JY59" i="4"/>
  <c r="IH59" i="4"/>
  <c r="NY59" i="4"/>
  <c r="LT59" i="4"/>
  <c r="JP59" i="4"/>
  <c r="HJ59" i="4"/>
  <c r="FR59" i="4"/>
  <c r="OJ59" i="4"/>
  <c r="MD59" i="4"/>
  <c r="JZ59" i="4"/>
  <c r="HU59" i="4"/>
  <c r="FE59" i="4"/>
  <c r="DN59" i="4"/>
  <c r="CE59" i="4"/>
  <c r="AY59" i="4"/>
  <c r="S59" i="4"/>
  <c r="AC59" i="4"/>
  <c r="AX59" i="4"/>
  <c r="CO59" i="4"/>
  <c r="EV59" i="4"/>
  <c r="IK59" i="4"/>
  <c r="MT59" i="4"/>
  <c r="H59" i="4"/>
  <c r="BV64" i="4"/>
  <c r="BS64" i="4"/>
  <c r="BM64" i="4"/>
  <c r="BH64" i="4"/>
  <c r="BC64" i="4"/>
  <c r="AW64" i="4"/>
  <c r="AR64" i="4"/>
  <c r="AM64" i="4"/>
  <c r="AG64" i="4"/>
  <c r="AB64" i="4"/>
  <c r="W64" i="4"/>
  <c r="Q64" i="4"/>
  <c r="L64" i="4"/>
  <c r="G64" i="4"/>
  <c r="BD64" i="4"/>
  <c r="X64" i="4"/>
  <c r="BQ64" i="4"/>
  <c r="BL64" i="4"/>
  <c r="BG64" i="4"/>
  <c r="BA64" i="4"/>
  <c r="AV64" i="4"/>
  <c r="AQ64" i="4"/>
  <c r="AK64" i="4"/>
  <c r="AF64" i="4"/>
  <c r="AA64" i="4"/>
  <c r="U64" i="4"/>
  <c r="P64" i="4"/>
  <c r="K64" i="4"/>
  <c r="E64" i="4"/>
  <c r="BT64" i="4"/>
  <c r="BI64" i="4"/>
  <c r="AS64" i="4"/>
  <c r="AI64" i="4"/>
  <c r="S64" i="4"/>
  <c r="C64" i="4"/>
  <c r="BU64" i="4"/>
  <c r="BP64" i="4"/>
  <c r="BK64" i="4"/>
  <c r="BE64" i="4"/>
  <c r="AZ64" i="4"/>
  <c r="AU64" i="4"/>
  <c r="AO64" i="4"/>
  <c r="AJ64" i="4"/>
  <c r="AE64" i="4"/>
  <c r="Y64" i="4"/>
  <c r="T64" i="4"/>
  <c r="O64" i="4"/>
  <c r="I64" i="4"/>
  <c r="D64" i="4"/>
  <c r="BO64" i="4"/>
  <c r="AY64" i="4"/>
  <c r="AN64" i="4"/>
  <c r="AC64" i="4"/>
  <c r="M64" i="4"/>
  <c r="H64" i="4"/>
  <c r="F64" i="4"/>
  <c r="BF64" i="4"/>
  <c r="N64" i="4"/>
  <c r="J64" i="4"/>
  <c r="Z64" i="4"/>
  <c r="AT64" i="4"/>
  <c r="BJ64" i="4"/>
  <c r="AD64" i="4"/>
  <c r="BN64" i="4"/>
  <c r="R64" i="4"/>
  <c r="AH64" i="4"/>
  <c r="BB64" i="4"/>
  <c r="BR64" i="4"/>
  <c r="V64" i="4"/>
  <c r="AL64" i="4"/>
  <c r="AX64" i="4"/>
  <c r="AP64" i="4"/>
  <c r="BV65" i="7"/>
  <c r="BQ65" i="7"/>
  <c r="BL65" i="7"/>
  <c r="BG65" i="7"/>
  <c r="BA65" i="7"/>
  <c r="AV65" i="7"/>
  <c r="AO65" i="7"/>
  <c r="AJ65" i="7"/>
  <c r="AE65" i="7"/>
  <c r="Y65" i="7"/>
  <c r="T65" i="7"/>
  <c r="O65" i="7"/>
  <c r="I65" i="7"/>
  <c r="D65" i="7"/>
  <c r="BT65" i="7"/>
  <c r="BM65" i="7"/>
  <c r="BE65" i="7"/>
  <c r="AY65" i="7"/>
  <c r="AQ65" i="7"/>
  <c r="AI65" i="7"/>
  <c r="AB65" i="7"/>
  <c r="U65" i="7"/>
  <c r="M65" i="7"/>
  <c r="G65" i="7"/>
  <c r="BS65" i="7"/>
  <c r="BK65" i="7"/>
  <c r="BD65" i="7"/>
  <c r="AW65" i="7"/>
  <c r="AN65" i="7"/>
  <c r="AG65" i="7"/>
  <c r="AA65" i="7"/>
  <c r="S65" i="7"/>
  <c r="L65" i="7"/>
  <c r="E65" i="7"/>
  <c r="BP65" i="7"/>
  <c r="BI65" i="7"/>
  <c r="BC65" i="7"/>
  <c r="AS65" i="7"/>
  <c r="AM65" i="7"/>
  <c r="AF65" i="7"/>
  <c r="X65" i="7"/>
  <c r="Q65" i="7"/>
  <c r="K65" i="7"/>
  <c r="C65" i="7"/>
  <c r="AZ65" i="7"/>
  <c r="W65" i="7"/>
  <c r="BU65" i="7"/>
  <c r="AR65" i="7"/>
  <c r="P65" i="7"/>
  <c r="BO65" i="7"/>
  <c r="H65" i="7"/>
  <c r="BH65" i="7"/>
  <c r="AC65" i="7"/>
  <c r="AK65" i="7"/>
  <c r="J65" i="7"/>
  <c r="Z65" i="7"/>
  <c r="AP65" i="7"/>
  <c r="BF65" i="7"/>
  <c r="N65" i="7"/>
  <c r="AD65" i="7"/>
  <c r="AT65" i="7"/>
  <c r="BJ65" i="7"/>
  <c r="F65" i="7"/>
  <c r="V65" i="7"/>
  <c r="AL65" i="7"/>
  <c r="BB65" i="7"/>
  <c r="BR65" i="7"/>
  <c r="BN65" i="7"/>
  <c r="R65" i="7"/>
  <c r="AH65" i="7"/>
  <c r="AX65" i="7"/>
  <c r="AU65" i="7"/>
  <c r="BN65" i="5"/>
  <c r="BT65" i="5"/>
  <c r="BD65" i="5"/>
  <c r="AN65" i="5"/>
  <c r="X65" i="5"/>
  <c r="H65" i="5"/>
  <c r="BK65" i="5"/>
  <c r="AQ65" i="5"/>
  <c r="AA65" i="5"/>
  <c r="K65" i="5"/>
  <c r="BQ65" i="5"/>
  <c r="BA65" i="5"/>
  <c r="AK65" i="5"/>
  <c r="U65" i="5"/>
  <c r="E65" i="5"/>
  <c r="N65" i="5"/>
  <c r="Z65" i="5"/>
  <c r="AL65" i="5"/>
  <c r="AX65" i="5"/>
  <c r="BP65" i="5"/>
  <c r="AZ65" i="5"/>
  <c r="AJ65" i="5"/>
  <c r="T65" i="5"/>
  <c r="D65" i="5"/>
  <c r="BG65" i="5"/>
  <c r="AM65" i="5"/>
  <c r="W65" i="5"/>
  <c r="G65" i="5"/>
  <c r="BM65" i="5"/>
  <c r="AW65" i="5"/>
  <c r="AG65" i="5"/>
  <c r="Q65" i="5"/>
  <c r="BJ65" i="5"/>
  <c r="BV65" i="5"/>
  <c r="J65" i="5"/>
  <c r="V65" i="5"/>
  <c r="AH65" i="5"/>
  <c r="BH65" i="5"/>
  <c r="AB65" i="5"/>
  <c r="BO65" i="5"/>
  <c r="AE65" i="5"/>
  <c r="BU65" i="5"/>
  <c r="AO65" i="5"/>
  <c r="I65" i="5"/>
  <c r="AP65" i="5"/>
  <c r="R65" i="5"/>
  <c r="BL65" i="5"/>
  <c r="AV65" i="5"/>
  <c r="AF65" i="5"/>
  <c r="P65" i="5"/>
  <c r="BS65" i="5"/>
  <c r="BC65" i="5"/>
  <c r="AI65" i="5"/>
  <c r="S65" i="5"/>
  <c r="C65" i="5"/>
  <c r="BI65" i="5"/>
  <c r="AS65" i="5"/>
  <c r="AC65" i="5"/>
  <c r="M65" i="5"/>
  <c r="AT65" i="5"/>
  <c r="BF65" i="5"/>
  <c r="BR65" i="5"/>
  <c r="F65" i="5"/>
  <c r="AR65" i="5"/>
  <c r="L65" i="5"/>
  <c r="AY65" i="5"/>
  <c r="O65" i="5"/>
  <c r="BE65" i="5"/>
  <c r="Y65" i="5"/>
  <c r="AD65" i="5"/>
  <c r="BB65" i="5"/>
  <c r="AU65" i="5"/>
  <c r="BU64" i="5"/>
  <c r="BO64" i="5"/>
  <c r="AY64" i="5"/>
  <c r="AI64" i="5"/>
  <c r="S64" i="5"/>
  <c r="C64" i="5"/>
  <c r="BK64" i="5"/>
  <c r="AU64" i="5"/>
  <c r="AE64" i="5"/>
  <c r="O64" i="5"/>
  <c r="BG64" i="5"/>
  <c r="AQ64" i="5"/>
  <c r="AA64" i="5"/>
  <c r="K64" i="5"/>
  <c r="BC64" i="5"/>
  <c r="AM64" i="5"/>
  <c r="BS64" i="5"/>
  <c r="G64" i="5"/>
  <c r="W64" i="5"/>
  <c r="J64" i="5"/>
  <c r="Z64" i="5"/>
  <c r="AT64" i="5"/>
  <c r="BJ64" i="5"/>
  <c r="H64" i="5"/>
  <c r="X64" i="5"/>
  <c r="AN64" i="5"/>
  <c r="BD64" i="5"/>
  <c r="BT64" i="5"/>
  <c r="M64" i="5"/>
  <c r="AC64" i="5"/>
  <c r="AS64" i="5"/>
  <c r="BI64" i="5"/>
  <c r="I64" i="5"/>
  <c r="N64" i="5"/>
  <c r="AD64" i="5"/>
  <c r="AX64" i="5"/>
  <c r="BN64" i="5"/>
  <c r="L64" i="5"/>
  <c r="AB64" i="5"/>
  <c r="AR64" i="5"/>
  <c r="BH64" i="5"/>
  <c r="Q64" i="5"/>
  <c r="AG64" i="5"/>
  <c r="AW64" i="5"/>
  <c r="BM64" i="5"/>
  <c r="F64" i="5"/>
  <c r="AL64" i="5"/>
  <c r="BV64" i="5"/>
  <c r="T64" i="5"/>
  <c r="AZ64" i="5"/>
  <c r="AO64" i="5"/>
  <c r="R64" i="5"/>
  <c r="AH64" i="5"/>
  <c r="BB64" i="5"/>
  <c r="BR64" i="5"/>
  <c r="P64" i="5"/>
  <c r="AF64" i="5"/>
  <c r="AV64" i="5"/>
  <c r="BL64" i="5"/>
  <c r="E64" i="5"/>
  <c r="U64" i="5"/>
  <c r="AK64" i="5"/>
  <c r="BA64" i="5"/>
  <c r="BQ64" i="5"/>
  <c r="V64" i="5"/>
  <c r="BF64" i="5"/>
  <c r="D64" i="5"/>
  <c r="AJ64" i="5"/>
  <c r="BP64" i="5"/>
  <c r="Y64" i="5"/>
  <c r="BE64" i="5"/>
  <c r="AP64" i="5"/>
  <c r="BS65" i="6"/>
  <c r="BP65" i="6"/>
  <c r="AZ65" i="6"/>
  <c r="AJ65" i="6"/>
  <c r="T65" i="6"/>
  <c r="K65" i="6"/>
  <c r="C65" i="6"/>
  <c r="BL65" i="6"/>
  <c r="AV65" i="6"/>
  <c r="AF65" i="6"/>
  <c r="P65" i="6"/>
  <c r="H65" i="6"/>
  <c r="BH65" i="6"/>
  <c r="AR65" i="6"/>
  <c r="AB65" i="6"/>
  <c r="O65" i="6"/>
  <c r="G65" i="6"/>
  <c r="X65" i="6"/>
  <c r="BT65" i="6"/>
  <c r="L65" i="6"/>
  <c r="D65" i="6"/>
  <c r="AN65" i="6"/>
  <c r="BD65" i="6"/>
  <c r="Q65" i="6"/>
  <c r="AG65" i="6"/>
  <c r="AW65" i="6"/>
  <c r="BM65" i="6"/>
  <c r="R65" i="6"/>
  <c r="AH65" i="6"/>
  <c r="AX65" i="6"/>
  <c r="BN65" i="6"/>
  <c r="S65" i="6"/>
  <c r="AI65" i="6"/>
  <c r="BC65" i="6"/>
  <c r="I65" i="6"/>
  <c r="Y65" i="6"/>
  <c r="AO65" i="6"/>
  <c r="BE65" i="6"/>
  <c r="BU65" i="6"/>
  <c r="J65" i="6"/>
  <c r="Z65" i="6"/>
  <c r="AP65" i="6"/>
  <c r="BF65" i="6"/>
  <c r="BV65" i="6"/>
  <c r="AA65" i="6"/>
  <c r="AQ65" i="6"/>
  <c r="BK65" i="6"/>
  <c r="U65" i="6"/>
  <c r="BA65" i="6"/>
  <c r="F65" i="6"/>
  <c r="AL65" i="6"/>
  <c r="BR65" i="6"/>
  <c r="AM65" i="6"/>
  <c r="AC65" i="6"/>
  <c r="BI65" i="6"/>
  <c r="N65" i="6"/>
  <c r="AT65" i="6"/>
  <c r="AY65" i="6"/>
  <c r="M65" i="6"/>
  <c r="BJ65" i="6"/>
  <c r="BO65" i="6"/>
  <c r="E65" i="6"/>
  <c r="AK65" i="6"/>
  <c r="BQ65" i="6"/>
  <c r="V65" i="6"/>
  <c r="BB65" i="6"/>
  <c r="W65" i="6"/>
  <c r="BG65" i="6"/>
  <c r="AS65" i="6"/>
  <c r="AD65" i="6"/>
  <c r="AE65" i="6"/>
  <c r="AU65" i="6"/>
  <c r="OL60" i="7"/>
  <c r="X60" i="7"/>
  <c r="AT60" i="7"/>
  <c r="BO60" i="7"/>
  <c r="CJ60" i="7"/>
  <c r="DF60" i="7"/>
  <c r="EA60" i="7"/>
  <c r="EV60" i="7"/>
  <c r="FR60" i="7"/>
  <c r="GM60" i="7"/>
  <c r="HH60" i="7"/>
  <c r="ID60" i="7"/>
  <c r="IY60" i="7"/>
  <c r="JT60" i="7"/>
  <c r="KP60" i="7"/>
  <c r="LK60" i="7"/>
  <c r="MK60" i="7"/>
  <c r="NN60" i="7"/>
  <c r="T60" i="7"/>
  <c r="AP60" i="7"/>
  <c r="BK60" i="7"/>
  <c r="CF60" i="7"/>
  <c r="DB60" i="7"/>
  <c r="DW60" i="7"/>
  <c r="ER60" i="7"/>
  <c r="FN60" i="7"/>
  <c r="GI60" i="7"/>
  <c r="HD60" i="7"/>
  <c r="HZ60" i="7"/>
  <c r="IU60" i="7"/>
  <c r="JP60" i="7"/>
  <c r="KL60" i="7"/>
  <c r="LG60" i="7"/>
  <c r="MF60" i="7"/>
  <c r="NI60" i="7"/>
  <c r="OK60" i="7"/>
  <c r="V60" i="7"/>
  <c r="AQ60" i="7"/>
  <c r="BL60" i="7"/>
  <c r="CH60" i="7"/>
  <c r="DC60" i="7"/>
  <c r="DX60" i="7"/>
  <c r="ET60" i="7"/>
  <c r="FO60" i="7"/>
  <c r="GJ60" i="7"/>
  <c r="HF60" i="7"/>
  <c r="IA60" i="7"/>
  <c r="IV60" i="7"/>
  <c r="JR60" i="7"/>
  <c r="KM60" i="7"/>
  <c r="LH60" i="7"/>
  <c r="MH60" i="7"/>
  <c r="NJ60" i="7"/>
  <c r="OM60" i="7"/>
  <c r="NW60" i="7"/>
  <c r="NG60" i="7"/>
  <c r="MQ60" i="7"/>
  <c r="MA60" i="7"/>
  <c r="OH60" i="7"/>
  <c r="NM60" i="7"/>
  <c r="MR60" i="7"/>
  <c r="LV60" i="7"/>
  <c r="LE60" i="7"/>
  <c r="KO60" i="7"/>
  <c r="JY60" i="7"/>
  <c r="JI60" i="7"/>
  <c r="IS60" i="7"/>
  <c r="IC60" i="7"/>
  <c r="HM60" i="7"/>
  <c r="GW60" i="7"/>
  <c r="GG60" i="7"/>
  <c r="FQ60" i="7"/>
  <c r="FA60" i="7"/>
  <c r="EK60" i="7"/>
  <c r="DU60" i="7"/>
  <c r="DE60" i="7"/>
  <c r="CO60" i="7"/>
  <c r="BY60" i="7"/>
  <c r="BI60" i="7"/>
  <c r="AS60" i="7"/>
  <c r="AC60" i="7"/>
  <c r="M60" i="7"/>
  <c r="L60" i="7"/>
  <c r="AH60" i="7"/>
  <c r="BC60" i="7"/>
  <c r="BX60" i="7"/>
  <c r="CT60" i="7"/>
  <c r="DO60" i="7"/>
  <c r="EJ60" i="7"/>
  <c r="FF60" i="7"/>
  <c r="GA60" i="7"/>
  <c r="GV60" i="7"/>
  <c r="HR60" i="7"/>
  <c r="IM60" i="7"/>
  <c r="JH60" i="7"/>
  <c r="KD60" i="7"/>
  <c r="KY60" i="7"/>
  <c r="LU60" i="7"/>
  <c r="MX60" i="7"/>
  <c r="NZ60" i="7"/>
  <c r="C60" i="7"/>
  <c r="AD60" i="7"/>
  <c r="AY60" i="7"/>
  <c r="BT60" i="7"/>
  <c r="CP60" i="7"/>
  <c r="DK60" i="7"/>
  <c r="EF60" i="7"/>
  <c r="FB60" i="7"/>
  <c r="FW60" i="7"/>
  <c r="GR60" i="7"/>
  <c r="HN60" i="7"/>
  <c r="II60" i="7"/>
  <c r="JD60" i="7"/>
  <c r="JZ60" i="7"/>
  <c r="KU60" i="7"/>
  <c r="LP60" i="7"/>
  <c r="MS60" i="7"/>
  <c r="NU60" i="7"/>
  <c r="D60" i="7"/>
  <c r="Z60" i="7"/>
  <c r="AU60" i="7"/>
  <c r="BP60" i="7"/>
  <c r="CL60" i="7"/>
  <c r="DG60" i="7"/>
  <c r="EB60" i="7"/>
  <c r="EX60" i="7"/>
  <c r="FS60" i="7"/>
  <c r="GN60" i="7"/>
  <c r="HJ60" i="7"/>
  <c r="IE60" i="7"/>
  <c r="IZ60" i="7"/>
  <c r="JV60" i="7"/>
  <c r="KQ60" i="7"/>
  <c r="LL60" i="7"/>
  <c r="MN60" i="7"/>
  <c r="NP60" i="7"/>
  <c r="F60" i="7"/>
  <c r="AA60" i="7"/>
  <c r="AV60" i="7"/>
  <c r="BR60" i="7"/>
  <c r="CM60" i="7"/>
  <c r="DH60" i="7"/>
  <c r="ED60" i="7"/>
  <c r="EY60" i="7"/>
  <c r="FT60" i="7"/>
  <c r="GP60" i="7"/>
  <c r="HK60" i="7"/>
  <c r="IF60" i="7"/>
  <c r="JB60" i="7"/>
  <c r="JW60" i="7"/>
  <c r="KR60" i="7"/>
  <c r="LN60" i="7"/>
  <c r="MO60" i="7"/>
  <c r="NQ60" i="7"/>
  <c r="OI60" i="7"/>
  <c r="NS60" i="7"/>
  <c r="NC60" i="7"/>
  <c r="MM60" i="7"/>
  <c r="LW60" i="7"/>
  <c r="OC60" i="7"/>
  <c r="NH60" i="7"/>
  <c r="ML60" i="7"/>
  <c r="LQ60" i="7"/>
  <c r="LA60" i="7"/>
  <c r="KK60" i="7"/>
  <c r="JU60" i="7"/>
  <c r="JE60" i="7"/>
  <c r="IO60" i="7"/>
  <c r="HY60" i="7"/>
  <c r="HI60" i="7"/>
  <c r="GS60" i="7"/>
  <c r="GC60" i="7"/>
  <c r="FM60" i="7"/>
  <c r="EW60" i="7"/>
  <c r="EG60" i="7"/>
  <c r="DQ60" i="7"/>
  <c r="DA60" i="7"/>
  <c r="CK60" i="7"/>
  <c r="BU60" i="7"/>
  <c r="BE60" i="7"/>
  <c r="AO60" i="7"/>
  <c r="Y60" i="7"/>
  <c r="I60" i="7"/>
  <c r="R60" i="7"/>
  <c r="AM60" i="7"/>
  <c r="BH60" i="7"/>
  <c r="CD60" i="7"/>
  <c r="CY60" i="7"/>
  <c r="DT60" i="7"/>
  <c r="EP60" i="7"/>
  <c r="FK60" i="7"/>
  <c r="GF60" i="7"/>
  <c r="HB60" i="7"/>
  <c r="HW60" i="7"/>
  <c r="IR60" i="7"/>
  <c r="JN60" i="7"/>
  <c r="KI60" i="7"/>
  <c r="LD60" i="7"/>
  <c r="MC60" i="7"/>
  <c r="NE60" i="7"/>
  <c r="OG60" i="7"/>
  <c r="S60" i="7"/>
  <c r="AN60" i="7"/>
  <c r="BJ60" i="7"/>
  <c r="CE60" i="7"/>
  <c r="CZ60" i="7"/>
  <c r="DV60" i="7"/>
  <c r="EQ60" i="7"/>
  <c r="FL60" i="7"/>
  <c r="GH60" i="7"/>
  <c r="HC60" i="7"/>
  <c r="HX60" i="7"/>
  <c r="IT60" i="7"/>
  <c r="JO60" i="7"/>
  <c r="KJ60" i="7"/>
  <c r="LF60" i="7"/>
  <c r="MD60" i="7"/>
  <c r="NF60" i="7"/>
  <c r="OJ60" i="7"/>
  <c r="O60" i="7"/>
  <c r="AJ60" i="7"/>
  <c r="BF60" i="7"/>
  <c r="CA60" i="7"/>
  <c r="CV60" i="7"/>
  <c r="DR60" i="7"/>
  <c r="EM60" i="7"/>
  <c r="FH60" i="7"/>
  <c r="GD60" i="7"/>
  <c r="GY60" i="7"/>
  <c r="HT60" i="7"/>
  <c r="IP60" i="7"/>
  <c r="JK60" i="7"/>
  <c r="KF60" i="7"/>
  <c r="LB60" i="7"/>
  <c r="LY60" i="7"/>
  <c r="NA60" i="7"/>
  <c r="OD60" i="7"/>
  <c r="P60" i="7"/>
  <c r="AL60" i="7"/>
  <c r="BG60" i="7"/>
  <c r="CB60" i="7"/>
  <c r="CX60" i="7"/>
  <c r="DS60" i="7"/>
  <c r="EN60" i="7"/>
  <c r="FJ60" i="7"/>
  <c r="GE60" i="7"/>
  <c r="GZ60" i="7"/>
  <c r="HV60" i="7"/>
  <c r="IQ60" i="7"/>
  <c r="JL60" i="7"/>
  <c r="KH60" i="7"/>
  <c r="LC60" i="7"/>
  <c r="LZ60" i="7"/>
  <c r="ND60" i="7"/>
  <c r="OF60" i="7"/>
  <c r="OA60" i="7"/>
  <c r="NK60" i="7"/>
  <c r="MU60" i="7"/>
  <c r="ME60" i="7"/>
  <c r="ON60" i="7"/>
  <c r="NR60" i="7"/>
  <c r="MW60" i="7"/>
  <c r="MB60" i="7"/>
  <c r="LI60" i="7"/>
  <c r="KS60" i="7"/>
  <c r="KC60" i="7"/>
  <c r="JM60" i="7"/>
  <c r="IW60" i="7"/>
  <c r="IG60" i="7"/>
  <c r="HQ60" i="7"/>
  <c r="HA60" i="7"/>
  <c r="GK60" i="7"/>
  <c r="FU60" i="7"/>
  <c r="FE60" i="7"/>
  <c r="EO60" i="7"/>
  <c r="DY60" i="7"/>
  <c r="DI60" i="7"/>
  <c r="CS60" i="7"/>
  <c r="CC60" i="7"/>
  <c r="BM60" i="7"/>
  <c r="AW60" i="7"/>
  <c r="AG60" i="7"/>
  <c r="Q60" i="7"/>
  <c r="G60" i="7"/>
  <c r="AB60" i="7"/>
  <c r="AX60" i="7"/>
  <c r="BS60" i="7"/>
  <c r="CN60" i="7"/>
  <c r="DJ60" i="7"/>
  <c r="EE60" i="7"/>
  <c r="EZ60" i="7"/>
  <c r="FV60" i="7"/>
  <c r="GQ60" i="7"/>
  <c r="HL60" i="7"/>
  <c r="IH60" i="7"/>
  <c r="JC60" i="7"/>
  <c r="JX60" i="7"/>
  <c r="KT60" i="7"/>
  <c r="LO60" i="7"/>
  <c r="MP60" i="7"/>
  <c r="NT60" i="7"/>
  <c r="AI60" i="7"/>
  <c r="DP60" i="7"/>
  <c r="GX60" i="7"/>
  <c r="KE60" i="7"/>
  <c r="OB60" i="7"/>
  <c r="AE60" i="7"/>
  <c r="DL60" i="7"/>
  <c r="GT60" i="7"/>
  <c r="KA60" i="7"/>
  <c r="NV60" i="7"/>
  <c r="BW60" i="7"/>
  <c r="FD60" i="7"/>
  <c r="IL60" i="7"/>
  <c r="LT60" i="7"/>
  <c r="NO60" i="7"/>
  <c r="NX60" i="7"/>
  <c r="KW60" i="7"/>
  <c r="IK60" i="7"/>
  <c r="FY60" i="7"/>
  <c r="DM60" i="7"/>
  <c r="BA60" i="7"/>
  <c r="W60" i="7"/>
  <c r="DD60" i="7"/>
  <c r="GL60" i="7"/>
  <c r="JS60" i="7"/>
  <c r="NL60" i="7"/>
  <c r="BD60" i="7"/>
  <c r="EL60" i="7"/>
  <c r="HS60" i="7"/>
  <c r="KZ60" i="7"/>
  <c r="AZ60" i="7"/>
  <c r="EH60" i="7"/>
  <c r="HO60" i="7"/>
  <c r="KV60" i="7"/>
  <c r="K60" i="7"/>
  <c r="CR60" i="7"/>
  <c r="FZ60" i="7"/>
  <c r="JG60" i="7"/>
  <c r="MV60" i="7"/>
  <c r="MY60" i="7"/>
  <c r="NB60" i="7"/>
  <c r="KG60" i="7"/>
  <c r="HU60" i="7"/>
  <c r="FI60" i="7"/>
  <c r="CW60" i="7"/>
  <c r="AK60" i="7"/>
  <c r="AR60" i="7"/>
  <c r="DZ60" i="7"/>
  <c r="HG60" i="7"/>
  <c r="KN60" i="7"/>
  <c r="OO60" i="7"/>
  <c r="H60" i="7"/>
  <c r="GB60" i="7"/>
  <c r="MZ60" i="7"/>
  <c r="J60" i="7"/>
  <c r="FX60" i="7"/>
  <c r="MT60" i="7"/>
  <c r="EI60" i="7"/>
  <c r="KX60" i="7"/>
  <c r="LS60" i="7"/>
  <c r="JA60" i="7"/>
  <c r="EC60" i="7"/>
  <c r="E60" i="7"/>
  <c r="FP60" i="7"/>
  <c r="MJ60" i="7"/>
  <c r="BZ60" i="7"/>
  <c r="FG60" i="7"/>
  <c r="IN60" i="7"/>
  <c r="LX60" i="7"/>
  <c r="BV60" i="7"/>
  <c r="FC60" i="7"/>
  <c r="IJ60" i="7"/>
  <c r="LR60" i="7"/>
  <c r="AF60" i="7"/>
  <c r="DN60" i="7"/>
  <c r="GU60" i="7"/>
  <c r="KB60" i="7"/>
  <c r="NY60" i="7"/>
  <c r="MI60" i="7"/>
  <c r="MG60" i="7"/>
  <c r="JQ60" i="7"/>
  <c r="HE60" i="7"/>
  <c r="ES60" i="7"/>
  <c r="CG60" i="7"/>
  <c r="U60" i="7"/>
  <c r="BN60" i="7"/>
  <c r="EU60" i="7"/>
  <c r="IB60" i="7"/>
  <c r="LJ60" i="7"/>
  <c r="CU60" i="7"/>
  <c r="JJ60" i="7"/>
  <c r="CQ60" i="7"/>
  <c r="JF60" i="7"/>
  <c r="BB60" i="7"/>
  <c r="HP60" i="7"/>
  <c r="OE60" i="7"/>
  <c r="LM60" i="7"/>
  <c r="GO60" i="7"/>
  <c r="BQ60" i="7"/>
  <c r="CI60" i="7"/>
  <c r="IX60" i="7"/>
  <c r="N60" i="7"/>
  <c r="BS61" i="9"/>
  <c r="P61" i="9"/>
  <c r="AL61" i="9"/>
  <c r="BG61" i="9"/>
  <c r="BQ61" i="9"/>
  <c r="BE61" i="9"/>
  <c r="AO61" i="9"/>
  <c r="Y61" i="9"/>
  <c r="I61" i="9"/>
  <c r="R61" i="9"/>
  <c r="AM61" i="9"/>
  <c r="BH61" i="9"/>
  <c r="C61" i="9"/>
  <c r="AD61" i="9"/>
  <c r="AY61" i="9"/>
  <c r="BV61" i="9"/>
  <c r="J61" i="9"/>
  <c r="AE61" i="9"/>
  <c r="AZ61" i="9"/>
  <c r="F61" i="9"/>
  <c r="AF61" i="9"/>
  <c r="BL61" i="9"/>
  <c r="BU61" i="9"/>
  <c r="BA61" i="9"/>
  <c r="AG61" i="9"/>
  <c r="M61" i="9"/>
  <c r="W61" i="9"/>
  <c r="AX61" i="9"/>
  <c r="N61" i="9"/>
  <c r="AT61" i="9"/>
  <c r="D61" i="9"/>
  <c r="AJ61" i="9"/>
  <c r="BK61" i="9"/>
  <c r="K61" i="9"/>
  <c r="AQ61" i="9"/>
  <c r="BR61" i="9"/>
  <c r="AW61" i="9"/>
  <c r="AC61" i="9"/>
  <c r="E61" i="9"/>
  <c r="AB61" i="9"/>
  <c r="BC61" i="9"/>
  <c r="X61" i="9"/>
  <c r="BD61" i="9"/>
  <c r="O61" i="9"/>
  <c r="AP61" i="9"/>
  <c r="BP61" i="9"/>
  <c r="V61" i="9"/>
  <c r="AV61" i="9"/>
  <c r="BM61" i="9"/>
  <c r="AS61" i="9"/>
  <c r="U61" i="9"/>
  <c r="G61" i="9"/>
  <c r="AH61" i="9"/>
  <c r="BN61" i="9"/>
  <c r="AI61" i="9"/>
  <c r="BJ61" i="9"/>
  <c r="T61" i="9"/>
  <c r="AU61" i="9"/>
  <c r="AA61" i="9"/>
  <c r="BI61" i="9"/>
  <c r="AR61" i="9"/>
  <c r="BB61" i="9"/>
  <c r="AK61" i="9"/>
  <c r="BT61" i="9"/>
  <c r="H61" i="9"/>
  <c r="Q61" i="9"/>
  <c r="AN61" i="9"/>
  <c r="Z61" i="9"/>
  <c r="L61" i="9"/>
  <c r="BF61" i="9"/>
  <c r="BO61" i="9"/>
  <c r="S61" i="9"/>
  <c r="OO59" i="8"/>
  <c r="NT59" i="8"/>
  <c r="MX59" i="8"/>
  <c r="MC59" i="8"/>
  <c r="LH59" i="8"/>
  <c r="KL59" i="8"/>
  <c r="JQ59" i="8"/>
  <c r="IV59" i="8"/>
  <c r="HZ59" i="8"/>
  <c r="HE59" i="8"/>
  <c r="GJ59" i="8"/>
  <c r="FN59" i="8"/>
  <c r="ES59" i="8"/>
  <c r="DX59" i="8"/>
  <c r="DB59" i="8"/>
  <c r="CG59" i="8"/>
  <c r="BP59" i="8"/>
  <c r="AZ59" i="8"/>
  <c r="AJ59" i="8"/>
  <c r="T59" i="8"/>
  <c r="KR59" i="8"/>
  <c r="GO59" i="8"/>
  <c r="EC59" i="8"/>
  <c r="BD59" i="8"/>
  <c r="X59" i="8"/>
  <c r="OJ59" i="8"/>
  <c r="NN59" i="8"/>
  <c r="MS59" i="8"/>
  <c r="LX59" i="8"/>
  <c r="LB59" i="8"/>
  <c r="KG59" i="8"/>
  <c r="JL59" i="8"/>
  <c r="IP59" i="8"/>
  <c r="HU59" i="8"/>
  <c r="GZ59" i="8"/>
  <c r="GD59" i="8"/>
  <c r="FI59" i="8"/>
  <c r="EN59" i="8"/>
  <c r="DR59" i="8"/>
  <c r="CW59" i="8"/>
  <c r="CB59" i="8"/>
  <c r="BL59" i="8"/>
  <c r="AV59" i="8"/>
  <c r="AF59" i="8"/>
  <c r="P59" i="8"/>
  <c r="CL59" i="8"/>
  <c r="OD59" i="8"/>
  <c r="NI59" i="8"/>
  <c r="MN59" i="8"/>
  <c r="LR59" i="8"/>
  <c r="KW59" i="8"/>
  <c r="KB59" i="8"/>
  <c r="JF59" i="8"/>
  <c r="IK59" i="8"/>
  <c r="HP59" i="8"/>
  <c r="GT59" i="8"/>
  <c r="FY59" i="8"/>
  <c r="FD59" i="8"/>
  <c r="EH59" i="8"/>
  <c r="DM59" i="8"/>
  <c r="CR59" i="8"/>
  <c r="BX59" i="8"/>
  <c r="BH59" i="8"/>
  <c r="AR59" i="8"/>
  <c r="AB59" i="8"/>
  <c r="L59" i="8"/>
  <c r="NY59" i="8"/>
  <c r="ND59" i="8"/>
  <c r="MH59" i="8"/>
  <c r="LM59" i="8"/>
  <c r="JV59" i="8"/>
  <c r="JA59" i="8"/>
  <c r="IF59" i="8"/>
  <c r="HJ59" i="8"/>
  <c r="FT59" i="8"/>
  <c r="EX59" i="8"/>
  <c r="DH59" i="8"/>
  <c r="BT59" i="8"/>
  <c r="AN59" i="8"/>
  <c r="D59" i="8"/>
  <c r="OM59" i="8"/>
  <c r="NW59" i="8"/>
  <c r="NG59" i="8"/>
  <c r="MQ59" i="8"/>
  <c r="MA59" i="8"/>
  <c r="LK59" i="8"/>
  <c r="KU59" i="8"/>
  <c r="KE59" i="8"/>
  <c r="JO59" i="8"/>
  <c r="IY59" i="8"/>
  <c r="II59" i="8"/>
  <c r="HS59" i="8"/>
  <c r="HC59" i="8"/>
  <c r="GM59" i="8"/>
  <c r="FW59" i="8"/>
  <c r="FG59" i="8"/>
  <c r="EQ59" i="8"/>
  <c r="EA59" i="8"/>
  <c r="DK59" i="8"/>
  <c r="CU59" i="8"/>
  <c r="CE59" i="8"/>
  <c r="NX59" i="8"/>
  <c r="NB59" i="8"/>
  <c r="MG59" i="8"/>
  <c r="LL59" i="8"/>
  <c r="KP59" i="8"/>
  <c r="JU59" i="8"/>
  <c r="IZ59" i="8"/>
  <c r="ID59" i="8"/>
  <c r="HI59" i="8"/>
  <c r="GN59" i="8"/>
  <c r="FR59" i="8"/>
  <c r="EW59" i="8"/>
  <c r="EB59" i="8"/>
  <c r="DF59" i="8"/>
  <c r="CK59" i="8"/>
  <c r="BS59" i="8"/>
  <c r="BC59" i="8"/>
  <c r="AM59" i="8"/>
  <c r="W59" i="8"/>
  <c r="G59" i="8"/>
  <c r="NZ59" i="8"/>
  <c r="NE59" i="8"/>
  <c r="MJ59" i="8"/>
  <c r="LN59" i="8"/>
  <c r="KS59" i="8"/>
  <c r="JX59" i="8"/>
  <c r="JB59" i="8"/>
  <c r="IG59" i="8"/>
  <c r="HL59" i="8"/>
  <c r="GP59" i="8"/>
  <c r="FU59" i="8"/>
  <c r="EZ59" i="8"/>
  <c r="ED59" i="8"/>
  <c r="DI59" i="8"/>
  <c r="CN59" i="8"/>
  <c r="BU59" i="8"/>
  <c r="BE59" i="8"/>
  <c r="AO59" i="8"/>
  <c r="Y59" i="8"/>
  <c r="I59" i="8"/>
  <c r="Z59" i="8"/>
  <c r="BF59" i="8"/>
  <c r="CO59" i="8"/>
  <c r="EF59" i="8"/>
  <c r="FV59" i="8"/>
  <c r="HM59" i="8"/>
  <c r="JD59" i="8"/>
  <c r="KT59" i="8"/>
  <c r="MK59" i="8"/>
  <c r="OB59" i="8"/>
  <c r="F59" i="8"/>
  <c r="AL59" i="8"/>
  <c r="BR59" i="8"/>
  <c r="DE59" i="8"/>
  <c r="EV59" i="8"/>
  <c r="GL59" i="8"/>
  <c r="IC59" i="8"/>
  <c r="JT59" i="8"/>
  <c r="LJ59" i="8"/>
  <c r="NA59" i="8"/>
  <c r="OA59" i="8"/>
  <c r="NC59" i="8"/>
  <c r="MI59" i="8"/>
  <c r="LO59" i="8"/>
  <c r="KQ59" i="8"/>
  <c r="JW59" i="8"/>
  <c r="JC59" i="8"/>
  <c r="IE59" i="8"/>
  <c r="HK59" i="8"/>
  <c r="GQ59" i="8"/>
  <c r="FS59" i="8"/>
  <c r="EY59" i="8"/>
  <c r="EE59" i="8"/>
  <c r="DG59" i="8"/>
  <c r="CM59" i="8"/>
  <c r="OC59" i="8"/>
  <c r="MW59" i="8"/>
  <c r="LV59" i="8"/>
  <c r="KV59" i="8"/>
  <c r="JP59" i="8"/>
  <c r="IO59" i="8"/>
  <c r="HN59" i="8"/>
  <c r="GH59" i="8"/>
  <c r="FH59" i="8"/>
  <c r="EG59" i="8"/>
  <c r="DA59" i="8"/>
  <c r="CA59" i="8"/>
  <c r="BG59" i="8"/>
  <c r="AI59" i="8"/>
  <c r="O59" i="8"/>
  <c r="OF59" i="8"/>
  <c r="MZ59" i="8"/>
  <c r="LY59" i="8"/>
  <c r="KX59" i="8"/>
  <c r="JR59" i="8"/>
  <c r="IR59" i="8"/>
  <c r="HQ59" i="8"/>
  <c r="GK59" i="8"/>
  <c r="FJ59" i="8"/>
  <c r="EJ59" i="8"/>
  <c r="DD59" i="8"/>
  <c r="CC59" i="8"/>
  <c r="BI59" i="8"/>
  <c r="AK59" i="8"/>
  <c r="Q59" i="8"/>
  <c r="R59" i="8"/>
  <c r="BN59" i="8"/>
  <c r="DJ59" i="8"/>
  <c r="FL59" i="8"/>
  <c r="HX59" i="8"/>
  <c r="JY59" i="8"/>
  <c r="LZ59" i="8"/>
  <c r="OL59" i="8"/>
  <c r="V59" i="8"/>
  <c r="BJ59" i="8"/>
  <c r="DP59" i="8"/>
  <c r="FQ59" i="8"/>
  <c r="NS59" i="8"/>
  <c r="MY59" i="8"/>
  <c r="ME59" i="8"/>
  <c r="LG59" i="8"/>
  <c r="KM59" i="8"/>
  <c r="JS59" i="8"/>
  <c r="IU59" i="8"/>
  <c r="IA59" i="8"/>
  <c r="HG59" i="8"/>
  <c r="GI59" i="8"/>
  <c r="FO59" i="8"/>
  <c r="EU59" i="8"/>
  <c r="DW59" i="8"/>
  <c r="DC59" i="8"/>
  <c r="CI59" i="8"/>
  <c r="NR59" i="8"/>
  <c r="MR59" i="8"/>
  <c r="LQ59" i="8"/>
  <c r="KK59" i="8"/>
  <c r="JJ59" i="8"/>
  <c r="IJ59" i="8"/>
  <c r="HD59" i="8"/>
  <c r="GC59" i="8"/>
  <c r="FB59" i="8"/>
  <c r="DV59" i="8"/>
  <c r="CV59" i="8"/>
  <c r="BW59" i="8"/>
  <c r="AY59" i="8"/>
  <c r="AE59" i="8"/>
  <c r="K59" i="8"/>
  <c r="NU59" i="8"/>
  <c r="MT59" i="8"/>
  <c r="LT59" i="8"/>
  <c r="KN59" i="8"/>
  <c r="JM59" i="8"/>
  <c r="IL59" i="8"/>
  <c r="HF59" i="8"/>
  <c r="GF59" i="8"/>
  <c r="FE59" i="8"/>
  <c r="DY59" i="8"/>
  <c r="CX59" i="8"/>
  <c r="BY59" i="8"/>
  <c r="BA59" i="8"/>
  <c r="AG59" i="8"/>
  <c r="M59" i="8"/>
  <c r="AH59" i="8"/>
  <c r="BV59" i="8"/>
  <c r="DU59" i="8"/>
  <c r="GG59" i="8"/>
  <c r="IH59" i="8"/>
  <c r="KJ59" i="8"/>
  <c r="MV59" i="8"/>
  <c r="AD59" i="8"/>
  <c r="BZ59" i="8"/>
  <c r="DZ59" i="8"/>
  <c r="GB59" i="8"/>
  <c r="IN59" i="8"/>
  <c r="KO59" i="8"/>
  <c r="MP59" i="8"/>
  <c r="OI59" i="8"/>
  <c r="NO59" i="8"/>
  <c r="MU59" i="8"/>
  <c r="LW59" i="8"/>
  <c r="LC59" i="8"/>
  <c r="KI59" i="8"/>
  <c r="JK59" i="8"/>
  <c r="IQ59" i="8"/>
  <c r="HW59" i="8"/>
  <c r="GY59" i="8"/>
  <c r="GE59" i="8"/>
  <c r="FK59" i="8"/>
  <c r="EM59" i="8"/>
  <c r="DS59" i="8"/>
  <c r="CY59" i="8"/>
  <c r="ON59" i="8"/>
  <c r="NM59" i="8"/>
  <c r="ML59" i="8"/>
  <c r="LF59" i="8"/>
  <c r="KF59" i="8"/>
  <c r="JE59" i="8"/>
  <c r="HY59" i="8"/>
  <c r="GX59" i="8"/>
  <c r="FX59" i="8"/>
  <c r="ER59" i="8"/>
  <c r="DQ59" i="8"/>
  <c r="CP59" i="8"/>
  <c r="BO59" i="8"/>
  <c r="AU59" i="8"/>
  <c r="AA59" i="8"/>
  <c r="C59" i="8"/>
  <c r="NP59" i="8"/>
  <c r="MO59" i="8"/>
  <c r="LI59" i="8"/>
  <c r="KH59" i="8"/>
  <c r="JH59" i="8"/>
  <c r="IB59" i="8"/>
  <c r="HA59" i="8"/>
  <c r="FZ59" i="8"/>
  <c r="ET59" i="8"/>
  <c r="DT59" i="8"/>
  <c r="CS59" i="8"/>
  <c r="BQ59" i="8"/>
  <c r="AW59" i="8"/>
  <c r="AC59" i="8"/>
  <c r="E59" i="8"/>
  <c r="AP59" i="8"/>
  <c r="CD59" i="8"/>
  <c r="EP59" i="8"/>
  <c r="GR59" i="8"/>
  <c r="IS59" i="8"/>
  <c r="LE59" i="8"/>
  <c r="NF59" i="8"/>
  <c r="AT59" i="8"/>
  <c r="CJ59" i="8"/>
  <c r="EK59" i="8"/>
  <c r="GW59" i="8"/>
  <c r="IX59" i="8"/>
  <c r="KZ59" i="8"/>
  <c r="NL59" i="8"/>
  <c r="MM59" i="8"/>
  <c r="JG59" i="8"/>
  <c r="GA59" i="8"/>
  <c r="CQ59" i="8"/>
  <c r="LA59" i="8"/>
  <c r="GS59" i="8"/>
  <c r="CF59" i="8"/>
  <c r="OK59" i="8"/>
  <c r="KC59" i="8"/>
  <c r="FP59" i="8"/>
  <c r="BM59" i="8"/>
  <c r="AX59" i="8"/>
  <c r="JN59" i="8"/>
  <c r="FF59" i="8"/>
  <c r="KD59" i="8"/>
  <c r="OG59" i="8"/>
  <c r="LS59" i="8"/>
  <c r="IM59" i="8"/>
  <c r="FC59" i="8"/>
  <c r="OH59" i="8"/>
  <c r="JZ59" i="8"/>
  <c r="FM59" i="8"/>
  <c r="BK59" i="8"/>
  <c r="NJ59" i="8"/>
  <c r="IW59" i="8"/>
  <c r="EO59" i="8"/>
  <c r="AS59" i="8"/>
  <c r="CZ59" i="8"/>
  <c r="LP59" i="8"/>
  <c r="N59" i="8"/>
  <c r="HH59" i="8"/>
  <c r="LU59" i="8"/>
  <c r="OE59" i="8"/>
  <c r="KY59" i="8"/>
  <c r="HO59" i="8"/>
  <c r="EI59" i="8"/>
  <c r="NH59" i="8"/>
  <c r="IT59" i="8"/>
  <c r="EL59" i="8"/>
  <c r="AQ59" i="8"/>
  <c r="MD59" i="8"/>
  <c r="HV59" i="8"/>
  <c r="DN59" i="8"/>
  <c r="U59" i="8"/>
  <c r="FA59" i="8"/>
  <c r="NQ59" i="8"/>
  <c r="BB59" i="8"/>
  <c r="HR59" i="8"/>
  <c r="MF59" i="8"/>
  <c r="KA59" i="8"/>
  <c r="HT59" i="8"/>
  <c r="GV59" i="8"/>
  <c r="NV59" i="8"/>
  <c r="GU59" i="8"/>
  <c r="DL59" i="8"/>
  <c r="CH59" i="8"/>
  <c r="DO59" i="8"/>
  <c r="S59" i="8"/>
  <c r="J59" i="8"/>
  <c r="CT59" i="8"/>
  <c r="NK59" i="8"/>
  <c r="MB59" i="8"/>
  <c r="LD59" i="8"/>
  <c r="HB59" i="8"/>
  <c r="JI59" i="8"/>
  <c r="H59" i="8"/>
  <c r="BT63" i="9"/>
  <c r="V63" i="9"/>
  <c r="AX63" i="9"/>
  <c r="BO63" i="9"/>
  <c r="AY63" i="9"/>
  <c r="AI63" i="9"/>
  <c r="S63" i="9"/>
  <c r="C63" i="9"/>
  <c r="BE63" i="9"/>
  <c r="AJ63" i="9"/>
  <c r="I63" i="9"/>
  <c r="X63" i="9"/>
  <c r="BA63" i="9"/>
  <c r="Z63" i="9"/>
  <c r="BB63" i="9"/>
  <c r="F63" i="9"/>
  <c r="AH63" i="9"/>
  <c r="BL63" i="9"/>
  <c r="AK63" i="9"/>
  <c r="BS63" i="9"/>
  <c r="AU63" i="9"/>
  <c r="AA63" i="9"/>
  <c r="G63" i="9"/>
  <c r="AZ63" i="9"/>
  <c r="T63" i="9"/>
  <c r="Q63" i="9"/>
  <c r="BH63" i="9"/>
  <c r="E63" i="9"/>
  <c r="AN63" i="9"/>
  <c r="AB63" i="9"/>
  <c r="BR63" i="9"/>
  <c r="H63" i="9"/>
  <c r="AR63" i="9"/>
  <c r="BK63" i="9"/>
  <c r="AQ63" i="9"/>
  <c r="W63" i="9"/>
  <c r="BU63" i="9"/>
  <c r="AT63" i="9"/>
  <c r="N63" i="9"/>
  <c r="AF63" i="9"/>
  <c r="BN63" i="9"/>
  <c r="L63" i="9"/>
  <c r="AV63" i="9"/>
  <c r="AP63" i="9"/>
  <c r="P63" i="9"/>
  <c r="BF63" i="9"/>
  <c r="BG63" i="9"/>
  <c r="AM63" i="9"/>
  <c r="O63" i="9"/>
  <c r="BP63" i="9"/>
  <c r="AO63" i="9"/>
  <c r="D63" i="9"/>
  <c r="AL63" i="9"/>
  <c r="BV63" i="9"/>
  <c r="R63" i="9"/>
  <c r="BI63" i="9"/>
  <c r="M63" i="9"/>
  <c r="AW63" i="9"/>
  <c r="K63" i="9"/>
  <c r="AS63" i="9"/>
  <c r="AG63" i="9"/>
  <c r="U63" i="9"/>
  <c r="BJ63" i="9"/>
  <c r="BQ63" i="9"/>
  <c r="BD63" i="9"/>
  <c r="AC63" i="9"/>
  <c r="BC63" i="9"/>
  <c r="Y63" i="9"/>
  <c r="AE63" i="9"/>
  <c r="J63" i="9"/>
  <c r="BM63" i="9"/>
  <c r="AD63" i="9"/>
  <c r="OE60" i="9"/>
  <c r="EQ60" i="9"/>
  <c r="DK60" i="9"/>
  <c r="CP60" i="9"/>
  <c r="BW60" i="9"/>
  <c r="BH60" i="9"/>
  <c r="AT60" i="9"/>
  <c r="AF60" i="9"/>
  <c r="R60" i="9"/>
  <c r="EF60" i="9"/>
  <c r="DF60" i="9"/>
  <c r="CJ60" i="9"/>
  <c r="BS60" i="9"/>
  <c r="BD60" i="9"/>
  <c r="AQ60" i="9"/>
  <c r="AB60" i="9"/>
  <c r="K60" i="9"/>
  <c r="FB60" i="9"/>
  <c r="DP60" i="9"/>
  <c r="CU60" i="9"/>
  <c r="BZ60" i="9"/>
  <c r="BL60" i="9"/>
  <c r="AX60" i="9"/>
  <c r="AI60" i="9"/>
  <c r="V60" i="9"/>
  <c r="C60" i="9"/>
  <c r="CZ60" i="9"/>
  <c r="AM60" i="9"/>
  <c r="CE60" i="9"/>
  <c r="X60" i="9"/>
  <c r="BO60" i="9"/>
  <c r="G60" i="9"/>
  <c r="DV60" i="9"/>
  <c r="BB60" i="9"/>
  <c r="AA60" i="9"/>
  <c r="BC60" i="9"/>
  <c r="CH60" i="9"/>
  <c r="DX60" i="9"/>
  <c r="FT60" i="9"/>
  <c r="JB60" i="9"/>
  <c r="MI60" i="9"/>
  <c r="EL60" i="9"/>
  <c r="GU60" i="9"/>
  <c r="KB60" i="9"/>
  <c r="NJ60" i="9"/>
  <c r="OG60" i="9"/>
  <c r="NQ60" i="9"/>
  <c r="NA60" i="9"/>
  <c r="MK60" i="9"/>
  <c r="LU60" i="9"/>
  <c r="LE60" i="9"/>
  <c r="KO60" i="9"/>
  <c r="JY60" i="9"/>
  <c r="JI60" i="9"/>
  <c r="IS60" i="9"/>
  <c r="IC60" i="9"/>
  <c r="HM60" i="9"/>
  <c r="GW60" i="9"/>
  <c r="GG60" i="9"/>
  <c r="FQ60" i="9"/>
  <c r="FA60" i="9"/>
  <c r="EK60" i="9"/>
  <c r="DU60" i="9"/>
  <c r="DE60" i="9"/>
  <c r="CO60" i="9"/>
  <c r="BY60" i="9"/>
  <c r="BI60" i="9"/>
  <c r="AS60" i="9"/>
  <c r="AC60" i="9"/>
  <c r="M60" i="9"/>
  <c r="OH60" i="9"/>
  <c r="NL60" i="9"/>
  <c r="MQ60" i="9"/>
  <c r="LV60" i="9"/>
  <c r="KZ60" i="9"/>
  <c r="KE60" i="9"/>
  <c r="JJ60" i="9"/>
  <c r="IN60" i="9"/>
  <c r="HS60" i="9"/>
  <c r="GX60" i="9"/>
  <c r="GB60" i="9"/>
  <c r="OL60" i="9"/>
  <c r="NP60" i="9"/>
  <c r="MU60" i="9"/>
  <c r="LZ60" i="9"/>
  <c r="LD60" i="9"/>
  <c r="KI60" i="9"/>
  <c r="JN60" i="9"/>
  <c r="IR60" i="9"/>
  <c r="HW60" i="9"/>
  <c r="HB60" i="9"/>
  <c r="GF60" i="9"/>
  <c r="FK60" i="9"/>
  <c r="EP60" i="9"/>
  <c r="DT60" i="9"/>
  <c r="CY60" i="9"/>
  <c r="CD60" i="9"/>
  <c r="NX60" i="9"/>
  <c r="NC60" i="9"/>
  <c r="MH60" i="9"/>
  <c r="LL60" i="9"/>
  <c r="KQ60" i="9"/>
  <c r="JV60" i="9"/>
  <c r="IZ60" i="9"/>
  <c r="IE60" i="9"/>
  <c r="HJ60" i="9"/>
  <c r="GN60" i="9"/>
  <c r="FS60" i="9"/>
  <c r="EX60" i="9"/>
  <c r="EB60" i="9"/>
  <c r="DG60" i="9"/>
  <c r="CL60" i="9"/>
  <c r="AH60" i="9"/>
  <c r="BR60" i="9"/>
  <c r="DN60" i="9"/>
  <c r="GP60" i="9"/>
  <c r="KR60" i="9"/>
  <c r="EA60" i="9"/>
  <c r="HP60" i="9"/>
  <c r="LS60" i="9"/>
  <c r="OO60" i="9"/>
  <c r="NU60" i="9"/>
  <c r="MW60" i="9"/>
  <c r="MC60" i="9"/>
  <c r="LI60" i="9"/>
  <c r="KK60" i="9"/>
  <c r="JQ60" i="9"/>
  <c r="IW60" i="9"/>
  <c r="HY60" i="9"/>
  <c r="HE60" i="9"/>
  <c r="GK60" i="9"/>
  <c r="FM60" i="9"/>
  <c r="ES60" i="9"/>
  <c r="DY60" i="9"/>
  <c r="DA60" i="9"/>
  <c r="CG60" i="9"/>
  <c r="BM60" i="9"/>
  <c r="AO60" i="9"/>
  <c r="U60" i="9"/>
  <c r="OM60" i="9"/>
  <c r="NG60" i="9"/>
  <c r="MF60" i="9"/>
  <c r="LF60" i="9"/>
  <c r="JZ60" i="9"/>
  <c r="IY60" i="9"/>
  <c r="HX60" i="9"/>
  <c r="F60" i="9"/>
  <c r="AN60" i="9"/>
  <c r="BX60" i="9"/>
  <c r="EI60" i="9"/>
  <c r="HK60" i="9"/>
  <c r="LN60" i="9"/>
  <c r="EV60" i="9"/>
  <c r="IL60" i="9"/>
  <c r="MN60" i="9"/>
  <c r="OK60" i="9"/>
  <c r="NM60" i="9"/>
  <c r="MS60" i="9"/>
  <c r="LY60" i="9"/>
  <c r="LA60" i="9"/>
  <c r="KG60" i="9"/>
  <c r="JM60" i="9"/>
  <c r="IO60" i="9"/>
  <c r="HU60" i="9"/>
  <c r="HA60" i="9"/>
  <c r="GC60" i="9"/>
  <c r="FI60" i="9"/>
  <c r="EO60" i="9"/>
  <c r="DQ60" i="9"/>
  <c r="CW60" i="9"/>
  <c r="CC60" i="9"/>
  <c r="BE60" i="9"/>
  <c r="AK60" i="9"/>
  <c r="Q60" i="9"/>
  <c r="OB60" i="9"/>
  <c r="NB60" i="9"/>
  <c r="MA60" i="9"/>
  <c r="KU60" i="9"/>
  <c r="JT60" i="9"/>
  <c r="IT60" i="9"/>
  <c r="HN60" i="9"/>
  <c r="GM60" i="9"/>
  <c r="FL60" i="9"/>
  <c r="NK60" i="9"/>
  <c r="MJ60" i="9"/>
  <c r="LJ60" i="9"/>
  <c r="KD60" i="9"/>
  <c r="JC60" i="9"/>
  <c r="IB60" i="9"/>
  <c r="S60" i="9"/>
  <c r="BJ60" i="9"/>
  <c r="DC60" i="9"/>
  <c r="FD60" i="9"/>
  <c r="JW60" i="9"/>
  <c r="NZ60" i="9"/>
  <c r="FZ60" i="9"/>
  <c r="KX60" i="9"/>
  <c r="NY60" i="9"/>
  <c r="NE60" i="9"/>
  <c r="MG60" i="9"/>
  <c r="LM60" i="9"/>
  <c r="KS60" i="9"/>
  <c r="JU60" i="9"/>
  <c r="JA60" i="9"/>
  <c r="IG60" i="9"/>
  <c r="HI60" i="9"/>
  <c r="GO60" i="9"/>
  <c r="FU60" i="9"/>
  <c r="EW60" i="9"/>
  <c r="EC60" i="9"/>
  <c r="DI60" i="9"/>
  <c r="CK60" i="9"/>
  <c r="BQ60" i="9"/>
  <c r="AW60" i="9"/>
  <c r="Y60" i="9"/>
  <c r="E60" i="9"/>
  <c r="NR60" i="9"/>
  <c r="ML60" i="9"/>
  <c r="LK60" i="9"/>
  <c r="KJ60" i="9"/>
  <c r="JD60" i="9"/>
  <c r="ID60" i="9"/>
  <c r="HC60" i="9"/>
  <c r="FW60" i="9"/>
  <c r="OA60" i="9"/>
  <c r="MZ60" i="9"/>
  <c r="LT60" i="9"/>
  <c r="KT60" i="9"/>
  <c r="JS60" i="9"/>
  <c r="IM60" i="9"/>
  <c r="HL60" i="9"/>
  <c r="GL60" i="9"/>
  <c r="FF60" i="9"/>
  <c r="EE60" i="9"/>
  <c r="DD60" i="9"/>
  <c r="ON60" i="9"/>
  <c r="NN60" i="9"/>
  <c r="MM60" i="9"/>
  <c r="LG60" i="9"/>
  <c r="KF60" i="9"/>
  <c r="JF60" i="9"/>
  <c r="HZ60" i="9"/>
  <c r="GY60" i="9"/>
  <c r="FX60" i="9"/>
  <c r="ER60" i="9"/>
  <c r="DR60" i="9"/>
  <c r="CQ60" i="9"/>
  <c r="BP60" i="9"/>
  <c r="AU60" i="9"/>
  <c r="Z60" i="9"/>
  <c r="D60" i="9"/>
  <c r="AD60" i="9"/>
  <c r="BG60" i="9"/>
  <c r="CM60" i="9"/>
  <c r="ED60" i="9"/>
  <c r="GE60" i="9"/>
  <c r="JL60" i="9"/>
  <c r="MT60" i="9"/>
  <c r="GJ60" i="9"/>
  <c r="JR60" i="9"/>
  <c r="MY60" i="9"/>
  <c r="AV60" i="9"/>
  <c r="ND60" i="9"/>
  <c r="NI60" i="9"/>
  <c r="KC60" i="9"/>
  <c r="GS60" i="9"/>
  <c r="DM60" i="9"/>
  <c r="AG60" i="9"/>
  <c r="LP60" i="9"/>
  <c r="HH60" i="9"/>
  <c r="OF60" i="9"/>
  <c r="ME60" i="9"/>
  <c r="JX60" i="9"/>
  <c r="HR60" i="9"/>
  <c r="GA60" i="9"/>
  <c r="EU60" i="9"/>
  <c r="DJ60" i="9"/>
  <c r="OI60" i="9"/>
  <c r="MX60" i="9"/>
  <c r="LR60" i="9"/>
  <c r="KA60" i="9"/>
  <c r="IP60" i="9"/>
  <c r="HD60" i="9"/>
  <c r="FN60" i="9"/>
  <c r="EH60" i="9"/>
  <c r="CV60" i="9"/>
  <c r="BK60" i="9"/>
  <c r="AJ60" i="9"/>
  <c r="J60" i="9"/>
  <c r="AL60" i="9"/>
  <c r="BT60" i="9"/>
  <c r="DS60" i="9"/>
  <c r="GZ60" i="9"/>
  <c r="LC60" i="9"/>
  <c r="FO60" i="9"/>
  <c r="KM60" i="9"/>
  <c r="CR60" i="9"/>
  <c r="FG60" i="9"/>
  <c r="MO60" i="9"/>
  <c r="JE60" i="9"/>
  <c r="FY60" i="9"/>
  <c r="CS60" i="9"/>
  <c r="I60" i="9"/>
  <c r="KP60" i="9"/>
  <c r="GR60" i="9"/>
  <c r="NV60" i="9"/>
  <c r="LO60" i="9"/>
  <c r="JH60" i="9"/>
  <c r="HG60" i="9"/>
  <c r="FV60" i="9"/>
  <c r="EJ60" i="9"/>
  <c r="CT60" i="9"/>
  <c r="OD60" i="9"/>
  <c r="MR60" i="9"/>
  <c r="LB60" i="9"/>
  <c r="JP60" i="9"/>
  <c r="IJ60" i="9"/>
  <c r="GT60" i="9"/>
  <c r="FH60" i="9"/>
  <c r="DW60" i="9"/>
  <c r="CF60" i="9"/>
  <c r="BF60" i="9"/>
  <c r="AE60" i="9"/>
  <c r="H60" i="9"/>
  <c r="AR60" i="9"/>
  <c r="CB60" i="9"/>
  <c r="EN60" i="9"/>
  <c r="HV60" i="9"/>
  <c r="LX60" i="9"/>
  <c r="HF60" i="9"/>
  <c r="LH60" i="9"/>
  <c r="ET60" i="9"/>
  <c r="JG60" i="9"/>
  <c r="LQ60" i="9"/>
  <c r="IK60" i="9"/>
  <c r="FE60" i="9"/>
  <c r="BU60" i="9"/>
  <c r="NW60" i="9"/>
  <c r="JO60" i="9"/>
  <c r="GH60" i="9"/>
  <c r="NF60" i="9"/>
  <c r="KY60" i="9"/>
  <c r="IX60" i="9"/>
  <c r="GV60" i="9"/>
  <c r="FP60" i="9"/>
  <c r="DZ60" i="9"/>
  <c r="CN60" i="9"/>
  <c r="NS60" i="9"/>
  <c r="MB60" i="9"/>
  <c r="KV60" i="9"/>
  <c r="JK60" i="9"/>
  <c r="HT60" i="9"/>
  <c r="GI60" i="9"/>
  <c r="FC60" i="9"/>
  <c r="DL60" i="9"/>
  <c r="CA60" i="9"/>
  <c r="AZ60" i="9"/>
  <c r="T60" i="9"/>
  <c r="P60" i="9"/>
  <c r="AY60" i="9"/>
  <c r="CX60" i="9"/>
  <c r="EY60" i="9"/>
  <c r="IQ60" i="9"/>
  <c r="NO60" i="9"/>
  <c r="IA60" i="9"/>
  <c r="MD60" i="9"/>
  <c r="IF60" i="9"/>
  <c r="HQ60" i="9"/>
  <c r="II60" i="9"/>
  <c r="IH60" i="9"/>
  <c r="CI60" i="9"/>
  <c r="IU60" i="9"/>
  <c r="DB60" i="9"/>
  <c r="W60" i="9"/>
  <c r="KH60" i="9"/>
  <c r="EG60" i="9"/>
  <c r="FR60" i="9"/>
  <c r="GQ60" i="9"/>
  <c r="NH60" i="9"/>
  <c r="HO60" i="9"/>
  <c r="BV60" i="9"/>
  <c r="BN60" i="9"/>
  <c r="OJ60" i="9"/>
  <c r="OC60" i="9"/>
  <c r="BA60" i="9"/>
  <c r="MP60" i="9"/>
  <c r="EZ60" i="9"/>
  <c r="LW60" i="9"/>
  <c r="GD60" i="9"/>
  <c r="AP60" i="9"/>
  <c r="DH60" i="9"/>
  <c r="IV60" i="9"/>
  <c r="KN60" i="9"/>
  <c r="O60" i="9"/>
  <c r="DO60" i="9"/>
  <c r="FJ60" i="9"/>
  <c r="KW60" i="9"/>
  <c r="KL60" i="9"/>
  <c r="NT60" i="9"/>
  <c r="L60" i="9"/>
  <c r="MV60" i="9"/>
  <c r="EM60" i="9"/>
  <c r="N60" i="9"/>
  <c r="BU64" i="11"/>
  <c r="AE64" i="11"/>
  <c r="O64" i="11"/>
  <c r="G64" i="11"/>
  <c r="AA64" i="11"/>
  <c r="M64" i="11"/>
  <c r="E64" i="11"/>
  <c r="W64" i="11"/>
  <c r="K64" i="11"/>
  <c r="C64" i="11"/>
  <c r="AI64" i="11"/>
  <c r="S64" i="11"/>
  <c r="I64" i="11"/>
  <c r="J64" i="11"/>
  <c r="Z64" i="11"/>
  <c r="AT64" i="11"/>
  <c r="BJ64" i="11"/>
  <c r="AU64" i="11"/>
  <c r="BK64" i="11"/>
  <c r="H64" i="11"/>
  <c r="X64" i="11"/>
  <c r="AN64" i="11"/>
  <c r="BD64" i="11"/>
  <c r="BT64" i="11"/>
  <c r="U64" i="11"/>
  <c r="AK64" i="11"/>
  <c r="BA64" i="11"/>
  <c r="BQ64" i="11"/>
  <c r="F64" i="11"/>
  <c r="AD64" i="11"/>
  <c r="BB64" i="11"/>
  <c r="BV64" i="11"/>
  <c r="AY64" i="11"/>
  <c r="BS64" i="11"/>
  <c r="D64" i="11"/>
  <c r="AB64" i="11"/>
  <c r="AV64" i="11"/>
  <c r="BP64" i="11"/>
  <c r="Y64" i="11"/>
  <c r="AS64" i="11"/>
  <c r="BM64" i="11"/>
  <c r="N64" i="11"/>
  <c r="AH64" i="11"/>
  <c r="BF64" i="11"/>
  <c r="BC64" i="11"/>
  <c r="L64" i="11"/>
  <c r="AF64" i="11"/>
  <c r="AZ64" i="11"/>
  <c r="AC64" i="11"/>
  <c r="AW64" i="11"/>
  <c r="R64" i="11"/>
  <c r="AL64" i="11"/>
  <c r="BN64" i="11"/>
  <c r="AM64" i="11"/>
  <c r="BG64" i="11"/>
  <c r="P64" i="11"/>
  <c r="AJ64" i="11"/>
  <c r="BH64" i="11"/>
  <c r="AG64" i="11"/>
  <c r="BE64" i="11"/>
  <c r="V64" i="11"/>
  <c r="T64" i="11"/>
  <c r="AO64" i="11"/>
  <c r="AX64" i="11"/>
  <c r="AR64" i="11"/>
  <c r="BI64" i="11"/>
  <c r="BO64" i="11"/>
  <c r="Q64" i="11"/>
  <c r="BR64" i="11"/>
  <c r="AQ64" i="11"/>
  <c r="BL64" i="11"/>
  <c r="AP64" i="11"/>
  <c r="BT65" i="10"/>
  <c r="I65" i="10"/>
  <c r="Y65" i="10"/>
  <c r="AO65" i="10"/>
  <c r="BE65" i="10"/>
  <c r="BU65" i="10"/>
  <c r="F65" i="10"/>
  <c r="V65" i="10"/>
  <c r="AL65" i="10"/>
  <c r="BB65" i="10"/>
  <c r="BR65" i="10"/>
  <c r="K65" i="10"/>
  <c r="AA65" i="10"/>
  <c r="AQ65" i="10"/>
  <c r="BK65" i="10"/>
  <c r="L65" i="10"/>
  <c r="AB65" i="10"/>
  <c r="AR65" i="10"/>
  <c r="E65" i="10"/>
  <c r="AC65" i="10"/>
  <c r="AW65" i="10"/>
  <c r="BQ65" i="10"/>
  <c r="J65" i="10"/>
  <c r="AD65" i="10"/>
  <c r="AX65" i="10"/>
  <c r="BV65" i="10"/>
  <c r="G65" i="10"/>
  <c r="AE65" i="10"/>
  <c r="BC65" i="10"/>
  <c r="H65" i="10"/>
  <c r="AF65" i="10"/>
  <c r="AZ65" i="10"/>
  <c r="BP65" i="10"/>
  <c r="Q65" i="10"/>
  <c r="AS65" i="10"/>
  <c r="R65" i="10"/>
  <c r="AT65" i="10"/>
  <c r="C65" i="10"/>
  <c r="AI65" i="10"/>
  <c r="BO65" i="10"/>
  <c r="X65" i="10"/>
  <c r="BD65" i="10"/>
  <c r="U65" i="10"/>
  <c r="BA65" i="10"/>
  <c r="Z65" i="10"/>
  <c r="BF65" i="10"/>
  <c r="O65" i="10"/>
  <c r="AM65" i="10"/>
  <c r="BS65" i="10"/>
  <c r="D65" i="10"/>
  <c r="AJ65" i="10"/>
  <c r="BH65" i="10"/>
  <c r="M65" i="10"/>
  <c r="AK65" i="10"/>
  <c r="BM65" i="10"/>
  <c r="N65" i="10"/>
  <c r="AP65" i="10"/>
  <c r="BN65" i="10"/>
  <c r="W65" i="10"/>
  <c r="BG65" i="10"/>
  <c r="T65" i="10"/>
  <c r="AV65" i="10"/>
  <c r="AH65" i="10"/>
  <c r="S65" i="10"/>
  <c r="AG65" i="10"/>
  <c r="BJ65" i="10"/>
  <c r="AY65" i="10"/>
  <c r="P65" i="10"/>
  <c r="BI65" i="10"/>
  <c r="AN65" i="10"/>
  <c r="BL65" i="10"/>
  <c r="AU65" i="10"/>
  <c r="BT65" i="11"/>
  <c r="E65" i="11"/>
  <c r="U65" i="11"/>
  <c r="AK65" i="11"/>
  <c r="BA65" i="11"/>
  <c r="BQ65" i="11"/>
  <c r="J65" i="11"/>
  <c r="Z65" i="11"/>
  <c r="AP65" i="11"/>
  <c r="BF65" i="11"/>
  <c r="BV65" i="11"/>
  <c r="O65" i="11"/>
  <c r="AE65" i="11"/>
  <c r="AY65" i="11"/>
  <c r="BO65" i="11"/>
  <c r="P65" i="11"/>
  <c r="AF65" i="11"/>
  <c r="AV65" i="11"/>
  <c r="BL65" i="11"/>
  <c r="Y65" i="11"/>
  <c r="AS65" i="11"/>
  <c r="BM65" i="11"/>
  <c r="V65" i="11"/>
  <c r="AT65" i="11"/>
  <c r="BN65" i="11"/>
  <c r="S65" i="11"/>
  <c r="AM65" i="11"/>
  <c r="BK65" i="11"/>
  <c r="T65" i="11"/>
  <c r="AN65" i="11"/>
  <c r="BH65" i="11"/>
  <c r="I65" i="11"/>
  <c r="AC65" i="11"/>
  <c r="AW65" i="11"/>
  <c r="BU65" i="11"/>
  <c r="F65" i="11"/>
  <c r="AD65" i="11"/>
  <c r="AX65" i="11"/>
  <c r="BR65" i="11"/>
  <c r="C65" i="11"/>
  <c r="W65" i="11"/>
  <c r="AQ65" i="11"/>
  <c r="BS65" i="11"/>
  <c r="D65" i="11"/>
  <c r="X65" i="11"/>
  <c r="AR65" i="11"/>
  <c r="BP65" i="11"/>
  <c r="M65" i="11"/>
  <c r="AG65" i="11"/>
  <c r="BE65" i="11"/>
  <c r="N65" i="11"/>
  <c r="AH65" i="11"/>
  <c r="BB65" i="11"/>
  <c r="G65" i="11"/>
  <c r="AA65" i="11"/>
  <c r="BC65" i="11"/>
  <c r="H65" i="11"/>
  <c r="AB65" i="11"/>
  <c r="AZ65" i="11"/>
  <c r="AO65" i="11"/>
  <c r="R65" i="11"/>
  <c r="AI65" i="11"/>
  <c r="BD65" i="11"/>
  <c r="BI65" i="11"/>
  <c r="AL65" i="11"/>
  <c r="BG65" i="11"/>
  <c r="Q65" i="11"/>
  <c r="K65" i="11"/>
  <c r="AJ65" i="11"/>
  <c r="BJ65" i="11"/>
  <c r="L65" i="11"/>
  <c r="AU65" i="11"/>
  <c r="ON60" i="4"/>
  <c r="NN60" i="4"/>
  <c r="MH60" i="4"/>
  <c r="LJ60" i="4"/>
  <c r="KF60" i="4"/>
  <c r="IZ60" i="4"/>
  <c r="ID60" i="4"/>
  <c r="HN60" i="4"/>
  <c r="GW60" i="4"/>
  <c r="GH60" i="4"/>
  <c r="FU60" i="4"/>
  <c r="FE60" i="4"/>
  <c r="ES60" i="4"/>
  <c r="EJ60" i="4"/>
  <c r="DY60" i="4"/>
  <c r="DP60" i="4"/>
  <c r="DH60" i="4"/>
  <c r="CW60" i="4"/>
  <c r="CN60" i="4"/>
  <c r="CD60" i="4"/>
  <c r="BT60" i="4"/>
  <c r="BL60" i="4"/>
  <c r="BB60" i="4"/>
  <c r="AR60" i="4"/>
  <c r="AH60" i="4"/>
  <c r="Z60" i="4"/>
  <c r="P60" i="4"/>
  <c r="F60" i="4"/>
  <c r="JN60" i="4"/>
  <c r="ET60" i="4"/>
  <c r="CZ60" i="4"/>
  <c r="BM60" i="4"/>
  <c r="AV60" i="4"/>
  <c r="R60" i="4"/>
  <c r="OL60" i="4"/>
  <c r="NF60" i="4"/>
  <c r="MB60" i="4"/>
  <c r="LB60" i="4"/>
  <c r="JV60" i="4"/>
  <c r="IX60" i="4"/>
  <c r="HZ60" i="4"/>
  <c r="HF60" i="4"/>
  <c r="GS60" i="4"/>
  <c r="GG60" i="4"/>
  <c r="FQ60" i="4"/>
  <c r="FB60" i="4"/>
  <c r="EP60" i="4"/>
  <c r="EF60" i="4"/>
  <c r="DX60" i="4"/>
  <c r="DN60" i="4"/>
  <c r="DD60" i="4"/>
  <c r="CT60" i="4"/>
  <c r="CL60" i="4"/>
  <c r="CB60" i="4"/>
  <c r="BR60" i="4"/>
  <c r="BI60" i="4"/>
  <c r="AX60" i="4"/>
  <c r="AP60" i="4"/>
  <c r="AG60" i="4"/>
  <c r="V60" i="4"/>
  <c r="M60" i="4"/>
  <c r="E60" i="4"/>
  <c r="NV60" i="4"/>
  <c r="MR60" i="4"/>
  <c r="LL60" i="4"/>
  <c r="KL60" i="4"/>
  <c r="IJ60" i="4"/>
  <c r="HP60" i="4"/>
  <c r="HA60" i="4"/>
  <c r="GK60" i="4"/>
  <c r="FY60" i="4"/>
  <c r="FJ60" i="4"/>
  <c r="EC60" i="4"/>
  <c r="DR60" i="4"/>
  <c r="DI60" i="4"/>
  <c r="CO60" i="4"/>
  <c r="BX60" i="4"/>
  <c r="BD60" i="4"/>
  <c r="AB60" i="4"/>
  <c r="H60" i="4"/>
  <c r="NX60" i="4"/>
  <c r="MX60" i="4"/>
  <c r="LZ60" i="4"/>
  <c r="KT60" i="4"/>
  <c r="JP60" i="4"/>
  <c r="IP60" i="4"/>
  <c r="HT60" i="4"/>
  <c r="HE60" i="4"/>
  <c r="GP60" i="4"/>
  <c r="FZ60" i="4"/>
  <c r="FM60" i="4"/>
  <c r="FA60" i="4"/>
  <c r="EN60" i="4"/>
  <c r="ED60" i="4"/>
  <c r="DU60" i="4"/>
  <c r="DJ60" i="4"/>
  <c r="DB60" i="4"/>
  <c r="CS60" i="4"/>
  <c r="CH60" i="4"/>
  <c r="BY60" i="4"/>
  <c r="BQ60" i="4"/>
  <c r="BF60" i="4"/>
  <c r="AW60" i="4"/>
  <c r="AN60" i="4"/>
  <c r="AC60" i="4"/>
  <c r="U60" i="4"/>
  <c r="L60" i="4"/>
  <c r="EK60" i="4"/>
  <c r="CG60" i="4"/>
  <c r="AK60" i="4"/>
  <c r="OG60" i="4"/>
  <c r="NQ60" i="4"/>
  <c r="NA60" i="4"/>
  <c r="MK60" i="4"/>
  <c r="LU60" i="4"/>
  <c r="LE60" i="4"/>
  <c r="KO60" i="4"/>
  <c r="JY60" i="4"/>
  <c r="JI60" i="4"/>
  <c r="IS60" i="4"/>
  <c r="OE60" i="4"/>
  <c r="NO60" i="4"/>
  <c r="MY60" i="4"/>
  <c r="MI60" i="4"/>
  <c r="LS60" i="4"/>
  <c r="LC60" i="4"/>
  <c r="KM60" i="4"/>
  <c r="JW60" i="4"/>
  <c r="JG60" i="4"/>
  <c r="IQ60" i="4"/>
  <c r="IA60" i="4"/>
  <c r="HK60" i="4"/>
  <c r="NL60" i="4"/>
  <c r="MF60" i="4"/>
  <c r="KZ60" i="4"/>
  <c r="JT60" i="4"/>
  <c r="IN60" i="4"/>
  <c r="HR60" i="4"/>
  <c r="GZ60" i="4"/>
  <c r="GJ60" i="4"/>
  <c r="FT60" i="4"/>
  <c r="FD60" i="4"/>
  <c r="NZ60" i="4"/>
  <c r="MT60" i="4"/>
  <c r="LN60" i="4"/>
  <c r="KH60" i="4"/>
  <c r="JB60" i="4"/>
  <c r="IB60" i="4"/>
  <c r="HG60" i="4"/>
  <c r="GQ60" i="4"/>
  <c r="GA60" i="4"/>
  <c r="FK60" i="4"/>
  <c r="EU60" i="4"/>
  <c r="EE60" i="4"/>
  <c r="DO60" i="4"/>
  <c r="CY60" i="4"/>
  <c r="CI60" i="4"/>
  <c r="BS60" i="4"/>
  <c r="BC60" i="4"/>
  <c r="W60" i="4"/>
  <c r="G60" i="4"/>
  <c r="MZ60" i="4"/>
  <c r="KN60" i="4"/>
  <c r="GT60" i="4"/>
  <c r="DQ60" i="4"/>
  <c r="BE60" i="4"/>
  <c r="X60" i="4"/>
  <c r="DE60" i="4"/>
  <c r="HI60" i="4"/>
  <c r="JD60" i="4"/>
  <c r="CQ60" i="4"/>
  <c r="GD60" i="4"/>
  <c r="Y60" i="4"/>
  <c r="DT60" i="4"/>
  <c r="LR60" i="4"/>
  <c r="OC60" i="4"/>
  <c r="NM60" i="4"/>
  <c r="MW60" i="4"/>
  <c r="MG60" i="4"/>
  <c r="LQ60" i="4"/>
  <c r="LA60" i="4"/>
  <c r="KK60" i="4"/>
  <c r="JU60" i="4"/>
  <c r="JE60" i="4"/>
  <c r="IO60" i="4"/>
  <c r="OA60" i="4"/>
  <c r="NK60" i="4"/>
  <c r="MU60" i="4"/>
  <c r="ME60" i="4"/>
  <c r="LO60" i="4"/>
  <c r="KY60" i="4"/>
  <c r="KI60" i="4"/>
  <c r="JS60" i="4"/>
  <c r="JC60" i="4"/>
  <c r="IM60" i="4"/>
  <c r="HW60" i="4"/>
  <c r="OJ60" i="4"/>
  <c r="ND60" i="4"/>
  <c r="LX60" i="4"/>
  <c r="KR60" i="4"/>
  <c r="JL60" i="4"/>
  <c r="IH60" i="4"/>
  <c r="HM60" i="4"/>
  <c r="GV60" i="4"/>
  <c r="GF60" i="4"/>
  <c r="FP60" i="4"/>
  <c r="EZ60" i="4"/>
  <c r="NR60" i="4"/>
  <c r="ML60" i="4"/>
  <c r="LF60" i="4"/>
  <c r="JZ60" i="4"/>
  <c r="IT60" i="4"/>
  <c r="HV60" i="4"/>
  <c r="HC60" i="4"/>
  <c r="GM60" i="4"/>
  <c r="FW60" i="4"/>
  <c r="FG60" i="4"/>
  <c r="EQ60" i="4"/>
  <c r="EA60" i="4"/>
  <c r="DK60" i="4"/>
  <c r="CU60" i="4"/>
  <c r="CE60" i="4"/>
  <c r="BO60" i="4"/>
  <c r="AY60" i="4"/>
  <c r="AI60" i="4"/>
  <c r="S60" i="4"/>
  <c r="C60" i="4"/>
  <c r="MJ60" i="4"/>
  <c r="JX60" i="4"/>
  <c r="HU60" i="4"/>
  <c r="GL60" i="4"/>
  <c r="FF60" i="4"/>
  <c r="EG60" i="4"/>
  <c r="DL60" i="4"/>
  <c r="CP60" i="4"/>
  <c r="BU60" i="4"/>
  <c r="AZ60" i="4"/>
  <c r="AD60" i="4"/>
  <c r="D60" i="4"/>
  <c r="AF60" i="4"/>
  <c r="BH60" i="4"/>
  <c r="CJ60" i="4"/>
  <c r="DM60" i="4"/>
  <c r="EO60" i="4"/>
  <c r="GC60" i="4"/>
  <c r="HY60" i="4"/>
  <c r="KV60" i="4"/>
  <c r="OD60" i="4"/>
  <c r="OO60" i="4"/>
  <c r="NI60" i="4"/>
  <c r="MC60" i="4"/>
  <c r="KW60" i="4"/>
  <c r="JQ60" i="4"/>
  <c r="OM60" i="4"/>
  <c r="NG60" i="4"/>
  <c r="MA60" i="4"/>
  <c r="KU60" i="4"/>
  <c r="JO60" i="4"/>
  <c r="II60" i="4"/>
  <c r="OB60" i="4"/>
  <c r="LP60" i="4"/>
  <c r="IC60" i="4"/>
  <c r="GR60" i="4"/>
  <c r="FL60" i="4"/>
  <c r="NJ60" i="4"/>
  <c r="KX60" i="4"/>
  <c r="IL60" i="4"/>
  <c r="GY60" i="4"/>
  <c r="FC60" i="4"/>
  <c r="DW60" i="4"/>
  <c r="CA60" i="4"/>
  <c r="AU60" i="4"/>
  <c r="O60" i="4"/>
  <c r="LT60" i="4"/>
  <c r="HJ60" i="4"/>
  <c r="EB60" i="4"/>
  <c r="CK60" i="4"/>
  <c r="J60" i="4"/>
  <c r="BN60" i="4"/>
  <c r="EW60" i="4"/>
  <c r="IK60" i="4"/>
  <c r="OK60" i="4"/>
  <c r="NU60" i="4"/>
  <c r="NE60" i="4"/>
  <c r="MO60" i="4"/>
  <c r="LY60" i="4"/>
  <c r="LI60" i="4"/>
  <c r="KS60" i="4"/>
  <c r="KC60" i="4"/>
  <c r="JM60" i="4"/>
  <c r="IW60" i="4"/>
  <c r="OI60" i="4"/>
  <c r="NS60" i="4"/>
  <c r="NC60" i="4"/>
  <c r="MM60" i="4"/>
  <c r="LW60" i="4"/>
  <c r="LG60" i="4"/>
  <c r="KQ60" i="4"/>
  <c r="KA60" i="4"/>
  <c r="JK60" i="4"/>
  <c r="IU60" i="4"/>
  <c r="IE60" i="4"/>
  <c r="HO60" i="4"/>
  <c r="NT60" i="4"/>
  <c r="MN60" i="4"/>
  <c r="LH60" i="4"/>
  <c r="KB60" i="4"/>
  <c r="IV60" i="4"/>
  <c r="HX60" i="4"/>
  <c r="HD60" i="4"/>
  <c r="GN60" i="4"/>
  <c r="FX60" i="4"/>
  <c r="FH60" i="4"/>
  <c r="OH60" i="4"/>
  <c r="NB60" i="4"/>
  <c r="LV60" i="4"/>
  <c r="KP60" i="4"/>
  <c r="JJ60" i="4"/>
  <c r="IG60" i="4"/>
  <c r="HL60" i="4"/>
  <c r="GU60" i="4"/>
  <c r="GE60" i="4"/>
  <c r="FO60" i="4"/>
  <c r="EY60" i="4"/>
  <c r="EI60" i="4"/>
  <c r="DS60" i="4"/>
  <c r="DC60" i="4"/>
  <c r="CM60" i="4"/>
  <c r="BW60" i="4"/>
  <c r="BG60" i="4"/>
  <c r="AQ60" i="4"/>
  <c r="AA60" i="4"/>
  <c r="K60" i="4"/>
  <c r="NP60" i="4"/>
  <c r="LD60" i="4"/>
  <c r="IR60" i="4"/>
  <c r="HB60" i="4"/>
  <c r="FV60" i="4"/>
  <c r="ER60" i="4"/>
  <c r="DV60" i="4"/>
  <c r="DA60" i="4"/>
  <c r="CF60" i="4"/>
  <c r="BJ60" i="4"/>
  <c r="AO60" i="4"/>
  <c r="T60" i="4"/>
  <c r="Q60" i="4"/>
  <c r="AS60" i="4"/>
  <c r="BV60" i="4"/>
  <c r="CX60" i="4"/>
  <c r="DZ60" i="4"/>
  <c r="FI60" i="4"/>
  <c r="GX60" i="4"/>
  <c r="JF60" i="4"/>
  <c r="MP60" i="4"/>
  <c r="AM60" i="4"/>
  <c r="IF60" i="4"/>
  <c r="FN60" i="4"/>
  <c r="EL60" i="4"/>
  <c r="CV60" i="4"/>
  <c r="BZ60" i="4"/>
  <c r="AJ60" i="4"/>
  <c r="I60" i="4"/>
  <c r="BA60" i="4"/>
  <c r="CC60" i="4"/>
  <c r="EH60" i="4"/>
  <c r="FR60" i="4"/>
  <c r="KD60" i="4"/>
  <c r="NH60" i="4"/>
  <c r="NY60" i="4"/>
  <c r="MS60" i="4"/>
  <c r="LM60" i="4"/>
  <c r="KG60" i="4"/>
  <c r="JA60" i="4"/>
  <c r="NW60" i="4"/>
  <c r="MQ60" i="4"/>
  <c r="LK60" i="4"/>
  <c r="KE60" i="4"/>
  <c r="IY60" i="4"/>
  <c r="HS60" i="4"/>
  <c r="MV60" i="4"/>
  <c r="KJ60" i="4"/>
  <c r="HH60" i="4"/>
  <c r="GB60" i="4"/>
  <c r="EV60" i="4"/>
  <c r="MD60" i="4"/>
  <c r="JR60" i="4"/>
  <c r="HQ60" i="4"/>
  <c r="GI60" i="4"/>
  <c r="FS60" i="4"/>
  <c r="EM60" i="4"/>
  <c r="DG60" i="4"/>
  <c r="BK60" i="4"/>
  <c r="AE60" i="4"/>
  <c r="OF60" i="4"/>
  <c r="JH60" i="4"/>
  <c r="EX60" i="4"/>
  <c r="DF60" i="4"/>
  <c r="BP60" i="4"/>
  <c r="AT60" i="4"/>
  <c r="AL60" i="4"/>
  <c r="CR60" i="4"/>
  <c r="GO60" i="4"/>
  <c r="N60" i="4"/>
  <c r="BV62" i="5"/>
  <c r="BU62" i="5"/>
  <c r="BM62" i="5"/>
  <c r="BE62" i="5"/>
  <c r="BS62" i="5"/>
  <c r="BK62" i="5"/>
  <c r="BC62" i="5"/>
  <c r="AU62" i="5"/>
  <c r="AM62" i="5"/>
  <c r="AE62" i="5"/>
  <c r="U62" i="5"/>
  <c r="M62" i="5"/>
  <c r="E62" i="5"/>
  <c r="BG62" i="5"/>
  <c r="AS62" i="5"/>
  <c r="AI62" i="5"/>
  <c r="W62" i="5"/>
  <c r="K62" i="5"/>
  <c r="BO62" i="5"/>
  <c r="AC62" i="5"/>
  <c r="BQ62" i="5"/>
  <c r="BA62" i="5"/>
  <c r="AQ62" i="5"/>
  <c r="AG62" i="5"/>
  <c r="S62" i="5"/>
  <c r="I62" i="5"/>
  <c r="AO62" i="5"/>
  <c r="G62" i="5"/>
  <c r="BI62" i="5"/>
  <c r="AW62" i="5"/>
  <c r="AK62" i="5"/>
  <c r="AA62" i="5"/>
  <c r="O62" i="5"/>
  <c r="C62" i="5"/>
  <c r="AY62" i="5"/>
  <c r="Q62" i="5"/>
  <c r="H62" i="5"/>
  <c r="X62" i="5"/>
  <c r="AN62" i="5"/>
  <c r="BD62" i="5"/>
  <c r="BT62" i="5"/>
  <c r="F62" i="5"/>
  <c r="V62" i="5"/>
  <c r="AL62" i="5"/>
  <c r="BB62" i="5"/>
  <c r="BR62" i="5"/>
  <c r="AJ62" i="5"/>
  <c r="L62" i="5"/>
  <c r="AB62" i="5"/>
  <c r="AR62" i="5"/>
  <c r="BH62" i="5"/>
  <c r="J62" i="5"/>
  <c r="Z62" i="5"/>
  <c r="AP62" i="5"/>
  <c r="BF62" i="5"/>
  <c r="T62" i="5"/>
  <c r="BP62" i="5"/>
  <c r="AH62" i="5"/>
  <c r="BN62" i="5"/>
  <c r="P62" i="5"/>
  <c r="AF62" i="5"/>
  <c r="AV62" i="5"/>
  <c r="BL62" i="5"/>
  <c r="N62" i="5"/>
  <c r="AD62" i="5"/>
  <c r="AT62" i="5"/>
  <c r="BJ62" i="5"/>
  <c r="D62" i="5"/>
  <c r="AZ62" i="5"/>
  <c r="R62" i="5"/>
  <c r="AX62" i="5"/>
  <c r="Y62" i="5"/>
  <c r="BV61" i="8"/>
  <c r="BD61" i="8"/>
  <c r="AN61" i="8"/>
  <c r="X61" i="8"/>
  <c r="H61" i="8"/>
  <c r="BP61" i="8"/>
  <c r="AZ61" i="8"/>
  <c r="AJ61" i="8"/>
  <c r="T61" i="8"/>
  <c r="D61" i="8"/>
  <c r="BH61" i="8"/>
  <c r="AR61" i="8"/>
  <c r="AB61" i="8"/>
  <c r="L61" i="8"/>
  <c r="BL61" i="8"/>
  <c r="AV61" i="8"/>
  <c r="AF61" i="8"/>
  <c r="P61" i="8"/>
  <c r="BU61" i="8"/>
  <c r="BI61" i="8"/>
  <c r="AS61" i="8"/>
  <c r="AC61" i="8"/>
  <c r="M61" i="8"/>
  <c r="BO61" i="8"/>
  <c r="AY61" i="8"/>
  <c r="AI61" i="8"/>
  <c r="O61" i="8"/>
  <c r="J61" i="8"/>
  <c r="AP61" i="8"/>
  <c r="V61" i="8"/>
  <c r="BB61" i="8"/>
  <c r="BQ61" i="8"/>
  <c r="BA61" i="8"/>
  <c r="AG61" i="8"/>
  <c r="I61" i="8"/>
  <c r="BG61" i="8"/>
  <c r="AM61" i="8"/>
  <c r="K61" i="8"/>
  <c r="Z61" i="8"/>
  <c r="BN61" i="8"/>
  <c r="AD61" i="8"/>
  <c r="BS61" i="8"/>
  <c r="BR61" i="8"/>
  <c r="AW61" i="8"/>
  <c r="Y61" i="8"/>
  <c r="E61" i="8"/>
  <c r="BC61" i="8"/>
  <c r="AE61" i="8"/>
  <c r="G61" i="8"/>
  <c r="AH61" i="8"/>
  <c r="AL61" i="8"/>
  <c r="BM61" i="8"/>
  <c r="AO61" i="8"/>
  <c r="U61" i="8"/>
  <c r="BT61" i="8"/>
  <c r="AU61" i="8"/>
  <c r="AA61" i="8"/>
  <c r="C61" i="8"/>
  <c r="AX61" i="8"/>
  <c r="F61" i="8"/>
  <c r="AT61" i="8"/>
  <c r="BE61" i="8"/>
  <c r="AQ61" i="8"/>
  <c r="AK61" i="8"/>
  <c r="W61" i="8"/>
  <c r="N61" i="8"/>
  <c r="Q61" i="8"/>
  <c r="BJ61" i="8"/>
  <c r="BK61" i="8"/>
  <c r="BF61" i="8"/>
  <c r="R61" i="8"/>
  <c r="S61" i="8"/>
  <c r="BR65" i="4"/>
  <c r="AL65" i="4"/>
  <c r="BE65" i="4"/>
  <c r="I65" i="4"/>
  <c r="BH65" i="4"/>
  <c r="X65" i="4"/>
  <c r="BO65" i="4"/>
  <c r="AJ65" i="4"/>
  <c r="AV65" i="4"/>
  <c r="Q65" i="4"/>
  <c r="N65" i="4"/>
  <c r="Z65" i="4"/>
  <c r="V65" i="4"/>
  <c r="AQ65" i="4"/>
  <c r="BL65" i="4"/>
  <c r="BQ65" i="4"/>
  <c r="BA65" i="4"/>
  <c r="AK65" i="4"/>
  <c r="U65" i="4"/>
  <c r="E65" i="4"/>
  <c r="W65" i="4"/>
  <c r="AR65" i="4"/>
  <c r="BN65" i="4"/>
  <c r="H65" i="4"/>
  <c r="AD65" i="4"/>
  <c r="AY65" i="4"/>
  <c r="BT65" i="4"/>
  <c r="T65" i="4"/>
  <c r="AP65" i="4"/>
  <c r="BP65" i="4"/>
  <c r="AA65" i="4"/>
  <c r="AW65" i="4"/>
  <c r="G65" i="4"/>
  <c r="AX65" i="4"/>
  <c r="AI65" i="4"/>
  <c r="AZ65" i="4"/>
  <c r="K65" i="4"/>
  <c r="AF65" i="4"/>
  <c r="BB65" i="4"/>
  <c r="BI65" i="4"/>
  <c r="AS65" i="4"/>
  <c r="AC65" i="4"/>
  <c r="M65" i="4"/>
  <c r="L65" i="4"/>
  <c r="AH65" i="4"/>
  <c r="BC65" i="4"/>
  <c r="S65" i="4"/>
  <c r="AN65" i="4"/>
  <c r="BJ65" i="4"/>
  <c r="J65" i="4"/>
  <c r="AE65" i="4"/>
  <c r="BF65" i="4"/>
  <c r="P65" i="4"/>
  <c r="BG65" i="4"/>
  <c r="BU65" i="4"/>
  <c r="AO65" i="4"/>
  <c r="Y65" i="4"/>
  <c r="R65" i="4"/>
  <c r="AM65" i="4"/>
  <c r="C65" i="4"/>
  <c r="AT65" i="4"/>
  <c r="O65" i="4"/>
  <c r="BK65" i="4"/>
  <c r="F65" i="4"/>
  <c r="BM65" i="4"/>
  <c r="AG65" i="4"/>
  <c r="AB65" i="4"/>
  <c r="BS65" i="4"/>
  <c r="BD65" i="4"/>
  <c r="D65" i="4"/>
  <c r="BV65" i="4"/>
  <c r="AU65" i="4"/>
  <c r="NR60" i="5"/>
  <c r="LV60" i="5"/>
  <c r="KH60" i="5"/>
  <c r="IZ60" i="5"/>
  <c r="HT60" i="5"/>
  <c r="GS60" i="5"/>
  <c r="FR60" i="5"/>
  <c r="ER60" i="5"/>
  <c r="EB60" i="5"/>
  <c r="DO60" i="5"/>
  <c r="CY60" i="5"/>
  <c r="NB60" i="5"/>
  <c r="LF60" i="5"/>
  <c r="JE60" i="5"/>
  <c r="HN60" i="5"/>
  <c r="GC60" i="5"/>
  <c r="EZ60" i="5"/>
  <c r="DZ60" i="5"/>
  <c r="DG60" i="5"/>
  <c r="CN60" i="5"/>
  <c r="CA60" i="5"/>
  <c r="BN60" i="5"/>
  <c r="AX60" i="5"/>
  <c r="AJ60" i="5"/>
  <c r="W60" i="5"/>
  <c r="H60" i="5"/>
  <c r="JZ60" i="5"/>
  <c r="FH60" i="5"/>
  <c r="CV60" i="5"/>
  <c r="BF60" i="5"/>
  <c r="O60" i="5"/>
  <c r="MT60" i="5"/>
  <c r="KP60" i="5"/>
  <c r="IO60" i="5"/>
  <c r="HI60" i="5"/>
  <c r="FX60" i="5"/>
  <c r="EN60" i="5"/>
  <c r="DT60" i="5"/>
  <c r="DD60" i="5"/>
  <c r="CL60" i="5"/>
  <c r="BX60" i="5"/>
  <c r="BH60" i="5"/>
  <c r="AU60" i="5"/>
  <c r="AH60" i="5"/>
  <c r="R60" i="5"/>
  <c r="F60" i="5"/>
  <c r="ML60" i="5"/>
  <c r="GX60" i="5"/>
  <c r="DR60" i="5"/>
  <c r="CI60" i="5"/>
  <c r="AR60" i="5"/>
  <c r="D60" i="5"/>
  <c r="NZ60" i="5"/>
  <c r="LN60" i="5"/>
  <c r="JJ60" i="5"/>
  <c r="ID60" i="5"/>
  <c r="GN60" i="5"/>
  <c r="FD60" i="5"/>
  <c r="EE60" i="5"/>
  <c r="DJ60" i="5"/>
  <c r="CT60" i="5"/>
  <c r="CD60" i="5"/>
  <c r="BP60" i="5"/>
  <c r="BC60" i="5"/>
  <c r="AM60" i="5"/>
  <c r="Z60" i="5"/>
  <c r="L60" i="5"/>
  <c r="OH60" i="5"/>
  <c r="IJ60" i="5"/>
  <c r="EJ60" i="5"/>
  <c r="BS60" i="5"/>
  <c r="AB60" i="5"/>
  <c r="OA60" i="5"/>
  <c r="NK60" i="5"/>
  <c r="MU60" i="5"/>
  <c r="ME60" i="5"/>
  <c r="LO60" i="5"/>
  <c r="KY60" i="5"/>
  <c r="KI60" i="5"/>
  <c r="JS60" i="5"/>
  <c r="JC60" i="5"/>
  <c r="IM60" i="5"/>
  <c r="HW60" i="5"/>
  <c r="HG60" i="5"/>
  <c r="GQ60" i="5"/>
  <c r="GA60" i="5"/>
  <c r="FK60" i="5"/>
  <c r="OC60" i="5"/>
  <c r="NM60" i="5"/>
  <c r="MW60" i="5"/>
  <c r="MG60" i="5"/>
  <c r="LQ60" i="5"/>
  <c r="LA60" i="5"/>
  <c r="KK60" i="5"/>
  <c r="JU60" i="5"/>
  <c r="OF60" i="5"/>
  <c r="MZ60" i="5"/>
  <c r="LT60" i="5"/>
  <c r="KN60" i="5"/>
  <c r="JI60" i="5"/>
  <c r="IN60" i="5"/>
  <c r="HR60" i="5"/>
  <c r="GW60" i="5"/>
  <c r="GB60" i="5"/>
  <c r="FG60" i="5"/>
  <c r="EQ60" i="5"/>
  <c r="NT60" i="5"/>
  <c r="MN60" i="5"/>
  <c r="LH60" i="5"/>
  <c r="KB60" i="5"/>
  <c r="JA60" i="5"/>
  <c r="IF60" i="5"/>
  <c r="HJ60" i="5"/>
  <c r="GO60" i="5"/>
  <c r="FT60" i="5"/>
  <c r="FA60" i="5"/>
  <c r="EK60" i="5"/>
  <c r="DU60" i="5"/>
  <c r="DE60" i="5"/>
  <c r="CO60" i="5"/>
  <c r="BY60" i="5"/>
  <c r="BI60" i="5"/>
  <c r="AS60" i="5"/>
  <c r="AC60" i="5"/>
  <c r="M60" i="5"/>
  <c r="MH60" i="5"/>
  <c r="JV60" i="5"/>
  <c r="IB60" i="5"/>
  <c r="GK60" i="5"/>
  <c r="EX60" i="5"/>
  <c r="DX60" i="5"/>
  <c r="DC60" i="5"/>
  <c r="CH60" i="5"/>
  <c r="BL60" i="5"/>
  <c r="AQ60" i="5"/>
  <c r="V60" i="5"/>
  <c r="C60" i="5"/>
  <c r="MP60" i="5"/>
  <c r="KD60" i="5"/>
  <c r="IG60" i="5"/>
  <c r="GP60" i="5"/>
  <c r="FB60" i="5"/>
  <c r="EA60" i="5"/>
  <c r="DF60" i="5"/>
  <c r="CJ60" i="5"/>
  <c r="BO60" i="5"/>
  <c r="AT60" i="5"/>
  <c r="X60" i="5"/>
  <c r="J60" i="5"/>
  <c r="AZ60" i="5"/>
  <c r="CQ60" i="5"/>
  <c r="EH60" i="5"/>
  <c r="HD60" i="5"/>
  <c r="KX60" i="5"/>
  <c r="OI60" i="5"/>
  <c r="NS60" i="5"/>
  <c r="NC60" i="5"/>
  <c r="MM60" i="5"/>
  <c r="LW60" i="5"/>
  <c r="LG60" i="5"/>
  <c r="KQ60" i="5"/>
  <c r="KA60" i="5"/>
  <c r="JK60" i="5"/>
  <c r="IU60" i="5"/>
  <c r="IE60" i="5"/>
  <c r="HO60" i="5"/>
  <c r="GY60" i="5"/>
  <c r="GI60" i="5"/>
  <c r="FS60" i="5"/>
  <c r="OK60" i="5"/>
  <c r="NU60" i="5"/>
  <c r="NE60" i="5"/>
  <c r="MO60" i="5"/>
  <c r="LY60" i="5"/>
  <c r="LI60" i="5"/>
  <c r="KS60" i="5"/>
  <c r="KC60" i="5"/>
  <c r="JM60" i="5"/>
  <c r="NP60" i="5"/>
  <c r="MJ60" i="5"/>
  <c r="LD60" i="5"/>
  <c r="JX60" i="5"/>
  <c r="IX60" i="5"/>
  <c r="IC60" i="5"/>
  <c r="HH60" i="5"/>
  <c r="GL60" i="5"/>
  <c r="FQ60" i="5"/>
  <c r="EY60" i="5"/>
  <c r="OJ60" i="5"/>
  <c r="ND60" i="5"/>
  <c r="LX60" i="5"/>
  <c r="KR60" i="5"/>
  <c r="JL60" i="5"/>
  <c r="IP60" i="5"/>
  <c r="HU60" i="5"/>
  <c r="GZ60" i="5"/>
  <c r="GD60" i="5"/>
  <c r="FI60" i="5"/>
  <c r="ES60" i="5"/>
  <c r="EC60" i="5"/>
  <c r="DM60" i="5"/>
  <c r="CW60" i="5"/>
  <c r="CG60" i="5"/>
  <c r="BQ60" i="5"/>
  <c r="BA60" i="5"/>
  <c r="AK60" i="5"/>
  <c r="U60" i="5"/>
  <c r="NN60" i="5"/>
  <c r="LB60" i="5"/>
  <c r="IW60" i="5"/>
  <c r="HF60" i="5"/>
  <c r="FP60" i="5"/>
  <c r="EI60" i="5"/>
  <c r="DN60" i="5"/>
  <c r="CR60" i="5"/>
  <c r="BW60" i="5"/>
  <c r="BB60" i="5"/>
  <c r="AF60" i="5"/>
  <c r="K60" i="5"/>
  <c r="NV60" i="5"/>
  <c r="LJ60" i="5"/>
  <c r="JB60" i="5"/>
  <c r="HL60" i="5"/>
  <c r="FU60" i="5"/>
  <c r="EL60" i="5"/>
  <c r="DP60" i="5"/>
  <c r="CU60" i="5"/>
  <c r="BZ60" i="5"/>
  <c r="BD60" i="5"/>
  <c r="AI60" i="5"/>
  <c r="I60" i="5"/>
  <c r="AE60" i="5"/>
  <c r="BV60" i="5"/>
  <c r="DL60" i="5"/>
  <c r="FM60" i="5"/>
  <c r="IT60" i="5"/>
  <c r="NJ60" i="5"/>
  <c r="OM60" i="5"/>
  <c r="NG60" i="5"/>
  <c r="MA60" i="5"/>
  <c r="KU60" i="5"/>
  <c r="JO60" i="5"/>
  <c r="II60" i="5"/>
  <c r="HC60" i="5"/>
  <c r="FW60" i="5"/>
  <c r="NY60" i="5"/>
  <c r="MS60" i="5"/>
  <c r="LM60" i="5"/>
  <c r="KG60" i="5"/>
  <c r="NX60" i="5"/>
  <c r="LL60" i="5"/>
  <c r="JD60" i="5"/>
  <c r="HM60" i="5"/>
  <c r="FV60" i="5"/>
  <c r="EM60" i="5"/>
  <c r="MF60" i="5"/>
  <c r="JT60" i="5"/>
  <c r="HZ60" i="5"/>
  <c r="GJ60" i="5"/>
  <c r="EW60" i="5"/>
  <c r="DQ60" i="5"/>
  <c r="CK60" i="5"/>
  <c r="BE60" i="5"/>
  <c r="Y60" i="5"/>
  <c r="LR60" i="5"/>
  <c r="HQ60" i="5"/>
  <c r="EP60" i="5"/>
  <c r="CX60" i="5"/>
  <c r="BG60" i="5"/>
  <c r="P60" i="5"/>
  <c r="LZ60" i="5"/>
  <c r="HV60" i="5"/>
  <c r="ET60" i="5"/>
  <c r="CZ60" i="5"/>
  <c r="BJ60" i="5"/>
  <c r="S60" i="5"/>
  <c r="BK60" i="5"/>
  <c r="EV60" i="5"/>
  <c r="MD60" i="5"/>
  <c r="DH60" i="5"/>
  <c r="OE60" i="5"/>
  <c r="MY60" i="5"/>
  <c r="LS60" i="5"/>
  <c r="KM60" i="5"/>
  <c r="JG60" i="5"/>
  <c r="IA60" i="5"/>
  <c r="GU60" i="5"/>
  <c r="FO60" i="5"/>
  <c r="NQ60" i="5"/>
  <c r="MK60" i="5"/>
  <c r="LE60" i="5"/>
  <c r="JY60" i="5"/>
  <c r="NH60" i="5"/>
  <c r="KV60" i="5"/>
  <c r="IS60" i="5"/>
  <c r="HB60" i="5"/>
  <c r="FL60" i="5"/>
  <c r="OB60" i="5"/>
  <c r="LP60" i="5"/>
  <c r="JF60" i="5"/>
  <c r="HP60" i="5"/>
  <c r="FY60" i="5"/>
  <c r="EO60" i="5"/>
  <c r="DI60" i="5"/>
  <c r="CC60" i="5"/>
  <c r="AW60" i="5"/>
  <c r="Q60" i="5"/>
  <c r="KL60" i="5"/>
  <c r="GV60" i="5"/>
  <c r="ED60" i="5"/>
  <c r="CM60" i="5"/>
  <c r="AV60" i="5"/>
  <c r="G60" i="5"/>
  <c r="KT60" i="5"/>
  <c r="HA60" i="5"/>
  <c r="EF60" i="5"/>
  <c r="CP60" i="5"/>
  <c r="AY60" i="5"/>
  <c r="E60" i="5"/>
  <c r="CF60" i="5"/>
  <c r="GH60" i="5"/>
  <c r="MI60" i="5"/>
  <c r="JW60" i="5"/>
  <c r="HK60" i="5"/>
  <c r="OG60" i="5"/>
  <c r="LU60" i="5"/>
  <c r="ON60" i="5"/>
  <c r="JP60" i="5"/>
  <c r="GG60" i="5"/>
  <c r="MV60" i="5"/>
  <c r="IK60" i="5"/>
  <c r="FE60" i="5"/>
  <c r="CS60" i="5"/>
  <c r="AG60" i="5"/>
  <c r="IL60" i="5"/>
  <c r="BR60" i="5"/>
  <c r="NF60" i="5"/>
  <c r="FJ60" i="5"/>
  <c r="BT60" i="5"/>
  <c r="AP60" i="5"/>
  <c r="JR60" i="5"/>
  <c r="NW60" i="5"/>
  <c r="MQ60" i="5"/>
  <c r="LK60" i="5"/>
  <c r="KE60" i="5"/>
  <c r="IY60" i="5"/>
  <c r="HS60" i="5"/>
  <c r="GM60" i="5"/>
  <c r="OO60" i="5"/>
  <c r="NI60" i="5"/>
  <c r="MC60" i="5"/>
  <c r="KW60" i="5"/>
  <c r="JQ60" i="5"/>
  <c r="MR60" i="5"/>
  <c r="KF60" i="5"/>
  <c r="IH60" i="5"/>
  <c r="GR60" i="5"/>
  <c r="FC60" i="5"/>
  <c r="NL60" i="5"/>
  <c r="KZ60" i="5"/>
  <c r="IV60" i="5"/>
  <c r="HE60" i="5"/>
  <c r="FN60" i="5"/>
  <c r="EG60" i="5"/>
  <c r="DA60" i="5"/>
  <c r="BU60" i="5"/>
  <c r="AO60" i="5"/>
  <c r="OD60" i="5"/>
  <c r="JH60" i="5"/>
  <c r="FZ60" i="5"/>
  <c r="DS60" i="5"/>
  <c r="CB60" i="5"/>
  <c r="AL60" i="5"/>
  <c r="OL60" i="5"/>
  <c r="JN60" i="5"/>
  <c r="GF60" i="5"/>
  <c r="DV60" i="5"/>
  <c r="CE60" i="5"/>
  <c r="AN60" i="5"/>
  <c r="T60" i="5"/>
  <c r="DB60" i="5"/>
  <c r="HY60" i="5"/>
  <c r="NO60" i="5"/>
  <c r="LC60" i="5"/>
  <c r="IQ60" i="5"/>
  <c r="GE60" i="5"/>
  <c r="NA60" i="5"/>
  <c r="KO60" i="5"/>
  <c r="MB60" i="5"/>
  <c r="HX60" i="5"/>
  <c r="EU60" i="5"/>
  <c r="KJ60" i="5"/>
  <c r="GT60" i="5"/>
  <c r="DY60" i="5"/>
  <c r="BM60" i="5"/>
  <c r="MX60" i="5"/>
  <c r="FF60" i="5"/>
  <c r="AA60" i="5"/>
  <c r="IR60" i="5"/>
  <c r="DK60" i="5"/>
  <c r="AD60" i="5"/>
  <c r="DW60" i="5"/>
  <c r="N60" i="5"/>
  <c r="AX61" i="5"/>
  <c r="J61" i="5"/>
  <c r="R61" i="5"/>
  <c r="AP61" i="5"/>
  <c r="BF61" i="5"/>
  <c r="Z61" i="5"/>
  <c r="BQ61" i="5"/>
  <c r="BG61" i="5"/>
  <c r="AQ61" i="5"/>
  <c r="AA61" i="5"/>
  <c r="G61" i="5"/>
  <c r="BI61" i="5"/>
  <c r="AS61" i="5"/>
  <c r="AC61" i="5"/>
  <c r="M61" i="5"/>
  <c r="BL61" i="5"/>
  <c r="AF61" i="5"/>
  <c r="BP61" i="5"/>
  <c r="AJ61" i="5"/>
  <c r="D61" i="5"/>
  <c r="V61" i="5"/>
  <c r="AD61" i="5"/>
  <c r="BO61" i="5"/>
  <c r="AY61" i="5"/>
  <c r="AI61" i="5"/>
  <c r="O61" i="5"/>
  <c r="BR61" i="5"/>
  <c r="BA61" i="5"/>
  <c r="AK61" i="5"/>
  <c r="U61" i="5"/>
  <c r="E61" i="5"/>
  <c r="AV61" i="5"/>
  <c r="P61" i="5"/>
  <c r="AZ61" i="5"/>
  <c r="T61" i="5"/>
  <c r="BB61" i="5"/>
  <c r="BJ61" i="5"/>
  <c r="AH61" i="5"/>
  <c r="BC61" i="5"/>
  <c r="W61" i="5"/>
  <c r="BE61" i="5"/>
  <c r="Y61" i="5"/>
  <c r="BD61" i="5"/>
  <c r="BH61" i="5"/>
  <c r="BS61" i="5"/>
  <c r="N61" i="5"/>
  <c r="BU61" i="5"/>
  <c r="AU61" i="5"/>
  <c r="K61" i="5"/>
  <c r="AW61" i="5"/>
  <c r="Q61" i="5"/>
  <c r="AN61" i="5"/>
  <c r="AR61" i="5"/>
  <c r="AL61" i="5"/>
  <c r="BN61" i="5"/>
  <c r="AE61" i="5"/>
  <c r="AG61" i="5"/>
  <c r="H61" i="5"/>
  <c r="AT61" i="5"/>
  <c r="BT61" i="5"/>
  <c r="AM61" i="5"/>
  <c r="C61" i="5"/>
  <c r="AO61" i="5"/>
  <c r="I61" i="5"/>
  <c r="X61" i="5"/>
  <c r="AB61" i="5"/>
  <c r="F61" i="5"/>
  <c r="BK61" i="5"/>
  <c r="BM61" i="5"/>
  <c r="BV61" i="5"/>
  <c r="L61" i="5"/>
  <c r="S61" i="5"/>
  <c r="BR63" i="6"/>
  <c r="BL63" i="6"/>
  <c r="BE63" i="6"/>
  <c r="AW63" i="6"/>
  <c r="AP63" i="6"/>
  <c r="AJ63" i="6"/>
  <c r="Z63" i="6"/>
  <c r="T63" i="6"/>
  <c r="L63" i="6"/>
  <c r="E63" i="6"/>
  <c r="BQ63" i="6"/>
  <c r="BJ63" i="6"/>
  <c r="BB63" i="6"/>
  <c r="AV63" i="6"/>
  <c r="AO63" i="6"/>
  <c r="AG63" i="6"/>
  <c r="Y63" i="6"/>
  <c r="Q63" i="6"/>
  <c r="J63" i="6"/>
  <c r="D63" i="6"/>
  <c r="BV63" i="6"/>
  <c r="BP63" i="6"/>
  <c r="BH63" i="6"/>
  <c r="BA63" i="6"/>
  <c r="AT63" i="6"/>
  <c r="AL63" i="6"/>
  <c r="AF63" i="6"/>
  <c r="V63" i="6"/>
  <c r="P63" i="6"/>
  <c r="I63" i="6"/>
  <c r="BU63" i="6"/>
  <c r="AR63" i="6"/>
  <c r="N63" i="6"/>
  <c r="BM63" i="6"/>
  <c r="AK63" i="6"/>
  <c r="F63" i="6"/>
  <c r="BF63" i="6"/>
  <c r="AZ63" i="6"/>
  <c r="U63" i="6"/>
  <c r="AB63" i="6"/>
  <c r="BG63" i="6"/>
  <c r="AQ63" i="6"/>
  <c r="AA63" i="6"/>
  <c r="K63" i="6"/>
  <c r="BS63" i="6"/>
  <c r="BC63" i="6"/>
  <c r="AM63" i="6"/>
  <c r="W63" i="6"/>
  <c r="G63" i="6"/>
  <c r="R63" i="6"/>
  <c r="AN63" i="6"/>
  <c r="BI63" i="6"/>
  <c r="BK63" i="6"/>
  <c r="AU63" i="6"/>
  <c r="AE63" i="6"/>
  <c r="O63" i="6"/>
  <c r="H63" i="6"/>
  <c r="AC63" i="6"/>
  <c r="AX63" i="6"/>
  <c r="BT63" i="6"/>
  <c r="AI63" i="6"/>
  <c r="X63" i="6"/>
  <c r="BN63" i="6"/>
  <c r="S63" i="6"/>
  <c r="AH63" i="6"/>
  <c r="M63" i="6"/>
  <c r="BO63" i="6"/>
  <c r="C63" i="6"/>
  <c r="AS63" i="6"/>
  <c r="AY63" i="6"/>
  <c r="BD63" i="6"/>
  <c r="AD63" i="6"/>
  <c r="OK59" i="6"/>
  <c r="OD59" i="6"/>
  <c r="NW59" i="6"/>
  <c r="NO59" i="6"/>
  <c r="NI59" i="6"/>
  <c r="NB59" i="6"/>
  <c r="MT59" i="6"/>
  <c r="MM59" i="6"/>
  <c r="MG59" i="6"/>
  <c r="LY59" i="6"/>
  <c r="LR59" i="6"/>
  <c r="LK59" i="6"/>
  <c r="LC59" i="6"/>
  <c r="KW59" i="6"/>
  <c r="KQ59" i="6"/>
  <c r="KK59" i="6"/>
  <c r="KF59" i="6"/>
  <c r="KA59" i="6"/>
  <c r="JU59" i="6"/>
  <c r="JP59" i="6"/>
  <c r="JK59" i="6"/>
  <c r="JE59" i="6"/>
  <c r="IZ59" i="6"/>
  <c r="IU59" i="6"/>
  <c r="IO59" i="6"/>
  <c r="IJ59" i="6"/>
  <c r="IE59" i="6"/>
  <c r="HY59" i="6"/>
  <c r="HT59" i="6"/>
  <c r="HO59" i="6"/>
  <c r="HI59" i="6"/>
  <c r="HD59" i="6"/>
  <c r="GY59" i="6"/>
  <c r="GS59" i="6"/>
  <c r="GN59" i="6"/>
  <c r="GI59" i="6"/>
  <c r="GC59" i="6"/>
  <c r="FX59" i="6"/>
  <c r="FS59" i="6"/>
  <c r="FM59" i="6"/>
  <c r="FH59" i="6"/>
  <c r="FC59" i="6"/>
  <c r="EW59" i="6"/>
  <c r="ER59" i="6"/>
  <c r="EM59" i="6"/>
  <c r="EG59" i="6"/>
  <c r="EB59" i="6"/>
  <c r="DW59" i="6"/>
  <c r="DQ59" i="6"/>
  <c r="DL59" i="6"/>
  <c r="DG59" i="6"/>
  <c r="DA59" i="6"/>
  <c r="CV59" i="6"/>
  <c r="CQ59" i="6"/>
  <c r="CK59" i="6"/>
  <c r="CF59" i="6"/>
  <c r="CA59" i="6"/>
  <c r="BU59" i="6"/>
  <c r="BP59" i="6"/>
  <c r="BK59" i="6"/>
  <c r="BE59" i="6"/>
  <c r="AZ59" i="6"/>
  <c r="AU59" i="6"/>
  <c r="AO59" i="6"/>
  <c r="AJ59" i="6"/>
  <c r="AE59" i="6"/>
  <c r="Y59" i="6"/>
  <c r="T59" i="6"/>
  <c r="O59" i="6"/>
  <c r="I59" i="6"/>
  <c r="C59" i="6"/>
  <c r="OI59" i="6"/>
  <c r="OC59" i="6"/>
  <c r="NU59" i="6"/>
  <c r="NN59" i="6"/>
  <c r="NG59" i="6"/>
  <c r="MY59" i="6"/>
  <c r="MS59" i="6"/>
  <c r="ML59" i="6"/>
  <c r="MD59" i="6"/>
  <c r="LW59" i="6"/>
  <c r="LQ59" i="6"/>
  <c r="LI59" i="6"/>
  <c r="LB59" i="6"/>
  <c r="KU59" i="6"/>
  <c r="KO59" i="6"/>
  <c r="KJ59" i="6"/>
  <c r="KE59" i="6"/>
  <c r="JY59" i="6"/>
  <c r="JT59" i="6"/>
  <c r="JO59" i="6"/>
  <c r="JI59" i="6"/>
  <c r="JD59" i="6"/>
  <c r="IY59" i="6"/>
  <c r="IS59" i="6"/>
  <c r="IN59" i="6"/>
  <c r="II59" i="6"/>
  <c r="IC59" i="6"/>
  <c r="HX59" i="6"/>
  <c r="HS59" i="6"/>
  <c r="HM59" i="6"/>
  <c r="HH59" i="6"/>
  <c r="HC59" i="6"/>
  <c r="GW59" i="6"/>
  <c r="GR59" i="6"/>
  <c r="GM59" i="6"/>
  <c r="GG59" i="6"/>
  <c r="GB59" i="6"/>
  <c r="FW59" i="6"/>
  <c r="FQ59" i="6"/>
  <c r="FL59" i="6"/>
  <c r="FG59" i="6"/>
  <c r="FA59" i="6"/>
  <c r="EV59" i="6"/>
  <c r="EQ59" i="6"/>
  <c r="EK59" i="6"/>
  <c r="EF59" i="6"/>
  <c r="EA59" i="6"/>
  <c r="DU59" i="6"/>
  <c r="DP59" i="6"/>
  <c r="DK59" i="6"/>
  <c r="DE59" i="6"/>
  <c r="CZ59" i="6"/>
  <c r="CU59" i="6"/>
  <c r="CO59" i="6"/>
  <c r="CJ59" i="6"/>
  <c r="CE59" i="6"/>
  <c r="BY59" i="6"/>
  <c r="BT59" i="6"/>
  <c r="BO59" i="6"/>
  <c r="BI59" i="6"/>
  <c r="BD59" i="6"/>
  <c r="AY59" i="6"/>
  <c r="AS59" i="6"/>
  <c r="AN59" i="6"/>
  <c r="AI59" i="6"/>
  <c r="AC59" i="6"/>
  <c r="X59" i="6"/>
  <c r="S59" i="6"/>
  <c r="M59" i="6"/>
  <c r="G59" i="6"/>
  <c r="OO59" i="6"/>
  <c r="OH59" i="6"/>
  <c r="NZ59" i="6"/>
  <c r="NS59" i="6"/>
  <c r="NM59" i="6"/>
  <c r="NE59" i="6"/>
  <c r="MX59" i="6"/>
  <c r="MQ59" i="6"/>
  <c r="MI59" i="6"/>
  <c r="MC59" i="6"/>
  <c r="LV59" i="6"/>
  <c r="LN59" i="6"/>
  <c r="LG59" i="6"/>
  <c r="LA59" i="6"/>
  <c r="KS59" i="6"/>
  <c r="KN59" i="6"/>
  <c r="KI59" i="6"/>
  <c r="KC59" i="6"/>
  <c r="JX59" i="6"/>
  <c r="JS59" i="6"/>
  <c r="JM59" i="6"/>
  <c r="JH59" i="6"/>
  <c r="JC59" i="6"/>
  <c r="IW59" i="6"/>
  <c r="IR59" i="6"/>
  <c r="IM59" i="6"/>
  <c r="IG59" i="6"/>
  <c r="IB59" i="6"/>
  <c r="HW59" i="6"/>
  <c r="HQ59" i="6"/>
  <c r="HL59" i="6"/>
  <c r="HG59" i="6"/>
  <c r="HA59" i="6"/>
  <c r="GV59" i="6"/>
  <c r="GQ59" i="6"/>
  <c r="GK59" i="6"/>
  <c r="GF59" i="6"/>
  <c r="GA59" i="6"/>
  <c r="FU59" i="6"/>
  <c r="FP59" i="6"/>
  <c r="FK59" i="6"/>
  <c r="FE59" i="6"/>
  <c r="EZ59" i="6"/>
  <c r="EU59" i="6"/>
  <c r="EO59" i="6"/>
  <c r="EJ59" i="6"/>
  <c r="EE59" i="6"/>
  <c r="DY59" i="6"/>
  <c r="DT59" i="6"/>
  <c r="DO59" i="6"/>
  <c r="DI59" i="6"/>
  <c r="DD59" i="6"/>
  <c r="CY59" i="6"/>
  <c r="CS59" i="6"/>
  <c r="CN59" i="6"/>
  <c r="CI59" i="6"/>
  <c r="CC59" i="6"/>
  <c r="BX59" i="6"/>
  <c r="BS59" i="6"/>
  <c r="BM59" i="6"/>
  <c r="BH59" i="6"/>
  <c r="BC59" i="6"/>
  <c r="AW59" i="6"/>
  <c r="AR59" i="6"/>
  <c r="AM59" i="6"/>
  <c r="AG59" i="6"/>
  <c r="AB59" i="6"/>
  <c r="W59" i="6"/>
  <c r="Q59" i="6"/>
  <c r="L59" i="6"/>
  <c r="E59" i="6"/>
  <c r="OM59" i="6"/>
  <c r="NJ59" i="6"/>
  <c r="MH59" i="6"/>
  <c r="LF59" i="6"/>
  <c r="KG59" i="6"/>
  <c r="JL59" i="6"/>
  <c r="IQ59" i="6"/>
  <c r="HU59" i="6"/>
  <c r="GZ59" i="6"/>
  <c r="GE59" i="6"/>
  <c r="FI59" i="6"/>
  <c r="EN59" i="6"/>
  <c r="DS59" i="6"/>
  <c r="CW59" i="6"/>
  <c r="CB59" i="6"/>
  <c r="BG59" i="6"/>
  <c r="AK59" i="6"/>
  <c r="P59" i="6"/>
  <c r="MW59" i="6"/>
  <c r="CM59" i="6"/>
  <c r="OE59" i="6"/>
  <c r="NC59" i="6"/>
  <c r="MA59" i="6"/>
  <c r="KX59" i="6"/>
  <c r="KB59" i="6"/>
  <c r="JG59" i="6"/>
  <c r="IK59" i="6"/>
  <c r="HP59" i="6"/>
  <c r="GU59" i="6"/>
  <c r="FY59" i="6"/>
  <c r="FD59" i="6"/>
  <c r="EI59" i="6"/>
  <c r="DM59" i="6"/>
  <c r="CR59" i="6"/>
  <c r="BW59" i="6"/>
  <c r="BA59" i="6"/>
  <c r="AF59" i="6"/>
  <c r="K59" i="6"/>
  <c r="NY59" i="6"/>
  <c r="KR59" i="6"/>
  <c r="JA59" i="6"/>
  <c r="HK59" i="6"/>
  <c r="FT59" i="6"/>
  <c r="EC59" i="6"/>
  <c r="BQ59" i="6"/>
  <c r="AA59" i="6"/>
  <c r="NR59" i="6"/>
  <c r="MO59" i="6"/>
  <c r="LM59" i="6"/>
  <c r="KM59" i="6"/>
  <c r="JQ59" i="6"/>
  <c r="IV59" i="6"/>
  <c r="IA59" i="6"/>
  <c r="HE59" i="6"/>
  <c r="GJ59" i="6"/>
  <c r="FO59" i="6"/>
  <c r="ES59" i="6"/>
  <c r="DX59" i="6"/>
  <c r="DC59" i="6"/>
  <c r="CG59" i="6"/>
  <c r="BL59" i="6"/>
  <c r="AQ59" i="6"/>
  <c r="U59" i="6"/>
  <c r="LS59" i="6"/>
  <c r="JW59" i="6"/>
  <c r="IF59" i="6"/>
  <c r="GO59" i="6"/>
  <c r="EY59" i="6"/>
  <c r="DH59" i="6"/>
  <c r="AV59" i="6"/>
  <c r="D59" i="6"/>
  <c r="ON59" i="6"/>
  <c r="NX59" i="6"/>
  <c r="NH59" i="6"/>
  <c r="MR59" i="6"/>
  <c r="MB59" i="6"/>
  <c r="LL59" i="6"/>
  <c r="KV59" i="6"/>
  <c r="R59" i="6"/>
  <c r="AH59" i="6"/>
  <c r="AX59" i="6"/>
  <c r="BN59" i="6"/>
  <c r="CD59" i="6"/>
  <c r="CT59" i="6"/>
  <c r="DJ59" i="6"/>
  <c r="DZ59" i="6"/>
  <c r="EP59" i="6"/>
  <c r="FF59" i="6"/>
  <c r="FV59" i="6"/>
  <c r="GL59" i="6"/>
  <c r="HB59" i="6"/>
  <c r="HR59" i="6"/>
  <c r="IH59" i="6"/>
  <c r="IX59" i="6"/>
  <c r="JN59" i="6"/>
  <c r="KD59" i="6"/>
  <c r="KT59" i="6"/>
  <c r="LO59" i="6"/>
  <c r="MK59" i="6"/>
  <c r="NF59" i="6"/>
  <c r="OA59" i="6"/>
  <c r="OJ59" i="6"/>
  <c r="NT59" i="6"/>
  <c r="ND59" i="6"/>
  <c r="MN59" i="6"/>
  <c r="LX59" i="6"/>
  <c r="LH59" i="6"/>
  <c r="F59" i="6"/>
  <c r="V59" i="6"/>
  <c r="AL59" i="6"/>
  <c r="BB59" i="6"/>
  <c r="BR59" i="6"/>
  <c r="CH59" i="6"/>
  <c r="CX59" i="6"/>
  <c r="DN59" i="6"/>
  <c r="ED59" i="6"/>
  <c r="ET59" i="6"/>
  <c r="FJ59" i="6"/>
  <c r="FZ59" i="6"/>
  <c r="GP59" i="6"/>
  <c r="HF59" i="6"/>
  <c r="HV59" i="6"/>
  <c r="IL59" i="6"/>
  <c r="JB59" i="6"/>
  <c r="JR59" i="6"/>
  <c r="KH59" i="6"/>
  <c r="KY59" i="6"/>
  <c r="LU59" i="6"/>
  <c r="MP59" i="6"/>
  <c r="NK59" i="6"/>
  <c r="OG59" i="6"/>
  <c r="OB59" i="6"/>
  <c r="NL59" i="6"/>
  <c r="MV59" i="6"/>
  <c r="MF59" i="6"/>
  <c r="LP59" i="6"/>
  <c r="KZ59" i="6"/>
  <c r="N59" i="6"/>
  <c r="AD59" i="6"/>
  <c r="AT59" i="6"/>
  <c r="BJ59" i="6"/>
  <c r="BZ59" i="6"/>
  <c r="CP59" i="6"/>
  <c r="DF59" i="6"/>
  <c r="DV59" i="6"/>
  <c r="EL59" i="6"/>
  <c r="FB59" i="6"/>
  <c r="FR59" i="6"/>
  <c r="GH59" i="6"/>
  <c r="GX59" i="6"/>
  <c r="HN59" i="6"/>
  <c r="ID59" i="6"/>
  <c r="IT59" i="6"/>
  <c r="JJ59" i="6"/>
  <c r="JZ59" i="6"/>
  <c r="KP59" i="6"/>
  <c r="LJ59" i="6"/>
  <c r="ME59" i="6"/>
  <c r="NA59" i="6"/>
  <c r="NV59" i="6"/>
  <c r="OF59" i="6"/>
  <c r="LT59" i="6"/>
  <c r="AP59" i="6"/>
  <c r="DB59" i="6"/>
  <c r="FN59" i="6"/>
  <c r="HZ59" i="6"/>
  <c r="KL59" i="6"/>
  <c r="NQ59" i="6"/>
  <c r="NP59" i="6"/>
  <c r="LD59" i="6"/>
  <c r="BF59" i="6"/>
  <c r="DR59" i="6"/>
  <c r="GD59" i="6"/>
  <c r="IP59" i="6"/>
  <c r="LE59" i="6"/>
  <c r="OL59" i="6"/>
  <c r="MJ59" i="6"/>
  <c r="CL59" i="6"/>
  <c r="HJ59" i="6"/>
  <c r="MU59" i="6"/>
  <c r="MZ59" i="6"/>
  <c r="J59" i="6"/>
  <c r="BV59" i="6"/>
  <c r="EH59" i="6"/>
  <c r="GT59" i="6"/>
  <c r="JF59" i="6"/>
  <c r="LZ59" i="6"/>
  <c r="Z59" i="6"/>
  <c r="EX59" i="6"/>
  <c r="JV59" i="6"/>
  <c r="H59" i="6"/>
  <c r="BV63" i="5"/>
  <c r="BL63" i="5"/>
  <c r="AV63" i="5"/>
  <c r="AF63" i="5"/>
  <c r="P63" i="5"/>
  <c r="BH63" i="5"/>
  <c r="AR63" i="5"/>
  <c r="AB63" i="5"/>
  <c r="L63" i="5"/>
  <c r="BT63" i="5"/>
  <c r="BD63" i="5"/>
  <c r="AN63" i="5"/>
  <c r="X63" i="5"/>
  <c r="H63" i="5"/>
  <c r="BP63" i="5"/>
  <c r="D63" i="5"/>
  <c r="AZ63" i="5"/>
  <c r="AJ63" i="5"/>
  <c r="T63" i="5"/>
  <c r="O63" i="5"/>
  <c r="AE63" i="5"/>
  <c r="AU63" i="5"/>
  <c r="BK63" i="5"/>
  <c r="Q63" i="5"/>
  <c r="AG63" i="5"/>
  <c r="AW63" i="5"/>
  <c r="BM63" i="5"/>
  <c r="N63" i="5"/>
  <c r="AH63" i="5"/>
  <c r="AX63" i="5"/>
  <c r="BN63" i="5"/>
  <c r="C63" i="5"/>
  <c r="S63" i="5"/>
  <c r="AI63" i="5"/>
  <c r="AY63" i="5"/>
  <c r="BO63" i="5"/>
  <c r="E63" i="5"/>
  <c r="U63" i="5"/>
  <c r="AK63" i="5"/>
  <c r="BA63" i="5"/>
  <c r="BQ63" i="5"/>
  <c r="R63" i="5"/>
  <c r="AL63" i="5"/>
  <c r="BB63" i="5"/>
  <c r="BR63" i="5"/>
  <c r="AA63" i="5"/>
  <c r="AC63" i="5"/>
  <c r="BI63" i="5"/>
  <c r="J63" i="5"/>
  <c r="BJ63" i="5"/>
  <c r="G63" i="5"/>
  <c r="W63" i="5"/>
  <c r="AM63" i="5"/>
  <c r="BC63" i="5"/>
  <c r="BS63" i="5"/>
  <c r="I63" i="5"/>
  <c r="Y63" i="5"/>
  <c r="AO63" i="5"/>
  <c r="BE63" i="5"/>
  <c r="BU63" i="5"/>
  <c r="F63" i="5"/>
  <c r="V63" i="5"/>
  <c r="AP63" i="5"/>
  <c r="BF63" i="5"/>
  <c r="K63" i="5"/>
  <c r="AQ63" i="5"/>
  <c r="BG63" i="5"/>
  <c r="M63" i="5"/>
  <c r="AS63" i="5"/>
  <c r="Z63" i="5"/>
  <c r="AT63" i="5"/>
  <c r="AD63" i="5"/>
  <c r="BT62" i="7"/>
  <c r="BJ62" i="7"/>
  <c r="AV62" i="7"/>
  <c r="AI62" i="7"/>
  <c r="W62" i="7"/>
  <c r="H62" i="7"/>
  <c r="BN62" i="7"/>
  <c r="AY62" i="7"/>
  <c r="AH62" i="7"/>
  <c r="P62" i="7"/>
  <c r="BL62" i="7"/>
  <c r="AR62" i="7"/>
  <c r="AB62" i="7"/>
  <c r="N62" i="7"/>
  <c r="BD62" i="7"/>
  <c r="AQ62" i="7"/>
  <c r="AA62" i="7"/>
  <c r="G62" i="7"/>
  <c r="S62" i="7"/>
  <c r="BS62" i="7"/>
  <c r="F62" i="7"/>
  <c r="BC62" i="7"/>
  <c r="AL62" i="7"/>
  <c r="BI62" i="7"/>
  <c r="AS62" i="7"/>
  <c r="AC62" i="7"/>
  <c r="I62" i="7"/>
  <c r="BK62" i="7"/>
  <c r="AP62" i="7"/>
  <c r="T62" i="7"/>
  <c r="BO62" i="7"/>
  <c r="AM62" i="7"/>
  <c r="K62" i="7"/>
  <c r="AD62" i="7"/>
  <c r="BR62" i="7"/>
  <c r="BU62" i="7"/>
  <c r="BE62" i="7"/>
  <c r="AO62" i="7"/>
  <c r="U62" i="7"/>
  <c r="E62" i="7"/>
  <c r="BF62" i="7"/>
  <c r="AJ62" i="7"/>
  <c r="O62" i="7"/>
  <c r="BH62" i="7"/>
  <c r="AF62" i="7"/>
  <c r="C62" i="7"/>
  <c r="AN62" i="7"/>
  <c r="BM62" i="7"/>
  <c r="AW62" i="7"/>
  <c r="AG62" i="7"/>
  <c r="M62" i="7"/>
  <c r="BP62" i="7"/>
  <c r="AU62" i="7"/>
  <c r="Z62" i="7"/>
  <c r="D62" i="7"/>
  <c r="AT62" i="7"/>
  <c r="R62" i="7"/>
  <c r="V62" i="7"/>
  <c r="BG62" i="7"/>
  <c r="BA62" i="7"/>
  <c r="AZ62" i="7"/>
  <c r="X62" i="7"/>
  <c r="AK62" i="7"/>
  <c r="AE62" i="7"/>
  <c r="L62" i="7"/>
  <c r="BV62" i="7"/>
  <c r="Q62" i="7"/>
  <c r="J62" i="7"/>
  <c r="AX62" i="7"/>
  <c r="BQ62" i="7"/>
  <c r="BB62" i="7"/>
  <c r="Y62" i="7"/>
  <c r="OB60" i="8"/>
  <c r="MV60" i="8"/>
  <c r="LP60" i="8"/>
  <c r="KJ60" i="8"/>
  <c r="JD60" i="8"/>
  <c r="IB60" i="8"/>
  <c r="HF60" i="8"/>
  <c r="GK60" i="8"/>
  <c r="FP60" i="8"/>
  <c r="ET60" i="8"/>
  <c r="DY60" i="8"/>
  <c r="DF60" i="8"/>
  <c r="CP60" i="8"/>
  <c r="BZ60" i="8"/>
  <c r="BJ60" i="8"/>
  <c r="AT60" i="8"/>
  <c r="AD60" i="8"/>
  <c r="J60" i="8"/>
  <c r="ED60" i="8"/>
  <c r="NT60" i="8"/>
  <c r="MN60" i="8"/>
  <c r="LH60" i="8"/>
  <c r="KB60" i="8"/>
  <c r="IV60" i="8"/>
  <c r="HV60" i="8"/>
  <c r="HA60" i="8"/>
  <c r="GF60" i="8"/>
  <c r="FJ60" i="8"/>
  <c r="EO60" i="8"/>
  <c r="DT60" i="8"/>
  <c r="DB60" i="8"/>
  <c r="CL60" i="8"/>
  <c r="BV60" i="8"/>
  <c r="BF60" i="8"/>
  <c r="AP60" i="8"/>
  <c r="Z60" i="8"/>
  <c r="F60" i="8"/>
  <c r="OJ60" i="8"/>
  <c r="ND60" i="8"/>
  <c r="LX60" i="8"/>
  <c r="KR60" i="8"/>
  <c r="JL60" i="8"/>
  <c r="IG60" i="8"/>
  <c r="HL60" i="8"/>
  <c r="FU60" i="8"/>
  <c r="EZ60" i="8"/>
  <c r="DJ60" i="8"/>
  <c r="CT60" i="8"/>
  <c r="BN60" i="8"/>
  <c r="AX60" i="8"/>
  <c r="R60" i="8"/>
  <c r="NL60" i="8"/>
  <c r="MF60" i="8"/>
  <c r="KZ60" i="8"/>
  <c r="JT60" i="8"/>
  <c r="IN60" i="8"/>
  <c r="HQ60" i="8"/>
  <c r="GV60" i="8"/>
  <c r="FZ60" i="8"/>
  <c r="FE60" i="8"/>
  <c r="EJ60" i="8"/>
  <c r="DN60" i="8"/>
  <c r="CX60" i="8"/>
  <c r="CH60" i="8"/>
  <c r="BR60" i="8"/>
  <c r="BB60" i="8"/>
  <c r="AL60" i="8"/>
  <c r="V60" i="8"/>
  <c r="D60" i="8"/>
  <c r="GP60" i="8"/>
  <c r="CD60" i="8"/>
  <c r="AH60" i="8"/>
  <c r="OG60" i="8"/>
  <c r="NQ60" i="8"/>
  <c r="NA60" i="8"/>
  <c r="MK60" i="8"/>
  <c r="LU60" i="8"/>
  <c r="LE60" i="8"/>
  <c r="KO60" i="8"/>
  <c r="JY60" i="8"/>
  <c r="JI60" i="8"/>
  <c r="IS60" i="8"/>
  <c r="OI60" i="8"/>
  <c r="NS60" i="8"/>
  <c r="NC60" i="8"/>
  <c r="MM60" i="8"/>
  <c r="LW60" i="8"/>
  <c r="LG60" i="8"/>
  <c r="KQ60" i="8"/>
  <c r="KA60" i="8"/>
  <c r="JK60" i="8"/>
  <c r="IU60" i="8"/>
  <c r="IE60" i="8"/>
  <c r="HO60" i="8"/>
  <c r="GY60" i="8"/>
  <c r="GI60" i="8"/>
  <c r="FS60" i="8"/>
  <c r="FC60" i="8"/>
  <c r="EM60" i="8"/>
  <c r="DW60" i="8"/>
  <c r="OD60" i="8"/>
  <c r="MX60" i="8"/>
  <c r="LR60" i="8"/>
  <c r="KL60" i="8"/>
  <c r="JF60" i="8"/>
  <c r="IC60" i="8"/>
  <c r="HH60" i="8"/>
  <c r="GL60" i="8"/>
  <c r="FQ60" i="8"/>
  <c r="EV60" i="8"/>
  <c r="DZ60" i="8"/>
  <c r="DG60" i="8"/>
  <c r="CQ60" i="8"/>
  <c r="CA60" i="8"/>
  <c r="BK60" i="8"/>
  <c r="OC60" i="8"/>
  <c r="NI60" i="8"/>
  <c r="MO60" i="8"/>
  <c r="LQ60" i="8"/>
  <c r="KW60" i="8"/>
  <c r="KC60" i="8"/>
  <c r="JE60" i="8"/>
  <c r="NY60" i="8"/>
  <c r="NE60" i="8"/>
  <c r="MG60" i="8"/>
  <c r="LM60" i="8"/>
  <c r="KS60" i="8"/>
  <c r="JU60" i="8"/>
  <c r="JA60" i="8"/>
  <c r="OM60" i="8"/>
  <c r="NO60" i="8"/>
  <c r="MU60" i="8"/>
  <c r="MA60" i="8"/>
  <c r="LC60" i="8"/>
  <c r="KI60" i="8"/>
  <c r="JO60" i="8"/>
  <c r="IQ60" i="8"/>
  <c r="HW60" i="8"/>
  <c r="HC60" i="8"/>
  <c r="GE60" i="8"/>
  <c r="FK60" i="8"/>
  <c r="EQ60" i="8"/>
  <c r="DS60" i="8"/>
  <c r="NN60" i="8"/>
  <c r="LZ60" i="8"/>
  <c r="KD60" i="8"/>
  <c r="IP60" i="8"/>
  <c r="HM60" i="8"/>
  <c r="GG60" i="8"/>
  <c r="FF60" i="8"/>
  <c r="EF60" i="8"/>
  <c r="DC60" i="8"/>
  <c r="CI60" i="8"/>
  <c r="BO60" i="8"/>
  <c r="AU60" i="8"/>
  <c r="AE60" i="8"/>
  <c r="O60" i="8"/>
  <c r="OH60" i="8"/>
  <c r="NB60" i="8"/>
  <c r="LV60" i="8"/>
  <c r="KP60" i="8"/>
  <c r="JJ60" i="8"/>
  <c r="IF60" i="8"/>
  <c r="HJ60" i="8"/>
  <c r="GO60" i="8"/>
  <c r="FT60" i="8"/>
  <c r="EX60" i="8"/>
  <c r="EC60" i="8"/>
  <c r="DI60" i="8"/>
  <c r="CS60" i="8"/>
  <c r="CC60" i="8"/>
  <c r="BM60" i="8"/>
  <c r="AW60" i="8"/>
  <c r="AG60" i="8"/>
  <c r="Q60" i="8"/>
  <c r="P60" i="8"/>
  <c r="AV60" i="8"/>
  <c r="CB60" i="8"/>
  <c r="DH60" i="8"/>
  <c r="EW60" i="8"/>
  <c r="GN60" i="8"/>
  <c r="ID60" i="8"/>
  <c r="KN60" i="8"/>
  <c r="MZ60" i="8"/>
  <c r="L60" i="8"/>
  <c r="AR60" i="8"/>
  <c r="BX60" i="8"/>
  <c r="DD60" i="8"/>
  <c r="ER60" i="8"/>
  <c r="GH60" i="8"/>
  <c r="HY60" i="8"/>
  <c r="KF60" i="8"/>
  <c r="MR60" i="8"/>
  <c r="OK60" i="8"/>
  <c r="MS60" i="8"/>
  <c r="LA60" i="8"/>
  <c r="JM60" i="8"/>
  <c r="OE60" i="8"/>
  <c r="NG60" i="8"/>
  <c r="ME60" i="8"/>
  <c r="KY60" i="8"/>
  <c r="JW60" i="8"/>
  <c r="IY60" i="8"/>
  <c r="HS60" i="8"/>
  <c r="GQ60" i="8"/>
  <c r="FO60" i="8"/>
  <c r="EI60" i="8"/>
  <c r="OL60" i="8"/>
  <c r="MH60" i="8"/>
  <c r="JV60" i="8"/>
  <c r="HX60" i="8"/>
  <c r="GR60" i="8"/>
  <c r="FA60" i="8"/>
  <c r="DP60" i="8"/>
  <c r="CM60" i="8"/>
  <c r="BG60" i="8"/>
  <c r="AM60" i="8"/>
  <c r="S60" i="8"/>
  <c r="NZ60" i="8"/>
  <c r="ML60" i="8"/>
  <c r="KX60" i="8"/>
  <c r="JB60" i="8"/>
  <c r="HU60" i="8"/>
  <c r="GT60" i="8"/>
  <c r="FN60" i="8"/>
  <c r="EN60" i="8"/>
  <c r="DM60" i="8"/>
  <c r="CO60" i="8"/>
  <c r="BU60" i="8"/>
  <c r="BA60" i="8"/>
  <c r="AC60" i="8"/>
  <c r="I60" i="8"/>
  <c r="AN60" i="8"/>
  <c r="CJ60" i="8"/>
  <c r="EB60" i="8"/>
  <c r="GC60" i="8"/>
  <c r="IR60" i="8"/>
  <c r="LT60" i="8"/>
  <c r="E60" i="8"/>
  <c r="AZ60" i="8"/>
  <c r="CN60" i="8"/>
  <c r="EG60" i="8"/>
  <c r="GS60" i="8"/>
  <c r="IZ60" i="8"/>
  <c r="MB60" i="8"/>
  <c r="NU60" i="8"/>
  <c r="MC60" i="8"/>
  <c r="KK60" i="8"/>
  <c r="IW60" i="8"/>
  <c r="OA60" i="8"/>
  <c r="MY60" i="8"/>
  <c r="LS60" i="8"/>
  <c r="KU60" i="8"/>
  <c r="JS60" i="8"/>
  <c r="IM60" i="8"/>
  <c r="HK60" i="8"/>
  <c r="GM60" i="8"/>
  <c r="FG60" i="8"/>
  <c r="EE60" i="8"/>
  <c r="NV60" i="8"/>
  <c r="LJ60" i="8"/>
  <c r="JN60" i="8"/>
  <c r="HR60" i="8"/>
  <c r="GB60" i="8"/>
  <c r="EP60" i="8"/>
  <c r="DK60" i="8"/>
  <c r="CE60" i="8"/>
  <c r="BC60" i="8"/>
  <c r="AI60" i="8"/>
  <c r="K60" i="8"/>
  <c r="NR60" i="8"/>
  <c r="MD60" i="8"/>
  <c r="KH60" i="8"/>
  <c r="IT60" i="8"/>
  <c r="HP60" i="8"/>
  <c r="GJ60" i="8"/>
  <c r="FI60" i="8"/>
  <c r="EH60" i="8"/>
  <c r="DE60" i="8"/>
  <c r="CK60" i="8"/>
  <c r="BQ60" i="8"/>
  <c r="AS60" i="8"/>
  <c r="Y60" i="8"/>
  <c r="H60" i="8"/>
  <c r="BD60" i="8"/>
  <c r="CR60" i="8"/>
  <c r="EL60" i="8"/>
  <c r="GX60" i="8"/>
  <c r="JH60" i="8"/>
  <c r="MJ60" i="8"/>
  <c r="T60" i="8"/>
  <c r="BH60" i="8"/>
  <c r="CV60" i="8"/>
  <c r="FB60" i="8"/>
  <c r="HD60" i="8"/>
  <c r="JP60" i="8"/>
  <c r="NH60" i="8"/>
  <c r="NM60" i="8"/>
  <c r="LY60" i="8"/>
  <c r="KG60" i="8"/>
  <c r="IO60" i="8"/>
  <c r="NW60" i="8"/>
  <c r="MQ60" i="8"/>
  <c r="LO60" i="8"/>
  <c r="KM60" i="8"/>
  <c r="JG60" i="8"/>
  <c r="II60" i="8"/>
  <c r="HG60" i="8"/>
  <c r="GA60" i="8"/>
  <c r="EY60" i="8"/>
  <c r="EA60" i="8"/>
  <c r="NF60" i="8"/>
  <c r="LB60" i="8"/>
  <c r="IX60" i="8"/>
  <c r="HB60" i="8"/>
  <c r="FV60" i="8"/>
  <c r="EK60" i="8"/>
  <c r="CY60" i="8"/>
  <c r="BW60" i="8"/>
  <c r="AY60" i="8"/>
  <c r="AA60" i="8"/>
  <c r="G60" i="8"/>
  <c r="NJ60" i="8"/>
  <c r="LN60" i="8"/>
  <c r="JZ60" i="8"/>
  <c r="IL60" i="8"/>
  <c r="HE60" i="8"/>
  <c r="GD60" i="8"/>
  <c r="FD60" i="8"/>
  <c r="DX60" i="8"/>
  <c r="DA60" i="8"/>
  <c r="CG60" i="8"/>
  <c r="BI60" i="8"/>
  <c r="AO60" i="8"/>
  <c r="U60" i="8"/>
  <c r="X60" i="8"/>
  <c r="BL60" i="8"/>
  <c r="CZ60" i="8"/>
  <c r="FH60" i="8"/>
  <c r="HI60" i="8"/>
  <c r="JX60" i="8"/>
  <c r="NP60" i="8"/>
  <c r="AB60" i="8"/>
  <c r="BP60" i="8"/>
  <c r="DL60" i="8"/>
  <c r="FM60" i="8"/>
  <c r="HN60" i="8"/>
  <c r="KV60" i="8"/>
  <c r="NX60" i="8"/>
  <c r="MW60" i="8"/>
  <c r="NK60" i="8"/>
  <c r="JC60" i="8"/>
  <c r="EU60" i="8"/>
  <c r="IH60" i="8"/>
  <c r="CU60" i="8"/>
  <c r="C60" i="8"/>
  <c r="HZ60" i="8"/>
  <c r="DR60" i="8"/>
  <c r="AK60" i="8"/>
  <c r="DQ60" i="8"/>
  <c r="OF60" i="8"/>
  <c r="FX60" i="8"/>
  <c r="LI60" i="8"/>
  <c r="MI60" i="8"/>
  <c r="IA60" i="8"/>
  <c r="DO60" i="8"/>
  <c r="GW60" i="8"/>
  <c r="BS60" i="8"/>
  <c r="MT60" i="8"/>
  <c r="GZ60" i="8"/>
  <c r="CW60" i="8"/>
  <c r="M60" i="8"/>
  <c r="FR60" i="8"/>
  <c r="AJ60" i="8"/>
  <c r="IJ60" i="8"/>
  <c r="JQ60" i="8"/>
  <c r="LK60" i="8"/>
  <c r="MP60" i="8"/>
  <c r="FL60" i="8"/>
  <c r="AQ60" i="8"/>
  <c r="LF60" i="8"/>
  <c r="FY60" i="8"/>
  <c r="BY60" i="8"/>
  <c r="AF60" i="8"/>
  <c r="HT60" i="8"/>
  <c r="CF60" i="8"/>
  <c r="LL60" i="8"/>
  <c r="OO60" i="8"/>
  <c r="IK60" i="8"/>
  <c r="KE60" i="8"/>
  <c r="FW60" i="8"/>
  <c r="KT60" i="8"/>
  <c r="DU60" i="8"/>
  <c r="W60" i="8"/>
  <c r="JR60" i="8"/>
  <c r="ES60" i="8"/>
  <c r="BE60" i="8"/>
  <c r="BT60" i="8"/>
  <c r="LD60" i="8"/>
  <c r="DV60" i="8"/>
  <c r="ON60" i="8"/>
  <c r="GU60" i="8"/>
  <c r="N60" i="8"/>
  <c r="BL63" i="8"/>
  <c r="AP63" i="8"/>
  <c r="U63" i="8"/>
  <c r="BF63" i="8"/>
  <c r="AK63" i="8"/>
  <c r="P63" i="8"/>
  <c r="Z63" i="8"/>
  <c r="BV63" i="8"/>
  <c r="BA63" i="8"/>
  <c r="AF63" i="8"/>
  <c r="J63" i="8"/>
  <c r="BQ63" i="8"/>
  <c r="AV63" i="8"/>
  <c r="E63" i="8"/>
  <c r="BS63" i="8"/>
  <c r="BC63" i="8"/>
  <c r="AM63" i="8"/>
  <c r="W63" i="8"/>
  <c r="G63" i="8"/>
  <c r="BJ63" i="8"/>
  <c r="AO63" i="8"/>
  <c r="N63" i="8"/>
  <c r="BM63" i="8"/>
  <c r="AR63" i="8"/>
  <c r="V63" i="8"/>
  <c r="M63" i="8"/>
  <c r="BD63" i="8"/>
  <c r="R63" i="8"/>
  <c r="BI63" i="8"/>
  <c r="AY63" i="8"/>
  <c r="AE63" i="8"/>
  <c r="K63" i="8"/>
  <c r="BE63" i="8"/>
  <c r="Y63" i="8"/>
  <c r="BR63" i="8"/>
  <c r="AL63" i="8"/>
  <c r="L63" i="8"/>
  <c r="AS63" i="8"/>
  <c r="AX63" i="8"/>
  <c r="BO63" i="8"/>
  <c r="AU63" i="8"/>
  <c r="AA63" i="8"/>
  <c r="C63" i="8"/>
  <c r="AZ63" i="8"/>
  <c r="T63" i="8"/>
  <c r="BH63" i="8"/>
  <c r="AG63" i="8"/>
  <c r="F63" i="8"/>
  <c r="BN63" i="8"/>
  <c r="H63" i="8"/>
  <c r="BT63" i="8"/>
  <c r="BK63" i="8"/>
  <c r="AQ63" i="8"/>
  <c r="S63" i="8"/>
  <c r="BU63" i="8"/>
  <c r="AT63" i="8"/>
  <c r="I63" i="8"/>
  <c r="BB63" i="8"/>
  <c r="AB63" i="8"/>
  <c r="X63" i="8"/>
  <c r="AC63" i="8"/>
  <c r="BG63" i="8"/>
  <c r="AJ63" i="8"/>
  <c r="AH63" i="8"/>
  <c r="AI63" i="8"/>
  <c r="D63" i="8"/>
  <c r="O63" i="8"/>
  <c r="AW63" i="8"/>
  <c r="BP63" i="8"/>
  <c r="Q63" i="8"/>
  <c r="AN63" i="8"/>
  <c r="AD63" i="8"/>
  <c r="OO59" i="10"/>
  <c r="OH59" i="10"/>
  <c r="OA59" i="10"/>
  <c r="NS59" i="10"/>
  <c r="NM59" i="10"/>
  <c r="NF59" i="10"/>
  <c r="MX59" i="10"/>
  <c r="MQ59" i="10"/>
  <c r="MK59" i="10"/>
  <c r="MC59" i="10"/>
  <c r="LV59" i="10"/>
  <c r="LO59" i="10"/>
  <c r="LG59" i="10"/>
  <c r="LA59" i="10"/>
  <c r="KT59" i="10"/>
  <c r="KL59" i="10"/>
  <c r="KE59" i="10"/>
  <c r="JY59" i="10"/>
  <c r="JQ59" i="10"/>
  <c r="JJ59" i="10"/>
  <c r="JC59" i="10"/>
  <c r="IU59" i="10"/>
  <c r="IO59" i="10"/>
  <c r="IH59" i="10"/>
  <c r="HZ59" i="10"/>
  <c r="HS59" i="10"/>
  <c r="HM59" i="10"/>
  <c r="HE59" i="10"/>
  <c r="GX59" i="10"/>
  <c r="GQ59" i="10"/>
  <c r="GI59" i="10"/>
  <c r="GC59" i="10"/>
  <c r="FV59" i="10"/>
  <c r="FN59" i="10"/>
  <c r="FG59" i="10"/>
  <c r="FA59" i="10"/>
  <c r="ES59" i="10"/>
  <c r="EL59" i="10"/>
  <c r="EE59" i="10"/>
  <c r="DW59" i="10"/>
  <c r="DQ59" i="10"/>
  <c r="DK59" i="10"/>
  <c r="DE59" i="10"/>
  <c r="OI59" i="10"/>
  <c r="NY59" i="10"/>
  <c r="NQ59" i="10"/>
  <c r="NG59" i="10"/>
  <c r="MW59" i="10"/>
  <c r="MM59" i="10"/>
  <c r="ME59" i="10"/>
  <c r="LU59" i="10"/>
  <c r="LK59" i="10"/>
  <c r="LB59" i="10"/>
  <c r="KQ59" i="10"/>
  <c r="KI59" i="10"/>
  <c r="JZ59" i="10"/>
  <c r="JO59" i="10"/>
  <c r="JF59" i="10"/>
  <c r="IX59" i="10"/>
  <c r="IM59" i="10"/>
  <c r="ID59" i="10"/>
  <c r="HU59" i="10"/>
  <c r="HJ59" i="10"/>
  <c r="HB59" i="10"/>
  <c r="GS59" i="10"/>
  <c r="GH59" i="10"/>
  <c r="FY59" i="10"/>
  <c r="FQ59" i="10"/>
  <c r="FF59" i="10"/>
  <c r="EW59" i="10"/>
  <c r="EM59" i="10"/>
  <c r="EC59" i="10"/>
  <c r="DU59" i="10"/>
  <c r="DL59" i="10"/>
  <c r="DD59" i="10"/>
  <c r="CY59" i="10"/>
  <c r="CS59" i="10"/>
  <c r="CN59" i="10"/>
  <c r="CI59" i="10"/>
  <c r="CC59" i="10"/>
  <c r="BX59" i="10"/>
  <c r="BS59" i="10"/>
  <c r="BM59" i="10"/>
  <c r="BH59" i="10"/>
  <c r="BC59" i="10"/>
  <c r="AW59" i="10"/>
  <c r="AR59" i="10"/>
  <c r="AM59" i="10"/>
  <c r="AG59" i="10"/>
  <c r="AB59" i="10"/>
  <c r="W59" i="10"/>
  <c r="Q59" i="10"/>
  <c r="L59" i="10"/>
  <c r="E59" i="10"/>
  <c r="OG59" i="10"/>
  <c r="NW59" i="10"/>
  <c r="NN59" i="10"/>
  <c r="NC59" i="10"/>
  <c r="MU59" i="10"/>
  <c r="ML59" i="10"/>
  <c r="MA59" i="10"/>
  <c r="LR59" i="10"/>
  <c r="LJ59" i="10"/>
  <c r="KY59" i="10"/>
  <c r="KP59" i="10"/>
  <c r="KG59" i="10"/>
  <c r="JV59" i="10"/>
  <c r="JN59" i="10"/>
  <c r="JE59" i="10"/>
  <c r="IT59" i="10"/>
  <c r="IK59" i="10"/>
  <c r="IC59" i="10"/>
  <c r="HR59" i="10"/>
  <c r="HI59" i="10"/>
  <c r="GY59" i="10"/>
  <c r="GO59" i="10"/>
  <c r="GG59" i="10"/>
  <c r="FW59" i="10"/>
  <c r="FM59" i="10"/>
  <c r="FC59" i="10"/>
  <c r="EU59" i="10"/>
  <c r="EK59" i="10"/>
  <c r="EA59" i="10"/>
  <c r="DR59" i="10"/>
  <c r="DI59" i="10"/>
  <c r="DC59" i="10"/>
  <c r="CW59" i="10"/>
  <c r="CR59" i="10"/>
  <c r="CM59" i="10"/>
  <c r="CG59" i="10"/>
  <c r="CB59" i="10"/>
  <c r="BW59" i="10"/>
  <c r="BQ59" i="10"/>
  <c r="BL59" i="10"/>
  <c r="BG59" i="10"/>
  <c r="BA59" i="10"/>
  <c r="AV59" i="10"/>
  <c r="AQ59" i="10"/>
  <c r="AK59" i="10"/>
  <c r="AF59" i="10"/>
  <c r="AA59" i="10"/>
  <c r="U59" i="10"/>
  <c r="P59" i="10"/>
  <c r="K59" i="10"/>
  <c r="D59" i="10"/>
  <c r="OM59" i="10"/>
  <c r="OD59" i="10"/>
  <c r="NV59" i="10"/>
  <c r="NK59" i="10"/>
  <c r="NB59" i="10"/>
  <c r="MS59" i="10"/>
  <c r="MH59" i="10"/>
  <c r="LZ59" i="10"/>
  <c r="LQ59" i="10"/>
  <c r="LF59" i="10"/>
  <c r="KW59" i="10"/>
  <c r="KO59" i="10"/>
  <c r="KD59" i="10"/>
  <c r="JU59" i="10"/>
  <c r="JK59" i="10"/>
  <c r="JA59" i="10"/>
  <c r="IS59" i="10"/>
  <c r="II59" i="10"/>
  <c r="HY59" i="10"/>
  <c r="HO59" i="10"/>
  <c r="HG59" i="10"/>
  <c r="GW59" i="10"/>
  <c r="GM59" i="10"/>
  <c r="GD59" i="10"/>
  <c r="FS59" i="10"/>
  <c r="FK59" i="10"/>
  <c r="FB59" i="10"/>
  <c r="EQ59" i="10"/>
  <c r="EH59" i="10"/>
  <c r="DZ59" i="10"/>
  <c r="DO59" i="10"/>
  <c r="DH59" i="10"/>
  <c r="DA59" i="10"/>
  <c r="CV59" i="10"/>
  <c r="CQ59" i="10"/>
  <c r="CK59" i="10"/>
  <c r="CF59" i="10"/>
  <c r="CA59" i="10"/>
  <c r="BU59" i="10"/>
  <c r="BP59" i="10"/>
  <c r="BK59" i="10"/>
  <c r="BE59" i="10"/>
  <c r="AZ59" i="10"/>
  <c r="AU59" i="10"/>
  <c r="AO59" i="10"/>
  <c r="AJ59" i="10"/>
  <c r="AE59" i="10"/>
  <c r="Y59" i="10"/>
  <c r="T59" i="10"/>
  <c r="O59" i="10"/>
  <c r="I59" i="10"/>
  <c r="C59" i="10"/>
  <c r="OL59" i="10"/>
  <c r="NA59" i="10"/>
  <c r="LM59" i="10"/>
  <c r="KA59" i="10"/>
  <c r="IP59" i="10"/>
  <c r="HC59" i="10"/>
  <c r="FR59" i="10"/>
  <c r="EG59" i="10"/>
  <c r="CZ59" i="10"/>
  <c r="CE59" i="10"/>
  <c r="BI59" i="10"/>
  <c r="AN59" i="10"/>
  <c r="S59" i="10"/>
  <c r="OC59" i="10"/>
  <c r="MP59" i="10"/>
  <c r="LE59" i="10"/>
  <c r="JS59" i="10"/>
  <c r="IE59" i="10"/>
  <c r="GT59" i="10"/>
  <c r="FI59" i="10"/>
  <c r="DV59" i="10"/>
  <c r="CU59" i="10"/>
  <c r="BY59" i="10"/>
  <c r="BD59" i="10"/>
  <c r="AI59" i="10"/>
  <c r="M59" i="10"/>
  <c r="NI59" i="10"/>
  <c r="LW59" i="10"/>
  <c r="KK59" i="10"/>
  <c r="IY59" i="10"/>
  <c r="HN59" i="10"/>
  <c r="GA59" i="10"/>
  <c r="EP59" i="10"/>
  <c r="DG59" i="10"/>
  <c r="CJ59" i="10"/>
  <c r="BO59" i="10"/>
  <c r="AS59" i="10"/>
  <c r="X59" i="10"/>
  <c r="NR59" i="10"/>
  <c r="HW59" i="10"/>
  <c r="CO59" i="10"/>
  <c r="G59" i="10"/>
  <c r="MG59" i="10"/>
  <c r="GL59" i="10"/>
  <c r="BT59" i="10"/>
  <c r="KU59" i="10"/>
  <c r="EX59" i="10"/>
  <c r="AY59" i="10"/>
  <c r="JI59" i="10"/>
  <c r="DM59" i="10"/>
  <c r="AC59" i="10"/>
  <c r="OF59" i="10"/>
  <c r="NP59" i="10"/>
  <c r="MZ59" i="10"/>
  <c r="MJ59" i="10"/>
  <c r="LT59" i="10"/>
  <c r="LD59" i="10"/>
  <c r="KN59" i="10"/>
  <c r="JX59" i="10"/>
  <c r="JH59" i="10"/>
  <c r="IR59" i="10"/>
  <c r="IB59" i="10"/>
  <c r="HL59" i="10"/>
  <c r="GV59" i="10"/>
  <c r="GF59" i="10"/>
  <c r="FP59" i="10"/>
  <c r="EZ59" i="10"/>
  <c r="EJ59" i="10"/>
  <c r="DT59" i="10"/>
  <c r="N59" i="10"/>
  <c r="AD59" i="10"/>
  <c r="AT59" i="10"/>
  <c r="BJ59" i="10"/>
  <c r="BZ59" i="10"/>
  <c r="CP59" i="10"/>
  <c r="DF59" i="10"/>
  <c r="DY59" i="10"/>
  <c r="ET59" i="10"/>
  <c r="FO59" i="10"/>
  <c r="GK59" i="10"/>
  <c r="HF59" i="10"/>
  <c r="IA59" i="10"/>
  <c r="IW59" i="10"/>
  <c r="JR59" i="10"/>
  <c r="KM59" i="10"/>
  <c r="LI59" i="10"/>
  <c r="MD59" i="10"/>
  <c r="MY59" i="10"/>
  <c r="NU59" i="10"/>
  <c r="OB59" i="10"/>
  <c r="NH59" i="10"/>
  <c r="MN59" i="10"/>
  <c r="LP59" i="10"/>
  <c r="KV59" i="10"/>
  <c r="KB59" i="10"/>
  <c r="JD59" i="10"/>
  <c r="IJ59" i="10"/>
  <c r="HP59" i="10"/>
  <c r="GR59" i="10"/>
  <c r="FX59" i="10"/>
  <c r="FD59" i="10"/>
  <c r="EF59" i="10"/>
  <c r="F59" i="10"/>
  <c r="Z59" i="10"/>
  <c r="AX59" i="10"/>
  <c r="BR59" i="10"/>
  <c r="CL59" i="10"/>
  <c r="DJ59" i="10"/>
  <c r="EI59" i="10"/>
  <c r="FJ59" i="10"/>
  <c r="GP59" i="10"/>
  <c r="HQ59" i="10"/>
  <c r="IQ59" i="10"/>
  <c r="JW59" i="10"/>
  <c r="KX59" i="10"/>
  <c r="LY59" i="10"/>
  <c r="NE59" i="10"/>
  <c r="OE59" i="10"/>
  <c r="NX59" i="10"/>
  <c r="ND59" i="10"/>
  <c r="MF59" i="10"/>
  <c r="LL59" i="10"/>
  <c r="KR59" i="10"/>
  <c r="JT59" i="10"/>
  <c r="IZ59" i="10"/>
  <c r="IF59" i="10"/>
  <c r="HH59" i="10"/>
  <c r="GN59" i="10"/>
  <c r="FT59" i="10"/>
  <c r="EV59" i="10"/>
  <c r="EB59" i="10"/>
  <c r="J59" i="10"/>
  <c r="AH59" i="10"/>
  <c r="BB59" i="10"/>
  <c r="BV59" i="10"/>
  <c r="CT59" i="10"/>
  <c r="DN59" i="10"/>
  <c r="EO59" i="10"/>
  <c r="FU59" i="10"/>
  <c r="GU59" i="10"/>
  <c r="HV59" i="10"/>
  <c r="JB59" i="10"/>
  <c r="KC59" i="10"/>
  <c r="LC59" i="10"/>
  <c r="MI59" i="10"/>
  <c r="NJ59" i="10"/>
  <c r="OK59" i="10"/>
  <c r="ON59" i="10"/>
  <c r="NT59" i="10"/>
  <c r="MV59" i="10"/>
  <c r="MB59" i="10"/>
  <c r="LH59" i="10"/>
  <c r="KJ59" i="10"/>
  <c r="JP59" i="10"/>
  <c r="IV59" i="10"/>
  <c r="HX59" i="10"/>
  <c r="HD59" i="10"/>
  <c r="GJ59" i="10"/>
  <c r="FL59" i="10"/>
  <c r="ER59" i="10"/>
  <c r="DX59" i="10"/>
  <c r="R59" i="10"/>
  <c r="AL59" i="10"/>
  <c r="BF59" i="10"/>
  <c r="CD59" i="10"/>
  <c r="CX59" i="10"/>
  <c r="DS59" i="10"/>
  <c r="EY59" i="10"/>
  <c r="FZ59" i="10"/>
  <c r="HA59" i="10"/>
  <c r="IG59" i="10"/>
  <c r="JG59" i="10"/>
  <c r="KH59" i="10"/>
  <c r="LN59" i="10"/>
  <c r="MO59" i="10"/>
  <c r="NO59" i="10"/>
  <c r="LX59" i="10"/>
  <c r="IN59" i="10"/>
  <c r="FH59" i="10"/>
  <c r="AP59" i="10"/>
  <c r="ED59" i="10"/>
  <c r="IL59" i="10"/>
  <c r="MT59" i="10"/>
  <c r="OJ59" i="10"/>
  <c r="KZ59" i="10"/>
  <c r="HT59" i="10"/>
  <c r="EN59" i="10"/>
  <c r="BN59" i="10"/>
  <c r="FE59" i="10"/>
  <c r="JM59" i="10"/>
  <c r="NZ59" i="10"/>
  <c r="MR59" i="10"/>
  <c r="JL59" i="10"/>
  <c r="GB59" i="10"/>
  <c r="V59" i="10"/>
  <c r="DB59" i="10"/>
  <c r="HK59" i="10"/>
  <c r="LS59" i="10"/>
  <c r="GZ59" i="10"/>
  <c r="KS59" i="10"/>
  <c r="DP59" i="10"/>
  <c r="NL59" i="10"/>
  <c r="CH59" i="10"/>
  <c r="KF59" i="10"/>
  <c r="GE59" i="10"/>
  <c r="H59" i="10"/>
  <c r="OJ60" i="10"/>
  <c r="OB60" i="10"/>
  <c r="NR60" i="10"/>
  <c r="NH60" i="10"/>
  <c r="MY60" i="10"/>
  <c r="MN60" i="10"/>
  <c r="MF60" i="10"/>
  <c r="LW60" i="10"/>
  <c r="LL60" i="10"/>
  <c r="LC60" i="10"/>
  <c r="KU60" i="10"/>
  <c r="KJ60" i="10"/>
  <c r="KA60" i="10"/>
  <c r="JR60" i="10"/>
  <c r="JG60" i="10"/>
  <c r="IY60" i="10"/>
  <c r="IP60" i="10"/>
  <c r="IE60" i="10"/>
  <c r="HV60" i="10"/>
  <c r="HN60" i="10"/>
  <c r="HC60" i="10"/>
  <c r="GT60" i="10"/>
  <c r="GJ60" i="10"/>
  <c r="FZ60" i="10"/>
  <c r="FR60" i="10"/>
  <c r="FH60" i="10"/>
  <c r="EX60" i="10"/>
  <c r="EN60" i="10"/>
  <c r="EG60" i="10"/>
  <c r="DY60" i="10"/>
  <c r="DR60" i="10"/>
  <c r="DK60" i="10"/>
  <c r="DC60" i="10"/>
  <c r="CW60" i="10"/>
  <c r="CP60" i="10"/>
  <c r="CH60" i="10"/>
  <c r="CA60" i="10"/>
  <c r="BU60" i="10"/>
  <c r="BM60" i="10"/>
  <c r="BF60" i="10"/>
  <c r="AY60" i="10"/>
  <c r="AQ60" i="10"/>
  <c r="AK60" i="10"/>
  <c r="OI60" i="10"/>
  <c r="NX60" i="10"/>
  <c r="NO60" i="10"/>
  <c r="NG60" i="10"/>
  <c r="MV60" i="10"/>
  <c r="MM60" i="10"/>
  <c r="MD60" i="10"/>
  <c r="LS60" i="10"/>
  <c r="LK60" i="10"/>
  <c r="LB60" i="10"/>
  <c r="KQ60" i="10"/>
  <c r="KH60" i="10"/>
  <c r="JZ60" i="10"/>
  <c r="JO60" i="10"/>
  <c r="JF60" i="10"/>
  <c r="IV60" i="10"/>
  <c r="IL60" i="10"/>
  <c r="ID60" i="10"/>
  <c r="HT60" i="10"/>
  <c r="HJ60" i="10"/>
  <c r="GZ60" i="10"/>
  <c r="GR60" i="10"/>
  <c r="GH60" i="10"/>
  <c r="FX60" i="10"/>
  <c r="FO60" i="10"/>
  <c r="FD60" i="10"/>
  <c r="EV60" i="10"/>
  <c r="EM60" i="10"/>
  <c r="ED60" i="10"/>
  <c r="OE60" i="10"/>
  <c r="NN60" i="10"/>
  <c r="MT60" i="10"/>
  <c r="MA60" i="10"/>
  <c r="LH60" i="10"/>
  <c r="KP60" i="10"/>
  <c r="JV60" i="10"/>
  <c r="JD60" i="10"/>
  <c r="IJ60" i="10"/>
  <c r="HP60" i="10"/>
  <c r="GY60" i="10"/>
  <c r="GE60" i="10"/>
  <c r="FL60" i="10"/>
  <c r="ET60" i="10"/>
  <c r="EC60" i="10"/>
  <c r="DS60" i="10"/>
  <c r="DI60" i="10"/>
  <c r="DA60" i="10"/>
  <c r="CQ60" i="10"/>
  <c r="CG60" i="10"/>
  <c r="BW60" i="10"/>
  <c r="BO60" i="10"/>
  <c r="BE60" i="10"/>
  <c r="AU60" i="10"/>
  <c r="AL60" i="10"/>
  <c r="AD60" i="10"/>
  <c r="V60" i="10"/>
  <c r="O60" i="10"/>
  <c r="F60" i="10"/>
  <c r="OM60" i="10"/>
  <c r="NT60" i="10"/>
  <c r="NB60" i="10"/>
  <c r="MH60" i="10"/>
  <c r="LP60" i="10"/>
  <c r="KV60" i="10"/>
  <c r="KB60" i="10"/>
  <c r="JK60" i="10"/>
  <c r="IQ60" i="10"/>
  <c r="HX60" i="10"/>
  <c r="HF60" i="10"/>
  <c r="GM60" i="10"/>
  <c r="FS60" i="10"/>
  <c r="FB60" i="10"/>
  <c r="EH60" i="10"/>
  <c r="DV60" i="10"/>
  <c r="DM60" i="10"/>
  <c r="DB60" i="10"/>
  <c r="CS60" i="10"/>
  <c r="CK60" i="10"/>
  <c r="BZ60" i="10"/>
  <c r="BQ60" i="10"/>
  <c r="BG60" i="10"/>
  <c r="AW60" i="10"/>
  <c r="AO60" i="10"/>
  <c r="AE60" i="10"/>
  <c r="Y60" i="10"/>
  <c r="Q60" i="10"/>
  <c r="I60" i="10"/>
  <c r="OD60" i="10"/>
  <c r="MR60" i="10"/>
  <c r="LF60" i="10"/>
  <c r="JT60" i="10"/>
  <c r="II60" i="10"/>
  <c r="GU60" i="10"/>
  <c r="FJ60" i="10"/>
  <c r="EA60" i="10"/>
  <c r="DG60" i="10"/>
  <c r="CM60" i="10"/>
  <c r="BV60" i="10"/>
  <c r="BB60" i="10"/>
  <c r="AI60" i="10"/>
  <c r="U60" i="10"/>
  <c r="E60" i="10"/>
  <c r="NW60" i="10"/>
  <c r="ML60" i="10"/>
  <c r="KX60" i="10"/>
  <c r="JL60" i="10"/>
  <c r="IA60" i="10"/>
  <c r="GN60" i="10"/>
  <c r="FC60" i="10"/>
  <c r="DW60" i="10"/>
  <c r="DF60" i="10"/>
  <c r="CL60" i="10"/>
  <c r="BR60" i="10"/>
  <c r="BA60" i="10"/>
  <c r="AG60" i="10"/>
  <c r="S60" i="10"/>
  <c r="C60" i="10"/>
  <c r="NJ60" i="10"/>
  <c r="LX60" i="10"/>
  <c r="KM60" i="10"/>
  <c r="IZ60" i="10"/>
  <c r="HO60" i="10"/>
  <c r="GD60" i="10"/>
  <c r="EQ60" i="10"/>
  <c r="DQ60" i="10"/>
  <c r="CX60" i="10"/>
  <c r="CE60" i="10"/>
  <c r="BK60" i="10"/>
  <c r="AT60" i="10"/>
  <c r="AA60" i="10"/>
  <c r="K60" i="10"/>
  <c r="KF60" i="10"/>
  <c r="EI60" i="10"/>
  <c r="BJ60" i="10"/>
  <c r="IT60" i="10"/>
  <c r="DN60" i="10"/>
  <c r="AP60" i="10"/>
  <c r="LR60" i="10"/>
  <c r="FW60" i="10"/>
  <c r="CC60" i="10"/>
  <c r="J60" i="10"/>
  <c r="NC60" i="10"/>
  <c r="HH60" i="10"/>
  <c r="CU60" i="10"/>
  <c r="Z60" i="10"/>
  <c r="OO60" i="10"/>
  <c r="NY60" i="10"/>
  <c r="NI60" i="10"/>
  <c r="MS60" i="10"/>
  <c r="MC60" i="10"/>
  <c r="LM60" i="10"/>
  <c r="KW60" i="10"/>
  <c r="KG60" i="10"/>
  <c r="JQ60" i="10"/>
  <c r="JA60" i="10"/>
  <c r="IK60" i="10"/>
  <c r="HU60" i="10"/>
  <c r="HE60" i="10"/>
  <c r="GO60" i="10"/>
  <c r="FY60" i="10"/>
  <c r="FI60" i="10"/>
  <c r="ES60" i="10"/>
  <c r="OF60" i="10"/>
  <c r="NK60" i="10"/>
  <c r="MP60" i="10"/>
  <c r="LT60" i="10"/>
  <c r="KY60" i="10"/>
  <c r="KD60" i="10"/>
  <c r="JH60" i="10"/>
  <c r="IM60" i="10"/>
  <c r="HR60" i="10"/>
  <c r="GV60" i="10"/>
  <c r="GA60" i="10"/>
  <c r="FF60" i="10"/>
  <c r="EJ60" i="10"/>
  <c r="DT60" i="10"/>
  <c r="DD60" i="10"/>
  <c r="CN60" i="10"/>
  <c r="BX60" i="10"/>
  <c r="BH60" i="10"/>
  <c r="AR60" i="10"/>
  <c r="AB60" i="10"/>
  <c r="L60" i="10"/>
  <c r="M60" i="10"/>
  <c r="AH60" i="10"/>
  <c r="BC60" i="10"/>
  <c r="BY60" i="10"/>
  <c r="CT60" i="10"/>
  <c r="DO60" i="10"/>
  <c r="EL60" i="10"/>
  <c r="FN60" i="10"/>
  <c r="GP60" i="10"/>
  <c r="HS60" i="10"/>
  <c r="IU60" i="10"/>
  <c r="JW60" i="10"/>
  <c r="KZ60" i="10"/>
  <c r="MB60" i="10"/>
  <c r="ND60" i="10"/>
  <c r="OH60" i="10"/>
  <c r="OC60" i="10"/>
  <c r="NE60" i="10"/>
  <c r="MK60" i="10"/>
  <c r="LQ60" i="10"/>
  <c r="KS60" i="10"/>
  <c r="JY60" i="10"/>
  <c r="JE60" i="10"/>
  <c r="IG60" i="10"/>
  <c r="HM60" i="10"/>
  <c r="GS60" i="10"/>
  <c r="FU60" i="10"/>
  <c r="FA60" i="10"/>
  <c r="OL60" i="10"/>
  <c r="NF60" i="10"/>
  <c r="ME60" i="10"/>
  <c r="LD60" i="10"/>
  <c r="JX60" i="10"/>
  <c r="IX60" i="10"/>
  <c r="HW60" i="10"/>
  <c r="GQ60" i="10"/>
  <c r="FP60" i="10"/>
  <c r="EP60" i="10"/>
  <c r="DP60" i="10"/>
  <c r="CV60" i="10"/>
  <c r="CB60" i="10"/>
  <c r="BD60" i="10"/>
  <c r="AJ60" i="10"/>
  <c r="P60" i="10"/>
  <c r="R60" i="10"/>
  <c r="AS60" i="10"/>
  <c r="BS60" i="10"/>
  <c r="NU60" i="10"/>
  <c r="NA60" i="10"/>
  <c r="MG60" i="10"/>
  <c r="LI60" i="10"/>
  <c r="KO60" i="10"/>
  <c r="JU60" i="10"/>
  <c r="IW60" i="10"/>
  <c r="IC60" i="10"/>
  <c r="HI60" i="10"/>
  <c r="GK60" i="10"/>
  <c r="FQ60" i="10"/>
  <c r="EW60" i="10"/>
  <c r="OA60" i="10"/>
  <c r="MZ60" i="10"/>
  <c r="LZ60" i="10"/>
  <c r="KT60" i="10"/>
  <c r="JS60" i="10"/>
  <c r="IR60" i="10"/>
  <c r="HL60" i="10"/>
  <c r="GL60" i="10"/>
  <c r="FK60" i="10"/>
  <c r="EF60" i="10"/>
  <c r="DL60" i="10"/>
  <c r="CR60" i="10"/>
  <c r="BT60" i="10"/>
  <c r="AZ60" i="10"/>
  <c r="AF60" i="10"/>
  <c r="H60" i="10"/>
  <c r="W60" i="10"/>
  <c r="AX60" i="10"/>
  <c r="CD60" i="10"/>
  <c r="DE60" i="10"/>
  <c r="EE60" i="10"/>
  <c r="FT60" i="10"/>
  <c r="HD60" i="10"/>
  <c r="IN60" i="10"/>
  <c r="KE60" i="10"/>
  <c r="LN60" i="10"/>
  <c r="MX60" i="10"/>
  <c r="ON60" i="10"/>
  <c r="OK60" i="10"/>
  <c r="NQ60" i="10"/>
  <c r="MW60" i="10"/>
  <c r="LY60" i="10"/>
  <c r="LE60" i="10"/>
  <c r="KK60" i="10"/>
  <c r="JM60" i="10"/>
  <c r="IS60" i="10"/>
  <c r="HY60" i="10"/>
  <c r="HA60" i="10"/>
  <c r="GG60" i="10"/>
  <c r="FM60" i="10"/>
  <c r="EO60" i="10"/>
  <c r="NV60" i="10"/>
  <c r="MU60" i="10"/>
  <c r="LO60" i="10"/>
  <c r="KN60" i="10"/>
  <c r="JN60" i="10"/>
  <c r="IH60" i="10"/>
  <c r="HG60" i="10"/>
  <c r="GF60" i="10"/>
  <c r="EZ60" i="10"/>
  <c r="EB60" i="10"/>
  <c r="DH60" i="10"/>
  <c r="CJ60" i="10"/>
  <c r="BP60" i="10"/>
  <c r="AV60" i="10"/>
  <c r="X60" i="10"/>
  <c r="D60" i="10"/>
  <c r="AC60" i="10"/>
  <c r="BI60" i="10"/>
  <c r="CI60" i="10"/>
  <c r="DJ60" i="10"/>
  <c r="ER60" i="10"/>
  <c r="GB60" i="10"/>
  <c r="HK60" i="10"/>
  <c r="JB60" i="10"/>
  <c r="KL60" i="10"/>
  <c r="LV60" i="10"/>
  <c r="NL60" i="10"/>
  <c r="MO60" i="10"/>
  <c r="JI60" i="10"/>
  <c r="GC60" i="10"/>
  <c r="MJ60" i="10"/>
  <c r="IB60" i="10"/>
  <c r="DX60" i="10"/>
  <c r="AN60" i="10"/>
  <c r="BN60" i="10"/>
  <c r="DZ60" i="10"/>
  <c r="GX60" i="10"/>
  <c r="JP60" i="10"/>
  <c r="MQ60" i="10"/>
  <c r="LU60" i="10"/>
  <c r="IO60" i="10"/>
  <c r="FE60" i="10"/>
  <c r="LJ60" i="10"/>
  <c r="HB60" i="10"/>
  <c r="CZ60" i="10"/>
  <c r="T60" i="10"/>
  <c r="CO60" i="10"/>
  <c r="EY60" i="10"/>
  <c r="HZ60" i="10"/>
  <c r="KR60" i="10"/>
  <c r="NS60" i="10"/>
  <c r="NM60" i="10"/>
  <c r="KC60" i="10"/>
  <c r="GW60" i="10"/>
  <c r="NP60" i="10"/>
  <c r="JC60" i="10"/>
  <c r="EU60" i="10"/>
  <c r="BL60" i="10"/>
  <c r="AM60" i="10"/>
  <c r="DU60" i="10"/>
  <c r="GI60" i="10"/>
  <c r="JJ60" i="10"/>
  <c r="MI60" i="10"/>
  <c r="EK60" i="10"/>
  <c r="G60" i="10"/>
  <c r="LG60" i="10"/>
  <c r="OG60" i="10"/>
  <c r="KI60" i="10"/>
  <c r="CY60" i="10"/>
  <c r="NZ60" i="10"/>
  <c r="LA60" i="10"/>
  <c r="FV60" i="10"/>
  <c r="FG60" i="10"/>
  <c r="IF60" i="10"/>
  <c r="HQ60" i="10"/>
  <c r="CF60" i="10"/>
  <c r="N60" i="10"/>
  <c r="BS62" i="10"/>
  <c r="BQ62" i="10"/>
  <c r="BI62" i="10"/>
  <c r="BA62" i="10"/>
  <c r="AS62" i="10"/>
  <c r="AK62" i="10"/>
  <c r="AC62" i="10"/>
  <c r="T62" i="10"/>
  <c r="M62" i="10"/>
  <c r="H62" i="10"/>
  <c r="C62" i="10"/>
  <c r="BP62" i="10"/>
  <c r="BH62" i="10"/>
  <c r="AZ62" i="10"/>
  <c r="AR62" i="10"/>
  <c r="AJ62" i="10"/>
  <c r="AB62" i="10"/>
  <c r="Q62" i="10"/>
  <c r="L62" i="10"/>
  <c r="G62" i="10"/>
  <c r="BM62" i="10"/>
  <c r="AW62" i="10"/>
  <c r="AG62" i="10"/>
  <c r="P62" i="10"/>
  <c r="E62" i="10"/>
  <c r="BU62" i="10"/>
  <c r="BE62" i="10"/>
  <c r="AO62" i="10"/>
  <c r="X62" i="10"/>
  <c r="K62" i="10"/>
  <c r="BT62" i="10"/>
  <c r="BD62" i="10"/>
  <c r="AN62" i="10"/>
  <c r="U62" i="10"/>
  <c r="I62" i="10"/>
  <c r="AV62" i="10"/>
  <c r="AF62" i="10"/>
  <c r="O62" i="10"/>
  <c r="BL62" i="10"/>
  <c r="D62" i="10"/>
  <c r="F62" i="10"/>
  <c r="V62" i="10"/>
  <c r="AL62" i="10"/>
  <c r="BB62" i="10"/>
  <c r="BR62" i="10"/>
  <c r="S62" i="10"/>
  <c r="AI62" i="10"/>
  <c r="AY62" i="10"/>
  <c r="BO62" i="10"/>
  <c r="N62" i="10"/>
  <c r="AH62" i="10"/>
  <c r="BF62" i="10"/>
  <c r="AM62" i="10"/>
  <c r="BG62" i="10"/>
  <c r="Z62" i="10"/>
  <c r="AX62" i="10"/>
  <c r="AA62" i="10"/>
  <c r="BC62" i="10"/>
  <c r="AD62" i="10"/>
  <c r="BJ62" i="10"/>
  <c r="AE62" i="10"/>
  <c r="BK62" i="10"/>
  <c r="R62" i="10"/>
  <c r="AT62" i="10"/>
  <c r="BV62" i="10"/>
  <c r="W62" i="10"/>
  <c r="AU62" i="10"/>
  <c r="J62" i="10"/>
  <c r="AP62" i="10"/>
  <c r="BN62" i="10"/>
  <c r="AQ62" i="10"/>
  <c r="Y62" i="10"/>
  <c r="OB60" i="11"/>
  <c r="EF60" i="11"/>
  <c r="KT60" i="11"/>
  <c r="OM60" i="11"/>
  <c r="NW60" i="11"/>
  <c r="NG60" i="11"/>
  <c r="MQ60" i="11"/>
  <c r="MA60" i="11"/>
  <c r="LK60" i="11"/>
  <c r="KU60" i="11"/>
  <c r="KE60" i="11"/>
  <c r="JO60" i="11"/>
  <c r="IY60" i="11"/>
  <c r="II60" i="11"/>
  <c r="HS60" i="11"/>
  <c r="HC60" i="11"/>
  <c r="GM60" i="11"/>
  <c r="FW60" i="11"/>
  <c r="FG60" i="11"/>
  <c r="EQ60" i="11"/>
  <c r="EA60" i="11"/>
  <c r="DK60" i="11"/>
  <c r="CU60" i="11"/>
  <c r="CE60" i="11"/>
  <c r="BO60" i="11"/>
  <c r="AY60" i="11"/>
  <c r="AI60" i="11"/>
  <c r="S60" i="11"/>
  <c r="C60" i="11"/>
  <c r="NU60" i="11"/>
  <c r="MZ60" i="11"/>
  <c r="MD60" i="11"/>
  <c r="LI60" i="11"/>
  <c r="KN60" i="11"/>
  <c r="JR60" i="11"/>
  <c r="IW60" i="11"/>
  <c r="IB60" i="11"/>
  <c r="HF60" i="11"/>
  <c r="GK60" i="11"/>
  <c r="FP60" i="11"/>
  <c r="ET60" i="11"/>
  <c r="DY60" i="11"/>
  <c r="DD60" i="11"/>
  <c r="CH60" i="11"/>
  <c r="BM60" i="11"/>
  <c r="OC60" i="11"/>
  <c r="NH60" i="11"/>
  <c r="ML60" i="11"/>
  <c r="LQ60" i="11"/>
  <c r="KV60" i="11"/>
  <c r="JZ60" i="11"/>
  <c r="JE60" i="11"/>
  <c r="IJ60" i="11"/>
  <c r="HN60" i="11"/>
  <c r="GS60" i="11"/>
  <c r="FX60" i="11"/>
  <c r="FB60" i="11"/>
  <c r="EG60" i="11"/>
  <c r="DL60" i="11"/>
  <c r="CP60" i="11"/>
  <c r="BU60" i="11"/>
  <c r="AZ60" i="11"/>
  <c r="AD60" i="11"/>
  <c r="D60" i="11"/>
  <c r="ND60" i="11"/>
  <c r="LM60" i="11"/>
  <c r="JV60" i="11"/>
  <c r="IF60" i="11"/>
  <c r="GO60" i="11"/>
  <c r="EX60" i="11"/>
  <c r="DH60" i="11"/>
  <c r="BQ60" i="11"/>
  <c r="AK60" i="11"/>
  <c r="H60" i="11"/>
  <c r="NA60" i="11"/>
  <c r="LJ60" i="11"/>
  <c r="JT60" i="11"/>
  <c r="IC60" i="11"/>
  <c r="GL60" i="11"/>
  <c r="EV60" i="11"/>
  <c r="DE60" i="11"/>
  <c r="BN60" i="11"/>
  <c r="AH60" i="11"/>
  <c r="F60" i="11"/>
  <c r="NI60" i="11"/>
  <c r="LR60" i="11"/>
  <c r="KB60" i="11"/>
  <c r="IK60" i="11"/>
  <c r="GT60" i="11"/>
  <c r="FD60" i="11"/>
  <c r="DM60" i="11"/>
  <c r="BV60" i="11"/>
  <c r="AN60" i="11"/>
  <c r="L60" i="11"/>
  <c r="CZ60" i="11"/>
  <c r="JN60" i="11"/>
  <c r="J60" i="11"/>
  <c r="FA60" i="11"/>
  <c r="LP60" i="11"/>
  <c r="X60" i="11"/>
  <c r="HM60" i="11"/>
  <c r="OA60" i="11"/>
  <c r="NC60" i="11"/>
  <c r="MI60" i="11"/>
  <c r="LO60" i="11"/>
  <c r="KQ60" i="11"/>
  <c r="JW60" i="11"/>
  <c r="JC60" i="11"/>
  <c r="IE60" i="11"/>
  <c r="HK60" i="11"/>
  <c r="GQ60" i="11"/>
  <c r="FS60" i="11"/>
  <c r="EY60" i="11"/>
  <c r="EE60" i="11"/>
  <c r="DG60" i="11"/>
  <c r="CM60" i="11"/>
  <c r="BS60" i="11"/>
  <c r="AU60" i="11"/>
  <c r="AA60" i="11"/>
  <c r="G60" i="11"/>
  <c r="NP60" i="11"/>
  <c r="MO60" i="11"/>
  <c r="LN60" i="11"/>
  <c r="KH60" i="11"/>
  <c r="JH60" i="11"/>
  <c r="IG60" i="11"/>
  <c r="HA60" i="11"/>
  <c r="FZ60" i="11"/>
  <c r="EZ60" i="11"/>
  <c r="DT60" i="11"/>
  <c r="CS60" i="11"/>
  <c r="BR60" i="11"/>
  <c r="NX60" i="11"/>
  <c r="MW60" i="11"/>
  <c r="LV60" i="11"/>
  <c r="KP60" i="11"/>
  <c r="JP60" i="11"/>
  <c r="IO60" i="11"/>
  <c r="HI60" i="11"/>
  <c r="GH60" i="11"/>
  <c r="FH60" i="11"/>
  <c r="EB60" i="11"/>
  <c r="DA60" i="11"/>
  <c r="BZ60" i="11"/>
  <c r="AT60" i="11"/>
  <c r="T60" i="11"/>
  <c r="NN60" i="11"/>
  <c r="LB60" i="11"/>
  <c r="JA60" i="11"/>
  <c r="GZ60" i="11"/>
  <c r="EN60" i="11"/>
  <c r="CL60" i="11"/>
  <c r="AR60" i="11"/>
  <c r="OG60" i="11"/>
  <c r="MF60" i="11"/>
  <c r="KD60" i="11"/>
  <c r="HR60" i="11"/>
  <c r="FQ60" i="11"/>
  <c r="DP60" i="11"/>
  <c r="BD60" i="11"/>
  <c r="U60" i="11"/>
  <c r="NT60" i="11"/>
  <c r="LH60" i="11"/>
  <c r="JF60" i="11"/>
  <c r="HE60" i="11"/>
  <c r="ES60" i="11"/>
  <c r="CR60" i="11"/>
  <c r="AV60" i="11"/>
  <c r="E60" i="11"/>
  <c r="GG60" i="11"/>
  <c r="OL60" i="11"/>
  <c r="DJ60" i="11"/>
  <c r="NF60" i="11"/>
  <c r="AS60" i="11"/>
  <c r="HB60" i="11"/>
  <c r="NQ60" i="11"/>
  <c r="FV60" i="11"/>
  <c r="OI60" i="11"/>
  <c r="NK60" i="11"/>
  <c r="ME60" i="11"/>
  <c r="LC60" i="11"/>
  <c r="KA60" i="11"/>
  <c r="IU60" i="11"/>
  <c r="HW60" i="11"/>
  <c r="GU60" i="11"/>
  <c r="FO60" i="11"/>
  <c r="EM60" i="11"/>
  <c r="DO60" i="11"/>
  <c r="CI60" i="11"/>
  <c r="BG60" i="11"/>
  <c r="AE60" i="11"/>
  <c r="OK60" i="11"/>
  <c r="NE60" i="11"/>
  <c r="LT60" i="11"/>
  <c r="KC60" i="11"/>
  <c r="IR60" i="11"/>
  <c r="HL60" i="11"/>
  <c r="FU60" i="11"/>
  <c r="EJ60" i="11"/>
  <c r="CX60" i="11"/>
  <c r="BH60" i="11"/>
  <c r="NM60" i="11"/>
  <c r="MB60" i="11"/>
  <c r="KK60" i="11"/>
  <c r="IZ60" i="11"/>
  <c r="HT60" i="11"/>
  <c r="GC60" i="11"/>
  <c r="ER60" i="11"/>
  <c r="DF60" i="11"/>
  <c r="BP60" i="11"/>
  <c r="AJ60" i="11"/>
  <c r="NY60" i="11"/>
  <c r="KR60" i="11"/>
  <c r="HU60" i="11"/>
  <c r="FI60" i="11"/>
  <c r="CB60" i="11"/>
  <c r="V60" i="11"/>
  <c r="MP60" i="11"/>
  <c r="JI60" i="11"/>
  <c r="GW60" i="11"/>
  <c r="DZ60" i="11"/>
  <c r="AW60" i="11"/>
  <c r="OO60" i="11"/>
  <c r="MC60" i="11"/>
  <c r="IV60" i="11"/>
  <c r="FY60" i="11"/>
  <c r="DB60" i="11"/>
  <c r="AG60" i="11"/>
  <c r="BI60" i="11"/>
  <c r="MV60" i="11"/>
  <c r="IH60" i="11"/>
  <c r="JD60" i="11"/>
  <c r="OE60" i="11"/>
  <c r="MY60" i="11"/>
  <c r="LW60" i="11"/>
  <c r="KY60" i="11"/>
  <c r="JS60" i="11"/>
  <c r="IQ60" i="11"/>
  <c r="HO60" i="11"/>
  <c r="GI60" i="11"/>
  <c r="FK60" i="11"/>
  <c r="EI60" i="11"/>
  <c r="DC60" i="11"/>
  <c r="CA60" i="11"/>
  <c r="BC60" i="11"/>
  <c r="W60" i="11"/>
  <c r="OF60" i="11"/>
  <c r="MT60" i="11"/>
  <c r="LD60" i="11"/>
  <c r="JX60" i="11"/>
  <c r="IL60" i="11"/>
  <c r="GV60" i="11"/>
  <c r="FJ60" i="11"/>
  <c r="ED60" i="11"/>
  <c r="CN60" i="11"/>
  <c r="ON60" i="11"/>
  <c r="NB60" i="11"/>
  <c r="LL60" i="11"/>
  <c r="KF60" i="11"/>
  <c r="IT60" i="11"/>
  <c r="HD60" i="11"/>
  <c r="FR60" i="11"/>
  <c r="EL60" i="11"/>
  <c r="CV60" i="11"/>
  <c r="BJ60" i="11"/>
  <c r="Y60" i="11"/>
  <c r="MS60" i="11"/>
  <c r="KG60" i="11"/>
  <c r="HJ60" i="11"/>
  <c r="EC60" i="11"/>
  <c r="BF60" i="11"/>
  <c r="P60" i="11"/>
  <c r="LU60" i="11"/>
  <c r="IX60" i="11"/>
  <c r="GB60" i="11"/>
  <c r="CT60" i="11"/>
  <c r="AP60" i="11"/>
  <c r="OD60" i="11"/>
  <c r="KW60" i="11"/>
  <c r="HZ60" i="11"/>
  <c r="FN60" i="11"/>
  <c r="CG60" i="11"/>
  <c r="Z60" i="11"/>
  <c r="EP60" i="11"/>
  <c r="AL60" i="11"/>
  <c r="JY60" i="11"/>
  <c r="DU60" i="11"/>
  <c r="LZ60" i="11"/>
  <c r="CO60" i="11"/>
  <c r="NO60" i="11"/>
  <c r="MM60" i="11"/>
  <c r="LG60" i="11"/>
  <c r="KI60" i="11"/>
  <c r="JG60" i="11"/>
  <c r="IA60" i="11"/>
  <c r="GY60" i="11"/>
  <c r="GA60" i="11"/>
  <c r="EU60" i="11"/>
  <c r="DS60" i="11"/>
  <c r="CQ60" i="11"/>
  <c r="BK60" i="11"/>
  <c r="AM60" i="11"/>
  <c r="K60" i="11"/>
  <c r="NJ60" i="11"/>
  <c r="LY60" i="11"/>
  <c r="KS60" i="11"/>
  <c r="JB60" i="11"/>
  <c r="HQ60" i="11"/>
  <c r="GF60" i="11"/>
  <c r="EO60" i="11"/>
  <c r="DI60" i="11"/>
  <c r="BX60" i="11"/>
  <c r="NR60" i="11"/>
  <c r="MG60" i="11"/>
  <c r="LA60" i="11"/>
  <c r="JJ60" i="11"/>
  <c r="HY60" i="11"/>
  <c r="GN60" i="11"/>
  <c r="EW60" i="11"/>
  <c r="DQ60" i="11"/>
  <c r="CF60" i="11"/>
  <c r="AO60" i="11"/>
  <c r="OJ60" i="11"/>
  <c r="LX60" i="11"/>
  <c r="IP60" i="11"/>
  <c r="FT60" i="11"/>
  <c r="CW60" i="11"/>
  <c r="AC60" i="11"/>
  <c r="NL60" i="11"/>
  <c r="KO60" i="11"/>
  <c r="HH60" i="11"/>
  <c r="EK60" i="11"/>
  <c r="BY60" i="11"/>
  <c r="M60" i="11"/>
  <c r="MN60" i="11"/>
  <c r="JQ60" i="11"/>
  <c r="GJ60" i="11"/>
  <c r="DX60" i="11"/>
  <c r="BB60" i="11"/>
  <c r="AF60" i="11"/>
  <c r="LE60" i="11"/>
  <c r="GR60" i="11"/>
  <c r="Q60" i="11"/>
  <c r="IS60" i="11"/>
  <c r="BA60" i="11"/>
  <c r="LS60" i="11"/>
  <c r="HG60" i="11"/>
  <c r="CY60" i="11"/>
  <c r="NZ60" i="11"/>
  <c r="HV60" i="11"/>
  <c r="CC60" i="11"/>
  <c r="JU60" i="11"/>
  <c r="DV60" i="11"/>
  <c r="MH60" i="11"/>
  <c r="AX60" i="11"/>
  <c r="FF60" i="11"/>
  <c r="KL60" i="11"/>
  <c r="R60" i="11"/>
  <c r="KJ60" i="11"/>
  <c r="MK60" i="11"/>
  <c r="KM60" i="11"/>
  <c r="GE60" i="11"/>
  <c r="BW60" i="11"/>
  <c r="MJ60" i="11"/>
  <c r="GP60" i="11"/>
  <c r="OH60" i="11"/>
  <c r="ID60" i="11"/>
  <c r="CK60" i="11"/>
  <c r="JL60" i="11"/>
  <c r="NV60" i="11"/>
  <c r="CJ60" i="11"/>
  <c r="HP60" i="11"/>
  <c r="HX60" i="11"/>
  <c r="NS60" i="11"/>
  <c r="JK60" i="11"/>
  <c r="FC60" i="11"/>
  <c r="AQ60" i="11"/>
  <c r="KX60" i="11"/>
  <c r="FE60" i="11"/>
  <c r="MR60" i="11"/>
  <c r="GX60" i="11"/>
  <c r="BE60" i="11"/>
  <c r="GD60" i="11"/>
  <c r="KZ60" i="11"/>
  <c r="AB60" i="11"/>
  <c r="EH60" i="11"/>
  <c r="BT60" i="11"/>
  <c r="CD60" i="11"/>
  <c r="DW60" i="11"/>
  <c r="LF60" i="11"/>
  <c r="IN60" i="11"/>
  <c r="O60" i="11"/>
  <c r="FM60" i="11"/>
  <c r="MX60" i="11"/>
  <c r="IM60" i="11"/>
  <c r="DN60" i="11"/>
  <c r="DR60" i="11"/>
  <c r="MU60" i="11"/>
  <c r="JM60" i="11"/>
  <c r="I60" i="11"/>
  <c r="BL60" i="11"/>
  <c r="FL60" i="11"/>
  <c r="N60" i="11"/>
  <c r="BR61" i="11"/>
  <c r="BP61" i="11"/>
  <c r="BE61" i="11"/>
  <c r="AT61" i="11"/>
  <c r="AJ61" i="11"/>
  <c r="Y61" i="11"/>
  <c r="N61" i="11"/>
  <c r="D61" i="11"/>
  <c r="BM61" i="11"/>
  <c r="BB61" i="11"/>
  <c r="AR61" i="11"/>
  <c r="AG61" i="11"/>
  <c r="V61" i="11"/>
  <c r="L61" i="11"/>
  <c r="BJ61" i="11"/>
  <c r="AZ61" i="11"/>
  <c r="AO61" i="11"/>
  <c r="AD61" i="11"/>
  <c r="T61" i="11"/>
  <c r="I61" i="11"/>
  <c r="AW61" i="11"/>
  <c r="F61" i="11"/>
  <c r="AL61" i="11"/>
  <c r="BS61" i="11"/>
  <c r="AB61" i="11"/>
  <c r="BH61" i="11"/>
  <c r="Q61" i="11"/>
  <c r="U61" i="11"/>
  <c r="AP61" i="11"/>
  <c r="BL61" i="11"/>
  <c r="Z61" i="11"/>
  <c r="BA61" i="11"/>
  <c r="J61" i="11"/>
  <c r="AK61" i="11"/>
  <c r="BT61" i="11"/>
  <c r="BC61" i="11"/>
  <c r="AM61" i="11"/>
  <c r="W61" i="11"/>
  <c r="C61" i="11"/>
  <c r="X61" i="11"/>
  <c r="AS61" i="11"/>
  <c r="BN61" i="11"/>
  <c r="AV61" i="11"/>
  <c r="BU61" i="11"/>
  <c r="BG61" i="11"/>
  <c r="AI61" i="11"/>
  <c r="K61" i="11"/>
  <c r="R61" i="11"/>
  <c r="AX61" i="11"/>
  <c r="E61" i="11"/>
  <c r="BF61" i="11"/>
  <c r="BQ61" i="11"/>
  <c r="AY61" i="11"/>
  <c r="AE61" i="11"/>
  <c r="G61" i="11"/>
  <c r="AC61" i="11"/>
  <c r="BD61" i="11"/>
  <c r="P61" i="11"/>
  <c r="BO61" i="11"/>
  <c r="AU61" i="11"/>
  <c r="AA61" i="11"/>
  <c r="H61" i="11"/>
  <c r="AH61" i="11"/>
  <c r="BI61" i="11"/>
  <c r="BK61" i="11"/>
  <c r="AN61" i="11"/>
  <c r="AQ61" i="11"/>
  <c r="BV61" i="11"/>
  <c r="AF61" i="11"/>
  <c r="M61" i="11"/>
  <c r="O61" i="11"/>
  <c r="S61" i="11"/>
  <c r="BU61" i="7"/>
  <c r="BJ61" i="7"/>
  <c r="BB61" i="7"/>
  <c r="AR61" i="7"/>
  <c r="AH61" i="7"/>
  <c r="Y61" i="7"/>
  <c r="N61" i="7"/>
  <c r="F61" i="7"/>
  <c r="BI61" i="7"/>
  <c r="AW61" i="7"/>
  <c r="AJ61" i="7"/>
  <c r="V61" i="7"/>
  <c r="L61" i="7"/>
  <c r="BS61" i="7"/>
  <c r="BE61" i="7"/>
  <c r="AT61" i="7"/>
  <c r="AG61" i="7"/>
  <c r="T61" i="7"/>
  <c r="H61" i="7"/>
  <c r="BP61" i="7"/>
  <c r="BD61" i="7"/>
  <c r="AO61" i="7"/>
  <c r="AC61" i="7"/>
  <c r="R61" i="7"/>
  <c r="D61" i="7"/>
  <c r="AN61" i="7"/>
  <c r="AB61" i="7"/>
  <c r="M61" i="7"/>
  <c r="AX61" i="7"/>
  <c r="BM61" i="7"/>
  <c r="BV61" i="7"/>
  <c r="BK61" i="7"/>
  <c r="AU61" i="7"/>
  <c r="AE61" i="7"/>
  <c r="K61" i="7"/>
  <c r="BL61" i="7"/>
  <c r="AP61" i="7"/>
  <c r="U61" i="7"/>
  <c r="I61" i="7"/>
  <c r="AL61" i="7"/>
  <c r="BN61" i="7"/>
  <c r="BR61" i="7"/>
  <c r="BG61" i="7"/>
  <c r="AQ61" i="7"/>
  <c r="AA61" i="7"/>
  <c r="G61" i="7"/>
  <c r="BF61" i="7"/>
  <c r="AK61" i="7"/>
  <c r="P61" i="7"/>
  <c r="Q61" i="7"/>
  <c r="AS61" i="7"/>
  <c r="BO61" i="7"/>
  <c r="AY61" i="7"/>
  <c r="AI61" i="7"/>
  <c r="O61" i="7"/>
  <c r="BQ61" i="7"/>
  <c r="AV61" i="7"/>
  <c r="Z61" i="7"/>
  <c r="E61" i="7"/>
  <c r="AD61" i="7"/>
  <c r="BH61" i="7"/>
  <c r="W61" i="7"/>
  <c r="J61" i="7"/>
  <c r="BT61" i="7"/>
  <c r="C61" i="7"/>
  <c r="X61" i="7"/>
  <c r="AF61" i="7"/>
  <c r="BC61" i="7"/>
  <c r="BA61" i="7"/>
  <c r="AZ61" i="7"/>
  <c r="AM61" i="7"/>
  <c r="S61" i="7"/>
  <c r="BS64" i="6"/>
  <c r="BQ64" i="6"/>
  <c r="BI64" i="6"/>
  <c r="BD64" i="6"/>
  <c r="AY64" i="6"/>
  <c r="AS64" i="6"/>
  <c r="AN64" i="6"/>
  <c r="AI64" i="6"/>
  <c r="AC64" i="6"/>
  <c r="X64" i="6"/>
  <c r="S64" i="6"/>
  <c r="M64" i="6"/>
  <c r="H64" i="6"/>
  <c r="C64" i="6"/>
  <c r="BP64" i="6"/>
  <c r="BH64" i="6"/>
  <c r="BC64" i="6"/>
  <c r="AW64" i="6"/>
  <c r="AR64" i="6"/>
  <c r="AM64" i="6"/>
  <c r="AG64" i="6"/>
  <c r="AB64" i="6"/>
  <c r="W64" i="6"/>
  <c r="Q64" i="6"/>
  <c r="L64" i="6"/>
  <c r="G64" i="6"/>
  <c r="BU64" i="6"/>
  <c r="BM64" i="6"/>
  <c r="BG64" i="6"/>
  <c r="BA64" i="6"/>
  <c r="AV64" i="6"/>
  <c r="AQ64" i="6"/>
  <c r="AK64" i="6"/>
  <c r="AF64" i="6"/>
  <c r="AA64" i="6"/>
  <c r="U64" i="6"/>
  <c r="P64" i="6"/>
  <c r="K64" i="6"/>
  <c r="E64" i="6"/>
  <c r="BL64" i="6"/>
  <c r="AO64" i="6"/>
  <c r="T64" i="6"/>
  <c r="BE64" i="6"/>
  <c r="AJ64" i="6"/>
  <c r="O64" i="6"/>
  <c r="AE64" i="6"/>
  <c r="BT64" i="6"/>
  <c r="AU64" i="6"/>
  <c r="Y64" i="6"/>
  <c r="D64" i="6"/>
  <c r="AZ64" i="6"/>
  <c r="I64" i="6"/>
  <c r="F64" i="6"/>
  <c r="V64" i="6"/>
  <c r="AL64" i="6"/>
  <c r="BF64" i="6"/>
  <c r="BV64" i="6"/>
  <c r="BO64" i="6"/>
  <c r="N64" i="6"/>
  <c r="AD64" i="6"/>
  <c r="AX64" i="6"/>
  <c r="BN64" i="6"/>
  <c r="Z64" i="6"/>
  <c r="BJ64" i="6"/>
  <c r="AH64" i="6"/>
  <c r="BR64" i="6"/>
  <c r="R64" i="6"/>
  <c r="BK64" i="6"/>
  <c r="J64" i="6"/>
  <c r="AT64" i="6"/>
  <c r="BB64" i="6"/>
  <c r="AP64" i="6"/>
  <c r="BS65" i="8"/>
  <c r="BP65" i="8"/>
  <c r="BD65" i="8"/>
  <c r="AV65" i="8"/>
  <c r="BL65" i="8"/>
  <c r="BC65" i="8"/>
  <c r="AR65" i="8"/>
  <c r="BT65" i="8"/>
  <c r="BG65" i="8"/>
  <c r="AY65" i="8"/>
  <c r="AQ65" i="8"/>
  <c r="AI65" i="8"/>
  <c r="AA65" i="8"/>
  <c r="S65" i="8"/>
  <c r="K65" i="8"/>
  <c r="C65" i="8"/>
  <c r="AN65" i="8"/>
  <c r="AF65" i="8"/>
  <c r="X65" i="8"/>
  <c r="P65" i="8"/>
  <c r="H65" i="8"/>
  <c r="T65" i="8"/>
  <c r="BH65" i="8"/>
  <c r="AM65" i="8"/>
  <c r="AE65" i="8"/>
  <c r="W65" i="8"/>
  <c r="O65" i="8"/>
  <c r="G65" i="8"/>
  <c r="AZ65" i="8"/>
  <c r="AJ65" i="8"/>
  <c r="AB65" i="8"/>
  <c r="L65" i="8"/>
  <c r="D65" i="8"/>
  <c r="E65" i="8"/>
  <c r="U65" i="8"/>
  <c r="AK65" i="8"/>
  <c r="BA65" i="8"/>
  <c r="BQ65" i="8"/>
  <c r="F65" i="8"/>
  <c r="V65" i="8"/>
  <c r="AL65" i="8"/>
  <c r="BB65" i="8"/>
  <c r="BR65" i="8"/>
  <c r="BK65" i="8"/>
  <c r="Y65" i="8"/>
  <c r="AS65" i="8"/>
  <c r="BM65" i="8"/>
  <c r="J65" i="8"/>
  <c r="AD65" i="8"/>
  <c r="AX65" i="8"/>
  <c r="BV65" i="8"/>
  <c r="I65" i="8"/>
  <c r="AC65" i="8"/>
  <c r="AW65" i="8"/>
  <c r="BU65" i="8"/>
  <c r="N65" i="8"/>
  <c r="AH65" i="8"/>
  <c r="BF65" i="8"/>
  <c r="M65" i="8"/>
  <c r="AG65" i="8"/>
  <c r="BE65" i="8"/>
  <c r="R65" i="8"/>
  <c r="AP65" i="8"/>
  <c r="BJ65" i="8"/>
  <c r="Q65" i="8"/>
  <c r="Z65" i="8"/>
  <c r="AO65" i="8"/>
  <c r="AT65" i="8"/>
  <c r="BO65" i="8"/>
  <c r="BN65" i="8"/>
  <c r="BI65" i="8"/>
  <c r="AU65" i="8"/>
  <c r="BK61" i="4"/>
  <c r="AZ61" i="4"/>
  <c r="AN61" i="4"/>
  <c r="AD61" i="4"/>
  <c r="T61" i="4"/>
  <c r="H61" i="4"/>
  <c r="BV61" i="4"/>
  <c r="BH61" i="4"/>
  <c r="AV61" i="4"/>
  <c r="AL61" i="4"/>
  <c r="AB61" i="4"/>
  <c r="P61" i="4"/>
  <c r="F61" i="4"/>
  <c r="BB61" i="4"/>
  <c r="AF61" i="4"/>
  <c r="L61" i="4"/>
  <c r="BS61" i="4"/>
  <c r="BD61" i="4"/>
  <c r="AT61" i="4"/>
  <c r="AJ61" i="4"/>
  <c r="X61" i="4"/>
  <c r="N61" i="4"/>
  <c r="D61" i="4"/>
  <c r="BN61" i="4"/>
  <c r="AR61" i="4"/>
  <c r="V61" i="4"/>
  <c r="BJ61" i="4"/>
  <c r="M61" i="4"/>
  <c r="AE61" i="4"/>
  <c r="R61" i="4"/>
  <c r="AK61" i="4"/>
  <c r="W61" i="4"/>
  <c r="BI61" i="4"/>
  <c r="BE61" i="4"/>
  <c r="AO61" i="4"/>
  <c r="Y61" i="4"/>
  <c r="I61" i="4"/>
  <c r="BG61" i="4"/>
  <c r="AQ61" i="4"/>
  <c r="AA61" i="4"/>
  <c r="G61" i="4"/>
  <c r="Z61" i="4"/>
  <c r="BF61" i="4"/>
  <c r="BT61" i="4"/>
  <c r="U61" i="4"/>
  <c r="BC61" i="4"/>
  <c r="C61" i="4"/>
  <c r="BQ61" i="4"/>
  <c r="BO61" i="4"/>
  <c r="AW61" i="4"/>
  <c r="AG61" i="4"/>
  <c r="Q61" i="4"/>
  <c r="BR61" i="4"/>
  <c r="AY61" i="4"/>
  <c r="AI61" i="4"/>
  <c r="O61" i="4"/>
  <c r="J61" i="4"/>
  <c r="AP61" i="4"/>
  <c r="BM61" i="4"/>
  <c r="AS61" i="4"/>
  <c r="AC61" i="4"/>
  <c r="BL61" i="4"/>
  <c r="AU61" i="4"/>
  <c r="K61" i="4"/>
  <c r="AX61" i="4"/>
  <c r="BU61" i="4"/>
  <c r="BA61" i="4"/>
  <c r="E61" i="4"/>
  <c r="AM61" i="4"/>
  <c r="AH61" i="4"/>
  <c r="BP61" i="4"/>
  <c r="S61" i="4"/>
  <c r="BV63" i="4"/>
  <c r="BF63" i="4"/>
  <c r="AK63" i="4"/>
  <c r="P63" i="4"/>
  <c r="BI63" i="4"/>
  <c r="BT63" i="4"/>
  <c r="AX63" i="4"/>
  <c r="AC63" i="4"/>
  <c r="H63" i="4"/>
  <c r="R63" i="4"/>
  <c r="BQ63" i="4"/>
  <c r="AV63" i="4"/>
  <c r="Z63" i="4"/>
  <c r="E63" i="4"/>
  <c r="AN63" i="4"/>
  <c r="U63" i="4"/>
  <c r="AQ63" i="4"/>
  <c r="AR63" i="4"/>
  <c r="BU63" i="4"/>
  <c r="D63" i="4"/>
  <c r="BO63" i="4"/>
  <c r="S63" i="4"/>
  <c r="AG63" i="4"/>
  <c r="N63" i="4"/>
  <c r="AF63" i="4"/>
  <c r="BS63" i="4"/>
  <c r="BC63" i="4"/>
  <c r="AM63" i="4"/>
  <c r="W63" i="4"/>
  <c r="G63" i="4"/>
  <c r="BH63" i="4"/>
  <c r="AL63" i="4"/>
  <c r="Q63" i="4"/>
  <c r="BP63" i="4"/>
  <c r="AT63" i="4"/>
  <c r="T63" i="4"/>
  <c r="M63" i="4"/>
  <c r="BD63" i="4"/>
  <c r="AP63" i="4"/>
  <c r="AI63" i="4"/>
  <c r="BB63" i="4"/>
  <c r="BJ63" i="4"/>
  <c r="X63" i="4"/>
  <c r="J63" i="4"/>
  <c r="BA63" i="4"/>
  <c r="BK63" i="4"/>
  <c r="AU63" i="4"/>
  <c r="AE63" i="4"/>
  <c r="O63" i="4"/>
  <c r="BR63" i="4"/>
  <c r="AW63" i="4"/>
  <c r="AB63" i="4"/>
  <c r="F63" i="4"/>
  <c r="BE63" i="4"/>
  <c r="AJ63" i="4"/>
  <c r="I63" i="4"/>
  <c r="AH63" i="4"/>
  <c r="BL63" i="4"/>
  <c r="BG63" i="4"/>
  <c r="AA63" i="4"/>
  <c r="K63" i="4"/>
  <c r="BM63" i="4"/>
  <c r="V63" i="4"/>
  <c r="AZ63" i="4"/>
  <c r="Y63" i="4"/>
  <c r="AS63" i="4"/>
  <c r="AY63" i="4"/>
  <c r="C63" i="4"/>
  <c r="L63" i="4"/>
  <c r="AO63" i="4"/>
  <c r="BN63" i="4"/>
  <c r="AD63" i="4"/>
  <c r="BV62" i="6"/>
  <c r="BQ62" i="6"/>
  <c r="BC62" i="6"/>
  <c r="AO62" i="6"/>
  <c r="Z62" i="6"/>
  <c r="M62" i="6"/>
  <c r="BK62" i="6"/>
  <c r="AX62" i="6"/>
  <c r="AI62" i="6"/>
  <c r="U62" i="6"/>
  <c r="G62" i="6"/>
  <c r="BJ62" i="6"/>
  <c r="AU62" i="6"/>
  <c r="AH62" i="6"/>
  <c r="S62" i="6"/>
  <c r="E62" i="6"/>
  <c r="AP62" i="6"/>
  <c r="AC62" i="6"/>
  <c r="BS62" i="6"/>
  <c r="BE62" i="6"/>
  <c r="N62" i="6"/>
  <c r="J62" i="6"/>
  <c r="AT62" i="6"/>
  <c r="BT62" i="6"/>
  <c r="BD62" i="6"/>
  <c r="AN62" i="6"/>
  <c r="X62" i="6"/>
  <c r="H62" i="6"/>
  <c r="BG62" i="6"/>
  <c r="AL62" i="6"/>
  <c r="Q62" i="6"/>
  <c r="O62" i="6"/>
  <c r="AS62" i="6"/>
  <c r="BU62" i="6"/>
  <c r="R62" i="6"/>
  <c r="BA62" i="6"/>
  <c r="BP62" i="6"/>
  <c r="AZ62" i="6"/>
  <c r="AJ62" i="6"/>
  <c r="T62" i="6"/>
  <c r="D62" i="6"/>
  <c r="BB62" i="6"/>
  <c r="AG62" i="6"/>
  <c r="K62" i="6"/>
  <c r="W62" i="6"/>
  <c r="AY62" i="6"/>
  <c r="C62" i="6"/>
  <c r="AM62" i="6"/>
  <c r="BO62" i="6"/>
  <c r="BH62" i="6"/>
  <c r="AR62" i="6"/>
  <c r="AB62" i="6"/>
  <c r="L62" i="6"/>
  <c r="BM62" i="6"/>
  <c r="AQ62" i="6"/>
  <c r="V62" i="6"/>
  <c r="I62" i="6"/>
  <c r="AK62" i="6"/>
  <c r="BN62" i="6"/>
  <c r="BL62" i="6"/>
  <c r="BR62" i="6"/>
  <c r="AD62" i="6"/>
  <c r="AV62" i="6"/>
  <c r="AW62" i="6"/>
  <c r="BF62" i="6"/>
  <c r="P62" i="6"/>
  <c r="F62" i="6"/>
  <c r="AE62" i="6"/>
  <c r="AF62" i="6"/>
  <c r="AA62" i="6"/>
  <c r="BI62" i="6"/>
  <c r="Y62" i="6"/>
  <c r="OH59" i="5"/>
  <c r="ON59" i="5"/>
  <c r="NX59" i="5"/>
  <c r="NH59" i="5"/>
  <c r="MR59" i="5"/>
  <c r="MB59" i="5"/>
  <c r="LL59" i="5"/>
  <c r="KV59" i="5"/>
  <c r="KF59" i="5"/>
  <c r="JP59" i="5"/>
  <c r="IZ59" i="5"/>
  <c r="IJ59" i="5"/>
  <c r="HT59" i="5"/>
  <c r="HD59" i="5"/>
  <c r="GN59" i="5"/>
  <c r="FX59" i="5"/>
  <c r="FH59" i="5"/>
  <c r="ER59" i="5"/>
  <c r="EB59" i="5"/>
  <c r="DL59" i="5"/>
  <c r="CV59" i="5"/>
  <c r="CF59" i="5"/>
  <c r="BP59" i="5"/>
  <c r="AZ59" i="5"/>
  <c r="AJ59" i="5"/>
  <c r="T59" i="5"/>
  <c r="NP59" i="5"/>
  <c r="LD59" i="5"/>
  <c r="IR59" i="5"/>
  <c r="GV59" i="5"/>
  <c r="EZ59" i="5"/>
  <c r="DD59" i="5"/>
  <c r="AR59" i="5"/>
  <c r="OJ59" i="5"/>
  <c r="NT59" i="5"/>
  <c r="ND59" i="5"/>
  <c r="MN59" i="5"/>
  <c r="LX59" i="5"/>
  <c r="LH59" i="5"/>
  <c r="KR59" i="5"/>
  <c r="KB59" i="5"/>
  <c r="JL59" i="5"/>
  <c r="IV59" i="5"/>
  <c r="IF59" i="5"/>
  <c r="HP59" i="5"/>
  <c r="GZ59" i="5"/>
  <c r="GJ59" i="5"/>
  <c r="FT59" i="5"/>
  <c r="FD59" i="5"/>
  <c r="EN59" i="5"/>
  <c r="DX59" i="5"/>
  <c r="DH59" i="5"/>
  <c r="CR59" i="5"/>
  <c r="CB59" i="5"/>
  <c r="BL59" i="5"/>
  <c r="AV59" i="5"/>
  <c r="AF59" i="5"/>
  <c r="P59" i="5"/>
  <c r="MZ59" i="5"/>
  <c r="LT59" i="5"/>
  <c r="JX59" i="5"/>
  <c r="IB59" i="5"/>
  <c r="GF59" i="5"/>
  <c r="DT59" i="5"/>
  <c r="BX59" i="5"/>
  <c r="AB59" i="5"/>
  <c r="OB59" i="5"/>
  <c r="NL59" i="5"/>
  <c r="MV59" i="5"/>
  <c r="MF59" i="5"/>
  <c r="LP59" i="5"/>
  <c r="KZ59" i="5"/>
  <c r="KJ59" i="5"/>
  <c r="JT59" i="5"/>
  <c r="JD59" i="5"/>
  <c r="IN59" i="5"/>
  <c r="HX59" i="5"/>
  <c r="HH59" i="5"/>
  <c r="GR59" i="5"/>
  <c r="GB59" i="5"/>
  <c r="FL59" i="5"/>
  <c r="EV59" i="5"/>
  <c r="EF59" i="5"/>
  <c r="DP59" i="5"/>
  <c r="CZ59" i="5"/>
  <c r="CJ59" i="5"/>
  <c r="BT59" i="5"/>
  <c r="BD59" i="5"/>
  <c r="AN59" i="5"/>
  <c r="X59" i="5"/>
  <c r="D59" i="5"/>
  <c r="OF59" i="5"/>
  <c r="MJ59" i="5"/>
  <c r="KN59" i="5"/>
  <c r="JH59" i="5"/>
  <c r="HL59" i="5"/>
  <c r="FP59" i="5"/>
  <c r="EJ59" i="5"/>
  <c r="CN59" i="5"/>
  <c r="BH59" i="5"/>
  <c r="L59" i="5"/>
  <c r="F59" i="5"/>
  <c r="AL59" i="5"/>
  <c r="BR59" i="5"/>
  <c r="CX59" i="5"/>
  <c r="ED59" i="5"/>
  <c r="FJ59" i="5"/>
  <c r="GP59" i="5"/>
  <c r="HV59" i="5"/>
  <c r="JB59" i="5"/>
  <c r="KH59" i="5"/>
  <c r="LN59" i="5"/>
  <c r="MT59" i="5"/>
  <c r="NZ59" i="5"/>
  <c r="OM59" i="5"/>
  <c r="NW59" i="5"/>
  <c r="NG59" i="5"/>
  <c r="MQ59" i="5"/>
  <c r="MA59" i="5"/>
  <c r="LK59" i="5"/>
  <c r="KU59" i="5"/>
  <c r="KE59" i="5"/>
  <c r="JO59" i="5"/>
  <c r="IY59" i="5"/>
  <c r="II59" i="5"/>
  <c r="HS59" i="5"/>
  <c r="HC59" i="5"/>
  <c r="GM59" i="5"/>
  <c r="FW59" i="5"/>
  <c r="FG59" i="5"/>
  <c r="EQ59" i="5"/>
  <c r="EA59" i="5"/>
  <c r="V59" i="5"/>
  <c r="BB59" i="5"/>
  <c r="CH59" i="5"/>
  <c r="DN59" i="5"/>
  <c r="ET59" i="5"/>
  <c r="FZ59" i="5"/>
  <c r="HF59" i="5"/>
  <c r="IL59" i="5"/>
  <c r="JR59" i="5"/>
  <c r="KX59" i="5"/>
  <c r="MD59" i="5"/>
  <c r="NJ59" i="5"/>
  <c r="OE59" i="5"/>
  <c r="NO59" i="5"/>
  <c r="MY59" i="5"/>
  <c r="MI59" i="5"/>
  <c r="LS59" i="5"/>
  <c r="LC59" i="5"/>
  <c r="KM59" i="5"/>
  <c r="JW59" i="5"/>
  <c r="JG59" i="5"/>
  <c r="IQ59" i="5"/>
  <c r="IA59" i="5"/>
  <c r="HK59" i="5"/>
  <c r="GU59" i="5"/>
  <c r="GE59" i="5"/>
  <c r="FO59" i="5"/>
  <c r="EY59" i="5"/>
  <c r="EI59" i="5"/>
  <c r="DS59" i="5"/>
  <c r="DC59" i="5"/>
  <c r="CM59" i="5"/>
  <c r="BW59" i="5"/>
  <c r="BG59" i="5"/>
  <c r="AQ59" i="5"/>
  <c r="AA59" i="5"/>
  <c r="K59" i="5"/>
  <c r="OK59" i="5"/>
  <c r="NU59" i="5"/>
  <c r="NE59" i="5"/>
  <c r="MO59" i="5"/>
  <c r="LY59" i="5"/>
  <c r="LI59" i="5"/>
  <c r="KS59" i="5"/>
  <c r="KC59" i="5"/>
  <c r="JM59" i="5"/>
  <c r="IW59" i="5"/>
  <c r="IG59" i="5"/>
  <c r="HQ59" i="5"/>
  <c r="HA59" i="5"/>
  <c r="GK59" i="5"/>
  <c r="FU59" i="5"/>
  <c r="FE59" i="5"/>
  <c r="EO59" i="5"/>
  <c r="DY59" i="5"/>
  <c r="DI59" i="5"/>
  <c r="CS59" i="5"/>
  <c r="CC59" i="5"/>
  <c r="BM59" i="5"/>
  <c r="AW59" i="5"/>
  <c r="N59" i="5"/>
  <c r="BZ59" i="5"/>
  <c r="EL59" i="5"/>
  <c r="GX59" i="5"/>
  <c r="JJ59" i="5"/>
  <c r="LV59" i="5"/>
  <c r="NS59" i="5"/>
  <c r="MM59" i="5"/>
  <c r="LG59" i="5"/>
  <c r="KA59" i="5"/>
  <c r="IU59" i="5"/>
  <c r="HO59" i="5"/>
  <c r="GI59" i="5"/>
  <c r="FC59" i="5"/>
  <c r="DW59" i="5"/>
  <c r="CY59" i="5"/>
  <c r="CE59" i="5"/>
  <c r="BK59" i="5"/>
  <c r="AM59" i="5"/>
  <c r="S59" i="5"/>
  <c r="OO59" i="5"/>
  <c r="NQ59" i="5"/>
  <c r="MW59" i="5"/>
  <c r="MC59" i="5"/>
  <c r="LE59" i="5"/>
  <c r="KK59" i="5"/>
  <c r="JQ59" i="5"/>
  <c r="IS59" i="5"/>
  <c r="HY59" i="5"/>
  <c r="HE59" i="5"/>
  <c r="GG59" i="5"/>
  <c r="FM59" i="5"/>
  <c r="ES59" i="5"/>
  <c r="DU59" i="5"/>
  <c r="DA59" i="5"/>
  <c r="CG59" i="5"/>
  <c r="BI59" i="5"/>
  <c r="AO59" i="5"/>
  <c r="Y59" i="5"/>
  <c r="I59" i="5"/>
  <c r="Z59" i="5"/>
  <c r="BF59" i="5"/>
  <c r="CL59" i="5"/>
  <c r="DR59" i="5"/>
  <c r="EX59" i="5"/>
  <c r="GD59" i="5"/>
  <c r="HJ59" i="5"/>
  <c r="IP59" i="5"/>
  <c r="JV59" i="5"/>
  <c r="LB59" i="5"/>
  <c r="MH59" i="5"/>
  <c r="NN59" i="5"/>
  <c r="AD59" i="5"/>
  <c r="CP59" i="5"/>
  <c r="FB59" i="5"/>
  <c r="HN59" i="5"/>
  <c r="JZ59" i="5"/>
  <c r="ML59" i="5"/>
  <c r="NK59" i="5"/>
  <c r="ME59" i="5"/>
  <c r="KY59" i="5"/>
  <c r="JS59" i="5"/>
  <c r="IM59" i="5"/>
  <c r="HG59" i="5"/>
  <c r="GA59" i="5"/>
  <c r="EU59" i="5"/>
  <c r="DO59" i="5"/>
  <c r="CU59" i="5"/>
  <c r="CA59" i="5"/>
  <c r="BC59" i="5"/>
  <c r="AI59" i="5"/>
  <c r="O59" i="5"/>
  <c r="OG59" i="5"/>
  <c r="NM59" i="5"/>
  <c r="MS59" i="5"/>
  <c r="LU59" i="5"/>
  <c r="LA59" i="5"/>
  <c r="KG59" i="5"/>
  <c r="JI59" i="5"/>
  <c r="IO59" i="5"/>
  <c r="HU59" i="5"/>
  <c r="GW59" i="5"/>
  <c r="GC59" i="5"/>
  <c r="FI59" i="5"/>
  <c r="EK59" i="5"/>
  <c r="DQ59" i="5"/>
  <c r="CW59" i="5"/>
  <c r="BY59" i="5"/>
  <c r="BE59" i="5"/>
  <c r="AK59" i="5"/>
  <c r="U59" i="5"/>
  <c r="E59" i="5"/>
  <c r="AH59" i="5"/>
  <c r="BN59" i="5"/>
  <c r="CT59" i="5"/>
  <c r="DZ59" i="5"/>
  <c r="FF59" i="5"/>
  <c r="GL59" i="5"/>
  <c r="HR59" i="5"/>
  <c r="IX59" i="5"/>
  <c r="KD59" i="5"/>
  <c r="LJ59" i="5"/>
  <c r="MP59" i="5"/>
  <c r="NV59" i="5"/>
  <c r="DV59" i="5"/>
  <c r="IT59" i="5"/>
  <c r="NR59" i="5"/>
  <c r="MU59" i="5"/>
  <c r="KI59" i="5"/>
  <c r="JC59" i="5"/>
  <c r="GQ59" i="5"/>
  <c r="EE59" i="5"/>
  <c r="CI59" i="5"/>
  <c r="AU59" i="5"/>
  <c r="C59" i="5"/>
  <c r="MG59" i="5"/>
  <c r="KO59" i="5"/>
  <c r="JA59" i="5"/>
  <c r="HI59" i="5"/>
  <c r="FQ59" i="5"/>
  <c r="EC59" i="5"/>
  <c r="CK59" i="5"/>
  <c r="AS59" i="5"/>
  <c r="M59" i="5"/>
  <c r="AX59" i="5"/>
  <c r="DJ59" i="5"/>
  <c r="FV59" i="5"/>
  <c r="IH59" i="5"/>
  <c r="KT59" i="5"/>
  <c r="NF59" i="5"/>
  <c r="AT59" i="5"/>
  <c r="DF59" i="5"/>
  <c r="FR59" i="5"/>
  <c r="ID59" i="5"/>
  <c r="KP59" i="5"/>
  <c r="NB59" i="5"/>
  <c r="OI59" i="5"/>
  <c r="NC59" i="5"/>
  <c r="LW59" i="5"/>
  <c r="KQ59" i="5"/>
  <c r="JK59" i="5"/>
  <c r="IE59" i="5"/>
  <c r="GY59" i="5"/>
  <c r="FS59" i="5"/>
  <c r="EM59" i="5"/>
  <c r="DK59" i="5"/>
  <c r="CQ59" i="5"/>
  <c r="BS59" i="5"/>
  <c r="AY59" i="5"/>
  <c r="AE59" i="5"/>
  <c r="G59" i="5"/>
  <c r="OC59" i="5"/>
  <c r="NI59" i="5"/>
  <c r="MK59" i="5"/>
  <c r="LQ59" i="5"/>
  <c r="KW59" i="5"/>
  <c r="JY59" i="5"/>
  <c r="JE59" i="5"/>
  <c r="IK59" i="5"/>
  <c r="HM59" i="5"/>
  <c r="GS59" i="5"/>
  <c r="FY59" i="5"/>
  <c r="FA59" i="5"/>
  <c r="EG59" i="5"/>
  <c r="DM59" i="5"/>
  <c r="CO59" i="5"/>
  <c r="BU59" i="5"/>
  <c r="BA59" i="5"/>
  <c r="AG59" i="5"/>
  <c r="Q59" i="5"/>
  <c r="J59" i="5"/>
  <c r="AP59" i="5"/>
  <c r="BV59" i="5"/>
  <c r="DB59" i="5"/>
  <c r="EH59" i="5"/>
  <c r="FN59" i="5"/>
  <c r="GT59" i="5"/>
  <c r="HZ59" i="5"/>
  <c r="JF59" i="5"/>
  <c r="KL59" i="5"/>
  <c r="LR59" i="5"/>
  <c r="MX59" i="5"/>
  <c r="OD59" i="5"/>
  <c r="BJ59" i="5"/>
  <c r="GH59" i="5"/>
  <c r="LF59" i="5"/>
  <c r="OA59" i="5"/>
  <c r="LO59" i="5"/>
  <c r="HW59" i="5"/>
  <c r="FK59" i="5"/>
  <c r="DG59" i="5"/>
  <c r="BO59" i="5"/>
  <c r="W59" i="5"/>
  <c r="NY59" i="5"/>
  <c r="NA59" i="5"/>
  <c r="LM59" i="5"/>
  <c r="JU59" i="5"/>
  <c r="IC59" i="5"/>
  <c r="GO59" i="5"/>
  <c r="EW59" i="5"/>
  <c r="DE59" i="5"/>
  <c r="BQ59" i="5"/>
  <c r="AC59" i="5"/>
  <c r="R59" i="5"/>
  <c r="CD59" i="5"/>
  <c r="EP59" i="5"/>
  <c r="HB59" i="5"/>
  <c r="JN59" i="5"/>
  <c r="LZ59" i="5"/>
  <c r="OL59" i="5"/>
  <c r="H59" i="5"/>
  <c r="BV63" i="7"/>
  <c r="BK63" i="7"/>
  <c r="BC63" i="7"/>
  <c r="AT63" i="7"/>
  <c r="AI63" i="7"/>
  <c r="Z63" i="7"/>
  <c r="R63" i="7"/>
  <c r="G63" i="7"/>
  <c r="BQ63" i="7"/>
  <c r="BE63" i="7"/>
  <c r="AP63" i="7"/>
  <c r="AE63" i="7"/>
  <c r="S63" i="7"/>
  <c r="E63" i="7"/>
  <c r="BO63" i="7"/>
  <c r="BA63" i="7"/>
  <c r="AO63" i="7"/>
  <c r="AC63" i="7"/>
  <c r="N63" i="7"/>
  <c r="C63" i="7"/>
  <c r="BJ63" i="7"/>
  <c r="AX63" i="7"/>
  <c r="AM63" i="7"/>
  <c r="Y63" i="7"/>
  <c r="M63" i="7"/>
  <c r="BI63" i="7"/>
  <c r="J63" i="7"/>
  <c r="AU63" i="7"/>
  <c r="BS63" i="7"/>
  <c r="U63" i="7"/>
  <c r="AH63" i="7"/>
  <c r="BP63" i="7"/>
  <c r="AZ63" i="7"/>
  <c r="AJ63" i="7"/>
  <c r="T63" i="7"/>
  <c r="D63" i="7"/>
  <c r="BB63" i="7"/>
  <c r="AG63" i="7"/>
  <c r="K63" i="7"/>
  <c r="W63" i="7"/>
  <c r="BF63" i="7"/>
  <c r="BL63" i="7"/>
  <c r="AV63" i="7"/>
  <c r="AF63" i="7"/>
  <c r="P63" i="7"/>
  <c r="BR63" i="7"/>
  <c r="AW63" i="7"/>
  <c r="AA63" i="7"/>
  <c r="F63" i="7"/>
  <c r="AK63" i="7"/>
  <c r="BN63" i="7"/>
  <c r="BT63" i="7"/>
  <c r="BD63" i="7"/>
  <c r="AN63" i="7"/>
  <c r="X63" i="7"/>
  <c r="H63" i="7"/>
  <c r="BG63" i="7"/>
  <c r="AL63" i="7"/>
  <c r="Q63" i="7"/>
  <c r="O63" i="7"/>
  <c r="AY63" i="7"/>
  <c r="AB63" i="7"/>
  <c r="V63" i="7"/>
  <c r="L63" i="7"/>
  <c r="I63" i="7"/>
  <c r="AQ63" i="7"/>
  <c r="BH63" i="7"/>
  <c r="BM63" i="7"/>
  <c r="AS63" i="7"/>
  <c r="AR63" i="7"/>
  <c r="BU63" i="7"/>
  <c r="AD63" i="7"/>
  <c r="OK60" i="6"/>
  <c r="AC60" i="6"/>
  <c r="BF60" i="6"/>
  <c r="CM60" i="6"/>
  <c r="ED60" i="6"/>
  <c r="FU60" i="6"/>
  <c r="HK60" i="6"/>
  <c r="JB60" i="6"/>
  <c r="KS60" i="6"/>
  <c r="MI60" i="6"/>
  <c r="NZ60" i="6"/>
  <c r="ON60" i="6"/>
  <c r="NX60" i="6"/>
  <c r="NH60" i="6"/>
  <c r="MR60" i="6"/>
  <c r="MB60" i="6"/>
  <c r="LL60" i="6"/>
  <c r="KV60" i="6"/>
  <c r="KF60" i="6"/>
  <c r="JP60" i="6"/>
  <c r="IZ60" i="6"/>
  <c r="IJ60" i="6"/>
  <c r="HT60" i="6"/>
  <c r="HD60" i="6"/>
  <c r="GN60" i="6"/>
  <c r="FX60" i="6"/>
  <c r="FH60" i="6"/>
  <c r="ER60" i="6"/>
  <c r="EB60" i="6"/>
  <c r="DL60" i="6"/>
  <c r="CV60" i="6"/>
  <c r="CF60" i="6"/>
  <c r="BP60" i="6"/>
  <c r="AZ60" i="6"/>
  <c r="AJ60" i="6"/>
  <c r="T60" i="6"/>
  <c r="D60" i="6"/>
  <c r="NV60" i="6"/>
  <c r="NA60" i="6"/>
  <c r="ME60" i="6"/>
  <c r="LJ60" i="6"/>
  <c r="KO60" i="6"/>
  <c r="JS60" i="6"/>
  <c r="IX60" i="6"/>
  <c r="IC60" i="6"/>
  <c r="HG60" i="6"/>
  <c r="GL60" i="6"/>
  <c r="FQ60" i="6"/>
  <c r="EU60" i="6"/>
  <c r="DZ60" i="6"/>
  <c r="DE60" i="6"/>
  <c r="CI60" i="6"/>
  <c r="OH60" i="6"/>
  <c r="NM60" i="6"/>
  <c r="MQ60" i="6"/>
  <c r="LV60" i="6"/>
  <c r="LA60" i="6"/>
  <c r="KE60" i="6"/>
  <c r="JJ60" i="6"/>
  <c r="IO60" i="6"/>
  <c r="HS60" i="6"/>
  <c r="GX60" i="6"/>
  <c r="GC60" i="6"/>
  <c r="FG60" i="6"/>
  <c r="EL60" i="6"/>
  <c r="DQ60" i="6"/>
  <c r="CU60" i="6"/>
  <c r="BZ60" i="6"/>
  <c r="BE60" i="6"/>
  <c r="AI60" i="6"/>
  <c r="I60" i="6"/>
  <c r="W60" i="6"/>
  <c r="BA60" i="6"/>
  <c r="CG60" i="6"/>
  <c r="DW60" i="6"/>
  <c r="FN60" i="6"/>
  <c r="HE60" i="6"/>
  <c r="IU60" i="6"/>
  <c r="KL60" i="6"/>
  <c r="MC60" i="6"/>
  <c r="NS60" i="6"/>
  <c r="E60" i="6"/>
  <c r="AG60" i="6"/>
  <c r="BI60" i="6"/>
  <c r="CS60" i="6"/>
  <c r="EI60" i="6"/>
  <c r="FZ60" i="6"/>
  <c r="HQ60" i="6"/>
  <c r="JG60" i="6"/>
  <c r="KX60" i="6"/>
  <c r="MO60" i="6"/>
  <c r="OE60" i="6"/>
  <c r="F60" i="6"/>
  <c r="AH60" i="6"/>
  <c r="BK60" i="6"/>
  <c r="CW60" i="6"/>
  <c r="EM60" i="6"/>
  <c r="GD60" i="6"/>
  <c r="HU60" i="6"/>
  <c r="JK60" i="6"/>
  <c r="LB60" i="6"/>
  <c r="MS60" i="6"/>
  <c r="OI60" i="6"/>
  <c r="G60" i="6"/>
  <c r="AK60" i="6"/>
  <c r="BM60" i="6"/>
  <c r="CX60" i="6"/>
  <c r="EO60" i="6"/>
  <c r="GE60" i="6"/>
  <c r="HV60" i="6"/>
  <c r="JM60" i="6"/>
  <c r="LC60" i="6"/>
  <c r="MT60" i="6"/>
  <c r="OJ60" i="6"/>
  <c r="NT60" i="6"/>
  <c r="ND60" i="6"/>
  <c r="MN60" i="6"/>
  <c r="LX60" i="6"/>
  <c r="LH60" i="6"/>
  <c r="KR60" i="6"/>
  <c r="KB60" i="6"/>
  <c r="JL60" i="6"/>
  <c r="IV60" i="6"/>
  <c r="IF60" i="6"/>
  <c r="HP60" i="6"/>
  <c r="GZ60" i="6"/>
  <c r="GJ60" i="6"/>
  <c r="FT60" i="6"/>
  <c r="FD60" i="6"/>
  <c r="EN60" i="6"/>
  <c r="DX60" i="6"/>
  <c r="DH60" i="6"/>
  <c r="CR60" i="6"/>
  <c r="CB60" i="6"/>
  <c r="BL60" i="6"/>
  <c r="AV60" i="6"/>
  <c r="AF60" i="6"/>
  <c r="P60" i="6"/>
  <c r="OL60" i="6"/>
  <c r="NQ60" i="6"/>
  <c r="MU60" i="6"/>
  <c r="LZ60" i="6"/>
  <c r="LE60" i="6"/>
  <c r="KI60" i="6"/>
  <c r="JN60" i="6"/>
  <c r="IS60" i="6"/>
  <c r="HW60" i="6"/>
  <c r="HB60" i="6"/>
  <c r="GG60" i="6"/>
  <c r="FK60" i="6"/>
  <c r="EP60" i="6"/>
  <c r="DU60" i="6"/>
  <c r="CY60" i="6"/>
  <c r="CD60" i="6"/>
  <c r="OC60" i="6"/>
  <c r="NG60" i="6"/>
  <c r="ML60" i="6"/>
  <c r="LQ60" i="6"/>
  <c r="KU60" i="6"/>
  <c r="JZ60" i="6"/>
  <c r="JE60" i="6"/>
  <c r="II60" i="6"/>
  <c r="HN60" i="6"/>
  <c r="GS60" i="6"/>
  <c r="FW60" i="6"/>
  <c r="FB60" i="6"/>
  <c r="EG60" i="6"/>
  <c r="DK60" i="6"/>
  <c r="CP60" i="6"/>
  <c r="BU60" i="6"/>
  <c r="AY60" i="6"/>
  <c r="AD60" i="6"/>
  <c r="C60" i="6"/>
  <c r="AE60" i="6"/>
  <c r="BG60" i="6"/>
  <c r="CQ60" i="6"/>
  <c r="EH60" i="6"/>
  <c r="FY60" i="6"/>
  <c r="HO60" i="6"/>
  <c r="JF60" i="6"/>
  <c r="KW60" i="6"/>
  <c r="MM60" i="6"/>
  <c r="OD60" i="6"/>
  <c r="K60" i="6"/>
  <c r="AM60" i="6"/>
  <c r="BQ60" i="6"/>
  <c r="DC60" i="6"/>
  <c r="ET60" i="6"/>
  <c r="GK60" i="6"/>
  <c r="IA60" i="6"/>
  <c r="JR60" i="6"/>
  <c r="LI60" i="6"/>
  <c r="MY60" i="6"/>
  <c r="M60" i="6"/>
  <c r="AP60" i="6"/>
  <c r="BR60" i="6"/>
  <c r="DG60" i="6"/>
  <c r="EX60" i="6"/>
  <c r="GO60" i="6"/>
  <c r="IE60" i="6"/>
  <c r="JV60" i="6"/>
  <c r="LM60" i="6"/>
  <c r="NC60" i="6"/>
  <c r="V60" i="6"/>
  <c r="AX60" i="6"/>
  <c r="CC60" i="6"/>
  <c r="DS60" i="6"/>
  <c r="FJ60" i="6"/>
  <c r="HA60" i="6"/>
  <c r="IQ60" i="6"/>
  <c r="KH60" i="6"/>
  <c r="LY60" i="6"/>
  <c r="NO60" i="6"/>
  <c r="OB60" i="6"/>
  <c r="NL60" i="6"/>
  <c r="MV60" i="6"/>
  <c r="MF60" i="6"/>
  <c r="LP60" i="6"/>
  <c r="KZ60" i="6"/>
  <c r="KJ60" i="6"/>
  <c r="JT60" i="6"/>
  <c r="JD60" i="6"/>
  <c r="IN60" i="6"/>
  <c r="HX60" i="6"/>
  <c r="HH60" i="6"/>
  <c r="GR60" i="6"/>
  <c r="GB60" i="6"/>
  <c r="FL60" i="6"/>
  <c r="EV60" i="6"/>
  <c r="EF60" i="6"/>
  <c r="DP60" i="6"/>
  <c r="CZ60" i="6"/>
  <c r="CJ60" i="6"/>
  <c r="BT60" i="6"/>
  <c r="BD60" i="6"/>
  <c r="AN60" i="6"/>
  <c r="X60" i="6"/>
  <c r="H60" i="6"/>
  <c r="OA60" i="6"/>
  <c r="NF60" i="6"/>
  <c r="MK60" i="6"/>
  <c r="LO60" i="6"/>
  <c r="KT60" i="6"/>
  <c r="JY60" i="6"/>
  <c r="JC60" i="6"/>
  <c r="IH60" i="6"/>
  <c r="HM60" i="6"/>
  <c r="GQ60" i="6"/>
  <c r="FV60" i="6"/>
  <c r="FA60" i="6"/>
  <c r="EE60" i="6"/>
  <c r="DJ60" i="6"/>
  <c r="CO60" i="6"/>
  <c r="OM60" i="6"/>
  <c r="NR60" i="6"/>
  <c r="MW60" i="6"/>
  <c r="MA60" i="6"/>
  <c r="LF60" i="6"/>
  <c r="KK60" i="6"/>
  <c r="JO60" i="6"/>
  <c r="IT60" i="6"/>
  <c r="HY60" i="6"/>
  <c r="HC60" i="6"/>
  <c r="GH60" i="6"/>
  <c r="FM60" i="6"/>
  <c r="EQ60" i="6"/>
  <c r="DV60" i="6"/>
  <c r="DA60" i="6"/>
  <c r="CE60" i="6"/>
  <c r="BJ60" i="6"/>
  <c r="AO60" i="6"/>
  <c r="S60" i="6"/>
  <c r="Q60" i="6"/>
  <c r="AS60" i="6"/>
  <c r="BV60" i="6"/>
  <c r="DM60" i="6"/>
  <c r="FC60" i="6"/>
  <c r="GT60" i="6"/>
  <c r="IK60" i="6"/>
  <c r="KA60" i="6"/>
  <c r="LR60" i="6"/>
  <c r="NI60" i="6"/>
  <c r="Z60" i="6"/>
  <c r="BB60" i="6"/>
  <c r="CH60" i="6"/>
  <c r="DY60" i="6"/>
  <c r="FO60" i="6"/>
  <c r="HF60" i="6"/>
  <c r="IW60" i="6"/>
  <c r="KM60" i="6"/>
  <c r="MD60" i="6"/>
  <c r="NU60" i="6"/>
  <c r="AA60" i="6"/>
  <c r="BC60" i="6"/>
  <c r="CL60" i="6"/>
  <c r="EC60" i="6"/>
  <c r="FS60" i="6"/>
  <c r="HJ60" i="6"/>
  <c r="JA60" i="6"/>
  <c r="KQ60" i="6"/>
  <c r="MH60" i="6"/>
  <c r="NY60" i="6"/>
  <c r="BS60" i="6"/>
  <c r="IG60" i="6"/>
  <c r="MZ60" i="6"/>
  <c r="KN60" i="6"/>
  <c r="IB60" i="6"/>
  <c r="FP60" i="6"/>
  <c r="DD60" i="6"/>
  <c r="AR60" i="6"/>
  <c r="NK60" i="6"/>
  <c r="KD60" i="6"/>
  <c r="GW60" i="6"/>
  <c r="DO60" i="6"/>
  <c r="NB60" i="6"/>
  <c r="JU60" i="6"/>
  <c r="GM60" i="6"/>
  <c r="DF60" i="6"/>
  <c r="Y60" i="6"/>
  <c r="DB60" i="6"/>
  <c r="JQ60" i="6"/>
  <c r="DN60" i="6"/>
  <c r="KC60" i="6"/>
  <c r="U60" i="6"/>
  <c r="FI60" i="6"/>
  <c r="LW60" i="6"/>
  <c r="DI60" i="6"/>
  <c r="JW60" i="6"/>
  <c r="MJ60" i="6"/>
  <c r="JX60" i="6"/>
  <c r="HL60" i="6"/>
  <c r="EZ60" i="6"/>
  <c r="CN60" i="6"/>
  <c r="AB60" i="6"/>
  <c r="MP60" i="6"/>
  <c r="JI60" i="6"/>
  <c r="GA60" i="6"/>
  <c r="CT60" i="6"/>
  <c r="MG60" i="6"/>
  <c r="IY60" i="6"/>
  <c r="FR60" i="6"/>
  <c r="CK60" i="6"/>
  <c r="J60" i="6"/>
  <c r="ES60" i="6"/>
  <c r="LG60" i="6"/>
  <c r="R60" i="6"/>
  <c r="FE60" i="6"/>
  <c r="LS60" i="6"/>
  <c r="AW60" i="6"/>
  <c r="GY60" i="6"/>
  <c r="NN60" i="6"/>
  <c r="AQ60" i="6"/>
  <c r="NE60" i="6"/>
  <c r="LD60" i="6"/>
  <c r="GF60" i="6"/>
  <c r="BH60" i="6"/>
  <c r="KY60" i="6"/>
  <c r="EK60" i="6"/>
  <c r="KP60" i="6"/>
  <c r="EA60" i="6"/>
  <c r="BN60" i="6"/>
  <c r="OO60" i="6"/>
  <c r="IL60" i="6"/>
  <c r="KG60" i="6"/>
  <c r="O60" i="6"/>
  <c r="EY60" i="6"/>
  <c r="LN60" i="6"/>
  <c r="OF60" i="6"/>
  <c r="LT60" i="6"/>
  <c r="JH60" i="6"/>
  <c r="GV60" i="6"/>
  <c r="EJ60" i="6"/>
  <c r="BX60" i="6"/>
  <c r="L60" i="6"/>
  <c r="LU60" i="6"/>
  <c r="IM60" i="6"/>
  <c r="FF60" i="6"/>
  <c r="BY60" i="6"/>
  <c r="LK60" i="6"/>
  <c r="ID60" i="6"/>
  <c r="EW60" i="6"/>
  <c r="BO60" i="6"/>
  <c r="AL60" i="6"/>
  <c r="GI60" i="6"/>
  <c r="MX60" i="6"/>
  <c r="AU60" i="6"/>
  <c r="GU60" i="6"/>
  <c r="NJ60" i="6"/>
  <c r="CA60" i="6"/>
  <c r="IP60" i="6"/>
  <c r="GP60" i="6"/>
  <c r="NP60" i="6"/>
  <c r="IR60" i="6"/>
  <c r="DT60" i="6"/>
  <c r="OG60" i="6"/>
  <c r="HR60" i="6"/>
  <c r="NW60" i="6"/>
  <c r="HI60" i="6"/>
  <c r="AT60" i="6"/>
  <c r="HZ60" i="6"/>
  <c r="BW60" i="6"/>
  <c r="DR60" i="6"/>
  <c r="N60" i="6"/>
  <c r="BM61" i="6"/>
  <c r="AM61" i="6"/>
  <c r="V61" i="6"/>
  <c r="BP61" i="6"/>
  <c r="AZ61" i="6"/>
  <c r="AJ61" i="6"/>
  <c r="T61" i="6"/>
  <c r="D61" i="6"/>
  <c r="AY61" i="6"/>
  <c r="AD61" i="6"/>
  <c r="C61" i="6"/>
  <c r="BA61" i="6"/>
  <c r="AE61" i="6"/>
  <c r="J61" i="6"/>
  <c r="AH61" i="6"/>
  <c r="AL61" i="6"/>
  <c r="G61" i="6"/>
  <c r="AX61" i="6"/>
  <c r="AG61" i="6"/>
  <c r="BU61" i="6"/>
  <c r="BL61" i="6"/>
  <c r="AV61" i="6"/>
  <c r="AF61" i="6"/>
  <c r="P61" i="6"/>
  <c r="BO61" i="6"/>
  <c r="AT61" i="6"/>
  <c r="Y61" i="6"/>
  <c r="BR61" i="6"/>
  <c r="AU61" i="6"/>
  <c r="Z61" i="6"/>
  <c r="E61" i="6"/>
  <c r="AS61" i="6"/>
  <c r="F61" i="6"/>
  <c r="AW61" i="6"/>
  <c r="AC61" i="6"/>
  <c r="BT61" i="6"/>
  <c r="K61" i="6"/>
  <c r="BB61" i="6"/>
  <c r="BV61" i="6"/>
  <c r="BD61" i="6"/>
  <c r="AN61" i="6"/>
  <c r="X61" i="6"/>
  <c r="H61" i="6"/>
  <c r="BE61" i="6"/>
  <c r="AI61" i="6"/>
  <c r="I61" i="6"/>
  <c r="BF61" i="6"/>
  <c r="AK61" i="6"/>
  <c r="O61" i="6"/>
  <c r="W61" i="6"/>
  <c r="BN61" i="6"/>
  <c r="AA61" i="6"/>
  <c r="BS61" i="6"/>
  <c r="R61" i="6"/>
  <c r="AQ61" i="6"/>
  <c r="BH61" i="6"/>
  <c r="BJ61" i="6"/>
  <c r="AP61" i="6"/>
  <c r="BI61" i="6"/>
  <c r="AR61" i="6"/>
  <c r="AO61" i="6"/>
  <c r="U61" i="6"/>
  <c r="L61" i="6"/>
  <c r="BC61" i="6"/>
  <c r="AB61" i="6"/>
  <c r="N61" i="6"/>
  <c r="M61" i="6"/>
  <c r="Q61" i="6"/>
  <c r="BQ61" i="6"/>
  <c r="BK61" i="6"/>
  <c r="BG61" i="6"/>
  <c r="S61" i="6"/>
  <c r="BV62" i="8"/>
  <c r="BM62" i="8"/>
  <c r="BB62" i="8"/>
  <c r="AQ62" i="8"/>
  <c r="AG62" i="8"/>
  <c r="S62" i="8"/>
  <c r="I62" i="8"/>
  <c r="BU62" i="8"/>
  <c r="BJ62" i="8"/>
  <c r="AY62" i="8"/>
  <c r="AO62" i="8"/>
  <c r="AD62" i="8"/>
  <c r="Q62" i="8"/>
  <c r="F62" i="8"/>
  <c r="AT62" i="8"/>
  <c r="K62" i="8"/>
  <c r="BR62" i="8"/>
  <c r="BG62" i="8"/>
  <c r="AW62" i="8"/>
  <c r="AL62" i="8"/>
  <c r="AA62" i="8"/>
  <c r="N62" i="8"/>
  <c r="C62" i="8"/>
  <c r="BO62" i="8"/>
  <c r="BE62" i="8"/>
  <c r="AI62" i="8"/>
  <c r="V62" i="8"/>
  <c r="O62" i="8"/>
  <c r="AK62" i="8"/>
  <c r="BF62" i="8"/>
  <c r="BP62" i="8"/>
  <c r="AZ62" i="8"/>
  <c r="AJ62" i="8"/>
  <c r="T62" i="8"/>
  <c r="D62" i="8"/>
  <c r="W62" i="8"/>
  <c r="AS62" i="8"/>
  <c r="BN62" i="8"/>
  <c r="U62" i="8"/>
  <c r="AU62" i="8"/>
  <c r="BT62" i="8"/>
  <c r="AV62" i="8"/>
  <c r="AB62" i="8"/>
  <c r="H62" i="8"/>
  <c r="AC62" i="8"/>
  <c r="BC62" i="8"/>
  <c r="Z62" i="8"/>
  <c r="BA62" i="8"/>
  <c r="BL62" i="8"/>
  <c r="AR62" i="8"/>
  <c r="X62" i="8"/>
  <c r="G62" i="8"/>
  <c r="AH62" i="8"/>
  <c r="BI62" i="8"/>
  <c r="E62" i="8"/>
  <c r="AE62" i="8"/>
  <c r="BK62" i="8"/>
  <c r="BH62" i="8"/>
  <c r="AN62" i="8"/>
  <c r="P62" i="8"/>
  <c r="M62" i="8"/>
  <c r="AM62" i="8"/>
  <c r="BS62" i="8"/>
  <c r="J62" i="8"/>
  <c r="AF62" i="8"/>
  <c r="AP62" i="8"/>
  <c r="L62" i="8"/>
  <c r="R62" i="8"/>
  <c r="BD62" i="8"/>
  <c r="AX62" i="8"/>
  <c r="BQ62" i="8"/>
  <c r="Y62" i="8"/>
  <c r="BS64" i="8"/>
  <c r="BQ64" i="8"/>
  <c r="BI64" i="8"/>
  <c r="BD64" i="8"/>
  <c r="AY64" i="8"/>
  <c r="AS64" i="8"/>
  <c r="AN64" i="8"/>
  <c r="AI64" i="8"/>
  <c r="AC64" i="8"/>
  <c r="X64" i="8"/>
  <c r="S64" i="8"/>
  <c r="M64" i="8"/>
  <c r="H64" i="8"/>
  <c r="C64" i="8"/>
  <c r="BT64" i="8"/>
  <c r="BP64" i="8"/>
  <c r="BH64" i="8"/>
  <c r="BC64" i="8"/>
  <c r="AW64" i="8"/>
  <c r="AR64" i="8"/>
  <c r="AM64" i="8"/>
  <c r="AG64" i="8"/>
  <c r="AB64" i="8"/>
  <c r="W64" i="8"/>
  <c r="Q64" i="8"/>
  <c r="L64" i="8"/>
  <c r="G64" i="8"/>
  <c r="BU64" i="8"/>
  <c r="BM64" i="8"/>
  <c r="BG64" i="8"/>
  <c r="BA64" i="8"/>
  <c r="AV64" i="8"/>
  <c r="AQ64" i="8"/>
  <c r="AK64" i="8"/>
  <c r="AF64" i="8"/>
  <c r="AA64" i="8"/>
  <c r="U64" i="8"/>
  <c r="P64" i="8"/>
  <c r="K64" i="8"/>
  <c r="E64" i="8"/>
  <c r="BL64" i="8"/>
  <c r="BE64" i="8"/>
  <c r="AZ64" i="8"/>
  <c r="AU64" i="8"/>
  <c r="AO64" i="8"/>
  <c r="AJ64" i="8"/>
  <c r="AE64" i="8"/>
  <c r="Y64" i="8"/>
  <c r="T64" i="8"/>
  <c r="O64" i="8"/>
  <c r="I64" i="8"/>
  <c r="D64" i="8"/>
  <c r="J64" i="8"/>
  <c r="Z64" i="8"/>
  <c r="AT64" i="8"/>
  <c r="BJ64" i="8"/>
  <c r="F64" i="8"/>
  <c r="AD64" i="8"/>
  <c r="BB64" i="8"/>
  <c r="BV64" i="8"/>
  <c r="N64" i="8"/>
  <c r="AH64" i="8"/>
  <c r="BF64" i="8"/>
  <c r="R64" i="8"/>
  <c r="AL64" i="8"/>
  <c r="BN64" i="8"/>
  <c r="BK64" i="8"/>
  <c r="V64" i="8"/>
  <c r="AX64" i="8"/>
  <c r="BR64" i="8"/>
  <c r="BO64" i="8"/>
  <c r="AP64" i="8"/>
  <c r="BV64" i="9"/>
  <c r="BU64" i="9"/>
  <c r="BP64" i="9"/>
  <c r="BK64" i="9"/>
  <c r="BE64" i="9"/>
  <c r="AZ64" i="9"/>
  <c r="AU64" i="9"/>
  <c r="AO64" i="9"/>
  <c r="AJ64" i="9"/>
  <c r="AE64" i="9"/>
  <c r="Y64" i="9"/>
  <c r="T64" i="9"/>
  <c r="O64" i="9"/>
  <c r="I64" i="9"/>
  <c r="D64" i="9"/>
  <c r="BQ64" i="9"/>
  <c r="BI64" i="9"/>
  <c r="BC64" i="9"/>
  <c r="AV64" i="9"/>
  <c r="AN64" i="9"/>
  <c r="AG64" i="9"/>
  <c r="AA64" i="9"/>
  <c r="S64" i="9"/>
  <c r="L64" i="9"/>
  <c r="E64" i="9"/>
  <c r="BO64" i="9"/>
  <c r="BH64" i="9"/>
  <c r="BA64" i="9"/>
  <c r="AS64" i="9"/>
  <c r="AM64" i="9"/>
  <c r="AF64" i="9"/>
  <c r="X64" i="9"/>
  <c r="Q64" i="9"/>
  <c r="K64" i="9"/>
  <c r="C64" i="9"/>
  <c r="BS64" i="9"/>
  <c r="BL64" i="9"/>
  <c r="BD64" i="9"/>
  <c r="AW64" i="9"/>
  <c r="AQ64" i="9"/>
  <c r="AI64" i="9"/>
  <c r="AB64" i="9"/>
  <c r="U64" i="9"/>
  <c r="M64" i="9"/>
  <c r="G64" i="9"/>
  <c r="BG64" i="9"/>
  <c r="AC64" i="9"/>
  <c r="AY64" i="9"/>
  <c r="W64" i="9"/>
  <c r="BT64" i="9"/>
  <c r="AR64" i="9"/>
  <c r="P64" i="9"/>
  <c r="BM64" i="9"/>
  <c r="AK64" i="9"/>
  <c r="H64" i="9"/>
  <c r="N64" i="9"/>
  <c r="AD64" i="9"/>
  <c r="AX64" i="9"/>
  <c r="BN64" i="9"/>
  <c r="V64" i="9"/>
  <c r="AT64" i="9"/>
  <c r="BR64" i="9"/>
  <c r="F64" i="9"/>
  <c r="Z64" i="9"/>
  <c r="BB64" i="9"/>
  <c r="J64" i="9"/>
  <c r="AH64" i="9"/>
  <c r="BF64" i="9"/>
  <c r="R64" i="9"/>
  <c r="AL64" i="9"/>
  <c r="BJ64" i="9"/>
  <c r="AP64" i="9"/>
  <c r="BV62" i="9"/>
  <c r="BO62" i="9"/>
  <c r="BG62" i="9"/>
  <c r="BU62" i="9"/>
  <c r="BK62" i="9"/>
  <c r="BB62" i="9"/>
  <c r="AU62" i="9"/>
  <c r="AO62" i="9"/>
  <c r="AG62" i="9"/>
  <c r="Z62" i="9"/>
  <c r="Q62" i="9"/>
  <c r="J62" i="9"/>
  <c r="C62" i="9"/>
  <c r="BR62" i="9"/>
  <c r="BJ62" i="9"/>
  <c r="BA62" i="9"/>
  <c r="AT62" i="9"/>
  <c r="AL62" i="9"/>
  <c r="AE62" i="9"/>
  <c r="V62" i="9"/>
  <c r="O62" i="9"/>
  <c r="I62" i="9"/>
  <c r="BM62" i="9"/>
  <c r="BE62" i="9"/>
  <c r="AW62" i="9"/>
  <c r="AP62" i="9"/>
  <c r="AI62" i="9"/>
  <c r="AA62" i="9"/>
  <c r="S62" i="9"/>
  <c r="K62" i="9"/>
  <c r="E62" i="9"/>
  <c r="AQ62" i="9"/>
  <c r="N62" i="9"/>
  <c r="BQ62" i="9"/>
  <c r="AK62" i="9"/>
  <c r="F62" i="9"/>
  <c r="BF62" i="9"/>
  <c r="AD62" i="9"/>
  <c r="AY62" i="9"/>
  <c r="U62" i="9"/>
  <c r="BL62" i="9"/>
  <c r="AV62" i="9"/>
  <c r="AF62" i="9"/>
  <c r="P62" i="9"/>
  <c r="G62" i="9"/>
  <c r="AC62" i="9"/>
  <c r="AX62" i="9"/>
  <c r="BS62" i="9"/>
  <c r="BD62" i="9"/>
  <c r="AJ62" i="9"/>
  <c r="L62" i="9"/>
  <c r="R62" i="9"/>
  <c r="AS62" i="9"/>
  <c r="BT62" i="9"/>
  <c r="AZ62" i="9"/>
  <c r="AB62" i="9"/>
  <c r="H62" i="9"/>
  <c r="W62" i="9"/>
  <c r="BC62" i="9"/>
  <c r="BP62" i="9"/>
  <c r="AR62" i="9"/>
  <c r="X62" i="9"/>
  <c r="D62" i="9"/>
  <c r="AH62" i="9"/>
  <c r="BI62" i="9"/>
  <c r="T62" i="9"/>
  <c r="M62" i="9"/>
  <c r="BH62" i="9"/>
  <c r="AM62" i="9"/>
  <c r="AN62" i="9"/>
  <c r="BN62" i="9"/>
  <c r="Y62" i="9"/>
  <c r="BU61" i="10"/>
  <c r="V61" i="10"/>
  <c r="AX61" i="10"/>
  <c r="BO61" i="10"/>
  <c r="BE61" i="10"/>
  <c r="AO61" i="10"/>
  <c r="Y61" i="10"/>
  <c r="I61" i="10"/>
  <c r="BJ61" i="10"/>
  <c r="AN61" i="10"/>
  <c r="N61" i="10"/>
  <c r="P61" i="10"/>
  <c r="AR61" i="10"/>
  <c r="D61" i="10"/>
  <c r="AF61" i="10"/>
  <c r="BH61" i="10"/>
  <c r="T61" i="10"/>
  <c r="AV61" i="10"/>
  <c r="G61" i="10"/>
  <c r="AQ61" i="10"/>
  <c r="BR61" i="10"/>
  <c r="AW61" i="10"/>
  <c r="AC61" i="10"/>
  <c r="E61" i="10"/>
  <c r="AY61" i="10"/>
  <c r="X61" i="10"/>
  <c r="W61" i="10"/>
  <c r="BG61" i="10"/>
  <c r="Z61" i="10"/>
  <c r="BQ61" i="10"/>
  <c r="AH61" i="10"/>
  <c r="BT61" i="10"/>
  <c r="AB61" i="10"/>
  <c r="BS61" i="10"/>
  <c r="AS61" i="10"/>
  <c r="Q61" i="10"/>
  <c r="BD61" i="10"/>
  <c r="H61" i="10"/>
  <c r="AL61" i="10"/>
  <c r="R61" i="10"/>
  <c r="F61" i="10"/>
  <c r="BC61" i="10"/>
  <c r="AJ61" i="10"/>
  <c r="BM61" i="10"/>
  <c r="AK61" i="10"/>
  <c r="M61" i="10"/>
  <c r="AT61" i="10"/>
  <c r="C61" i="10"/>
  <c r="AZ61" i="10"/>
  <c r="AM61" i="10"/>
  <c r="L61" i="10"/>
  <c r="BK61" i="10"/>
  <c r="O61" i="10"/>
  <c r="BL61" i="10"/>
  <c r="BA61" i="10"/>
  <c r="U61" i="10"/>
  <c r="BP61" i="10"/>
  <c r="AD61" i="10"/>
  <c r="AE61" i="10"/>
  <c r="K61" i="10"/>
  <c r="BB61" i="10"/>
  <c r="AP61" i="10"/>
  <c r="AG61" i="10"/>
  <c r="BN61" i="10"/>
  <c r="BV61" i="10"/>
  <c r="AU61" i="10"/>
  <c r="BF61" i="10"/>
  <c r="AI61" i="10"/>
  <c r="AA61" i="10"/>
  <c r="BI61" i="10"/>
  <c r="J61" i="10"/>
  <c r="S61" i="10"/>
  <c r="BV63" i="10"/>
  <c r="BP63" i="10"/>
  <c r="AZ63" i="10"/>
  <c r="AJ63" i="10"/>
  <c r="T63" i="10"/>
  <c r="BL63" i="10"/>
  <c r="AV63" i="10"/>
  <c r="AF63" i="10"/>
  <c r="P63" i="10"/>
  <c r="C63" i="10"/>
  <c r="BH63" i="10"/>
  <c r="AR63" i="10"/>
  <c r="AB63" i="10"/>
  <c r="L63" i="10"/>
  <c r="BT63" i="10"/>
  <c r="H63" i="10"/>
  <c r="AN63" i="10"/>
  <c r="X63" i="10"/>
  <c r="BD63" i="10"/>
  <c r="D63" i="10"/>
  <c r="S63" i="10"/>
  <c r="AI63" i="10"/>
  <c r="AY63" i="10"/>
  <c r="BO63" i="10"/>
  <c r="M63" i="10"/>
  <c r="AC63" i="10"/>
  <c r="AS63" i="10"/>
  <c r="BI63" i="10"/>
  <c r="R63" i="10"/>
  <c r="AL63" i="10"/>
  <c r="BB63" i="10"/>
  <c r="BR63" i="10"/>
  <c r="O63" i="10"/>
  <c r="AM63" i="10"/>
  <c r="BG63" i="10"/>
  <c r="E63" i="10"/>
  <c r="Y63" i="10"/>
  <c r="AW63" i="10"/>
  <c r="BQ63" i="10"/>
  <c r="N63" i="10"/>
  <c r="AP63" i="10"/>
  <c r="BJ63" i="10"/>
  <c r="K63" i="10"/>
  <c r="AQ63" i="10"/>
  <c r="BS63" i="10"/>
  <c r="I63" i="10"/>
  <c r="AK63" i="10"/>
  <c r="BM63" i="10"/>
  <c r="V63" i="10"/>
  <c r="AX63" i="10"/>
  <c r="W63" i="10"/>
  <c r="AU63" i="10"/>
  <c r="Q63" i="10"/>
  <c r="AO63" i="10"/>
  <c r="BU63" i="10"/>
  <c r="Z63" i="10"/>
  <c r="BF63" i="10"/>
  <c r="G63" i="10"/>
  <c r="AE63" i="10"/>
  <c r="BK63" i="10"/>
  <c r="AG63" i="10"/>
  <c r="BE63" i="10"/>
  <c r="J63" i="10"/>
  <c r="AT63" i="10"/>
  <c r="AA63" i="10"/>
  <c r="BA63" i="10"/>
  <c r="F63" i="10"/>
  <c r="BC63" i="10"/>
  <c r="AH63" i="10"/>
  <c r="BN63" i="10"/>
  <c r="U63" i="10"/>
  <c r="AD63" i="10"/>
  <c r="BV62" i="11"/>
  <c r="BS62" i="11"/>
  <c r="BK62" i="11"/>
  <c r="BC62" i="11"/>
  <c r="AU62" i="11"/>
  <c r="AM62" i="11"/>
  <c r="AE62" i="11"/>
  <c r="U62" i="11"/>
  <c r="M62" i="11"/>
  <c r="E62" i="11"/>
  <c r="BQ62" i="11"/>
  <c r="BI62" i="11"/>
  <c r="BA62" i="11"/>
  <c r="AS62" i="11"/>
  <c r="AK62" i="11"/>
  <c r="AC62" i="11"/>
  <c r="S62" i="11"/>
  <c r="K62" i="11"/>
  <c r="C62" i="11"/>
  <c r="BO62" i="11"/>
  <c r="BG62" i="11"/>
  <c r="AY62" i="11"/>
  <c r="AQ62" i="11"/>
  <c r="AI62" i="11"/>
  <c r="AA62" i="11"/>
  <c r="Q62" i="11"/>
  <c r="I62" i="11"/>
  <c r="AW62" i="11"/>
  <c r="O62" i="11"/>
  <c r="BU62" i="11"/>
  <c r="AO62" i="11"/>
  <c r="G62" i="11"/>
  <c r="BM62" i="11"/>
  <c r="AG62" i="11"/>
  <c r="BE62" i="11"/>
  <c r="W62" i="11"/>
  <c r="P62" i="11"/>
  <c r="AF62" i="11"/>
  <c r="AV62" i="11"/>
  <c r="BL62" i="11"/>
  <c r="N62" i="11"/>
  <c r="AD62" i="11"/>
  <c r="AT62" i="11"/>
  <c r="BJ62" i="11"/>
  <c r="L62" i="11"/>
  <c r="AJ62" i="11"/>
  <c r="BD62" i="11"/>
  <c r="J62" i="11"/>
  <c r="AH62" i="11"/>
  <c r="BB62" i="11"/>
  <c r="T62" i="11"/>
  <c r="AN62" i="11"/>
  <c r="BH62" i="11"/>
  <c r="R62" i="11"/>
  <c r="AL62" i="11"/>
  <c r="BF62" i="11"/>
  <c r="D62" i="11"/>
  <c r="X62" i="11"/>
  <c r="AR62" i="11"/>
  <c r="BP62" i="11"/>
  <c r="V62" i="11"/>
  <c r="AP62" i="11"/>
  <c r="BN62" i="11"/>
  <c r="H62" i="11"/>
  <c r="F62" i="11"/>
  <c r="AB62" i="11"/>
  <c r="Z62" i="11"/>
  <c r="BT62" i="11"/>
  <c r="BR62" i="11"/>
  <c r="AZ62" i="11"/>
  <c r="AX62" i="11"/>
  <c r="Y62" i="11"/>
  <c r="C9" i="19"/>
  <c r="C9" i="22"/>
  <c r="C9" i="24"/>
  <c r="B9" i="24" s="1"/>
  <c r="E9" i="24" s="1"/>
  <c r="B8" i="21"/>
  <c r="E8" i="21" s="1"/>
  <c r="C10" i="21"/>
  <c r="C10" i="25"/>
  <c r="C9" i="23"/>
  <c r="B9" i="21"/>
  <c r="E75" i="25"/>
  <c r="F75" i="25"/>
  <c r="F75" i="19"/>
  <c r="E75" i="19"/>
  <c r="E75" i="20"/>
  <c r="F75" i="20"/>
  <c r="E75" i="23"/>
  <c r="F75" i="23"/>
  <c r="F75" i="21"/>
  <c r="E75" i="21"/>
  <c r="F75" i="24"/>
  <c r="E75" i="24"/>
  <c r="F75" i="22"/>
  <c r="E75" i="22"/>
  <c r="E75" i="26"/>
  <c r="F75" i="26"/>
  <c r="B8" i="24"/>
  <c r="E8" i="24" s="1"/>
  <c r="B8" i="25"/>
  <c r="E8" i="25" s="1"/>
  <c r="E8" i="26"/>
  <c r="E8" i="23"/>
  <c r="E8" i="22"/>
  <c r="B8" i="19"/>
  <c r="E8" i="19" s="1"/>
  <c r="F75" i="18"/>
  <c r="E75" i="18"/>
  <c r="I75" i="18"/>
  <c r="H75" i="18"/>
  <c r="A10" i="22"/>
  <c r="A11" i="21"/>
  <c r="A10" i="24"/>
  <c r="A10" i="20"/>
  <c r="A11" i="25"/>
  <c r="A11" i="26"/>
  <c r="A10" i="19"/>
  <c r="A10" i="23"/>
  <c r="C9" i="20" l="1"/>
  <c r="B9" i="20" s="1"/>
  <c r="E9" i="20" s="1"/>
  <c r="C10" i="23"/>
  <c r="C10" i="19"/>
  <c r="B10" i="19" s="1"/>
  <c r="E10" i="19" s="1"/>
  <c r="C10" i="22"/>
  <c r="B10" i="22" s="1"/>
  <c r="C11" i="21"/>
  <c r="C11" i="26"/>
  <c r="B11" i="26" s="1"/>
  <c r="E11" i="26" s="1"/>
  <c r="C10" i="24"/>
  <c r="B10" i="24" s="1"/>
  <c r="E10" i="24" s="1"/>
  <c r="B9" i="23"/>
  <c r="E9" i="23" s="1"/>
  <c r="C11" i="25"/>
  <c r="B10" i="21"/>
  <c r="B9" i="22"/>
  <c r="E9" i="22" s="1"/>
  <c r="B10" i="26"/>
  <c r="E10" i="26" s="1"/>
  <c r="B9" i="26"/>
  <c r="E9" i="26" s="1"/>
  <c r="B9" i="25"/>
  <c r="E9" i="25" s="1"/>
  <c r="E9" i="21"/>
  <c r="B9" i="19"/>
  <c r="E9" i="19" s="1"/>
  <c r="F6" i="15"/>
  <c r="G6" i="15"/>
  <c r="H6" i="15"/>
  <c r="I6" i="15"/>
  <c r="E6" i="15"/>
  <c r="D6" i="15"/>
  <c r="A6" i="15"/>
  <c r="BV54" i="3"/>
  <c r="BV53" i="3"/>
  <c r="BV51" i="3"/>
  <c r="BV50" i="3"/>
  <c r="BV48" i="3"/>
  <c r="BV47" i="3"/>
  <c r="BV45" i="3"/>
  <c r="BV44" i="3"/>
  <c r="BV43" i="3"/>
  <c r="BV41" i="3"/>
  <c r="BV40" i="3"/>
  <c r="BV39" i="3"/>
  <c r="BV34" i="3"/>
  <c r="BV2" i="3"/>
  <c r="A11" i="20"/>
  <c r="A12" i="21"/>
  <c r="A12" i="25"/>
  <c r="A11" i="19"/>
  <c r="A11" i="24"/>
  <c r="A12" i="26"/>
  <c r="A11" i="23"/>
  <c r="A11" i="22"/>
  <c r="BV46" i="3" l="1"/>
  <c r="BV42" i="3"/>
  <c r="BV52" i="3"/>
  <c r="C10" i="20"/>
  <c r="B10" i="20" s="1"/>
  <c r="E10" i="20" s="1"/>
  <c r="C11" i="23"/>
  <c r="C11" i="19"/>
  <c r="C12" i="21"/>
  <c r="C11" i="22"/>
  <c r="B11" i="22" s="1"/>
  <c r="C12" i="26"/>
  <c r="C11" i="24"/>
  <c r="B11" i="24" s="1"/>
  <c r="E11" i="24" s="1"/>
  <c r="C12" i="25"/>
  <c r="B11" i="25"/>
  <c r="E11" i="25" s="1"/>
  <c r="B11" i="21"/>
  <c r="B6" i="15"/>
  <c r="C6" i="15"/>
  <c r="B10" i="23"/>
  <c r="E10" i="23" s="1"/>
  <c r="B10" i="25"/>
  <c r="E10" i="25" s="1"/>
  <c r="E10" i="22"/>
  <c r="E10" i="21"/>
  <c r="BV38" i="3"/>
  <c r="BV49" i="3"/>
  <c r="Y72" i="3"/>
  <c r="F34" i="3"/>
  <c r="G34" i="3"/>
  <c r="H34" i="3"/>
  <c r="I34" i="3"/>
  <c r="J34" i="3"/>
  <c r="K34" i="3"/>
  <c r="L34" i="3"/>
  <c r="M34" i="3"/>
  <c r="N34" i="3"/>
  <c r="O34" i="3"/>
  <c r="P34" i="3"/>
  <c r="Q34" i="3"/>
  <c r="R34" i="3"/>
  <c r="S34" i="3"/>
  <c r="T34" i="3"/>
  <c r="U34" i="3"/>
  <c r="V34" i="3"/>
  <c r="W34" i="3"/>
  <c r="X34" i="3"/>
  <c r="Y34" i="3"/>
  <c r="Z34" i="3"/>
  <c r="AA34" i="3"/>
  <c r="AB34" i="3"/>
  <c r="AC34" i="3"/>
  <c r="AD34" i="3"/>
  <c r="AE34" i="3"/>
  <c r="AF34" i="3"/>
  <c r="AG34" i="3"/>
  <c r="AH34" i="3"/>
  <c r="AI34" i="3"/>
  <c r="AJ34" i="3"/>
  <c r="AK34" i="3"/>
  <c r="AL34" i="3"/>
  <c r="AM34" i="3"/>
  <c r="AN34" i="3"/>
  <c r="AO34" i="3"/>
  <c r="AP34" i="3"/>
  <c r="AQ34" i="3"/>
  <c r="AR34" i="3"/>
  <c r="AS34" i="3"/>
  <c r="AT34" i="3"/>
  <c r="AU34" i="3"/>
  <c r="AV34" i="3"/>
  <c r="AW34" i="3"/>
  <c r="AX34" i="3"/>
  <c r="AY34" i="3"/>
  <c r="AZ34" i="3"/>
  <c r="BA34" i="3"/>
  <c r="BB34" i="3"/>
  <c r="BC34" i="3"/>
  <c r="BD34" i="3"/>
  <c r="BE34" i="3"/>
  <c r="BF34" i="3"/>
  <c r="BG34" i="3"/>
  <c r="BH34" i="3"/>
  <c r="BI34" i="3"/>
  <c r="BJ34" i="3"/>
  <c r="BK34" i="3"/>
  <c r="BL34" i="3"/>
  <c r="BM34" i="3"/>
  <c r="BN34" i="3"/>
  <c r="BO34" i="3"/>
  <c r="BP34" i="3"/>
  <c r="BQ34" i="3"/>
  <c r="BR34" i="3"/>
  <c r="BS34" i="3"/>
  <c r="BT34" i="3"/>
  <c r="BU34" i="3"/>
  <c r="D34" i="3"/>
  <c r="C34" i="3"/>
  <c r="C2" i="3"/>
  <c r="D2" i="3"/>
  <c r="E2" i="3"/>
  <c r="F2" i="3"/>
  <c r="G2" i="3"/>
  <c r="H2" i="3"/>
  <c r="I2" i="3"/>
  <c r="J2" i="3"/>
  <c r="K2" i="3"/>
  <c r="L2" i="3"/>
  <c r="M2" i="3"/>
  <c r="N2" i="3"/>
  <c r="O2" i="3"/>
  <c r="P2" i="3"/>
  <c r="Q2" i="3"/>
  <c r="R2" i="3"/>
  <c r="S2" i="3"/>
  <c r="T2" i="3"/>
  <c r="U2" i="3"/>
  <c r="V2" i="3"/>
  <c r="W2" i="3"/>
  <c r="X2" i="3"/>
  <c r="Y2" i="3"/>
  <c r="Z2" i="3"/>
  <c r="AA2" i="3"/>
  <c r="AB2" i="3"/>
  <c r="AC2" i="3"/>
  <c r="AD2" i="3"/>
  <c r="AE2" i="3"/>
  <c r="AF2" i="3"/>
  <c r="AG2" i="3"/>
  <c r="AH2" i="3"/>
  <c r="AI2" i="3"/>
  <c r="AJ2" i="3"/>
  <c r="AK2" i="3"/>
  <c r="AL2" i="3"/>
  <c r="AM2" i="3"/>
  <c r="AN2" i="3"/>
  <c r="AO2" i="3"/>
  <c r="AP2" i="3"/>
  <c r="AQ2" i="3"/>
  <c r="AR2" i="3"/>
  <c r="AS2" i="3"/>
  <c r="AT2" i="3"/>
  <c r="AU2" i="3"/>
  <c r="AV2" i="3"/>
  <c r="AW2" i="3"/>
  <c r="AX2" i="3"/>
  <c r="AY2" i="3"/>
  <c r="AZ2" i="3"/>
  <c r="BA2" i="3"/>
  <c r="BB2" i="3"/>
  <c r="BC2" i="3"/>
  <c r="BD2" i="3"/>
  <c r="BE2" i="3"/>
  <c r="BF2" i="3"/>
  <c r="BG2" i="3"/>
  <c r="BH2" i="3"/>
  <c r="BI2" i="3"/>
  <c r="BJ2" i="3"/>
  <c r="BK2" i="3"/>
  <c r="BL2" i="3"/>
  <c r="BM2" i="3"/>
  <c r="BN2" i="3"/>
  <c r="BO2" i="3"/>
  <c r="BP2" i="3"/>
  <c r="BQ2" i="3"/>
  <c r="BR2" i="3"/>
  <c r="BS2" i="3"/>
  <c r="BT2" i="3"/>
  <c r="BU2" i="3"/>
  <c r="A12" i="24"/>
  <c r="A12" i="23"/>
  <c r="A13" i="25"/>
  <c r="A12" i="19"/>
  <c r="A13" i="21"/>
  <c r="A12" i="20"/>
  <c r="A12" i="22"/>
  <c r="A13" i="26"/>
  <c r="B34" i="3" l="1"/>
  <c r="BV55" i="3"/>
  <c r="BV56" i="3"/>
  <c r="C11" i="20"/>
  <c r="B11" i="20" s="1"/>
  <c r="E11" i="20" s="1"/>
  <c r="C12" i="23"/>
  <c r="B12" i="23" s="1"/>
  <c r="B11" i="23"/>
  <c r="E11" i="23" s="1"/>
  <c r="C12" i="19"/>
  <c r="C13" i="21"/>
  <c r="C13" i="26"/>
  <c r="B13" i="26" s="1"/>
  <c r="E13" i="26" s="1"/>
  <c r="C12" i="22"/>
  <c r="V72" i="3"/>
  <c r="X74" i="3"/>
  <c r="C13" i="25"/>
  <c r="B13" i="25" s="1"/>
  <c r="E13" i="25" s="1"/>
  <c r="B12" i="26"/>
  <c r="E12" i="26" s="1"/>
  <c r="B12" i="25"/>
  <c r="E12" i="25" s="1"/>
  <c r="C12" i="24"/>
  <c r="E11" i="22"/>
  <c r="E11" i="21"/>
  <c r="B11" i="19"/>
  <c r="E11" i="19" s="1"/>
  <c r="A13" i="22"/>
  <c r="A14" i="26"/>
  <c r="A13" i="24"/>
  <c r="A13" i="20"/>
  <c r="A13" i="23"/>
  <c r="A14" i="25"/>
  <c r="A14" i="21"/>
  <c r="A13" i="19"/>
  <c r="C12" i="20" l="1"/>
  <c r="B12" i="20" s="1"/>
  <c r="E12" i="20" s="1"/>
  <c r="C13" i="23"/>
  <c r="B13" i="23" s="1"/>
  <c r="C13" i="19"/>
  <c r="B13" i="19" s="1"/>
  <c r="E13" i="19" s="1"/>
  <c r="C14" i="21"/>
  <c r="C13" i="24"/>
  <c r="C14" i="26"/>
  <c r="C14" i="25"/>
  <c r="B14" i="25" s="1"/>
  <c r="E14" i="25" s="1"/>
  <c r="C13" i="22"/>
  <c r="B12" i="22"/>
  <c r="E12" i="22" s="1"/>
  <c r="S72" i="3"/>
  <c r="U74" i="3"/>
  <c r="B12" i="24"/>
  <c r="E12" i="24" s="1"/>
  <c r="B12" i="21"/>
  <c r="E12" i="21" s="1"/>
  <c r="B13" i="21"/>
  <c r="E12" i="23"/>
  <c r="B12" i="19"/>
  <c r="E12" i="19" s="1"/>
  <c r="A15" i="26"/>
  <c r="A15" i="21"/>
  <c r="A15" i="25"/>
  <c r="A14" i="20"/>
  <c r="A14" i="22"/>
  <c r="A14" i="23"/>
  <c r="A14" i="24"/>
  <c r="A14" i="19"/>
  <c r="C13" i="20" l="1"/>
  <c r="C14" i="20" s="1"/>
  <c r="C14" i="23"/>
  <c r="B14" i="23" s="1"/>
  <c r="C14" i="19"/>
  <c r="C15" i="21"/>
  <c r="C15" i="26"/>
  <c r="B15" i="26" s="1"/>
  <c r="E15" i="26" s="1"/>
  <c r="C14" i="24"/>
  <c r="B14" i="24" s="1"/>
  <c r="E14" i="24" s="1"/>
  <c r="B14" i="26"/>
  <c r="E14" i="26" s="1"/>
  <c r="B13" i="24"/>
  <c r="E13" i="24" s="1"/>
  <c r="C15" i="25"/>
  <c r="B15" i="25" s="1"/>
  <c r="E15" i="25" s="1"/>
  <c r="B13" i="22"/>
  <c r="E13" i="22" s="1"/>
  <c r="C14" i="22"/>
  <c r="P72" i="3"/>
  <c r="R74" i="3"/>
  <c r="B14" i="21"/>
  <c r="E13" i="23"/>
  <c r="E13" i="21"/>
  <c r="A16" i="25"/>
  <c r="A15" i="20"/>
  <c r="A16" i="26"/>
  <c r="A16" i="21"/>
  <c r="A15" i="24"/>
  <c r="A15" i="19"/>
  <c r="A15" i="23"/>
  <c r="A15" i="22"/>
  <c r="B13" i="20" l="1"/>
  <c r="E13" i="20" s="1"/>
  <c r="C15" i="19"/>
  <c r="B15" i="19" s="1"/>
  <c r="E15" i="19" s="1"/>
  <c r="C15" i="23"/>
  <c r="B15" i="23" s="1"/>
  <c r="B14" i="19"/>
  <c r="E14" i="19" s="1"/>
  <c r="C15" i="20"/>
  <c r="B14" i="20"/>
  <c r="E14" i="20" s="1"/>
  <c r="C16" i="21"/>
  <c r="C15" i="22"/>
  <c r="B15" i="22" s="1"/>
  <c r="C15" i="24"/>
  <c r="B15" i="24" s="1"/>
  <c r="E15" i="24" s="1"/>
  <c r="C16" i="26"/>
  <c r="C16" i="25"/>
  <c r="B16" i="25" s="1"/>
  <c r="E16" i="25" s="1"/>
  <c r="B14" i="22"/>
  <c r="E14" i="22" s="1"/>
  <c r="M72" i="3"/>
  <c r="O74" i="3"/>
  <c r="B15" i="21"/>
  <c r="E14" i="23"/>
  <c r="E14" i="21"/>
  <c r="A17" i="21"/>
  <c r="A17" i="25"/>
  <c r="A16" i="22"/>
  <c r="A16" i="20"/>
  <c r="A16" i="23"/>
  <c r="A17" i="26"/>
  <c r="A16" i="19"/>
  <c r="A16" i="24"/>
  <c r="C16" i="19" l="1"/>
  <c r="B16" i="19" s="1"/>
  <c r="E16" i="19" s="1"/>
  <c r="C16" i="23"/>
  <c r="B16" i="23" s="1"/>
  <c r="C16" i="20"/>
  <c r="B15" i="20"/>
  <c r="E15" i="20" s="1"/>
  <c r="C17" i="26"/>
  <c r="B17" i="26" s="1"/>
  <c r="E17" i="26" s="1"/>
  <c r="C16" i="22"/>
  <c r="B16" i="22" s="1"/>
  <c r="C17" i="21"/>
  <c r="C16" i="24"/>
  <c r="B16" i="24" s="1"/>
  <c r="E16" i="24" s="1"/>
  <c r="B16" i="26"/>
  <c r="E16" i="26" s="1"/>
  <c r="C17" i="25"/>
  <c r="B17" i="25" s="1"/>
  <c r="E17" i="25" s="1"/>
  <c r="J72" i="3"/>
  <c r="L74" i="3"/>
  <c r="B16" i="21"/>
  <c r="E15" i="23"/>
  <c r="E15" i="22"/>
  <c r="E15" i="21"/>
  <c r="A17" i="24"/>
  <c r="A17" i="20"/>
  <c r="A17" i="22"/>
  <c r="A17" i="23"/>
  <c r="A18" i="26"/>
  <c r="A18" i="25"/>
  <c r="A17" i="19"/>
  <c r="A18" i="21"/>
  <c r="C17" i="23" l="1"/>
  <c r="B17" i="23" s="1"/>
  <c r="C17" i="19"/>
  <c r="B17" i="19" s="1"/>
  <c r="E17" i="19" s="1"/>
  <c r="C17" i="20"/>
  <c r="B17" i="20" s="1"/>
  <c r="E17" i="20" s="1"/>
  <c r="B16" i="20"/>
  <c r="E16" i="20" s="1"/>
  <c r="C18" i="21"/>
  <c r="C18" i="26"/>
  <c r="B18" i="26" s="1"/>
  <c r="E18" i="26" s="1"/>
  <c r="C17" i="24"/>
  <c r="C17" i="22"/>
  <c r="B17" i="22" s="1"/>
  <c r="C18" i="25"/>
  <c r="G72" i="3"/>
  <c r="I74" i="3"/>
  <c r="B17" i="21"/>
  <c r="E16" i="23"/>
  <c r="E16" i="22"/>
  <c r="E16" i="21"/>
  <c r="A19" i="25"/>
  <c r="A18" i="23"/>
  <c r="A19" i="26"/>
  <c r="A18" i="19"/>
  <c r="A18" i="22"/>
  <c r="A18" i="24"/>
  <c r="A18" i="20"/>
  <c r="A19" i="21"/>
  <c r="C18" i="23" l="1"/>
  <c r="B18" i="23" s="1"/>
  <c r="C18" i="19"/>
  <c r="C19" i="21"/>
  <c r="C19" i="25"/>
  <c r="B19" i="25" s="1"/>
  <c r="E19" i="25" s="1"/>
  <c r="C18" i="20"/>
  <c r="B18" i="20" s="1"/>
  <c r="E18" i="20" s="1"/>
  <c r="C19" i="26"/>
  <c r="C18" i="24"/>
  <c r="B18" i="24" s="1"/>
  <c r="E18" i="24" s="1"/>
  <c r="B17" i="24"/>
  <c r="E17" i="24" s="1"/>
  <c r="C18" i="22"/>
  <c r="B18" i="25"/>
  <c r="E18" i="25" s="1"/>
  <c r="D72" i="3"/>
  <c r="F74" i="3"/>
  <c r="B18" i="21"/>
  <c r="E17" i="23"/>
  <c r="E17" i="22"/>
  <c r="E17" i="21"/>
  <c r="A19" i="20"/>
  <c r="A19" i="24"/>
  <c r="A4" i="18"/>
  <c r="A19" i="19"/>
  <c r="A20" i="26"/>
  <c r="A20" i="21"/>
  <c r="A19" i="22"/>
  <c r="A20" i="25"/>
  <c r="A19" i="23"/>
  <c r="C19" i="19" l="1"/>
  <c r="B19" i="19" s="1"/>
  <c r="E19" i="19" s="1"/>
  <c r="C20" i="26"/>
  <c r="C19" i="23"/>
  <c r="B18" i="19"/>
  <c r="E18" i="19" s="1"/>
  <c r="C20" i="25"/>
  <c r="B20" i="25" s="1"/>
  <c r="E20" i="25" s="1"/>
  <c r="C19" i="20"/>
  <c r="B19" i="20" s="1"/>
  <c r="E19" i="20" s="1"/>
  <c r="C20" i="21"/>
  <c r="C19" i="22"/>
  <c r="B19" i="26"/>
  <c r="E19" i="26" s="1"/>
  <c r="C19" i="24"/>
  <c r="B18" i="22"/>
  <c r="E18" i="22" s="1"/>
  <c r="B19" i="21"/>
  <c r="E18" i="23"/>
  <c r="E18" i="21"/>
  <c r="AI4" i="15"/>
  <c r="AH4" i="15"/>
  <c r="A21" i="25"/>
  <c r="A20" i="20"/>
  <c r="A20" i="23"/>
  <c r="A21" i="21"/>
  <c r="A20" i="19"/>
  <c r="A20" i="24"/>
  <c r="A20" i="22"/>
  <c r="A21" i="26"/>
  <c r="C20" i="19" l="1"/>
  <c r="B20" i="19" s="1"/>
  <c r="E20" i="19" s="1"/>
  <c r="C20" i="23"/>
  <c r="C21" i="26"/>
  <c r="B21" i="26" s="1"/>
  <c r="E21" i="26" s="1"/>
  <c r="B20" i="26"/>
  <c r="E20" i="26" s="1"/>
  <c r="B19" i="23"/>
  <c r="E19" i="23" s="1"/>
  <c r="C21" i="21"/>
  <c r="C21" i="25"/>
  <c r="B21" i="25" s="1"/>
  <c r="E21" i="25" s="1"/>
  <c r="C20" i="20"/>
  <c r="B20" i="20" s="1"/>
  <c r="E20" i="20" s="1"/>
  <c r="C20" i="22"/>
  <c r="C20" i="24"/>
  <c r="B20" i="24" s="1"/>
  <c r="E20" i="24" s="1"/>
  <c r="B19" i="22"/>
  <c r="E19" i="22" s="1"/>
  <c r="B19" i="24"/>
  <c r="E19" i="24" s="1"/>
  <c r="B20" i="21"/>
  <c r="E19" i="21"/>
  <c r="A22" i="21"/>
  <c r="A21" i="24"/>
  <c r="A21" i="20"/>
  <c r="A21" i="19"/>
  <c r="A22" i="25"/>
  <c r="A22" i="26"/>
  <c r="A21" i="22"/>
  <c r="A21" i="23"/>
  <c r="C21" i="19" l="1"/>
  <c r="B21" i="19" s="1"/>
  <c r="E21" i="19" s="1"/>
  <c r="C21" i="23"/>
  <c r="B21" i="23" s="1"/>
  <c r="B20" i="23"/>
  <c r="E20" i="23" s="1"/>
  <c r="C22" i="26"/>
  <c r="C22" i="21"/>
  <c r="C21" i="22"/>
  <c r="C22" i="25"/>
  <c r="B20" i="22"/>
  <c r="E20" i="22" s="1"/>
  <c r="C21" i="20"/>
  <c r="B21" i="20" s="1"/>
  <c r="E21" i="20" s="1"/>
  <c r="C21" i="24"/>
  <c r="B21" i="21"/>
  <c r="E20" i="21"/>
  <c r="A23" i="25"/>
  <c r="A23" i="21"/>
  <c r="A22" i="19"/>
  <c r="A22" i="20"/>
  <c r="A22" i="23"/>
  <c r="A22" i="24"/>
  <c r="A22" i="22"/>
  <c r="A23" i="26"/>
  <c r="C22" i="19" l="1"/>
  <c r="B22" i="19" s="1"/>
  <c r="E22" i="19" s="1"/>
  <c r="C23" i="26"/>
  <c r="B23" i="26" s="1"/>
  <c r="E23" i="26" s="1"/>
  <c r="C22" i="23"/>
  <c r="B22" i="23" s="1"/>
  <c r="B22" i="26"/>
  <c r="E22" i="26" s="1"/>
  <c r="C23" i="25"/>
  <c r="C23" i="21"/>
  <c r="C22" i="22"/>
  <c r="B21" i="22"/>
  <c r="E21" i="22" s="1"/>
  <c r="B22" i="25"/>
  <c r="E22" i="25" s="1"/>
  <c r="C22" i="24"/>
  <c r="B22" i="24" s="1"/>
  <c r="E22" i="24" s="1"/>
  <c r="C22" i="20"/>
  <c r="B21" i="24"/>
  <c r="E21" i="24" s="1"/>
  <c r="B22" i="21"/>
  <c r="E21" i="23"/>
  <c r="E21" i="21"/>
  <c r="A23" i="22"/>
  <c r="A24" i="25"/>
  <c r="A23" i="23"/>
  <c r="A24" i="21"/>
  <c r="A23" i="20"/>
  <c r="A23" i="24"/>
  <c r="A24" i="26"/>
  <c r="A23" i="19"/>
  <c r="C23" i="19" l="1"/>
  <c r="B23" i="19" s="1"/>
  <c r="E23" i="19" s="1"/>
  <c r="C23" i="23"/>
  <c r="B23" i="23" s="1"/>
  <c r="C24" i="26"/>
  <c r="B24" i="26" s="1"/>
  <c r="E24" i="26" s="1"/>
  <c r="C24" i="25"/>
  <c r="B24" i="25" s="1"/>
  <c r="E24" i="25" s="1"/>
  <c r="B23" i="25"/>
  <c r="E23" i="25" s="1"/>
  <c r="C24" i="21"/>
  <c r="C23" i="22"/>
  <c r="B22" i="22"/>
  <c r="E22" i="22" s="1"/>
  <c r="C23" i="20"/>
  <c r="C23" i="24"/>
  <c r="B23" i="24" s="1"/>
  <c r="E23" i="24" s="1"/>
  <c r="B22" i="20"/>
  <c r="E22" i="20" s="1"/>
  <c r="B23" i="21"/>
  <c r="E22" i="23"/>
  <c r="E22" i="21"/>
  <c r="B3" i="3"/>
  <c r="A24" i="22"/>
  <c r="A24" i="19"/>
  <c r="A24" i="24"/>
  <c r="A24" i="20"/>
  <c r="A24" i="23"/>
  <c r="A25" i="25"/>
  <c r="A25" i="21"/>
  <c r="A25" i="26"/>
  <c r="C24" i="19" l="1"/>
  <c r="B24" i="19" s="1"/>
  <c r="E24" i="19" s="1"/>
  <c r="C24" i="23"/>
  <c r="C25" i="26"/>
  <c r="B25" i="26" s="1"/>
  <c r="E25" i="26" s="1"/>
  <c r="C25" i="25"/>
  <c r="B25" i="25" s="1"/>
  <c r="E25" i="25" s="1"/>
  <c r="C24" i="22"/>
  <c r="B24" i="22" s="1"/>
  <c r="C25" i="21"/>
  <c r="C24" i="20"/>
  <c r="B24" i="20" s="1"/>
  <c r="E24" i="20" s="1"/>
  <c r="B23" i="20"/>
  <c r="E23" i="20" s="1"/>
  <c r="B23" i="22"/>
  <c r="E23" i="22" s="1"/>
  <c r="C24" i="24"/>
  <c r="B24" i="21"/>
  <c r="E23" i="23"/>
  <c r="E23" i="21"/>
  <c r="A26" i="21"/>
  <c r="A25" i="23"/>
  <c r="A25" i="19"/>
  <c r="A25" i="20"/>
  <c r="A25" i="22"/>
  <c r="A26" i="26"/>
  <c r="A25" i="24"/>
  <c r="A26" i="25"/>
  <c r="C25" i="19" l="1"/>
  <c r="C25" i="23"/>
  <c r="B24" i="23"/>
  <c r="E24" i="23" s="1"/>
  <c r="C26" i="26"/>
  <c r="B26" i="26" s="1"/>
  <c r="E26" i="26" s="1"/>
  <c r="C26" i="25"/>
  <c r="B26" i="25" s="1"/>
  <c r="E26" i="25" s="1"/>
  <c r="C25" i="24"/>
  <c r="C25" i="22"/>
  <c r="C26" i="21"/>
  <c r="C25" i="20"/>
  <c r="B24" i="24"/>
  <c r="E24" i="24" s="1"/>
  <c r="B25" i="21"/>
  <c r="E24" i="22"/>
  <c r="E24" i="21"/>
  <c r="B66" i="3"/>
  <c r="A27" i="25"/>
  <c r="A27" i="26"/>
  <c r="A26" i="24"/>
  <c r="A27" i="21"/>
  <c r="A26" i="22"/>
  <c r="A26" i="19"/>
  <c r="A26" i="20"/>
  <c r="A26" i="23"/>
  <c r="C26" i="19" l="1"/>
  <c r="B26" i="19" s="1"/>
  <c r="E26" i="19" s="1"/>
  <c r="B25" i="19"/>
  <c r="E25" i="19" s="1"/>
  <c r="C26" i="23"/>
  <c r="B26" i="23" s="1"/>
  <c r="B25" i="23"/>
  <c r="E25" i="23" s="1"/>
  <c r="C27" i="26"/>
  <c r="B27" i="26" s="1"/>
  <c r="E27" i="26" s="1"/>
  <c r="C27" i="25"/>
  <c r="B27" i="25" s="1"/>
  <c r="E27" i="25" s="1"/>
  <c r="C26" i="22"/>
  <c r="B26" i="22" s="1"/>
  <c r="C26" i="24"/>
  <c r="B25" i="22"/>
  <c r="E25" i="22" s="1"/>
  <c r="B25" i="24"/>
  <c r="E25" i="24" s="1"/>
  <c r="C27" i="21"/>
  <c r="C26" i="20"/>
  <c r="B26" i="20" s="1"/>
  <c r="E26" i="20" s="1"/>
  <c r="B25" i="20"/>
  <c r="E25" i="20" s="1"/>
  <c r="B26" i="21"/>
  <c r="E25" i="21"/>
  <c r="A27" i="24"/>
  <c r="A28" i="21"/>
  <c r="A27" i="23"/>
  <c r="A27" i="20"/>
  <c r="A28" i="25"/>
  <c r="A27" i="19"/>
  <c r="A28" i="26"/>
  <c r="A27" i="22"/>
  <c r="C27" i="19" l="1"/>
  <c r="B27" i="19" s="1"/>
  <c r="E27" i="19" s="1"/>
  <c r="C27" i="23"/>
  <c r="C28" i="26"/>
  <c r="B28" i="26" s="1"/>
  <c r="E28" i="26" s="1"/>
  <c r="C28" i="25"/>
  <c r="B28" i="25" s="1"/>
  <c r="E28" i="25" s="1"/>
  <c r="C27" i="22"/>
  <c r="B27" i="22" s="1"/>
  <c r="C27" i="24"/>
  <c r="B27" i="24" s="1"/>
  <c r="E27" i="24" s="1"/>
  <c r="B26" i="24"/>
  <c r="E26" i="24" s="1"/>
  <c r="C28" i="21"/>
  <c r="C27" i="20"/>
  <c r="B27" i="20" s="1"/>
  <c r="E27" i="20" s="1"/>
  <c r="B27" i="21"/>
  <c r="E26" i="23"/>
  <c r="E26" i="22"/>
  <c r="E26" i="21"/>
  <c r="Z15" i="28"/>
  <c r="A29" i="25"/>
  <c r="A28" i="19"/>
  <c r="A28" i="22"/>
  <c r="A28" i="23"/>
  <c r="A29" i="21"/>
  <c r="A28" i="24"/>
  <c r="A29" i="26"/>
  <c r="A28" i="20"/>
  <c r="C28" i="19" l="1"/>
  <c r="B28" i="19" s="1"/>
  <c r="E28" i="19" s="1"/>
  <c r="C28" i="23"/>
  <c r="B28" i="23" s="1"/>
  <c r="C29" i="26"/>
  <c r="B29" i="26" s="1"/>
  <c r="E29" i="26" s="1"/>
  <c r="B27" i="23"/>
  <c r="E27" i="23" s="1"/>
  <c r="C29" i="25"/>
  <c r="C28" i="22"/>
  <c r="C28" i="24"/>
  <c r="B28" i="24" s="1"/>
  <c r="E28" i="24" s="1"/>
  <c r="C29" i="21"/>
  <c r="C28" i="20"/>
  <c r="B28" i="20" s="1"/>
  <c r="E28" i="20" s="1"/>
  <c r="B28" i="21"/>
  <c r="E27" i="22"/>
  <c r="E27" i="21"/>
  <c r="A30" i="21"/>
  <c r="A5" i="18"/>
  <c r="A29" i="24"/>
  <c r="A29" i="22"/>
  <c r="A29" i="19"/>
  <c r="A30" i="26"/>
  <c r="A30" i="25"/>
  <c r="A29" i="20"/>
  <c r="A29" i="23"/>
  <c r="C29" i="19" l="1"/>
  <c r="B29" i="19" s="1"/>
  <c r="E29" i="19" s="1"/>
  <c r="C29" i="23"/>
  <c r="B29" i="23" s="1"/>
  <c r="C30" i="26"/>
  <c r="B30" i="26" s="1"/>
  <c r="E30" i="26" s="1"/>
  <c r="C30" i="25"/>
  <c r="B30" i="25" s="1"/>
  <c r="E30" i="25" s="1"/>
  <c r="B29" i="25"/>
  <c r="E29" i="25" s="1"/>
  <c r="C30" i="21"/>
  <c r="C29" i="22"/>
  <c r="B29" i="22" s="1"/>
  <c r="B28" i="22"/>
  <c r="E28" i="22" s="1"/>
  <c r="C29" i="24"/>
  <c r="B29" i="24" s="1"/>
  <c r="E29" i="24" s="1"/>
  <c r="C29" i="20"/>
  <c r="B29" i="20" s="1"/>
  <c r="E29" i="20" s="1"/>
  <c r="AG6" i="14"/>
  <c r="AI6" i="15"/>
  <c r="AG8" i="14"/>
  <c r="AG14" i="14"/>
  <c r="AG13" i="14"/>
  <c r="AG12" i="14"/>
  <c r="AG9" i="14"/>
  <c r="AG11" i="14"/>
  <c r="AG10" i="14"/>
  <c r="AG7" i="14"/>
  <c r="B29" i="21"/>
  <c r="E28" i="23"/>
  <c r="E28" i="21"/>
  <c r="AJ4" i="15"/>
  <c r="AK4" i="15"/>
  <c r="AH3" i="15"/>
  <c r="AI3" i="15"/>
  <c r="AH7" i="14"/>
  <c r="AI12" i="14"/>
  <c r="A30" i="19"/>
  <c r="A30" i="20"/>
  <c r="A30" i="24"/>
  <c r="A30" i="23"/>
  <c r="A6" i="18"/>
  <c r="A31" i="26"/>
  <c r="A31" i="25"/>
  <c r="A30" i="22"/>
  <c r="A31" i="21"/>
  <c r="C30" i="19" l="1"/>
  <c r="B30" i="19" s="1"/>
  <c r="E30" i="19" s="1"/>
  <c r="C30" i="23"/>
  <c r="B30" i="23" s="1"/>
  <c r="C31" i="26"/>
  <c r="B31" i="26" s="1"/>
  <c r="E31" i="26" s="1"/>
  <c r="C31" i="25"/>
  <c r="C31" i="21"/>
  <c r="C30" i="22"/>
  <c r="C30" i="24"/>
  <c r="C30" i="20"/>
  <c r="AI8" i="14"/>
  <c r="AH8" i="14"/>
  <c r="AI13" i="14"/>
  <c r="AI14" i="14"/>
  <c r="AI10" i="14"/>
  <c r="AI11" i="14"/>
  <c r="AI9" i="14"/>
  <c r="AI7" i="14"/>
  <c r="AI6" i="14"/>
  <c r="AH13" i="14"/>
  <c r="AH11" i="14"/>
  <c r="AH14" i="14"/>
  <c r="AH12" i="14"/>
  <c r="AH10" i="14"/>
  <c r="AH6" i="14"/>
  <c r="AH9" i="14"/>
  <c r="B30" i="21"/>
  <c r="E29" i="23"/>
  <c r="E29" i="22"/>
  <c r="E29" i="21"/>
  <c r="AM4" i="15"/>
  <c r="AL4" i="15"/>
  <c r="AJ3" i="15"/>
  <c r="AK3" i="15"/>
  <c r="AJ6" i="15"/>
  <c r="AK6" i="15"/>
  <c r="A31" i="24"/>
  <c r="A7" i="18"/>
  <c r="A31" i="22"/>
  <c r="A32" i="26"/>
  <c r="A32" i="25"/>
  <c r="A32" i="21"/>
  <c r="A31" i="23"/>
  <c r="A31" i="20"/>
  <c r="A31" i="19"/>
  <c r="C31" i="19" l="1"/>
  <c r="B31" i="19" s="1"/>
  <c r="E31" i="19" s="1"/>
  <c r="C32" i="25"/>
  <c r="B32" i="25" s="1"/>
  <c r="E32" i="25" s="1"/>
  <c r="C31" i="23"/>
  <c r="B31" i="25"/>
  <c r="E31" i="25" s="1"/>
  <c r="C32" i="26"/>
  <c r="C32" i="21"/>
  <c r="C31" i="24"/>
  <c r="B31" i="24" s="1"/>
  <c r="E31" i="24" s="1"/>
  <c r="B30" i="24"/>
  <c r="E30" i="24" s="1"/>
  <c r="C31" i="22"/>
  <c r="B31" i="22" s="1"/>
  <c r="B30" i="22"/>
  <c r="E30" i="22" s="1"/>
  <c r="C31" i="20"/>
  <c r="B31" i="20" s="1"/>
  <c r="E31" i="20" s="1"/>
  <c r="B30" i="20"/>
  <c r="E30" i="20" s="1"/>
  <c r="AJ8" i="14"/>
  <c r="AK8" i="14"/>
  <c r="AK14" i="14"/>
  <c r="AK13" i="14"/>
  <c r="AK12" i="14"/>
  <c r="AK11" i="14"/>
  <c r="AK9" i="14"/>
  <c r="AK10" i="14"/>
  <c r="AK7" i="14"/>
  <c r="AK6" i="14"/>
  <c r="AJ14" i="14"/>
  <c r="AJ11" i="14"/>
  <c r="AJ7" i="14"/>
  <c r="AJ9" i="14"/>
  <c r="AJ12" i="14"/>
  <c r="AJ10" i="14"/>
  <c r="AJ13" i="14"/>
  <c r="AJ6" i="14"/>
  <c r="B31" i="21"/>
  <c r="E30" i="23"/>
  <c r="E30" i="21"/>
  <c r="AO4" i="15"/>
  <c r="AN4" i="15"/>
  <c r="AM3" i="15"/>
  <c r="AL3" i="15"/>
  <c r="AM6" i="15"/>
  <c r="AL6" i="15"/>
  <c r="A32" i="19"/>
  <c r="A33" i="25"/>
  <c r="A33" i="21"/>
  <c r="A32" i="20"/>
  <c r="A32" i="24"/>
  <c r="A8" i="18"/>
  <c r="A32" i="23"/>
  <c r="A33" i="26"/>
  <c r="A32" i="22"/>
  <c r="C32" i="19" l="1"/>
  <c r="B32" i="19" s="1"/>
  <c r="E32" i="19" s="1"/>
  <c r="C32" i="23"/>
  <c r="B32" i="23" s="1"/>
  <c r="C33" i="26"/>
  <c r="B33" i="26" s="1"/>
  <c r="E33" i="26" s="1"/>
  <c r="C33" i="25"/>
  <c r="B33" i="25" s="1"/>
  <c r="E33" i="25" s="1"/>
  <c r="B31" i="23"/>
  <c r="E31" i="23" s="1"/>
  <c r="B32" i="26"/>
  <c r="E32" i="26" s="1"/>
  <c r="C33" i="21"/>
  <c r="C32" i="24"/>
  <c r="C32" i="22"/>
  <c r="B32" i="22" s="1"/>
  <c r="C32" i="20"/>
  <c r="AL8" i="14"/>
  <c r="AM8" i="14"/>
  <c r="AM13" i="14"/>
  <c r="AM14" i="14"/>
  <c r="AM12" i="14"/>
  <c r="AM10" i="14"/>
  <c r="AM9" i="14"/>
  <c r="AM11" i="14"/>
  <c r="AM7" i="14"/>
  <c r="AM6" i="14"/>
  <c r="AL11" i="14"/>
  <c r="AL14" i="14"/>
  <c r="AL13" i="14"/>
  <c r="AL10" i="14"/>
  <c r="AL12" i="14"/>
  <c r="AL7" i="14"/>
  <c r="AL9" i="14"/>
  <c r="AL6" i="14"/>
  <c r="B32" i="21"/>
  <c r="E31" i="22"/>
  <c r="E31" i="21"/>
  <c r="AP4" i="15"/>
  <c r="AQ4" i="15"/>
  <c r="AO3" i="15"/>
  <c r="AN3" i="15"/>
  <c r="AO6" i="15"/>
  <c r="J50" i="3"/>
  <c r="A34" i="26"/>
  <c r="A33" i="20"/>
  <c r="A34" i="25"/>
  <c r="A33" i="22"/>
  <c r="A34" i="21"/>
  <c r="A33" i="24"/>
  <c r="A33" i="19"/>
  <c r="A33" i="23"/>
  <c r="A9" i="18"/>
  <c r="C33" i="19" l="1"/>
  <c r="B33" i="19" s="1"/>
  <c r="E33" i="19" s="1"/>
  <c r="C33" i="23"/>
  <c r="B33" i="23" s="1"/>
  <c r="C34" i="26"/>
  <c r="B34" i="26" s="1"/>
  <c r="E34" i="26" s="1"/>
  <c r="C34" i="25"/>
  <c r="B34" i="25" s="1"/>
  <c r="E34" i="25" s="1"/>
  <c r="C33" i="24"/>
  <c r="C34" i="21"/>
  <c r="C33" i="22"/>
  <c r="B33" i="22" s="1"/>
  <c r="B32" i="24"/>
  <c r="E32" i="24" s="1"/>
  <c r="C33" i="20"/>
  <c r="B33" i="20" s="1"/>
  <c r="E33" i="20" s="1"/>
  <c r="B32" i="20"/>
  <c r="E32" i="20" s="1"/>
  <c r="AN6" i="15"/>
  <c r="AO8" i="14"/>
  <c r="AN8" i="14"/>
  <c r="AO14" i="14"/>
  <c r="AO13" i="14"/>
  <c r="AO12" i="14"/>
  <c r="AO9" i="14"/>
  <c r="AO11" i="14"/>
  <c r="AO10" i="14"/>
  <c r="AO6" i="14"/>
  <c r="AO7" i="14"/>
  <c r="AN14" i="14"/>
  <c r="AN11" i="14"/>
  <c r="AN7" i="14"/>
  <c r="AN12" i="14"/>
  <c r="AN9" i="14"/>
  <c r="AN13" i="14"/>
  <c r="AN6" i="14"/>
  <c r="AN10" i="14"/>
  <c r="B33" i="21"/>
  <c r="E32" i="23"/>
  <c r="E32" i="22"/>
  <c r="E32" i="21"/>
  <c r="AS4" i="15"/>
  <c r="AR4" i="15"/>
  <c r="AP3" i="15"/>
  <c r="AQ3" i="15"/>
  <c r="AQ6" i="15"/>
  <c r="AP6" i="15"/>
  <c r="A35" i="21"/>
  <c r="A34" i="23"/>
  <c r="A34" i="19"/>
  <c r="A35" i="25"/>
  <c r="A34" i="22"/>
  <c r="A10" i="18"/>
  <c r="A34" i="24"/>
  <c r="A35" i="26"/>
  <c r="A34" i="20"/>
  <c r="C34" i="19" l="1"/>
  <c r="B34" i="19" s="1"/>
  <c r="E34" i="19" s="1"/>
  <c r="C34" i="23"/>
  <c r="B34" i="23" s="1"/>
  <c r="C35" i="25"/>
  <c r="B35" i="25" s="1"/>
  <c r="E35" i="25" s="1"/>
  <c r="C35" i="26"/>
  <c r="B35" i="26" s="1"/>
  <c r="E35" i="26" s="1"/>
  <c r="C34" i="24"/>
  <c r="B33" i="24"/>
  <c r="E33" i="24" s="1"/>
  <c r="C35" i="21"/>
  <c r="C34" i="22"/>
  <c r="B34" i="22" s="1"/>
  <c r="C34" i="20"/>
  <c r="B34" i="20" s="1"/>
  <c r="E34" i="20" s="1"/>
  <c r="AH6" i="15"/>
  <c r="AF12" i="14"/>
  <c r="AP8" i="14"/>
  <c r="AF8" i="14"/>
  <c r="AQ8" i="14"/>
  <c r="AP13" i="14"/>
  <c r="AP11" i="14"/>
  <c r="AP12" i="14"/>
  <c r="AP10" i="14"/>
  <c r="AP7" i="14"/>
  <c r="AP6" i="14"/>
  <c r="AP14" i="14"/>
  <c r="AP9" i="14"/>
  <c r="AF14" i="14"/>
  <c r="AF11" i="14"/>
  <c r="AF13" i="14"/>
  <c r="AF7" i="14"/>
  <c r="AF9" i="14"/>
  <c r="AF10" i="14"/>
  <c r="AF6" i="14"/>
  <c r="AQ13" i="14"/>
  <c r="AQ14" i="14"/>
  <c r="AQ12" i="14"/>
  <c r="AQ10" i="14"/>
  <c r="AQ11" i="14"/>
  <c r="AQ9" i="14"/>
  <c r="AQ7" i="14"/>
  <c r="AQ6" i="14"/>
  <c r="B34" i="21"/>
  <c r="E33" i="23"/>
  <c r="E33" i="22"/>
  <c r="E33" i="21"/>
  <c r="AU4" i="15"/>
  <c r="AT4" i="15"/>
  <c r="AR3" i="15"/>
  <c r="AS3" i="15"/>
  <c r="AR6" i="15"/>
  <c r="AS6" i="15"/>
  <c r="A36" i="25"/>
  <c r="A11" i="18"/>
  <c r="A35" i="22"/>
  <c r="A36" i="21"/>
  <c r="A35" i="19"/>
  <c r="A35" i="20"/>
  <c r="A36" i="26"/>
  <c r="A35" i="24"/>
  <c r="A35" i="23"/>
  <c r="C35" i="19" l="1"/>
  <c r="B35" i="19" s="1"/>
  <c r="E35" i="19" s="1"/>
  <c r="C35" i="23"/>
  <c r="C36" i="25"/>
  <c r="B36" i="25" s="1"/>
  <c r="E36" i="25" s="1"/>
  <c r="C36" i="26"/>
  <c r="B36" i="26" s="1"/>
  <c r="E36" i="26" s="1"/>
  <c r="C35" i="24"/>
  <c r="B34" i="24"/>
  <c r="E34" i="24" s="1"/>
  <c r="C35" i="22"/>
  <c r="B35" i="22" s="1"/>
  <c r="C36" i="21"/>
  <c r="C35" i="20"/>
  <c r="B35" i="20" s="1"/>
  <c r="E35" i="20" s="1"/>
  <c r="AS8" i="14"/>
  <c r="AR8" i="14"/>
  <c r="AR14" i="14"/>
  <c r="AR11" i="14"/>
  <c r="AR7" i="14"/>
  <c r="AR13" i="14"/>
  <c r="AR9" i="14"/>
  <c r="AR10" i="14"/>
  <c r="AR6" i="14"/>
  <c r="AR12" i="14"/>
  <c r="AS14" i="14"/>
  <c r="AS13" i="14"/>
  <c r="AS12" i="14"/>
  <c r="AS11" i="14"/>
  <c r="AS9" i="14"/>
  <c r="AS10" i="14"/>
  <c r="AS6" i="14"/>
  <c r="AS7" i="14"/>
  <c r="B35" i="21"/>
  <c r="E34" i="23"/>
  <c r="E34" i="22"/>
  <c r="E34" i="21"/>
  <c r="AW4" i="15"/>
  <c r="AV4" i="15"/>
  <c r="AU3" i="15"/>
  <c r="AT3" i="15"/>
  <c r="AU6" i="15"/>
  <c r="AT6" i="15"/>
  <c r="C4" i="18"/>
  <c r="A37" i="25"/>
  <c r="A36" i="22"/>
  <c r="A36" i="20"/>
  <c r="A37" i="21"/>
  <c r="A37" i="26"/>
  <c r="A36" i="23"/>
  <c r="A36" i="19"/>
  <c r="A36" i="24"/>
  <c r="A12" i="18"/>
  <c r="B4" i="18" l="1"/>
  <c r="C36" i="19"/>
  <c r="B36" i="19" s="1"/>
  <c r="E36" i="19" s="1"/>
  <c r="C36" i="23"/>
  <c r="B36" i="23" s="1"/>
  <c r="C37" i="25"/>
  <c r="B37" i="25" s="1"/>
  <c r="E37" i="25" s="1"/>
  <c r="B35" i="23"/>
  <c r="E35" i="23" s="1"/>
  <c r="C37" i="26"/>
  <c r="B37" i="26" s="1"/>
  <c r="E37" i="26" s="1"/>
  <c r="C36" i="24"/>
  <c r="B35" i="24"/>
  <c r="E35" i="24" s="1"/>
  <c r="C36" i="22"/>
  <c r="B36" i="22" s="1"/>
  <c r="C37" i="21"/>
  <c r="C36" i="20"/>
  <c r="AU8" i="14"/>
  <c r="AT8" i="14"/>
  <c r="AU13" i="14"/>
  <c r="AU14" i="14"/>
  <c r="AU12" i="14"/>
  <c r="AU10" i="14"/>
  <c r="AU9" i="14"/>
  <c r="AU7" i="14"/>
  <c r="AU11" i="14"/>
  <c r="AU6" i="14"/>
  <c r="AT14" i="14"/>
  <c r="AT11" i="14"/>
  <c r="AT13" i="14"/>
  <c r="AT10" i="14"/>
  <c r="AT12" i="14"/>
  <c r="AT7" i="14"/>
  <c r="AT6" i="14"/>
  <c r="AT9" i="14"/>
  <c r="B36" i="21"/>
  <c r="E35" i="22"/>
  <c r="E35" i="21"/>
  <c r="AX4" i="15"/>
  <c r="AY4" i="15"/>
  <c r="AI2" i="15"/>
  <c r="AH2" i="15"/>
  <c r="AW3" i="15"/>
  <c r="AV3" i="15"/>
  <c r="AW6" i="15"/>
  <c r="AV6" i="15"/>
  <c r="C5" i="18"/>
  <c r="B5" i="18" s="1"/>
  <c r="A37" i="20"/>
  <c r="A38" i="21"/>
  <c r="A38" i="25"/>
  <c r="A38" i="26"/>
  <c r="A37" i="24"/>
  <c r="A37" i="23"/>
  <c r="A37" i="22"/>
  <c r="A13" i="18"/>
  <c r="A37" i="19"/>
  <c r="C37" i="19" l="1"/>
  <c r="B37" i="19" s="1"/>
  <c r="E37" i="19" s="1"/>
  <c r="C37" i="23"/>
  <c r="B37" i="23" s="1"/>
  <c r="C38" i="25"/>
  <c r="B38" i="25" s="1"/>
  <c r="E38" i="25" s="1"/>
  <c r="C38" i="26"/>
  <c r="B38" i="26" s="1"/>
  <c r="E38" i="26" s="1"/>
  <c r="C37" i="24"/>
  <c r="B36" i="24"/>
  <c r="E36" i="24" s="1"/>
  <c r="C37" i="22"/>
  <c r="B37" i="22" s="1"/>
  <c r="C38" i="21"/>
  <c r="C37" i="20"/>
  <c r="B37" i="20" s="1"/>
  <c r="E37" i="20" s="1"/>
  <c r="B36" i="20"/>
  <c r="E36" i="20" s="1"/>
  <c r="AV8" i="14"/>
  <c r="AW8" i="14"/>
  <c r="AV14" i="14"/>
  <c r="AV11" i="14"/>
  <c r="AV13" i="14"/>
  <c r="AV7" i="14"/>
  <c r="AV12" i="14"/>
  <c r="AV9" i="14"/>
  <c r="AV10" i="14"/>
  <c r="AV6" i="14"/>
  <c r="AW14" i="14"/>
  <c r="AW13" i="14"/>
  <c r="AW12" i="14"/>
  <c r="AW9" i="14"/>
  <c r="AW11" i="14"/>
  <c r="AW10" i="14"/>
  <c r="AW7" i="14"/>
  <c r="AW6" i="14"/>
  <c r="B37" i="21"/>
  <c r="E36" i="23"/>
  <c r="E36" i="22"/>
  <c r="E36" i="21"/>
  <c r="AZ4" i="15"/>
  <c r="BA4" i="15"/>
  <c r="AX3" i="15"/>
  <c r="AY3" i="15"/>
  <c r="AK2" i="15"/>
  <c r="AJ2" i="15"/>
  <c r="AY6" i="15"/>
  <c r="AX6" i="15"/>
  <c r="C6" i="18"/>
  <c r="B6" i="18" s="1"/>
  <c r="A39" i="25"/>
  <c r="A39" i="26"/>
  <c r="A38" i="22"/>
  <c r="A14" i="18"/>
  <c r="A38" i="19"/>
  <c r="A38" i="23"/>
  <c r="A38" i="24"/>
  <c r="A38" i="20"/>
  <c r="A39" i="21"/>
  <c r="C38" i="19" l="1"/>
  <c r="B38" i="19" s="1"/>
  <c r="E38" i="19" s="1"/>
  <c r="C38" i="23"/>
  <c r="C39" i="25"/>
  <c r="B39" i="25" s="1"/>
  <c r="E39" i="25" s="1"/>
  <c r="C39" i="26"/>
  <c r="B39" i="26" s="1"/>
  <c r="E39" i="26" s="1"/>
  <c r="C38" i="24"/>
  <c r="B38" i="24" s="1"/>
  <c r="E38" i="24" s="1"/>
  <c r="B37" i="24"/>
  <c r="E37" i="24" s="1"/>
  <c r="C39" i="21"/>
  <c r="C38" i="22"/>
  <c r="C38" i="20"/>
  <c r="B38" i="20" s="1"/>
  <c r="E38" i="20" s="1"/>
  <c r="AX8" i="14"/>
  <c r="AY8" i="14"/>
  <c r="AY13" i="14"/>
  <c r="AY14" i="14"/>
  <c r="AY12" i="14"/>
  <c r="AY10" i="14"/>
  <c r="AY11" i="14"/>
  <c r="AY9" i="14"/>
  <c r="AY7" i="14"/>
  <c r="AY6" i="14"/>
  <c r="AX13" i="14"/>
  <c r="AX11" i="14"/>
  <c r="AX12" i="14"/>
  <c r="AX10" i="14"/>
  <c r="AX14" i="14"/>
  <c r="AX7" i="14"/>
  <c r="AX6" i="14"/>
  <c r="AX9" i="14"/>
  <c r="B38" i="21"/>
  <c r="E37" i="23"/>
  <c r="E37" i="22"/>
  <c r="E37" i="21"/>
  <c r="BC4" i="15"/>
  <c r="BB4" i="15"/>
  <c r="AL2" i="15"/>
  <c r="AM2" i="15"/>
  <c r="AZ3" i="15"/>
  <c r="BA3" i="15"/>
  <c r="AZ6" i="15"/>
  <c r="BA6" i="15"/>
  <c r="C7" i="18"/>
  <c r="B7" i="18" s="1"/>
  <c r="F17" i="14"/>
  <c r="A40" i="26"/>
  <c r="A39" i="24"/>
  <c r="A40" i="25"/>
  <c r="A39" i="19"/>
  <c r="A39" i="20"/>
  <c r="A39" i="23"/>
  <c r="A15" i="18"/>
  <c r="A39" i="22"/>
  <c r="A40" i="21"/>
  <c r="C39" i="19" l="1"/>
  <c r="B39" i="19" s="1"/>
  <c r="E39" i="19" s="1"/>
  <c r="C39" i="23"/>
  <c r="B39" i="23" s="1"/>
  <c r="C40" i="25"/>
  <c r="B40" i="25" s="1"/>
  <c r="E40" i="25" s="1"/>
  <c r="B38" i="23"/>
  <c r="E38" i="23" s="1"/>
  <c r="C40" i="26"/>
  <c r="B40" i="26" s="1"/>
  <c r="E40" i="26" s="1"/>
  <c r="C39" i="24"/>
  <c r="C39" i="22"/>
  <c r="C40" i="21"/>
  <c r="B38" i="22"/>
  <c r="E38" i="22" s="1"/>
  <c r="C39" i="20"/>
  <c r="AL18" i="14"/>
  <c r="AL20" i="14"/>
  <c r="AL19" i="14"/>
  <c r="BA8" i="14"/>
  <c r="AZ8" i="14"/>
  <c r="BA14" i="14"/>
  <c r="BA12" i="14"/>
  <c r="BA13" i="14"/>
  <c r="BA11" i="14"/>
  <c r="BA9" i="14"/>
  <c r="BA10" i="14"/>
  <c r="BA6" i="14"/>
  <c r="BA7" i="14"/>
  <c r="AZ14" i="14"/>
  <c r="AZ11" i="14"/>
  <c r="AZ7" i="14"/>
  <c r="AZ9" i="14"/>
  <c r="AZ13" i="14"/>
  <c r="AZ10" i="14"/>
  <c r="AZ12" i="14"/>
  <c r="AZ6" i="14"/>
  <c r="B39" i="21"/>
  <c r="E38" i="21"/>
  <c r="BE4" i="15"/>
  <c r="BD4" i="15"/>
  <c r="AO2" i="15"/>
  <c r="AN2" i="15"/>
  <c r="BC3" i="15"/>
  <c r="BB3" i="15"/>
  <c r="BB6" i="15"/>
  <c r="BC6" i="15"/>
  <c r="D54" i="3"/>
  <c r="A40" i="23"/>
  <c r="A40" i="19"/>
  <c r="A40" i="20"/>
  <c r="A16" i="18"/>
  <c r="A41" i="25"/>
  <c r="A40" i="22"/>
  <c r="A41" i="21"/>
  <c r="A41" i="26"/>
  <c r="A40" i="24"/>
  <c r="C40" i="19" l="1"/>
  <c r="C40" i="23"/>
  <c r="C41" i="25"/>
  <c r="C41" i="26"/>
  <c r="B41" i="26" s="1"/>
  <c r="E41" i="26" s="1"/>
  <c r="C40" i="24"/>
  <c r="B40" i="24" s="1"/>
  <c r="E40" i="24" s="1"/>
  <c r="B39" i="24"/>
  <c r="E39" i="24" s="1"/>
  <c r="C41" i="21"/>
  <c r="C40" i="22"/>
  <c r="B39" i="22"/>
  <c r="E39" i="22" s="1"/>
  <c r="C40" i="20"/>
  <c r="B40" i="20" s="1"/>
  <c r="E40" i="20" s="1"/>
  <c r="B39" i="20"/>
  <c r="E39" i="20" s="1"/>
  <c r="BB8" i="14"/>
  <c r="BC8" i="14"/>
  <c r="BC13" i="14"/>
  <c r="BC14" i="14"/>
  <c r="BC12" i="14"/>
  <c r="BC10" i="14"/>
  <c r="BC9" i="14"/>
  <c r="BC11" i="14"/>
  <c r="BC7" i="14"/>
  <c r="BC6" i="14"/>
  <c r="BB12" i="14"/>
  <c r="BB11" i="14"/>
  <c r="BB14" i="14"/>
  <c r="BB13" i="14"/>
  <c r="BB10" i="14"/>
  <c r="BB7" i="14"/>
  <c r="BB9" i="14"/>
  <c r="BB6" i="14"/>
  <c r="B40" i="21"/>
  <c r="E39" i="23"/>
  <c r="E39" i="21"/>
  <c r="BG4" i="15"/>
  <c r="BF4" i="15"/>
  <c r="BE3" i="15"/>
  <c r="BD3" i="15"/>
  <c r="BE6" i="15"/>
  <c r="BD6" i="15"/>
  <c r="A42" i="25"/>
  <c r="A41" i="23"/>
  <c r="A17" i="18"/>
  <c r="A42" i="26"/>
  <c r="A41" i="24"/>
  <c r="A41" i="19"/>
  <c r="A42" i="21"/>
  <c r="A41" i="20"/>
  <c r="A41" i="22"/>
  <c r="C41" i="19" l="1"/>
  <c r="B41" i="19" s="1"/>
  <c r="E41" i="19" s="1"/>
  <c r="B40" i="19"/>
  <c r="E40" i="19" s="1"/>
  <c r="C41" i="23"/>
  <c r="B41" i="23" s="1"/>
  <c r="B40" i="23"/>
  <c r="E40" i="23" s="1"/>
  <c r="C42" i="25"/>
  <c r="B41" i="25"/>
  <c r="E41" i="25" s="1"/>
  <c r="C42" i="26"/>
  <c r="B42" i="26" s="1"/>
  <c r="E42" i="26" s="1"/>
  <c r="C41" i="24"/>
  <c r="B41" i="24" s="1"/>
  <c r="E41" i="24" s="1"/>
  <c r="C42" i="21"/>
  <c r="C41" i="22"/>
  <c r="B41" i="22" s="1"/>
  <c r="B40" i="22"/>
  <c r="E40" i="22" s="1"/>
  <c r="C41" i="20"/>
  <c r="B41" i="20" s="1"/>
  <c r="E41" i="20" s="1"/>
  <c r="BE8" i="14"/>
  <c r="BD8" i="14"/>
  <c r="BE14" i="14"/>
  <c r="BE12" i="14"/>
  <c r="BE13" i="14"/>
  <c r="BE9" i="14"/>
  <c r="BE11" i="14"/>
  <c r="BE10" i="14"/>
  <c r="BE7" i="14"/>
  <c r="BE6" i="14"/>
  <c r="BD14" i="14"/>
  <c r="BD11" i="14"/>
  <c r="BD7" i="14"/>
  <c r="BD9" i="14"/>
  <c r="BD13" i="14"/>
  <c r="BD12" i="14"/>
  <c r="BD6" i="14"/>
  <c r="BD10" i="14"/>
  <c r="B41" i="21"/>
  <c r="E40" i="21"/>
  <c r="BI4" i="15"/>
  <c r="BH4" i="15"/>
  <c r="BG3" i="15"/>
  <c r="BF3" i="15"/>
  <c r="BF6" i="15"/>
  <c r="BG6" i="15"/>
  <c r="A43" i="21"/>
  <c r="A42" i="19"/>
  <c r="A42" i="20"/>
  <c r="A43" i="26"/>
  <c r="A43" i="25"/>
  <c r="A42" i="22"/>
  <c r="A18" i="18"/>
  <c r="A42" i="23"/>
  <c r="A42" i="24"/>
  <c r="C42" i="19" l="1"/>
  <c r="B42" i="19" s="1"/>
  <c r="E42" i="19" s="1"/>
  <c r="C42" i="23"/>
  <c r="B42" i="23" s="1"/>
  <c r="C43" i="25"/>
  <c r="B43" i="25" s="1"/>
  <c r="E43" i="25" s="1"/>
  <c r="B42" i="25"/>
  <c r="E42" i="25" s="1"/>
  <c r="C42" i="24"/>
  <c r="B42" i="24" s="1"/>
  <c r="E42" i="24" s="1"/>
  <c r="C43" i="26"/>
  <c r="B43" i="26" s="1"/>
  <c r="E43" i="26" s="1"/>
  <c r="C43" i="21"/>
  <c r="C42" i="22"/>
  <c r="C42" i="20"/>
  <c r="BF8" i="14"/>
  <c r="BG8" i="14"/>
  <c r="BF13" i="14"/>
  <c r="BF11" i="14"/>
  <c r="BF12" i="14"/>
  <c r="BF14" i="14"/>
  <c r="BF10" i="14"/>
  <c r="BF7" i="14"/>
  <c r="BF6" i="14"/>
  <c r="BF9" i="14"/>
  <c r="BG13" i="14"/>
  <c r="BG14" i="14"/>
  <c r="BG12" i="14"/>
  <c r="BG10" i="14"/>
  <c r="BG11" i="14"/>
  <c r="BG9" i="14"/>
  <c r="BG7" i="14"/>
  <c r="BG6" i="14"/>
  <c r="B42" i="21"/>
  <c r="E41" i="23"/>
  <c r="E41" i="22"/>
  <c r="E41" i="21"/>
  <c r="BJ4" i="15"/>
  <c r="BK4" i="15"/>
  <c r="BI3" i="15"/>
  <c r="BH3" i="15"/>
  <c r="BH6" i="15"/>
  <c r="BI6" i="15"/>
  <c r="V54" i="3"/>
  <c r="A19" i="18"/>
  <c r="A43" i="22"/>
  <c r="A43" i="19"/>
  <c r="A43" i="24"/>
  <c r="A44" i="21"/>
  <c r="A44" i="26"/>
  <c r="A44" i="25"/>
  <c r="A43" i="20"/>
  <c r="A43" i="23"/>
  <c r="C43" i="19" l="1"/>
  <c r="B43" i="19" s="1"/>
  <c r="E43" i="19" s="1"/>
  <c r="C43" i="23"/>
  <c r="B43" i="23" s="1"/>
  <c r="C44" i="25"/>
  <c r="B44" i="25" s="1"/>
  <c r="E44" i="25" s="1"/>
  <c r="C43" i="24"/>
  <c r="B43" i="24" s="1"/>
  <c r="E43" i="24" s="1"/>
  <c r="C43" i="22"/>
  <c r="B43" i="22" s="1"/>
  <c r="C44" i="26"/>
  <c r="B44" i="26" s="1"/>
  <c r="E44" i="26" s="1"/>
  <c r="C44" i="21"/>
  <c r="B42" i="22"/>
  <c r="E42" i="22" s="1"/>
  <c r="C43" i="20"/>
  <c r="B43" i="20" s="1"/>
  <c r="E43" i="20" s="1"/>
  <c r="B42" i="20"/>
  <c r="E42" i="20" s="1"/>
  <c r="BI8" i="14"/>
  <c r="BH8" i="14"/>
  <c r="BI14" i="14"/>
  <c r="BI12" i="14"/>
  <c r="BI13" i="14"/>
  <c r="BI11" i="14"/>
  <c r="BI9" i="14"/>
  <c r="BI10" i="14"/>
  <c r="BI6" i="14"/>
  <c r="BI7" i="14"/>
  <c r="BH14" i="14"/>
  <c r="BH11" i="14"/>
  <c r="BH7" i="14"/>
  <c r="BH13" i="14"/>
  <c r="BH12" i="14"/>
  <c r="BH9" i="14"/>
  <c r="BH10" i="14"/>
  <c r="BH6" i="14"/>
  <c r="B43" i="21"/>
  <c r="E42" i="23"/>
  <c r="E42" i="21"/>
  <c r="BM4" i="15"/>
  <c r="BL4" i="15"/>
  <c r="BJ3" i="15"/>
  <c r="BK3" i="15"/>
  <c r="BJ6" i="15"/>
  <c r="BK6" i="15"/>
  <c r="A44" i="19"/>
  <c r="A20" i="18"/>
  <c r="A44" i="23"/>
  <c r="A44" i="24"/>
  <c r="A44" i="22"/>
  <c r="A45" i="25"/>
  <c r="A44" i="20"/>
  <c r="A45" i="21"/>
  <c r="A45" i="26"/>
  <c r="C44" i="19" l="1"/>
  <c r="B44" i="19" s="1"/>
  <c r="E44" i="19" s="1"/>
  <c r="C44" i="23"/>
  <c r="B44" i="23" s="1"/>
  <c r="C45" i="25"/>
  <c r="B45" i="25" s="1"/>
  <c r="E45" i="25" s="1"/>
  <c r="C44" i="24"/>
  <c r="B44" i="24" s="1"/>
  <c r="E44" i="24" s="1"/>
  <c r="C44" i="22"/>
  <c r="B44" i="22" s="1"/>
  <c r="C45" i="26"/>
  <c r="C45" i="21"/>
  <c r="C44" i="20"/>
  <c r="BJ8" i="14"/>
  <c r="BK8" i="14"/>
  <c r="BK13" i="14"/>
  <c r="BK14" i="14"/>
  <c r="BK12" i="14"/>
  <c r="BK10" i="14"/>
  <c r="BK9" i="14"/>
  <c r="BK11" i="14"/>
  <c r="BK7" i="14"/>
  <c r="BK6" i="14"/>
  <c r="BJ14" i="14"/>
  <c r="BJ12" i="14"/>
  <c r="BJ11" i="14"/>
  <c r="BJ13" i="14"/>
  <c r="BJ10" i="14"/>
  <c r="BJ7" i="14"/>
  <c r="BJ6" i="14"/>
  <c r="BJ9" i="14"/>
  <c r="B44" i="21"/>
  <c r="E43" i="23"/>
  <c r="E43" i="22"/>
  <c r="E43" i="21"/>
  <c r="BO4" i="15"/>
  <c r="BN4" i="15"/>
  <c r="BL3" i="15"/>
  <c r="BM3" i="15"/>
  <c r="BM6" i="15"/>
  <c r="BL6" i="15"/>
  <c r="A45" i="19"/>
  <c r="A45" i="22"/>
  <c r="A21" i="18"/>
  <c r="A45" i="23"/>
  <c r="A45" i="24"/>
  <c r="A46" i="25"/>
  <c r="A45" i="20"/>
  <c r="A46" i="26"/>
  <c r="A46" i="21"/>
  <c r="C45" i="19" l="1"/>
  <c r="B45" i="19" s="1"/>
  <c r="E45" i="19" s="1"/>
  <c r="C45" i="23"/>
  <c r="B45" i="23" s="1"/>
  <c r="C46" i="25"/>
  <c r="B46" i="25" s="1"/>
  <c r="E46" i="25" s="1"/>
  <c r="C46" i="26"/>
  <c r="C45" i="24"/>
  <c r="C45" i="22"/>
  <c r="B45" i="22" s="1"/>
  <c r="B45" i="26"/>
  <c r="E45" i="26" s="1"/>
  <c r="C46" i="21"/>
  <c r="C45" i="20"/>
  <c r="B44" i="20"/>
  <c r="E44" i="20" s="1"/>
  <c r="BM8" i="14"/>
  <c r="BL8" i="14"/>
  <c r="BL14" i="14"/>
  <c r="BL11" i="14"/>
  <c r="BL13" i="14"/>
  <c r="BL12" i="14"/>
  <c r="BL7" i="14"/>
  <c r="BL9" i="14"/>
  <c r="BL10" i="14"/>
  <c r="BL6" i="14"/>
  <c r="BM14" i="14"/>
  <c r="BM12" i="14"/>
  <c r="BM13" i="14"/>
  <c r="BM9" i="14"/>
  <c r="BM11" i="14"/>
  <c r="BM10" i="14"/>
  <c r="BM7" i="14"/>
  <c r="BM6" i="14"/>
  <c r="B45" i="21"/>
  <c r="E44" i="23"/>
  <c r="E44" i="22"/>
  <c r="E44" i="21"/>
  <c r="BP4" i="15"/>
  <c r="BQ4" i="15"/>
  <c r="BO3" i="15"/>
  <c r="BN3" i="15"/>
  <c r="BN6" i="15"/>
  <c r="BO6" i="15"/>
  <c r="BN12" i="14"/>
  <c r="A46" i="23"/>
  <c r="A47" i="26"/>
  <c r="A46" i="20"/>
  <c r="A22" i="18"/>
  <c r="A46" i="24"/>
  <c r="A47" i="21"/>
  <c r="A46" i="22"/>
  <c r="A46" i="19"/>
  <c r="A47" i="25"/>
  <c r="C46" i="19" l="1"/>
  <c r="C47" i="26"/>
  <c r="C46" i="23"/>
  <c r="B46" i="26"/>
  <c r="E46" i="26" s="1"/>
  <c r="C47" i="25"/>
  <c r="B47" i="25" s="1"/>
  <c r="E47" i="25" s="1"/>
  <c r="C46" i="24"/>
  <c r="B45" i="24"/>
  <c r="E45" i="24" s="1"/>
  <c r="C46" i="22"/>
  <c r="C47" i="21"/>
  <c r="C46" i="20"/>
  <c r="B45" i="20"/>
  <c r="E45" i="20" s="1"/>
  <c r="BO8" i="14"/>
  <c r="BN8" i="14"/>
  <c r="BO13" i="14"/>
  <c r="BO14" i="14"/>
  <c r="BO12" i="14"/>
  <c r="BO10" i="14"/>
  <c r="BO11" i="14"/>
  <c r="BO9" i="14"/>
  <c r="BO7" i="14"/>
  <c r="BO6" i="14"/>
  <c r="BN13" i="14"/>
  <c r="BN11" i="14"/>
  <c r="BN14" i="14"/>
  <c r="BN10" i="14"/>
  <c r="BN7" i="14"/>
  <c r="BN6" i="14"/>
  <c r="BN9" i="14"/>
  <c r="B46" i="21"/>
  <c r="E45" i="23"/>
  <c r="E45" i="22"/>
  <c r="E45" i="21"/>
  <c r="BR4" i="15"/>
  <c r="BS4" i="15"/>
  <c r="BQ3" i="15"/>
  <c r="BP3" i="15"/>
  <c r="BP6" i="15"/>
  <c r="BQ6" i="15"/>
  <c r="A47" i="24"/>
  <c r="A48" i="21"/>
  <c r="A48" i="26"/>
  <c r="A47" i="20"/>
  <c r="A47" i="23"/>
  <c r="A47" i="19"/>
  <c r="A48" i="25"/>
  <c r="A47" i="22"/>
  <c r="A23" i="18"/>
  <c r="C47" i="19" l="1"/>
  <c r="B47" i="19" s="1"/>
  <c r="E47" i="19" s="1"/>
  <c r="B46" i="19"/>
  <c r="E46" i="19" s="1"/>
  <c r="C48" i="26"/>
  <c r="B48" i="26" s="1"/>
  <c r="E48" i="26" s="1"/>
  <c r="C47" i="23"/>
  <c r="B47" i="23" s="1"/>
  <c r="B47" i="26"/>
  <c r="E47" i="26" s="1"/>
  <c r="B46" i="23"/>
  <c r="E46" i="23" s="1"/>
  <c r="C48" i="25"/>
  <c r="C47" i="22"/>
  <c r="B47" i="22" s="1"/>
  <c r="C47" i="24"/>
  <c r="B47" i="24" s="1"/>
  <c r="E47" i="24" s="1"/>
  <c r="B46" i="24"/>
  <c r="E46" i="24" s="1"/>
  <c r="B46" i="22"/>
  <c r="E46" i="22" s="1"/>
  <c r="C48" i="21"/>
  <c r="C47" i="20"/>
  <c r="B46" i="20"/>
  <c r="E46" i="20" s="1"/>
  <c r="BP8" i="14"/>
  <c r="BQ8" i="14"/>
  <c r="BP14" i="14"/>
  <c r="BP11" i="14"/>
  <c r="BP7" i="14"/>
  <c r="BP9" i="14"/>
  <c r="BP10" i="14"/>
  <c r="BP12" i="14"/>
  <c r="BP6" i="14"/>
  <c r="BP13" i="14"/>
  <c r="BQ14" i="14"/>
  <c r="BQ12" i="14"/>
  <c r="BQ13" i="14"/>
  <c r="BQ11" i="14"/>
  <c r="BQ9" i="14"/>
  <c r="BQ10" i="14"/>
  <c r="BQ6" i="14"/>
  <c r="BQ7" i="14"/>
  <c r="B47" i="21"/>
  <c r="E46" i="21"/>
  <c r="BU4" i="15"/>
  <c r="BT4" i="15"/>
  <c r="BR3" i="15"/>
  <c r="BS3" i="15"/>
  <c r="BS6" i="15"/>
  <c r="BR6" i="15"/>
  <c r="A48" i="22"/>
  <c r="A48" i="20"/>
  <c r="A48" i="19"/>
  <c r="A49" i="21"/>
  <c r="A49" i="26"/>
  <c r="A49" i="25"/>
  <c r="A48" i="24"/>
  <c r="A48" i="23"/>
  <c r="A24" i="18"/>
  <c r="C48" i="19" l="1"/>
  <c r="B48" i="19" s="1"/>
  <c r="E48" i="19" s="1"/>
  <c r="C49" i="26"/>
  <c r="B49" i="26" s="1"/>
  <c r="E49" i="26" s="1"/>
  <c r="C48" i="23"/>
  <c r="B48" i="23" s="1"/>
  <c r="C49" i="25"/>
  <c r="B49" i="25" s="1"/>
  <c r="E49" i="25" s="1"/>
  <c r="B48" i="25"/>
  <c r="E48" i="25" s="1"/>
  <c r="C48" i="22"/>
  <c r="C48" i="24"/>
  <c r="B48" i="24" s="1"/>
  <c r="E48" i="24" s="1"/>
  <c r="C49" i="21"/>
  <c r="C48" i="20"/>
  <c r="B48" i="20" s="1"/>
  <c r="E48" i="20" s="1"/>
  <c r="B47" i="20"/>
  <c r="E47" i="20" s="1"/>
  <c r="BS8" i="14"/>
  <c r="BR8" i="14"/>
  <c r="BR12" i="14"/>
  <c r="BR11" i="14"/>
  <c r="BR14" i="14"/>
  <c r="BR13" i="14"/>
  <c r="BR10" i="14"/>
  <c r="BR7" i="14"/>
  <c r="BR9" i="14"/>
  <c r="BR6" i="14"/>
  <c r="BS13" i="14"/>
  <c r="BS14" i="14"/>
  <c r="BS12" i="14"/>
  <c r="BS10" i="14"/>
  <c r="BS9" i="14"/>
  <c r="BS11" i="14"/>
  <c r="BS7" i="14"/>
  <c r="BS6" i="14"/>
  <c r="B48" i="21"/>
  <c r="E47" i="23"/>
  <c r="E47" i="22"/>
  <c r="E47" i="21"/>
  <c r="BW4" i="15"/>
  <c r="BV4" i="15"/>
  <c r="BU3" i="15"/>
  <c r="BT3" i="15"/>
  <c r="BT6" i="15"/>
  <c r="BU6" i="15"/>
  <c r="BU54" i="3"/>
  <c r="BT54" i="3"/>
  <c r="BS54" i="3"/>
  <c r="BR54" i="3"/>
  <c r="BQ54" i="3"/>
  <c r="BP54" i="3"/>
  <c r="BO54" i="3"/>
  <c r="BN54" i="3"/>
  <c r="BM54" i="3"/>
  <c r="BL54" i="3"/>
  <c r="BK54" i="3"/>
  <c r="BJ54" i="3"/>
  <c r="BI54" i="3"/>
  <c r="BH54" i="3"/>
  <c r="BG54" i="3"/>
  <c r="BF54" i="3"/>
  <c r="BE54" i="3"/>
  <c r="BD54" i="3"/>
  <c r="BC54" i="3"/>
  <c r="BB54" i="3"/>
  <c r="BA54" i="3"/>
  <c r="AZ54" i="3"/>
  <c r="AY54" i="3"/>
  <c r="AX54" i="3"/>
  <c r="AW54" i="3"/>
  <c r="AV54" i="3"/>
  <c r="AU54" i="3"/>
  <c r="AT54" i="3"/>
  <c r="AS54" i="3"/>
  <c r="AR54" i="3"/>
  <c r="AQ54" i="3"/>
  <c r="AP54" i="3"/>
  <c r="AO54" i="3"/>
  <c r="AN54" i="3"/>
  <c r="AM54" i="3"/>
  <c r="AL54" i="3"/>
  <c r="AK54" i="3"/>
  <c r="AJ54" i="3"/>
  <c r="AI54" i="3"/>
  <c r="AH54" i="3"/>
  <c r="AG54" i="3"/>
  <c r="AF54" i="3"/>
  <c r="AE54" i="3"/>
  <c r="AD54" i="3"/>
  <c r="AC54" i="3"/>
  <c r="AB54" i="3"/>
  <c r="AA54" i="3"/>
  <c r="Z54" i="3"/>
  <c r="Y54" i="3"/>
  <c r="X54" i="3"/>
  <c r="W54" i="3"/>
  <c r="U54" i="3"/>
  <c r="T54" i="3"/>
  <c r="S54" i="3"/>
  <c r="R54" i="3"/>
  <c r="Q54" i="3"/>
  <c r="P54" i="3"/>
  <c r="O54" i="3"/>
  <c r="N54" i="3"/>
  <c r="M54" i="3"/>
  <c r="L54" i="3"/>
  <c r="K54" i="3"/>
  <c r="J54" i="3"/>
  <c r="I54" i="3"/>
  <c r="H54" i="3"/>
  <c r="G54" i="3"/>
  <c r="F54" i="3"/>
  <c r="E54" i="3"/>
  <c r="BU53" i="3"/>
  <c r="BT53" i="3"/>
  <c r="BS53" i="3"/>
  <c r="BR53" i="3"/>
  <c r="BQ53" i="3"/>
  <c r="BP53" i="3"/>
  <c r="BO53" i="3"/>
  <c r="BN53" i="3"/>
  <c r="BM53" i="3"/>
  <c r="BL53" i="3"/>
  <c r="BK53" i="3"/>
  <c r="BJ53" i="3"/>
  <c r="BI53" i="3"/>
  <c r="BH53" i="3"/>
  <c r="BG53" i="3"/>
  <c r="BF53" i="3"/>
  <c r="BE53" i="3"/>
  <c r="BD53" i="3"/>
  <c r="BC53" i="3"/>
  <c r="BB53" i="3"/>
  <c r="BA53" i="3"/>
  <c r="AZ53" i="3"/>
  <c r="AY53" i="3"/>
  <c r="AX53" i="3"/>
  <c r="AW53" i="3"/>
  <c r="AV53" i="3"/>
  <c r="AU53" i="3"/>
  <c r="AT53" i="3"/>
  <c r="AS53" i="3"/>
  <c r="AR53" i="3"/>
  <c r="AQ53" i="3"/>
  <c r="AP53" i="3"/>
  <c r="AO53" i="3"/>
  <c r="AN53" i="3"/>
  <c r="AM53" i="3"/>
  <c r="AL53" i="3"/>
  <c r="AK53" i="3"/>
  <c r="AJ53" i="3"/>
  <c r="AI53" i="3"/>
  <c r="AH53" i="3"/>
  <c r="AG53" i="3"/>
  <c r="AF53" i="3"/>
  <c r="AE53" i="3"/>
  <c r="AD53" i="3"/>
  <c r="AC53" i="3"/>
  <c r="AB53" i="3"/>
  <c r="AA53" i="3"/>
  <c r="Z53" i="3"/>
  <c r="Y53" i="3"/>
  <c r="X53" i="3"/>
  <c r="W53" i="3"/>
  <c r="V53" i="3"/>
  <c r="U53" i="3"/>
  <c r="T53" i="3"/>
  <c r="S53" i="3"/>
  <c r="R53" i="3"/>
  <c r="Q53" i="3"/>
  <c r="P53" i="3"/>
  <c r="O53" i="3"/>
  <c r="N53" i="3"/>
  <c r="M53" i="3"/>
  <c r="B53" i="3" s="1"/>
  <c r="L53" i="3"/>
  <c r="K53" i="3"/>
  <c r="J53" i="3"/>
  <c r="I53" i="3"/>
  <c r="H53" i="3"/>
  <c r="G53" i="3"/>
  <c r="F53" i="3"/>
  <c r="E53" i="3"/>
  <c r="D53" i="3"/>
  <c r="BU51" i="3"/>
  <c r="BT51" i="3"/>
  <c r="BS51" i="3"/>
  <c r="BR51" i="3"/>
  <c r="BQ51" i="3"/>
  <c r="BP51" i="3"/>
  <c r="BO51" i="3"/>
  <c r="BN51" i="3"/>
  <c r="BM51" i="3"/>
  <c r="BL51" i="3"/>
  <c r="BK51" i="3"/>
  <c r="BJ51" i="3"/>
  <c r="BI51" i="3"/>
  <c r="BH51" i="3"/>
  <c r="BG51" i="3"/>
  <c r="BF51" i="3"/>
  <c r="BE51" i="3"/>
  <c r="BD51" i="3"/>
  <c r="BC51" i="3"/>
  <c r="BB51" i="3"/>
  <c r="BA51" i="3"/>
  <c r="AZ51" i="3"/>
  <c r="AY51" i="3"/>
  <c r="AX51" i="3"/>
  <c r="AW51" i="3"/>
  <c r="AV51" i="3"/>
  <c r="AU51" i="3"/>
  <c r="AT51" i="3"/>
  <c r="AS51" i="3"/>
  <c r="AR51" i="3"/>
  <c r="AQ51" i="3"/>
  <c r="AP51" i="3"/>
  <c r="AO51" i="3"/>
  <c r="AN51" i="3"/>
  <c r="AM51" i="3"/>
  <c r="AL51" i="3"/>
  <c r="AK51" i="3"/>
  <c r="AJ51" i="3"/>
  <c r="AI51" i="3"/>
  <c r="AH51" i="3"/>
  <c r="AG51" i="3"/>
  <c r="AF51" i="3"/>
  <c r="AE51" i="3"/>
  <c r="AD51" i="3"/>
  <c r="AC51" i="3"/>
  <c r="AB51" i="3"/>
  <c r="AA51" i="3"/>
  <c r="Z51" i="3"/>
  <c r="Y51" i="3"/>
  <c r="X51" i="3"/>
  <c r="W51" i="3"/>
  <c r="V51" i="3"/>
  <c r="U51" i="3"/>
  <c r="T51" i="3"/>
  <c r="S51" i="3"/>
  <c r="R51" i="3"/>
  <c r="Q51" i="3"/>
  <c r="P51" i="3"/>
  <c r="O51" i="3"/>
  <c r="N51" i="3"/>
  <c r="M51" i="3"/>
  <c r="L51" i="3"/>
  <c r="K51" i="3"/>
  <c r="J51" i="3"/>
  <c r="I51" i="3"/>
  <c r="H51" i="3"/>
  <c r="G51" i="3"/>
  <c r="F51" i="3"/>
  <c r="E51" i="3"/>
  <c r="D51" i="3"/>
  <c r="BU50" i="3"/>
  <c r="BT50" i="3"/>
  <c r="BS50" i="3"/>
  <c r="BR50" i="3"/>
  <c r="BQ50" i="3"/>
  <c r="BP50" i="3"/>
  <c r="BO50" i="3"/>
  <c r="BN50" i="3"/>
  <c r="BM50" i="3"/>
  <c r="BL50" i="3"/>
  <c r="BK50" i="3"/>
  <c r="BJ50" i="3"/>
  <c r="BI50" i="3"/>
  <c r="BH50" i="3"/>
  <c r="BG50" i="3"/>
  <c r="BF50" i="3"/>
  <c r="BE50" i="3"/>
  <c r="BD50" i="3"/>
  <c r="BC50" i="3"/>
  <c r="BB50" i="3"/>
  <c r="BA50" i="3"/>
  <c r="AZ50" i="3"/>
  <c r="AY50" i="3"/>
  <c r="AX50" i="3"/>
  <c r="AW50" i="3"/>
  <c r="AV50" i="3"/>
  <c r="AU50" i="3"/>
  <c r="AT50" i="3"/>
  <c r="AS50" i="3"/>
  <c r="AR50" i="3"/>
  <c r="AQ50" i="3"/>
  <c r="AP50" i="3"/>
  <c r="AO50" i="3"/>
  <c r="AN50" i="3"/>
  <c r="AM50" i="3"/>
  <c r="AL50" i="3"/>
  <c r="AK50" i="3"/>
  <c r="AJ50" i="3"/>
  <c r="AI50" i="3"/>
  <c r="AH50" i="3"/>
  <c r="AG50" i="3"/>
  <c r="AF50" i="3"/>
  <c r="AE50" i="3"/>
  <c r="AD50" i="3"/>
  <c r="AC50" i="3"/>
  <c r="AB50" i="3"/>
  <c r="AA50" i="3"/>
  <c r="Z50" i="3"/>
  <c r="Y50" i="3"/>
  <c r="X50" i="3"/>
  <c r="W50" i="3"/>
  <c r="V50" i="3"/>
  <c r="U50" i="3"/>
  <c r="T50" i="3"/>
  <c r="S50" i="3"/>
  <c r="R50" i="3"/>
  <c r="Q50" i="3"/>
  <c r="P50" i="3"/>
  <c r="O50" i="3"/>
  <c r="N50" i="3"/>
  <c r="M50" i="3"/>
  <c r="B50" i="3" s="1"/>
  <c r="L50" i="3"/>
  <c r="K50" i="3"/>
  <c r="I50" i="3"/>
  <c r="H50" i="3"/>
  <c r="G50" i="3"/>
  <c r="F50" i="3"/>
  <c r="E50" i="3"/>
  <c r="D50" i="3"/>
  <c r="BU48" i="3"/>
  <c r="BT48" i="3"/>
  <c r="BS48" i="3"/>
  <c r="BR48" i="3"/>
  <c r="BQ48" i="3"/>
  <c r="BP48" i="3"/>
  <c r="BO48" i="3"/>
  <c r="BN48" i="3"/>
  <c r="BM48" i="3"/>
  <c r="BL48" i="3"/>
  <c r="BK48" i="3"/>
  <c r="BJ48" i="3"/>
  <c r="BI48" i="3"/>
  <c r="BH48" i="3"/>
  <c r="BG48" i="3"/>
  <c r="BF48" i="3"/>
  <c r="BE48" i="3"/>
  <c r="BD48" i="3"/>
  <c r="BC48" i="3"/>
  <c r="BB48" i="3"/>
  <c r="BA48" i="3"/>
  <c r="AZ48" i="3"/>
  <c r="AY48" i="3"/>
  <c r="AX48" i="3"/>
  <c r="AW48" i="3"/>
  <c r="AV48" i="3"/>
  <c r="AU48" i="3"/>
  <c r="AT48" i="3"/>
  <c r="AS48" i="3"/>
  <c r="AR48" i="3"/>
  <c r="AQ48" i="3"/>
  <c r="AP48" i="3"/>
  <c r="AO48" i="3"/>
  <c r="AN48" i="3"/>
  <c r="AM48" i="3"/>
  <c r="AL48" i="3"/>
  <c r="AK48" i="3"/>
  <c r="AJ48" i="3"/>
  <c r="AI48" i="3"/>
  <c r="AH48" i="3"/>
  <c r="AG48" i="3"/>
  <c r="AF48" i="3"/>
  <c r="AE48" i="3"/>
  <c r="AD48" i="3"/>
  <c r="AC48" i="3"/>
  <c r="AB48" i="3"/>
  <c r="AA48" i="3"/>
  <c r="Z48" i="3"/>
  <c r="Y48" i="3"/>
  <c r="X48" i="3"/>
  <c r="W48" i="3"/>
  <c r="V48" i="3"/>
  <c r="U48" i="3"/>
  <c r="T48" i="3"/>
  <c r="S48" i="3"/>
  <c r="R48" i="3"/>
  <c r="Q48" i="3"/>
  <c r="P48" i="3"/>
  <c r="O48" i="3"/>
  <c r="N48" i="3"/>
  <c r="M48" i="3"/>
  <c r="L48" i="3"/>
  <c r="K48" i="3"/>
  <c r="J48" i="3"/>
  <c r="I48" i="3"/>
  <c r="H48" i="3"/>
  <c r="G48" i="3"/>
  <c r="F48" i="3"/>
  <c r="E48" i="3"/>
  <c r="D48" i="3"/>
  <c r="BU47" i="3"/>
  <c r="BT47" i="3"/>
  <c r="BS47" i="3"/>
  <c r="BR47" i="3"/>
  <c r="BQ47" i="3"/>
  <c r="BP47" i="3"/>
  <c r="BO47" i="3"/>
  <c r="BN47" i="3"/>
  <c r="BM47" i="3"/>
  <c r="BL47" i="3"/>
  <c r="BK47" i="3"/>
  <c r="BJ47" i="3"/>
  <c r="BI47" i="3"/>
  <c r="BH47" i="3"/>
  <c r="BG47" i="3"/>
  <c r="BF47" i="3"/>
  <c r="BE47" i="3"/>
  <c r="BD47" i="3"/>
  <c r="BC47" i="3"/>
  <c r="BB47" i="3"/>
  <c r="BA47" i="3"/>
  <c r="AZ47" i="3"/>
  <c r="AY47" i="3"/>
  <c r="AX47" i="3"/>
  <c r="AW47" i="3"/>
  <c r="AV47" i="3"/>
  <c r="AU47" i="3"/>
  <c r="AT47" i="3"/>
  <c r="AS47" i="3"/>
  <c r="AR47" i="3"/>
  <c r="AQ47" i="3"/>
  <c r="AP47" i="3"/>
  <c r="AO47" i="3"/>
  <c r="AN47" i="3"/>
  <c r="AM47" i="3"/>
  <c r="AL47" i="3"/>
  <c r="AK47" i="3"/>
  <c r="AJ47" i="3"/>
  <c r="AI47" i="3"/>
  <c r="AH47" i="3"/>
  <c r="AG47" i="3"/>
  <c r="AF47" i="3"/>
  <c r="AE47" i="3"/>
  <c r="AD47" i="3"/>
  <c r="AC47" i="3"/>
  <c r="AB47" i="3"/>
  <c r="AA47" i="3"/>
  <c r="Z47" i="3"/>
  <c r="Y47" i="3"/>
  <c r="X47" i="3"/>
  <c r="W47" i="3"/>
  <c r="V47" i="3"/>
  <c r="U47" i="3"/>
  <c r="T47" i="3"/>
  <c r="S47" i="3"/>
  <c r="R47" i="3"/>
  <c r="Q47" i="3"/>
  <c r="P47" i="3"/>
  <c r="O47" i="3"/>
  <c r="N47" i="3"/>
  <c r="M47" i="3"/>
  <c r="L47" i="3"/>
  <c r="K47" i="3"/>
  <c r="J47" i="3"/>
  <c r="I47" i="3"/>
  <c r="H47" i="3"/>
  <c r="G47" i="3"/>
  <c r="F47" i="3"/>
  <c r="E47" i="3"/>
  <c r="D47" i="3"/>
  <c r="BU45" i="3"/>
  <c r="BT45" i="3"/>
  <c r="BS45" i="3"/>
  <c r="BR45" i="3"/>
  <c r="BQ45" i="3"/>
  <c r="BP45" i="3"/>
  <c r="BO45" i="3"/>
  <c r="BN45" i="3"/>
  <c r="BM45" i="3"/>
  <c r="BL45" i="3"/>
  <c r="BK45" i="3"/>
  <c r="BJ45" i="3"/>
  <c r="BI45" i="3"/>
  <c r="BH45" i="3"/>
  <c r="BG45" i="3"/>
  <c r="BF45" i="3"/>
  <c r="BE45" i="3"/>
  <c r="BD45" i="3"/>
  <c r="BC45" i="3"/>
  <c r="BB45" i="3"/>
  <c r="BA45" i="3"/>
  <c r="AZ45" i="3"/>
  <c r="AY45" i="3"/>
  <c r="AX45" i="3"/>
  <c r="AW45" i="3"/>
  <c r="AV45" i="3"/>
  <c r="AU45" i="3"/>
  <c r="AT45" i="3"/>
  <c r="AS45" i="3"/>
  <c r="AR45" i="3"/>
  <c r="AQ45" i="3"/>
  <c r="AP45" i="3"/>
  <c r="AO45" i="3"/>
  <c r="AN45" i="3"/>
  <c r="AM45" i="3"/>
  <c r="AL45" i="3"/>
  <c r="AK45" i="3"/>
  <c r="AJ45" i="3"/>
  <c r="AI45" i="3"/>
  <c r="AH45" i="3"/>
  <c r="AG45" i="3"/>
  <c r="AF45" i="3"/>
  <c r="AE45" i="3"/>
  <c r="AD45" i="3"/>
  <c r="AC45" i="3"/>
  <c r="AB45" i="3"/>
  <c r="AA45" i="3"/>
  <c r="Z45" i="3"/>
  <c r="Y45" i="3"/>
  <c r="X45" i="3"/>
  <c r="W45" i="3"/>
  <c r="V45" i="3"/>
  <c r="U45" i="3"/>
  <c r="T45" i="3"/>
  <c r="S45" i="3"/>
  <c r="R45" i="3"/>
  <c r="Q45" i="3"/>
  <c r="P45" i="3"/>
  <c r="O45" i="3"/>
  <c r="N45" i="3"/>
  <c r="M45" i="3"/>
  <c r="B45" i="3" s="1"/>
  <c r="L45" i="3"/>
  <c r="K45" i="3"/>
  <c r="J45" i="3"/>
  <c r="I45" i="3"/>
  <c r="H45" i="3"/>
  <c r="G45" i="3"/>
  <c r="F45" i="3"/>
  <c r="E45" i="3"/>
  <c r="D45" i="3"/>
  <c r="BU44" i="3"/>
  <c r="BT44" i="3"/>
  <c r="BS44" i="3"/>
  <c r="BR44" i="3"/>
  <c r="BQ44" i="3"/>
  <c r="BP44" i="3"/>
  <c r="BO44" i="3"/>
  <c r="BN44" i="3"/>
  <c r="BM44" i="3"/>
  <c r="BL44" i="3"/>
  <c r="BK44" i="3"/>
  <c r="BJ44" i="3"/>
  <c r="BI44" i="3"/>
  <c r="BH44" i="3"/>
  <c r="BG44" i="3"/>
  <c r="BF44" i="3"/>
  <c r="BE44" i="3"/>
  <c r="BD44" i="3"/>
  <c r="BC44" i="3"/>
  <c r="BB44" i="3"/>
  <c r="BA44" i="3"/>
  <c r="AZ44" i="3"/>
  <c r="AY44" i="3"/>
  <c r="AX44" i="3"/>
  <c r="AW44" i="3"/>
  <c r="AV44" i="3"/>
  <c r="AU44" i="3"/>
  <c r="AT44" i="3"/>
  <c r="AS44" i="3"/>
  <c r="AR44" i="3"/>
  <c r="AQ44" i="3"/>
  <c r="AP44" i="3"/>
  <c r="AO44" i="3"/>
  <c r="AN44" i="3"/>
  <c r="AM44" i="3"/>
  <c r="AL44" i="3"/>
  <c r="AK44" i="3"/>
  <c r="AJ44" i="3"/>
  <c r="AI44" i="3"/>
  <c r="AH44" i="3"/>
  <c r="AG44" i="3"/>
  <c r="AF44" i="3"/>
  <c r="AE44" i="3"/>
  <c r="AD44" i="3"/>
  <c r="AC44" i="3"/>
  <c r="AB44" i="3"/>
  <c r="AA44" i="3"/>
  <c r="Z44" i="3"/>
  <c r="Y44" i="3"/>
  <c r="X44" i="3"/>
  <c r="W44" i="3"/>
  <c r="V44" i="3"/>
  <c r="U44" i="3"/>
  <c r="T44" i="3"/>
  <c r="S44" i="3"/>
  <c r="R44" i="3"/>
  <c r="Q44" i="3"/>
  <c r="P44" i="3"/>
  <c r="O44" i="3"/>
  <c r="N44" i="3"/>
  <c r="M44" i="3"/>
  <c r="L44" i="3"/>
  <c r="K44" i="3"/>
  <c r="J44" i="3"/>
  <c r="I44" i="3"/>
  <c r="H44" i="3"/>
  <c r="G44" i="3"/>
  <c r="F44" i="3"/>
  <c r="E44" i="3"/>
  <c r="D44" i="3"/>
  <c r="BU43" i="3"/>
  <c r="BT43" i="3"/>
  <c r="BS43" i="3"/>
  <c r="BR43" i="3"/>
  <c r="BQ43" i="3"/>
  <c r="BP43" i="3"/>
  <c r="BO43" i="3"/>
  <c r="BN43" i="3"/>
  <c r="BM43" i="3"/>
  <c r="BL43" i="3"/>
  <c r="BK43" i="3"/>
  <c r="BJ43" i="3"/>
  <c r="BI43" i="3"/>
  <c r="BH43" i="3"/>
  <c r="BG43" i="3"/>
  <c r="BF43" i="3"/>
  <c r="BE43" i="3"/>
  <c r="BD43" i="3"/>
  <c r="BC43" i="3"/>
  <c r="BB43" i="3"/>
  <c r="BA43" i="3"/>
  <c r="AZ43" i="3"/>
  <c r="AY43" i="3"/>
  <c r="AX43" i="3"/>
  <c r="AW43" i="3"/>
  <c r="AV43" i="3"/>
  <c r="AU43" i="3"/>
  <c r="AT43" i="3"/>
  <c r="AS43" i="3"/>
  <c r="AR43" i="3"/>
  <c r="AQ43" i="3"/>
  <c r="AP43" i="3"/>
  <c r="AO43" i="3"/>
  <c r="AN43" i="3"/>
  <c r="AM43" i="3"/>
  <c r="AL43" i="3"/>
  <c r="AL42" i="3" s="1"/>
  <c r="AK43" i="3"/>
  <c r="AJ43" i="3"/>
  <c r="AI43" i="3"/>
  <c r="AH43" i="3"/>
  <c r="AG43" i="3"/>
  <c r="AF43" i="3"/>
  <c r="AE43" i="3"/>
  <c r="AD43" i="3"/>
  <c r="AC43" i="3"/>
  <c r="AB43" i="3"/>
  <c r="AA43" i="3"/>
  <c r="Z43" i="3"/>
  <c r="Y43" i="3"/>
  <c r="X43" i="3"/>
  <c r="W43" i="3"/>
  <c r="V43" i="3"/>
  <c r="U43" i="3"/>
  <c r="T43" i="3"/>
  <c r="S43" i="3"/>
  <c r="R43" i="3"/>
  <c r="Q43" i="3"/>
  <c r="P43" i="3"/>
  <c r="O43" i="3"/>
  <c r="N43" i="3"/>
  <c r="M43" i="3"/>
  <c r="B43" i="3" s="1"/>
  <c r="L43" i="3"/>
  <c r="K43" i="3"/>
  <c r="J43" i="3"/>
  <c r="I43" i="3"/>
  <c r="H43" i="3"/>
  <c r="G43" i="3"/>
  <c r="F43" i="3"/>
  <c r="E43" i="3"/>
  <c r="D43" i="3"/>
  <c r="BU41" i="3"/>
  <c r="BT41" i="3"/>
  <c r="BT52" i="3" s="1"/>
  <c r="BS41" i="3"/>
  <c r="BR41" i="3"/>
  <c r="BQ41" i="3"/>
  <c r="BP41" i="3"/>
  <c r="BP52" i="3" s="1"/>
  <c r="BO41" i="3"/>
  <c r="BN41" i="3"/>
  <c r="BM41" i="3"/>
  <c r="BL41" i="3"/>
  <c r="BL52" i="3" s="1"/>
  <c r="BK41" i="3"/>
  <c r="BJ41" i="3"/>
  <c r="BI41" i="3"/>
  <c r="BH41" i="3"/>
  <c r="BH52" i="3" s="1"/>
  <c r="BG41" i="3"/>
  <c r="BF41" i="3"/>
  <c r="BE41" i="3"/>
  <c r="BD41" i="3"/>
  <c r="BD52" i="3" s="1"/>
  <c r="BC41" i="3"/>
  <c r="BB41" i="3"/>
  <c r="BA41" i="3"/>
  <c r="AZ41" i="3"/>
  <c r="AZ52" i="3" s="1"/>
  <c r="AY41" i="3"/>
  <c r="AX41" i="3"/>
  <c r="AW41" i="3"/>
  <c r="AV41" i="3"/>
  <c r="AV52" i="3" s="1"/>
  <c r="AU41" i="3"/>
  <c r="AT41" i="3"/>
  <c r="AS41" i="3"/>
  <c r="AR41" i="3"/>
  <c r="AR52" i="3" s="1"/>
  <c r="AQ41" i="3"/>
  <c r="AP41" i="3"/>
  <c r="AO41" i="3"/>
  <c r="AN41" i="3"/>
  <c r="AN52" i="3" s="1"/>
  <c r="AM41" i="3"/>
  <c r="AL41" i="3"/>
  <c r="AK41" i="3"/>
  <c r="AJ41" i="3"/>
  <c r="AJ52" i="3" s="1"/>
  <c r="AI41" i="3"/>
  <c r="AH41" i="3"/>
  <c r="AG41" i="3"/>
  <c r="AF41" i="3"/>
  <c r="AF52" i="3" s="1"/>
  <c r="AE41" i="3"/>
  <c r="AD41" i="3"/>
  <c r="AC41" i="3"/>
  <c r="AB41" i="3"/>
  <c r="AA41" i="3"/>
  <c r="Z41" i="3"/>
  <c r="Y41" i="3"/>
  <c r="X41" i="3"/>
  <c r="W41" i="3"/>
  <c r="V41" i="3"/>
  <c r="U41" i="3"/>
  <c r="T41" i="3"/>
  <c r="S41" i="3"/>
  <c r="R41" i="3"/>
  <c r="Q41" i="3"/>
  <c r="P41" i="3"/>
  <c r="O41" i="3"/>
  <c r="N41" i="3"/>
  <c r="M41" i="3"/>
  <c r="L41" i="3"/>
  <c r="K41" i="3"/>
  <c r="J41" i="3"/>
  <c r="I41" i="3"/>
  <c r="H41" i="3"/>
  <c r="G41" i="3"/>
  <c r="F41" i="3"/>
  <c r="E41" i="3"/>
  <c r="D41" i="3"/>
  <c r="BU40" i="3"/>
  <c r="BT40" i="3"/>
  <c r="BS40" i="3"/>
  <c r="BR40" i="3"/>
  <c r="BR49" i="3" s="1"/>
  <c r="BQ40" i="3"/>
  <c r="BP40" i="3"/>
  <c r="BO40" i="3"/>
  <c r="BN40" i="3"/>
  <c r="BN49" i="3" s="1"/>
  <c r="BM40" i="3"/>
  <c r="BL40" i="3"/>
  <c r="BK40" i="3"/>
  <c r="BJ40" i="3"/>
  <c r="BJ49" i="3" s="1"/>
  <c r="BI40" i="3"/>
  <c r="BH40" i="3"/>
  <c r="BG40" i="3"/>
  <c r="BF40" i="3"/>
  <c r="BF49" i="3" s="1"/>
  <c r="BE40" i="3"/>
  <c r="BD40" i="3"/>
  <c r="BC40" i="3"/>
  <c r="BB40" i="3"/>
  <c r="BB49" i="3" s="1"/>
  <c r="BA40" i="3"/>
  <c r="AZ40" i="3"/>
  <c r="AY40" i="3"/>
  <c r="AX40" i="3"/>
  <c r="AX49" i="3" s="1"/>
  <c r="AW40" i="3"/>
  <c r="AV40" i="3"/>
  <c r="AU40" i="3"/>
  <c r="AT40" i="3"/>
  <c r="AT49" i="3" s="1"/>
  <c r="AS40" i="3"/>
  <c r="AR40" i="3"/>
  <c r="AQ40" i="3"/>
  <c r="AP40" i="3"/>
  <c r="AP49" i="3" s="1"/>
  <c r="AO40" i="3"/>
  <c r="AN40" i="3"/>
  <c r="AM40" i="3"/>
  <c r="AL40" i="3"/>
  <c r="AL49" i="3" s="1"/>
  <c r="AK40" i="3"/>
  <c r="AJ40" i="3"/>
  <c r="AI40" i="3"/>
  <c r="AH40" i="3"/>
  <c r="AH49" i="3" s="1"/>
  <c r="AG40" i="3"/>
  <c r="AF40" i="3"/>
  <c r="AE40" i="3"/>
  <c r="AD40" i="3"/>
  <c r="AC40" i="3"/>
  <c r="AB40" i="3"/>
  <c r="AA40" i="3"/>
  <c r="Z40" i="3"/>
  <c r="Y40" i="3"/>
  <c r="X40" i="3"/>
  <c r="W40" i="3"/>
  <c r="V40" i="3"/>
  <c r="U40" i="3"/>
  <c r="T40" i="3"/>
  <c r="S40" i="3"/>
  <c r="R40" i="3"/>
  <c r="Q40" i="3"/>
  <c r="P40" i="3"/>
  <c r="O40" i="3"/>
  <c r="N40" i="3"/>
  <c r="M40" i="3"/>
  <c r="L40" i="3"/>
  <c r="K40" i="3"/>
  <c r="J40" i="3"/>
  <c r="I40" i="3"/>
  <c r="H40" i="3"/>
  <c r="G40" i="3"/>
  <c r="F40" i="3"/>
  <c r="E40" i="3"/>
  <c r="D40" i="3"/>
  <c r="BU39" i="3"/>
  <c r="BT39" i="3"/>
  <c r="BT46" i="3" s="1"/>
  <c r="BS39" i="3"/>
  <c r="BR39" i="3"/>
  <c r="BQ39" i="3"/>
  <c r="BP39" i="3"/>
  <c r="BP46" i="3" s="1"/>
  <c r="BO39" i="3"/>
  <c r="BN39" i="3"/>
  <c r="BM39" i="3"/>
  <c r="BL39" i="3"/>
  <c r="BL46" i="3" s="1"/>
  <c r="BK39" i="3"/>
  <c r="BJ39" i="3"/>
  <c r="BI39" i="3"/>
  <c r="BH39" i="3"/>
  <c r="BH46" i="3" s="1"/>
  <c r="BG39" i="3"/>
  <c r="BF39" i="3"/>
  <c r="BE39" i="3"/>
  <c r="BD39" i="3"/>
  <c r="BD46" i="3" s="1"/>
  <c r="BC39" i="3"/>
  <c r="BB39" i="3"/>
  <c r="BA39" i="3"/>
  <c r="AZ39" i="3"/>
  <c r="AZ46" i="3" s="1"/>
  <c r="AY39" i="3"/>
  <c r="AX39" i="3"/>
  <c r="AW39" i="3"/>
  <c r="AV39" i="3"/>
  <c r="AV46" i="3" s="1"/>
  <c r="AU39" i="3"/>
  <c r="AT39" i="3"/>
  <c r="AS39" i="3"/>
  <c r="AR39" i="3"/>
  <c r="AR46" i="3" s="1"/>
  <c r="AQ39" i="3"/>
  <c r="AP39" i="3"/>
  <c r="AO39" i="3"/>
  <c r="AN39" i="3"/>
  <c r="AN46" i="3" s="1"/>
  <c r="AM39" i="3"/>
  <c r="AL39" i="3"/>
  <c r="AK39" i="3"/>
  <c r="AJ39" i="3"/>
  <c r="AJ46" i="3" s="1"/>
  <c r="AI39" i="3"/>
  <c r="AH39" i="3"/>
  <c r="AG39" i="3"/>
  <c r="AF39" i="3"/>
  <c r="AF46" i="3" s="1"/>
  <c r="AE39" i="3"/>
  <c r="AD39" i="3"/>
  <c r="AC39" i="3"/>
  <c r="AB39" i="3"/>
  <c r="AA39" i="3"/>
  <c r="Z39" i="3"/>
  <c r="Y39" i="3"/>
  <c r="X39" i="3"/>
  <c r="W39" i="3"/>
  <c r="V39" i="3"/>
  <c r="U39" i="3"/>
  <c r="T39" i="3"/>
  <c r="S39" i="3"/>
  <c r="R39" i="3"/>
  <c r="Q39" i="3"/>
  <c r="P39" i="3"/>
  <c r="O39" i="3"/>
  <c r="N39" i="3"/>
  <c r="M39" i="3"/>
  <c r="L39" i="3"/>
  <c r="K39" i="3"/>
  <c r="J39" i="3"/>
  <c r="I39" i="3"/>
  <c r="H39" i="3"/>
  <c r="G39" i="3"/>
  <c r="F39" i="3"/>
  <c r="E39" i="3"/>
  <c r="D39" i="3"/>
  <c r="C54" i="3"/>
  <c r="C53" i="3"/>
  <c r="C41" i="3"/>
  <c r="C45" i="3"/>
  <c r="A50" i="25"/>
  <c r="A50" i="26"/>
  <c r="A25" i="18"/>
  <c r="A50" i="21"/>
  <c r="A49" i="23"/>
  <c r="A49" i="22"/>
  <c r="A49" i="24"/>
  <c r="A49" i="20"/>
  <c r="A49" i="19"/>
  <c r="B40" i="3" l="1"/>
  <c r="B48" i="3"/>
  <c r="B51" i="3"/>
  <c r="B39" i="3"/>
  <c r="B41" i="3"/>
  <c r="B44" i="3"/>
  <c r="B47" i="3"/>
  <c r="B54" i="3"/>
  <c r="E46" i="3"/>
  <c r="I46" i="3"/>
  <c r="Q46" i="3"/>
  <c r="U46" i="3"/>
  <c r="AC46" i="3"/>
  <c r="AK46" i="3"/>
  <c r="AS46" i="3"/>
  <c r="AS35" i="3" s="1"/>
  <c r="BA46" i="3"/>
  <c r="BI46" i="3"/>
  <c r="BQ46" i="3"/>
  <c r="G49" i="3"/>
  <c r="W49" i="3"/>
  <c r="AE49" i="3"/>
  <c r="AM49" i="3"/>
  <c r="AU49" i="3"/>
  <c r="BC49" i="3"/>
  <c r="BO49" i="3"/>
  <c r="BS49" i="3"/>
  <c r="E52" i="3"/>
  <c r="Q52" i="3"/>
  <c r="U52" i="3"/>
  <c r="Y52" i="3"/>
  <c r="AC52" i="3"/>
  <c r="AG52" i="3"/>
  <c r="AK52" i="3"/>
  <c r="AO52" i="3"/>
  <c r="AS52" i="3"/>
  <c r="AW52" i="3"/>
  <c r="BA52" i="3"/>
  <c r="BE52" i="3"/>
  <c r="BI52" i="3"/>
  <c r="BM52" i="3"/>
  <c r="BQ52" i="3"/>
  <c r="BU52" i="3"/>
  <c r="Y46" i="3"/>
  <c r="AG46" i="3"/>
  <c r="AO46" i="3"/>
  <c r="AW46" i="3"/>
  <c r="AW35" i="3" s="1"/>
  <c r="BE46" i="3"/>
  <c r="BE35" i="3" s="1"/>
  <c r="BM46" i="3"/>
  <c r="BU46" i="3"/>
  <c r="S49" i="3"/>
  <c r="AA49" i="3"/>
  <c r="AI49" i="3"/>
  <c r="AQ49" i="3"/>
  <c r="AY49" i="3"/>
  <c r="BG49" i="3"/>
  <c r="BK49" i="3"/>
  <c r="I52" i="3"/>
  <c r="O49" i="3"/>
  <c r="M52" i="3"/>
  <c r="K49" i="3"/>
  <c r="C49" i="19"/>
  <c r="B49" i="19" s="1"/>
  <c r="E49" i="19" s="1"/>
  <c r="C50" i="26"/>
  <c r="AO38" i="3"/>
  <c r="AL46" i="3"/>
  <c r="BB46" i="3"/>
  <c r="AF49" i="3"/>
  <c r="AF56" i="3" s="1"/>
  <c r="AV49" i="3"/>
  <c r="AV56" i="3" s="1"/>
  <c r="BH49" i="3"/>
  <c r="BH56" i="3" s="1"/>
  <c r="BT49" i="3"/>
  <c r="AH52" i="3"/>
  <c r="AX52" i="3"/>
  <c r="BR52" i="3"/>
  <c r="BT56" i="3"/>
  <c r="AH46" i="3"/>
  <c r="AP46" i="3"/>
  <c r="AP35" i="3" s="1"/>
  <c r="AX46" i="3"/>
  <c r="BF46" i="3"/>
  <c r="AJ49" i="3"/>
  <c r="AN49" i="3"/>
  <c r="AN56" i="3" s="1"/>
  <c r="AR49" i="3"/>
  <c r="AR56" i="3" s="1"/>
  <c r="AZ49" i="3"/>
  <c r="AZ56" i="3" s="1"/>
  <c r="BD49" i="3"/>
  <c r="BL49" i="3"/>
  <c r="BL56" i="3" s="1"/>
  <c r="BP49" i="3"/>
  <c r="AL52" i="3"/>
  <c r="AP52" i="3"/>
  <c r="AT52" i="3"/>
  <c r="BB52" i="3"/>
  <c r="BF52" i="3"/>
  <c r="BJ52" i="3"/>
  <c r="BN52" i="3"/>
  <c r="BU38" i="3"/>
  <c r="O46" i="3"/>
  <c r="S46" i="3"/>
  <c r="W46" i="3"/>
  <c r="AA46" i="3"/>
  <c r="AE46" i="3"/>
  <c r="AF35" i="3" s="1"/>
  <c r="AI46" i="3"/>
  <c r="AJ35" i="3" s="1"/>
  <c r="AM46" i="3"/>
  <c r="AU46" i="3"/>
  <c r="AV35" i="3" s="1"/>
  <c r="AY46" i="3"/>
  <c r="BC46" i="3"/>
  <c r="BC35" i="3" s="1"/>
  <c r="BG46" i="3"/>
  <c r="BH35" i="3" s="1"/>
  <c r="BK46" i="3"/>
  <c r="BL35" i="3" s="1"/>
  <c r="BO46" i="3"/>
  <c r="BP35" i="3" s="1"/>
  <c r="BS46" i="3"/>
  <c r="BV35" i="3" s="1"/>
  <c r="M49" i="3"/>
  <c r="Q49" i="3"/>
  <c r="U49" i="3"/>
  <c r="U56" i="3" s="1"/>
  <c r="Y49" i="3"/>
  <c r="AC49" i="3"/>
  <c r="AC56" i="3" s="1"/>
  <c r="AG49" i="3"/>
  <c r="AG56" i="3" s="1"/>
  <c r="AK49" i="3"/>
  <c r="AO49" i="3"/>
  <c r="AO56" i="3" s="1"/>
  <c r="AS49" i="3"/>
  <c r="AS56" i="3" s="1"/>
  <c r="AW49" i="3"/>
  <c r="BU49" i="3"/>
  <c r="O52" i="3"/>
  <c r="S52" i="3"/>
  <c r="W52" i="3"/>
  <c r="AA52" i="3"/>
  <c r="AE52" i="3"/>
  <c r="AI52" i="3"/>
  <c r="AI56" i="3" s="1"/>
  <c r="AM52" i="3"/>
  <c r="AQ52" i="3"/>
  <c r="AU52" i="3"/>
  <c r="AY52" i="3"/>
  <c r="BC52" i="3"/>
  <c r="BG52" i="3"/>
  <c r="BK52" i="3"/>
  <c r="BO52" i="3"/>
  <c r="BS52" i="3"/>
  <c r="AW42" i="3"/>
  <c r="C49" i="23"/>
  <c r="C50" i="25"/>
  <c r="B50" i="25" s="1"/>
  <c r="E50" i="25" s="1"/>
  <c r="C49" i="22"/>
  <c r="B49" i="22" s="1"/>
  <c r="C49" i="24"/>
  <c r="B48" i="22"/>
  <c r="E48" i="22" s="1"/>
  <c r="C50" i="21"/>
  <c r="P46" i="3"/>
  <c r="T46" i="3"/>
  <c r="X46" i="3"/>
  <c r="AB46" i="3"/>
  <c r="AC35" i="3" s="1"/>
  <c r="R49" i="3"/>
  <c r="V49" i="3"/>
  <c r="Z49" i="3"/>
  <c r="AD49" i="3"/>
  <c r="P52" i="3"/>
  <c r="T52" i="3"/>
  <c r="X52" i="3"/>
  <c r="AB52" i="3"/>
  <c r="G46" i="3"/>
  <c r="I49" i="3"/>
  <c r="G52" i="3"/>
  <c r="C49" i="20"/>
  <c r="R46" i="3"/>
  <c r="Z46" i="3"/>
  <c r="L49" i="3"/>
  <c r="P49" i="3"/>
  <c r="T49" i="3"/>
  <c r="X49" i="3"/>
  <c r="AB49" i="3"/>
  <c r="N52" i="3"/>
  <c r="R52" i="3"/>
  <c r="V52" i="3"/>
  <c r="Z52" i="3"/>
  <c r="AD52" i="3"/>
  <c r="D46" i="3"/>
  <c r="E35" i="3" s="1"/>
  <c r="H46" i="3"/>
  <c r="L46" i="3"/>
  <c r="F49" i="3"/>
  <c r="N49" i="3"/>
  <c r="H52" i="3"/>
  <c r="M46" i="3"/>
  <c r="BT8" i="14"/>
  <c r="BU8" i="14"/>
  <c r="H49" i="3"/>
  <c r="F52" i="3"/>
  <c r="D49" i="3"/>
  <c r="BT14" i="14"/>
  <c r="BT11" i="14"/>
  <c r="BT10" i="14"/>
  <c r="BT7" i="14"/>
  <c r="BT9" i="14"/>
  <c r="BT13" i="14"/>
  <c r="BT12" i="14"/>
  <c r="BT6" i="14"/>
  <c r="BU14" i="14"/>
  <c r="BU12" i="14"/>
  <c r="BU13" i="14"/>
  <c r="BU9" i="14"/>
  <c r="BU11" i="14"/>
  <c r="BU7" i="14"/>
  <c r="BU6" i="14"/>
  <c r="BU10" i="14"/>
  <c r="B49" i="21"/>
  <c r="E48" i="23"/>
  <c r="E48" i="21"/>
  <c r="BY4" i="15"/>
  <c r="BX4" i="15"/>
  <c r="BW3" i="15"/>
  <c r="BV3" i="15"/>
  <c r="BT38" i="3"/>
  <c r="BB56" i="3"/>
  <c r="BJ38" i="3"/>
  <c r="BJ46" i="3"/>
  <c r="BN38" i="3"/>
  <c r="BN46" i="3"/>
  <c r="BN35" i="3" s="1"/>
  <c r="BR38" i="3"/>
  <c r="BR46" i="3"/>
  <c r="U35" i="3"/>
  <c r="BD35" i="3"/>
  <c r="BT35" i="3"/>
  <c r="BS56" i="3"/>
  <c r="BA38" i="3"/>
  <c r="BA49" i="3"/>
  <c r="BA56" i="3" s="1"/>
  <c r="BE38" i="3"/>
  <c r="BE49" i="3"/>
  <c r="BI38" i="3"/>
  <c r="BI49" i="3"/>
  <c r="BM38" i="3"/>
  <c r="BM49" i="3"/>
  <c r="BM56" i="3" s="1"/>
  <c r="BQ38" i="3"/>
  <c r="BQ49" i="3"/>
  <c r="J49" i="3"/>
  <c r="L52" i="3"/>
  <c r="AG35" i="3"/>
  <c r="AK35" i="3"/>
  <c r="AJ56" i="3"/>
  <c r="AO35" i="3"/>
  <c r="BA35" i="3"/>
  <c r="BD56" i="3"/>
  <c r="BI35" i="3"/>
  <c r="BM35" i="3"/>
  <c r="BQ35" i="3"/>
  <c r="BP56" i="3"/>
  <c r="BB35" i="3"/>
  <c r="BE56" i="3"/>
  <c r="BJ35" i="3"/>
  <c r="BR35" i="3"/>
  <c r="J52" i="3"/>
  <c r="BV6" i="15"/>
  <c r="BW6" i="15"/>
  <c r="J46" i="3"/>
  <c r="K52" i="3"/>
  <c r="AD38" i="3"/>
  <c r="AD46" i="3"/>
  <c r="AD35" i="3" s="1"/>
  <c r="AT38" i="3"/>
  <c r="AT46" i="3"/>
  <c r="K38" i="3"/>
  <c r="K46" i="3"/>
  <c r="I38" i="3"/>
  <c r="Y38" i="3"/>
  <c r="AK38" i="3"/>
  <c r="AS38" i="3"/>
  <c r="AC38" i="3"/>
  <c r="N38" i="3"/>
  <c r="N46" i="3"/>
  <c r="V38" i="3"/>
  <c r="V46" i="3"/>
  <c r="AG38" i="3"/>
  <c r="AQ38" i="3"/>
  <c r="AQ46" i="3"/>
  <c r="F38" i="3"/>
  <c r="F46" i="3"/>
  <c r="E49" i="3"/>
  <c r="D52" i="3"/>
  <c r="C52" i="3"/>
  <c r="AW38" i="3"/>
  <c r="F42" i="3"/>
  <c r="AX42" i="3"/>
  <c r="P38" i="3"/>
  <c r="AN38" i="3"/>
  <c r="G42" i="3"/>
  <c r="K42" i="3"/>
  <c r="O42" i="3"/>
  <c r="S42" i="3"/>
  <c r="W42" i="3"/>
  <c r="AA42" i="3"/>
  <c r="AE42" i="3"/>
  <c r="AI42" i="3"/>
  <c r="AM42" i="3"/>
  <c r="AQ42" i="3"/>
  <c r="AQ55" i="3" s="1"/>
  <c r="AU42" i="3"/>
  <c r="AY42" i="3"/>
  <c r="BC42" i="3"/>
  <c r="BG42" i="3"/>
  <c r="BK42" i="3"/>
  <c r="BO42" i="3"/>
  <c r="BS42" i="3"/>
  <c r="D42" i="3"/>
  <c r="H42" i="3"/>
  <c r="L42" i="3"/>
  <c r="P42" i="3"/>
  <c r="T42" i="3"/>
  <c r="X42" i="3"/>
  <c r="AB42" i="3"/>
  <c r="AF42" i="3"/>
  <c r="AJ42" i="3"/>
  <c r="AN42" i="3"/>
  <c r="AR42" i="3"/>
  <c r="AV42" i="3"/>
  <c r="AZ42" i="3"/>
  <c r="BD42" i="3"/>
  <c r="BH42" i="3"/>
  <c r="BL42" i="3"/>
  <c r="BP42" i="3"/>
  <c r="BT42" i="3"/>
  <c r="N42" i="3"/>
  <c r="R42" i="3"/>
  <c r="V42" i="3"/>
  <c r="V55" i="3" s="1"/>
  <c r="Z42" i="3"/>
  <c r="AD42" i="3"/>
  <c r="AH42" i="3"/>
  <c r="AP42" i="3"/>
  <c r="AT42" i="3"/>
  <c r="AT55" i="3" s="1"/>
  <c r="BB42" i="3"/>
  <c r="BF42" i="3"/>
  <c r="BJ42" i="3"/>
  <c r="BN42" i="3"/>
  <c r="BN55" i="3" s="1"/>
  <c r="BR42" i="3"/>
  <c r="BR55" i="3" s="1"/>
  <c r="J42" i="3"/>
  <c r="H38" i="3"/>
  <c r="D38" i="3"/>
  <c r="AF38" i="3"/>
  <c r="BL38" i="3"/>
  <c r="X38" i="3"/>
  <c r="BD38" i="3"/>
  <c r="L38" i="3"/>
  <c r="L55" i="3" s="1"/>
  <c r="AV38" i="3"/>
  <c r="Q38" i="3"/>
  <c r="AB38" i="3"/>
  <c r="AJ38" i="3"/>
  <c r="AR38" i="3"/>
  <c r="AZ38" i="3"/>
  <c r="BH38" i="3"/>
  <c r="BP38" i="3"/>
  <c r="T38" i="3"/>
  <c r="I42" i="3"/>
  <c r="M42" i="3"/>
  <c r="AC42" i="3"/>
  <c r="AS42" i="3"/>
  <c r="BE42" i="3"/>
  <c r="BI42" i="3"/>
  <c r="AW55" i="3"/>
  <c r="AG42" i="3"/>
  <c r="Q42" i="3"/>
  <c r="E38" i="3"/>
  <c r="M38" i="3"/>
  <c r="B38" i="3" s="1"/>
  <c r="U38" i="3"/>
  <c r="BM42" i="3"/>
  <c r="BM55" i="3" s="1"/>
  <c r="J38" i="3"/>
  <c r="R38" i="3"/>
  <c r="Z38" i="3"/>
  <c r="AH38" i="3"/>
  <c r="AH55" i="3" s="1"/>
  <c r="AP38" i="3"/>
  <c r="AX38" i="3"/>
  <c r="BF38" i="3"/>
  <c r="Y42" i="3"/>
  <c r="AO42" i="3"/>
  <c r="BU42" i="3"/>
  <c r="BU55" i="3" s="1"/>
  <c r="G38" i="3"/>
  <c r="O38" i="3"/>
  <c r="S38" i="3"/>
  <c r="W38" i="3"/>
  <c r="W55" i="3" s="1"/>
  <c r="AA38" i="3"/>
  <c r="AA55" i="3" s="1"/>
  <c r="AE38" i="3"/>
  <c r="AE55" i="3" s="1"/>
  <c r="AI38" i="3"/>
  <c r="AI55" i="3" s="1"/>
  <c r="AM38" i="3"/>
  <c r="AM55" i="3" s="1"/>
  <c r="AU38" i="3"/>
  <c r="AY38" i="3"/>
  <c r="BC38" i="3"/>
  <c r="BG38" i="3"/>
  <c r="BG55" i="3" s="1"/>
  <c r="BK38" i="3"/>
  <c r="BO38" i="3"/>
  <c r="BS38" i="3"/>
  <c r="U42" i="3"/>
  <c r="AK42" i="3"/>
  <c r="BA42" i="3"/>
  <c r="BA55" i="3" s="1"/>
  <c r="BQ42" i="3"/>
  <c r="BQ55" i="3" s="1"/>
  <c r="E42" i="3"/>
  <c r="AL38" i="3"/>
  <c r="AL55" i="3" s="1"/>
  <c r="BB38" i="3"/>
  <c r="C51" i="3"/>
  <c r="C50" i="3"/>
  <c r="C48" i="3"/>
  <c r="C47" i="3"/>
  <c r="A26" i="18"/>
  <c r="A50" i="22"/>
  <c r="A51" i="25"/>
  <c r="A50" i="24"/>
  <c r="A51" i="21"/>
  <c r="A50" i="23"/>
  <c r="A50" i="20"/>
  <c r="A50" i="19"/>
  <c r="A51" i="26"/>
  <c r="E76" i="3" l="1"/>
  <c r="F77" i="3" s="1"/>
  <c r="AM56" i="3"/>
  <c r="W56" i="3"/>
  <c r="Y56" i="3"/>
  <c r="T76" i="3"/>
  <c r="S78" i="3" s="1"/>
  <c r="AL35" i="3"/>
  <c r="K76" i="3"/>
  <c r="J78" i="3" s="1"/>
  <c r="Z56" i="3"/>
  <c r="R55" i="3"/>
  <c r="S55" i="3"/>
  <c r="B42" i="3"/>
  <c r="O55" i="3"/>
  <c r="P56" i="3"/>
  <c r="B49" i="3"/>
  <c r="B52" i="3"/>
  <c r="BT55" i="3"/>
  <c r="BE55" i="3"/>
  <c r="AX55" i="3"/>
  <c r="BC56" i="3"/>
  <c r="AW56" i="3"/>
  <c r="BB55" i="3"/>
  <c r="BQ56" i="3"/>
  <c r="I35" i="3"/>
  <c r="I56" i="3"/>
  <c r="BU56" i="3"/>
  <c r="AK56" i="3"/>
  <c r="AO55" i="3"/>
  <c r="AC55" i="3"/>
  <c r="AN35" i="3"/>
  <c r="Z35" i="3"/>
  <c r="T56" i="3"/>
  <c r="R35" i="3"/>
  <c r="Q35" i="3"/>
  <c r="Q56" i="3"/>
  <c r="AX56" i="3"/>
  <c r="AL56" i="3"/>
  <c r="BK55" i="3"/>
  <c r="AQ35" i="3"/>
  <c r="AM35" i="3"/>
  <c r="H76" i="3"/>
  <c r="G78" i="3" s="1"/>
  <c r="Y35" i="3"/>
  <c r="S56" i="3"/>
  <c r="E56" i="3"/>
  <c r="BI56" i="3"/>
  <c r="BG56" i="3"/>
  <c r="W76" i="3"/>
  <c r="V78" i="3" s="1"/>
  <c r="B46" i="3"/>
  <c r="N55" i="3"/>
  <c r="BK56" i="3"/>
  <c r="BI55" i="3"/>
  <c r="AI35" i="3"/>
  <c r="AA35" i="3"/>
  <c r="AA56" i="3"/>
  <c r="BG35" i="3"/>
  <c r="AX35" i="3"/>
  <c r="AU56" i="3"/>
  <c r="AP56" i="3"/>
  <c r="Q76" i="3"/>
  <c r="R77" i="3" s="1"/>
  <c r="AY35" i="3"/>
  <c r="AB56" i="3"/>
  <c r="AH56" i="3"/>
  <c r="AH35" i="3"/>
  <c r="AB35" i="3"/>
  <c r="AS55" i="3"/>
  <c r="T35" i="3"/>
  <c r="R56" i="3"/>
  <c r="S35" i="3"/>
  <c r="P35" i="3"/>
  <c r="H56" i="3"/>
  <c r="C50" i="19"/>
  <c r="B50" i="19" s="1"/>
  <c r="E50" i="19" s="1"/>
  <c r="C51" i="26"/>
  <c r="B51" i="26" s="1"/>
  <c r="E51" i="26" s="1"/>
  <c r="B50" i="26"/>
  <c r="E50" i="26" s="1"/>
  <c r="H35" i="3"/>
  <c r="G75" i="3" s="1"/>
  <c r="G56" i="3"/>
  <c r="BO55" i="3"/>
  <c r="Y55" i="3"/>
  <c r="BO56" i="3"/>
  <c r="AY56" i="3"/>
  <c r="AE56" i="3"/>
  <c r="O56" i="3"/>
  <c r="BF56" i="3"/>
  <c r="X56" i="3"/>
  <c r="AG55" i="3"/>
  <c r="BJ55" i="3"/>
  <c r="D56" i="3"/>
  <c r="BF35" i="3"/>
  <c r="AZ35" i="3"/>
  <c r="X35" i="3"/>
  <c r="AY55" i="3"/>
  <c r="C50" i="23"/>
  <c r="B49" i="23"/>
  <c r="E49" i="23" s="1"/>
  <c r="C51" i="25"/>
  <c r="B51" i="25" s="1"/>
  <c r="E51" i="25" s="1"/>
  <c r="C50" i="22"/>
  <c r="C50" i="24"/>
  <c r="B50" i="24" s="1"/>
  <c r="E50" i="24" s="1"/>
  <c r="B49" i="24"/>
  <c r="E49" i="24" s="1"/>
  <c r="C51" i="21"/>
  <c r="Z76" i="3"/>
  <c r="Y78" i="3" s="1"/>
  <c r="C50" i="20"/>
  <c r="B49" i="20"/>
  <c r="E49" i="20" s="1"/>
  <c r="T55" i="3"/>
  <c r="L56" i="3"/>
  <c r="M56" i="3"/>
  <c r="M35" i="3"/>
  <c r="J35" i="3"/>
  <c r="J75" i="3" s="1"/>
  <c r="N76" i="3"/>
  <c r="O77" i="3" s="1"/>
  <c r="M55" i="3"/>
  <c r="BW8" i="14"/>
  <c r="BV8" i="14"/>
  <c r="U77" i="3"/>
  <c r="G55" i="3"/>
  <c r="L77" i="3"/>
  <c r="BZ4" i="15"/>
  <c r="CA4" i="15"/>
  <c r="BW13" i="14"/>
  <c r="BW14" i="14"/>
  <c r="BW12" i="14"/>
  <c r="BW10" i="14"/>
  <c r="BW11" i="14"/>
  <c r="BW9" i="14"/>
  <c r="BW7" i="14"/>
  <c r="BW6" i="14"/>
  <c r="BV13" i="14"/>
  <c r="BV11" i="14"/>
  <c r="BV12" i="14"/>
  <c r="BV10" i="14"/>
  <c r="BV7" i="14"/>
  <c r="BV14" i="14"/>
  <c r="BV6" i="14"/>
  <c r="BV9" i="14"/>
  <c r="B50" i="21"/>
  <c r="E49" i="22"/>
  <c r="E49" i="21"/>
  <c r="BX6" i="15"/>
  <c r="BY6" i="15"/>
  <c r="BX3" i="15"/>
  <c r="BY3" i="15"/>
  <c r="AF55" i="3"/>
  <c r="F55" i="3"/>
  <c r="BF55" i="3"/>
  <c r="Z55" i="3"/>
  <c r="O35" i="3"/>
  <c r="N56" i="3"/>
  <c r="BS55" i="3"/>
  <c r="BC55" i="3"/>
  <c r="AP55" i="3"/>
  <c r="AV55" i="3"/>
  <c r="BL55" i="3"/>
  <c r="AD55" i="3"/>
  <c r="G35" i="3"/>
  <c r="F56" i="3"/>
  <c r="AU35" i="3"/>
  <c r="AT56" i="3"/>
  <c r="N35" i="3"/>
  <c r="Y75" i="3" s="1"/>
  <c r="BO35" i="3"/>
  <c r="BN56" i="3"/>
  <c r="P55" i="3"/>
  <c r="W35" i="3"/>
  <c r="V56" i="3"/>
  <c r="AR35" i="3"/>
  <c r="AQ56" i="3"/>
  <c r="L35" i="3"/>
  <c r="K56" i="3"/>
  <c r="AE35" i="3"/>
  <c r="AD56" i="3"/>
  <c r="K35" i="3"/>
  <c r="P75" i="3" s="1"/>
  <c r="J56" i="3"/>
  <c r="AT35" i="3"/>
  <c r="V35" i="3"/>
  <c r="F35" i="3"/>
  <c r="BU35" i="3"/>
  <c r="BS35" i="3"/>
  <c r="BR56" i="3"/>
  <c r="BK35" i="3"/>
  <c r="BJ56" i="3"/>
  <c r="K55" i="3"/>
  <c r="J55" i="3"/>
  <c r="AK55" i="3"/>
  <c r="I55" i="3"/>
  <c r="E55" i="3"/>
  <c r="BP55" i="3"/>
  <c r="AZ55" i="3"/>
  <c r="AJ55" i="3"/>
  <c r="D55" i="3"/>
  <c r="AU55" i="3"/>
  <c r="Q55" i="3"/>
  <c r="BD55" i="3"/>
  <c r="BH55" i="3"/>
  <c r="AR55" i="3"/>
  <c r="AB55" i="3"/>
  <c r="X55" i="3"/>
  <c r="H55" i="3"/>
  <c r="AN55" i="3"/>
  <c r="U55" i="3"/>
  <c r="A52" i="21"/>
  <c r="A51" i="23"/>
  <c r="A51" i="22"/>
  <c r="A51" i="20"/>
  <c r="A51" i="24"/>
  <c r="A51" i="19"/>
  <c r="A52" i="26"/>
  <c r="A52" i="25"/>
  <c r="A27" i="18"/>
  <c r="S75" i="3" l="1"/>
  <c r="B55" i="3"/>
  <c r="I77" i="3"/>
  <c r="X77" i="3"/>
  <c r="V75" i="3"/>
  <c r="B35" i="3"/>
  <c r="P78" i="3"/>
  <c r="C51" i="19"/>
  <c r="B51" i="19" s="1"/>
  <c r="E51" i="19" s="1"/>
  <c r="C52" i="26"/>
  <c r="B52" i="26" s="1"/>
  <c r="E52" i="26" s="1"/>
  <c r="C51" i="23"/>
  <c r="B51" i="23" s="1"/>
  <c r="B50" i="23"/>
  <c r="E50" i="23" s="1"/>
  <c r="C52" i="25"/>
  <c r="C51" i="22"/>
  <c r="B51" i="22" s="1"/>
  <c r="B50" i="22"/>
  <c r="E50" i="22" s="1"/>
  <c r="C51" i="24"/>
  <c r="B51" i="24" s="1"/>
  <c r="E51" i="24" s="1"/>
  <c r="CC3" i="15"/>
  <c r="C52" i="21"/>
  <c r="C51" i="20"/>
  <c r="B51" i="20" s="1"/>
  <c r="E51" i="20" s="1"/>
  <c r="B50" i="20"/>
  <c r="E50" i="20" s="1"/>
  <c r="M75" i="3"/>
  <c r="M78" i="3"/>
  <c r="BY8" i="14"/>
  <c r="BX8" i="14"/>
  <c r="BY14" i="14"/>
  <c r="BZ3" i="15"/>
  <c r="CC4" i="15"/>
  <c r="CB4" i="15"/>
  <c r="CA3" i="15"/>
  <c r="CA6" i="15"/>
  <c r="BY13" i="14"/>
  <c r="BX6" i="14"/>
  <c r="BY7" i="14"/>
  <c r="BY10" i="14"/>
  <c r="BX12" i="14"/>
  <c r="BY6" i="14"/>
  <c r="BX14" i="14"/>
  <c r="BY11" i="14"/>
  <c r="BZ6" i="15"/>
  <c r="BX13" i="14"/>
  <c r="BY9" i="14"/>
  <c r="BY12" i="14"/>
  <c r="BX9" i="14"/>
  <c r="BX7" i="14"/>
  <c r="BX10" i="14"/>
  <c r="BX11" i="14"/>
  <c r="B51" i="21"/>
  <c r="E50" i="21"/>
  <c r="C44" i="3"/>
  <c r="C43" i="3"/>
  <c r="C40" i="3"/>
  <c r="C39" i="3"/>
  <c r="A52" i="19"/>
  <c r="A52" i="24"/>
  <c r="A52" i="23"/>
  <c r="A53" i="21"/>
  <c r="A53" i="19"/>
  <c r="A28" i="18"/>
  <c r="A52" i="20"/>
  <c r="A52" i="22"/>
  <c r="A53" i="25"/>
  <c r="A53" i="26"/>
  <c r="C52" i="19" l="1"/>
  <c r="B52" i="19" s="1"/>
  <c r="E52" i="19" s="1"/>
  <c r="C53" i="26"/>
  <c r="B53" i="26" s="1"/>
  <c r="E53" i="26" s="1"/>
  <c r="C53" i="25"/>
  <c r="B53" i="25" s="1"/>
  <c r="E53" i="25" s="1"/>
  <c r="C52" i="23"/>
  <c r="B52" i="23" s="1"/>
  <c r="B52" i="25"/>
  <c r="E52" i="25" s="1"/>
  <c r="C52" i="22"/>
  <c r="B52" i="22" s="1"/>
  <c r="C52" i="24"/>
  <c r="B52" i="24" s="1"/>
  <c r="E52" i="24" s="1"/>
  <c r="C53" i="21"/>
  <c r="C52" i="20"/>
  <c r="B52" i="20" s="1"/>
  <c r="E52" i="20" s="1"/>
  <c r="BZ8" i="14"/>
  <c r="CA8" i="14"/>
  <c r="CB3" i="15"/>
  <c r="BZ13" i="14"/>
  <c r="CB6" i="15"/>
  <c r="BZ7" i="14"/>
  <c r="BZ12" i="14"/>
  <c r="BZ9" i="14"/>
  <c r="CA11" i="14"/>
  <c r="CA10" i="14"/>
  <c r="CA12" i="14"/>
  <c r="CA6" i="14"/>
  <c r="CA7" i="14"/>
  <c r="CA14" i="14"/>
  <c r="CC6" i="15"/>
  <c r="CA9" i="14"/>
  <c r="CA13" i="14"/>
  <c r="CE4" i="15"/>
  <c r="CE3" i="15"/>
  <c r="CD4" i="15"/>
  <c r="BZ10" i="14"/>
  <c r="BZ14" i="14"/>
  <c r="BZ6" i="14"/>
  <c r="BZ11" i="14"/>
  <c r="B52" i="21"/>
  <c r="E51" i="23"/>
  <c r="E51" i="22"/>
  <c r="E51" i="21"/>
  <c r="C49" i="3"/>
  <c r="C46" i="3"/>
  <c r="C42" i="3"/>
  <c r="C38" i="3"/>
  <c r="A53" i="23"/>
  <c r="A54" i="25"/>
  <c r="A53" i="24"/>
  <c r="A53" i="22"/>
  <c r="A29" i="18"/>
  <c r="A54" i="21"/>
  <c r="A54" i="26"/>
  <c r="A54" i="19"/>
  <c r="A53" i="20"/>
  <c r="C53" i="19" l="1"/>
  <c r="B53" i="19" s="1"/>
  <c r="E53" i="19" s="1"/>
  <c r="C54" i="26"/>
  <c r="C54" i="25"/>
  <c r="B54" i="25" s="1"/>
  <c r="E54" i="25" s="1"/>
  <c r="C53" i="23"/>
  <c r="B53" i="23" s="1"/>
  <c r="C53" i="24"/>
  <c r="C53" i="22"/>
  <c r="B53" i="22" s="1"/>
  <c r="C54" i="21"/>
  <c r="C53" i="20"/>
  <c r="D35" i="3"/>
  <c r="CB8" i="14"/>
  <c r="CC8" i="14"/>
  <c r="CD3" i="15"/>
  <c r="CB7" i="14"/>
  <c r="CB14" i="14"/>
  <c r="CC11" i="14"/>
  <c r="CF3" i="15"/>
  <c r="CF4" i="15"/>
  <c r="CG4" i="15"/>
  <c r="CC12" i="14"/>
  <c r="CB6" i="14"/>
  <c r="CB12" i="14"/>
  <c r="CB10" i="14"/>
  <c r="CB13" i="14"/>
  <c r="CD6" i="15"/>
  <c r="CB9" i="14"/>
  <c r="CB11" i="14"/>
  <c r="CC9" i="14"/>
  <c r="CC14" i="14"/>
  <c r="CC7" i="14"/>
  <c r="CC10" i="14"/>
  <c r="CE6" i="15"/>
  <c r="CC6" i="14"/>
  <c r="CC13" i="14"/>
  <c r="B53" i="21"/>
  <c r="E52" i="23"/>
  <c r="E52" i="22"/>
  <c r="E52" i="21"/>
  <c r="C56" i="3"/>
  <c r="E58" i="3" s="1"/>
  <c r="C55" i="3"/>
  <c r="A54" i="22"/>
  <c r="A55" i="19"/>
  <c r="A55" i="26"/>
  <c r="A55" i="21"/>
  <c r="A54" i="24"/>
  <c r="A30" i="18"/>
  <c r="A54" i="23"/>
  <c r="A55" i="25"/>
  <c r="A54" i="20"/>
  <c r="C54" i="19" l="1"/>
  <c r="B54" i="19" s="1"/>
  <c r="E54" i="19" s="1"/>
  <c r="C55" i="26"/>
  <c r="B55" i="26" s="1"/>
  <c r="E55" i="26" s="1"/>
  <c r="B54" i="26"/>
  <c r="E54" i="26" s="1"/>
  <c r="C55" i="25"/>
  <c r="C54" i="23"/>
  <c r="C54" i="24"/>
  <c r="B53" i="24"/>
  <c r="E53" i="24" s="1"/>
  <c r="C54" i="22"/>
  <c r="B54" i="22" s="1"/>
  <c r="C55" i="19"/>
  <c r="B55" i="19" s="1"/>
  <c r="E55" i="19" s="1"/>
  <c r="C55" i="21"/>
  <c r="C54" i="20"/>
  <c r="B53" i="20"/>
  <c r="E53" i="20" s="1"/>
  <c r="CI4" i="15"/>
  <c r="CG14" i="14"/>
  <c r="CH4" i="15"/>
  <c r="CF11" i="14"/>
  <c r="CH3" i="15"/>
  <c r="CG3" i="15"/>
  <c r="CD8" i="14"/>
  <c r="CE8" i="14"/>
  <c r="CD9" i="14"/>
  <c r="CD14" i="14"/>
  <c r="CF6" i="15"/>
  <c r="CE7" i="14"/>
  <c r="CG6" i="15"/>
  <c r="CE12" i="14"/>
  <c r="CD10" i="14"/>
  <c r="CD13" i="14"/>
  <c r="CD6" i="14"/>
  <c r="CD12" i="14"/>
  <c r="CD7" i="14"/>
  <c r="CD11" i="14"/>
  <c r="CE9" i="14"/>
  <c r="CE14" i="14"/>
  <c r="CE11" i="14"/>
  <c r="CE13" i="14"/>
  <c r="CE6" i="14"/>
  <c r="CE10" i="14"/>
  <c r="B54" i="21"/>
  <c r="E53" i="23"/>
  <c r="E53" i="22"/>
  <c r="E53" i="21"/>
  <c r="C66" i="3"/>
  <c r="A56" i="25"/>
  <c r="A56" i="19"/>
  <c r="A55" i="23"/>
  <c r="A31" i="18"/>
  <c r="A56" i="26"/>
  <c r="A55" i="24"/>
  <c r="A55" i="20"/>
  <c r="A56" i="21"/>
  <c r="A55" i="22"/>
  <c r="C56" i="26" l="1"/>
  <c r="C56" i="25"/>
  <c r="B56" i="25" s="1"/>
  <c r="E56" i="25" s="1"/>
  <c r="B55" i="25"/>
  <c r="E55" i="25" s="1"/>
  <c r="C55" i="23"/>
  <c r="B55" i="23" s="1"/>
  <c r="B54" i="23"/>
  <c r="E54" i="23" s="1"/>
  <c r="C55" i="24"/>
  <c r="B54" i="24"/>
  <c r="E54" i="24" s="1"/>
  <c r="C55" i="22"/>
  <c r="C56" i="21"/>
  <c r="C56" i="19"/>
  <c r="C55" i="20"/>
  <c r="B54" i="20"/>
  <c r="E54" i="20" s="1"/>
  <c r="CG10" i="14"/>
  <c r="CI3" i="15"/>
  <c r="CK4" i="15"/>
  <c r="CI14" i="14"/>
  <c r="CK3" i="15"/>
  <c r="CJ4" i="15"/>
  <c r="CH8" i="14"/>
  <c r="CF9" i="14"/>
  <c r="CF14" i="14"/>
  <c r="CG7" i="14"/>
  <c r="CI6" i="15"/>
  <c r="CG6" i="14"/>
  <c r="CG13" i="14"/>
  <c r="CG9" i="14"/>
  <c r="CG12" i="14"/>
  <c r="CG8" i="14"/>
  <c r="CG11" i="14"/>
  <c r="CF6" i="14"/>
  <c r="CF10" i="14"/>
  <c r="CF8" i="14"/>
  <c r="CF13" i="14"/>
  <c r="CF7" i="14"/>
  <c r="CH6" i="15"/>
  <c r="CF12" i="14"/>
  <c r="B55" i="21"/>
  <c r="E54" i="22"/>
  <c r="E54" i="21"/>
  <c r="F3" i="28"/>
  <c r="D3" i="28"/>
  <c r="A3" i="28"/>
  <c r="N4" i="30"/>
  <c r="A57" i="21"/>
  <c r="A57" i="25"/>
  <c r="A56" i="24"/>
  <c r="A32" i="18"/>
  <c r="A56" i="23"/>
  <c r="A57" i="26"/>
  <c r="A56" i="20"/>
  <c r="A57" i="19"/>
  <c r="A56" i="22"/>
  <c r="A4" i="27"/>
  <c r="C57" i="26" l="1"/>
  <c r="B57" i="26" s="1"/>
  <c r="E57" i="26" s="1"/>
  <c r="B56" i="26"/>
  <c r="E56" i="26" s="1"/>
  <c r="C57" i="25"/>
  <c r="B57" i="25" s="1"/>
  <c r="E57" i="25" s="1"/>
  <c r="C57" i="19"/>
  <c r="B57" i="19" s="1"/>
  <c r="E57" i="19" s="1"/>
  <c r="C56" i="23"/>
  <c r="B56" i="23" s="1"/>
  <c r="C56" i="24"/>
  <c r="B56" i="24" s="1"/>
  <c r="E56" i="24" s="1"/>
  <c r="B55" i="24"/>
  <c r="E55" i="24" s="1"/>
  <c r="C56" i="22"/>
  <c r="B56" i="22" s="1"/>
  <c r="B55" i="22"/>
  <c r="E55" i="22" s="1"/>
  <c r="C57" i="21"/>
  <c r="B56" i="19"/>
  <c r="E56" i="19" s="1"/>
  <c r="C56" i="20"/>
  <c r="B55" i="20"/>
  <c r="E55" i="20" s="1"/>
  <c r="E5" i="18"/>
  <c r="CI8" i="14"/>
  <c r="CH12" i="14"/>
  <c r="CM4" i="15"/>
  <c r="CJ7" i="14"/>
  <c r="CK10" i="14"/>
  <c r="CL3" i="15"/>
  <c r="CL4" i="15"/>
  <c r="CH9" i="14"/>
  <c r="CH13" i="14"/>
  <c r="CJ6" i="15"/>
  <c r="CH10" i="14"/>
  <c r="CH6" i="14"/>
  <c r="CH14" i="14"/>
  <c r="CI13" i="14"/>
  <c r="CJ3" i="15"/>
  <c r="CH7" i="14"/>
  <c r="CH11" i="14"/>
  <c r="CI9" i="14"/>
  <c r="CK6" i="15"/>
  <c r="CI6" i="14"/>
  <c r="CI10" i="14"/>
  <c r="CI7" i="14"/>
  <c r="CI12" i="14"/>
  <c r="CI11" i="14"/>
  <c r="B56" i="21"/>
  <c r="E55" i="23"/>
  <c r="E55" i="21"/>
  <c r="AA15" i="28"/>
  <c r="A57" i="24"/>
  <c r="A58" i="21"/>
  <c r="A33" i="18"/>
  <c r="A58" i="19"/>
  <c r="A58" i="25"/>
  <c r="A57" i="22"/>
  <c r="A57" i="20"/>
  <c r="A57" i="23"/>
  <c r="A58" i="26"/>
  <c r="C4" i="27"/>
  <c r="C58" i="26" l="1"/>
  <c r="B58" i="26" s="1"/>
  <c r="E58" i="26" s="1"/>
  <c r="C58" i="25"/>
  <c r="B58" i="25" s="1"/>
  <c r="E58" i="25" s="1"/>
  <c r="C58" i="19"/>
  <c r="B58" i="19" s="1"/>
  <c r="E58" i="19" s="1"/>
  <c r="C57" i="24"/>
  <c r="B57" i="24" s="1"/>
  <c r="E57" i="24" s="1"/>
  <c r="C57" i="23"/>
  <c r="B57" i="23" s="1"/>
  <c r="C57" i="22"/>
  <c r="B57" i="22" s="1"/>
  <c r="C58" i="21"/>
  <c r="C57" i="20"/>
  <c r="B57" i="20" s="1"/>
  <c r="E57" i="20" s="1"/>
  <c r="B56" i="20"/>
  <c r="E56" i="20" s="1"/>
  <c r="B4" i="27"/>
  <c r="E7" i="18"/>
  <c r="E4" i="18"/>
  <c r="E6" i="18"/>
  <c r="CJ11" i="14"/>
  <c r="CM3" i="15"/>
  <c r="CO4" i="15"/>
  <c r="CN3" i="15"/>
  <c r="CM13" i="14"/>
  <c r="CN4" i="15"/>
  <c r="CL8" i="14"/>
  <c r="CJ6" i="14"/>
  <c r="CJ9" i="14"/>
  <c r="CJ12" i="14"/>
  <c r="CJ14" i="14"/>
  <c r="CL6" i="15"/>
  <c r="CJ13" i="14"/>
  <c r="CJ8" i="14"/>
  <c r="CK12" i="14"/>
  <c r="CM6" i="15"/>
  <c r="CK11" i="14"/>
  <c r="CJ10" i="14"/>
  <c r="CK6" i="14"/>
  <c r="CK13" i="14"/>
  <c r="CK8" i="14"/>
  <c r="CK9" i="14"/>
  <c r="CK14" i="14"/>
  <c r="CK7" i="14"/>
  <c r="B57" i="21"/>
  <c r="E56" i="23"/>
  <c r="E56" i="22"/>
  <c r="E56" i="21"/>
  <c r="AA37" i="28"/>
  <c r="Z37" i="28" s="1"/>
  <c r="AA39" i="28"/>
  <c r="Z39" i="28" s="1"/>
  <c r="J38" i="30" s="1"/>
  <c r="AA38" i="28"/>
  <c r="Z38" i="28" s="1"/>
  <c r="J37" i="30" s="1"/>
  <c r="AA40" i="28"/>
  <c r="Z40" i="28" s="1"/>
  <c r="J39" i="30" s="1"/>
  <c r="AA41" i="28"/>
  <c r="Z41" i="28" s="1"/>
  <c r="J47" i="30" s="1"/>
  <c r="AA36" i="28"/>
  <c r="Z36" i="28" s="1"/>
  <c r="AA35" i="28"/>
  <c r="Z35" i="28" s="1"/>
  <c r="AA34" i="28"/>
  <c r="AA42" i="28"/>
  <c r="Z42" i="28" s="1"/>
  <c r="J48" i="30" s="1"/>
  <c r="AA43" i="28"/>
  <c r="Z43" i="28" s="1"/>
  <c r="J49" i="30" s="1"/>
  <c r="AB15" i="28"/>
  <c r="A59" i="26"/>
  <c r="A58" i="20"/>
  <c r="A58" i="24"/>
  <c r="A59" i="21"/>
  <c r="A60" i="26"/>
  <c r="A34" i="18"/>
  <c r="A58" i="22"/>
  <c r="A59" i="19"/>
  <c r="A59" i="25"/>
  <c r="A58" i="23"/>
  <c r="C59" i="26" l="1"/>
  <c r="B59" i="26" s="1"/>
  <c r="C59" i="25"/>
  <c r="B59" i="25" s="1"/>
  <c r="E59" i="25" s="1"/>
  <c r="C59" i="19"/>
  <c r="B59" i="19" s="1"/>
  <c r="E59" i="19" s="1"/>
  <c r="C58" i="23"/>
  <c r="B58" i="23" s="1"/>
  <c r="C58" i="24"/>
  <c r="C58" i="22"/>
  <c r="B58" i="22" s="1"/>
  <c r="C59" i="21"/>
  <c r="C58" i="20"/>
  <c r="J36" i="30"/>
  <c r="J34" i="30"/>
  <c r="J35" i="30"/>
  <c r="CM8" i="14"/>
  <c r="CP4" i="15"/>
  <c r="CN7" i="14"/>
  <c r="CO13" i="14"/>
  <c r="CQ4" i="15"/>
  <c r="CQ3" i="15"/>
  <c r="CL12" i="14"/>
  <c r="CN6" i="15"/>
  <c r="CL10" i="14"/>
  <c r="CL13" i="14"/>
  <c r="CL6" i="14"/>
  <c r="CL7" i="14"/>
  <c r="CL11" i="14"/>
  <c r="CL9" i="14"/>
  <c r="CL14" i="14"/>
  <c r="CO3" i="15"/>
  <c r="CM7" i="14"/>
  <c r="CM6" i="14"/>
  <c r="CM10" i="14"/>
  <c r="CO6" i="15"/>
  <c r="CM12" i="14"/>
  <c r="CM9" i="14"/>
  <c r="CM14" i="14"/>
  <c r="CM11" i="14"/>
  <c r="B58" i="21"/>
  <c r="E59" i="26"/>
  <c r="E57" i="23"/>
  <c r="E57" i="22"/>
  <c r="E57" i="21"/>
  <c r="Z34" i="28"/>
  <c r="J26" i="30" s="1"/>
  <c r="AB37" i="28"/>
  <c r="AB38" i="28"/>
  <c r="AB40" i="28"/>
  <c r="AB39" i="28"/>
  <c r="AB41" i="28"/>
  <c r="AB36" i="28"/>
  <c r="AB35" i="28"/>
  <c r="AB34" i="28"/>
  <c r="AB42" i="28"/>
  <c r="AB43" i="28"/>
  <c r="A59" i="22"/>
  <c r="A60" i="19"/>
  <c r="A35" i="18"/>
  <c r="A61" i="26"/>
  <c r="A59" i="20"/>
  <c r="A60" i="25"/>
  <c r="A60" i="21"/>
  <c r="A59" i="23"/>
  <c r="A59" i="24"/>
  <c r="C60" i="26" l="1"/>
  <c r="B60" i="26" s="1"/>
  <c r="E60" i="26" s="1"/>
  <c r="C59" i="24"/>
  <c r="C60" i="19"/>
  <c r="B60" i="19" s="1"/>
  <c r="E60" i="19" s="1"/>
  <c r="C60" i="25"/>
  <c r="C59" i="23"/>
  <c r="B59" i="23" s="1"/>
  <c r="B58" i="24"/>
  <c r="E58" i="24" s="1"/>
  <c r="C59" i="22"/>
  <c r="C60" i="21"/>
  <c r="C59" i="20"/>
  <c r="B58" i="20"/>
  <c r="E58" i="20" s="1"/>
  <c r="CR4" i="15"/>
  <c r="CR3" i="15"/>
  <c r="CP14" i="14"/>
  <c r="CS4" i="15"/>
  <c r="CQ14" i="14"/>
  <c r="CP3" i="15"/>
  <c r="CN14" i="14"/>
  <c r="CN9" i="14"/>
  <c r="CN8" i="14"/>
  <c r="CN12" i="14"/>
  <c r="CN11" i="14"/>
  <c r="CP6" i="15"/>
  <c r="CN10" i="14"/>
  <c r="CN13" i="14"/>
  <c r="CN6" i="14"/>
  <c r="CQ6" i="15"/>
  <c r="CO9" i="14"/>
  <c r="CO12" i="14"/>
  <c r="CO8" i="14"/>
  <c r="CO11" i="14"/>
  <c r="CO14" i="14"/>
  <c r="CO7" i="14"/>
  <c r="CO10" i="14"/>
  <c r="CO6" i="14"/>
  <c r="B59" i="21"/>
  <c r="E58" i="23"/>
  <c r="E58" i="22"/>
  <c r="E58" i="21"/>
  <c r="A60" i="23"/>
  <c r="A61" i="25"/>
  <c r="A61" i="19"/>
  <c r="A36" i="18"/>
  <c r="A60" i="20"/>
  <c r="A62" i="26"/>
  <c r="A60" i="22"/>
  <c r="A60" i="24"/>
  <c r="A61" i="21"/>
  <c r="C61" i="26" l="1"/>
  <c r="B61" i="26" s="1"/>
  <c r="E61" i="26" s="1"/>
  <c r="C61" i="25"/>
  <c r="B61" i="25" s="1"/>
  <c r="E61" i="25" s="1"/>
  <c r="C60" i="24"/>
  <c r="B60" i="24" s="1"/>
  <c r="E60" i="24" s="1"/>
  <c r="B59" i="24"/>
  <c r="E59" i="24" s="1"/>
  <c r="B60" i="25"/>
  <c r="E60" i="25" s="1"/>
  <c r="C61" i="19"/>
  <c r="B61" i="19" s="1"/>
  <c r="E61" i="19" s="1"/>
  <c r="C60" i="22"/>
  <c r="C60" i="23"/>
  <c r="B60" i="23" s="1"/>
  <c r="B59" i="22"/>
  <c r="E59" i="22" s="1"/>
  <c r="C61" i="21"/>
  <c r="C60" i="20"/>
  <c r="B60" i="20" s="1"/>
  <c r="E60" i="20" s="1"/>
  <c r="B59" i="20"/>
  <c r="E59" i="20" s="1"/>
  <c r="CQ12" i="14"/>
  <c r="CQ13" i="14"/>
  <c r="CS6" i="15"/>
  <c r="CQ6" i="14"/>
  <c r="CQ9" i="14"/>
  <c r="CQ8" i="14"/>
  <c r="CQ7" i="14"/>
  <c r="CQ10" i="14"/>
  <c r="CQ11" i="14"/>
  <c r="CP9" i="14"/>
  <c r="CT4" i="15"/>
  <c r="CS10" i="14"/>
  <c r="CU3" i="15"/>
  <c r="CR11" i="14"/>
  <c r="CU4" i="15"/>
  <c r="CR6" i="15"/>
  <c r="CP12" i="14"/>
  <c r="CP6" i="14"/>
  <c r="CP8" i="14"/>
  <c r="CP11" i="14"/>
  <c r="CS3" i="15"/>
  <c r="CP10" i="14"/>
  <c r="CP13" i="14"/>
  <c r="CP7" i="14"/>
  <c r="B60" i="21"/>
  <c r="E59" i="23"/>
  <c r="E59" i="21"/>
  <c r="A37" i="18"/>
  <c r="A61" i="23"/>
  <c r="A61" i="22"/>
  <c r="A62" i="19"/>
  <c r="A63" i="26"/>
  <c r="A62" i="25"/>
  <c r="A62" i="21"/>
  <c r="A61" i="20"/>
  <c r="A61" i="24"/>
  <c r="C62" i="26" l="1"/>
  <c r="B62" i="26" s="1"/>
  <c r="E62" i="26" s="1"/>
  <c r="C62" i="25"/>
  <c r="B62" i="25" s="1"/>
  <c r="E62" i="25" s="1"/>
  <c r="C61" i="24"/>
  <c r="C61" i="23"/>
  <c r="B61" i="23" s="1"/>
  <c r="C62" i="19"/>
  <c r="B62" i="19" s="1"/>
  <c r="E62" i="19" s="1"/>
  <c r="C61" i="22"/>
  <c r="B61" i="22" s="1"/>
  <c r="B60" i="22"/>
  <c r="E60" i="22" s="1"/>
  <c r="C62" i="21"/>
  <c r="X101" i="26"/>
  <c r="Z119" i="26"/>
  <c r="W109" i="26"/>
  <c r="X91" i="26"/>
  <c r="V78" i="26"/>
  <c r="Z121" i="26"/>
  <c r="Y89" i="26"/>
  <c r="AA84" i="26"/>
  <c r="AA70" i="26"/>
  <c r="Y106" i="26"/>
  <c r="AC72" i="26"/>
  <c r="AC115" i="26"/>
  <c r="V123" i="26"/>
  <c r="AA104" i="26"/>
  <c r="V117" i="26"/>
  <c r="Y71" i="26"/>
  <c r="AB123" i="26"/>
  <c r="AC109" i="26"/>
  <c r="Z120" i="26"/>
  <c r="X107" i="26"/>
  <c r="AB90" i="26"/>
  <c r="AA113" i="26"/>
  <c r="X115" i="26"/>
  <c r="X78" i="26"/>
  <c r="AC112" i="26"/>
  <c r="Z108" i="26"/>
  <c r="AA102" i="26"/>
  <c r="W98" i="26"/>
  <c r="AA66" i="26"/>
  <c r="Z71" i="26"/>
  <c r="AB118" i="26"/>
  <c r="Z103" i="26"/>
  <c r="V94" i="26"/>
  <c r="V93" i="26"/>
  <c r="AA117" i="26"/>
  <c r="Y96" i="26"/>
  <c r="V103" i="26"/>
  <c r="V124" i="26"/>
  <c r="W92" i="26"/>
  <c r="AC118" i="26"/>
  <c r="Z117" i="26"/>
  <c r="AC120" i="26"/>
  <c r="AA111" i="26"/>
  <c r="AC108" i="26"/>
  <c r="W115" i="26"/>
  <c r="AC102" i="26"/>
  <c r="V107" i="26"/>
  <c r="V105" i="26"/>
  <c r="Y124" i="26"/>
  <c r="W69" i="26"/>
  <c r="Y72" i="26"/>
  <c r="Y111" i="26"/>
  <c r="X103" i="26"/>
  <c r="X87" i="26"/>
  <c r="Y120" i="26"/>
  <c r="W107" i="26"/>
  <c r="W78" i="26"/>
  <c r="AC116" i="26"/>
  <c r="AB106" i="26"/>
  <c r="V79" i="26"/>
  <c r="X122" i="26"/>
  <c r="AC124" i="26"/>
  <c r="Z98" i="26"/>
  <c r="AB103" i="26"/>
  <c r="V66" i="26"/>
  <c r="V122" i="26"/>
  <c r="X71" i="26"/>
  <c r="AC117" i="26"/>
  <c r="V96" i="26"/>
  <c r="AC69" i="26"/>
  <c r="X113" i="26"/>
  <c r="Y78" i="26"/>
  <c r="W121" i="26"/>
  <c r="Z111" i="26"/>
  <c r="AA118" i="26"/>
  <c r="AC90" i="26"/>
  <c r="AC99" i="26"/>
  <c r="X79" i="26"/>
  <c r="Y113" i="26"/>
  <c r="AB109" i="26"/>
  <c r="AA89" i="26"/>
  <c r="AB114" i="26"/>
  <c r="V70" i="26"/>
  <c r="AC103" i="26"/>
  <c r="AB121" i="26"/>
  <c r="AC89" i="26"/>
  <c r="AA114" i="26"/>
  <c r="Z85" i="26"/>
  <c r="V121" i="26"/>
  <c r="W85" i="26"/>
  <c r="AB71" i="26"/>
  <c r="W66" i="26"/>
  <c r="AA92" i="26"/>
  <c r="Y104" i="26"/>
  <c r="V116" i="26"/>
  <c r="AB120" i="26"/>
  <c r="W72" i="26"/>
  <c r="X98" i="26"/>
  <c r="AA90" i="26"/>
  <c r="V91" i="26"/>
  <c r="V69" i="26"/>
  <c r="Y118" i="26"/>
  <c r="AC94" i="26"/>
  <c r="Y122" i="26"/>
  <c r="AA120" i="26"/>
  <c r="Z79" i="26"/>
  <c r="Z87" i="26"/>
  <c r="AC106" i="26"/>
  <c r="W120" i="26"/>
  <c r="Z72" i="26"/>
  <c r="W94" i="26"/>
  <c r="V85" i="26"/>
  <c r="AC70" i="26"/>
  <c r="Y84" i="26"/>
  <c r="AC111" i="26"/>
  <c r="AB107" i="26"/>
  <c r="X96" i="26"/>
  <c r="V114" i="26"/>
  <c r="X114" i="26"/>
  <c r="AB66" i="26"/>
  <c r="AC92" i="26"/>
  <c r="Y66" i="26"/>
  <c r="V87" i="26"/>
  <c r="Z91" i="26"/>
  <c r="X94" i="26"/>
  <c r="Z66" i="26"/>
  <c r="AB104" i="26"/>
  <c r="Z116" i="26"/>
  <c r="AA115" i="26"/>
  <c r="Y87" i="26"/>
  <c r="AB112" i="26"/>
  <c r="AA96" i="26"/>
  <c r="AA71" i="26"/>
  <c r="AA87" i="26"/>
  <c r="W108" i="26"/>
  <c r="X84" i="26"/>
  <c r="Z115" i="26"/>
  <c r="AB89" i="26"/>
  <c r="AB92" i="26"/>
  <c r="X121" i="26"/>
  <c r="AA123" i="26"/>
  <c r="AA78" i="26"/>
  <c r="Y67" i="26"/>
  <c r="X105" i="26"/>
  <c r="AB105" i="26"/>
  <c r="AB113" i="26"/>
  <c r="AB94" i="26"/>
  <c r="W90" i="26"/>
  <c r="X102" i="26"/>
  <c r="W123" i="26"/>
  <c r="AA94" i="26"/>
  <c r="Y90" i="26"/>
  <c r="X85" i="26"/>
  <c r="AC107" i="26"/>
  <c r="V111" i="26"/>
  <c r="AA98" i="26"/>
  <c r="AB85" i="26"/>
  <c r="AC113" i="26"/>
  <c r="X66" i="26"/>
  <c r="Y70" i="26"/>
  <c r="X90" i="26"/>
  <c r="X67" i="26"/>
  <c r="X112" i="26"/>
  <c r="W102" i="26"/>
  <c r="Y121" i="26"/>
  <c r="X70" i="26"/>
  <c r="V84" i="26"/>
  <c r="X72" i="26"/>
  <c r="W103" i="26"/>
  <c r="AB119" i="26"/>
  <c r="AA107" i="26"/>
  <c r="AA122" i="26"/>
  <c r="X92" i="26"/>
  <c r="Y107" i="26"/>
  <c r="AB102" i="26"/>
  <c r="X89" i="26"/>
  <c r="Y117" i="26"/>
  <c r="X108" i="26"/>
  <c r="Y93" i="26"/>
  <c r="Z96" i="26"/>
  <c r="AB117" i="26"/>
  <c r="AB108" i="26"/>
  <c r="Y94" i="26"/>
  <c r="X117" i="26"/>
  <c r="Z118" i="26"/>
  <c r="Z104" i="26"/>
  <c r="Z122" i="26"/>
  <c r="AB69" i="26"/>
  <c r="AC91" i="26"/>
  <c r="Y69" i="26"/>
  <c r="AC78" i="26"/>
  <c r="Z94" i="26"/>
  <c r="X69" i="26"/>
  <c r="V92" i="26"/>
  <c r="W122" i="26"/>
  <c r="W113" i="26"/>
  <c r="AA85" i="26"/>
  <c r="Z92" i="26"/>
  <c r="Y108" i="26"/>
  <c r="X104" i="26"/>
  <c r="Y85" i="26"/>
  <c r="W67" i="26"/>
  <c r="AC105" i="26"/>
  <c r="AA116" i="26"/>
  <c r="X123" i="26"/>
  <c r="AC96" i="26"/>
  <c r="W106" i="26"/>
  <c r="AA67" i="26"/>
  <c r="Y115" i="26"/>
  <c r="W116" i="26"/>
  <c r="Y112" i="26"/>
  <c r="W91" i="26"/>
  <c r="V106" i="26"/>
  <c r="W99" i="26"/>
  <c r="W112" i="26"/>
  <c r="Y114" i="26"/>
  <c r="AA109" i="26"/>
  <c r="AC71" i="26"/>
  <c r="V109" i="26"/>
  <c r="Z84" i="26"/>
  <c r="Z70" i="26"/>
  <c r="Y119" i="26"/>
  <c r="Z107" i="26"/>
  <c r="AB93" i="26"/>
  <c r="W111" i="26"/>
  <c r="AC104" i="26"/>
  <c r="V118" i="26"/>
  <c r="AB70" i="26"/>
  <c r="V104" i="26"/>
  <c r="W87" i="26"/>
  <c r="Y99" i="26"/>
  <c r="AA119" i="26"/>
  <c r="AA79" i="26"/>
  <c r="Z106" i="26"/>
  <c r="Z123" i="26"/>
  <c r="Y109" i="26"/>
  <c r="AB84" i="26"/>
  <c r="Y105" i="26"/>
  <c r="AC85" i="26"/>
  <c r="Y98" i="26"/>
  <c r="X109" i="26"/>
  <c r="AC93" i="26"/>
  <c r="V102" i="26"/>
  <c r="W89" i="26"/>
  <c r="AB101" i="26"/>
  <c r="W124" i="26"/>
  <c r="Z67" i="26"/>
  <c r="AA72" i="26"/>
  <c r="Z109" i="26"/>
  <c r="Z112" i="26"/>
  <c r="AB91" i="26"/>
  <c r="Y92" i="26"/>
  <c r="AB124" i="26"/>
  <c r="V108" i="26"/>
  <c r="Z93" i="26"/>
  <c r="AB122" i="26"/>
  <c r="X116" i="26"/>
  <c r="Y102" i="26"/>
  <c r="AC84" i="26"/>
  <c r="X106" i="26"/>
  <c r="X124" i="26"/>
  <c r="W70" i="26"/>
  <c r="AC122" i="26"/>
  <c r="AC123" i="26"/>
  <c r="AA105" i="26"/>
  <c r="W101" i="26"/>
  <c r="AC121" i="26"/>
  <c r="AB111" i="26"/>
  <c r="Z113" i="26"/>
  <c r="AC66" i="26"/>
  <c r="W79" i="26"/>
  <c r="V98" i="26"/>
  <c r="V101" i="26"/>
  <c r="X118" i="26"/>
  <c r="AC114" i="26"/>
  <c r="AB116" i="26"/>
  <c r="V120" i="26"/>
  <c r="AA112" i="26"/>
  <c r="W105" i="26"/>
  <c r="AB78" i="26"/>
  <c r="AA108" i="26"/>
  <c r="Z69" i="26"/>
  <c r="X119" i="26"/>
  <c r="V89" i="26"/>
  <c r="AB79" i="26"/>
  <c r="V119" i="26"/>
  <c r="Z90" i="26"/>
  <c r="AA121" i="26"/>
  <c r="W93" i="26"/>
  <c r="V99" i="26"/>
  <c r="X99" i="26"/>
  <c r="Z101" i="26"/>
  <c r="AB96" i="26"/>
  <c r="Z124" i="26"/>
  <c r="W96" i="26"/>
  <c r="AA91" i="26"/>
  <c r="Z105" i="26"/>
  <c r="Z89" i="26"/>
  <c r="V67" i="26"/>
  <c r="X111" i="26"/>
  <c r="AC101" i="26"/>
  <c r="AB72" i="26"/>
  <c r="V112" i="26"/>
  <c r="AB115" i="26"/>
  <c r="W71" i="26"/>
  <c r="X93" i="26"/>
  <c r="Y123" i="26"/>
  <c r="Z102" i="26"/>
  <c r="AB99" i="26"/>
  <c r="AA93" i="26"/>
  <c r="Y103" i="26"/>
  <c r="V71" i="26"/>
  <c r="Z99" i="26"/>
  <c r="X120" i="26"/>
  <c r="AA69" i="26"/>
  <c r="V90" i="26"/>
  <c r="W119" i="26"/>
  <c r="V72" i="26"/>
  <c r="W114" i="26"/>
  <c r="AA99" i="26"/>
  <c r="AB67" i="26"/>
  <c r="W104" i="26"/>
  <c r="V113" i="26"/>
  <c r="AC98" i="26"/>
  <c r="AB98" i="26"/>
  <c r="Y91" i="26"/>
  <c r="Y116" i="26"/>
  <c r="AC119" i="26"/>
  <c r="AA101" i="26"/>
  <c r="Z114" i="26"/>
  <c r="AC67" i="26"/>
  <c r="AA103" i="26"/>
  <c r="AA106" i="26"/>
  <c r="Z78" i="26"/>
  <c r="AA124" i="26"/>
  <c r="W117" i="26"/>
  <c r="W118" i="26"/>
  <c r="W84" i="26"/>
  <c r="AB87" i="26"/>
  <c r="AC87" i="26"/>
  <c r="V115" i="26"/>
  <c r="Y79" i="26"/>
  <c r="Y101" i="26"/>
  <c r="AC79" i="26"/>
  <c r="C63" i="26"/>
  <c r="B63" i="26" s="1"/>
  <c r="C61" i="20"/>
  <c r="CS8" i="14"/>
  <c r="CW3" i="15"/>
  <c r="CU10" i="14"/>
  <c r="CV4" i="15"/>
  <c r="CW4" i="15"/>
  <c r="CT11" i="14"/>
  <c r="CT3" i="15"/>
  <c r="CR13" i="14"/>
  <c r="CR14" i="14"/>
  <c r="CU6" i="15"/>
  <c r="CS11" i="14"/>
  <c r="CS12" i="14"/>
  <c r="CS6" i="14"/>
  <c r="CS13" i="14"/>
  <c r="CS9" i="14"/>
  <c r="CS14" i="14"/>
  <c r="CS7" i="14"/>
  <c r="CR6" i="14"/>
  <c r="CR7" i="14"/>
  <c r="CR8" i="14"/>
  <c r="CR10" i="14"/>
  <c r="CR12" i="14"/>
  <c r="CT6" i="15"/>
  <c r="CR9" i="14"/>
  <c r="B61" i="21"/>
  <c r="E60" i="23"/>
  <c r="E60" i="21"/>
  <c r="A63" i="19"/>
  <c r="A63" i="21"/>
  <c r="A62" i="22"/>
  <c r="A62" i="24"/>
  <c r="A63" i="25"/>
  <c r="A62" i="20"/>
  <c r="A62" i="23"/>
  <c r="A38" i="18"/>
  <c r="V74" i="19" l="1"/>
  <c r="W115" i="19"/>
  <c r="AA92" i="19"/>
  <c r="AA86" i="19"/>
  <c r="Z69" i="19"/>
  <c r="AB90" i="19"/>
  <c r="AB91" i="19"/>
  <c r="AA110" i="19"/>
  <c r="AC120" i="19"/>
  <c r="Z84" i="19"/>
  <c r="AC88" i="19"/>
  <c r="AB104" i="19"/>
  <c r="W84" i="19"/>
  <c r="W118" i="19"/>
  <c r="X114" i="19"/>
  <c r="Z110" i="19"/>
  <c r="AB112" i="19"/>
  <c r="V88" i="19"/>
  <c r="X80" i="19"/>
  <c r="Z68" i="19"/>
  <c r="Z66" i="19"/>
  <c r="V72" i="19"/>
  <c r="AC70" i="19"/>
  <c r="AC93" i="19"/>
  <c r="AA89" i="19"/>
  <c r="Y72" i="19"/>
  <c r="X119" i="19"/>
  <c r="X91" i="19"/>
  <c r="AC66" i="19"/>
  <c r="X66" i="19"/>
  <c r="Y102" i="19"/>
  <c r="Y104" i="19"/>
  <c r="Z114" i="19"/>
  <c r="AC91" i="19"/>
  <c r="V121" i="19"/>
  <c r="AC110" i="19"/>
  <c r="Y110" i="19"/>
  <c r="Z111" i="19"/>
  <c r="V107" i="19"/>
  <c r="Y112" i="19"/>
  <c r="AB84" i="19"/>
  <c r="AB101" i="19"/>
  <c r="AC100" i="19"/>
  <c r="W119" i="19"/>
  <c r="W91" i="19"/>
  <c r="Z116" i="19"/>
  <c r="V84" i="19"/>
  <c r="V104" i="19"/>
  <c r="X95" i="19"/>
  <c r="AA119" i="19"/>
  <c r="V70" i="19"/>
  <c r="AC95" i="19"/>
  <c r="AC78" i="19"/>
  <c r="AB108" i="19"/>
  <c r="X104" i="19"/>
  <c r="V86" i="19"/>
  <c r="AC90" i="19"/>
  <c r="AC112" i="19"/>
  <c r="AA101" i="19"/>
  <c r="AC116" i="19"/>
  <c r="AB92" i="19"/>
  <c r="V91" i="19"/>
  <c r="Y115" i="19"/>
  <c r="AA80" i="19"/>
  <c r="AB74" i="19"/>
  <c r="AC124" i="19"/>
  <c r="AB118" i="19"/>
  <c r="AA70" i="19"/>
  <c r="V124" i="19"/>
  <c r="Z100" i="19"/>
  <c r="AC121" i="19"/>
  <c r="Y106" i="19"/>
  <c r="Z89" i="19"/>
  <c r="AB95" i="19"/>
  <c r="AA113" i="19"/>
  <c r="X113" i="19"/>
  <c r="AA107" i="19"/>
  <c r="AC108" i="19"/>
  <c r="AC86" i="19"/>
  <c r="X74" i="19"/>
  <c r="AC105" i="19"/>
  <c r="AA123" i="19"/>
  <c r="Y118" i="19"/>
  <c r="AA69" i="19"/>
  <c r="Z117" i="19"/>
  <c r="V111" i="19"/>
  <c r="W66" i="19"/>
  <c r="Y86" i="19"/>
  <c r="AA66" i="19"/>
  <c r="AA115" i="19"/>
  <c r="Y121" i="19"/>
  <c r="AC98" i="19"/>
  <c r="X112" i="19"/>
  <c r="X117" i="19"/>
  <c r="AB116" i="19"/>
  <c r="X89" i="19"/>
  <c r="AA95" i="19"/>
  <c r="Y107" i="19"/>
  <c r="AB98" i="19"/>
  <c r="AA72" i="19"/>
  <c r="X116" i="19"/>
  <c r="Z112" i="19"/>
  <c r="V78" i="19"/>
  <c r="X69" i="19"/>
  <c r="AC101" i="19"/>
  <c r="AA114" i="19"/>
  <c r="X88" i="19"/>
  <c r="W112" i="19"/>
  <c r="Z91" i="19"/>
  <c r="Z72" i="19"/>
  <c r="W74" i="19"/>
  <c r="AA104" i="19"/>
  <c r="W80" i="19"/>
  <c r="AA105" i="19"/>
  <c r="AA88" i="19"/>
  <c r="W68" i="19"/>
  <c r="V110" i="19"/>
  <c r="W86" i="19"/>
  <c r="Y77" i="19"/>
  <c r="AB105" i="19"/>
  <c r="Y84" i="19"/>
  <c r="Z124" i="19"/>
  <c r="Z77" i="19"/>
  <c r="Z118" i="19"/>
  <c r="AA111" i="19"/>
  <c r="X106" i="19"/>
  <c r="AB66" i="19"/>
  <c r="AB122" i="19"/>
  <c r="AA100" i="19"/>
  <c r="Y119" i="19"/>
  <c r="Y92" i="19"/>
  <c r="Z90" i="19"/>
  <c r="V112" i="19"/>
  <c r="Y124" i="19"/>
  <c r="AC104" i="19"/>
  <c r="Z123" i="19"/>
  <c r="Z113" i="19"/>
  <c r="AC103" i="19"/>
  <c r="W77" i="19"/>
  <c r="AB114" i="19"/>
  <c r="Y70" i="19"/>
  <c r="Z88" i="19"/>
  <c r="Y123" i="19"/>
  <c r="X86" i="19"/>
  <c r="Z103" i="19"/>
  <c r="Z120" i="19"/>
  <c r="V103" i="19"/>
  <c r="W89" i="19"/>
  <c r="AB93" i="19"/>
  <c r="Y98" i="19"/>
  <c r="W102" i="19"/>
  <c r="Y89" i="19"/>
  <c r="Y88" i="19"/>
  <c r="AA68" i="19"/>
  <c r="V80" i="19"/>
  <c r="Z122" i="19"/>
  <c r="X105" i="19"/>
  <c r="Z101" i="19"/>
  <c r="X92" i="19"/>
  <c r="W105" i="19"/>
  <c r="V95" i="19"/>
  <c r="Y93" i="19"/>
  <c r="Z119" i="19"/>
  <c r="Z74" i="19"/>
  <c r="Z102" i="19"/>
  <c r="X120" i="19"/>
  <c r="W106" i="19"/>
  <c r="AB86" i="19"/>
  <c r="AC114" i="19"/>
  <c r="X70" i="19"/>
  <c r="AB117" i="19"/>
  <c r="Z98" i="19"/>
  <c r="W72" i="19"/>
  <c r="AA78" i="19"/>
  <c r="AA124" i="19"/>
  <c r="AA122" i="19"/>
  <c r="X102" i="19"/>
  <c r="W108" i="19"/>
  <c r="AA74" i="19"/>
  <c r="X100" i="19"/>
  <c r="V77" i="19"/>
  <c r="AB68" i="19"/>
  <c r="AC77" i="19"/>
  <c r="V114" i="19"/>
  <c r="V117" i="19"/>
  <c r="AB106" i="19"/>
  <c r="Z86" i="19"/>
  <c r="AB89" i="19"/>
  <c r="V108" i="19"/>
  <c r="AC72" i="19"/>
  <c r="AC115" i="19"/>
  <c r="Z107" i="19"/>
  <c r="Z106" i="19"/>
  <c r="AB78" i="19"/>
  <c r="AB107" i="19"/>
  <c r="AC119" i="19"/>
  <c r="W69" i="19"/>
  <c r="AC68" i="19"/>
  <c r="X118" i="19"/>
  <c r="X84" i="19"/>
  <c r="Y68" i="19"/>
  <c r="W124" i="19"/>
  <c r="AB70" i="19"/>
  <c r="AC113" i="19"/>
  <c r="X110" i="19"/>
  <c r="Y120" i="19"/>
  <c r="AB100" i="19"/>
  <c r="W90" i="19"/>
  <c r="Y90" i="19"/>
  <c r="AB115" i="19"/>
  <c r="W123" i="19"/>
  <c r="V123" i="19"/>
  <c r="Z105" i="19"/>
  <c r="AA93" i="19"/>
  <c r="AA106" i="19"/>
  <c r="V105" i="19"/>
  <c r="AB80" i="19"/>
  <c r="X121" i="19"/>
  <c r="V120" i="19"/>
  <c r="V66" i="19"/>
  <c r="Z95" i="19"/>
  <c r="V101" i="19"/>
  <c r="AB103" i="19"/>
  <c r="AC111" i="19"/>
  <c r="V116" i="19"/>
  <c r="Y95" i="19"/>
  <c r="AC92" i="19"/>
  <c r="V106" i="19"/>
  <c r="W88" i="19"/>
  <c r="Z70" i="19"/>
  <c r="Y74" i="19"/>
  <c r="AB102" i="19"/>
  <c r="W113" i="19"/>
  <c r="AA84" i="19"/>
  <c r="Y114" i="19"/>
  <c r="X107" i="19"/>
  <c r="V68" i="19"/>
  <c r="X77" i="19"/>
  <c r="AA108" i="19"/>
  <c r="X122" i="19"/>
  <c r="Y105" i="19"/>
  <c r="Y100" i="19"/>
  <c r="X93" i="19"/>
  <c r="AC123" i="19"/>
  <c r="V92" i="19"/>
  <c r="X90" i="19"/>
  <c r="W78" i="19"/>
  <c r="AA112" i="19"/>
  <c r="X101" i="19"/>
  <c r="AA121" i="19"/>
  <c r="V98" i="19"/>
  <c r="AB69" i="19"/>
  <c r="V89" i="19"/>
  <c r="AC89" i="19"/>
  <c r="AB88" i="19"/>
  <c r="V122" i="19"/>
  <c r="AC106" i="19"/>
  <c r="W114" i="19"/>
  <c r="AB113" i="19"/>
  <c r="AC117" i="19"/>
  <c r="X72" i="19"/>
  <c r="Z108" i="19"/>
  <c r="AB123" i="19"/>
  <c r="Z93" i="19"/>
  <c r="Z121" i="19"/>
  <c r="W104" i="19"/>
  <c r="AB77" i="19"/>
  <c r="Z78" i="19"/>
  <c r="W100" i="19"/>
  <c r="V93" i="19"/>
  <c r="X111" i="19"/>
  <c r="W116" i="19"/>
  <c r="X78" i="19"/>
  <c r="W121" i="19"/>
  <c r="AB124" i="19"/>
  <c r="X123" i="19"/>
  <c r="V90" i="19"/>
  <c r="Y116" i="19"/>
  <c r="AA98" i="19"/>
  <c r="X108" i="19"/>
  <c r="AC74" i="19"/>
  <c r="AA116" i="19"/>
  <c r="W110" i="19"/>
  <c r="Y78" i="19"/>
  <c r="AB120" i="19"/>
  <c r="Y66" i="19"/>
  <c r="W70" i="19"/>
  <c r="Y69" i="19"/>
  <c r="AB119" i="19"/>
  <c r="X98" i="19"/>
  <c r="V119" i="19"/>
  <c r="W93" i="19"/>
  <c r="V100" i="19"/>
  <c r="Y101" i="19"/>
  <c r="AC122" i="19"/>
  <c r="AC80" i="19"/>
  <c r="V102" i="19"/>
  <c r="Z104" i="19"/>
  <c r="Y91" i="19"/>
  <c r="X115" i="19"/>
  <c r="Z80" i="19"/>
  <c r="W107" i="19"/>
  <c r="Y117" i="19"/>
  <c r="AC118" i="19"/>
  <c r="AA77" i="19"/>
  <c r="V69" i="19"/>
  <c r="Y103" i="19"/>
  <c r="W120" i="19"/>
  <c r="AA117" i="19"/>
  <c r="Z115" i="19"/>
  <c r="AC107" i="19"/>
  <c r="V115" i="19"/>
  <c r="W111" i="19"/>
  <c r="W95" i="19"/>
  <c r="AA120" i="19"/>
  <c r="Y108" i="19"/>
  <c r="X68" i="19"/>
  <c r="AC102" i="19"/>
  <c r="V113" i="19"/>
  <c r="V118" i="19"/>
  <c r="AB111" i="19"/>
  <c r="AA102" i="19"/>
  <c r="Z92" i="19"/>
  <c r="X103" i="19"/>
  <c r="Y80" i="19"/>
  <c r="AB121" i="19"/>
  <c r="Y122" i="19"/>
  <c r="AB72" i="19"/>
  <c r="W117" i="19"/>
  <c r="AB110" i="19"/>
  <c r="AC84" i="19"/>
  <c r="W101" i="19"/>
  <c r="AA91" i="19"/>
  <c r="W98" i="19"/>
  <c r="W122" i="19"/>
  <c r="AA90" i="19"/>
  <c r="Y113" i="19"/>
  <c r="W103" i="19"/>
  <c r="AA118" i="19"/>
  <c r="Y111" i="19"/>
  <c r="AA103" i="19"/>
  <c r="AC69" i="19"/>
  <c r="X124" i="19"/>
  <c r="W92" i="19"/>
  <c r="Y92" i="25"/>
  <c r="W84" i="25"/>
  <c r="X109" i="25"/>
  <c r="Z66" i="25"/>
  <c r="V72" i="25"/>
  <c r="AB94" i="25"/>
  <c r="W117" i="25"/>
  <c r="Y121" i="25"/>
  <c r="W85" i="25"/>
  <c r="AA114" i="25"/>
  <c r="AB99" i="25"/>
  <c r="Y104" i="25"/>
  <c r="AA106" i="25"/>
  <c r="AB92" i="25"/>
  <c r="Y115" i="25"/>
  <c r="V111" i="25"/>
  <c r="X92" i="25"/>
  <c r="V115" i="25"/>
  <c r="Y84" i="25"/>
  <c r="Y89" i="25"/>
  <c r="W69" i="25"/>
  <c r="V102" i="25"/>
  <c r="Y101" i="25"/>
  <c r="V79" i="25"/>
  <c r="AA115" i="25"/>
  <c r="Y111" i="25"/>
  <c r="W123" i="25"/>
  <c r="X117" i="25"/>
  <c r="Z123" i="25"/>
  <c r="Z90" i="25"/>
  <c r="Y113" i="25"/>
  <c r="AB102" i="25"/>
  <c r="W79" i="25"/>
  <c r="Y70" i="25"/>
  <c r="W93" i="25"/>
  <c r="AB87" i="25"/>
  <c r="Z107" i="25"/>
  <c r="X84" i="25"/>
  <c r="W96" i="25"/>
  <c r="AA91" i="25"/>
  <c r="AB93" i="25"/>
  <c r="Y65" i="25"/>
  <c r="AC118" i="25"/>
  <c r="AC70" i="25"/>
  <c r="W102" i="25"/>
  <c r="AC67" i="25"/>
  <c r="Z103" i="25"/>
  <c r="W107" i="25"/>
  <c r="Y119" i="25"/>
  <c r="AA102" i="25"/>
  <c r="W78" i="25"/>
  <c r="Y91" i="25"/>
  <c r="X122" i="25"/>
  <c r="AB107" i="25"/>
  <c r="W122" i="25"/>
  <c r="X87" i="25"/>
  <c r="V96" i="25"/>
  <c r="AB67" i="25"/>
  <c r="AA103" i="25"/>
  <c r="W65" i="25"/>
  <c r="W91" i="25"/>
  <c r="V101" i="25"/>
  <c r="Z67" i="25"/>
  <c r="Y71" i="25"/>
  <c r="Y114" i="25"/>
  <c r="Z121" i="25"/>
  <c r="V94" i="25"/>
  <c r="Z99" i="25"/>
  <c r="Z79" i="25"/>
  <c r="AA124" i="25"/>
  <c r="W119" i="25"/>
  <c r="V107" i="25"/>
  <c r="AB106" i="25"/>
  <c r="AA112" i="25"/>
  <c r="Z118" i="25"/>
  <c r="AA119" i="25"/>
  <c r="Z102" i="25"/>
  <c r="Y96" i="25"/>
  <c r="AB98" i="25"/>
  <c r="Y120" i="25"/>
  <c r="AC105" i="25"/>
  <c r="AB116" i="25"/>
  <c r="V106" i="25"/>
  <c r="X112" i="25"/>
  <c r="V103" i="25"/>
  <c r="Y107" i="25"/>
  <c r="V108" i="25"/>
  <c r="X104" i="25"/>
  <c r="W101" i="25"/>
  <c r="AC72" i="25"/>
  <c r="AA84" i="25"/>
  <c r="X101" i="25"/>
  <c r="W66" i="25"/>
  <c r="X90" i="25"/>
  <c r="AC123" i="25"/>
  <c r="AC109" i="25"/>
  <c r="AB123" i="25"/>
  <c r="Z94" i="25"/>
  <c r="X98" i="25"/>
  <c r="X102" i="25"/>
  <c r="Z101" i="25"/>
  <c r="Z92" i="25"/>
  <c r="Y108" i="25"/>
  <c r="V87" i="25"/>
  <c r="V70" i="25"/>
  <c r="V109" i="25"/>
  <c r="X99" i="25"/>
  <c r="AC121" i="25"/>
  <c r="AC78" i="25"/>
  <c r="AC104" i="25"/>
  <c r="AA93" i="25"/>
  <c r="Z124" i="25"/>
  <c r="AC92" i="25"/>
  <c r="AB79" i="25"/>
  <c r="AB89" i="25"/>
  <c r="Y106" i="25"/>
  <c r="X106" i="25"/>
  <c r="AA87" i="25"/>
  <c r="W87" i="25"/>
  <c r="Z106" i="25"/>
  <c r="V119" i="25"/>
  <c r="X120" i="25"/>
  <c r="V112" i="25"/>
  <c r="AA98" i="25"/>
  <c r="Z85" i="25"/>
  <c r="V91" i="25"/>
  <c r="X108" i="25"/>
  <c r="Z89" i="25"/>
  <c r="AC103" i="25"/>
  <c r="Y93" i="25"/>
  <c r="AA67" i="25"/>
  <c r="Y103" i="25"/>
  <c r="AC106" i="25"/>
  <c r="V92" i="25"/>
  <c r="W120" i="25"/>
  <c r="Z114" i="25"/>
  <c r="AC90" i="25"/>
  <c r="X66" i="25"/>
  <c r="AA120" i="25"/>
  <c r="X69" i="25"/>
  <c r="X118" i="25"/>
  <c r="AB113" i="25"/>
  <c r="AC85" i="25"/>
  <c r="X96" i="25"/>
  <c r="W104" i="25"/>
  <c r="AA85" i="25"/>
  <c r="AC101" i="25"/>
  <c r="AC111" i="25"/>
  <c r="W92" i="25"/>
  <c r="W105" i="25"/>
  <c r="W115" i="25"/>
  <c r="Z70" i="25"/>
  <c r="Z119" i="25"/>
  <c r="AC65" i="25"/>
  <c r="W109" i="25"/>
  <c r="Y78" i="25"/>
  <c r="Z120" i="25"/>
  <c r="AB65" i="25"/>
  <c r="AC122" i="25"/>
  <c r="X114" i="25"/>
  <c r="X94" i="25"/>
  <c r="Y112" i="25"/>
  <c r="Z93" i="25"/>
  <c r="Z72" i="25"/>
  <c r="W99" i="25"/>
  <c r="AA116" i="25"/>
  <c r="AB111" i="25"/>
  <c r="X78" i="25"/>
  <c r="X79" i="25"/>
  <c r="Y109" i="25"/>
  <c r="AB85" i="25"/>
  <c r="Y69" i="25"/>
  <c r="AA107" i="25"/>
  <c r="Z96" i="25"/>
  <c r="Z78" i="25"/>
  <c r="AB69" i="25"/>
  <c r="W112" i="25"/>
  <c r="AC102" i="25"/>
  <c r="X113" i="25"/>
  <c r="Y117" i="25"/>
  <c r="Z105" i="25"/>
  <c r="AC69" i="25"/>
  <c r="X67" i="25"/>
  <c r="X89" i="25"/>
  <c r="AC120" i="25"/>
  <c r="X85" i="25"/>
  <c r="X71" i="25"/>
  <c r="AA122" i="25"/>
  <c r="AA70" i="25"/>
  <c r="AB118" i="25"/>
  <c r="X70" i="25"/>
  <c r="V124" i="25"/>
  <c r="Y105" i="25"/>
  <c r="AB108" i="25"/>
  <c r="V71" i="25"/>
  <c r="W71" i="25"/>
  <c r="Z116" i="25"/>
  <c r="AB78" i="25"/>
  <c r="W121" i="25"/>
  <c r="Y67" i="25"/>
  <c r="AC96" i="25"/>
  <c r="V118" i="25"/>
  <c r="AB90" i="25"/>
  <c r="X116" i="25"/>
  <c r="Y123" i="25"/>
  <c r="AC113" i="25"/>
  <c r="X115" i="25"/>
  <c r="AB112" i="25"/>
  <c r="V116" i="25"/>
  <c r="X93" i="25"/>
  <c r="AA78" i="25"/>
  <c r="V90" i="25"/>
  <c r="V93" i="25"/>
  <c r="AC117" i="25"/>
  <c r="AB96" i="25"/>
  <c r="AA99" i="25"/>
  <c r="AC112" i="25"/>
  <c r="Y79" i="25"/>
  <c r="AA105" i="25"/>
  <c r="AB105" i="25"/>
  <c r="W118" i="25"/>
  <c r="V85" i="25"/>
  <c r="V67" i="25"/>
  <c r="X107" i="25"/>
  <c r="AA65" i="25"/>
  <c r="AB104" i="25"/>
  <c r="AA113" i="25"/>
  <c r="AC93" i="25"/>
  <c r="AB115" i="25"/>
  <c r="AB117" i="25"/>
  <c r="AB109" i="25"/>
  <c r="Y118" i="25"/>
  <c r="AC87" i="25"/>
  <c r="AA96" i="25"/>
  <c r="AC116" i="25"/>
  <c r="AA90" i="25"/>
  <c r="Z91" i="25"/>
  <c r="W98" i="25"/>
  <c r="AC71" i="25"/>
  <c r="Y122" i="25"/>
  <c r="AC119" i="25"/>
  <c r="X91" i="25"/>
  <c r="W67" i="25"/>
  <c r="V66" i="25"/>
  <c r="Z71" i="25"/>
  <c r="AA123" i="25"/>
  <c r="AB103" i="25"/>
  <c r="W111" i="25"/>
  <c r="AC115" i="25"/>
  <c r="W113" i="25"/>
  <c r="V104" i="25"/>
  <c r="V123" i="25"/>
  <c r="AB84" i="25"/>
  <c r="AA118" i="25"/>
  <c r="Z111" i="25"/>
  <c r="X105" i="25"/>
  <c r="Z104" i="25"/>
  <c r="AA104" i="25"/>
  <c r="Y94" i="25"/>
  <c r="W124" i="25"/>
  <c r="Z112" i="25"/>
  <c r="V99" i="25"/>
  <c r="AA117" i="25"/>
  <c r="W72" i="25"/>
  <c r="AB91" i="25"/>
  <c r="W106" i="25"/>
  <c r="V78" i="25"/>
  <c r="W108" i="25"/>
  <c r="AB72" i="25"/>
  <c r="AB121" i="25"/>
  <c r="AB119" i="25"/>
  <c r="Z109" i="25"/>
  <c r="AC108" i="25"/>
  <c r="X124" i="25"/>
  <c r="X123" i="25"/>
  <c r="X119" i="25"/>
  <c r="AA92" i="25"/>
  <c r="AC66" i="25"/>
  <c r="Z108" i="25"/>
  <c r="AB114" i="25"/>
  <c r="W90" i="25"/>
  <c r="V113" i="25"/>
  <c r="AC99" i="25"/>
  <c r="X103" i="25"/>
  <c r="Y98" i="25"/>
  <c r="AB124" i="25"/>
  <c r="X111" i="25"/>
  <c r="AC94" i="25"/>
  <c r="W114" i="25"/>
  <c r="AA94" i="25"/>
  <c r="Z87" i="25"/>
  <c r="Z84" i="25"/>
  <c r="Y85" i="25"/>
  <c r="Y72" i="25"/>
  <c r="AC114" i="25"/>
  <c r="Y90" i="25"/>
  <c r="AA108" i="25"/>
  <c r="AA69" i="25"/>
  <c r="Y66" i="25"/>
  <c r="W116" i="25"/>
  <c r="V120" i="25"/>
  <c r="AC91" i="25"/>
  <c r="AC79" i="25"/>
  <c r="V89" i="25"/>
  <c r="AB101" i="25"/>
  <c r="Z65" i="25"/>
  <c r="V105" i="25"/>
  <c r="Y116" i="25"/>
  <c r="V98" i="25"/>
  <c r="W94" i="25"/>
  <c r="AC98" i="25"/>
  <c r="AC124" i="25"/>
  <c r="AA72" i="25"/>
  <c r="Z117" i="25"/>
  <c r="V65" i="25"/>
  <c r="Y124" i="25"/>
  <c r="Y102" i="25"/>
  <c r="AB120" i="25"/>
  <c r="V114" i="25"/>
  <c r="V121" i="25"/>
  <c r="AC84" i="25"/>
  <c r="W103" i="25"/>
  <c r="AA111" i="25"/>
  <c r="Z98" i="25"/>
  <c r="AA121" i="25"/>
  <c r="AA101" i="25"/>
  <c r="V117" i="25"/>
  <c r="AA89" i="25"/>
  <c r="X121" i="25"/>
  <c r="Z122" i="25"/>
  <c r="V69" i="25"/>
  <c r="Y99" i="25"/>
  <c r="AC89" i="25"/>
  <c r="W70" i="25"/>
  <c r="AA66" i="25"/>
  <c r="AB122" i="25"/>
  <c r="Y87" i="25"/>
  <c r="Z115" i="25"/>
  <c r="Z69" i="25"/>
  <c r="W89" i="25"/>
  <c r="Z113" i="25"/>
  <c r="V84" i="25"/>
  <c r="V122" i="25"/>
  <c r="AB70" i="25"/>
  <c r="AA109" i="25"/>
  <c r="AB66" i="25"/>
  <c r="X72" i="25"/>
  <c r="X65" i="25"/>
  <c r="C63" i="25"/>
  <c r="B63" i="25" s="1"/>
  <c r="E63" i="25" s="1"/>
  <c r="AB71" i="25"/>
  <c r="AC107" i="25"/>
  <c r="AA71" i="25"/>
  <c r="AA79" i="25"/>
  <c r="C62" i="24"/>
  <c r="B62" i="24" s="1"/>
  <c r="E62" i="24" s="1"/>
  <c r="B61" i="24"/>
  <c r="E61" i="24" s="1"/>
  <c r="C63" i="19"/>
  <c r="B63" i="19" s="1"/>
  <c r="E63" i="19" s="1"/>
  <c r="C62" i="23"/>
  <c r="B62" i="23" s="1"/>
  <c r="C62" i="22"/>
  <c r="Z78" i="21"/>
  <c r="Z102" i="21"/>
  <c r="AC117" i="21"/>
  <c r="X124" i="21"/>
  <c r="AC111" i="21"/>
  <c r="AA120" i="21"/>
  <c r="Z90" i="21"/>
  <c r="AA78" i="21"/>
  <c r="AC65" i="21"/>
  <c r="AA112" i="21"/>
  <c r="Z85" i="21"/>
  <c r="W66" i="21"/>
  <c r="Z114" i="21"/>
  <c r="AA90" i="21"/>
  <c r="AB71" i="21"/>
  <c r="AC104" i="21"/>
  <c r="AB116" i="21"/>
  <c r="W90" i="21"/>
  <c r="AA101" i="21"/>
  <c r="X85" i="21"/>
  <c r="AB117" i="21"/>
  <c r="Y120" i="21"/>
  <c r="V84" i="21"/>
  <c r="AC119" i="21"/>
  <c r="AB109" i="21"/>
  <c r="AA93" i="21"/>
  <c r="X107" i="21"/>
  <c r="AB105" i="21"/>
  <c r="W98" i="21"/>
  <c r="Y92" i="21"/>
  <c r="Z111" i="21"/>
  <c r="V91" i="21"/>
  <c r="V79" i="21"/>
  <c r="W101" i="21"/>
  <c r="W65" i="21"/>
  <c r="V103" i="21"/>
  <c r="AB91" i="21"/>
  <c r="X89" i="21"/>
  <c r="V111" i="21"/>
  <c r="AC92" i="21"/>
  <c r="W96" i="21"/>
  <c r="AB124" i="21"/>
  <c r="Y111" i="21"/>
  <c r="AC78" i="21"/>
  <c r="Y72" i="21"/>
  <c r="X116" i="21"/>
  <c r="Z107" i="21"/>
  <c r="Y67" i="21"/>
  <c r="AA116" i="21"/>
  <c r="X111" i="21"/>
  <c r="W85" i="21"/>
  <c r="X117" i="21"/>
  <c r="AC84" i="21"/>
  <c r="V105" i="21"/>
  <c r="Z79" i="21"/>
  <c r="X103" i="21"/>
  <c r="Z105" i="21"/>
  <c r="V106" i="21"/>
  <c r="V117" i="21"/>
  <c r="AA98" i="21"/>
  <c r="AC108" i="21"/>
  <c r="V118" i="21"/>
  <c r="AB118" i="21"/>
  <c r="AB85" i="21"/>
  <c r="AB99" i="21"/>
  <c r="AA119" i="21"/>
  <c r="W67" i="21"/>
  <c r="AA85" i="21"/>
  <c r="W106" i="21"/>
  <c r="AA89" i="21"/>
  <c r="X87" i="21"/>
  <c r="AB96" i="21"/>
  <c r="Y108" i="21"/>
  <c r="X109" i="21"/>
  <c r="W99" i="21"/>
  <c r="X114" i="21"/>
  <c r="V71" i="21"/>
  <c r="AA118" i="21"/>
  <c r="AC115" i="21"/>
  <c r="W122" i="21"/>
  <c r="AA124" i="21"/>
  <c r="V90" i="21"/>
  <c r="Y78" i="21"/>
  <c r="Z93" i="21"/>
  <c r="AC79" i="21"/>
  <c r="Y107" i="21"/>
  <c r="W116" i="21"/>
  <c r="AA99" i="21"/>
  <c r="Z112" i="21"/>
  <c r="Z124" i="21"/>
  <c r="W119" i="21"/>
  <c r="Y118" i="21"/>
  <c r="AC66" i="21"/>
  <c r="AC96" i="21"/>
  <c r="AC103" i="21"/>
  <c r="AC105" i="21"/>
  <c r="V78" i="21"/>
  <c r="V112" i="21"/>
  <c r="V109" i="21"/>
  <c r="AA114" i="21"/>
  <c r="Z96" i="21"/>
  <c r="V101" i="21"/>
  <c r="AB87" i="21"/>
  <c r="AC101" i="21"/>
  <c r="Z87" i="21"/>
  <c r="AC109" i="21"/>
  <c r="W84" i="21"/>
  <c r="AA111" i="21"/>
  <c r="Y113" i="21"/>
  <c r="AA113" i="21"/>
  <c r="Y105" i="21"/>
  <c r="Y71" i="21"/>
  <c r="X92" i="21"/>
  <c r="X66" i="21"/>
  <c r="W105" i="21"/>
  <c r="AB102" i="21"/>
  <c r="AB111" i="21"/>
  <c r="W71" i="21"/>
  <c r="Y70" i="21"/>
  <c r="AC70" i="21"/>
  <c r="AC91" i="21"/>
  <c r="AC71" i="21"/>
  <c r="AA70" i="21"/>
  <c r="X104" i="21"/>
  <c r="Y66" i="21"/>
  <c r="X79" i="21"/>
  <c r="Z115" i="21"/>
  <c r="W111" i="21"/>
  <c r="X99" i="21"/>
  <c r="V104" i="21"/>
  <c r="Z71" i="21"/>
  <c r="X98" i="21"/>
  <c r="X93" i="21"/>
  <c r="AB93" i="21"/>
  <c r="X67" i="21"/>
  <c r="AC98" i="21"/>
  <c r="Y101" i="21"/>
  <c r="X115" i="21"/>
  <c r="W87" i="21"/>
  <c r="V93" i="21"/>
  <c r="V72" i="21"/>
  <c r="Z108" i="21"/>
  <c r="W115" i="21"/>
  <c r="V87" i="21"/>
  <c r="X91" i="21"/>
  <c r="W89" i="21"/>
  <c r="W112" i="21"/>
  <c r="Z99" i="21"/>
  <c r="V102" i="21"/>
  <c r="V115" i="21"/>
  <c r="AA87" i="21"/>
  <c r="X84" i="21"/>
  <c r="Z98" i="21"/>
  <c r="Z91" i="21"/>
  <c r="X72" i="21"/>
  <c r="AC67" i="21"/>
  <c r="W113" i="21"/>
  <c r="AB114" i="21"/>
  <c r="AA122" i="21"/>
  <c r="Y114" i="21"/>
  <c r="AB115" i="21"/>
  <c r="AB90" i="21"/>
  <c r="Z116" i="21"/>
  <c r="X120" i="21"/>
  <c r="AA102" i="21"/>
  <c r="AB98" i="21"/>
  <c r="V122" i="21"/>
  <c r="AB123" i="21"/>
  <c r="W79" i="21"/>
  <c r="AB70" i="21"/>
  <c r="X112" i="21"/>
  <c r="Y90" i="21"/>
  <c r="Y106" i="21"/>
  <c r="AA94" i="21"/>
  <c r="AA109" i="21"/>
  <c r="V70" i="21"/>
  <c r="W93" i="21"/>
  <c r="Y69" i="21"/>
  <c r="AC118" i="21"/>
  <c r="AC112" i="21"/>
  <c r="W107" i="21"/>
  <c r="W121" i="21"/>
  <c r="X118" i="21"/>
  <c r="AC89" i="21"/>
  <c r="W114" i="21"/>
  <c r="X119" i="21"/>
  <c r="V114" i="21"/>
  <c r="AB108" i="21"/>
  <c r="AA117" i="21"/>
  <c r="W78" i="21"/>
  <c r="AC69" i="21"/>
  <c r="Y112" i="21"/>
  <c r="Y89" i="21"/>
  <c r="Y85" i="21"/>
  <c r="AC106" i="21"/>
  <c r="AB104" i="21"/>
  <c r="W120" i="21"/>
  <c r="V121" i="21"/>
  <c r="AC120" i="21"/>
  <c r="Z92" i="21"/>
  <c r="Z67" i="21"/>
  <c r="W124" i="21"/>
  <c r="X122" i="21"/>
  <c r="Z118" i="21"/>
  <c r="V69" i="21"/>
  <c r="W102" i="21"/>
  <c r="X121" i="21"/>
  <c r="AA108" i="21"/>
  <c r="Y119" i="21"/>
  <c r="W69" i="21"/>
  <c r="X113" i="21"/>
  <c r="X78" i="21"/>
  <c r="Z84" i="21"/>
  <c r="AC116" i="21"/>
  <c r="AA66" i="21"/>
  <c r="AB72" i="21"/>
  <c r="Z123" i="21"/>
  <c r="AC124" i="21"/>
  <c r="AA71" i="21"/>
  <c r="AA72" i="21"/>
  <c r="W109" i="21"/>
  <c r="AB119" i="21"/>
  <c r="X102" i="21"/>
  <c r="AB103" i="21"/>
  <c r="Y99" i="21"/>
  <c r="Z104" i="21"/>
  <c r="Y91" i="21"/>
  <c r="V116" i="21"/>
  <c r="Y124" i="21"/>
  <c r="Z69" i="21"/>
  <c r="AA91" i="21"/>
  <c r="X71" i="21"/>
  <c r="AB92" i="21"/>
  <c r="AC114" i="21"/>
  <c r="Z103" i="21"/>
  <c r="Z121" i="21"/>
  <c r="AA92" i="21"/>
  <c r="Z117" i="21"/>
  <c r="AA115" i="21"/>
  <c r="W108" i="21"/>
  <c r="AA123" i="21"/>
  <c r="V108" i="21"/>
  <c r="Y123" i="21"/>
  <c r="Y98" i="21"/>
  <c r="W104" i="21"/>
  <c r="Z101" i="21"/>
  <c r="AC90" i="21"/>
  <c r="V67" i="21"/>
  <c r="Y102" i="21"/>
  <c r="X101" i="21"/>
  <c r="AC122" i="21"/>
  <c r="Y87" i="21"/>
  <c r="X65" i="21"/>
  <c r="X90" i="21"/>
  <c r="AB67" i="21"/>
  <c r="Y104" i="21"/>
  <c r="W117" i="21"/>
  <c r="V96" i="21"/>
  <c r="V124" i="21"/>
  <c r="V89" i="21"/>
  <c r="V113" i="21"/>
  <c r="Z122" i="21"/>
  <c r="AA79" i="21"/>
  <c r="Z66" i="21"/>
  <c r="AA105" i="21"/>
  <c r="V107" i="21"/>
  <c r="X108" i="21"/>
  <c r="AA65" i="21"/>
  <c r="AA106" i="21"/>
  <c r="AC99" i="21"/>
  <c r="X123" i="21"/>
  <c r="AA107" i="21"/>
  <c r="AC93" i="21"/>
  <c r="AC102" i="21"/>
  <c r="X69" i="21"/>
  <c r="AC107" i="21"/>
  <c r="Y122" i="21"/>
  <c r="Y94" i="21"/>
  <c r="Z119" i="21"/>
  <c r="AB69" i="21"/>
  <c r="Y96" i="21"/>
  <c r="Y103" i="21"/>
  <c r="AA121" i="21"/>
  <c r="AB94" i="21"/>
  <c r="X70" i="21"/>
  <c r="AB121" i="21"/>
  <c r="Z89" i="21"/>
  <c r="AC72" i="21"/>
  <c r="W118" i="21"/>
  <c r="Y84" i="21"/>
  <c r="AB79" i="21"/>
  <c r="V123" i="21"/>
  <c r="AC87" i="21"/>
  <c r="Z113" i="21"/>
  <c r="AA104" i="21"/>
  <c r="V66" i="21"/>
  <c r="V65" i="21"/>
  <c r="AC123" i="21"/>
  <c r="V94" i="21"/>
  <c r="AB113" i="21"/>
  <c r="Z72" i="21"/>
  <c r="W72" i="21"/>
  <c r="Y117" i="21"/>
  <c r="AB107" i="21"/>
  <c r="AB84" i="21"/>
  <c r="Z106" i="21"/>
  <c r="W92" i="21"/>
  <c r="Y79" i="21"/>
  <c r="AA67" i="21"/>
  <c r="AB78" i="21"/>
  <c r="Y121" i="21"/>
  <c r="W103" i="21"/>
  <c r="AB112" i="21"/>
  <c r="Y93" i="21"/>
  <c r="Z65" i="21"/>
  <c r="Y115" i="21"/>
  <c r="V120" i="21"/>
  <c r="AA69" i="21"/>
  <c r="X94" i="21"/>
  <c r="V98" i="21"/>
  <c r="AB101" i="21"/>
  <c r="W91" i="21"/>
  <c r="V119" i="21"/>
  <c r="Y116" i="21"/>
  <c r="AB89" i="21"/>
  <c r="V99" i="21"/>
  <c r="V92" i="21"/>
  <c r="AA96" i="21"/>
  <c r="AB122" i="21"/>
  <c r="AC113" i="21"/>
  <c r="AC121" i="21"/>
  <c r="Y109" i="21"/>
  <c r="AC85" i="21"/>
  <c r="Y65" i="21"/>
  <c r="V85" i="21"/>
  <c r="Z94" i="21"/>
  <c r="W123" i="21"/>
  <c r="X105" i="21"/>
  <c r="Z120" i="21"/>
  <c r="Z70" i="21"/>
  <c r="Z109" i="21"/>
  <c r="AA103" i="21"/>
  <c r="AB65" i="21"/>
  <c r="AB120" i="21"/>
  <c r="W94" i="21"/>
  <c r="AC94" i="21"/>
  <c r="AB106" i="21"/>
  <c r="W70" i="21"/>
  <c r="AB66" i="21"/>
  <c r="AA84" i="21"/>
  <c r="X96" i="21"/>
  <c r="X106" i="21"/>
  <c r="C63" i="21"/>
  <c r="B63" i="21" s="1"/>
  <c r="C62" i="20"/>
  <c r="B62" i="20" s="1"/>
  <c r="E62" i="20" s="1"/>
  <c r="B61" i="20"/>
  <c r="E61" i="20" s="1"/>
  <c r="CX4" i="15"/>
  <c r="CW8" i="14"/>
  <c r="CV8" i="14"/>
  <c r="CY4" i="15"/>
  <c r="CT9" i="14"/>
  <c r="CT14" i="14"/>
  <c r="CV6" i="15"/>
  <c r="CT10" i="14"/>
  <c r="CV3" i="15"/>
  <c r="CT13" i="14"/>
  <c r="CT8" i="14"/>
  <c r="CU13" i="14"/>
  <c r="CW6" i="15"/>
  <c r="CT6" i="14"/>
  <c r="CT12" i="14"/>
  <c r="CU11" i="14"/>
  <c r="CU8" i="14"/>
  <c r="CT7" i="14"/>
  <c r="CU12" i="14"/>
  <c r="CU7" i="14"/>
  <c r="CU9" i="14"/>
  <c r="CU14" i="14"/>
  <c r="CU6" i="14"/>
  <c r="B62" i="21"/>
  <c r="E63" i="26"/>
  <c r="E61" i="23"/>
  <c r="E61" i="22"/>
  <c r="E61" i="21"/>
  <c r="A63" i="22"/>
  <c r="A63" i="24"/>
  <c r="A63" i="20"/>
  <c r="A39" i="18"/>
  <c r="A63" i="23"/>
  <c r="Y92" i="23" l="1"/>
  <c r="AA78" i="23"/>
  <c r="Y118" i="23"/>
  <c r="AA90" i="23"/>
  <c r="V92" i="23"/>
  <c r="Y104" i="23"/>
  <c r="AA120" i="23"/>
  <c r="W105" i="23"/>
  <c r="AC102" i="23"/>
  <c r="AB78" i="23"/>
  <c r="X94" i="23"/>
  <c r="AB84" i="23"/>
  <c r="W96" i="23"/>
  <c r="V96" i="23"/>
  <c r="AC106" i="23"/>
  <c r="AA93" i="23"/>
  <c r="Z84" i="23"/>
  <c r="AB117" i="23"/>
  <c r="Z101" i="23"/>
  <c r="Y117" i="23"/>
  <c r="Y94" i="23"/>
  <c r="AB87" i="23"/>
  <c r="Z124" i="23"/>
  <c r="W114" i="23"/>
  <c r="Z108" i="23"/>
  <c r="AA108" i="23"/>
  <c r="Z69" i="23"/>
  <c r="Y115" i="23"/>
  <c r="AC122" i="23"/>
  <c r="AA105" i="23"/>
  <c r="V103" i="23"/>
  <c r="W109" i="23"/>
  <c r="AB99" i="23"/>
  <c r="V113" i="23"/>
  <c r="Z106" i="23"/>
  <c r="W118" i="23"/>
  <c r="AB114" i="23"/>
  <c r="Y72" i="23"/>
  <c r="X65" i="23"/>
  <c r="Z122" i="23"/>
  <c r="AB120" i="23"/>
  <c r="Z102" i="23"/>
  <c r="Z120" i="23"/>
  <c r="Y106" i="23"/>
  <c r="X109" i="23"/>
  <c r="W89" i="23"/>
  <c r="Z109" i="23"/>
  <c r="V70" i="23"/>
  <c r="X72" i="23"/>
  <c r="W106" i="23"/>
  <c r="AB102" i="23"/>
  <c r="W120" i="23"/>
  <c r="AB89" i="23"/>
  <c r="AC96" i="23"/>
  <c r="W69" i="23"/>
  <c r="V111" i="23"/>
  <c r="V98" i="23"/>
  <c r="W87" i="23"/>
  <c r="X117" i="23"/>
  <c r="Y98" i="23"/>
  <c r="AC85" i="23"/>
  <c r="V124" i="23"/>
  <c r="AC112" i="23"/>
  <c r="Z115" i="23"/>
  <c r="Z87" i="23"/>
  <c r="X118" i="23"/>
  <c r="Y84" i="23"/>
  <c r="AC91" i="23"/>
  <c r="AC115" i="23"/>
  <c r="Y67" i="23"/>
  <c r="W91" i="23"/>
  <c r="V118" i="23"/>
  <c r="V79" i="23"/>
  <c r="Y65" i="23"/>
  <c r="AC107" i="23"/>
  <c r="Z72" i="23"/>
  <c r="AA112" i="23"/>
  <c r="Y87" i="23"/>
  <c r="X98" i="23"/>
  <c r="X91" i="23"/>
  <c r="Y109" i="23"/>
  <c r="V112" i="23"/>
  <c r="X78" i="23"/>
  <c r="Y90" i="23"/>
  <c r="X92" i="23"/>
  <c r="Z96" i="23"/>
  <c r="Z90" i="23"/>
  <c r="X93" i="23"/>
  <c r="V89" i="23"/>
  <c r="AA115" i="23"/>
  <c r="AA98" i="23"/>
  <c r="V94" i="23"/>
  <c r="AC103" i="23"/>
  <c r="X116" i="23"/>
  <c r="Z71" i="23"/>
  <c r="Y96" i="23"/>
  <c r="Z93" i="23"/>
  <c r="W115" i="23"/>
  <c r="V69" i="23"/>
  <c r="W90" i="23"/>
  <c r="X84" i="23"/>
  <c r="AC65" i="23"/>
  <c r="X119" i="23"/>
  <c r="AA116" i="23"/>
  <c r="X121" i="23"/>
  <c r="Z91" i="23"/>
  <c r="Z119" i="23"/>
  <c r="AB79" i="23"/>
  <c r="V122" i="23"/>
  <c r="V87" i="23"/>
  <c r="X67" i="23"/>
  <c r="AA66" i="23"/>
  <c r="Y93" i="23"/>
  <c r="W71" i="23"/>
  <c r="V119" i="23"/>
  <c r="V66" i="23"/>
  <c r="W121" i="23"/>
  <c r="AC121" i="23"/>
  <c r="AB123" i="23"/>
  <c r="AC93" i="23"/>
  <c r="AC123" i="23"/>
  <c r="Z67" i="23"/>
  <c r="Z98" i="23"/>
  <c r="AB124" i="23"/>
  <c r="AB104" i="23"/>
  <c r="AA124" i="23"/>
  <c r="AB69" i="23"/>
  <c r="W85" i="23"/>
  <c r="Y119" i="23"/>
  <c r="W65" i="23"/>
  <c r="Z85" i="23"/>
  <c r="Y122" i="23"/>
  <c r="AC89" i="23"/>
  <c r="W98" i="23"/>
  <c r="V85" i="23"/>
  <c r="AB93" i="23"/>
  <c r="W93" i="23"/>
  <c r="AC114" i="23"/>
  <c r="W122" i="23"/>
  <c r="AB70" i="23"/>
  <c r="AB66" i="23"/>
  <c r="AB113" i="23"/>
  <c r="AC92" i="23"/>
  <c r="X90" i="23"/>
  <c r="AB119" i="23"/>
  <c r="AA106" i="23"/>
  <c r="AA113" i="23"/>
  <c r="W113" i="23"/>
  <c r="AA67" i="23"/>
  <c r="V71" i="23"/>
  <c r="W78" i="23"/>
  <c r="AC113" i="23"/>
  <c r="Y107" i="23"/>
  <c r="AB101" i="23"/>
  <c r="AA91" i="23"/>
  <c r="Y101" i="23"/>
  <c r="Y71" i="23"/>
  <c r="Z116" i="23"/>
  <c r="W84" i="23"/>
  <c r="Z117" i="23"/>
  <c r="Y79" i="23"/>
  <c r="AA119" i="23"/>
  <c r="Z94" i="23"/>
  <c r="AC117" i="23"/>
  <c r="AA101" i="23"/>
  <c r="W72" i="23"/>
  <c r="AB98" i="23"/>
  <c r="W124" i="23"/>
  <c r="V65" i="23"/>
  <c r="AC70" i="23"/>
  <c r="X79" i="23"/>
  <c r="X115" i="23"/>
  <c r="Z113" i="23"/>
  <c r="AA79" i="23"/>
  <c r="V114" i="23"/>
  <c r="Z114" i="23"/>
  <c r="V104" i="23"/>
  <c r="W66" i="23"/>
  <c r="AC66" i="23"/>
  <c r="Y99" i="23"/>
  <c r="AA104" i="23"/>
  <c r="AA118" i="23"/>
  <c r="AC124" i="23"/>
  <c r="AA122" i="23"/>
  <c r="Y108" i="23"/>
  <c r="AC98" i="23"/>
  <c r="AC84" i="23"/>
  <c r="Z78" i="23"/>
  <c r="V115" i="23"/>
  <c r="V109" i="23"/>
  <c r="V105" i="23"/>
  <c r="AB115" i="23"/>
  <c r="AB112" i="23"/>
  <c r="AA114" i="23"/>
  <c r="Y70" i="23"/>
  <c r="Z92" i="23"/>
  <c r="Y103" i="23"/>
  <c r="X69" i="23"/>
  <c r="X113" i="23"/>
  <c r="Z99" i="23"/>
  <c r="AB118" i="23"/>
  <c r="AC105" i="23"/>
  <c r="W102" i="23"/>
  <c r="V117" i="23"/>
  <c r="W112" i="23"/>
  <c r="V90" i="23"/>
  <c r="AC108" i="23"/>
  <c r="W108" i="23"/>
  <c r="W116" i="23"/>
  <c r="AB121" i="23"/>
  <c r="Z70" i="23"/>
  <c r="W79" i="23"/>
  <c r="Z123" i="23"/>
  <c r="Y69" i="23"/>
  <c r="Y114" i="23"/>
  <c r="Z103" i="23"/>
  <c r="W104" i="23"/>
  <c r="X120" i="23"/>
  <c r="AA94" i="23"/>
  <c r="V78" i="23"/>
  <c r="AC87" i="23"/>
  <c r="X108" i="23"/>
  <c r="AB122" i="23"/>
  <c r="V123" i="23"/>
  <c r="Y89" i="23"/>
  <c r="V84" i="23"/>
  <c r="AC116" i="23"/>
  <c r="W107" i="23"/>
  <c r="Y105" i="23"/>
  <c r="X102" i="23"/>
  <c r="V67" i="23"/>
  <c r="Z105" i="23"/>
  <c r="Z104" i="23"/>
  <c r="AA71" i="23"/>
  <c r="AC78" i="23"/>
  <c r="Z111" i="23"/>
  <c r="W99" i="23"/>
  <c r="V99" i="23"/>
  <c r="AC120" i="23"/>
  <c r="Y91" i="23"/>
  <c r="W70" i="23"/>
  <c r="AA84" i="23"/>
  <c r="Y111" i="23"/>
  <c r="X66" i="23"/>
  <c r="X124" i="23"/>
  <c r="AC90" i="23"/>
  <c r="AC118" i="23"/>
  <c r="AC104" i="23"/>
  <c r="AB67" i="23"/>
  <c r="AC67" i="23"/>
  <c r="AA89" i="23"/>
  <c r="AB116" i="23"/>
  <c r="AB105" i="23"/>
  <c r="AA65" i="23"/>
  <c r="X103" i="23"/>
  <c r="X106" i="23"/>
  <c r="X114" i="23"/>
  <c r="AC101" i="23"/>
  <c r="X105" i="23"/>
  <c r="V107" i="23"/>
  <c r="AB111" i="23"/>
  <c r="AB91" i="23"/>
  <c r="AA70" i="23"/>
  <c r="AB92" i="23"/>
  <c r="Y112" i="23"/>
  <c r="AB90" i="23"/>
  <c r="AC94" i="23"/>
  <c r="AA123" i="23"/>
  <c r="X70" i="23"/>
  <c r="V108" i="23"/>
  <c r="W123" i="23"/>
  <c r="Y113" i="23"/>
  <c r="V120" i="23"/>
  <c r="Y124" i="23"/>
  <c r="X112" i="23"/>
  <c r="X71" i="23"/>
  <c r="AB109" i="23"/>
  <c r="Y116" i="23"/>
  <c r="AB85" i="23"/>
  <c r="V101" i="23"/>
  <c r="AB71" i="23"/>
  <c r="AB96" i="23"/>
  <c r="AB103" i="23"/>
  <c r="AC71" i="23"/>
  <c r="AA99" i="23"/>
  <c r="AA87" i="23"/>
  <c r="Z107" i="23"/>
  <c r="Z79" i="23"/>
  <c r="AC79" i="23"/>
  <c r="Z89" i="23"/>
  <c r="AA85" i="23"/>
  <c r="W111" i="23"/>
  <c r="Z66" i="23"/>
  <c r="Y123" i="23"/>
  <c r="V91" i="23"/>
  <c r="AA96" i="23"/>
  <c r="Y121" i="23"/>
  <c r="V72" i="23"/>
  <c r="W103" i="23"/>
  <c r="X96" i="23"/>
  <c r="X104" i="23"/>
  <c r="X111" i="23"/>
  <c r="W67" i="23"/>
  <c r="AA117" i="23"/>
  <c r="AC111" i="23"/>
  <c r="AB72" i="23"/>
  <c r="W94" i="23"/>
  <c r="AC69" i="23"/>
  <c r="Z118" i="23"/>
  <c r="Y66" i="23"/>
  <c r="X123" i="23"/>
  <c r="AC119" i="23"/>
  <c r="X89" i="23"/>
  <c r="V93" i="23"/>
  <c r="V106" i="23"/>
  <c r="X85" i="23"/>
  <c r="X87" i="23"/>
  <c r="AB107" i="23"/>
  <c r="X107" i="23"/>
  <c r="AA92" i="23"/>
  <c r="AC109" i="23"/>
  <c r="Y85" i="23"/>
  <c r="AA111" i="23"/>
  <c r="V116" i="23"/>
  <c r="Z121" i="23"/>
  <c r="Y78" i="23"/>
  <c r="W119" i="23"/>
  <c r="AB94" i="23"/>
  <c r="W117" i="23"/>
  <c r="AC72" i="23"/>
  <c r="Y120" i="23"/>
  <c r="V102" i="23"/>
  <c r="Y102" i="23"/>
  <c r="V121" i="23"/>
  <c r="AA121" i="23"/>
  <c r="X101" i="23"/>
  <c r="W101" i="23"/>
  <c r="AB106" i="23"/>
  <c r="X122" i="23"/>
  <c r="AA69" i="23"/>
  <c r="X99" i="23"/>
  <c r="AB65" i="23"/>
  <c r="AB108" i="23"/>
  <c r="AA72" i="23"/>
  <c r="AA109" i="23"/>
  <c r="AA107" i="23"/>
  <c r="W92" i="23"/>
  <c r="Z112" i="23"/>
  <c r="Z65" i="23"/>
  <c r="AC99" i="23"/>
  <c r="AA102" i="23"/>
  <c r="AA103" i="23"/>
  <c r="W122" i="24"/>
  <c r="W79" i="24"/>
  <c r="X90" i="24"/>
  <c r="AA85" i="24"/>
  <c r="AA114" i="24"/>
  <c r="AB122" i="24"/>
  <c r="Z71" i="24"/>
  <c r="Z90" i="24"/>
  <c r="Z124" i="24"/>
  <c r="X120" i="24"/>
  <c r="AB70" i="24"/>
  <c r="AB102" i="24"/>
  <c r="V108" i="24"/>
  <c r="AA65" i="24"/>
  <c r="AB96" i="24"/>
  <c r="Y72" i="24"/>
  <c r="Z104" i="24"/>
  <c r="W72" i="24"/>
  <c r="V113" i="24"/>
  <c r="Y89" i="24"/>
  <c r="Z119" i="24"/>
  <c r="W106" i="24"/>
  <c r="AC108" i="24"/>
  <c r="AB71" i="24"/>
  <c r="AB111" i="24"/>
  <c r="V104" i="24"/>
  <c r="W108" i="24"/>
  <c r="Y123" i="24"/>
  <c r="Z118" i="24"/>
  <c r="Z65" i="24"/>
  <c r="X119" i="24"/>
  <c r="AB119" i="24"/>
  <c r="AB85" i="24"/>
  <c r="AB107" i="24"/>
  <c r="AC123" i="24"/>
  <c r="AA108" i="24"/>
  <c r="Z93" i="24"/>
  <c r="X69" i="24"/>
  <c r="Z103" i="24"/>
  <c r="AC106" i="24"/>
  <c r="Y85" i="24"/>
  <c r="X98" i="24"/>
  <c r="W70" i="24"/>
  <c r="AB109" i="24"/>
  <c r="V111" i="24"/>
  <c r="Y107" i="24"/>
  <c r="AC92" i="24"/>
  <c r="V99" i="24"/>
  <c r="Z101" i="24"/>
  <c r="AA109" i="24"/>
  <c r="V72" i="24"/>
  <c r="V85" i="24"/>
  <c r="Y84" i="24"/>
  <c r="V121" i="24"/>
  <c r="Z78" i="24"/>
  <c r="AC69" i="24"/>
  <c r="V84" i="24"/>
  <c r="X105" i="24"/>
  <c r="X101" i="24"/>
  <c r="AB116" i="24"/>
  <c r="AC84" i="24"/>
  <c r="AB117" i="24"/>
  <c r="W66" i="24"/>
  <c r="Z114" i="24"/>
  <c r="AA66" i="24"/>
  <c r="Z92" i="24"/>
  <c r="Y119" i="24"/>
  <c r="V90" i="24"/>
  <c r="Z115" i="24"/>
  <c r="V98" i="24"/>
  <c r="X114" i="24"/>
  <c r="W107" i="24"/>
  <c r="X117" i="24"/>
  <c r="X67" i="24"/>
  <c r="X123" i="24"/>
  <c r="X84" i="24"/>
  <c r="AB121" i="24"/>
  <c r="W98" i="24"/>
  <c r="AC66" i="24"/>
  <c r="AA92" i="24"/>
  <c r="AB92" i="24"/>
  <c r="Z117" i="24"/>
  <c r="X96" i="24"/>
  <c r="AB90" i="24"/>
  <c r="AB99" i="24"/>
  <c r="AC67" i="24"/>
  <c r="AB93" i="24"/>
  <c r="X92" i="24"/>
  <c r="X121" i="24"/>
  <c r="AC90" i="24"/>
  <c r="AA117" i="24"/>
  <c r="V79" i="24"/>
  <c r="Y115" i="24"/>
  <c r="Y114" i="24"/>
  <c r="AC120" i="24"/>
  <c r="W114" i="24"/>
  <c r="W94" i="24"/>
  <c r="AC119" i="24"/>
  <c r="W119" i="24"/>
  <c r="AA69" i="24"/>
  <c r="AA90" i="24"/>
  <c r="Y94" i="24"/>
  <c r="X124" i="24"/>
  <c r="AB98" i="24"/>
  <c r="W112" i="24"/>
  <c r="V93" i="24"/>
  <c r="AC117" i="24"/>
  <c r="AB72" i="24"/>
  <c r="V89" i="24"/>
  <c r="W91" i="24"/>
  <c r="Y71" i="24"/>
  <c r="V107" i="24"/>
  <c r="Y78" i="24"/>
  <c r="AB105" i="24"/>
  <c r="AB114" i="24"/>
  <c r="V120" i="24"/>
  <c r="AC78" i="24"/>
  <c r="AA118" i="24"/>
  <c r="AA103" i="24"/>
  <c r="Y118" i="24"/>
  <c r="AC105" i="24"/>
  <c r="X112" i="24"/>
  <c r="AA72" i="24"/>
  <c r="AA115" i="24"/>
  <c r="AC113" i="24"/>
  <c r="W96" i="24"/>
  <c r="AC87" i="24"/>
  <c r="X108" i="24"/>
  <c r="AA124" i="24"/>
  <c r="W89" i="24"/>
  <c r="Z116" i="24"/>
  <c r="AB113" i="24"/>
  <c r="AA102" i="24"/>
  <c r="Y65" i="24"/>
  <c r="V87" i="24"/>
  <c r="AA98" i="24"/>
  <c r="AA122" i="24"/>
  <c r="W92" i="24"/>
  <c r="AA93" i="24"/>
  <c r="X116" i="24"/>
  <c r="Z109" i="24"/>
  <c r="AB87" i="24"/>
  <c r="AB78" i="24"/>
  <c r="AC116" i="24"/>
  <c r="Y102" i="24"/>
  <c r="Z94" i="24"/>
  <c r="X102" i="24"/>
  <c r="W113" i="24"/>
  <c r="AB112" i="24"/>
  <c r="W121" i="24"/>
  <c r="X65" i="24"/>
  <c r="V65" i="24"/>
  <c r="Z105" i="24"/>
  <c r="AC91" i="24"/>
  <c r="V118" i="24"/>
  <c r="X118" i="24"/>
  <c r="Z111" i="24"/>
  <c r="W71" i="24"/>
  <c r="X111" i="24"/>
  <c r="Z113" i="24"/>
  <c r="AB124" i="24"/>
  <c r="Y106" i="24"/>
  <c r="W84" i="24"/>
  <c r="V115" i="24"/>
  <c r="AB69" i="24"/>
  <c r="AA123" i="24"/>
  <c r="W102" i="24"/>
  <c r="V105" i="24"/>
  <c r="AB123" i="24"/>
  <c r="V103" i="24"/>
  <c r="AC85" i="24"/>
  <c r="Y93" i="24"/>
  <c r="AB115" i="24"/>
  <c r="AC101" i="24"/>
  <c r="Z122" i="24"/>
  <c r="AC118" i="24"/>
  <c r="Y92" i="24"/>
  <c r="X79" i="24"/>
  <c r="V112" i="24"/>
  <c r="Z79" i="24"/>
  <c r="Y98" i="24"/>
  <c r="AB108" i="24"/>
  <c r="Y121" i="24"/>
  <c r="AA111" i="24"/>
  <c r="AA99" i="24"/>
  <c r="AA104" i="24"/>
  <c r="AA89" i="24"/>
  <c r="AA121" i="24"/>
  <c r="AB66" i="24"/>
  <c r="V67" i="24"/>
  <c r="W120" i="24"/>
  <c r="AA106" i="24"/>
  <c r="Y105" i="24"/>
  <c r="C63" i="24"/>
  <c r="B63" i="24" s="1"/>
  <c r="E63" i="24" s="1"/>
  <c r="Y113" i="24"/>
  <c r="Y87" i="24"/>
  <c r="Y108" i="24"/>
  <c r="AC102" i="24"/>
  <c r="Y90" i="24"/>
  <c r="AC121" i="24"/>
  <c r="Y103" i="24"/>
  <c r="Z66" i="24"/>
  <c r="W103" i="24"/>
  <c r="W109" i="24"/>
  <c r="AB118" i="24"/>
  <c r="Z72" i="24"/>
  <c r="Z84" i="24"/>
  <c r="V109" i="24"/>
  <c r="W117" i="24"/>
  <c r="W104" i="24"/>
  <c r="V116" i="24"/>
  <c r="AC89" i="24"/>
  <c r="W111" i="24"/>
  <c r="V102" i="24"/>
  <c r="Y67" i="24"/>
  <c r="Z89" i="24"/>
  <c r="X104" i="24"/>
  <c r="V117" i="24"/>
  <c r="W93" i="24"/>
  <c r="Z120" i="24"/>
  <c r="AB106" i="24"/>
  <c r="AC104" i="24"/>
  <c r="V96" i="24"/>
  <c r="Y66" i="24"/>
  <c r="X70" i="24"/>
  <c r="W115" i="24"/>
  <c r="AC111" i="24"/>
  <c r="AA67" i="24"/>
  <c r="V69" i="24"/>
  <c r="AB67" i="24"/>
  <c r="V92" i="24"/>
  <c r="AC114" i="24"/>
  <c r="V78" i="24"/>
  <c r="W105" i="24"/>
  <c r="Z69" i="24"/>
  <c r="AA116" i="24"/>
  <c r="Y109" i="24"/>
  <c r="W101" i="24"/>
  <c r="X113" i="24"/>
  <c r="W69" i="24"/>
  <c r="Y116" i="24"/>
  <c r="AC71" i="24"/>
  <c r="Z108" i="24"/>
  <c r="Y104" i="24"/>
  <c r="W123" i="24"/>
  <c r="AB103" i="24"/>
  <c r="W90" i="24"/>
  <c r="AC112" i="24"/>
  <c r="AB101" i="24"/>
  <c r="X87" i="24"/>
  <c r="X66" i="24"/>
  <c r="V71" i="24"/>
  <c r="AA120" i="24"/>
  <c r="AA84" i="24"/>
  <c r="V124" i="24"/>
  <c r="AC98" i="24"/>
  <c r="AB65" i="24"/>
  <c r="X106" i="24"/>
  <c r="Z87" i="24"/>
  <c r="AC94" i="24"/>
  <c r="X94" i="24"/>
  <c r="AA94" i="24"/>
  <c r="V123" i="24"/>
  <c r="X109" i="24"/>
  <c r="Z67" i="24"/>
  <c r="X72" i="24"/>
  <c r="Y91" i="24"/>
  <c r="Z85" i="24"/>
  <c r="AB84" i="24"/>
  <c r="AB91" i="24"/>
  <c r="AA119" i="24"/>
  <c r="AC72" i="24"/>
  <c r="W78" i="24"/>
  <c r="AC65" i="24"/>
  <c r="V119" i="24"/>
  <c r="AC109" i="24"/>
  <c r="AB104" i="24"/>
  <c r="Y111" i="24"/>
  <c r="Y101" i="24"/>
  <c r="AB120" i="24"/>
  <c r="Y117" i="24"/>
  <c r="Y96" i="24"/>
  <c r="Y122" i="24"/>
  <c r="X99" i="24"/>
  <c r="Z98" i="24"/>
  <c r="AA113" i="24"/>
  <c r="Z91" i="24"/>
  <c r="X78" i="24"/>
  <c r="W65" i="24"/>
  <c r="AA71" i="24"/>
  <c r="W87" i="24"/>
  <c r="V94" i="24"/>
  <c r="AA107" i="24"/>
  <c r="X122" i="24"/>
  <c r="AC103" i="24"/>
  <c r="W99" i="24"/>
  <c r="AA70" i="24"/>
  <c r="Z123" i="24"/>
  <c r="AC122" i="24"/>
  <c r="X93" i="24"/>
  <c r="X103" i="24"/>
  <c r="Z121" i="24"/>
  <c r="Y70" i="24"/>
  <c r="Z96" i="24"/>
  <c r="AA112" i="24"/>
  <c r="AC79" i="24"/>
  <c r="Z99" i="24"/>
  <c r="V66" i="24"/>
  <c r="V101" i="24"/>
  <c r="AC99" i="24"/>
  <c r="AC70" i="24"/>
  <c r="Z70" i="24"/>
  <c r="V70" i="24"/>
  <c r="Z102" i="24"/>
  <c r="W118" i="24"/>
  <c r="X115" i="24"/>
  <c r="AC93" i="24"/>
  <c r="Y120" i="24"/>
  <c r="W124" i="24"/>
  <c r="W116" i="24"/>
  <c r="X89" i="24"/>
  <c r="Y124" i="24"/>
  <c r="AA96" i="24"/>
  <c r="X85" i="24"/>
  <c r="V114" i="24"/>
  <c r="AA101" i="24"/>
  <c r="Y112" i="24"/>
  <c r="Y99" i="24"/>
  <c r="AA78" i="24"/>
  <c r="AB89" i="24"/>
  <c r="W67" i="24"/>
  <c r="AA87" i="24"/>
  <c r="W85" i="24"/>
  <c r="AA105" i="24"/>
  <c r="AC124" i="24"/>
  <c r="Z106" i="24"/>
  <c r="Z107" i="24"/>
  <c r="AB94" i="24"/>
  <c r="Y79" i="24"/>
  <c r="AA79" i="24"/>
  <c r="V106" i="24"/>
  <c r="X91" i="24"/>
  <c r="AC115" i="24"/>
  <c r="AC96" i="24"/>
  <c r="V122" i="24"/>
  <c r="AB79" i="24"/>
  <c r="AC107" i="24"/>
  <c r="AA91" i="24"/>
  <c r="V91" i="24"/>
  <c r="Z112" i="24"/>
  <c r="Y69" i="24"/>
  <c r="X107" i="24"/>
  <c r="X71" i="24"/>
  <c r="AC102" i="22"/>
  <c r="Z69" i="22"/>
  <c r="AC78" i="22"/>
  <c r="X67" i="22"/>
  <c r="V105" i="22"/>
  <c r="Y102" i="22"/>
  <c r="Y94" i="22"/>
  <c r="V120" i="22"/>
  <c r="AB66" i="22"/>
  <c r="AB69" i="22"/>
  <c r="AA89" i="22"/>
  <c r="AC106" i="22"/>
  <c r="W65" i="22"/>
  <c r="X65" i="22"/>
  <c r="Z78" i="22"/>
  <c r="Y65" i="22"/>
  <c r="V113" i="22"/>
  <c r="AB114" i="22"/>
  <c r="Z121" i="22"/>
  <c r="Y70" i="22"/>
  <c r="AC113" i="22"/>
  <c r="AB98" i="22"/>
  <c r="AB118" i="22"/>
  <c r="Y66" i="22"/>
  <c r="Y78" i="22"/>
  <c r="W102" i="22"/>
  <c r="W69" i="22"/>
  <c r="AA96" i="22"/>
  <c r="W87" i="22"/>
  <c r="X108" i="22"/>
  <c r="AC66" i="22"/>
  <c r="Y79" i="22"/>
  <c r="V69" i="22"/>
  <c r="AB105" i="22"/>
  <c r="X87" i="22"/>
  <c r="Y89" i="22"/>
  <c r="W79" i="22"/>
  <c r="AB78" i="22"/>
  <c r="W78" i="22"/>
  <c r="W123" i="22"/>
  <c r="X96" i="22"/>
  <c r="AB90" i="22"/>
  <c r="AB103" i="22"/>
  <c r="AA118" i="22"/>
  <c r="AA117" i="22"/>
  <c r="V115" i="22"/>
  <c r="V84" i="22"/>
  <c r="V67" i="22"/>
  <c r="Y118" i="22"/>
  <c r="AC101" i="22"/>
  <c r="X99" i="22"/>
  <c r="AC107" i="22"/>
  <c r="AC84" i="22"/>
  <c r="AB108" i="22"/>
  <c r="Z107" i="22"/>
  <c r="AA107" i="22"/>
  <c r="W124" i="22"/>
  <c r="AA67" i="22"/>
  <c r="Y114" i="22"/>
  <c r="Z87" i="22"/>
  <c r="Y98" i="22"/>
  <c r="AB89" i="22"/>
  <c r="Z124" i="22"/>
  <c r="V124" i="22"/>
  <c r="AA120" i="22"/>
  <c r="AA65" i="22"/>
  <c r="Y113" i="22"/>
  <c r="V65" i="22"/>
  <c r="AB113" i="22"/>
  <c r="Y111" i="22"/>
  <c r="W114" i="22"/>
  <c r="AB96" i="22"/>
  <c r="AA106" i="22"/>
  <c r="AB106" i="22"/>
  <c r="V93" i="22"/>
  <c r="Y121" i="22"/>
  <c r="V107" i="22"/>
  <c r="W67" i="22"/>
  <c r="AB124" i="22"/>
  <c r="AB87" i="22"/>
  <c r="X120" i="22"/>
  <c r="W92" i="22"/>
  <c r="W108" i="22"/>
  <c r="V104" i="22"/>
  <c r="Y69" i="22"/>
  <c r="AC87" i="22"/>
  <c r="Z102" i="22"/>
  <c r="X122" i="22"/>
  <c r="X119" i="22"/>
  <c r="AC108" i="22"/>
  <c r="Z112" i="22"/>
  <c r="AA85" i="22"/>
  <c r="Y93" i="22"/>
  <c r="X105" i="22"/>
  <c r="AC116" i="22"/>
  <c r="V123" i="22"/>
  <c r="X107" i="22"/>
  <c r="AA66" i="22"/>
  <c r="AB67" i="22"/>
  <c r="W99" i="22"/>
  <c r="AA91" i="22"/>
  <c r="X98" i="22"/>
  <c r="X89" i="22"/>
  <c r="AC72" i="22"/>
  <c r="X103" i="22"/>
  <c r="Y96" i="22"/>
  <c r="X92" i="22"/>
  <c r="AB117" i="22"/>
  <c r="V108" i="22"/>
  <c r="AB111" i="22"/>
  <c r="V102" i="22"/>
  <c r="AA113" i="22"/>
  <c r="Z94" i="22"/>
  <c r="Y122" i="22"/>
  <c r="W96" i="22"/>
  <c r="W94" i="22"/>
  <c r="Y85" i="22"/>
  <c r="X90" i="22"/>
  <c r="Y120" i="22"/>
  <c r="AA71" i="22"/>
  <c r="Z67" i="22"/>
  <c r="V89" i="22"/>
  <c r="X102" i="22"/>
  <c r="AA121" i="22"/>
  <c r="AC112" i="22"/>
  <c r="Z101" i="22"/>
  <c r="Z108" i="22"/>
  <c r="AC91" i="22"/>
  <c r="Z120" i="22"/>
  <c r="W111" i="22"/>
  <c r="Z90" i="22"/>
  <c r="Z115" i="22"/>
  <c r="AA92" i="22"/>
  <c r="AA123" i="22"/>
  <c r="AC90" i="22"/>
  <c r="Z91" i="22"/>
  <c r="AB120" i="22"/>
  <c r="Y90" i="22"/>
  <c r="Z122" i="22"/>
  <c r="Z106" i="22"/>
  <c r="X84" i="22"/>
  <c r="W93" i="22"/>
  <c r="Y115" i="22"/>
  <c r="Z79" i="22"/>
  <c r="X78" i="22"/>
  <c r="V79" i="22"/>
  <c r="Y123" i="22"/>
  <c r="AA119" i="22"/>
  <c r="Z70" i="22"/>
  <c r="AB101" i="22"/>
  <c r="AB71" i="22"/>
  <c r="Y103" i="22"/>
  <c r="X72" i="22"/>
  <c r="AC94" i="22"/>
  <c r="W84" i="22"/>
  <c r="AC109" i="22"/>
  <c r="W122" i="22"/>
  <c r="Y112" i="22"/>
  <c r="W105" i="22"/>
  <c r="AC93" i="22"/>
  <c r="W71" i="22"/>
  <c r="V119" i="22"/>
  <c r="V112" i="22"/>
  <c r="AC103" i="22"/>
  <c r="Z71" i="22"/>
  <c r="X117" i="22"/>
  <c r="W117" i="22"/>
  <c r="AB107" i="22"/>
  <c r="AA79" i="22"/>
  <c r="X85" i="22"/>
  <c r="Z89" i="22"/>
  <c r="AA102" i="22"/>
  <c r="Z118" i="22"/>
  <c r="AA122" i="22"/>
  <c r="W115" i="22"/>
  <c r="X113" i="22"/>
  <c r="AA111" i="22"/>
  <c r="W120" i="22"/>
  <c r="V101" i="22"/>
  <c r="Z99" i="22"/>
  <c r="W113" i="22"/>
  <c r="AC123" i="22"/>
  <c r="AA124" i="22"/>
  <c r="X69" i="22"/>
  <c r="V91" i="22"/>
  <c r="W112" i="22"/>
  <c r="X71" i="22"/>
  <c r="V66" i="22"/>
  <c r="V114" i="22"/>
  <c r="Z111" i="22"/>
  <c r="V118" i="22"/>
  <c r="AB70" i="22"/>
  <c r="Y71" i="22"/>
  <c r="AC121" i="22"/>
  <c r="AB84" i="22"/>
  <c r="AC99" i="22"/>
  <c r="AB102" i="22"/>
  <c r="Z103" i="22"/>
  <c r="AC105" i="22"/>
  <c r="V121" i="22"/>
  <c r="V116" i="22"/>
  <c r="Y84" i="22"/>
  <c r="AC119" i="22"/>
  <c r="AA116" i="22"/>
  <c r="AB94" i="22"/>
  <c r="AC70" i="22"/>
  <c r="AA115" i="22"/>
  <c r="AA93" i="22"/>
  <c r="AA103" i="22"/>
  <c r="W98" i="22"/>
  <c r="X101" i="22"/>
  <c r="AA94" i="22"/>
  <c r="Z96" i="22"/>
  <c r="AC71" i="22"/>
  <c r="V103" i="22"/>
  <c r="Z119" i="22"/>
  <c r="AB121" i="22"/>
  <c r="AB93" i="22"/>
  <c r="AB112" i="22"/>
  <c r="X66" i="22"/>
  <c r="AC67" i="22"/>
  <c r="AC79" i="22"/>
  <c r="X124" i="22"/>
  <c r="Y106" i="22"/>
  <c r="Y108" i="22"/>
  <c r="Z84" i="22"/>
  <c r="AC104" i="22"/>
  <c r="X121" i="22"/>
  <c r="W107" i="22"/>
  <c r="AA109" i="22"/>
  <c r="V122" i="22"/>
  <c r="AB119" i="22"/>
  <c r="W85" i="22"/>
  <c r="AB72" i="22"/>
  <c r="X93" i="22"/>
  <c r="AA101" i="22"/>
  <c r="W70" i="22"/>
  <c r="W91" i="22"/>
  <c r="V96" i="22"/>
  <c r="Z116" i="22"/>
  <c r="Y91" i="22"/>
  <c r="Z123" i="22"/>
  <c r="W116" i="22"/>
  <c r="V92" i="22"/>
  <c r="Y87" i="22"/>
  <c r="AB115" i="22"/>
  <c r="Z98" i="22"/>
  <c r="Z72" i="22"/>
  <c r="V109" i="22"/>
  <c r="V98" i="22"/>
  <c r="X106" i="22"/>
  <c r="AB92" i="22"/>
  <c r="Z114" i="22"/>
  <c r="AC122" i="22"/>
  <c r="X70" i="22"/>
  <c r="X104" i="22"/>
  <c r="V71" i="22"/>
  <c r="AC85" i="22"/>
  <c r="W109" i="22"/>
  <c r="Z66" i="22"/>
  <c r="Y119" i="22"/>
  <c r="W72" i="22"/>
  <c r="Y105" i="22"/>
  <c r="V99" i="22"/>
  <c r="V85" i="22"/>
  <c r="V94" i="22"/>
  <c r="AA69" i="22"/>
  <c r="V90" i="22"/>
  <c r="AC96" i="22"/>
  <c r="Y104" i="22"/>
  <c r="W121" i="22"/>
  <c r="AB104" i="22"/>
  <c r="Z113" i="22"/>
  <c r="AC117" i="22"/>
  <c r="Y67" i="22"/>
  <c r="V78" i="22"/>
  <c r="AA105" i="22"/>
  <c r="AC89" i="22"/>
  <c r="X111" i="22"/>
  <c r="AA114" i="22"/>
  <c r="Y92" i="22"/>
  <c r="AA72" i="22"/>
  <c r="X109" i="22"/>
  <c r="AB122" i="22"/>
  <c r="W101" i="22"/>
  <c r="X115" i="22"/>
  <c r="V106" i="22"/>
  <c r="W66" i="22"/>
  <c r="AC124" i="22"/>
  <c r="Z65" i="22"/>
  <c r="AA90" i="22"/>
  <c r="Z104" i="22"/>
  <c r="Y101" i="22"/>
  <c r="AA87" i="22"/>
  <c r="X91" i="22"/>
  <c r="AC98" i="22"/>
  <c r="Y124" i="22"/>
  <c r="W89" i="22"/>
  <c r="AB91" i="22"/>
  <c r="Z117" i="22"/>
  <c r="V117" i="22"/>
  <c r="AC118" i="22"/>
  <c r="W90" i="22"/>
  <c r="AA84" i="22"/>
  <c r="AC92" i="22"/>
  <c r="W118" i="22"/>
  <c r="Z109" i="22"/>
  <c r="AB99" i="22"/>
  <c r="Y117" i="22"/>
  <c r="Y99" i="22"/>
  <c r="Z93" i="22"/>
  <c r="W106" i="22"/>
  <c r="AC114" i="22"/>
  <c r="Z92" i="22"/>
  <c r="AB123" i="22"/>
  <c r="X118" i="22"/>
  <c r="X79" i="22"/>
  <c r="V87" i="22"/>
  <c r="AB116" i="22"/>
  <c r="AC69" i="22"/>
  <c r="V72" i="22"/>
  <c r="AB65" i="22"/>
  <c r="AB109" i="22"/>
  <c r="Y72" i="22"/>
  <c r="AC65" i="22"/>
  <c r="Y107" i="22"/>
  <c r="X116" i="22"/>
  <c r="V111" i="22"/>
  <c r="AB79" i="22"/>
  <c r="W104" i="22"/>
  <c r="AA70" i="22"/>
  <c r="W103" i="22"/>
  <c r="Z85" i="22"/>
  <c r="Z105" i="22"/>
  <c r="X94" i="22"/>
  <c r="AA104" i="22"/>
  <c r="Y109" i="22"/>
  <c r="X112" i="22"/>
  <c r="AC111" i="22"/>
  <c r="AA108" i="22"/>
  <c r="AA78" i="22"/>
  <c r="AA112" i="22"/>
  <c r="X123" i="22"/>
  <c r="V70" i="22"/>
  <c r="AC115" i="22"/>
  <c r="AA98" i="22"/>
  <c r="W119" i="22"/>
  <c r="X114" i="22"/>
  <c r="AB85" i="22"/>
  <c r="AC120" i="22"/>
  <c r="AA99" i="22"/>
  <c r="Y116" i="22"/>
  <c r="C63" i="22"/>
  <c r="B63" i="22" s="1"/>
  <c r="C63" i="23"/>
  <c r="B63" i="23" s="1"/>
  <c r="B62" i="22"/>
  <c r="E62" i="22" s="1"/>
  <c r="Z86" i="20"/>
  <c r="V102" i="20"/>
  <c r="AB100" i="20"/>
  <c r="AB89" i="20"/>
  <c r="AA69" i="20"/>
  <c r="W88" i="20"/>
  <c r="Z124" i="20"/>
  <c r="V93" i="20"/>
  <c r="AB118" i="20"/>
  <c r="Y124" i="20"/>
  <c r="Z103" i="20"/>
  <c r="AA88" i="20"/>
  <c r="AC119" i="20"/>
  <c r="V106" i="20"/>
  <c r="AA91" i="20"/>
  <c r="AC91" i="20"/>
  <c r="V95" i="20"/>
  <c r="AA72" i="20"/>
  <c r="AC114" i="20"/>
  <c r="Y80" i="20"/>
  <c r="AB124" i="20"/>
  <c r="AA118" i="20"/>
  <c r="AB69" i="20"/>
  <c r="W72" i="20"/>
  <c r="AA116" i="20"/>
  <c r="Y116" i="20"/>
  <c r="Y123" i="20"/>
  <c r="W93" i="20"/>
  <c r="AB66" i="20"/>
  <c r="W116" i="20"/>
  <c r="C63" i="20"/>
  <c r="B63" i="20" s="1"/>
  <c r="E63" i="20" s="1"/>
  <c r="V115" i="20"/>
  <c r="AC69" i="20"/>
  <c r="AA115" i="20"/>
  <c r="Z71" i="20"/>
  <c r="AC117" i="20"/>
  <c r="AB121" i="20"/>
  <c r="W104" i="20"/>
  <c r="Z122" i="20"/>
  <c r="AC110" i="20"/>
  <c r="V77" i="20"/>
  <c r="V89" i="20"/>
  <c r="Y107" i="20"/>
  <c r="Z117" i="20"/>
  <c r="Z66" i="20"/>
  <c r="V107" i="20"/>
  <c r="V110" i="20"/>
  <c r="AC80" i="20"/>
  <c r="Y84" i="20"/>
  <c r="AC71" i="20"/>
  <c r="AC118" i="20"/>
  <c r="Y88" i="20"/>
  <c r="Z70" i="20"/>
  <c r="AB123" i="20"/>
  <c r="Z123" i="20"/>
  <c r="Z68" i="20"/>
  <c r="Y102" i="20"/>
  <c r="Y72" i="20"/>
  <c r="X112" i="20"/>
  <c r="AC77" i="20"/>
  <c r="Y89" i="20"/>
  <c r="V108" i="20"/>
  <c r="X116" i="20"/>
  <c r="W114" i="20"/>
  <c r="Y70" i="20"/>
  <c r="Z121" i="20"/>
  <c r="AB111" i="20"/>
  <c r="AA122" i="20"/>
  <c r="Z112" i="20"/>
  <c r="AB91" i="20"/>
  <c r="AA71" i="20"/>
  <c r="Y101" i="20"/>
  <c r="Z118" i="20"/>
  <c r="AB84" i="20"/>
  <c r="AA98" i="20"/>
  <c r="X114" i="20"/>
  <c r="V98" i="20"/>
  <c r="V114" i="20"/>
  <c r="V119" i="20"/>
  <c r="W123" i="20"/>
  <c r="X119" i="20"/>
  <c r="V86" i="20"/>
  <c r="V66" i="20"/>
  <c r="Y106" i="20"/>
  <c r="X105" i="20"/>
  <c r="AC112" i="20"/>
  <c r="W95" i="20"/>
  <c r="W121" i="20"/>
  <c r="AA80" i="20"/>
  <c r="AC122" i="20"/>
  <c r="AA114" i="20"/>
  <c r="AC100" i="20"/>
  <c r="AA93" i="20"/>
  <c r="V122" i="20"/>
  <c r="X68" i="20"/>
  <c r="W107" i="20"/>
  <c r="Z110" i="20"/>
  <c r="X77" i="20"/>
  <c r="X98" i="20"/>
  <c r="AA90" i="20"/>
  <c r="W89" i="20"/>
  <c r="W106" i="20"/>
  <c r="W70" i="20"/>
  <c r="AC95" i="20"/>
  <c r="V112" i="20"/>
  <c r="W108" i="20"/>
  <c r="Y77" i="20"/>
  <c r="V72" i="20"/>
  <c r="Y95" i="20"/>
  <c r="AA121" i="20"/>
  <c r="AB90" i="20"/>
  <c r="V101" i="20"/>
  <c r="AB119" i="20"/>
  <c r="W110" i="20"/>
  <c r="V120" i="20"/>
  <c r="X90" i="20"/>
  <c r="X74" i="20"/>
  <c r="W105" i="20"/>
  <c r="Y66" i="20"/>
  <c r="Z89" i="20"/>
  <c r="AB107" i="20"/>
  <c r="W78" i="20"/>
  <c r="AA74" i="20"/>
  <c r="Y121" i="20"/>
  <c r="W84" i="20"/>
  <c r="Z72" i="20"/>
  <c r="Y69" i="20"/>
  <c r="AC123" i="20"/>
  <c r="AB103" i="20"/>
  <c r="AB108" i="20"/>
  <c r="W124" i="20"/>
  <c r="Z92" i="20"/>
  <c r="Z88" i="20"/>
  <c r="Z113" i="20"/>
  <c r="AB116" i="20"/>
  <c r="AA102" i="20"/>
  <c r="AB110" i="20"/>
  <c r="W91" i="20"/>
  <c r="AC104" i="20"/>
  <c r="W119" i="20"/>
  <c r="X78" i="20"/>
  <c r="Y103" i="20"/>
  <c r="Z74" i="20"/>
  <c r="AC113" i="20"/>
  <c r="AA124" i="20"/>
  <c r="AB104" i="20"/>
  <c r="Y118" i="20"/>
  <c r="W98" i="20"/>
  <c r="W120" i="20"/>
  <c r="X88" i="20"/>
  <c r="Z115" i="20"/>
  <c r="AC74" i="20"/>
  <c r="X71" i="20"/>
  <c r="X121" i="20"/>
  <c r="X111" i="20"/>
  <c r="V113" i="20"/>
  <c r="AC84" i="20"/>
  <c r="Z93" i="20"/>
  <c r="Y120" i="20"/>
  <c r="AB105" i="20"/>
  <c r="AC115" i="20"/>
  <c r="Y93" i="20"/>
  <c r="V104" i="20"/>
  <c r="Y113" i="20"/>
  <c r="Y117" i="20"/>
  <c r="X124" i="20"/>
  <c r="W66" i="20"/>
  <c r="W77" i="20"/>
  <c r="AA104" i="20"/>
  <c r="AC111" i="20"/>
  <c r="V80" i="20"/>
  <c r="AA111" i="20"/>
  <c r="AC124" i="20"/>
  <c r="Y122" i="20"/>
  <c r="AA92" i="20"/>
  <c r="Y112" i="20"/>
  <c r="V116" i="20"/>
  <c r="AA86" i="20"/>
  <c r="X72" i="20"/>
  <c r="X110" i="20"/>
  <c r="AC98" i="20"/>
  <c r="AB80" i="20"/>
  <c r="AA117" i="20"/>
  <c r="AB106" i="20"/>
  <c r="AC106" i="20"/>
  <c r="Z106" i="20"/>
  <c r="AC88" i="20"/>
  <c r="X118" i="20"/>
  <c r="W68" i="20"/>
  <c r="V69" i="20"/>
  <c r="AC92" i="20"/>
  <c r="W100" i="20"/>
  <c r="AA106" i="20"/>
  <c r="Y110" i="20"/>
  <c r="Z91" i="20"/>
  <c r="X69" i="20"/>
  <c r="AA95" i="20"/>
  <c r="X106" i="20"/>
  <c r="AB70" i="20"/>
  <c r="V90" i="20"/>
  <c r="Y90" i="20"/>
  <c r="X101" i="20"/>
  <c r="AB102" i="20"/>
  <c r="W117" i="20"/>
  <c r="Y119" i="20"/>
  <c r="AC89" i="20"/>
  <c r="Z84" i="20"/>
  <c r="X113" i="20"/>
  <c r="V123" i="20"/>
  <c r="AA101" i="20"/>
  <c r="X107" i="20"/>
  <c r="X91" i="20"/>
  <c r="Y100" i="20"/>
  <c r="Y78" i="20"/>
  <c r="AA66" i="20"/>
  <c r="AA77" i="20"/>
  <c r="V118" i="20"/>
  <c r="AA112" i="20"/>
  <c r="X122" i="20"/>
  <c r="AB115" i="20"/>
  <c r="AC108" i="20"/>
  <c r="AB122" i="20"/>
  <c r="Z104" i="20"/>
  <c r="AA89" i="20"/>
  <c r="V74" i="20"/>
  <c r="AB72" i="20"/>
  <c r="Z95" i="20"/>
  <c r="AB95" i="20"/>
  <c r="AA108" i="20"/>
  <c r="Y86" i="20"/>
  <c r="Y74" i="20"/>
  <c r="V124" i="20"/>
  <c r="AB78" i="20"/>
  <c r="Y104" i="20"/>
  <c r="Z108" i="20"/>
  <c r="AC90" i="20"/>
  <c r="X100" i="20"/>
  <c r="Z107" i="20"/>
  <c r="Y111" i="20"/>
  <c r="AA119" i="20"/>
  <c r="W112" i="20"/>
  <c r="W111" i="20"/>
  <c r="AB86" i="20"/>
  <c r="Y115" i="20"/>
  <c r="AB77" i="20"/>
  <c r="Z114" i="20"/>
  <c r="W103" i="20"/>
  <c r="AA78" i="20"/>
  <c r="X104" i="20"/>
  <c r="Z111" i="20"/>
  <c r="AB120" i="20"/>
  <c r="X70" i="20"/>
  <c r="Z77" i="20"/>
  <c r="AB88" i="20"/>
  <c r="X66" i="20"/>
  <c r="W80" i="20"/>
  <c r="X108" i="20"/>
  <c r="X117" i="20"/>
  <c r="W86" i="20"/>
  <c r="Z100" i="20"/>
  <c r="X95" i="20"/>
  <c r="Z78" i="20"/>
  <c r="X103" i="20"/>
  <c r="AA113" i="20"/>
  <c r="AC68" i="20"/>
  <c r="AB117" i="20"/>
  <c r="W69" i="20"/>
  <c r="AA120" i="20"/>
  <c r="AC101" i="20"/>
  <c r="V91" i="20"/>
  <c r="W71" i="20"/>
  <c r="AC107" i="20"/>
  <c r="AB71" i="20"/>
  <c r="Z69" i="20"/>
  <c r="AA100" i="20"/>
  <c r="X93" i="20"/>
  <c r="V71" i="20"/>
  <c r="AB92" i="20"/>
  <c r="W74" i="20"/>
  <c r="Y91" i="20"/>
  <c r="AC86" i="20"/>
  <c r="AA68" i="20"/>
  <c r="AA107" i="20"/>
  <c r="AB98" i="20"/>
  <c r="AC105" i="20"/>
  <c r="Z105" i="20"/>
  <c r="AA70" i="20"/>
  <c r="AC121" i="20"/>
  <c r="V92" i="20"/>
  <c r="W115" i="20"/>
  <c r="X115" i="20"/>
  <c r="Z80" i="20"/>
  <c r="AB112" i="20"/>
  <c r="X120" i="20"/>
  <c r="AB74" i="20"/>
  <c r="W102" i="20"/>
  <c r="V121" i="20"/>
  <c r="AC102" i="20"/>
  <c r="W122" i="20"/>
  <c r="AA103" i="20"/>
  <c r="Z119" i="20"/>
  <c r="X102" i="20"/>
  <c r="AC66" i="20"/>
  <c r="AC78" i="20"/>
  <c r="AB114" i="20"/>
  <c r="Y92" i="20"/>
  <c r="W90" i="20"/>
  <c r="W118" i="20"/>
  <c r="AA105" i="20"/>
  <c r="AC70" i="20"/>
  <c r="AC72" i="20"/>
  <c r="Z98" i="20"/>
  <c r="V111" i="20"/>
  <c r="AA123" i="20"/>
  <c r="V78" i="20"/>
  <c r="AB93" i="20"/>
  <c r="AB113" i="20"/>
  <c r="V68" i="20"/>
  <c r="Y68" i="20"/>
  <c r="V117" i="20"/>
  <c r="AC120" i="20"/>
  <c r="X123" i="20"/>
  <c r="Y98" i="20"/>
  <c r="Z102" i="20"/>
  <c r="Z101" i="20"/>
  <c r="Y71" i="20"/>
  <c r="AB101" i="20"/>
  <c r="X80" i="20"/>
  <c r="Y105" i="20"/>
  <c r="X84" i="20"/>
  <c r="V70" i="20"/>
  <c r="V105" i="20"/>
  <c r="X92" i="20"/>
  <c r="AB68" i="20"/>
  <c r="Z120" i="20"/>
  <c r="AC103" i="20"/>
  <c r="AC93" i="20"/>
  <c r="V100" i="20"/>
  <c r="V103" i="20"/>
  <c r="AC116" i="20"/>
  <c r="W113" i="20"/>
  <c r="AA84" i="20"/>
  <c r="X89" i="20"/>
  <c r="W101" i="20"/>
  <c r="Y114" i="20"/>
  <c r="V84" i="20"/>
  <c r="AA110" i="20"/>
  <c r="Y108" i="20"/>
  <c r="W92" i="20"/>
  <c r="Z90" i="20"/>
  <c r="X86" i="20"/>
  <c r="V88" i="20"/>
  <c r="Z116" i="20"/>
  <c r="CY3" i="15"/>
  <c r="CX3" i="15"/>
  <c r="CZ4" i="15"/>
  <c r="CY14" i="14"/>
  <c r="CX13" i="14"/>
  <c r="DA4" i="15"/>
  <c r="CY6" i="15"/>
  <c r="CW10" i="14"/>
  <c r="CV13" i="14"/>
  <c r="CV9" i="14"/>
  <c r="CV6" i="14"/>
  <c r="CV11" i="14"/>
  <c r="CX6" i="15"/>
  <c r="CV10" i="14"/>
  <c r="CV14" i="14"/>
  <c r="CV12" i="14"/>
  <c r="CV7" i="14"/>
  <c r="CW7" i="14"/>
  <c r="CW9" i="14"/>
  <c r="CW12" i="14"/>
  <c r="CW11" i="14"/>
  <c r="CW14" i="14"/>
  <c r="CW6" i="14"/>
  <c r="CW13" i="14"/>
  <c r="E62" i="23"/>
  <c r="E62" i="21"/>
  <c r="A40" i="18"/>
  <c r="DC3" i="15" l="1"/>
  <c r="DB4" i="15"/>
  <c r="DA8" i="14"/>
  <c r="DC4" i="15"/>
  <c r="CZ11" i="14"/>
  <c r="CX14" i="14"/>
  <c r="CY10" i="14"/>
  <c r="DA3" i="15"/>
  <c r="CY9" i="14"/>
  <c r="CY7" i="14"/>
  <c r="CZ3" i="15"/>
  <c r="CY8" i="14"/>
  <c r="DA6" i="15"/>
  <c r="CY6" i="14"/>
  <c r="CY12" i="14"/>
  <c r="CY13" i="14"/>
  <c r="CZ6" i="15"/>
  <c r="CX6" i="14"/>
  <c r="CY11" i="14"/>
  <c r="CX8" i="14"/>
  <c r="CX11" i="14"/>
  <c r="CX9" i="14"/>
  <c r="CX7" i="14"/>
  <c r="CX12" i="14"/>
  <c r="CX10" i="14"/>
  <c r="E63" i="23"/>
  <c r="E63" i="22"/>
  <c r="E63" i="21"/>
  <c r="A41" i="18"/>
  <c r="DD3" i="15" l="1"/>
  <c r="CZ7" i="14"/>
  <c r="CZ13" i="14"/>
  <c r="DB6" i="15"/>
  <c r="CZ10" i="14"/>
  <c r="CZ8" i="14"/>
  <c r="CZ9" i="14"/>
  <c r="CZ6" i="14"/>
  <c r="CZ14" i="14"/>
  <c r="DE4" i="15"/>
  <c r="DD4" i="15"/>
  <c r="DB13" i="14"/>
  <c r="DC13" i="14"/>
  <c r="DA9" i="14"/>
  <c r="DC6" i="15"/>
  <c r="DA7" i="14"/>
  <c r="DA14" i="14"/>
  <c r="DA10" i="14"/>
  <c r="CZ12" i="14"/>
  <c r="DA11" i="14"/>
  <c r="DA12" i="14"/>
  <c r="DA6" i="14"/>
  <c r="DA13" i="14"/>
  <c r="DB3" i="15"/>
  <c r="A42" i="18"/>
  <c r="DB14" i="14" l="1"/>
  <c r="DB8" i="14"/>
  <c r="DB12" i="14"/>
  <c r="DC8" i="14"/>
  <c r="DG4" i="15"/>
  <c r="DF4" i="15"/>
  <c r="DE8" i="14"/>
  <c r="DD11" i="14"/>
  <c r="DE3" i="15"/>
  <c r="DB10" i="14"/>
  <c r="DB9" i="14"/>
  <c r="DE6" i="15"/>
  <c r="DC6" i="14"/>
  <c r="DB6" i="14"/>
  <c r="DB11" i="14"/>
  <c r="DD6" i="15"/>
  <c r="DC10" i="14"/>
  <c r="DB7" i="14"/>
  <c r="DC7" i="14"/>
  <c r="DC12" i="14"/>
  <c r="DC9" i="14"/>
  <c r="DC14" i="14"/>
  <c r="DC11" i="14"/>
  <c r="A43" i="18"/>
  <c r="DD8" i="14" l="1"/>
  <c r="DI4" i="15"/>
  <c r="DF14" i="14"/>
  <c r="DH4" i="15"/>
  <c r="DG13" i="14"/>
  <c r="DD6" i="14"/>
  <c r="DD7" i="14"/>
  <c r="DD13" i="14"/>
  <c r="DD10" i="14"/>
  <c r="DF6" i="15"/>
  <c r="DD12" i="14"/>
  <c r="DD14" i="14"/>
  <c r="DD9" i="14"/>
  <c r="DE9" i="14"/>
  <c r="DF3" i="15"/>
  <c r="DG3" i="15"/>
  <c r="DE10" i="14"/>
  <c r="DE12" i="14"/>
  <c r="DE7" i="14"/>
  <c r="DE11" i="14"/>
  <c r="DE14" i="14"/>
  <c r="DG6" i="15"/>
  <c r="DE6" i="14"/>
  <c r="DE13" i="14"/>
  <c r="A44" i="18"/>
  <c r="DF8" i="14" l="1"/>
  <c r="DG8" i="14"/>
  <c r="DG11" i="14"/>
  <c r="DG6" i="14"/>
  <c r="DG10" i="14"/>
  <c r="DI6" i="15"/>
  <c r="DG12" i="14"/>
  <c r="DG7" i="14"/>
  <c r="DG14" i="14"/>
  <c r="DF9" i="14"/>
  <c r="DF11" i="14"/>
  <c r="DG9" i="14"/>
  <c r="DF13" i="14"/>
  <c r="DF10" i="14"/>
  <c r="DH3" i="15"/>
  <c r="DH6" i="15"/>
  <c r="DF6" i="14"/>
  <c r="DF12" i="14"/>
  <c r="DF7" i="14"/>
  <c r="DH8" i="14"/>
  <c r="DI8" i="14"/>
  <c r="DK4" i="15"/>
  <c r="DJ4" i="15"/>
  <c r="DI3" i="15"/>
  <c r="A45" i="18"/>
  <c r="DJ3" i="15" l="1"/>
  <c r="DM4" i="15"/>
  <c r="DK8" i="14"/>
  <c r="DL4" i="15"/>
  <c r="DJ11" i="14"/>
  <c r="DI7" i="14"/>
  <c r="DI13" i="14"/>
  <c r="DK6" i="15"/>
  <c r="DH12" i="14"/>
  <c r="DH10" i="14"/>
  <c r="DK3" i="15"/>
  <c r="DI9" i="14"/>
  <c r="DI14" i="14"/>
  <c r="DI11" i="14"/>
  <c r="DI12" i="14"/>
  <c r="DI6" i="14"/>
  <c r="DI10" i="14"/>
  <c r="DH13" i="14"/>
  <c r="DH11" i="14"/>
  <c r="DH9" i="14"/>
  <c r="DH14" i="14"/>
  <c r="DJ6" i="15"/>
  <c r="DH6" i="14"/>
  <c r="DH7" i="14"/>
  <c r="A46" i="18"/>
  <c r="DO3" i="15" l="1"/>
  <c r="DL6" i="15"/>
  <c r="DJ12" i="14"/>
  <c r="DJ9" i="14"/>
  <c r="DJ13" i="14"/>
  <c r="DJ6" i="14"/>
  <c r="DJ8" i="14"/>
  <c r="DJ14" i="14"/>
  <c r="DJ10" i="14"/>
  <c r="DK14" i="14"/>
  <c r="DL3" i="15"/>
  <c r="DM3" i="15"/>
  <c r="DO4" i="15"/>
  <c r="DL8" i="14"/>
  <c r="DN4" i="15"/>
  <c r="DM13" i="14"/>
  <c r="DJ7" i="14"/>
  <c r="DK11" i="14"/>
  <c r="DK13" i="14"/>
  <c r="DK9" i="14"/>
  <c r="DK6" i="14"/>
  <c r="DK10" i="14"/>
  <c r="DM6" i="15"/>
  <c r="DK7" i="14"/>
  <c r="DK12" i="14"/>
  <c r="A47" i="18"/>
  <c r="DP3" i="15" l="1"/>
  <c r="DM8" i="14"/>
  <c r="DP4" i="15"/>
  <c r="DN8" i="14"/>
  <c r="DO13" i="14"/>
  <c r="DQ4" i="15"/>
  <c r="DM7" i="14"/>
  <c r="DM10" i="14"/>
  <c r="DN6" i="15"/>
  <c r="DL6" i="14"/>
  <c r="DL7" i="14"/>
  <c r="DM12" i="14"/>
  <c r="DO6" i="15"/>
  <c r="DM9" i="14"/>
  <c r="DN3" i="15"/>
  <c r="DM11" i="14"/>
  <c r="DM14" i="14"/>
  <c r="DM6" i="14"/>
  <c r="DL9" i="14"/>
  <c r="DL13" i="14"/>
  <c r="DL10" i="14"/>
  <c r="DL14" i="14"/>
  <c r="DL12" i="14"/>
  <c r="DL11" i="14"/>
  <c r="A48" i="18"/>
  <c r="DO8" i="14" l="1"/>
  <c r="DP8" i="14"/>
  <c r="DS4" i="15"/>
  <c r="DQ8" i="14"/>
  <c r="DR4" i="15"/>
  <c r="DO7" i="14"/>
  <c r="DQ3" i="15"/>
  <c r="DO11" i="14"/>
  <c r="DO10" i="14"/>
  <c r="DO12" i="14"/>
  <c r="DQ6" i="15"/>
  <c r="DO6" i="14"/>
  <c r="DO14" i="14"/>
  <c r="DO9" i="14"/>
  <c r="DN14" i="14"/>
  <c r="DN6" i="14"/>
  <c r="DN11" i="14"/>
  <c r="DP6" i="15"/>
  <c r="DN9" i="14"/>
  <c r="DN12" i="14"/>
  <c r="DN7" i="14"/>
  <c r="DN10" i="14"/>
  <c r="DN13" i="14"/>
  <c r="A49" i="18"/>
  <c r="DS3" i="15" l="1"/>
  <c r="DT4" i="15"/>
  <c r="DR8" i="14"/>
  <c r="DS12" i="14"/>
  <c r="DU4" i="15"/>
  <c r="DP10" i="14"/>
  <c r="DP9" i="14"/>
  <c r="DP6" i="14"/>
  <c r="DR6" i="15"/>
  <c r="DP7" i="14"/>
  <c r="DQ11" i="14"/>
  <c r="DQ12" i="14"/>
  <c r="DR3" i="15"/>
  <c r="DP13" i="14"/>
  <c r="DP14" i="14"/>
  <c r="DP12" i="14"/>
  <c r="DP11" i="14"/>
  <c r="DQ9" i="14"/>
  <c r="DQ14" i="14"/>
  <c r="DQ6" i="14"/>
  <c r="DQ10" i="14"/>
  <c r="DS6" i="15"/>
  <c r="DQ7" i="14"/>
  <c r="DQ13" i="14"/>
  <c r="A50" i="18"/>
  <c r="DR10" i="14" l="1"/>
  <c r="DT3" i="15"/>
  <c r="DU3" i="15"/>
  <c r="DW4" i="15"/>
  <c r="DT8" i="14"/>
  <c r="DU13" i="14"/>
  <c r="DV4" i="15"/>
  <c r="DR14" i="14"/>
  <c r="DR9" i="14"/>
  <c r="DR13" i="14"/>
  <c r="DS13" i="14"/>
  <c r="DS11" i="14"/>
  <c r="DS6" i="14"/>
  <c r="DS8" i="14"/>
  <c r="DS9" i="14"/>
  <c r="DS14" i="14"/>
  <c r="DR7" i="14"/>
  <c r="DR11" i="14"/>
  <c r="DU6" i="15"/>
  <c r="DS10" i="14"/>
  <c r="DT6" i="15"/>
  <c r="DS7" i="14"/>
  <c r="DR6" i="14"/>
  <c r="DR12" i="14"/>
  <c r="A51" i="18"/>
  <c r="DV8" i="14" l="1"/>
  <c r="DX4" i="15"/>
  <c r="DY4" i="15"/>
  <c r="DW8" i="14"/>
  <c r="DW3" i="15"/>
  <c r="DT6" i="14"/>
  <c r="DT11" i="14"/>
  <c r="DV6" i="15"/>
  <c r="DT12" i="14"/>
  <c r="DT7" i="14"/>
  <c r="DT9" i="14"/>
  <c r="DT14" i="14"/>
  <c r="DU9" i="14"/>
  <c r="DU12" i="14"/>
  <c r="DV3" i="15"/>
  <c r="DT10" i="14"/>
  <c r="DT13" i="14"/>
  <c r="DU11" i="14"/>
  <c r="DU14" i="14"/>
  <c r="DU7" i="14"/>
  <c r="DU10" i="14"/>
  <c r="DU8" i="14"/>
  <c r="DW6" i="15"/>
  <c r="DU6" i="14"/>
  <c r="A52" i="18"/>
  <c r="DZ3" i="15" l="1"/>
  <c r="DY6" i="15"/>
  <c r="DW12" i="14"/>
  <c r="DW7" i="14"/>
  <c r="DV12" i="14"/>
  <c r="DV6" i="14"/>
  <c r="DV10" i="14"/>
  <c r="DV13" i="14"/>
  <c r="DV7" i="14"/>
  <c r="DV14" i="14"/>
  <c r="DX6" i="15"/>
  <c r="DV9" i="14"/>
  <c r="DV11" i="14"/>
  <c r="DZ4" i="15"/>
  <c r="DY8" i="14"/>
  <c r="DX14" i="14"/>
  <c r="EA4" i="15"/>
  <c r="DX3" i="15"/>
  <c r="DW11" i="14"/>
  <c r="DW14" i="14"/>
  <c r="DY3" i="15"/>
  <c r="DW9" i="14"/>
  <c r="DW13" i="14"/>
  <c r="DW6" i="14"/>
  <c r="DW10" i="14"/>
  <c r="A53" i="18"/>
  <c r="EB3" i="15" l="1"/>
  <c r="DX6" i="14"/>
  <c r="EB4" i="15"/>
  <c r="EA12" i="14"/>
  <c r="DZ8" i="14"/>
  <c r="EC4" i="15"/>
  <c r="EA3" i="15"/>
  <c r="DX9" i="14"/>
  <c r="DX7" i="14"/>
  <c r="DX11" i="14"/>
  <c r="DY9" i="14"/>
  <c r="DZ6" i="15"/>
  <c r="DX10" i="14"/>
  <c r="DX12" i="14"/>
  <c r="DX8" i="14"/>
  <c r="DX13" i="14"/>
  <c r="DY14" i="14"/>
  <c r="DY11" i="14"/>
  <c r="DY12" i="14"/>
  <c r="DY6" i="14"/>
  <c r="DY10" i="14"/>
  <c r="EA6" i="15"/>
  <c r="DY7" i="14"/>
  <c r="DY13" i="14"/>
  <c r="A54" i="18"/>
  <c r="EE4" i="15" l="1"/>
  <c r="ED4" i="15"/>
  <c r="DZ11" i="14"/>
  <c r="EC6" i="15"/>
  <c r="EA9" i="14"/>
  <c r="EA14" i="14"/>
  <c r="EA11" i="14"/>
  <c r="EA13" i="14"/>
  <c r="EA6" i="14"/>
  <c r="EA10" i="14"/>
  <c r="EA8" i="14"/>
  <c r="EA7" i="14"/>
  <c r="DZ7" i="14"/>
  <c r="EC3" i="15"/>
  <c r="DZ6" i="14"/>
  <c r="DZ12" i="14"/>
  <c r="DZ10" i="14"/>
  <c r="DZ13" i="14"/>
  <c r="EB6" i="15"/>
  <c r="DZ9" i="14"/>
  <c r="DZ14" i="14"/>
  <c r="EC8" i="14"/>
  <c r="EB8" i="14"/>
  <c r="EB14" i="14"/>
  <c r="EB13" i="14"/>
  <c r="EB11" i="14"/>
  <c r="EB7" i="14"/>
  <c r="EB10" i="14"/>
  <c r="EB9" i="14"/>
  <c r="EB12" i="14"/>
  <c r="EB6" i="14"/>
  <c r="EC14" i="14"/>
  <c r="EC12" i="14"/>
  <c r="EC13" i="14"/>
  <c r="EC10" i="14"/>
  <c r="EC11" i="14"/>
  <c r="EC9" i="14"/>
  <c r="EC6" i="14"/>
  <c r="EC7" i="14"/>
  <c r="ED6" i="15"/>
  <c r="EE6" i="15"/>
  <c r="A55" i="18"/>
  <c r="EF4" i="15" l="1"/>
  <c r="EG4" i="15"/>
  <c r="EE3" i="15"/>
  <c r="EF3" i="15"/>
  <c r="ED3" i="15"/>
  <c r="ED8" i="14"/>
  <c r="EE8" i="14"/>
  <c r="EE13" i="14"/>
  <c r="EE14" i="14"/>
  <c r="EE12" i="14"/>
  <c r="EE10" i="14"/>
  <c r="EE9" i="14"/>
  <c r="EE11" i="14"/>
  <c r="EE6" i="14"/>
  <c r="EE7" i="14"/>
  <c r="ED13" i="14"/>
  <c r="ED12" i="14"/>
  <c r="ED11" i="14"/>
  <c r="ED14" i="14"/>
  <c r="ED10" i="14"/>
  <c r="ED7" i="14"/>
  <c r="ED9" i="14"/>
  <c r="ED6" i="14"/>
  <c r="EG6" i="15"/>
  <c r="EF6" i="15"/>
  <c r="A56" i="18"/>
  <c r="EI4" i="15" l="1"/>
  <c r="EH4" i="15"/>
  <c r="EI3" i="15"/>
  <c r="EG3" i="15"/>
  <c r="EF8" i="14"/>
  <c r="EG8" i="14"/>
  <c r="EF14" i="14"/>
  <c r="EF11" i="14"/>
  <c r="EF13" i="14"/>
  <c r="EF7" i="14"/>
  <c r="EF9" i="14"/>
  <c r="EF12" i="14"/>
  <c r="EF6" i="14"/>
  <c r="EF10" i="14"/>
  <c r="EG14" i="14"/>
  <c r="EG12" i="14"/>
  <c r="EG13" i="14"/>
  <c r="EG10" i="14"/>
  <c r="EG9" i="14"/>
  <c r="EG11" i="14"/>
  <c r="EG7" i="14"/>
  <c r="EG6" i="14"/>
  <c r="EH6" i="15"/>
  <c r="EI6" i="15"/>
  <c r="A57" i="18"/>
  <c r="EJ4" i="15" l="1"/>
  <c r="EK4" i="15"/>
  <c r="EH3" i="15"/>
  <c r="EJ3" i="15"/>
  <c r="EI8" i="14"/>
  <c r="EH8" i="14"/>
  <c r="EI13" i="14"/>
  <c r="EI14" i="14"/>
  <c r="EI12" i="14"/>
  <c r="EI10" i="14"/>
  <c r="EI11" i="14"/>
  <c r="EI9" i="14"/>
  <c r="EI7" i="14"/>
  <c r="EI6" i="14"/>
  <c r="EH13" i="14"/>
  <c r="EH11" i="14"/>
  <c r="EH12" i="14"/>
  <c r="EH10" i="14"/>
  <c r="EH7" i="14"/>
  <c r="EH6" i="14"/>
  <c r="EH14" i="14"/>
  <c r="EH9" i="14"/>
  <c r="EK6" i="15"/>
  <c r="EJ6" i="15"/>
  <c r="A58" i="18"/>
  <c r="EM4" i="15" l="1"/>
  <c r="EL4" i="15"/>
  <c r="EK3" i="15"/>
  <c r="EL3" i="15"/>
  <c r="EJ8" i="14"/>
  <c r="EK8" i="14"/>
  <c r="EJ14" i="14"/>
  <c r="EJ13" i="14"/>
  <c r="EJ11" i="14"/>
  <c r="EJ7" i="14"/>
  <c r="EJ12" i="14"/>
  <c r="EJ10" i="14"/>
  <c r="EJ9" i="14"/>
  <c r="EJ6" i="14"/>
  <c r="EK14" i="14"/>
  <c r="EK12" i="14"/>
  <c r="EK13" i="14"/>
  <c r="EK10" i="14"/>
  <c r="EK11" i="14"/>
  <c r="EK9" i="14"/>
  <c r="EK6" i="14"/>
  <c r="EK7" i="14"/>
  <c r="EL6" i="15"/>
  <c r="EM6" i="15"/>
  <c r="A59" i="18"/>
  <c r="EO4" i="15" l="1"/>
  <c r="EN4" i="15"/>
  <c r="EM3" i="15"/>
  <c r="EO3" i="15"/>
  <c r="EL8" i="14"/>
  <c r="EM8" i="14"/>
  <c r="EM13" i="14"/>
  <c r="EM14" i="14"/>
  <c r="EM12" i="14"/>
  <c r="EM10" i="14"/>
  <c r="EM9" i="14"/>
  <c r="EM6" i="14"/>
  <c r="EM7" i="14"/>
  <c r="EM11" i="14"/>
  <c r="EL13" i="14"/>
  <c r="EL14" i="14"/>
  <c r="EL12" i="14"/>
  <c r="EL11" i="14"/>
  <c r="EL10" i="14"/>
  <c r="EL7" i="14"/>
  <c r="EL6" i="14"/>
  <c r="EL9" i="14"/>
  <c r="EO6" i="15"/>
  <c r="EN6" i="15"/>
  <c r="A60" i="18"/>
  <c r="EP4" i="15" l="1"/>
  <c r="EQ4" i="15"/>
  <c r="EN3" i="15"/>
  <c r="EQ3" i="15"/>
  <c r="EO8" i="14"/>
  <c r="EN8" i="14"/>
  <c r="EO14" i="14"/>
  <c r="EO12" i="14"/>
  <c r="EO13" i="14"/>
  <c r="EO10" i="14"/>
  <c r="EO9" i="14"/>
  <c r="EO11" i="14"/>
  <c r="EO7" i="14"/>
  <c r="EO6" i="14"/>
  <c r="EN14" i="14"/>
  <c r="EN11" i="14"/>
  <c r="EN12" i="14"/>
  <c r="EN7" i="14"/>
  <c r="EN9" i="14"/>
  <c r="EN13" i="14"/>
  <c r="EN10" i="14"/>
  <c r="EN6" i="14"/>
  <c r="EP6" i="15"/>
  <c r="EQ6" i="15"/>
  <c r="A61" i="18"/>
  <c r="ER4" i="15" l="1"/>
  <c r="ES4" i="15"/>
  <c r="EP3" i="15"/>
  <c r="EQ8" i="14"/>
  <c r="EP8" i="14"/>
  <c r="EP13" i="14"/>
  <c r="EP11" i="14"/>
  <c r="EP12" i="14"/>
  <c r="EP14" i="14"/>
  <c r="EP10" i="14"/>
  <c r="EP7" i="14"/>
  <c r="EP6" i="14"/>
  <c r="EP9" i="14"/>
  <c r="EQ13" i="14"/>
  <c r="EQ14" i="14"/>
  <c r="EQ12" i="14"/>
  <c r="EQ10" i="14"/>
  <c r="EQ11" i="14"/>
  <c r="EQ9" i="14"/>
  <c r="EQ7" i="14"/>
  <c r="EQ6" i="14"/>
  <c r="ES6" i="15"/>
  <c r="ER6" i="15"/>
  <c r="A62" i="18"/>
  <c r="ET4" i="15" l="1"/>
  <c r="EU4" i="15"/>
  <c r="ES3" i="15"/>
  <c r="ER3" i="15"/>
  <c r="ER8" i="14"/>
  <c r="ES8" i="14"/>
  <c r="ES14" i="14"/>
  <c r="ES12" i="14"/>
  <c r="ES13" i="14"/>
  <c r="ES10" i="14"/>
  <c r="ES11" i="14"/>
  <c r="ES9" i="14"/>
  <c r="ES6" i="14"/>
  <c r="ES7" i="14"/>
  <c r="ER14" i="14"/>
  <c r="ER13" i="14"/>
  <c r="ER11" i="14"/>
  <c r="ER7" i="14"/>
  <c r="ER10" i="14"/>
  <c r="ER9" i="14"/>
  <c r="ER12" i="14"/>
  <c r="ER6" i="14"/>
  <c r="ET6" i="15"/>
  <c r="EU6" i="15"/>
  <c r="A63" i="18"/>
  <c r="W113" i="18" l="1"/>
  <c r="AB99" i="18"/>
  <c r="V121" i="18"/>
  <c r="AA109" i="18"/>
  <c r="AA69" i="18"/>
  <c r="V84" i="18"/>
  <c r="AC120" i="18"/>
  <c r="V67" i="18"/>
  <c r="Y93" i="18"/>
  <c r="Z101" i="18"/>
  <c r="X112" i="18"/>
  <c r="AB109" i="18"/>
  <c r="V90" i="18"/>
  <c r="X92" i="18"/>
  <c r="AC114" i="18"/>
  <c r="AA65" i="18"/>
  <c r="AB116" i="18"/>
  <c r="W91" i="18"/>
  <c r="X93" i="18"/>
  <c r="AB96" i="18"/>
  <c r="EW4" i="15"/>
  <c r="AA117" i="18"/>
  <c r="AC69" i="18"/>
  <c r="X104" i="18"/>
  <c r="AC103" i="18"/>
  <c r="X70" i="18"/>
  <c r="Y121" i="18"/>
  <c r="Y120" i="18"/>
  <c r="AA90" i="18"/>
  <c r="X118" i="18"/>
  <c r="Y118" i="18"/>
  <c r="AB122" i="18"/>
  <c r="AB105" i="18"/>
  <c r="V91" i="18"/>
  <c r="W89" i="18"/>
  <c r="V101" i="18"/>
  <c r="Y115" i="18"/>
  <c r="Z70" i="18"/>
  <c r="AC107" i="18"/>
  <c r="AA121" i="18"/>
  <c r="AB107" i="18"/>
  <c r="AB94" i="18"/>
  <c r="AA71" i="18"/>
  <c r="AC67" i="18"/>
  <c r="Y123" i="18"/>
  <c r="AC98" i="18"/>
  <c r="X65" i="18"/>
  <c r="Y108" i="18"/>
  <c r="W122" i="18"/>
  <c r="AC113" i="18"/>
  <c r="AA122" i="18"/>
  <c r="AB123" i="18"/>
  <c r="AB102" i="18"/>
  <c r="Y65" i="18"/>
  <c r="Z71" i="18"/>
  <c r="AC92" i="18"/>
  <c r="Y103" i="18"/>
  <c r="AB103" i="18"/>
  <c r="AC102" i="18"/>
  <c r="W67" i="18"/>
  <c r="V87" i="18"/>
  <c r="Z112" i="18"/>
  <c r="Y70" i="18"/>
  <c r="AC122" i="18"/>
  <c r="Z89" i="18"/>
  <c r="Z117" i="18"/>
  <c r="AA120" i="18"/>
  <c r="X87" i="18"/>
  <c r="V89" i="18"/>
  <c r="AB104" i="18"/>
  <c r="AC104" i="18"/>
  <c r="W96" i="18"/>
  <c r="Z109" i="18"/>
  <c r="X69" i="18"/>
  <c r="Z115" i="18"/>
  <c r="V99" i="18"/>
  <c r="X91" i="18"/>
  <c r="AB108" i="18"/>
  <c r="AC112" i="18"/>
  <c r="AA107" i="18"/>
  <c r="Z120" i="18"/>
  <c r="W103" i="18"/>
  <c r="Y109" i="18"/>
  <c r="Z118" i="18"/>
  <c r="V103" i="18"/>
  <c r="V124" i="18"/>
  <c r="AA89" i="18"/>
  <c r="X99" i="18"/>
  <c r="V114" i="18"/>
  <c r="AC123" i="18"/>
  <c r="AC85" i="18"/>
  <c r="W102" i="18"/>
  <c r="AA115" i="18"/>
  <c r="W115" i="18"/>
  <c r="AC90" i="18"/>
  <c r="X115" i="18"/>
  <c r="AC71" i="18"/>
  <c r="Z122" i="18"/>
  <c r="AA70" i="18"/>
  <c r="AA119" i="18"/>
  <c r="X102" i="18"/>
  <c r="Z113" i="18"/>
  <c r="V116" i="18"/>
  <c r="AB87" i="18"/>
  <c r="AB106" i="18"/>
  <c r="AC108" i="18"/>
  <c r="W85" i="18"/>
  <c r="W99" i="18"/>
  <c r="Y96" i="18"/>
  <c r="AA67" i="18"/>
  <c r="V119" i="18"/>
  <c r="V106" i="18"/>
  <c r="V65" i="18"/>
  <c r="Z84" i="18"/>
  <c r="AC118" i="18"/>
  <c r="X123" i="18"/>
  <c r="AA98" i="18"/>
  <c r="AB98" i="18"/>
  <c r="AB69" i="18"/>
  <c r="W106" i="18"/>
  <c r="W111" i="18"/>
  <c r="Y113" i="18"/>
  <c r="X114" i="18"/>
  <c r="AC105" i="18"/>
  <c r="V123" i="18"/>
  <c r="EV4" i="15"/>
  <c r="AA101" i="18"/>
  <c r="X90" i="18"/>
  <c r="Z119" i="18"/>
  <c r="V112" i="18"/>
  <c r="X96" i="18"/>
  <c r="V113" i="18"/>
  <c r="Y119" i="18"/>
  <c r="AA92" i="18"/>
  <c r="AC111" i="18"/>
  <c r="X116" i="18"/>
  <c r="AB92" i="18"/>
  <c r="W87" i="18"/>
  <c r="AC116" i="18"/>
  <c r="AB119" i="18"/>
  <c r="X101" i="18"/>
  <c r="Y112" i="18"/>
  <c r="AA102" i="18"/>
  <c r="X122" i="18"/>
  <c r="AC70" i="18"/>
  <c r="X84" i="18"/>
  <c r="Z107" i="18"/>
  <c r="Y106" i="18"/>
  <c r="X107" i="18"/>
  <c r="AC65" i="18"/>
  <c r="AB112" i="18"/>
  <c r="X113" i="18"/>
  <c r="AA123" i="18"/>
  <c r="V93" i="18"/>
  <c r="X103" i="18"/>
  <c r="Z124" i="18"/>
  <c r="X117" i="18"/>
  <c r="W124" i="18"/>
  <c r="AA87" i="18"/>
  <c r="X120" i="18"/>
  <c r="W98" i="18"/>
  <c r="AA99" i="18"/>
  <c r="W104" i="18"/>
  <c r="Z94" i="18"/>
  <c r="AA91" i="18"/>
  <c r="Z104" i="18"/>
  <c r="W119" i="18"/>
  <c r="AB121" i="18"/>
  <c r="V120" i="18"/>
  <c r="AA118" i="18"/>
  <c r="W71" i="18"/>
  <c r="AA113" i="18"/>
  <c r="AB111" i="18"/>
  <c r="X124" i="18"/>
  <c r="AA112" i="18"/>
  <c r="Y99" i="18"/>
  <c r="AB65" i="18"/>
  <c r="AA108" i="18"/>
  <c r="Z87" i="18"/>
  <c r="Z121" i="18"/>
  <c r="W116" i="18"/>
  <c r="AA105" i="18"/>
  <c r="AB84" i="18"/>
  <c r="W92" i="18"/>
  <c r="V69" i="18"/>
  <c r="AA124" i="18"/>
  <c r="Z91" i="18"/>
  <c r="AB124" i="18"/>
  <c r="Y71" i="18"/>
  <c r="AC87" i="18"/>
  <c r="V92" i="18"/>
  <c r="Y105" i="18"/>
  <c r="Z114" i="18"/>
  <c r="W118" i="18"/>
  <c r="V115" i="18"/>
  <c r="X71" i="18"/>
  <c r="Y114" i="18"/>
  <c r="Z90" i="18"/>
  <c r="AA94" i="18"/>
  <c r="X119" i="18"/>
  <c r="Z93" i="18"/>
  <c r="X85" i="18"/>
  <c r="AA96" i="18"/>
  <c r="Z106" i="18"/>
  <c r="AC115" i="18"/>
  <c r="W93" i="18"/>
  <c r="AA114" i="18"/>
  <c r="Z105" i="18"/>
  <c r="X105" i="18"/>
  <c r="V111" i="18"/>
  <c r="Z65" i="18"/>
  <c r="Y92" i="18"/>
  <c r="AB71" i="18"/>
  <c r="W84" i="18"/>
  <c r="AB114" i="18"/>
  <c r="Y102" i="18"/>
  <c r="Y89" i="18"/>
  <c r="Z123" i="18"/>
  <c r="Y124" i="18"/>
  <c r="X67" i="18"/>
  <c r="Y85" i="18"/>
  <c r="AA111" i="18"/>
  <c r="AC84" i="18"/>
  <c r="V108" i="18"/>
  <c r="AC106" i="18"/>
  <c r="X98" i="18"/>
  <c r="W112" i="18"/>
  <c r="AA103" i="18"/>
  <c r="Y116" i="18"/>
  <c r="AB118" i="18"/>
  <c r="AB93" i="18"/>
  <c r="AA85" i="18"/>
  <c r="W69" i="18"/>
  <c r="V105" i="18"/>
  <c r="AC119" i="18"/>
  <c r="X89" i="18"/>
  <c r="AB101" i="18"/>
  <c r="W105" i="18"/>
  <c r="V70" i="18"/>
  <c r="AB117" i="18"/>
  <c r="V98" i="18"/>
  <c r="AC99" i="18"/>
  <c r="AB120" i="18"/>
  <c r="Z69" i="18"/>
  <c r="Y111" i="18"/>
  <c r="AC91" i="18"/>
  <c r="W108" i="18"/>
  <c r="Y107" i="18"/>
  <c r="AA93" i="18"/>
  <c r="W90" i="18"/>
  <c r="Z103" i="18"/>
  <c r="Y122" i="18"/>
  <c r="W114" i="18"/>
  <c r="X109" i="18"/>
  <c r="AC117" i="18"/>
  <c r="W101" i="18"/>
  <c r="AB91" i="18"/>
  <c r="Y90" i="18"/>
  <c r="V107" i="18"/>
  <c r="Z85" i="18"/>
  <c r="W94" i="18"/>
  <c r="AC101" i="18"/>
  <c r="V122" i="18"/>
  <c r="W70" i="18"/>
  <c r="AB67" i="18"/>
  <c r="Z96" i="18"/>
  <c r="W123" i="18"/>
  <c r="V109" i="18"/>
  <c r="Z116" i="18"/>
  <c r="V71" i="18"/>
  <c r="Z92" i="18"/>
  <c r="V96" i="18"/>
  <c r="AB90" i="18"/>
  <c r="Y94" i="18"/>
  <c r="Y117" i="18"/>
  <c r="Z99" i="18"/>
  <c r="AB115" i="18"/>
  <c r="W65" i="18"/>
  <c r="Y104" i="18"/>
  <c r="V102" i="18"/>
  <c r="Y87" i="18"/>
  <c r="W117" i="18"/>
  <c r="W107" i="18"/>
  <c r="X106" i="18"/>
  <c r="AB70" i="18"/>
  <c r="W120" i="18"/>
  <c r="Y84" i="18"/>
  <c r="AA84" i="18"/>
  <c r="Z102" i="18"/>
  <c r="X121" i="18"/>
  <c r="AC93" i="18"/>
  <c r="AA116" i="18"/>
  <c r="Y69" i="18"/>
  <c r="AC94" i="18"/>
  <c r="V94" i="18"/>
  <c r="Y101" i="18"/>
  <c r="Y98" i="18"/>
  <c r="AB85" i="18"/>
  <c r="Z108" i="18"/>
  <c r="Y67" i="18"/>
  <c r="Z67" i="18"/>
  <c r="AA104" i="18"/>
  <c r="Y91" i="18"/>
  <c r="X111" i="18"/>
  <c r="V104" i="18"/>
  <c r="X108" i="18"/>
  <c r="V118" i="18"/>
  <c r="AB113" i="18"/>
  <c r="W121" i="18"/>
  <c r="Z98" i="18"/>
  <c r="V85" i="18"/>
  <c r="AA106" i="18"/>
  <c r="AB89" i="18"/>
  <c r="W109" i="18"/>
  <c r="AC96" i="18"/>
  <c r="V117" i="18"/>
  <c r="AC121" i="18"/>
  <c r="X94" i="18"/>
  <c r="AC124" i="18"/>
  <c r="AC89" i="18"/>
  <c r="Z111" i="18"/>
  <c r="AC109" i="18"/>
  <c r="EU3" i="15"/>
  <c r="ET3" i="15"/>
  <c r="ET8" i="14"/>
  <c r="EU8" i="14"/>
  <c r="ET13" i="14"/>
  <c r="ET12" i="14"/>
  <c r="ET11" i="14"/>
  <c r="ET14" i="14"/>
  <c r="ET10" i="14"/>
  <c r="ET7" i="14"/>
  <c r="ET9" i="14"/>
  <c r="ET6" i="14"/>
  <c r="EU13" i="14"/>
  <c r="EU14" i="14"/>
  <c r="EU12" i="14"/>
  <c r="EU10" i="14"/>
  <c r="EU9" i="14"/>
  <c r="EU11" i="14"/>
  <c r="EU7" i="14"/>
  <c r="EU6" i="14"/>
  <c r="EW3" i="15"/>
  <c r="EV3" i="15"/>
  <c r="EW6" i="15"/>
  <c r="EV6" i="15"/>
  <c r="AF4" i="15" l="1"/>
  <c r="AG4" i="15"/>
  <c r="BH59" i="3"/>
  <c r="X62" i="3"/>
  <c r="T65" i="3"/>
  <c r="Q64" i="3"/>
  <c r="P63" i="3"/>
  <c r="V61" i="3"/>
  <c r="C8" i="18"/>
  <c r="B8" i="18" l="1"/>
  <c r="E8" i="18" s="1"/>
  <c r="AF6" i="15"/>
  <c r="AG6" i="15"/>
  <c r="D62" i="3"/>
  <c r="M62" i="3"/>
  <c r="BA61" i="3"/>
  <c r="AD61" i="3"/>
  <c r="J61" i="3"/>
  <c r="AG61" i="3"/>
  <c r="AT62" i="3"/>
  <c r="AX62" i="3"/>
  <c r="AJ61" i="3"/>
  <c r="AE61" i="3"/>
  <c r="X61" i="3"/>
  <c r="BO61" i="3"/>
  <c r="AB61" i="3"/>
  <c r="BG61" i="3"/>
  <c r="L61" i="3"/>
  <c r="M61" i="3"/>
  <c r="G62" i="3"/>
  <c r="V62" i="3"/>
  <c r="BE61" i="3"/>
  <c r="P61" i="3"/>
  <c r="T61" i="3"/>
  <c r="BD61" i="3"/>
  <c r="J62" i="3"/>
  <c r="AP2" i="15"/>
  <c r="AQ2" i="15"/>
  <c r="C9" i="18"/>
  <c r="B9" i="18" s="1"/>
  <c r="G61" i="3"/>
  <c r="BI61" i="3"/>
  <c r="R61" i="3"/>
  <c r="AC61" i="3"/>
  <c r="BT61" i="3"/>
  <c r="S61" i="3"/>
  <c r="AL61" i="3"/>
  <c r="BM61" i="3"/>
  <c r="AQ61" i="3"/>
  <c r="BF61" i="3"/>
  <c r="AO61" i="3"/>
  <c r="AZ61" i="3"/>
  <c r="BK61" i="3"/>
  <c r="O61" i="3"/>
  <c r="E61" i="3"/>
  <c r="AK61" i="3"/>
  <c r="C61" i="3"/>
  <c r="I61" i="3"/>
  <c r="U61" i="3"/>
  <c r="BD63" i="3"/>
  <c r="BJ63" i="3"/>
  <c r="AQ63" i="3"/>
  <c r="K63" i="3"/>
  <c r="E63" i="3"/>
  <c r="AZ63" i="3"/>
  <c r="AB63" i="3"/>
  <c r="BL63" i="3"/>
  <c r="X63" i="3"/>
  <c r="R63" i="3"/>
  <c r="BM63" i="3"/>
  <c r="H63" i="3"/>
  <c r="BO63" i="3"/>
  <c r="N63" i="3"/>
  <c r="AA63" i="3"/>
  <c r="AC63" i="3"/>
  <c r="BE63" i="3"/>
  <c r="AW63" i="3"/>
  <c r="AL64" i="3"/>
  <c r="AT64" i="3"/>
  <c r="L64" i="3"/>
  <c r="AR64" i="3"/>
  <c r="BM64" i="3"/>
  <c r="H64" i="3"/>
  <c r="BS64" i="3"/>
  <c r="AN64" i="3"/>
  <c r="BE64" i="3"/>
  <c r="BO64" i="3"/>
  <c r="BV64" i="3"/>
  <c r="AO64" i="3"/>
  <c r="BK64" i="3"/>
  <c r="BD64" i="3"/>
  <c r="AF64" i="3"/>
  <c r="W64" i="3"/>
  <c r="AV64" i="3"/>
  <c r="V64" i="3"/>
  <c r="N65" i="3"/>
  <c r="BB65" i="3"/>
  <c r="BG65" i="3"/>
  <c r="AN65" i="3"/>
  <c r="AY65" i="3"/>
  <c r="AM65" i="3"/>
  <c r="H65" i="3"/>
  <c r="AT65" i="3"/>
  <c r="U65" i="3"/>
  <c r="L65" i="3"/>
  <c r="Z65" i="3"/>
  <c r="BQ61" i="3"/>
  <c r="Q61" i="3"/>
  <c r="BH61" i="3"/>
  <c r="BS61" i="3"/>
  <c r="AT61" i="3"/>
  <c r="BP61" i="3"/>
  <c r="N61" i="3"/>
  <c r="AX61" i="3"/>
  <c r="AF61" i="3"/>
  <c r="BB61" i="3"/>
  <c r="AY61" i="3"/>
  <c r="AP61" i="3"/>
  <c r="AN61" i="3"/>
  <c r="K61" i="3"/>
  <c r="W61" i="3"/>
  <c r="AV61" i="3"/>
  <c r="H61" i="3"/>
  <c r="AD63" i="3"/>
  <c r="AL63" i="3"/>
  <c r="Z63" i="3"/>
  <c r="AT63" i="3"/>
  <c r="AX63" i="3"/>
  <c r="S63" i="3"/>
  <c r="AG63" i="3"/>
  <c r="AR63" i="3"/>
  <c r="F63" i="3"/>
  <c r="D63" i="3"/>
  <c r="BB63" i="3"/>
  <c r="AU63" i="3"/>
  <c r="W63" i="3"/>
  <c r="O63" i="3"/>
  <c r="J63" i="3"/>
  <c r="M63" i="3"/>
  <c r="AS63" i="3"/>
  <c r="AE63" i="3"/>
  <c r="BV63" i="3"/>
  <c r="BI64" i="3"/>
  <c r="F64" i="3"/>
  <c r="AZ64" i="3"/>
  <c r="D64" i="3"/>
  <c r="AI64" i="3"/>
  <c r="AD64" i="3"/>
  <c r="AK64" i="3"/>
  <c r="BF64" i="3"/>
  <c r="T64" i="3"/>
  <c r="J64" i="3"/>
  <c r="AP64" i="3"/>
  <c r="X64" i="3"/>
  <c r="C64" i="3"/>
  <c r="I64" i="3"/>
  <c r="AW64" i="3"/>
  <c r="AB64" i="3"/>
  <c r="AC64" i="3"/>
  <c r="U64" i="3"/>
  <c r="BJ65" i="3"/>
  <c r="AG65" i="3"/>
  <c r="J65" i="3"/>
  <c r="AS65" i="3"/>
  <c r="AL65" i="3"/>
  <c r="BF65" i="3"/>
  <c r="AU65" i="3"/>
  <c r="AH65" i="3"/>
  <c r="AF65" i="3"/>
  <c r="P65" i="3"/>
  <c r="D61" i="3"/>
  <c r="BJ61" i="3"/>
  <c r="BN61" i="3"/>
  <c r="Z61" i="3"/>
  <c r="AM61" i="3"/>
  <c r="AA61" i="3"/>
  <c r="AI61" i="3"/>
  <c r="AU61" i="3"/>
  <c r="AW61" i="3"/>
  <c r="BI63" i="3"/>
  <c r="L63" i="3"/>
  <c r="AF63" i="3"/>
  <c r="BS63" i="3"/>
  <c r="AM63" i="3"/>
  <c r="AI63" i="3"/>
  <c r="Y63" i="3"/>
  <c r="AO63" i="3"/>
  <c r="G63" i="3"/>
  <c r="AH63" i="3"/>
  <c r="BN63" i="3"/>
  <c r="C63" i="3"/>
  <c r="BF63" i="3"/>
  <c r="BU63" i="3"/>
  <c r="T63" i="3"/>
  <c r="BG63" i="3"/>
  <c r="BP63" i="3"/>
  <c r="AQ64" i="3"/>
  <c r="AE64" i="3"/>
  <c r="BR64" i="3"/>
  <c r="BC64" i="3"/>
  <c r="P64" i="3"/>
  <c r="BN64" i="3"/>
  <c r="AY64" i="3"/>
  <c r="BH64" i="3"/>
  <c r="O64" i="3"/>
  <c r="Y64" i="3"/>
  <c r="AM64" i="3"/>
  <c r="AS64" i="3"/>
  <c r="BU64" i="3"/>
  <c r="R64" i="3"/>
  <c r="G64" i="3"/>
  <c r="BJ64" i="3"/>
  <c r="BB64" i="3"/>
  <c r="AH64" i="3"/>
  <c r="Z64" i="3"/>
  <c r="BU65" i="3"/>
  <c r="AZ65" i="3"/>
  <c r="E65" i="3"/>
  <c r="BR65" i="3"/>
  <c r="I65" i="3"/>
  <c r="AV65" i="3"/>
  <c r="BQ65" i="3"/>
  <c r="BT65" i="3"/>
  <c r="W65" i="3"/>
  <c r="AR61" i="3"/>
  <c r="BC61" i="3"/>
  <c r="AS61" i="3"/>
  <c r="BR61" i="3"/>
  <c r="BL61" i="3"/>
  <c r="Y61" i="3"/>
  <c r="BV61" i="3"/>
  <c r="BU61" i="3"/>
  <c r="AH61" i="3"/>
  <c r="F61" i="3"/>
  <c r="BQ63" i="3"/>
  <c r="AY63" i="3"/>
  <c r="BH63" i="3"/>
  <c r="BK63" i="3"/>
  <c r="AN63" i="3"/>
  <c r="U63" i="3"/>
  <c r="I63" i="3"/>
  <c r="BR63" i="3"/>
  <c r="BT63" i="3"/>
  <c r="BA63" i="3"/>
  <c r="Q63" i="3"/>
  <c r="V63" i="3"/>
  <c r="AP63" i="3"/>
  <c r="AJ63" i="3"/>
  <c r="BC63" i="3"/>
  <c r="AV63" i="3"/>
  <c r="AK63" i="3"/>
  <c r="S64" i="3"/>
  <c r="M64" i="3"/>
  <c r="BT64" i="3"/>
  <c r="K64" i="3"/>
  <c r="AX64" i="3"/>
  <c r="BP64" i="3"/>
  <c r="E64" i="3"/>
  <c r="BA64" i="3"/>
  <c r="BL64" i="3"/>
  <c r="BG64" i="3"/>
  <c r="N64" i="3"/>
  <c r="AJ64" i="3"/>
  <c r="AG64" i="3"/>
  <c r="AA64" i="3"/>
  <c r="BQ64" i="3"/>
  <c r="AU64" i="3"/>
  <c r="Y65" i="3"/>
  <c r="Q65" i="3"/>
  <c r="S65" i="3"/>
  <c r="BA65" i="3"/>
  <c r="G65" i="3"/>
  <c r="BC65" i="3"/>
  <c r="AJ65" i="3"/>
  <c r="K65" i="3"/>
  <c r="BD65" i="3"/>
  <c r="AC65" i="3"/>
  <c r="AI65" i="3"/>
  <c r="BN65" i="3"/>
  <c r="BV65" i="3"/>
  <c r="V65" i="3"/>
  <c r="M65" i="3"/>
  <c r="X65" i="3"/>
  <c r="AE65" i="3"/>
  <c r="AO65" i="3"/>
  <c r="BL65" i="3"/>
  <c r="BE65" i="3"/>
  <c r="AP65" i="3"/>
  <c r="BO65" i="3"/>
  <c r="AA65" i="3"/>
  <c r="D65" i="3"/>
  <c r="BP65" i="3"/>
  <c r="AB65" i="3"/>
  <c r="AW65" i="3"/>
  <c r="AX65" i="3"/>
  <c r="BK65" i="3"/>
  <c r="O65" i="3"/>
  <c r="AQ65" i="3"/>
  <c r="F65" i="3"/>
  <c r="BS65" i="3"/>
  <c r="R65" i="3"/>
  <c r="AD65" i="3"/>
  <c r="BM65" i="3"/>
  <c r="AK65" i="3"/>
  <c r="AR65" i="3"/>
  <c r="BH65" i="3"/>
  <c r="BI65" i="3"/>
  <c r="C65" i="3"/>
  <c r="BJ62" i="3"/>
  <c r="BP62" i="3"/>
  <c r="BK62" i="3"/>
  <c r="O62" i="3"/>
  <c r="BB62" i="3"/>
  <c r="BM62" i="3"/>
  <c r="AR62" i="3"/>
  <c r="BC62" i="3"/>
  <c r="AG62" i="3"/>
  <c r="P62" i="3"/>
  <c r="AN62" i="3"/>
  <c r="CD60" i="3"/>
  <c r="AV60" i="3"/>
  <c r="BS60" i="3"/>
  <c r="AC60" i="3"/>
  <c r="BJ60" i="3"/>
  <c r="CH60" i="3"/>
  <c r="BL60" i="3"/>
  <c r="Z60" i="3"/>
  <c r="BK60" i="3"/>
  <c r="T60" i="3"/>
  <c r="EP60" i="3"/>
  <c r="CR60" i="3"/>
  <c r="CJ60" i="3"/>
  <c r="F60" i="3"/>
  <c r="X60" i="3"/>
  <c r="BD60" i="3"/>
  <c r="AB60" i="3"/>
  <c r="EH60" i="3"/>
  <c r="OG60" i="3"/>
  <c r="BX60" i="3"/>
  <c r="AX60" i="3"/>
  <c r="AF60" i="3"/>
  <c r="M60" i="3"/>
  <c r="BO60" i="3"/>
  <c r="DB60" i="3"/>
  <c r="KL60" i="3"/>
  <c r="DJ60" i="3"/>
  <c r="DV60" i="3"/>
  <c r="LP60" i="3"/>
  <c r="IY60" i="3"/>
  <c r="LL60" i="3"/>
  <c r="GF60" i="3"/>
  <c r="CE60" i="3"/>
  <c r="BN60" i="3"/>
  <c r="BR60" i="3"/>
  <c r="AT60" i="3"/>
  <c r="BQ60" i="3"/>
  <c r="CI60" i="3"/>
  <c r="AG60" i="3"/>
  <c r="AL60" i="3"/>
  <c r="BI60" i="3"/>
  <c r="MP60" i="3"/>
  <c r="LE60" i="3"/>
  <c r="CW60" i="3"/>
  <c r="CK60" i="3"/>
  <c r="J60" i="3"/>
  <c r="AM60" i="3"/>
  <c r="AA60" i="3"/>
  <c r="R60" i="3"/>
  <c r="HJ60" i="3"/>
  <c r="DE60" i="3"/>
  <c r="BY60" i="3"/>
  <c r="Y60" i="3"/>
  <c r="BE60" i="3"/>
  <c r="BB60" i="3"/>
  <c r="BA60" i="3"/>
  <c r="KW60" i="3"/>
  <c r="FY60" i="3"/>
  <c r="HB60" i="3"/>
  <c r="HM60" i="3"/>
  <c r="IC60" i="3"/>
  <c r="GM60" i="3"/>
  <c r="ID60" i="3"/>
  <c r="LB60" i="3"/>
  <c r="NS60" i="3"/>
  <c r="DW60" i="3"/>
  <c r="IV60" i="3"/>
  <c r="EF60" i="3"/>
  <c r="OM60" i="3"/>
  <c r="NX60" i="3"/>
  <c r="CM60" i="3"/>
  <c r="LW60" i="3"/>
  <c r="KK60" i="3"/>
  <c r="CV60" i="3"/>
  <c r="IQ60" i="3"/>
  <c r="LA60" i="3"/>
  <c r="IG60" i="3"/>
  <c r="FQ60" i="3"/>
  <c r="HG60" i="3"/>
  <c r="JE60" i="3"/>
  <c r="GK60" i="3"/>
  <c r="EO60" i="3"/>
  <c r="CB60" i="3"/>
  <c r="P60" i="3"/>
  <c r="Q60" i="3"/>
  <c r="AY60" i="3"/>
  <c r="AN60" i="3"/>
  <c r="CF60" i="3"/>
  <c r="AW60" i="3"/>
  <c r="BF60" i="3"/>
  <c r="V60" i="3"/>
  <c r="BT60" i="3"/>
  <c r="LH60" i="3"/>
  <c r="GJ60" i="3"/>
  <c r="DX60" i="3"/>
  <c r="BW60" i="3"/>
  <c r="C60" i="3"/>
  <c r="AR60" i="3"/>
  <c r="AJ60" i="3"/>
  <c r="AS60" i="3"/>
  <c r="GG60" i="3"/>
  <c r="HZ60" i="3"/>
  <c r="BZ60" i="3"/>
  <c r="AE60" i="3"/>
  <c r="BC60" i="3"/>
  <c r="AO60" i="3"/>
  <c r="AZ60" i="3"/>
  <c r="CP60" i="3"/>
  <c r="OL60" i="3"/>
  <c r="HE60" i="3"/>
  <c r="CX60" i="3"/>
  <c r="NW60" i="3"/>
  <c r="EA60" i="3"/>
  <c r="EW60" i="3"/>
  <c r="EJ60" i="3"/>
  <c r="LG60" i="3"/>
  <c r="OO60" i="3"/>
  <c r="DA60" i="3"/>
  <c r="NF60" i="3"/>
  <c r="KU60" i="3"/>
  <c r="JU60" i="3"/>
  <c r="FZ60" i="3"/>
  <c r="IE60" i="3"/>
  <c r="HD60" i="3"/>
  <c r="HH60" i="3"/>
  <c r="GE60" i="3"/>
  <c r="HT60" i="3"/>
  <c r="EZ60" i="3"/>
  <c r="ON60" i="3"/>
  <c r="EU60" i="3"/>
  <c r="FX60" i="3"/>
  <c r="DG60" i="3"/>
  <c r="JL60" i="3"/>
  <c r="FD60" i="3"/>
  <c r="DR60" i="3"/>
  <c r="CC60" i="3"/>
  <c r="AQ60" i="3"/>
  <c r="W60" i="3"/>
  <c r="L60" i="3"/>
  <c r="S60" i="3"/>
  <c r="CG60" i="3"/>
  <c r="BG60" i="3"/>
  <c r="U60" i="3"/>
  <c r="AK60" i="3"/>
  <c r="AU60" i="3"/>
  <c r="CT60" i="3"/>
  <c r="GT60" i="3"/>
  <c r="BV60" i="3"/>
  <c r="O60" i="3"/>
  <c r="BM60" i="3"/>
  <c r="BU60" i="3"/>
  <c r="AI60" i="3"/>
  <c r="DZ60" i="3"/>
  <c r="OB60" i="3"/>
  <c r="IK60" i="3"/>
  <c r="CA60" i="3"/>
  <c r="AP60" i="3"/>
  <c r="BH60" i="3"/>
  <c r="BP60" i="3"/>
  <c r="K60" i="3"/>
  <c r="HX60" i="3"/>
  <c r="CL60" i="3"/>
  <c r="DH60" i="3"/>
  <c r="IN60" i="3"/>
  <c r="LK60" i="3"/>
  <c r="LR60" i="3"/>
  <c r="LY60" i="3"/>
  <c r="MF60" i="3"/>
  <c r="IU60" i="3"/>
  <c r="LF60" i="3"/>
  <c r="MK60" i="3"/>
  <c r="KD60" i="3"/>
  <c r="HS60" i="3"/>
  <c r="FR60" i="3"/>
  <c r="GR60" i="3"/>
  <c r="FC60" i="3"/>
  <c r="OF60" i="3"/>
  <c r="NO60" i="3"/>
  <c r="DS60" i="3"/>
  <c r="EL60" i="3"/>
  <c r="CZ60" i="3"/>
  <c r="ME60" i="3"/>
  <c r="MS60" i="3"/>
  <c r="MZ60" i="3"/>
  <c r="GZ60" i="3"/>
  <c r="FE60" i="3"/>
  <c r="NL60" i="3"/>
  <c r="FV60" i="3"/>
  <c r="NG60" i="3"/>
  <c r="NB60" i="3"/>
  <c r="FT60" i="3"/>
  <c r="HU60" i="3"/>
  <c r="DY60" i="3"/>
  <c r="GS60" i="3"/>
  <c r="FK60" i="3"/>
  <c r="MV60" i="3"/>
  <c r="FU60" i="3"/>
  <c r="IO60" i="3"/>
  <c r="GU60" i="3"/>
  <c r="EV60" i="3"/>
  <c r="HY60" i="3"/>
  <c r="JK60" i="3"/>
  <c r="IL60" i="3"/>
  <c r="KP60" i="3"/>
  <c r="MA60" i="3"/>
  <c r="KT60" i="3"/>
  <c r="HP60" i="3"/>
  <c r="EN60" i="3"/>
  <c r="KR60" i="3"/>
  <c r="LI60" i="3"/>
  <c r="OC60" i="3"/>
  <c r="KY60" i="3"/>
  <c r="GO60" i="3"/>
  <c r="NE60" i="3"/>
  <c r="MX60" i="3"/>
  <c r="MI60" i="3"/>
  <c r="MO60" i="3"/>
  <c r="NY60" i="3"/>
  <c r="EK60" i="3"/>
  <c r="NP60" i="3"/>
  <c r="FW60" i="3"/>
  <c r="FA60" i="3"/>
  <c r="DM60" i="3"/>
  <c r="AH60" i="3"/>
  <c r="NV60" i="3"/>
  <c r="CQ60" i="3"/>
  <c r="FB60" i="3"/>
  <c r="EE60" i="3"/>
  <c r="OA60" i="3"/>
  <c r="ED60" i="3"/>
  <c r="GX60" i="3"/>
  <c r="FO60" i="3"/>
  <c r="JI60" i="3"/>
  <c r="GH60" i="3"/>
  <c r="HO60" i="3"/>
  <c r="CO60" i="3"/>
  <c r="OD60" i="3"/>
  <c r="LZ60" i="3"/>
  <c r="E60" i="3"/>
  <c r="ML60" i="3"/>
  <c r="OH60" i="3"/>
  <c r="KZ60" i="3"/>
  <c r="JF60" i="3"/>
  <c r="AH62" i="3"/>
  <c r="AL62" i="3"/>
  <c r="E62" i="3"/>
  <c r="L62" i="3"/>
  <c r="BR62" i="3"/>
  <c r="AP62" i="3"/>
  <c r="I62" i="3"/>
  <c r="Q62" i="3"/>
  <c r="BQ62" i="3"/>
  <c r="BO62" i="3"/>
  <c r="AO62" i="3"/>
  <c r="BT62" i="3"/>
  <c r="BE62" i="3"/>
  <c r="AV62" i="3"/>
  <c r="AQ62" i="3"/>
  <c r="AK62" i="3"/>
  <c r="F62" i="3"/>
  <c r="Z62" i="3"/>
  <c r="AM62" i="3"/>
  <c r="G60" i="3"/>
  <c r="FJ60" i="3"/>
  <c r="HF60" i="3"/>
  <c r="JZ60" i="3"/>
  <c r="HW60" i="3"/>
  <c r="DN60" i="3"/>
  <c r="JB60" i="3"/>
  <c r="LV60" i="3"/>
  <c r="JG60" i="3"/>
  <c r="LM60" i="3"/>
  <c r="MB60" i="3"/>
  <c r="MM60" i="3"/>
  <c r="DT60" i="3"/>
  <c r="MN60" i="3"/>
  <c r="NQ60" i="3"/>
  <c r="DF60" i="3"/>
  <c r="JN60" i="3"/>
  <c r="KC60" i="3"/>
  <c r="DP60" i="3"/>
  <c r="EG60" i="3"/>
  <c r="OJ60" i="3"/>
  <c r="NK60" i="3"/>
  <c r="DK60" i="3"/>
  <c r="GC60" i="3"/>
  <c r="EY60" i="3"/>
  <c r="LJ60" i="3"/>
  <c r="FM60" i="3"/>
  <c r="GY60" i="3"/>
  <c r="GD60" i="3"/>
  <c r="HI60" i="3"/>
  <c r="JO60" i="3"/>
  <c r="FF60" i="3"/>
  <c r="IS60" i="3"/>
  <c r="I60" i="3"/>
  <c r="DC60" i="3"/>
  <c r="FP60" i="3"/>
  <c r="IJ60" i="3"/>
  <c r="GQ60" i="3"/>
  <c r="HR60" i="3"/>
  <c r="HL60" i="3"/>
  <c r="KF60" i="3"/>
  <c r="IA60" i="3"/>
  <c r="IH60" i="3"/>
  <c r="JP60" i="3"/>
  <c r="KQ60" i="3"/>
  <c r="JM60" i="3"/>
  <c r="HC60" i="3"/>
  <c r="DU60" i="3"/>
  <c r="IP60" i="3"/>
  <c r="JS60" i="3"/>
  <c r="LC60" i="3"/>
  <c r="LD60" i="3"/>
  <c r="ES60" i="3"/>
  <c r="BI62" i="3"/>
  <c r="BA62" i="3"/>
  <c r="T62" i="3"/>
  <c r="BN62" i="3"/>
  <c r="N62" i="3"/>
  <c r="BV62" i="3"/>
  <c r="Y62" i="3"/>
  <c r="K62" i="3"/>
  <c r="AE62" i="3"/>
  <c r="BH62" i="3"/>
  <c r="BS62" i="3"/>
  <c r="AZ62" i="3"/>
  <c r="AU62" i="3"/>
  <c r="AW62" i="3"/>
  <c r="AF62" i="3"/>
  <c r="AD62" i="3"/>
  <c r="U62" i="3"/>
  <c r="IF60" i="3"/>
  <c r="NA60" i="3"/>
  <c r="KN60" i="3"/>
  <c r="NH60" i="3"/>
  <c r="KI60" i="3"/>
  <c r="KG60" i="3"/>
  <c r="MJ60" i="3"/>
  <c r="MC60" i="3"/>
  <c r="LS60" i="3"/>
  <c r="LT60" i="3"/>
  <c r="ND60" i="3"/>
  <c r="IX60" i="3"/>
  <c r="MT60" i="3"/>
  <c r="FG60" i="3"/>
  <c r="CS60" i="3"/>
  <c r="JQ60" i="3"/>
  <c r="D60" i="3"/>
  <c r="EC60" i="3"/>
  <c r="ET60" i="3"/>
  <c r="HN60" i="3"/>
  <c r="GA60" i="3"/>
  <c r="JT60" i="3"/>
  <c r="GP60" i="3"/>
  <c r="JJ60" i="3"/>
  <c r="HK60" i="3"/>
  <c r="DI60" i="3"/>
  <c r="IT60" i="3"/>
  <c r="KA60" i="3"/>
  <c r="KX60" i="3"/>
  <c r="MG60" i="3"/>
  <c r="MQ60" i="3"/>
  <c r="JD60" i="3"/>
  <c r="LU60" i="3"/>
  <c r="N60" i="3"/>
  <c r="IR60" i="3"/>
  <c r="IW60" i="3"/>
  <c r="LQ60" i="3"/>
  <c r="JC60" i="3"/>
  <c r="JY60" i="3"/>
  <c r="KS60" i="3"/>
  <c r="NM60" i="3"/>
  <c r="KM60" i="3"/>
  <c r="GV60" i="3"/>
  <c r="NR60" i="3"/>
  <c r="OI60" i="3"/>
  <c r="OK60" i="3"/>
  <c r="KE60" i="3"/>
  <c r="FN60" i="3"/>
  <c r="KH60" i="3"/>
  <c r="DQ60" i="3"/>
  <c r="JH60" i="3"/>
  <c r="EQ60" i="3"/>
  <c r="GI60" i="3"/>
  <c r="AA62" i="3"/>
  <c r="S62" i="3"/>
  <c r="AJ62" i="3"/>
  <c r="AB62" i="3"/>
  <c r="R62" i="3"/>
  <c r="H62" i="3"/>
  <c r="BF62" i="3"/>
  <c r="AS62" i="3"/>
  <c r="W62" i="3"/>
  <c r="BL62" i="3"/>
  <c r="BG62" i="3"/>
  <c r="C62" i="3"/>
  <c r="AY62" i="3"/>
  <c r="BU62" i="3"/>
  <c r="BD62" i="3"/>
  <c r="AI62" i="3"/>
  <c r="AC62" i="3"/>
  <c r="H60" i="3"/>
  <c r="HQ60" i="3"/>
  <c r="FI60" i="3"/>
  <c r="NU60" i="3"/>
  <c r="NN60" i="3"/>
  <c r="MU60" i="3"/>
  <c r="CU60" i="3"/>
  <c r="FH60" i="3"/>
  <c r="EI60" i="3"/>
  <c r="OE60" i="3"/>
  <c r="ER60" i="3"/>
  <c r="FS60" i="3"/>
  <c r="JV60" i="3"/>
  <c r="GN60" i="3"/>
  <c r="II60" i="3"/>
  <c r="GW60" i="3"/>
  <c r="KJ60" i="3"/>
  <c r="AD60" i="3"/>
  <c r="HA60" i="3"/>
  <c r="IB60" i="3"/>
  <c r="KV60" i="3"/>
  <c r="IM60" i="3"/>
  <c r="CN60" i="3"/>
  <c r="JX60" i="3"/>
  <c r="MR60" i="3"/>
  <c r="JW60" i="3"/>
  <c r="CY60" i="3"/>
  <c r="MW60" i="3"/>
  <c r="NC60" i="3"/>
  <c r="HV60" i="3"/>
  <c r="NI60" i="3"/>
  <c r="KO60" i="3"/>
  <c r="KB60" i="3"/>
  <c r="DL60" i="3"/>
  <c r="DO60" i="3"/>
  <c r="JA60" i="3"/>
  <c r="MD60" i="3"/>
  <c r="LX60" i="3"/>
  <c r="LO60" i="3"/>
  <c r="EX60" i="3"/>
  <c r="NZ60" i="3"/>
  <c r="NT60" i="3"/>
  <c r="MY60" i="3"/>
  <c r="NJ60" i="3"/>
  <c r="EM60" i="3"/>
  <c r="DD60" i="3"/>
  <c r="IZ60" i="3"/>
  <c r="GB60" i="3"/>
  <c r="FL60" i="3"/>
  <c r="JR60" i="3"/>
  <c r="LN60" i="3"/>
  <c r="MH60" i="3"/>
  <c r="EB60" i="3"/>
  <c r="GL60" i="3"/>
  <c r="D59" i="3"/>
  <c r="OO59" i="3"/>
  <c r="JV59" i="3"/>
  <c r="JH59" i="3"/>
  <c r="EN59" i="3"/>
  <c r="DU59" i="3"/>
  <c r="AB59" i="3"/>
  <c r="IW59" i="3"/>
  <c r="ND59" i="3"/>
  <c r="HP59" i="3"/>
  <c r="GZ59" i="3"/>
  <c r="GG59" i="3"/>
  <c r="CY59" i="3"/>
  <c r="MN59" i="3"/>
  <c r="GO59" i="3"/>
  <c r="HV59" i="3"/>
  <c r="MS59" i="3"/>
  <c r="FL59" i="3"/>
  <c r="E59" i="3"/>
  <c r="LH59" i="3"/>
  <c r="KR59" i="3"/>
  <c r="FI59" i="3"/>
  <c r="NP59" i="3"/>
  <c r="LO59" i="3"/>
  <c r="FY59" i="3"/>
  <c r="OF59" i="3"/>
  <c r="LC59" i="3"/>
  <c r="MK59" i="3"/>
  <c r="FU59" i="3"/>
  <c r="IO59" i="3"/>
  <c r="ES59" i="3"/>
  <c r="FW59" i="3"/>
  <c r="Z59" i="3"/>
  <c r="EJ59" i="3"/>
  <c r="KB59" i="3"/>
  <c r="OB59" i="3"/>
  <c r="OJ59" i="3"/>
  <c r="NQ59" i="3"/>
  <c r="MT59" i="3"/>
  <c r="G59" i="3"/>
  <c r="NI59" i="3"/>
  <c r="IF59" i="3"/>
  <c r="HL59" i="3"/>
  <c r="DR59" i="3"/>
  <c r="CZ59" i="3"/>
  <c r="F59" i="3"/>
  <c r="HJ59" i="3"/>
  <c r="FZ59" i="3"/>
  <c r="LR59" i="3"/>
  <c r="GD59" i="3"/>
  <c r="OK59" i="3"/>
  <c r="HA59" i="3"/>
  <c r="CS59" i="3"/>
  <c r="NF59" i="3"/>
  <c r="OL59" i="3"/>
  <c r="DY59" i="3"/>
  <c r="OA59" i="3"/>
  <c r="CR59" i="3"/>
  <c r="ET59" i="3"/>
  <c r="NO59" i="3"/>
  <c r="JD59" i="3"/>
  <c r="FS59" i="3"/>
  <c r="IZ59" i="3"/>
  <c r="NA59" i="3"/>
  <c r="HT59" i="3"/>
  <c r="H59" i="3"/>
  <c r="KL59" i="3"/>
  <c r="KS59" i="3"/>
  <c r="NY59" i="3"/>
  <c r="LB59" i="3"/>
  <c r="KJ59" i="3"/>
  <c r="IB59" i="3"/>
  <c r="NT59" i="3"/>
  <c r="IK59" i="3"/>
  <c r="KC59" i="3"/>
  <c r="NN59" i="3"/>
  <c r="MV59" i="3"/>
  <c r="LT59" i="3"/>
  <c r="AF59" i="3"/>
  <c r="GP59" i="3"/>
  <c r="MC59" i="3"/>
  <c r="EX59" i="3"/>
  <c r="CW59" i="3"/>
  <c r="KX59" i="3"/>
  <c r="EC59" i="3"/>
  <c r="KW59" i="3"/>
  <c r="DD59" i="3"/>
  <c r="HX59" i="3"/>
  <c r="EE59" i="3"/>
  <c r="DQ59" i="3"/>
  <c r="IN59" i="3"/>
  <c r="DS59" i="3"/>
  <c r="GC59" i="3"/>
  <c r="CO59" i="3"/>
  <c r="IE59" i="3"/>
  <c r="JZ59" i="3"/>
  <c r="GL59" i="3"/>
  <c r="CF59" i="3"/>
  <c r="AO59" i="3"/>
  <c r="AA59" i="3"/>
  <c r="BK59" i="3"/>
  <c r="AM59" i="3"/>
  <c r="DA59" i="3"/>
  <c r="KE59" i="3"/>
  <c r="GV59" i="3"/>
  <c r="KO59" i="3"/>
  <c r="GN59" i="3"/>
  <c r="MM59" i="3"/>
  <c r="CQ59" i="3"/>
  <c r="GR59" i="3"/>
  <c r="KK59" i="3"/>
  <c r="IA59" i="3"/>
  <c r="LN59" i="3"/>
  <c r="MP59" i="3"/>
  <c r="GS59" i="3"/>
  <c r="IM59" i="3"/>
  <c r="CJ59" i="3"/>
  <c r="BM59" i="3"/>
  <c r="X59" i="3"/>
  <c r="BL59" i="3"/>
  <c r="BC59" i="3"/>
  <c r="IT59" i="3"/>
  <c r="JO59" i="3"/>
  <c r="IG59" i="3"/>
  <c r="LJ59" i="3"/>
  <c r="HN59" i="3"/>
  <c r="LW59" i="3"/>
  <c r="DI59" i="3"/>
  <c r="HM59" i="3"/>
  <c r="JU59" i="3"/>
  <c r="HK59" i="3"/>
  <c r="MO59" i="3"/>
  <c r="NL59" i="3"/>
  <c r="LQ59" i="3"/>
  <c r="HW59" i="3"/>
  <c r="BY59" i="3"/>
  <c r="AG59" i="3"/>
  <c r="AT59" i="3"/>
  <c r="BA59" i="3"/>
  <c r="BS59" i="3"/>
  <c r="DL59" i="3"/>
  <c r="IY59" i="3"/>
  <c r="JX59" i="3"/>
  <c r="MF59" i="3"/>
  <c r="EB59" i="3"/>
  <c r="LG59" i="3"/>
  <c r="EO59" i="3"/>
  <c r="IH59" i="3"/>
  <c r="CV59" i="3"/>
  <c r="GU59" i="3"/>
  <c r="NJ59" i="3"/>
  <c r="OG59" i="3"/>
  <c r="KV59" i="3"/>
  <c r="HG59" i="3"/>
  <c r="CC59" i="3"/>
  <c r="BD59" i="3"/>
  <c r="BR59" i="3"/>
  <c r="L59" i="3"/>
  <c r="AR59" i="3"/>
  <c r="HY59" i="3"/>
  <c r="II59" i="3"/>
  <c r="LD59" i="3"/>
  <c r="CG59" i="3"/>
  <c r="V59" i="3"/>
  <c r="Y59" i="3"/>
  <c r="AL59" i="3"/>
  <c r="J59" i="3"/>
  <c r="NH59" i="3"/>
  <c r="HS59" i="3"/>
  <c r="MD59" i="3"/>
  <c r="NV59" i="3"/>
  <c r="EG59" i="3"/>
  <c r="KA59" i="3"/>
  <c r="HF59" i="3"/>
  <c r="JY59" i="3"/>
  <c r="JJ59" i="3"/>
  <c r="FO59" i="3"/>
  <c r="CT59" i="3"/>
  <c r="DM59" i="3"/>
  <c r="GX59" i="3"/>
  <c r="GA59" i="3"/>
  <c r="CK59" i="3"/>
  <c r="BE59" i="3"/>
  <c r="AQ59" i="3"/>
  <c r="BF59" i="3"/>
  <c r="BP59" i="3"/>
  <c r="MB59" i="3"/>
  <c r="HC59" i="3"/>
  <c r="MZ59" i="3"/>
  <c r="DB59" i="3"/>
  <c r="KP59" i="3"/>
  <c r="JK59" i="3"/>
  <c r="IR59" i="3"/>
  <c r="KT59" i="3"/>
  <c r="MR59" i="3"/>
  <c r="EY59" i="3"/>
  <c r="DP59" i="3"/>
  <c r="EH59" i="3"/>
  <c r="KF59" i="3"/>
  <c r="FK59" i="3"/>
  <c r="BZ59" i="3"/>
  <c r="W59" i="3"/>
  <c r="BG59" i="3"/>
  <c r="M59" i="3"/>
  <c r="AJ59" i="3"/>
  <c r="EL59" i="3"/>
  <c r="GM59" i="3"/>
  <c r="NU59" i="3"/>
  <c r="DX59" i="3"/>
  <c r="ER59" i="3"/>
  <c r="IU59" i="3"/>
  <c r="KH59" i="3"/>
  <c r="LP59" i="3"/>
  <c r="OE59" i="3"/>
  <c r="EI59" i="3"/>
  <c r="EK59" i="3"/>
  <c r="FD59" i="3"/>
  <c r="NM59" i="3"/>
  <c r="EU59" i="3"/>
  <c r="CD59" i="3"/>
  <c r="AV59" i="3"/>
  <c r="CH59" i="3"/>
  <c r="N59" i="3"/>
  <c r="R59" i="3"/>
  <c r="AY59" i="3"/>
  <c r="AZ59" i="3"/>
  <c r="LA59" i="3"/>
  <c r="FG59" i="3"/>
  <c r="DZ59" i="3"/>
  <c r="FN59" i="3"/>
  <c r="OH59" i="3"/>
  <c r="HO59" i="3"/>
  <c r="MJ59" i="3"/>
  <c r="LL59" i="3"/>
  <c r="MY59" i="3"/>
  <c r="DC59" i="3"/>
  <c r="GB59" i="3"/>
  <c r="GT59" i="3"/>
  <c r="NK59" i="3"/>
  <c r="BV59" i="3"/>
  <c r="K59" i="3"/>
  <c r="BQ59" i="3"/>
  <c r="BI59" i="3"/>
  <c r="BO59" i="3"/>
  <c r="LF59" i="3"/>
  <c r="OM59" i="3"/>
  <c r="EQ59" i="3"/>
  <c r="EV59" i="3"/>
  <c r="GJ59" i="3"/>
  <c r="NB59" i="3"/>
  <c r="GY59" i="3"/>
  <c r="NE59" i="3"/>
  <c r="JE59" i="3"/>
  <c r="MI59" i="3"/>
  <c r="CM59" i="3"/>
  <c r="GW59" i="3"/>
  <c r="OC59" i="3"/>
  <c r="MU59" i="3"/>
  <c r="BW59" i="3"/>
  <c r="AW59" i="3"/>
  <c r="AK59" i="3"/>
  <c r="S59" i="3"/>
  <c r="AE59" i="3"/>
  <c r="FB59" i="3"/>
  <c r="NW59" i="3"/>
  <c r="EA59" i="3"/>
  <c r="FQ59" i="3"/>
  <c r="HE59" i="3"/>
  <c r="FH59" i="3"/>
  <c r="GI59" i="3"/>
  <c r="NZ59" i="3"/>
  <c r="JP59" i="3"/>
  <c r="LS59" i="3"/>
  <c r="DN59" i="3"/>
  <c r="HR59" i="3"/>
  <c r="MW59" i="3"/>
  <c r="ME59" i="3"/>
  <c r="CA59" i="3"/>
  <c r="O59" i="3"/>
  <c r="P59" i="3"/>
  <c r="AC59" i="3"/>
  <c r="AS59" i="3"/>
  <c r="DF59" i="3"/>
  <c r="NG59" i="3"/>
  <c r="DK59" i="3"/>
  <c r="CE59" i="3"/>
  <c r="BT59" i="3"/>
  <c r="AH59" i="3"/>
  <c r="BB59" i="3"/>
  <c r="T59" i="3"/>
  <c r="DV59" i="3"/>
  <c r="MQ59" i="3"/>
  <c r="CU59" i="3"/>
  <c r="HH59" i="3"/>
  <c r="IV59" i="3"/>
  <c r="LV59" i="3"/>
  <c r="FC59" i="3"/>
  <c r="DJ59" i="3"/>
  <c r="MG59" i="3"/>
  <c r="KM59" i="3"/>
  <c r="GF59" i="3"/>
  <c r="JI59" i="3"/>
  <c r="HD59" i="3"/>
  <c r="KY59" i="3"/>
  <c r="CI59" i="3"/>
  <c r="AN59" i="3"/>
  <c r="AX59" i="3"/>
  <c r="I59" i="3"/>
  <c r="AP59" i="3"/>
  <c r="EW59" i="3"/>
  <c r="MA59" i="3"/>
  <c r="CX59" i="3"/>
  <c r="IC59" i="3"/>
  <c r="JQ59" i="3"/>
  <c r="OI59" i="3"/>
  <c r="EM59" i="3"/>
  <c r="EF59" i="3"/>
  <c r="FX59" i="3"/>
  <c r="JW59" i="3"/>
  <c r="HQ59" i="3"/>
  <c r="KD59" i="3"/>
  <c r="NX59" i="3"/>
  <c r="KI59" i="3"/>
  <c r="BX59" i="3"/>
  <c r="C59" i="3"/>
  <c r="BN59" i="3"/>
  <c r="AD59" i="3"/>
  <c r="BJ59" i="3"/>
  <c r="CP59" i="3"/>
  <c r="LK59" i="3"/>
  <c r="ED59" i="3"/>
  <c r="IX59" i="3"/>
  <c r="ID59" i="3"/>
  <c r="NS59" i="3"/>
  <c r="DW59" i="3"/>
  <c r="FA59" i="3"/>
  <c r="ML59" i="3"/>
  <c r="JG59" i="3"/>
  <c r="JB59" i="3"/>
  <c r="KZ59" i="3"/>
  <c r="HI59" i="3"/>
  <c r="JS59" i="3"/>
  <c r="CB59" i="3"/>
  <c r="BU59" i="3"/>
  <c r="Q59" i="3"/>
  <c r="AU59" i="3"/>
  <c r="U59" i="3"/>
  <c r="IJ59" i="3"/>
  <c r="KU59" i="3"/>
  <c r="FJ59" i="3"/>
  <c r="JT59" i="3"/>
  <c r="GH59" i="3"/>
  <c r="NC59" i="3"/>
  <c r="DG59" i="3"/>
  <c r="FV59" i="3"/>
  <c r="FR59" i="3"/>
  <c r="IQ59" i="3"/>
  <c r="KN59" i="3"/>
  <c r="LU59" i="3"/>
  <c r="ON59" i="3"/>
  <c r="JC59" i="3"/>
  <c r="JM59" i="3"/>
  <c r="LE59" i="3"/>
  <c r="LX59" i="3"/>
  <c r="EZ59" i="3"/>
  <c r="DH59" i="3"/>
  <c r="LM59" i="3"/>
  <c r="FE59" i="3"/>
  <c r="IS59" i="3"/>
  <c r="JL59" i="3"/>
  <c r="LY59" i="3"/>
  <c r="OD59" i="3"/>
  <c r="JF59" i="3"/>
  <c r="HU59" i="3"/>
  <c r="HB59" i="3"/>
  <c r="CN59" i="3"/>
  <c r="JA59" i="3"/>
  <c r="IL59" i="3"/>
  <c r="MX59" i="3"/>
  <c r="KG59" i="3"/>
  <c r="JN59" i="3"/>
  <c r="GK59" i="3"/>
  <c r="JR59" i="3"/>
  <c r="MH59" i="3"/>
  <c r="FT59" i="3"/>
  <c r="FP59" i="3"/>
  <c r="LZ59" i="3"/>
  <c r="DO59" i="3"/>
  <c r="DT59" i="3"/>
  <c r="CL59" i="3"/>
  <c r="IP59" i="3"/>
  <c r="EP59" i="3"/>
  <c r="GQ59" i="3"/>
  <c r="NR59" i="3"/>
  <c r="FF59" i="3"/>
  <c r="GE59" i="3"/>
  <c r="FM59" i="3"/>
  <c r="LI59" i="3"/>
  <c r="KQ59" i="3"/>
  <c r="HZ59" i="3"/>
  <c r="DE59" i="3"/>
  <c r="AI59" i="3"/>
  <c r="C10" i="18" l="1"/>
  <c r="AR2" i="15"/>
  <c r="AS2" i="15"/>
  <c r="E9" i="18"/>
  <c r="B10" i="18" l="1"/>
  <c r="E10" i="18" s="1"/>
  <c r="AU2" i="15"/>
  <c r="AT2" i="15"/>
  <c r="C11" i="18"/>
  <c r="B11" i="18" s="1"/>
  <c r="AV2" i="15" l="1"/>
  <c r="AW2" i="15"/>
  <c r="E11" i="18"/>
  <c r="C12" i="18"/>
  <c r="B12" i="18" s="1"/>
  <c r="AX2" i="15" l="1"/>
  <c r="AY2" i="15"/>
  <c r="E12" i="18"/>
  <c r="C13" i="18"/>
  <c r="B13" i="18" s="1"/>
  <c r="AZ2" i="15" l="1"/>
  <c r="BA2" i="15"/>
  <c r="E13" i="18"/>
  <c r="C14" i="18"/>
  <c r="C15" i="18" l="1"/>
  <c r="B15" i="18" s="1"/>
  <c r="E15" i="18" s="1"/>
  <c r="B14" i="18"/>
  <c r="E14" i="18" s="1"/>
  <c r="BB2" i="15"/>
  <c r="BC2" i="15"/>
  <c r="BD2" i="15" l="1"/>
  <c r="C16" i="18"/>
  <c r="BG2" i="15" s="1"/>
  <c r="BE2" i="15"/>
  <c r="C17" i="18" l="1"/>
  <c r="B17" i="18" s="1"/>
  <c r="E17" i="18" s="1"/>
  <c r="BF2" i="15"/>
  <c r="B16" i="18"/>
  <c r="E16" i="18" s="1"/>
  <c r="BH2" i="15" l="1"/>
  <c r="BI2" i="15"/>
  <c r="C18" i="18"/>
  <c r="C19" i="18" s="1"/>
  <c r="B19" i="18" s="1"/>
  <c r="E19" i="18" s="1"/>
  <c r="C20" i="18" l="1"/>
  <c r="B20" i="18" s="1"/>
  <c r="E20" i="18" s="1"/>
  <c r="BK2" i="15"/>
  <c r="B18" i="18"/>
  <c r="E18" i="18" s="1"/>
  <c r="BJ2" i="15"/>
  <c r="BM2" i="15"/>
  <c r="BL2" i="15"/>
  <c r="BN2" i="15" l="1"/>
  <c r="BO2" i="15"/>
  <c r="C21" i="18"/>
  <c r="B21" i="18" s="1"/>
  <c r="E21" i="18" s="1"/>
  <c r="C22" i="18" l="1"/>
  <c r="BS2" i="15" s="1"/>
  <c r="BQ2" i="15"/>
  <c r="BP2" i="15"/>
  <c r="C23" i="18" l="1"/>
  <c r="BU2" i="15" s="1"/>
  <c r="B22" i="18"/>
  <c r="E22" i="18" s="1"/>
  <c r="BR2" i="15"/>
  <c r="C24" i="18" l="1"/>
  <c r="BV2" i="15" s="1"/>
  <c r="B23" i="18"/>
  <c r="E23" i="18" s="1"/>
  <c r="BT2" i="15"/>
  <c r="C25" i="18" l="1"/>
  <c r="B25" i="18" s="1"/>
  <c r="E25" i="18" s="1"/>
  <c r="B24" i="18"/>
  <c r="E24" i="18" s="1"/>
  <c r="BW2" i="15"/>
  <c r="C26" i="18" l="1"/>
  <c r="B26" i="18" s="1"/>
  <c r="E26" i="18" s="1"/>
  <c r="BY2" i="15"/>
  <c r="BX2" i="15"/>
  <c r="BZ2" i="15" l="1"/>
  <c r="CA2" i="15"/>
  <c r="C27" i="18"/>
  <c r="B27" i="18" s="1"/>
  <c r="E27" i="18" s="1"/>
  <c r="CB2" i="15" l="1"/>
  <c r="CC2" i="15"/>
  <c r="C28" i="18"/>
  <c r="B28" i="18" s="1"/>
  <c r="E28" i="18" s="1"/>
  <c r="C29" i="18" l="1"/>
  <c r="CF2" i="15" s="1"/>
  <c r="CD2" i="15"/>
  <c r="CE2" i="15"/>
  <c r="C30" i="18" l="1"/>
  <c r="B30" i="18" s="1"/>
  <c r="E30" i="18" s="1"/>
  <c r="CG2" i="15"/>
  <c r="B29" i="18"/>
  <c r="E29" i="18" s="1"/>
  <c r="CI2" i="15" l="1"/>
  <c r="C31" i="18"/>
  <c r="B31" i="18" s="1"/>
  <c r="E31" i="18" s="1"/>
  <c r="CH2" i="15"/>
  <c r="C32" i="18" l="1"/>
  <c r="B32" i="18" s="1"/>
  <c r="E32" i="18" s="1"/>
  <c r="CK2" i="15"/>
  <c r="CJ2" i="15"/>
  <c r="C33" i="18" l="1"/>
  <c r="B33" i="18" s="1"/>
  <c r="E33" i="18" s="1"/>
  <c r="CM2" i="15"/>
  <c r="CL2" i="15"/>
  <c r="C34" i="18" l="1"/>
  <c r="B34" i="18" s="1"/>
  <c r="E34" i="18" s="1"/>
  <c r="CO2" i="15"/>
  <c r="CN2" i="15"/>
  <c r="C35" i="18" l="1"/>
  <c r="B35" i="18" s="1"/>
  <c r="E35" i="18" s="1"/>
  <c r="CP2" i="15"/>
  <c r="CQ2" i="15"/>
  <c r="CR2" i="15" l="1"/>
  <c r="CS2" i="15"/>
  <c r="C36" i="18"/>
  <c r="B36" i="18" s="1"/>
  <c r="E36" i="18" s="1"/>
  <c r="C37" i="18" l="1"/>
  <c r="B37" i="18" s="1"/>
  <c r="E37" i="18" s="1"/>
  <c r="CT2" i="15"/>
  <c r="CU2" i="15"/>
  <c r="C38" i="18" l="1"/>
  <c r="CY2" i="15" s="1"/>
  <c r="CV2" i="15"/>
  <c r="CW2" i="15"/>
  <c r="C39" i="18" l="1"/>
  <c r="B39" i="18" s="1"/>
  <c r="E39" i="18" s="1"/>
  <c r="B38" i="18"/>
  <c r="E38" i="18" s="1"/>
  <c r="CX2" i="15"/>
  <c r="C40" i="18" l="1"/>
  <c r="DC2" i="15" s="1"/>
  <c r="CZ2" i="15"/>
  <c r="DA2" i="15"/>
  <c r="C41" i="18" l="1"/>
  <c r="B41" i="18" s="1"/>
  <c r="E41" i="18" s="1"/>
  <c r="B40" i="18"/>
  <c r="E40" i="18" s="1"/>
  <c r="DB2" i="15"/>
  <c r="C42" i="18" l="1"/>
  <c r="DG2" i="15" s="1"/>
  <c r="DD2" i="15"/>
  <c r="DE2" i="15"/>
  <c r="C43" i="18" l="1"/>
  <c r="DI2" i="15" s="1"/>
  <c r="B42" i="18"/>
  <c r="E42" i="18" s="1"/>
  <c r="DF2" i="15"/>
  <c r="C44" i="18" l="1"/>
  <c r="B44" i="18" s="1"/>
  <c r="E44" i="18" s="1"/>
  <c r="B43" i="18"/>
  <c r="E43" i="18" s="1"/>
  <c r="DH2" i="15"/>
  <c r="C45" i="18" l="1"/>
  <c r="B45" i="18" s="1"/>
  <c r="E45" i="18" s="1"/>
  <c r="DK2" i="15"/>
  <c r="DJ2" i="15"/>
  <c r="C46" i="18" l="1"/>
  <c r="DO2" i="15" s="1"/>
  <c r="DL2" i="15"/>
  <c r="DM2" i="15"/>
  <c r="C47" i="18" l="1"/>
  <c r="B47" i="18" s="1"/>
  <c r="E47" i="18" s="1"/>
  <c r="B46" i="18"/>
  <c r="E46" i="18" s="1"/>
  <c r="DN2" i="15"/>
  <c r="C48" i="18" l="1"/>
  <c r="DS2" i="15" s="1"/>
  <c r="DQ2" i="15"/>
  <c r="DP2" i="15"/>
  <c r="C49" i="18" l="1"/>
  <c r="DU2" i="15" s="1"/>
  <c r="B48" i="18"/>
  <c r="E48" i="18" s="1"/>
  <c r="DR2" i="15"/>
  <c r="C50" i="18" l="1"/>
  <c r="B50" i="18" s="1"/>
  <c r="E50" i="18" s="1"/>
  <c r="B49" i="18"/>
  <c r="E49" i="18" s="1"/>
  <c r="DT2" i="15"/>
  <c r="C51" i="18" l="1"/>
  <c r="DY2" i="15" s="1"/>
  <c r="DW2" i="15"/>
  <c r="DV2" i="15"/>
  <c r="C52" i="18" l="1"/>
  <c r="B52" i="18" s="1"/>
  <c r="E52" i="18" s="1"/>
  <c r="B51" i="18"/>
  <c r="E51" i="18" s="1"/>
  <c r="DX2" i="15"/>
  <c r="C53" i="18" l="1"/>
  <c r="B53" i="18" s="1"/>
  <c r="E53" i="18" s="1"/>
  <c r="EA2" i="15"/>
  <c r="DZ2" i="15"/>
  <c r="C54" i="18" l="1"/>
  <c r="EE2" i="15" s="1"/>
  <c r="EB2" i="15"/>
  <c r="EC2" i="15"/>
  <c r="C55" i="18" l="1"/>
  <c r="B55" i="18" s="1"/>
  <c r="E55" i="18" s="1"/>
  <c r="B54" i="18"/>
  <c r="E54" i="18" s="1"/>
  <c r="ED2" i="15"/>
  <c r="C56" i="18" l="1"/>
  <c r="B56" i="18" s="1"/>
  <c r="E56" i="18" s="1"/>
  <c r="EG2" i="15"/>
  <c r="EF2" i="15"/>
  <c r="C57" i="18" l="1"/>
  <c r="B57" i="18" s="1"/>
  <c r="E57" i="18" s="1"/>
  <c r="EH2" i="15"/>
  <c r="EI2" i="15"/>
  <c r="C58" i="18" l="1"/>
  <c r="EL2" i="15" s="1"/>
  <c r="EK2" i="15"/>
  <c r="EJ2" i="15"/>
  <c r="C59" i="18" l="1"/>
  <c r="B59" i="18" s="1"/>
  <c r="E59" i="18" s="1"/>
  <c r="B58" i="18"/>
  <c r="E58" i="18" s="1"/>
  <c r="EM2" i="15"/>
  <c r="C60" i="18" l="1"/>
  <c r="B60" i="18" s="1"/>
  <c r="E60" i="18" s="1"/>
  <c r="EN2" i="15"/>
  <c r="EO2" i="15"/>
  <c r="C61" i="18" l="1"/>
  <c r="C62" i="18" s="1"/>
  <c r="B62" i="18" s="1"/>
  <c r="EQ2" i="15"/>
  <c r="EP2" i="15"/>
  <c r="B61" i="18" l="1"/>
  <c r="E61" i="18" s="1"/>
  <c r="ER2" i="15"/>
  <c r="ES2" i="15"/>
  <c r="C63" i="18"/>
  <c r="ET2" i="15"/>
  <c r="E62" i="18"/>
  <c r="EU2" i="15"/>
  <c r="E4" i="27"/>
  <c r="A5" i="27"/>
  <c r="B63" i="18" l="1"/>
  <c r="E63" i="18" s="1"/>
  <c r="AF3" i="15"/>
  <c r="AG3" i="15"/>
  <c r="EW2" i="15"/>
  <c r="EV2" i="15"/>
  <c r="C5" i="27"/>
  <c r="A6" i="27"/>
  <c r="B5" i="27" l="1"/>
  <c r="E5" i="27" s="1"/>
  <c r="A7" i="27"/>
  <c r="C6" i="27"/>
  <c r="B6" i="27" l="1"/>
  <c r="E6" i="27" s="1"/>
  <c r="A8" i="27"/>
  <c r="C7" i="27"/>
  <c r="B7" i="27" l="1"/>
  <c r="E7" i="27" s="1"/>
  <c r="A9" i="27"/>
  <c r="C8" i="27"/>
  <c r="B8" i="27" l="1"/>
  <c r="E8" i="27" s="1"/>
  <c r="C9" i="27"/>
  <c r="A10" i="27"/>
  <c r="B9" i="27" l="1"/>
  <c r="E9" i="27" s="1"/>
  <c r="C10" i="27"/>
  <c r="A11" i="27"/>
  <c r="B10" i="27" l="1"/>
  <c r="E10" i="27" s="1"/>
  <c r="A12" i="27"/>
  <c r="C11" i="27"/>
  <c r="B11" i="27" l="1"/>
  <c r="E11" i="27" s="1"/>
  <c r="C12" i="27"/>
  <c r="A13" i="27"/>
  <c r="B12" i="27" l="1"/>
  <c r="E12" i="27" s="1"/>
  <c r="A14" i="27"/>
  <c r="C13" i="27"/>
  <c r="B13" i="27" l="1"/>
  <c r="E13" i="27" s="1"/>
  <c r="A15" i="27"/>
  <c r="C14" i="27"/>
  <c r="B14" i="27" l="1"/>
  <c r="E14" i="27" s="1"/>
  <c r="A16" i="27"/>
  <c r="C15" i="27"/>
  <c r="B15" i="27" l="1"/>
  <c r="E15" i="27" s="1"/>
  <c r="A17" i="27"/>
  <c r="C16" i="27"/>
  <c r="B16" i="27" l="1"/>
  <c r="E16" i="27" s="1"/>
  <c r="A18" i="27"/>
  <c r="C17" i="27"/>
  <c r="B17" i="27" l="1"/>
  <c r="E17" i="27" s="1"/>
  <c r="A19" i="27"/>
  <c r="C18" i="27"/>
  <c r="B18" i="27" l="1"/>
  <c r="E18" i="27" s="1"/>
  <c r="A20" i="27"/>
  <c r="C19" i="27"/>
  <c r="B19" i="27" l="1"/>
  <c r="E19" i="27" s="1"/>
  <c r="A21" i="27"/>
  <c r="C20" i="27"/>
  <c r="B20" i="27" l="1"/>
  <c r="E20" i="27" s="1"/>
  <c r="A22" i="27"/>
  <c r="C21" i="27"/>
  <c r="B21" i="27" l="1"/>
  <c r="E21" i="27" s="1"/>
  <c r="A23" i="27"/>
  <c r="C22" i="27"/>
  <c r="B22" i="27" l="1"/>
  <c r="E22" i="27" s="1"/>
  <c r="A24" i="27"/>
  <c r="C23" i="27"/>
  <c r="B23" i="27" l="1"/>
  <c r="E23" i="27" s="1"/>
  <c r="A25" i="27"/>
  <c r="C24" i="27"/>
  <c r="B24" i="27" l="1"/>
  <c r="E24" i="27" s="1"/>
  <c r="A26" i="27"/>
  <c r="C25" i="27"/>
  <c r="B25" i="27" l="1"/>
  <c r="E25" i="27" s="1"/>
  <c r="C26" i="27"/>
  <c r="A27" i="27"/>
  <c r="B26" i="27" l="1"/>
  <c r="E26" i="27" s="1"/>
  <c r="A28" i="27"/>
  <c r="C27" i="27"/>
  <c r="B27" i="27" l="1"/>
  <c r="E27" i="27" s="1"/>
  <c r="A29" i="27"/>
  <c r="C28" i="27"/>
  <c r="B28" i="27" l="1"/>
  <c r="E28" i="27" s="1"/>
  <c r="A30" i="27"/>
  <c r="C29" i="27"/>
  <c r="B29" i="27" l="1"/>
  <c r="E29" i="27" s="1"/>
  <c r="A31" i="27"/>
  <c r="C30" i="27"/>
  <c r="B30" i="27" l="1"/>
  <c r="E30" i="27" s="1"/>
  <c r="C31" i="27"/>
  <c r="A32" i="27"/>
  <c r="B31" i="27" l="1"/>
  <c r="E31" i="27" s="1"/>
  <c r="A33" i="27"/>
  <c r="C32" i="27"/>
  <c r="B32" i="27" l="1"/>
  <c r="E32" i="27" s="1"/>
  <c r="A34" i="27"/>
  <c r="C33" i="27"/>
  <c r="B33" i="27" l="1"/>
  <c r="E33" i="27" s="1"/>
  <c r="A35" i="27"/>
  <c r="C34" i="27"/>
  <c r="B34" i="27" l="1"/>
  <c r="E34" i="27" s="1"/>
  <c r="A36" i="27"/>
  <c r="C35" i="27"/>
  <c r="B35" i="27" l="1"/>
  <c r="E35" i="27" s="1"/>
  <c r="A37" i="27"/>
  <c r="C36" i="27"/>
  <c r="B36" i="27" l="1"/>
  <c r="E36" i="27" s="1"/>
  <c r="A38" i="27"/>
  <c r="C37" i="27"/>
  <c r="B37" i="27" l="1"/>
  <c r="E37" i="27" s="1"/>
  <c r="C38" i="27"/>
  <c r="A39" i="27"/>
  <c r="B38" i="27" l="1"/>
  <c r="E38" i="27" s="1"/>
  <c r="C39" i="27"/>
  <c r="A40" i="27"/>
  <c r="B39" i="27" l="1"/>
  <c r="E39" i="27" s="1"/>
  <c r="C40" i="27"/>
  <c r="A41" i="27"/>
  <c r="B40" i="27" l="1"/>
  <c r="E40" i="27" s="1"/>
  <c r="A42" i="27"/>
  <c r="C41" i="27"/>
  <c r="B41" i="27" l="1"/>
  <c r="E41" i="27" s="1"/>
  <c r="A43" i="27"/>
  <c r="C42" i="27"/>
  <c r="B42" i="27" l="1"/>
  <c r="E42" i="27" s="1"/>
  <c r="A44" i="27"/>
  <c r="C43" i="27"/>
  <c r="B43" i="27" l="1"/>
  <c r="E43" i="27" s="1"/>
  <c r="A45" i="27"/>
  <c r="C44" i="27"/>
  <c r="B44" i="27" l="1"/>
  <c r="E44" i="27" s="1"/>
  <c r="A46" i="27"/>
  <c r="C45" i="27"/>
  <c r="B45" i="27" l="1"/>
  <c r="E45" i="27" s="1"/>
  <c r="A47" i="27"/>
  <c r="C46" i="27"/>
  <c r="B46" i="27" l="1"/>
  <c r="E46" i="27" s="1"/>
  <c r="A48" i="27"/>
  <c r="C47" i="27"/>
  <c r="B47" i="27" l="1"/>
  <c r="E47" i="27" s="1"/>
  <c r="A49" i="27"/>
  <c r="C48" i="27"/>
  <c r="B48" i="27" l="1"/>
  <c r="E48" i="27" s="1"/>
  <c r="A50" i="27"/>
  <c r="C49" i="27"/>
  <c r="B49" i="27" l="1"/>
  <c r="E49" i="27" s="1"/>
  <c r="A51" i="27"/>
  <c r="C50" i="27"/>
  <c r="B50" i="27" l="1"/>
  <c r="E50" i="27" s="1"/>
  <c r="A52" i="27"/>
  <c r="C51" i="27"/>
  <c r="B51" i="27" l="1"/>
  <c r="E51" i="27" s="1"/>
  <c r="A53" i="27"/>
  <c r="C52" i="27"/>
  <c r="B52" i="27" l="1"/>
  <c r="E52" i="27" s="1"/>
  <c r="A54" i="27"/>
  <c r="C53" i="27"/>
  <c r="B53" i="27" l="1"/>
  <c r="E53" i="27" s="1"/>
  <c r="A55" i="27"/>
  <c r="C54" i="27"/>
  <c r="B54" i="27" l="1"/>
  <c r="E54" i="27" s="1"/>
  <c r="A56" i="27"/>
  <c r="C55" i="27"/>
  <c r="B55" i="27" l="1"/>
  <c r="E55" i="27" s="1"/>
  <c r="A57" i="27"/>
  <c r="C56" i="27"/>
  <c r="B56" i="27" l="1"/>
  <c r="E56" i="27" s="1"/>
  <c r="X66" i="18"/>
  <c r="AB80" i="18"/>
  <c r="AA66" i="18"/>
  <c r="AA79" i="18"/>
  <c r="AB66" i="18"/>
  <c r="Z66" i="18"/>
  <c r="X78" i="18"/>
  <c r="AA80" i="18"/>
  <c r="X79" i="18"/>
  <c r="Z78" i="18"/>
  <c r="AA78" i="18"/>
  <c r="Z79" i="18"/>
  <c r="X80" i="18"/>
  <c r="AB78" i="18"/>
  <c r="Z80" i="18"/>
  <c r="AB79" i="18"/>
  <c r="W79" i="18"/>
  <c r="W80" i="18"/>
  <c r="Y79" i="18"/>
  <c r="V78" i="18"/>
  <c r="Y78" i="18"/>
  <c r="V66" i="18"/>
  <c r="V79" i="18"/>
  <c r="V80" i="18"/>
  <c r="W78" i="18"/>
  <c r="AC66" i="18"/>
  <c r="Y66" i="18"/>
  <c r="AC80" i="18"/>
  <c r="Y80" i="18"/>
  <c r="AC79" i="18"/>
  <c r="AC78" i="18"/>
  <c r="W66" i="18"/>
  <c r="AA79" i="19"/>
  <c r="X79" i="20"/>
  <c r="X80" i="21"/>
  <c r="AB80" i="21"/>
  <c r="AA80" i="22"/>
  <c r="AB80" i="22"/>
  <c r="AA80" i="23"/>
  <c r="Z80" i="23"/>
  <c r="Z80" i="24"/>
  <c r="X80" i="24"/>
  <c r="AB80" i="24"/>
  <c r="Z80" i="22"/>
  <c r="AA79" i="20"/>
  <c r="Z79" i="20"/>
  <c r="AA80" i="21"/>
  <c r="AB80" i="23"/>
  <c r="X80" i="23"/>
  <c r="AA80" i="24"/>
  <c r="X80" i="25"/>
  <c r="X80" i="26"/>
  <c r="AA80" i="26"/>
  <c r="Z80" i="25"/>
  <c r="AA80" i="25"/>
  <c r="Z80" i="26"/>
  <c r="AB79" i="19"/>
  <c r="X79" i="19"/>
  <c r="Z79" i="19"/>
  <c r="Z80" i="21"/>
  <c r="AB79" i="20"/>
  <c r="X80" i="22"/>
  <c r="AB80" i="25"/>
  <c r="AB80" i="26"/>
  <c r="Y79" i="19"/>
  <c r="AC79" i="19"/>
  <c r="V79" i="19"/>
  <c r="W79" i="19"/>
  <c r="AC80" i="22"/>
  <c r="W80" i="24"/>
  <c r="Y80" i="24"/>
  <c r="V80" i="23"/>
  <c r="V80" i="21"/>
  <c r="V79" i="20"/>
  <c r="W79" i="20"/>
  <c r="AC80" i="23"/>
  <c r="Y80" i="25"/>
  <c r="AC80" i="24"/>
  <c r="AC80" i="25"/>
  <c r="AC80" i="21"/>
  <c r="W80" i="21"/>
  <c r="Y80" i="21"/>
  <c r="Y79" i="20"/>
  <c r="W80" i="25"/>
  <c r="AC79" i="20"/>
  <c r="Y80" i="26"/>
  <c r="Y80" i="23"/>
  <c r="Y80" i="22"/>
  <c r="AC80" i="26"/>
  <c r="W80" i="22"/>
  <c r="V80" i="24"/>
  <c r="V80" i="22"/>
  <c r="V80" i="25"/>
  <c r="V80" i="26"/>
  <c r="W80" i="23"/>
  <c r="W80" i="26"/>
  <c r="EU38" i="14"/>
  <c r="EU36" i="14"/>
  <c r="EU33" i="14"/>
  <c r="ES56" i="14"/>
  <c r="ES31" i="14"/>
  <c r="ES38" i="14"/>
  <c r="EQ40" i="14"/>
  <c r="EQ31" i="14"/>
  <c r="EQ36" i="14"/>
  <c r="EQ51" i="14"/>
  <c r="EQ33" i="14"/>
  <c r="EO33" i="14"/>
  <c r="EO36" i="14"/>
  <c r="EO49" i="14"/>
  <c r="EO38" i="14"/>
  <c r="EM54" i="14"/>
  <c r="EM25" i="14"/>
  <c r="EM35" i="14"/>
  <c r="EM49" i="14"/>
  <c r="EK52" i="14"/>
  <c r="EK47" i="14"/>
  <c r="EK51" i="14"/>
  <c r="EI54" i="14"/>
  <c r="EI51" i="14"/>
  <c r="EI56" i="14"/>
  <c r="EI55" i="14"/>
  <c r="EG49" i="14"/>
  <c r="EG25" i="14"/>
  <c r="EG39" i="14"/>
  <c r="EG52" i="14"/>
  <c r="EE47" i="14"/>
  <c r="EE35" i="14"/>
  <c r="EE40" i="14"/>
  <c r="EE55" i="14"/>
  <c r="EC40" i="14"/>
  <c r="EC52" i="14"/>
  <c r="EC56" i="14"/>
  <c r="EA33" i="14"/>
  <c r="EA38" i="14"/>
  <c r="DY55" i="14"/>
  <c r="DY36" i="14"/>
  <c r="DY40" i="14"/>
  <c r="DY51" i="14"/>
  <c r="DW36" i="14"/>
  <c r="DW40" i="14"/>
  <c r="DW31" i="14"/>
  <c r="DW56" i="14"/>
  <c r="DU47" i="14"/>
  <c r="DU40" i="14"/>
  <c r="DU56" i="14"/>
  <c r="DU35" i="14"/>
  <c r="DS41" i="14"/>
  <c r="DS36" i="14"/>
  <c r="DS33" i="14"/>
  <c r="DS49" i="14"/>
  <c r="DQ31" i="14"/>
  <c r="DQ55" i="14"/>
  <c r="DQ51" i="14"/>
  <c r="DQ35" i="14"/>
  <c r="DO41" i="14"/>
  <c r="DO51" i="14"/>
  <c r="DO56" i="14"/>
  <c r="DO52" i="14"/>
  <c r="DM54" i="14"/>
  <c r="DM56" i="14"/>
  <c r="DM31" i="14"/>
  <c r="DM52" i="14"/>
  <c r="DM25" i="14"/>
  <c r="DK56" i="14"/>
  <c r="DK31" i="14"/>
  <c r="DK39" i="14"/>
  <c r="DK55" i="14"/>
  <c r="DI51" i="14"/>
  <c r="DI56" i="14"/>
  <c r="DI52" i="14"/>
  <c r="DI25" i="14"/>
  <c r="DG36" i="14"/>
  <c r="DG52" i="14"/>
  <c r="DG38" i="14"/>
  <c r="DE55" i="14"/>
  <c r="DE52" i="14"/>
  <c r="DE56" i="14"/>
  <c r="DE36" i="14"/>
  <c r="DC54" i="14"/>
  <c r="DC39" i="14"/>
  <c r="DC33" i="14"/>
  <c r="DC52" i="14"/>
  <c r="DC41" i="14"/>
  <c r="DA55" i="14"/>
  <c r="DA49" i="14"/>
  <c r="DA48" i="14"/>
  <c r="DA32" i="14"/>
  <c r="DA35" i="14"/>
  <c r="CY52" i="14"/>
  <c r="CY56" i="14"/>
  <c r="CW40" i="14"/>
  <c r="CW54" i="14"/>
  <c r="CW32" i="14"/>
  <c r="CW39" i="14"/>
  <c r="CW35" i="14"/>
  <c r="CU55" i="14"/>
  <c r="CU36" i="14"/>
  <c r="CS38" i="14"/>
  <c r="CS52" i="14"/>
  <c r="CS40" i="14"/>
  <c r="CQ52" i="14"/>
  <c r="CQ32" i="14"/>
  <c r="CQ33" i="14"/>
  <c r="CQ40" i="14"/>
  <c r="CQ55" i="14"/>
  <c r="CO51" i="14"/>
  <c r="CO36" i="14"/>
  <c r="CM32" i="14"/>
  <c r="CM40" i="14"/>
  <c r="CM49" i="14"/>
  <c r="CK48" i="14"/>
  <c r="CK38" i="14"/>
  <c r="CK49" i="14"/>
  <c r="CK35" i="14"/>
  <c r="CI54" i="14"/>
  <c r="CI33" i="14"/>
  <c r="CE36" i="14"/>
  <c r="CG51" i="14"/>
  <c r="CE54" i="14"/>
  <c r="CG41" i="14"/>
  <c r="CE40" i="14"/>
  <c r="CG52" i="14"/>
  <c r="CG47" i="14"/>
  <c r="CE35" i="14"/>
  <c r="CE39" i="14"/>
  <c r="CC33" i="14"/>
  <c r="CC40" i="14"/>
  <c r="CC35" i="14"/>
  <c r="CC31" i="14"/>
  <c r="CC38" i="14"/>
  <c r="CA52" i="14"/>
  <c r="CA48" i="14"/>
  <c r="CA54" i="14"/>
  <c r="CA49" i="14"/>
  <c r="BY52" i="14"/>
  <c r="BY31" i="14"/>
  <c r="BY39" i="14"/>
  <c r="BY40" i="14"/>
  <c r="BY51" i="14"/>
  <c r="BY47" i="14"/>
  <c r="BW39" i="14"/>
  <c r="BW49" i="14"/>
  <c r="BU38" i="14"/>
  <c r="BU56" i="14"/>
  <c r="BU49" i="14"/>
  <c r="BS38" i="14"/>
  <c r="BS33" i="14"/>
  <c r="BS31" i="14"/>
  <c r="BS49" i="14"/>
  <c r="BQ52" i="14"/>
  <c r="BQ33" i="14"/>
  <c r="BQ38" i="14"/>
  <c r="BQ49" i="14"/>
  <c r="BQ25" i="14"/>
  <c r="BO51" i="14"/>
  <c r="BO35" i="14"/>
  <c r="BO56" i="14"/>
  <c r="BM54" i="14"/>
  <c r="BM52" i="14"/>
  <c r="BM49" i="14"/>
  <c r="BM41" i="14"/>
  <c r="BM46" i="14"/>
  <c r="BK47" i="14"/>
  <c r="BK33" i="14"/>
  <c r="BK49" i="14"/>
  <c r="BK48" i="14"/>
  <c r="BK40" i="14"/>
  <c r="BK28" i="14"/>
  <c r="BK38" i="14"/>
  <c r="BI32" i="14"/>
  <c r="BI56" i="14"/>
  <c r="BI49" i="14"/>
  <c r="BG51" i="14"/>
  <c r="BG49" i="14"/>
  <c r="BG27" i="14"/>
  <c r="BG46" i="14"/>
  <c r="BG54" i="14"/>
  <c r="BE48" i="14"/>
  <c r="BE53" i="14"/>
  <c r="BE37" i="14"/>
  <c r="BE38" i="14"/>
  <c r="BE46" i="14"/>
  <c r="BC55" i="14"/>
  <c r="BC46" i="14"/>
  <c r="BC39" i="14"/>
  <c r="BC31" i="14"/>
  <c r="BC51" i="14"/>
  <c r="BA37" i="14"/>
  <c r="BA54" i="14"/>
  <c r="BA43" i="14"/>
  <c r="BA53" i="14"/>
  <c r="BA31" i="14"/>
  <c r="BA35" i="14"/>
  <c r="BA25" i="14"/>
  <c r="AW55" i="14"/>
  <c r="AQ51" i="14"/>
  <c r="AU48" i="14"/>
  <c r="AO43" i="14"/>
  <c r="AY33" i="14"/>
  <c r="AG63" i="14"/>
  <c r="AF59" i="14"/>
  <c r="AI56" i="14"/>
  <c r="AS55" i="14"/>
  <c r="AO56" i="14"/>
  <c r="AO48" i="14"/>
  <c r="AK52" i="14"/>
  <c r="AS49" i="14"/>
  <c r="AM43" i="14"/>
  <c r="AG46" i="14"/>
  <c r="AI45" i="14"/>
  <c r="AO37" i="14"/>
  <c r="AU35" i="14"/>
  <c r="AO30" i="14"/>
  <c r="AI37" i="14"/>
  <c r="AS30" i="14"/>
  <c r="AU30" i="14"/>
  <c r="AG66" i="14"/>
  <c r="AG55" i="14"/>
  <c r="AS56" i="14"/>
  <c r="AW38" i="14"/>
  <c r="AG32" i="14"/>
  <c r="AG33" i="14"/>
  <c r="AW27" i="14"/>
  <c r="AG68" i="14"/>
  <c r="AO51" i="14"/>
  <c r="AI40" i="14"/>
  <c r="AQ54" i="14"/>
  <c r="AW48" i="14"/>
  <c r="AO49" i="14"/>
  <c r="AM48" i="14"/>
  <c r="AO38" i="14"/>
  <c r="AW43" i="14"/>
  <c r="AS37" i="14"/>
  <c r="AM33" i="14"/>
  <c r="AM30" i="14"/>
  <c r="AW31" i="14"/>
  <c r="AU27" i="14"/>
  <c r="AF66" i="14"/>
  <c r="AY54" i="14"/>
  <c r="AM47" i="14"/>
  <c r="AU41" i="14"/>
  <c r="AG71" i="14"/>
  <c r="AF61" i="14"/>
  <c r="AU46" i="14"/>
  <c r="AS48" i="14"/>
  <c r="AG56" i="14"/>
  <c r="AO54" i="14"/>
  <c r="AK48" i="14"/>
  <c r="AY48" i="14"/>
  <c r="AQ40" i="14"/>
  <c r="AY43" i="14"/>
  <c r="AM35" i="14"/>
  <c r="AQ39" i="14"/>
  <c r="AQ38" i="14"/>
  <c r="AW39" i="14"/>
  <c r="AU33" i="14"/>
  <c r="AI33" i="14"/>
  <c r="AQ30" i="14"/>
  <c r="AQ27" i="14"/>
  <c r="EU35" i="14"/>
  <c r="EU51" i="14"/>
  <c r="EU52" i="14"/>
  <c r="ES54" i="14"/>
  <c r="EQ38" i="14"/>
  <c r="EQ47" i="14"/>
  <c r="EO52" i="14"/>
  <c r="EO35" i="14"/>
  <c r="EM31" i="14"/>
  <c r="EM51" i="14"/>
  <c r="EM33" i="14"/>
  <c r="EK31" i="14"/>
  <c r="EK35" i="14"/>
  <c r="EI31" i="14"/>
  <c r="EI33" i="14"/>
  <c r="EG55" i="14"/>
  <c r="EG54" i="14"/>
  <c r="EG31" i="14"/>
  <c r="EG51" i="14"/>
  <c r="EE39" i="14"/>
  <c r="EE51" i="14"/>
  <c r="EE36" i="14"/>
  <c r="EE33" i="14"/>
  <c r="EC31" i="14"/>
  <c r="EC47" i="14"/>
  <c r="EA49" i="14"/>
  <c r="EA39" i="14"/>
  <c r="EA47" i="14"/>
  <c r="DY39" i="14"/>
  <c r="DY35" i="14"/>
  <c r="DY52" i="14"/>
  <c r="DY33" i="14"/>
  <c r="DW51" i="14"/>
  <c r="DW55" i="14"/>
  <c r="DW35" i="14"/>
  <c r="DW38" i="14"/>
  <c r="DU31" i="14"/>
  <c r="DU54" i="14"/>
  <c r="DS39" i="14"/>
  <c r="DS51" i="14"/>
  <c r="DQ33" i="14"/>
  <c r="DO54" i="14"/>
  <c r="DO40" i="14"/>
  <c r="DO33" i="14"/>
  <c r="DM36" i="14"/>
  <c r="DM33" i="14"/>
  <c r="DM38" i="14"/>
  <c r="DM47" i="14"/>
  <c r="DK40" i="14"/>
  <c r="DK49" i="14"/>
  <c r="DK54" i="14"/>
  <c r="DI39" i="14"/>
  <c r="DI35" i="14"/>
  <c r="DI40" i="14"/>
  <c r="DG39" i="14"/>
  <c r="DG47" i="14"/>
  <c r="DG33" i="14"/>
  <c r="DG40" i="14"/>
  <c r="DE40" i="14"/>
  <c r="DE51" i="14"/>
  <c r="DE49" i="14"/>
  <c r="DC36" i="14"/>
  <c r="DC48" i="14"/>
  <c r="DA38" i="14"/>
  <c r="DA36" i="14"/>
  <c r="CY39" i="14"/>
  <c r="CY32" i="14"/>
  <c r="CW36" i="14"/>
  <c r="CW49" i="14"/>
  <c r="CW52" i="14"/>
  <c r="CU56" i="14"/>
  <c r="CU38" i="14"/>
  <c r="CU48" i="14"/>
  <c r="CS35" i="14"/>
  <c r="CS51" i="14"/>
  <c r="CS55" i="14"/>
  <c r="CQ56" i="14"/>
  <c r="CQ54" i="14"/>
  <c r="CO54" i="14"/>
  <c r="CO32" i="14"/>
  <c r="CO55" i="14"/>
  <c r="CM39" i="14"/>
  <c r="CM51" i="14"/>
  <c r="CK39" i="14"/>
  <c r="CK52" i="14"/>
  <c r="CK33" i="14"/>
  <c r="CI52" i="14"/>
  <c r="CI49" i="14"/>
  <c r="CI25" i="14"/>
  <c r="CG40" i="14"/>
  <c r="CE56" i="14"/>
  <c r="CG48" i="14"/>
  <c r="CG35" i="14"/>
  <c r="CE51" i="14"/>
  <c r="CC55" i="14"/>
  <c r="CC41" i="14"/>
  <c r="CA38" i="14"/>
  <c r="CA35" i="14"/>
  <c r="BY55" i="14"/>
  <c r="BY56" i="14"/>
  <c r="BW54" i="14"/>
  <c r="BW38" i="14"/>
  <c r="BW40" i="14"/>
  <c r="BU55" i="14"/>
  <c r="BU33" i="14"/>
  <c r="BU36" i="14"/>
  <c r="BU52" i="14"/>
  <c r="BS56" i="14"/>
  <c r="BS55" i="14"/>
  <c r="BS47" i="14"/>
  <c r="BS48" i="14"/>
  <c r="BQ39" i="14"/>
  <c r="BQ48" i="14"/>
  <c r="BQ32" i="14"/>
  <c r="BO47" i="14"/>
  <c r="BO33" i="14"/>
  <c r="BO49" i="14"/>
  <c r="BO40" i="14"/>
  <c r="BM31" i="14"/>
  <c r="BM47" i="14"/>
  <c r="BM36" i="14"/>
  <c r="BK46" i="14"/>
  <c r="BK39" i="14"/>
  <c r="BK51" i="14"/>
  <c r="BK52" i="14"/>
  <c r="BI38" i="14"/>
  <c r="BI54" i="14"/>
  <c r="BI55" i="14"/>
  <c r="BI46" i="14"/>
  <c r="BI37" i="14"/>
  <c r="BG32" i="14"/>
  <c r="BG33" i="14"/>
  <c r="BG53" i="14"/>
  <c r="BG30" i="14"/>
  <c r="BE47" i="14"/>
  <c r="BE39" i="14"/>
  <c r="BE55" i="14"/>
  <c r="BE31" i="14"/>
  <c r="BE43" i="14"/>
  <c r="BE35" i="14"/>
  <c r="BC56" i="14"/>
  <c r="BC38" i="14"/>
  <c r="BC37" i="14"/>
  <c r="BA32" i="14"/>
  <c r="BA51" i="14"/>
  <c r="BA27" i="14"/>
  <c r="AM53" i="14"/>
  <c r="AU43" i="14"/>
  <c r="AG36" i="14"/>
  <c r="AW33" i="14"/>
  <c r="AG61" i="14"/>
  <c r="AF60" i="14"/>
  <c r="AQ56" i="14"/>
  <c r="AI53" i="14"/>
  <c r="AY49" i="14"/>
  <c r="AY46" i="14"/>
  <c r="AI47" i="14"/>
  <c r="AW46" i="14"/>
  <c r="AI38" i="14"/>
  <c r="AO35" i="14"/>
  <c r="EU47" i="14"/>
  <c r="EU31" i="14"/>
  <c r="EU39" i="14"/>
  <c r="ES52" i="14"/>
  <c r="ES51" i="14"/>
  <c r="ES55" i="14"/>
  <c r="EQ52" i="14"/>
  <c r="EQ56" i="14"/>
  <c r="EQ25" i="14"/>
  <c r="EO55" i="14"/>
  <c r="EO56" i="14"/>
  <c r="EO47" i="14"/>
  <c r="EM41" i="14"/>
  <c r="EM40" i="14"/>
  <c r="EK54" i="14"/>
  <c r="EK40" i="14"/>
  <c r="EK33" i="14"/>
  <c r="EI52" i="14"/>
  <c r="EI49" i="14"/>
  <c r="EG56" i="14"/>
  <c r="EG40" i="14"/>
  <c r="EG38" i="14"/>
  <c r="EG33" i="14"/>
  <c r="EE38" i="14"/>
  <c r="EC54" i="14"/>
  <c r="EC55" i="14"/>
  <c r="EC51" i="14"/>
  <c r="EA56" i="14"/>
  <c r="EA36" i="14"/>
  <c r="EA54" i="14"/>
  <c r="EA31" i="14"/>
  <c r="DY47" i="14"/>
  <c r="DW33" i="14"/>
  <c r="DU52" i="14"/>
  <c r="DU55" i="14"/>
  <c r="DU38" i="14"/>
  <c r="DU51" i="14"/>
  <c r="DS31" i="14"/>
  <c r="DS47" i="14"/>
  <c r="DS54" i="14"/>
  <c r="DQ40" i="14"/>
  <c r="DQ54" i="14"/>
  <c r="DQ36" i="14"/>
  <c r="DO35" i="14"/>
  <c r="DO25" i="14"/>
  <c r="DM51" i="14"/>
  <c r="DM39" i="14"/>
  <c r="DK51" i="14"/>
  <c r="DK33" i="14"/>
  <c r="DK35" i="14"/>
  <c r="DI31" i="14"/>
  <c r="DI47" i="14"/>
  <c r="DI41" i="14"/>
  <c r="DG49" i="14"/>
  <c r="DE35" i="14"/>
  <c r="DE38" i="14"/>
  <c r="DC49" i="14"/>
  <c r="DC35" i="14"/>
  <c r="DA54" i="14"/>
  <c r="DA39" i="14"/>
  <c r="DA51" i="14"/>
  <c r="CY40" i="14"/>
  <c r="CY55" i="14"/>
  <c r="CY49" i="14"/>
  <c r="CW48" i="14"/>
  <c r="CW38" i="14"/>
  <c r="CW33" i="14"/>
  <c r="CU33" i="14"/>
  <c r="CU32" i="14"/>
  <c r="CS41" i="14"/>
  <c r="CS39" i="14"/>
  <c r="CS49" i="14"/>
  <c r="CQ49" i="14"/>
  <c r="CQ51" i="14"/>
  <c r="CQ35" i="14"/>
  <c r="CO56" i="14"/>
  <c r="CO49" i="14"/>
  <c r="CO40" i="14"/>
  <c r="CM33" i="14"/>
  <c r="CM38" i="14"/>
  <c r="CM54" i="14"/>
  <c r="CM56" i="14"/>
  <c r="CK32" i="14"/>
  <c r="CK54" i="14"/>
  <c r="CI39" i="14"/>
  <c r="CI38" i="14"/>
  <c r="CI36" i="14"/>
  <c r="CI51" i="14"/>
  <c r="CG54" i="14"/>
  <c r="CE33" i="14"/>
  <c r="CE52" i="14"/>
  <c r="CG55" i="14"/>
  <c r="CG31" i="14"/>
  <c r="CE49" i="14"/>
  <c r="CG39" i="14"/>
  <c r="CE55" i="14"/>
  <c r="CC51" i="14"/>
  <c r="CC48" i="14"/>
  <c r="CC52" i="14"/>
  <c r="CC49" i="14"/>
  <c r="CA40" i="14"/>
  <c r="CA39" i="14"/>
  <c r="CA56" i="14"/>
  <c r="BY36" i="14"/>
  <c r="BY38" i="14"/>
  <c r="BY33" i="14"/>
  <c r="BW55" i="14"/>
  <c r="BW36" i="14"/>
  <c r="BW35" i="14"/>
  <c r="BW33" i="14"/>
  <c r="BU40" i="14"/>
  <c r="BU35" i="14"/>
  <c r="BU39" i="14"/>
  <c r="BS54" i="14"/>
  <c r="BS52" i="14"/>
  <c r="BS32" i="14"/>
  <c r="BQ55" i="14"/>
  <c r="BQ54" i="14"/>
  <c r="BO32" i="14"/>
  <c r="BO48" i="14"/>
  <c r="BO46" i="14"/>
  <c r="BO38" i="14"/>
  <c r="BM55" i="14"/>
  <c r="BM48" i="14"/>
  <c r="BM35" i="14"/>
  <c r="BK31" i="14"/>
  <c r="BK35" i="14"/>
  <c r="BK55" i="14"/>
  <c r="BI40" i="14"/>
  <c r="BI31" i="14"/>
  <c r="BG48" i="14"/>
  <c r="BG55" i="14"/>
  <c r="BG56" i="14"/>
  <c r="BE30" i="14"/>
  <c r="BE54" i="14"/>
  <c r="BE56" i="14"/>
  <c r="BC48" i="14"/>
  <c r="BC54" i="14"/>
  <c r="BC43" i="14"/>
  <c r="BC30" i="14"/>
  <c r="BA55" i="14"/>
  <c r="BA30" i="14"/>
  <c r="BA49" i="14"/>
  <c r="BA48" i="14"/>
  <c r="AG54" i="14"/>
  <c r="AI52" i="14"/>
  <c r="AO31" i="14"/>
  <c r="AG57" i="14"/>
  <c r="AF63" i="14"/>
  <c r="AY56" i="14"/>
  <c r="AQ46" i="14"/>
  <c r="AK44" i="14"/>
  <c r="AG44" i="14"/>
  <c r="AW41" i="14"/>
  <c r="AQ41" i="14"/>
  <c r="AO39" i="14"/>
  <c r="AM31" i="14"/>
  <c r="AY31" i="14"/>
  <c r="AO27" i="14"/>
  <c r="AG60" i="14"/>
  <c r="AU49" i="14"/>
  <c r="AI54" i="14"/>
  <c r="AS41" i="14"/>
  <c r="AG40" i="14"/>
  <c r="AF67" i="14"/>
  <c r="AW54" i="14"/>
  <c r="AG48" i="14"/>
  <c r="AG53" i="14"/>
  <c r="AU47" i="14"/>
  <c r="AO41" i="14"/>
  <c r="AW37" i="14"/>
  <c r="AK39" i="14"/>
  <c r="AU37" i="14"/>
  <c r="AY32" i="14"/>
  <c r="AI29" i="14"/>
  <c r="AM25" i="14"/>
  <c r="AG72" i="14"/>
  <c r="AK38" i="14"/>
  <c r="AK32" i="14"/>
  <c r="AF69" i="14"/>
  <c r="AK55" i="14"/>
  <c r="AW51" i="14"/>
  <c r="AM46" i="14"/>
  <c r="AU51" i="14"/>
  <c r="AM39" i="14"/>
  <c r="AG41" i="14"/>
  <c r="AY41" i="14"/>
  <c r="AK40" i="14"/>
  <c r="AG39" i="14"/>
  <c r="AW35" i="14"/>
  <c r="AU31" i="14"/>
  <c r="EU49" i="14"/>
  <c r="EU40" i="14"/>
  <c r="ES35" i="14"/>
  <c r="ES36" i="14"/>
  <c r="ES49" i="14"/>
  <c r="ES40" i="14"/>
  <c r="EQ39" i="14"/>
  <c r="EQ35" i="14"/>
  <c r="EO51" i="14"/>
  <c r="EO39" i="14"/>
  <c r="EO54" i="14"/>
  <c r="EM39" i="14"/>
  <c r="EM55" i="14"/>
  <c r="EM47" i="14"/>
  <c r="EM38" i="14"/>
  <c r="EK56" i="14"/>
  <c r="EK55" i="14"/>
  <c r="EK36" i="14"/>
  <c r="EI38" i="14"/>
  <c r="EI40" i="14"/>
  <c r="EG36" i="14"/>
  <c r="EG35" i="14"/>
  <c r="EE31" i="14"/>
  <c r="EC33" i="14"/>
  <c r="EC49" i="14"/>
  <c r="EA52" i="14"/>
  <c r="EA51" i="14"/>
  <c r="DY56" i="14"/>
  <c r="DY31" i="14"/>
  <c r="DW49" i="14"/>
  <c r="DW47" i="14"/>
  <c r="DU49" i="14"/>
  <c r="DU33" i="14"/>
  <c r="DU39" i="14"/>
  <c r="DS40" i="14"/>
  <c r="DS52" i="14"/>
  <c r="DQ47" i="14"/>
  <c r="DQ38" i="14"/>
  <c r="DQ52" i="14"/>
  <c r="DQ49" i="14"/>
  <c r="DO31" i="14"/>
  <c r="DO55" i="14"/>
  <c r="DO36" i="14"/>
  <c r="DO49" i="14"/>
  <c r="DM49" i="14"/>
  <c r="DM55" i="14"/>
  <c r="DM35" i="14"/>
  <c r="DK36" i="14"/>
  <c r="DK38" i="14"/>
  <c r="DI54" i="14"/>
  <c r="DI55" i="14"/>
  <c r="DG56" i="14"/>
  <c r="DG54" i="14"/>
  <c r="DG31" i="14"/>
  <c r="DE41" i="14"/>
  <c r="DE33" i="14"/>
  <c r="DE39" i="14"/>
  <c r="DC40" i="14"/>
  <c r="DC51" i="14"/>
  <c r="DA56" i="14"/>
  <c r="DA41" i="14"/>
  <c r="CY38" i="14"/>
  <c r="CY54" i="14"/>
  <c r="CY35" i="14"/>
  <c r="CY51" i="14"/>
  <c r="CW51" i="14"/>
  <c r="CU54" i="14"/>
  <c r="CU51" i="14"/>
  <c r="CU52" i="14"/>
  <c r="CU40" i="14"/>
  <c r="CS48" i="14"/>
  <c r="CS54" i="14"/>
  <c r="CS32" i="14"/>
  <c r="CS33" i="14"/>
  <c r="CQ36" i="14"/>
  <c r="CQ39" i="14"/>
  <c r="CQ38" i="14"/>
  <c r="CO52" i="14"/>
  <c r="CO38" i="14"/>
  <c r="CO39" i="14"/>
  <c r="CO33" i="14"/>
  <c r="CM35" i="14"/>
  <c r="CM55" i="14"/>
  <c r="CK55" i="14"/>
  <c r="CK56" i="14"/>
  <c r="CI40" i="14"/>
  <c r="CI48" i="14"/>
  <c r="CI35" i="14"/>
  <c r="CG38" i="14"/>
  <c r="CE48" i="14"/>
  <c r="CG33" i="14"/>
  <c r="CG25" i="14"/>
  <c r="CE38" i="14"/>
  <c r="CC32" i="14"/>
  <c r="CC47" i="14"/>
  <c r="CC54" i="14"/>
  <c r="CA32" i="14"/>
  <c r="CA51" i="14"/>
  <c r="CA25" i="14"/>
  <c r="CA31" i="14"/>
  <c r="CA33" i="14"/>
  <c r="BY48" i="14"/>
  <c r="BY35" i="14"/>
  <c r="BW47" i="14"/>
  <c r="BW48" i="14"/>
  <c r="BW31" i="14"/>
  <c r="BU48" i="14"/>
  <c r="BU51" i="14"/>
  <c r="BU31" i="14"/>
  <c r="BU47" i="14"/>
  <c r="BS35" i="14"/>
  <c r="BS36" i="14"/>
  <c r="BS51" i="14"/>
  <c r="BQ56" i="14"/>
  <c r="BQ51" i="14"/>
  <c r="BQ47" i="14"/>
  <c r="BQ40" i="14"/>
  <c r="BO52" i="14"/>
  <c r="BO55" i="14"/>
  <c r="BO31" i="14"/>
  <c r="BM38" i="14"/>
  <c r="BM39" i="14"/>
  <c r="BM51" i="14"/>
  <c r="BM32" i="14"/>
  <c r="BK25" i="14"/>
  <c r="BK32" i="14"/>
  <c r="BK30" i="14"/>
  <c r="BK44" i="14"/>
  <c r="BK36" i="14"/>
  <c r="BI47" i="14"/>
  <c r="BI33" i="14"/>
  <c r="BI53" i="14"/>
  <c r="BG38" i="14"/>
  <c r="BG39" i="14"/>
  <c r="BG35" i="14"/>
  <c r="BE40" i="14"/>
  <c r="BE49" i="14"/>
  <c r="BC32" i="14"/>
  <c r="BC33" i="14"/>
  <c r="BC53" i="14"/>
  <c r="BA56" i="14"/>
  <c r="BA38" i="14"/>
  <c r="BA41" i="14"/>
  <c r="BA33" i="14"/>
  <c r="AK46" i="14"/>
  <c r="AI36" i="14"/>
  <c r="AG70" i="14"/>
  <c r="AG67" i="14"/>
  <c r="AU54" i="14"/>
  <c r="AU55" i="14"/>
  <c r="AM51" i="14"/>
  <c r="AK41" i="14"/>
  <c r="AS47" i="14"/>
  <c r="AU39" i="14"/>
  <c r="AS40" i="14"/>
  <c r="AS33" i="14"/>
  <c r="AQ25" i="14"/>
  <c r="AU25" i="14"/>
  <c r="AF58" i="14"/>
  <c r="AG52" i="14"/>
  <c r="AY55" i="14"/>
  <c r="AW47" i="14"/>
  <c r="AI30" i="14"/>
  <c r="AI31" i="14"/>
  <c r="AF68" i="14"/>
  <c r="AO55" i="14"/>
  <c r="AG38" i="14"/>
  <c r="EU55" i="14"/>
  <c r="EU54" i="14"/>
  <c r="EU56" i="14"/>
  <c r="ES47" i="14"/>
  <c r="ES39" i="14"/>
  <c r="ES33" i="14"/>
  <c r="EQ55" i="14"/>
  <c r="EQ49" i="14"/>
  <c r="EQ54" i="14"/>
  <c r="EO31" i="14"/>
  <c r="EO40" i="14"/>
  <c r="EM36" i="14"/>
  <c r="EM56" i="14"/>
  <c r="EM52" i="14"/>
  <c r="EK49" i="14"/>
  <c r="EK38" i="14"/>
  <c r="EK39" i="14"/>
  <c r="EI47" i="14"/>
  <c r="EI36" i="14"/>
  <c r="EI39" i="14"/>
  <c r="EI35" i="14"/>
  <c r="EG47" i="14"/>
  <c r="EG41" i="14"/>
  <c r="EE52" i="14"/>
  <c r="EE56" i="14"/>
  <c r="EE49" i="14"/>
  <c r="EE54" i="14"/>
  <c r="EC36" i="14"/>
  <c r="EC38" i="14"/>
  <c r="EC39" i="14"/>
  <c r="EC35" i="14"/>
  <c r="EA40" i="14"/>
  <c r="EA55" i="14"/>
  <c r="EA35" i="14"/>
  <c r="DY54" i="14"/>
  <c r="DY49" i="14"/>
  <c r="DY38" i="14"/>
  <c r="DW54" i="14"/>
  <c r="DW52" i="14"/>
  <c r="DW39" i="14"/>
  <c r="DU36" i="14"/>
  <c r="DU25" i="14"/>
  <c r="DS56" i="14"/>
  <c r="DS38" i="14"/>
  <c r="DS55" i="14"/>
  <c r="DS35" i="14"/>
  <c r="DQ39" i="14"/>
  <c r="DQ56" i="14"/>
  <c r="DO39" i="14"/>
  <c r="DO47" i="14"/>
  <c r="DO38" i="14"/>
  <c r="DM40" i="14"/>
  <c r="DK52" i="14"/>
  <c r="DK47" i="14"/>
  <c r="DI33" i="14"/>
  <c r="DI36" i="14"/>
  <c r="DI38" i="14"/>
  <c r="DI49" i="14"/>
  <c r="DG55" i="14"/>
  <c r="DG35" i="14"/>
  <c r="DG51" i="14"/>
  <c r="DE48" i="14"/>
  <c r="DE54" i="14"/>
  <c r="DE32" i="14"/>
  <c r="DC56" i="14"/>
  <c r="DC38" i="14"/>
  <c r="DC55" i="14"/>
  <c r="DC32" i="14"/>
  <c r="DA33" i="14"/>
  <c r="DA52" i="14"/>
  <c r="DA40" i="14"/>
  <c r="CY48" i="14"/>
  <c r="CY36" i="14"/>
  <c r="CY33" i="14"/>
  <c r="CW56" i="14"/>
  <c r="CW55" i="14"/>
  <c r="CU39" i="14"/>
  <c r="CU35" i="14"/>
  <c r="CU49" i="14"/>
  <c r="CS56" i="14"/>
  <c r="CS36" i="14"/>
  <c r="CS25" i="14"/>
  <c r="CQ48" i="14"/>
  <c r="CO48" i="14"/>
  <c r="CO35" i="14"/>
  <c r="CM52" i="14"/>
  <c r="CM48" i="14"/>
  <c r="CM36" i="14"/>
  <c r="CK51" i="14"/>
  <c r="CK36" i="14"/>
  <c r="CK40" i="14"/>
  <c r="CI55" i="14"/>
  <c r="CI56" i="14"/>
  <c r="CI32" i="14"/>
  <c r="CG32" i="14"/>
  <c r="CG56" i="14"/>
  <c r="CE32" i="14"/>
  <c r="CG36" i="14"/>
  <c r="CG49" i="14"/>
  <c r="CE31" i="14"/>
  <c r="CE47" i="14"/>
  <c r="CC56" i="14"/>
  <c r="CC36" i="14"/>
  <c r="CC39" i="14"/>
  <c r="CA55" i="14"/>
  <c r="CA36" i="14"/>
  <c r="CA47" i="14"/>
  <c r="BY49" i="14"/>
  <c r="BY32" i="14"/>
  <c r="BY54" i="14"/>
  <c r="BW56" i="14"/>
  <c r="BW52" i="14"/>
  <c r="BW51" i="14"/>
  <c r="BW32" i="14"/>
  <c r="BU32" i="14"/>
  <c r="BU54" i="14"/>
  <c r="BS39" i="14"/>
  <c r="BS40" i="14"/>
  <c r="BQ35" i="14"/>
  <c r="BQ36" i="14"/>
  <c r="BQ31" i="14"/>
  <c r="BO39" i="14"/>
  <c r="BO36" i="14"/>
  <c r="BO54" i="14"/>
  <c r="BO30" i="14"/>
  <c r="BM40" i="14"/>
  <c r="BM33" i="14"/>
  <c r="BM56" i="14"/>
  <c r="BM30" i="14"/>
  <c r="BK54" i="14"/>
  <c r="BK56" i="14"/>
  <c r="BI30" i="14"/>
  <c r="BI48" i="14"/>
  <c r="BI39" i="14"/>
  <c r="BG47" i="14"/>
  <c r="BG40" i="14"/>
  <c r="BG31" i="14"/>
  <c r="BG43" i="14"/>
  <c r="BG37" i="14"/>
  <c r="BE51" i="14"/>
  <c r="BE32" i="14"/>
  <c r="BE27" i="14"/>
  <c r="BE33" i="14"/>
  <c r="BC27" i="14"/>
  <c r="BC47" i="14"/>
  <c r="BC40" i="14"/>
  <c r="BC35" i="14"/>
  <c r="BC49" i="14"/>
  <c r="BA39" i="14"/>
  <c r="BA40" i="14"/>
  <c r="BA46" i="14"/>
  <c r="BA47" i="14"/>
  <c r="AG58" i="14"/>
  <c r="AG49" i="14"/>
  <c r="AQ43" i="14"/>
  <c r="AM37" i="14"/>
  <c r="AS25" i="14"/>
  <c r="AF57" i="14"/>
  <c r="AF72" i="14"/>
  <c r="AY53" i="14"/>
  <c r="AS51" i="14"/>
  <c r="AK53" i="14"/>
  <c r="AY47" i="14"/>
  <c r="AQ48" i="14"/>
  <c r="AM32" i="14"/>
  <c r="AY27" i="14"/>
  <c r="AM40" i="14"/>
  <c r="AU53" i="14"/>
  <c r="AQ49" i="14"/>
  <c r="AY51" i="14"/>
  <c r="AS46" i="14"/>
  <c r="AG43" i="14"/>
  <c r="AU38" i="14"/>
  <c r="AS32" i="14"/>
  <c r="AI32" i="14"/>
  <c r="AK28" i="14"/>
  <c r="AG62" i="14"/>
  <c r="AW49" i="14"/>
  <c r="AM38" i="14"/>
  <c r="AS27" i="14"/>
  <c r="AG65" i="14"/>
  <c r="AI49" i="14"/>
  <c r="AK49" i="14"/>
  <c r="AI48" i="14"/>
  <c r="AI41" i="14"/>
  <c r="AQ35" i="14"/>
  <c r="AQ37" i="14"/>
  <c r="AK30" i="14"/>
  <c r="AI28" i="14"/>
  <c r="AG25" i="14"/>
  <c r="AQ33" i="14"/>
  <c r="AG30" i="14"/>
  <c r="AO25" i="14"/>
  <c r="AY40" i="14"/>
  <c r="AI39" i="14"/>
  <c r="AG59" i="14"/>
  <c r="AQ55" i="14"/>
  <c r="AI44" i="14"/>
  <c r="AM41" i="14"/>
  <c r="AY35" i="14"/>
  <c r="AY30" i="14"/>
  <c r="AW30" i="14"/>
  <c r="AG27" i="14"/>
  <c r="AM56" i="14"/>
  <c r="AS39" i="14"/>
  <c r="AM27" i="14"/>
  <c r="AG69" i="14"/>
  <c r="AS54" i="14"/>
  <c r="AM49" i="14"/>
  <c r="AQ47" i="14"/>
  <c r="AO46" i="14"/>
  <c r="AU40" i="14"/>
  <c r="AG37" i="14"/>
  <c r="AG35" i="14"/>
  <c r="AS31" i="14"/>
  <c r="AY38" i="14"/>
  <c r="AK31" i="14"/>
  <c r="AF70" i="14"/>
  <c r="AO53" i="14"/>
  <c r="AS35" i="14"/>
  <c r="AG64" i="14"/>
  <c r="AK56" i="14"/>
  <c r="AW53" i="14"/>
  <c r="AO47" i="14"/>
  <c r="AY39" i="14"/>
  <c r="AO33" i="14"/>
  <c r="AG31" i="14"/>
  <c r="AK25" i="14"/>
  <c r="AG51" i="14"/>
  <c r="AG47" i="14"/>
  <c r="AQ32" i="14"/>
  <c r="AF62" i="14"/>
  <c r="AK54" i="14"/>
  <c r="AW56" i="14"/>
  <c r="AM55" i="14"/>
  <c r="AG45" i="14"/>
  <c r="AS38" i="14"/>
  <c r="AW32" i="14"/>
  <c r="AK36" i="14"/>
  <c r="AK33" i="14"/>
  <c r="AG28" i="14"/>
  <c r="AY37" i="14"/>
  <c r="AI25" i="14"/>
  <c r="AU56" i="14"/>
  <c r="AO32" i="14"/>
  <c r="AF71" i="14"/>
  <c r="AI46" i="14"/>
  <c r="AO40" i="14"/>
  <c r="AQ31" i="14"/>
  <c r="AY25" i="14"/>
  <c r="AF64" i="14"/>
  <c r="AI55" i="14"/>
  <c r="AW40" i="14"/>
  <c r="AF65" i="14"/>
  <c r="AQ53" i="14"/>
  <c r="AM54" i="14"/>
  <c r="AS53" i="14"/>
  <c r="AK47" i="14"/>
  <c r="AS43" i="14"/>
  <c r="AK37" i="14"/>
  <c r="AU32" i="14"/>
  <c r="AG29" i="14"/>
  <c r="AW25" i="14"/>
  <c r="ET124" i="14"/>
  <c r="EU122" i="14"/>
  <c r="ET122" i="14"/>
  <c r="ER122" i="14"/>
  <c r="ER124" i="14"/>
  <c r="ES121" i="14"/>
  <c r="ER128" i="14"/>
  <c r="AX122" i="14"/>
  <c r="ET123" i="14"/>
  <c r="EU126" i="14"/>
  <c r="ES126" i="14"/>
  <c r="ER125" i="14"/>
  <c r="ER123" i="14"/>
  <c r="EN123" i="14"/>
  <c r="ER126" i="14"/>
  <c r="EU121" i="14"/>
  <c r="EQ127" i="14"/>
  <c r="EM123" i="14"/>
  <c r="AM122" i="14"/>
  <c r="EU124" i="14"/>
  <c r="EK125" i="14"/>
  <c r="EI123" i="14"/>
  <c r="EQ128" i="14"/>
  <c r="EP128" i="14"/>
  <c r="EJ121" i="14"/>
  <c r="EJ128" i="14"/>
  <c r="EM122" i="14"/>
  <c r="EN124" i="14"/>
  <c r="EO128" i="14"/>
  <c r="EH127" i="14"/>
  <c r="EP122" i="14"/>
  <c r="EJ124" i="14"/>
  <c r="AX128" i="14"/>
  <c r="ET127" i="14"/>
  <c r="ET125" i="14"/>
  <c r="EK123" i="14"/>
  <c r="AM124" i="14"/>
  <c r="EP127" i="14"/>
  <c r="EQ125" i="14"/>
  <c r="EL125" i="14"/>
  <c r="EP125" i="14"/>
  <c r="EL127" i="14"/>
  <c r="AM121" i="14"/>
  <c r="ET121" i="14"/>
  <c r="AL123" i="14"/>
  <c r="EN125" i="14"/>
  <c r="EP126" i="14"/>
  <c r="EN126" i="14"/>
  <c r="EO123" i="14"/>
  <c r="ES122" i="14"/>
  <c r="ER121" i="14"/>
  <c r="ES124" i="14"/>
  <c r="EC127" i="14"/>
  <c r="ES128" i="14"/>
  <c r="EF123" i="14"/>
  <c r="AX124" i="14"/>
  <c r="ET126" i="14"/>
  <c r="ER127" i="14"/>
  <c r="EK126" i="14"/>
  <c r="EQ123" i="14"/>
  <c r="EJ126" i="14"/>
  <c r="EU128" i="14"/>
  <c r="EO127" i="14"/>
  <c r="EP123" i="14"/>
  <c r="ET128" i="14"/>
  <c r="EB125" i="14"/>
  <c r="EF125" i="14"/>
  <c r="EE123" i="14"/>
  <c r="EI126" i="14"/>
  <c r="EB127" i="14"/>
  <c r="EM128" i="14"/>
  <c r="EI125" i="14"/>
  <c r="EP121" i="14"/>
  <c r="EN128" i="14"/>
  <c r="EK124" i="14"/>
  <c r="EL121" i="14"/>
  <c r="EO122" i="14"/>
  <c r="ED128" i="14"/>
  <c r="ED124" i="14"/>
  <c r="EE121" i="14"/>
  <c r="DY121" i="14"/>
  <c r="DX124" i="14"/>
  <c r="AX121" i="14"/>
  <c r="ES123" i="14"/>
  <c r="EJ127" i="14"/>
  <c r="EN127" i="14"/>
  <c r="EM127" i="14"/>
  <c r="EM125" i="14"/>
  <c r="EO125" i="14"/>
  <c r="AL127" i="14"/>
  <c r="EL126" i="14"/>
  <c r="EQ121" i="14"/>
  <c r="EG126" i="14"/>
  <c r="EC123" i="14"/>
  <c r="EB126" i="14"/>
  <c r="EK122" i="14"/>
  <c r="EM124" i="14"/>
  <c r="EE126" i="14"/>
  <c r="EB123" i="14"/>
  <c r="EK128" i="14"/>
  <c r="ED126" i="14"/>
  <c r="EL122" i="14"/>
  <c r="EG125" i="14"/>
  <c r="EC126" i="14"/>
  <c r="EH121" i="14"/>
  <c r="EH128" i="14"/>
  <c r="EG128" i="14"/>
  <c r="EC128" i="14"/>
  <c r="DY125" i="14"/>
  <c r="ED122" i="14"/>
  <c r="DZ127" i="14"/>
  <c r="EF128" i="14"/>
  <c r="EC121" i="14"/>
  <c r="DW123" i="14"/>
  <c r="EI122" i="14"/>
  <c r="EG122" i="14"/>
  <c r="EB124" i="14"/>
  <c r="EC124" i="14"/>
  <c r="DV123" i="14"/>
  <c r="EH122" i="14"/>
  <c r="EU123" i="14"/>
  <c r="EU127" i="14"/>
  <c r="ES125" i="14"/>
  <c r="ES127" i="14"/>
  <c r="AM128" i="14"/>
  <c r="AL126" i="14"/>
  <c r="EJ123" i="14"/>
  <c r="EH126" i="14"/>
  <c r="EK121" i="14"/>
  <c r="EN121" i="14"/>
  <c r="EQ124" i="14"/>
  <c r="EM121" i="14"/>
  <c r="EN122" i="14"/>
  <c r="EF127" i="14"/>
  <c r="EJ122" i="14"/>
  <c r="EC125" i="14"/>
  <c r="EH123" i="14"/>
  <c r="EH124" i="14"/>
  <c r="EI124" i="14"/>
  <c r="DZ123" i="14"/>
  <c r="EB128" i="14"/>
  <c r="DU127" i="14"/>
  <c r="EE124" i="14"/>
  <c r="DT125" i="14"/>
  <c r="EG124" i="14"/>
  <c r="EB122" i="14"/>
  <c r="DW125" i="14"/>
  <c r="DX125" i="14"/>
  <c r="DZ125" i="14"/>
  <c r="EF124" i="14"/>
  <c r="EB121" i="14"/>
  <c r="DT123" i="14"/>
  <c r="DY126" i="14"/>
  <c r="EI128" i="14"/>
  <c r="EA125" i="14"/>
  <c r="EG121" i="14"/>
  <c r="EC122" i="14"/>
  <c r="DV125" i="14"/>
  <c r="EU125" i="14"/>
  <c r="EK127" i="14"/>
  <c r="EG127" i="14"/>
  <c r="EE125" i="14"/>
  <c r="EF126" i="14"/>
  <c r="DZ126" i="14"/>
  <c r="DX123" i="14"/>
  <c r="EA123" i="14"/>
  <c r="DV127" i="14"/>
  <c r="DV126" i="14"/>
  <c r="EI121" i="14"/>
  <c r="EF122" i="14"/>
  <c r="DU122" i="14"/>
  <c r="DQ127" i="14"/>
  <c r="DW121" i="14"/>
  <c r="DW128" i="14"/>
  <c r="EJ125" i="14"/>
  <c r="AL125" i="14"/>
  <c r="EQ122" i="14"/>
  <c r="EE127" i="14"/>
  <c r="ED123" i="14"/>
  <c r="DX126" i="14"/>
  <c r="EA127" i="14"/>
  <c r="DU123" i="14"/>
  <c r="ED121" i="14"/>
  <c r="DY127" i="14"/>
  <c r="DS126" i="14"/>
  <c r="DY128" i="14"/>
  <c r="DN126" i="14"/>
  <c r="DZ124" i="14"/>
  <c r="DZ121" i="14"/>
  <c r="DS125" i="14"/>
  <c r="DT121" i="14"/>
  <c r="DL126" i="14"/>
  <c r="DM123" i="14"/>
  <c r="EA121" i="14"/>
  <c r="DX121" i="14"/>
  <c r="DX122" i="14"/>
  <c r="DU121" i="14"/>
  <c r="DS127" i="14"/>
  <c r="DL125" i="14"/>
  <c r="EA122" i="14"/>
  <c r="DL123" i="14"/>
  <c r="DT128" i="14"/>
  <c r="DO126" i="14"/>
  <c r="EL123" i="14"/>
  <c r="EM126" i="14"/>
  <c r="EL128" i="14"/>
  <c r="EH125" i="14"/>
  <c r="EL124" i="14"/>
  <c r="EI127" i="14"/>
  <c r="EO124" i="14"/>
  <c r="EE122" i="14"/>
  <c r="DU126" i="14"/>
  <c r="EF121" i="14"/>
  <c r="DX127" i="14"/>
  <c r="DM125" i="14"/>
  <c r="DN127" i="14"/>
  <c r="DQ125" i="14"/>
  <c r="DR123" i="14"/>
  <c r="DM127" i="14"/>
  <c r="DW124" i="14"/>
  <c r="DV121" i="14"/>
  <c r="DW122" i="14"/>
  <c r="DQ126" i="14"/>
  <c r="DO123" i="14"/>
  <c r="DR127" i="14"/>
  <c r="DL127" i="14"/>
  <c r="EG123" i="14"/>
  <c r="DY123" i="14"/>
  <c r="DW126" i="14"/>
  <c r="DQ123" i="14"/>
  <c r="DP126" i="14"/>
  <c r="DY124" i="14"/>
  <c r="DV124" i="14"/>
  <c r="EA128" i="14"/>
  <c r="DP127" i="14"/>
  <c r="DR124" i="14"/>
  <c r="DJ127" i="14"/>
  <c r="DP121" i="14"/>
  <c r="DP124" i="14"/>
  <c r="DM121" i="14"/>
  <c r="DN122" i="14"/>
  <c r="DF126" i="14"/>
  <c r="CZ123" i="14"/>
  <c r="DK127" i="14"/>
  <c r="DD127" i="14"/>
  <c r="DG123" i="14"/>
  <c r="DN121" i="14"/>
  <c r="DL121" i="14"/>
  <c r="DQ128" i="14"/>
  <c r="DM122" i="14"/>
  <c r="DJ122" i="14"/>
  <c r="DA128" i="14"/>
  <c r="DF128" i="14"/>
  <c r="DK122" i="14"/>
  <c r="CZ122" i="14"/>
  <c r="DD122" i="14"/>
  <c r="DD121" i="14"/>
  <c r="DJ121" i="14"/>
  <c r="DI121" i="14"/>
  <c r="DJ124" i="14"/>
  <c r="DK124" i="14"/>
  <c r="CX122" i="14"/>
  <c r="CX124" i="14"/>
  <c r="CT128" i="14"/>
  <c r="EQ126" i="14"/>
  <c r="EO121" i="14"/>
  <c r="ED125" i="14"/>
  <c r="DU125" i="14"/>
  <c r="DZ122" i="14"/>
  <c r="DY122" i="14"/>
  <c r="DP123" i="14"/>
  <c r="DU124" i="14"/>
  <c r="DV128" i="14"/>
  <c r="DP125" i="14"/>
  <c r="DR122" i="14"/>
  <c r="DS122" i="14"/>
  <c r="DD125" i="14"/>
  <c r="DQ121" i="14"/>
  <c r="DL122" i="14"/>
  <c r="DE127" i="14"/>
  <c r="DN124" i="14"/>
  <c r="DF127" i="14"/>
  <c r="DG127" i="14"/>
  <c r="DE126" i="14"/>
  <c r="DC125" i="14"/>
  <c r="DJ123" i="14"/>
  <c r="DI127" i="14"/>
  <c r="DO128" i="14"/>
  <c r="DO124" i="14"/>
  <c r="DH126" i="14"/>
  <c r="DS121" i="14"/>
  <c r="DH123" i="14"/>
  <c r="DC126" i="14"/>
  <c r="DF123" i="14"/>
  <c r="DE121" i="14"/>
  <c r="DC122" i="14"/>
  <c r="CY123" i="14"/>
  <c r="CT127" i="14"/>
  <c r="CZ124" i="14"/>
  <c r="DE128" i="14"/>
  <c r="DH122" i="14"/>
  <c r="DB124" i="14"/>
  <c r="DG122" i="14"/>
  <c r="CT126" i="14"/>
  <c r="DC124" i="14"/>
  <c r="DF122" i="14"/>
  <c r="CY127" i="14"/>
  <c r="CZ121" i="14"/>
  <c r="DH124" i="14"/>
  <c r="DH121" i="14"/>
  <c r="DC121" i="14"/>
  <c r="DB122" i="14"/>
  <c r="CW125" i="14"/>
  <c r="CY121" i="14"/>
  <c r="CN126" i="14"/>
  <c r="CV122" i="14"/>
  <c r="CH123" i="14"/>
  <c r="CO123" i="14"/>
  <c r="CR126" i="14"/>
  <c r="CK125" i="14"/>
  <c r="CM125" i="14"/>
  <c r="CY128" i="14"/>
  <c r="CP127" i="14"/>
  <c r="CV121" i="14"/>
  <c r="CW124" i="14"/>
  <c r="CL126" i="14"/>
  <c r="CH127" i="14"/>
  <c r="CW121" i="14"/>
  <c r="CY122" i="14"/>
  <c r="CU122" i="14"/>
  <c r="CU124" i="14"/>
  <c r="EP124" i="14"/>
  <c r="EE128" i="14"/>
  <c r="DT127" i="14"/>
  <c r="DW127" i="14"/>
  <c r="DZ128" i="14"/>
  <c r="DT124" i="14"/>
  <c r="DR126" i="14"/>
  <c r="DT122" i="14"/>
  <c r="DN123" i="14"/>
  <c r="DX128" i="14"/>
  <c r="DV122" i="14"/>
  <c r="DS123" i="14"/>
  <c r="DS128" i="14"/>
  <c r="DJ126" i="14"/>
  <c r="DQ122" i="14"/>
  <c r="DM124" i="14"/>
  <c r="DC127" i="14"/>
  <c r="DG125" i="14"/>
  <c r="DK125" i="14"/>
  <c r="DP128" i="14"/>
  <c r="CZ126" i="14"/>
  <c r="DN128" i="14"/>
  <c r="DF125" i="14"/>
  <c r="DA127" i="14"/>
  <c r="DK123" i="14"/>
  <c r="DQ124" i="14"/>
  <c r="DM128" i="14"/>
  <c r="DB127" i="14"/>
  <c r="CZ127" i="14"/>
  <c r="DL124" i="14"/>
  <c r="DE125" i="14"/>
  <c r="DI126" i="14"/>
  <c r="DA126" i="14"/>
  <c r="CV123" i="14"/>
  <c r="CX127" i="14"/>
  <c r="CV127" i="14"/>
  <c r="DA121" i="14"/>
  <c r="DH128" i="14"/>
  <c r="DB128" i="14"/>
  <c r="DG124" i="14"/>
  <c r="CT125" i="14"/>
  <c r="DA122" i="14"/>
  <c r="DE124" i="14"/>
  <c r="CX123" i="14"/>
  <c r="DJ128" i="14"/>
  <c r="DD124" i="14"/>
  <c r="CX125" i="14"/>
  <c r="DK121" i="14"/>
  <c r="CV126" i="14"/>
  <c r="CK127" i="14"/>
  <c r="CN127" i="14"/>
  <c r="CS125" i="14"/>
  <c r="CY124" i="14"/>
  <c r="CI125" i="14"/>
  <c r="CM123" i="14"/>
  <c r="CS126" i="14"/>
  <c r="CX121" i="14"/>
  <c r="CT124" i="14"/>
  <c r="CN125" i="14"/>
  <c r="CJ127" i="14"/>
  <c r="CK123" i="14"/>
  <c r="EO126" i="14"/>
  <c r="DO125" i="14"/>
  <c r="DS124" i="14"/>
  <c r="DL128" i="14"/>
  <c r="DR121" i="14"/>
  <c r="DO121" i="14"/>
  <c r="DA125" i="14"/>
  <c r="DO122" i="14"/>
  <c r="CZ128" i="14"/>
  <c r="DB121" i="14"/>
  <c r="CY125" i="14"/>
  <c r="CU125" i="14"/>
  <c r="CX126" i="14"/>
  <c r="DE122" i="14"/>
  <c r="DC128" i="14"/>
  <c r="CN123" i="14"/>
  <c r="CM127" i="14"/>
  <c r="CQ123" i="14"/>
  <c r="CI126" i="14"/>
  <c r="CK126" i="14"/>
  <c r="CW128" i="14"/>
  <c r="CQ127" i="14"/>
  <c r="CU128" i="14"/>
  <c r="CL125" i="14"/>
  <c r="CJ125" i="14"/>
  <c r="CP126" i="14"/>
  <c r="CF127" i="14"/>
  <c r="CN124" i="14"/>
  <c r="CM121" i="14"/>
  <c r="CN128" i="14"/>
  <c r="CJ128" i="14"/>
  <c r="CQ122" i="14"/>
  <c r="CO128" i="14"/>
  <c r="CO124" i="14"/>
  <c r="CJ121" i="14"/>
  <c r="CO122" i="14"/>
  <c r="CI124" i="14"/>
  <c r="CS121" i="14"/>
  <c r="CJ124" i="14"/>
  <c r="CM128" i="14"/>
  <c r="CL128" i="14"/>
  <c r="CP121" i="14"/>
  <c r="CF122" i="14"/>
  <c r="CG122" i="14"/>
  <c r="CF128" i="14"/>
  <c r="DT126" i="14"/>
  <c r="DN125" i="14"/>
  <c r="DM126" i="14"/>
  <c r="DO127" i="14"/>
  <c r="DD126" i="14"/>
  <c r="DG126" i="14"/>
  <c r="DB123" i="14"/>
  <c r="CZ125" i="14"/>
  <c r="DK126" i="14"/>
  <c r="DI125" i="14"/>
  <c r="DB126" i="14"/>
  <c r="DI128" i="14"/>
  <c r="CT123" i="14"/>
  <c r="CW123" i="14"/>
  <c r="CU126" i="14"/>
  <c r="CU123" i="14"/>
  <c r="CR123" i="14"/>
  <c r="CO126" i="14"/>
  <c r="CL127" i="14"/>
  <c r="CT122" i="14"/>
  <c r="CS123" i="14"/>
  <c r="CH125" i="14"/>
  <c r="CR125" i="14"/>
  <c r="CG127" i="14"/>
  <c r="CR128" i="14"/>
  <c r="CI122" i="14"/>
  <c r="CR122" i="14"/>
  <c r="CM124" i="14"/>
  <c r="CP124" i="14"/>
  <c r="CH122" i="14"/>
  <c r="CN121" i="14"/>
  <c r="CN122" i="14"/>
  <c r="CH121" i="14"/>
  <c r="CR124" i="14"/>
  <c r="CK124" i="14"/>
  <c r="CJ122" i="14"/>
  <c r="CL124" i="14"/>
  <c r="CL121" i="14"/>
  <c r="CG128" i="14"/>
  <c r="CF124" i="14"/>
  <c r="CG124" i="14"/>
  <c r="CE122" i="14"/>
  <c r="CE128" i="14"/>
  <c r="CE124" i="14"/>
  <c r="CD128" i="14"/>
  <c r="CB124" i="14"/>
  <c r="CB121" i="14"/>
  <c r="EA126" i="14"/>
  <c r="EA124" i="14"/>
  <c r="DP122" i="14"/>
  <c r="DC123" i="14"/>
  <c r="DI123" i="14"/>
  <c r="DD123" i="14"/>
  <c r="DH125" i="14"/>
  <c r="DJ125" i="14"/>
  <c r="DE123" i="14"/>
  <c r="DG128" i="14"/>
  <c r="DA124" i="14"/>
  <c r="CW126" i="14"/>
  <c r="AA38" i="27" s="1"/>
  <c r="CU127" i="14"/>
  <c r="CY126" i="14"/>
  <c r="CW127" i="14"/>
  <c r="CX128" i="14"/>
  <c r="CH126" i="14"/>
  <c r="CP123" i="14"/>
  <c r="CU121" i="14"/>
  <c r="CI123" i="14"/>
  <c r="CS127" i="14"/>
  <c r="CL123" i="14"/>
  <c r="CV124" i="14"/>
  <c r="CJ126" i="14"/>
  <c r="CR127" i="14"/>
  <c r="CQ126" i="14"/>
  <c r="CH124" i="14"/>
  <c r="CK128" i="14"/>
  <c r="CI121" i="14"/>
  <c r="CK121" i="14"/>
  <c r="CQ121" i="14"/>
  <c r="CI128" i="14"/>
  <c r="AC31" i="27" s="1"/>
  <c r="CH128" i="14"/>
  <c r="CR121" i="14"/>
  <c r="CQ124" i="14"/>
  <c r="CK122" i="14"/>
  <c r="CG123" i="14"/>
  <c r="CF125" i="14"/>
  <c r="CF123" i="14"/>
  <c r="CD123" i="14"/>
  <c r="CE127" i="14"/>
  <c r="CE126" i="14"/>
  <c r="CC125" i="14"/>
  <c r="CB125" i="14"/>
  <c r="BZ127" i="14"/>
  <c r="BZ123" i="14"/>
  <c r="CB128" i="14"/>
  <c r="ED127" i="14"/>
  <c r="DR128" i="14"/>
  <c r="DI122" i="14"/>
  <c r="DF121" i="14"/>
  <c r="DF124" i="14"/>
  <c r="CO125" i="14"/>
  <c r="CV128" i="14"/>
  <c r="CS128" i="14"/>
  <c r="CQ128" i="14"/>
  <c r="CF126" i="14"/>
  <c r="CD122" i="14"/>
  <c r="CE121" i="14"/>
  <c r="CC126" i="14"/>
  <c r="CC122" i="14"/>
  <c r="BW122" i="14"/>
  <c r="BV128" i="14"/>
  <c r="BU128" i="14"/>
  <c r="BU124" i="14"/>
  <c r="BP124" i="14"/>
  <c r="BP128" i="14"/>
  <c r="BE121" i="14"/>
  <c r="BE122" i="14"/>
  <c r="BE124" i="14"/>
  <c r="DH127" i="14"/>
  <c r="DD128" i="14"/>
  <c r="CV125" i="14"/>
  <c r="CW122" i="14"/>
  <c r="CQ125" i="14"/>
  <c r="CT121" i="14"/>
  <c r="CJ123" i="14"/>
  <c r="CS122" i="14"/>
  <c r="CO121" i="14"/>
  <c r="CG125" i="14"/>
  <c r="CD126" i="14"/>
  <c r="CF121" i="14"/>
  <c r="CG121" i="14"/>
  <c r="CE123" i="14"/>
  <c r="CD121" i="14"/>
  <c r="CB126" i="14"/>
  <c r="CD124" i="14"/>
  <c r="CC128" i="14"/>
  <c r="BZ125" i="14"/>
  <c r="CB122" i="14"/>
  <c r="BW124" i="14"/>
  <c r="BT128" i="14"/>
  <c r="BP121" i="14"/>
  <c r="BQ128" i="14"/>
  <c r="BD122" i="14"/>
  <c r="BD124" i="14"/>
  <c r="BE128" i="14"/>
  <c r="AX126" i="14"/>
  <c r="BA124" i="14"/>
  <c r="BA122" i="14"/>
  <c r="AZ128" i="14"/>
  <c r="DU128" i="14"/>
  <c r="DA123" i="14"/>
  <c r="DK128" i="14"/>
  <c r="DI124" i="14"/>
  <c r="CO127" i="14"/>
  <c r="CL122" i="14"/>
  <c r="CM122" i="14"/>
  <c r="CG126" i="14"/>
  <c r="CB127" i="14"/>
  <c r="CC123" i="14"/>
  <c r="CA125" i="14"/>
  <c r="CA126" i="14"/>
  <c r="BY123" i="14"/>
  <c r="BY126" i="14"/>
  <c r="BZ122" i="14"/>
  <c r="CA122" i="14"/>
  <c r="CA128" i="14"/>
  <c r="BY125" i="14"/>
  <c r="BX126" i="14"/>
  <c r="CA124" i="14"/>
  <c r="BX121" i="14"/>
  <c r="BY128" i="14"/>
  <c r="BW127" i="14"/>
  <c r="BV127" i="14"/>
  <c r="BV125" i="14"/>
  <c r="BV126" i="14"/>
  <c r="BV123" i="14"/>
  <c r="BW125" i="14"/>
  <c r="BX124" i="14"/>
  <c r="BT126" i="14"/>
  <c r="BU127" i="14"/>
  <c r="BU126" i="14"/>
  <c r="BT123" i="14"/>
  <c r="BT125" i="14"/>
  <c r="BV122" i="14"/>
  <c r="BV121" i="14"/>
  <c r="BS123" i="14"/>
  <c r="BS125" i="14"/>
  <c r="BU122" i="14"/>
  <c r="BR126" i="14"/>
  <c r="BU121" i="14"/>
  <c r="BT122" i="14"/>
  <c r="BS121" i="14"/>
  <c r="BS124" i="14"/>
  <c r="BS128" i="14"/>
  <c r="BP123" i="14"/>
  <c r="BQ125" i="14"/>
  <c r="BP127" i="14"/>
  <c r="BQ127" i="14"/>
  <c r="BR128" i="14"/>
  <c r="BN125" i="14"/>
  <c r="BN127" i="14"/>
  <c r="BQ124" i="14"/>
  <c r="BQ121" i="14"/>
  <c r="BO127" i="14"/>
  <c r="BN126" i="14"/>
  <c r="BL123" i="14"/>
  <c r="BL126" i="14"/>
  <c r="BO121" i="14"/>
  <c r="BM127" i="14"/>
  <c r="BM125" i="14"/>
  <c r="BM123" i="14"/>
  <c r="BL125" i="14"/>
  <c r="BN121" i="14"/>
  <c r="BO128" i="14"/>
  <c r="BM121" i="14"/>
  <c r="BL121" i="14"/>
  <c r="BL128" i="14"/>
  <c r="BJ125" i="14"/>
  <c r="BJ123" i="14"/>
  <c r="BM124" i="14"/>
  <c r="BK125" i="14"/>
  <c r="BK123" i="14"/>
  <c r="BI125" i="14"/>
  <c r="BH123" i="14"/>
  <c r="BI123" i="14"/>
  <c r="BH125" i="14"/>
  <c r="BJ128" i="14"/>
  <c r="BJ124" i="14"/>
  <c r="BK122" i="14"/>
  <c r="BK128" i="14"/>
  <c r="BF123" i="14"/>
  <c r="BF126" i="14"/>
  <c r="BI122" i="14"/>
  <c r="BI128" i="14"/>
  <c r="BG126" i="14"/>
  <c r="BF125" i="14"/>
  <c r="DR125" i="14"/>
  <c r="DG121" i="14"/>
  <c r="CP122" i="14"/>
  <c r="CE125" i="14"/>
  <c r="BZ126" i="14"/>
  <c r="BZ124" i="14"/>
  <c r="BZ128" i="14"/>
  <c r="CA121" i="14"/>
  <c r="BW126" i="14"/>
  <c r="BT127" i="14"/>
  <c r="BU125" i="14"/>
  <c r="BV124" i="14"/>
  <c r="BS126" i="14"/>
  <c r="BR121" i="14"/>
  <c r="BP125" i="14"/>
  <c r="BR124" i="14"/>
  <c r="BO126" i="14"/>
  <c r="BO123" i="14"/>
  <c r="BN124" i="14"/>
  <c r="BM126" i="14"/>
  <c r="BO122" i="14"/>
  <c r="BJ127" i="14"/>
  <c r="BM122" i="14"/>
  <c r="BH126" i="14"/>
  <c r="BI127" i="14"/>
  <c r="BJ122" i="14"/>
  <c r="BG125" i="14"/>
  <c r="BI124" i="14"/>
  <c r="BH128" i="14"/>
  <c r="BE123" i="14"/>
  <c r="BE125" i="14"/>
  <c r="BD123" i="14"/>
  <c r="BF128" i="14"/>
  <c r="BF121" i="14"/>
  <c r="BB125" i="14"/>
  <c r="BC126" i="14"/>
  <c r="BB126" i="14"/>
  <c r="BA125" i="14"/>
  <c r="BA127" i="14"/>
  <c r="BC121" i="14"/>
  <c r="AX125" i="14"/>
  <c r="AY122" i="14"/>
  <c r="AY121" i="14"/>
  <c r="AP121" i="14"/>
  <c r="AP124" i="14"/>
  <c r="AM127" i="14"/>
  <c r="AO122" i="14"/>
  <c r="AN121" i="14"/>
  <c r="AF122" i="14"/>
  <c r="AG128" i="14"/>
  <c r="AG124" i="14"/>
  <c r="DB125" i="14"/>
  <c r="CM126" i="14"/>
  <c r="CD127" i="14"/>
  <c r="CB123" i="14"/>
  <c r="CC124" i="14"/>
  <c r="BZ121" i="14"/>
  <c r="BX128" i="14"/>
  <c r="BW123" i="14"/>
  <c r="BY122" i="14"/>
  <c r="BS127" i="14"/>
  <c r="BQ123" i="14"/>
  <c r="BQ126" i="14"/>
  <c r="BO124" i="14"/>
  <c r="BJ126" i="14"/>
  <c r="BK127" i="14"/>
  <c r="BI126" i="14"/>
  <c r="BK121" i="14"/>
  <c r="BF127" i="14"/>
  <c r="BG123" i="14"/>
  <c r="BH122" i="14"/>
  <c r="BF122" i="14"/>
  <c r="BD126" i="14"/>
  <c r="BG128" i="14"/>
  <c r="BF124" i="14"/>
  <c r="BC123" i="14"/>
  <c r="BD128" i="14"/>
  <c r="BB127" i="14"/>
  <c r="BB124" i="14"/>
  <c r="AZ126" i="14"/>
  <c r="AZ127" i="14"/>
  <c r="BC122" i="14"/>
  <c r="AY125" i="14"/>
  <c r="AX123" i="14"/>
  <c r="AZ122" i="14"/>
  <c r="AW127" i="14"/>
  <c r="AV125" i="14"/>
  <c r="AV122" i="14"/>
  <c r="AV124" i="14"/>
  <c r="AW121" i="14"/>
  <c r="AT126" i="14"/>
  <c r="AV128" i="14"/>
  <c r="AU123" i="14"/>
  <c r="AT122" i="14"/>
  <c r="AU122" i="14"/>
  <c r="AT121" i="14"/>
  <c r="AU128" i="14"/>
  <c r="AR127" i="14"/>
  <c r="AU121" i="14"/>
  <c r="AP127" i="14"/>
  <c r="AS122" i="14"/>
  <c r="AR124" i="14"/>
  <c r="AS128" i="14"/>
  <c r="AP125" i="14"/>
  <c r="AR121" i="14"/>
  <c r="AP122" i="14"/>
  <c r="AN127" i="14"/>
  <c r="AQ121" i="14"/>
  <c r="AN123" i="14"/>
  <c r="AM123" i="14"/>
  <c r="AO121" i="14"/>
  <c r="AO128" i="14"/>
  <c r="AK125" i="14"/>
  <c r="AK123" i="14"/>
  <c r="AL124" i="14"/>
  <c r="AJ127" i="14"/>
  <c r="AH125" i="14"/>
  <c r="AK121" i="14"/>
  <c r="AI123" i="14"/>
  <c r="AK124" i="14"/>
  <c r="AJ121" i="14"/>
  <c r="AJ122" i="14"/>
  <c r="AH128" i="14"/>
  <c r="AH121" i="14"/>
  <c r="AI122" i="14"/>
  <c r="AI124" i="14"/>
  <c r="AG126" i="14"/>
  <c r="AF127" i="14"/>
  <c r="AG121" i="14"/>
  <c r="AX18" i="14"/>
  <c r="AT17" i="14"/>
  <c r="CP125" i="14"/>
  <c r="CS124" i="14"/>
  <c r="CA123" i="14"/>
  <c r="BX127" i="14"/>
  <c r="BY127" i="14"/>
  <c r="BY124" i="14"/>
  <c r="BU123" i="14"/>
  <c r="BW128" i="14"/>
  <c r="BR127" i="14"/>
  <c r="BR125" i="14"/>
  <c r="BS122" i="14"/>
  <c r="BR122" i="14"/>
  <c r="BP122" i="14"/>
  <c r="BL127" i="14"/>
  <c r="BN122" i="14"/>
  <c r="BM128" i="14"/>
  <c r="BL122" i="14"/>
  <c r="BH127" i="14"/>
  <c r="BK124" i="14"/>
  <c r="BH121" i="14"/>
  <c r="BI121" i="14"/>
  <c r="BG127" i="14"/>
  <c r="BD125" i="14"/>
  <c r="BG121" i="14"/>
  <c r="BG124" i="14"/>
  <c r="BB123" i="14"/>
  <c r="BC125" i="14"/>
  <c r="AZ123" i="14"/>
  <c r="BB121" i="14"/>
  <c r="BA126" i="14"/>
  <c r="BB122" i="14"/>
  <c r="AZ121" i="14"/>
  <c r="BA128" i="14"/>
  <c r="AX127" i="14"/>
  <c r="BA121" i="14"/>
  <c r="AY124" i="14"/>
  <c r="AW123" i="14"/>
  <c r="AW128" i="14"/>
  <c r="AW122" i="14"/>
  <c r="AW124" i="14"/>
  <c r="AT125" i="14"/>
  <c r="AV121" i="14"/>
  <c r="AT123" i="14"/>
  <c r="AS123" i="14"/>
  <c r="AS126" i="14"/>
  <c r="AT128" i="14"/>
  <c r="AU124" i="14"/>
  <c r="AR126" i="14"/>
  <c r="AT124" i="14"/>
  <c r="AR128" i="14"/>
  <c r="AQ123" i="14"/>
  <c r="AS121" i="14"/>
  <c r="AS124" i="14"/>
  <c r="AQ126" i="14"/>
  <c r="AR122" i="14"/>
  <c r="AO127" i="14"/>
  <c r="AQ122" i="14"/>
  <c r="AQ124" i="14"/>
  <c r="AO126" i="14"/>
  <c r="AN128" i="14"/>
  <c r="AN122" i="14"/>
  <c r="AM126" i="14"/>
  <c r="AL122" i="14"/>
  <c r="AL128" i="14"/>
  <c r="AL121" i="14"/>
  <c r="AK126" i="14"/>
  <c r="AI125" i="14"/>
  <c r="AK128" i="14"/>
  <c r="AK122" i="14"/>
  <c r="AH127" i="14"/>
  <c r="AJ124" i="14"/>
  <c r="AJ128" i="14"/>
  <c r="AH122" i="14"/>
  <c r="AI128" i="14"/>
  <c r="AH124" i="14"/>
  <c r="AI121" i="14"/>
  <c r="AF126" i="14"/>
  <c r="AF125" i="14"/>
  <c r="R4" i="27" s="1"/>
  <c r="AF121" i="14"/>
  <c r="AF128" i="14"/>
  <c r="U4" i="27" s="1"/>
  <c r="AX17" i="14"/>
  <c r="ET22" i="14"/>
  <c r="CD125" i="14"/>
  <c r="BX125" i="14"/>
  <c r="R26" i="27" s="1"/>
  <c r="BY121" i="14"/>
  <c r="BT121" i="14"/>
  <c r="BQ122" i="14"/>
  <c r="W22" i="27" s="1"/>
  <c r="BN128" i="14"/>
  <c r="BE126" i="14"/>
  <c r="BB128" i="14"/>
  <c r="AY123" i="14"/>
  <c r="AV126" i="14"/>
  <c r="AU125" i="14"/>
  <c r="AU127" i="14"/>
  <c r="AQ125" i="14"/>
  <c r="AN125" i="14"/>
  <c r="AJ126" i="14"/>
  <c r="AH123" i="14"/>
  <c r="AI127" i="14"/>
  <c r="AX24" i="14"/>
  <c r="AT24" i="14"/>
  <c r="AF21" i="14"/>
  <c r="AF20" i="14"/>
  <c r="ET17" i="14"/>
  <c r="EI19" i="14"/>
  <c r="AO19" i="14"/>
  <c r="AP23" i="14"/>
  <c r="CI127" i="14"/>
  <c r="CC127" i="14"/>
  <c r="BX123" i="14"/>
  <c r="BR123" i="14"/>
  <c r="BO125" i="14"/>
  <c r="BK126" i="14"/>
  <c r="BJ121" i="14"/>
  <c r="BD127" i="14"/>
  <c r="BG122" i="14"/>
  <c r="BD121" i="14"/>
  <c r="N16" i="27" s="1"/>
  <c r="BC128" i="14"/>
  <c r="AZ124" i="14"/>
  <c r="AW125" i="14"/>
  <c r="AV127" i="14"/>
  <c r="AU126" i="14"/>
  <c r="AT127" i="14"/>
  <c r="AR125" i="14"/>
  <c r="AS125" i="14"/>
  <c r="AP126" i="14"/>
  <c r="AN126" i="14"/>
  <c r="AO123" i="14"/>
  <c r="AO124" i="14"/>
  <c r="AM125" i="14"/>
  <c r="AK127" i="14"/>
  <c r="AI126" i="14"/>
  <c r="AG123" i="14"/>
  <c r="X4" i="27" s="1"/>
  <c r="AT18" i="14"/>
  <c r="AG122" i="14"/>
  <c r="ET23" i="14"/>
  <c r="AF22" i="14"/>
  <c r="AF19" i="14"/>
  <c r="AF17" i="14"/>
  <c r="ET18" i="14"/>
  <c r="CJ19" i="14"/>
  <c r="BF19" i="14"/>
  <c r="CB21" i="14"/>
  <c r="CS23" i="14"/>
  <c r="BW21" i="14"/>
  <c r="CO21" i="14"/>
  <c r="BP23" i="14"/>
  <c r="CZ22" i="14"/>
  <c r="BV23" i="14"/>
  <c r="ET79" i="14"/>
  <c r="ES109" i="14"/>
  <c r="ER117" i="14"/>
  <c r="AK21" i="14"/>
  <c r="DM22" i="14"/>
  <c r="DK23" i="14"/>
  <c r="BK23" i="14"/>
  <c r="CK23" i="14"/>
  <c r="DP23" i="14"/>
  <c r="AN23" i="14"/>
  <c r="DQ22" i="14"/>
  <c r="AI22" i="14"/>
  <c r="BD23" i="14"/>
  <c r="EK23" i="14"/>
  <c r="CW21" i="14"/>
  <c r="DE21" i="14"/>
  <c r="DC21" i="14"/>
  <c r="BF21" i="14"/>
  <c r="EJ21" i="14"/>
  <c r="BI22" i="14"/>
  <c r="BA22" i="14"/>
  <c r="EC19" i="14"/>
  <c r="CP19" i="14"/>
  <c r="CD19" i="14"/>
  <c r="DT19" i="14"/>
  <c r="CA127" i="14"/>
  <c r="BT124" i="14"/>
  <c r="BL124" i="14"/>
  <c r="BA123" i="14"/>
  <c r="BC124" i="14"/>
  <c r="AY127" i="14"/>
  <c r="AY128" i="14"/>
  <c r="AW126" i="14"/>
  <c r="AR123" i="14"/>
  <c r="AP123" i="14"/>
  <c r="AQ127" i="14"/>
  <c r="AO125" i="14"/>
  <c r="Z8" i="27" s="1"/>
  <c r="AP128" i="14"/>
  <c r="AF123" i="14"/>
  <c r="AT20" i="14"/>
  <c r="AX20" i="14"/>
  <c r="AF23" i="14"/>
  <c r="AF24" i="14"/>
  <c r="ET20" i="14"/>
  <c r="AK19" i="14"/>
  <c r="BQ19" i="14"/>
  <c r="DT21" i="14"/>
  <c r="CS19" i="14"/>
  <c r="AQ19" i="14"/>
  <c r="AS23" i="14"/>
  <c r="EN23" i="14"/>
  <c r="CR21" i="14"/>
  <c r="BD21" i="14"/>
  <c r="DR22" i="14"/>
  <c r="ET95" i="14"/>
  <c r="ER115" i="14"/>
  <c r="ER95" i="14"/>
  <c r="CY21" i="14"/>
  <c r="EG21" i="14"/>
  <c r="EM19" i="14"/>
  <c r="CS22" i="14"/>
  <c r="CQ23" i="14"/>
  <c r="DV23" i="14"/>
  <c r="CA21" i="14"/>
  <c r="BY21" i="14"/>
  <c r="BW22" i="14"/>
  <c r="BD22" i="14"/>
  <c r="DY19" i="14"/>
  <c r="CU21" i="14"/>
  <c r="DG22" i="14"/>
  <c r="CM22" i="14"/>
  <c r="DX23" i="14"/>
  <c r="EC22" i="14"/>
  <c r="BS21" i="14"/>
  <c r="DE19" i="14"/>
  <c r="BC21" i="14"/>
  <c r="CJ21" i="14"/>
  <c r="CH19" i="14"/>
  <c r="AV19" i="14"/>
  <c r="EH22" i="14"/>
  <c r="DV19" i="14"/>
  <c r="EB19" i="14"/>
  <c r="AH23" i="14"/>
  <c r="CH23" i="14"/>
  <c r="BH23" i="14"/>
  <c r="CA23" i="14"/>
  <c r="CF21" i="14"/>
  <c r="EU111" i="14"/>
  <c r="ES87" i="14"/>
  <c r="CP128" i="14"/>
  <c r="BP126" i="14"/>
  <c r="BE127" i="14"/>
  <c r="AS127" i="14"/>
  <c r="AJ125" i="14"/>
  <c r="AL23" i="14"/>
  <c r="DK22" i="14"/>
  <c r="CU22" i="14"/>
  <c r="EP22" i="14"/>
  <c r="CT23" i="14"/>
  <c r="AR22" i="14"/>
  <c r="ES94" i="14"/>
  <c r="AQ23" i="14"/>
  <c r="DS21" i="14"/>
  <c r="BV19" i="14"/>
  <c r="BQ23" i="14"/>
  <c r="BX19" i="14"/>
  <c r="AU21" i="14"/>
  <c r="BP22" i="14"/>
  <c r="DB21" i="14"/>
  <c r="BU22" i="14"/>
  <c r="DO21" i="14"/>
  <c r="BP19" i="14"/>
  <c r="BX22" i="14"/>
  <c r="AG22" i="14"/>
  <c r="AA4" i="18" s="1"/>
  <c r="DB19" i="14"/>
  <c r="BS19" i="14"/>
  <c r="DN19" i="14"/>
  <c r="ER111" i="14"/>
  <c r="ER94" i="14"/>
  <c r="CC121" i="14"/>
  <c r="BN123" i="14"/>
  <c r="BC127" i="14"/>
  <c r="AY126" i="14"/>
  <c r="AQ128" i="14"/>
  <c r="AJ123" i="14"/>
  <c r="AG125" i="14"/>
  <c r="Z4" i="27" s="1"/>
  <c r="ET19" i="14"/>
  <c r="ET24" i="14"/>
  <c r="BA19" i="14"/>
  <c r="BQ21" i="14"/>
  <c r="EO19" i="14"/>
  <c r="DN22" i="14"/>
  <c r="AH22" i="14"/>
  <c r="AX19" i="14"/>
  <c r="DG23" i="14"/>
  <c r="CU23" i="14"/>
  <c r="DT23" i="14"/>
  <c r="DF23" i="14"/>
  <c r="CP23" i="14"/>
  <c r="AV23" i="14"/>
  <c r="ES23" i="14"/>
  <c r="DD23" i="14"/>
  <c r="AT23" i="14"/>
  <c r="CG22" i="14"/>
  <c r="CQ19" i="14"/>
  <c r="BR22" i="14"/>
  <c r="ER22" i="14"/>
  <c r="S62" i="18" s="1"/>
  <c r="DZ21" i="14"/>
  <c r="AP22" i="14"/>
  <c r="ER23" i="14"/>
  <c r="EE21" i="14"/>
  <c r="DX22" i="14"/>
  <c r="BZ21" i="14"/>
  <c r="EU94" i="14"/>
  <c r="EU102" i="14"/>
  <c r="ET91" i="14"/>
  <c r="ES95" i="14"/>
  <c r="ES93" i="14"/>
  <c r="EU71" i="14"/>
  <c r="CC22" i="14"/>
  <c r="CF23" i="14"/>
  <c r="BN22" i="14"/>
  <c r="CW23" i="14"/>
  <c r="CX19" i="14"/>
  <c r="AQ21" i="14"/>
  <c r="BR19" i="14"/>
  <c r="ER19" i="14"/>
  <c r="AI21" i="14"/>
  <c r="ET101" i="14"/>
  <c r="ES91" i="14"/>
  <c r="BE22" i="14"/>
  <c r="CS21" i="14"/>
  <c r="BZ22" i="14"/>
  <c r="BJ23" i="14"/>
  <c r="DI23" i="14"/>
  <c r="DO22" i="14"/>
  <c r="AA47" i="18" s="1"/>
  <c r="DN21" i="14"/>
  <c r="EF22" i="14"/>
  <c r="CE23" i="14"/>
  <c r="EK19" i="14"/>
  <c r="AO21" i="14"/>
  <c r="BT23" i="14"/>
  <c r="DL22" i="14"/>
  <c r="BU21" i="14"/>
  <c r="BO22" i="14"/>
  <c r="BG21" i="14"/>
  <c r="AY23" i="14"/>
  <c r="BB21" i="14"/>
  <c r="DP19" i="14"/>
  <c r="DH21" i="14"/>
  <c r="ER21" i="14"/>
  <c r="CL22" i="14"/>
  <c r="AX21" i="14"/>
  <c r="BX23" i="14"/>
  <c r="DL19" i="14"/>
  <c r="CO22" i="14"/>
  <c r="AU22" i="14"/>
  <c r="AS19" i="14"/>
  <c r="ET93" i="14"/>
  <c r="ET111" i="14"/>
  <c r="ER109" i="14"/>
  <c r="ER83" i="14"/>
  <c r="ES107" i="14"/>
  <c r="EU69" i="14"/>
  <c r="BM21" i="14"/>
  <c r="CY22" i="14"/>
  <c r="BI21" i="14"/>
  <c r="DT22" i="14"/>
  <c r="AM19" i="14"/>
  <c r="CT21" i="14"/>
  <c r="BR21" i="14"/>
  <c r="EL21" i="14"/>
  <c r="DJ23" i="14"/>
  <c r="ET118" i="14"/>
  <c r="DA22" i="14"/>
  <c r="CG21" i="14"/>
  <c r="BG23" i="14"/>
  <c r="AS21" i="14"/>
  <c r="DQ19" i="14"/>
  <c r="CP21" i="14"/>
  <c r="CL23" i="14"/>
  <c r="DU23" i="14"/>
  <c r="EC21" i="14"/>
  <c r="DX21" i="14"/>
  <c r="EU21" i="14"/>
  <c r="AY19" i="14"/>
  <c r="DM23" i="14"/>
  <c r="CM19" i="14"/>
  <c r="AG23" i="14"/>
  <c r="CB23" i="14"/>
  <c r="CK22" i="14"/>
  <c r="EU22" i="14"/>
  <c r="DM19" i="14"/>
  <c r="CR19" i="14"/>
  <c r="BD19" i="14"/>
  <c r="CL19" i="14"/>
  <c r="AZ19" i="14"/>
  <c r="EJ19" i="14"/>
  <c r="DR23" i="14"/>
  <c r="AN22" i="14"/>
  <c r="EA22" i="14"/>
  <c r="EH19" i="14"/>
  <c r="CD23" i="14"/>
  <c r="T29" i="18" s="1"/>
  <c r="BT22" i="14"/>
  <c r="BX122" i="14"/>
  <c r="AN124" i="14"/>
  <c r="AG127" i="14"/>
  <c r="AB4" i="27" s="1"/>
  <c r="AL22" i="14"/>
  <c r="AL21" i="14"/>
  <c r="AF18" i="14"/>
  <c r="EC23" i="14"/>
  <c r="EB23" i="14"/>
  <c r="CO23" i="14"/>
  <c r="CW22" i="14"/>
  <c r="BV21" i="14"/>
  <c r="ET99" i="14"/>
  <c r="AL62" i="14"/>
  <c r="BA23" i="14"/>
  <c r="EO23" i="14"/>
  <c r="BJ21" i="14"/>
  <c r="DU21" i="14"/>
  <c r="AR23" i="14"/>
  <c r="DK19" i="14"/>
  <c r="EA23" i="14"/>
  <c r="BY23" i="14"/>
  <c r="CG23" i="14"/>
  <c r="BN21" i="14"/>
  <c r="BX21" i="14"/>
  <c r="DZ22" i="14"/>
  <c r="AT19" i="14"/>
  <c r="EF19" i="14"/>
  <c r="ET102" i="14"/>
  <c r="ES78" i="14"/>
  <c r="ES101" i="14"/>
  <c r="ET117" i="14"/>
  <c r="EU101" i="14"/>
  <c r="AL70" i="14"/>
  <c r="AW23" i="14"/>
  <c r="AY22" i="14"/>
  <c r="EA19" i="14"/>
  <c r="X53" i="18" s="1"/>
  <c r="DF19" i="14"/>
  <c r="EQ22" i="14"/>
  <c r="DJ22" i="14"/>
  <c r="AT22" i="14"/>
  <c r="EL19" i="14"/>
  <c r="EG19" i="14"/>
  <c r="ET85" i="14"/>
  <c r="AL86" i="14"/>
  <c r="EU70" i="14"/>
  <c r="AO23" i="14"/>
  <c r="CM23" i="14"/>
  <c r="CT22" i="14"/>
  <c r="BG19" i="14"/>
  <c r="CY23" i="14"/>
  <c r="ED21" i="14"/>
  <c r="DX19" i="14"/>
  <c r="AK22" i="14"/>
  <c r="BI19" i="14"/>
  <c r="BE21" i="14"/>
  <c r="AG19" i="14"/>
  <c r="AJ22" i="14"/>
  <c r="EE19" i="14"/>
  <c r="X55" i="18" s="1"/>
  <c r="DC23" i="14"/>
  <c r="AM23" i="14"/>
  <c r="AB7" i="18" s="1"/>
  <c r="BS23" i="14"/>
  <c r="BZ23" i="14"/>
  <c r="AX22" i="14"/>
  <c r="AJ19" i="14"/>
  <c r="AT21" i="14"/>
  <c r="BL23" i="14"/>
  <c r="DR21" i="14"/>
  <c r="BL21" i="14"/>
  <c r="R20" i="18" s="1"/>
  <c r="EN21" i="14"/>
  <c r="DO23" i="14"/>
  <c r="AK23" i="14"/>
  <c r="CP22" i="14"/>
  <c r="EK21" i="14"/>
  <c r="EU79" i="14"/>
  <c r="ET109" i="14"/>
  <c r="ES117" i="14"/>
  <c r="ER107" i="14"/>
  <c r="ER99" i="14"/>
  <c r="ET87" i="14"/>
  <c r="EI21" i="14"/>
  <c r="EQ23" i="14"/>
  <c r="AR19" i="14"/>
  <c r="BS22" i="14"/>
  <c r="AM22" i="14"/>
  <c r="DW19" i="14"/>
  <c r="BL22" i="14"/>
  <c r="BL19" i="14"/>
  <c r="DH23" i="14"/>
  <c r="ER77" i="14"/>
  <c r="EO22" i="14"/>
  <c r="DI19" i="14"/>
  <c r="DW21" i="14"/>
  <c r="DA21" i="14"/>
  <c r="DQ21" i="14"/>
  <c r="AV21" i="14"/>
  <c r="BP21" i="14"/>
  <c r="R22" i="18" s="1"/>
  <c r="AX23" i="14"/>
  <c r="CG19" i="14"/>
  <c r="AW22" i="14"/>
  <c r="BB19" i="14"/>
  <c r="CC23" i="14"/>
  <c r="DY21" i="14"/>
  <c r="DA19" i="14"/>
  <c r="BI23" i="14"/>
  <c r="CR23" i="14"/>
  <c r="CD21" i="14"/>
  <c r="R29" i="18" s="1"/>
  <c r="CK19" i="14"/>
  <c r="DM21" i="14"/>
  <c r="DK21" i="14"/>
  <c r="CQ21" i="14"/>
  <c r="AN21" i="14"/>
  <c r="EF21" i="14"/>
  <c r="EN22" i="14"/>
  <c r="EL22" i="14"/>
  <c r="CN19" i="14"/>
  <c r="DR19" i="14"/>
  <c r="AP19" i="14"/>
  <c r="DF22" i="14"/>
  <c r="CW19" i="14"/>
  <c r="DP21" i="14"/>
  <c r="BW121" i="14"/>
  <c r="AF124" i="14"/>
  <c r="Q4" i="27" s="1"/>
  <c r="ET21" i="14"/>
  <c r="AY21" i="14"/>
  <c r="BH22" i="14"/>
  <c r="CZ21" i="14"/>
  <c r="CH21" i="14"/>
  <c r="ET103" i="14"/>
  <c r="ER78" i="14"/>
  <c r="AI23" i="14"/>
  <c r="CI22" i="14"/>
  <c r="DS23" i="14"/>
  <c r="BB23" i="14"/>
  <c r="DV22" i="14"/>
  <c r="EU83" i="14"/>
  <c r="ET115" i="14"/>
  <c r="CN23" i="14"/>
  <c r="BT19" i="14"/>
  <c r="P24" i="18" s="1"/>
  <c r="DJ21" i="14"/>
  <c r="DS22" i="14"/>
  <c r="DE22" i="14"/>
  <c r="EH21" i="14"/>
  <c r="EM22" i="14"/>
  <c r="DA23" i="14"/>
  <c r="CV23" i="14"/>
  <c r="BG22" i="14"/>
  <c r="DE23" i="14"/>
  <c r="ET77" i="14"/>
  <c r="ER86" i="14"/>
  <c r="ES118" i="14"/>
  <c r="EU86" i="14"/>
  <c r="AL110" i="14"/>
  <c r="CQ22" i="14"/>
  <c r="AA35" i="18" s="1"/>
  <c r="AZ21" i="14"/>
  <c r="CI23" i="14"/>
  <c r="ED23" i="14"/>
  <c r="EU93" i="14"/>
  <c r="ES85" i="14"/>
  <c r="CE21" i="14"/>
  <c r="DI22" i="14"/>
  <c r="CT19" i="14"/>
  <c r="BC23" i="14"/>
  <c r="EE22" i="14"/>
  <c r="BO23" i="14"/>
  <c r="BW23" i="14"/>
  <c r="BR23" i="14"/>
  <c r="T23" i="18" s="1"/>
  <c r="CI19" i="14"/>
  <c r="DQ23" i="14"/>
  <c r="CR22" i="14"/>
  <c r="DB23" i="14"/>
  <c r="CN21" i="14"/>
  <c r="CE22" i="14"/>
  <c r="DZ23" i="14"/>
  <c r="EB24" i="14"/>
  <c r="DD17" i="14"/>
  <c r="BD20" i="14"/>
  <c r="CH18" i="14"/>
  <c r="CX17" i="14"/>
  <c r="EL24" i="14"/>
  <c r="ER20" i="14"/>
  <c r="EL17" i="14"/>
  <c r="CZ24" i="14"/>
  <c r="CX20" i="14"/>
  <c r="DJ20" i="14"/>
  <c r="DP24" i="14"/>
  <c r="EF24" i="14"/>
  <c r="EB20" i="14"/>
  <c r="BZ24" i="14"/>
  <c r="CH24" i="14"/>
  <c r="AR20" i="14"/>
  <c r="AN17" i="14"/>
  <c r="DR17" i="14"/>
  <c r="AV24" i="14"/>
  <c r="U12" i="18" s="1"/>
  <c r="CX18" i="14"/>
  <c r="EF20" i="14"/>
  <c r="BP17" i="14"/>
  <c r="DX20" i="14"/>
  <c r="DP20" i="14"/>
  <c r="DB24" i="14"/>
  <c r="BH24" i="14"/>
  <c r="ED17" i="14"/>
  <c r="BL18" i="14"/>
  <c r="BB17" i="14"/>
  <c r="AV17" i="14"/>
  <c r="N12" i="18" s="1"/>
  <c r="EN17" i="14"/>
  <c r="CO20" i="14"/>
  <c r="CQ20" i="14"/>
  <c r="BA18" i="14"/>
  <c r="CE17" i="14"/>
  <c r="BA20" i="14"/>
  <c r="CI24" i="14"/>
  <c r="DC18" i="14"/>
  <c r="AO24" i="14"/>
  <c r="CC24" i="14"/>
  <c r="BM18" i="14"/>
  <c r="DQ17" i="14"/>
  <c r="BY20" i="14"/>
  <c r="BU18" i="14"/>
  <c r="BU17" i="14"/>
  <c r="EG17" i="14"/>
  <c r="DS20" i="14"/>
  <c r="CY18" i="14"/>
  <c r="BU24" i="14"/>
  <c r="DA20" i="14"/>
  <c r="DG18" i="14"/>
  <c r="BI20" i="14"/>
  <c r="AK20" i="14"/>
  <c r="BM20" i="14"/>
  <c r="BW17" i="14"/>
  <c r="CS20" i="14"/>
  <c r="DS24" i="14"/>
  <c r="EM24" i="14"/>
  <c r="AS18" i="14"/>
  <c r="EG20" i="14"/>
  <c r="ES20" i="14"/>
  <c r="BY17" i="14"/>
  <c r="DC24" i="14"/>
  <c r="BQ20" i="14"/>
  <c r="CU24" i="14"/>
  <c r="BQ18" i="14"/>
  <c r="EO24" i="14"/>
  <c r="ET104" i="14"/>
  <c r="ES88" i="14"/>
  <c r="DA17" i="14"/>
  <c r="EI20" i="14"/>
  <c r="DU24" i="14"/>
  <c r="AK17" i="14"/>
  <c r="DK20" i="14"/>
  <c r="BO18" i="14"/>
  <c r="EE18" i="14"/>
  <c r="BH124" i="14"/>
  <c r="AJ23" i="14"/>
  <c r="T6" i="18" s="1"/>
  <c r="AN19" i="14"/>
  <c r="CC21" i="14"/>
  <c r="CC19" i="14"/>
  <c r="CY19" i="14"/>
  <c r="EB21" i="14"/>
  <c r="R54" i="18" s="1"/>
  <c r="CN22" i="14"/>
  <c r="DG19" i="14"/>
  <c r="X43" i="18" s="1"/>
  <c r="ER87" i="14"/>
  <c r="ET69" i="14"/>
  <c r="BY19" i="14"/>
  <c r="EE23" i="14"/>
  <c r="AB55" i="18" s="1"/>
  <c r="AU19" i="14"/>
  <c r="X11" i="18" s="1"/>
  <c r="X72" i="18" s="1"/>
  <c r="BN19" i="14"/>
  <c r="P21" i="18" s="1"/>
  <c r="DC22" i="14"/>
  <c r="CD22" i="14"/>
  <c r="BM23" i="14"/>
  <c r="AR21" i="14"/>
  <c r="CK21" i="14"/>
  <c r="CO19" i="14"/>
  <c r="EK22" i="14"/>
  <c r="CI21" i="14"/>
  <c r="CJ23" i="14"/>
  <c r="EJ23" i="14"/>
  <c r="CF22" i="14"/>
  <c r="DV21" i="14"/>
  <c r="CV22" i="14"/>
  <c r="ET86" i="14"/>
  <c r="ES102" i="14"/>
  <c r="ER102" i="14"/>
  <c r="EG23" i="14"/>
  <c r="DF21" i="14"/>
  <c r="EB22" i="14"/>
  <c r="EI22" i="14"/>
  <c r="EP23" i="14"/>
  <c r="T61" i="18" s="1"/>
  <c r="EU107" i="14"/>
  <c r="DC19" i="14"/>
  <c r="X41" i="18" s="1"/>
  <c r="AU23" i="14"/>
  <c r="AB11" i="18" s="1"/>
  <c r="AB72" i="18" s="1"/>
  <c r="BK21" i="14"/>
  <c r="DP22" i="14"/>
  <c r="DY23" i="14"/>
  <c r="EF23" i="14"/>
  <c r="EU19" i="14"/>
  <c r="AJ21" i="14"/>
  <c r="DH22" i="14"/>
  <c r="DY22" i="14"/>
  <c r="ES22" i="14"/>
  <c r="DJ19" i="14"/>
  <c r="CZ19" i="14"/>
  <c r="P40" i="18" s="1"/>
  <c r="CJ22" i="14"/>
  <c r="AZ23" i="14"/>
  <c r="DD22" i="14"/>
  <c r="EU75" i="14"/>
  <c r="EU77" i="14"/>
  <c r="EU110" i="14"/>
  <c r="ER91" i="14"/>
  <c r="ES110" i="14"/>
  <c r="ER75" i="14"/>
  <c r="EU115" i="14"/>
  <c r="EP118" i="14"/>
  <c r="ET84" i="14"/>
  <c r="EU80" i="14"/>
  <c r="EU92" i="14"/>
  <c r="EP85" i="14"/>
  <c r="ER74" i="14"/>
  <c r="ER105" i="14"/>
  <c r="ES112" i="14"/>
  <c r="ET112" i="14"/>
  <c r="ET106" i="14"/>
  <c r="EU81" i="14"/>
  <c r="EQ91" i="14"/>
  <c r="EP79" i="14"/>
  <c r="ER63" i="14"/>
  <c r="DB17" i="14"/>
  <c r="ED24" i="14"/>
  <c r="AH24" i="14"/>
  <c r="BR17" i="14"/>
  <c r="EH20" i="14"/>
  <c r="AR17" i="14"/>
  <c r="DZ17" i="14"/>
  <c r="CJ20" i="14"/>
  <c r="CZ18" i="14"/>
  <c r="CH17" i="14"/>
  <c r="AZ17" i="14"/>
  <c r="N14" i="18" s="1"/>
  <c r="BN20" i="14"/>
  <c r="DF20" i="14"/>
  <c r="EF17" i="14"/>
  <c r="DD18" i="14"/>
  <c r="AN20" i="14"/>
  <c r="BD18" i="14"/>
  <c r="BL17" i="14"/>
  <c r="CT24" i="14"/>
  <c r="BZ20" i="14"/>
  <c r="AG20" i="14"/>
  <c r="BJ17" i="14"/>
  <c r="AL24" i="14"/>
  <c r="DX24" i="14"/>
  <c r="ED20" i="14"/>
  <c r="DH24" i="14"/>
  <c r="CB24" i="14"/>
  <c r="CM24" i="14"/>
  <c r="CK20" i="14"/>
  <c r="BU20" i="14"/>
  <c r="BM17" i="14"/>
  <c r="DA18" i="14"/>
  <c r="CW17" i="14"/>
  <c r="DM17" i="14"/>
  <c r="CA20" i="14"/>
  <c r="DM18" i="14"/>
  <c r="EK17" i="14"/>
  <c r="CW18" i="14"/>
  <c r="BA17" i="14"/>
  <c r="DK18" i="14"/>
  <c r="AU20" i="14"/>
  <c r="BY18" i="14"/>
  <c r="EM20" i="14"/>
  <c r="BK17" i="14"/>
  <c r="AU24" i="14"/>
  <c r="DO17" i="14"/>
  <c r="EO18" i="14"/>
  <c r="DU17" i="14"/>
  <c r="EQ18" i="14"/>
  <c r="DA24" i="14"/>
  <c r="CS17" i="14"/>
  <c r="AS24" i="14"/>
  <c r="CU17" i="14"/>
  <c r="EQ117" i="14"/>
  <c r="ET74" i="14"/>
  <c r="ET105" i="14"/>
  <c r="EU112" i="14"/>
  <c r="ER113" i="14"/>
  <c r="ER73" i="14"/>
  <c r="ER98" i="14"/>
  <c r="ES96" i="14"/>
  <c r="EQ101" i="14"/>
  <c r="EQ75" i="14"/>
  <c r="ET63" i="14"/>
  <c r="EQ95" i="14"/>
  <c r="EP24" i="14"/>
  <c r="DN20" i="14"/>
  <c r="BT17" i="14"/>
  <c r="CN20" i="14"/>
  <c r="BF17" i="14"/>
  <c r="CF20" i="14"/>
  <c r="CL18" i="14"/>
  <c r="CP17" i="14"/>
  <c r="AP24" i="14"/>
  <c r="CF24" i="14"/>
  <c r="BH18" i="14"/>
  <c r="AZ125" i="14"/>
  <c r="DD21" i="14"/>
  <c r="R42" i="18" s="1"/>
  <c r="BO21" i="14"/>
  <c r="BE19" i="14"/>
  <c r="AW19" i="14"/>
  <c r="BU19" i="14"/>
  <c r="CV19" i="14"/>
  <c r="P38" i="18" s="1"/>
  <c r="EH23" i="14"/>
  <c r="AG21" i="14"/>
  <c r="EU78" i="14"/>
  <c r="ES83" i="14"/>
  <c r="ER119" i="14"/>
  <c r="ER79" i="14"/>
  <c r="BW19" i="14"/>
  <c r="X25" i="18" s="1"/>
  <c r="X86" i="18" s="1"/>
  <c r="ED22" i="14"/>
  <c r="S55" i="18" s="1"/>
  <c r="ED19" i="14"/>
  <c r="P55" i="18" s="1"/>
  <c r="CU19" i="14"/>
  <c r="CA22" i="14"/>
  <c r="CE19" i="14"/>
  <c r="BK22" i="14"/>
  <c r="DO19" i="14"/>
  <c r="EU23" i="14"/>
  <c r="BU23" i="14"/>
  <c r="AB24" i="18" s="1"/>
  <c r="CB19" i="14"/>
  <c r="BY22" i="14"/>
  <c r="BH19" i="14"/>
  <c r="BB22" i="14"/>
  <c r="DH19" i="14"/>
  <c r="BJ19" i="14"/>
  <c r="EL23" i="14"/>
  <c r="T59" i="18" s="1"/>
  <c r="EI23" i="14"/>
  <c r="AB57" i="18" s="1"/>
  <c r="ET94" i="14"/>
  <c r="EU87" i="14"/>
  <c r="ES99" i="14"/>
  <c r="AL118" i="14"/>
  <c r="ET75" i="14"/>
  <c r="BM19" i="14"/>
  <c r="DU19" i="14"/>
  <c r="CX22" i="14"/>
  <c r="BV22" i="14"/>
  <c r="CM21" i="14"/>
  <c r="AL78" i="14"/>
  <c r="EU119" i="14"/>
  <c r="BO19" i="14"/>
  <c r="DW23" i="14"/>
  <c r="DD19" i="14"/>
  <c r="DL21" i="14"/>
  <c r="R46" i="18" s="1"/>
  <c r="BJ22" i="14"/>
  <c r="BC19" i="14"/>
  <c r="CF19" i="14"/>
  <c r="P30" i="18" s="1"/>
  <c r="EM21" i="14"/>
  <c r="AQ22" i="14"/>
  <c r="CZ23" i="14"/>
  <c r="BZ19" i="14"/>
  <c r="P27" i="18" s="1"/>
  <c r="AH19" i="14"/>
  <c r="CX23" i="14"/>
  <c r="AV22" i="14"/>
  <c r="EJ22" i="14"/>
  <c r="EU91" i="14"/>
  <c r="EU99" i="14"/>
  <c r="ET83" i="14"/>
  <c r="EU85" i="14"/>
  <c r="ER93" i="14"/>
  <c r="EU117" i="14"/>
  <c r="ET67" i="14"/>
  <c r="ER18" i="14"/>
  <c r="AG24" i="14"/>
  <c r="BX18" i="14"/>
  <c r="BR20" i="14"/>
  <c r="CL24" i="14"/>
  <c r="EP17" i="14"/>
  <c r="ER17" i="14"/>
  <c r="AL17" i="14"/>
  <c r="BL24" i="14"/>
  <c r="CB20" i="14"/>
  <c r="CZ20" i="14"/>
  <c r="EJ17" i="14"/>
  <c r="EN20" i="14"/>
  <c r="AN18" i="14"/>
  <c r="CL17" i="14"/>
  <c r="CV17" i="14"/>
  <c r="CX24" i="14"/>
  <c r="DV24" i="14"/>
  <c r="BF18" i="14"/>
  <c r="AH20" i="14"/>
  <c r="DL17" i="14"/>
  <c r="AJ20" i="14"/>
  <c r="Q6" i="18" s="1"/>
  <c r="BX17" i="14"/>
  <c r="BT20" i="14"/>
  <c r="DJ24" i="14"/>
  <c r="AP20" i="14"/>
  <c r="BT18" i="14"/>
  <c r="EJ24" i="14"/>
  <c r="DT17" i="14"/>
  <c r="CN18" i="14"/>
  <c r="O34" i="18" s="1"/>
  <c r="CM18" i="14"/>
  <c r="CQ24" i="14"/>
  <c r="EO20" i="14"/>
  <c r="BI18" i="14"/>
  <c r="CY17" i="14"/>
  <c r="EI17" i="14"/>
  <c r="AO18" i="14"/>
  <c r="CI20" i="14"/>
  <c r="BS17" i="14"/>
  <c r="DI18" i="14"/>
  <c r="AQ18" i="14"/>
  <c r="DE20" i="14"/>
  <c r="BC18" i="14"/>
  <c r="BW24" i="14"/>
  <c r="EA17" i="14"/>
  <c r="BY24" i="14"/>
  <c r="DW18" i="14"/>
  <c r="EM18" i="14"/>
  <c r="CE24" i="14"/>
  <c r="BK18" i="14"/>
  <c r="W19" i="18" s="1"/>
  <c r="CG17" i="14"/>
  <c r="BQ24" i="14"/>
  <c r="DY24" i="14"/>
  <c r="AO20" i="14"/>
  <c r="DG20" i="14"/>
  <c r="BG17" i="14"/>
  <c r="BE20" i="14"/>
  <c r="EQ17" i="14"/>
  <c r="CA18" i="14"/>
  <c r="BG20" i="14"/>
  <c r="DE24" i="14"/>
  <c r="EA18" i="14"/>
  <c r="DQ20" i="14"/>
  <c r="DE17" i="14"/>
  <c r="AQ24" i="14"/>
  <c r="BS24" i="14"/>
  <c r="AC23" i="18" s="1"/>
  <c r="EU62" i="14"/>
  <c r="ES105" i="14"/>
  <c r="EP107" i="14"/>
  <c r="EQ103" i="14"/>
  <c r="EP78" i="14"/>
  <c r="EQ110" i="14"/>
  <c r="ER59" i="14"/>
  <c r="EQ115" i="14"/>
  <c r="ES90" i="14"/>
  <c r="ER76" i="14"/>
  <c r="ES108" i="14"/>
  <c r="ET59" i="14"/>
  <c r="EP102" i="14"/>
  <c r="BO20" i="14"/>
  <c r="BM24" i="14"/>
  <c r="CK18" i="14"/>
  <c r="AW20" i="14"/>
  <c r="EI24" i="14"/>
  <c r="BO24" i="14"/>
  <c r="AC21" i="18" s="1"/>
  <c r="AC82" i="18" s="1"/>
  <c r="EC18" i="14"/>
  <c r="AV123" i="14"/>
  <c r="ES21" i="14"/>
  <c r="BE23" i="14"/>
  <c r="EU118" i="14"/>
  <c r="BN23" i="14"/>
  <c r="T21" i="18" s="1"/>
  <c r="AO22" i="14"/>
  <c r="CL21" i="14"/>
  <c r="AP21" i="14"/>
  <c r="AL94" i="14"/>
  <c r="ES75" i="14"/>
  <c r="EG22" i="14"/>
  <c r="BT21" i="14"/>
  <c r="R24" i="18" s="1"/>
  <c r="AH21" i="14"/>
  <c r="DZ19" i="14"/>
  <c r="EQ19" i="14"/>
  <c r="ET110" i="14"/>
  <c r="AL102" i="14"/>
  <c r="ET119" i="14"/>
  <c r="EU95" i="14"/>
  <c r="ET82" i="14"/>
  <c r="ER100" i="14"/>
  <c r="ET108" i="14"/>
  <c r="ES114" i="14"/>
  <c r="AL99" i="14"/>
  <c r="ER24" i="14"/>
  <c r="AG17" i="14"/>
  <c r="AV18" i="14"/>
  <c r="CL20" i="14"/>
  <c r="Q33" i="18" s="1"/>
  <c r="BF24" i="14"/>
  <c r="CZ17" i="14"/>
  <c r="DZ20" i="14"/>
  <c r="CM20" i="14"/>
  <c r="ES18" i="14"/>
  <c r="AS17" i="14"/>
  <c r="DK17" i="14"/>
  <c r="BO17" i="14"/>
  <c r="AW24" i="14"/>
  <c r="BG18" i="14"/>
  <c r="AL85" i="14"/>
  <c r="AL75" i="14"/>
  <c r="ET97" i="14"/>
  <c r="ER96" i="14"/>
  <c r="EQ86" i="14"/>
  <c r="EQ107" i="14"/>
  <c r="EP20" i="14"/>
  <c r="BD17" i="14"/>
  <c r="N16" i="18" s="1"/>
  <c r="BV18" i="14"/>
  <c r="DT18" i="14"/>
  <c r="BF20" i="14"/>
  <c r="AG18" i="14"/>
  <c r="CV20" i="14"/>
  <c r="CD24" i="14"/>
  <c r="CD17" i="14"/>
  <c r="CF18" i="14"/>
  <c r="DV17" i="14"/>
  <c r="EA24" i="14"/>
  <c r="EC17" i="14"/>
  <c r="AU17" i="14"/>
  <c r="AS20" i="14"/>
  <c r="EE17" i="14"/>
  <c r="EE20" i="14"/>
  <c r="AU18" i="14"/>
  <c r="DW20" i="14"/>
  <c r="CU20" i="14"/>
  <c r="EE24" i="14"/>
  <c r="BW18" i="14"/>
  <c r="CA24" i="14"/>
  <c r="BK24" i="14"/>
  <c r="ES24" i="14"/>
  <c r="CA17" i="14"/>
  <c r="BC24" i="14"/>
  <c r="ES113" i="14"/>
  <c r="ET34" i="14"/>
  <c r="EU90" i="14"/>
  <c r="EU72" i="14"/>
  <c r="AY20" i="14"/>
  <c r="DY18" i="14"/>
  <c r="AY24" i="14"/>
  <c r="CS18" i="14"/>
  <c r="CG20" i="14"/>
  <c r="EI18" i="14"/>
  <c r="DU18" i="14"/>
  <c r="DO20" i="14"/>
  <c r="DW17" i="14"/>
  <c r="AK18" i="14"/>
  <c r="DO18" i="14"/>
  <c r="EC20" i="14"/>
  <c r="CK24" i="14"/>
  <c r="AC32" i="18" s="1"/>
  <c r="ET38" i="14"/>
  <c r="ET55" i="14"/>
  <c r="ET39" i="14"/>
  <c r="ET31" i="14"/>
  <c r="ET49" i="14"/>
  <c r="ET33" i="14"/>
  <c r="ET50" i="14"/>
  <c r="ET54" i="14"/>
  <c r="ET80" i="14"/>
  <c r="ET89" i="14"/>
  <c r="ET28" i="14"/>
  <c r="ET53" i="14"/>
  <c r="EU120" i="14"/>
  <c r="ET47" i="14"/>
  <c r="ET52" i="14"/>
  <c r="ES73" i="14"/>
  <c r="ET36" i="14"/>
  <c r="ET51" i="14"/>
  <c r="ET37" i="14"/>
  <c r="ET44" i="14"/>
  <c r="ET120" i="14"/>
  <c r="ET35" i="14"/>
  <c r="AH126" i="14"/>
  <c r="EU103" i="14"/>
  <c r="CX21" i="14"/>
  <c r="ER101" i="14"/>
  <c r="DS19" i="14"/>
  <c r="AW21" i="14"/>
  <c r="BF22" i="14"/>
  <c r="S17" i="18" s="1"/>
  <c r="ET71" i="14"/>
  <c r="BA21" i="14"/>
  <c r="CB22" i="14"/>
  <c r="ET78" i="14"/>
  <c r="ES86" i="14"/>
  <c r="ES119" i="14"/>
  <c r="ER103" i="14"/>
  <c r="EU59" i="14"/>
  <c r="AL101" i="14"/>
  <c r="EU116" i="14"/>
  <c r="ER97" i="14"/>
  <c r="ET114" i="14"/>
  <c r="AL83" i="14"/>
  <c r="EU114" i="14"/>
  <c r="AN24" i="14"/>
  <c r="U8" i="18" s="1"/>
  <c r="CN17" i="14"/>
  <c r="EN18" i="14"/>
  <c r="CN24" i="14"/>
  <c r="CT17" i="14"/>
  <c r="N37" i="18" s="1"/>
  <c r="ED18" i="14"/>
  <c r="CJ17" i="14"/>
  <c r="AY18" i="14"/>
  <c r="DU20" i="14"/>
  <c r="EK20" i="14"/>
  <c r="AK24" i="14"/>
  <c r="EM17" i="14"/>
  <c r="BQ17" i="14"/>
  <c r="ET62" i="14"/>
  <c r="ER116" i="14"/>
  <c r="ET90" i="14"/>
  <c r="ES89" i="14"/>
  <c r="EU63" i="14"/>
  <c r="EQ119" i="14"/>
  <c r="DL20" i="14"/>
  <c r="BJ24" i="14"/>
  <c r="U19" i="18" s="1"/>
  <c r="BN24" i="14"/>
  <c r="DN24" i="14"/>
  <c r="BZ18" i="14"/>
  <c r="BP18" i="14"/>
  <c r="AH17" i="14"/>
  <c r="DF17" i="14"/>
  <c r="BV17" i="14"/>
  <c r="DV18" i="14"/>
  <c r="CO24" i="14"/>
  <c r="AC34" i="18" s="1"/>
  <c r="AC95" i="18" s="1"/>
  <c r="DC17" i="14"/>
  <c r="EO17" i="14"/>
  <c r="AW17" i="14"/>
  <c r="AM20" i="14"/>
  <c r="Y7" i="18" s="1"/>
  <c r="Y68" i="18" s="1"/>
  <c r="AT60" i="14"/>
  <c r="EQ118" i="14"/>
  <c r="ES104" i="14"/>
  <c r="ER81" i="14"/>
  <c r="ES84" i="14"/>
  <c r="ES120" i="14"/>
  <c r="ES100" i="14"/>
  <c r="ET96" i="14"/>
  <c r="EU89" i="14"/>
  <c r="EP109" i="14"/>
  <c r="EU108" i="14"/>
  <c r="Y63" i="25" s="1"/>
  <c r="EP103" i="14"/>
  <c r="EL20" i="14"/>
  <c r="BJ18" i="14"/>
  <c r="AJ17" i="14"/>
  <c r="CT20" i="14"/>
  <c r="AP17" i="14"/>
  <c r="BP24" i="14"/>
  <c r="DN17" i="14"/>
  <c r="N47" i="18" s="1"/>
  <c r="AZ20" i="14"/>
  <c r="AZ24" i="14"/>
  <c r="CR17" i="14"/>
  <c r="DR18" i="14"/>
  <c r="EB17" i="14"/>
  <c r="BB18" i="14"/>
  <c r="CR24" i="14"/>
  <c r="AR18" i="14"/>
  <c r="DJ18" i="14"/>
  <c r="DH17" i="14"/>
  <c r="DD20" i="14"/>
  <c r="DB18" i="14"/>
  <c r="AJ24" i="14"/>
  <c r="EB18" i="14"/>
  <c r="DT20" i="14"/>
  <c r="CD20" i="14"/>
  <c r="EJ18" i="14"/>
  <c r="O58" i="18" s="1"/>
  <c r="CR18" i="14"/>
  <c r="AV20" i="14"/>
  <c r="EN24" i="14"/>
  <c r="U60" i="18" s="1"/>
  <c r="DH20" i="14"/>
  <c r="CJ18" i="14"/>
  <c r="CQ18" i="14"/>
  <c r="DQ18" i="14"/>
  <c r="BC17" i="14"/>
  <c r="EC24" i="14"/>
  <c r="AW18" i="14"/>
  <c r="W12" i="18" s="1"/>
  <c r="W73" i="18" s="1"/>
  <c r="DQ24" i="14"/>
  <c r="DI24" i="14"/>
  <c r="EK18" i="14"/>
  <c r="EU17" i="14"/>
  <c r="EA20" i="14"/>
  <c r="BS18" i="14"/>
  <c r="BS20" i="14"/>
  <c r="AY17" i="14"/>
  <c r="CW24" i="14"/>
  <c r="AC38" i="18" s="1"/>
  <c r="DI20" i="14"/>
  <c r="AM24" i="14"/>
  <c r="EP119" i="14"/>
  <c r="ER82" i="14"/>
  <c r="ES116" i="14"/>
  <c r="EU113" i="14"/>
  <c r="ER92" i="14"/>
  <c r="ER108" i="14"/>
  <c r="ER114" i="14"/>
  <c r="ES106" i="14"/>
  <c r="EQ94" i="14"/>
  <c r="ER104" i="14"/>
  <c r="ER62" i="14"/>
  <c r="AO63" i="14"/>
  <c r="CY63" i="14"/>
  <c r="CJ62" i="14"/>
  <c r="DU62" i="14"/>
  <c r="DI63" i="14"/>
  <c r="DB61" i="14"/>
  <c r="AW61" i="14"/>
  <c r="DW59" i="14"/>
  <c r="AM21" i="14"/>
  <c r="Z7" i="18" s="1"/>
  <c r="AI19" i="14"/>
  <c r="DL23" i="14"/>
  <c r="ES103" i="14"/>
  <c r="DG21" i="14"/>
  <c r="EP21" i="14"/>
  <c r="DW22" i="14"/>
  <c r="BH21" i="14"/>
  <c r="EN19" i="14"/>
  <c r="CH22" i="14"/>
  <c r="BQ22" i="14"/>
  <c r="ES77" i="14"/>
  <c r="DN23" i="14"/>
  <c r="DB22" i="14"/>
  <c r="ES19" i="14"/>
  <c r="X62" i="18" s="1"/>
  <c r="AS22" i="14"/>
  <c r="BC22" i="14"/>
  <c r="ER118" i="14"/>
  <c r="ES79" i="14"/>
  <c r="ES115" i="14"/>
  <c r="EU67" i="14"/>
  <c r="EP94" i="14"/>
  <c r="ER90" i="14"/>
  <c r="EU106" i="14"/>
  <c r="EU61" i="14"/>
  <c r="AL107" i="14"/>
  <c r="EP75" i="14"/>
  <c r="AL71" i="14"/>
  <c r="AH18" i="14"/>
  <c r="DL24" i="14"/>
  <c r="CD18" i="14"/>
  <c r="DR24" i="14"/>
  <c r="DB20" i="14"/>
  <c r="DP17" i="14"/>
  <c r="BD24" i="14"/>
  <c r="EU24" i="14"/>
  <c r="AI17" i="14"/>
  <c r="BI17" i="14"/>
  <c r="BT24" i="14"/>
  <c r="BC20" i="14"/>
  <c r="DI17" i="14"/>
  <c r="AL103" i="14"/>
  <c r="AL115" i="14"/>
  <c r="EU82" i="14"/>
  <c r="EQ99" i="14"/>
  <c r="EP110" i="14"/>
  <c r="AL67" i="14"/>
  <c r="BH20" i="14"/>
  <c r="CR20" i="14"/>
  <c r="EH18" i="14"/>
  <c r="DR20" i="14"/>
  <c r="BB20" i="14"/>
  <c r="Q15" i="18" s="1"/>
  <c r="DJ17" i="14"/>
  <c r="DF24" i="14"/>
  <c r="DZ18" i="14"/>
  <c r="EJ20" i="14"/>
  <c r="CP18" i="14"/>
  <c r="CM17" i="14"/>
  <c r="CS24" i="14"/>
  <c r="AC36" i="18" s="1"/>
  <c r="AC97" i="18" s="1"/>
  <c r="DM24" i="14"/>
  <c r="AI20" i="14"/>
  <c r="Y5" i="18" s="1"/>
  <c r="DG17" i="14"/>
  <c r="DS18" i="14"/>
  <c r="W49" i="18" s="1"/>
  <c r="W110" i="18" s="1"/>
  <c r="DG24" i="14"/>
  <c r="CW20" i="14"/>
  <c r="BE18" i="14"/>
  <c r="EU20" i="14"/>
  <c r="Y63" i="18" s="1"/>
  <c r="CI18" i="14"/>
  <c r="DY17" i="14"/>
  <c r="BW20" i="14"/>
  <c r="BE17" i="14"/>
  <c r="AQ17" i="14"/>
  <c r="EK24" i="14"/>
  <c r="EG18" i="14"/>
  <c r="ET116" i="14"/>
  <c r="EQ87" i="14"/>
  <c r="EQ77" i="14"/>
  <c r="ER61" i="14"/>
  <c r="ET65" i="14"/>
  <c r="ES17" i="14"/>
  <c r="V62" i="18" s="1"/>
  <c r="BG24" i="14"/>
  <c r="CC17" i="14"/>
  <c r="CU18" i="14"/>
  <c r="W37" i="18" s="1"/>
  <c r="CE20" i="14"/>
  <c r="Y29" i="18" s="1"/>
  <c r="EQ20" i="14"/>
  <c r="DE18" i="14"/>
  <c r="DM20" i="14"/>
  <c r="Y46" i="18" s="1"/>
  <c r="CI17" i="14"/>
  <c r="DY20" i="14"/>
  <c r="AI18" i="14"/>
  <c r="BE24" i="14"/>
  <c r="AC16" i="18" s="1"/>
  <c r="AC77" i="18" s="1"/>
  <c r="ET61" i="14"/>
  <c r="ES74" i="14"/>
  <c r="EP115" i="14"/>
  <c r="ET81" i="14"/>
  <c r="EU84" i="14"/>
  <c r="EU76" i="14"/>
  <c r="EP111" i="14"/>
  <c r="EQ85" i="14"/>
  <c r="EU68" i="14"/>
  <c r="CT62" i="14"/>
  <c r="BU62" i="14"/>
  <c r="CA62" i="14"/>
  <c r="AJ62" i="14"/>
  <c r="EB63" i="14"/>
  <c r="BB63" i="14"/>
  <c r="EO63" i="14"/>
  <c r="BR62" i="14"/>
  <c r="AM59" i="14"/>
  <c r="AM61" i="14"/>
  <c r="EO21" i="14"/>
  <c r="ES111" i="14"/>
  <c r="EQ21" i="14"/>
  <c r="EM23" i="14"/>
  <c r="CV21" i="14"/>
  <c r="DI21" i="14"/>
  <c r="BF23" i="14"/>
  <c r="EP19" i="14"/>
  <c r="ET107" i="14"/>
  <c r="BK19" i="14"/>
  <c r="EA21" i="14"/>
  <c r="CA19" i="14"/>
  <c r="BM22" i="14"/>
  <c r="ER110" i="14"/>
  <c r="ET70" i="14"/>
  <c r="BV20" i="14"/>
  <c r="DD24" i="14"/>
  <c r="U42" i="18" s="1"/>
  <c r="EU18" i="14"/>
  <c r="DX18" i="14"/>
  <c r="CT18" i="14"/>
  <c r="EQ24" i="14"/>
  <c r="EP117" i="14"/>
  <c r="ES97" i="14"/>
  <c r="AL91" i="14"/>
  <c r="EP93" i="14"/>
  <c r="BZ17" i="14"/>
  <c r="CB17" i="14"/>
  <c r="BL20" i="14"/>
  <c r="BX20" i="14"/>
  <c r="BH17" i="14"/>
  <c r="N18" i="18" s="1"/>
  <c r="DH18" i="14"/>
  <c r="CV18" i="14"/>
  <c r="CQ17" i="14"/>
  <c r="DK24" i="14"/>
  <c r="AC45" i="18" s="1"/>
  <c r="CC18" i="14"/>
  <c r="CC20" i="14"/>
  <c r="AL95" i="14"/>
  <c r="ER84" i="14"/>
  <c r="ER112" i="14"/>
  <c r="ER88" i="14"/>
  <c r="DF61" i="14"/>
  <c r="DA62" i="14"/>
  <c r="BS63" i="14"/>
  <c r="CR62" i="14"/>
  <c r="DS59" i="14"/>
  <c r="CH61" i="14"/>
  <c r="DA61" i="14"/>
  <c r="DJ63" i="14"/>
  <c r="DM61" i="14"/>
  <c r="EC62" i="14"/>
  <c r="BS59" i="14"/>
  <c r="DP59" i="14"/>
  <c r="CB61" i="14"/>
  <c r="BY63" i="14"/>
  <c r="BO59" i="14"/>
  <c r="BM59" i="14"/>
  <c r="BP63" i="14"/>
  <c r="AK59" i="14"/>
  <c r="DV63" i="14"/>
  <c r="EK63" i="14"/>
  <c r="AP61" i="14"/>
  <c r="ER67" i="14"/>
  <c r="EH70" i="14"/>
  <c r="CN71" i="14"/>
  <c r="BR70" i="14"/>
  <c r="CR69" i="14"/>
  <c r="AZ22" i="14"/>
  <c r="ES82" i="14"/>
  <c r="EQ111" i="14"/>
  <c r="AP18" i="14"/>
  <c r="CO17" i="14"/>
  <c r="CY20" i="14"/>
  <c r="AJ18" i="14"/>
  <c r="BN17" i="14"/>
  <c r="N21" i="18" s="1"/>
  <c r="DZ24" i="14"/>
  <c r="AI24" i="14"/>
  <c r="AL79" i="14"/>
  <c r="ER80" i="14"/>
  <c r="ET73" i="14"/>
  <c r="EQ78" i="14"/>
  <c r="EP91" i="14"/>
  <c r="EP99" i="14"/>
  <c r="BB24" i="14"/>
  <c r="BR18" i="14"/>
  <c r="DL18" i="14"/>
  <c r="CF17" i="14"/>
  <c r="CV24" i="14"/>
  <c r="AZ18" i="14"/>
  <c r="CP20" i="14"/>
  <c r="BK20" i="14"/>
  <c r="DS17" i="14"/>
  <c r="CE18" i="14"/>
  <c r="EG24" i="14"/>
  <c r="AT58" i="14"/>
  <c r="AL117" i="14"/>
  <c r="AL93" i="14"/>
  <c r="ES80" i="14"/>
  <c r="ER106" i="14"/>
  <c r="EP101" i="14"/>
  <c r="AL87" i="14"/>
  <c r="BC63" i="14"/>
  <c r="CJ59" i="14"/>
  <c r="BZ59" i="14"/>
  <c r="AJ63" i="14"/>
  <c r="DB59" i="14"/>
  <c r="BF63" i="14"/>
  <c r="AW63" i="14"/>
  <c r="BN61" i="14"/>
  <c r="EP59" i="14"/>
  <c r="BL61" i="14"/>
  <c r="CG62" i="14"/>
  <c r="EN59" i="14"/>
  <c r="DK59" i="14"/>
  <c r="CS61" i="14"/>
  <c r="EF59" i="14"/>
  <c r="DB62" i="14"/>
  <c r="DZ63" i="14"/>
  <c r="CE62" i="14"/>
  <c r="BR63" i="14"/>
  <c r="BD63" i="14"/>
  <c r="CO62" i="14"/>
  <c r="CP61" i="14"/>
  <c r="CE67" i="14"/>
  <c r="DJ67" i="14"/>
  <c r="EE69" i="14"/>
  <c r="EF67" i="14"/>
  <c r="CK70" i="14"/>
  <c r="EG70" i="14"/>
  <c r="BG71" i="14"/>
  <c r="EN69" i="14"/>
  <c r="ER70" i="14"/>
  <c r="ES70" i="14"/>
  <c r="CF71" i="14"/>
  <c r="DT70" i="14"/>
  <c r="EC69" i="14"/>
  <c r="AY67" i="14"/>
  <c r="AO71" i="14"/>
  <c r="CG70" i="14"/>
  <c r="CX71" i="14"/>
  <c r="AP69" i="14"/>
  <c r="CR71" i="14"/>
  <c r="DY70" i="14"/>
  <c r="BN69" i="14"/>
  <c r="EG71" i="14"/>
  <c r="DE69" i="14"/>
  <c r="AN67" i="14"/>
  <c r="CZ67" i="14"/>
  <c r="BI79" i="14"/>
  <c r="DN75" i="14"/>
  <c r="EN79" i="14"/>
  <c r="AU79" i="14"/>
  <c r="DW79" i="14"/>
  <c r="DK78" i="14"/>
  <c r="AJ78" i="14"/>
  <c r="BR78" i="14"/>
  <c r="BN77" i="14"/>
  <c r="DD77" i="14"/>
  <c r="AQ75" i="14"/>
  <c r="BB77" i="14"/>
  <c r="AN78" i="14"/>
  <c r="BC78" i="14"/>
  <c r="CE78" i="14"/>
  <c r="DK79" i="14"/>
  <c r="DP78" i="14"/>
  <c r="EN78" i="14"/>
  <c r="CO79" i="14"/>
  <c r="DN78" i="14"/>
  <c r="AQ79" i="14"/>
  <c r="AI75" i="14"/>
  <c r="BK79" i="14"/>
  <c r="AW75" i="14"/>
  <c r="EI83" i="14"/>
  <c r="EM85" i="14"/>
  <c r="BX85" i="14"/>
  <c r="BX87" i="14"/>
  <c r="DJ87" i="14"/>
  <c r="DD78" i="14"/>
  <c r="EM67" i="14"/>
  <c r="DU87" i="14"/>
  <c r="AR87" i="14"/>
  <c r="AN85" i="14"/>
  <c r="R8" i="22" s="1"/>
  <c r="DW83" i="14"/>
  <c r="DT86" i="14"/>
  <c r="CQ86" i="14"/>
  <c r="CP75" i="14"/>
  <c r="AI86" i="14"/>
  <c r="CD85" i="14"/>
  <c r="DM85" i="14"/>
  <c r="DC83" i="14"/>
  <c r="AG83" i="14"/>
  <c r="X4" i="22" s="1"/>
  <c r="DT87" i="14"/>
  <c r="BY87" i="14"/>
  <c r="DD83" i="14"/>
  <c r="DU22" i="14"/>
  <c r="AL77" i="14"/>
  <c r="AL109" i="14"/>
  <c r="EH24" i="14"/>
  <c r="AO17" i="14"/>
  <c r="CG24" i="14"/>
  <c r="EP86" i="14"/>
  <c r="AL63" i="14"/>
  <c r="CJ24" i="14"/>
  <c r="U32" i="18" s="1"/>
  <c r="BX24" i="14"/>
  <c r="EL18" i="14"/>
  <c r="BA24" i="14"/>
  <c r="AC14" i="18" s="1"/>
  <c r="AC75" i="18" s="1"/>
  <c r="AL111" i="14"/>
  <c r="ER89" i="14"/>
  <c r="ET98" i="14"/>
  <c r="EQ102" i="14"/>
  <c r="EQ83" i="14"/>
  <c r="AL69" i="14"/>
  <c r="BN18" i="14"/>
  <c r="DT24" i="14"/>
  <c r="CB18" i="14"/>
  <c r="BP20" i="14"/>
  <c r="BJ20" i="14"/>
  <c r="EF18" i="14"/>
  <c r="BV24" i="14"/>
  <c r="CY24" i="14"/>
  <c r="AQ20" i="14"/>
  <c r="CG18" i="14"/>
  <c r="AM17" i="14"/>
  <c r="AM18" i="14"/>
  <c r="ES92" i="14"/>
  <c r="EP95" i="14"/>
  <c r="ES81" i="14"/>
  <c r="EQ79" i="14"/>
  <c r="AM83" i="14"/>
  <c r="EP77" i="14"/>
  <c r="EC61" i="14"/>
  <c r="AU63" i="14"/>
  <c r="DJ59" i="14"/>
  <c r="EM61" i="14"/>
  <c r="BH63" i="14"/>
  <c r="DR62" i="14"/>
  <c r="DN61" i="14"/>
  <c r="CU61" i="14"/>
  <c r="EA63" i="14"/>
  <c r="BJ62" i="14"/>
  <c r="EQ62" i="14"/>
  <c r="CN63" i="14"/>
  <c r="CF63" i="14"/>
  <c r="CM63" i="14"/>
  <c r="ED62" i="14"/>
  <c r="BL62" i="14"/>
  <c r="CZ62" i="14"/>
  <c r="CD61" i="14"/>
  <c r="DX62" i="14"/>
  <c r="BS61" i="14"/>
  <c r="DD62" i="14"/>
  <c r="BD67" i="14"/>
  <c r="EM71" i="14"/>
  <c r="DF71" i="14"/>
  <c r="CH69" i="14"/>
  <c r="BH71" i="14"/>
  <c r="CI71" i="14"/>
  <c r="AI67" i="14"/>
  <c r="CO70" i="14"/>
  <c r="AP70" i="14"/>
  <c r="BL71" i="14"/>
  <c r="AT71" i="14"/>
  <c r="DT67" i="14"/>
  <c r="BK67" i="14"/>
  <c r="DY71" i="14"/>
  <c r="AU67" i="14"/>
  <c r="EN70" i="14"/>
  <c r="CF70" i="14"/>
  <c r="AX69" i="14"/>
  <c r="BA70" i="14"/>
  <c r="DD70" i="14"/>
  <c r="BR67" i="14"/>
  <c r="DK69" i="14"/>
  <c r="BF69" i="14"/>
  <c r="CZ69" i="14"/>
  <c r="CL67" i="14"/>
  <c r="BD69" i="14"/>
  <c r="BN75" i="14"/>
  <c r="BJ77" i="14"/>
  <c r="CV78" i="14"/>
  <c r="BD79" i="14"/>
  <c r="AJ75" i="14"/>
  <c r="AH79" i="14"/>
  <c r="CN75" i="14"/>
  <c r="DD79" i="14"/>
  <c r="EC79" i="14"/>
  <c r="BV78" i="14"/>
  <c r="BX79" i="14"/>
  <c r="AI79" i="14"/>
  <c r="EE75" i="14"/>
  <c r="DQ79" i="14"/>
  <c r="BX78" i="14"/>
  <c r="BB79" i="14"/>
  <c r="CA78" i="14"/>
  <c r="AV79" i="14"/>
  <c r="CC79" i="14"/>
  <c r="EH78" i="14"/>
  <c r="AG75" i="14"/>
  <c r="X4" i="21" s="1"/>
  <c r="DG77" i="14"/>
  <c r="EL77" i="14"/>
  <c r="DP79" i="14"/>
  <c r="CC83" i="14"/>
  <c r="AH87" i="14"/>
  <c r="BK86" i="14"/>
  <c r="AK87" i="14"/>
  <c r="DC85" i="14"/>
  <c r="BC85" i="14"/>
  <c r="CO87" i="14"/>
  <c r="DF75" i="14"/>
  <c r="AY86" i="14"/>
  <c r="AP86" i="14"/>
  <c r="CH85" i="14"/>
  <c r="BS86" i="14"/>
  <c r="EL86" i="14"/>
  <c r="ED86" i="14"/>
  <c r="AI78" i="14"/>
  <c r="BY70" i="14"/>
  <c r="DH83" i="14"/>
  <c r="BI87" i="14"/>
  <c r="BH87" i="14"/>
  <c r="DS83" i="14"/>
  <c r="EG86" i="14"/>
  <c r="CI87" i="14"/>
  <c r="BX86" i="14"/>
  <c r="EU109" i="14"/>
  <c r="ER85" i="14"/>
  <c r="ER120" i="14"/>
  <c r="BR24" i="14"/>
  <c r="DP18" i="14"/>
  <c r="CK17" i="14"/>
  <c r="DC20" i="14"/>
  <c r="Y41" i="18" s="1"/>
  <c r="ES98" i="14"/>
  <c r="CH20" i="14"/>
  <c r="DN18" i="14"/>
  <c r="O47" i="18" s="1"/>
  <c r="CO18" i="14"/>
  <c r="AL61" i="14"/>
  <c r="EP83" i="14"/>
  <c r="ES76" i="14"/>
  <c r="EU96" i="14"/>
  <c r="EQ93" i="14"/>
  <c r="EQ109" i="14"/>
  <c r="AL59" i="14"/>
  <c r="EP18" i="14"/>
  <c r="DX17" i="14"/>
  <c r="AR24" i="14"/>
  <c r="U10" i="18" s="1"/>
  <c r="CP24" i="14"/>
  <c r="U35" i="18" s="1"/>
  <c r="DV20" i="14"/>
  <c r="Q51" i="18" s="1"/>
  <c r="DF18" i="14"/>
  <c r="EH17" i="14"/>
  <c r="N57" i="18" s="1"/>
  <c r="DW24" i="14"/>
  <c r="BI24" i="14"/>
  <c r="DO24" i="14"/>
  <c r="AL119" i="14"/>
  <c r="EP87" i="14"/>
  <c r="EQ63" i="14"/>
  <c r="CX62" i="14"/>
  <c r="EC63" i="14"/>
  <c r="CL59" i="14"/>
  <c r="BG63" i="14"/>
  <c r="AH61" i="14"/>
  <c r="BW61" i="14"/>
  <c r="AT59" i="14"/>
  <c r="DZ62" i="14"/>
  <c r="BU59" i="14"/>
  <c r="CW63" i="14"/>
  <c r="BI59" i="14"/>
  <c r="CD59" i="14"/>
  <c r="DN59" i="14"/>
  <c r="EI61" i="14"/>
  <c r="AI62" i="14"/>
  <c r="BK62" i="14"/>
  <c r="CJ63" i="14"/>
  <c r="CI61" i="14"/>
  <c r="CW59" i="14"/>
  <c r="CP63" i="14"/>
  <c r="CV71" i="14"/>
  <c r="AH69" i="14"/>
  <c r="DR69" i="14"/>
  <c r="CV69" i="14"/>
  <c r="DS70" i="14"/>
  <c r="CZ71" i="14"/>
  <c r="BT70" i="14"/>
  <c r="BN67" i="14"/>
  <c r="AI71" i="14"/>
  <c r="EC67" i="14"/>
  <c r="EF71" i="14"/>
  <c r="BJ70" i="14"/>
  <c r="EQ67" i="14"/>
  <c r="DB69" i="14"/>
  <c r="CT67" i="14"/>
  <c r="CX67" i="14"/>
  <c r="BU70" i="14"/>
  <c r="DD67" i="14"/>
  <c r="BY71" i="14"/>
  <c r="DL67" i="14"/>
  <c r="DH71" i="14"/>
  <c r="BH67" i="14"/>
  <c r="DE70" i="14"/>
  <c r="DO69" i="14"/>
  <c r="EC70" i="14"/>
  <c r="EC71" i="14"/>
  <c r="CW70" i="14"/>
  <c r="DU70" i="14"/>
  <c r="DQ71" i="14"/>
  <c r="BD70" i="14"/>
  <c r="CF67" i="14"/>
  <c r="DJ69" i="14"/>
  <c r="DX69" i="14"/>
  <c r="CJ69" i="14"/>
  <c r="DY67" i="14"/>
  <c r="CL71" i="14"/>
  <c r="BY69" i="14"/>
  <c r="EN71" i="14"/>
  <c r="BP67" i="14"/>
  <c r="EM70" i="14"/>
  <c r="CM70" i="14"/>
  <c r="CB71" i="14"/>
  <c r="CS71" i="14"/>
  <c r="CR79" i="14"/>
  <c r="CH77" i="14"/>
  <c r="AF79" i="14"/>
  <c r="T4" i="21" s="1"/>
  <c r="DX77" i="14"/>
  <c r="CY77" i="14"/>
  <c r="BL75" i="14"/>
  <c r="DC78" i="14"/>
  <c r="CE77" i="14"/>
  <c r="BF79" i="14"/>
  <c r="AQ77" i="14"/>
  <c r="CX79" i="14"/>
  <c r="DS78" i="14"/>
  <c r="CQ75" i="14"/>
  <c r="EG78" i="14"/>
  <c r="BH75" i="14"/>
  <c r="BX75" i="14"/>
  <c r="DT75" i="14"/>
  <c r="DZ78" i="14"/>
  <c r="BL77" i="14"/>
  <c r="AU75" i="14"/>
  <c r="BA78" i="14"/>
  <c r="AY78" i="14"/>
  <c r="DO77" i="14"/>
  <c r="CN78" i="14"/>
  <c r="DE77" i="14"/>
  <c r="CK78" i="14"/>
  <c r="BV79" i="14"/>
  <c r="EI78" i="14"/>
  <c r="BM79" i="14"/>
  <c r="BV75" i="14"/>
  <c r="AR78" i="14"/>
  <c r="DO79" i="14"/>
  <c r="BU79" i="14"/>
  <c r="BP75" i="14"/>
  <c r="BK75" i="14"/>
  <c r="CX78" i="14"/>
  <c r="DV75" i="14"/>
  <c r="BD75" i="14"/>
  <c r="CE79" i="14"/>
  <c r="DX78" i="14"/>
  <c r="BF78" i="14"/>
  <c r="EC75" i="14"/>
  <c r="AZ77" i="14"/>
  <c r="EK78" i="14"/>
  <c r="DB78" i="14"/>
  <c r="CL75" i="14"/>
  <c r="EO77" i="14"/>
  <c r="BT69" i="14"/>
  <c r="DP83" i="14"/>
  <c r="DT83" i="14"/>
  <c r="CB87" i="14"/>
  <c r="EL87" i="14"/>
  <c r="AT83" i="14"/>
  <c r="AU83" i="14"/>
  <c r="CD83" i="14"/>
  <c r="DG87" i="14"/>
  <c r="AQ87" i="14"/>
  <c r="CL85" i="14"/>
  <c r="AV85" i="14"/>
  <c r="BE83" i="14"/>
  <c r="CP87" i="14"/>
  <c r="EC78" i="14"/>
  <c r="DY77" i="14"/>
  <c r="DI70" i="14"/>
  <c r="CS67" i="14"/>
  <c r="BI83" i="14"/>
  <c r="BG86" i="14"/>
  <c r="AF83" i="14"/>
  <c r="P4" i="22" s="1"/>
  <c r="DX87" i="14"/>
  <c r="BR86" i="14"/>
  <c r="AJ85" i="14"/>
  <c r="DB87" i="14"/>
  <c r="AU87" i="14"/>
  <c r="BB86" i="14"/>
  <c r="CK86" i="14"/>
  <c r="DR77" i="14"/>
  <c r="ED78" i="14"/>
  <c r="CX69" i="14"/>
  <c r="BH69" i="14"/>
  <c r="AZ85" i="14"/>
  <c r="CC87" i="14"/>
  <c r="CS87" i="14"/>
  <c r="BH86" i="14"/>
  <c r="BP85" i="14"/>
  <c r="AU86" i="14"/>
  <c r="BY83" i="14"/>
  <c r="CZ83" i="14"/>
  <c r="ED83" i="14"/>
  <c r="BG85" i="14"/>
  <c r="EL83" i="14"/>
  <c r="BE87" i="14"/>
  <c r="CP85" i="14"/>
  <c r="CO85" i="14"/>
  <c r="DS87" i="14"/>
  <c r="DO86" i="14"/>
  <c r="DI83" i="14"/>
  <c r="BK87" i="14"/>
  <c r="DW85" i="14"/>
  <c r="AQ85" i="14"/>
  <c r="DW86" i="14"/>
  <c r="CZ86" i="14"/>
  <c r="BW87" i="14"/>
  <c r="CQ85" i="14"/>
  <c r="BS79" i="14"/>
  <c r="DP94" i="14"/>
  <c r="CL91" i="14"/>
  <c r="DI87" i="14"/>
  <c r="DR83" i="14"/>
  <c r="CO83" i="14"/>
  <c r="BN93" i="14"/>
  <c r="AM79" i="14"/>
  <c r="AO86" i="14"/>
  <c r="AV86" i="14"/>
  <c r="EN85" i="14"/>
  <c r="BD71" i="14"/>
  <c r="DP93" i="14"/>
  <c r="BE93" i="14"/>
  <c r="AQ93" i="14"/>
  <c r="AV93" i="14"/>
  <c r="AM95" i="14"/>
  <c r="CU95" i="14"/>
  <c r="AY91" i="14"/>
  <c r="DO95" i="14"/>
  <c r="AU93" i="14"/>
  <c r="BF93" i="14"/>
  <c r="DV93" i="14"/>
  <c r="EO95" i="14"/>
  <c r="AQ95" i="14"/>
  <c r="DO91" i="14"/>
  <c r="DL94" i="14"/>
  <c r="DY93" i="14"/>
  <c r="AF91" i="14"/>
  <c r="P4" i="23" s="1"/>
  <c r="AJ95" i="14"/>
  <c r="CE59" i="14"/>
  <c r="CW62" i="14"/>
  <c r="BW91" i="14"/>
  <c r="BW93" i="14"/>
  <c r="DR93" i="14"/>
  <c r="CZ94" i="14"/>
  <c r="CQ93" i="14"/>
  <c r="BO86" i="14"/>
  <c r="ED99" i="14"/>
  <c r="BS101" i="14"/>
  <c r="BP102" i="14"/>
  <c r="BK99" i="14"/>
  <c r="CR103" i="14"/>
  <c r="DL103" i="14"/>
  <c r="DQ99" i="14"/>
  <c r="DV103" i="14"/>
  <c r="DO101" i="14"/>
  <c r="EG101" i="14"/>
  <c r="AN99" i="14"/>
  <c r="DR102" i="14"/>
  <c r="CK101" i="14"/>
  <c r="CE99" i="14"/>
  <c r="EA99" i="14"/>
  <c r="CX103" i="14"/>
  <c r="CO103" i="14"/>
  <c r="EM101" i="14"/>
  <c r="BN99" i="14"/>
  <c r="ED101" i="14"/>
  <c r="BJ99" i="14"/>
  <c r="CZ99" i="14"/>
  <c r="DP103" i="14"/>
  <c r="EM102" i="14"/>
  <c r="DT93" i="14"/>
  <c r="EM111" i="14"/>
  <c r="DM109" i="14"/>
  <c r="CD110" i="14"/>
  <c r="DY110" i="14"/>
  <c r="DS111" i="14"/>
  <c r="CE109" i="14"/>
  <c r="CM111" i="14"/>
  <c r="AV109" i="14"/>
  <c r="EJ110" i="14"/>
  <c r="AV110" i="14"/>
  <c r="BN111" i="14"/>
  <c r="BQ109" i="14"/>
  <c r="CY107" i="14"/>
  <c r="DK111" i="14"/>
  <c r="EA107" i="14"/>
  <c r="BR111" i="14"/>
  <c r="EB111" i="14"/>
  <c r="AS109" i="14"/>
  <c r="CK109" i="14"/>
  <c r="BX63" i="14"/>
  <c r="EG111" i="14"/>
  <c r="BX107" i="14"/>
  <c r="DZ107" i="14"/>
  <c r="BI109" i="14"/>
  <c r="CN109" i="14"/>
  <c r="DK115" i="14"/>
  <c r="EI119" i="14"/>
  <c r="EN118" i="14"/>
  <c r="CC118" i="14"/>
  <c r="AJ115" i="14"/>
  <c r="AK115" i="14"/>
  <c r="DZ115" i="14"/>
  <c r="CT107" i="14"/>
  <c r="DG99" i="14"/>
  <c r="BR94" i="14"/>
  <c r="EH119" i="14"/>
  <c r="BH115" i="14"/>
  <c r="DP118" i="14"/>
  <c r="DS118" i="14"/>
  <c r="CC119" i="14"/>
  <c r="BP118" i="14"/>
  <c r="AM110" i="14"/>
  <c r="BY103" i="14"/>
  <c r="CL94" i="14"/>
  <c r="BK85" i="14"/>
  <c r="CD119" i="14"/>
  <c r="CA118" i="14"/>
  <c r="AU119" i="14"/>
  <c r="DI118" i="14"/>
  <c r="CH118" i="14"/>
  <c r="CZ119" i="14"/>
  <c r="DD118" i="14"/>
  <c r="AN115" i="14"/>
  <c r="DT118" i="14"/>
  <c r="AM115" i="14"/>
  <c r="CA117" i="14"/>
  <c r="CI109" i="14"/>
  <c r="CA93" i="14"/>
  <c r="CH59" i="14"/>
  <c r="EQ100" i="14"/>
  <c r="EQ108" i="14"/>
  <c r="EP112" i="14"/>
  <c r="EQ112" i="14"/>
  <c r="EP113" i="14"/>
  <c r="ER57" i="14"/>
  <c r="CA77" i="14"/>
  <c r="EA117" i="14"/>
  <c r="CK119" i="14"/>
  <c r="CE103" i="14"/>
  <c r="CK111" i="14"/>
  <c r="EL109" i="14"/>
  <c r="BP87" i="14"/>
  <c r="EK83" i="14"/>
  <c r="AX108" i="14"/>
  <c r="CF86" i="14"/>
  <c r="EF61" i="14"/>
  <c r="AK63" i="14"/>
  <c r="EA59" i="14"/>
  <c r="BD59" i="14"/>
  <c r="CH62" i="14"/>
  <c r="AY61" i="14"/>
  <c r="BB59" i="14"/>
  <c r="CP59" i="14"/>
  <c r="BU63" i="14"/>
  <c r="EG62" i="14"/>
  <c r="CA63" i="14"/>
  <c r="CR63" i="14"/>
  <c r="CN67" i="14"/>
  <c r="EF70" i="14"/>
  <c r="CT70" i="14"/>
  <c r="AK67" i="14"/>
  <c r="DH67" i="14"/>
  <c r="CW69" i="14"/>
  <c r="DW70" i="14"/>
  <c r="BY67" i="14"/>
  <c r="AZ71" i="14"/>
  <c r="EF69" i="14"/>
  <c r="AP71" i="14"/>
  <c r="AU71" i="14"/>
  <c r="DB71" i="14"/>
  <c r="DQ70" i="14"/>
  <c r="CM69" i="14"/>
  <c r="AT67" i="14"/>
  <c r="CU69" i="14"/>
  <c r="EQ70" i="14"/>
  <c r="DA71" i="14"/>
  <c r="BK69" i="14"/>
  <c r="BC67" i="14"/>
  <c r="AO70" i="14"/>
  <c r="BM67" i="14"/>
  <c r="CI70" i="14"/>
  <c r="BW67" i="14"/>
  <c r="AS77" i="14"/>
  <c r="CT78" i="14"/>
  <c r="CZ75" i="14"/>
  <c r="BO78" i="14"/>
  <c r="CK79" i="14"/>
  <c r="AT77" i="14"/>
  <c r="AN79" i="14"/>
  <c r="BN79" i="14"/>
  <c r="DM78" i="14"/>
  <c r="DG75" i="14"/>
  <c r="DY79" i="14"/>
  <c r="BU78" i="14"/>
  <c r="CO78" i="14"/>
  <c r="DC79" i="14"/>
  <c r="BP78" i="14"/>
  <c r="CW79" i="14"/>
  <c r="CH75" i="14"/>
  <c r="CU75" i="14"/>
  <c r="BB78" i="14"/>
  <c r="BC77" i="14"/>
  <c r="DJ78" i="14"/>
  <c r="BL78" i="14"/>
  <c r="EB77" i="14"/>
  <c r="DO75" i="14"/>
  <c r="BW69" i="14"/>
  <c r="BZ83" i="14"/>
  <c r="DK83" i="14"/>
  <c r="EF86" i="14"/>
  <c r="DQ83" i="14"/>
  <c r="CV83" i="14"/>
  <c r="CO86" i="14"/>
  <c r="BM77" i="14"/>
  <c r="CE70" i="14"/>
  <c r="EJ85" i="14"/>
  <c r="EM87" i="14"/>
  <c r="AM87" i="14"/>
  <c r="AM85" i="14"/>
  <c r="CH87" i="14"/>
  <c r="AH78" i="14"/>
  <c r="CM79" i="14"/>
  <c r="CW85" i="14"/>
  <c r="DA85" i="14"/>
  <c r="DH85" i="14"/>
  <c r="AO83" i="14"/>
  <c r="DL85" i="14"/>
  <c r="BU87" i="14"/>
  <c r="DO83" i="14"/>
  <c r="BQ87" i="14"/>
  <c r="CJ87" i="14"/>
  <c r="BT85" i="14"/>
  <c r="BW83" i="14"/>
  <c r="BO87" i="14"/>
  <c r="EO83" i="14"/>
  <c r="CU87" i="14"/>
  <c r="EO86" i="14"/>
  <c r="DQ78" i="14"/>
  <c r="EO70" i="14"/>
  <c r="CC91" i="14"/>
  <c r="DF91" i="14"/>
  <c r="CE94" i="14"/>
  <c r="DC91" i="14"/>
  <c r="BK94" i="14"/>
  <c r="EI95" i="14"/>
  <c r="CD95" i="14"/>
  <c r="CE91" i="14"/>
  <c r="AJ94" i="14"/>
  <c r="CT94" i="14"/>
  <c r="DE95" i="14"/>
  <c r="EK93" i="14"/>
  <c r="CQ95" i="14"/>
  <c r="EI94" i="14"/>
  <c r="DN95" i="14"/>
  <c r="DH95" i="14"/>
  <c r="AV91" i="14"/>
  <c r="BM91" i="14"/>
  <c r="AZ93" i="14"/>
  <c r="CB75" i="14"/>
  <c r="DC61" i="14"/>
  <c r="BT94" i="14"/>
  <c r="CG94" i="14"/>
  <c r="EG93" i="14"/>
  <c r="DO94" i="14"/>
  <c r="BA95" i="14"/>
  <c r="CE83" i="14"/>
  <c r="BK101" i="14"/>
  <c r="CL99" i="14"/>
  <c r="AP102" i="14"/>
  <c r="BX99" i="14"/>
  <c r="DB102" i="14"/>
  <c r="AG99" i="14"/>
  <c r="X4" i="24" s="1"/>
  <c r="CX99" i="14"/>
  <c r="DS103" i="14"/>
  <c r="CI102" i="14"/>
  <c r="DL101" i="14"/>
  <c r="BC102" i="14"/>
  <c r="CZ101" i="14"/>
  <c r="ED103" i="14"/>
  <c r="EH102" i="14"/>
  <c r="AG103" i="14"/>
  <c r="AB4" i="24" s="1"/>
  <c r="DE99" i="14"/>
  <c r="AT102" i="14"/>
  <c r="EN102" i="14"/>
  <c r="DE102" i="14"/>
  <c r="BY99" i="14"/>
  <c r="EB102" i="14"/>
  <c r="BK103" i="14"/>
  <c r="EI101" i="14"/>
  <c r="EI99" i="14"/>
  <c r="BL94" i="14"/>
  <c r="CW109" i="14"/>
  <c r="BE111" i="14"/>
  <c r="AS111" i="14"/>
  <c r="CA107" i="14"/>
  <c r="CE111" i="14"/>
  <c r="CF107" i="14"/>
  <c r="AN109" i="14"/>
  <c r="CV85" i="14"/>
  <c r="EJ111" i="14"/>
  <c r="DH110" i="14"/>
  <c r="AP107" i="14"/>
  <c r="AK107" i="14"/>
  <c r="CD107" i="14"/>
  <c r="DI111" i="14"/>
  <c r="BD107" i="14"/>
  <c r="BO110" i="14"/>
  <c r="AP110" i="14"/>
  <c r="CH109" i="14"/>
  <c r="BJ110" i="14"/>
  <c r="AT75" i="14"/>
  <c r="CR110" i="14"/>
  <c r="DE110" i="14"/>
  <c r="DI109" i="14"/>
  <c r="BH109" i="14"/>
  <c r="AN111" i="14"/>
  <c r="BO118" i="14"/>
  <c r="DL117" i="14"/>
  <c r="DL118" i="14"/>
  <c r="CI115" i="14"/>
  <c r="BZ117" i="14"/>
  <c r="BN117" i="14"/>
  <c r="DN118" i="14"/>
  <c r="BX111" i="14"/>
  <c r="AS102" i="14"/>
  <c r="DK93" i="14"/>
  <c r="CU77" i="14"/>
  <c r="EJ115" i="14"/>
  <c r="BI115" i="14"/>
  <c r="CE115" i="14"/>
  <c r="DY119" i="14"/>
  <c r="EN115" i="14"/>
  <c r="CW111" i="14"/>
  <c r="AN101" i="14"/>
  <c r="BV94" i="14"/>
  <c r="CK85" i="14"/>
  <c r="EK119" i="14"/>
  <c r="AV118" i="14"/>
  <c r="BY115" i="14"/>
  <c r="AZ118" i="14"/>
  <c r="BP115" i="14"/>
  <c r="BS117" i="14"/>
  <c r="AS115" i="14"/>
  <c r="CD117" i="14"/>
  <c r="EF119" i="14"/>
  <c r="CJ119" i="14"/>
  <c r="BO117" i="14"/>
  <c r="AJ111" i="14"/>
  <c r="DB101" i="14"/>
  <c r="EE59" i="14"/>
  <c r="CN70" i="14"/>
  <c r="EO118" i="14"/>
  <c r="CE110" i="14"/>
  <c r="CW99" i="14"/>
  <c r="CK77" i="14"/>
  <c r="EA110" i="14"/>
  <c r="DX70" i="14"/>
  <c r="BC110" i="14"/>
  <c r="AX120" i="14"/>
  <c r="AX60" i="14"/>
  <c r="AX105" i="14"/>
  <c r="DU63" i="14"/>
  <c r="CC61" i="14"/>
  <c r="CD63" i="14"/>
  <c r="DF62" i="14"/>
  <c r="EJ59" i="14"/>
  <c r="AU61" i="14"/>
  <c r="BZ63" i="14"/>
  <c r="EJ63" i="14"/>
  <c r="BA61" i="14"/>
  <c r="BQ63" i="14"/>
  <c r="CQ62" i="14"/>
  <c r="DT61" i="14"/>
  <c r="EE67" i="14"/>
  <c r="DS69" i="14"/>
  <c r="BJ69" i="14"/>
  <c r="AJ67" i="14"/>
  <c r="EP67" i="14"/>
  <c r="CA69" i="14"/>
  <c r="CO69" i="14"/>
  <c r="DK71" i="14"/>
  <c r="EN67" i="14"/>
  <c r="BN70" i="14"/>
  <c r="DL71" i="14"/>
  <c r="AU69" i="14"/>
  <c r="BT71" i="14"/>
  <c r="BQ70" i="14"/>
  <c r="EI69" i="14"/>
  <c r="BL69" i="14"/>
  <c r="DA70" i="14"/>
  <c r="DQ67" i="14"/>
  <c r="CV70" i="14"/>
  <c r="ED69" i="14"/>
  <c r="BB70" i="14"/>
  <c r="DI71" i="14"/>
  <c r="DI67" i="14"/>
  <c r="EJ67" i="14"/>
  <c r="CQ67" i="14"/>
  <c r="BK78" i="14"/>
  <c r="BO79" i="14"/>
  <c r="EF79" i="14"/>
  <c r="DT78" i="14"/>
  <c r="CF78" i="14"/>
  <c r="CP78" i="14"/>
  <c r="EK75" i="14"/>
  <c r="DK75" i="14"/>
  <c r="BE78" i="14"/>
  <c r="AM77" i="14"/>
  <c r="EC77" i="14"/>
  <c r="CQ79" i="14"/>
  <c r="DF77" i="14"/>
  <c r="AI77" i="14"/>
  <c r="AR77" i="14"/>
  <c r="DE75" i="14"/>
  <c r="CW77" i="14"/>
  <c r="EF77" i="14"/>
  <c r="DL75" i="14"/>
  <c r="CZ78" i="14"/>
  <c r="EM75" i="14"/>
  <c r="DW78" i="14"/>
  <c r="CT77" i="14"/>
  <c r="BA77" i="14"/>
  <c r="ED87" i="14"/>
  <c r="EA86" i="14"/>
  <c r="DE83" i="14"/>
  <c r="AT86" i="14"/>
  <c r="BR83" i="14"/>
  <c r="AP87" i="14"/>
  <c r="AV78" i="14"/>
  <c r="EQ69" i="14"/>
  <c r="CX83" i="14"/>
  <c r="BA86" i="14"/>
  <c r="DF83" i="14"/>
  <c r="AH83" i="14"/>
  <c r="DL87" i="14"/>
  <c r="AR83" i="14"/>
  <c r="BU77" i="14"/>
  <c r="BN71" i="14"/>
  <c r="BN83" i="14"/>
  <c r="CS83" i="14"/>
  <c r="EE86" i="14"/>
  <c r="DR87" i="14"/>
  <c r="DE85" i="14"/>
  <c r="CQ87" i="14"/>
  <c r="AY83" i="14"/>
  <c r="DY85" i="14"/>
  <c r="CT86" i="14"/>
  <c r="BM87" i="14"/>
  <c r="BF86" i="14"/>
  <c r="DD87" i="14"/>
  <c r="BW85" i="14"/>
  <c r="CK83" i="14"/>
  <c r="BP77" i="14"/>
  <c r="AR67" i="14"/>
  <c r="EN95" i="14"/>
  <c r="DW95" i="14"/>
  <c r="AW94" i="14"/>
  <c r="CJ91" i="14"/>
  <c r="EN91" i="14"/>
  <c r="DM93" i="14"/>
  <c r="EE94" i="14"/>
  <c r="ED94" i="14"/>
  <c r="BI95" i="14"/>
  <c r="BQ95" i="14"/>
  <c r="DA93" i="14"/>
  <c r="DG91" i="14"/>
  <c r="BL95" i="14"/>
  <c r="BK93" i="14"/>
  <c r="AP95" i="14"/>
  <c r="CF94" i="14"/>
  <c r="CK93" i="14"/>
  <c r="CU91" i="14"/>
  <c r="AX94" i="14"/>
  <c r="CW93" i="14"/>
  <c r="BM94" i="14"/>
  <c r="BF91" i="14"/>
  <c r="AZ91" i="14"/>
  <c r="DF95" i="14"/>
  <c r="AP93" i="14"/>
  <c r="BN95" i="14"/>
  <c r="DK95" i="14"/>
  <c r="AO93" i="14"/>
  <c r="BJ93" i="14"/>
  <c r="BR91" i="14"/>
  <c r="AR95" i="14"/>
  <c r="AW93" i="14"/>
  <c r="DU95" i="14"/>
  <c r="BV93" i="14"/>
  <c r="BP95" i="14"/>
  <c r="AV94" i="14"/>
  <c r="CO93" i="14"/>
  <c r="CU63" i="14"/>
  <c r="AN59" i="14"/>
  <c r="CO61" i="14"/>
  <c r="DS91" i="14"/>
  <c r="AU91" i="14"/>
  <c r="BD93" i="14"/>
  <c r="DV95" i="14"/>
  <c r="BG91" i="14"/>
  <c r="BS94" i="14"/>
  <c r="DC93" i="14"/>
  <c r="BO94" i="14"/>
  <c r="AW91" i="14"/>
  <c r="CN91" i="14"/>
  <c r="EF85" i="14"/>
  <c r="AQ101" i="14"/>
  <c r="DH102" i="14"/>
  <c r="EN99" i="14"/>
  <c r="EG102" i="14"/>
  <c r="DD102" i="14"/>
  <c r="DH99" i="14"/>
  <c r="AF103" i="14"/>
  <c r="T4" i="24" s="1"/>
  <c r="DK99" i="14"/>
  <c r="BE99" i="14"/>
  <c r="CO102" i="14"/>
  <c r="DH103" i="14"/>
  <c r="EA103" i="14"/>
  <c r="AO101" i="14"/>
  <c r="AZ102" i="14"/>
  <c r="AR101" i="14"/>
  <c r="DF102" i="14"/>
  <c r="BA102" i="14"/>
  <c r="BI102" i="14"/>
  <c r="CJ102" i="14"/>
  <c r="BB102" i="14"/>
  <c r="AZ99" i="14"/>
  <c r="DO99" i="14"/>
  <c r="BM103" i="14"/>
  <c r="AW101" i="14"/>
  <c r="AV103" i="14"/>
  <c r="BX103" i="14"/>
  <c r="DU102" i="14"/>
  <c r="BF99" i="14"/>
  <c r="CI99" i="14"/>
  <c r="BT102" i="14"/>
  <c r="DY102" i="14"/>
  <c r="BU102" i="14"/>
  <c r="BB103" i="14"/>
  <c r="AI102" i="14"/>
  <c r="CN102" i="14"/>
  <c r="DO103" i="14"/>
  <c r="BX102" i="14"/>
  <c r="DB99" i="14"/>
  <c r="DI102" i="14"/>
  <c r="DD99" i="14"/>
  <c r="EH99" i="14"/>
  <c r="BS99" i="14"/>
  <c r="AW103" i="14"/>
  <c r="CD103" i="14"/>
  <c r="BA103" i="14"/>
  <c r="EE103" i="14"/>
  <c r="DX101" i="14"/>
  <c r="CV102" i="14"/>
  <c r="CK102" i="14"/>
  <c r="CQ99" i="14"/>
  <c r="EL93" i="14"/>
  <c r="AQ94" i="14"/>
  <c r="DX111" i="14"/>
  <c r="EE111" i="14"/>
  <c r="AQ107" i="14"/>
  <c r="DA111" i="14"/>
  <c r="CT111" i="14"/>
  <c r="DQ110" i="14"/>
  <c r="BJ107" i="14"/>
  <c r="CR111" i="14"/>
  <c r="AR109" i="14"/>
  <c r="AY110" i="14"/>
  <c r="BR107" i="14"/>
  <c r="AM111" i="14"/>
  <c r="CO107" i="14"/>
  <c r="BU99" i="14"/>
  <c r="DQ111" i="14"/>
  <c r="CL111" i="14"/>
  <c r="EF107" i="14"/>
  <c r="EF109" i="14"/>
  <c r="AH109" i="14"/>
  <c r="BV109" i="14"/>
  <c r="AW107" i="14"/>
  <c r="BT110" i="14"/>
  <c r="EK111" i="14"/>
  <c r="EB110" i="14"/>
  <c r="CO109" i="14"/>
  <c r="AM107" i="14"/>
  <c r="DR110" i="14"/>
  <c r="DA110" i="14"/>
  <c r="CK107" i="14"/>
  <c r="AI109" i="14"/>
  <c r="AR111" i="14"/>
  <c r="EI111" i="14"/>
  <c r="BE110" i="14"/>
  <c r="CH110" i="14"/>
  <c r="DZ109" i="14"/>
  <c r="AS107" i="14"/>
  <c r="CP110" i="14"/>
  <c r="DP102" i="14"/>
  <c r="DV107" i="14"/>
  <c r="BY111" i="14"/>
  <c r="DT107" i="14"/>
  <c r="CG107" i="14"/>
  <c r="DB111" i="14"/>
  <c r="DF109" i="14"/>
  <c r="CS109" i="14"/>
  <c r="CU111" i="14"/>
  <c r="DF110" i="14"/>
  <c r="BC109" i="14"/>
  <c r="DS102" i="14"/>
  <c r="AH86" i="14"/>
  <c r="BE115" i="14"/>
  <c r="CG119" i="14"/>
  <c r="DB119" i="14"/>
  <c r="BZ118" i="14"/>
  <c r="BT117" i="14"/>
  <c r="DT117" i="14"/>
  <c r="EF117" i="14"/>
  <c r="BC119" i="14"/>
  <c r="AF115" i="14"/>
  <c r="BM115" i="14"/>
  <c r="BU119" i="14"/>
  <c r="BC115" i="14"/>
  <c r="AV117" i="14"/>
  <c r="CM117" i="14"/>
  <c r="AK110" i="14"/>
  <c r="CA110" i="14"/>
  <c r="BC99" i="14"/>
  <c r="AT101" i="14"/>
  <c r="AZ87" i="14"/>
  <c r="CY85" i="14"/>
  <c r="BW117" i="14"/>
  <c r="DJ117" i="14"/>
  <c r="DF118" i="14"/>
  <c r="BL117" i="14"/>
  <c r="DY117" i="14"/>
  <c r="CB118" i="14"/>
  <c r="BC118" i="14"/>
  <c r="CX115" i="14"/>
  <c r="DA118" i="14"/>
  <c r="CA115" i="14"/>
  <c r="CQ118" i="14"/>
  <c r="CN115" i="14"/>
  <c r="CU109" i="14"/>
  <c r="CN110" i="14"/>
  <c r="AJ101" i="14"/>
  <c r="CO99" i="14"/>
  <c r="CM93" i="14"/>
  <c r="DP86" i="14"/>
  <c r="BJ119" i="14"/>
  <c r="EB119" i="14"/>
  <c r="CY117" i="14"/>
  <c r="BJ117" i="14"/>
  <c r="CJ115" i="14"/>
  <c r="CE119" i="14"/>
  <c r="BB119" i="14"/>
  <c r="CR117" i="14"/>
  <c r="EG119" i="14"/>
  <c r="EM119" i="14"/>
  <c r="AZ119" i="14"/>
  <c r="CL119" i="14"/>
  <c r="BR118" i="14"/>
  <c r="DK119" i="14"/>
  <c r="DC118" i="14"/>
  <c r="CS115" i="14"/>
  <c r="BG117" i="14"/>
  <c r="DE119" i="14"/>
  <c r="BT119" i="14"/>
  <c r="DU119" i="14"/>
  <c r="CK118" i="14"/>
  <c r="EI118" i="14"/>
  <c r="AN117" i="14"/>
  <c r="CQ117" i="14"/>
  <c r="BG111" i="14"/>
  <c r="BD111" i="14"/>
  <c r="BS83" i="14"/>
  <c r="BC59" i="14"/>
  <c r="CM115" i="14"/>
  <c r="AT64" i="14"/>
  <c r="EQ82" i="14"/>
  <c r="EP114" i="14"/>
  <c r="EQ76" i="14"/>
  <c r="EQ92" i="14"/>
  <c r="EQ89" i="14"/>
  <c r="CS111" i="14"/>
  <c r="CR91" i="14"/>
  <c r="AZ111" i="14"/>
  <c r="BH118" i="14"/>
  <c r="DC119" i="14"/>
  <c r="EJ119" i="14"/>
  <c r="DP109" i="14"/>
  <c r="DF117" i="14"/>
  <c r="BW102" i="14"/>
  <c r="AA25" i="24" s="1"/>
  <c r="AA86" i="24" s="1"/>
  <c r="CB85" i="14"/>
  <c r="AH107" i="14"/>
  <c r="AP109" i="14"/>
  <c r="BT95" i="14"/>
  <c r="AI107" i="14"/>
  <c r="AF110" i="14"/>
  <c r="S4" i="25" s="1"/>
  <c r="BR117" i="14"/>
  <c r="EC93" i="14"/>
  <c r="AU115" i="14"/>
  <c r="DC107" i="14"/>
  <c r="AM75" i="14"/>
  <c r="BR87" i="14"/>
  <c r="AX74" i="14"/>
  <c r="AH59" i="14"/>
  <c r="AZ62" i="14"/>
  <c r="CI62" i="14"/>
  <c r="CE63" i="14"/>
  <c r="BY61" i="14"/>
  <c r="AQ61" i="14"/>
  <c r="AJ59" i="14"/>
  <c r="EP62" i="14"/>
  <c r="DI61" i="14"/>
  <c r="CM59" i="14"/>
  <c r="AX59" i="14"/>
  <c r="CW61" i="14"/>
  <c r="DM59" i="14"/>
  <c r="CK63" i="14"/>
  <c r="DT62" i="14"/>
  <c r="BM63" i="14"/>
  <c r="EL62" i="14"/>
  <c r="AT62" i="14"/>
  <c r="CN61" i="14"/>
  <c r="DS61" i="14"/>
  <c r="CI63" i="14"/>
  <c r="EA62" i="14"/>
  <c r="CG61" i="14"/>
  <c r="AV61" i="14"/>
  <c r="DW61" i="14"/>
  <c r="ED61" i="14"/>
  <c r="BG69" i="14"/>
  <c r="AZ69" i="14"/>
  <c r="EM69" i="14"/>
  <c r="DM67" i="14"/>
  <c r="AY69" i="14"/>
  <c r="DO67" i="14"/>
  <c r="BO69" i="14"/>
  <c r="CW67" i="14"/>
  <c r="DK67" i="14"/>
  <c r="BV71" i="14"/>
  <c r="DW71" i="14"/>
  <c r="AY70" i="14"/>
  <c r="EQ71" i="14"/>
  <c r="CS70" i="14"/>
  <c r="DZ69" i="14"/>
  <c r="EB71" i="14"/>
  <c r="EG69" i="14"/>
  <c r="EH69" i="14"/>
  <c r="EL69" i="14"/>
  <c r="DC69" i="14"/>
  <c r="EJ71" i="14"/>
  <c r="BO67" i="14"/>
  <c r="AR71" i="14"/>
  <c r="BK70" i="14"/>
  <c r="CO67" i="14"/>
  <c r="AJ70" i="14"/>
  <c r="EP69" i="14"/>
  <c r="CI69" i="14"/>
  <c r="EL71" i="14"/>
  <c r="DH69" i="14"/>
  <c r="DS67" i="14"/>
  <c r="AR70" i="14"/>
  <c r="BG70" i="14"/>
  <c r="EI67" i="14"/>
  <c r="BL67" i="14"/>
  <c r="DJ71" i="14"/>
  <c r="BS71" i="14"/>
  <c r="CO71" i="14"/>
  <c r="BE69" i="14"/>
  <c r="AQ71" i="14"/>
  <c r="EA70" i="14"/>
  <c r="ER69" i="14"/>
  <c r="ES71" i="14"/>
  <c r="DX67" i="14"/>
  <c r="BH70" i="14"/>
  <c r="EJ69" i="14"/>
  <c r="BX67" i="14"/>
  <c r="BF70" i="14"/>
  <c r="BQ67" i="14"/>
  <c r="EK70" i="14"/>
  <c r="DU79" i="14"/>
  <c r="DT79" i="14"/>
  <c r="DP77" i="14"/>
  <c r="AF78" i="14"/>
  <c r="S4" i="21" s="1"/>
  <c r="EE79" i="14"/>
  <c r="BI78" i="14"/>
  <c r="AY79" i="14"/>
  <c r="CD77" i="14"/>
  <c r="BM78" i="14"/>
  <c r="BL79" i="14"/>
  <c r="DX79" i="14"/>
  <c r="AV77" i="14"/>
  <c r="DH78" i="14"/>
  <c r="DV77" i="14"/>
  <c r="BH79" i="14"/>
  <c r="T18" i="21" s="1"/>
  <c r="BY75" i="14"/>
  <c r="AS75" i="14"/>
  <c r="BD77" i="14"/>
  <c r="EJ79" i="14"/>
  <c r="BQ79" i="14"/>
  <c r="DD75" i="14"/>
  <c r="BB75" i="14"/>
  <c r="CB78" i="14"/>
  <c r="EF75" i="14"/>
  <c r="CW78" i="14"/>
  <c r="AO75" i="14"/>
  <c r="X8" i="21" s="1"/>
  <c r="BS75" i="14"/>
  <c r="CS78" i="14"/>
  <c r="BJ79" i="14"/>
  <c r="CJ77" i="14"/>
  <c r="DZ77" i="14"/>
  <c r="DA78" i="14"/>
  <c r="EA75" i="14"/>
  <c r="BZ77" i="14"/>
  <c r="BC75" i="14"/>
  <c r="BE77" i="14"/>
  <c r="Z16" i="21" s="1"/>
  <c r="Z77" i="21" s="1"/>
  <c r="CP79" i="14"/>
  <c r="CB69" i="14"/>
  <c r="CL78" i="14"/>
  <c r="DE78" i="14"/>
  <c r="DB79" i="14"/>
  <c r="DR79" i="14"/>
  <c r="AR75" i="14"/>
  <c r="CX77" i="14"/>
  <c r="AP75" i="14"/>
  <c r="CB79" i="14"/>
  <c r="CA79" i="14"/>
  <c r="CY86" i="14"/>
  <c r="CS86" i="14"/>
  <c r="EE83" i="14"/>
  <c r="CW86" i="14"/>
  <c r="AK85" i="14"/>
  <c r="DU83" i="14"/>
  <c r="AW83" i="14"/>
  <c r="BL86" i="14"/>
  <c r="EH87" i="14"/>
  <c r="EF83" i="14"/>
  <c r="EE85" i="14"/>
  <c r="DH86" i="14"/>
  <c r="CR77" i="14"/>
  <c r="EM77" i="14"/>
  <c r="AS78" i="14"/>
  <c r="DE67" i="14"/>
  <c r="AQ86" i="14"/>
  <c r="DW87" i="14"/>
  <c r="DM83" i="14"/>
  <c r="BX83" i="14"/>
  <c r="BC83" i="14"/>
  <c r="BE86" i="14"/>
  <c r="DR85" i="14"/>
  <c r="CF85" i="14"/>
  <c r="CK87" i="14"/>
  <c r="EB87" i="14"/>
  <c r="BZ85" i="14"/>
  <c r="BQ85" i="14"/>
  <c r="CE75" i="14"/>
  <c r="CL77" i="14"/>
  <c r="DA69" i="14"/>
  <c r="BC70" i="14"/>
  <c r="DK87" i="14"/>
  <c r="CR85" i="14"/>
  <c r="BH83" i="14"/>
  <c r="DA87" i="14"/>
  <c r="AP83" i="14"/>
  <c r="CA86" i="14"/>
  <c r="DF85" i="14"/>
  <c r="EN86" i="14"/>
  <c r="DC86" i="14"/>
  <c r="CV86" i="14"/>
  <c r="AR86" i="14"/>
  <c r="EH83" i="14"/>
  <c r="AN87" i="14"/>
  <c r="BL85" i="14"/>
  <c r="EM83" i="14"/>
  <c r="AJ87" i="14"/>
  <c r="CY87" i="14"/>
  <c r="AG86" i="14"/>
  <c r="AA4" i="22" s="1"/>
  <c r="AJ86" i="14"/>
  <c r="DU85" i="14"/>
  <c r="CH83" i="14"/>
  <c r="BR85" i="14"/>
  <c r="CN85" i="14"/>
  <c r="CN83" i="14"/>
  <c r="AY77" i="14"/>
  <c r="DU69" i="14"/>
  <c r="DK91" i="14"/>
  <c r="BZ94" i="14"/>
  <c r="BE94" i="14"/>
  <c r="BV95" i="14"/>
  <c r="CW95" i="14"/>
  <c r="BB91" i="14"/>
  <c r="BD91" i="14"/>
  <c r="DJ93" i="14"/>
  <c r="DO93" i="14"/>
  <c r="DB94" i="14"/>
  <c r="AO95" i="14"/>
  <c r="BJ94" i="14"/>
  <c r="BP91" i="14"/>
  <c r="EH95" i="14"/>
  <c r="BW95" i="14"/>
  <c r="AX83" i="14"/>
  <c r="CG91" i="14"/>
  <c r="CF93" i="14"/>
  <c r="EJ93" i="14"/>
  <c r="AS95" i="14"/>
  <c r="CH95" i="14"/>
  <c r="EQ73" i="14"/>
  <c r="EP76" i="14"/>
  <c r="EP116" i="14"/>
  <c r="EQ88" i="14"/>
  <c r="EQ105" i="14"/>
  <c r="EQ90" i="14"/>
  <c r="EP80" i="14"/>
  <c r="AM78" i="14"/>
  <c r="AT69" i="14"/>
  <c r="CL95" i="14"/>
  <c r="EK91" i="14"/>
  <c r="BZ91" i="14"/>
  <c r="BE91" i="14"/>
  <c r="CV93" i="14"/>
  <c r="CH91" i="14"/>
  <c r="CX93" i="14"/>
  <c r="DT95" i="14"/>
  <c r="CQ91" i="14"/>
  <c r="DX95" i="14"/>
  <c r="AS91" i="14"/>
  <c r="CH93" i="14"/>
  <c r="AO94" i="14"/>
  <c r="BA93" i="14"/>
  <c r="DM95" i="14"/>
  <c r="BO77" i="14"/>
  <c r="AV62" i="14"/>
  <c r="EM94" i="14"/>
  <c r="AI94" i="14"/>
  <c r="CJ93" i="14"/>
  <c r="BI91" i="14"/>
  <c r="CW91" i="14"/>
  <c r="AI95" i="14"/>
  <c r="CC85" i="14"/>
  <c r="BC101" i="14"/>
  <c r="EC101" i="14"/>
  <c r="AU101" i="14"/>
  <c r="DZ102" i="14"/>
  <c r="AK103" i="14"/>
  <c r="AJ99" i="14"/>
  <c r="CI103" i="14"/>
  <c r="AK102" i="14"/>
  <c r="CB102" i="14"/>
  <c r="DL99" i="14"/>
  <c r="DR101" i="14"/>
  <c r="BK102" i="14"/>
  <c r="EG99" i="14"/>
  <c r="DV102" i="14"/>
  <c r="AX103" i="14"/>
  <c r="EH103" i="14"/>
  <c r="DE93" i="14"/>
  <c r="EN101" i="14"/>
  <c r="DD101" i="14"/>
  <c r="EK101" i="14"/>
  <c r="BQ101" i="14"/>
  <c r="DL102" i="14"/>
  <c r="DX103" i="14"/>
  <c r="AW102" i="14"/>
  <c r="EJ95" i="14"/>
  <c r="BO109" i="14"/>
  <c r="AM109" i="14"/>
  <c r="DW107" i="14"/>
  <c r="DS109" i="14"/>
  <c r="CX107" i="14"/>
  <c r="CZ109" i="14"/>
  <c r="CP103" i="14"/>
  <c r="DL109" i="14"/>
  <c r="CZ111" i="14"/>
  <c r="AG111" i="14"/>
  <c r="AB4" i="25" s="1"/>
  <c r="EN110" i="14"/>
  <c r="DJ109" i="14"/>
  <c r="BB107" i="14"/>
  <c r="CX111" i="14"/>
  <c r="AK109" i="14"/>
  <c r="ED109" i="14"/>
  <c r="EA109" i="14"/>
  <c r="CE107" i="14"/>
  <c r="DS107" i="14"/>
  <c r="CJ111" i="14"/>
  <c r="DD111" i="14"/>
  <c r="T42" i="25" s="1"/>
  <c r="BM111" i="14"/>
  <c r="DR111" i="14"/>
  <c r="DK110" i="14"/>
  <c r="DZ110" i="14"/>
  <c r="AT118" i="14"/>
  <c r="EE118" i="14"/>
  <c r="DR118" i="14"/>
  <c r="AZ115" i="14"/>
  <c r="DL119" i="14"/>
  <c r="CR118" i="14"/>
  <c r="CI118" i="14"/>
  <c r="EJ109" i="14"/>
  <c r="DR103" i="14"/>
  <c r="BE95" i="14"/>
  <c r="AO117" i="14"/>
  <c r="BK115" i="14"/>
  <c r="BA117" i="14"/>
  <c r="BG115" i="14"/>
  <c r="CI117" i="14"/>
  <c r="DR117" i="14"/>
  <c r="CM118" i="14"/>
  <c r="CM109" i="14"/>
  <c r="CM102" i="14"/>
  <c r="CD86" i="14"/>
  <c r="AP117" i="14"/>
  <c r="CL117" i="14"/>
  <c r="EM117" i="14"/>
  <c r="BZ115" i="14"/>
  <c r="EN117" i="14"/>
  <c r="ED117" i="14"/>
  <c r="DM118" i="14"/>
  <c r="BJ115" i="14"/>
  <c r="AQ117" i="14"/>
  <c r="AH115" i="14"/>
  <c r="DA119" i="14"/>
  <c r="BS118" i="14"/>
  <c r="CH107" i="14"/>
  <c r="BX94" i="14"/>
  <c r="CV59" i="14"/>
  <c r="DK70" i="14"/>
  <c r="AM117" i="14"/>
  <c r="EO102" i="14"/>
  <c r="AO111" i="14"/>
  <c r="DQ107" i="14"/>
  <c r="AY107" i="14"/>
  <c r="CF69" i="14"/>
  <c r="DT110" i="14"/>
  <c r="AX114" i="14"/>
  <c r="DC67" i="14"/>
  <c r="AX66" i="14"/>
  <c r="AP63" i="14"/>
  <c r="EE61" i="14"/>
  <c r="DR59" i="14"/>
  <c r="DN62" i="14"/>
  <c r="BY62" i="14"/>
  <c r="BN62" i="14"/>
  <c r="DG63" i="14"/>
  <c r="AP59" i="14"/>
  <c r="EJ61" i="14"/>
  <c r="DW63" i="14"/>
  <c r="BH62" i="14"/>
  <c r="EM59" i="14"/>
  <c r="BP59" i="14"/>
  <c r="CC67" i="14"/>
  <c r="ES69" i="14"/>
  <c r="DZ71" i="14"/>
  <c r="DI69" i="14"/>
  <c r="BW71" i="14"/>
  <c r="BM70" i="14"/>
  <c r="CR70" i="14"/>
  <c r="CG71" i="14"/>
  <c r="CI67" i="14"/>
  <c r="EH67" i="14"/>
  <c r="BX71" i="14"/>
  <c r="BU71" i="14"/>
  <c r="BL70" i="14"/>
  <c r="DG67" i="14"/>
  <c r="CV67" i="14"/>
  <c r="AH70" i="14"/>
  <c r="EI70" i="14"/>
  <c r="DF69" i="14"/>
  <c r="BR71" i="14"/>
  <c r="AM69" i="14"/>
  <c r="EA67" i="14"/>
  <c r="CH70" i="14"/>
  <c r="AS70" i="14"/>
  <c r="AO69" i="14"/>
  <c r="BI70" i="14"/>
  <c r="CP70" i="14"/>
  <c r="AF77" i="14"/>
  <c r="R4" i="21" s="1"/>
  <c r="DB77" i="14"/>
  <c r="BJ75" i="14"/>
  <c r="DF79" i="14"/>
  <c r="EO78" i="14"/>
  <c r="CQ78" i="14"/>
  <c r="AR79" i="14"/>
  <c r="CR78" i="14"/>
  <c r="EK79" i="14"/>
  <c r="BR77" i="14"/>
  <c r="DJ79" i="14"/>
  <c r="CQ77" i="14"/>
  <c r="BJ78" i="14"/>
  <c r="BQ77" i="14"/>
  <c r="EB75" i="14"/>
  <c r="AW78" i="14"/>
  <c r="BG78" i="14"/>
  <c r="BQ75" i="14"/>
  <c r="DC75" i="14"/>
  <c r="EF78" i="14"/>
  <c r="DH75" i="14"/>
  <c r="BM75" i="14"/>
  <c r="CY78" i="14"/>
  <c r="CP77" i="14"/>
  <c r="AT87" i="14"/>
  <c r="DN86" i="14"/>
  <c r="BV86" i="14"/>
  <c r="DB85" i="14"/>
  <c r="DV83" i="14"/>
  <c r="DY87" i="14"/>
  <c r="DL79" i="14"/>
  <c r="BF67" i="14"/>
  <c r="DI85" i="14"/>
  <c r="DO87" i="14"/>
  <c r="EN83" i="14"/>
  <c r="AK83" i="14"/>
  <c r="EC83" i="14"/>
  <c r="DA77" i="14"/>
  <c r="CO75" i="14"/>
  <c r="CG85" i="14"/>
  <c r="DA83" i="14"/>
  <c r="BN87" i="14"/>
  <c r="EH85" i="14"/>
  <c r="CZ87" i="14"/>
  <c r="BZ86" i="14"/>
  <c r="CQ83" i="14"/>
  <c r="BG87" i="14"/>
  <c r="DK86" i="14"/>
  <c r="EB83" i="14"/>
  <c r="CG86" i="14"/>
  <c r="AS85" i="14"/>
  <c r="AX85" i="14"/>
  <c r="DT77" i="14"/>
  <c r="CH71" i="14"/>
  <c r="DJ91" i="14"/>
  <c r="BX91" i="14"/>
  <c r="AJ91" i="14"/>
  <c r="CB94" i="14"/>
  <c r="EO94" i="14"/>
  <c r="CB91" i="14"/>
  <c r="P28" i="23" s="1"/>
  <c r="DN93" i="14"/>
  <c r="AW95" i="14"/>
  <c r="AF94" i="14"/>
  <c r="S4" i="23" s="1"/>
  <c r="DT91" i="14"/>
  <c r="BY94" i="14"/>
  <c r="AO91" i="14"/>
  <c r="EB79" i="14"/>
  <c r="AY93" i="14"/>
  <c r="CX95" i="14"/>
  <c r="BX95" i="14"/>
  <c r="EE95" i="14"/>
  <c r="AU94" i="14"/>
  <c r="BI94" i="14"/>
  <c r="AM93" i="14"/>
  <c r="BK91" i="14"/>
  <c r="AG91" i="14"/>
  <c r="X4" i="23" s="1"/>
  <c r="ED95" i="14"/>
  <c r="DH94" i="14"/>
  <c r="CT93" i="14"/>
  <c r="AM94" i="14"/>
  <c r="DR95" i="14"/>
  <c r="BU93" i="14"/>
  <c r="CN93" i="14"/>
  <c r="BQ59" i="14"/>
  <c r="AY63" i="14"/>
  <c r="EA95" i="14"/>
  <c r="BS95" i="14"/>
  <c r="EF95" i="14"/>
  <c r="AI91" i="14"/>
  <c r="EL95" i="14"/>
  <c r="AM86" i="14"/>
  <c r="BV102" i="14"/>
  <c r="DU101" i="14"/>
  <c r="DT102" i="14"/>
  <c r="AU102" i="14"/>
  <c r="CM99" i="14"/>
  <c r="CG102" i="14"/>
  <c r="AN103" i="14"/>
  <c r="DC99" i="14"/>
  <c r="DJ103" i="14"/>
  <c r="DX99" i="14"/>
  <c r="AH99" i="14"/>
  <c r="BT99" i="14"/>
  <c r="DA101" i="14"/>
  <c r="CS102" i="14"/>
  <c r="EO103" i="14"/>
  <c r="CN101" i="14"/>
  <c r="CG103" i="14"/>
  <c r="BR99" i="14"/>
  <c r="CV101" i="14"/>
  <c r="DC103" i="14"/>
  <c r="ED102" i="14"/>
  <c r="AO102" i="14"/>
  <c r="BO101" i="14"/>
  <c r="CS94" i="14"/>
  <c r="CX110" i="14"/>
  <c r="CC107" i="14"/>
  <c r="CG109" i="14"/>
  <c r="CI111" i="14"/>
  <c r="CX109" i="14"/>
  <c r="DG111" i="14"/>
  <c r="DY101" i="14"/>
  <c r="CA111" i="14"/>
  <c r="BT111" i="14"/>
  <c r="DS110" i="14"/>
  <c r="BA110" i="14"/>
  <c r="EA111" i="14"/>
  <c r="DU109" i="14"/>
  <c r="CU107" i="14"/>
  <c r="BM107" i="14"/>
  <c r="AT110" i="14"/>
  <c r="BU110" i="14"/>
  <c r="DO110" i="14"/>
  <c r="DA107" i="14"/>
  <c r="DM71" i="14"/>
  <c r="AO109" i="14"/>
  <c r="CR109" i="14"/>
  <c r="CG110" i="14"/>
  <c r="AH110" i="14"/>
  <c r="AW110" i="14"/>
  <c r="EE99" i="14"/>
  <c r="DU117" i="14"/>
  <c r="ED118" i="14"/>
  <c r="BV117" i="14"/>
  <c r="DZ118" i="14"/>
  <c r="BQ118" i="14"/>
  <c r="CS117" i="14"/>
  <c r="CM119" i="14"/>
  <c r="CG101" i="14"/>
  <c r="AX102" i="14"/>
  <c r="DN91" i="14"/>
  <c r="AF86" i="14"/>
  <c r="S4" i="22" s="1"/>
  <c r="CU115" i="14"/>
  <c r="AN118" i="14"/>
  <c r="DV118" i="14"/>
  <c r="S51" i="26" s="1"/>
  <c r="DG119" i="14"/>
  <c r="BM119" i="14"/>
  <c r="CQ115" i="14"/>
  <c r="AN110" i="14"/>
  <c r="AO99" i="14"/>
  <c r="CN95" i="14"/>
  <c r="AS117" i="14"/>
  <c r="DD119" i="14"/>
  <c r="CS118" i="14"/>
  <c r="CY118" i="14"/>
  <c r="DM119" i="14"/>
  <c r="AV115" i="14"/>
  <c r="BS119" i="14"/>
  <c r="BX119" i="14"/>
  <c r="AJ117" i="14"/>
  <c r="BX117" i="14"/>
  <c r="CK115" i="14"/>
  <c r="EC117" i="14"/>
  <c r="BL110" i="14"/>
  <c r="CV99" i="14"/>
  <c r="DV59" i="14"/>
  <c r="ER60" i="14"/>
  <c r="EQ104" i="14"/>
  <c r="EP100" i="14"/>
  <c r="EP82" i="14"/>
  <c r="EQ114" i="14"/>
  <c r="EP97" i="14"/>
  <c r="EP73" i="14"/>
  <c r="EH115" i="14"/>
  <c r="DA117" i="14"/>
  <c r="CL115" i="14"/>
  <c r="AY119" i="14"/>
  <c r="AT85" i="14"/>
  <c r="DA103" i="14"/>
  <c r="CD118" i="14"/>
  <c r="DK117" i="14"/>
  <c r="BA94" i="14"/>
  <c r="BF103" i="14"/>
  <c r="AX89" i="14"/>
  <c r="DL61" i="14"/>
  <c r="AT61" i="14"/>
  <c r="BL59" i="14"/>
  <c r="EQ59" i="14"/>
  <c r="AU59" i="14"/>
  <c r="EP63" i="14"/>
  <c r="AN61" i="14"/>
  <c r="BO63" i="14"/>
  <c r="BG61" i="14"/>
  <c r="BH59" i="14"/>
  <c r="BR59" i="14"/>
  <c r="CB63" i="14"/>
  <c r="AP62" i="14"/>
  <c r="AK62" i="14"/>
  <c r="EK62" i="14"/>
  <c r="EA69" i="14"/>
  <c r="EB69" i="14"/>
  <c r="CC71" i="14"/>
  <c r="BR69" i="14"/>
  <c r="BJ67" i="14"/>
  <c r="CE71" i="14"/>
  <c r="AX67" i="14"/>
  <c r="CH67" i="14"/>
  <c r="BE67" i="14"/>
  <c r="CX70" i="14"/>
  <c r="AM70" i="14"/>
  <c r="DV69" i="14"/>
  <c r="BP69" i="14"/>
  <c r="AH71" i="14"/>
  <c r="BB67" i="14"/>
  <c r="BJ71" i="14"/>
  <c r="DN70" i="14"/>
  <c r="DG70" i="14"/>
  <c r="EL67" i="14"/>
  <c r="CQ70" i="14"/>
  <c r="DL70" i="14"/>
  <c r="ES67" i="14"/>
  <c r="BB69" i="14"/>
  <c r="CL69" i="14"/>
  <c r="BO70" i="14"/>
  <c r="CA67" i="14"/>
  <c r="AO77" i="14"/>
  <c r="AX78" i="14"/>
  <c r="CY75" i="14"/>
  <c r="CG79" i="14"/>
  <c r="CV79" i="14"/>
  <c r="BS78" i="14"/>
  <c r="EH77" i="14"/>
  <c r="CG75" i="14"/>
  <c r="AP78" i="14"/>
  <c r="DN79" i="14"/>
  <c r="DR78" i="14"/>
  <c r="BE79" i="14"/>
  <c r="DJ75" i="14"/>
  <c r="DS79" i="14"/>
  <c r="AO78" i="14"/>
  <c r="EJ77" i="14"/>
  <c r="DU75" i="14"/>
  <c r="BS77" i="14"/>
  <c r="AZ75" i="14"/>
  <c r="EK69" i="14"/>
  <c r="CT79" i="14"/>
  <c r="T37" i="21" s="1"/>
  <c r="DG78" i="14"/>
  <c r="CS75" i="14"/>
  <c r="EB78" i="14"/>
  <c r="DZ75" i="14"/>
  <c r="DC87" i="14"/>
  <c r="AX86" i="14"/>
  <c r="CB83" i="14"/>
  <c r="AF87" i="14"/>
  <c r="T4" i="22" s="1"/>
  <c r="DB83" i="14"/>
  <c r="CI86" i="14"/>
  <c r="DA86" i="14"/>
  <c r="EN75" i="14"/>
  <c r="ER71" i="14"/>
  <c r="AX70" i="14"/>
  <c r="CF83" i="14"/>
  <c r="CS85" i="14"/>
  <c r="CT87" i="14"/>
  <c r="CW83" i="14"/>
  <c r="EE87" i="14"/>
  <c r="BD85" i="14"/>
  <c r="BA75" i="14"/>
  <c r="CP69" i="14"/>
  <c r="BJ83" i="14"/>
  <c r="BV85" i="14"/>
  <c r="AW86" i="14"/>
  <c r="AQ83" i="14"/>
  <c r="AP85" i="14"/>
  <c r="AX87" i="14"/>
  <c r="BA87" i="14"/>
  <c r="DN87" i="14"/>
  <c r="T47" i="22" s="1"/>
  <c r="AV83" i="14"/>
  <c r="BQ86" i="14"/>
  <c r="CV87" i="14"/>
  <c r="BS85" i="14"/>
  <c r="CM86" i="14"/>
  <c r="BI77" i="14"/>
  <c r="CT91" i="14"/>
  <c r="EK95" i="14"/>
  <c r="CU94" i="14"/>
  <c r="AA37" i="23" s="1"/>
  <c r="AT91" i="14"/>
  <c r="CK91" i="14"/>
  <c r="DJ94" i="14"/>
  <c r="DQ94" i="14"/>
  <c r="DX91" i="14"/>
  <c r="BS93" i="14"/>
  <c r="BD94" i="14"/>
  <c r="EG79" i="14"/>
  <c r="BK95" i="14"/>
  <c r="DY91" i="14"/>
  <c r="DS93" i="14"/>
  <c r="EJ94" i="14"/>
  <c r="EH91" i="14"/>
  <c r="DS94" i="14"/>
  <c r="CD91" i="14"/>
  <c r="EM93" i="14"/>
  <c r="DG94" i="14"/>
  <c r="DD93" i="14"/>
  <c r="EC91" i="14"/>
  <c r="DK94" i="14"/>
  <c r="CS91" i="14"/>
  <c r="BD95" i="14"/>
  <c r="BZ93" i="14"/>
  <c r="EB93" i="14"/>
  <c r="AK94" i="14"/>
  <c r="AZ95" i="14"/>
  <c r="CV95" i="14"/>
  <c r="CI95" i="14"/>
  <c r="BR95" i="14"/>
  <c r="DN94" i="14"/>
  <c r="CF95" i="14"/>
  <c r="DB91" i="14"/>
  <c r="AM91" i="14"/>
  <c r="CC94" i="14"/>
  <c r="CP94" i="14"/>
  <c r="EN63" i="14"/>
  <c r="EL59" i="14"/>
  <c r="AR63" i="14"/>
  <c r="DM63" i="14"/>
  <c r="BH95" i="14"/>
  <c r="BU91" i="14"/>
  <c r="EN94" i="14"/>
  <c r="EL91" i="14"/>
  <c r="CZ93" i="14"/>
  <c r="DA94" i="14"/>
  <c r="BT91" i="14"/>
  <c r="CZ91" i="14"/>
  <c r="CL93" i="14"/>
  <c r="DX94" i="14"/>
  <c r="CP95" i="14"/>
  <c r="BN86" i="14"/>
  <c r="CG77" i="14"/>
  <c r="BB101" i="14"/>
  <c r="EF103" i="14"/>
  <c r="DV101" i="14"/>
  <c r="CR101" i="14"/>
  <c r="DN102" i="14"/>
  <c r="BI101" i="14"/>
  <c r="DN103" i="14"/>
  <c r="EC102" i="14"/>
  <c r="AM101" i="14"/>
  <c r="CX102" i="14"/>
  <c r="CF101" i="14"/>
  <c r="BF102" i="14"/>
  <c r="AG101" i="14"/>
  <c r="Z4" i="24" s="1"/>
  <c r="BD102" i="14"/>
  <c r="CY99" i="14"/>
  <c r="CL102" i="14"/>
  <c r="CL101" i="14"/>
  <c r="BI99" i="14"/>
  <c r="BL99" i="14"/>
  <c r="BO103" i="14"/>
  <c r="AB21" i="24" s="1"/>
  <c r="AB82" i="24" s="1"/>
  <c r="AR103" i="14"/>
  <c r="CH102" i="14"/>
  <c r="EO101" i="14"/>
  <c r="DO102" i="14"/>
  <c r="AU99" i="14"/>
  <c r="BO99" i="14"/>
  <c r="BY102" i="14"/>
  <c r="EO99" i="14"/>
  <c r="EN103" i="14"/>
  <c r="DC102" i="14"/>
  <c r="CQ101" i="14"/>
  <c r="AT99" i="14"/>
  <c r="DW99" i="14"/>
  <c r="EL102" i="14"/>
  <c r="BR101" i="14"/>
  <c r="BG102" i="14"/>
  <c r="DG101" i="14"/>
  <c r="CF103" i="14"/>
  <c r="CF102" i="14"/>
  <c r="BN103" i="14"/>
  <c r="DM99" i="14"/>
  <c r="EL99" i="14"/>
  <c r="CU102" i="14"/>
  <c r="AJ103" i="14"/>
  <c r="EF99" i="14"/>
  <c r="CN99" i="14"/>
  <c r="EO91" i="14"/>
  <c r="CT85" i="14"/>
  <c r="CJ109" i="14"/>
  <c r="BG107" i="14"/>
  <c r="BZ107" i="14"/>
  <c r="DP107" i="14"/>
  <c r="EO109" i="14"/>
  <c r="EI109" i="14"/>
  <c r="EE107" i="14"/>
  <c r="CY110" i="14"/>
  <c r="CV110" i="14"/>
  <c r="BK107" i="14"/>
  <c r="BU107" i="14"/>
  <c r="BB109" i="14"/>
  <c r="CN107" i="14"/>
  <c r="DS85" i="14"/>
  <c r="AF111" i="14"/>
  <c r="T4" i="25" s="1"/>
  <c r="BU111" i="14"/>
  <c r="EI107" i="14"/>
  <c r="BB110" i="14"/>
  <c r="BF110" i="14"/>
  <c r="EO110" i="14"/>
  <c r="EL107" i="14"/>
  <c r="AI110" i="14"/>
  <c r="DI107" i="14"/>
  <c r="DB107" i="14"/>
  <c r="DU110" i="14"/>
  <c r="CF110" i="14"/>
  <c r="CG111" i="14"/>
  <c r="CV107" i="14"/>
  <c r="BF107" i="14"/>
  <c r="AU110" i="14"/>
  <c r="BH111" i="14"/>
  <c r="BM110" i="14"/>
  <c r="EL110" i="14"/>
  <c r="CH111" i="14"/>
  <c r="AZ109" i="14"/>
  <c r="EC107" i="14"/>
  <c r="BJ109" i="14"/>
  <c r="CP111" i="14"/>
  <c r="CB101" i="14"/>
  <c r="DY111" i="14"/>
  <c r="BS107" i="14"/>
  <c r="BQ110" i="14"/>
  <c r="DZ111" i="14"/>
  <c r="EO111" i="14"/>
  <c r="EH111" i="14"/>
  <c r="CB107" i="14"/>
  <c r="DT111" i="14"/>
  <c r="DR107" i="14"/>
  <c r="AR107" i="14"/>
  <c r="CQ109" i="14"/>
  <c r="Z35" i="25" s="1"/>
  <c r="BS102" i="14"/>
  <c r="CH119" i="14"/>
  <c r="CV115" i="14"/>
  <c r="BR119" i="14"/>
  <c r="EJ117" i="14"/>
  <c r="AS118" i="14"/>
  <c r="BY117" i="14"/>
  <c r="DH117" i="14"/>
  <c r="CZ117" i="14"/>
  <c r="AI118" i="14"/>
  <c r="DU115" i="14"/>
  <c r="AJ118" i="14"/>
  <c r="BD115" i="14"/>
  <c r="AQ118" i="14"/>
  <c r="AH117" i="14"/>
  <c r="CF109" i="14"/>
  <c r="DK107" i="14"/>
  <c r="CI101" i="14"/>
  <c r="DW91" i="14"/>
  <c r="DX83" i="14"/>
  <c r="P52" i="22" s="1"/>
  <c r="CR83" i="14"/>
  <c r="BQ117" i="14"/>
  <c r="DR115" i="14"/>
  <c r="DJ118" i="14"/>
  <c r="CB119" i="14"/>
  <c r="EI117" i="14"/>
  <c r="BF119" i="14"/>
  <c r="CE118" i="14"/>
  <c r="EE119" i="14"/>
  <c r="AR117" i="14"/>
  <c r="BK118" i="14"/>
  <c r="BJ118" i="14"/>
  <c r="CX118" i="14"/>
  <c r="BS111" i="14"/>
  <c r="BN107" i="14"/>
  <c r="CD102" i="14"/>
  <c r="EF102" i="14"/>
  <c r="DU94" i="14"/>
  <c r="CF91" i="14"/>
  <c r="CI83" i="14"/>
  <c r="CM83" i="14"/>
  <c r="CG115" i="14"/>
  <c r="EN119" i="14"/>
  <c r="DW118" i="14"/>
  <c r="CG118" i="14"/>
  <c r="CS119" i="14"/>
  <c r="EO117" i="14"/>
  <c r="AP118" i="14"/>
  <c r="DJ119" i="14"/>
  <c r="BN119" i="14"/>
  <c r="BP117" i="14"/>
  <c r="EJ118" i="14"/>
  <c r="BT115" i="14"/>
  <c r="DO117" i="14"/>
  <c r="CU119" i="14"/>
  <c r="DK118" i="14"/>
  <c r="DS117" i="14"/>
  <c r="DV119" i="14"/>
  <c r="AY117" i="14"/>
  <c r="BA119" i="14"/>
  <c r="AH118" i="14"/>
  <c r="AR115" i="14"/>
  <c r="AO118" i="14"/>
  <c r="AG118" i="14"/>
  <c r="CP115" i="14"/>
  <c r="EC109" i="14"/>
  <c r="Z54" i="25" s="1"/>
  <c r="BR110" i="14"/>
  <c r="BL87" i="14"/>
  <c r="AZ63" i="14"/>
  <c r="DX59" i="14"/>
  <c r="AX64" i="14"/>
  <c r="AN86" i="14"/>
  <c r="CR107" i="14"/>
  <c r="BO119" i="14"/>
  <c r="BG118" i="14"/>
  <c r="DD107" i="14"/>
  <c r="AS119" i="14"/>
  <c r="AF93" i="14"/>
  <c r="R4" i="23" s="1"/>
  <c r="CD109" i="14"/>
  <c r="AK99" i="14"/>
  <c r="BF115" i="14"/>
  <c r="AV101" i="14"/>
  <c r="CT95" i="14"/>
  <c r="DZ117" i="14"/>
  <c r="DD115" i="14"/>
  <c r="DN69" i="14"/>
  <c r="EG110" i="14"/>
  <c r="AX57" i="14"/>
  <c r="AX82" i="14"/>
  <c r="BT86" i="14"/>
  <c r="DX63" i="14"/>
  <c r="BE59" i="14"/>
  <c r="CJ61" i="14"/>
  <c r="CM61" i="14"/>
  <c r="EF63" i="14"/>
  <c r="CQ63" i="14"/>
  <c r="DO59" i="14"/>
  <c r="AI61" i="14"/>
  <c r="EK61" i="14"/>
  <c r="EO62" i="14"/>
  <c r="EO61" i="14"/>
  <c r="DS63" i="14"/>
  <c r="EL61" i="14"/>
  <c r="CB62" i="14"/>
  <c r="DE63" i="14"/>
  <c r="AR61" i="14"/>
  <c r="BR61" i="14"/>
  <c r="AZ61" i="14"/>
  <c r="BN63" i="14"/>
  <c r="DU61" i="14"/>
  <c r="BJ61" i="14"/>
  <c r="DH62" i="14"/>
  <c r="DK62" i="14"/>
  <c r="BB62" i="14"/>
  <c r="AQ63" i="14"/>
  <c r="AZ59" i="14"/>
  <c r="BO62" i="14"/>
  <c r="BE63" i="14"/>
  <c r="EO67" i="14"/>
  <c r="DR67" i="14"/>
  <c r="ED71" i="14"/>
  <c r="DN67" i="14"/>
  <c r="DO71" i="14"/>
  <c r="BZ71" i="14"/>
  <c r="T26" i="20" s="1"/>
  <c r="DJ70" i="14"/>
  <c r="DU67" i="14"/>
  <c r="CU71" i="14"/>
  <c r="EJ70" i="14"/>
  <c r="CC70" i="14"/>
  <c r="AS69" i="14"/>
  <c r="CQ69" i="14"/>
  <c r="DU71" i="14"/>
  <c r="CM67" i="14"/>
  <c r="CT69" i="14"/>
  <c r="BS69" i="14"/>
  <c r="BP71" i="14"/>
  <c r="BX69" i="14"/>
  <c r="CC69" i="14"/>
  <c r="DW69" i="14"/>
  <c r="BV70" i="14"/>
  <c r="AQ67" i="14"/>
  <c r="CK67" i="14"/>
  <c r="BM71" i="14"/>
  <c r="BC69" i="14"/>
  <c r="AW71" i="14"/>
  <c r="DE71" i="14"/>
  <c r="CE69" i="14"/>
  <c r="EE70" i="14"/>
  <c r="BF71" i="14"/>
  <c r="BS67" i="14"/>
  <c r="BM69" i="14"/>
  <c r="BG67" i="14"/>
  <c r="AR69" i="14"/>
  <c r="EB67" i="14"/>
  <c r="CK69" i="14"/>
  <c r="DB70" i="14"/>
  <c r="AS71" i="14"/>
  <c r="CJ70" i="14"/>
  <c r="BE70" i="14"/>
  <c r="AU70" i="14"/>
  <c r="AZ67" i="14"/>
  <c r="DP71" i="14"/>
  <c r="AT70" i="14"/>
  <c r="DV70" i="14"/>
  <c r="AV69" i="14"/>
  <c r="BP70" i="14"/>
  <c r="BW70" i="14"/>
  <c r="BC71" i="14"/>
  <c r="CT75" i="14"/>
  <c r="AN75" i="14"/>
  <c r="BH77" i="14"/>
  <c r="EI75" i="14"/>
  <c r="AU77" i="14"/>
  <c r="BH78" i="14"/>
  <c r="DJ77" i="14"/>
  <c r="BV77" i="14"/>
  <c r="BF75" i="14"/>
  <c r="DU77" i="14"/>
  <c r="BD78" i="14"/>
  <c r="AK78" i="14"/>
  <c r="CU79" i="14"/>
  <c r="BT77" i="14"/>
  <c r="BY77" i="14"/>
  <c r="EA79" i="14"/>
  <c r="DM79" i="14"/>
  <c r="EM78" i="14"/>
  <c r="AA59" i="21" s="1"/>
  <c r="DV79" i="14"/>
  <c r="AK77" i="14"/>
  <c r="AJ79" i="14"/>
  <c r="BZ75" i="14"/>
  <c r="AO79" i="14"/>
  <c r="CN77" i="14"/>
  <c r="EG75" i="14"/>
  <c r="BF77" i="14"/>
  <c r="EH79" i="14"/>
  <c r="DH79" i="14"/>
  <c r="EO75" i="14"/>
  <c r="DA75" i="14"/>
  <c r="DL77" i="14"/>
  <c r="EK77" i="14"/>
  <c r="BZ79" i="14"/>
  <c r="BT75" i="14"/>
  <c r="CG78" i="14"/>
  <c r="BA79" i="14"/>
  <c r="CM75" i="14"/>
  <c r="BG77" i="14"/>
  <c r="DI77" i="14"/>
  <c r="BX77" i="14"/>
  <c r="AJ77" i="14"/>
  <c r="CD79" i="14"/>
  <c r="T29" i="21" s="1"/>
  <c r="AV75" i="14"/>
  <c r="DQ75" i="14"/>
  <c r="BW77" i="14"/>
  <c r="BC79" i="14"/>
  <c r="BY79" i="14"/>
  <c r="CZ70" i="14"/>
  <c r="AR85" i="14"/>
  <c r="BS87" i="14"/>
  <c r="BM83" i="14"/>
  <c r="EO87" i="14"/>
  <c r="DG86" i="14"/>
  <c r="DH87" i="14"/>
  <c r="EC86" i="14"/>
  <c r="AU85" i="14"/>
  <c r="CI85" i="14"/>
  <c r="EG83" i="14"/>
  <c r="BM85" i="14"/>
  <c r="CN87" i="14"/>
  <c r="BN78" i="14"/>
  <c r="DN77" i="14"/>
  <c r="AP67" i="14"/>
  <c r="BT87" i="14"/>
  <c r="CR86" i="14"/>
  <c r="CJ85" i="14"/>
  <c r="DV86" i="14"/>
  <c r="DN83" i="14"/>
  <c r="EJ83" i="14"/>
  <c r="BO85" i="14"/>
  <c r="BO83" i="14"/>
  <c r="DQ86" i="14"/>
  <c r="CU85" i="14"/>
  <c r="CG83" i="14"/>
  <c r="BV87" i="14"/>
  <c r="CJ75" i="14"/>
  <c r="EL78" i="14"/>
  <c r="EA71" i="14"/>
  <c r="EI71" i="14"/>
  <c r="BM86" i="14"/>
  <c r="AZ86" i="14"/>
  <c r="CC86" i="14"/>
  <c r="CA83" i="14"/>
  <c r="BY85" i="14"/>
  <c r="AS87" i="14"/>
  <c r="EA85" i="14"/>
  <c r="CB86" i="14"/>
  <c r="BB87" i="14"/>
  <c r="EK87" i="14"/>
  <c r="DD86" i="14"/>
  <c r="BC86" i="14"/>
  <c r="EF87" i="14"/>
  <c r="BW86" i="14"/>
  <c r="DG85" i="14"/>
  <c r="CX86" i="14"/>
  <c r="CA87" i="14"/>
  <c r="DM87" i="14"/>
  <c r="AG85" i="14"/>
  <c r="Z4" i="22" s="1"/>
  <c r="EO85" i="14"/>
  <c r="BT83" i="14"/>
  <c r="EK85" i="14"/>
  <c r="BD87" i="14"/>
  <c r="BQ83" i="14"/>
  <c r="X22" i="22" s="1"/>
  <c r="X83" i="22" s="1"/>
  <c r="EI77" i="14"/>
  <c r="BZ78" i="14"/>
  <c r="CM71" i="14"/>
  <c r="DH93" i="14"/>
  <c r="DB95" i="14"/>
  <c r="DF93" i="14"/>
  <c r="EK94" i="14"/>
  <c r="CY95" i="14"/>
  <c r="EI91" i="14"/>
  <c r="BC95" i="14"/>
  <c r="BG94" i="14"/>
  <c r="DC94" i="14"/>
  <c r="CD93" i="14"/>
  <c r="BQ94" i="14"/>
  <c r="CM95" i="14"/>
  <c r="DR91" i="14"/>
  <c r="BJ91" i="14"/>
  <c r="EF93" i="14"/>
  <c r="ED93" i="14"/>
  <c r="CR94" i="14"/>
  <c r="EG94" i="14"/>
  <c r="CW94" i="14"/>
  <c r="BX93" i="14"/>
  <c r="R26" i="23" s="1"/>
  <c r="DF94" i="14"/>
  <c r="BP94" i="14"/>
  <c r="BN94" i="14"/>
  <c r="S21" i="23" s="1"/>
  <c r="BR93" i="14"/>
  <c r="DQ91" i="14"/>
  <c r="AS94" i="14"/>
  <c r="DP91" i="14"/>
  <c r="DY61" i="14"/>
  <c r="EL94" i="14"/>
  <c r="CB95" i="14"/>
  <c r="EE93" i="14"/>
  <c r="AM99" i="14"/>
  <c r="EQ84" i="14"/>
  <c r="EP104" i="14"/>
  <c r="EP98" i="14"/>
  <c r="ER64" i="14"/>
  <c r="EQ80" i="14"/>
  <c r="EP81" i="14"/>
  <c r="AM67" i="14"/>
  <c r="AP94" i="14"/>
  <c r="BU94" i="14"/>
  <c r="CV91" i="14"/>
  <c r="P38" i="23" s="1"/>
  <c r="AK95" i="14"/>
  <c r="EM91" i="14"/>
  <c r="BB95" i="14"/>
  <c r="BC93" i="14"/>
  <c r="BO93" i="14"/>
  <c r="BI93" i="14"/>
  <c r="EL85" i="14"/>
  <c r="CK59" i="14"/>
  <c r="CB93" i="14"/>
  <c r="EC95" i="14"/>
  <c r="AG94" i="14"/>
  <c r="AA4" i="23" s="1"/>
  <c r="BN91" i="14"/>
  <c r="CO95" i="14"/>
  <c r="EE101" i="14"/>
  <c r="BQ99" i="14"/>
  <c r="CA102" i="14"/>
  <c r="BJ102" i="14"/>
  <c r="BU103" i="14"/>
  <c r="DI93" i="14"/>
  <c r="CY101" i="14"/>
  <c r="AY101" i="14"/>
  <c r="AY99" i="14"/>
  <c r="AT103" i="14"/>
  <c r="AJ102" i="14"/>
  <c r="CR99" i="14"/>
  <c r="BN102" i="14"/>
  <c r="BC103" i="14"/>
  <c r="CB99" i="14"/>
  <c r="DP99" i="14"/>
  <c r="BB99" i="14"/>
  <c r="CP99" i="14"/>
  <c r="AP101" i="14"/>
  <c r="R9" i="24" s="1"/>
  <c r="BQ102" i="14"/>
  <c r="CS103" i="14"/>
  <c r="DT101" i="14"/>
  <c r="R50" i="24" s="1"/>
  <c r="CJ101" i="14"/>
  <c r="AR102" i="14"/>
  <c r="DI99" i="14"/>
  <c r="DB93" i="14"/>
  <c r="CB110" i="14"/>
  <c r="DJ111" i="14"/>
  <c r="BC107" i="14"/>
  <c r="DE109" i="14"/>
  <c r="BE107" i="14"/>
  <c r="EC111" i="14"/>
  <c r="CD94" i="14"/>
  <c r="BL111" i="14"/>
  <c r="BT109" i="14"/>
  <c r="DX107" i="14"/>
  <c r="BH107" i="14"/>
  <c r="BK110" i="14"/>
  <c r="CP107" i="14"/>
  <c r="BV110" i="14"/>
  <c r="AY109" i="14"/>
  <c r="AT107" i="14"/>
  <c r="EM109" i="14"/>
  <c r="CB111" i="14"/>
  <c r="EJ107" i="14"/>
  <c r="CW71" i="14"/>
  <c r="DM110" i="14"/>
  <c r="BV111" i="14"/>
  <c r="BJ111" i="14"/>
  <c r="AY111" i="14"/>
  <c r="DJ107" i="14"/>
  <c r="CK103" i="14"/>
  <c r="DX117" i="14"/>
  <c r="DQ115" i="14"/>
  <c r="DI117" i="14"/>
  <c r="BQ119" i="14"/>
  <c r="DI115" i="14"/>
  <c r="DM115" i="14"/>
  <c r="CP119" i="14"/>
  <c r="DO109" i="14"/>
  <c r="AI99" i="14"/>
  <c r="X5" i="24" s="1"/>
  <c r="AW85" i="14"/>
  <c r="BX115" i="14"/>
  <c r="CY119" i="14"/>
  <c r="AW118" i="14"/>
  <c r="BY118" i="14"/>
  <c r="CK117" i="14"/>
  <c r="AF119" i="14"/>
  <c r="CV109" i="14"/>
  <c r="BA99" i="14"/>
  <c r="AN94" i="14"/>
  <c r="CL118" i="14"/>
  <c r="EF115" i="14"/>
  <c r="EO119" i="14"/>
  <c r="BT118" i="14"/>
  <c r="BM117" i="14"/>
  <c r="AO115" i="14"/>
  <c r="CV119" i="14"/>
  <c r="DG118" i="14"/>
  <c r="BM118" i="14"/>
  <c r="DH119" i="14"/>
  <c r="DQ119" i="14"/>
  <c r="BN118" i="14"/>
  <c r="CJ110" i="14"/>
  <c r="CW87" i="14"/>
  <c r="BY59" i="14"/>
  <c r="BY78" i="14"/>
  <c r="CF117" i="14"/>
  <c r="AP99" i="14"/>
  <c r="EA87" i="14"/>
  <c r="AO119" i="14"/>
  <c r="EJ87" i="14"/>
  <c r="AI117" i="14"/>
  <c r="AP91" i="14"/>
  <c r="DV91" i="14"/>
  <c r="AX80" i="14"/>
  <c r="AK61" i="14"/>
  <c r="BV63" i="14"/>
  <c r="BG59" i="14"/>
  <c r="BK63" i="14"/>
  <c r="CG59" i="14"/>
  <c r="EA61" i="14"/>
  <c r="CR59" i="14"/>
  <c r="EK59" i="14"/>
  <c r="AH62" i="14"/>
  <c r="BO61" i="14"/>
  <c r="BS62" i="14"/>
  <c r="DS62" i="14"/>
  <c r="AM63" i="14"/>
  <c r="CX61" i="14"/>
  <c r="DD61" i="14"/>
  <c r="CN59" i="14"/>
  <c r="BI63" i="14"/>
  <c r="CC59" i="14"/>
  <c r="DJ62" i="14"/>
  <c r="CD62" i="14"/>
  <c r="DV61" i="14"/>
  <c r="AI59" i="14"/>
  <c r="DY59" i="14"/>
  <c r="AO59" i="14"/>
  <c r="BL63" i="14"/>
  <c r="CQ61" i="14"/>
  <c r="EI59" i="14"/>
  <c r="CZ63" i="14"/>
  <c r="EN61" i="14"/>
  <c r="CT59" i="14"/>
  <c r="BK61" i="14"/>
  <c r="EH59" i="14"/>
  <c r="CL61" i="14"/>
  <c r="EG63" i="14"/>
  <c r="EQ61" i="14"/>
  <c r="DE61" i="14"/>
  <c r="CE61" i="14"/>
  <c r="DG61" i="14"/>
  <c r="CU62" i="14"/>
  <c r="BA63" i="14"/>
  <c r="CY61" i="14"/>
  <c r="AS59" i="14"/>
  <c r="DH61" i="14"/>
  <c r="CP62" i="14"/>
  <c r="AV63" i="14"/>
  <c r="DO61" i="14"/>
  <c r="AR59" i="14"/>
  <c r="EN62" i="14"/>
  <c r="CG63" i="14"/>
  <c r="BA62" i="14"/>
  <c r="CD67" i="14"/>
  <c r="BS70" i="14"/>
  <c r="DH70" i="14"/>
  <c r="DD69" i="14"/>
  <c r="DD71" i="14"/>
  <c r="CY67" i="14"/>
  <c r="CD69" i="14"/>
  <c r="CP71" i="14"/>
  <c r="BO71" i="14"/>
  <c r="CA71" i="14"/>
  <c r="BA69" i="14"/>
  <c r="EE71" i="14"/>
  <c r="DO70" i="14"/>
  <c r="DM70" i="14"/>
  <c r="BX70" i="14"/>
  <c r="DT69" i="14"/>
  <c r="CD71" i="14"/>
  <c r="CY70" i="14"/>
  <c r="AQ69" i="14"/>
  <c r="DX71" i="14"/>
  <c r="DN71" i="14"/>
  <c r="AQ70" i="14"/>
  <c r="DT71" i="14"/>
  <c r="BE71" i="14"/>
  <c r="BZ69" i="14"/>
  <c r="AX71" i="14"/>
  <c r="BU75" i="14"/>
  <c r="BG75" i="14"/>
  <c r="CF79" i="14"/>
  <c r="CS79" i="14"/>
  <c r="AT78" i="14"/>
  <c r="CC77" i="14"/>
  <c r="DI75" i="14"/>
  <c r="BI75" i="14"/>
  <c r="BR75" i="14"/>
  <c r="ED77" i="14"/>
  <c r="R55" i="21" s="1"/>
  <c r="CV77" i="14"/>
  <c r="CN79" i="14"/>
  <c r="AH77" i="14"/>
  <c r="EE77" i="14"/>
  <c r="EJ78" i="14"/>
  <c r="EI79" i="14"/>
  <c r="EG77" i="14"/>
  <c r="ED75" i="14"/>
  <c r="CO77" i="14"/>
  <c r="DI78" i="14"/>
  <c r="AS79" i="14"/>
  <c r="AX75" i="14"/>
  <c r="P13" i="21" s="1"/>
  <c r="AG77" i="14"/>
  <c r="Z4" i="21" s="1"/>
  <c r="EM79" i="14"/>
  <c r="CM77" i="14"/>
  <c r="BJ86" i="14"/>
  <c r="BP86" i="14"/>
  <c r="EM86" i="14"/>
  <c r="EB85" i="14"/>
  <c r="BU83" i="14"/>
  <c r="ED85" i="14"/>
  <c r="BG79" i="14"/>
  <c r="DQ69" i="14"/>
  <c r="CD87" i="14"/>
  <c r="AK86" i="14"/>
  <c r="BE85" i="14"/>
  <c r="DY86" i="14"/>
  <c r="AZ83" i="14"/>
  <c r="AG79" i="14"/>
  <c r="AB4" i="21" s="1"/>
  <c r="BA67" i="14"/>
  <c r="DE94" i="14"/>
  <c r="BY93" i="14"/>
  <c r="Z26" i="23" s="1"/>
  <c r="EF94" i="14"/>
  <c r="CA95" i="14"/>
  <c r="BW94" i="14"/>
  <c r="DD91" i="14"/>
  <c r="BH93" i="14"/>
  <c r="DR61" i="14"/>
  <c r="AO62" i="14"/>
  <c r="DL93" i="14"/>
  <c r="CY91" i="14"/>
  <c r="AX95" i="14"/>
  <c r="BS91" i="14"/>
  <c r="CY94" i="14"/>
  <c r="EI93" i="14"/>
  <c r="CQ94" i="14"/>
  <c r="CG87" i="14"/>
  <c r="DJ101" i="14"/>
  <c r="AS99" i="14"/>
  <c r="EK102" i="14"/>
  <c r="BH102" i="14"/>
  <c r="CB103" i="14"/>
  <c r="DM101" i="14"/>
  <c r="DE101" i="14"/>
  <c r="CJ103" i="14"/>
  <c r="AH103" i="14"/>
  <c r="CY103" i="14"/>
  <c r="AQ102" i="14"/>
  <c r="DU103" i="14"/>
  <c r="CU101" i="14"/>
  <c r="AM102" i="14"/>
  <c r="DD103" i="14"/>
  <c r="AQ103" i="14"/>
  <c r="AU103" i="14"/>
  <c r="BT101" i="14"/>
  <c r="AX101" i="14"/>
  <c r="AI101" i="14"/>
  <c r="DT99" i="14"/>
  <c r="CV103" i="14"/>
  <c r="EJ99" i="14"/>
  <c r="CR102" i="14"/>
  <c r="DR99" i="14"/>
  <c r="DL95" i="14"/>
  <c r="CK110" i="14"/>
  <c r="BQ111" i="14"/>
  <c r="DG107" i="14"/>
  <c r="BS110" i="14"/>
  <c r="AX111" i="14"/>
  <c r="EK109" i="14"/>
  <c r="AJ110" i="14"/>
  <c r="EI102" i="14"/>
  <c r="BX109" i="14"/>
  <c r="CB109" i="14"/>
  <c r="DJ110" i="14"/>
  <c r="CF111" i="14"/>
  <c r="DD109" i="14"/>
  <c r="BD110" i="14"/>
  <c r="BP111" i="14"/>
  <c r="T22" i="25" s="1"/>
  <c r="DN107" i="14"/>
  <c r="CW110" i="14"/>
  <c r="CT110" i="14"/>
  <c r="BV107" i="14"/>
  <c r="EL111" i="14"/>
  <c r="BF94" i="14"/>
  <c r="DV110" i="14"/>
  <c r="BA109" i="14"/>
  <c r="AU109" i="14"/>
  <c r="DW111" i="14"/>
  <c r="EC110" i="14"/>
  <c r="CU103" i="14"/>
  <c r="AQ119" i="14"/>
  <c r="AM118" i="14"/>
  <c r="AR119" i="14"/>
  <c r="EC118" i="14"/>
  <c r="AH119" i="14"/>
  <c r="DW117" i="14"/>
  <c r="Z51" i="26" s="1"/>
  <c r="DA115" i="14"/>
  <c r="AW111" i="14"/>
  <c r="DN101" i="14"/>
  <c r="DT85" i="14"/>
  <c r="DG117" i="14"/>
  <c r="CJ117" i="14"/>
  <c r="BY119" i="14"/>
  <c r="AT115" i="14"/>
  <c r="EA118" i="14"/>
  <c r="BL118" i="14"/>
  <c r="EN111" i="14"/>
  <c r="BH103" i="14"/>
  <c r="DM91" i="14"/>
  <c r="X46" i="23" s="1"/>
  <c r="EI86" i="14"/>
  <c r="DB117" i="14"/>
  <c r="AP115" i="14"/>
  <c r="AP119" i="14"/>
  <c r="DC117" i="14"/>
  <c r="CP117" i="14"/>
  <c r="CD115" i="14"/>
  <c r="EB115" i="14"/>
  <c r="AM119" i="14"/>
  <c r="BX118" i="14"/>
  <c r="DX118" i="14"/>
  <c r="BH119" i="14"/>
  <c r="DE107" i="14"/>
  <c r="DJ102" i="14"/>
  <c r="EB61" i="14"/>
  <c r="EQ120" i="14"/>
  <c r="EP90" i="14"/>
  <c r="EP84" i="14"/>
  <c r="EQ96" i="14"/>
  <c r="EP88" i="14"/>
  <c r="EQ106" i="14"/>
  <c r="CT118" i="14"/>
  <c r="AJ119" i="14"/>
  <c r="AG119" i="14"/>
  <c r="EH101" i="14"/>
  <c r="AX118" i="14"/>
  <c r="BA115" i="14"/>
  <c r="DR119" i="14"/>
  <c r="CH117" i="14"/>
  <c r="CW117" i="14"/>
  <c r="CI78" i="14"/>
  <c r="CJ71" i="14"/>
  <c r="AX90" i="14"/>
  <c r="ES59" i="14"/>
  <c r="BE61" i="14"/>
  <c r="EC59" i="14"/>
  <c r="DY62" i="14"/>
  <c r="DQ62" i="14"/>
  <c r="DR63" i="14"/>
  <c r="DI62" i="14"/>
  <c r="EH61" i="14"/>
  <c r="BT61" i="14"/>
  <c r="BB61" i="14"/>
  <c r="DH59" i="14"/>
  <c r="EB59" i="14"/>
  <c r="AO61" i="14"/>
  <c r="AI63" i="14"/>
  <c r="DP62" i="14"/>
  <c r="DL59" i="14"/>
  <c r="CF61" i="14"/>
  <c r="DZ61" i="14"/>
  <c r="DG59" i="14"/>
  <c r="ES61" i="14"/>
  <c r="BF59" i="14"/>
  <c r="DP61" i="14"/>
  <c r="DQ63" i="14"/>
  <c r="BA59" i="14"/>
  <c r="DK63" i="14"/>
  <c r="BW62" i="14"/>
  <c r="CV63" i="14"/>
  <c r="EE62" i="14"/>
  <c r="DT63" i="14"/>
  <c r="BI61" i="14"/>
  <c r="AH63" i="14"/>
  <c r="AN62" i="14"/>
  <c r="BN59" i="14"/>
  <c r="DT59" i="14"/>
  <c r="EI62" i="14"/>
  <c r="CX63" i="14"/>
  <c r="CB59" i="14"/>
  <c r="DF63" i="14"/>
  <c r="BH61" i="14"/>
  <c r="AX61" i="14"/>
  <c r="DB63" i="14"/>
  <c r="DX61" i="14"/>
  <c r="DP63" i="14"/>
  <c r="CS62" i="14"/>
  <c r="BI62" i="14"/>
  <c r="AS61" i="14"/>
  <c r="AX62" i="14"/>
  <c r="BF62" i="14"/>
  <c r="DC63" i="14"/>
  <c r="BT62" i="14"/>
  <c r="AT63" i="14"/>
  <c r="CO63" i="14"/>
  <c r="CS63" i="14"/>
  <c r="CT71" i="14"/>
  <c r="DC71" i="14"/>
  <c r="AV67" i="14"/>
  <c r="DP70" i="14"/>
  <c r="CA70" i="14"/>
  <c r="BZ70" i="14"/>
  <c r="CS69" i="14"/>
  <c r="CD70" i="14"/>
  <c r="AN69" i="14"/>
  <c r="BI69" i="14"/>
  <c r="CL70" i="14"/>
  <c r="BB71" i="14"/>
  <c r="AJ71" i="14"/>
  <c r="CY69" i="14"/>
  <c r="EP70" i="14"/>
  <c r="EK67" i="14"/>
  <c r="DZ70" i="14"/>
  <c r="BU67" i="14"/>
  <c r="BV67" i="14"/>
  <c r="AH67" i="14"/>
  <c r="DP69" i="14"/>
  <c r="CJ67" i="14"/>
  <c r="BQ71" i="14"/>
  <c r="DR71" i="14"/>
  <c r="DU78" i="14"/>
  <c r="EH75" i="14"/>
  <c r="CI77" i="14"/>
  <c r="AX79" i="14"/>
  <c r="DI79" i="14"/>
  <c r="DY78" i="14"/>
  <c r="AA52" i="21" s="1"/>
  <c r="CU78" i="14"/>
  <c r="CI79" i="14"/>
  <c r="EL75" i="14"/>
  <c r="CK75" i="14"/>
  <c r="CC75" i="14"/>
  <c r="EL79" i="14"/>
  <c r="AF75" i="14"/>
  <c r="P4" i="21" s="1"/>
  <c r="DX75" i="14"/>
  <c r="CD78" i="14"/>
  <c r="S29" i="21" s="1"/>
  <c r="CJ78" i="14"/>
  <c r="CF75" i="14"/>
  <c r="AW79" i="14"/>
  <c r="DC77" i="14"/>
  <c r="BQ78" i="14"/>
  <c r="AX77" i="14"/>
  <c r="CH78" i="14"/>
  <c r="DW75" i="14"/>
  <c r="BW78" i="14"/>
  <c r="AA25" i="21" s="1"/>
  <c r="AA86" i="21" s="1"/>
  <c r="AK75" i="14"/>
  <c r="BE75" i="14"/>
  <c r="AN83" i="14"/>
  <c r="CY83" i="14"/>
  <c r="EC85" i="14"/>
  <c r="AO85" i="14"/>
  <c r="EH86" i="14"/>
  <c r="AV87" i="14"/>
  <c r="AU78" i="14"/>
  <c r="CU67" i="14"/>
  <c r="BG83" i="14"/>
  <c r="CU86" i="14"/>
  <c r="DS86" i="14"/>
  <c r="DF86" i="14"/>
  <c r="CJ86" i="14"/>
  <c r="CP83" i="14"/>
  <c r="AK79" i="14"/>
  <c r="CN94" i="14"/>
  <c r="AN93" i="14"/>
  <c r="AF95" i="14"/>
  <c r="T4" i="23" s="1"/>
  <c r="EF91" i="14"/>
  <c r="AU95" i="14"/>
  <c r="EB91" i="14"/>
  <c r="AK91" i="14"/>
  <c r="AZ94" i="14"/>
  <c r="EA93" i="14"/>
  <c r="CP91" i="14"/>
  <c r="CC78" i="14"/>
  <c r="DJ61" i="14"/>
  <c r="CF62" i="14"/>
  <c r="DN63" i="14"/>
  <c r="AG93" i="14"/>
  <c r="Z4" i="23" s="1"/>
  <c r="BT93" i="14"/>
  <c r="BF95" i="14"/>
  <c r="AQ91" i="14"/>
  <c r="DY95" i="14"/>
  <c r="CS95" i="14"/>
  <c r="CX87" i="14"/>
  <c r="BU86" i="14"/>
  <c r="DW102" i="14"/>
  <c r="BW103" i="14"/>
  <c r="BZ102" i="14"/>
  <c r="AM103" i="14"/>
  <c r="BE102" i="14"/>
  <c r="EJ101" i="14"/>
  <c r="CC99" i="14"/>
  <c r="CU99" i="14"/>
  <c r="CE102" i="14"/>
  <c r="BR103" i="14"/>
  <c r="AH102" i="14"/>
  <c r="BW101" i="14"/>
  <c r="EA101" i="14"/>
  <c r="EG103" i="14"/>
  <c r="CY102" i="14"/>
  <c r="CA99" i="14"/>
  <c r="BQ103" i="14"/>
  <c r="CC101" i="14"/>
  <c r="BL101" i="14"/>
  <c r="CH101" i="14"/>
  <c r="BP99" i="14"/>
  <c r="BD101" i="14"/>
  <c r="AF101" i="14"/>
  <c r="R4" i="24" s="1"/>
  <c r="EL103" i="14"/>
  <c r="EJ102" i="14"/>
  <c r="AO103" i="14"/>
  <c r="DZ99" i="14"/>
  <c r="AK101" i="14"/>
  <c r="DZ101" i="14"/>
  <c r="AF99" i="14"/>
  <c r="P4" i="24" s="1"/>
  <c r="BJ103" i="14"/>
  <c r="BJ101" i="14"/>
  <c r="DE103" i="14"/>
  <c r="CE101" i="14"/>
  <c r="CM103" i="14"/>
  <c r="BV99" i="14"/>
  <c r="AG102" i="14"/>
  <c r="AA4" i="24" s="1"/>
  <c r="CK99" i="14"/>
  <c r="DI101" i="14"/>
  <c r="AZ101" i="14"/>
  <c r="DW101" i="14"/>
  <c r="DX102" i="14"/>
  <c r="DM103" i="14"/>
  <c r="AS101" i="14"/>
  <c r="BV101" i="14"/>
  <c r="AV99" i="14"/>
  <c r="BT103" i="14"/>
  <c r="CZ103" i="14"/>
  <c r="CQ102" i="14"/>
  <c r="CM101" i="14"/>
  <c r="AH94" i="14"/>
  <c r="S5" i="23" s="1"/>
  <c r="CU83" i="14"/>
  <c r="AN107" i="14"/>
  <c r="BK109" i="14"/>
  <c r="EH110" i="14"/>
  <c r="AV107" i="14"/>
  <c r="P12" i="25" s="1"/>
  <c r="BH110" i="14"/>
  <c r="BW109" i="14"/>
  <c r="BA111" i="14"/>
  <c r="BG109" i="14"/>
  <c r="AJ107" i="14"/>
  <c r="BY110" i="14"/>
  <c r="AP111" i="14"/>
  <c r="CO111" i="14"/>
  <c r="DE87" i="14"/>
  <c r="DL111" i="14"/>
  <c r="EH107" i="14"/>
  <c r="DH107" i="14"/>
  <c r="DT109" i="14"/>
  <c r="BF109" i="14"/>
  <c r="BL107" i="14"/>
  <c r="P20" i="25" s="1"/>
  <c r="AQ109" i="14"/>
  <c r="Z9" i="25" s="1"/>
  <c r="BI107" i="14"/>
  <c r="X18" i="25" s="1"/>
  <c r="AZ110" i="14"/>
  <c r="CI107" i="14"/>
  <c r="DC109" i="14"/>
  <c r="EK107" i="14"/>
  <c r="BW111" i="14"/>
  <c r="DC110" i="14"/>
  <c r="DU107" i="14"/>
  <c r="EO107" i="14"/>
  <c r="CC110" i="14"/>
  <c r="AA28" i="25" s="1"/>
  <c r="DQ109" i="14"/>
  <c r="BI110" i="14"/>
  <c r="CA109" i="14"/>
  <c r="BA107" i="14"/>
  <c r="EG109" i="14"/>
  <c r="CY111" i="14"/>
  <c r="AB39" i="25" s="1"/>
  <c r="AB100" i="25" s="1"/>
  <c r="DG109" i="14"/>
  <c r="CQ110" i="14"/>
  <c r="AR110" i="14"/>
  <c r="S10" i="25" s="1"/>
  <c r="BY109" i="14"/>
  <c r="AV111" i="14"/>
  <c r="DY109" i="14"/>
  <c r="DG110" i="14"/>
  <c r="DK109" i="14"/>
  <c r="DY107" i="14"/>
  <c r="DV109" i="14"/>
  <c r="BC111" i="14"/>
  <c r="CT109" i="14"/>
  <c r="CL109" i="14"/>
  <c r="CQ111" i="14"/>
  <c r="BV118" i="14"/>
  <c r="BE118" i="14"/>
  <c r="BS115" i="14"/>
  <c r="AK117" i="14"/>
  <c r="EH118" i="14"/>
  <c r="BQ115" i="14"/>
  <c r="AV119" i="14"/>
  <c r="EB118" i="14"/>
  <c r="EH117" i="14"/>
  <c r="DV117" i="14"/>
  <c r="AR118" i="14"/>
  <c r="DI119" i="14"/>
  <c r="CC117" i="14"/>
  <c r="AI115" i="14"/>
  <c r="CO115" i="14"/>
  <c r="AQ111" i="14"/>
  <c r="EK103" i="14"/>
  <c r="AR99" i="14"/>
  <c r="DS95" i="14"/>
  <c r="AI93" i="14"/>
  <c r="EB86" i="14"/>
  <c r="BA83" i="14"/>
  <c r="BB115" i="14"/>
  <c r="CB115" i="14"/>
  <c r="BK117" i="14"/>
  <c r="DP117" i="14"/>
  <c r="EL119" i="14"/>
  <c r="T59" i="26" s="1"/>
  <c r="BC117" i="14"/>
  <c r="AT117" i="14"/>
  <c r="AF118" i="14"/>
  <c r="DT115" i="14"/>
  <c r="AY115" i="14"/>
  <c r="CN118" i="14"/>
  <c r="BZ111" i="14"/>
  <c r="BO111" i="14"/>
  <c r="DW103" i="14"/>
  <c r="CG95" i="14"/>
  <c r="AI87" i="14"/>
  <c r="DG83" i="14"/>
  <c r="CR115" i="14"/>
  <c r="ED119" i="14"/>
  <c r="CJ118" i="14"/>
  <c r="CT115" i="14"/>
  <c r="EF118" i="14"/>
  <c r="CY115" i="14"/>
  <c r="DY118" i="14"/>
  <c r="DH115" i="14"/>
  <c r="DJ115" i="14"/>
  <c r="DE115" i="14"/>
  <c r="ED115" i="14"/>
  <c r="AW117" i="14"/>
  <c r="BF117" i="14"/>
  <c r="DF119" i="14"/>
  <c r="EE117" i="14"/>
  <c r="AW119" i="14"/>
  <c r="AG115" i="14"/>
  <c r="EA119" i="14"/>
  <c r="BH117" i="14"/>
  <c r="CZ115" i="14"/>
  <c r="EL118" i="14"/>
  <c r="CH115" i="14"/>
  <c r="CF119" i="14"/>
  <c r="CO117" i="14"/>
  <c r="DF111" i="14"/>
  <c r="BP101" i="14"/>
  <c r="CA59" i="14"/>
  <c r="EH62" i="14"/>
  <c r="AU62" i="14"/>
  <c r="CT103" i="14"/>
  <c r="BW75" i="14"/>
  <c r="DO115" i="14"/>
  <c r="DM77" i="14"/>
  <c r="CE95" i="14"/>
  <c r="EB95" i="14"/>
  <c r="AT109" i="14"/>
  <c r="CV117" i="14"/>
  <c r="CX75" i="14"/>
  <c r="EG95" i="14"/>
  <c r="EJ75" i="14"/>
  <c r="DH118" i="14"/>
  <c r="DX93" i="14"/>
  <c r="AN71" i="14"/>
  <c r="CZ79" i="14"/>
  <c r="AX116" i="14"/>
  <c r="CH79" i="14"/>
  <c r="EU98" i="14"/>
  <c r="AX100" i="14"/>
  <c r="AX106" i="14"/>
  <c r="DD63" i="14"/>
  <c r="CZ59" i="14"/>
  <c r="CY59" i="14"/>
  <c r="DC59" i="14"/>
  <c r="CL62" i="14"/>
  <c r="BX62" i="14"/>
  <c r="AQ59" i="14"/>
  <c r="CC62" i="14"/>
  <c r="DE62" i="14"/>
  <c r="BW59" i="14"/>
  <c r="BU61" i="14"/>
  <c r="EE63" i="14"/>
  <c r="CQ59" i="14"/>
  <c r="EI63" i="14"/>
  <c r="ES63" i="14"/>
  <c r="DA59" i="14"/>
  <c r="DL63" i="14"/>
  <c r="AY62" i="14"/>
  <c r="BX59" i="14"/>
  <c r="CM62" i="14"/>
  <c r="CC63" i="14"/>
  <c r="DK61" i="14"/>
  <c r="EP61" i="14"/>
  <c r="AQ62" i="14"/>
  <c r="BV62" i="14"/>
  <c r="BC61" i="14"/>
  <c r="BJ63" i="14"/>
  <c r="CV61" i="14"/>
  <c r="BT63" i="14"/>
  <c r="ES62" i="14"/>
  <c r="CN62" i="14"/>
  <c r="DU59" i="14"/>
  <c r="BC62" i="14"/>
  <c r="BW63" i="14"/>
  <c r="CV62" i="14"/>
  <c r="BQ62" i="14"/>
  <c r="CO59" i="14"/>
  <c r="BK59" i="14"/>
  <c r="EB62" i="14"/>
  <c r="BV61" i="14"/>
  <c r="BP61" i="14"/>
  <c r="CU59" i="14"/>
  <c r="BD62" i="14"/>
  <c r="BZ61" i="14"/>
  <c r="DY63" i="14"/>
  <c r="DV62" i="14"/>
  <c r="EG59" i="14"/>
  <c r="DG62" i="14"/>
  <c r="CA61" i="14"/>
  <c r="DA63" i="14"/>
  <c r="BF61" i="14"/>
  <c r="CT63" i="14"/>
  <c r="EG61" i="14"/>
  <c r="AY59" i="14"/>
  <c r="BP62" i="14"/>
  <c r="DC62" i="14"/>
  <c r="DZ59" i="14"/>
  <c r="EL63" i="14"/>
  <c r="DW62" i="14"/>
  <c r="AM62" i="14"/>
  <c r="BJ59" i="14"/>
  <c r="AS63" i="14"/>
  <c r="CR61" i="14"/>
  <c r="CK61" i="14"/>
  <c r="BQ61" i="14"/>
  <c r="EM63" i="14"/>
  <c r="CF59" i="14"/>
  <c r="DM62" i="14"/>
  <c r="DH63" i="14"/>
  <c r="AR62" i="14"/>
  <c r="BE62" i="14"/>
  <c r="AV59" i="14"/>
  <c r="CH63" i="14"/>
  <c r="CL63" i="14"/>
  <c r="DL62" i="14"/>
  <c r="S45" i="19" s="1"/>
  <c r="BG62" i="14"/>
  <c r="AJ61" i="14"/>
  <c r="DO63" i="14"/>
  <c r="BV59" i="14"/>
  <c r="AN63" i="14"/>
  <c r="CY62" i="14"/>
  <c r="DQ61" i="14"/>
  <c r="BZ62" i="14"/>
  <c r="DQ59" i="14"/>
  <c r="BM62" i="14"/>
  <c r="EH63" i="14"/>
  <c r="ED59" i="14"/>
  <c r="AW62" i="14"/>
  <c r="DI59" i="14"/>
  <c r="DF59" i="14"/>
  <c r="DO62" i="14"/>
  <c r="CT61" i="14"/>
  <c r="BX61" i="14"/>
  <c r="ED63" i="14"/>
  <c r="CK62" i="14"/>
  <c r="DD59" i="14"/>
  <c r="AW59" i="14"/>
  <c r="CS59" i="14"/>
  <c r="EM62" i="14"/>
  <c r="BD61" i="14"/>
  <c r="CB67" i="14"/>
  <c r="EH71" i="14"/>
  <c r="DM69" i="14"/>
  <c r="DY69" i="14"/>
  <c r="AN70" i="14"/>
  <c r="BA71" i="14"/>
  <c r="EO71" i="14"/>
  <c r="CU70" i="14"/>
  <c r="AV70" i="14"/>
  <c r="AI70" i="14"/>
  <c r="DS71" i="14"/>
  <c r="BV69" i="14"/>
  <c r="DA67" i="14"/>
  <c r="BZ67" i="14"/>
  <c r="AK71" i="14"/>
  <c r="CG67" i="14"/>
  <c r="EL70" i="14"/>
  <c r="AO67" i="14"/>
  <c r="EB70" i="14"/>
  <c r="AV71" i="14"/>
  <c r="BI67" i="14"/>
  <c r="CY71" i="14"/>
  <c r="AW70" i="14"/>
  <c r="DR70" i="14"/>
  <c r="AW67" i="14"/>
  <c r="DF67" i="14"/>
  <c r="DG71" i="14"/>
  <c r="BI71" i="14"/>
  <c r="ED70" i="14"/>
  <c r="AM71" i="14"/>
  <c r="EO69" i="14"/>
  <c r="CN69" i="14"/>
  <c r="CK71" i="14"/>
  <c r="DV67" i="14"/>
  <c r="AZ70" i="14"/>
  <c r="BT67" i="14"/>
  <c r="CB70" i="14"/>
  <c r="CR67" i="14"/>
  <c r="DC70" i="14"/>
  <c r="EG67" i="14"/>
  <c r="AK69" i="14"/>
  <c r="AK70" i="14"/>
  <c r="DV71" i="14"/>
  <c r="DW67" i="14"/>
  <c r="DG69" i="14"/>
  <c r="DL69" i="14"/>
  <c r="ED67" i="14"/>
  <c r="EK71" i="14"/>
  <c r="CP67" i="14"/>
  <c r="DE79" i="14"/>
  <c r="DO78" i="14"/>
  <c r="DF78" i="14"/>
  <c r="DQ77" i="14"/>
  <c r="AZ78" i="14"/>
  <c r="DM75" i="14"/>
  <c r="X46" i="21" s="1"/>
  <c r="BT79" i="14"/>
  <c r="AG78" i="14"/>
  <c r="AA4" i="21" s="1"/>
  <c r="DS75" i="14"/>
  <c r="CS77" i="14"/>
  <c r="CM78" i="14"/>
  <c r="DR75" i="14"/>
  <c r="EA77" i="14"/>
  <c r="AY75" i="14"/>
  <c r="DA79" i="14"/>
  <c r="AP77" i="14"/>
  <c r="ED79" i="14"/>
  <c r="AQ78" i="14"/>
  <c r="CY79" i="14"/>
  <c r="DH77" i="14"/>
  <c r="DK77" i="14"/>
  <c r="Z45" i="21" s="1"/>
  <c r="CJ79" i="14"/>
  <c r="DS77" i="14"/>
  <c r="CI75" i="14"/>
  <c r="DB75" i="14"/>
  <c r="AN77" i="14"/>
  <c r="CZ77" i="14"/>
  <c r="BK77" i="14"/>
  <c r="CR75" i="14"/>
  <c r="CB77" i="14"/>
  <c r="BW79" i="14"/>
  <c r="EA78" i="14"/>
  <c r="AA53" i="21" s="1"/>
  <c r="DY75" i="14"/>
  <c r="X52" i="21" s="1"/>
  <c r="CA75" i="14"/>
  <c r="DZ79" i="14"/>
  <c r="CL79" i="14"/>
  <c r="AH75" i="14"/>
  <c r="CW75" i="14"/>
  <c r="AT79" i="14"/>
  <c r="BR79" i="14"/>
  <c r="EO79" i="14"/>
  <c r="BO75" i="14"/>
  <c r="BT78" i="14"/>
  <c r="EN77" i="14"/>
  <c r="BP79" i="14"/>
  <c r="DL78" i="14"/>
  <c r="AW69" i="14"/>
  <c r="DV85" i="14"/>
  <c r="CE87" i="14"/>
  <c r="AG87" i="14"/>
  <c r="AB4" i="22" s="1"/>
  <c r="EA83" i="14"/>
  <c r="EJ86" i="14"/>
  <c r="BN85" i="14"/>
  <c r="BH85" i="14"/>
  <c r="DX85" i="14"/>
  <c r="CX85" i="14"/>
  <c r="CJ83" i="14"/>
  <c r="DJ85" i="14"/>
  <c r="AW87" i="14"/>
  <c r="CN86" i="14"/>
  <c r="EE78" i="14"/>
  <c r="CV75" i="14"/>
  <c r="AS67" i="14"/>
  <c r="AI69" i="14"/>
  <c r="CE86" i="14"/>
  <c r="CE85" i="14"/>
  <c r="CL83" i="14"/>
  <c r="BD83" i="14"/>
  <c r="DD85" i="14"/>
  <c r="EC87" i="14"/>
  <c r="EK86" i="14"/>
  <c r="DL83" i="14"/>
  <c r="DZ85" i="14"/>
  <c r="BA85" i="14"/>
  <c r="DP75" i="14"/>
  <c r="AZ79" i="14"/>
  <c r="DZ67" i="14"/>
  <c r="AY85" i="14"/>
  <c r="AH85" i="14"/>
  <c r="BI85" i="14"/>
  <c r="CT83" i="14"/>
  <c r="EG87" i="14"/>
  <c r="DI86" i="14"/>
  <c r="CA85" i="14"/>
  <c r="CM85" i="14"/>
  <c r="DF87" i="14"/>
  <c r="DE86" i="14"/>
  <c r="CP86" i="14"/>
  <c r="CI91" i="14"/>
  <c r="DA95" i="14"/>
  <c r="EJ91" i="14"/>
  <c r="DT94" i="14"/>
  <c r="EQ81" i="14"/>
  <c r="EP92" i="14"/>
  <c r="EP89" i="14"/>
  <c r="EQ74" i="14"/>
  <c r="EP106" i="14"/>
  <c r="EQ113" i="14"/>
  <c r="EP96" i="14"/>
  <c r="ES60" i="14"/>
  <c r="CP60" i="14"/>
  <c r="CO58" i="14"/>
  <c r="CR58" i="14"/>
  <c r="CB57" i="14"/>
  <c r="DU60" i="14"/>
  <c r="AJ64" i="14"/>
  <c r="DO57" i="14"/>
  <c r="DI57" i="14"/>
  <c r="BZ58" i="14"/>
  <c r="CF64" i="14"/>
  <c r="EG57" i="14"/>
  <c r="CK58" i="14"/>
  <c r="BV57" i="14"/>
  <c r="CK57" i="14"/>
  <c r="AV57" i="14"/>
  <c r="CV64" i="14"/>
  <c r="CB64" i="14"/>
  <c r="BK60" i="14"/>
  <c r="CE64" i="14"/>
  <c r="CU58" i="14"/>
  <c r="DP60" i="14"/>
  <c r="DL57" i="14"/>
  <c r="DW64" i="14"/>
  <c r="DF57" i="14"/>
  <c r="AQ60" i="14"/>
  <c r="EH58" i="14"/>
  <c r="AY57" i="14"/>
  <c r="DD57" i="14"/>
  <c r="CL60" i="14"/>
  <c r="BV58" i="14"/>
  <c r="DK57" i="14"/>
  <c r="EA57" i="14"/>
  <c r="EO60" i="14"/>
  <c r="DG57" i="14"/>
  <c r="DH64" i="14"/>
  <c r="BI57" i="14"/>
  <c r="BX57" i="14"/>
  <c r="AI57" i="14"/>
  <c r="CZ64" i="14"/>
  <c r="BF60" i="14"/>
  <c r="CM64" i="14"/>
  <c r="BN58" i="14"/>
  <c r="BK64" i="14"/>
  <c r="DJ58" i="14"/>
  <c r="BS64" i="14"/>
  <c r="BO64" i="14"/>
  <c r="EK64" i="14"/>
  <c r="BW57" i="14"/>
  <c r="BF64" i="14"/>
  <c r="DA57" i="14"/>
  <c r="ER51" i="14"/>
  <c r="EP36" i="14"/>
  <c r="EP53" i="14"/>
  <c r="EP49" i="14"/>
  <c r="EP37" i="14"/>
  <c r="ER38" i="14"/>
  <c r="EP35" i="14"/>
  <c r="EP50" i="14"/>
  <c r="EP39" i="14"/>
  <c r="ER33" i="14"/>
  <c r="CQ60" i="14"/>
  <c r="CQ58" i="14"/>
  <c r="BE58" i="14"/>
  <c r="CT64" i="14"/>
  <c r="BR60" i="14"/>
  <c r="CL57" i="14"/>
  <c r="DJ64" i="14"/>
  <c r="DS64" i="14"/>
  <c r="CE60" i="14"/>
  <c r="CV58" i="14"/>
  <c r="DB64" i="14"/>
  <c r="DN60" i="14"/>
  <c r="AS64" i="14"/>
  <c r="BH60" i="14"/>
  <c r="BR58" i="14"/>
  <c r="EM64" i="14"/>
  <c r="BX58" i="14"/>
  <c r="AK60" i="14"/>
  <c r="EB64" i="14"/>
  <c r="AR64" i="14"/>
  <c r="CN57" i="14"/>
  <c r="DZ57" i="14"/>
  <c r="EF58" i="14"/>
  <c r="CL58" i="14"/>
  <c r="DZ60" i="14"/>
  <c r="CD58" i="14"/>
  <c r="AV60" i="14"/>
  <c r="BZ60" i="14"/>
  <c r="AL60" i="14"/>
  <c r="EC64" i="14"/>
  <c r="AV64" i="14"/>
  <c r="AQ64" i="14"/>
  <c r="BD58" i="14"/>
  <c r="AI58" i="14"/>
  <c r="BY57" i="14"/>
  <c r="DC60" i="14"/>
  <c r="BJ60" i="14"/>
  <c r="CD64" i="14"/>
  <c r="CH64" i="14"/>
  <c r="ER47" i="14"/>
  <c r="EP44" i="14"/>
  <c r="ER34" i="14"/>
  <c r="EP38" i="14"/>
  <c r="ER52" i="14"/>
  <c r="ER44" i="14"/>
  <c r="EP51" i="14"/>
  <c r="ER49" i="14"/>
  <c r="EP33" i="14"/>
  <c r="ER37" i="14"/>
  <c r="ES58" i="14"/>
  <c r="CO57" i="14"/>
  <c r="CR64" i="14"/>
  <c r="EP31" i="14"/>
  <c r="BK71" i="14"/>
  <c r="CF87" i="14"/>
  <c r="T30" i="22" s="1"/>
  <c r="DP87" i="14"/>
  <c r="BF87" i="14"/>
  <c r="BI86" i="14"/>
  <c r="BC87" i="14"/>
  <c r="EI85" i="14"/>
  <c r="DJ86" i="14"/>
  <c r="DX86" i="14"/>
  <c r="BK83" i="14"/>
  <c r="DL86" i="14"/>
  <c r="CD75" i="14"/>
  <c r="DG79" i="14"/>
  <c r="CJ95" i="14"/>
  <c r="BA91" i="14"/>
  <c r="AR91" i="14"/>
  <c r="DC95" i="14"/>
  <c r="AH93" i="14"/>
  <c r="AR93" i="14"/>
  <c r="AR94" i="14"/>
  <c r="EE91" i="14"/>
  <c r="DQ95" i="14"/>
  <c r="DZ93" i="14"/>
  <c r="DR94" i="14"/>
  <c r="BG95" i="14"/>
  <c r="BB94" i="14"/>
  <c r="DW93" i="14"/>
  <c r="BC94" i="14"/>
  <c r="AX93" i="14"/>
  <c r="DU91" i="14"/>
  <c r="BU95" i="14"/>
  <c r="BY95" i="14"/>
  <c r="DE91" i="14"/>
  <c r="BM61" i="14"/>
  <c r="AX63" i="14"/>
  <c r="DE59" i="14"/>
  <c r="DG93" i="14"/>
  <c r="BL91" i="14"/>
  <c r="CG93" i="14"/>
  <c r="AS93" i="14"/>
  <c r="DI94" i="14"/>
  <c r="DU86" i="14"/>
  <c r="EA102" i="14"/>
  <c r="BG101" i="14"/>
  <c r="DF99" i="14"/>
  <c r="BY101" i="14"/>
  <c r="BW99" i="14"/>
  <c r="DF103" i="14"/>
  <c r="CC103" i="14"/>
  <c r="CD101" i="14"/>
  <c r="AN102" i="14"/>
  <c r="DA99" i="14"/>
  <c r="CS99" i="14"/>
  <c r="BE103" i="14"/>
  <c r="DS101" i="14"/>
  <c r="EM103" i="14"/>
  <c r="EJ103" i="14"/>
  <c r="EK99" i="14"/>
  <c r="AV102" i="14"/>
  <c r="DY103" i="14"/>
  <c r="CC102" i="14"/>
  <c r="EE102" i="14"/>
  <c r="CW102" i="14"/>
  <c r="DC101" i="14"/>
  <c r="BA101" i="14"/>
  <c r="BZ103" i="14"/>
  <c r="CV94" i="14"/>
  <c r="AS83" i="14"/>
  <c r="DP110" i="14"/>
  <c r="DL107" i="14"/>
  <c r="BU109" i="14"/>
  <c r="DB110" i="14"/>
  <c r="BS109" i="14"/>
  <c r="CD111" i="14"/>
  <c r="AP79" i="14"/>
  <c r="DV111" i="14"/>
  <c r="BX110" i="14"/>
  <c r="AG109" i="14"/>
  <c r="Z4" i="25" s="1"/>
  <c r="EK110" i="14"/>
  <c r="CL107" i="14"/>
  <c r="EB107" i="14"/>
  <c r="EB109" i="14"/>
  <c r="CV111" i="14"/>
  <c r="EN107" i="14"/>
  <c r="EN109" i="14"/>
  <c r="EM110" i="14"/>
  <c r="CF77" i="14"/>
  <c r="R30" i="21" s="1"/>
  <c r="AJ109" i="14"/>
  <c r="CZ107" i="14"/>
  <c r="P40" i="25" s="1"/>
  <c r="ED111" i="14"/>
  <c r="BI111" i="14"/>
  <c r="DO107" i="14"/>
  <c r="CO110" i="14"/>
  <c r="AG117" i="14"/>
  <c r="BE119" i="14"/>
  <c r="BL119" i="14"/>
  <c r="AW115" i="14"/>
  <c r="BO115" i="14"/>
  <c r="AK119" i="14"/>
  <c r="DP115" i="14"/>
  <c r="DH109" i="14"/>
  <c r="BX101" i="14"/>
  <c r="ED91" i="14"/>
  <c r="DM86" i="14"/>
  <c r="CW115" i="14"/>
  <c r="DO119" i="14"/>
  <c r="DT119" i="14"/>
  <c r="AT119" i="14"/>
  <c r="BZ119" i="14"/>
  <c r="CQ119" i="14"/>
  <c r="BT107" i="14"/>
  <c r="DZ103" i="14"/>
  <c r="AG95" i="14"/>
  <c r="AB4" i="23" s="1"/>
  <c r="BI118" i="14"/>
  <c r="DS115" i="14"/>
  <c r="EK118" i="14"/>
  <c r="BG119" i="14"/>
  <c r="BB118" i="14"/>
  <c r="DQ117" i="14"/>
  <c r="DQ118" i="14"/>
  <c r="BW118" i="14"/>
  <c r="EL115" i="14"/>
  <c r="CV118" i="14"/>
  <c r="DX115" i="14"/>
  <c r="BM109" i="14"/>
  <c r="BD103" i="14"/>
  <c r="EJ62" i="14"/>
  <c r="CP118" i="14"/>
  <c r="CU93" i="14"/>
  <c r="EC115" i="14"/>
  <c r="BD117" i="14"/>
  <c r="CZ95" i="14"/>
  <c r="BI119" i="14"/>
  <c r="BQ69" i="14"/>
  <c r="DM111" i="14"/>
  <c r="AX113" i="14"/>
  <c r="CH103" i="14"/>
  <c r="AX92" i="14"/>
  <c r="AT57" i="14"/>
  <c r="DY57" i="14"/>
  <c r="DS58" i="14"/>
  <c r="AZ58" i="14"/>
  <c r="BV64" i="14"/>
  <c r="BO60" i="14"/>
  <c r="CJ58" i="14"/>
  <c r="AH64" i="14"/>
  <c r="CE57" i="14"/>
  <c r="AO60" i="14"/>
  <c r="DR60" i="14"/>
  <c r="AM60" i="14"/>
  <c r="AR57" i="14"/>
  <c r="BH57" i="14"/>
  <c r="DB60" i="14"/>
  <c r="CV57" i="14"/>
  <c r="EC58" i="14"/>
  <c r="BT60" i="14"/>
  <c r="CJ60" i="14"/>
  <c r="DM64" i="14"/>
  <c r="BD60" i="14"/>
  <c r="EE60" i="14"/>
  <c r="AP58" i="14"/>
  <c r="DL60" i="14"/>
  <c r="DF58" i="14"/>
  <c r="DY64" i="14"/>
  <c r="DV60" i="14"/>
  <c r="DD64" i="14"/>
  <c r="DK58" i="14"/>
  <c r="AO58" i="14"/>
  <c r="AR60" i="14"/>
  <c r="CK64" i="14"/>
  <c r="DL64" i="14"/>
  <c r="DE60" i="14"/>
  <c r="BH58" i="14"/>
  <c r="DE58" i="14"/>
  <c r="BB58" i="14"/>
  <c r="DT64" i="14"/>
  <c r="DF60" i="14"/>
  <c r="DG64" i="14"/>
  <c r="AS57" i="14"/>
  <c r="BB64" i="14"/>
  <c r="CU57" i="14"/>
  <c r="BC60" i="14"/>
  <c r="BF58" i="14"/>
  <c r="DC64" i="14"/>
  <c r="DQ64" i="14"/>
  <c r="BC57" i="14"/>
  <c r="BM64" i="14"/>
  <c r="DJ60" i="14"/>
  <c r="DG60" i="14"/>
  <c r="BZ57" i="14"/>
  <c r="AH60" i="14"/>
  <c r="BS57" i="14"/>
  <c r="CH58" i="14"/>
  <c r="EQ58" i="14"/>
  <c r="EL57" i="14"/>
  <c r="EN60" i="14"/>
  <c r="DR58" i="14"/>
  <c r="CY57" i="14"/>
  <c r="BQ57" i="14"/>
  <c r="EE58" i="14"/>
  <c r="BK57" i="14"/>
  <c r="BA58" i="14"/>
  <c r="AZ64" i="14"/>
  <c r="DB57" i="14"/>
  <c r="EK57" i="14"/>
  <c r="EA64" i="14"/>
  <c r="EP58" i="14"/>
  <c r="EQ64" i="14"/>
  <c r="EM57" i="14"/>
  <c r="EG60" i="14"/>
  <c r="DX60" i="14"/>
  <c r="CK60" i="14"/>
  <c r="EO57" i="14"/>
  <c r="V59" i="19" s="1"/>
  <c r="DA58" i="14"/>
  <c r="ER54" i="14"/>
  <c r="EP34" i="14"/>
  <c r="ER39" i="14"/>
  <c r="CQ71" i="14"/>
  <c r="BF85" i="14"/>
  <c r="BP83" i="14"/>
  <c r="BB85" i="14"/>
  <c r="AS86" i="14"/>
  <c r="BU85" i="14"/>
  <c r="DN85" i="14"/>
  <c r="AF85" i="14"/>
  <c r="R4" i="22" s="1"/>
  <c r="AI83" i="14"/>
  <c r="AI85" i="14"/>
  <c r="DP85" i="14"/>
  <c r="R48" i="22" s="1"/>
  <c r="DV87" i="14"/>
  <c r="BJ85" i="14"/>
  <c r="CM87" i="14"/>
  <c r="EP71" i="14"/>
  <c r="AV95" i="14"/>
  <c r="BY91" i="14"/>
  <c r="DQ93" i="14"/>
  <c r="CC93" i="14"/>
  <c r="DD95" i="14"/>
  <c r="CO94" i="14"/>
  <c r="CY93" i="14"/>
  <c r="AT93" i="14"/>
  <c r="BG93" i="14"/>
  <c r="BZ95" i="14"/>
  <c r="AN91" i="14"/>
  <c r="DY94" i="14"/>
  <c r="AJ93" i="14"/>
  <c r="BH94" i="14"/>
  <c r="AX91" i="14"/>
  <c r="DI95" i="14"/>
  <c r="AN95" i="14"/>
  <c r="AY95" i="14"/>
  <c r="DG95" i="14"/>
  <c r="BO95" i="14"/>
  <c r="DB67" i="14"/>
  <c r="EF62" i="14"/>
  <c r="EA94" i="14"/>
  <c r="DZ95" i="14"/>
  <c r="EB94" i="14"/>
  <c r="BM93" i="14"/>
  <c r="BP93" i="14"/>
  <c r="CM91" i="14"/>
  <c r="EC103" i="14"/>
  <c r="DJ99" i="14"/>
  <c r="BM102" i="14"/>
  <c r="BI103" i="14"/>
  <c r="DI103" i="14"/>
  <c r="BD86" i="14"/>
  <c r="DQ101" i="14"/>
  <c r="Z48" i="24" s="1"/>
  <c r="DF101" i="14"/>
  <c r="BG103" i="14"/>
  <c r="DV99" i="14"/>
  <c r="P51" i="24" s="1"/>
  <c r="BS103" i="14"/>
  <c r="BL103" i="14"/>
  <c r="EB101" i="14"/>
  <c r="BZ99" i="14"/>
  <c r="BG99" i="14"/>
  <c r="DQ103" i="14"/>
  <c r="CH99" i="14"/>
  <c r="DS99" i="14"/>
  <c r="AS103" i="14"/>
  <c r="CG99" i="14"/>
  <c r="AF102" i="14"/>
  <c r="S4" i="24" s="1"/>
  <c r="AX99" i="14"/>
  <c r="CT99" i="14"/>
  <c r="EM99" i="14"/>
  <c r="AY103" i="14"/>
  <c r="CP101" i="14"/>
  <c r="DA91" i="14"/>
  <c r="CJ107" i="14"/>
  <c r="BZ109" i="14"/>
  <c r="AO107" i="14"/>
  <c r="AX109" i="14"/>
  <c r="R13" i="25" s="1"/>
  <c r="AX107" i="14"/>
  <c r="BD109" i="14"/>
  <c r="R16" i="25" s="1"/>
  <c r="BB111" i="14"/>
  <c r="DA109" i="14"/>
  <c r="CC95" i="14"/>
  <c r="AB28" i="23" s="1"/>
  <c r="AO110" i="14"/>
  <c r="DP111" i="14"/>
  <c r="AW109" i="14"/>
  <c r="EG107" i="14"/>
  <c r="BL109" i="14"/>
  <c r="AK111" i="14"/>
  <c r="DN109" i="14"/>
  <c r="AT111" i="14"/>
  <c r="CS110" i="14"/>
  <c r="AF107" i="14"/>
  <c r="P4" i="25" s="1"/>
  <c r="DE111" i="14"/>
  <c r="AX110" i="14"/>
  <c r="CM107" i="14"/>
  <c r="CU110" i="14"/>
  <c r="DC111" i="14"/>
  <c r="BF111" i="14"/>
  <c r="DI110" i="14"/>
  <c r="DO111" i="14"/>
  <c r="BQ107" i="14"/>
  <c r="DL115" i="14"/>
  <c r="CF118" i="14"/>
  <c r="DM117" i="14"/>
  <c r="EA115" i="14"/>
  <c r="DB118" i="14"/>
  <c r="CW118" i="14"/>
  <c r="BW115" i="14"/>
  <c r="CN119" i="14"/>
  <c r="CC109" i="14"/>
  <c r="BL102" i="14"/>
  <c r="DK85" i="14"/>
  <c r="CC115" i="14"/>
  <c r="DD117" i="14"/>
  <c r="BK119" i="14"/>
  <c r="DW119" i="14"/>
  <c r="EL117" i="14"/>
  <c r="EM118" i="14"/>
  <c r="AA59" i="26" s="1"/>
  <c r="DR109" i="14"/>
  <c r="CX101" i="14"/>
  <c r="DJ95" i="14"/>
  <c r="DY83" i="14"/>
  <c r="AX119" i="14"/>
  <c r="BL115" i="14"/>
  <c r="AX117" i="14"/>
  <c r="DO118" i="14"/>
  <c r="CB117" i="14"/>
  <c r="DW115" i="14"/>
  <c r="EC119" i="14"/>
  <c r="DB115" i="14"/>
  <c r="CR119" i="14"/>
  <c r="AF117" i="14"/>
  <c r="CT119" i="14"/>
  <c r="CZ118" i="14"/>
  <c r="BP119" i="14"/>
  <c r="EH109" i="14"/>
  <c r="BT59" i="14"/>
  <c r="AX58" i="14"/>
  <c r="EQ98" i="14"/>
  <c r="EP120" i="14"/>
  <c r="EP105" i="14"/>
  <c r="EQ97" i="14"/>
  <c r="EQ116" i="14"/>
  <c r="EP74" i="14"/>
  <c r="EP108" i="14"/>
  <c r="DE118" i="14"/>
  <c r="CA119" i="14"/>
  <c r="EL101" i="14"/>
  <c r="BV115" i="14"/>
  <c r="DX119" i="14"/>
  <c r="DP119" i="14"/>
  <c r="DK102" i="14"/>
  <c r="BM101" i="14"/>
  <c r="DP67" i="14"/>
  <c r="AX97" i="14"/>
  <c r="ER58" i="14"/>
  <c r="ES64" i="14"/>
  <c r="CO64" i="14"/>
  <c r="CR57" i="14"/>
  <c r="AJ57" i="14"/>
  <c r="BP60" i="14"/>
  <c r="AZ60" i="14"/>
  <c r="BQ60" i="14"/>
  <c r="DH58" i="14"/>
  <c r="EL60" i="14"/>
  <c r="BI60" i="14"/>
  <c r="DP57" i="14"/>
  <c r="EP60" i="14"/>
  <c r="BU64" i="14"/>
  <c r="BM58" i="14"/>
  <c r="AK57" i="14"/>
  <c r="CL64" i="14"/>
  <c r="CZ57" i="14"/>
  <c r="BD57" i="14"/>
  <c r="EN58" i="14"/>
  <c r="AK64" i="14"/>
  <c r="BJ57" i="14"/>
  <c r="BT57" i="14"/>
  <c r="BN60" i="14"/>
  <c r="BY58" i="14"/>
  <c r="BQ58" i="14"/>
  <c r="ED57" i="14"/>
  <c r="DW60" i="14"/>
  <c r="DQ60" i="14"/>
  <c r="BA64" i="14"/>
  <c r="BL58" i="14"/>
  <c r="DM58" i="14"/>
  <c r="BE60" i="14"/>
  <c r="EL64" i="14"/>
  <c r="BT64" i="14"/>
  <c r="BB57" i="14"/>
  <c r="EF60" i="14"/>
  <c r="DS57" i="14"/>
  <c r="DZ58" i="14"/>
  <c r="EO64" i="14"/>
  <c r="DL58" i="14"/>
  <c r="BW64" i="14"/>
  <c r="BU58" i="14"/>
  <c r="AP60" i="14"/>
  <c r="DF64" i="14"/>
  <c r="CD60" i="14"/>
  <c r="CX57" i="14"/>
  <c r="DV57" i="14"/>
  <c r="CM60" i="14"/>
  <c r="CY58" i="14"/>
  <c r="AJ58" i="14"/>
  <c r="EO58" i="14"/>
  <c r="CO60" i="14"/>
  <c r="CS64" i="14"/>
  <c r="CW60" i="14"/>
  <c r="CN58" i="14"/>
  <c r="EF57" i="14"/>
  <c r="DN58" i="14"/>
  <c r="BM57" i="14"/>
  <c r="BO58" i="14"/>
  <c r="AP57" i="14"/>
  <c r="CC57" i="14"/>
  <c r="BN64" i="14"/>
  <c r="CT57" i="14"/>
  <c r="BN57" i="14"/>
  <c r="EK60" i="14"/>
  <c r="EJ58" i="14"/>
  <c r="AO57" i="14"/>
  <c r="BB60" i="14"/>
  <c r="DR64" i="14"/>
  <c r="EA58" i="14"/>
  <c r="EB60" i="14"/>
  <c r="CT58" i="14"/>
  <c r="EE57" i="14"/>
  <c r="CY64" i="14"/>
  <c r="CX64" i="14"/>
  <c r="CG57" i="14"/>
  <c r="BM60" i="14"/>
  <c r="CY60" i="14"/>
  <c r="DH57" i="14"/>
  <c r="CM57" i="14"/>
  <c r="BS58" i="14"/>
  <c r="AU58" i="14"/>
  <c r="DP64" i="14"/>
  <c r="DS60" i="14"/>
  <c r="DI60" i="14"/>
  <c r="BR57" i="14"/>
  <c r="BA57" i="14"/>
  <c r="DQ58" i="14"/>
  <c r="AP64" i="14"/>
  <c r="CP58" i="14"/>
  <c r="CP57" i="14"/>
  <c r="DV58" i="14"/>
  <c r="AM58" i="14"/>
  <c r="DZ87" i="14"/>
  <c r="CZ85" i="14"/>
  <c r="R40" i="22" s="1"/>
  <c r="BY86" i="14"/>
  <c r="EI87" i="14"/>
  <c r="AY87" i="14"/>
  <c r="CR87" i="14"/>
  <c r="BJ87" i="14"/>
  <c r="DZ86" i="14"/>
  <c r="BV83" i="14"/>
  <c r="DJ83" i="14"/>
  <c r="DQ87" i="14"/>
  <c r="CH86" i="14"/>
  <c r="BB83" i="14"/>
  <c r="CL86" i="14"/>
  <c r="DB86" i="14"/>
  <c r="S41" i="22" s="1"/>
  <c r="BL83" i="14"/>
  <c r="DZ83" i="14"/>
  <c r="AW77" i="14"/>
  <c r="AJ69" i="14"/>
  <c r="BU69" i="14"/>
  <c r="CH94" i="14"/>
  <c r="CI93" i="14"/>
  <c r="CA91" i="14"/>
  <c r="X27" i="23" s="1"/>
  <c r="X88" i="23" s="1"/>
  <c r="DZ91" i="14"/>
  <c r="BV91" i="14"/>
  <c r="EC94" i="14"/>
  <c r="AT95" i="14"/>
  <c r="T11" i="23" s="1"/>
  <c r="CK94" i="14"/>
  <c r="CJ94" i="14"/>
  <c r="AH91" i="14"/>
  <c r="P5" i="23" s="1"/>
  <c r="BB93" i="14"/>
  <c r="CR95" i="14"/>
  <c r="T36" i="23" s="1"/>
  <c r="CX94" i="14"/>
  <c r="CE93" i="14"/>
  <c r="CI94" i="14"/>
  <c r="EO93" i="14"/>
  <c r="EH93" i="14"/>
  <c r="EM95" i="14"/>
  <c r="CA94" i="14"/>
  <c r="AH95" i="14"/>
  <c r="T5" i="23" s="1"/>
  <c r="CS93" i="14"/>
  <c r="CO91" i="14"/>
  <c r="BQ93" i="14"/>
  <c r="BL93" i="14"/>
  <c r="DI91" i="14"/>
  <c r="CR93" i="14"/>
  <c r="AY94" i="14"/>
  <c r="AA13" i="23" s="1"/>
  <c r="AA74" i="23" s="1"/>
  <c r="DH91" i="14"/>
  <c r="DV94" i="14"/>
  <c r="AT94" i="14"/>
  <c r="DD94" i="14"/>
  <c r="S42" i="23" s="1"/>
  <c r="EG91" i="14"/>
  <c r="BC91" i="14"/>
  <c r="CM94" i="14"/>
  <c r="EN87" i="14"/>
  <c r="EO59" i="14"/>
  <c r="AS62" i="14"/>
  <c r="CX59" i="14"/>
  <c r="EH94" i="14"/>
  <c r="DW94" i="14"/>
  <c r="EA91" i="14"/>
  <c r="BJ95" i="14"/>
  <c r="T19" i="23" s="1"/>
  <c r="BO91" i="14"/>
  <c r="DU93" i="14"/>
  <c r="BQ91" i="14"/>
  <c r="CK95" i="14"/>
  <c r="AB32" i="23" s="1"/>
  <c r="DL91" i="14"/>
  <c r="DM94" i="14"/>
  <c r="CP93" i="14"/>
  <c r="DR86" i="14"/>
  <c r="EG85" i="14"/>
  <c r="CS101" i="14"/>
  <c r="DG103" i="14"/>
  <c r="BN101" i="14"/>
  <c r="BR102" i="14"/>
  <c r="CW103" i="14"/>
  <c r="AH101" i="14"/>
  <c r="CZ102" i="14"/>
  <c r="BU101" i="14"/>
  <c r="DU99" i="14"/>
  <c r="CP102" i="14"/>
  <c r="DM102" i="14"/>
  <c r="BH101" i="14"/>
  <c r="DA102" i="14"/>
  <c r="EF101" i="14"/>
  <c r="BM99" i="14"/>
  <c r="BE101" i="14"/>
  <c r="DK101" i="14"/>
  <c r="DP101" i="14"/>
  <c r="BD99" i="14"/>
  <c r="DB103" i="14"/>
  <c r="T41" i="24" s="1"/>
  <c r="BH99" i="14"/>
  <c r="DH101" i="14"/>
  <c r="CD99" i="14"/>
  <c r="AI103" i="14"/>
  <c r="AB5" i="24" s="1"/>
  <c r="DY99" i="14"/>
  <c r="CT102" i="14"/>
  <c r="CW101" i="14"/>
  <c r="CA101" i="14"/>
  <c r="Z27" i="24" s="1"/>
  <c r="Z88" i="24" s="1"/>
  <c r="BF101" i="14"/>
  <c r="EI103" i="14"/>
  <c r="AB57" i="24" s="1"/>
  <c r="AP103" i="14"/>
  <c r="EB99" i="14"/>
  <c r="CQ103" i="14"/>
  <c r="CO101" i="14"/>
  <c r="EB103" i="14"/>
  <c r="DK103" i="14"/>
  <c r="BZ101" i="14"/>
  <c r="AZ103" i="14"/>
  <c r="BP103" i="14"/>
  <c r="T22" i="24" s="1"/>
  <c r="CJ99" i="14"/>
  <c r="CT101" i="14"/>
  <c r="AY102" i="14"/>
  <c r="CL103" i="14"/>
  <c r="T33" i="24" s="1"/>
  <c r="AW99" i="14"/>
  <c r="AQ99" i="14"/>
  <c r="CF99" i="14"/>
  <c r="DG102" i="14"/>
  <c r="DN99" i="14"/>
  <c r="BH91" i="14"/>
  <c r="DP95" i="14"/>
  <c r="AZ107" i="14"/>
  <c r="CI110" i="14"/>
  <c r="DN110" i="14"/>
  <c r="DF107" i="14"/>
  <c r="EE110" i="14"/>
  <c r="AA55" i="25" s="1"/>
  <c r="DB109" i="14"/>
  <c r="R41" i="25" s="1"/>
  <c r="DW110" i="14"/>
  <c r="AU111" i="14"/>
  <c r="CS107" i="14"/>
  <c r="DL110" i="14"/>
  <c r="S46" i="25" s="1"/>
  <c r="DX110" i="14"/>
  <c r="AQ110" i="14"/>
  <c r="CM110" i="14"/>
  <c r="BO102" i="14"/>
  <c r="BZ110" i="14"/>
  <c r="ED107" i="14"/>
  <c r="AG107" i="14"/>
  <c r="X4" i="25" s="1"/>
  <c r="CW107" i="14"/>
  <c r="DH111" i="14"/>
  <c r="AU107" i="14"/>
  <c r="DN111" i="14"/>
  <c r="AG110" i="14"/>
  <c r="AA4" i="25" s="1"/>
  <c r="BP110" i="14"/>
  <c r="CC111" i="14"/>
  <c r="AS110" i="14"/>
  <c r="CN111" i="14"/>
  <c r="T34" i="25" s="1"/>
  <c r="BP109" i="14"/>
  <c r="BN109" i="14"/>
  <c r="ED110" i="14"/>
  <c r="AI111" i="14"/>
  <c r="AB5" i="25" s="1"/>
  <c r="EI110" i="14"/>
  <c r="EM107" i="14"/>
  <c r="BY107" i="14"/>
  <c r="BG110" i="14"/>
  <c r="BR109" i="14"/>
  <c r="CY109" i="14"/>
  <c r="EF110" i="14"/>
  <c r="CQ107" i="14"/>
  <c r="DF70" i="14"/>
  <c r="BN110" i="14"/>
  <c r="BO107" i="14"/>
  <c r="DM107" i="14"/>
  <c r="CL110" i="14"/>
  <c r="BP107" i="14"/>
  <c r="AH111" i="14"/>
  <c r="BW107" i="14"/>
  <c r="DU111" i="14"/>
  <c r="BW110" i="14"/>
  <c r="AF109" i="14"/>
  <c r="R4" i="25" s="1"/>
  <c r="DD110" i="14"/>
  <c r="BV103" i="14"/>
  <c r="DO85" i="14"/>
  <c r="BD119" i="14"/>
  <c r="T16" i="26" s="1"/>
  <c r="EG117" i="14"/>
  <c r="BU117" i="14"/>
  <c r="EK117" i="14"/>
  <c r="DY115" i="14"/>
  <c r="CF115" i="14"/>
  <c r="CW119" i="14"/>
  <c r="DV115" i="14"/>
  <c r="AZ117" i="14"/>
  <c r="DC115" i="14"/>
  <c r="EO115" i="14"/>
  <c r="BR115" i="14"/>
  <c r="CU118" i="14"/>
  <c r="AQ115" i="14"/>
  <c r="BK111" i="14"/>
  <c r="AB19" i="25" s="1"/>
  <c r="EE109" i="14"/>
  <c r="EC99" i="14"/>
  <c r="DT103" i="14"/>
  <c r="BM95" i="14"/>
  <c r="AO87" i="14"/>
  <c r="DW77" i="14"/>
  <c r="Z51" i="21" s="1"/>
  <c r="DE117" i="14"/>
  <c r="AN119" i="14"/>
  <c r="EB117" i="14"/>
  <c r="AI119" i="14"/>
  <c r="AB5" i="26" s="1"/>
  <c r="BB117" i="14"/>
  <c r="EI115" i="14"/>
  <c r="EE115" i="14"/>
  <c r="BF118" i="14"/>
  <c r="DU118" i="14"/>
  <c r="AA50" i="26" s="1"/>
  <c r="CX119" i="14"/>
  <c r="AU117" i="14"/>
  <c r="CO119" i="14"/>
  <c r="EF111" i="14"/>
  <c r="T56" i="25" s="1"/>
  <c r="CP109" i="14"/>
  <c r="DQ102" i="14"/>
  <c r="CN103" i="14"/>
  <c r="T34" i="24" s="1"/>
  <c r="DZ94" i="14"/>
  <c r="S53" i="23" s="1"/>
  <c r="BF83" i="14"/>
  <c r="BZ87" i="14"/>
  <c r="DF115" i="14"/>
  <c r="DN115" i="14"/>
  <c r="CX117" i="14"/>
  <c r="AU118" i="14"/>
  <c r="CU117" i="14"/>
  <c r="BV119" i="14"/>
  <c r="EG115" i="14"/>
  <c r="BN115" i="14"/>
  <c r="CN117" i="14"/>
  <c r="EG118" i="14"/>
  <c r="DN119" i="14"/>
  <c r="BU118" i="14"/>
  <c r="BE117" i="14"/>
  <c r="CE117" i="14"/>
  <c r="AY118" i="14"/>
  <c r="DG115" i="14"/>
  <c r="BI117" i="14"/>
  <c r="CI119" i="14"/>
  <c r="AX115" i="14"/>
  <c r="BA118" i="14"/>
  <c r="CT117" i="14"/>
  <c r="DZ119" i="14"/>
  <c r="BD118" i="14"/>
  <c r="DW109" i="14"/>
  <c r="CZ110" i="14"/>
  <c r="AK93" i="14"/>
  <c r="DQ85" i="14"/>
  <c r="CI59" i="14"/>
  <c r="CO118" i="14"/>
  <c r="CZ61" i="14"/>
  <c r="CX91" i="14"/>
  <c r="P39" i="23" s="1"/>
  <c r="DN117" i="14"/>
  <c r="DS119" i="14"/>
  <c r="EM115" i="14"/>
  <c r="DX109" i="14"/>
  <c r="BE109" i="14"/>
  <c r="BW119" i="14"/>
  <c r="CG117" i="14"/>
  <c r="AK118" i="14"/>
  <c r="EK115" i="14"/>
  <c r="EN93" i="14"/>
  <c r="CA103" i="14"/>
  <c r="AB27" i="24" s="1"/>
  <c r="AB88" i="24" s="1"/>
  <c r="BU115" i="14"/>
  <c r="CL87" i="14"/>
  <c r="AJ83" i="14"/>
  <c r="DV78" i="14"/>
  <c r="AY71" i="14"/>
  <c r="CG69" i="14"/>
  <c r="AX98" i="14"/>
  <c r="AX72" i="14"/>
  <c r="EH64" i="14"/>
  <c r="DM60" i="14"/>
  <c r="AY60" i="14"/>
  <c r="AW57" i="14"/>
  <c r="AL58" i="14"/>
  <c r="AL57" i="14"/>
  <c r="BS60" i="14"/>
  <c r="CI60" i="14"/>
  <c r="AI60" i="14"/>
  <c r="BL64" i="14"/>
  <c r="AM64" i="14"/>
  <c r="EH60" i="14"/>
  <c r="EC57" i="14"/>
  <c r="DC57" i="14"/>
  <c r="BG58" i="14"/>
  <c r="EM60" i="14"/>
  <c r="BQ64" i="14"/>
  <c r="EA60" i="14"/>
  <c r="EB57" i="14"/>
  <c r="EI60" i="14"/>
  <c r="BR64" i="14"/>
  <c r="EQ57" i="14"/>
  <c r="AX76" i="14"/>
  <c r="EP57" i="14"/>
  <c r="BJ58" i="14"/>
  <c r="DT60" i="14"/>
  <c r="DN57" i="14"/>
  <c r="DD60" i="14"/>
  <c r="BE64" i="14"/>
  <c r="BE57" i="14"/>
  <c r="EH57" i="14"/>
  <c r="DT58" i="14"/>
  <c r="AW58" i="14"/>
  <c r="AW64" i="14"/>
  <c r="DC58" i="14"/>
  <c r="DI64" i="14"/>
  <c r="CX60" i="14"/>
  <c r="DX57" i="14"/>
  <c r="EN57" i="14"/>
  <c r="ED58" i="14"/>
  <c r="CB58" i="14"/>
  <c r="CU64" i="14"/>
  <c r="DO58" i="14"/>
  <c r="CW57" i="14"/>
  <c r="DV64" i="14"/>
  <c r="DP58" i="14"/>
  <c r="CN60" i="14"/>
  <c r="DA64" i="14"/>
  <c r="EE64" i="14"/>
  <c r="CW58" i="14"/>
  <c r="AH57" i="14"/>
  <c r="BI58" i="14"/>
  <c r="CB60" i="14"/>
  <c r="BF57" i="14"/>
  <c r="EJ60" i="14"/>
  <c r="CV60" i="14"/>
  <c r="AY64" i="14"/>
  <c r="BW60" i="14"/>
  <c r="ED64" i="14"/>
  <c r="DM57" i="14"/>
  <c r="EM58" i="14"/>
  <c r="BY64" i="14"/>
  <c r="BT58" i="14"/>
  <c r="AH58" i="14"/>
  <c r="CJ57" i="14"/>
  <c r="EQ60" i="14"/>
  <c r="AW60" i="14"/>
  <c r="AL64" i="14"/>
  <c r="DY60" i="14"/>
  <c r="CW64" i="14"/>
  <c r="EI57" i="14"/>
  <c r="DK64" i="14"/>
  <c r="AC44" i="19" s="1"/>
  <c r="AN64" i="14"/>
  <c r="CA64" i="14"/>
  <c r="BP64" i="14"/>
  <c r="ER35" i="14"/>
  <c r="ER31" i="14"/>
  <c r="ER36" i="14"/>
  <c r="EP25" i="14"/>
  <c r="EP55" i="14"/>
  <c r="EP52" i="14"/>
  <c r="EP47" i="14"/>
  <c r="ES57" i="14"/>
  <c r="CS60" i="14"/>
  <c r="EI58" i="14"/>
  <c r="BP58" i="14"/>
  <c r="BH64" i="14"/>
  <c r="CF58" i="14"/>
  <c r="CC58" i="14"/>
  <c r="EG58" i="14"/>
  <c r="EP64" i="14"/>
  <c r="DY58" i="14"/>
  <c r="CD57" i="14"/>
  <c r="DI58" i="14"/>
  <c r="BW58" i="14"/>
  <c r="BX60" i="14"/>
  <c r="EG64" i="14"/>
  <c r="AR58" i="14"/>
  <c r="DX64" i="14"/>
  <c r="CH57" i="14"/>
  <c r="DW57" i="14"/>
  <c r="AZ57" i="14"/>
  <c r="AN58" i="14"/>
  <c r="CA57" i="14"/>
  <c r="DK60" i="14"/>
  <c r="EC60" i="14"/>
  <c r="AU57" i="14"/>
  <c r="DU57" i="14"/>
  <c r="BG64" i="14"/>
  <c r="EI64" i="14"/>
  <c r="CI58" i="14"/>
  <c r="BD64" i="14"/>
  <c r="DO64" i="14"/>
  <c r="BC58" i="14"/>
  <c r="DU64" i="14"/>
  <c r="DU58" i="14"/>
  <c r="EJ57" i="14"/>
  <c r="AV58" i="14"/>
  <c r="BZ64" i="14"/>
  <c r="DA60" i="14"/>
  <c r="DT57" i="14"/>
  <c r="CC60" i="14"/>
  <c r="BG60" i="14"/>
  <c r="EP54" i="14"/>
  <c r="ER53" i="14"/>
  <c r="ER28" i="14"/>
  <c r="ER41" i="14"/>
  <c r="ER55" i="14"/>
  <c r="ER50" i="14"/>
  <c r="EP28" i="14"/>
  <c r="EN44" i="14"/>
  <c r="CN25" i="14"/>
  <c r="CP33" i="14"/>
  <c r="AZ40" i="14"/>
  <c r="BH48" i="14"/>
  <c r="BH50" i="14"/>
  <c r="BX40" i="14"/>
  <c r="DN51" i="14"/>
  <c r="BB32" i="14"/>
  <c r="AH25" i="14"/>
  <c r="BH31" i="14"/>
  <c r="DD37" i="14"/>
  <c r="BR55" i="14"/>
  <c r="BL40" i="14"/>
  <c r="EF51" i="14"/>
  <c r="EL47" i="14"/>
  <c r="CJ56" i="14"/>
  <c r="AT41" i="14"/>
  <c r="DL54" i="14"/>
  <c r="BJ36" i="14"/>
  <c r="BH39" i="14"/>
  <c r="DZ50" i="14"/>
  <c r="DF51" i="14"/>
  <c r="BL56" i="14"/>
  <c r="DR39" i="14"/>
  <c r="CJ51" i="14"/>
  <c r="DF31" i="14"/>
  <c r="BT41" i="14"/>
  <c r="EF49" i="14"/>
  <c r="CJ48" i="14"/>
  <c r="DX33" i="14"/>
  <c r="AV49" i="14"/>
  <c r="CV35" i="14"/>
  <c r="AN47" i="14"/>
  <c r="AP49" i="14"/>
  <c r="BR49" i="14"/>
  <c r="ED31" i="14"/>
  <c r="CB52" i="14"/>
  <c r="BR28" i="14"/>
  <c r="CR31" i="14"/>
  <c r="DL39" i="14"/>
  <c r="DL34" i="14"/>
  <c r="AL38" i="14"/>
  <c r="DT50" i="14"/>
  <c r="DN39" i="14"/>
  <c r="BZ35" i="14"/>
  <c r="CT55" i="14"/>
  <c r="DV25" i="14"/>
  <c r="AL36" i="14"/>
  <c r="DP37" i="14"/>
  <c r="DL51" i="14"/>
  <c r="DL50" i="14"/>
  <c r="BV40" i="14"/>
  <c r="CX35" i="14"/>
  <c r="DB55" i="14"/>
  <c r="EJ28" i="14"/>
  <c r="BL51" i="14"/>
  <c r="AZ56" i="14"/>
  <c r="DV53" i="14"/>
  <c r="AF46" i="14"/>
  <c r="DL55" i="14"/>
  <c r="EB76" i="14"/>
  <c r="CB74" i="14"/>
  <c r="BH82" i="14"/>
  <c r="BU74" i="14"/>
  <c r="BN74" i="14"/>
  <c r="AT76" i="14"/>
  <c r="EL72" i="14"/>
  <c r="AP89" i="14"/>
  <c r="AL82" i="14"/>
  <c r="AW72" i="14"/>
  <c r="EN82" i="14"/>
  <c r="DO72" i="14"/>
  <c r="DY72" i="14"/>
  <c r="BE100" i="14"/>
  <c r="CX92" i="14"/>
  <c r="EF96" i="14"/>
  <c r="BI100" i="14"/>
  <c r="DI72" i="14"/>
  <c r="DL66" i="14"/>
  <c r="DS73" i="14"/>
  <c r="EI76" i="14"/>
  <c r="DO84" i="14"/>
  <c r="BI80" i="14"/>
  <c r="BN66" i="14"/>
  <c r="EA120" i="14"/>
  <c r="BE114" i="14"/>
  <c r="DS104" i="14"/>
  <c r="CL97" i="14"/>
  <c r="EB44" i="14"/>
  <c r="BL39" i="14"/>
  <c r="CR41" i="14"/>
  <c r="EN49" i="14"/>
  <c r="CZ47" i="14"/>
  <c r="CP25" i="14"/>
  <c r="CP53" i="14"/>
  <c r="CP28" i="14"/>
  <c r="BX52" i="14"/>
  <c r="BV34" i="14"/>
  <c r="CZ51" i="14"/>
  <c r="DZ38" i="14"/>
  <c r="EH34" i="14"/>
  <c r="DZ54" i="14"/>
  <c r="CB53" i="14"/>
  <c r="AH44" i="14"/>
  <c r="AT33" i="14"/>
  <c r="DX52" i="14"/>
  <c r="DR33" i="14"/>
  <c r="DR49" i="14"/>
  <c r="BR56" i="14"/>
  <c r="EF33" i="14"/>
  <c r="BV31" i="14"/>
  <c r="AR39" i="14"/>
  <c r="CT39" i="14"/>
  <c r="EN51" i="14"/>
  <c r="CD41" i="14"/>
  <c r="DJ51" i="14"/>
  <c r="CR52" i="14"/>
  <c r="DX49" i="14"/>
  <c r="CB48" i="14"/>
  <c r="DZ36" i="14"/>
  <c r="CZ38" i="14"/>
  <c r="DZ33" i="14"/>
  <c r="CR55" i="14"/>
  <c r="CD56" i="14"/>
  <c r="AF56" i="14"/>
  <c r="BL34" i="14"/>
  <c r="DH44" i="14"/>
  <c r="DT55" i="14"/>
  <c r="CT25" i="14"/>
  <c r="AX56" i="14"/>
  <c r="AR30" i="14"/>
  <c r="BX44" i="14"/>
  <c r="AH33" i="14"/>
  <c r="BV32" i="14"/>
  <c r="DX41" i="14"/>
  <c r="CX44" i="14"/>
  <c r="EH36" i="14"/>
  <c r="DX54" i="14"/>
  <c r="BF49" i="14"/>
  <c r="BF40" i="14"/>
  <c r="CV36" i="14"/>
  <c r="AX47" i="14"/>
  <c r="AP28" i="14"/>
  <c r="AP25" i="14"/>
  <c r="BX37" i="14"/>
  <c r="CH28" i="14"/>
  <c r="EL28" i="14"/>
  <c r="AP55" i="14"/>
  <c r="BT40" i="14"/>
  <c r="CV47" i="14"/>
  <c r="CF48" i="14"/>
  <c r="DR53" i="14"/>
  <c r="AR54" i="14"/>
  <c r="DF25" i="14"/>
  <c r="CZ34" i="14"/>
  <c r="EH37" i="14"/>
  <c r="AH30" i="14"/>
  <c r="DD47" i="14"/>
  <c r="EL34" i="14"/>
  <c r="CL33" i="14"/>
  <c r="BX33" i="14"/>
  <c r="AT47" i="14"/>
  <c r="AP56" i="14"/>
  <c r="AP32" i="14"/>
  <c r="AT52" i="14"/>
  <c r="CN36" i="14"/>
  <c r="CN28" i="14"/>
  <c r="CP44" i="14"/>
  <c r="CP41" i="14"/>
  <c r="AH31" i="14"/>
  <c r="AZ48" i="14"/>
  <c r="CL51" i="14"/>
  <c r="BX36" i="14"/>
  <c r="DN49" i="14"/>
  <c r="AL25" i="14"/>
  <c r="EL35" i="14"/>
  <c r="EJ50" i="14"/>
  <c r="DZ51" i="14"/>
  <c r="CD53" i="14"/>
  <c r="DL52" i="14"/>
  <c r="AZ25" i="14"/>
  <c r="DJ49" i="14"/>
  <c r="DZ31" i="14"/>
  <c r="CV50" i="14"/>
  <c r="BP39" i="14"/>
  <c r="BT32" i="14"/>
  <c r="DB33" i="14"/>
  <c r="AJ47" i="14"/>
  <c r="BP32" i="14"/>
  <c r="BD48" i="14"/>
  <c r="CH34" i="14"/>
  <c r="BH55" i="14"/>
  <c r="BF36" i="14"/>
  <c r="BN39" i="14"/>
  <c r="DR37" i="14"/>
  <c r="DD31" i="14"/>
  <c r="CR44" i="14"/>
  <c r="EF53" i="14"/>
  <c r="BH44" i="14"/>
  <c r="AJ44" i="14"/>
  <c r="BT35" i="14"/>
  <c r="DX34" i="14"/>
  <c r="EL25" i="14"/>
  <c r="ED50" i="14"/>
  <c r="AF39" i="14"/>
  <c r="CL34" i="14"/>
  <c r="ED54" i="14"/>
  <c r="AL52" i="14"/>
  <c r="AP46" i="14"/>
  <c r="AH32" i="14"/>
  <c r="BB52" i="14"/>
  <c r="AZ49" i="14"/>
  <c r="BJ47" i="14"/>
  <c r="CD28" i="14"/>
  <c r="DL41" i="14"/>
  <c r="EL36" i="14"/>
  <c r="BB44" i="14"/>
  <c r="BN28" i="14"/>
  <c r="CB28" i="14"/>
  <c r="CB44" i="14"/>
  <c r="AP44" i="14"/>
  <c r="CH52" i="14"/>
  <c r="BL47" i="14"/>
  <c r="DH31" i="14"/>
  <c r="AF44" i="14"/>
  <c r="AJ56" i="14"/>
  <c r="BJ44" i="14"/>
  <c r="DB31" i="14"/>
  <c r="CF32" i="14"/>
  <c r="BP33" i="14"/>
  <c r="CH44" i="14"/>
  <c r="CD52" i="14"/>
  <c r="CF40" i="14"/>
  <c r="DH50" i="14"/>
  <c r="DT37" i="14"/>
  <c r="AH55" i="14"/>
  <c r="BN55" i="14"/>
  <c r="DJ44" i="14"/>
  <c r="BH41" i="14"/>
  <c r="BF56" i="14"/>
  <c r="DX50" i="14"/>
  <c r="CQ64" i="14"/>
  <c r="CS57" i="14"/>
  <c r="DJ57" i="14"/>
  <c r="AO64" i="14"/>
  <c r="EB58" i="14"/>
  <c r="DR57" i="14"/>
  <c r="CM58" i="14"/>
  <c r="BP57" i="14"/>
  <c r="CN64" i="14"/>
  <c r="BL60" i="14"/>
  <c r="CF57" i="14"/>
  <c r="CG58" i="14"/>
  <c r="BO57" i="14"/>
  <c r="DB58" i="14"/>
  <c r="CZ60" i="14"/>
  <c r="AS60" i="14"/>
  <c r="ED60" i="14"/>
  <c r="CM97" i="14"/>
  <c r="CO98" i="14"/>
  <c r="CO116" i="14"/>
  <c r="CQ72" i="14"/>
  <c r="CO90" i="14"/>
  <c r="CN82" i="14"/>
  <c r="CN96" i="14"/>
  <c r="CO112" i="14"/>
  <c r="CN120" i="14"/>
  <c r="CP92" i="14"/>
  <c r="CR89" i="14"/>
  <c r="CQ73" i="14"/>
  <c r="CQ88" i="14"/>
  <c r="CS104" i="14"/>
  <c r="CP89" i="14"/>
  <c r="CR98" i="14"/>
  <c r="CQ74" i="14"/>
  <c r="CP74" i="14"/>
  <c r="CP120" i="14"/>
  <c r="CR72" i="14"/>
  <c r="CU68" i="14"/>
  <c r="CR66" i="14"/>
  <c r="CR76" i="14"/>
  <c r="CS81" i="14"/>
  <c r="CV66" i="14"/>
  <c r="CW66" i="14"/>
  <c r="CU114" i="14"/>
  <c r="CT73" i="14"/>
  <c r="CT96" i="14"/>
  <c r="CT84" i="14"/>
  <c r="BL68" i="14"/>
  <c r="CB68" i="14"/>
  <c r="BP66" i="14"/>
  <c r="DI65" i="14"/>
  <c r="BL66" i="14"/>
  <c r="AK73" i="14"/>
  <c r="AR81" i="14"/>
  <c r="BV84" i="14"/>
  <c r="CG65" i="14"/>
  <c r="AK82" i="14"/>
  <c r="DU66" i="14"/>
  <c r="DP66" i="14"/>
  <c r="DF66" i="14"/>
  <c r="DT76" i="14"/>
  <c r="BL84" i="14"/>
  <c r="DK68" i="14"/>
  <c r="ED65" i="14"/>
  <c r="DP96" i="14"/>
  <c r="BI76" i="14"/>
  <c r="EA82" i="14"/>
  <c r="DF76" i="14"/>
  <c r="DP65" i="14"/>
  <c r="AX84" i="14"/>
  <c r="AX48" i="14"/>
  <c r="AR46" i="14"/>
  <c r="EF34" i="14"/>
  <c r="ED34" i="14"/>
  <c r="AX52" i="14"/>
  <c r="BT50" i="14"/>
  <c r="BB47" i="14"/>
  <c r="DP31" i="14"/>
  <c r="AZ33" i="14"/>
  <c r="DF50" i="14"/>
  <c r="DJ41" i="14"/>
  <c r="BT44" i="14"/>
  <c r="DP35" i="14"/>
  <c r="AT36" i="14"/>
  <c r="BN51" i="14"/>
  <c r="EH25" i="14"/>
  <c r="DV35" i="14"/>
  <c r="AH46" i="14"/>
  <c r="ED41" i="14"/>
  <c r="CR33" i="14"/>
  <c r="BB56" i="14"/>
  <c r="AT25" i="14"/>
  <c r="AZ44" i="14"/>
  <c r="AT48" i="14"/>
  <c r="DD39" i="14"/>
  <c r="DR31" i="14"/>
  <c r="EF38" i="14"/>
  <c r="CH37" i="14"/>
  <c r="DB28" i="14"/>
  <c r="AN52" i="14"/>
  <c r="CP64" i="14"/>
  <c r="CS58" i="14"/>
  <c r="CF60" i="14"/>
  <c r="CI64" i="14"/>
  <c r="BU60" i="14"/>
  <c r="BC64" i="14"/>
  <c r="BA60" i="14"/>
  <c r="AY58" i="14"/>
  <c r="CE58" i="14"/>
  <c r="BY60" i="14"/>
  <c r="CX58" i="14"/>
  <c r="BU57" i="14"/>
  <c r="CC64" i="14"/>
  <c r="AQ58" i="14"/>
  <c r="CG60" i="14"/>
  <c r="DE64" i="14"/>
  <c r="AI64" i="14"/>
  <c r="DH60" i="14"/>
  <c r="CZ58" i="14"/>
  <c r="CJ64" i="14"/>
  <c r="DG58" i="14"/>
  <c r="AS58" i="14"/>
  <c r="W9" i="19" s="1"/>
  <c r="EL58" i="14"/>
  <c r="BJ64" i="14"/>
  <c r="DX58" i="14"/>
  <c r="BK58" i="14"/>
  <c r="BI64" i="14"/>
  <c r="EK58" i="14"/>
  <c r="AU60" i="14"/>
  <c r="DD58" i="14"/>
  <c r="AU64" i="14"/>
  <c r="DO60" i="14"/>
  <c r="DE57" i="14"/>
  <c r="CG64" i="14"/>
  <c r="EN64" i="14"/>
  <c r="CA60" i="14"/>
  <c r="CU60" i="14"/>
  <c r="EF64" i="14"/>
  <c r="CT60" i="14"/>
  <c r="CH60" i="14"/>
  <c r="CA58" i="14"/>
  <c r="AM57" i="14"/>
  <c r="AY80" i="14"/>
  <c r="AQ100" i="14"/>
  <c r="AV74" i="14"/>
  <c r="DA88" i="14"/>
  <c r="DV66" i="14"/>
  <c r="AJ81" i="14"/>
  <c r="AQ65" i="14"/>
  <c r="BJ68" i="14"/>
  <c r="ED76" i="14"/>
  <c r="BJ81" i="14"/>
  <c r="AS72" i="14"/>
  <c r="EM66" i="14"/>
  <c r="DF74" i="14"/>
  <c r="AW74" i="14"/>
  <c r="CF90" i="14"/>
  <c r="AH90" i="14"/>
  <c r="BM82" i="14"/>
  <c r="DO73" i="14"/>
  <c r="AN88" i="14"/>
  <c r="AH84" i="14"/>
  <c r="EN81" i="14"/>
  <c r="AY65" i="14"/>
  <c r="EA84" i="14"/>
  <c r="BK88" i="14"/>
  <c r="AK84" i="14"/>
  <c r="AT113" i="14"/>
  <c r="DU98" i="14"/>
  <c r="EB34" i="14"/>
  <c r="BP52" i="14"/>
  <c r="BL48" i="14"/>
  <c r="CQ57" i="14"/>
  <c r="CR60" i="14"/>
  <c r="AQ57" i="14"/>
  <c r="AJ60" i="14"/>
  <c r="DZ64" i="14"/>
  <c r="BX64" i="14"/>
  <c r="CI57" i="14"/>
  <c r="DQ57" i="14"/>
  <c r="AK58" i="14"/>
  <c r="DW58" i="14"/>
  <c r="BG57" i="14"/>
  <c r="AN57" i="14"/>
  <c r="AN60" i="14"/>
  <c r="BV60" i="14"/>
  <c r="DN64" i="14"/>
  <c r="BL57" i="14"/>
  <c r="EJ64" i="14"/>
  <c r="AX104" i="14"/>
  <c r="CP65" i="14"/>
  <c r="CO105" i="14"/>
  <c r="CM84" i="14"/>
  <c r="CO89" i="14"/>
  <c r="CN112" i="14"/>
  <c r="CP68" i="14"/>
  <c r="CO108" i="14"/>
  <c r="CO72" i="14"/>
  <c r="CS114" i="14"/>
  <c r="CR114" i="14"/>
  <c r="CP100" i="14"/>
  <c r="CQ92" i="14"/>
  <c r="CQ89" i="14"/>
  <c r="CT66" i="14"/>
  <c r="CP104" i="14"/>
  <c r="CR90" i="14"/>
  <c r="CP80" i="14"/>
  <c r="CR81" i="14"/>
  <c r="CS74" i="14"/>
  <c r="CR104" i="14"/>
  <c r="CQ98" i="14"/>
  <c r="CP113" i="14"/>
  <c r="CQ120" i="14"/>
  <c r="CT98" i="14"/>
  <c r="CU104" i="14"/>
  <c r="CT92" i="14"/>
  <c r="CT76" i="14"/>
  <c r="CW65" i="14"/>
  <c r="CU74" i="14"/>
  <c r="CT100" i="14"/>
  <c r="DX84" i="14"/>
  <c r="DH76" i="14"/>
  <c r="EA92" i="14"/>
  <c r="BY89" i="14"/>
  <c r="CJ81" i="14"/>
  <c r="BD65" i="14"/>
  <c r="AQ66" i="14"/>
  <c r="BA81" i="14"/>
  <c r="CF88" i="14"/>
  <c r="AL80" i="14"/>
  <c r="CY80" i="14"/>
  <c r="BB73" i="14"/>
  <c r="BR96" i="14"/>
  <c r="BA74" i="14"/>
  <c r="DW92" i="14"/>
  <c r="EH65" i="14"/>
  <c r="BJ72" i="14"/>
  <c r="BM66" i="14"/>
  <c r="DB66" i="14"/>
  <c r="AX65" i="14"/>
  <c r="AX73" i="14"/>
  <c r="DP80" i="14"/>
  <c r="AH74" i="14"/>
  <c r="AR56" i="14"/>
  <c r="DX39" i="14"/>
  <c r="DR34" i="14"/>
  <c r="CF56" i="14"/>
  <c r="CV28" i="14"/>
  <c r="EF28" i="14"/>
  <c r="DV31" i="14"/>
  <c r="DP47" i="14"/>
  <c r="DL38" i="14"/>
  <c r="BP44" i="14"/>
  <c r="EB47" i="14"/>
  <c r="CZ53" i="14"/>
  <c r="CT33" i="14"/>
  <c r="DL44" i="14"/>
  <c r="EH38" i="14"/>
  <c r="AX39" i="14"/>
  <c r="BL49" i="14"/>
  <c r="DP52" i="14"/>
  <c r="CZ54" i="14"/>
  <c r="AF28" i="14"/>
  <c r="CO82" i="14"/>
  <c r="CM98" i="14"/>
  <c r="CM113" i="14"/>
  <c r="CM73" i="14"/>
  <c r="CM100" i="14"/>
  <c r="CN89" i="14"/>
  <c r="CS105" i="14"/>
  <c r="AW66" i="14"/>
  <c r="BV76" i="14"/>
  <c r="EJ66" i="14"/>
  <c r="CA89" i="14"/>
  <c r="AP74" i="14"/>
  <c r="DS81" i="14"/>
  <c r="BP74" i="14"/>
  <c r="AJ66" i="14"/>
  <c r="EC65" i="14"/>
  <c r="BC96" i="14"/>
  <c r="AG89" i="14"/>
  <c r="V4" i="23" s="1"/>
  <c r="AL68" i="14"/>
  <c r="CX76" i="14"/>
  <c r="BU72" i="14"/>
  <c r="EL96" i="14"/>
  <c r="AU88" i="14"/>
  <c r="BZ96" i="14"/>
  <c r="CI73" i="14"/>
  <c r="DG80" i="14"/>
  <c r="CL96" i="14"/>
  <c r="DJ72" i="14"/>
  <c r="CC88" i="14"/>
  <c r="EN66" i="14"/>
  <c r="DJ68" i="14"/>
  <c r="AS96" i="14"/>
  <c r="CF92" i="14"/>
  <c r="CJ74" i="14"/>
  <c r="EN74" i="14"/>
  <c r="CG89" i="14"/>
  <c r="AH81" i="14"/>
  <c r="CK65" i="14"/>
  <c r="BR66" i="14"/>
  <c r="DH73" i="14"/>
  <c r="DR96" i="14"/>
  <c r="AY100" i="14"/>
  <c r="BG74" i="14"/>
  <c r="BJ84" i="14"/>
  <c r="AY90" i="14"/>
  <c r="DW82" i="14"/>
  <c r="DW84" i="14"/>
  <c r="CJ116" i="14"/>
  <c r="BB105" i="14"/>
  <c r="DD113" i="14"/>
  <c r="CJ113" i="14"/>
  <c r="DR92" i="14"/>
  <c r="DB37" i="14"/>
  <c r="DZ49" i="14"/>
  <c r="BJ28" i="14"/>
  <c r="EJ39" i="14"/>
  <c r="DR55" i="14"/>
  <c r="AF51" i="14"/>
  <c r="AN30" i="14"/>
  <c r="EB37" i="14"/>
  <c r="BV49" i="14"/>
  <c r="BN40" i="14"/>
  <c r="AV25" i="14"/>
  <c r="AT40" i="14"/>
  <c r="BR34" i="14"/>
  <c r="CN54" i="14"/>
  <c r="CN52" i="14"/>
  <c r="CN34" i="14"/>
  <c r="CP51" i="14"/>
  <c r="CP35" i="14"/>
  <c r="CP50" i="14"/>
  <c r="BD39" i="14"/>
  <c r="AX33" i="14"/>
  <c r="AV41" i="14"/>
  <c r="BR40" i="14"/>
  <c r="DB53" i="14"/>
  <c r="DJ34" i="14"/>
  <c r="AH29" i="14"/>
  <c r="DB38" i="14"/>
  <c r="BX48" i="14"/>
  <c r="CD55" i="14"/>
  <c r="DN50" i="14"/>
  <c r="DT38" i="14"/>
  <c r="CX37" i="14"/>
  <c r="CF49" i="14"/>
  <c r="CF50" i="14"/>
  <c r="EH35" i="14"/>
  <c r="DR38" i="14"/>
  <c r="AZ35" i="14"/>
  <c r="AT46" i="14"/>
  <c r="AJ52" i="14"/>
  <c r="BX47" i="14"/>
  <c r="CR28" i="14"/>
  <c r="CL52" i="14"/>
  <c r="DJ46" i="14"/>
  <c r="BN52" i="14"/>
  <c r="DR36" i="14"/>
  <c r="BN33" i="14"/>
  <c r="DJ36" i="14"/>
  <c r="EN41" i="14"/>
  <c r="DD53" i="14"/>
  <c r="AH36" i="14"/>
  <c r="AZ41" i="14"/>
  <c r="CZ49" i="14"/>
  <c r="AJ25" i="14"/>
  <c r="BN50" i="14"/>
  <c r="BJ31" i="14"/>
  <c r="DH37" i="14"/>
  <c r="DF55" i="14"/>
  <c r="ED33" i="14"/>
  <c r="AL49" i="14"/>
  <c r="EH33" i="14"/>
  <c r="AN40" i="14"/>
  <c r="CX36" i="14"/>
  <c r="AP48" i="14"/>
  <c r="BV39" i="14"/>
  <c r="DH28" i="14"/>
  <c r="DB50" i="14"/>
  <c r="AV39" i="14"/>
  <c r="BH47" i="14"/>
  <c r="DZ28" i="14"/>
  <c r="EN38" i="14"/>
  <c r="DH49" i="14"/>
  <c r="BD52" i="14"/>
  <c r="EB53" i="14"/>
  <c r="AT44" i="14"/>
  <c r="BV52" i="14"/>
  <c r="EH50" i="14"/>
  <c r="DH35" i="14"/>
  <c r="DJ39" i="14"/>
  <c r="BB28" i="14"/>
  <c r="CL49" i="14"/>
  <c r="CX38" i="14"/>
  <c r="DP55" i="14"/>
  <c r="DJ55" i="14"/>
  <c r="AR41" i="14"/>
  <c r="AR33" i="14"/>
  <c r="DJ31" i="14"/>
  <c r="EH52" i="14"/>
  <c r="BN31" i="14"/>
  <c r="CF34" i="14"/>
  <c r="BH34" i="14"/>
  <c r="DN36" i="14"/>
  <c r="BX28" i="14"/>
  <c r="CF33" i="14"/>
  <c r="DX38" i="14"/>
  <c r="EB55" i="14"/>
  <c r="BN49" i="14"/>
  <c r="CV33" i="14"/>
  <c r="BL55" i="14"/>
  <c r="CZ55" i="14"/>
  <c r="CX53" i="14"/>
  <c r="EJ37" i="14"/>
  <c r="DP54" i="14"/>
  <c r="CB50" i="14"/>
  <c r="DL49" i="14"/>
  <c r="AF54" i="14"/>
  <c r="BJ49" i="14"/>
  <c r="AX41" i="14"/>
  <c r="CZ25" i="14"/>
  <c r="CJ50" i="14"/>
  <c r="CL44" i="14"/>
  <c r="CT37" i="14"/>
  <c r="CH33" i="14"/>
  <c r="AN56" i="14"/>
  <c r="CB37" i="14"/>
  <c r="BT47" i="14"/>
  <c r="BX25" i="14"/>
  <c r="DP44" i="14"/>
  <c r="DV34" i="14"/>
  <c r="AP54" i="14"/>
  <c r="DH53" i="14"/>
  <c r="EB31" i="14"/>
  <c r="AF40" i="14"/>
  <c r="EN50" i="14"/>
  <c r="DV38" i="14"/>
  <c r="CB33" i="14"/>
  <c r="CT44" i="14"/>
  <c r="BP28" i="14"/>
  <c r="CR34" i="14"/>
  <c r="DT51" i="14"/>
  <c r="CT53" i="14"/>
  <c r="CB25" i="14"/>
  <c r="BB48" i="14"/>
  <c r="AX30" i="14"/>
  <c r="DL35" i="14"/>
  <c r="ED55" i="14"/>
  <c r="AF48" i="14"/>
  <c r="BD49" i="14"/>
  <c r="DT47" i="14"/>
  <c r="DP33" i="14"/>
  <c r="DN47" i="14"/>
  <c r="AV54" i="14"/>
  <c r="CN39" i="14"/>
  <c r="CN53" i="14"/>
  <c r="CN47" i="14"/>
  <c r="CN33" i="14"/>
  <c r="CN44" i="14"/>
  <c r="CP31" i="14"/>
  <c r="CP38" i="14"/>
  <c r="CP36" i="14"/>
  <c r="AJ39" i="14"/>
  <c r="AT38" i="14"/>
  <c r="AN41" i="14"/>
  <c r="AN28" i="14"/>
  <c r="CF28" i="14"/>
  <c r="AR38" i="14"/>
  <c r="AP41" i="14"/>
  <c r="AR40" i="14"/>
  <c r="AH47" i="14"/>
  <c r="BZ53" i="14"/>
  <c r="BT52" i="14"/>
  <c r="DH34" i="14"/>
  <c r="DD36" i="14"/>
  <c r="BR47" i="14"/>
  <c r="EF44" i="14"/>
  <c r="EF50" i="14"/>
  <c r="DH47" i="14"/>
  <c r="AL44" i="14"/>
  <c r="BH49" i="14"/>
  <c r="DR35" i="14"/>
  <c r="DV39" i="14"/>
  <c r="BZ31" i="14"/>
  <c r="BB33" i="14"/>
  <c r="DX47" i="14"/>
  <c r="AJ53" i="14"/>
  <c r="CV52" i="14"/>
  <c r="CV31" i="14"/>
  <c r="BD36" i="14"/>
  <c r="AV40" i="14"/>
  <c r="CL35" i="14"/>
  <c r="BR41" i="14"/>
  <c r="BR31" i="14"/>
  <c r="BB31" i="14"/>
  <c r="AJ28" i="14"/>
  <c r="DP28" i="14"/>
  <c r="BJ32" i="14"/>
  <c r="CR35" i="14"/>
  <c r="BT25" i="14"/>
  <c r="CX33" i="14"/>
  <c r="EF54" i="14"/>
  <c r="BF48" i="14"/>
  <c r="CZ41" i="14"/>
  <c r="EH44" i="14"/>
  <c r="CR51" i="14"/>
  <c r="AJ48" i="14"/>
  <c r="CH25" i="14"/>
  <c r="DJ54" i="14"/>
  <c r="CH51" i="14"/>
  <c r="AV48" i="14"/>
  <c r="CD35" i="14"/>
  <c r="DT34" i="14"/>
  <c r="AV32" i="14"/>
  <c r="DP39" i="14"/>
  <c r="DB52" i="14"/>
  <c r="CJ28" i="14"/>
  <c r="BL52" i="14"/>
  <c r="BJ55" i="14"/>
  <c r="AZ39" i="14"/>
  <c r="AF27" i="14"/>
  <c r="DT31" i="14"/>
  <c r="CJ33" i="14"/>
  <c r="BZ33" i="14"/>
  <c r="BX53" i="14"/>
  <c r="EH55" i="14"/>
  <c r="DH33" i="14"/>
  <c r="AJ38" i="14"/>
  <c r="BX32" i="14"/>
  <c r="BR35" i="14"/>
  <c r="CX49" i="14"/>
  <c r="DL28" i="14"/>
  <c r="AN48" i="14"/>
  <c r="AT55" i="14"/>
  <c r="DH55" i="14"/>
  <c r="AJ41" i="14"/>
  <c r="BT49" i="14"/>
  <c r="BJ34" i="14"/>
  <c r="EL49" i="14"/>
  <c r="EL41" i="14"/>
  <c r="BZ32" i="14"/>
  <c r="BR36" i="14"/>
  <c r="CZ37" i="14"/>
  <c r="CV25" i="14"/>
  <c r="BT51" i="14"/>
  <c r="CR50" i="14"/>
  <c r="AX25" i="14"/>
  <c r="ED49" i="14"/>
  <c r="DT54" i="14"/>
  <c r="EH53" i="14"/>
  <c r="AV44" i="14"/>
  <c r="CV51" i="14"/>
  <c r="DF28" i="14"/>
  <c r="BV50" i="14"/>
  <c r="AX31" i="14"/>
  <c r="BX49" i="14"/>
  <c r="BR32" i="14"/>
  <c r="BB49" i="14"/>
  <c r="DB39" i="14"/>
  <c r="AT31" i="14"/>
  <c r="DV51" i="14"/>
  <c r="AL41" i="14"/>
  <c r="DP51" i="14"/>
  <c r="DN41" i="14"/>
  <c r="EL52" i="14"/>
  <c r="CZ44" i="14"/>
  <c r="DT52" i="14"/>
  <c r="CF38" i="14"/>
  <c r="BH56" i="14"/>
  <c r="DT35" i="14"/>
  <c r="AT30" i="14"/>
  <c r="AX28" i="14"/>
  <c r="DL31" i="14"/>
  <c r="CX39" i="14"/>
  <c r="EF37" i="14"/>
  <c r="BB39" i="14"/>
  <c r="BF47" i="14"/>
  <c r="CT35" i="14"/>
  <c r="AF32" i="14"/>
  <c r="BF28" i="14"/>
  <c r="ED44" i="14"/>
  <c r="DH41" i="14"/>
  <c r="CN76" i="14"/>
  <c r="CO114" i="14"/>
  <c r="CN98" i="14"/>
  <c r="CM120" i="14"/>
  <c r="CM106" i="14"/>
  <c r="CN108" i="14"/>
  <c r="CR113" i="14"/>
  <c r="CS120" i="14"/>
  <c r="CS90" i="14"/>
  <c r="CR112" i="14"/>
  <c r="CP90" i="14"/>
  <c r="CR74" i="14"/>
  <c r="CQ80" i="14"/>
  <c r="CP98" i="14"/>
  <c r="CQ104" i="14"/>
  <c r="CU72" i="14"/>
  <c r="CS92" i="14"/>
  <c r="CT82" i="14"/>
  <c r="CU112" i="14"/>
  <c r="CT114" i="14"/>
  <c r="CT113" i="14"/>
  <c r="CT120" i="14"/>
  <c r="CU82" i="14"/>
  <c r="CT90" i="14"/>
  <c r="CT80" i="14"/>
  <c r="AT81" i="14"/>
  <c r="DF65" i="14"/>
  <c r="EO81" i="14"/>
  <c r="AW68" i="14"/>
  <c r="EB81" i="14"/>
  <c r="AZ96" i="14"/>
  <c r="DW90" i="14"/>
  <c r="AF73" i="14"/>
  <c r="N4" i="21" s="1"/>
  <c r="DU81" i="14"/>
  <c r="AX81" i="14"/>
  <c r="CN88" i="14"/>
  <c r="CM108" i="14"/>
  <c r="CO76" i="14"/>
  <c r="CN105" i="14"/>
  <c r="CO66" i="14"/>
  <c r="CM81" i="14"/>
  <c r="CS88" i="14"/>
  <c r="DN96" i="14"/>
  <c r="BV92" i="14"/>
  <c r="BA68" i="14"/>
  <c r="EB65" i="14"/>
  <c r="CF68" i="14"/>
  <c r="DP76" i="14"/>
  <c r="CC72" i="14"/>
  <c r="EE80" i="14"/>
  <c r="DG68" i="14"/>
  <c r="DT88" i="14"/>
  <c r="DQ92" i="14"/>
  <c r="DR73" i="14"/>
  <c r="ED72" i="14"/>
  <c r="BE80" i="14"/>
  <c r="AO88" i="14"/>
  <c r="BN73" i="14"/>
  <c r="DC96" i="14"/>
  <c r="BY88" i="14"/>
  <c r="BK98" i="14"/>
  <c r="BF96" i="14"/>
  <c r="CA74" i="14"/>
  <c r="AT96" i="14"/>
  <c r="BG98" i="14"/>
  <c r="BL88" i="14"/>
  <c r="BS84" i="14"/>
  <c r="CV84" i="14"/>
  <c r="DZ81" i="14"/>
  <c r="BB104" i="14"/>
  <c r="DE72" i="14"/>
  <c r="BV65" i="14"/>
  <c r="EB84" i="14"/>
  <c r="AR80" i="14"/>
  <c r="AF74" i="14"/>
  <c r="O4" i="21" s="1"/>
  <c r="DM68" i="14"/>
  <c r="CV92" i="14"/>
  <c r="EF82" i="14"/>
  <c r="DX92" i="14"/>
  <c r="BN89" i="14"/>
  <c r="DO66" i="14"/>
  <c r="DM66" i="14"/>
  <c r="DO68" i="14"/>
  <c r="BC120" i="14"/>
  <c r="EH120" i="14"/>
  <c r="CA105" i="14"/>
  <c r="EK88" i="14"/>
  <c r="CO97" i="14"/>
  <c r="CO104" i="14"/>
  <c r="CO84" i="14"/>
  <c r="CN106" i="14"/>
  <c r="CM96" i="14"/>
  <c r="CN104" i="14"/>
  <c r="CS65" i="14"/>
  <c r="CP108" i="14"/>
  <c r="CS108" i="14"/>
  <c r="CR68" i="14"/>
  <c r="CQ97" i="14"/>
  <c r="CP88" i="14"/>
  <c r="CS72" i="14"/>
  <c r="CR97" i="14"/>
  <c r="CT72" i="14"/>
  <c r="CS97" i="14"/>
  <c r="CS113" i="14"/>
  <c r="CQ81" i="14"/>
  <c r="CT74" i="14"/>
  <c r="CU106" i="14"/>
  <c r="CT116" i="14"/>
  <c r="CU88" i="14"/>
  <c r="CU100" i="14"/>
  <c r="CT105" i="14"/>
  <c r="CU73" i="14"/>
  <c r="CU108" i="14"/>
  <c r="EG66" i="14"/>
  <c r="AT68" i="14"/>
  <c r="EK72" i="14"/>
  <c r="BX90" i="14"/>
  <c r="DS68" i="14"/>
  <c r="AW73" i="14"/>
  <c r="AN104" i="14"/>
  <c r="EB88" i="14"/>
  <c r="EJ35" i="14"/>
  <c r="AL55" i="14"/>
  <c r="CJ37" i="14"/>
  <c r="BN32" i="14"/>
  <c r="EL31" i="14"/>
  <c r="BJ56" i="14"/>
  <c r="DH51" i="14"/>
  <c r="DH36" i="14"/>
  <c r="EL55" i="14"/>
  <c r="AR28" i="14"/>
  <c r="DB35" i="14"/>
  <c r="AL28" i="14"/>
  <c r="BP55" i="14"/>
  <c r="AT49" i="14"/>
  <c r="EF55" i="14"/>
  <c r="BJ39" i="14"/>
  <c r="CL54" i="14"/>
  <c r="CL53" i="14"/>
  <c r="CD47" i="14"/>
  <c r="DX30" i="14"/>
  <c r="AP31" i="14"/>
  <c r="BV55" i="14"/>
  <c r="DD55" i="14"/>
  <c r="DX53" i="14"/>
  <c r="EF36" i="14"/>
  <c r="AN39" i="14"/>
  <c r="BD55" i="14"/>
  <c r="EN36" i="14"/>
  <c r="CH53" i="14"/>
  <c r="DF53" i="14"/>
  <c r="EB50" i="14"/>
  <c r="AF37" i="14"/>
  <c r="BB40" i="14"/>
  <c r="CD50" i="14"/>
  <c r="CV54" i="14"/>
  <c r="EN53" i="14"/>
  <c r="AH39" i="14"/>
  <c r="AJ49" i="14"/>
  <c r="AR31" i="14"/>
  <c r="DN37" i="14"/>
  <c r="CD33" i="14"/>
  <c r="EB33" i="14"/>
  <c r="AV55" i="14"/>
  <c r="DT53" i="14"/>
  <c r="AF55" i="14"/>
  <c r="BB46" i="14"/>
  <c r="DH25" i="14"/>
  <c r="AJ55" i="14"/>
  <c r="DN52" i="14"/>
  <c r="EJ51" i="14"/>
  <c r="CD37" i="14"/>
  <c r="BD40" i="14"/>
  <c r="DF33" i="14"/>
  <c r="EB54" i="14"/>
  <c r="CJ40" i="14"/>
  <c r="CZ50" i="14"/>
  <c r="BR51" i="14"/>
  <c r="BX56" i="14"/>
  <c r="BX34" i="14"/>
  <c r="CH40" i="14"/>
  <c r="AL48" i="14"/>
  <c r="BZ55" i="14"/>
  <c r="EB41" i="14"/>
  <c r="CF25" i="14"/>
  <c r="CV44" i="14"/>
  <c r="AN36" i="14"/>
  <c r="CN97" i="14"/>
  <c r="CO74" i="14"/>
  <c r="CM89" i="14"/>
  <c r="CM116" i="14"/>
  <c r="CO80" i="14"/>
  <c r="CM114" i="14"/>
  <c r="CN100" i="14"/>
  <c r="CM112" i="14"/>
  <c r="CN114" i="14"/>
  <c r="CO73" i="14"/>
  <c r="CP84" i="14"/>
  <c r="CQ105" i="14"/>
  <c r="CR84" i="14"/>
  <c r="CQ100" i="14"/>
  <c r="CR105" i="14"/>
  <c r="CP116" i="14"/>
  <c r="CS106" i="14"/>
  <c r="CR108" i="14"/>
  <c r="CQ116" i="14"/>
  <c r="CQ82" i="14"/>
  <c r="CS98" i="14"/>
  <c r="CS82" i="14"/>
  <c r="CS80" i="14"/>
  <c r="CU80" i="14"/>
  <c r="CU84" i="14"/>
  <c r="CU113" i="14"/>
  <c r="CU90" i="14"/>
  <c r="CU120" i="14"/>
  <c r="CU92" i="14"/>
  <c r="CU105" i="14"/>
  <c r="CW90" i="14"/>
  <c r="AS68" i="14"/>
  <c r="DP82" i="14"/>
  <c r="BP81" i="14"/>
  <c r="BX82" i="14"/>
  <c r="BL92" i="14"/>
  <c r="BJ74" i="14"/>
  <c r="DS92" i="14"/>
  <c r="AQ68" i="14"/>
  <c r="EE81" i="14"/>
  <c r="AJ104" i="14"/>
  <c r="DM76" i="14"/>
  <c r="AN76" i="14"/>
  <c r="DN81" i="14"/>
  <c r="AK72" i="14"/>
  <c r="CD96" i="14"/>
  <c r="DH89" i="14"/>
  <c r="DV81" i="14"/>
  <c r="DB96" i="14"/>
  <c r="BN96" i="14"/>
  <c r="AV88" i="14"/>
  <c r="CC96" i="14"/>
  <c r="BK100" i="14"/>
  <c r="BT92" i="14"/>
  <c r="DW65" i="14"/>
  <c r="EA66" i="14"/>
  <c r="AV84" i="14"/>
  <c r="CC68" i="14"/>
  <c r="EA88" i="14"/>
  <c r="AS74" i="14"/>
  <c r="BI82" i="14"/>
  <c r="BM76" i="14"/>
  <c r="AP90" i="14"/>
  <c r="AJ90" i="14"/>
  <c r="AV73" i="14"/>
  <c r="EA65" i="14"/>
  <c r="EN84" i="14"/>
  <c r="AL74" i="14"/>
  <c r="BH65" i="14"/>
  <c r="CM72" i="14"/>
  <c r="BA65" i="14"/>
  <c r="BR84" i="14"/>
  <c r="CY82" i="14"/>
  <c r="DL90" i="14"/>
  <c r="AR25" i="14"/>
  <c r="BV56" i="14"/>
  <c r="AL31" i="14"/>
  <c r="BT34" i="14"/>
  <c r="CF35" i="14"/>
  <c r="DZ34" i="14"/>
  <c r="DD44" i="14"/>
  <c r="AF38" i="14"/>
  <c r="CT51" i="14"/>
  <c r="DB54" i="14"/>
  <c r="AH53" i="14"/>
  <c r="DD35" i="14"/>
  <c r="BX51" i="14"/>
  <c r="DT49" i="14"/>
  <c r="DZ41" i="14"/>
  <c r="AL40" i="14"/>
  <c r="CJ53" i="14"/>
  <c r="CX25" i="14"/>
  <c r="DR52" i="14"/>
  <c r="AH37" i="14"/>
  <c r="CL55" i="14"/>
  <c r="BT55" i="14"/>
  <c r="BV36" i="14"/>
  <c r="CF54" i="14"/>
  <c r="DD25" i="14"/>
  <c r="AV52" i="14"/>
  <c r="DR25" i="14"/>
  <c r="BH32" i="14"/>
  <c r="AJ46" i="14"/>
  <c r="DL53" i="14"/>
  <c r="EH31" i="14"/>
  <c r="CR38" i="14"/>
  <c r="DF37" i="14"/>
  <c r="CZ52" i="14"/>
  <c r="AJ31" i="14"/>
  <c r="DX51" i="14"/>
  <c r="AR49" i="14"/>
  <c r="BP40" i="14"/>
  <c r="DT39" i="14"/>
  <c r="CB40" i="14"/>
  <c r="AH45" i="14"/>
  <c r="DZ44" i="14"/>
  <c r="BN41" i="14"/>
  <c r="DR44" i="14"/>
  <c r="AT28" i="14"/>
  <c r="BH36" i="14"/>
  <c r="AJ37" i="14"/>
  <c r="CN38" i="14"/>
  <c r="CN55" i="14"/>
  <c r="CN31" i="14"/>
  <c r="CP52" i="14"/>
  <c r="CP37" i="14"/>
  <c r="CP49" i="14"/>
  <c r="BN47" i="14"/>
  <c r="DV52" i="14"/>
  <c r="BP31" i="14"/>
  <c r="AV56" i="14"/>
  <c r="BV35" i="14"/>
  <c r="CJ32" i="14"/>
  <c r="EJ34" i="14"/>
  <c r="DD50" i="14"/>
  <c r="BZ56" i="14"/>
  <c r="CJ35" i="14"/>
  <c r="BB41" i="14"/>
  <c r="BR50" i="14"/>
  <c r="DT36" i="14"/>
  <c r="AT32" i="14"/>
  <c r="DN25" i="14"/>
  <c r="AZ46" i="14"/>
  <c r="BP48" i="14"/>
  <c r="CH35" i="14"/>
  <c r="AN55" i="14"/>
  <c r="BB30" i="14"/>
  <c r="BZ44" i="14"/>
  <c r="EF47" i="14"/>
  <c r="CZ31" i="14"/>
  <c r="CD32" i="14"/>
  <c r="EN54" i="14"/>
  <c r="AH38" i="14"/>
  <c r="BL30" i="14"/>
  <c r="DZ39" i="14"/>
  <c r="BV37" i="14"/>
  <c r="CT28" i="14"/>
  <c r="AH56" i="14"/>
  <c r="DL25" i="14"/>
  <c r="BF33" i="14"/>
  <c r="AT54" i="14"/>
  <c r="BJ50" i="14"/>
  <c r="CT50" i="14"/>
  <c r="DH52" i="14"/>
  <c r="DD33" i="14"/>
  <c r="CD39" i="14"/>
  <c r="DR54" i="14"/>
  <c r="EF25" i="14"/>
  <c r="CZ35" i="14"/>
  <c r="EB36" i="14"/>
  <c r="DD49" i="14"/>
  <c r="CL36" i="14"/>
  <c r="AN46" i="14"/>
  <c r="AN49" i="14"/>
  <c r="BD28" i="14"/>
  <c r="BR44" i="14"/>
  <c r="AV47" i="14"/>
  <c r="BJ40" i="14"/>
  <c r="CV38" i="14"/>
  <c r="DT28" i="14"/>
  <c r="CH32" i="14"/>
  <c r="CJ36" i="14"/>
  <c r="BL25" i="14"/>
  <c r="DN28" i="14"/>
  <c r="DZ30" i="14"/>
  <c r="DV44" i="14"/>
  <c r="AZ52" i="14"/>
  <c r="DL37" i="14"/>
  <c r="AF35" i="14"/>
  <c r="AN4" i="27" s="1"/>
  <c r="BL33" i="14"/>
  <c r="BJ41" i="14"/>
  <c r="EF39" i="14"/>
  <c r="CX34" i="14"/>
  <c r="AL47" i="14"/>
  <c r="BV33" i="14"/>
  <c r="DV37" i="14"/>
  <c r="DD38" i="14"/>
  <c r="DX37" i="14"/>
  <c r="ED39" i="14"/>
  <c r="AZ32" i="14"/>
  <c r="CX52" i="14"/>
  <c r="CT34" i="14"/>
  <c r="AN33" i="14"/>
  <c r="DP49" i="14"/>
  <c r="BV28" i="14"/>
  <c r="ED38" i="14"/>
  <c r="BN56" i="14"/>
  <c r="DJ38" i="14"/>
  <c r="EH41" i="14"/>
  <c r="EJ54" i="14"/>
  <c r="AV33" i="14"/>
  <c r="DV28" i="14"/>
  <c r="AZ31" i="14"/>
  <c r="DD52" i="14"/>
  <c r="AP39" i="14"/>
  <c r="AJ32" i="14"/>
  <c r="BL50" i="14"/>
  <c r="CB35" i="14"/>
  <c r="BF52" i="14"/>
  <c r="AX55" i="14"/>
  <c r="AH28" i="14"/>
  <c r="BZ25" i="14"/>
  <c r="AP36" i="14"/>
  <c r="BD41" i="14"/>
  <c r="BZ39" i="14"/>
  <c r="DR50" i="14"/>
  <c r="AL56" i="14"/>
  <c r="AL39" i="14"/>
  <c r="AJ36" i="14"/>
  <c r="AZ30" i="14"/>
  <c r="CV39" i="14"/>
  <c r="AV36" i="14"/>
  <c r="AL54" i="14"/>
  <c r="AH52" i="14"/>
  <c r="EB49" i="14"/>
  <c r="DV41" i="14"/>
  <c r="AZ36" i="14"/>
  <c r="AH41" i="14"/>
  <c r="BP35" i="14"/>
  <c r="EJ49" i="14"/>
  <c r="EH54" i="14"/>
  <c r="CJ54" i="14"/>
  <c r="DF44" i="14"/>
  <c r="DF54" i="14"/>
  <c r="CF51" i="14"/>
  <c r="CA66" i="14"/>
  <c r="BH68" i="14"/>
  <c r="AM104" i="14"/>
  <c r="EF66" i="14"/>
  <c r="BX65" i="14"/>
  <c r="BW90" i="14"/>
  <c r="DQ82" i="14"/>
  <c r="EC88" i="14"/>
  <c r="EF90" i="14"/>
  <c r="EL90" i="14"/>
  <c r="AW100" i="14"/>
  <c r="DA106" i="14"/>
  <c r="DE106" i="14"/>
  <c r="DG98" i="14"/>
  <c r="DG112" i="14"/>
  <c r="BM97" i="14"/>
  <c r="CM90" i="14"/>
  <c r="CO120" i="14"/>
  <c r="CM80" i="14"/>
  <c r="CO65" i="14"/>
  <c r="CN84" i="14"/>
  <c r="CM76" i="14"/>
  <c r="CN116" i="14"/>
  <c r="CQ68" i="14"/>
  <c r="CM105" i="14"/>
  <c r="CR73" i="14"/>
  <c r="CQ112" i="14"/>
  <c r="CP82" i="14"/>
  <c r="CR96" i="14"/>
  <c r="CP76" i="14"/>
  <c r="CS84" i="14"/>
  <c r="CP106" i="14"/>
  <c r="CS76" i="14"/>
  <c r="CR80" i="14"/>
  <c r="CT65" i="14"/>
  <c r="CQ96" i="14"/>
  <c r="CQ108" i="14"/>
  <c r="CQ76" i="14"/>
  <c r="CN113" i="14"/>
  <c r="CT88" i="14"/>
  <c r="CT81" i="14"/>
  <c r="CU97" i="14"/>
  <c r="CU96" i="14"/>
  <c r="CU98" i="14"/>
  <c r="CU89" i="14"/>
  <c r="CT97" i="14"/>
  <c r="CZ84" i="14"/>
  <c r="DV82" i="14"/>
  <c r="BJ92" i="14"/>
  <c r="DB73" i="14"/>
  <c r="BC80" i="14"/>
  <c r="BQ89" i="14"/>
  <c r="BJ66" i="14"/>
  <c r="CX88" i="14"/>
  <c r="BC76" i="14"/>
  <c r="DY88" i="14"/>
  <c r="AU76" i="14"/>
  <c r="BT72" i="14"/>
  <c r="BL90" i="14"/>
  <c r="EI65" i="14"/>
  <c r="BF82" i="14"/>
  <c r="EF74" i="14"/>
  <c r="EO72" i="14"/>
  <c r="BI81" i="14"/>
  <c r="AU72" i="14"/>
  <c r="CE84" i="14"/>
  <c r="BT73" i="14"/>
  <c r="AU68" i="14"/>
  <c r="DC65" i="14"/>
  <c r="BW74" i="14"/>
  <c r="BZ65" i="14"/>
  <c r="AV65" i="14"/>
  <c r="DB72" i="14"/>
  <c r="BW65" i="14"/>
  <c r="EC80" i="14"/>
  <c r="BK89" i="14"/>
  <c r="EJ98" i="14"/>
  <c r="BS76" i="14"/>
  <c r="BD89" i="14"/>
  <c r="BV73" i="14"/>
  <c r="DT68" i="14"/>
  <c r="AH76" i="14"/>
  <c r="BE82" i="14"/>
  <c r="BU66" i="14"/>
  <c r="DT74" i="14"/>
  <c r="DP84" i="14"/>
  <c r="BZ76" i="14"/>
  <c r="EJ65" i="14"/>
  <c r="AF88" i="14"/>
  <c r="U4" i="22" s="1"/>
  <c r="BK73" i="14"/>
  <c r="BO81" i="14"/>
  <c r="DE104" i="14"/>
  <c r="CJ38" i="14"/>
  <c r="CV34" i="14"/>
  <c r="DX55" i="14"/>
  <c r="CR37" i="14"/>
  <c r="BP25" i="14"/>
  <c r="CL47" i="14"/>
  <c r="ED52" i="14"/>
  <c r="DJ53" i="14"/>
  <c r="DF39" i="14"/>
  <c r="AP38" i="14"/>
  <c r="DH39" i="14"/>
  <c r="AR32" i="14"/>
  <c r="DP38" i="14"/>
  <c r="BN25" i="14"/>
  <c r="BJ48" i="14"/>
  <c r="DD41" i="14"/>
  <c r="DP36" i="14"/>
  <c r="DX25" i="14"/>
  <c r="BP49" i="14"/>
  <c r="AR36" i="14"/>
  <c r="CD49" i="14"/>
  <c r="BR52" i="14"/>
  <c r="DF36" i="14"/>
  <c r="BV48" i="14"/>
  <c r="CB41" i="14"/>
  <c r="AN54" i="14"/>
  <c r="BT36" i="14"/>
  <c r="AJ30" i="14"/>
  <c r="BT31" i="14"/>
  <c r="BP41" i="14"/>
  <c r="EL44" i="14"/>
  <c r="CH56" i="14"/>
  <c r="CL31" i="14"/>
  <c r="DB44" i="14"/>
  <c r="DV33" i="14"/>
  <c r="BZ47" i="14"/>
  <c r="CF44" i="14"/>
  <c r="BX50" i="14"/>
  <c r="AV31" i="14"/>
  <c r="BD35" i="14"/>
  <c r="AR52" i="14"/>
  <c r="DV49" i="14"/>
  <c r="DJ35" i="14"/>
  <c r="BL28" i="14"/>
  <c r="CJ44" i="14"/>
  <c r="EL37" i="14"/>
  <c r="BL41" i="14"/>
  <c r="AP47" i="14"/>
  <c r="CB49" i="14"/>
  <c r="DD28" i="14"/>
  <c r="DR51" i="14"/>
  <c r="AF49" i="14"/>
  <c r="AN25" i="14"/>
  <c r="AT56" i="14"/>
  <c r="DP34" i="14"/>
  <c r="DF52" i="14"/>
  <c r="AJ54" i="14"/>
  <c r="AF30" i="14"/>
  <c r="EJ38" i="14"/>
  <c r="EJ41" i="14"/>
  <c r="BP51" i="14"/>
  <c r="DB51" i="14"/>
  <c r="DN35" i="14"/>
  <c r="AP30" i="14"/>
  <c r="BD32" i="14"/>
  <c r="DZ35" i="14"/>
  <c r="AF47" i="14"/>
  <c r="BR48" i="14"/>
  <c r="BL44" i="14"/>
  <c r="CX31" i="14"/>
  <c r="BL35" i="14"/>
  <c r="AX49" i="14"/>
  <c r="EN33" i="14"/>
  <c r="BF39" i="14"/>
  <c r="CF41" i="14"/>
  <c r="BZ51" i="14"/>
  <c r="CN50" i="14"/>
  <c r="CN37" i="14"/>
  <c r="CN51" i="14"/>
  <c r="CN49" i="14"/>
  <c r="CN35" i="14"/>
  <c r="CP54" i="14"/>
  <c r="CP55" i="14"/>
  <c r="CP34" i="14"/>
  <c r="CP47" i="14"/>
  <c r="CP39" i="14"/>
  <c r="AF53" i="14"/>
  <c r="AH48" i="14"/>
  <c r="AV28" i="14"/>
  <c r="CB39" i="14"/>
  <c r="BB36" i="14"/>
  <c r="AL46" i="14"/>
  <c r="AZ28" i="14"/>
  <c r="BD33" i="14"/>
  <c r="AF25" i="14"/>
  <c r="AD4" i="27" s="1"/>
  <c r="BB55" i="14"/>
  <c r="CH49" i="14"/>
  <c r="BN34" i="14"/>
  <c r="AR47" i="14"/>
  <c r="CD34" i="14"/>
  <c r="CB47" i="14"/>
  <c r="EJ31" i="14"/>
  <c r="DN31" i="14"/>
  <c r="DL47" i="14"/>
  <c r="BF31" i="14"/>
  <c r="CL37" i="14"/>
  <c r="CX41" i="14"/>
  <c r="DJ50" i="14"/>
  <c r="AL30" i="14"/>
  <c r="CV37" i="14"/>
  <c r="AZ55" i="14"/>
  <c r="DT33" i="14"/>
  <c r="DJ52" i="14"/>
  <c r="DJ47" i="14"/>
  <c r="BF25" i="14"/>
  <c r="CL50" i="14"/>
  <c r="DL33" i="14"/>
  <c r="CR53" i="14"/>
  <c r="CH54" i="14"/>
  <c r="BX35" i="14"/>
  <c r="BV53" i="14"/>
  <c r="CR49" i="14"/>
  <c r="DX36" i="14"/>
  <c r="EL38" i="14"/>
  <c r="CB32" i="14"/>
  <c r="BR33" i="14"/>
  <c r="AR44" i="14"/>
  <c r="CL39" i="14"/>
  <c r="DN53" i="14"/>
  <c r="CB31" i="14"/>
  <c r="AP33" i="14"/>
  <c r="AR55" i="14"/>
  <c r="BV51" i="14"/>
  <c r="DN38" i="14"/>
  <c r="AL33" i="14"/>
  <c r="BZ36" i="14"/>
  <c r="EB39" i="14"/>
  <c r="BJ52" i="14"/>
  <c r="CB51" i="14"/>
  <c r="BT56" i="14"/>
  <c r="BL31" i="14"/>
  <c r="AP40" i="14"/>
  <c r="AR48" i="14"/>
  <c r="CR47" i="14"/>
  <c r="CF37" i="14"/>
  <c r="CR39" i="14"/>
  <c r="EN34" i="14"/>
  <c r="DX28" i="14"/>
  <c r="BP50" i="14"/>
  <c r="BN36" i="14"/>
  <c r="BL32" i="14"/>
  <c r="EB28" i="14"/>
  <c r="BD56" i="14"/>
  <c r="CX50" i="14"/>
  <c r="CZ36" i="14"/>
  <c r="BJ33" i="14"/>
  <c r="CZ39" i="14"/>
  <c r="CX30" i="14"/>
  <c r="AF41" i="14"/>
  <c r="AF29" i="14"/>
  <c r="AN31" i="14"/>
  <c r="AJ40" i="14"/>
  <c r="CD40" i="14"/>
  <c r="DV47" i="14"/>
  <c r="BD44" i="14"/>
  <c r="CH38" i="14"/>
  <c r="DB49" i="14"/>
  <c r="DZ52" i="14"/>
  <c r="EH28" i="14"/>
  <c r="CB36" i="14"/>
  <c r="EJ25" i="14"/>
  <c r="DR41" i="14"/>
  <c r="BH52" i="14"/>
  <c r="EL39" i="14"/>
  <c r="DX35" i="14"/>
  <c r="BH28" i="14"/>
  <c r="AF36" i="14"/>
  <c r="DJ25" i="14"/>
  <c r="ED37" i="14"/>
  <c r="DN34" i="14"/>
  <c r="BV25" i="14"/>
  <c r="CL38" i="14"/>
  <c r="DN33" i="14"/>
  <c r="EJ33" i="14"/>
  <c r="AX40" i="14"/>
  <c r="BZ28" i="14"/>
  <c r="EH49" i="14"/>
  <c r="DZ47" i="14"/>
  <c r="ED28" i="14"/>
  <c r="EN47" i="14"/>
  <c r="EL54" i="14"/>
  <c r="EN55" i="14"/>
  <c r="CR54" i="14"/>
  <c r="BF44" i="14"/>
  <c r="ED35" i="14"/>
  <c r="CH36" i="14"/>
  <c r="CJ52" i="14"/>
  <c r="DV50" i="14"/>
  <c r="DF34" i="14"/>
  <c r="CT31" i="14"/>
  <c r="EJ55" i="14"/>
  <c r="EN35" i="14"/>
  <c r="CR36" i="14"/>
  <c r="CF36" i="14"/>
  <c r="CF52" i="14"/>
  <c r="BE30" i="27" s="1"/>
  <c r="CL25" i="14"/>
  <c r="EN31" i="14"/>
  <c r="AZ47" i="14"/>
  <c r="AF33" i="14"/>
  <c r="BD47" i="14"/>
  <c r="AP52" i="14"/>
  <c r="CZ28" i="14"/>
  <c r="DD34" i="14"/>
  <c r="AV30" i="14"/>
  <c r="DB34" i="14"/>
  <c r="BL36" i="14"/>
  <c r="BZ50" i="14"/>
  <c r="CB55" i="14"/>
  <c r="CH48" i="14"/>
  <c r="BZ52" i="14"/>
  <c r="DN55" i="14"/>
  <c r="CX51" i="14"/>
  <c r="BX39" i="14"/>
  <c r="CV53" i="14"/>
  <c r="BZ34" i="14"/>
  <c r="DP25" i="14"/>
  <c r="DP50" i="14"/>
  <c r="AX32" i="14"/>
  <c r="BT28" i="14"/>
  <c r="DV36" i="14"/>
  <c r="DJ37" i="14"/>
  <c r="ED36" i="14"/>
  <c r="DN44" i="14"/>
  <c r="BZ40" i="14"/>
  <c r="BP34" i="14"/>
  <c r="CH50" i="14"/>
  <c r="EN52" i="14"/>
  <c r="CT38" i="14"/>
  <c r="CT49" i="14"/>
  <c r="DF47" i="14"/>
  <c r="CT41" i="14"/>
  <c r="DR28" i="14"/>
  <c r="BJ46" i="14"/>
  <c r="ED47" i="14"/>
  <c r="DJ28" i="14"/>
  <c r="AX44" i="14"/>
  <c r="BF32" i="14"/>
  <c r="BV44" i="14"/>
  <c r="EF31" i="14"/>
  <c r="BN44" i="14"/>
  <c r="BZ37" i="14"/>
  <c r="BZ49" i="14"/>
  <c r="EH47" i="14"/>
  <c r="BH33" i="14"/>
  <c r="CB34" i="14"/>
  <c r="EJ47" i="14"/>
  <c r="CZ33" i="14"/>
  <c r="BP47" i="14"/>
  <c r="EJ52" i="14"/>
  <c r="BH40" i="14"/>
  <c r="AT39" i="14"/>
  <c r="DT44" i="14"/>
  <c r="ED53" i="14"/>
  <c r="EF52" i="14"/>
  <c r="AF45" i="14"/>
  <c r="BZ48" i="14"/>
  <c r="CF53" i="14"/>
  <c r="CT36" i="14"/>
  <c r="EB35" i="14"/>
  <c r="AH40" i="14"/>
  <c r="BN48" i="14"/>
  <c r="EJ53" i="14"/>
  <c r="CT47" i="14"/>
  <c r="CD31" i="14"/>
  <c r="DD54" i="14"/>
  <c r="DJ33" i="14"/>
  <c r="AN38" i="14"/>
  <c r="AJ33" i="14"/>
  <c r="EL51" i="14"/>
  <c r="EH39" i="14"/>
  <c r="AF31" i="14"/>
  <c r="DD51" i="14"/>
  <c r="CX54" i="14"/>
  <c r="BN35" i="14"/>
  <c r="EJ44" i="14"/>
  <c r="CJ25" i="14"/>
  <c r="EJ36" i="14"/>
  <c r="BT39" i="14"/>
  <c r="CD44" i="14"/>
  <c r="CV55" i="14"/>
  <c r="EB38" i="14"/>
  <c r="AJ45" i="14"/>
  <c r="BV47" i="14"/>
  <c r="BT48" i="14"/>
  <c r="EL33" i="14"/>
  <c r="CD51" i="14"/>
  <c r="AX53" i="14"/>
  <c r="CB56" i="14"/>
  <c r="DX44" i="14"/>
  <c r="EL50" i="14"/>
  <c r="EB52" i="14"/>
  <c r="CD36" i="14"/>
  <c r="CV49" i="14"/>
  <c r="AX36" i="14"/>
  <c r="CX55" i="14"/>
  <c r="AN32" i="14"/>
  <c r="BD31" i="14"/>
  <c r="BX31" i="14"/>
  <c r="CD48" i="14"/>
  <c r="DX31" i="14"/>
  <c r="DB36" i="14"/>
  <c r="CT52" i="14"/>
  <c r="AV38" i="14"/>
  <c r="CT54" i="14"/>
  <c r="EF35" i="14"/>
  <c r="BR39" i="14"/>
  <c r="CJ49" i="14"/>
  <c r="DZ37" i="14"/>
  <c r="EH51" i="14"/>
  <c r="DH54" i="14"/>
  <c r="EB51" i="14"/>
  <c r="DZ55" i="14"/>
  <c r="AH54" i="14"/>
  <c r="BT33" i="14"/>
  <c r="DV54" i="14"/>
  <c r="BP36" i="14"/>
  <c r="AL32" i="14"/>
  <c r="DB47" i="14"/>
  <c r="DL36" i="14"/>
  <c r="AV46" i="14"/>
  <c r="DF38" i="14"/>
  <c r="DR47" i="14"/>
  <c r="AF43" i="14"/>
  <c r="BF55" i="14"/>
  <c r="CL28" i="14"/>
  <c r="DF35" i="14"/>
  <c r="DH38" i="14"/>
  <c r="CX28" i="14"/>
  <c r="AF52" i="14"/>
  <c r="AX37" i="14"/>
  <c r="AJ29" i="14"/>
  <c r="ED51" i="14"/>
  <c r="BP56" i="14"/>
  <c r="DV55" i="14"/>
  <c r="DN54" i="14"/>
  <c r="DF49" i="14"/>
  <c r="AN44" i="14"/>
  <c r="AH49" i="14"/>
  <c r="BX55" i="14"/>
  <c r="CJ34" i="14"/>
  <c r="DP53" i="14"/>
  <c r="DZ53" i="14"/>
  <c r="EL53" i="14"/>
  <c r="CX47" i="14"/>
  <c r="AX46" i="14"/>
  <c r="CN92" i="14"/>
  <c r="CM74" i="14"/>
  <c r="CQ66" i="14"/>
  <c r="CP72" i="14"/>
  <c r="CM92" i="14"/>
  <c r="CQ65" i="14"/>
  <c r="CN90" i="14"/>
  <c r="CM104" i="14"/>
  <c r="CO68" i="14"/>
  <c r="CN74" i="14"/>
  <c r="CO88" i="14"/>
  <c r="CQ114" i="14"/>
  <c r="CS89" i="14"/>
  <c r="CS96" i="14"/>
  <c r="CP105" i="14"/>
  <c r="CU65" i="14"/>
  <c r="CR120" i="14"/>
  <c r="CP114" i="14"/>
  <c r="CQ90" i="14"/>
  <c r="CQ84" i="14"/>
  <c r="CP97" i="14"/>
  <c r="CR82" i="14"/>
  <c r="CU66" i="14"/>
  <c r="CS68" i="14"/>
  <c r="CP96" i="14"/>
  <c r="CP112" i="14"/>
  <c r="CR65" i="14"/>
  <c r="CV72" i="14"/>
  <c r="CU116" i="14"/>
  <c r="CU76" i="14"/>
  <c r="CT104" i="14"/>
  <c r="CT106" i="14"/>
  <c r="CW68" i="14"/>
  <c r="BQ82" i="14"/>
  <c r="AV80" i="14"/>
  <c r="AU74" i="14"/>
  <c r="BG72" i="14"/>
  <c r="AN68" i="14"/>
  <c r="BT81" i="14"/>
  <c r="BK65" i="14"/>
  <c r="BY74" i="14"/>
  <c r="BA76" i="14"/>
  <c r="BX96" i="14"/>
  <c r="AJ73" i="14"/>
  <c r="BW98" i="14"/>
  <c r="BW73" i="14"/>
  <c r="CH82" i="14"/>
  <c r="BO80" i="14"/>
  <c r="DZ82" i="14"/>
  <c r="EG72" i="14"/>
  <c r="BU68" i="14"/>
  <c r="EO80" i="14"/>
  <c r="DK66" i="14"/>
  <c r="BP73" i="14"/>
  <c r="CN66" i="14"/>
  <c r="AH65" i="14"/>
  <c r="AP72" i="14"/>
  <c r="CH76" i="14"/>
  <c r="DY76" i="14"/>
  <c r="DT73" i="14"/>
  <c r="EQ68" i="14"/>
  <c r="EJ88" i="14"/>
  <c r="AW97" i="14"/>
  <c r="EB90" i="14"/>
  <c r="AI92" i="14"/>
  <c r="CL74" i="14"/>
  <c r="AR74" i="14"/>
  <c r="BR74" i="14"/>
  <c r="BZ82" i="14"/>
  <c r="CH68" i="14"/>
  <c r="EP66" i="14"/>
  <c r="AS76" i="14"/>
  <c r="BU76" i="14"/>
  <c r="BS65" i="14"/>
  <c r="CW76" i="14"/>
  <c r="EH81" i="14"/>
  <c r="CF100" i="14"/>
  <c r="DL88" i="14"/>
  <c r="CC81" i="14"/>
  <c r="DB88" i="14"/>
  <c r="DW80" i="14"/>
  <c r="AO66" i="14"/>
  <c r="EC89" i="14"/>
  <c r="CD65" i="14"/>
  <c r="EA80" i="14"/>
  <c r="BW89" i="14"/>
  <c r="EO116" i="14"/>
  <c r="AG106" i="14"/>
  <c r="W4" i="25" s="1"/>
  <c r="BA105" i="14"/>
  <c r="BN104" i="14"/>
  <c r="EC98" i="14"/>
  <c r="BO106" i="14"/>
  <c r="CV114" i="14"/>
  <c r="AH112" i="14"/>
  <c r="EL105" i="14"/>
  <c r="AN112" i="14"/>
  <c r="BN72" i="14"/>
  <c r="DT82" i="14"/>
  <c r="DG76" i="14"/>
  <c r="DW66" i="14"/>
  <c r="EA90" i="14"/>
  <c r="CI68" i="14"/>
  <c r="DI81" i="14"/>
  <c r="BD98" i="14"/>
  <c r="AK92" i="14"/>
  <c r="EB92" i="14"/>
  <c r="DS120" i="14"/>
  <c r="DF116" i="14"/>
  <c r="BE97" i="14"/>
  <c r="EJ113" i="14"/>
  <c r="BX106" i="14"/>
  <c r="CL112" i="14"/>
  <c r="AR106" i="14"/>
  <c r="DJ114" i="14"/>
  <c r="EE68" i="14"/>
  <c r="AW65" i="14"/>
  <c r="EE72" i="14"/>
  <c r="AL96" i="14"/>
  <c r="CZ74" i="14"/>
  <c r="BD84" i="14"/>
  <c r="DM72" i="14"/>
  <c r="AS88" i="14"/>
  <c r="BR92" i="14"/>
  <c r="BD100" i="14"/>
  <c r="BO65" i="14"/>
  <c r="AP112" i="14"/>
  <c r="DG96" i="14"/>
  <c r="BD90" i="14"/>
  <c r="AY73" i="14"/>
  <c r="DS82" i="14"/>
  <c r="CI84" i="14"/>
  <c r="DI97" i="14"/>
  <c r="BX100" i="14"/>
  <c r="DD116" i="14"/>
  <c r="DF98" i="14"/>
  <c r="AR112" i="14"/>
  <c r="DX100" i="14"/>
  <c r="DV98" i="14"/>
  <c r="AI68" i="14"/>
  <c r="EH90" i="14"/>
  <c r="DE84" i="14"/>
  <c r="DQ66" i="14"/>
  <c r="AR100" i="14"/>
  <c r="DF96" i="14"/>
  <c r="CE89" i="14"/>
  <c r="CC105" i="14"/>
  <c r="DN76" i="14"/>
  <c r="DN105" i="14"/>
  <c r="DB108" i="14"/>
  <c r="AP116" i="14"/>
  <c r="EO113" i="14"/>
  <c r="DU106" i="14"/>
  <c r="EL104" i="14"/>
  <c r="EF104" i="14"/>
  <c r="BG106" i="14"/>
  <c r="BV100" i="14"/>
  <c r="DI74" i="14"/>
  <c r="AI104" i="14"/>
  <c r="EH74" i="14"/>
  <c r="EG68" i="14"/>
  <c r="DK73" i="14"/>
  <c r="DB80" i="14"/>
  <c r="AQ98" i="14"/>
  <c r="BL104" i="14"/>
  <c r="DC81" i="14"/>
  <c r="DC100" i="14"/>
  <c r="EO106" i="14"/>
  <c r="AL89" i="14"/>
  <c r="BE105" i="14"/>
  <c r="EI114" i="14"/>
  <c r="DM96" i="14"/>
  <c r="BQ76" i="14"/>
  <c r="CZ73" i="14"/>
  <c r="CE68" i="14"/>
  <c r="CB96" i="14"/>
  <c r="AZ73" i="14"/>
  <c r="DW89" i="14"/>
  <c r="BF84" i="14"/>
  <c r="EM112" i="14"/>
  <c r="CW114" i="14"/>
  <c r="DT106" i="14"/>
  <c r="DL120" i="14"/>
  <c r="AY114" i="14"/>
  <c r="CY114" i="14"/>
  <c r="DC112" i="14"/>
  <c r="BO108" i="14"/>
  <c r="BO84" i="14"/>
  <c r="DI89" i="14"/>
  <c r="DS80" i="14"/>
  <c r="DK96" i="14"/>
  <c r="BP80" i="14"/>
  <c r="BZ80" i="14"/>
  <c r="BE72" i="14"/>
  <c r="EO84" i="14"/>
  <c r="AS84" i="14"/>
  <c r="EJ68" i="14"/>
  <c r="EH92" i="14"/>
  <c r="EE97" i="14"/>
  <c r="AO96" i="14"/>
  <c r="AZ105" i="14"/>
  <c r="DZ106" i="14"/>
  <c r="EO82" i="14"/>
  <c r="EH108" i="14"/>
  <c r="EM98" i="14"/>
  <c r="DZ113" i="14"/>
  <c r="BP113" i="14"/>
  <c r="DH113" i="14"/>
  <c r="DX65" i="14"/>
  <c r="BJ96" i="14"/>
  <c r="DT92" i="14"/>
  <c r="DI68" i="14"/>
  <c r="BW88" i="14"/>
  <c r="BD72" i="14"/>
  <c r="EJ80" i="14"/>
  <c r="DY96" i="14"/>
  <c r="BW68" i="14"/>
  <c r="DG65" i="14"/>
  <c r="DY68" i="14"/>
  <c r="CK84" i="14"/>
  <c r="BM73" i="14"/>
  <c r="DD74" i="14"/>
  <c r="BI98" i="14"/>
  <c r="AH73" i="14"/>
  <c r="DR72" i="14"/>
  <c r="DD68" i="14"/>
  <c r="DH82" i="14"/>
  <c r="DA80" i="14"/>
  <c r="DF84" i="14"/>
  <c r="EN39" i="14"/>
  <c r="BP98" i="14"/>
  <c r="CA114" i="14"/>
  <c r="DB104" i="14"/>
  <c r="BB108" i="14"/>
  <c r="DW104" i="14"/>
  <c r="BT74" i="14"/>
  <c r="EE73" i="14"/>
  <c r="BH90" i="14"/>
  <c r="AI81" i="14"/>
  <c r="DO76" i="14"/>
  <c r="DV88" i="14"/>
  <c r="BF108" i="14"/>
  <c r="BG89" i="14"/>
  <c r="AI80" i="14"/>
  <c r="CE66" i="14"/>
  <c r="DU89" i="14"/>
  <c r="AW104" i="14"/>
  <c r="DM74" i="14"/>
  <c r="BS90" i="14"/>
  <c r="EO88" i="14"/>
  <c r="AH68" i="14"/>
  <c r="AT89" i="14"/>
  <c r="DG81" i="14"/>
  <c r="AF100" i="14"/>
  <c r="Q4" i="24" s="1"/>
  <c r="BQ113" i="14"/>
  <c r="AZ112" i="14"/>
  <c r="AN106" i="14"/>
  <c r="EE108" i="14"/>
  <c r="BB112" i="14"/>
  <c r="CW113" i="14"/>
  <c r="DS100" i="14"/>
  <c r="BR88" i="14"/>
  <c r="CX116" i="14"/>
  <c r="CY104" i="14"/>
  <c r="EL66" i="14"/>
  <c r="AV96" i="14"/>
  <c r="DV96" i="14"/>
  <c r="DL72" i="14"/>
  <c r="BF90" i="14"/>
  <c r="EH96" i="14"/>
  <c r="BQ65" i="14"/>
  <c r="CD89" i="14"/>
  <c r="AW84" i="14"/>
  <c r="AG97" i="14"/>
  <c r="V4" i="24" s="1"/>
  <c r="CA120" i="14"/>
  <c r="AO120" i="14"/>
  <c r="DM73" i="14"/>
  <c r="EG112" i="14"/>
  <c r="AJ120" i="14"/>
  <c r="CE112" i="14"/>
  <c r="AY105" i="14"/>
  <c r="EJ120" i="14"/>
  <c r="EO74" i="14"/>
  <c r="AJ84" i="14"/>
  <c r="AG90" i="14"/>
  <c r="W4" i="23" s="1"/>
  <c r="BB76" i="14"/>
  <c r="BD66" i="14"/>
  <c r="AI73" i="14"/>
  <c r="BJ73" i="14"/>
  <c r="CZ92" i="14"/>
  <c r="AL65" i="14"/>
  <c r="DJ84" i="14"/>
  <c r="ED74" i="14"/>
  <c r="BT104" i="14"/>
  <c r="DN106" i="14"/>
  <c r="EL106" i="14"/>
  <c r="AS112" i="14"/>
  <c r="DL89" i="14"/>
  <c r="AG116" i="14"/>
  <c r="DG104" i="14"/>
  <c r="CC114" i="14"/>
  <c r="BK76" i="14"/>
  <c r="AS116" i="14"/>
  <c r="DP73" i="14"/>
  <c r="CX73" i="14"/>
  <c r="BY73" i="14"/>
  <c r="BT88" i="14"/>
  <c r="EM81" i="14"/>
  <c r="EJ73" i="14"/>
  <c r="CY73" i="14"/>
  <c r="DO80" i="14"/>
  <c r="BT66" i="14"/>
  <c r="CZ114" i="14"/>
  <c r="CE105" i="14"/>
  <c r="DC97" i="14"/>
  <c r="DE76" i="14"/>
  <c r="BG114" i="14"/>
  <c r="AU113" i="14"/>
  <c r="DZ114" i="14"/>
  <c r="EN92" i="14"/>
  <c r="AZ98" i="14"/>
  <c r="AH100" i="14"/>
  <c r="Q5" i="24" s="1"/>
  <c r="DO65" i="14"/>
  <c r="AV92" i="14"/>
  <c r="DB68" i="14"/>
  <c r="DI84" i="14"/>
  <c r="AT104" i="14"/>
  <c r="CI96" i="14"/>
  <c r="EE114" i="14"/>
  <c r="BL105" i="14"/>
  <c r="DW97" i="14"/>
  <c r="BA116" i="14"/>
  <c r="AS108" i="14"/>
  <c r="AL105" i="14"/>
  <c r="CZ98" i="14"/>
  <c r="AW112" i="14"/>
  <c r="DQ120" i="14"/>
  <c r="EM84" i="14"/>
  <c r="BU89" i="14"/>
  <c r="BQ72" i="14"/>
  <c r="AG74" i="14"/>
  <c r="W4" i="21" s="1"/>
  <c r="BN92" i="14"/>
  <c r="AX96" i="14"/>
  <c r="BX80" i="14"/>
  <c r="AZ80" i="14"/>
  <c r="BN80" i="14"/>
  <c r="AV81" i="14"/>
  <c r="N12" i="22" s="1"/>
  <c r="AX68" i="14"/>
  <c r="BB96" i="14"/>
  <c r="AS92" i="14"/>
  <c r="AH108" i="14"/>
  <c r="CN81" i="14"/>
  <c r="CM88" i="14"/>
  <c r="CN80" i="14"/>
  <c r="CO106" i="14"/>
  <c r="CM82" i="14"/>
  <c r="CP66" i="14"/>
  <c r="CO81" i="14"/>
  <c r="CO96" i="14"/>
  <c r="CN73" i="14"/>
  <c r="CO113" i="14"/>
  <c r="CO100" i="14"/>
  <c r="CO92" i="14"/>
  <c r="CR106" i="14"/>
  <c r="CQ113" i="14"/>
  <c r="CR88" i="14"/>
  <c r="CS112" i="14"/>
  <c r="CQ106" i="14"/>
  <c r="CT68" i="14"/>
  <c r="CS66" i="14"/>
  <c r="CR100" i="14"/>
  <c r="CP73" i="14"/>
  <c r="CS100" i="14"/>
  <c r="CS116" i="14"/>
  <c r="CP81" i="14"/>
  <c r="CR116" i="14"/>
  <c r="CR92" i="14"/>
  <c r="CS73" i="14"/>
  <c r="CV68" i="14"/>
  <c r="CT112" i="14"/>
  <c r="CW72" i="14"/>
  <c r="CT89" i="14"/>
  <c r="CV65" i="14"/>
  <c r="CT108" i="14"/>
  <c r="Q37" i="25" s="1"/>
  <c r="CU81" i="14"/>
  <c r="CZ66" i="14"/>
  <c r="DR90" i="14"/>
  <c r="DB65" i="14"/>
  <c r="BV90" i="14"/>
  <c r="BC74" i="14"/>
  <c r="CL92" i="14"/>
  <c r="DB81" i="14"/>
  <c r="DH90" i="14"/>
  <c r="AH104" i="14"/>
  <c r="DK80" i="14"/>
  <c r="AO82" i="14"/>
  <c r="BF68" i="14"/>
  <c r="DA68" i="14"/>
  <c r="AU66" i="14"/>
  <c r="EJ82" i="14"/>
  <c r="AF96" i="14"/>
  <c r="U4" i="23" s="1"/>
  <c r="AF80" i="14"/>
  <c r="U4" i="21" s="1"/>
  <c r="BL74" i="14"/>
  <c r="O20" i="21" s="1"/>
  <c r="CA90" i="14"/>
  <c r="BG66" i="14"/>
  <c r="AY68" i="14"/>
  <c r="CI80" i="14"/>
  <c r="AS65" i="14"/>
  <c r="AI88" i="14"/>
  <c r="DN73" i="14"/>
  <c r="CV81" i="14"/>
  <c r="CW88" i="14"/>
  <c r="AN81" i="14"/>
  <c r="AZ72" i="14"/>
  <c r="EN90" i="14"/>
  <c r="DB84" i="14"/>
  <c r="ED66" i="14"/>
  <c r="EB74" i="14"/>
  <c r="CM68" i="14"/>
  <c r="DW72" i="14"/>
  <c r="AG92" i="14"/>
  <c r="Y4" i="23" s="1"/>
  <c r="EH66" i="14"/>
  <c r="DP72" i="14"/>
  <c r="AN82" i="14"/>
  <c r="DR74" i="14"/>
  <c r="DP81" i="14"/>
  <c r="CD81" i="14"/>
  <c r="DX112" i="14"/>
  <c r="DF82" i="14"/>
  <c r="AR73" i="14"/>
  <c r="CK88" i="14"/>
  <c r="BH80" i="14"/>
  <c r="BG90" i="14"/>
  <c r="DC68" i="14"/>
  <c r="BV80" i="14"/>
  <c r="BM90" i="14"/>
  <c r="BN97" i="14"/>
  <c r="DK108" i="14"/>
  <c r="CW100" i="14"/>
  <c r="EO112" i="14"/>
  <c r="BB113" i="14"/>
  <c r="BM106" i="14"/>
  <c r="AN114" i="14"/>
  <c r="DN113" i="14"/>
  <c r="EF98" i="14"/>
  <c r="EC108" i="14"/>
  <c r="DP113" i="14"/>
  <c r="BC84" i="14"/>
  <c r="BR98" i="14"/>
  <c r="DG84" i="14"/>
  <c r="DN72" i="14"/>
  <c r="ED88" i="14"/>
  <c r="CG90" i="14"/>
  <c r="AN74" i="14"/>
  <c r="AT74" i="14"/>
  <c r="CG88" i="14"/>
  <c r="BY97" i="14"/>
  <c r="BN100" i="14"/>
  <c r="DR106" i="14"/>
  <c r="CD108" i="14"/>
  <c r="AQ120" i="14"/>
  <c r="AL120" i="14"/>
  <c r="CV116" i="14"/>
  <c r="DW114" i="14"/>
  <c r="AK112" i="14"/>
  <c r="CW80" i="14"/>
  <c r="AJ76" i="14"/>
  <c r="AI66" i="14"/>
  <c r="DJ74" i="14"/>
  <c r="EJ72" i="14"/>
  <c r="AR98" i="14"/>
  <c r="EM80" i="14"/>
  <c r="BE65" i="14"/>
  <c r="AJ92" i="14"/>
  <c r="BJ90" i="14"/>
  <c r="DI73" i="14"/>
  <c r="BS74" i="14"/>
  <c r="DJ82" i="14"/>
  <c r="CF66" i="14"/>
  <c r="EC84" i="14"/>
  <c r="EH72" i="14"/>
  <c r="BJ97" i="14"/>
  <c r="BB97" i="14"/>
  <c r="CZ112" i="14"/>
  <c r="BV108" i="14"/>
  <c r="EK116" i="14"/>
  <c r="EB120" i="14"/>
  <c r="AI113" i="14"/>
  <c r="CK76" i="14"/>
  <c r="AJ82" i="14"/>
  <c r="AH98" i="14"/>
  <c r="BT84" i="14"/>
  <c r="BE81" i="14"/>
  <c r="BX73" i="14"/>
  <c r="AQ88" i="14"/>
  <c r="CG72" i="14"/>
  <c r="AZ92" i="14"/>
  <c r="CI82" i="14"/>
  <c r="CG114" i="14"/>
  <c r="AY108" i="14"/>
  <c r="DN92" i="14"/>
  <c r="BS108" i="14"/>
  <c r="DD106" i="14"/>
  <c r="DA116" i="14"/>
  <c r="BI108" i="14"/>
  <c r="CH116" i="14"/>
  <c r="DN114" i="14"/>
  <c r="BU65" i="14"/>
  <c r="CK66" i="14"/>
  <c r="DD90" i="14"/>
  <c r="DB90" i="14"/>
  <c r="EE74" i="14"/>
  <c r="CZ90" i="14"/>
  <c r="AR66" i="14"/>
  <c r="BQ66" i="14"/>
  <c r="EG104" i="14"/>
  <c r="BW114" i="14"/>
  <c r="AV106" i="14"/>
  <c r="BB114" i="14"/>
  <c r="AO113" i="14"/>
  <c r="CZ65" i="14"/>
  <c r="EK96" i="14"/>
  <c r="AV72" i="14"/>
  <c r="BF74" i="14"/>
  <c r="DV74" i="14"/>
  <c r="DU96" i="14"/>
  <c r="AG73" i="14"/>
  <c r="V4" i="21" s="1"/>
  <c r="CH96" i="14"/>
  <c r="DA98" i="14"/>
  <c r="CH105" i="14"/>
  <c r="AG112" i="14"/>
  <c r="AC4" i="25" s="1"/>
  <c r="BE92" i="14"/>
  <c r="DC105" i="14"/>
  <c r="EL89" i="14"/>
  <c r="BE90" i="14"/>
  <c r="CW98" i="14"/>
  <c r="BX120" i="14"/>
  <c r="CD76" i="14"/>
  <c r="BX89" i="14"/>
  <c r="ED82" i="14"/>
  <c r="AL76" i="14"/>
  <c r="EE76" i="14"/>
  <c r="AS66" i="14"/>
  <c r="BV112" i="14"/>
  <c r="AS104" i="14"/>
  <c r="ED92" i="14"/>
  <c r="CG76" i="14"/>
  <c r="EI74" i="14"/>
  <c r="DH112" i="14"/>
  <c r="EC100" i="14"/>
  <c r="DF120" i="14"/>
  <c r="BY106" i="14"/>
  <c r="EC114" i="14"/>
  <c r="CE76" i="14"/>
  <c r="DX98" i="14"/>
  <c r="EJ104" i="14"/>
  <c r="AL106" i="14"/>
  <c r="AP88" i="14"/>
  <c r="EM76" i="14"/>
  <c r="DF68" i="14"/>
  <c r="DQ68" i="14"/>
  <c r="AR82" i="14"/>
  <c r="CB72" i="14"/>
  <c r="AH80" i="14"/>
  <c r="EK92" i="14"/>
  <c r="DY65" i="14"/>
  <c r="CJ88" i="14"/>
  <c r="BK80" i="14"/>
  <c r="BV96" i="14"/>
  <c r="AU90" i="14"/>
  <c r="DW76" i="14"/>
  <c r="DH65" i="14"/>
  <c r="BG88" i="14"/>
  <c r="BJ82" i="14"/>
  <c r="CL90" i="14"/>
  <c r="BB68" i="14"/>
  <c r="DC88" i="14"/>
  <c r="BO88" i="14"/>
  <c r="DN89" i="14"/>
  <c r="CX89" i="14"/>
  <c r="EM116" i="14"/>
  <c r="AS114" i="14"/>
  <c r="CD113" i="14"/>
  <c r="DI80" i="14"/>
  <c r="EL68" i="14"/>
  <c r="EL84" i="14"/>
  <c r="AN84" i="14"/>
  <c r="CV96" i="14"/>
  <c r="CL105" i="14"/>
  <c r="EF112" i="14"/>
  <c r="BN98" i="14"/>
  <c r="EO65" i="14"/>
  <c r="CE96" i="14"/>
  <c r="EE82" i="14"/>
  <c r="BX92" i="14"/>
  <c r="CY88" i="14"/>
  <c r="AC39" i="22" s="1"/>
  <c r="AC100" i="22" s="1"/>
  <c r="AY74" i="14"/>
  <c r="BN84" i="14"/>
  <c r="CB89" i="14"/>
  <c r="AK76" i="14"/>
  <c r="DW73" i="14"/>
  <c r="BJ89" i="14"/>
  <c r="BN113" i="14"/>
  <c r="AV89" i="14"/>
  <c r="BT105" i="14"/>
  <c r="CA97" i="14"/>
  <c r="BP108" i="14"/>
  <c r="DT104" i="14"/>
  <c r="CV105" i="14"/>
  <c r="AJ112" i="14"/>
  <c r="DJ89" i="14"/>
  <c r="AI98" i="14"/>
  <c r="BV68" i="14"/>
  <c r="BB90" i="14"/>
  <c r="CK82" i="14"/>
  <c r="BV72" i="14"/>
  <c r="DE92" i="14"/>
  <c r="AR108" i="14"/>
  <c r="BF73" i="14"/>
  <c r="DQ84" i="14"/>
  <c r="BY81" i="14"/>
  <c r="EE89" i="14"/>
  <c r="DF112" i="14"/>
  <c r="DT98" i="14"/>
  <c r="EL98" i="14"/>
  <c r="BH108" i="14"/>
  <c r="DS97" i="14"/>
  <c r="EK113" i="14"/>
  <c r="EF113" i="14"/>
  <c r="BZ104" i="14"/>
  <c r="BZ100" i="14"/>
  <c r="BD73" i="14"/>
  <c r="AL72" i="14"/>
  <c r="DZ73" i="14"/>
  <c r="DT66" i="14"/>
  <c r="EE65" i="14"/>
  <c r="AQ74" i="14"/>
  <c r="CK68" i="14"/>
  <c r="CN68" i="14"/>
  <c r="CZ68" i="14"/>
  <c r="EA76" i="14"/>
  <c r="BZ106" i="14"/>
  <c r="EH98" i="14"/>
  <c r="DK104" i="14"/>
  <c r="EC113" i="14"/>
  <c r="DR120" i="14"/>
  <c r="DV92" i="14"/>
  <c r="Q51" i="23" s="1"/>
  <c r="BI113" i="14"/>
  <c r="DI106" i="14"/>
  <c r="BP112" i="14"/>
  <c r="AR114" i="14"/>
  <c r="CX68" i="14"/>
  <c r="AN72" i="14"/>
  <c r="AT66" i="14"/>
  <c r="DX88" i="14"/>
  <c r="BF88" i="14"/>
  <c r="CL84" i="14"/>
  <c r="BX81" i="14"/>
  <c r="DH92" i="14"/>
  <c r="EL80" i="14"/>
  <c r="EH89" i="14"/>
  <c r="DF100" i="14"/>
  <c r="AT120" i="14"/>
  <c r="AO105" i="14"/>
  <c r="BU105" i="14"/>
  <c r="BY120" i="14"/>
  <c r="DF97" i="14"/>
  <c r="BA66" i="14"/>
  <c r="CJ80" i="14"/>
  <c r="BZ90" i="14"/>
  <c r="DR84" i="14"/>
  <c r="EN65" i="14"/>
  <c r="AQ97" i="14"/>
  <c r="AN80" i="14"/>
  <c r="CL88" i="14"/>
  <c r="U33" i="22" s="1"/>
  <c r="BN105" i="14"/>
  <c r="AI108" i="14"/>
  <c r="AV112" i="14"/>
  <c r="DR105" i="14"/>
  <c r="CJ97" i="14"/>
  <c r="BR100" i="14"/>
  <c r="BV120" i="14"/>
  <c r="EA112" i="14"/>
  <c r="EG97" i="14"/>
  <c r="AY106" i="14"/>
  <c r="BY84" i="14"/>
  <c r="CG81" i="14"/>
  <c r="BO104" i="14"/>
  <c r="DU73" i="14"/>
  <c r="DX74" i="14"/>
  <c r="AF84" i="14"/>
  <c r="Q4" i="22" s="1"/>
  <c r="AY82" i="14"/>
  <c r="DX80" i="14"/>
  <c r="BC65" i="14"/>
  <c r="BA73" i="14"/>
  <c r="BG92" i="14"/>
  <c r="BB80" i="14"/>
  <c r="U15" i="21" s="1"/>
  <c r="E83" i="21" s="1"/>
  <c r="CE106" i="14"/>
  <c r="DA113" i="14"/>
  <c r="BS106" i="14"/>
  <c r="DB106" i="14"/>
  <c r="BR105" i="14"/>
  <c r="CF106" i="14"/>
  <c r="DD97" i="14"/>
  <c r="CG96" i="14"/>
  <c r="BZ120" i="14"/>
  <c r="DT113" i="14"/>
  <c r="DM104" i="14"/>
  <c r="EO89" i="14"/>
  <c r="BC72" i="14"/>
  <c r="EC92" i="14"/>
  <c r="BY92" i="14"/>
  <c r="EI92" i="14"/>
  <c r="BZ89" i="14"/>
  <c r="BT116" i="14"/>
  <c r="DC82" i="14"/>
  <c r="AM89" i="14"/>
  <c r="AZ82" i="14"/>
  <c r="DK81" i="14"/>
  <c r="CX66" i="14"/>
  <c r="AJ97" i="14"/>
  <c r="BQ81" i="14"/>
  <c r="DX73" i="14"/>
  <c r="BP65" i="14"/>
  <c r="EG74" i="14"/>
  <c r="DD98" i="14"/>
  <c r="AQ73" i="14"/>
  <c r="AV90" i="14"/>
  <c r="DL68" i="14"/>
  <c r="BG82" i="14"/>
  <c r="BL80" i="14"/>
  <c r="BJ76" i="14"/>
  <c r="DV73" i="14"/>
  <c r="AZ65" i="14"/>
  <c r="BM65" i="14"/>
  <c r="CH84" i="14"/>
  <c r="DB92" i="14"/>
  <c r="BJ120" i="14"/>
  <c r="DY98" i="14"/>
  <c r="AQ108" i="14"/>
  <c r="BG120" i="14"/>
  <c r="DY113" i="14"/>
  <c r="DL116" i="14"/>
  <c r="EJ97" i="14"/>
  <c r="BQ120" i="14"/>
  <c r="CC112" i="14"/>
  <c r="BQ108" i="14"/>
  <c r="BX66" i="14"/>
  <c r="CW92" i="14"/>
  <c r="CC82" i="14"/>
  <c r="BO89" i="14"/>
  <c r="AQ89" i="14"/>
  <c r="CL82" i="14"/>
  <c r="DY74" i="14"/>
  <c r="EA81" i="14"/>
  <c r="DY84" i="14"/>
  <c r="CG106" i="14"/>
  <c r="DI98" i="14"/>
  <c r="DA120" i="14"/>
  <c r="EH104" i="14"/>
  <c r="CA84" i="14"/>
  <c r="AM108" i="14"/>
  <c r="AM73" i="14"/>
  <c r="DJ96" i="14"/>
  <c r="CL72" i="14"/>
  <c r="DX72" i="14"/>
  <c r="EJ89" i="14"/>
  <c r="AY97" i="14"/>
  <c r="DY116" i="14"/>
  <c r="CV120" i="14"/>
  <c r="BN112" i="14"/>
  <c r="BY113" i="14"/>
  <c r="BW104" i="14"/>
  <c r="CK108" i="14"/>
  <c r="BZ114" i="14"/>
  <c r="AS81" i="14"/>
  <c r="EL74" i="14"/>
  <c r="DA96" i="14"/>
  <c r="BR73" i="14"/>
  <c r="N23" i="21" s="1"/>
  <c r="EB72" i="14"/>
  <c r="EX14" i="14"/>
  <c r="AR51" i="14" s="1"/>
  <c r="EX7" i="14"/>
  <c r="AT37" i="14" s="1"/>
  <c r="EX11" i="14"/>
  <c r="DN90" i="14"/>
  <c r="DZ112" i="14"/>
  <c r="BX76" i="14"/>
  <c r="BZ73" i="14"/>
  <c r="DN80" i="14"/>
  <c r="BA106" i="14"/>
  <c r="BW96" i="14"/>
  <c r="AR116" i="14"/>
  <c r="CL89" i="14"/>
  <c r="CB84" i="14"/>
  <c r="CI113" i="14"/>
  <c r="DT84" i="14"/>
  <c r="DA90" i="14"/>
  <c r="DI114" i="14"/>
  <c r="DE90" i="14"/>
  <c r="AM90" i="14"/>
  <c r="AF106" i="14"/>
  <c r="O4" i="25" s="1"/>
  <c r="CI98" i="14"/>
  <c r="BK66" i="14"/>
  <c r="AO72" i="14"/>
  <c r="CH65" i="14"/>
  <c r="DO92" i="14"/>
  <c r="CV74" i="14"/>
  <c r="CW84" i="14"/>
  <c r="BE88" i="14"/>
  <c r="AU97" i="14"/>
  <c r="BD113" i="14"/>
  <c r="EI120" i="14"/>
  <c r="CH113" i="14"/>
  <c r="DF92" i="14"/>
  <c r="AJ100" i="14"/>
  <c r="Q6" i="24" s="1"/>
  <c r="CD74" i="14"/>
  <c r="DD65" i="14"/>
  <c r="AN65" i="14"/>
  <c r="AZ106" i="14"/>
  <c r="O14" i="25" s="1"/>
  <c r="CI108" i="14"/>
  <c r="BO100" i="14"/>
  <c r="DL112" i="14"/>
  <c r="EO97" i="14"/>
  <c r="EN88" i="14"/>
  <c r="AG88" i="14"/>
  <c r="AC4" i="22" s="1"/>
  <c r="EK114" i="14"/>
  <c r="BM112" i="14"/>
  <c r="EL81" i="14"/>
  <c r="DM84" i="14"/>
  <c r="AV120" i="14"/>
  <c r="CG116" i="14"/>
  <c r="DQ72" i="14"/>
  <c r="DS88" i="14"/>
  <c r="BK96" i="14"/>
  <c r="BF92" i="14"/>
  <c r="CE116" i="14"/>
  <c r="CF120" i="14"/>
  <c r="AS113" i="14"/>
  <c r="BL114" i="14"/>
  <c r="AL114" i="14"/>
  <c r="DN82" i="14"/>
  <c r="CA80" i="14"/>
  <c r="BR76" i="14"/>
  <c r="DG88" i="14"/>
  <c r="DX68" i="14"/>
  <c r="AW89" i="14"/>
  <c r="ED68" i="14"/>
  <c r="BK104" i="14"/>
  <c r="AQ96" i="14"/>
  <c r="BR120" i="14"/>
  <c r="DP104" i="14"/>
  <c r="DP100" i="14"/>
  <c r="EK108" i="14"/>
  <c r="BP116" i="14"/>
  <c r="DT105" i="14"/>
  <c r="CF98" i="14"/>
  <c r="BP100" i="14"/>
  <c r="BB89" i="14"/>
  <c r="AT97" i="14"/>
  <c r="AO114" i="14"/>
  <c r="EC90" i="14"/>
  <c r="DK76" i="14"/>
  <c r="EF100" i="14"/>
  <c r="CD112" i="14"/>
  <c r="CE104" i="14"/>
  <c r="DW113" i="14"/>
  <c r="EH106" i="14"/>
  <c r="BI105" i="14"/>
  <c r="AL81" i="14"/>
  <c r="N7" i="22" s="1"/>
  <c r="CJ72" i="14"/>
  <c r="DM88" i="14"/>
  <c r="BZ81" i="14"/>
  <c r="BE74" i="14"/>
  <c r="AN113" i="14"/>
  <c r="AM88" i="14"/>
  <c r="DQ88" i="14"/>
  <c r="DN108" i="14"/>
  <c r="AQ106" i="14"/>
  <c r="AO116" i="14"/>
  <c r="AU108" i="14"/>
  <c r="BQ84" i="14"/>
  <c r="CV80" i="14"/>
  <c r="CL68" i="14"/>
  <c r="AT84" i="14"/>
  <c r="BD74" i="14"/>
  <c r="AF90" i="14"/>
  <c r="O4" i="23" s="1"/>
  <c r="AF98" i="14"/>
  <c r="O4" i="24" s="1"/>
  <c r="BJ112" i="14"/>
  <c r="CC84" i="14"/>
  <c r="EF97" i="14"/>
  <c r="BU106" i="14"/>
  <c r="CC113" i="14"/>
  <c r="BU73" i="14"/>
  <c r="DU90" i="14"/>
  <c r="BR82" i="14"/>
  <c r="AR72" i="14"/>
  <c r="BS112" i="14"/>
  <c r="CF116" i="14"/>
  <c r="DX114" i="14"/>
  <c r="BP97" i="14"/>
  <c r="BR72" i="14"/>
  <c r="CK74" i="14"/>
  <c r="AK66" i="14"/>
  <c r="AO104" i="14"/>
  <c r="BI73" i="14"/>
  <c r="BF80" i="14"/>
  <c r="DX116" i="14"/>
  <c r="DK106" i="14"/>
  <c r="DX90" i="14"/>
  <c r="BQ105" i="14"/>
  <c r="CA82" i="14"/>
  <c r="AH72" i="14"/>
  <c r="BD81" i="14"/>
  <c r="CY81" i="14"/>
  <c r="CV98" i="14"/>
  <c r="O38" i="24" s="1"/>
  <c r="DN100" i="14"/>
  <c r="AR97" i="14"/>
  <c r="DO105" i="14"/>
  <c r="AL92" i="14"/>
  <c r="AI76" i="14"/>
  <c r="DR82" i="14"/>
  <c r="CB66" i="14"/>
  <c r="BU92" i="14"/>
  <c r="DQ113" i="14"/>
  <c r="AF105" i="14"/>
  <c r="N4" i="25" s="1"/>
  <c r="EN106" i="14"/>
  <c r="EG82" i="14"/>
  <c r="AX88" i="14"/>
  <c r="EO90" i="14"/>
  <c r="AT100" i="14"/>
  <c r="DP106" i="14"/>
  <c r="DN116" i="14"/>
  <c r="AV113" i="14"/>
  <c r="BE116" i="14"/>
  <c r="DA100" i="14"/>
  <c r="CC80" i="14"/>
  <c r="BM96" i="14"/>
  <c r="DS89" i="14"/>
  <c r="BI104" i="14"/>
  <c r="AU73" i="14"/>
  <c r="DB120" i="14"/>
  <c r="DG100" i="14"/>
  <c r="EN37" i="14"/>
  <c r="EF76" i="14"/>
  <c r="AP80" i="14"/>
  <c r="EA96" i="14"/>
  <c r="DA97" i="14"/>
  <c r="DO98" i="14"/>
  <c r="AH97" i="14"/>
  <c r="DO97" i="14"/>
  <c r="DC106" i="14"/>
  <c r="EH116" i="14"/>
  <c r="BP106" i="14"/>
  <c r="BJ88" i="14"/>
  <c r="BB65" i="14"/>
  <c r="DM92" i="14"/>
  <c r="DZ72" i="14"/>
  <c r="DR65" i="14"/>
  <c r="EK90" i="14"/>
  <c r="AR90" i="14"/>
  <c r="EK81" i="14"/>
  <c r="CE88" i="14"/>
  <c r="CX84" i="14"/>
  <c r="AV76" i="14"/>
  <c r="DD80" i="14"/>
  <c r="DU105" i="14"/>
  <c r="CG104" i="14"/>
  <c r="BZ97" i="14"/>
  <c r="CE98" i="14"/>
  <c r="CH106" i="14"/>
  <c r="CK113" i="14"/>
  <c r="BS96" i="14"/>
  <c r="CK89" i="14"/>
  <c r="AK97" i="14"/>
  <c r="EI104" i="14"/>
  <c r="AP65" i="14"/>
  <c r="BY90" i="14"/>
  <c r="AN66" i="14"/>
  <c r="CY90" i="14"/>
  <c r="BU108" i="14"/>
  <c r="CY97" i="14"/>
  <c r="EH112" i="14"/>
  <c r="DJ105" i="14"/>
  <c r="AJ106" i="14"/>
  <c r="AG108" i="14"/>
  <c r="Y4" i="25" s="1"/>
  <c r="EN100" i="14"/>
  <c r="DT89" i="14"/>
  <c r="AU96" i="14"/>
  <c r="DD88" i="14"/>
  <c r="EO100" i="14"/>
  <c r="BN88" i="14"/>
  <c r="CL80" i="14"/>
  <c r="EJ90" i="14"/>
  <c r="CX108" i="14"/>
  <c r="DB89" i="14"/>
  <c r="AI114" i="14"/>
  <c r="BN120" i="14"/>
  <c r="CZ104" i="14"/>
  <c r="AI105" i="14"/>
  <c r="BK106" i="14"/>
  <c r="BE120" i="14"/>
  <c r="CD104" i="14"/>
  <c r="EM104" i="14"/>
  <c r="CC92" i="14"/>
  <c r="EF88" i="14"/>
  <c r="U56" i="22" s="1"/>
  <c r="BE96" i="14"/>
  <c r="DU100" i="14"/>
  <c r="EE113" i="14"/>
  <c r="AH105" i="14"/>
  <c r="N5" i="25" s="1"/>
  <c r="CH108" i="14"/>
  <c r="DZ97" i="14"/>
  <c r="CW104" i="14"/>
  <c r="CK90" i="14"/>
  <c r="DN104" i="14"/>
  <c r="CG113" i="14"/>
  <c r="DC114" i="14"/>
  <c r="AF82" i="14"/>
  <c r="O4" i="22" s="1"/>
  <c r="CB82" i="14"/>
  <c r="BH92" i="14"/>
  <c r="EQ72" i="14"/>
  <c r="AL84" i="14"/>
  <c r="Q7" i="22" s="1"/>
  <c r="DD73" i="14"/>
  <c r="EM90" i="14"/>
  <c r="CB76" i="14"/>
  <c r="AZ90" i="14"/>
  <c r="O14" i="23" s="1"/>
  <c r="BI84" i="14"/>
  <c r="BF106" i="14"/>
  <c r="CC116" i="14"/>
  <c r="BR116" i="14"/>
  <c r="CZ106" i="14"/>
  <c r="EL97" i="14"/>
  <c r="CI100" i="14"/>
  <c r="DU97" i="14"/>
  <c r="EM82" i="14"/>
  <c r="BB74" i="14"/>
  <c r="EN68" i="14"/>
  <c r="AK90" i="14"/>
  <c r="BP88" i="14"/>
  <c r="DK72" i="14"/>
  <c r="BG76" i="14"/>
  <c r="EA73" i="14"/>
  <c r="BS80" i="14"/>
  <c r="BL100" i="14"/>
  <c r="AU106" i="14"/>
  <c r="AF114" i="14"/>
  <c r="BU120" i="14"/>
  <c r="EL116" i="14"/>
  <c r="DJ98" i="14"/>
  <c r="DQ98" i="14"/>
  <c r="DM97" i="14"/>
  <c r="DH98" i="14"/>
  <c r="EG98" i="14"/>
  <c r="CE100" i="14"/>
  <c r="EJ112" i="14"/>
  <c r="BC114" i="14"/>
  <c r="DQ106" i="14"/>
  <c r="BF81" i="14"/>
  <c r="N17" i="22" s="1"/>
  <c r="DP74" i="14"/>
  <c r="CA65" i="14"/>
  <c r="AK81" i="14"/>
  <c r="V6" i="22" s="1"/>
  <c r="AK89" i="14"/>
  <c r="AQ76" i="14"/>
  <c r="DI76" i="14"/>
  <c r="DN68" i="14"/>
  <c r="CL81" i="14"/>
  <c r="CG105" i="14"/>
  <c r="AQ113" i="14"/>
  <c r="DJ97" i="14"/>
  <c r="DL106" i="14"/>
  <c r="DT108" i="14"/>
  <c r="AS105" i="14"/>
  <c r="DO106" i="14"/>
  <c r="CK98" i="14"/>
  <c r="EK100" i="14"/>
  <c r="AU92" i="14"/>
  <c r="DJ92" i="14"/>
  <c r="BQ74" i="14"/>
  <c r="EJ76" i="14"/>
  <c r="DG82" i="14"/>
  <c r="EM73" i="14"/>
  <c r="DE98" i="14"/>
  <c r="DW112" i="14"/>
  <c r="EN120" i="14"/>
  <c r="CD120" i="14"/>
  <c r="BV104" i="14"/>
  <c r="CC98" i="14"/>
  <c r="AQ114" i="14"/>
  <c r="DG97" i="14"/>
  <c r="AV97" i="14"/>
  <c r="DL114" i="14"/>
  <c r="BH74" i="14"/>
  <c r="CJ92" i="14"/>
  <c r="AJ80" i="14"/>
  <c r="U6" i="21" s="1"/>
  <c r="AH89" i="14"/>
  <c r="DH81" i="14"/>
  <c r="DN88" i="14"/>
  <c r="BX84" i="14"/>
  <c r="Q26" i="22" s="1"/>
  <c r="EK76" i="14"/>
  <c r="CX97" i="14"/>
  <c r="CK106" i="14"/>
  <c r="AG105" i="14"/>
  <c r="V4" i="25" s="1"/>
  <c r="DP108" i="14"/>
  <c r="AJ108" i="14"/>
  <c r="BS114" i="14"/>
  <c r="CG120" i="14"/>
  <c r="DQ100" i="14"/>
  <c r="AF113" i="14"/>
  <c r="EG113" i="14"/>
  <c r="AP100" i="14"/>
  <c r="EG80" i="14"/>
  <c r="CE81" i="14"/>
  <c r="CN65" i="14"/>
  <c r="CC65" i="14"/>
  <c r="BB72" i="14"/>
  <c r="BA72" i="14"/>
  <c r="CV90" i="14"/>
  <c r="EM96" i="14"/>
  <c r="EI84" i="14"/>
  <c r="DO96" i="14"/>
  <c r="EO92" i="14"/>
  <c r="AL97" i="14"/>
  <c r="DM105" i="14"/>
  <c r="DH100" i="14"/>
  <c r="DV113" i="14"/>
  <c r="AZ113" i="14"/>
  <c r="AI120" i="14"/>
  <c r="DL105" i="14"/>
  <c r="BK120" i="14"/>
  <c r="CH66" i="14"/>
  <c r="AL104" i="14"/>
  <c r="EB80" i="14"/>
  <c r="DC92" i="14"/>
  <c r="DQ90" i="14"/>
  <c r="BX108" i="14"/>
  <c r="BK82" i="14"/>
  <c r="CF81" i="14"/>
  <c r="BJ65" i="14"/>
  <c r="BS82" i="14"/>
  <c r="CB112" i="14"/>
  <c r="CX120" i="14"/>
  <c r="AQ84" i="14"/>
  <c r="BL112" i="14"/>
  <c r="AL100" i="14"/>
  <c r="Q7" i="24" s="1"/>
  <c r="BN114" i="14"/>
  <c r="CJ112" i="14"/>
  <c r="AT105" i="14"/>
  <c r="ED81" i="14"/>
  <c r="EG81" i="14"/>
  <c r="CY100" i="14"/>
  <c r="EB96" i="14"/>
  <c r="DS65" i="14"/>
  <c r="BZ84" i="14"/>
  <c r="EG65" i="14"/>
  <c r="BS73" i="14"/>
  <c r="BB100" i="14"/>
  <c r="CZ116" i="14"/>
  <c r="CE97" i="14"/>
  <c r="DW120" i="14"/>
  <c r="BY114" i="14"/>
  <c r="EF105" i="14"/>
  <c r="EN104" i="14"/>
  <c r="AK113" i="14"/>
  <c r="BR114" i="14"/>
  <c r="DG105" i="14"/>
  <c r="EL114" i="14"/>
  <c r="DR76" i="14"/>
  <c r="BB92" i="14"/>
  <c r="DX96" i="14"/>
  <c r="AI72" i="14"/>
  <c r="CH73" i="14"/>
  <c r="BR81" i="14"/>
  <c r="BX74" i="14"/>
  <c r="BV66" i="14"/>
  <c r="CJ84" i="14"/>
  <c r="EN28" i="14"/>
  <c r="EV8" i="14"/>
  <c r="CW28" i="14" s="1"/>
  <c r="BI29" i="14"/>
  <c r="EV16" i="14"/>
  <c r="EV13" i="14"/>
  <c r="EV9" i="14"/>
  <c r="DI48" i="14" s="1"/>
  <c r="EV12" i="14"/>
  <c r="AX27" i="14" s="1"/>
  <c r="ET66" i="14"/>
  <c r="ET68" i="14"/>
  <c r="EU97" i="14"/>
  <c r="ET58" i="14"/>
  <c r="ET100" i="14"/>
  <c r="EU105" i="14"/>
  <c r="ET76" i="14"/>
  <c r="Q63" i="21" s="1"/>
  <c r="ET88" i="14"/>
  <c r="EU58" i="14"/>
  <c r="EU100" i="14"/>
  <c r="EU74" i="14"/>
  <c r="ER68" i="14"/>
  <c r="ER66" i="14"/>
  <c r="ES66" i="14"/>
  <c r="ES68" i="14"/>
  <c r="EK74" i="14"/>
  <c r="BC90" i="14"/>
  <c r="CZ76" i="14"/>
  <c r="DD76" i="14"/>
  <c r="BD104" i="14"/>
  <c r="CB106" i="14"/>
  <c r="DC120" i="14"/>
  <c r="ED106" i="14"/>
  <c r="DT81" i="14"/>
  <c r="AG80" i="14"/>
  <c r="AC4" i="21" s="1"/>
  <c r="DT112" i="14"/>
  <c r="BD96" i="14"/>
  <c r="BB106" i="14"/>
  <c r="O15" i="25" s="1"/>
  <c r="E77" i="25" s="1"/>
  <c r="AZ108" i="14"/>
  <c r="DV80" i="14"/>
  <c r="AS120" i="14"/>
  <c r="DU112" i="14"/>
  <c r="EF68" i="14"/>
  <c r="AV68" i="14"/>
  <c r="CL73" i="14"/>
  <c r="BC100" i="14"/>
  <c r="AR68" i="14"/>
  <c r="CG73" i="14"/>
  <c r="BC82" i="14"/>
  <c r="CD100" i="14"/>
  <c r="DR100" i="14"/>
  <c r="Q49" i="24" s="1"/>
  <c r="BX112" i="14"/>
  <c r="U26" i="25" s="1"/>
  <c r="BE98" i="14"/>
  <c r="BF116" i="14"/>
  <c r="CF72" i="14"/>
  <c r="BN90" i="14"/>
  <c r="DA74" i="14"/>
  <c r="EM74" i="14"/>
  <c r="DO112" i="14"/>
  <c r="BO105" i="14"/>
  <c r="DR108" i="14"/>
  <c r="AN105" i="14"/>
  <c r="EJ106" i="14"/>
  <c r="AT73" i="14"/>
  <c r="EG92" i="14"/>
  <c r="EA116" i="14"/>
  <c r="BD97" i="14"/>
  <c r="BC113" i="14"/>
  <c r="CF112" i="14"/>
  <c r="BT97" i="14"/>
  <c r="CC104" i="14"/>
  <c r="DE88" i="14"/>
  <c r="BU82" i="14"/>
  <c r="BD88" i="14"/>
  <c r="DK84" i="14"/>
  <c r="BE106" i="14"/>
  <c r="CI105" i="14"/>
  <c r="BQ104" i="14"/>
  <c r="EN108" i="14"/>
  <c r="DM80" i="14"/>
  <c r="ED84" i="14"/>
  <c r="DO88" i="14"/>
  <c r="EB73" i="14"/>
  <c r="AI74" i="14"/>
  <c r="DI66" i="14"/>
  <c r="AW76" i="14"/>
  <c r="DH68" i="14"/>
  <c r="CM65" i="14"/>
  <c r="EF116" i="14"/>
  <c r="BB116" i="14"/>
  <c r="CA98" i="14"/>
  <c r="AM105" i="14"/>
  <c r="DZ105" i="14"/>
  <c r="DU114" i="14"/>
  <c r="CL116" i="14"/>
  <c r="BE108" i="14"/>
  <c r="CV106" i="14"/>
  <c r="BI112" i="14"/>
  <c r="CH114" i="14"/>
  <c r="BM81" i="14"/>
  <c r="AY89" i="14"/>
  <c r="CB90" i="14"/>
  <c r="O28" i="23" s="1"/>
  <c r="EO120" i="14"/>
  <c r="EF108" i="14"/>
  <c r="DN120" i="14"/>
  <c r="AI96" i="14"/>
  <c r="AO106" i="14"/>
  <c r="DH72" i="14"/>
  <c r="AW82" i="14"/>
  <c r="EC68" i="14"/>
  <c r="DG73" i="14"/>
  <c r="BW72" i="14"/>
  <c r="DG89" i="14"/>
  <c r="DU92" i="14"/>
  <c r="EG90" i="14"/>
  <c r="BJ106" i="14"/>
  <c r="DE108" i="14"/>
  <c r="EB112" i="14"/>
  <c r="BA114" i="14"/>
  <c r="BJ105" i="14"/>
  <c r="BZ68" i="14"/>
  <c r="DD81" i="14"/>
  <c r="AJ74" i="14"/>
  <c r="DC104" i="14"/>
  <c r="DH96" i="14"/>
  <c r="EM65" i="14"/>
  <c r="DU120" i="14"/>
  <c r="EI116" i="14"/>
  <c r="EI112" i="14"/>
  <c r="DB112" i="14"/>
  <c r="BX105" i="14"/>
  <c r="BK74" i="14"/>
  <c r="BT68" i="14"/>
  <c r="CI92" i="14"/>
  <c r="DQ96" i="14"/>
  <c r="EE120" i="14"/>
  <c r="DX104" i="14"/>
  <c r="EE112" i="14"/>
  <c r="DZ80" i="14"/>
  <c r="AN90" i="14"/>
  <c r="BR80" i="14"/>
  <c r="CB80" i="14"/>
  <c r="AV66" i="14"/>
  <c r="CG97" i="14"/>
  <c r="EM100" i="14"/>
  <c r="BF114" i="14"/>
  <c r="EN116" i="14"/>
  <c r="BG112" i="14"/>
  <c r="AU80" i="14"/>
  <c r="CX72" i="14"/>
  <c r="EN76" i="14"/>
  <c r="EF80" i="14"/>
  <c r="DS96" i="14"/>
  <c r="BJ114" i="14"/>
  <c r="CJ100" i="14"/>
  <c r="BS105" i="14"/>
  <c r="BC106" i="14"/>
  <c r="W15" i="25" s="1"/>
  <c r="W76" i="25" s="1"/>
  <c r="BA98" i="14"/>
  <c r="DC66" i="14"/>
  <c r="CF73" i="14"/>
  <c r="BD80" i="14"/>
  <c r="U16" i="21" s="1"/>
  <c r="AI84" i="14"/>
  <c r="BN116" i="14"/>
  <c r="DI105" i="14"/>
  <c r="EL113" i="14"/>
  <c r="CI65" i="14"/>
  <c r="AP96" i="14"/>
  <c r="EI80" i="14"/>
  <c r="DY81" i="14"/>
  <c r="CW105" i="14"/>
  <c r="AQ105" i="14"/>
  <c r="AR105" i="14"/>
  <c r="ED97" i="14"/>
  <c r="AI90" i="14"/>
  <c r="DS66" i="14"/>
  <c r="BD68" i="14"/>
  <c r="CF89" i="14"/>
  <c r="AQ82" i="14"/>
  <c r="AV114" i="14"/>
  <c r="DB116" i="14"/>
  <c r="DJ108" i="14"/>
  <c r="CZ100" i="14"/>
  <c r="DQ116" i="14"/>
  <c r="DQ104" i="14"/>
  <c r="AM114" i="14"/>
  <c r="AZ68" i="14"/>
  <c r="DG66" i="14"/>
  <c r="AO73" i="14"/>
  <c r="CA68" i="14"/>
  <c r="DS74" i="14"/>
  <c r="DG92" i="14"/>
  <c r="DN65" i="14"/>
  <c r="EM68" i="14"/>
  <c r="CC66" i="14"/>
  <c r="BJ104" i="14"/>
  <c r="AI82" i="14"/>
  <c r="EE90" i="14"/>
  <c r="EN96" i="14"/>
  <c r="DC98" i="14"/>
  <c r="AK114" i="14"/>
  <c r="EM114" i="14"/>
  <c r="BW108" i="14"/>
  <c r="CH112" i="14"/>
  <c r="DI100" i="14"/>
  <c r="CF114" i="14"/>
  <c r="AF89" i="14"/>
  <c r="N4" i="23" s="1"/>
  <c r="DP92" i="14"/>
  <c r="EC82" i="14"/>
  <c r="AV100" i="14"/>
  <c r="DN66" i="14"/>
  <c r="AO89" i="14"/>
  <c r="BE68" i="14"/>
  <c r="AS98" i="14"/>
  <c r="AQ90" i="14"/>
  <c r="DI90" i="14"/>
  <c r="BC97" i="14"/>
  <c r="AT88" i="14"/>
  <c r="CL98" i="14"/>
  <c r="BM114" i="14"/>
  <c r="CL113" i="14"/>
  <c r="CD116" i="14"/>
  <c r="AW116" i="14"/>
  <c r="CF113" i="14"/>
  <c r="DB97" i="14"/>
  <c r="EG106" i="14"/>
  <c r="BA108" i="14"/>
  <c r="CY112" i="14"/>
  <c r="AF116" i="14"/>
  <c r="BA97" i="14"/>
  <c r="BQ98" i="14"/>
  <c r="DS72" i="14"/>
  <c r="EO68" i="14"/>
  <c r="EF92" i="14"/>
  <c r="AJ98" i="14"/>
  <c r="AZ100" i="14"/>
  <c r="AJ65" i="14"/>
  <c r="DQ81" i="14"/>
  <c r="DI96" i="14"/>
  <c r="AO80" i="14"/>
  <c r="BD106" i="14"/>
  <c r="CB120" i="14"/>
  <c r="DX108" i="14"/>
  <c r="EC106" i="14"/>
  <c r="CY113" i="14"/>
  <c r="BR89" i="14"/>
  <c r="BV97" i="14"/>
  <c r="AW114" i="14"/>
  <c r="CA112" i="14"/>
  <c r="DI112" i="14"/>
  <c r="DV76" i="14"/>
  <c r="EJ84" i="14"/>
  <c r="DD72" i="14"/>
  <c r="AO76" i="14"/>
  <c r="BO66" i="14"/>
  <c r="BF76" i="14"/>
  <c r="EH76" i="14"/>
  <c r="BI89" i="14"/>
  <c r="BG97" i="14"/>
  <c r="DI92" i="14"/>
  <c r="BF100" i="14"/>
  <c r="AY76" i="14"/>
  <c r="DY89" i="14"/>
  <c r="V52" i="23" s="1"/>
  <c r="BC116" i="14"/>
  <c r="DX113" i="14"/>
  <c r="DB105" i="14"/>
  <c r="CK116" i="14"/>
  <c r="AG120" i="14"/>
  <c r="BW81" i="14"/>
  <c r="EL112" i="14"/>
  <c r="U59" i="25" s="1"/>
  <c r="AS106" i="14"/>
  <c r="DY106" i="14"/>
  <c r="DR114" i="14"/>
  <c r="DX106" i="14"/>
  <c r="BM104" i="14"/>
  <c r="BC98" i="14"/>
  <c r="EA74" i="14"/>
  <c r="EG96" i="14"/>
  <c r="BN82" i="14"/>
  <c r="AO68" i="14"/>
  <c r="DU88" i="14"/>
  <c r="CZ89" i="14"/>
  <c r="AJ114" i="14"/>
  <c r="CA106" i="14"/>
  <c r="BP120" i="14"/>
  <c r="CX113" i="14"/>
  <c r="DS114" i="14"/>
  <c r="DY100" i="14"/>
  <c r="EF89" i="14"/>
  <c r="DN112" i="14"/>
  <c r="AG114" i="14"/>
  <c r="AF112" i="14"/>
  <c r="U4" i="25" s="1"/>
  <c r="CC106" i="14"/>
  <c r="CK105" i="14"/>
  <c r="V32" i="25" s="1"/>
  <c r="CH80" i="14"/>
  <c r="BC81" i="14"/>
  <c r="EO73" i="14"/>
  <c r="DU84" i="14"/>
  <c r="AN98" i="14"/>
  <c r="AN100" i="14"/>
  <c r="BT89" i="14"/>
  <c r="EL88" i="14"/>
  <c r="DA81" i="14"/>
  <c r="AT98" i="14"/>
  <c r="O11" i="24" s="1"/>
  <c r="BM100" i="14"/>
  <c r="EO114" i="14"/>
  <c r="W60" i="26" s="1"/>
  <c r="CY98" i="14"/>
  <c r="BH106" i="14"/>
  <c r="DK114" i="14"/>
  <c r="CL100" i="14"/>
  <c r="DZ100" i="14"/>
  <c r="BR113" i="14"/>
  <c r="AT108" i="14"/>
  <c r="CF104" i="14"/>
  <c r="BG113" i="14"/>
  <c r="BY98" i="14"/>
  <c r="AS97" i="14"/>
  <c r="AY81" i="14"/>
  <c r="AW81" i="14"/>
  <c r="AR76" i="14"/>
  <c r="BS68" i="14"/>
  <c r="DQ76" i="14"/>
  <c r="DJ80" i="14"/>
  <c r="BN65" i="14"/>
  <c r="DF81" i="14"/>
  <c r="EB89" i="14"/>
  <c r="AY112" i="14"/>
  <c r="AM116" i="14"/>
  <c r="AO100" i="14"/>
  <c r="DK74" i="14"/>
  <c r="CZ82" i="14"/>
  <c r="AL98" i="14"/>
  <c r="BE104" i="14"/>
  <c r="BY65" i="14"/>
  <c r="EK89" i="14"/>
  <c r="BI92" i="14"/>
  <c r="EA68" i="14"/>
  <c r="BU84" i="14"/>
  <c r="AS82" i="14"/>
  <c r="BD112" i="14"/>
  <c r="AN116" i="14"/>
  <c r="AM84" i="14"/>
  <c r="BW97" i="14"/>
  <c r="DG116" i="14"/>
  <c r="CY92" i="14"/>
  <c r="BP90" i="14"/>
  <c r="AH92" i="14"/>
  <c r="BV98" i="14"/>
  <c r="BH73" i="14"/>
  <c r="CF65" i="14"/>
  <c r="BG108" i="14"/>
  <c r="AF108" i="14"/>
  <c r="Q4" i="25" s="1"/>
  <c r="DR104" i="14"/>
  <c r="EI108" i="14"/>
  <c r="DA105" i="14"/>
  <c r="BV114" i="14"/>
  <c r="CB108" i="14"/>
  <c r="EK98" i="14"/>
  <c r="EG108" i="14"/>
  <c r="Y56" i="25" s="1"/>
  <c r="DG120" i="14"/>
  <c r="BO114" i="14"/>
  <c r="BY80" i="14"/>
  <c r="CC73" i="14"/>
  <c r="BH66" i="14"/>
  <c r="CH81" i="14"/>
  <c r="BP92" i="14"/>
  <c r="CG68" i="14"/>
  <c r="DW68" i="14"/>
  <c r="BB82" i="14"/>
  <c r="EK68" i="14"/>
  <c r="BX72" i="14"/>
  <c r="AV82" i="14"/>
  <c r="CV88" i="14"/>
  <c r="BP96" i="14"/>
  <c r="EO105" i="14"/>
  <c r="AO81" i="14"/>
  <c r="DY114" i="14"/>
  <c r="W52" i="26" s="1"/>
  <c r="AT116" i="14"/>
  <c r="CV112" i="14"/>
  <c r="DC116" i="14"/>
  <c r="BK84" i="14"/>
  <c r="EE88" i="14"/>
  <c r="DJ76" i="14"/>
  <c r="DQ74" i="14"/>
  <c r="CG80" i="14"/>
  <c r="BW84" i="14"/>
  <c r="DQ89" i="14"/>
  <c r="CG84" i="14"/>
  <c r="AY120" i="14"/>
  <c r="DK98" i="14"/>
  <c r="EK120" i="14"/>
  <c r="DE112" i="14"/>
  <c r="EK106" i="14"/>
  <c r="EK112" i="14"/>
  <c r="BI116" i="14"/>
  <c r="CL114" i="14"/>
  <c r="CF82" i="14"/>
  <c r="BY66" i="14"/>
  <c r="BW92" i="14"/>
  <c r="BQ92" i="14"/>
  <c r="AY98" i="14"/>
  <c r="BJ98" i="14"/>
  <c r="EF84" i="14"/>
  <c r="CJ82" i="14"/>
  <c r="CY84" i="14"/>
  <c r="DO82" i="14"/>
  <c r="DS76" i="14"/>
  <c r="AF120" i="14"/>
  <c r="EK104" i="14"/>
  <c r="DM113" i="14"/>
  <c r="DI108" i="14"/>
  <c r="DY112" i="14"/>
  <c r="BA82" i="14"/>
  <c r="BU97" i="14"/>
  <c r="EL120" i="14"/>
  <c r="U59" i="26" s="1"/>
  <c r="CA76" i="14"/>
  <c r="AH66" i="14"/>
  <c r="BV74" i="14"/>
  <c r="EJ81" i="14"/>
  <c r="AF81" i="14"/>
  <c r="N4" i="22" s="1"/>
  <c r="CG82" i="14"/>
  <c r="AU100" i="14"/>
  <c r="DN84" i="14"/>
  <c r="DC73" i="14"/>
  <c r="DM65" i="14"/>
  <c r="AP97" i="14"/>
  <c r="DK116" i="14"/>
  <c r="BL113" i="14"/>
  <c r="BO90" i="14"/>
  <c r="BJ116" i="14"/>
  <c r="BC105" i="14"/>
  <c r="BW106" i="14"/>
  <c r="DO114" i="14"/>
  <c r="BD92" i="14"/>
  <c r="AP104" i="14"/>
  <c r="CX96" i="14"/>
  <c r="EC73" i="14"/>
  <c r="EB66" i="14"/>
  <c r="CV76" i="14"/>
  <c r="BS66" i="14"/>
  <c r="AM68" i="14"/>
  <c r="BD76" i="14"/>
  <c r="CB92" i="14"/>
  <c r="CI89" i="14"/>
  <c r="CH74" i="14"/>
  <c r="CL66" i="14"/>
  <c r="DO89" i="14"/>
  <c r="DY92" i="14"/>
  <c r="Y52" i="23" s="1"/>
  <c r="CX114" i="14"/>
  <c r="BZ113" i="14"/>
  <c r="CI114" i="14"/>
  <c r="EM105" i="14"/>
  <c r="DQ105" i="14"/>
  <c r="BA120" i="14"/>
  <c r="AO97" i="14"/>
  <c r="DK105" i="14"/>
  <c r="DR113" i="14"/>
  <c r="AK80" i="14"/>
  <c r="EC76" i="14"/>
  <c r="BC89" i="14"/>
  <c r="DE100" i="14"/>
  <c r="AL88" i="14"/>
  <c r="CX81" i="14"/>
  <c r="EK65" i="14"/>
  <c r="BI72" i="14"/>
  <c r="BO92" i="14"/>
  <c r="AW106" i="14"/>
  <c r="EC120" i="14"/>
  <c r="DV97" i="14"/>
  <c r="CX98" i="14"/>
  <c r="CV100" i="14"/>
  <c r="AQ81" i="14"/>
  <c r="EI98" i="14"/>
  <c r="BR112" i="14"/>
  <c r="DB82" i="14"/>
  <c r="BO73" i="14"/>
  <c r="BO74" i="14"/>
  <c r="BO113" i="14"/>
  <c r="CI76" i="14"/>
  <c r="AP105" i="14"/>
  <c r="DB113" i="14"/>
  <c r="DX82" i="14"/>
  <c r="CZ81" i="14"/>
  <c r="AG104" i="14"/>
  <c r="AC4" i="24" s="1"/>
  <c r="DJ73" i="14"/>
  <c r="BK97" i="14"/>
  <c r="EE92" i="14"/>
  <c r="AJ96" i="14"/>
  <c r="BO68" i="14"/>
  <c r="AK98" i="14"/>
  <c r="BK81" i="14"/>
  <c r="CB73" i="14"/>
  <c r="N28" i="21" s="1"/>
  <c r="DH66" i="14"/>
  <c r="CK72" i="14"/>
  <c r="CA96" i="14"/>
  <c r="BE113" i="14"/>
  <c r="DZ98" i="14"/>
  <c r="DO108" i="14"/>
  <c r="BQ112" i="14"/>
  <c r="DI113" i="14"/>
  <c r="AO112" i="14"/>
  <c r="DR89" i="14"/>
  <c r="BL116" i="14"/>
  <c r="DV108" i="14"/>
  <c r="CJ114" i="14"/>
  <c r="AY113" i="14"/>
  <c r="DR68" i="14"/>
  <c r="CJ65" i="14"/>
  <c r="CI74" i="14"/>
  <c r="BH96" i="14"/>
  <c r="BT76" i="14"/>
  <c r="DH74" i="14"/>
  <c r="O44" i="21" s="1"/>
  <c r="AT80" i="14"/>
  <c r="CJ73" i="14"/>
  <c r="DR80" i="14"/>
  <c r="BS97" i="14"/>
  <c r="DA76" i="14"/>
  <c r="CX65" i="14"/>
  <c r="AJ72" i="14"/>
  <c r="DL74" i="14"/>
  <c r="DX76" i="14"/>
  <c r="BR106" i="14"/>
  <c r="EA97" i="14"/>
  <c r="BL106" i="14"/>
  <c r="DO100" i="14"/>
  <c r="DM100" i="14"/>
  <c r="BR97" i="14"/>
  <c r="BZ98" i="14"/>
  <c r="DK97" i="14"/>
  <c r="AK116" i="14"/>
  <c r="DF89" i="14"/>
  <c r="AZ84" i="14"/>
  <c r="Q14" i="22" s="1"/>
  <c r="DA65" i="14"/>
  <c r="BQ68" i="14"/>
  <c r="AY88" i="14"/>
  <c r="DL84" i="14"/>
  <c r="DD89" i="14"/>
  <c r="EB108" i="14"/>
  <c r="EF114" i="14"/>
  <c r="BS116" i="14"/>
  <c r="BV113" i="14"/>
  <c r="BU116" i="14"/>
  <c r="BA90" i="14"/>
  <c r="BV88" i="14"/>
  <c r="U25" i="22" s="1"/>
  <c r="AO92" i="14"/>
  <c r="AT90" i="14"/>
  <c r="DF90" i="14"/>
  <c r="CY116" i="14"/>
  <c r="EE105" i="14"/>
  <c r="EE84" i="14"/>
  <c r="BR108" i="14"/>
  <c r="CK73" i="14"/>
  <c r="CC76" i="14"/>
  <c r="DG74" i="14"/>
  <c r="CD105" i="14"/>
  <c r="EK105" i="14"/>
  <c r="BA112" i="14"/>
  <c r="DZ76" i="14"/>
  <c r="AM113" i="14"/>
  <c r="BO116" i="14"/>
  <c r="BP105" i="14"/>
  <c r="N22" i="25" s="1"/>
  <c r="CJ66" i="14"/>
  <c r="BS89" i="14"/>
  <c r="DZ96" i="14"/>
  <c r="U53" i="23" s="1"/>
  <c r="CG74" i="14"/>
  <c r="CD68" i="14"/>
  <c r="DC89" i="14"/>
  <c r="BR68" i="14"/>
  <c r="EB106" i="14"/>
  <c r="BV106" i="14"/>
  <c r="CA113" i="14"/>
  <c r="AK105" i="14"/>
  <c r="AS80" i="14"/>
  <c r="EE100" i="14"/>
  <c r="CK92" i="14"/>
  <c r="EJ92" i="14"/>
  <c r="BL108" i="14"/>
  <c r="DK120" i="14"/>
  <c r="CW108" i="14"/>
  <c r="DH116" i="14"/>
  <c r="CX106" i="14"/>
  <c r="BL65" i="14"/>
  <c r="DM82" i="14"/>
  <c r="EE96" i="14"/>
  <c r="BX116" i="14"/>
  <c r="CY120" i="14"/>
  <c r="BI106" i="14"/>
  <c r="BM113" i="14"/>
  <c r="BT120" i="14"/>
  <c r="EM120" i="14"/>
  <c r="EK84" i="14"/>
  <c r="DH80" i="14"/>
  <c r="AK104" i="14"/>
  <c r="EI82" i="14"/>
  <c r="DG106" i="14"/>
  <c r="CW106" i="14"/>
  <c r="DL108" i="14"/>
  <c r="BK108" i="14"/>
  <c r="CY66" i="14"/>
  <c r="BO97" i="14"/>
  <c r="BH104" i="14"/>
  <c r="EL65" i="14"/>
  <c r="AZ104" i="14"/>
  <c r="BL96" i="14"/>
  <c r="CG66" i="14"/>
  <c r="EC74" i="14"/>
  <c r="EF81" i="14"/>
  <c r="AL108" i="14"/>
  <c r="EM106" i="14"/>
  <c r="AP114" i="14"/>
  <c r="AM92" i="14"/>
  <c r="Y7" i="23" s="1"/>
  <c r="Y68" i="23" s="1"/>
  <c r="AK108" i="14"/>
  <c r="BY100" i="14"/>
  <c r="CF105" i="14"/>
  <c r="DU116" i="14"/>
  <c r="AG113" i="14"/>
  <c r="AP108" i="14"/>
  <c r="AM80" i="14"/>
  <c r="BT108" i="14"/>
  <c r="CB113" i="14"/>
  <c r="BC92" i="14"/>
  <c r="BU98" i="14"/>
  <c r="AW92" i="14"/>
  <c r="Y12" i="23" s="1"/>
  <c r="Y73" i="23" s="1"/>
  <c r="AU112" i="14"/>
  <c r="CB114" i="14"/>
  <c r="DF108" i="14"/>
  <c r="AT112" i="14"/>
  <c r="EG120" i="14"/>
  <c r="CW82" i="14"/>
  <c r="W38" i="22" s="1"/>
  <c r="AQ80" i="14"/>
  <c r="AU65" i="14"/>
  <c r="DL73" i="14"/>
  <c r="AL90" i="14"/>
  <c r="BJ113" i="14"/>
  <c r="AM106" i="14"/>
  <c r="AQ104" i="14"/>
  <c r="EA108" i="14"/>
  <c r="CF108" i="14"/>
  <c r="DQ108" i="14"/>
  <c r="CX104" i="14"/>
  <c r="DT116" i="14"/>
  <c r="DQ114" i="14"/>
  <c r="CI72" i="14"/>
  <c r="BC73" i="14"/>
  <c r="V15" i="21" s="1"/>
  <c r="V76" i="21" s="1"/>
  <c r="DF73" i="14"/>
  <c r="BB98" i="14"/>
  <c r="CE90" i="14"/>
  <c r="EO96" i="14"/>
  <c r="CA104" i="14"/>
  <c r="EI113" i="14"/>
  <c r="AU105" i="14"/>
  <c r="AT106" i="14"/>
  <c r="DY73" i="14"/>
  <c r="EN72" i="14"/>
  <c r="CJ96" i="14"/>
  <c r="CD90" i="14"/>
  <c r="DQ73" i="14"/>
  <c r="AP120" i="14"/>
  <c r="AK106" i="14"/>
  <c r="AO90" i="14"/>
  <c r="AM82" i="14"/>
  <c r="BV89" i="14"/>
  <c r="AR92" i="14"/>
  <c r="DG90" i="14"/>
  <c r="AJ89" i="14"/>
  <c r="DX97" i="14"/>
  <c r="AN120" i="14"/>
  <c r="CI97" i="14"/>
  <c r="ED100" i="14"/>
  <c r="DP97" i="14"/>
  <c r="BY72" i="14"/>
  <c r="AG100" i="14"/>
  <c r="Y4" i="24" s="1"/>
  <c r="CD82" i="14"/>
  <c r="DO104" i="14"/>
  <c r="DL100" i="14"/>
  <c r="BZ88" i="14"/>
  <c r="BD114" i="14"/>
  <c r="AZ114" i="14"/>
  <c r="DR88" i="14"/>
  <c r="BG68" i="14"/>
  <c r="AN73" i="14"/>
  <c r="DY90" i="14"/>
  <c r="W52" i="23" s="1"/>
  <c r="AS90" i="14"/>
  <c r="BU100" i="14"/>
  <c r="CH98" i="14"/>
  <c r="DZ66" i="14"/>
  <c r="EH88" i="14"/>
  <c r="CZ88" i="14"/>
  <c r="AF97" i="14"/>
  <c r="N4" i="24" s="1"/>
  <c r="BQ97" i="14"/>
  <c r="DP120" i="14"/>
  <c r="DY120" i="14"/>
  <c r="CK120" i="14"/>
  <c r="DT72" i="14"/>
  <c r="EP72" i="14"/>
  <c r="CX82" i="14"/>
  <c r="BS92" i="14"/>
  <c r="DY82" i="14"/>
  <c r="AL113" i="14"/>
  <c r="CZ97" i="14"/>
  <c r="AT114" i="14"/>
  <c r="AM96" i="14"/>
  <c r="DW88" i="14"/>
  <c r="BK68" i="14"/>
  <c r="DG108" i="14"/>
  <c r="BF105" i="14"/>
  <c r="EF106" i="14"/>
  <c r="CH120" i="14"/>
  <c r="AY84" i="14"/>
  <c r="CK114" i="14"/>
  <c r="AZ120" i="14"/>
  <c r="EE116" i="14"/>
  <c r="CZ113" i="14"/>
  <c r="EA72" i="14"/>
  <c r="BB81" i="14"/>
  <c r="CD66" i="14"/>
  <c r="CD72" i="14"/>
  <c r="CA88" i="14"/>
  <c r="AC27" i="22" s="1"/>
  <c r="AC88" i="22" s="1"/>
  <c r="CV73" i="14"/>
  <c r="EC81" i="14"/>
  <c r="BL98" i="14"/>
  <c r="DU82" i="14"/>
  <c r="BU81" i="14"/>
  <c r="DH88" i="14"/>
  <c r="BX104" i="14"/>
  <c r="U26" i="24" s="1"/>
  <c r="AW120" i="14"/>
  <c r="CY108" i="14"/>
  <c r="Y39" i="25" s="1"/>
  <c r="Y100" i="25" s="1"/>
  <c r="DS106" i="14"/>
  <c r="W49" i="25" s="1"/>
  <c r="W110" i="25" s="1"/>
  <c r="BB120" i="14"/>
  <c r="BU104" i="14"/>
  <c r="DB100" i="14"/>
  <c r="DV65" i="14"/>
  <c r="CV89" i="14"/>
  <c r="AN89" i="14"/>
  <c r="BS98" i="14"/>
  <c r="BE76" i="14"/>
  <c r="DU72" i="14"/>
  <c r="EB68" i="14"/>
  <c r="DS108" i="14"/>
  <c r="DP112" i="14"/>
  <c r="BR104" i="14"/>
  <c r="DP114" i="14"/>
  <c r="BC112" i="14"/>
  <c r="EA105" i="14"/>
  <c r="AI116" i="14"/>
  <c r="CL120" i="14"/>
  <c r="AL73" i="14"/>
  <c r="BA84" i="14"/>
  <c r="BA89" i="14"/>
  <c r="BA96" i="14"/>
  <c r="BA88" i="14"/>
  <c r="DD66" i="14"/>
  <c r="BM68" i="14"/>
  <c r="DV105" i="14"/>
  <c r="EI105" i="14"/>
  <c r="EL92" i="14"/>
  <c r="Q59" i="23" s="1"/>
  <c r="DA92" i="14"/>
  <c r="EL108" i="14"/>
  <c r="CG98" i="14"/>
  <c r="EN89" i="14"/>
  <c r="EN113" i="14"/>
  <c r="CB104" i="14"/>
  <c r="DJ100" i="14"/>
  <c r="Q45" i="24" s="1"/>
  <c r="AM120" i="14"/>
  <c r="BI88" i="14"/>
  <c r="BH98" i="14"/>
  <c r="DA104" i="14"/>
  <c r="EM113" i="14"/>
  <c r="EB97" i="14"/>
  <c r="EB98" i="14"/>
  <c r="EF120" i="14"/>
  <c r="EA113" i="14"/>
  <c r="DP105" i="14"/>
  <c r="DS112" i="14"/>
  <c r="BF112" i="14"/>
  <c r="CZ105" i="14"/>
  <c r="CC108" i="14"/>
  <c r="AT65" i="14"/>
  <c r="DB76" i="14"/>
  <c r="AW88" i="14"/>
  <c r="DV68" i="14"/>
  <c r="AP68" i="14"/>
  <c r="BA80" i="14"/>
  <c r="DX66" i="14"/>
  <c r="BQ80" i="14"/>
  <c r="AV104" i="14"/>
  <c r="BU114" i="14"/>
  <c r="BK116" i="14"/>
  <c r="EK97" i="14"/>
  <c r="CB116" i="14"/>
  <c r="EJ114" i="14"/>
  <c r="BX88" i="14"/>
  <c r="U26" i="22" s="1"/>
  <c r="CJ106" i="14"/>
  <c r="BS120" i="14"/>
  <c r="EP68" i="14"/>
  <c r="CJ68" i="14"/>
  <c r="BT82" i="14"/>
  <c r="BZ66" i="14"/>
  <c r="DQ80" i="14"/>
  <c r="AI100" i="14"/>
  <c r="Y5" i="24" s="1"/>
  <c r="EQ66" i="14"/>
  <c r="CD92" i="14"/>
  <c r="BT65" i="14"/>
  <c r="CC89" i="14"/>
  <c r="AU114" i="14"/>
  <c r="CD114" i="14"/>
  <c r="AN97" i="14"/>
  <c r="BD105" i="14"/>
  <c r="BW120" i="14"/>
  <c r="DV116" i="14"/>
  <c r="EJ108" i="14"/>
  <c r="DP116" i="14"/>
  <c r="EJ116" i="14"/>
  <c r="CJ104" i="14"/>
  <c r="DH108" i="14"/>
  <c r="AN108" i="14"/>
  <c r="Q8" i="25" s="1"/>
  <c r="BB84" i="14"/>
  <c r="AI89" i="14"/>
  <c r="BH100" i="14"/>
  <c r="DF80" i="14"/>
  <c r="AP76" i="14"/>
  <c r="AW90" i="14"/>
  <c r="CE65" i="14"/>
  <c r="DK88" i="14"/>
  <c r="EI90" i="14"/>
  <c r="CG112" i="14"/>
  <c r="AL112" i="14"/>
  <c r="AG98" i="14"/>
  <c r="W4" i="24" s="1"/>
  <c r="EG116" i="14"/>
  <c r="DZ108" i="14"/>
  <c r="CX105" i="14"/>
  <c r="EB113" i="14"/>
  <c r="CJ105" i="14"/>
  <c r="BP114" i="14"/>
  <c r="AM97" i="14"/>
  <c r="CW96" i="14"/>
  <c r="AM100" i="14"/>
  <c r="AY92" i="14"/>
  <c r="DV84" i="14"/>
  <c r="EK80" i="14"/>
  <c r="DD108" i="14"/>
  <c r="AS100" i="14"/>
  <c r="AG81" i="14"/>
  <c r="V4" i="22" s="1"/>
  <c r="DO81" i="14"/>
  <c r="AY96" i="14"/>
  <c r="EA104" i="14"/>
  <c r="BQ100" i="14"/>
  <c r="EI106" i="14"/>
  <c r="DE97" i="14"/>
  <c r="DL113" i="14"/>
  <c r="BH105" i="14"/>
  <c r="BY105" i="14"/>
  <c r="EN97" i="14"/>
  <c r="DJ112" i="14"/>
  <c r="EI100" i="14"/>
  <c r="BM88" i="14"/>
  <c r="BX68" i="14"/>
  <c r="DO74" i="14"/>
  <c r="DJ65" i="14"/>
  <c r="EH82" i="14"/>
  <c r="DP88" i="14"/>
  <c r="CJ89" i="14"/>
  <c r="CX112" i="14"/>
  <c r="DX120" i="14"/>
  <c r="DR112" i="14"/>
  <c r="BS104" i="14"/>
  <c r="DS116" i="14"/>
  <c r="EJ105" i="14"/>
  <c r="DN97" i="14"/>
  <c r="EG73" i="14"/>
  <c r="DJ106" i="14"/>
  <c r="CD98" i="14"/>
  <c r="BS88" i="14"/>
  <c r="BO72" i="14"/>
  <c r="AM74" i="14"/>
  <c r="DN74" i="14"/>
  <c r="ED96" i="14"/>
  <c r="AW80" i="14"/>
  <c r="DP68" i="14"/>
  <c r="BE89" i="14"/>
  <c r="CZ80" i="14"/>
  <c r="BG65" i="14"/>
  <c r="AY66" i="14"/>
  <c r="BB88" i="14"/>
  <c r="DC72" i="14"/>
  <c r="BY76" i="14"/>
  <c r="DD100" i="14"/>
  <c r="Q42" i="24" s="1"/>
  <c r="BQ116" i="14"/>
  <c r="BN108" i="14"/>
  <c r="Q21" i="25" s="1"/>
  <c r="CW112" i="14"/>
  <c r="DO113" i="14"/>
  <c r="DX89" i="14"/>
  <c r="DZ104" i="14"/>
  <c r="DE96" i="14"/>
  <c r="CE74" i="14"/>
  <c r="BL89" i="14"/>
  <c r="BV82" i="14"/>
  <c r="O25" i="22" s="1"/>
  <c r="AR65" i="14"/>
  <c r="AZ76" i="14"/>
  <c r="AK74" i="14"/>
  <c r="CJ76" i="14"/>
  <c r="EK73" i="14"/>
  <c r="ED90" i="14"/>
  <c r="DC113" i="14"/>
  <c r="AV105" i="14"/>
  <c r="BM120" i="14"/>
  <c r="BA113" i="14"/>
  <c r="BO120" i="14"/>
  <c r="BF97" i="14"/>
  <c r="EM89" i="14"/>
  <c r="CV97" i="14"/>
  <c r="DW74" i="14"/>
  <c r="CE72" i="14"/>
  <c r="AZ88" i="14"/>
  <c r="BH72" i="14"/>
  <c r="AR88" i="14"/>
  <c r="DL81" i="14"/>
  <c r="AR84" i="14"/>
  <c r="BN81" i="14"/>
  <c r="DX81" i="14"/>
  <c r="AW98" i="14"/>
  <c r="EH105" i="14"/>
  <c r="AJ116" i="14"/>
  <c r="CK81" i="14"/>
  <c r="BL81" i="14"/>
  <c r="EG84" i="14"/>
  <c r="BF113" i="14"/>
  <c r="DY66" i="14"/>
  <c r="DM114" i="14"/>
  <c r="DN98" i="14"/>
  <c r="CH92" i="14"/>
  <c r="CA73" i="14"/>
  <c r="BX97" i="14"/>
  <c r="EE106" i="14"/>
  <c r="DM112" i="14"/>
  <c r="AO65" i="14"/>
  <c r="CW89" i="14"/>
  <c r="AP81" i="14"/>
  <c r="BF104" i="14"/>
  <c r="EK66" i="14"/>
  <c r="BV81" i="14"/>
  <c r="N25" i="22" s="1"/>
  <c r="AR89" i="14"/>
  <c r="AO108" i="14"/>
  <c r="DS105" i="14"/>
  <c r="EO98" i="14"/>
  <c r="DD104" i="14"/>
  <c r="U42" i="24" s="1"/>
  <c r="BC66" i="14"/>
  <c r="CN72" i="14"/>
  <c r="BQ96" i="14"/>
  <c r="DL80" i="14"/>
  <c r="AY116" i="14"/>
  <c r="EM97" i="14"/>
  <c r="DV112" i="14"/>
  <c r="U51" i="25" s="1"/>
  <c r="ED105" i="14"/>
  <c r="CW97" i="14"/>
  <c r="BL73" i="14"/>
  <c r="DA89" i="14"/>
  <c r="CG108" i="14"/>
  <c r="BW112" i="14"/>
  <c r="DV114" i="14"/>
  <c r="DR116" i="14"/>
  <c r="BG96" i="14"/>
  <c r="BV105" i="14"/>
  <c r="AZ81" i="14"/>
  <c r="BI90" i="14"/>
  <c r="CY72" i="14"/>
  <c r="CD84" i="14"/>
  <c r="DF104" i="14"/>
  <c r="CB105" i="14"/>
  <c r="DZ116" i="14"/>
  <c r="DT100" i="14"/>
  <c r="DE116" i="14"/>
  <c r="AK65" i="14"/>
  <c r="AK88" i="14"/>
  <c r="AU81" i="14"/>
  <c r="EI68" i="14"/>
  <c r="DQ65" i="14"/>
  <c r="BI74" i="14"/>
  <c r="AQ72" i="14"/>
  <c r="DR66" i="14"/>
  <c r="BS100" i="14"/>
  <c r="BK112" i="14"/>
  <c r="AU116" i="14"/>
  <c r="DM98" i="14"/>
  <c r="DV90" i="14"/>
  <c r="DC108" i="14"/>
  <c r="EG100" i="14"/>
  <c r="DT114" i="14"/>
  <c r="AZ116" i="14"/>
  <c r="DE105" i="14"/>
  <c r="BZ116" i="14"/>
  <c r="BU113" i="14"/>
  <c r="DZ89" i="14"/>
  <c r="EM92" i="14"/>
  <c r="Y59" i="23" s="1"/>
  <c r="AO74" i="14"/>
  <c r="CG92" i="14"/>
  <c r="DW108" i="14"/>
  <c r="DT97" i="14"/>
  <c r="BW116" i="14"/>
  <c r="CV104" i="14"/>
  <c r="CB97" i="14"/>
  <c r="AU82" i="14"/>
  <c r="CY96" i="14"/>
  <c r="EI96" i="14"/>
  <c r="CL76" i="14"/>
  <c r="EN73" i="14"/>
  <c r="CC90" i="14"/>
  <c r="CE82" i="14"/>
  <c r="DL97" i="14"/>
  <c r="EC112" i="14"/>
  <c r="BI120" i="14"/>
  <c r="DE114" i="14"/>
  <c r="DF113" i="14"/>
  <c r="DW100" i="14"/>
  <c r="EO66" i="14"/>
  <c r="CC74" i="14"/>
  <c r="EP65" i="14"/>
  <c r="BP89" i="14"/>
  <c r="CY74" i="14"/>
  <c r="CC100" i="14"/>
  <c r="CE120" i="14"/>
  <c r="DG114" i="14"/>
  <c r="DA114" i="14"/>
  <c r="BY112" i="14"/>
  <c r="CX90" i="14"/>
  <c r="CF80" i="14"/>
  <c r="DK92" i="14"/>
  <c r="BG73" i="14"/>
  <c r="DD105" i="14"/>
  <c r="DH105" i="14"/>
  <c r="CK104" i="14"/>
  <c r="DS113" i="14"/>
  <c r="V49" i="26" s="1"/>
  <c r="V110" i="26" s="1"/>
  <c r="AM112" i="14"/>
  <c r="CK96" i="14"/>
  <c r="BH84" i="14"/>
  <c r="BU96" i="14"/>
  <c r="EK82" i="14"/>
  <c r="DC90" i="14"/>
  <c r="DY105" i="14"/>
  <c r="DH104" i="14"/>
  <c r="BY108" i="14"/>
  <c r="DB114" i="14"/>
  <c r="AK120" i="14"/>
  <c r="BL76" i="14"/>
  <c r="CJ108" i="14"/>
  <c r="CX80" i="14"/>
  <c r="BY68" i="14"/>
  <c r="DM106" i="14"/>
  <c r="BQ114" i="14"/>
  <c r="EN112" i="14"/>
  <c r="U60" i="25" s="1"/>
  <c r="CK100" i="14"/>
  <c r="BI65" i="14"/>
  <c r="EF72" i="14"/>
  <c r="CI88" i="14"/>
  <c r="AM76" i="14"/>
  <c r="DC80" i="14"/>
  <c r="AY72" i="14"/>
  <c r="CY106" i="14"/>
  <c r="AV116" i="14"/>
  <c r="CI120" i="14"/>
  <c r="AG76" i="14"/>
  <c r="Y4" i="21" s="1"/>
  <c r="AF92" i="14"/>
  <c r="Q4" i="23" s="1"/>
  <c r="EH80" i="14"/>
  <c r="EH114" i="14"/>
  <c r="DJ113" i="14"/>
  <c r="DJ104" i="14"/>
  <c r="BY116" i="14"/>
  <c r="EC96" i="14"/>
  <c r="DW81" i="14"/>
  <c r="BQ90" i="14"/>
  <c r="CF74" i="14"/>
  <c r="BE73" i="14"/>
  <c r="V16" i="21" s="1"/>
  <c r="V77" i="21" s="1"/>
  <c r="ED113" i="14"/>
  <c r="EE98" i="14"/>
  <c r="DD112" i="14"/>
  <c r="BM116" i="14"/>
  <c r="DA84" i="14"/>
  <c r="Y40" i="22" s="1"/>
  <c r="DZ74" i="14"/>
  <c r="CJ90" i="14"/>
  <c r="CK80" i="14"/>
  <c r="CB81" i="14"/>
  <c r="EJ96" i="14"/>
  <c r="EC66" i="14"/>
  <c r="BP72" i="14"/>
  <c r="BI68" i="14"/>
  <c r="BI66" i="14"/>
  <c r="AN92" i="14"/>
  <c r="Q8" i="23" s="1"/>
  <c r="AM65" i="14"/>
  <c r="DZ92" i="14"/>
  <c r="Q53" i="23" s="1"/>
  <c r="DJ88" i="14"/>
  <c r="EI81" i="14"/>
  <c r="EN114" i="14"/>
  <c r="DL98" i="14"/>
  <c r="BI97" i="14"/>
  <c r="BD116" i="14"/>
  <c r="AH114" i="14"/>
  <c r="AJ105" i="14"/>
  <c r="N6" i="25" s="1"/>
  <c r="AV98" i="14"/>
  <c r="AZ74" i="14"/>
  <c r="DE65" i="14"/>
  <c r="BF89" i="14"/>
  <c r="AF104" i="14"/>
  <c r="U4" i="24" s="1"/>
  <c r="BN76" i="14"/>
  <c r="DE73" i="14"/>
  <c r="AU98" i="14"/>
  <c r="DC74" i="14"/>
  <c r="DT65" i="14"/>
  <c r="DJ81" i="14"/>
  <c r="BO82" i="14"/>
  <c r="CI90" i="14"/>
  <c r="BD120" i="14"/>
  <c r="AW108" i="14"/>
  <c r="EA100" i="14"/>
  <c r="EL100" i="14"/>
  <c r="CJ98" i="14"/>
  <c r="EN98" i="14"/>
  <c r="BT106" i="14"/>
  <c r="EG105" i="14"/>
  <c r="BI114" i="14"/>
  <c r="BG116" i="14"/>
  <c r="BH120" i="14"/>
  <c r="DR81" i="14"/>
  <c r="DC76" i="14"/>
  <c r="BQ73" i="14"/>
  <c r="EN80" i="14"/>
  <c r="U60" i="21" s="1"/>
  <c r="DS84" i="14"/>
  <c r="BM80" i="14"/>
  <c r="AW105" i="14"/>
  <c r="BA100" i="14"/>
  <c r="AH106" i="14"/>
  <c r="CD88" i="14"/>
  <c r="DL92" i="14"/>
  <c r="Q46" i="23" s="1"/>
  <c r="DJ116" i="14"/>
  <c r="AZ97" i="14"/>
  <c r="BJ108" i="14"/>
  <c r="Q19" i="25" s="1"/>
  <c r="BP104" i="14"/>
  <c r="CK112" i="14"/>
  <c r="EB105" i="14"/>
  <c r="BE112" i="14"/>
  <c r="DF114" i="14"/>
  <c r="CI106" i="14"/>
  <c r="BN68" i="14"/>
  <c r="EI72" i="14"/>
  <c r="AS73" i="14"/>
  <c r="AT82" i="14"/>
  <c r="AF76" i="14"/>
  <c r="Q4" i="21" s="1"/>
  <c r="CV82" i="14"/>
  <c r="BP82" i="14"/>
  <c r="BY96" i="14"/>
  <c r="EL76" i="14"/>
  <c r="DZ90" i="14"/>
  <c r="BZ92" i="14"/>
  <c r="BL72" i="14"/>
  <c r="BA92" i="14"/>
  <c r="BT100" i="14"/>
  <c r="CB98" i="14"/>
  <c r="O28" i="24" s="1"/>
  <c r="AH116" i="14"/>
  <c r="EA114" i="14"/>
  <c r="BX98" i="14"/>
  <c r="AI112" i="14"/>
  <c r="AC5" i="25" s="1"/>
  <c r="DM120" i="14"/>
  <c r="EB100" i="14"/>
  <c r="CW116" i="14"/>
  <c r="DU113" i="14"/>
  <c r="CE108" i="14"/>
  <c r="Y29" i="25" s="1"/>
  <c r="DD114" i="14"/>
  <c r="BY82" i="14"/>
  <c r="AT92" i="14"/>
  <c r="DZ84" i="14"/>
  <c r="CE92" i="14"/>
  <c r="CW74" i="14"/>
  <c r="BF66" i="14"/>
  <c r="DE80" i="14"/>
  <c r="EH100" i="14"/>
  <c r="BD108" i="14"/>
  <c r="CA108" i="14"/>
  <c r="CD97" i="14"/>
  <c r="N29" i="24" s="1"/>
  <c r="BW105" i="14"/>
  <c r="ED112" i="14"/>
  <c r="DK113" i="14"/>
  <c r="EB104" i="14"/>
  <c r="EE104" i="14"/>
  <c r="EL82" i="14"/>
  <c r="EO104" i="14"/>
  <c r="DJ120" i="14"/>
  <c r="EF73" i="14"/>
  <c r="AU89" i="14"/>
  <c r="DL76" i="14"/>
  <c r="BG84" i="14"/>
  <c r="EL73" i="14"/>
  <c r="CH88" i="14"/>
  <c r="DT96" i="14"/>
  <c r="U50" i="23" s="1"/>
  <c r="DD92" i="14"/>
  <c r="BB66" i="14"/>
  <c r="BO98" i="14"/>
  <c r="DH84" i="14"/>
  <c r="EI97" i="14"/>
  <c r="V57" i="24" s="1"/>
  <c r="DM108" i="14"/>
  <c r="EM108" i="14"/>
  <c r="DO116" i="14"/>
  <c r="DH120" i="14"/>
  <c r="DH114" i="14"/>
  <c r="DV104" i="14"/>
  <c r="AH113" i="14"/>
  <c r="DM116" i="14"/>
  <c r="DE113" i="14"/>
  <c r="BG105" i="14"/>
  <c r="V17" i="25" s="1"/>
  <c r="BT90" i="14"/>
  <c r="BP68" i="14"/>
  <c r="DA72" i="14"/>
  <c r="DE74" i="14"/>
  <c r="BT98" i="14"/>
  <c r="DE68" i="14"/>
  <c r="DM90" i="14"/>
  <c r="DF88" i="14"/>
  <c r="BW82" i="14"/>
  <c r="BW76" i="14"/>
  <c r="EG114" i="14"/>
  <c r="W56" i="26" s="1"/>
  <c r="CC120" i="14"/>
  <c r="AP92" i="14"/>
  <c r="AZ66" i="14"/>
  <c r="DK90" i="14"/>
  <c r="DC84" i="14"/>
  <c r="EQ65" i="14"/>
  <c r="EG76" i="14"/>
  <c r="BH76" i="14"/>
  <c r="AM98" i="14"/>
  <c r="AM72" i="14"/>
  <c r="BM72" i="14"/>
  <c r="DP90" i="14"/>
  <c r="BO76" i="14"/>
  <c r="BK72" i="14"/>
  <c r="AQ112" i="14"/>
  <c r="AC9" i="25" s="1"/>
  <c r="DK100" i="14"/>
  <c r="EB116" i="14"/>
  <c r="AI97" i="14"/>
  <c r="BK92" i="14"/>
  <c r="AU84" i="14"/>
  <c r="DE81" i="14"/>
  <c r="V42" i="22" s="1"/>
  <c r="DU68" i="14"/>
  <c r="BW66" i="14"/>
  <c r="DI104" i="14"/>
  <c r="EN105" i="14"/>
  <c r="DY104" i="14"/>
  <c r="DX105" i="14"/>
  <c r="DG113" i="14"/>
  <c r="DW106" i="14"/>
  <c r="BH89" i="14"/>
  <c r="DK112" i="14"/>
  <c r="CH104" i="14"/>
  <c r="U31" i="24" s="1"/>
  <c r="CZ108" i="14"/>
  <c r="CA100" i="14"/>
  <c r="DJ90" i="14"/>
  <c r="EI66" i="14"/>
  <c r="DD84" i="14"/>
  <c r="CH72" i="14"/>
  <c r="BP84" i="14"/>
  <c r="CE80" i="14"/>
  <c r="AS89" i="14"/>
  <c r="CY68" i="14"/>
  <c r="BQ88" i="14"/>
  <c r="AJ68" i="14"/>
  <c r="AT72" i="14"/>
  <c r="AP73" i="14"/>
  <c r="AK100" i="14"/>
  <c r="CZ96" i="14"/>
  <c r="CD106" i="14"/>
  <c r="ED104" i="14"/>
  <c r="BW100" i="14"/>
  <c r="DR97" i="14"/>
  <c r="DT120" i="14"/>
  <c r="CH89" i="14"/>
  <c r="DU80" i="14"/>
  <c r="BZ72" i="14"/>
  <c r="AY104" i="14"/>
  <c r="DL82" i="14"/>
  <c r="EH73" i="14"/>
  <c r="DO90" i="14"/>
  <c r="W47" i="23" s="1"/>
  <c r="BS72" i="14"/>
  <c r="BZ112" i="14"/>
  <c r="ED89" i="14"/>
  <c r="BO96" i="14"/>
  <c r="ED120" i="14"/>
  <c r="BT114" i="14"/>
  <c r="EB114" i="14"/>
  <c r="DV120" i="14"/>
  <c r="DY97" i="14"/>
  <c r="BG80" i="14"/>
  <c r="BH81" i="14"/>
  <c r="N18" i="22" s="1"/>
  <c r="CH90" i="14"/>
  <c r="CI66" i="14"/>
  <c r="AH96" i="14"/>
  <c r="BU80" i="14"/>
  <c r="BT80" i="14"/>
  <c r="EG89" i="14"/>
  <c r="CB88" i="14"/>
  <c r="U28" i="22" s="1"/>
  <c r="CE73" i="14"/>
  <c r="EM72" i="14"/>
  <c r="EC97" i="14"/>
  <c r="V54" i="24" s="1"/>
  <c r="DF106" i="14"/>
  <c r="DA108" i="14"/>
  <c r="CK97" i="14"/>
  <c r="BZ108" i="14"/>
  <c r="CI112" i="14"/>
  <c r="CY105" i="14"/>
  <c r="BF120" i="14"/>
  <c r="DP89" i="14"/>
  <c r="EA89" i="14"/>
  <c r="BR65" i="14"/>
  <c r="AR96" i="14"/>
  <c r="AQ92" i="14"/>
  <c r="DA73" i="14"/>
  <c r="CI81" i="14"/>
  <c r="DK82" i="14"/>
  <c r="DM81" i="14"/>
  <c r="BN106" i="14"/>
  <c r="DI82" i="14"/>
  <c r="DI120" i="14"/>
  <c r="BT112" i="14"/>
  <c r="DE120" i="14"/>
  <c r="BH116" i="14"/>
  <c r="DQ97" i="14"/>
  <c r="V48" i="24" s="1"/>
  <c r="DO120" i="14"/>
  <c r="DY108" i="14"/>
  <c r="BE84" i="14"/>
  <c r="Y16" i="22" s="1"/>
  <c r="Y77" i="22" s="1"/>
  <c r="DY80" i="14"/>
  <c r="EH84" i="14"/>
  <c r="DD82" i="14"/>
  <c r="BU88" i="14"/>
  <c r="AC24" i="22" s="1"/>
  <c r="BM89" i="14"/>
  <c r="AP66" i="14"/>
  <c r="BC68" i="14"/>
  <c r="DA66" i="14"/>
  <c r="ED73" i="14"/>
  <c r="BG81" i="14"/>
  <c r="DE82" i="14"/>
  <c r="BI96" i="14"/>
  <c r="DA82" i="14"/>
  <c r="CI104" i="14"/>
  <c r="CL104" i="14"/>
  <c r="EH97" i="14"/>
  <c r="AR113" i="14"/>
  <c r="CG100" i="14"/>
  <c r="AU120" i="14"/>
  <c r="BJ100" i="14"/>
  <c r="DL104" i="14"/>
  <c r="BZ105" i="14"/>
  <c r="DU104" i="14"/>
  <c r="BF98" i="14"/>
  <c r="DL96" i="14"/>
  <c r="AU104" i="14"/>
  <c r="EF65" i="14"/>
  <c r="EI89" i="14"/>
  <c r="AG84" i="14"/>
  <c r="Y4" i="22" s="1"/>
  <c r="ED80" i="14"/>
  <c r="DV72" i="14"/>
  <c r="EO108" i="14"/>
  <c r="BH113" i="14"/>
  <c r="AH120" i="14"/>
  <c r="DF105" i="14"/>
  <c r="BT113" i="14"/>
  <c r="BL97" i="14"/>
  <c r="DW105" i="14"/>
  <c r="BH114" i="14"/>
  <c r="BW113" i="14"/>
  <c r="CA72" i="14"/>
  <c r="EB82" i="14"/>
  <c r="CY89" i="14"/>
  <c r="AM66" i="14"/>
  <c r="AX112" i="14"/>
  <c r="EC104" i="14"/>
  <c r="DW116" i="14"/>
  <c r="CE114" i="14"/>
  <c r="CY76" i="14"/>
  <c r="BF65" i="14"/>
  <c r="DH106" i="14"/>
  <c r="O44" i="25" s="1"/>
  <c r="BM84" i="14"/>
  <c r="EH68" i="14"/>
  <c r="CL65" i="14"/>
  <c r="BP76" i="14"/>
  <c r="EI88" i="14"/>
  <c r="DZ88" i="14"/>
  <c r="BM74" i="14"/>
  <c r="DU76" i="14"/>
  <c r="BS81" i="14"/>
  <c r="DT90" i="14"/>
  <c r="EI73" i="14"/>
  <c r="DH97" i="14"/>
  <c r="CA116" i="14"/>
  <c r="DV106" i="14"/>
  <c r="BM92" i="14"/>
  <c r="CH100" i="14"/>
  <c r="DR98" i="14"/>
  <c r="CZ120" i="14"/>
  <c r="CB100" i="14"/>
  <c r="BY104" i="14"/>
  <c r="CX100" i="14"/>
  <c r="DP98" i="14"/>
  <c r="AL66" i="14"/>
  <c r="DJ66" i="14"/>
  <c r="CY65" i="14"/>
  <c r="DI88" i="14"/>
  <c r="AH82" i="14"/>
  <c r="BE66" i="14"/>
  <c r="CB65" i="14"/>
  <c r="CF96" i="14"/>
  <c r="BD82" i="14"/>
  <c r="AG96" i="14"/>
  <c r="AC4" i="23" s="1"/>
  <c r="BL82" i="14"/>
  <c r="DE89" i="14"/>
  <c r="BG100" i="14"/>
  <c r="Y17" i="24" s="1"/>
  <c r="CD80" i="14"/>
  <c r="BT96" i="14"/>
  <c r="AG82" i="14"/>
  <c r="W4" i="22" s="1"/>
  <c r="BK105" i="14"/>
  <c r="BC108" i="14"/>
  <c r="DK89" i="14"/>
  <c r="EC105" i="14"/>
  <c r="ED98" i="14"/>
  <c r="DZ120" i="14"/>
  <c r="ED114" i="14"/>
  <c r="BS113" i="14"/>
  <c r="AP98" i="14"/>
  <c r="BM98" i="14"/>
  <c r="EG88" i="14"/>
  <c r="DS90" i="14"/>
  <c r="EC72" i="14"/>
  <c r="AO98" i="14"/>
  <c r="EM88" i="14"/>
  <c r="AC59" i="22" s="1"/>
  <c r="EO76" i="14"/>
  <c r="ED108" i="14"/>
  <c r="CI116" i="14"/>
  <c r="EJ100" i="14"/>
  <c r="AP106" i="14"/>
  <c r="O9" i="25" s="1"/>
  <c r="DD120" i="14"/>
  <c r="CH97" i="14"/>
  <c r="AL116" i="14"/>
  <c r="ED116" i="14"/>
  <c r="EA98" i="14"/>
  <c r="BX113" i="14"/>
  <c r="AI65" i="14"/>
  <c r="CW73" i="14"/>
  <c r="AZ89" i="14"/>
  <c r="DM89" i="14"/>
  <c r="BJ80" i="14"/>
  <c r="CM66" i="14"/>
  <c r="DT80" i="14"/>
  <c r="U50" i="21" s="1"/>
  <c r="DB74" i="14"/>
  <c r="BU112" i="14"/>
  <c r="AC24" i="25" s="1"/>
  <c r="DQ112" i="14"/>
  <c r="BL120" i="14"/>
  <c r="DI116" i="14"/>
  <c r="BH97" i="14"/>
  <c r="AI106" i="14"/>
  <c r="W5" i="25" s="1"/>
  <c r="DA112" i="14"/>
  <c r="BO112" i="14"/>
  <c r="AJ113" i="14"/>
  <c r="CF84" i="14"/>
  <c r="BZ74" i="14"/>
  <c r="DE66" i="14"/>
  <c r="AO84" i="14"/>
  <c r="CX74" i="14"/>
  <c r="EE66" i="14"/>
  <c r="CA92" i="14"/>
  <c r="CF76" i="14"/>
  <c r="AN96" i="14"/>
  <c r="DU74" i="14"/>
  <c r="AQ116" i="14"/>
  <c r="CV108" i="14"/>
  <c r="Q38" i="25" s="1"/>
  <c r="EC116" i="14"/>
  <c r="AP82" i="14"/>
  <c r="BX114" i="14"/>
  <c r="AW113" i="14"/>
  <c r="CL106" i="14"/>
  <c r="BH112" i="14"/>
  <c r="CW81" i="14"/>
  <c r="AR104" i="14"/>
  <c r="CZ72" i="14"/>
  <c r="CL108" i="14"/>
  <c r="BM105" i="14"/>
  <c r="DB98" i="14"/>
  <c r="BK113" i="14"/>
  <c r="CE113" i="14"/>
  <c r="BK90" i="14"/>
  <c r="DF72" i="14"/>
  <c r="DZ65" i="14"/>
  <c r="BG104" i="14"/>
  <c r="DK65" i="14"/>
  <c r="BK114" i="14"/>
  <c r="AV108" i="14"/>
  <c r="DZ68" i="14"/>
  <c r="BF72" i="14"/>
  <c r="EU60" i="14"/>
  <c r="EU64" i="14"/>
  <c r="ET113" i="14"/>
  <c r="N63" i="26" s="1"/>
  <c r="ET72" i="14"/>
  <c r="ER65" i="14"/>
  <c r="CA81" i="14"/>
  <c r="CC97" i="14"/>
  <c r="AP113" i="14"/>
  <c r="DS98" i="14"/>
  <c r="BV116" i="14"/>
  <c r="AP84" i="14"/>
  <c r="DU65" i="14"/>
  <c r="BW80" i="14"/>
  <c r="ET60" i="14"/>
  <c r="ET92" i="14"/>
  <c r="EU65" i="14"/>
  <c r="ET57" i="14"/>
  <c r="ER72" i="14"/>
  <c r="AJ88" i="14"/>
  <c r="DU108" i="14"/>
  <c r="DV89" i="14"/>
  <c r="BM108" i="14"/>
  <c r="CJ120" i="14"/>
  <c r="AW96" i="14"/>
  <c r="CD73" i="14"/>
  <c r="EJ74" i="14"/>
  <c r="BR90" i="14"/>
  <c r="EA106" i="14"/>
  <c r="BQ106" i="14"/>
  <c r="CV113" i="14"/>
  <c r="AR120" i="14"/>
  <c r="DL65" i="14"/>
  <c r="BA104" i="14"/>
  <c r="AH88" i="14"/>
  <c r="U5" i="22" s="1"/>
  <c r="BH88" i="14"/>
  <c r="U18" i="22" s="1"/>
  <c r="AK96" i="14"/>
  <c r="BC104" i="14"/>
  <c r="AC15" i="24" s="1"/>
  <c r="AC76" i="24" s="1"/>
  <c r="BU90" i="14"/>
  <c r="AM81" i="14"/>
  <c r="BC88" i="14"/>
  <c r="AK68" i="14"/>
  <c r="EU57" i="14"/>
  <c r="EU104" i="14"/>
  <c r="EU66" i="14"/>
  <c r="DW96" i="14"/>
  <c r="EH113" i="14"/>
  <c r="CF97" i="14"/>
  <c r="N30" i="24" s="1"/>
  <c r="DV100" i="14"/>
  <c r="DW98" i="14"/>
  <c r="CW120" i="14"/>
  <c r="DD96" i="14"/>
  <c r="DG72" i="14"/>
  <c r="ET64" i="14"/>
  <c r="EU73" i="14"/>
  <c r="EU88" i="14"/>
  <c r="ES65" i="14"/>
  <c r="ES72" i="14"/>
  <c r="A58" i="27"/>
  <c r="C57" i="27"/>
  <c r="EF41" i="14" l="1"/>
  <c r="BF41" i="14"/>
  <c r="EN25" i="14"/>
  <c r="BJ25" i="14"/>
  <c r="DT41" i="14"/>
  <c r="DF41" i="14"/>
  <c r="EB25" i="14"/>
  <c r="CV41" i="14"/>
  <c r="CD25" i="14"/>
  <c r="CR25" i="14"/>
  <c r="BH25" i="14"/>
  <c r="BD25" i="14"/>
  <c r="BR25" i="14"/>
  <c r="CJ41" i="14"/>
  <c r="CH41" i="14"/>
  <c r="DB41" i="14"/>
  <c r="BB25" i="14"/>
  <c r="DZ25" i="14"/>
  <c r="CL41" i="14"/>
  <c r="BZ41" i="14"/>
  <c r="ED25" i="14"/>
  <c r="BX41" i="14"/>
  <c r="DT25" i="14"/>
  <c r="DP41" i="14"/>
  <c r="CN41" i="14"/>
  <c r="BV41" i="14"/>
  <c r="DB25" i="14"/>
  <c r="ER25" i="14"/>
  <c r="EP41" i="14"/>
  <c r="BU41" i="14"/>
  <c r="BW25" i="14"/>
  <c r="CW25" i="14"/>
  <c r="DK25" i="14"/>
  <c r="EO41" i="14"/>
  <c r="BE41" i="14"/>
  <c r="BI25" i="14"/>
  <c r="BY41" i="14"/>
  <c r="DE25" i="14"/>
  <c r="EA41" i="14"/>
  <c r="EE25" i="14"/>
  <c r="EI25" i="14"/>
  <c r="BM25" i="14"/>
  <c r="BQ41" i="14"/>
  <c r="DQ25" i="14"/>
  <c r="DY41" i="14"/>
  <c r="BG25" i="14"/>
  <c r="CA41" i="14"/>
  <c r="CE41" i="14"/>
  <c r="ES25" i="14"/>
  <c r="CK25" i="14"/>
  <c r="CO41" i="14"/>
  <c r="CU41" i="14"/>
  <c r="EA25" i="14"/>
  <c r="ET25" i="14"/>
  <c r="CO25" i="14"/>
  <c r="DA25" i="14"/>
  <c r="DK41" i="14"/>
  <c r="EK41" i="14"/>
  <c r="BC25" i="14"/>
  <c r="BY25" i="14"/>
  <c r="CK41" i="14"/>
  <c r="CM41" i="14"/>
  <c r="CQ41" i="14"/>
  <c r="DM41" i="14"/>
  <c r="EQ41" i="14"/>
  <c r="EU41" i="14"/>
  <c r="BE25" i="14"/>
  <c r="BO25" i="14"/>
  <c r="CU25" i="14"/>
  <c r="DG41" i="14"/>
  <c r="EE41" i="14"/>
  <c r="BS41" i="14"/>
  <c r="CQ25" i="14"/>
  <c r="CY41" i="14"/>
  <c r="DQ41" i="14"/>
  <c r="EU25" i="14"/>
  <c r="BO41" i="14"/>
  <c r="BU25" i="14"/>
  <c r="BW41" i="14"/>
  <c r="DW41" i="14"/>
  <c r="EK25" i="14"/>
  <c r="ET41" i="14"/>
  <c r="BG41" i="14"/>
  <c r="BK41" i="14"/>
  <c r="BS25" i="14"/>
  <c r="DU41" i="14"/>
  <c r="EI41" i="14"/>
  <c r="BI41" i="14"/>
  <c r="CC25" i="14"/>
  <c r="CI41" i="14"/>
  <c r="CW41" i="14"/>
  <c r="DC25" i="14"/>
  <c r="DW25" i="14"/>
  <c r="CE25" i="14"/>
  <c r="DG25" i="14"/>
  <c r="DS25" i="14"/>
  <c r="CM25" i="14"/>
  <c r="CY25" i="14"/>
  <c r="EC41" i="14"/>
  <c r="BC41" i="14"/>
  <c r="DY25" i="14"/>
  <c r="EC25" i="14"/>
  <c r="EO25" i="14"/>
  <c r="ES41" i="14"/>
  <c r="EJ42" i="14"/>
  <c r="CP30" i="14"/>
  <c r="DD46" i="14"/>
  <c r="DF30" i="14"/>
  <c r="CT30" i="14"/>
  <c r="EJ30" i="14"/>
  <c r="CN46" i="14"/>
  <c r="CP46" i="14"/>
  <c r="CL46" i="14"/>
  <c r="CH30" i="14"/>
  <c r="DB30" i="14"/>
  <c r="DN46" i="14"/>
  <c r="EF30" i="14"/>
  <c r="DB46" i="14"/>
  <c r="EJ46" i="14"/>
  <c r="DV46" i="14"/>
  <c r="EB46" i="14"/>
  <c r="DL30" i="14"/>
  <c r="BC28" i="14"/>
  <c r="AX29" i="14"/>
  <c r="EH46" i="14"/>
  <c r="CN30" i="14"/>
  <c r="EL46" i="14"/>
  <c r="BF30" i="14"/>
  <c r="DR46" i="14"/>
  <c r="BF46" i="14"/>
  <c r="EF46" i="14"/>
  <c r="AY56" i="27" s="1"/>
  <c r="DL46" i="14"/>
  <c r="AR29" i="14"/>
  <c r="DZ46" i="14"/>
  <c r="CF46" i="14"/>
  <c r="CR46" i="14"/>
  <c r="DT46" i="14"/>
  <c r="BG44" i="14"/>
  <c r="BE28" i="14"/>
  <c r="BA44" i="14"/>
  <c r="AI43" i="14"/>
  <c r="AS44" i="14"/>
  <c r="EP30" i="14"/>
  <c r="DP30" i="14"/>
  <c r="ET30" i="14"/>
  <c r="ET46" i="14"/>
  <c r="CR30" i="14"/>
  <c r="CV30" i="14"/>
  <c r="DJ30" i="14"/>
  <c r="EN30" i="14"/>
  <c r="CJ30" i="14"/>
  <c r="DX46" i="14"/>
  <c r="CF30" i="14"/>
  <c r="DT30" i="14"/>
  <c r="CZ30" i="14"/>
  <c r="BI44" i="14"/>
  <c r="EP46" i="14"/>
  <c r="ER30" i="14"/>
  <c r="BN46" i="14"/>
  <c r="DH46" i="14"/>
  <c r="CX46" i="14"/>
  <c r="DN30" i="14"/>
  <c r="CL30" i="14"/>
  <c r="EH30" i="14"/>
  <c r="AP29" i="14"/>
  <c r="EN46" i="14"/>
  <c r="AX45" i="14"/>
  <c r="CV46" i="14"/>
  <c r="DD30" i="14"/>
  <c r="BE44" i="14"/>
  <c r="AM44" i="14"/>
  <c r="AK27" i="14"/>
  <c r="BA28" i="14"/>
  <c r="AO28" i="14"/>
  <c r="AU28" i="14"/>
  <c r="AO44" i="14"/>
  <c r="ER46" i="14"/>
  <c r="DH30" i="14"/>
  <c r="DP46" i="14"/>
  <c r="EG37" i="14"/>
  <c r="AW52" i="14"/>
  <c r="BI52" i="14"/>
  <c r="AS36" i="14"/>
  <c r="AW36" i="14"/>
  <c r="AX38" i="14"/>
  <c r="AR37" i="14"/>
  <c r="BR38" i="14"/>
  <c r="AQ23" i="27" s="1"/>
  <c r="AP37" i="14"/>
  <c r="BD38" i="14"/>
  <c r="AT53" i="14"/>
  <c r="AX54" i="14"/>
  <c r="BG13" i="27" s="1"/>
  <c r="BJ38" i="14"/>
  <c r="AJ51" i="14"/>
  <c r="AO36" i="14"/>
  <c r="BI36" i="14"/>
  <c r="BA36" i="14"/>
  <c r="AK51" i="14"/>
  <c r="AM52" i="14"/>
  <c r="AM36" i="14"/>
  <c r="AL37" i="14"/>
  <c r="BB54" i="14"/>
  <c r="BJ54" i="14"/>
  <c r="AJ35" i="14"/>
  <c r="BH38" i="14"/>
  <c r="AV37" i="14"/>
  <c r="BE52" i="14"/>
  <c r="AU36" i="14"/>
  <c r="AU52" i="14"/>
  <c r="BL38" i="14"/>
  <c r="AH35" i="14"/>
  <c r="AK35" i="14"/>
  <c r="AY36" i="14"/>
  <c r="BA52" i="14"/>
  <c r="BG52" i="14"/>
  <c r="BE36" i="14"/>
  <c r="AI51" i="14"/>
  <c r="AQ52" i="14"/>
  <c r="BF38" i="14"/>
  <c r="AN53" i="14"/>
  <c r="BD54" i="14"/>
  <c r="AR53" i="14"/>
  <c r="AP53" i="14"/>
  <c r="AN37" i="14"/>
  <c r="BP38" i="14"/>
  <c r="BF54" i="14"/>
  <c r="AV53" i="14"/>
  <c r="AS52" i="14"/>
  <c r="BG36" i="14"/>
  <c r="BH54" i="14"/>
  <c r="BT38" i="14"/>
  <c r="BN54" i="14"/>
  <c r="BC36" i="14"/>
  <c r="AI35" i="14"/>
  <c r="BC52" i="14"/>
  <c r="AO52" i="14"/>
  <c r="AY52" i="14"/>
  <c r="AQ36" i="14"/>
  <c r="DF46" i="14"/>
  <c r="BR54" i="14"/>
  <c r="EL30" i="14"/>
  <c r="BH46" i="14"/>
  <c r="AH51" i="14"/>
  <c r="BT54" i="14"/>
  <c r="CJ46" i="14"/>
  <c r="BN38" i="14"/>
  <c r="AZ38" i="14"/>
  <c r="ED46" i="14"/>
  <c r="DV30" i="14"/>
  <c r="CZ46" i="14"/>
  <c r="CT46" i="14"/>
  <c r="AL53" i="14"/>
  <c r="CH46" i="14"/>
  <c r="DR30" i="14"/>
  <c r="BP54" i="14"/>
  <c r="BB38" i="14"/>
  <c r="AV45" i="14"/>
  <c r="AP45" i="14"/>
  <c r="AZ54" i="14"/>
  <c r="BH30" i="14"/>
  <c r="BN30" i="14"/>
  <c r="BL54" i="14"/>
  <c r="ED30" i="14"/>
  <c r="EB30" i="14"/>
  <c r="AH27" i="14"/>
  <c r="AV29" i="14"/>
  <c r="BR30" i="14"/>
  <c r="BR46" i="14"/>
  <c r="AL29" i="14"/>
  <c r="AL45" i="14"/>
  <c r="AT29" i="14"/>
  <c r="BJ30" i="14"/>
  <c r="BD30" i="14"/>
  <c r="BL46" i="14"/>
  <c r="BT46" i="14"/>
  <c r="AJ27" i="14"/>
  <c r="AQ28" i="14"/>
  <c r="AM28" i="14"/>
  <c r="AQ44" i="14"/>
  <c r="AW44" i="14"/>
  <c r="BG28" i="14"/>
  <c r="AS28" i="14"/>
  <c r="AY44" i="14"/>
  <c r="BI28" i="14"/>
  <c r="BT30" i="14"/>
  <c r="BP46" i="14"/>
  <c r="BD46" i="14"/>
  <c r="AR45" i="14"/>
  <c r="AT45" i="14"/>
  <c r="AN29" i="14"/>
  <c r="BP30" i="14"/>
  <c r="AN45" i="14"/>
  <c r="AJ43" i="14"/>
  <c r="AH43" i="14"/>
  <c r="AY28" i="14"/>
  <c r="AW28" i="14"/>
  <c r="AU44" i="14"/>
  <c r="AK43" i="14"/>
  <c r="BC44" i="14"/>
  <c r="AI27" i="14"/>
  <c r="AC39" i="20"/>
  <c r="V4" i="20"/>
  <c r="V65" i="20" s="1"/>
  <c r="N16" i="20"/>
  <c r="AB5" i="20"/>
  <c r="AB4" i="20"/>
  <c r="AB65" i="20" s="1"/>
  <c r="AS45" i="14"/>
  <c r="CK31" i="14"/>
  <c r="CQ31" i="14"/>
  <c r="BA29" i="14"/>
  <c r="BE29" i="14"/>
  <c r="CM47" i="14"/>
  <c r="DC47" i="14"/>
  <c r="DU48" i="14"/>
  <c r="EE32" i="14"/>
  <c r="EG48" i="14"/>
  <c r="AO29" i="14"/>
  <c r="BC29" i="14"/>
  <c r="BG29" i="14"/>
  <c r="CS47" i="14"/>
  <c r="DW32" i="14"/>
  <c r="EI32" i="14"/>
  <c r="EO48" i="14"/>
  <c r="EU48" i="14"/>
  <c r="DC31" i="14"/>
  <c r="DQ32" i="14"/>
  <c r="AQ29" i="14"/>
  <c r="AW45" i="14"/>
  <c r="AS29" i="14"/>
  <c r="CI47" i="14"/>
  <c r="CO31" i="14"/>
  <c r="DA47" i="14"/>
  <c r="DE31" i="14"/>
  <c r="ES32" i="14"/>
  <c r="AY29" i="14"/>
  <c r="AK45" i="14"/>
  <c r="AU29" i="14"/>
  <c r="AW29" i="14"/>
  <c r="CQ47" i="14"/>
  <c r="CW31" i="14"/>
  <c r="DO32" i="14"/>
  <c r="DS32" i="14"/>
  <c r="ES48" i="14"/>
  <c r="BA45" i="14"/>
  <c r="DA31" i="14"/>
  <c r="DK32" i="14"/>
  <c r="AO45" i="14"/>
  <c r="CW47" i="14"/>
  <c r="DG48" i="14"/>
  <c r="DW48" i="14"/>
  <c r="DY48" i="14"/>
  <c r="EA48" i="14"/>
  <c r="CY31" i="14"/>
  <c r="DS48" i="14"/>
  <c r="EE48" i="14"/>
  <c r="EK32" i="14"/>
  <c r="EO32" i="14"/>
  <c r="CS31" i="14"/>
  <c r="CU47" i="14"/>
  <c r="CY47" i="14"/>
  <c r="DU32" i="14"/>
  <c r="EA32" i="14"/>
  <c r="EK48" i="14"/>
  <c r="AU45" i="14"/>
  <c r="AQ45" i="14"/>
  <c r="AY45" i="14"/>
  <c r="BI45" i="14"/>
  <c r="DM48" i="14"/>
  <c r="DQ48" i="14"/>
  <c r="EG32" i="14"/>
  <c r="EU32" i="14"/>
  <c r="BE45" i="14"/>
  <c r="EM48" i="14"/>
  <c r="CK47" i="14"/>
  <c r="EQ48" i="14"/>
  <c r="EC48" i="14"/>
  <c r="EM32" i="14"/>
  <c r="EQ32" i="14"/>
  <c r="BC45" i="14"/>
  <c r="BG45" i="14"/>
  <c r="CO47" i="14"/>
  <c r="DE47" i="14"/>
  <c r="DG32" i="14"/>
  <c r="DM32" i="14"/>
  <c r="EC32" i="14"/>
  <c r="EI48" i="14"/>
  <c r="CI31" i="14"/>
  <c r="DY32" i="14"/>
  <c r="DK48" i="14"/>
  <c r="CU31" i="14"/>
  <c r="DI32" i="14"/>
  <c r="DO48" i="14"/>
  <c r="AM29" i="14"/>
  <c r="AM45" i="14"/>
  <c r="AK29" i="14"/>
  <c r="CM31" i="14"/>
  <c r="AC4" i="20"/>
  <c r="AC65" i="20" s="1"/>
  <c r="P58" i="20"/>
  <c r="DL43" i="14"/>
  <c r="AV46" i="27" s="1"/>
  <c r="DF43" i="14"/>
  <c r="AV43" i="27" s="1"/>
  <c r="EB43" i="14"/>
  <c r="AV54" i="27" s="1"/>
  <c r="ED27" i="14"/>
  <c r="AF55" i="27" s="1"/>
  <c r="CN27" i="14"/>
  <c r="AF34" i="27" s="1"/>
  <c r="DR27" i="14"/>
  <c r="AF49" i="27" s="1"/>
  <c r="DJ27" i="14"/>
  <c r="AF45" i="27" s="1"/>
  <c r="CB27" i="14"/>
  <c r="AF28" i="27" s="1"/>
  <c r="EN43" i="14"/>
  <c r="DP27" i="14"/>
  <c r="AF48" i="27" s="1"/>
  <c r="CV27" i="14"/>
  <c r="AF38" i="27" s="1"/>
  <c r="CT43" i="14"/>
  <c r="AV37" i="27" s="1"/>
  <c r="EP43" i="14"/>
  <c r="DL27" i="14"/>
  <c r="AF46" i="27" s="1"/>
  <c r="DH43" i="14"/>
  <c r="AV44" i="27" s="1"/>
  <c r="ED43" i="14"/>
  <c r="AV55" i="27" s="1"/>
  <c r="DD43" i="14"/>
  <c r="AV42" i="27" s="1"/>
  <c r="DH27" i="14"/>
  <c r="AF44" i="27" s="1"/>
  <c r="CX43" i="14"/>
  <c r="CX27" i="14"/>
  <c r="DV27" i="14"/>
  <c r="AF51" i="27" s="1"/>
  <c r="DN27" i="14"/>
  <c r="AF47" i="27" s="1"/>
  <c r="BZ27" i="14"/>
  <c r="CP43" i="14"/>
  <c r="AV35" i="27" s="1"/>
  <c r="CF43" i="14"/>
  <c r="AV30" i="27" s="1"/>
  <c r="EP27" i="14"/>
  <c r="CD43" i="14"/>
  <c r="AV29" i="27" s="1"/>
  <c r="EB27" i="14"/>
  <c r="AF54" i="27" s="1"/>
  <c r="DV43" i="14"/>
  <c r="AV51" i="27" s="1"/>
  <c r="BX43" i="14"/>
  <c r="AV26" i="27" s="1"/>
  <c r="CR27" i="14"/>
  <c r="AF36" i="27" s="1"/>
  <c r="CJ27" i="14"/>
  <c r="AF32" i="27" s="1"/>
  <c r="DJ43" i="14"/>
  <c r="AV45" i="27" s="1"/>
  <c r="CH43" i="14"/>
  <c r="AV31" i="27" s="1"/>
  <c r="EF43" i="14"/>
  <c r="AV56" i="27" s="1"/>
  <c r="CF27" i="14"/>
  <c r="AF30" i="27" s="1"/>
  <c r="DZ43" i="14"/>
  <c r="AV53" i="27" s="1"/>
  <c r="CL27" i="14"/>
  <c r="AF33" i="27" s="1"/>
  <c r="CN43" i="14"/>
  <c r="EJ43" i="14"/>
  <c r="AV58" i="27" s="1"/>
  <c r="BP43" i="14"/>
  <c r="BZ43" i="14"/>
  <c r="AV27" i="27" s="1"/>
  <c r="CR43" i="14"/>
  <c r="AV36" i="27" s="1"/>
  <c r="EL43" i="14"/>
  <c r="DB43" i="14"/>
  <c r="AV41" i="27" s="1"/>
  <c r="DD27" i="14"/>
  <c r="AF42" i="27" s="1"/>
  <c r="BX27" i="14"/>
  <c r="BV27" i="14"/>
  <c r="DF27" i="14"/>
  <c r="AF43" i="27" s="1"/>
  <c r="DR43" i="14"/>
  <c r="AV49" i="27" s="1"/>
  <c r="CP27" i="14"/>
  <c r="AF35" i="27" s="1"/>
  <c r="DB27" i="14"/>
  <c r="AF41" i="27" s="1"/>
  <c r="CL43" i="14"/>
  <c r="AV33" i="27" s="1"/>
  <c r="CB43" i="14"/>
  <c r="AV28" i="27" s="1"/>
  <c r="EF27" i="14"/>
  <c r="AF56" i="27" s="1"/>
  <c r="EN27" i="14"/>
  <c r="DP43" i="14"/>
  <c r="AV48" i="27" s="1"/>
  <c r="ER43" i="14"/>
  <c r="AZ43" i="14"/>
  <c r="ET43" i="14"/>
  <c r="ET27" i="14"/>
  <c r="DT27" i="14"/>
  <c r="AF50" i="27" s="1"/>
  <c r="CD27" i="14"/>
  <c r="AF29" i="27" s="1"/>
  <c r="EH27" i="14"/>
  <c r="AF57" i="27" s="1"/>
  <c r="EL27" i="14"/>
  <c r="EH43" i="14"/>
  <c r="AV57" i="27" s="1"/>
  <c r="DT43" i="14"/>
  <c r="AV50" i="27" s="1"/>
  <c r="DX43" i="14"/>
  <c r="AV52" i="27" s="1"/>
  <c r="CZ27" i="14"/>
  <c r="AF40" i="27" s="1"/>
  <c r="CV43" i="14"/>
  <c r="AV38" i="27" s="1"/>
  <c r="DN43" i="14"/>
  <c r="CT27" i="14"/>
  <c r="AF37" i="27" s="1"/>
  <c r="CZ43" i="14"/>
  <c r="AV40" i="27" s="1"/>
  <c r="DZ27" i="14"/>
  <c r="AF53" i="27" s="1"/>
  <c r="CJ43" i="14"/>
  <c r="AV32" i="27" s="1"/>
  <c r="EJ27" i="14"/>
  <c r="AF58" i="27" s="1"/>
  <c r="DX27" i="14"/>
  <c r="AF52" i="27" s="1"/>
  <c r="BV43" i="14"/>
  <c r="AV25" i="27" s="1"/>
  <c r="CH27" i="14"/>
  <c r="AF31" i="27" s="1"/>
  <c r="ER27" i="14"/>
  <c r="DD45" i="14"/>
  <c r="AX42" i="27" s="1"/>
  <c r="CJ45" i="14"/>
  <c r="AX32" i="27" s="1"/>
  <c r="BZ45" i="14"/>
  <c r="AX27" i="27" s="1"/>
  <c r="CL45" i="14"/>
  <c r="AX33" i="27" s="1"/>
  <c r="EF45" i="14"/>
  <c r="AX56" i="27" s="1"/>
  <c r="EL29" i="14"/>
  <c r="DH45" i="14"/>
  <c r="AX44" i="27" s="1"/>
  <c r="EH29" i="14"/>
  <c r="AH57" i="27" s="1"/>
  <c r="EF29" i="14"/>
  <c r="AH56" i="27" s="1"/>
  <c r="ED45" i="14"/>
  <c r="AX55" i="27" s="1"/>
  <c r="DL45" i="14"/>
  <c r="CV29" i="14"/>
  <c r="AH38" i="27" s="1"/>
  <c r="DJ29" i="14"/>
  <c r="AH45" i="27" s="1"/>
  <c r="EJ45" i="14"/>
  <c r="AX58" i="27" s="1"/>
  <c r="DF29" i="14"/>
  <c r="AH43" i="27" s="1"/>
  <c r="CB45" i="14"/>
  <c r="AX28" i="27" s="1"/>
  <c r="DP45" i="14"/>
  <c r="AX48" i="27" s="1"/>
  <c r="EN29" i="14"/>
  <c r="CF45" i="14"/>
  <c r="AX30" i="27" s="1"/>
  <c r="BX29" i="14"/>
  <c r="DR29" i="14"/>
  <c r="AH49" i="27" s="1"/>
  <c r="DH29" i="14"/>
  <c r="AH44" i="27" s="1"/>
  <c r="CD45" i="14"/>
  <c r="DP29" i="14"/>
  <c r="AH48" i="27" s="1"/>
  <c r="DV29" i="14"/>
  <c r="AH51" i="27" s="1"/>
  <c r="DT45" i="14"/>
  <c r="AX50" i="27" s="1"/>
  <c r="BK45" i="14"/>
  <c r="CZ45" i="14"/>
  <c r="AX40" i="27" s="1"/>
  <c r="BD43" i="14"/>
  <c r="AV16" i="27" s="1"/>
  <c r="CR45" i="14"/>
  <c r="AX36" i="27" s="1"/>
  <c r="DX29" i="14"/>
  <c r="AH52" i="27" s="1"/>
  <c r="DD29" i="14"/>
  <c r="AH42" i="27" s="1"/>
  <c r="CN45" i="14"/>
  <c r="AX34" i="27" s="1"/>
  <c r="CT45" i="14"/>
  <c r="AX37" i="27" s="1"/>
  <c r="CD29" i="14"/>
  <c r="AH29" i="27" s="1"/>
  <c r="CH45" i="14"/>
  <c r="AX31" i="27" s="1"/>
  <c r="DN29" i="14"/>
  <c r="AH47" i="27" s="1"/>
  <c r="DZ29" i="14"/>
  <c r="AH53" i="27" s="1"/>
  <c r="DL29" i="14"/>
  <c r="AH46" i="27" s="1"/>
  <c r="DF45" i="14"/>
  <c r="AX43" i="27" s="1"/>
  <c r="BV29" i="14"/>
  <c r="EP45" i="14"/>
  <c r="ED29" i="14"/>
  <c r="AH55" i="27" s="1"/>
  <c r="ER45" i="14"/>
  <c r="Y12" i="20"/>
  <c r="Y73" i="20" s="1"/>
  <c r="BF27" i="14"/>
  <c r="CR29" i="14"/>
  <c r="AH36" i="27" s="1"/>
  <c r="CL29" i="14"/>
  <c r="AH33" i="27" s="1"/>
  <c r="EH45" i="14"/>
  <c r="AX57" i="27" s="1"/>
  <c r="BV45" i="14"/>
  <c r="DR45" i="14"/>
  <c r="BZ29" i="14"/>
  <c r="AH27" i="27" s="1"/>
  <c r="CJ29" i="14"/>
  <c r="AH32" i="27" s="1"/>
  <c r="CX29" i="14"/>
  <c r="AH39" i="27" s="1"/>
  <c r="CZ29" i="14"/>
  <c r="AH40" i="27" s="1"/>
  <c r="DJ45" i="14"/>
  <c r="CP45" i="14"/>
  <c r="AX35" i="27" s="1"/>
  <c r="CX45" i="14"/>
  <c r="AX39" i="27" s="1"/>
  <c r="AZ27" i="14"/>
  <c r="DV45" i="14"/>
  <c r="AX51" i="27" s="1"/>
  <c r="DB29" i="14"/>
  <c r="AH41" i="27" s="1"/>
  <c r="CB29" i="14"/>
  <c r="AH28" i="27" s="1"/>
  <c r="CV45" i="14"/>
  <c r="AX38" i="27" s="1"/>
  <c r="DX45" i="14"/>
  <c r="AX52" i="27" s="1"/>
  <c r="ER29" i="14"/>
  <c r="N48" i="19"/>
  <c r="AC38" i="20"/>
  <c r="AC99" i="20" s="1"/>
  <c r="U55" i="20"/>
  <c r="BT43" i="14"/>
  <c r="AV24" i="27" s="1"/>
  <c r="BD27" i="14"/>
  <c r="AF16" i="27" s="1"/>
  <c r="BP27" i="14"/>
  <c r="BT27" i="14"/>
  <c r="BF35" i="14"/>
  <c r="BF43" i="14"/>
  <c r="ET45" i="14"/>
  <c r="ET29" i="14"/>
  <c r="BS44" i="14"/>
  <c r="BU53" i="14"/>
  <c r="CO37" i="14"/>
  <c r="DG37" i="14"/>
  <c r="DM37" i="14"/>
  <c r="EQ44" i="14"/>
  <c r="BO53" i="14"/>
  <c r="CQ37" i="14"/>
  <c r="DA37" i="14"/>
  <c r="DI53" i="14"/>
  <c r="DS53" i="14"/>
  <c r="DY53" i="14"/>
  <c r="EC53" i="14"/>
  <c r="EG53" i="14"/>
  <c r="EU28" i="14"/>
  <c r="CK37" i="14"/>
  <c r="CO53" i="14"/>
  <c r="DE53" i="14"/>
  <c r="DK44" i="14"/>
  <c r="DW44" i="14"/>
  <c r="BQ53" i="14"/>
  <c r="CO44" i="14"/>
  <c r="DC37" i="14"/>
  <c r="DQ44" i="14"/>
  <c r="DS37" i="14"/>
  <c r="EA44" i="14"/>
  <c r="EI44" i="14"/>
  <c r="ES28" i="14"/>
  <c r="BI35" i="14"/>
  <c r="BQ28" i="14"/>
  <c r="CC28" i="14"/>
  <c r="CI44" i="14"/>
  <c r="CK28" i="14"/>
  <c r="CM37" i="14"/>
  <c r="CS53" i="14"/>
  <c r="CU37" i="14"/>
  <c r="CY37" i="14"/>
  <c r="CY44" i="14"/>
  <c r="DO53" i="14"/>
  <c r="DQ53" i="14"/>
  <c r="DU53" i="14"/>
  <c r="EE53" i="14"/>
  <c r="EK44" i="14"/>
  <c r="BQ37" i="14"/>
  <c r="CA28" i="14"/>
  <c r="CM44" i="14"/>
  <c r="CS28" i="14"/>
  <c r="DE28" i="14"/>
  <c r="EG44" i="14"/>
  <c r="EO44" i="14"/>
  <c r="BW28" i="14"/>
  <c r="CE53" i="14"/>
  <c r="CW37" i="14"/>
  <c r="DG53" i="14"/>
  <c r="DI28" i="14"/>
  <c r="DW28" i="14"/>
  <c r="EC37" i="14"/>
  <c r="EE28" i="14"/>
  <c r="EK37" i="14"/>
  <c r="EO37" i="14"/>
  <c r="BI51" i="14"/>
  <c r="CQ53" i="14"/>
  <c r="DM53" i="14"/>
  <c r="EM53" i="14"/>
  <c r="BW53" i="14"/>
  <c r="BY37" i="14"/>
  <c r="CC44" i="14"/>
  <c r="CE28" i="14"/>
  <c r="CI37" i="14"/>
  <c r="CM53" i="14"/>
  <c r="CS37" i="14"/>
  <c r="CU28" i="14"/>
  <c r="CW53" i="14"/>
  <c r="DA53" i="14"/>
  <c r="DK28" i="14"/>
  <c r="DO44" i="14"/>
  <c r="EI28" i="14"/>
  <c r="EO53" i="14"/>
  <c r="BS37" i="14"/>
  <c r="CI28" i="14"/>
  <c r="CO28" i="14"/>
  <c r="DI37" i="14"/>
  <c r="DQ28" i="14"/>
  <c r="DS28" i="14"/>
  <c r="EA37" i="14"/>
  <c r="EC44" i="14"/>
  <c r="EG28" i="14"/>
  <c r="EM44" i="14"/>
  <c r="EO28" i="14"/>
  <c r="ES53" i="14"/>
  <c r="BF51" i="14"/>
  <c r="BD51" i="14"/>
  <c r="BR43" i="14"/>
  <c r="EN45" i="14"/>
  <c r="BX45" i="14"/>
  <c r="CH29" i="14"/>
  <c r="CN29" i="14"/>
  <c r="AH34" i="27" s="1"/>
  <c r="CT29" i="14"/>
  <c r="AH37" i="27" s="1"/>
  <c r="EJ29" i="14"/>
  <c r="AH58" i="27" s="1"/>
  <c r="CP29" i="14"/>
  <c r="DN45" i="14"/>
  <c r="AX47" i="27" s="1"/>
  <c r="BB35" i="14"/>
  <c r="DB45" i="14"/>
  <c r="AX41" i="27" s="1"/>
  <c r="BB43" i="14"/>
  <c r="AZ51" i="14"/>
  <c r="DT29" i="14"/>
  <c r="AH50" i="27" s="1"/>
  <c r="EL45" i="14"/>
  <c r="CF29" i="14"/>
  <c r="AH30" i="27" s="1"/>
  <c r="DZ45" i="14"/>
  <c r="AX53" i="27" s="1"/>
  <c r="BB51" i="14"/>
  <c r="BR27" i="14"/>
  <c r="BB27" i="14"/>
  <c r="EB45" i="14"/>
  <c r="AX54" i="27" s="1"/>
  <c r="EB29" i="14"/>
  <c r="AH54" i="27" s="1"/>
  <c r="EP29" i="14"/>
  <c r="CC37" i="14"/>
  <c r="CE44" i="14"/>
  <c r="CM28" i="14"/>
  <c r="CQ44" i="14"/>
  <c r="CU44" i="14"/>
  <c r="DM28" i="14"/>
  <c r="DU28" i="14"/>
  <c r="DW37" i="14"/>
  <c r="EM28" i="14"/>
  <c r="BM45" i="14"/>
  <c r="BS28" i="14"/>
  <c r="CG28" i="14"/>
  <c r="CG44" i="14"/>
  <c r="CW44" i="14"/>
  <c r="DG28" i="14"/>
  <c r="DW53" i="14"/>
  <c r="DY28" i="14"/>
  <c r="EI37" i="14"/>
  <c r="BK37" i="14"/>
  <c r="CA37" i="14"/>
  <c r="CY53" i="14"/>
  <c r="DA28" i="14"/>
  <c r="DC28" i="14"/>
  <c r="DK37" i="14"/>
  <c r="DY37" i="14"/>
  <c r="EC28" i="14"/>
  <c r="EE44" i="14"/>
  <c r="EI53" i="14"/>
  <c r="EQ28" i="14"/>
  <c r="BM37" i="14"/>
  <c r="BY53" i="14"/>
  <c r="CC53" i="14"/>
  <c r="CI53" i="14"/>
  <c r="CK44" i="14"/>
  <c r="CQ28" i="14"/>
  <c r="DA44" i="14"/>
  <c r="DE37" i="14"/>
  <c r="DO28" i="14"/>
  <c r="DU37" i="14"/>
  <c r="EK53" i="14"/>
  <c r="EQ37" i="14"/>
  <c r="ES44" i="14"/>
  <c r="ES37" i="14"/>
  <c r="EU37" i="14"/>
  <c r="BM29" i="14"/>
  <c r="BO37" i="14"/>
  <c r="BU37" i="14"/>
  <c r="CS44" i="14"/>
  <c r="DG44" i="14"/>
  <c r="DK53" i="14"/>
  <c r="DY44" i="14"/>
  <c r="EU44" i="14"/>
  <c r="BK53" i="14"/>
  <c r="BM53" i="14"/>
  <c r="BY28" i="14"/>
  <c r="CY28" i="14"/>
  <c r="DC44" i="14"/>
  <c r="DQ37" i="14"/>
  <c r="EA53" i="14"/>
  <c r="CK53" i="14"/>
  <c r="DS44" i="14"/>
  <c r="EA28" i="14"/>
  <c r="EQ53" i="14"/>
  <c r="EU53" i="14"/>
  <c r="BK29" i="14"/>
  <c r="BQ44" i="14"/>
  <c r="BS53" i="14"/>
  <c r="BU44" i="14"/>
  <c r="BY44" i="14"/>
  <c r="CU53" i="14"/>
  <c r="DC53" i="14"/>
  <c r="DE44" i="14"/>
  <c r="DM44" i="14"/>
  <c r="DO37" i="14"/>
  <c r="EE37" i="14"/>
  <c r="EK28" i="14"/>
  <c r="EM37" i="14"/>
  <c r="CA53" i="14"/>
  <c r="CE37" i="14"/>
  <c r="DI44" i="14"/>
  <c r="DU44" i="14"/>
  <c r="BU28" i="14"/>
  <c r="BW37" i="14"/>
  <c r="BW44" i="14"/>
  <c r="CA44" i="14"/>
  <c r="CG53" i="14"/>
  <c r="CG37" i="14"/>
  <c r="Q47" i="18"/>
  <c r="Q9" i="18"/>
  <c r="U18" i="19"/>
  <c r="Y16" i="19"/>
  <c r="O4" i="19"/>
  <c r="S50" i="19"/>
  <c r="V51" i="18"/>
  <c r="N51" i="18"/>
  <c r="Y60" i="18"/>
  <c r="W60" i="18"/>
  <c r="AB9" i="19"/>
  <c r="U39" i="21"/>
  <c r="S58" i="18"/>
  <c r="W54" i="18"/>
  <c r="T55" i="18"/>
  <c r="N61" i="18"/>
  <c r="AB61" i="18"/>
  <c r="AA56" i="18"/>
  <c r="R56" i="18"/>
  <c r="Z53" i="18"/>
  <c r="T44" i="18"/>
  <c r="AB44" i="18"/>
  <c r="R26" i="18"/>
  <c r="W4" i="20"/>
  <c r="W65" i="20" s="1"/>
  <c r="Y4" i="20"/>
  <c r="Y65" i="20" s="1"/>
  <c r="Z4" i="20"/>
  <c r="Z65" i="20" s="1"/>
  <c r="X4" i="20"/>
  <c r="X65" i="20" s="1"/>
  <c r="U4" i="20"/>
  <c r="AC50" i="22"/>
  <c r="T50" i="24"/>
  <c r="O38" i="18"/>
  <c r="W5" i="18"/>
  <c r="AC61" i="18"/>
  <c r="U35" i="27"/>
  <c r="S35" i="21"/>
  <c r="X34" i="18"/>
  <c r="X95" i="18" s="1"/>
  <c r="V16" i="18"/>
  <c r="V77" i="18" s="1"/>
  <c r="O6" i="21"/>
  <c r="Z60" i="18"/>
  <c r="S48" i="18"/>
  <c r="S41" i="27"/>
  <c r="AC38" i="24"/>
  <c r="X38" i="23"/>
  <c r="X37" i="18"/>
  <c r="O55" i="26"/>
  <c r="N54" i="18"/>
  <c r="P55" i="27"/>
  <c r="T29" i="27"/>
  <c r="P28" i="22"/>
  <c r="AC27" i="18"/>
  <c r="AC88" i="18" s="1"/>
  <c r="Z12" i="18"/>
  <c r="Z73" i="18" s="1"/>
  <c r="O12" i="18"/>
  <c r="AB13" i="24"/>
  <c r="AB74" i="24" s="1"/>
  <c r="R11" i="26"/>
  <c r="T9" i="25"/>
  <c r="P9" i="24"/>
  <c r="Y50" i="18"/>
  <c r="Q33" i="21"/>
  <c r="T32" i="18"/>
  <c r="S25" i="18"/>
  <c r="W23" i="18"/>
  <c r="AB21" i="18"/>
  <c r="AB82" i="18" s="1"/>
  <c r="R21" i="24"/>
  <c r="N18" i="24"/>
  <c r="R9" i="18"/>
  <c r="O56" i="18"/>
  <c r="O51" i="18"/>
  <c r="Z51" i="18"/>
  <c r="AA52" i="22"/>
  <c r="T49" i="18"/>
  <c r="R33" i="18"/>
  <c r="V32" i="18"/>
  <c r="X31" i="21"/>
  <c r="Z30" i="21"/>
  <c r="Q29" i="18"/>
  <c r="AB29" i="18"/>
  <c r="V22" i="18"/>
  <c r="V83" i="18" s="1"/>
  <c r="P18" i="18"/>
  <c r="N6" i="18"/>
  <c r="S19" i="18"/>
  <c r="W59" i="25"/>
  <c r="S56" i="25"/>
  <c r="V48" i="21"/>
  <c r="AA48" i="23"/>
  <c r="Y47" i="21"/>
  <c r="U47" i="22"/>
  <c r="Z47" i="23"/>
  <c r="T46" i="18"/>
  <c r="AB46" i="18"/>
  <c r="O47" i="21"/>
  <c r="W33" i="27"/>
  <c r="W63" i="18"/>
  <c r="AC63" i="18"/>
  <c r="AB63" i="18"/>
  <c r="S63" i="21"/>
  <c r="Q62" i="18"/>
  <c r="R62" i="22"/>
  <c r="S60" i="18"/>
  <c r="Q60" i="18"/>
  <c r="AC60" i="25"/>
  <c r="R60" i="23"/>
  <c r="Z60" i="24"/>
  <c r="AB59" i="18"/>
  <c r="Q58" i="18"/>
  <c r="AA58" i="18"/>
  <c r="X59" i="23"/>
  <c r="AB58" i="26"/>
  <c r="AA58" i="21"/>
  <c r="U57" i="18"/>
  <c r="O57" i="21"/>
  <c r="AC56" i="18"/>
  <c r="Q57" i="22"/>
  <c r="Z56" i="26"/>
  <c r="V55" i="18"/>
  <c r="V56" i="26"/>
  <c r="Q56" i="21"/>
  <c r="X56" i="22"/>
  <c r="Z55" i="24"/>
  <c r="R55" i="23"/>
  <c r="U55" i="25"/>
  <c r="U54" i="24"/>
  <c r="W54" i="22"/>
  <c r="V54" i="22"/>
  <c r="O53" i="18"/>
  <c r="Y53" i="18"/>
  <c r="V53" i="18"/>
  <c r="X54" i="24"/>
  <c r="AA54" i="25"/>
  <c r="O54" i="22"/>
  <c r="U53" i="26"/>
  <c r="Q53" i="24"/>
  <c r="AC51" i="18"/>
  <c r="AB52" i="22"/>
  <c r="X51" i="26"/>
  <c r="AC51" i="23"/>
  <c r="N51" i="23"/>
  <c r="Q51" i="21"/>
  <c r="T51" i="25"/>
  <c r="V50" i="22"/>
  <c r="AC48" i="18"/>
  <c r="AB48" i="18"/>
  <c r="R48" i="18"/>
  <c r="P49" i="25"/>
  <c r="Y49" i="25"/>
  <c r="Y110" i="25" s="1"/>
  <c r="R47" i="22"/>
  <c r="AC46" i="24"/>
  <c r="W46" i="25"/>
  <c r="T46" i="21"/>
  <c r="V45" i="18"/>
  <c r="P45" i="18"/>
  <c r="N46" i="25"/>
  <c r="T46" i="25"/>
  <c r="Z44" i="18"/>
  <c r="S44" i="18"/>
  <c r="AA44" i="18"/>
  <c r="Q45" i="23"/>
  <c r="Q45" i="21"/>
  <c r="AC43" i="18"/>
  <c r="Y44" i="23"/>
  <c r="X44" i="24"/>
  <c r="U44" i="24"/>
  <c r="O43" i="25"/>
  <c r="Z42" i="26"/>
  <c r="R42" i="24"/>
  <c r="O41" i="18"/>
  <c r="Z41" i="23"/>
  <c r="Z40" i="18"/>
  <c r="AB40" i="18"/>
  <c r="W41" i="25"/>
  <c r="Y40" i="23"/>
  <c r="T40" i="24"/>
  <c r="U39" i="18"/>
  <c r="X40" i="24"/>
  <c r="AB38" i="20"/>
  <c r="AB99" i="20" s="1"/>
  <c r="Y37" i="18"/>
  <c r="Y38" i="24"/>
  <c r="AB38" i="22"/>
  <c r="Y38" i="22"/>
  <c r="S38" i="20"/>
  <c r="Y38" i="25"/>
  <c r="AC38" i="21"/>
  <c r="S37" i="25"/>
  <c r="Q35" i="18"/>
  <c r="V35" i="18"/>
  <c r="N35" i="21"/>
  <c r="N35" i="25"/>
  <c r="W34" i="18"/>
  <c r="W95" i="18" s="1"/>
  <c r="N34" i="18"/>
  <c r="U35" i="25"/>
  <c r="Y33" i="18"/>
  <c r="Z34" i="24"/>
  <c r="Z95" i="24" s="1"/>
  <c r="S33" i="24"/>
  <c r="R32" i="25"/>
  <c r="S32" i="23"/>
  <c r="S32" i="25"/>
  <c r="S31" i="18"/>
  <c r="X31" i="18"/>
  <c r="N30" i="18"/>
  <c r="U31" i="27"/>
  <c r="V30" i="24"/>
  <c r="AB29" i="22"/>
  <c r="S28" i="18"/>
  <c r="Q29" i="27"/>
  <c r="N27" i="18"/>
  <c r="Q27" i="23"/>
  <c r="S27" i="20"/>
  <c r="P27" i="21"/>
  <c r="O27" i="23"/>
  <c r="O25" i="18"/>
  <c r="N26" i="21"/>
  <c r="W25" i="18"/>
  <c r="W86" i="18" s="1"/>
  <c r="W25" i="21"/>
  <c r="W86" i="21" s="1"/>
  <c r="S24" i="23"/>
  <c r="AA22" i="18"/>
  <c r="AA83" i="18" s="1"/>
  <c r="AA22" i="22"/>
  <c r="AA83" i="22" s="1"/>
  <c r="Z21" i="18"/>
  <c r="Z82" i="18" s="1"/>
  <c r="U22" i="24"/>
  <c r="V22" i="21"/>
  <c r="V83" i="21" s="1"/>
  <c r="P22" i="22"/>
  <c r="W21" i="23"/>
  <c r="W82" i="23" s="1"/>
  <c r="X21" i="23"/>
  <c r="X82" i="23" s="1"/>
  <c r="AA20" i="18"/>
  <c r="AA81" i="18" s="1"/>
  <c r="S21" i="25"/>
  <c r="Y20" i="22"/>
  <c r="Y81" i="22" s="1"/>
  <c r="Y19" i="18"/>
  <c r="X19" i="18"/>
  <c r="W20" i="20"/>
  <c r="W81" i="20" s="1"/>
  <c r="O19" i="18"/>
  <c r="AC18" i="18"/>
  <c r="Q18" i="18"/>
  <c r="R18" i="18"/>
  <c r="P19" i="22"/>
  <c r="AB18" i="18"/>
  <c r="U19" i="21"/>
  <c r="S18" i="24"/>
  <c r="Q18" i="23"/>
  <c r="X18" i="23"/>
  <c r="R17" i="21"/>
  <c r="U16" i="18"/>
  <c r="AB16" i="18"/>
  <c r="AB77" i="18" s="1"/>
  <c r="W16" i="18"/>
  <c r="W77" i="18" s="1"/>
  <c r="N16" i="21"/>
  <c r="AB16" i="24"/>
  <c r="AB77" i="24" s="1"/>
  <c r="S15" i="18"/>
  <c r="P16" i="24"/>
  <c r="P15" i="18"/>
  <c r="N16" i="25"/>
  <c r="N16" i="24"/>
  <c r="P15" i="23"/>
  <c r="E78" i="23" s="1"/>
  <c r="V15" i="25"/>
  <c r="V76" i="25" s="1"/>
  <c r="W15" i="21"/>
  <c r="W76" i="21" s="1"/>
  <c r="O14" i="18"/>
  <c r="W14" i="22"/>
  <c r="W75" i="22" s="1"/>
  <c r="Y13" i="18"/>
  <c r="Y74" i="18" s="1"/>
  <c r="Y14" i="24"/>
  <c r="Y75" i="24" s="1"/>
  <c r="Q14" i="25"/>
  <c r="AB13" i="18"/>
  <c r="AB74" i="18" s="1"/>
  <c r="U14" i="26"/>
  <c r="U14" i="24"/>
  <c r="V13" i="24"/>
  <c r="V74" i="24" s="1"/>
  <c r="AA12" i="18"/>
  <c r="AA73" i="18" s="1"/>
  <c r="N12" i="23"/>
  <c r="X12" i="24"/>
  <c r="X73" i="24" s="1"/>
  <c r="Y12" i="25"/>
  <c r="Y73" i="25" s="1"/>
  <c r="P11" i="25"/>
  <c r="AA10" i="18"/>
  <c r="N11" i="22"/>
  <c r="Z11" i="21"/>
  <c r="X10" i="22"/>
  <c r="AC9" i="23"/>
  <c r="AC9" i="24"/>
  <c r="Z8" i="25"/>
  <c r="AA8" i="25"/>
  <c r="O6" i="18"/>
  <c r="X7" i="25"/>
  <c r="T4" i="19"/>
  <c r="Y6" i="23"/>
  <c r="AC5" i="18"/>
  <c r="R30" i="22"/>
  <c r="T19" i="22"/>
  <c r="W56" i="18"/>
  <c r="V43" i="18"/>
  <c r="Q42" i="18"/>
  <c r="X47" i="18"/>
  <c r="N40" i="18"/>
  <c r="Y39" i="18"/>
  <c r="Y100" i="18" s="1"/>
  <c r="X27" i="18"/>
  <c r="X88" i="18" s="1"/>
  <c r="N25" i="18"/>
  <c r="X15" i="18"/>
  <c r="X76" i="18" s="1"/>
  <c r="Z62" i="18"/>
  <c r="X62" i="26"/>
  <c r="U55" i="18"/>
  <c r="P53" i="18"/>
  <c r="R51" i="26"/>
  <c r="S45" i="25"/>
  <c r="T40" i="18"/>
  <c r="Z38" i="21"/>
  <c r="T36" i="18"/>
  <c r="AB34" i="25"/>
  <c r="AB95" i="25" s="1"/>
  <c r="Z28" i="18"/>
  <c r="U21" i="18"/>
  <c r="Z19" i="18"/>
  <c r="R15" i="22"/>
  <c r="E80" i="22" s="1"/>
  <c r="Z15" i="27"/>
  <c r="Z14" i="18"/>
  <c r="Z75" i="18" s="1"/>
  <c r="X14" i="22"/>
  <c r="X75" i="22" s="1"/>
  <c r="S12" i="18"/>
  <c r="AA8" i="18"/>
  <c r="O9" i="18"/>
  <c r="T53" i="18"/>
  <c r="AA50" i="18"/>
  <c r="X49" i="18"/>
  <c r="X110" i="18" s="1"/>
  <c r="X47" i="19"/>
  <c r="N43" i="19"/>
  <c r="AB42" i="18"/>
  <c r="S41" i="18"/>
  <c r="W40" i="18"/>
  <c r="Q37" i="18"/>
  <c r="AB31" i="18"/>
  <c r="AA31" i="18"/>
  <c r="U29" i="18"/>
  <c r="O28" i="18"/>
  <c r="AB28" i="18"/>
  <c r="N26" i="19"/>
  <c r="AC26" i="18"/>
  <c r="Z24" i="18"/>
  <c r="V21" i="18"/>
  <c r="V82" i="18" s="1"/>
  <c r="O21" i="18"/>
  <c r="AB20" i="18"/>
  <c r="AB81" i="18" s="1"/>
  <c r="O18" i="18"/>
  <c r="T13" i="18"/>
  <c r="Y9" i="18"/>
  <c r="U53" i="18"/>
  <c r="AA51" i="18"/>
  <c r="N38" i="22"/>
  <c r="AA17" i="18"/>
  <c r="X12" i="18"/>
  <c r="X73" i="18" s="1"/>
  <c r="R12" i="18"/>
  <c r="T8" i="18"/>
  <c r="O59" i="18"/>
  <c r="O57" i="22"/>
  <c r="AB53" i="18"/>
  <c r="Q50" i="22"/>
  <c r="Q46" i="18"/>
  <c r="N44" i="24"/>
  <c r="AA44" i="25"/>
  <c r="R44" i="24"/>
  <c r="S43" i="22"/>
  <c r="Y42" i="26"/>
  <c r="Z38" i="18"/>
  <c r="V38" i="21"/>
  <c r="Y37" i="21"/>
  <c r="Y35" i="18"/>
  <c r="W36" i="24"/>
  <c r="W97" i="24" s="1"/>
  <c r="P34" i="18"/>
  <c r="T33" i="22"/>
  <c r="X27" i="27"/>
  <c r="U25" i="18"/>
  <c r="T23" i="23"/>
  <c r="Y21" i="18"/>
  <c r="Y82" i="18" s="1"/>
  <c r="S21" i="18"/>
  <c r="X22" i="27"/>
  <c r="O21" i="25"/>
  <c r="AA20" i="24"/>
  <c r="AA81" i="24" s="1"/>
  <c r="U17" i="24"/>
  <c r="Z16" i="18"/>
  <c r="Z77" i="18" s="1"/>
  <c r="U16" i="25"/>
  <c r="AC14" i="24"/>
  <c r="AC75" i="24" s="1"/>
  <c r="S14" i="22"/>
  <c r="N14" i="23"/>
  <c r="X14" i="23"/>
  <c r="X75" i="23" s="1"/>
  <c r="AB13" i="22"/>
  <c r="AB74" i="22" s="1"/>
  <c r="T11" i="20"/>
  <c r="V10" i="21"/>
  <c r="AB9" i="25"/>
  <c r="U7" i="25"/>
  <c r="AA63" i="18"/>
  <c r="U63" i="18"/>
  <c r="P63" i="18"/>
  <c r="Q63" i="18"/>
  <c r="S63" i="18"/>
  <c r="V63" i="18"/>
  <c r="X63" i="18"/>
  <c r="R63" i="18"/>
  <c r="O63" i="18"/>
  <c r="T63" i="18"/>
  <c r="N63" i="18"/>
  <c r="Z63" i="18"/>
  <c r="W63" i="24"/>
  <c r="O62" i="18"/>
  <c r="X63" i="25"/>
  <c r="P63" i="26"/>
  <c r="P62" i="18"/>
  <c r="Z63" i="25"/>
  <c r="P63" i="22"/>
  <c r="AA63" i="23"/>
  <c r="T62" i="18"/>
  <c r="N62" i="18"/>
  <c r="P63" i="21"/>
  <c r="AB62" i="24"/>
  <c r="Y61" i="18"/>
  <c r="AA60" i="18"/>
  <c r="AA60" i="23"/>
  <c r="X60" i="21"/>
  <c r="AA59" i="18"/>
  <c r="T60" i="25"/>
  <c r="T59" i="23"/>
  <c r="U58" i="18"/>
  <c r="W59" i="21"/>
  <c r="W59" i="23"/>
  <c r="N59" i="21"/>
  <c r="Q59" i="21"/>
  <c r="W59" i="26"/>
  <c r="Y59" i="24"/>
  <c r="AA58" i="26"/>
  <c r="V57" i="18"/>
  <c r="P57" i="18"/>
  <c r="U58" i="26"/>
  <c r="AC58" i="25"/>
  <c r="Y58" i="21"/>
  <c r="U58" i="25"/>
  <c r="T58" i="26"/>
  <c r="R57" i="18"/>
  <c r="T57" i="21"/>
  <c r="R57" i="23"/>
  <c r="P56" i="18"/>
  <c r="R57" i="27"/>
  <c r="AB57" i="22"/>
  <c r="X56" i="18"/>
  <c r="S56" i="21"/>
  <c r="Z55" i="18"/>
  <c r="V56" i="23"/>
  <c r="N56" i="22"/>
  <c r="X56" i="25"/>
  <c r="AB56" i="24"/>
  <c r="W56" i="22"/>
  <c r="Y56" i="22"/>
  <c r="V56" i="21"/>
  <c r="S56" i="23"/>
  <c r="Y55" i="18"/>
  <c r="Z55" i="21"/>
  <c r="Y54" i="18"/>
  <c r="Z54" i="18"/>
  <c r="U55" i="21"/>
  <c r="AC54" i="18"/>
  <c r="V54" i="21"/>
  <c r="AC53" i="18"/>
  <c r="Y54" i="23"/>
  <c r="W54" i="20"/>
  <c r="N54" i="25"/>
  <c r="U52" i="18"/>
  <c r="AB52" i="18"/>
  <c r="R52" i="18"/>
  <c r="AA52" i="18"/>
  <c r="T52" i="24"/>
  <c r="U51" i="18"/>
  <c r="X51" i="18"/>
  <c r="Y51" i="18"/>
  <c r="S52" i="27"/>
  <c r="AC52" i="24"/>
  <c r="U52" i="23"/>
  <c r="O52" i="24"/>
  <c r="AB52" i="24"/>
  <c r="X52" i="25"/>
  <c r="Z52" i="22"/>
  <c r="AB51" i="26"/>
  <c r="X51" i="21"/>
  <c r="S51" i="22"/>
  <c r="P51" i="21"/>
  <c r="N51" i="26"/>
  <c r="W50" i="18"/>
  <c r="O51" i="20"/>
  <c r="N51" i="21"/>
  <c r="U51" i="22"/>
  <c r="Z51" i="24"/>
  <c r="P51" i="22"/>
  <c r="AB49" i="18"/>
  <c r="AB110" i="18" s="1"/>
  <c r="AC50" i="24"/>
  <c r="W50" i="21"/>
  <c r="AC49" i="18"/>
  <c r="AC110" i="18" s="1"/>
  <c r="R49" i="18"/>
  <c r="R50" i="23"/>
  <c r="O48" i="18"/>
  <c r="N48" i="18"/>
  <c r="U49" i="21"/>
  <c r="N49" i="24"/>
  <c r="Q49" i="25"/>
  <c r="Q49" i="21"/>
  <c r="X48" i="23"/>
  <c r="Y47" i="18"/>
  <c r="N48" i="22"/>
  <c r="O48" i="24"/>
  <c r="X48" i="21"/>
  <c r="O47" i="23"/>
  <c r="AC46" i="18"/>
  <c r="P46" i="18"/>
  <c r="AC47" i="22"/>
  <c r="T47" i="24"/>
  <c r="U46" i="18"/>
  <c r="R47" i="27"/>
  <c r="U47" i="25"/>
  <c r="S47" i="23"/>
  <c r="R46" i="21"/>
  <c r="X46" i="24"/>
  <c r="AB46" i="23"/>
  <c r="W45" i="18"/>
  <c r="AB46" i="26"/>
  <c r="X45" i="18"/>
  <c r="U46" i="24"/>
  <c r="X45" i="25"/>
  <c r="S45" i="23"/>
  <c r="X44" i="18"/>
  <c r="U45" i="25"/>
  <c r="AC44" i="21"/>
  <c r="AA44" i="22"/>
  <c r="U43" i="18"/>
  <c r="Q44" i="24"/>
  <c r="AC44" i="25"/>
  <c r="U44" i="23"/>
  <c r="O43" i="18"/>
  <c r="Y42" i="18"/>
  <c r="AA42" i="18"/>
  <c r="S42" i="18"/>
  <c r="T43" i="24"/>
  <c r="T42" i="18"/>
  <c r="O43" i="23"/>
  <c r="AB43" i="23"/>
  <c r="T43" i="22"/>
  <c r="AA43" i="21"/>
  <c r="R42" i="22"/>
  <c r="X42" i="20"/>
  <c r="V42" i="21"/>
  <c r="U42" i="25"/>
  <c r="V42" i="25"/>
  <c r="BH42" i="27"/>
  <c r="AB42" i="22"/>
  <c r="T41" i="18"/>
  <c r="P41" i="21"/>
  <c r="AA41" i="23"/>
  <c r="Q41" i="24"/>
  <c r="O41" i="22"/>
  <c r="P41" i="24"/>
  <c r="W41" i="21"/>
  <c r="R40" i="18"/>
  <c r="R39" i="18"/>
  <c r="X40" i="25"/>
  <c r="N40" i="22"/>
  <c r="X40" i="23"/>
  <c r="N39" i="27"/>
  <c r="U39" i="25"/>
  <c r="Z39" i="22"/>
  <c r="Z100" i="22" s="1"/>
  <c r="N38" i="18"/>
  <c r="W38" i="18"/>
  <c r="Z39" i="23"/>
  <c r="Z100" i="23" s="1"/>
  <c r="S38" i="22"/>
  <c r="N38" i="21"/>
  <c r="O38" i="25"/>
  <c r="W38" i="23"/>
  <c r="T38" i="25"/>
  <c r="T38" i="22"/>
  <c r="V37" i="18"/>
  <c r="W38" i="27"/>
  <c r="V37" i="24"/>
  <c r="S36" i="18"/>
  <c r="Z36" i="18"/>
  <c r="Z97" i="18" s="1"/>
  <c r="V36" i="18"/>
  <c r="V97" i="18" s="1"/>
  <c r="O37" i="24"/>
  <c r="U36" i="18"/>
  <c r="AC37" i="20"/>
  <c r="Q37" i="21"/>
  <c r="P37" i="23"/>
  <c r="Q36" i="25"/>
  <c r="R35" i="18"/>
  <c r="AC36" i="22"/>
  <c r="AC97" i="22" s="1"/>
  <c r="V36" i="21"/>
  <c r="V97" i="21" s="1"/>
  <c r="Y36" i="23"/>
  <c r="Y97" i="23" s="1"/>
  <c r="O35" i="18"/>
  <c r="AB34" i="18"/>
  <c r="AB95" i="18" s="1"/>
  <c r="S35" i="22"/>
  <c r="AA35" i="21"/>
  <c r="AB35" i="24"/>
  <c r="T35" i="23"/>
  <c r="V34" i="22"/>
  <c r="V95" i="22" s="1"/>
  <c r="V33" i="18"/>
  <c r="W32" i="18"/>
  <c r="AA32" i="18"/>
  <c r="AB33" i="22"/>
  <c r="N32" i="18"/>
  <c r="Y32" i="22"/>
  <c r="W31" i="18"/>
  <c r="Y31" i="18"/>
  <c r="P32" i="27"/>
  <c r="AC32" i="21"/>
  <c r="V32" i="21"/>
  <c r="Y32" i="23"/>
  <c r="N32" i="21"/>
  <c r="AD32" i="27"/>
  <c r="R32" i="23"/>
  <c r="P31" i="25"/>
  <c r="Y30" i="18"/>
  <c r="AA31" i="22"/>
  <c r="AC31" i="24"/>
  <c r="O31" i="23"/>
  <c r="W31" i="23"/>
  <c r="V31" i="25"/>
  <c r="AC30" i="18"/>
  <c r="X29" i="18"/>
  <c r="V29" i="18"/>
  <c r="O29" i="18"/>
  <c r="N30" i="22"/>
  <c r="U30" i="24"/>
  <c r="AC30" i="23"/>
  <c r="AA30" i="23"/>
  <c r="P29" i="21"/>
  <c r="Z29" i="24"/>
  <c r="Z29" i="22"/>
  <c r="N28" i="18"/>
  <c r="P28" i="18"/>
  <c r="V28" i="25"/>
  <c r="R28" i="23"/>
  <c r="R27" i="18"/>
  <c r="AB26" i="18"/>
  <c r="X27" i="21"/>
  <c r="X88" i="21" s="1"/>
  <c r="U26" i="18"/>
  <c r="Q27" i="27"/>
  <c r="W26" i="23"/>
  <c r="Z26" i="24"/>
  <c r="V25" i="18"/>
  <c r="V86" i="18" s="1"/>
  <c r="AB25" i="18"/>
  <c r="AB86" i="18" s="1"/>
  <c r="T26" i="23"/>
  <c r="Q26" i="25"/>
  <c r="R26" i="21"/>
  <c r="AA25" i="27"/>
  <c r="AA24" i="18"/>
  <c r="Y25" i="23"/>
  <c r="Y86" i="23" s="1"/>
  <c r="N25" i="24"/>
  <c r="S25" i="25"/>
  <c r="T24" i="18"/>
  <c r="V25" i="25"/>
  <c r="V86" i="25" s="1"/>
  <c r="Y25" i="22"/>
  <c r="Y86" i="22" s="1"/>
  <c r="R25" i="24"/>
  <c r="T25" i="20"/>
  <c r="AC24" i="23"/>
  <c r="Q24" i="21"/>
  <c r="X24" i="24"/>
  <c r="O23" i="18"/>
  <c r="AA23" i="18"/>
  <c r="Q24" i="25"/>
  <c r="U24" i="21"/>
  <c r="W24" i="22"/>
  <c r="X24" i="26"/>
  <c r="V23" i="18"/>
  <c r="AB23" i="23"/>
  <c r="W23" i="24"/>
  <c r="V23" i="23"/>
  <c r="Z22" i="18"/>
  <c r="Z83" i="18" s="1"/>
  <c r="AC23" i="26"/>
  <c r="R23" i="25"/>
  <c r="AB23" i="24"/>
  <c r="AA23" i="25"/>
  <c r="Y22" i="22"/>
  <c r="Y83" i="22" s="1"/>
  <c r="Q21" i="18"/>
  <c r="W21" i="18"/>
  <c r="W82" i="18" s="1"/>
  <c r="N22" i="21"/>
  <c r="AA22" i="20"/>
  <c r="AA83" i="20" s="1"/>
  <c r="Y22" i="25"/>
  <c r="Y83" i="25" s="1"/>
  <c r="N22" i="23"/>
  <c r="R22" i="23"/>
  <c r="AA22" i="21"/>
  <c r="AA83" i="21" s="1"/>
  <c r="X21" i="18"/>
  <c r="X82" i="18" s="1"/>
  <c r="X21" i="22"/>
  <c r="X82" i="22" s="1"/>
  <c r="Y21" i="27"/>
  <c r="Q21" i="23"/>
  <c r="X20" i="18"/>
  <c r="X81" i="18" s="1"/>
  <c r="Z21" i="21"/>
  <c r="Z82" i="21" s="1"/>
  <c r="N20" i="22"/>
  <c r="AC19" i="18"/>
  <c r="V19" i="18"/>
  <c r="AB20" i="24"/>
  <c r="AB81" i="24" s="1"/>
  <c r="Q20" i="27"/>
  <c r="X20" i="21"/>
  <c r="X81" i="21" s="1"/>
  <c r="AA20" i="21"/>
  <c r="AA81" i="21" s="1"/>
  <c r="Q19" i="18"/>
  <c r="P19" i="18"/>
  <c r="N19" i="18"/>
  <c r="V19" i="22"/>
  <c r="Y19" i="25"/>
  <c r="X17" i="18"/>
  <c r="T18" i="27"/>
  <c r="Q18" i="25"/>
  <c r="Y17" i="18"/>
  <c r="U18" i="25"/>
  <c r="W18" i="21"/>
  <c r="AB18" i="25"/>
  <c r="Y17" i="23"/>
  <c r="Y16" i="18"/>
  <c r="Y77" i="18" s="1"/>
  <c r="V17" i="24"/>
  <c r="T17" i="25"/>
  <c r="S17" i="23"/>
  <c r="AC17" i="23"/>
  <c r="O17" i="23"/>
  <c r="X17" i="24"/>
  <c r="S16" i="21"/>
  <c r="T15" i="18"/>
  <c r="R15" i="18"/>
  <c r="V16" i="23"/>
  <c r="V77" i="23" s="1"/>
  <c r="AC16" i="25"/>
  <c r="AC77" i="25" s="1"/>
  <c r="Q16" i="25"/>
  <c r="U16" i="23"/>
  <c r="AA16" i="25"/>
  <c r="AA77" i="25" s="1"/>
  <c r="O15" i="18"/>
  <c r="O15" i="24"/>
  <c r="E77" i="24" s="1"/>
  <c r="T15" i="22"/>
  <c r="E82" i="22" s="1"/>
  <c r="O14" i="22"/>
  <c r="AA14" i="25"/>
  <c r="AA75" i="25" s="1"/>
  <c r="V13" i="18"/>
  <c r="V74" i="18" s="1"/>
  <c r="W13" i="18"/>
  <c r="W74" i="18" s="1"/>
  <c r="X13" i="18"/>
  <c r="X74" i="18" s="1"/>
  <c r="AC14" i="22"/>
  <c r="AC75" i="22" s="1"/>
  <c r="Y14" i="23"/>
  <c r="Y75" i="23" s="1"/>
  <c r="W14" i="25"/>
  <c r="W75" i="25" s="1"/>
  <c r="N14" i="21"/>
  <c r="V13" i="23"/>
  <c r="V74" i="23" s="1"/>
  <c r="S13" i="26"/>
  <c r="R11" i="18"/>
  <c r="Z12" i="27"/>
  <c r="AC12" i="21"/>
  <c r="AC73" i="21" s="1"/>
  <c r="Q12" i="24"/>
  <c r="Z12" i="25"/>
  <c r="Z73" i="25" s="1"/>
  <c r="T12" i="22"/>
  <c r="P11" i="18"/>
  <c r="AC10" i="18"/>
  <c r="Y10" i="18"/>
  <c r="V11" i="25"/>
  <c r="Y11" i="23"/>
  <c r="N10" i="18"/>
  <c r="AA11" i="20"/>
  <c r="R11" i="25"/>
  <c r="Q10" i="18"/>
  <c r="P10" i="18"/>
  <c r="T10" i="23"/>
  <c r="V9" i="18"/>
  <c r="P9" i="18"/>
  <c r="AB9" i="18"/>
  <c r="W10" i="23"/>
  <c r="W10" i="22"/>
  <c r="S10" i="26"/>
  <c r="S9" i="18"/>
  <c r="O10" i="27"/>
  <c r="V8" i="18"/>
  <c r="S8" i="18"/>
  <c r="W9" i="20"/>
  <c r="V9" i="22"/>
  <c r="O9" i="24"/>
  <c r="N9" i="22"/>
  <c r="Z8" i="18"/>
  <c r="P8" i="22"/>
  <c r="Q7" i="18"/>
  <c r="T7" i="18"/>
  <c r="W8" i="23"/>
  <c r="Y8" i="25"/>
  <c r="N8" i="25"/>
  <c r="U8" i="21"/>
  <c r="O8" i="21"/>
  <c r="N7" i="18"/>
  <c r="W8" i="21"/>
  <c r="N8" i="23"/>
  <c r="P6" i="18"/>
  <c r="Q7" i="23"/>
  <c r="AC7" i="21"/>
  <c r="AC68" i="21" s="1"/>
  <c r="AA7" i="24"/>
  <c r="AA6" i="23"/>
  <c r="Z5" i="18"/>
  <c r="O6" i="23"/>
  <c r="U6" i="27"/>
  <c r="AC6" i="22"/>
  <c r="AL6" i="27"/>
  <c r="X6" i="23"/>
  <c r="V5" i="18"/>
  <c r="V63" i="21"/>
  <c r="Y44" i="18"/>
  <c r="Q44" i="18"/>
  <c r="X41" i="19"/>
  <c r="Y36" i="19"/>
  <c r="Y97" i="19" s="1"/>
  <c r="T34" i="18"/>
  <c r="S34" i="18"/>
  <c r="AA27" i="19"/>
  <c r="AC21" i="19"/>
  <c r="AC82" i="19" s="1"/>
  <c r="O16" i="19"/>
  <c r="Y13" i="19"/>
  <c r="AC4" i="19"/>
  <c r="AC65" i="19" s="1"/>
  <c r="Q4" i="19"/>
  <c r="Y43" i="22"/>
  <c r="X30" i="24"/>
  <c r="N55" i="18"/>
  <c r="O50" i="18"/>
  <c r="S50" i="18"/>
  <c r="U49" i="18"/>
  <c r="W46" i="18"/>
  <c r="Z45" i="18"/>
  <c r="W43" i="18"/>
  <c r="P43" i="18"/>
  <c r="S39" i="18"/>
  <c r="X39" i="18"/>
  <c r="X100" i="18" s="1"/>
  <c r="AC39" i="18"/>
  <c r="AC100" i="18" s="1"/>
  <c r="T38" i="18"/>
  <c r="Q38" i="18"/>
  <c r="AB37" i="18"/>
  <c r="Z37" i="18"/>
  <c r="P33" i="18"/>
  <c r="V31" i="18"/>
  <c r="O31" i="18"/>
  <c r="S30" i="18"/>
  <c r="Z30" i="18"/>
  <c r="Q28" i="18"/>
  <c r="Y26" i="18"/>
  <c r="Z26" i="18"/>
  <c r="N24" i="18"/>
  <c r="S24" i="18"/>
  <c r="S18" i="18"/>
  <c r="T18" i="18"/>
  <c r="R16" i="18"/>
  <c r="AC60" i="18"/>
  <c r="R60" i="18"/>
  <c r="Z59" i="18"/>
  <c r="P59" i="18"/>
  <c r="O55" i="18"/>
  <c r="AA54" i="18"/>
  <c r="R53" i="18"/>
  <c r="P51" i="18"/>
  <c r="Z50" i="18"/>
  <c r="Y49" i="18"/>
  <c r="Y110" i="18" s="1"/>
  <c r="T48" i="18"/>
  <c r="S47" i="18"/>
  <c r="Z47" i="18"/>
  <c r="AC41" i="18"/>
  <c r="P41" i="18"/>
  <c r="Z41" i="18"/>
  <c r="AA36" i="18"/>
  <c r="AA97" i="18" s="1"/>
  <c r="Z34" i="18"/>
  <c r="Z95" i="18" s="1"/>
  <c r="X33" i="18"/>
  <c r="S33" i="18"/>
  <c r="R32" i="18"/>
  <c r="AA30" i="18"/>
  <c r="AA28" i="18"/>
  <c r="T16" i="18"/>
  <c r="AA14" i="18"/>
  <c r="AA75" i="18" s="1"/>
  <c r="Z11" i="18"/>
  <c r="Z72" i="18" s="1"/>
  <c r="O11" i="18"/>
  <c r="X9" i="18"/>
  <c r="R4" i="18"/>
  <c r="T20" i="27"/>
  <c r="AA30" i="27"/>
  <c r="AB36" i="27"/>
  <c r="N49" i="27"/>
  <c r="Y17" i="27"/>
  <c r="R35" i="27"/>
  <c r="T55" i="27"/>
  <c r="W47" i="27"/>
  <c r="X52" i="27"/>
  <c r="Q53" i="27"/>
  <c r="T44" i="27"/>
  <c r="X49" i="27"/>
  <c r="R55" i="27"/>
  <c r="P21" i="27"/>
  <c r="Q53" i="18"/>
  <c r="Q52" i="18"/>
  <c r="R43" i="18"/>
  <c r="AB15" i="25"/>
  <c r="AB76" i="25" s="1"/>
  <c r="P8" i="23"/>
  <c r="P8" i="25"/>
  <c r="P48" i="21"/>
  <c r="S43" i="21"/>
  <c r="X6" i="21"/>
  <c r="X56" i="21"/>
  <c r="AB55" i="21"/>
  <c r="AA16" i="21"/>
  <c r="AA77" i="21" s="1"/>
  <c r="P8" i="21"/>
  <c r="S58" i="21"/>
  <c r="Z55" i="19"/>
  <c r="X46" i="19"/>
  <c r="AA46" i="21"/>
  <c r="P44" i="21"/>
  <c r="R43" i="21"/>
  <c r="Z42" i="22"/>
  <c r="AB27" i="19"/>
  <c r="AB27" i="22"/>
  <c r="AB88" i="22" s="1"/>
  <c r="R27" i="22"/>
  <c r="T21" i="20"/>
  <c r="T11" i="22"/>
  <c r="S10" i="22"/>
  <c r="X8" i="22"/>
  <c r="T8" i="25"/>
  <c r="P8" i="24"/>
  <c r="T8" i="22"/>
  <c r="R8" i="25"/>
  <c r="AB7" i="22"/>
  <c r="P17" i="18"/>
  <c r="S56" i="18"/>
  <c r="N52" i="18"/>
  <c r="O45" i="18"/>
  <c r="S45" i="18"/>
  <c r="Y23" i="18"/>
  <c r="Q22" i="18"/>
  <c r="S20" i="18"/>
  <c r="Y15" i="18"/>
  <c r="Y76" i="18" s="1"/>
  <c r="V15" i="18"/>
  <c r="V76" i="18" s="1"/>
  <c r="AA15" i="18"/>
  <c r="AA76" i="18" s="1"/>
  <c r="N9" i="18"/>
  <c r="AB5" i="18"/>
  <c r="Z4" i="18"/>
  <c r="Z61" i="18"/>
  <c r="Y58" i="18"/>
  <c r="X58" i="18"/>
  <c r="AC58" i="18"/>
  <c r="Q55" i="18"/>
  <c r="Q49" i="18"/>
  <c r="P49" i="18"/>
  <c r="Z48" i="18"/>
  <c r="AC47" i="18"/>
  <c r="N45" i="18"/>
  <c r="V41" i="18"/>
  <c r="S42" i="20"/>
  <c r="N41" i="18"/>
  <c r="V39" i="18"/>
  <c r="V100" i="18" s="1"/>
  <c r="U38" i="18"/>
  <c r="X35" i="18"/>
  <c r="AB35" i="18"/>
  <c r="T30" i="19"/>
  <c r="T27" i="18"/>
  <c r="Z18" i="18"/>
  <c r="AA18" i="18"/>
  <c r="V18" i="18"/>
  <c r="O18" i="19"/>
  <c r="U17" i="18"/>
  <c r="AB12" i="18"/>
  <c r="AB73" i="18" s="1"/>
  <c r="Z10" i="18"/>
  <c r="O11" i="19"/>
  <c r="T10" i="18"/>
  <c r="AB9" i="20"/>
  <c r="W7" i="18"/>
  <c r="S7" i="18"/>
  <c r="Q8" i="20"/>
  <c r="R6" i="18"/>
  <c r="X5" i="18"/>
  <c r="U5" i="18"/>
  <c r="Q5" i="18"/>
  <c r="X4" i="18"/>
  <c r="AA5" i="19"/>
  <c r="U5" i="20"/>
  <c r="P4" i="18"/>
  <c r="Z50" i="27"/>
  <c r="P63" i="25"/>
  <c r="AA63" i="21"/>
  <c r="AB63" i="22"/>
  <c r="S63" i="22"/>
  <c r="R63" i="21"/>
  <c r="S63" i="23"/>
  <c r="S5" i="27"/>
  <c r="P6" i="27"/>
  <c r="AA62" i="18"/>
  <c r="Y62" i="18"/>
  <c r="AC62" i="18"/>
  <c r="W62" i="18"/>
  <c r="AB62" i="18"/>
  <c r="R62" i="18"/>
  <c r="U62" i="18"/>
  <c r="V61" i="18"/>
  <c r="X61" i="18"/>
  <c r="W61" i="18"/>
  <c r="AA61" i="18"/>
  <c r="O61" i="18"/>
  <c r="P61" i="18"/>
  <c r="R61" i="18"/>
  <c r="U61" i="18"/>
  <c r="S61" i="18"/>
  <c r="Q61" i="18"/>
  <c r="X60" i="18"/>
  <c r="V60" i="18"/>
  <c r="AB60" i="18"/>
  <c r="AC61" i="20"/>
  <c r="V61" i="20"/>
  <c r="N60" i="18"/>
  <c r="T60" i="18"/>
  <c r="P60" i="18"/>
  <c r="O60" i="18"/>
  <c r="Y59" i="18"/>
  <c r="AC59" i="18"/>
  <c r="X59" i="18"/>
  <c r="V59" i="18"/>
  <c r="W59" i="18"/>
  <c r="N59" i="18"/>
  <c r="R59" i="18"/>
  <c r="R60" i="20"/>
  <c r="U59" i="18"/>
  <c r="Q59" i="18"/>
  <c r="S59" i="18"/>
  <c r="Z58" i="18"/>
  <c r="W58" i="18"/>
  <c r="V58" i="18"/>
  <c r="AB58" i="18"/>
  <c r="T58" i="18"/>
  <c r="N58" i="18"/>
  <c r="P58" i="18"/>
  <c r="R58" i="18"/>
  <c r="Z57" i="18"/>
  <c r="X57" i="18"/>
  <c r="Y57" i="18"/>
  <c r="AC57" i="18"/>
  <c r="W57" i="18"/>
  <c r="AA57" i="18"/>
  <c r="S57" i="18"/>
  <c r="O57" i="18"/>
  <c r="T57" i="18"/>
  <c r="Q57" i="18"/>
  <c r="V56" i="18"/>
  <c r="AB56" i="18"/>
  <c r="Z56" i="18"/>
  <c r="Y56" i="18"/>
  <c r="N56" i="18"/>
  <c r="Q56" i="18"/>
  <c r="T56" i="18"/>
  <c r="U56" i="18"/>
  <c r="AC56" i="20"/>
  <c r="AA55" i="18"/>
  <c r="AC55" i="18"/>
  <c r="W55" i="18"/>
  <c r="R55" i="18"/>
  <c r="AB54" i="18"/>
  <c r="V54" i="18"/>
  <c r="X54" i="18"/>
  <c r="S54" i="18"/>
  <c r="T54" i="18"/>
  <c r="Q54" i="18"/>
  <c r="O54" i="18"/>
  <c r="U54" i="18"/>
  <c r="P54" i="18"/>
  <c r="W53" i="18"/>
  <c r="AA53" i="18"/>
  <c r="N53" i="18"/>
  <c r="S53" i="18"/>
  <c r="AC52" i="18"/>
  <c r="X52" i="18"/>
  <c r="Y52" i="18"/>
  <c r="V52" i="18"/>
  <c r="W52" i="18"/>
  <c r="Z52" i="18"/>
  <c r="P52" i="18"/>
  <c r="T52" i="18"/>
  <c r="S52" i="18"/>
  <c r="O52" i="18"/>
  <c r="AB51" i="18"/>
  <c r="W51" i="18"/>
  <c r="T51" i="18"/>
  <c r="P52" i="20"/>
  <c r="R51" i="18"/>
  <c r="S51" i="18"/>
  <c r="V50" i="18"/>
  <c r="X50" i="18"/>
  <c r="AB50" i="18"/>
  <c r="AC50" i="18"/>
  <c r="U50" i="18"/>
  <c r="N50" i="18"/>
  <c r="P50" i="18"/>
  <c r="Q50" i="18"/>
  <c r="R50" i="18"/>
  <c r="T50" i="18"/>
  <c r="X50" i="20"/>
  <c r="AA49" i="18"/>
  <c r="AA110" i="18" s="1"/>
  <c r="Z49" i="18"/>
  <c r="Z110" i="18" s="1"/>
  <c r="V49" i="18"/>
  <c r="V110" i="18" s="1"/>
  <c r="O49" i="18"/>
  <c r="N49" i="18"/>
  <c r="T50" i="20"/>
  <c r="S49" i="18"/>
  <c r="W48" i="18"/>
  <c r="V48" i="18"/>
  <c r="X48" i="18"/>
  <c r="AA48" i="18"/>
  <c r="Y48" i="18"/>
  <c r="U48" i="18"/>
  <c r="Q48" i="18"/>
  <c r="P48" i="18"/>
  <c r="W47" i="18"/>
  <c r="V47" i="18"/>
  <c r="AB47" i="18"/>
  <c r="T48" i="20"/>
  <c r="P47" i="18"/>
  <c r="T47" i="18"/>
  <c r="U47" i="18"/>
  <c r="R47" i="18"/>
  <c r="AA46" i="18"/>
  <c r="Z46" i="18"/>
  <c r="V46" i="18"/>
  <c r="V47" i="20"/>
  <c r="X46" i="18"/>
  <c r="O46" i="18"/>
  <c r="N46" i="18"/>
  <c r="S46" i="18"/>
  <c r="Y45" i="18"/>
  <c r="AB46" i="20"/>
  <c r="AA45" i="18"/>
  <c r="AB45" i="18"/>
  <c r="U45" i="18"/>
  <c r="Q45" i="18"/>
  <c r="R45" i="18"/>
  <c r="T45" i="18"/>
  <c r="AC44" i="18"/>
  <c r="W44" i="18"/>
  <c r="V44" i="18"/>
  <c r="U44" i="18"/>
  <c r="R44" i="18"/>
  <c r="O45" i="19"/>
  <c r="O44" i="18"/>
  <c r="N44" i="18"/>
  <c r="P44" i="18"/>
  <c r="AB43" i="18"/>
  <c r="Z43" i="18"/>
  <c r="Y43" i="18"/>
  <c r="AA43" i="18"/>
  <c r="T43" i="18"/>
  <c r="N43" i="18"/>
  <c r="Q43" i="18"/>
  <c r="S43" i="18"/>
  <c r="AC42" i="18"/>
  <c r="Z42" i="18"/>
  <c r="W42" i="18"/>
  <c r="V42" i="18"/>
  <c r="X42" i="18"/>
  <c r="P42" i="18"/>
  <c r="O42" i="18"/>
  <c r="N42" i="18"/>
  <c r="W41" i="18"/>
  <c r="AA41" i="18"/>
  <c r="AB41" i="18"/>
  <c r="U41" i="18"/>
  <c r="R41" i="18"/>
  <c r="Q41" i="18"/>
  <c r="V40" i="18"/>
  <c r="Y40" i="18"/>
  <c r="AA40" i="18"/>
  <c r="AC40" i="18"/>
  <c r="X40" i="18"/>
  <c r="S40" i="18"/>
  <c r="Q40" i="18"/>
  <c r="O40" i="18"/>
  <c r="U40" i="18"/>
  <c r="AA39" i="18"/>
  <c r="AA100" i="18" s="1"/>
  <c r="W39" i="18"/>
  <c r="W100" i="18" s="1"/>
  <c r="AB39" i="18"/>
  <c r="AB100" i="18" s="1"/>
  <c r="Z39" i="18"/>
  <c r="Z100" i="18" s="1"/>
  <c r="P39" i="18"/>
  <c r="Q39" i="18"/>
  <c r="T39" i="18"/>
  <c r="O39" i="18"/>
  <c r="N39" i="18"/>
  <c r="AB38" i="18"/>
  <c r="X38" i="18"/>
  <c r="Y38" i="18"/>
  <c r="V38" i="18"/>
  <c r="AA38" i="18"/>
  <c r="R38" i="18"/>
  <c r="S38" i="18"/>
  <c r="AC37" i="18"/>
  <c r="AA37" i="18"/>
  <c r="U37" i="18"/>
  <c r="S37" i="18"/>
  <c r="T37" i="18"/>
  <c r="N38" i="20"/>
  <c r="O37" i="18"/>
  <c r="R37" i="18"/>
  <c r="P37" i="18"/>
  <c r="O38" i="20"/>
  <c r="W36" i="18"/>
  <c r="W97" i="18" s="1"/>
  <c r="X36" i="18"/>
  <c r="AB36" i="18"/>
  <c r="AB97" i="18" s="1"/>
  <c r="Y36" i="18"/>
  <c r="Y97" i="18" s="1"/>
  <c r="R36" i="18"/>
  <c r="N36" i="18"/>
  <c r="P36" i="18"/>
  <c r="Q36" i="18"/>
  <c r="O36" i="18"/>
  <c r="W35" i="18"/>
  <c r="AC35" i="18"/>
  <c r="Z35" i="18"/>
  <c r="S35" i="18"/>
  <c r="T35" i="18"/>
  <c r="P35" i="18"/>
  <c r="N35" i="18"/>
  <c r="AA34" i="18"/>
  <c r="V34" i="18"/>
  <c r="V95" i="18" s="1"/>
  <c r="Y34" i="18"/>
  <c r="Y95" i="18" s="1"/>
  <c r="U34" i="18"/>
  <c r="R34" i="18"/>
  <c r="Q34" i="18"/>
  <c r="AC33" i="18"/>
  <c r="AA34" i="20"/>
  <c r="Z33" i="18"/>
  <c r="AB33" i="18"/>
  <c r="AA33" i="18"/>
  <c r="W33" i="18"/>
  <c r="O33" i="18"/>
  <c r="U33" i="18"/>
  <c r="N33" i="18"/>
  <c r="T33" i="18"/>
  <c r="AB32" i="18"/>
  <c r="Z32" i="18"/>
  <c r="X32" i="18"/>
  <c r="Y32" i="18"/>
  <c r="Q32" i="18"/>
  <c r="P32" i="18"/>
  <c r="O32" i="18"/>
  <c r="S32" i="18"/>
  <c r="AC31" i="18"/>
  <c r="W32" i="19"/>
  <c r="Z31" i="18"/>
  <c r="T31" i="18"/>
  <c r="Q31" i="18"/>
  <c r="N31" i="18"/>
  <c r="R31" i="18"/>
  <c r="U31" i="18"/>
  <c r="S32" i="20"/>
  <c r="P31" i="18"/>
  <c r="W30" i="18"/>
  <c r="V30" i="18"/>
  <c r="X30" i="18"/>
  <c r="AB30" i="18"/>
  <c r="U30" i="18"/>
  <c r="Q30" i="18"/>
  <c r="O30" i="18"/>
  <c r="R30" i="18"/>
  <c r="T30" i="18"/>
  <c r="AC29" i="18"/>
  <c r="AA29" i="18"/>
  <c r="W29" i="18"/>
  <c r="Z29" i="18"/>
  <c r="S29" i="18"/>
  <c r="P29" i="18"/>
  <c r="N29" i="18"/>
  <c r="X28" i="18"/>
  <c r="Y28" i="18"/>
  <c r="V28" i="18"/>
  <c r="W28" i="18"/>
  <c r="AC28" i="18"/>
  <c r="U28" i="18"/>
  <c r="T28" i="18"/>
  <c r="R28" i="18"/>
  <c r="AA27" i="18"/>
  <c r="AA88" i="18" s="1"/>
  <c r="Y27" i="18"/>
  <c r="Y88" i="18" s="1"/>
  <c r="Z27" i="18"/>
  <c r="V27" i="18"/>
  <c r="V88" i="18" s="1"/>
  <c r="W27" i="18"/>
  <c r="W88" i="18" s="1"/>
  <c r="AB27" i="18"/>
  <c r="AB88" i="18" s="1"/>
  <c r="U27" i="18"/>
  <c r="O27" i="18"/>
  <c r="Q27" i="18"/>
  <c r="S27" i="18"/>
  <c r="V26" i="18"/>
  <c r="AA26" i="18"/>
  <c r="W26" i="18"/>
  <c r="X26" i="18"/>
  <c r="Q26" i="18"/>
  <c r="P26" i="18"/>
  <c r="T26" i="18"/>
  <c r="S26" i="18"/>
  <c r="N26" i="18"/>
  <c r="O26" i="18"/>
  <c r="Z25" i="18"/>
  <c r="Z86" i="18" s="1"/>
  <c r="Y25" i="18"/>
  <c r="Y86" i="18" s="1"/>
  <c r="AC25" i="18"/>
  <c r="AC86" i="18" s="1"/>
  <c r="AA25" i="18"/>
  <c r="T25" i="18"/>
  <c r="N26" i="20"/>
  <c r="Q25" i="18"/>
  <c r="R25" i="18"/>
  <c r="P25" i="18"/>
  <c r="X24" i="18"/>
  <c r="Y24" i="18"/>
  <c r="AC24" i="18"/>
  <c r="V24" i="18"/>
  <c r="W24" i="18"/>
  <c r="U24" i="18"/>
  <c r="Q24" i="18"/>
  <c r="O24" i="18"/>
  <c r="AB23" i="18"/>
  <c r="X23" i="18"/>
  <c r="Z23" i="18"/>
  <c r="R23" i="18"/>
  <c r="N23" i="18"/>
  <c r="Q23" i="18"/>
  <c r="P23" i="18"/>
  <c r="S23" i="18"/>
  <c r="U23" i="18"/>
  <c r="W22" i="18"/>
  <c r="W83" i="18" s="1"/>
  <c r="AC22" i="18"/>
  <c r="AC83" i="18" s="1"/>
  <c r="AB22" i="18"/>
  <c r="AB83" i="18" s="1"/>
  <c r="Y22" i="18"/>
  <c r="Y83" i="18" s="1"/>
  <c r="X22" i="18"/>
  <c r="X83" i="18" s="1"/>
  <c r="O22" i="18"/>
  <c r="N22" i="18"/>
  <c r="U22" i="18"/>
  <c r="P22" i="18"/>
  <c r="S22" i="18"/>
  <c r="T22" i="18"/>
  <c r="AA21" i="18"/>
  <c r="R21" i="18"/>
  <c r="AC20" i="18"/>
  <c r="AC81" i="18" s="1"/>
  <c r="V20" i="18"/>
  <c r="V81" i="18" s="1"/>
  <c r="Y20" i="18"/>
  <c r="Y81" i="18" s="1"/>
  <c r="W20" i="18"/>
  <c r="Z20" i="18"/>
  <c r="Z81" i="18" s="1"/>
  <c r="U20" i="18"/>
  <c r="Q20" i="18"/>
  <c r="N20" i="18"/>
  <c r="P20" i="18"/>
  <c r="O20" i="18"/>
  <c r="T20" i="18"/>
  <c r="AB19" i="18"/>
  <c r="AA19" i="18"/>
  <c r="R19" i="18"/>
  <c r="T19" i="18"/>
  <c r="W18" i="18"/>
  <c r="AC19" i="20"/>
  <c r="Y18" i="18"/>
  <c r="X18" i="18"/>
  <c r="U18" i="18"/>
  <c r="W17" i="18"/>
  <c r="V17" i="18"/>
  <c r="Z17" i="18"/>
  <c r="AC17" i="18"/>
  <c r="AB17" i="18"/>
  <c r="N17" i="18"/>
  <c r="T17" i="18"/>
  <c r="Q17" i="18"/>
  <c r="O17" i="18"/>
  <c r="R17" i="18"/>
  <c r="Z17" i="19"/>
  <c r="AA16" i="18"/>
  <c r="Y17" i="20"/>
  <c r="X16" i="18"/>
  <c r="X77" i="18" s="1"/>
  <c r="Q16" i="18"/>
  <c r="P16" i="18"/>
  <c r="S16" i="18"/>
  <c r="O16" i="18"/>
  <c r="AC15" i="18"/>
  <c r="Z15" i="18"/>
  <c r="Z76" i="18" s="1"/>
  <c r="W15" i="18"/>
  <c r="W76" i="18" s="1"/>
  <c r="AB15" i="18"/>
  <c r="AB76" i="18" s="1"/>
  <c r="N15" i="18"/>
  <c r="U15" i="18"/>
  <c r="V14" i="18"/>
  <c r="V75" i="18" s="1"/>
  <c r="W14" i="18"/>
  <c r="W75" i="18" s="1"/>
  <c r="Y14" i="18"/>
  <c r="Y75" i="18" s="1"/>
  <c r="AB14" i="18"/>
  <c r="AB75" i="18" s="1"/>
  <c r="X14" i="18"/>
  <c r="X75" i="18" s="1"/>
  <c r="Q14" i="18"/>
  <c r="T14" i="18"/>
  <c r="S14" i="18"/>
  <c r="U14" i="18"/>
  <c r="R14" i="18"/>
  <c r="P14" i="18"/>
  <c r="Z13" i="18"/>
  <c r="AC13" i="18"/>
  <c r="AC74" i="18" s="1"/>
  <c r="AA13" i="18"/>
  <c r="AA74" i="18" s="1"/>
  <c r="N13" i="18"/>
  <c r="S13" i="18"/>
  <c r="P13" i="18"/>
  <c r="Q13" i="18"/>
  <c r="R13" i="18"/>
  <c r="U13" i="18"/>
  <c r="O13" i="18"/>
  <c r="V12" i="18"/>
  <c r="V73" i="18" s="1"/>
  <c r="AC12" i="18"/>
  <c r="AC73" i="18" s="1"/>
  <c r="Y12" i="18"/>
  <c r="T12" i="18"/>
  <c r="Q12" i="18"/>
  <c r="P12" i="18"/>
  <c r="W11" i="18"/>
  <c r="V11" i="18"/>
  <c r="V72" i="18" s="1"/>
  <c r="AC11" i="18"/>
  <c r="AC72" i="18" s="1"/>
  <c r="Y11" i="18"/>
  <c r="AA11" i="18"/>
  <c r="S11" i="18"/>
  <c r="T11" i="18"/>
  <c r="Q11" i="18"/>
  <c r="U11" i="18"/>
  <c r="N11" i="18"/>
  <c r="W10" i="18"/>
  <c r="V10" i="18"/>
  <c r="X10" i="18"/>
  <c r="AB10" i="18"/>
  <c r="O10" i="18"/>
  <c r="R10" i="18"/>
  <c r="S10" i="18"/>
  <c r="AC9" i="18"/>
  <c r="W9" i="18"/>
  <c r="AA9" i="18"/>
  <c r="Z9" i="18"/>
  <c r="U10" i="20"/>
  <c r="U9" i="18"/>
  <c r="S10" i="20"/>
  <c r="T9" i="18"/>
  <c r="Y8" i="18"/>
  <c r="AC8" i="18"/>
  <c r="X8" i="18"/>
  <c r="W8" i="18"/>
  <c r="AB8" i="18"/>
  <c r="Q8" i="18"/>
  <c r="N9" i="20"/>
  <c r="N8" i="18"/>
  <c r="R8" i="18"/>
  <c r="S9" i="19"/>
  <c r="P8" i="18"/>
  <c r="AA7" i="18"/>
  <c r="AC7" i="18"/>
  <c r="X7" i="18"/>
  <c r="P7" i="18"/>
  <c r="U7" i="18"/>
  <c r="O8" i="18"/>
  <c r="O7" i="18"/>
  <c r="R7" i="18"/>
  <c r="V6" i="18"/>
  <c r="Y6" i="18"/>
  <c r="AB6" i="18"/>
  <c r="Z6" i="18"/>
  <c r="AC6" i="18"/>
  <c r="W6" i="18"/>
  <c r="AA6" i="18"/>
  <c r="X6" i="18"/>
  <c r="U6" i="18"/>
  <c r="S6" i="18"/>
  <c r="AA5" i="18"/>
  <c r="T5" i="18"/>
  <c r="O5" i="18"/>
  <c r="R5" i="18"/>
  <c r="S5" i="18"/>
  <c r="N5" i="18"/>
  <c r="P5" i="18"/>
  <c r="W4" i="18"/>
  <c r="V4" i="18"/>
  <c r="Y4" i="18"/>
  <c r="AB4" i="18"/>
  <c r="AC4" i="18"/>
  <c r="U4" i="18"/>
  <c r="S4" i="18"/>
  <c r="O4" i="18"/>
  <c r="T4" i="18"/>
  <c r="N4" i="18"/>
  <c r="Q4" i="18"/>
  <c r="U56" i="27"/>
  <c r="N24" i="27"/>
  <c r="AB13" i="27"/>
  <c r="X8" i="27"/>
  <c r="AC20" i="27"/>
  <c r="S9" i="27"/>
  <c r="Y23" i="27"/>
  <c r="S29" i="27"/>
  <c r="Q63" i="23"/>
  <c r="V63" i="25"/>
  <c r="O44" i="27"/>
  <c r="U42" i="23"/>
  <c r="V7" i="22"/>
  <c r="V68" i="22" s="1"/>
  <c r="U32" i="26"/>
  <c r="U42" i="20"/>
  <c r="O41" i="24"/>
  <c r="V25" i="26"/>
  <c r="V86" i="26" s="1"/>
  <c r="V31" i="22"/>
  <c r="N22" i="20"/>
  <c r="O54" i="26"/>
  <c r="Y25" i="24"/>
  <c r="Y86" i="24" s="1"/>
  <c r="Y6" i="24"/>
  <c r="Y19" i="23"/>
  <c r="AC42" i="21"/>
  <c r="Q45" i="26"/>
  <c r="Y53" i="24"/>
  <c r="W21" i="22"/>
  <c r="W82" i="22" s="1"/>
  <c r="O46" i="24"/>
  <c r="N28" i="22"/>
  <c r="N55" i="26"/>
  <c r="V51" i="22"/>
  <c r="O39" i="23"/>
  <c r="N46" i="24"/>
  <c r="N28" i="24"/>
  <c r="V38" i="23"/>
  <c r="N17" i="24"/>
  <c r="Q32" i="21"/>
  <c r="U48" i="22"/>
  <c r="V42" i="24"/>
  <c r="W57" i="23"/>
  <c r="Q15" i="22"/>
  <c r="E79" i="22" s="1"/>
  <c r="Q58" i="26"/>
  <c r="AC49" i="20"/>
  <c r="Y23" i="23"/>
  <c r="O31" i="24"/>
  <c r="AC6" i="24"/>
  <c r="U11" i="21"/>
  <c r="O53" i="24"/>
  <c r="W57" i="24"/>
  <c r="Y42" i="24"/>
  <c r="Y39" i="22"/>
  <c r="Y100" i="22" s="1"/>
  <c r="N31" i="22"/>
  <c r="N18" i="21"/>
  <c r="Y20" i="24"/>
  <c r="Y81" i="24" s="1"/>
  <c r="V60" i="21"/>
  <c r="Q57" i="21"/>
  <c r="V8" i="21"/>
  <c r="AC46" i="21"/>
  <c r="Y39" i="24"/>
  <c r="Y100" i="24" s="1"/>
  <c r="O49" i="22"/>
  <c r="AC19" i="21"/>
  <c r="Y57" i="20"/>
  <c r="AA57" i="20"/>
  <c r="AA56" i="27"/>
  <c r="U6" i="22"/>
  <c r="AC32" i="25"/>
  <c r="N53" i="23"/>
  <c r="Q49" i="26"/>
  <c r="N46" i="22"/>
  <c r="U49" i="25"/>
  <c r="Y56" i="26"/>
  <c r="Q9" i="25"/>
  <c r="Y28" i="21"/>
  <c r="Y52" i="20"/>
  <c r="W28" i="25"/>
  <c r="N52" i="26"/>
  <c r="V44" i="25"/>
  <c r="X18" i="27"/>
  <c r="V40" i="23"/>
  <c r="Y28" i="25"/>
  <c r="U23" i="24"/>
  <c r="AC27" i="24"/>
  <c r="AC88" i="24" s="1"/>
  <c r="Y53" i="25"/>
  <c r="W30" i="22"/>
  <c r="W58" i="25"/>
  <c r="S51" i="21"/>
  <c r="X35" i="25"/>
  <c r="R15" i="23"/>
  <c r="E80" i="23" s="1"/>
  <c r="AA55" i="21"/>
  <c r="R45" i="20"/>
  <c r="R8" i="23"/>
  <c r="P11" i="20"/>
  <c r="X21" i="19"/>
  <c r="X82" i="19" s="1"/>
  <c r="S42" i="19"/>
  <c r="V28" i="27"/>
  <c r="AA16" i="27"/>
  <c r="AC25" i="27"/>
  <c r="W51" i="24"/>
  <c r="U31" i="22"/>
  <c r="O14" i="21"/>
  <c r="U63" i="22"/>
  <c r="R47" i="26"/>
  <c r="X30" i="19"/>
  <c r="AB8" i="22"/>
  <c r="Z47" i="22"/>
  <c r="AB11" i="25"/>
  <c r="T48" i="23"/>
  <c r="X44" i="23"/>
  <c r="S31" i="23"/>
  <c r="Z10" i="23"/>
  <c r="AA33" i="21"/>
  <c r="R24" i="20"/>
  <c r="T7" i="19"/>
  <c r="T5" i="20"/>
  <c r="T54" i="20"/>
  <c r="T27" i="19"/>
  <c r="R17" i="20"/>
  <c r="AC15" i="27"/>
  <c r="P26" i="27"/>
  <c r="R29" i="27"/>
  <c r="N12" i="27"/>
  <c r="S19" i="27"/>
  <c r="AA33" i="27"/>
  <c r="S27" i="27"/>
  <c r="N21" i="27"/>
  <c r="N29" i="27"/>
  <c r="R38" i="27"/>
  <c r="X42" i="27"/>
  <c r="Y33" i="27"/>
  <c r="Q46" i="27"/>
  <c r="U47" i="27"/>
  <c r="Q50" i="27"/>
  <c r="AC55" i="27"/>
  <c r="O53" i="27"/>
  <c r="AA51" i="27"/>
  <c r="AB53" i="27"/>
  <c r="V57" i="27"/>
  <c r="R53" i="27"/>
  <c r="U31" i="19"/>
  <c r="AA17" i="25"/>
  <c r="AA31" i="23"/>
  <c r="P27" i="24"/>
  <c r="S16" i="22"/>
  <c r="X19" i="22"/>
  <c r="T11" i="24"/>
  <c r="AC9" i="27"/>
  <c r="AA43" i="27"/>
  <c r="X56" i="27"/>
  <c r="AC63" i="22"/>
  <c r="Q14" i="24"/>
  <c r="P6" i="22"/>
  <c r="X33" i="25"/>
  <c r="Z23" i="25"/>
  <c r="S7" i="20"/>
  <c r="AB51" i="19"/>
  <c r="Q14" i="27"/>
  <c r="W15" i="27"/>
  <c r="AC50" i="27"/>
  <c r="W36" i="27"/>
  <c r="Y53" i="27"/>
  <c r="W42" i="27"/>
  <c r="N41" i="27"/>
  <c r="V47" i="27"/>
  <c r="N29" i="21"/>
  <c r="O27" i="21"/>
  <c r="AC40" i="25"/>
  <c r="W53" i="24"/>
  <c r="V19" i="25"/>
  <c r="Q28" i="24"/>
  <c r="N27" i="25"/>
  <c r="V46" i="22"/>
  <c r="N48" i="23"/>
  <c r="V52" i="24"/>
  <c r="U55" i="26"/>
  <c r="AC13" i="24"/>
  <c r="AC74" i="24" s="1"/>
  <c r="O29" i="25"/>
  <c r="W38" i="21"/>
  <c r="O26" i="24"/>
  <c r="O38" i="22"/>
  <c r="V57" i="22"/>
  <c r="O30" i="21"/>
  <c r="Y32" i="24"/>
  <c r="Q18" i="22"/>
  <c r="Y45" i="23"/>
  <c r="Q50" i="24"/>
  <c r="Q31" i="23"/>
  <c r="Q14" i="21"/>
  <c r="W12" i="20"/>
  <c r="W73" i="20" s="1"/>
  <c r="Q51" i="22"/>
  <c r="AC48" i="21"/>
  <c r="AC14" i="21"/>
  <c r="AC75" i="21" s="1"/>
  <c r="W43" i="25"/>
  <c r="Q23" i="25"/>
  <c r="W14" i="23"/>
  <c r="W75" i="23" s="1"/>
  <c r="Y31" i="21"/>
  <c r="N39" i="22"/>
  <c r="Y12" i="21"/>
  <c r="Y73" i="21" s="1"/>
  <c r="U16" i="24"/>
  <c r="N55" i="22"/>
  <c r="W19" i="22"/>
  <c r="U21" i="22"/>
  <c r="O38" i="21"/>
  <c r="Q26" i="21"/>
  <c r="Q21" i="22"/>
  <c r="O19" i="22"/>
  <c r="Y34" i="24"/>
  <c r="Y95" i="24" s="1"/>
  <c r="Y19" i="21"/>
  <c r="Q40" i="23"/>
  <c r="V36" i="23"/>
  <c r="V97" i="23" s="1"/>
  <c r="AA48" i="24"/>
  <c r="Z55" i="25"/>
  <c r="Z58" i="26"/>
  <c r="Z39" i="25"/>
  <c r="Z100" i="25" s="1"/>
  <c r="AB28" i="25"/>
  <c r="S35" i="24"/>
  <c r="R35" i="23"/>
  <c r="Z36" i="23"/>
  <c r="Z97" i="23" s="1"/>
  <c r="X52" i="22"/>
  <c r="S13" i="25"/>
  <c r="T11" i="25"/>
  <c r="T53" i="23"/>
  <c r="Z28" i="23"/>
  <c r="R6" i="25"/>
  <c r="AB54" i="19"/>
  <c r="O63" i="21"/>
  <c r="U10" i="27"/>
  <c r="W53" i="25"/>
  <c r="AC12" i="23"/>
  <c r="AC73" i="23" s="1"/>
  <c r="Q9" i="22"/>
  <c r="U8" i="23"/>
  <c r="AC48" i="25"/>
  <c r="Y60" i="21"/>
  <c r="V23" i="26"/>
  <c r="AC44" i="22"/>
  <c r="O50" i="23"/>
  <c r="U53" i="22"/>
  <c r="W40" i="22"/>
  <c r="AC29" i="21"/>
  <c r="N14" i="24"/>
  <c r="O52" i="20"/>
  <c r="U18" i="23"/>
  <c r="Y7" i="22"/>
  <c r="Y68" i="22" s="1"/>
  <c r="P13" i="26"/>
  <c r="T25" i="24"/>
  <c r="S52" i="25"/>
  <c r="P18" i="23"/>
  <c r="R37" i="24"/>
  <c r="Z45" i="24"/>
  <c r="AA40" i="24"/>
  <c r="AA46" i="23"/>
  <c r="AA51" i="23"/>
  <c r="Z60" i="23"/>
  <c r="P20" i="22"/>
  <c r="AB10" i="24"/>
  <c r="P13" i="23"/>
  <c r="Z48" i="23"/>
  <c r="Z5" i="22"/>
  <c r="AB46" i="25"/>
  <c r="Z48" i="26"/>
  <c r="P24" i="25"/>
  <c r="T50" i="26"/>
  <c r="AA53" i="24"/>
  <c r="T12" i="19"/>
  <c r="AB24" i="23"/>
  <c r="AB56" i="22"/>
  <c r="X38" i="21"/>
  <c r="R28" i="21"/>
  <c r="AB42" i="20"/>
  <c r="AA58" i="19"/>
  <c r="X55" i="19"/>
  <c r="S15" i="19"/>
  <c r="T18" i="19"/>
  <c r="AB42" i="24"/>
  <c r="R53" i="24"/>
  <c r="S58" i="24"/>
  <c r="P22" i="24"/>
  <c r="AB22" i="24"/>
  <c r="AB83" i="24" s="1"/>
  <c r="AA51" i="24"/>
  <c r="AB52" i="23"/>
  <c r="AB31" i="21"/>
  <c r="T13" i="21"/>
  <c r="R47" i="24"/>
  <c r="Z11" i="25"/>
  <c r="T59" i="25"/>
  <c r="X39" i="23"/>
  <c r="X100" i="23" s="1"/>
  <c r="AA6" i="22"/>
  <c r="X44" i="21"/>
  <c r="T30" i="21"/>
  <c r="T46" i="20"/>
  <c r="Z15" i="23"/>
  <c r="Z76" i="23" s="1"/>
  <c r="Z11" i="22"/>
  <c r="S39" i="20"/>
  <c r="Z6" i="21"/>
  <c r="P34" i="24"/>
  <c r="O63" i="24"/>
  <c r="AC27" i="25"/>
  <c r="AC88" i="25" s="1"/>
  <c r="N41" i="24"/>
  <c r="N10" i="25"/>
  <c r="AC55" i="26"/>
  <c r="O19" i="25"/>
  <c r="V7" i="25"/>
  <c r="V68" i="25" s="1"/>
  <c r="Q11" i="20"/>
  <c r="U32" i="25"/>
  <c r="O30" i="20"/>
  <c r="Q9" i="24"/>
  <c r="W42" i="24"/>
  <c r="W48" i="24"/>
  <c r="V50" i="24"/>
  <c r="V32" i="23"/>
  <c r="U42" i="21"/>
  <c r="AC29" i="24"/>
  <c r="AC49" i="22"/>
  <c r="AC110" i="22" s="1"/>
  <c r="Y46" i="22"/>
  <c r="N31" i="26"/>
  <c r="V10" i="22"/>
  <c r="U57" i="24"/>
  <c r="V9" i="23"/>
  <c r="V56" i="24"/>
  <c r="U59" i="21"/>
  <c r="Y6" i="21"/>
  <c r="U38" i="23"/>
  <c r="V23" i="20"/>
  <c r="V44" i="21"/>
  <c r="U37" i="25"/>
  <c r="W35" i="25"/>
  <c r="W33" i="22"/>
  <c r="U26" i="21"/>
  <c r="V5" i="21"/>
  <c r="N29" i="23"/>
  <c r="AC39" i="24"/>
  <c r="AC100" i="24" s="1"/>
  <c r="AC40" i="21"/>
  <c r="AC46" i="23"/>
  <c r="Y38" i="21"/>
  <c r="Y52" i="21"/>
  <c r="W35" i="23"/>
  <c r="O34" i="23"/>
  <c r="BG37" i="27"/>
  <c r="AL47" i="27"/>
  <c r="Y35" i="21"/>
  <c r="U36" i="21"/>
  <c r="N44" i="19"/>
  <c r="AC49" i="19"/>
  <c r="Z29" i="26"/>
  <c r="T25" i="26"/>
  <c r="X9" i="26"/>
  <c r="X41" i="26"/>
  <c r="P47" i="24"/>
  <c r="P32" i="24"/>
  <c r="AB45" i="24"/>
  <c r="P54" i="24"/>
  <c r="S23" i="24"/>
  <c r="Z56" i="22"/>
  <c r="P46" i="23"/>
  <c r="T60" i="22"/>
  <c r="U42" i="19"/>
  <c r="AA45" i="24"/>
  <c r="R35" i="24"/>
  <c r="X49" i="24"/>
  <c r="X110" i="24" s="1"/>
  <c r="Z20" i="23"/>
  <c r="Z81" i="23" s="1"/>
  <c r="X26" i="23"/>
  <c r="X5" i="22"/>
  <c r="P59" i="26"/>
  <c r="S15" i="26"/>
  <c r="R54" i="25"/>
  <c r="AA55" i="24"/>
  <c r="R5" i="23"/>
  <c r="T32" i="23"/>
  <c r="X31" i="23"/>
  <c r="Z33" i="22"/>
  <c r="AA29" i="22"/>
  <c r="T55" i="21"/>
  <c r="AB42" i="21"/>
  <c r="AB56" i="23"/>
  <c r="X25" i="21"/>
  <c r="X86" i="21" s="1"/>
  <c r="P55" i="26"/>
  <c r="T27" i="25"/>
  <c r="P10" i="24"/>
  <c r="X37" i="22"/>
  <c r="P25" i="24"/>
  <c r="Z6" i="24"/>
  <c r="P35" i="23"/>
  <c r="X17" i="22"/>
  <c r="Z31" i="21"/>
  <c r="Z35" i="20"/>
  <c r="Z96" i="20" s="1"/>
  <c r="AB33" i="19"/>
  <c r="AB94" i="19" s="1"/>
  <c r="S7" i="19"/>
  <c r="AA54" i="19"/>
  <c r="AB37" i="24"/>
  <c r="Z14" i="25"/>
  <c r="Z75" i="25" s="1"/>
  <c r="S6" i="25"/>
  <c r="T5" i="24"/>
  <c r="P42" i="23"/>
  <c r="X24" i="22"/>
  <c r="P55" i="21"/>
  <c r="Z28" i="21"/>
  <c r="AB37" i="20"/>
  <c r="R41" i="23"/>
  <c r="R59" i="22"/>
  <c r="AA24" i="23"/>
  <c r="S59" i="23"/>
  <c r="AB39" i="23"/>
  <c r="AB100" i="23" s="1"/>
  <c r="AA15" i="22"/>
  <c r="AA76" i="22" s="1"/>
  <c r="AA54" i="22"/>
  <c r="Z44" i="21"/>
  <c r="AA30" i="21"/>
  <c r="T51" i="21"/>
  <c r="Z34" i="20"/>
  <c r="S47" i="24"/>
  <c r="R25" i="22"/>
  <c r="Z8" i="21"/>
  <c r="T45" i="24"/>
  <c r="S36" i="21"/>
  <c r="T49" i="24"/>
  <c r="T6" i="22"/>
  <c r="R53" i="21"/>
  <c r="AA52" i="20"/>
  <c r="AA30" i="19"/>
  <c r="X45" i="22"/>
  <c r="AB19" i="22"/>
  <c r="AB20" i="21"/>
  <c r="AB81" i="21" s="1"/>
  <c r="V63" i="26"/>
  <c r="Q5" i="20"/>
  <c r="AC63" i="24"/>
  <c r="Y63" i="24"/>
  <c r="T27" i="22"/>
  <c r="R56" i="24"/>
  <c r="Q63" i="24"/>
  <c r="O9" i="22"/>
  <c r="U42" i="26"/>
  <c r="Y30" i="24"/>
  <c r="V10" i="23"/>
  <c r="N60" i="25"/>
  <c r="Y21" i="21"/>
  <c r="Y82" i="21" s="1"/>
  <c r="Y59" i="25"/>
  <c r="AC20" i="21"/>
  <c r="AC81" i="21" s="1"/>
  <c r="V38" i="24"/>
  <c r="N38" i="24"/>
  <c r="Q38" i="24"/>
  <c r="Y29" i="20"/>
  <c r="U60" i="23"/>
  <c r="V38" i="25"/>
  <c r="Y50" i="23"/>
  <c r="N23" i="22"/>
  <c r="N14" i="20"/>
  <c r="Z16" i="25"/>
  <c r="Z77" i="25" s="1"/>
  <c r="Z51" i="25"/>
  <c r="P23" i="26"/>
  <c r="AA25" i="25"/>
  <c r="AA86" i="25" s="1"/>
  <c r="P22" i="25"/>
  <c r="X11" i="25"/>
  <c r="T14" i="24"/>
  <c r="T53" i="22"/>
  <c r="P47" i="20"/>
  <c r="P32" i="25"/>
  <c r="AB48" i="24"/>
  <c r="R43" i="24"/>
  <c r="T60" i="20"/>
  <c r="S49" i="23"/>
  <c r="AB12" i="22"/>
  <c r="AB73" i="22" s="1"/>
  <c r="S24" i="21"/>
  <c r="AB25" i="21"/>
  <c r="O5" i="22"/>
  <c r="N32" i="20"/>
  <c r="Q42" i="22"/>
  <c r="U51" i="24"/>
  <c r="O59" i="22"/>
  <c r="Y7" i="21"/>
  <c r="Y68" i="21" s="1"/>
  <c r="W28" i="23"/>
  <c r="Q58" i="25"/>
  <c r="AC40" i="24"/>
  <c r="U57" i="23"/>
  <c r="BD57" i="27"/>
  <c r="BE37" i="27"/>
  <c r="AC42" i="20"/>
  <c r="Q12" i="25"/>
  <c r="N52" i="20"/>
  <c r="O33" i="25"/>
  <c r="W49" i="23"/>
  <c r="W110" i="23" s="1"/>
  <c r="V54" i="25"/>
  <c r="U30" i="23"/>
  <c r="Y39" i="21"/>
  <c r="Y100" i="21" s="1"/>
  <c r="U46" i="23"/>
  <c r="N55" i="21"/>
  <c r="W45" i="22"/>
  <c r="U10" i="23"/>
  <c r="V32" i="24"/>
  <c r="AC21" i="23"/>
  <c r="AC82" i="23" s="1"/>
  <c r="U40" i="23"/>
  <c r="AC44" i="24"/>
  <c r="Y11" i="22"/>
  <c r="Y45" i="24"/>
  <c r="O48" i="23"/>
  <c r="Q18" i="21"/>
  <c r="W45" i="23"/>
  <c r="Y29" i="23"/>
  <c r="W53" i="26"/>
  <c r="O5" i="25"/>
  <c r="Y49" i="22"/>
  <c r="Y110" i="22" s="1"/>
  <c r="V56" i="25"/>
  <c r="Q59" i="24"/>
  <c r="O12" i="24"/>
  <c r="U45" i="22"/>
  <c r="W17" i="20"/>
  <c r="W55" i="24"/>
  <c r="W22" i="23"/>
  <c r="W83" i="23" s="1"/>
  <c r="U45" i="24"/>
  <c r="W39" i="25"/>
  <c r="W100" i="25" s="1"/>
  <c r="AC31" i="22"/>
  <c r="W41" i="23"/>
  <c r="AC32" i="23"/>
  <c r="N44" i="25"/>
  <c r="U30" i="21"/>
  <c r="AC54" i="25"/>
  <c r="Y41" i="25"/>
  <c r="Y30" i="25"/>
  <c r="N10" i="23"/>
  <c r="W55" i="25"/>
  <c r="O47" i="24"/>
  <c r="N57" i="25"/>
  <c r="U14" i="22"/>
  <c r="AC20" i="26"/>
  <c r="AC81" i="26" s="1"/>
  <c r="AC42" i="23"/>
  <c r="AC38" i="25"/>
  <c r="Y26" i="21"/>
  <c r="N32" i="23"/>
  <c r="W47" i="21"/>
  <c r="N46" i="26"/>
  <c r="AC53" i="24"/>
  <c r="Y10" i="24"/>
  <c r="AC30" i="25"/>
  <c r="V5" i="23"/>
  <c r="Q51" i="26"/>
  <c r="U12" i="24"/>
  <c r="O54" i="24"/>
  <c r="O18" i="24"/>
  <c r="AC14" i="23"/>
  <c r="AC75" i="23" s="1"/>
  <c r="W50" i="22"/>
  <c r="AC52" i="20"/>
  <c r="N17" i="25"/>
  <c r="W52" i="22"/>
  <c r="U49" i="20"/>
  <c r="V22" i="24"/>
  <c r="V83" i="24" s="1"/>
  <c r="AC47" i="24"/>
  <c r="N48" i="24"/>
  <c r="N52" i="24"/>
  <c r="N25" i="23"/>
  <c r="V57" i="26"/>
  <c r="W48" i="26"/>
  <c r="Q30" i="25"/>
  <c r="AC9" i="21"/>
  <c r="Q43" i="25"/>
  <c r="W54" i="21"/>
  <c r="O25" i="25"/>
  <c r="Q53" i="21"/>
  <c r="Y55" i="22"/>
  <c r="O11" i="23"/>
  <c r="O23" i="25"/>
  <c r="W6" i="24"/>
  <c r="V21" i="26"/>
  <c r="V82" i="26" s="1"/>
  <c r="U7" i="22"/>
  <c r="AC6" i="21"/>
  <c r="O25" i="21"/>
  <c r="V24" i="24"/>
  <c r="U22" i="23"/>
  <c r="AC26" i="21"/>
  <c r="W58" i="24"/>
  <c r="N29" i="20"/>
  <c r="O22" i="23"/>
  <c r="Y24" i="22"/>
  <c r="N54" i="23"/>
  <c r="Y48" i="21"/>
  <c r="Q33" i="24"/>
  <c r="U59" i="22"/>
  <c r="N40" i="23"/>
  <c r="AC56" i="23"/>
  <c r="N41" i="25"/>
  <c r="V18" i="23"/>
  <c r="V48" i="22"/>
  <c r="V14" i="24"/>
  <c r="V75" i="24" s="1"/>
  <c r="U11" i="22"/>
  <c r="W10" i="24"/>
  <c r="W55" i="23"/>
  <c r="N30" i="23"/>
  <c r="N55" i="24"/>
  <c r="V52" i="22"/>
  <c r="N59" i="26"/>
  <c r="AC49" i="23"/>
  <c r="AC110" i="23" s="1"/>
  <c r="AC11" i="21"/>
  <c r="U23" i="21"/>
  <c r="Q23" i="20"/>
  <c r="N53" i="25"/>
  <c r="W43" i="20"/>
  <c r="U30" i="25"/>
  <c r="W16" i="24"/>
  <c r="W77" i="24" s="1"/>
  <c r="W15" i="22"/>
  <c r="W76" i="22" s="1"/>
  <c r="O55" i="25"/>
  <c r="W63" i="21"/>
  <c r="V63" i="24"/>
  <c r="Q32" i="22"/>
  <c r="N31" i="21"/>
  <c r="AC51" i="26"/>
  <c r="V23" i="21"/>
  <c r="U54" i="23"/>
  <c r="N11" i="25"/>
  <c r="U20" i="25"/>
  <c r="W23" i="22"/>
  <c r="U7" i="24"/>
  <c r="V46" i="25"/>
  <c r="AC56" i="21"/>
  <c r="Y48" i="24"/>
  <c r="Q48" i="25"/>
  <c r="W28" i="24"/>
  <c r="Q58" i="21"/>
  <c r="O48" i="21"/>
  <c r="V46" i="24"/>
  <c r="AC23" i="21"/>
  <c r="W59" i="22"/>
  <c r="O40" i="25"/>
  <c r="Y18" i="22"/>
  <c r="N42" i="21"/>
  <c r="AC16" i="23"/>
  <c r="AC77" i="23" s="1"/>
  <c r="U40" i="24"/>
  <c r="Q39" i="25"/>
  <c r="V6" i="24"/>
  <c r="O31" i="25"/>
  <c r="V50" i="25"/>
  <c r="AC29" i="22"/>
  <c r="U19" i="22"/>
  <c r="AC53" i="23"/>
  <c r="Y43" i="24"/>
  <c r="Q11" i="24"/>
  <c r="O60" i="25"/>
  <c r="V39" i="22"/>
  <c r="V100" i="22" s="1"/>
  <c r="V22" i="25"/>
  <c r="V83" i="25" s="1"/>
  <c r="W32" i="21"/>
  <c r="W9" i="25"/>
  <c r="U31" i="20"/>
  <c r="V51" i="26"/>
  <c r="AC19" i="23"/>
  <c r="W58" i="26"/>
  <c r="N7" i="20"/>
  <c r="Q43" i="23"/>
  <c r="V11" i="24"/>
  <c r="Y47" i="23"/>
  <c r="Q28" i="22"/>
  <c r="U53" i="25"/>
  <c r="O59" i="21"/>
  <c r="Y52" i="26"/>
  <c r="O33" i="22"/>
  <c r="Y38" i="23"/>
  <c r="AC22" i="26"/>
  <c r="AC83" i="26" s="1"/>
  <c r="Q45" i="20"/>
  <c r="W56" i="21"/>
  <c r="N6" i="24"/>
  <c r="V7" i="23"/>
  <c r="V68" i="23" s="1"/>
  <c r="U52" i="21"/>
  <c r="V50" i="21"/>
  <c r="Q23" i="24"/>
  <c r="Y5" i="25"/>
  <c r="V24" i="25"/>
  <c r="N57" i="23"/>
  <c r="V54" i="26"/>
  <c r="Y53" i="21"/>
  <c r="N56" i="26"/>
  <c r="O59" i="24"/>
  <c r="V26" i="22"/>
  <c r="Y42" i="23"/>
  <c r="N38" i="25"/>
  <c r="W13" i="21"/>
  <c r="W74" i="21" s="1"/>
  <c r="N33" i="25"/>
  <c r="AC17" i="22"/>
  <c r="U25" i="23"/>
  <c r="O7" i="25"/>
  <c r="U44" i="25"/>
  <c r="AC10" i="24"/>
  <c r="Q7" i="21"/>
  <c r="O51" i="21"/>
  <c r="O40" i="23"/>
  <c r="Q47" i="23"/>
  <c r="Q14" i="23"/>
  <c r="V16" i="22"/>
  <c r="V77" i="22" s="1"/>
  <c r="W23" i="21"/>
  <c r="O45" i="21"/>
  <c r="AC6" i="25"/>
  <c r="O23" i="24"/>
  <c r="W17" i="23"/>
  <c r="O43" i="22"/>
  <c r="N8" i="22"/>
  <c r="AC5" i="22"/>
  <c r="O25" i="23"/>
  <c r="Q36" i="23"/>
  <c r="Y36" i="24"/>
  <c r="Y97" i="24" s="1"/>
  <c r="AC33" i="22"/>
  <c r="U15" i="23"/>
  <c r="E83" i="23" s="1"/>
  <c r="U14" i="21"/>
  <c r="Y10" i="25"/>
  <c r="O14" i="24"/>
  <c r="N19" i="21"/>
  <c r="V13" i="25"/>
  <c r="V74" i="25" s="1"/>
  <c r="V55" i="21"/>
  <c r="U48" i="20"/>
  <c r="V20" i="21"/>
  <c r="V81" i="21" s="1"/>
  <c r="N14" i="25"/>
  <c r="U27" i="21"/>
  <c r="U20" i="24"/>
  <c r="W50" i="25"/>
  <c r="O57" i="23"/>
  <c r="U10" i="25"/>
  <c r="V44" i="24"/>
  <c r="U33" i="25"/>
  <c r="W50" i="20"/>
  <c r="U41" i="22"/>
  <c r="O23" i="21"/>
  <c r="N50" i="21"/>
  <c r="AC60" i="21"/>
  <c r="N6" i="21"/>
  <c r="O37" i="25"/>
  <c r="Y35" i="22"/>
  <c r="V36" i="20"/>
  <c r="V97" i="20" s="1"/>
  <c r="W28" i="21"/>
  <c r="N14" i="22"/>
  <c r="Q31" i="20"/>
  <c r="V15" i="22"/>
  <c r="V76" i="22" s="1"/>
  <c r="AC48" i="20"/>
  <c r="AC109" i="20" s="1"/>
  <c r="S40" i="25"/>
  <c r="S55" i="25"/>
  <c r="AA43" i="24"/>
  <c r="Z38" i="24"/>
  <c r="X20" i="24"/>
  <c r="X81" i="24" s="1"/>
  <c r="S49" i="22"/>
  <c r="S33" i="22"/>
  <c r="T36" i="22"/>
  <c r="U38" i="19"/>
  <c r="R20" i="25"/>
  <c r="AB17" i="24"/>
  <c r="AB54" i="24"/>
  <c r="R6" i="23"/>
  <c r="Z17" i="23"/>
  <c r="T51" i="22"/>
  <c r="R44" i="25"/>
  <c r="R60" i="25"/>
  <c r="P54" i="25"/>
  <c r="P43" i="24"/>
  <c r="AA44" i="23"/>
  <c r="AB43" i="21"/>
  <c r="S52" i="22"/>
  <c r="Z18" i="22"/>
  <c r="S58" i="22"/>
  <c r="R60" i="21"/>
  <c r="Z19" i="21"/>
  <c r="X11" i="19"/>
  <c r="P52" i="19"/>
  <c r="BH26" i="27"/>
  <c r="BG47" i="27"/>
  <c r="AD48" i="27"/>
  <c r="AD45" i="27"/>
  <c r="AN52" i="27"/>
  <c r="N24" i="21"/>
  <c r="O20" i="23"/>
  <c r="Y15" i="21"/>
  <c r="Y76" i="21" s="1"/>
  <c r="AC37" i="23"/>
  <c r="AC43" i="25"/>
  <c r="N36" i="25"/>
  <c r="Q35" i="22"/>
  <c r="Y36" i="25"/>
  <c r="Y97" i="25" s="1"/>
  <c r="V34" i="24"/>
  <c r="V95" i="24" s="1"/>
  <c r="Q38" i="22"/>
  <c r="Q48" i="21"/>
  <c r="Q25" i="23"/>
  <c r="U34" i="22"/>
  <c r="V60" i="22"/>
  <c r="O36" i="21"/>
  <c r="O22" i="20"/>
  <c r="AC11" i="22"/>
  <c r="V27" i="23"/>
  <c r="V88" i="23" s="1"/>
  <c r="N13" i="21"/>
  <c r="W36" i="21"/>
  <c r="W97" i="21" s="1"/>
  <c r="Q7" i="19"/>
  <c r="O12" i="21"/>
  <c r="Y10" i="19"/>
  <c r="Y71" i="19" s="1"/>
  <c r="Y23" i="19"/>
  <c r="Q36" i="21"/>
  <c r="N35" i="23"/>
  <c r="AC7" i="19"/>
  <c r="W49" i="19"/>
  <c r="V49" i="19"/>
  <c r="V26" i="19"/>
  <c r="V87" i="19" s="1"/>
  <c r="Y35" i="19"/>
  <c r="Y96" i="19" s="1"/>
  <c r="Y51" i="19"/>
  <c r="P17" i="22"/>
  <c r="R35" i="25"/>
  <c r="AB20" i="23"/>
  <c r="AB81" i="23" s="1"/>
  <c r="X60" i="26"/>
  <c r="AB50" i="25"/>
  <c r="S33" i="25"/>
  <c r="AA57" i="25"/>
  <c r="S27" i="25"/>
  <c r="AA51" i="25"/>
  <c r="S47" i="25"/>
  <c r="X9" i="24"/>
  <c r="R27" i="24"/>
  <c r="X52" i="24"/>
  <c r="P18" i="24"/>
  <c r="X50" i="24"/>
  <c r="AB38" i="24"/>
  <c r="Z36" i="24"/>
  <c r="Z97" i="24" s="1"/>
  <c r="Z50" i="23"/>
  <c r="X59" i="19"/>
  <c r="X56" i="23"/>
  <c r="P44" i="23"/>
  <c r="P53" i="23"/>
  <c r="S31" i="22"/>
  <c r="S53" i="22"/>
  <c r="W22" i="19"/>
  <c r="W83" i="19" s="1"/>
  <c r="U48" i="19"/>
  <c r="AC24" i="19"/>
  <c r="AC85" i="19" s="1"/>
  <c r="Q21" i="19"/>
  <c r="T37" i="26"/>
  <c r="AB54" i="26"/>
  <c r="X53" i="26"/>
  <c r="X22" i="25"/>
  <c r="X83" i="25" s="1"/>
  <c r="AB41" i="25"/>
  <c r="R17" i="22"/>
  <c r="O60" i="19"/>
  <c r="P55" i="23"/>
  <c r="T9" i="21"/>
  <c r="Z24" i="25"/>
  <c r="S38" i="23"/>
  <c r="S8" i="24"/>
  <c r="Z30" i="23"/>
  <c r="R53" i="23"/>
  <c r="O25" i="19"/>
  <c r="AB40" i="23"/>
  <c r="Z13" i="22"/>
  <c r="Z74" i="22" s="1"/>
  <c r="AB54" i="22"/>
  <c r="R45" i="22"/>
  <c r="R8" i="21"/>
  <c r="T32" i="21"/>
  <c r="X13" i="21"/>
  <c r="X74" i="21" s="1"/>
  <c r="Z36" i="21"/>
  <c r="Z97" i="21" s="1"/>
  <c r="P54" i="20"/>
  <c r="AB48" i="20"/>
  <c r="AB109" i="20" s="1"/>
  <c r="AA15" i="19"/>
  <c r="AA76" i="19" s="1"/>
  <c r="R35" i="19"/>
  <c r="R60" i="19"/>
  <c r="X38" i="19"/>
  <c r="X99" i="19" s="1"/>
  <c r="P58" i="21"/>
  <c r="X43" i="22"/>
  <c r="AB21" i="25"/>
  <c r="AB82" i="25" s="1"/>
  <c r="AB49" i="23"/>
  <c r="AB110" i="23" s="1"/>
  <c r="R33" i="25"/>
  <c r="Z43" i="25"/>
  <c r="Z27" i="25"/>
  <c r="Z88" i="25" s="1"/>
  <c r="X58" i="25"/>
  <c r="R50" i="25"/>
  <c r="AA29" i="24"/>
  <c r="AA16" i="24"/>
  <c r="AA77" i="24" s="1"/>
  <c r="P35" i="22"/>
  <c r="S32" i="21"/>
  <c r="T59" i="21"/>
  <c r="AB35" i="19"/>
  <c r="AB96" i="19" s="1"/>
  <c r="P20" i="19"/>
  <c r="Z7" i="19"/>
  <c r="P47" i="25"/>
  <c r="T30" i="25"/>
  <c r="AA57" i="24"/>
  <c r="T38" i="24"/>
  <c r="R18" i="23"/>
  <c r="R55" i="22"/>
  <c r="Z34" i="21"/>
  <c r="Z95" i="21" s="1"/>
  <c r="R38" i="21"/>
  <c r="P9" i="19"/>
  <c r="S44" i="19"/>
  <c r="X16" i="19"/>
  <c r="P51" i="23"/>
  <c r="S8" i="23"/>
  <c r="P45" i="25"/>
  <c r="Z59" i="25"/>
  <c r="P35" i="25"/>
  <c r="X16" i="25"/>
  <c r="X77" i="25" s="1"/>
  <c r="R32" i="24"/>
  <c r="S6" i="24"/>
  <c r="AA10" i="23"/>
  <c r="AA56" i="23"/>
  <c r="Z57" i="21"/>
  <c r="AA20" i="22"/>
  <c r="AA81" i="22" s="1"/>
  <c r="T24" i="22"/>
  <c r="AB60" i="22"/>
  <c r="AB14" i="21"/>
  <c r="AB75" i="21" s="1"/>
  <c r="T44" i="21"/>
  <c r="AB53" i="21"/>
  <c r="AA6" i="21"/>
  <c r="R25" i="21"/>
  <c r="AA54" i="20"/>
  <c r="R53" i="26"/>
  <c r="X6" i="24"/>
  <c r="P42" i="25"/>
  <c r="X31" i="22"/>
  <c r="R30" i="25"/>
  <c r="S30" i="25"/>
  <c r="T30" i="24"/>
  <c r="S16" i="24"/>
  <c r="AA63" i="25"/>
  <c r="T63" i="23"/>
  <c r="T12" i="27"/>
  <c r="AB28" i="27"/>
  <c r="O8" i="27"/>
  <c r="Q11" i="27"/>
  <c r="O20" i="27"/>
  <c r="N5" i="27"/>
  <c r="Y6" i="27"/>
  <c r="O12" i="27"/>
  <c r="S14" i="27"/>
  <c r="W26" i="27"/>
  <c r="V15" i="27"/>
  <c r="R17" i="27"/>
  <c r="R20" i="27"/>
  <c r="AC28" i="27"/>
  <c r="N37" i="27"/>
  <c r="U42" i="27"/>
  <c r="U39" i="27"/>
  <c r="AA46" i="27"/>
  <c r="V40" i="27"/>
  <c r="P44" i="27"/>
  <c r="W49" i="27"/>
  <c r="AA43" i="25"/>
  <c r="AA41" i="25"/>
  <c r="AB14" i="25"/>
  <c r="AB75" i="25" s="1"/>
  <c r="Z44" i="24"/>
  <c r="X16" i="21"/>
  <c r="X77" i="21" s="1"/>
  <c r="AB12" i="21"/>
  <c r="AB73" i="21" s="1"/>
  <c r="P52" i="21"/>
  <c r="X23" i="20"/>
  <c r="T18" i="26"/>
  <c r="Z5" i="24"/>
  <c r="AA25" i="23"/>
  <c r="AA86" i="23" s="1"/>
  <c r="AA42" i="23"/>
  <c r="X24" i="21"/>
  <c r="P18" i="25"/>
  <c r="AA58" i="23"/>
  <c r="R32" i="22"/>
  <c r="R47" i="21"/>
  <c r="S18" i="21"/>
  <c r="R12" i="24"/>
  <c r="R10" i="26"/>
  <c r="X54" i="25"/>
  <c r="R40" i="23"/>
  <c r="P12" i="22"/>
  <c r="Z57" i="20"/>
  <c r="AB27" i="25"/>
  <c r="AB88" i="25" s="1"/>
  <c r="AA11" i="24"/>
  <c r="R57" i="22"/>
  <c r="AB38" i="23"/>
  <c r="X46" i="22"/>
  <c r="R16" i="21"/>
  <c r="AB20" i="22"/>
  <c r="AB81" i="22" s="1"/>
  <c r="AB35" i="22"/>
  <c r="AB21" i="21"/>
  <c r="P49" i="22"/>
  <c r="S39" i="21"/>
  <c r="AC63" i="23"/>
  <c r="Y63" i="22"/>
  <c r="W63" i="25"/>
  <c r="AA63" i="26"/>
  <c r="W22" i="25"/>
  <c r="W83" i="25" s="1"/>
  <c r="V49" i="20"/>
  <c r="AC17" i="24"/>
  <c r="O16" i="22"/>
  <c r="W20" i="21"/>
  <c r="W81" i="21" s="1"/>
  <c r="U43" i="22"/>
  <c r="W26" i="22"/>
  <c r="O53" i="23"/>
  <c r="Q21" i="21"/>
  <c r="W53" i="20"/>
  <c r="W59" i="20"/>
  <c r="AC39" i="23"/>
  <c r="AC100" i="23" s="1"/>
  <c r="AC8" i="20"/>
  <c r="V11" i="22"/>
  <c r="Q47" i="20"/>
  <c r="W7" i="21"/>
  <c r="W68" i="21" s="1"/>
  <c r="Y22" i="24"/>
  <c r="Y83" i="24" s="1"/>
  <c r="Q60" i="20"/>
  <c r="U17" i="25"/>
  <c r="U32" i="23"/>
  <c r="W18" i="25"/>
  <c r="N23" i="24"/>
  <c r="Y55" i="23"/>
  <c r="W12" i="25"/>
  <c r="W73" i="25" s="1"/>
  <c r="Q38" i="21"/>
  <c r="AC58" i="26"/>
  <c r="U38" i="25"/>
  <c r="W26" i="25"/>
  <c r="O59" i="25"/>
  <c r="AC5" i="21"/>
  <c r="N35" i="20"/>
  <c r="AC13" i="25"/>
  <c r="AC74" i="25" s="1"/>
  <c r="O8" i="24"/>
  <c r="AC20" i="24"/>
  <c r="AC81" i="24" s="1"/>
  <c r="AC44" i="23"/>
  <c r="O6" i="24"/>
  <c r="O46" i="20"/>
  <c r="Y25" i="25"/>
  <c r="Y86" i="25" s="1"/>
  <c r="W27" i="20"/>
  <c r="V29" i="22"/>
  <c r="Q6" i="25"/>
  <c r="AC44" i="20"/>
  <c r="O48" i="25"/>
  <c r="N50" i="25"/>
  <c r="Y32" i="25"/>
  <c r="W44" i="24"/>
  <c r="N27" i="23"/>
  <c r="U6" i="25"/>
  <c r="Q55" i="23"/>
  <c r="O42" i="23"/>
  <c r="O45" i="22"/>
  <c r="Y40" i="20"/>
  <c r="O56" i="20"/>
  <c r="U36" i="22"/>
  <c r="V29" i="25"/>
  <c r="V26" i="21"/>
  <c r="V13" i="21"/>
  <c r="V74" i="21" s="1"/>
  <c r="Y37" i="20"/>
  <c r="N35" i="24"/>
  <c r="AI40" i="27"/>
  <c r="BA31" i="27"/>
  <c r="AG55" i="27"/>
  <c r="Y10" i="20"/>
  <c r="W37" i="24"/>
  <c r="O35" i="25"/>
  <c r="O35" i="22"/>
  <c r="W35" i="22"/>
  <c r="V35" i="25"/>
  <c r="BG33" i="27"/>
  <c r="AC37" i="22"/>
  <c r="Q38" i="23"/>
  <c r="Q24" i="19"/>
  <c r="V6" i="19"/>
  <c r="V67" i="19" s="1"/>
  <c r="AC29" i="19"/>
  <c r="Q43" i="19"/>
  <c r="W8" i="19"/>
  <c r="Y25" i="19"/>
  <c r="W35" i="19"/>
  <c r="W96" i="19" s="1"/>
  <c r="Q54" i="19"/>
  <c r="V20" i="19"/>
  <c r="V81" i="19" s="1"/>
  <c r="O53" i="19"/>
  <c r="AC34" i="19"/>
  <c r="AD50" i="27"/>
  <c r="BD46" i="27"/>
  <c r="N28" i="19"/>
  <c r="AC26" i="19"/>
  <c r="AC87" i="19" s="1"/>
  <c r="AC37" i="19"/>
  <c r="N16" i="19"/>
  <c r="Q49" i="19"/>
  <c r="V60" i="19"/>
  <c r="P21" i="26"/>
  <c r="X55" i="26"/>
  <c r="R21" i="25"/>
  <c r="P55" i="25"/>
  <c r="AA9" i="25"/>
  <c r="P30" i="24"/>
  <c r="S37" i="24"/>
  <c r="R5" i="24"/>
  <c r="X22" i="23"/>
  <c r="X83" i="23" s="1"/>
  <c r="AA9" i="19"/>
  <c r="S51" i="23"/>
  <c r="P15" i="22"/>
  <c r="E78" i="22" s="1"/>
  <c r="Y38" i="19"/>
  <c r="Y99" i="19" s="1"/>
  <c r="Q13" i="19"/>
  <c r="T52" i="26"/>
  <c r="P13" i="25"/>
  <c r="X59" i="24"/>
  <c r="T20" i="24"/>
  <c r="AB18" i="24"/>
  <c r="AC51" i="19"/>
  <c r="T53" i="24"/>
  <c r="AA46" i="22"/>
  <c r="P60" i="25"/>
  <c r="Z41" i="24"/>
  <c r="AB59" i="24"/>
  <c r="AA15" i="23"/>
  <c r="AA76" i="23" s="1"/>
  <c r="S10" i="23"/>
  <c r="P10" i="23"/>
  <c r="S45" i="22"/>
  <c r="T17" i="22"/>
  <c r="P58" i="23"/>
  <c r="AA58" i="22"/>
  <c r="P33" i="22"/>
  <c r="X9" i="20"/>
  <c r="R52" i="22"/>
  <c r="T11" i="21"/>
  <c r="T53" i="21"/>
  <c r="Z49" i="21"/>
  <c r="Z110" i="21" s="1"/>
  <c r="AB17" i="20"/>
  <c r="R15" i="19"/>
  <c r="P41" i="19"/>
  <c r="P11" i="19"/>
  <c r="AA45" i="19"/>
  <c r="Z31" i="19"/>
  <c r="AA40" i="19"/>
  <c r="AA21" i="19"/>
  <c r="AA82" i="19" s="1"/>
  <c r="T43" i="25"/>
  <c r="S56" i="26"/>
  <c r="AB51" i="24"/>
  <c r="AB44" i="26"/>
  <c r="AB35" i="25"/>
  <c r="X14" i="25"/>
  <c r="X75" i="25" s="1"/>
  <c r="AB25" i="25"/>
  <c r="AB86" i="25" s="1"/>
  <c r="O21" i="21"/>
  <c r="P21" i="23"/>
  <c r="T28" i="23"/>
  <c r="P47" i="22"/>
  <c r="S58" i="26"/>
  <c r="Z57" i="25"/>
  <c r="AO44" i="27"/>
  <c r="V37" i="19"/>
  <c r="Y15" i="19"/>
  <c r="Y76" i="19" s="1"/>
  <c r="AA19" i="20"/>
  <c r="R11" i="24"/>
  <c r="P12" i="24"/>
  <c r="S52" i="24"/>
  <c r="AB8" i="24"/>
  <c r="R16" i="24"/>
  <c r="R58" i="24"/>
  <c r="AB25" i="24"/>
  <c r="AB86" i="24" s="1"/>
  <c r="AB36" i="23"/>
  <c r="AB97" i="23" s="1"/>
  <c r="R24" i="23"/>
  <c r="S14" i="23"/>
  <c r="AA11" i="21"/>
  <c r="Z54" i="22"/>
  <c r="AA50" i="21"/>
  <c r="R47" i="20"/>
  <c r="T36" i="20"/>
  <c r="S23" i="19"/>
  <c r="Z9" i="19"/>
  <c r="AA31" i="21"/>
  <c r="S52" i="26"/>
  <c r="P11" i="26"/>
  <c r="R50" i="22"/>
  <c r="R26" i="25"/>
  <c r="R13" i="24"/>
  <c r="Z16" i="22"/>
  <c r="Z77" i="22" s="1"/>
  <c r="AB17" i="21"/>
  <c r="AB57" i="21"/>
  <c r="X18" i="21"/>
  <c r="AA8" i="20"/>
  <c r="AA45" i="20"/>
  <c r="AB26" i="20"/>
  <c r="AB87" i="20" s="1"/>
  <c r="X38" i="20"/>
  <c r="X99" i="20" s="1"/>
  <c r="S59" i="19"/>
  <c r="Z41" i="19"/>
  <c r="P33" i="19"/>
  <c r="Z47" i="25"/>
  <c r="AB32" i="24"/>
  <c r="T25" i="25"/>
  <c r="P52" i="25"/>
  <c r="AB54" i="25"/>
  <c r="S10" i="24"/>
  <c r="P36" i="24"/>
  <c r="Z13" i="24"/>
  <c r="Z74" i="24" s="1"/>
  <c r="AB34" i="23"/>
  <c r="AB95" i="23" s="1"/>
  <c r="AB6" i="23"/>
  <c r="Z55" i="23"/>
  <c r="P48" i="23"/>
  <c r="AA38" i="23"/>
  <c r="R56" i="23"/>
  <c r="AB15" i="23"/>
  <c r="AB76" i="23" s="1"/>
  <c r="S27" i="21"/>
  <c r="AB10" i="22"/>
  <c r="Z37" i="22"/>
  <c r="P58" i="22"/>
  <c r="S21" i="21"/>
  <c r="Z31" i="22"/>
  <c r="R10" i="22"/>
  <c r="Z25" i="21"/>
  <c r="Z86" i="21" s="1"/>
  <c r="T27" i="21"/>
  <c r="T6" i="21"/>
  <c r="AB46" i="21"/>
  <c r="T16" i="20"/>
  <c r="Z59" i="19"/>
  <c r="R31" i="19"/>
  <c r="X33" i="22"/>
  <c r="S56" i="24"/>
  <c r="AB30" i="25"/>
  <c r="X24" i="25"/>
  <c r="X55" i="25"/>
  <c r="P27" i="25"/>
  <c r="AA26" i="24"/>
  <c r="S21" i="22"/>
  <c r="P29" i="23"/>
  <c r="AB58" i="23"/>
  <c r="Z23" i="22"/>
  <c r="S13" i="22"/>
  <c r="X36" i="21"/>
  <c r="X97" i="21" s="1"/>
  <c r="AA8" i="21"/>
  <c r="R57" i="21"/>
  <c r="P18" i="20"/>
  <c r="AA30" i="25"/>
  <c r="Z30" i="25"/>
  <c r="S50" i="24"/>
  <c r="S28" i="23"/>
  <c r="T30" i="20"/>
  <c r="X35" i="22"/>
  <c r="Z40" i="21"/>
  <c r="S39" i="24"/>
  <c r="P24" i="23"/>
  <c r="S60" i="23"/>
  <c r="T16" i="23"/>
  <c r="R42" i="23"/>
  <c r="AA49" i="23"/>
  <c r="AA110" i="23" s="1"/>
  <c r="X52" i="23"/>
  <c r="AA12" i="22"/>
  <c r="AA73" i="22" s="1"/>
  <c r="AB41" i="22"/>
  <c r="AB49" i="21"/>
  <c r="AB110" i="21" s="1"/>
  <c r="T47" i="21"/>
  <c r="S13" i="21"/>
  <c r="Z54" i="26"/>
  <c r="X5" i="23"/>
  <c r="AA18" i="23"/>
  <c r="AA26" i="23"/>
  <c r="R47" i="23"/>
  <c r="R50" i="21"/>
  <c r="S27" i="22"/>
  <c r="Z44" i="22"/>
  <c r="S19" i="21"/>
  <c r="AA60" i="21"/>
  <c r="AA60" i="24"/>
  <c r="R33" i="26"/>
  <c r="Z33" i="25"/>
  <c r="X49" i="25"/>
  <c r="X110" i="25" s="1"/>
  <c r="R23" i="21"/>
  <c r="Z7" i="20"/>
  <c r="S50" i="25"/>
  <c r="AB8" i="25"/>
  <c r="Z8" i="26"/>
  <c r="T58" i="23"/>
  <c r="Z42" i="23"/>
  <c r="AB10" i="23"/>
  <c r="T25" i="23"/>
  <c r="Z49" i="20"/>
  <c r="R23" i="22"/>
  <c r="R36" i="22"/>
  <c r="R33" i="21"/>
  <c r="AB51" i="22"/>
  <c r="P56" i="22"/>
  <c r="T19" i="21"/>
  <c r="X10" i="21"/>
  <c r="X48" i="20"/>
  <c r="X109" i="20" s="1"/>
  <c r="X45" i="19"/>
  <c r="Z25" i="19"/>
  <c r="AB59" i="26"/>
  <c r="AB37" i="25"/>
  <c r="S44" i="24"/>
  <c r="X12" i="23"/>
  <c r="X73" i="23" s="1"/>
  <c r="AA20" i="23"/>
  <c r="AA81" i="23" s="1"/>
  <c r="P39" i="22"/>
  <c r="X59" i="21"/>
  <c r="S25" i="23"/>
  <c r="X29" i="23"/>
  <c r="T32" i="22"/>
  <c r="X48" i="22"/>
  <c r="AB44" i="22"/>
  <c r="Z35" i="22"/>
  <c r="AB29" i="21"/>
  <c r="R20" i="21"/>
  <c r="P35" i="21"/>
  <c r="N63" i="22"/>
  <c r="Q63" i="26"/>
  <c r="AB63" i="23"/>
  <c r="Z63" i="22"/>
  <c r="Z63" i="24"/>
  <c r="P63" i="24"/>
  <c r="AB15" i="27"/>
  <c r="AA6" i="27"/>
  <c r="T13" i="27"/>
  <c r="R23" i="27"/>
  <c r="Y26" i="27"/>
  <c r="Y36" i="27"/>
  <c r="U16" i="27"/>
  <c r="AA23" i="27"/>
  <c r="W18" i="27"/>
  <c r="Z19" i="27"/>
  <c r="N25" i="27"/>
  <c r="W27" i="27"/>
  <c r="Y44" i="27"/>
  <c r="U49" i="27"/>
  <c r="AB29" i="27"/>
  <c r="V31" i="27"/>
  <c r="T36" i="27"/>
  <c r="Y29" i="27"/>
  <c r="U33" i="27"/>
  <c r="AC38" i="27"/>
  <c r="U40" i="27"/>
  <c r="T45" i="27"/>
  <c r="N51" i="27"/>
  <c r="Z48" i="27"/>
  <c r="N56" i="27"/>
  <c r="V50" i="27"/>
  <c r="N53" i="27"/>
  <c r="Y56" i="27"/>
  <c r="U54" i="27"/>
  <c r="P57" i="27"/>
  <c r="Q54" i="27"/>
  <c r="S60" i="25"/>
  <c r="AA12" i="24"/>
  <c r="AA73" i="24" s="1"/>
  <c r="Z58" i="24"/>
  <c r="R31" i="23"/>
  <c r="AB8" i="23"/>
  <c r="P16" i="23"/>
  <c r="P31" i="22"/>
  <c r="AB39" i="22"/>
  <c r="AB100" i="22" s="1"/>
  <c r="AA41" i="22"/>
  <c r="AB32" i="22"/>
  <c r="AA9" i="22"/>
  <c r="R36" i="21"/>
  <c r="AA39" i="22"/>
  <c r="AA100" i="22" s="1"/>
  <c r="AA40" i="21"/>
  <c r="AB22" i="21"/>
  <c r="AB83" i="21" s="1"/>
  <c r="R12" i="21"/>
  <c r="X20" i="20"/>
  <c r="X81" i="20" s="1"/>
  <c r="X46" i="20"/>
  <c r="R28" i="22"/>
  <c r="AB17" i="25"/>
  <c r="T14" i="22"/>
  <c r="P50" i="25"/>
  <c r="S35" i="25"/>
  <c r="R10" i="25"/>
  <c r="T37" i="25"/>
  <c r="P57" i="24"/>
  <c r="S26" i="24"/>
  <c r="Z8" i="24"/>
  <c r="X16" i="24"/>
  <c r="X77" i="24" s="1"/>
  <c r="Z12" i="23"/>
  <c r="Z73" i="23" s="1"/>
  <c r="P32" i="23"/>
  <c r="T42" i="22"/>
  <c r="P5" i="22"/>
  <c r="S11" i="22"/>
  <c r="S40" i="21"/>
  <c r="X42" i="21"/>
  <c r="AB35" i="21"/>
  <c r="R8" i="24"/>
  <c r="P16" i="25"/>
  <c r="X42" i="24"/>
  <c r="AB21" i="22"/>
  <c r="AB82" i="22" s="1"/>
  <c r="S56" i="22"/>
  <c r="T21" i="21"/>
  <c r="T57" i="26"/>
  <c r="Z22" i="25"/>
  <c r="Z83" i="25" s="1"/>
  <c r="R49" i="23"/>
  <c r="AB25" i="22"/>
  <c r="AB86" i="22" s="1"/>
  <c r="Z51" i="22"/>
  <c r="X26" i="22"/>
  <c r="AB36" i="22"/>
  <c r="AB97" i="22" s="1"/>
  <c r="P50" i="22"/>
  <c r="P16" i="21"/>
  <c r="S53" i="21"/>
  <c r="AA35" i="22"/>
  <c r="T10" i="22"/>
  <c r="S48" i="21"/>
  <c r="Y63" i="26"/>
  <c r="AB62" i="26"/>
  <c r="W63" i="23"/>
  <c r="T63" i="26"/>
  <c r="Q18" i="27"/>
  <c r="R63" i="25"/>
  <c r="R63" i="26"/>
  <c r="Q8" i="27"/>
  <c r="AB9" i="27"/>
  <c r="AA19" i="27"/>
  <c r="AB11" i="27"/>
  <c r="W9" i="27"/>
  <c r="R11" i="27"/>
  <c r="V18" i="27"/>
  <c r="T9" i="27"/>
  <c r="Z29" i="27"/>
  <c r="V23" i="27"/>
  <c r="Z27" i="27"/>
  <c r="U24" i="27"/>
  <c r="X29" i="27"/>
  <c r="R45" i="27"/>
  <c r="N34" i="27"/>
  <c r="T33" i="27"/>
  <c r="Z37" i="27"/>
  <c r="AB41" i="27"/>
  <c r="O41" i="27"/>
  <c r="AB45" i="27"/>
  <c r="S57" i="27"/>
  <c r="Z57" i="27"/>
  <c r="N63" i="25"/>
  <c r="P10" i="27"/>
  <c r="Y15" i="27"/>
  <c r="P23" i="27"/>
  <c r="S12" i="27"/>
  <c r="W12" i="27"/>
  <c r="X6" i="27"/>
  <c r="V43" i="27"/>
  <c r="W44" i="27"/>
  <c r="AA35" i="27"/>
  <c r="P35" i="27"/>
  <c r="S35" i="27"/>
  <c r="Z47" i="27"/>
  <c r="T52" i="27"/>
  <c r="Q56" i="27"/>
  <c r="O10" i="20"/>
  <c r="Y50" i="25"/>
  <c r="Y54" i="26"/>
  <c r="Q30" i="22"/>
  <c r="W32" i="20"/>
  <c r="V42" i="23"/>
  <c r="AC58" i="20"/>
  <c r="U51" i="26"/>
  <c r="W56" i="20"/>
  <c r="Y46" i="25"/>
  <c r="Q57" i="24"/>
  <c r="Q54" i="24"/>
  <c r="O53" i="21"/>
  <c r="V16" i="20"/>
  <c r="Y13" i="23"/>
  <c r="Y74" i="23" s="1"/>
  <c r="N51" i="25"/>
  <c r="AC59" i="26"/>
  <c r="N49" i="23"/>
  <c r="U23" i="25"/>
  <c r="Y21" i="23"/>
  <c r="Y82" i="23" s="1"/>
  <c r="N9" i="24"/>
  <c r="AC55" i="22"/>
  <c r="Y57" i="25"/>
  <c r="Y13" i="21"/>
  <c r="Y74" i="21" s="1"/>
  <c r="U52" i="24"/>
  <c r="Y58" i="24"/>
  <c r="O28" i="22"/>
  <c r="U38" i="21"/>
  <c r="V12" i="23"/>
  <c r="V73" i="23" s="1"/>
  <c r="Y27" i="22"/>
  <c r="Y88" i="22" s="1"/>
  <c r="W44" i="25"/>
  <c r="W9" i="21"/>
  <c r="AC29" i="23"/>
  <c r="Y59" i="26"/>
  <c r="W40" i="24"/>
  <c r="Y32" i="21"/>
  <c r="V26" i="24"/>
  <c r="W30" i="23"/>
  <c r="O44" i="23"/>
  <c r="O55" i="21"/>
  <c r="N47" i="25"/>
  <c r="W21" i="25"/>
  <c r="W82" i="25" s="1"/>
  <c r="N57" i="22"/>
  <c r="O54" i="23"/>
  <c r="AY55" i="27"/>
  <c r="AG57" i="27"/>
  <c r="AC54" i="21"/>
  <c r="Q40" i="22"/>
  <c r="AC53" i="22"/>
  <c r="AC36" i="21"/>
  <c r="AC97" i="21" s="1"/>
  <c r="O37" i="23"/>
  <c r="Y34" i="25"/>
  <c r="Y95" i="25" s="1"/>
  <c r="U22" i="19"/>
  <c r="V53" i="19"/>
  <c r="R52" i="25"/>
  <c r="Z48" i="22"/>
  <c r="X56" i="26"/>
  <c r="R22" i="25"/>
  <c r="S22" i="25"/>
  <c r="T44" i="25"/>
  <c r="R17" i="24"/>
  <c r="Y31" i="20"/>
  <c r="AA11" i="19"/>
  <c r="X49" i="19"/>
  <c r="Q51" i="24"/>
  <c r="AC15" i="22"/>
  <c r="AC76" i="22" s="1"/>
  <c r="V28" i="24"/>
  <c r="O51" i="25"/>
  <c r="Q56" i="20"/>
  <c r="N20" i="24"/>
  <c r="V20" i="23"/>
  <c r="V81" i="23" s="1"/>
  <c r="AC55" i="24"/>
  <c r="N49" i="22"/>
  <c r="W11" i="22"/>
  <c r="U46" i="21"/>
  <c r="V59" i="23"/>
  <c r="Q53" i="25"/>
  <c r="Q59" i="25"/>
  <c r="N30" i="25"/>
  <c r="Q16" i="21"/>
  <c r="W47" i="22"/>
  <c r="Q22" i="23"/>
  <c r="Y8" i="21"/>
  <c r="AC57" i="25"/>
  <c r="Y56" i="23"/>
  <c r="Q42" i="21"/>
  <c r="N5" i="23"/>
  <c r="V49" i="23"/>
  <c r="V110" i="23" s="1"/>
  <c r="Y45" i="21"/>
  <c r="W30" i="25"/>
  <c r="W13" i="25"/>
  <c r="W74" i="25" s="1"/>
  <c r="V9" i="24"/>
  <c r="Q58" i="20"/>
  <c r="Y18" i="25"/>
  <c r="O56" i="24"/>
  <c r="V37" i="22"/>
  <c r="V46" i="21"/>
  <c r="V43" i="22"/>
  <c r="Q43" i="22"/>
  <c r="N51" i="20"/>
  <c r="Y22" i="21"/>
  <c r="Y83" i="21" s="1"/>
  <c r="Q25" i="24"/>
  <c r="O16" i="23"/>
  <c r="AC21" i="21"/>
  <c r="AC82" i="21" s="1"/>
  <c r="U37" i="20"/>
  <c r="AC33" i="24"/>
  <c r="Q27" i="21"/>
  <c r="N44" i="23"/>
  <c r="W37" i="23"/>
  <c r="AG7" i="27"/>
  <c r="V37" i="21"/>
  <c r="V36" i="25"/>
  <c r="V97" i="25" s="1"/>
  <c r="U35" i="24"/>
  <c r="U57" i="19"/>
  <c r="V12" i="26"/>
  <c r="V73" i="26" s="1"/>
  <c r="Q30" i="21"/>
  <c r="V45" i="23"/>
  <c r="O20" i="22"/>
  <c r="V23" i="22"/>
  <c r="Y60" i="25"/>
  <c r="O17" i="24"/>
  <c r="W44" i="22"/>
  <c r="Y40" i="25"/>
  <c r="AC22" i="22"/>
  <c r="AC83" i="22" s="1"/>
  <c r="O45" i="23"/>
  <c r="Y56" i="21"/>
  <c r="Q53" i="22"/>
  <c r="O11" i="22"/>
  <c r="N17" i="23"/>
  <c r="W37" i="19"/>
  <c r="AC6" i="23"/>
  <c r="O39" i="21"/>
  <c r="Q55" i="26"/>
  <c r="U13" i="25"/>
  <c r="AC52" i="21"/>
  <c r="W46" i="23"/>
  <c r="Q20" i="20"/>
  <c r="V18" i="24"/>
  <c r="U58" i="23"/>
  <c r="Y51" i="24"/>
  <c r="AC19" i="25"/>
  <c r="Q53" i="26"/>
  <c r="V58" i="21"/>
  <c r="AC23" i="24"/>
  <c r="W12" i="23"/>
  <c r="W73" i="23" s="1"/>
  <c r="Q29" i="23"/>
  <c r="U28" i="24"/>
  <c r="U59" i="20"/>
  <c r="W24" i="24"/>
  <c r="W57" i="22"/>
  <c r="Y55" i="24"/>
  <c r="W43" i="21"/>
  <c r="O52" i="22"/>
  <c r="O39" i="24"/>
  <c r="Q16" i="23"/>
  <c r="W45" i="24"/>
  <c r="W45" i="21"/>
  <c r="V13" i="22"/>
  <c r="V74" i="22" s="1"/>
  <c r="Q56" i="23"/>
  <c r="Q45" i="25"/>
  <c r="Q55" i="22"/>
  <c r="W40" i="21"/>
  <c r="AC51" i="25"/>
  <c r="V30" i="25"/>
  <c r="U22" i="22"/>
  <c r="U57" i="25"/>
  <c r="N15" i="23"/>
  <c r="E76" i="23" s="1"/>
  <c r="W31" i="24"/>
  <c r="Q41" i="23"/>
  <c r="U32" i="21"/>
  <c r="U7" i="20"/>
  <c r="N24" i="25"/>
  <c r="AC41" i="22"/>
  <c r="V41" i="25"/>
  <c r="W25" i="26"/>
  <c r="W86" i="26" s="1"/>
  <c r="Q25" i="25"/>
  <c r="N39" i="21"/>
  <c r="Q16" i="24"/>
  <c r="U8" i="25"/>
  <c r="W11" i="21"/>
  <c r="AC15" i="21"/>
  <c r="AC76" i="21" s="1"/>
  <c r="AC35" i="25"/>
  <c r="Q60" i="22"/>
  <c r="N54" i="20"/>
  <c r="O7" i="22"/>
  <c r="U10" i="24"/>
  <c r="U24" i="23"/>
  <c r="Q39" i="24"/>
  <c r="Y27" i="26"/>
  <c r="Y88" i="26" s="1"/>
  <c r="V57" i="23"/>
  <c r="Q19" i="24"/>
  <c r="V39" i="25"/>
  <c r="V100" i="25" s="1"/>
  <c r="V29" i="21"/>
  <c r="AC50" i="21"/>
  <c r="Q22" i="22"/>
  <c r="Y25" i="21"/>
  <c r="Y86" i="21" s="1"/>
  <c r="AC26" i="23"/>
  <c r="Y26" i="25"/>
  <c r="N60" i="20"/>
  <c r="Y23" i="24"/>
  <c r="N28" i="25"/>
  <c r="AA38" i="20"/>
  <c r="AA99" i="20" s="1"/>
  <c r="Z12" i="19"/>
  <c r="Z73" i="19" s="1"/>
  <c r="N26" i="24"/>
  <c r="N32" i="25"/>
  <c r="AC22" i="21"/>
  <c r="AC83" i="21" s="1"/>
  <c r="N54" i="24"/>
  <c r="N38" i="23"/>
  <c r="U28" i="20"/>
  <c r="U18" i="24"/>
  <c r="Q20" i="25"/>
  <c r="W30" i="21"/>
  <c r="AC14" i="25"/>
  <c r="AC75" i="25" s="1"/>
  <c r="Y8" i="23"/>
  <c r="V45" i="24"/>
  <c r="W21" i="21"/>
  <c r="W82" i="21" s="1"/>
  <c r="AC58" i="24"/>
  <c r="U38" i="22"/>
  <c r="U49" i="24"/>
  <c r="U41" i="20"/>
  <c r="O16" i="25"/>
  <c r="AC41" i="24"/>
  <c r="V20" i="22"/>
  <c r="V81" i="22" s="1"/>
  <c r="V32" i="20"/>
  <c r="O21" i="23"/>
  <c r="Q40" i="21"/>
  <c r="U60" i="24"/>
  <c r="N18" i="20"/>
  <c r="U25" i="24"/>
  <c r="O46" i="25"/>
  <c r="W6" i="23"/>
  <c r="W60" i="23"/>
  <c r="AC23" i="25"/>
  <c r="W54" i="23"/>
  <c r="W40" i="23"/>
  <c r="Y52" i="22"/>
  <c r="Y26" i="23"/>
  <c r="Q38" i="20"/>
  <c r="Y48" i="22"/>
  <c r="N43" i="20"/>
  <c r="U5" i="21"/>
  <c r="W38" i="24"/>
  <c r="Y54" i="22"/>
  <c r="U55" i="22"/>
  <c r="AC38" i="22"/>
  <c r="O36" i="25"/>
  <c r="AC43" i="24"/>
  <c r="AC29" i="25"/>
  <c r="O43" i="24"/>
  <c r="O10" i="21"/>
  <c r="BE9" i="27"/>
  <c r="N41" i="21"/>
  <c r="N37" i="24"/>
  <c r="Q35" i="21"/>
  <c r="AT51" i="27"/>
  <c r="Y49" i="23"/>
  <c r="Y110" i="23" s="1"/>
  <c r="V34" i="21"/>
  <c r="V95" i="21" s="1"/>
  <c r="O36" i="20"/>
  <c r="BC52" i="27"/>
  <c r="U17" i="19"/>
  <c r="AC43" i="19"/>
  <c r="O49" i="19"/>
  <c r="Q41" i="19"/>
  <c r="Y56" i="19"/>
  <c r="Q56" i="19"/>
  <c r="R39" i="19"/>
  <c r="Z6" i="23"/>
  <c r="T53" i="26"/>
  <c r="S42" i="25"/>
  <c r="X25" i="25"/>
  <c r="X86" i="25" s="1"/>
  <c r="X46" i="25"/>
  <c r="AA31" i="25"/>
  <c r="Z16" i="24"/>
  <c r="Z24" i="24"/>
  <c r="Z22" i="23"/>
  <c r="Z83" i="23" s="1"/>
  <c r="AB48" i="22"/>
  <c r="AA26" i="22"/>
  <c r="Y48" i="19"/>
  <c r="Y109" i="19" s="1"/>
  <c r="Y33" i="19"/>
  <c r="Y94" i="19" s="1"/>
  <c r="R59" i="24"/>
  <c r="R57" i="25"/>
  <c r="R39" i="24"/>
  <c r="T15" i="25"/>
  <c r="E82" i="25" s="1"/>
  <c r="X8" i="25"/>
  <c r="P13" i="24"/>
  <c r="P45" i="24"/>
  <c r="W60" i="24"/>
  <c r="N60" i="24"/>
  <c r="Q42" i="25"/>
  <c r="Q9" i="21"/>
  <c r="O24" i="22"/>
  <c r="Q50" i="20"/>
  <c r="N48" i="25"/>
  <c r="Y19" i="20"/>
  <c r="N8" i="21"/>
  <c r="W7" i="22"/>
  <c r="W68" i="22" s="1"/>
  <c r="O7" i="23"/>
  <c r="O54" i="25"/>
  <c r="N42" i="23"/>
  <c r="Q52" i="21"/>
  <c r="N45" i="21"/>
  <c r="O31" i="21"/>
  <c r="O15" i="22"/>
  <c r="E77" i="22" s="1"/>
  <c r="Q28" i="25"/>
  <c r="N43" i="22"/>
  <c r="Q11" i="25"/>
  <c r="W53" i="21"/>
  <c r="V25" i="22"/>
  <c r="V86" i="22" s="1"/>
  <c r="Q15" i="20"/>
  <c r="AC17" i="25"/>
  <c r="N19" i="25"/>
  <c r="AC24" i="20"/>
  <c r="AC85" i="20" s="1"/>
  <c r="N11" i="21"/>
  <c r="O24" i="20"/>
  <c r="O59" i="26"/>
  <c r="V55" i="20"/>
  <c r="AC59" i="23"/>
  <c r="N12" i="24"/>
  <c r="N33" i="22"/>
  <c r="U9" i="21"/>
  <c r="N16" i="22"/>
  <c r="O16" i="21"/>
  <c r="W16" i="21"/>
  <c r="W77" i="21" s="1"/>
  <c r="Q22" i="24"/>
  <c r="N41" i="20"/>
  <c r="AC21" i="24"/>
  <c r="AC82" i="24" s="1"/>
  <c r="N21" i="25"/>
  <c r="U17" i="22"/>
  <c r="U24" i="20"/>
  <c r="Q24" i="22"/>
  <c r="W51" i="26"/>
  <c r="O8" i="22"/>
  <c r="N48" i="21"/>
  <c r="Q6" i="22"/>
  <c r="N5" i="21"/>
  <c r="Y43" i="20"/>
  <c r="U22" i="21"/>
  <c r="U28" i="23"/>
  <c r="O60" i="20"/>
  <c r="U37" i="24"/>
  <c r="N38" i="26"/>
  <c r="O58" i="21"/>
  <c r="W49" i="24"/>
  <c r="W110" i="24" s="1"/>
  <c r="V20" i="25"/>
  <c r="V81" i="25" s="1"/>
  <c r="Y9" i="26"/>
  <c r="Y27" i="23"/>
  <c r="Y88" i="23" s="1"/>
  <c r="W41" i="20"/>
  <c r="AC21" i="25"/>
  <c r="AC82" i="25" s="1"/>
  <c r="O41" i="21"/>
  <c r="W8" i="24"/>
  <c r="W20" i="24"/>
  <c r="W81" i="24" s="1"/>
  <c r="Y15" i="25"/>
  <c r="Y76" i="25" s="1"/>
  <c r="U29" i="21"/>
  <c r="Q31" i="24"/>
  <c r="Y50" i="21"/>
  <c r="Q22" i="21"/>
  <c r="Y51" i="26"/>
  <c r="O18" i="26"/>
  <c r="W42" i="22"/>
  <c r="O42" i="22"/>
  <c r="V40" i="21"/>
  <c r="V53" i="23"/>
  <c r="AC17" i="21"/>
  <c r="U27" i="25"/>
  <c r="O46" i="22"/>
  <c r="U30" i="20"/>
  <c r="Y49" i="20"/>
  <c r="V5" i="24"/>
  <c r="AC6" i="20"/>
  <c r="AC67" i="20" s="1"/>
  <c r="Q9" i="23"/>
  <c r="Q46" i="21"/>
  <c r="AC60" i="24"/>
  <c r="O16" i="20"/>
  <c r="Q11" i="23"/>
  <c r="O22" i="22"/>
  <c r="V12" i="25"/>
  <c r="V73" i="25" s="1"/>
  <c r="N45" i="22"/>
  <c r="V41" i="20"/>
  <c r="O60" i="26"/>
  <c r="O57" i="26"/>
  <c r="AC41" i="21"/>
  <c r="Q20" i="21"/>
  <c r="AC26" i="25"/>
  <c r="W29" i="22"/>
  <c r="U38" i="24"/>
  <c r="V27" i="21"/>
  <c r="V88" i="21" s="1"/>
  <c r="N52" i="22"/>
  <c r="U10" i="22"/>
  <c r="N20" i="23"/>
  <c r="AC20" i="22"/>
  <c r="AC81" i="22" s="1"/>
  <c r="N54" i="26"/>
  <c r="V28" i="23"/>
  <c r="AC12" i="22"/>
  <c r="AC73" i="22" s="1"/>
  <c r="V53" i="26"/>
  <c r="V59" i="26"/>
  <c r="N60" i="23"/>
  <c r="O41" i="20"/>
  <c r="N40" i="24"/>
  <c r="U40" i="22"/>
  <c r="W43" i="23"/>
  <c r="O29" i="23"/>
  <c r="O11" i="25"/>
  <c r="Q7" i="25"/>
  <c r="U20" i="23"/>
  <c r="V21" i="24"/>
  <c r="V82" i="24" s="1"/>
  <c r="W38" i="25"/>
  <c r="Q58" i="23"/>
  <c r="V6" i="25"/>
  <c r="Q46" i="22"/>
  <c r="N9" i="25"/>
  <c r="AC54" i="26"/>
  <c r="V31" i="23"/>
  <c r="W22" i="20"/>
  <c r="W83" i="20" s="1"/>
  <c r="W25" i="25"/>
  <c r="W86" i="25" s="1"/>
  <c r="O32" i="22"/>
  <c r="AC42" i="25"/>
  <c r="Y30" i="22"/>
  <c r="O7" i="24"/>
  <c r="W26" i="24"/>
  <c r="O18" i="25"/>
  <c r="Q8" i="24"/>
  <c r="W15" i="24"/>
  <c r="W76" i="24" s="1"/>
  <c r="Y15" i="26"/>
  <c r="Y76" i="26" s="1"/>
  <c r="W48" i="20"/>
  <c r="W109" i="20" s="1"/>
  <c r="Q60" i="26"/>
  <c r="AC48" i="23"/>
  <c r="Q33" i="26"/>
  <c r="N54" i="21"/>
  <c r="Y45" i="22"/>
  <c r="O58" i="25"/>
  <c r="O28" i="25"/>
  <c r="V56" i="22"/>
  <c r="O21" i="26"/>
  <c r="AC11" i="23"/>
  <c r="Y24" i="25"/>
  <c r="Q12" i="21"/>
  <c r="N27" i="22"/>
  <c r="O29" i="21"/>
  <c r="N27" i="21"/>
  <c r="V7" i="21"/>
  <c r="V68" i="21" s="1"/>
  <c r="V14" i="21"/>
  <c r="V75" i="21" s="1"/>
  <c r="Q27" i="24"/>
  <c r="W32" i="22"/>
  <c r="N47" i="23"/>
  <c r="AC9" i="22"/>
  <c r="O19" i="23"/>
  <c r="Y34" i="23"/>
  <c r="Y95" i="23" s="1"/>
  <c r="W34" i="25"/>
  <c r="W95" i="25" s="1"/>
  <c r="U13" i="23"/>
  <c r="U24" i="22"/>
  <c r="W18" i="24"/>
  <c r="Q50" i="23"/>
  <c r="O33" i="21"/>
  <c r="O36" i="22"/>
  <c r="AC36" i="23"/>
  <c r="AC97" i="23" s="1"/>
  <c r="AB16" i="27"/>
  <c r="AA7" i="27"/>
  <c r="AB17" i="27"/>
  <c r="T14" i="27"/>
  <c r="U17" i="27"/>
  <c r="U18" i="27"/>
  <c r="T21" i="27"/>
  <c r="W28" i="27"/>
  <c r="S30" i="27"/>
  <c r="Q47" i="27"/>
  <c r="Q51" i="27"/>
  <c r="V51" i="27"/>
  <c r="N57" i="27"/>
  <c r="AA57" i="27"/>
  <c r="R20" i="23"/>
  <c r="AA32" i="23"/>
  <c r="Y43" i="19"/>
  <c r="Y19" i="19"/>
  <c r="W21" i="19"/>
  <c r="W82" i="19" s="1"/>
  <c r="Z20" i="24"/>
  <c r="Z81" i="24" s="1"/>
  <c r="P23" i="19"/>
  <c r="T45" i="23"/>
  <c r="R59" i="26"/>
  <c r="R47" i="25"/>
  <c r="Z40" i="25"/>
  <c r="P37" i="24"/>
  <c r="AA53" i="23"/>
  <c r="Z24" i="22"/>
  <c r="Q51" i="19"/>
  <c r="U45" i="19"/>
  <c r="S57" i="19"/>
  <c r="AA38" i="24"/>
  <c r="S12" i="24"/>
  <c r="X25" i="24"/>
  <c r="X86" i="24" s="1"/>
  <c r="R10" i="23"/>
  <c r="S46" i="22"/>
  <c r="Z57" i="22"/>
  <c r="T48" i="22"/>
  <c r="O56" i="19"/>
  <c r="P38" i="21"/>
  <c r="S46" i="21"/>
  <c r="X21" i="21"/>
  <c r="X82" i="21" s="1"/>
  <c r="AA9" i="21"/>
  <c r="AA47" i="21"/>
  <c r="AA40" i="20"/>
  <c r="AB59" i="20"/>
  <c r="Z45" i="20"/>
  <c r="AA50" i="19"/>
  <c r="S21" i="19"/>
  <c r="S33" i="19"/>
  <c r="T40" i="21"/>
  <c r="P40" i="26"/>
  <c r="P37" i="26"/>
  <c r="T12" i="25"/>
  <c r="X60" i="25"/>
  <c r="P6" i="25"/>
  <c r="S18" i="25"/>
  <c r="AA35" i="24"/>
  <c r="Z53" i="24"/>
  <c r="AA28" i="21"/>
  <c r="AA37" i="22"/>
  <c r="X39" i="22"/>
  <c r="X100" i="22" s="1"/>
  <c r="X57" i="20"/>
  <c r="T14" i="20"/>
  <c r="S45" i="24"/>
  <c r="R24" i="24"/>
  <c r="Z57" i="23"/>
  <c r="S22" i="22"/>
  <c r="T41" i="20"/>
  <c r="X51" i="19"/>
  <c r="R41" i="19"/>
  <c r="AA46" i="25"/>
  <c r="P28" i="24"/>
  <c r="Z39" i="24"/>
  <c r="Z100" i="24" s="1"/>
  <c r="AA27" i="24"/>
  <c r="AA88" i="24" s="1"/>
  <c r="N61" i="22"/>
  <c r="S22" i="23"/>
  <c r="R29" i="23"/>
  <c r="T41" i="23"/>
  <c r="BI22" i="27"/>
  <c r="AQ44" i="27"/>
  <c r="AP45" i="27"/>
  <c r="AG27" i="27"/>
  <c r="AJ8" i="27"/>
  <c r="AR40" i="27"/>
  <c r="N37" i="22"/>
  <c r="Y37" i="23"/>
  <c r="N34" i="24"/>
  <c r="BB11" i="27"/>
  <c r="O35" i="24"/>
  <c r="U49" i="23"/>
  <c r="AC37" i="24"/>
  <c r="W35" i="24"/>
  <c r="V8" i="19"/>
  <c r="O39" i="19"/>
  <c r="O9" i="19"/>
  <c r="O23" i="19"/>
  <c r="U54" i="19"/>
  <c r="W46" i="19"/>
  <c r="W16" i="19"/>
  <c r="Y22" i="19"/>
  <c r="Y83" i="19" s="1"/>
  <c r="P43" i="26"/>
  <c r="X52" i="26"/>
  <c r="T5" i="25"/>
  <c r="X21" i="25"/>
  <c r="X82" i="25" s="1"/>
  <c r="X26" i="25"/>
  <c r="T47" i="25"/>
  <c r="AA33" i="25"/>
  <c r="X36" i="25"/>
  <c r="X97" i="25" s="1"/>
  <c r="P14" i="25"/>
  <c r="T54" i="24"/>
  <c r="T9" i="24"/>
  <c r="AA46" i="24"/>
  <c r="S11" i="23"/>
  <c r="X34" i="23"/>
  <c r="X95" i="23" s="1"/>
  <c r="AB59" i="23"/>
  <c r="Z29" i="23"/>
  <c r="Z12" i="21"/>
  <c r="Z73" i="21" s="1"/>
  <c r="P45" i="22"/>
  <c r="P24" i="22"/>
  <c r="T56" i="22"/>
  <c r="Z26" i="22"/>
  <c r="P32" i="21"/>
  <c r="AA48" i="22"/>
  <c r="T34" i="22"/>
  <c r="R34" i="21"/>
  <c r="X57" i="21"/>
  <c r="S50" i="20"/>
  <c r="AA10" i="20"/>
  <c r="S24" i="20"/>
  <c r="S8" i="22"/>
  <c r="T20" i="22"/>
  <c r="AA51" i="26"/>
  <c r="S29" i="24"/>
  <c r="P28" i="25"/>
  <c r="AA22" i="25"/>
  <c r="AA83" i="25" s="1"/>
  <c r="T35" i="25"/>
  <c r="AA11" i="25"/>
  <c r="AA5" i="25"/>
  <c r="S15" i="25"/>
  <c r="E81" i="25" s="1"/>
  <c r="P59" i="24"/>
  <c r="X21" i="24"/>
  <c r="X82" i="24" s="1"/>
  <c r="S31" i="24"/>
  <c r="Z18" i="24"/>
  <c r="T56" i="24"/>
  <c r="AA28" i="23"/>
  <c r="T14" i="23"/>
  <c r="Z23" i="23"/>
  <c r="X32" i="23"/>
  <c r="AB14" i="22"/>
  <c r="AB75" i="22" s="1"/>
  <c r="T37" i="22"/>
  <c r="P41" i="22"/>
  <c r="Z23" i="21"/>
  <c r="P30" i="20"/>
  <c r="T17" i="24"/>
  <c r="T34" i="23"/>
  <c r="Z30" i="24"/>
  <c r="S53" i="26"/>
  <c r="X55" i="24"/>
  <c r="X37" i="25"/>
  <c r="AA49" i="25"/>
  <c r="AA110" i="25" s="1"/>
  <c r="X28" i="25"/>
  <c r="P52" i="24"/>
  <c r="T49" i="23"/>
  <c r="T55" i="23"/>
  <c r="T39" i="23"/>
  <c r="P6" i="23"/>
  <c r="P54" i="22"/>
  <c r="X54" i="22"/>
  <c r="AA17" i="21"/>
  <c r="AB58" i="21"/>
  <c r="P37" i="20"/>
  <c r="S26" i="23"/>
  <c r="R55" i="26"/>
  <c r="AB16" i="23"/>
  <c r="AB77" i="23" s="1"/>
  <c r="AA55" i="26"/>
  <c r="T49" i="25"/>
  <c r="Z6" i="25"/>
  <c r="T35" i="24"/>
  <c r="X51" i="25"/>
  <c r="AA19" i="24"/>
  <c r="AA6" i="24"/>
  <c r="S53" i="24"/>
  <c r="Z28" i="22"/>
  <c r="X16" i="23"/>
  <c r="X77" i="23" s="1"/>
  <c r="R58" i="23"/>
  <c r="AA16" i="23"/>
  <c r="AA77" i="23" s="1"/>
  <c r="Z13" i="21"/>
  <c r="Z74" i="21" s="1"/>
  <c r="P9" i="22"/>
  <c r="AB45" i="22"/>
  <c r="X29" i="21"/>
  <c r="X15" i="22"/>
  <c r="X76" i="22" s="1"/>
  <c r="AA42" i="21"/>
  <c r="AA36" i="21"/>
  <c r="AA97" i="21" s="1"/>
  <c r="P56" i="21"/>
  <c r="X26" i="21"/>
  <c r="R57" i="20"/>
  <c r="T24" i="20"/>
  <c r="R13" i="20"/>
  <c r="P36" i="23"/>
  <c r="AB56" i="26"/>
  <c r="T19" i="26"/>
  <c r="X32" i="25"/>
  <c r="T52" i="25"/>
  <c r="AA32" i="24"/>
  <c r="T12" i="24"/>
  <c r="P14" i="24"/>
  <c r="S42" i="24"/>
  <c r="AA21" i="23"/>
  <c r="AA82" i="23" s="1"/>
  <c r="Z8" i="23"/>
  <c r="Z38" i="23"/>
  <c r="S30" i="23"/>
  <c r="X43" i="23"/>
  <c r="T20" i="20"/>
  <c r="S50" i="21"/>
  <c r="AA15" i="25"/>
  <c r="AA76" i="25" s="1"/>
  <c r="X38" i="24"/>
  <c r="Z45" i="23"/>
  <c r="AB10" i="25"/>
  <c r="X57" i="24"/>
  <c r="P26" i="24"/>
  <c r="X29" i="22"/>
  <c r="AB33" i="21"/>
  <c r="Z20" i="21"/>
  <c r="Z81" i="21" s="1"/>
  <c r="AB38" i="21"/>
  <c r="AA21" i="21"/>
  <c r="AA82" i="21" s="1"/>
  <c r="T22" i="22"/>
  <c r="S60" i="26"/>
  <c r="Z18" i="25"/>
  <c r="T23" i="25"/>
  <c r="AB34" i="24"/>
  <c r="AB95" i="24" s="1"/>
  <c r="Z32" i="24"/>
  <c r="S46" i="23"/>
  <c r="X13" i="23"/>
  <c r="X74" i="23" s="1"/>
  <c r="R60" i="22"/>
  <c r="P59" i="22"/>
  <c r="S15" i="22"/>
  <c r="E81" i="22" s="1"/>
  <c r="X18" i="22"/>
  <c r="R33" i="22"/>
  <c r="X54" i="21"/>
  <c r="P22" i="21"/>
  <c r="P25" i="21"/>
  <c r="AA32" i="21"/>
  <c r="AA13" i="21"/>
  <c r="AA74" i="21" s="1"/>
  <c r="Z9" i="21"/>
  <c r="P20" i="21"/>
  <c r="Z61" i="25"/>
  <c r="P61" i="22"/>
  <c r="X49" i="22"/>
  <c r="X110" i="22" s="1"/>
  <c r="AA23" i="22"/>
  <c r="P43" i="21"/>
  <c r="AB6" i="22"/>
  <c r="S57" i="21"/>
  <c r="T42" i="21"/>
  <c r="X7" i="22"/>
  <c r="AB13" i="23"/>
  <c r="AB74" i="23" s="1"/>
  <c r="S18" i="23"/>
  <c r="T27" i="23"/>
  <c r="U41" i="19"/>
  <c r="AB47" i="26"/>
  <c r="T55" i="25"/>
  <c r="T29" i="25"/>
  <c r="T27" i="24"/>
  <c r="R29" i="24"/>
  <c r="AA50" i="22"/>
  <c r="X50" i="23"/>
  <c r="S15" i="23"/>
  <c r="E81" i="23" s="1"/>
  <c r="AB48" i="23"/>
  <c r="N25" i="19"/>
  <c r="P37" i="22"/>
  <c r="R21" i="22"/>
  <c r="AB60" i="21"/>
  <c r="P5" i="21"/>
  <c r="P36" i="21"/>
  <c r="Z53" i="21"/>
  <c r="AA5" i="20"/>
  <c r="P50" i="20"/>
  <c r="T56" i="20"/>
  <c r="T54" i="19"/>
  <c r="T56" i="19"/>
  <c r="Z47" i="19"/>
  <c r="T58" i="19"/>
  <c r="X18" i="19"/>
  <c r="AB56" i="19"/>
  <c r="T7" i="20"/>
  <c r="X26" i="19"/>
  <c r="X87" i="19" s="1"/>
  <c r="R14" i="24"/>
  <c r="R31" i="24"/>
  <c r="AB7" i="24"/>
  <c r="X9" i="23"/>
  <c r="Z41" i="21"/>
  <c r="S60" i="20"/>
  <c r="AA35" i="19"/>
  <c r="AA96" i="19" s="1"/>
  <c r="X42" i="25"/>
  <c r="AA57" i="22"/>
  <c r="P49" i="24"/>
  <c r="AA39" i="23"/>
  <c r="AA100" i="23" s="1"/>
  <c r="R46" i="23"/>
  <c r="P14" i="22"/>
  <c r="T29" i="22"/>
  <c r="S19" i="22"/>
  <c r="R49" i="20"/>
  <c r="Z52" i="19"/>
  <c r="AB53" i="22"/>
  <c r="AB60" i="26"/>
  <c r="S36" i="23"/>
  <c r="Z60" i="22"/>
  <c r="S39" i="22"/>
  <c r="P8" i="20"/>
  <c r="Z20" i="22"/>
  <c r="Z81" i="22" s="1"/>
  <c r="P12" i="21"/>
  <c r="AB8" i="21"/>
  <c r="AA15" i="20"/>
  <c r="AA76" i="20" s="1"/>
  <c r="Z31" i="20"/>
  <c r="Z19" i="20"/>
  <c r="AB36" i="20"/>
  <c r="AB97" i="20" s="1"/>
  <c r="X59" i="20"/>
  <c r="AB8" i="19"/>
  <c r="T51" i="19"/>
  <c r="Z60" i="26"/>
  <c r="P30" i="23"/>
  <c r="R19" i="25"/>
  <c r="H80" i="25" s="1"/>
  <c r="S59" i="25"/>
  <c r="X36" i="23"/>
  <c r="X97" i="23" s="1"/>
  <c r="AB19" i="23"/>
  <c r="Z36" i="22"/>
  <c r="Z97" i="22" s="1"/>
  <c r="Z50" i="25"/>
  <c r="S55" i="24"/>
  <c r="AB30" i="24"/>
  <c r="S25" i="24"/>
  <c r="R13" i="22"/>
  <c r="P16" i="20"/>
  <c r="S30" i="20"/>
  <c r="P56" i="20"/>
  <c r="S41" i="23"/>
  <c r="S60" i="22"/>
  <c r="T58" i="20"/>
  <c r="X44" i="20"/>
  <c r="S49" i="19"/>
  <c r="AB57" i="25"/>
  <c r="N36" i="19"/>
  <c r="R49" i="25"/>
  <c r="S20" i="24"/>
  <c r="AA36" i="25"/>
  <c r="AA97" i="25" s="1"/>
  <c r="R27" i="25"/>
  <c r="T8" i="23"/>
  <c r="V58" i="19"/>
  <c r="V18" i="19"/>
  <c r="Z20" i="25"/>
  <c r="Z81" i="25" s="1"/>
  <c r="S26" i="25"/>
  <c r="Z14" i="24"/>
  <c r="Z75" i="24" s="1"/>
  <c r="X36" i="24"/>
  <c r="X97" i="24" s="1"/>
  <c r="Z43" i="23"/>
  <c r="X42" i="23"/>
  <c r="R13" i="23"/>
  <c r="X55" i="23"/>
  <c r="AA18" i="22"/>
  <c r="V25" i="19"/>
  <c r="R39" i="22"/>
  <c r="R51" i="22"/>
  <c r="T23" i="21"/>
  <c r="R44" i="21"/>
  <c r="Z48" i="21"/>
  <c r="X43" i="19"/>
  <c r="X33" i="19"/>
  <c r="X94" i="19" s="1"/>
  <c r="AB53" i="26"/>
  <c r="T55" i="26"/>
  <c r="Z48" i="25"/>
  <c r="X31" i="25"/>
  <c r="T24" i="24"/>
  <c r="AB33" i="24"/>
  <c r="T19" i="24"/>
  <c r="R20" i="24"/>
  <c r="X28" i="24"/>
  <c r="Z53" i="23"/>
  <c r="AB11" i="23"/>
  <c r="Z8" i="22"/>
  <c r="S31" i="21"/>
  <c r="S26" i="20"/>
  <c r="AB40" i="20"/>
  <c r="X53" i="19"/>
  <c r="S51" i="25"/>
  <c r="Z33" i="21"/>
  <c r="Z56" i="21"/>
  <c r="S11" i="21"/>
  <c r="R28" i="20"/>
  <c r="Z5" i="19"/>
  <c r="T19" i="25"/>
  <c r="S29" i="23"/>
  <c r="AB54" i="23"/>
  <c r="Z43" i="22"/>
  <c r="AA28" i="22"/>
  <c r="Z21" i="22"/>
  <c r="Z82" i="22" s="1"/>
  <c r="X40" i="21"/>
  <c r="R24" i="21"/>
  <c r="X31" i="20"/>
  <c r="R36" i="20"/>
  <c r="S14" i="19"/>
  <c r="AB60" i="25"/>
  <c r="P38" i="25"/>
  <c r="R37" i="22"/>
  <c r="Z59" i="23"/>
  <c r="AB56" i="21"/>
  <c r="AA33" i="22"/>
  <c r="R9" i="22"/>
  <c r="P30" i="22"/>
  <c r="AB30" i="21"/>
  <c r="AA42" i="20"/>
  <c r="S8" i="25"/>
  <c r="S5" i="25"/>
  <c r="X19" i="23"/>
  <c r="Z10" i="22"/>
  <c r="AB17" i="22"/>
  <c r="AA39" i="21"/>
  <c r="AA100" i="21" s="1"/>
  <c r="P19" i="21"/>
  <c r="X52" i="20"/>
  <c r="Z54" i="19"/>
  <c r="AA44" i="20"/>
  <c r="T40" i="25"/>
  <c r="X30" i="23"/>
  <c r="S6" i="22"/>
  <c r="X59" i="22"/>
  <c r="Z33" i="23"/>
  <c r="AB58" i="25"/>
  <c r="Y62" i="23"/>
  <c r="S61" i="22"/>
  <c r="T45" i="22"/>
  <c r="X57" i="22"/>
  <c r="AB9" i="21"/>
  <c r="S8" i="21"/>
  <c r="R21" i="21"/>
  <c r="AB51" i="21"/>
  <c r="AB18" i="21"/>
  <c r="T15" i="19"/>
  <c r="T7" i="22"/>
  <c r="W62" i="22"/>
  <c r="P61" i="26"/>
  <c r="T7" i="24"/>
  <c r="S62" i="26"/>
  <c r="AA61" i="23"/>
  <c r="T61" i="26"/>
  <c r="AA61" i="26"/>
  <c r="O63" i="23"/>
  <c r="W63" i="26"/>
  <c r="Q63" i="25"/>
  <c r="X62" i="21"/>
  <c r="AA61" i="25"/>
  <c r="V62" i="25"/>
  <c r="T62" i="21"/>
  <c r="Z61" i="24"/>
  <c r="Z61" i="26"/>
  <c r="X61" i="23"/>
  <c r="AC62" i="25"/>
  <c r="X63" i="26"/>
  <c r="AC62" i="22"/>
  <c r="AA63" i="22"/>
  <c r="X63" i="22"/>
  <c r="T63" i="22"/>
  <c r="R63" i="22"/>
  <c r="Z62" i="23"/>
  <c r="S22" i="27"/>
  <c r="AC13" i="27"/>
  <c r="Y8" i="27"/>
  <c r="U15" i="27"/>
  <c r="O5" i="27"/>
  <c r="W6" i="27"/>
  <c r="N7" i="27"/>
  <c r="Y10" i="27"/>
  <c r="T23" i="27"/>
  <c r="T6" i="27"/>
  <c r="U12" i="27"/>
  <c r="X15" i="27"/>
  <c r="V19" i="27"/>
  <c r="Y28" i="27"/>
  <c r="R41" i="27"/>
  <c r="N8" i="27"/>
  <c r="P16" i="27"/>
  <c r="AA20" i="27"/>
  <c r="Q25" i="27"/>
  <c r="N20" i="27"/>
  <c r="AB21" i="27"/>
  <c r="W24" i="27"/>
  <c r="AB24" i="27"/>
  <c r="O27" i="27"/>
  <c r="AC45" i="27"/>
  <c r="Z30" i="27"/>
  <c r="AA28" i="27"/>
  <c r="Q43" i="27"/>
  <c r="AC32" i="27"/>
  <c r="S32" i="27"/>
  <c r="X31" i="27"/>
  <c r="AC29" i="27"/>
  <c r="R36" i="27"/>
  <c r="W34" i="27"/>
  <c r="R33" i="27"/>
  <c r="X32" i="27"/>
  <c r="AA40" i="27"/>
  <c r="X45" i="27"/>
  <c r="P47" i="27"/>
  <c r="U53" i="27"/>
  <c r="V38" i="27"/>
  <c r="O38" i="27"/>
  <c r="Y50" i="27"/>
  <c r="X47" i="27"/>
  <c r="S46" i="27"/>
  <c r="S53" i="27"/>
  <c r="P50" i="27"/>
  <c r="P53" i="27"/>
  <c r="AA54" i="27"/>
  <c r="P43" i="22"/>
  <c r="X42" i="22"/>
  <c r="Z57" i="24"/>
  <c r="T8" i="21"/>
  <c r="T35" i="19"/>
  <c r="N63" i="21"/>
  <c r="Z63" i="26"/>
  <c r="R14" i="27"/>
  <c r="P9" i="27"/>
  <c r="W17" i="27"/>
  <c r="AB31" i="27"/>
  <c r="S6" i="27"/>
  <c r="V5" i="27"/>
  <c r="AC6" i="27"/>
  <c r="U7" i="27"/>
  <c r="V10" i="27"/>
  <c r="S10" i="27"/>
  <c r="Y12" i="27"/>
  <c r="Y13" i="27"/>
  <c r="O23" i="27"/>
  <c r="T26" i="27"/>
  <c r="Z13" i="27"/>
  <c r="O18" i="27"/>
  <c r="X25" i="27"/>
  <c r="Z16" i="27"/>
  <c r="Z17" i="27"/>
  <c r="Q21" i="27"/>
  <c r="U27" i="27"/>
  <c r="S24" i="27"/>
  <c r="O33" i="27"/>
  <c r="V34" i="27"/>
  <c r="Z35" i="27"/>
  <c r="AC36" i="27"/>
  <c r="N43" i="27"/>
  <c r="U28" i="27"/>
  <c r="P30" i="27"/>
  <c r="V35" i="27"/>
  <c r="Q31" i="27"/>
  <c r="Q38" i="27"/>
  <c r="AB38" i="27"/>
  <c r="Y40" i="27"/>
  <c r="O48" i="27"/>
  <c r="X38" i="27"/>
  <c r="Z44" i="27"/>
  <c r="T30" i="27"/>
  <c r="Z39" i="27"/>
  <c r="P39" i="27"/>
  <c r="V41" i="27"/>
  <c r="P48" i="27"/>
  <c r="Y57" i="27"/>
  <c r="T53" i="27"/>
  <c r="AA14" i="22"/>
  <c r="AA75" i="22" s="1"/>
  <c r="S37" i="20"/>
  <c r="Z33" i="20"/>
  <c r="AB26" i="19"/>
  <c r="AB87" i="19" s="1"/>
  <c r="P32" i="19"/>
  <c r="T17" i="19"/>
  <c r="Z62" i="21"/>
  <c r="T63" i="25"/>
  <c r="AB6" i="27"/>
  <c r="U21" i="27"/>
  <c r="Q5" i="27"/>
  <c r="O15" i="27"/>
  <c r="V6" i="27"/>
  <c r="AC17" i="27"/>
  <c r="AC18" i="27"/>
  <c r="R18" i="27"/>
  <c r="AC21" i="27"/>
  <c r="AB34" i="27"/>
  <c r="O28" i="27"/>
  <c r="N30" i="27"/>
  <c r="O29" i="27"/>
  <c r="R30" i="27"/>
  <c r="V32" i="27"/>
  <c r="P42" i="27"/>
  <c r="N31" i="27"/>
  <c r="P36" i="27"/>
  <c r="S42" i="27"/>
  <c r="X33" i="27"/>
  <c r="T34" i="27"/>
  <c r="Z45" i="27"/>
  <c r="T50" i="27"/>
  <c r="N44" i="27"/>
  <c r="W45" i="27"/>
  <c r="AB49" i="27"/>
  <c r="X50" i="27"/>
  <c r="X53" i="27"/>
  <c r="Z55" i="27"/>
  <c r="O54" i="27"/>
  <c r="T56" i="27"/>
  <c r="U57" i="27"/>
  <c r="W46" i="20"/>
  <c r="U55" i="19"/>
  <c r="O41" i="19"/>
  <c r="N57" i="19"/>
  <c r="W56" i="19"/>
  <c r="N51" i="19"/>
  <c r="O34" i="19"/>
  <c r="V19" i="19"/>
  <c r="N15" i="19"/>
  <c r="Q17" i="19"/>
  <c r="V44" i="19"/>
  <c r="AA42" i="19"/>
  <c r="AA8" i="19"/>
  <c r="R51" i="19"/>
  <c r="AB18" i="19"/>
  <c r="X32" i="20"/>
  <c r="S11" i="19"/>
  <c r="T9" i="20"/>
  <c r="R31" i="20"/>
  <c r="R40" i="20"/>
  <c r="AB53" i="19"/>
  <c r="Z36" i="19"/>
  <c r="Z97" i="19" s="1"/>
  <c r="R55" i="19"/>
  <c r="S40" i="19"/>
  <c r="R20" i="19"/>
  <c r="AA30" i="20"/>
  <c r="O4" i="20"/>
  <c r="N21" i="20"/>
  <c r="N4" i="20"/>
  <c r="V4" i="19"/>
  <c r="V65" i="19" s="1"/>
  <c r="P4" i="20"/>
  <c r="Z33" i="19"/>
  <c r="Z94" i="19" s="1"/>
  <c r="V38" i="20"/>
  <c r="V99" i="20" s="1"/>
  <c r="W6" i="20"/>
  <c r="W67" i="20" s="1"/>
  <c r="W24" i="20"/>
  <c r="AC12" i="20"/>
  <c r="AC73" i="20" s="1"/>
  <c r="AC17" i="20"/>
  <c r="V54" i="20"/>
  <c r="U45" i="20"/>
  <c r="V47" i="19"/>
  <c r="AC41" i="19"/>
  <c r="V23" i="19"/>
  <c r="W24" i="19"/>
  <c r="W85" i="19" s="1"/>
  <c r="V45" i="19"/>
  <c r="AC39" i="19"/>
  <c r="R5" i="20"/>
  <c r="O36" i="19"/>
  <c r="Y32" i="19"/>
  <c r="Q60" i="19"/>
  <c r="Y6" i="19"/>
  <c r="Y67" i="19" s="1"/>
  <c r="U4" i="19"/>
  <c r="Z21" i="20"/>
  <c r="Z82" i="20" s="1"/>
  <c r="P42" i="20"/>
  <c r="X7" i="20"/>
  <c r="P26" i="20"/>
  <c r="AA4" i="20"/>
  <c r="AA65" i="20" s="1"/>
  <c r="AB46" i="19"/>
  <c r="Z44" i="19"/>
  <c r="AB54" i="20"/>
  <c r="R41" i="20"/>
  <c r="Z46" i="19"/>
  <c r="Z50" i="20"/>
  <c r="R58" i="19"/>
  <c r="Z57" i="19"/>
  <c r="S34" i="20"/>
  <c r="AA14" i="20"/>
  <c r="AA75" i="20" s="1"/>
  <c r="Z55" i="20"/>
  <c r="P7" i="19"/>
  <c r="X5" i="20"/>
  <c r="AB60" i="19"/>
  <c r="Y41" i="20"/>
  <c r="AC28" i="20"/>
  <c r="Q4" i="20"/>
  <c r="N4" i="19"/>
  <c r="V45" i="20"/>
  <c r="O13" i="20"/>
  <c r="S55" i="19"/>
  <c r="AB58" i="19"/>
  <c r="AB39" i="19"/>
  <c r="X4" i="19"/>
  <c r="X65" i="19" s="1"/>
  <c r="T34" i="19"/>
  <c r="R28" i="19"/>
  <c r="O43" i="20"/>
  <c r="V9" i="20"/>
  <c r="T32" i="19"/>
  <c r="O6" i="20"/>
  <c r="W4" i="19"/>
  <c r="W65" i="19" s="1"/>
  <c r="AA24" i="19"/>
  <c r="AA85" i="19" s="1"/>
  <c r="P4" i="19"/>
  <c r="N27" i="20"/>
  <c r="O23" i="20"/>
  <c r="U19" i="20"/>
  <c r="AA61" i="19"/>
  <c r="N55" i="20"/>
  <c r="AB31" i="20"/>
  <c r="R5" i="19"/>
  <c r="R21" i="19"/>
  <c r="T45" i="19"/>
  <c r="T4" i="20"/>
  <c r="Y5" i="20"/>
  <c r="Q52" i="20"/>
  <c r="AC22" i="20"/>
  <c r="AC83" i="20" s="1"/>
  <c r="N45" i="20"/>
  <c r="U39" i="20"/>
  <c r="AC26" i="20"/>
  <c r="AC87" i="20" s="1"/>
  <c r="U26" i="20"/>
  <c r="O14" i="20"/>
  <c r="O26" i="20"/>
  <c r="N58" i="20"/>
  <c r="N19" i="20"/>
  <c r="Q28" i="20"/>
  <c r="O31" i="20"/>
  <c r="AC31" i="20"/>
  <c r="V25" i="20"/>
  <c r="Y26" i="20"/>
  <c r="Y87" i="20" s="1"/>
  <c r="Y61" i="20"/>
  <c r="U14" i="20"/>
  <c r="N48" i="20"/>
  <c r="U6" i="20"/>
  <c r="V15" i="20"/>
  <c r="V76" i="20" s="1"/>
  <c r="W16" i="20"/>
  <c r="Q36" i="20"/>
  <c r="W28" i="20"/>
  <c r="V11" i="20"/>
  <c r="V18" i="20"/>
  <c r="Y35" i="20"/>
  <c r="Y96" i="20" s="1"/>
  <c r="U34" i="20"/>
  <c r="Y8" i="20"/>
  <c r="AC35" i="20"/>
  <c r="AC96" i="20" s="1"/>
  <c r="Q44" i="20"/>
  <c r="W5" i="19"/>
  <c r="V41" i="19"/>
  <c r="AC27" i="19"/>
  <c r="W28" i="19"/>
  <c r="U34" i="19"/>
  <c r="O19" i="20"/>
  <c r="W39" i="20"/>
  <c r="V27" i="20"/>
  <c r="U52" i="20"/>
  <c r="Q14" i="20"/>
  <c r="Q42" i="20"/>
  <c r="W36" i="20"/>
  <c r="W97" i="20" s="1"/>
  <c r="N7" i="19"/>
  <c r="Y46" i="19"/>
  <c r="W60" i="20"/>
  <c r="V59" i="20"/>
  <c r="W57" i="19"/>
  <c r="N29" i="19"/>
  <c r="U61" i="20"/>
  <c r="U16" i="20"/>
  <c r="W15" i="20"/>
  <c r="W76" i="20" s="1"/>
  <c r="Y14" i="20"/>
  <c r="Y75" i="20" s="1"/>
  <c r="Y38" i="20"/>
  <c r="U21" i="20"/>
  <c r="V57" i="20"/>
  <c r="O11" i="20"/>
  <c r="U9" i="20"/>
  <c r="W47" i="20"/>
  <c r="V34" i="20"/>
  <c r="Q19" i="20"/>
  <c r="Y39" i="19"/>
  <c r="U15" i="19"/>
  <c r="Q25" i="19"/>
  <c r="W51" i="19"/>
  <c r="O29" i="19"/>
  <c r="AC12" i="19"/>
  <c r="AC73" i="19" s="1"/>
  <c r="AC54" i="19"/>
  <c r="U50" i="19"/>
  <c r="W11" i="19"/>
  <c r="AC15" i="19"/>
  <c r="AC76" i="19" s="1"/>
  <c r="Y4" i="19"/>
  <c r="Y65" i="19" s="1"/>
  <c r="O6" i="19"/>
  <c r="U56" i="19"/>
  <c r="AB12" i="20"/>
  <c r="AB73" i="20" s="1"/>
  <c r="AC35" i="19"/>
  <c r="AC96" i="19" s="1"/>
  <c r="W38" i="19"/>
  <c r="W99" i="19" s="1"/>
  <c r="N18" i="19"/>
  <c r="N39" i="19"/>
  <c r="Q58" i="19"/>
  <c r="AC61" i="19"/>
  <c r="V21" i="19"/>
  <c r="V82" i="19" s="1"/>
  <c r="N58" i="19"/>
  <c r="AC19" i="19"/>
  <c r="V9" i="19"/>
  <c r="W44" i="19"/>
  <c r="O42" i="19"/>
  <c r="W53" i="19"/>
  <c r="U24" i="19"/>
  <c r="Q18" i="19"/>
  <c r="N33" i="19"/>
  <c r="Y28" i="19"/>
  <c r="O20" i="19"/>
  <c r="O24" i="19"/>
  <c r="Y18" i="19"/>
  <c r="V31" i="19"/>
  <c r="U29" i="19"/>
  <c r="S13" i="20"/>
  <c r="Z59" i="20"/>
  <c r="S53" i="20"/>
  <c r="AA46" i="19"/>
  <c r="R16" i="19"/>
  <c r="Z23" i="19"/>
  <c r="X8" i="19"/>
  <c r="S28" i="20"/>
  <c r="S47" i="20"/>
  <c r="AA17" i="19"/>
  <c r="T40" i="19"/>
  <c r="T49" i="19"/>
  <c r="X61" i="19"/>
  <c r="R26" i="20"/>
  <c r="T28" i="20"/>
  <c r="AA46" i="20"/>
  <c r="P28" i="20"/>
  <c r="R43" i="19"/>
  <c r="Z60" i="19"/>
  <c r="Z18" i="19"/>
  <c r="AA22" i="19"/>
  <c r="AA83" i="19" s="1"/>
  <c r="X16" i="20"/>
  <c r="Z14" i="20"/>
  <c r="Z75" i="20" s="1"/>
  <c r="N12" i="19"/>
  <c r="T9" i="19"/>
  <c r="R32" i="20"/>
  <c r="R22" i="20"/>
  <c r="AA57" i="19"/>
  <c r="P22" i="19"/>
  <c r="P19" i="19"/>
  <c r="AA9" i="20"/>
  <c r="X58" i="19"/>
  <c r="R29" i="20"/>
  <c r="R10" i="20"/>
  <c r="R61" i="20"/>
  <c r="AB33" i="20"/>
  <c r="AB94" i="20" s="1"/>
  <c r="S5" i="20"/>
  <c r="R56" i="20"/>
  <c r="Z37" i="19"/>
  <c r="X54" i="20"/>
  <c r="Z13" i="19"/>
  <c r="AB49" i="19"/>
  <c r="T40" i="20"/>
  <c r="Z25" i="20"/>
  <c r="T43" i="20"/>
  <c r="AA48" i="20"/>
  <c r="AA109" i="20" s="1"/>
  <c r="U36" i="20"/>
  <c r="V16" i="19"/>
  <c r="O58" i="19"/>
  <c r="O38" i="19"/>
  <c r="W55" i="19"/>
  <c r="U21" i="19"/>
  <c r="V56" i="19"/>
  <c r="N53" i="19"/>
  <c r="P38" i="19"/>
  <c r="V13" i="19"/>
  <c r="U11" i="19"/>
  <c r="Z42" i="20"/>
  <c r="X11" i="20"/>
  <c r="X39" i="20"/>
  <c r="AA38" i="19"/>
  <c r="T43" i="19"/>
  <c r="Z26" i="19"/>
  <c r="Z87" i="19" s="1"/>
  <c r="S24" i="19"/>
  <c r="S32" i="19"/>
  <c r="S29" i="19"/>
  <c r="Z38" i="20"/>
  <c r="Z99" i="20" s="1"/>
  <c r="S12" i="19"/>
  <c r="AA56" i="19"/>
  <c r="T31" i="20"/>
  <c r="Z8" i="20"/>
  <c r="Z28" i="19"/>
  <c r="R32" i="19"/>
  <c r="AB6" i="19"/>
  <c r="Z51" i="19"/>
  <c r="S21" i="20"/>
  <c r="Z27" i="20"/>
  <c r="X49" i="20"/>
  <c r="AB15" i="19"/>
  <c r="AB76" i="19" s="1"/>
  <c r="R9" i="19"/>
  <c r="Z4" i="19"/>
  <c r="R53" i="20"/>
  <c r="S20" i="19"/>
  <c r="S16" i="20"/>
  <c r="AB8" i="20"/>
  <c r="AA34" i="19"/>
  <c r="S23" i="20"/>
  <c r="W14" i="20"/>
  <c r="W75" i="20" s="1"/>
  <c r="N44" i="20"/>
  <c r="AC30" i="20"/>
  <c r="V10" i="20"/>
  <c r="W38" i="20"/>
  <c r="W99" i="20" s="1"/>
  <c r="V30" i="20"/>
  <c r="N13" i="20"/>
  <c r="U13" i="20"/>
  <c r="N57" i="20"/>
  <c r="AC20" i="20"/>
  <c r="AC81" i="20" s="1"/>
  <c r="Q53" i="20"/>
  <c r="Y21" i="20"/>
  <c r="Y82" i="20" s="1"/>
  <c r="W25" i="20"/>
  <c r="Q26" i="20"/>
  <c r="O7" i="20"/>
  <c r="Y47" i="20"/>
  <c r="W31" i="20"/>
  <c r="U56" i="20"/>
  <c r="Q16" i="20"/>
  <c r="O34" i="20"/>
  <c r="Q40" i="20"/>
  <c r="O58" i="20"/>
  <c r="Y24" i="20"/>
  <c r="Y85" i="20" s="1"/>
  <c r="Y55" i="20"/>
  <c r="N36" i="20"/>
  <c r="V13" i="20"/>
  <c r="Y45" i="20"/>
  <c r="U52" i="19"/>
  <c r="V34" i="19"/>
  <c r="W26" i="19"/>
  <c r="W87" i="19" s="1"/>
  <c r="O51" i="19"/>
  <c r="W42" i="19"/>
  <c r="Y9" i="19"/>
  <c r="N21" i="19"/>
  <c r="N30" i="19"/>
  <c r="U7" i="19"/>
  <c r="W58" i="19"/>
  <c r="Q27" i="19"/>
  <c r="O27" i="19"/>
  <c r="Q38" i="19"/>
  <c r="Z23" i="20"/>
  <c r="Y57" i="19"/>
  <c r="O46" i="19"/>
  <c r="V48" i="19"/>
  <c r="V109" i="19" s="1"/>
  <c r="AC23" i="19"/>
  <c r="U13" i="19"/>
  <c r="O14" i="19"/>
  <c r="Q15" i="19"/>
  <c r="N9" i="19"/>
  <c r="Q6" i="19"/>
  <c r="AC9" i="19"/>
  <c r="Y34" i="19"/>
  <c r="V39" i="19"/>
  <c r="N45" i="19"/>
  <c r="U5" i="19"/>
  <c r="V44" i="20"/>
  <c r="V60" i="20"/>
  <c r="O48" i="20"/>
  <c r="Q55" i="20"/>
  <c r="O61" i="20"/>
  <c r="AC47" i="20"/>
  <c r="V21" i="20"/>
  <c r="V82" i="20" s="1"/>
  <c r="Y28" i="20"/>
  <c r="Q30" i="20"/>
  <c r="Q35" i="20"/>
  <c r="Q35" i="19"/>
  <c r="W18" i="19"/>
  <c r="U33" i="19"/>
  <c r="AC46" i="19"/>
  <c r="Y60" i="19"/>
  <c r="V15" i="19"/>
  <c r="V76" i="19" s="1"/>
  <c r="N6" i="19"/>
  <c r="Z29" i="20"/>
  <c r="N38" i="19"/>
  <c r="AC33" i="19"/>
  <c r="AC94" i="19" s="1"/>
  <c r="Y41" i="19"/>
  <c r="Y7" i="19"/>
  <c r="U28" i="19"/>
  <c r="Z11" i="20"/>
  <c r="AB57" i="20"/>
  <c r="P23" i="20"/>
  <c r="X29" i="20"/>
  <c r="Z51" i="20"/>
  <c r="AA6" i="19"/>
  <c r="T36" i="19"/>
  <c r="S52" i="20"/>
  <c r="R7" i="20"/>
  <c r="P49" i="19"/>
  <c r="AB4" i="19"/>
  <c r="AB65" i="19" s="1"/>
  <c r="P56" i="19"/>
  <c r="X7" i="19"/>
  <c r="X6" i="20"/>
  <c r="P13" i="20"/>
  <c r="AB11" i="20"/>
  <c r="AA20" i="20"/>
  <c r="AA81" i="20" s="1"/>
  <c r="R21" i="20"/>
  <c r="S4" i="20"/>
  <c r="AB23" i="20"/>
  <c r="AB61" i="20"/>
  <c r="AA59" i="20"/>
  <c r="T39" i="20"/>
  <c r="S19" i="19"/>
  <c r="Z54" i="20"/>
  <c r="W33" i="19"/>
  <c r="W94" i="19" s="1"/>
  <c r="AA31" i="19"/>
  <c r="P54" i="19"/>
  <c r="S26" i="19"/>
  <c r="P29" i="19"/>
  <c r="S53" i="19"/>
  <c r="S37" i="19"/>
  <c r="AB61" i="19"/>
  <c r="S56" i="19"/>
  <c r="AB40" i="19"/>
  <c r="P27" i="19"/>
  <c r="AB44" i="19"/>
  <c r="P16" i="19"/>
  <c r="R29" i="19"/>
  <c r="R23" i="19"/>
  <c r="AB20" i="20"/>
  <c r="AB81" i="20" s="1"/>
  <c r="AA36" i="19"/>
  <c r="AA97" i="19" s="1"/>
  <c r="P35" i="19"/>
  <c r="X31" i="19"/>
  <c r="AB14" i="20"/>
  <c r="AB75" i="20" s="1"/>
  <c r="S57" i="20"/>
  <c r="P48" i="20"/>
  <c r="P13" i="19"/>
  <c r="S43" i="19"/>
  <c r="R13" i="19"/>
  <c r="AB34" i="19"/>
  <c r="X15" i="19"/>
  <c r="X76" i="19" s="1"/>
  <c r="T61" i="20"/>
  <c r="T18" i="20"/>
  <c r="R50" i="20"/>
  <c r="R7" i="19"/>
  <c r="Q61" i="19"/>
  <c r="AB12" i="19"/>
  <c r="AB73" i="19" s="1"/>
  <c r="S35" i="20"/>
  <c r="T52" i="20"/>
  <c r="P8" i="19"/>
  <c r="X56" i="20"/>
  <c r="R43" i="20"/>
  <c r="R11" i="19"/>
  <c r="Z48" i="19"/>
  <c r="Z109" i="19" s="1"/>
  <c r="AB19" i="19"/>
  <c r="S60" i="19"/>
  <c r="AB28" i="19"/>
  <c r="P9" i="20"/>
  <c r="X34" i="20"/>
  <c r="AA39" i="20"/>
  <c r="P59" i="20"/>
  <c r="P57" i="19"/>
  <c r="X54" i="19"/>
  <c r="X24" i="20"/>
  <c r="X85" i="20" s="1"/>
  <c r="X14" i="20"/>
  <c r="X75" i="20" s="1"/>
  <c r="Z36" i="20"/>
  <c r="Z97" i="20" s="1"/>
  <c r="T13" i="20"/>
  <c r="P43" i="20"/>
  <c r="P33" i="20"/>
  <c r="AB23" i="19"/>
  <c r="S30" i="19"/>
  <c r="T25" i="19"/>
  <c r="X28" i="19"/>
  <c r="R38" i="20"/>
  <c r="AA32" i="20"/>
  <c r="AB47" i="20"/>
  <c r="AA53" i="20"/>
  <c r="AA23" i="20"/>
  <c r="X60" i="20"/>
  <c r="T37" i="20"/>
  <c r="P46" i="19"/>
  <c r="X23" i="19"/>
  <c r="R4" i="19"/>
  <c r="AA25" i="20"/>
  <c r="R15" i="20"/>
  <c r="Z44" i="20"/>
  <c r="R12" i="20"/>
  <c r="AB51" i="20"/>
  <c r="AB30" i="20"/>
  <c r="R46" i="19"/>
  <c r="P44" i="19"/>
  <c r="AB55" i="20"/>
  <c r="AA61" i="20"/>
  <c r="P59" i="19"/>
  <c r="T33" i="20"/>
  <c r="S35" i="19"/>
  <c r="Z6" i="19"/>
  <c r="Z67" i="19" s="1"/>
  <c r="T14" i="19"/>
  <c r="AB38" i="19"/>
  <c r="AB99" i="19" s="1"/>
  <c r="V30" i="19"/>
  <c r="AC17" i="19"/>
  <c r="O21" i="20"/>
  <c r="W14" i="19"/>
  <c r="W75" i="19" s="1"/>
  <c r="Y53" i="19"/>
  <c r="Q57" i="19"/>
  <c r="Q33" i="19"/>
  <c r="W40" i="19"/>
  <c r="N56" i="19"/>
  <c r="AC6" i="19"/>
  <c r="AC67" i="19" s="1"/>
  <c r="W20" i="19"/>
  <c r="W81" i="19" s="1"/>
  <c r="O33" i="19"/>
  <c r="AC59" i="19"/>
  <c r="Y50" i="19"/>
  <c r="Y21" i="19"/>
  <c r="Y82" i="19" s="1"/>
  <c r="P40" i="20"/>
  <c r="Q48" i="19"/>
  <c r="AB18" i="20"/>
  <c r="Q11" i="19"/>
  <c r="U40" i="19"/>
  <c r="U44" i="19"/>
  <c r="U37" i="19"/>
  <c r="S11" i="20"/>
  <c r="P27" i="20"/>
  <c r="R25" i="19"/>
  <c r="AA19" i="19"/>
  <c r="Z21" i="19"/>
  <c r="Z82" i="19" s="1"/>
  <c r="P18" i="19"/>
  <c r="AA14" i="19"/>
  <c r="AA75" i="19" s="1"/>
  <c r="T23" i="19"/>
  <c r="X36" i="20"/>
  <c r="X97" i="20" s="1"/>
  <c r="Z17" i="20"/>
  <c r="T47" i="19"/>
  <c r="Z47" i="20"/>
  <c r="Z13" i="20"/>
  <c r="R59" i="19"/>
  <c r="R50" i="19"/>
  <c r="AB17" i="19"/>
  <c r="S4" i="19"/>
  <c r="S31" i="20"/>
  <c r="X22" i="20"/>
  <c r="X83" i="20" s="1"/>
  <c r="P46" i="20"/>
  <c r="P51" i="19"/>
  <c r="X26" i="20"/>
  <c r="X87" i="20" s="1"/>
  <c r="AB28" i="20"/>
  <c r="AB45" i="20"/>
  <c r="AA17" i="20"/>
  <c r="S19" i="20"/>
  <c r="S9" i="20"/>
  <c r="X45" i="20"/>
  <c r="R18" i="20"/>
  <c r="Z40" i="19"/>
  <c r="X19" i="20"/>
  <c r="AA50" i="20"/>
  <c r="P21" i="20"/>
  <c r="AA4" i="19"/>
  <c r="AA65" i="19" s="1"/>
  <c r="P7" i="20"/>
  <c r="AL34" i="14"/>
  <c r="N49" i="26"/>
  <c r="V29" i="26"/>
  <c r="U20" i="26"/>
  <c r="Q16" i="26"/>
  <c r="Y11" i="26"/>
  <c r="W24" i="26"/>
  <c r="W31" i="26"/>
  <c r="W4" i="26"/>
  <c r="X43" i="26"/>
  <c r="Z11" i="26"/>
  <c r="AA42" i="26"/>
  <c r="S40" i="26"/>
  <c r="X4" i="26"/>
  <c r="X65" i="26" s="1"/>
  <c r="S29" i="26"/>
  <c r="Z10" i="26"/>
  <c r="S8" i="26"/>
  <c r="AA22" i="26"/>
  <c r="AA83" i="26" s="1"/>
  <c r="S49" i="26"/>
  <c r="R20" i="26"/>
  <c r="S47" i="26"/>
  <c r="AB49" i="26"/>
  <c r="AB110" i="26" s="1"/>
  <c r="AB19" i="26"/>
  <c r="S30" i="26"/>
  <c r="U38" i="26"/>
  <c r="P9" i="26"/>
  <c r="V50" i="26"/>
  <c r="T43" i="26"/>
  <c r="AC28" i="26"/>
  <c r="P46" i="26"/>
  <c r="P36" i="26"/>
  <c r="AA20" i="26"/>
  <c r="AA81" i="26" s="1"/>
  <c r="T4" i="26"/>
  <c r="AB22" i="26"/>
  <c r="AB83" i="26" s="1"/>
  <c r="P17" i="26"/>
  <c r="U5" i="26"/>
  <c r="U8" i="26"/>
  <c r="W9" i="26"/>
  <c r="N18" i="26"/>
  <c r="U17" i="26"/>
  <c r="O42" i="26"/>
  <c r="O41" i="26"/>
  <c r="Q28" i="26"/>
  <c r="O48" i="26"/>
  <c r="AC12" i="26"/>
  <c r="AC73" i="26" s="1"/>
  <c r="W32" i="26"/>
  <c r="U9" i="26"/>
  <c r="V13" i="26"/>
  <c r="V74" i="26" s="1"/>
  <c r="N27" i="26"/>
  <c r="N39" i="26"/>
  <c r="U28" i="26"/>
  <c r="O46" i="26"/>
  <c r="AC17" i="26"/>
  <c r="W39" i="26"/>
  <c r="W100" i="26" s="1"/>
  <c r="W38" i="26"/>
  <c r="Q37" i="26"/>
  <c r="AC36" i="26"/>
  <c r="AC97" i="26" s="1"/>
  <c r="AA6" i="26"/>
  <c r="AA13" i="26"/>
  <c r="AA74" i="26" s="1"/>
  <c r="T47" i="26"/>
  <c r="AB38" i="26"/>
  <c r="P25" i="26"/>
  <c r="X28" i="26"/>
  <c r="P44" i="26"/>
  <c r="T12" i="26"/>
  <c r="X23" i="26"/>
  <c r="R35" i="26"/>
  <c r="AA4" i="26"/>
  <c r="AA65" i="26" s="1"/>
  <c r="S19" i="26"/>
  <c r="Z40" i="26"/>
  <c r="AA39" i="26"/>
  <c r="AA100" i="26" s="1"/>
  <c r="AB20" i="26"/>
  <c r="AB81" i="26" s="1"/>
  <c r="X37" i="26"/>
  <c r="AB24" i="26"/>
  <c r="O26" i="26"/>
  <c r="Y44" i="26"/>
  <c r="AC42" i="26"/>
  <c r="V45" i="26"/>
  <c r="N23" i="26"/>
  <c r="W14" i="26"/>
  <c r="W75" i="26" s="1"/>
  <c r="R37" i="26"/>
  <c r="Z16" i="26"/>
  <c r="Z77" i="26" s="1"/>
  <c r="AB34" i="26"/>
  <c r="AB95" i="26" s="1"/>
  <c r="Z22" i="26"/>
  <c r="Z83" i="26" s="1"/>
  <c r="Y26" i="26"/>
  <c r="N17" i="26"/>
  <c r="Y49" i="26"/>
  <c r="Y110" i="26" s="1"/>
  <c r="Y30" i="26"/>
  <c r="N37" i="26"/>
  <c r="AA24" i="26"/>
  <c r="AA47" i="26"/>
  <c r="S35" i="26"/>
  <c r="T11" i="26"/>
  <c r="Z15" i="26"/>
  <c r="Z76" i="26" s="1"/>
  <c r="Z6" i="26"/>
  <c r="R30" i="26"/>
  <c r="AA28" i="26"/>
  <c r="U50" i="26"/>
  <c r="V32" i="26"/>
  <c r="U40" i="26"/>
  <c r="N10" i="26"/>
  <c r="AC44" i="26"/>
  <c r="V43" i="26"/>
  <c r="V42" i="26"/>
  <c r="O22" i="26"/>
  <c r="U33" i="26"/>
  <c r="AC39" i="26"/>
  <c r="AC100" i="26" s="1"/>
  <c r="Y6" i="26"/>
  <c r="V46" i="26"/>
  <c r="Y16" i="26"/>
  <c r="Y77" i="26" s="1"/>
  <c r="AC48" i="26"/>
  <c r="W17" i="26"/>
  <c r="R39" i="26"/>
  <c r="Z24" i="26"/>
  <c r="R13" i="26"/>
  <c r="R16" i="26"/>
  <c r="S38" i="26"/>
  <c r="X49" i="26"/>
  <c r="X110" i="26" s="1"/>
  <c r="AB6" i="26"/>
  <c r="Z34" i="26"/>
  <c r="Z95" i="26" s="1"/>
  <c r="Z12" i="26"/>
  <c r="Z73" i="26" s="1"/>
  <c r="S37" i="26"/>
  <c r="T5" i="26"/>
  <c r="AB8" i="26"/>
  <c r="S21" i="26"/>
  <c r="Z32" i="26"/>
  <c r="Z44" i="26"/>
  <c r="R44" i="26"/>
  <c r="X17" i="26"/>
  <c r="Z23" i="26"/>
  <c r="Y38" i="26"/>
  <c r="O44" i="26"/>
  <c r="O14" i="26"/>
  <c r="AC14" i="26"/>
  <c r="AC75" i="26" s="1"/>
  <c r="Q11" i="26"/>
  <c r="W7" i="26"/>
  <c r="W68" i="26" s="1"/>
  <c r="N8" i="26"/>
  <c r="U26" i="26"/>
  <c r="N15" i="26"/>
  <c r="V35" i="26"/>
  <c r="O40" i="26"/>
  <c r="W28" i="26"/>
  <c r="Q34" i="26"/>
  <c r="Y35" i="26"/>
  <c r="T8" i="26"/>
  <c r="Q25" i="26"/>
  <c r="W29" i="26"/>
  <c r="N45" i="26"/>
  <c r="O32" i="26"/>
  <c r="W21" i="26"/>
  <c r="W82" i="26" s="1"/>
  <c r="Z30" i="26"/>
  <c r="P47" i="26"/>
  <c r="Z4" i="26"/>
  <c r="Z65" i="26" s="1"/>
  <c r="Z26" i="26"/>
  <c r="X32" i="26"/>
  <c r="AA37" i="26"/>
  <c r="X33" i="26"/>
  <c r="Q48" i="26"/>
  <c r="AC50" i="26"/>
  <c r="U22" i="26"/>
  <c r="O24" i="26"/>
  <c r="Y22" i="26"/>
  <c r="Y83" i="26" s="1"/>
  <c r="Q10" i="26"/>
  <c r="T22" i="26"/>
  <c r="R28" i="26"/>
  <c r="AB18" i="26"/>
  <c r="Y13" i="26"/>
  <c r="Y74" i="26" s="1"/>
  <c r="U7" i="26"/>
  <c r="AA11" i="26"/>
  <c r="P28" i="26"/>
  <c r="P35" i="26"/>
  <c r="AB42" i="26"/>
  <c r="P8" i="26"/>
  <c r="AC10" i="26"/>
  <c r="V6" i="26"/>
  <c r="AC5" i="26"/>
  <c r="W35" i="26"/>
  <c r="O37" i="26"/>
  <c r="V33" i="26"/>
  <c r="AC35" i="26"/>
  <c r="W37" i="26"/>
  <c r="U35" i="26"/>
  <c r="Y34" i="26"/>
  <c r="Y95" i="26" s="1"/>
  <c r="S16" i="26"/>
  <c r="T39" i="26"/>
  <c r="T34" i="26"/>
  <c r="AB16" i="26"/>
  <c r="AB77" i="26" s="1"/>
  <c r="X47" i="26"/>
  <c r="AB12" i="26"/>
  <c r="AB73" i="26" s="1"/>
  <c r="P50" i="26"/>
  <c r="P15" i="26"/>
  <c r="X34" i="26"/>
  <c r="X95" i="26" s="1"/>
  <c r="Z38" i="26"/>
  <c r="S26" i="26"/>
  <c r="R41" i="26"/>
  <c r="AB26" i="26"/>
  <c r="AB9" i="26"/>
  <c r="AA43" i="26"/>
  <c r="S24" i="26"/>
  <c r="AB14" i="26"/>
  <c r="AB75" i="26" s="1"/>
  <c r="AA45" i="26"/>
  <c r="S9" i="26"/>
  <c r="AA29" i="26"/>
  <c r="S45" i="26"/>
  <c r="S6" i="26"/>
  <c r="T23" i="26"/>
  <c r="T26" i="26"/>
  <c r="P5" i="26"/>
  <c r="S36" i="26"/>
  <c r="X11" i="26"/>
  <c r="AA32" i="26"/>
  <c r="S23" i="26"/>
  <c r="P32" i="26"/>
  <c r="S43" i="26"/>
  <c r="T41" i="26"/>
  <c r="T32" i="26"/>
  <c r="S12" i="26"/>
  <c r="R21" i="26"/>
  <c r="R46" i="26"/>
  <c r="Z27" i="26"/>
  <c r="Z88" i="26" s="1"/>
  <c r="AB11" i="26"/>
  <c r="N4" i="26"/>
  <c r="O29" i="26"/>
  <c r="Y24" i="26"/>
  <c r="U23" i="26"/>
  <c r="U12" i="26"/>
  <c r="Q43" i="26"/>
  <c r="W19" i="26"/>
  <c r="N6" i="26"/>
  <c r="Q7" i="26"/>
  <c r="N24" i="26"/>
  <c r="Q18" i="26"/>
  <c r="Y46" i="26"/>
  <c r="U44" i="26"/>
  <c r="Q5" i="26"/>
  <c r="W22" i="26"/>
  <c r="W83" i="26" s="1"/>
  <c r="AC29" i="26"/>
  <c r="N43" i="26"/>
  <c r="Q14" i="26"/>
  <c r="W46" i="26"/>
  <c r="W11" i="26"/>
  <c r="Y5" i="26"/>
  <c r="U15" i="26"/>
  <c r="O11" i="26"/>
  <c r="AC32" i="26"/>
  <c r="O16" i="26"/>
  <c r="O28" i="26"/>
  <c r="O39" i="26"/>
  <c r="V39" i="26"/>
  <c r="V100" i="26" s="1"/>
  <c r="Q4" i="26"/>
  <c r="N33" i="26"/>
  <c r="W6" i="26"/>
  <c r="Q41" i="26"/>
  <c r="V15" i="26"/>
  <c r="V76" i="26" s="1"/>
  <c r="AC41" i="26"/>
  <c r="N14" i="26"/>
  <c r="O4" i="26"/>
  <c r="AC16" i="26"/>
  <c r="AC77" i="26" s="1"/>
  <c r="N12" i="26"/>
  <c r="U30" i="26"/>
  <c r="V18" i="26"/>
  <c r="Q36" i="26"/>
  <c r="V38" i="26"/>
  <c r="W27" i="26"/>
  <c r="W88" i="26" s="1"/>
  <c r="N36" i="26"/>
  <c r="AB31" i="26"/>
  <c r="P30" i="26"/>
  <c r="R4" i="26"/>
  <c r="P20" i="26"/>
  <c r="Z46" i="26"/>
  <c r="AA18" i="26"/>
  <c r="X21" i="26"/>
  <c r="T30" i="26"/>
  <c r="S32" i="26"/>
  <c r="S4" i="26"/>
  <c r="R31" i="26"/>
  <c r="X46" i="26"/>
  <c r="AB43" i="26"/>
  <c r="R25" i="26"/>
  <c r="R9" i="26"/>
  <c r="X27" i="26"/>
  <c r="X88" i="26" s="1"/>
  <c r="X7" i="26"/>
  <c r="V19" i="26"/>
  <c r="W43" i="26"/>
  <c r="O9" i="26"/>
  <c r="Q19" i="26"/>
  <c r="U47" i="26"/>
  <c r="Q22" i="26"/>
  <c r="V10" i="26"/>
  <c r="AC9" i="26"/>
  <c r="V34" i="26"/>
  <c r="V95" i="26" s="1"/>
  <c r="AC38" i="26"/>
  <c r="Y31" i="26"/>
  <c r="N5" i="26"/>
  <c r="O5" i="26"/>
  <c r="Y20" i="26"/>
  <c r="Y81" i="26" s="1"/>
  <c r="AC31" i="26"/>
  <c r="W42" i="26"/>
  <c r="V41" i="26"/>
  <c r="Y19" i="26"/>
  <c r="V4" i="26"/>
  <c r="V65" i="26" s="1"/>
  <c r="U4" i="26"/>
  <c r="AC4" i="26"/>
  <c r="AC65" i="26" s="1"/>
  <c r="N30" i="26"/>
  <c r="Q40" i="26"/>
  <c r="U39" i="26"/>
  <c r="Q47" i="26"/>
  <c r="Y4" i="26"/>
  <c r="Y65" i="26" s="1"/>
  <c r="O35" i="26"/>
  <c r="AB25" i="26"/>
  <c r="AB86" i="26" s="1"/>
  <c r="AA34" i="26"/>
  <c r="AA95" i="26" s="1"/>
  <c r="Z18" i="26"/>
  <c r="Z37" i="26"/>
  <c r="S34" i="26"/>
  <c r="AB4" i="26"/>
  <c r="AB65" i="26" s="1"/>
  <c r="X8" i="26"/>
  <c r="AA9" i="26"/>
  <c r="R26" i="26"/>
  <c r="Z36" i="26"/>
  <c r="Z97" i="26" s="1"/>
  <c r="P19" i="26"/>
  <c r="X19" i="26"/>
  <c r="R8" i="26"/>
  <c r="AA41" i="26"/>
  <c r="P4" i="26"/>
  <c r="H82" i="21"/>
  <c r="N60" i="21"/>
  <c r="AC45" i="26"/>
  <c r="Y47" i="25"/>
  <c r="O19" i="24"/>
  <c r="O52" i="25"/>
  <c r="W56" i="25"/>
  <c r="Y58" i="20"/>
  <c r="W12" i="22"/>
  <c r="W73" i="22" s="1"/>
  <c r="N33" i="21"/>
  <c r="Q60" i="24"/>
  <c r="V47" i="24"/>
  <c r="O27" i="20"/>
  <c r="U17" i="21"/>
  <c r="N56" i="24"/>
  <c r="U46" i="25"/>
  <c r="Q33" i="22"/>
  <c r="W54" i="26"/>
  <c r="N39" i="20"/>
  <c r="N21" i="24"/>
  <c r="O49" i="21"/>
  <c r="O54" i="20"/>
  <c r="W55" i="26"/>
  <c r="N58" i="21"/>
  <c r="AC10" i="25"/>
  <c r="Y12" i="22"/>
  <c r="Y73" i="22" s="1"/>
  <c r="Y49" i="24"/>
  <c r="Y110" i="24" s="1"/>
  <c r="O8" i="25"/>
  <c r="W23" i="23"/>
  <c r="U41" i="24"/>
  <c r="AC25" i="22"/>
  <c r="AC86" i="22" s="1"/>
  <c r="W59" i="24"/>
  <c r="Q57" i="20"/>
  <c r="V44" i="23"/>
  <c r="N7" i="23"/>
  <c r="U43" i="23"/>
  <c r="Q16" i="22"/>
  <c r="O16" i="24"/>
  <c r="N28" i="20"/>
  <c r="Y10" i="21"/>
  <c r="V21" i="22"/>
  <c r="V82" i="22" s="1"/>
  <c r="W16" i="22"/>
  <c r="N16" i="23"/>
  <c r="AC59" i="20"/>
  <c r="N34" i="26"/>
  <c r="Y36" i="22"/>
  <c r="Y97" i="22" s="1"/>
  <c r="AC33" i="21"/>
  <c r="Y12" i="24"/>
  <c r="Y73" i="24" s="1"/>
  <c r="W48" i="22"/>
  <c r="AC7" i="24"/>
  <c r="AC68" i="24" s="1"/>
  <c r="O9" i="23"/>
  <c r="V50" i="20"/>
  <c r="U12" i="22"/>
  <c r="Q8" i="21"/>
  <c r="O26" i="22"/>
  <c r="Q34" i="24"/>
  <c r="V33" i="23"/>
  <c r="U8" i="24"/>
  <c r="AC57" i="20"/>
  <c r="V36" i="26"/>
  <c r="V97" i="26" s="1"/>
  <c r="AC33" i="23"/>
  <c r="AC15" i="26"/>
  <c r="AC76" i="26" s="1"/>
  <c r="N21" i="23"/>
  <c r="N24" i="20"/>
  <c r="U11" i="23"/>
  <c r="AC26" i="22"/>
  <c r="AC16" i="21"/>
  <c r="U50" i="22"/>
  <c r="W33" i="20"/>
  <c r="W94" i="20" s="1"/>
  <c r="W51" i="23"/>
  <c r="AC36" i="20"/>
  <c r="AC97" i="20" s="1"/>
  <c r="AC33" i="26"/>
  <c r="U62" i="19"/>
  <c r="U63" i="19"/>
  <c r="N56" i="21"/>
  <c r="U32" i="24"/>
  <c r="AC7" i="23"/>
  <c r="AC68" i="23" s="1"/>
  <c r="Y46" i="24"/>
  <c r="O32" i="20"/>
  <c r="Q29" i="26"/>
  <c r="O30" i="26"/>
  <c r="V43" i="23"/>
  <c r="Y57" i="22"/>
  <c r="Q50" i="25"/>
  <c r="U47" i="24"/>
  <c r="U29" i="24"/>
  <c r="V47" i="25"/>
  <c r="U32" i="20"/>
  <c r="V51" i="21"/>
  <c r="O23" i="23"/>
  <c r="O49" i="24"/>
  <c r="N57" i="24"/>
  <c r="AC24" i="21"/>
  <c r="N55" i="23"/>
  <c r="N52" i="25"/>
  <c r="Q21" i="20"/>
  <c r="U45" i="26"/>
  <c r="U18" i="26"/>
  <c r="W58" i="22"/>
  <c r="W18" i="23"/>
  <c r="U55" i="23"/>
  <c r="O32" i="25"/>
  <c r="O20" i="24"/>
  <c r="Y13" i="22"/>
  <c r="Y74" i="22" s="1"/>
  <c r="O29" i="22"/>
  <c r="N6" i="23"/>
  <c r="V52" i="21"/>
  <c r="Q50" i="26"/>
  <c r="Y15" i="23"/>
  <c r="Y76" i="23" s="1"/>
  <c r="Q46" i="25"/>
  <c r="Q26" i="26"/>
  <c r="Y40" i="21"/>
  <c r="W31" i="21"/>
  <c r="AC8" i="25"/>
  <c r="N41" i="26"/>
  <c r="N51" i="24"/>
  <c r="V48" i="25"/>
  <c r="Y6" i="20"/>
  <c r="Y67" i="20" s="1"/>
  <c r="W47" i="26"/>
  <c r="W13" i="24"/>
  <c r="O30" i="22"/>
  <c r="AC13" i="26"/>
  <c r="AC74" i="26" s="1"/>
  <c r="AC30" i="21"/>
  <c r="Y19" i="22"/>
  <c r="Y39" i="23"/>
  <c r="Y100" i="23" s="1"/>
  <c r="Q8" i="26"/>
  <c r="AC16" i="24"/>
  <c r="AC77" i="24" s="1"/>
  <c r="Y8" i="24"/>
  <c r="Y22" i="20"/>
  <c r="Y83" i="20" s="1"/>
  <c r="V10" i="24"/>
  <c r="W45" i="26"/>
  <c r="N24" i="23"/>
  <c r="N56" i="23"/>
  <c r="O49" i="26"/>
  <c r="Q17" i="24"/>
  <c r="N5" i="20"/>
  <c r="Y59" i="20"/>
  <c r="V15" i="24"/>
  <c r="V76" i="24" s="1"/>
  <c r="Y15" i="20"/>
  <c r="Y76" i="20" s="1"/>
  <c r="Y44" i="24"/>
  <c r="W5" i="22"/>
  <c r="N46" i="20"/>
  <c r="AC48" i="24"/>
  <c r="AC57" i="21"/>
  <c r="N30" i="21"/>
  <c r="V23" i="25"/>
  <c r="U56" i="21"/>
  <c r="O8" i="23"/>
  <c r="W19" i="21"/>
  <c r="Y57" i="26"/>
  <c r="U43" i="20"/>
  <c r="Q56" i="25"/>
  <c r="Y16" i="25"/>
  <c r="Y77" i="25" s="1"/>
  <c r="W5" i="21"/>
  <c r="W16" i="25"/>
  <c r="W77" i="25" s="1"/>
  <c r="AC42" i="22"/>
  <c r="V21" i="25"/>
  <c r="V82" i="25" s="1"/>
  <c r="V30" i="21"/>
  <c r="U51" i="21"/>
  <c r="U50" i="25"/>
  <c r="W61" i="20"/>
  <c r="Q62" i="20"/>
  <c r="Q63" i="20"/>
  <c r="V29" i="24"/>
  <c r="Y9" i="22"/>
  <c r="W48" i="23"/>
  <c r="N7" i="24"/>
  <c r="AC30" i="26"/>
  <c r="W22" i="21"/>
  <c r="W83" i="21" s="1"/>
  <c r="W32" i="24"/>
  <c r="V6" i="23"/>
  <c r="Y29" i="24"/>
  <c r="V53" i="21"/>
  <c r="Q23" i="26"/>
  <c r="W32" i="23"/>
  <c r="U21" i="26"/>
  <c r="O58" i="23"/>
  <c r="U42" i="22"/>
  <c r="V39" i="24"/>
  <c r="V100" i="24" s="1"/>
  <c r="W29" i="24"/>
  <c r="V58" i="22"/>
  <c r="O22" i="25"/>
  <c r="N5" i="24"/>
  <c r="U41" i="26"/>
  <c r="AC20" i="23"/>
  <c r="AC81" i="23" s="1"/>
  <c r="N10" i="24"/>
  <c r="O52" i="23"/>
  <c r="V18" i="21"/>
  <c r="U22" i="20"/>
  <c r="V24" i="21"/>
  <c r="Y28" i="22"/>
  <c r="Q47" i="25"/>
  <c r="Y58" i="25"/>
  <c r="Q51" i="20"/>
  <c r="O47" i="22"/>
  <c r="Y21" i="24"/>
  <c r="Y82" i="24" s="1"/>
  <c r="AC16" i="22"/>
  <c r="AC77" i="22" s="1"/>
  <c r="N30" i="20"/>
  <c r="N33" i="23"/>
  <c r="U47" i="21"/>
  <c r="U53" i="20"/>
  <c r="V26" i="26"/>
  <c r="U45" i="23"/>
  <c r="O25" i="20"/>
  <c r="N58" i="24"/>
  <c r="Y9" i="25"/>
  <c r="Q31" i="22"/>
  <c r="Q19" i="21"/>
  <c r="O12" i="23"/>
  <c r="W41" i="22"/>
  <c r="N42" i="24"/>
  <c r="W23" i="25"/>
  <c r="W13" i="22"/>
  <c r="W74" i="22" s="1"/>
  <c r="N32" i="24"/>
  <c r="N59" i="20"/>
  <c r="W13" i="20"/>
  <c r="V8" i="25"/>
  <c r="AC45" i="24"/>
  <c r="Q39" i="20"/>
  <c r="V58" i="26"/>
  <c r="O50" i="24"/>
  <c r="W5" i="24"/>
  <c r="U50" i="24"/>
  <c r="N39" i="23"/>
  <c r="U58" i="24"/>
  <c r="W57" i="21"/>
  <c r="U25" i="25"/>
  <c r="O55" i="22"/>
  <c r="Y16" i="23"/>
  <c r="Y77" i="23" s="1"/>
  <c r="U31" i="23"/>
  <c r="O17" i="21"/>
  <c r="V8" i="26"/>
  <c r="AC56" i="24"/>
  <c r="W55" i="21"/>
  <c r="Y40" i="26"/>
  <c r="Y13" i="25"/>
  <c r="Y74" i="25" s="1"/>
  <c r="AC29" i="20"/>
  <c r="V5" i="26"/>
  <c r="U40" i="25"/>
  <c r="AC59" i="21"/>
  <c r="Q29" i="25"/>
  <c r="AC30" i="22"/>
  <c r="Y15" i="22"/>
  <c r="Y76" i="22" s="1"/>
  <c r="N47" i="26"/>
  <c r="W20" i="23"/>
  <c r="W81" i="23" s="1"/>
  <c r="U18" i="21"/>
  <c r="U52" i="25"/>
  <c r="AC50" i="20"/>
  <c r="Q41" i="22"/>
  <c r="W27" i="23"/>
  <c r="W88" i="23" s="1"/>
  <c r="O58" i="22"/>
  <c r="W8" i="22"/>
  <c r="N41" i="22"/>
  <c r="N40" i="20"/>
  <c r="N34" i="21"/>
  <c r="N34" i="22"/>
  <c r="Q12" i="20"/>
  <c r="AC21" i="20"/>
  <c r="AC82" i="20" s="1"/>
  <c r="AC12" i="25"/>
  <c r="AC73" i="25" s="1"/>
  <c r="Y14" i="26"/>
  <c r="Y75" i="26" s="1"/>
  <c r="AC31" i="23"/>
  <c r="Q12" i="23"/>
  <c r="Q60" i="23"/>
  <c r="Y42" i="21"/>
  <c r="V59" i="22"/>
  <c r="Q45" i="22"/>
  <c r="AC8" i="26"/>
  <c r="W62" i="20"/>
  <c r="W63" i="20"/>
  <c r="N55" i="25"/>
  <c r="N10" i="20"/>
  <c r="AC24" i="24"/>
  <c r="N19" i="26"/>
  <c r="V19" i="24"/>
  <c r="O53" i="20"/>
  <c r="Y11" i="24"/>
  <c r="N23" i="23"/>
  <c r="Y42" i="25"/>
  <c r="Q31" i="25"/>
  <c r="Q30" i="26"/>
  <c r="AC27" i="21"/>
  <c r="AC88" i="21" s="1"/>
  <c r="AC25" i="24"/>
  <c r="AC86" i="24" s="1"/>
  <c r="V60" i="23"/>
  <c r="Q24" i="20"/>
  <c r="Y58" i="23"/>
  <c r="V27" i="22"/>
  <c r="V88" i="22" s="1"/>
  <c r="Y8" i="22"/>
  <c r="AC56" i="22"/>
  <c r="N57" i="21"/>
  <c r="Q42" i="23"/>
  <c r="W31" i="25"/>
  <c r="O24" i="25"/>
  <c r="W11" i="24"/>
  <c r="Q32" i="25"/>
  <c r="AC7" i="25"/>
  <c r="AC68" i="25" s="1"/>
  <c r="Y51" i="25"/>
  <c r="O51" i="23"/>
  <c r="V5" i="20"/>
  <c r="AC22" i="23"/>
  <c r="AC83" i="23" s="1"/>
  <c r="AC40" i="20"/>
  <c r="AC23" i="22"/>
  <c r="Y7" i="24"/>
  <c r="Y68" i="24" s="1"/>
  <c r="V58" i="24"/>
  <c r="AC18" i="22"/>
  <c r="Y43" i="25"/>
  <c r="Q55" i="24"/>
  <c r="N43" i="21"/>
  <c r="W29" i="20"/>
  <c r="O39" i="25"/>
  <c r="AC10" i="21"/>
  <c r="V55" i="25"/>
  <c r="N25" i="26"/>
  <c r="V39" i="20"/>
  <c r="Y47" i="24"/>
  <c r="Y20" i="20"/>
  <c r="Y81" i="20" s="1"/>
  <c r="N57" i="26"/>
  <c r="V62" i="19"/>
  <c r="V63" i="19"/>
  <c r="W24" i="23"/>
  <c r="Y20" i="25"/>
  <c r="Y81" i="25" s="1"/>
  <c r="Q62" i="19"/>
  <c r="Q63" i="19"/>
  <c r="AC25" i="21"/>
  <c r="AC86" i="21" s="1"/>
  <c r="N61" i="20"/>
  <c r="Y62" i="19"/>
  <c r="Y63" i="19"/>
  <c r="W19" i="23"/>
  <c r="V38" i="22"/>
  <c r="V46" i="23"/>
  <c r="N26" i="26"/>
  <c r="N31" i="24"/>
  <c r="O44" i="20"/>
  <c r="AC26" i="24"/>
  <c r="V39" i="23"/>
  <c r="V100" i="23" s="1"/>
  <c r="N43" i="25"/>
  <c r="U50" i="20"/>
  <c r="AC11" i="26"/>
  <c r="U33" i="24"/>
  <c r="Y52" i="25"/>
  <c r="AC31" i="25"/>
  <c r="U5" i="23"/>
  <c r="N31" i="23"/>
  <c r="U55" i="24"/>
  <c r="N9" i="21"/>
  <c r="Y27" i="24"/>
  <c r="Y88" i="24" s="1"/>
  <c r="N18" i="23"/>
  <c r="AC18" i="20"/>
  <c r="W25" i="22"/>
  <c r="W86" i="22" s="1"/>
  <c r="O24" i="24"/>
  <c r="O24" i="23"/>
  <c r="Y47" i="26"/>
  <c r="Q44" i="22"/>
  <c r="Y27" i="25"/>
  <c r="Y88" i="25" s="1"/>
  <c r="O43" i="26"/>
  <c r="Y17" i="26"/>
  <c r="O60" i="24"/>
  <c r="V6" i="20"/>
  <c r="V67" i="20" s="1"/>
  <c r="AC54" i="23"/>
  <c r="V17" i="20"/>
  <c r="V17" i="21"/>
  <c r="Y28" i="24"/>
  <c r="AC57" i="23"/>
  <c r="Y30" i="23"/>
  <c r="V24" i="26"/>
  <c r="O50" i="26"/>
  <c r="W46" i="24"/>
  <c r="Y56" i="20"/>
  <c r="U43" i="24"/>
  <c r="O51" i="26"/>
  <c r="N20" i="21"/>
  <c r="V59" i="24"/>
  <c r="U33" i="20"/>
  <c r="V49" i="25"/>
  <c r="V110" i="25" s="1"/>
  <c r="W57" i="20"/>
  <c r="V7" i="20"/>
  <c r="W51" i="20"/>
  <c r="V32" i="22"/>
  <c r="W51" i="21"/>
  <c r="AC21" i="26"/>
  <c r="AC82" i="26" s="1"/>
  <c r="W6" i="21"/>
  <c r="N52" i="23"/>
  <c r="U15" i="22"/>
  <c r="E83" i="22" s="1"/>
  <c r="O29" i="24"/>
  <c r="N58" i="25"/>
  <c r="U52" i="26"/>
  <c r="V26" i="25"/>
  <c r="W57" i="25"/>
  <c r="V47" i="22"/>
  <c r="AC58" i="21"/>
  <c r="AC38" i="23"/>
  <c r="AC45" i="22"/>
  <c r="U43" i="21"/>
  <c r="N40" i="25"/>
  <c r="AC7" i="26"/>
  <c r="AC68" i="26" s="1"/>
  <c r="Y14" i="22"/>
  <c r="Y75" i="22" s="1"/>
  <c r="V53" i="25"/>
  <c r="U48" i="25"/>
  <c r="Y16" i="21"/>
  <c r="Y77" i="21" s="1"/>
  <c r="N50" i="20"/>
  <c r="U44" i="22"/>
  <c r="O28" i="20"/>
  <c r="Y55" i="26"/>
  <c r="U31" i="26"/>
  <c r="Y18" i="20"/>
  <c r="O39" i="22"/>
  <c r="AC52" i="26"/>
  <c r="Y24" i="24"/>
  <c r="Y16" i="20"/>
  <c r="U27" i="22"/>
  <c r="V31" i="24"/>
  <c r="AC60" i="23"/>
  <c r="U39" i="24"/>
  <c r="N46" i="21"/>
  <c r="AC56" i="26"/>
  <c r="AC11" i="25"/>
  <c r="N28" i="26"/>
  <c r="Y6" i="25"/>
  <c r="U44" i="21"/>
  <c r="V20" i="26"/>
  <c r="V81" i="26" s="1"/>
  <c r="AC55" i="23"/>
  <c r="Q44" i="26"/>
  <c r="Q22" i="20"/>
  <c r="Y21" i="26"/>
  <c r="Y82" i="26" s="1"/>
  <c r="V58" i="25"/>
  <c r="Y39" i="26"/>
  <c r="Y100" i="26" s="1"/>
  <c r="Y23" i="26"/>
  <c r="O27" i="24"/>
  <c r="O20" i="25"/>
  <c r="O46" i="21"/>
  <c r="V23" i="24"/>
  <c r="N31" i="20"/>
  <c r="Q51" i="25"/>
  <c r="V44" i="26"/>
  <c r="V16" i="26"/>
  <c r="V77" i="26" s="1"/>
  <c r="U6" i="23"/>
  <c r="V21" i="21"/>
  <c r="V82" i="21" s="1"/>
  <c r="V15" i="23"/>
  <c r="V76" i="23" s="1"/>
  <c r="V45" i="25"/>
  <c r="V59" i="25"/>
  <c r="U39" i="23"/>
  <c r="N20" i="26"/>
  <c r="V41" i="21"/>
  <c r="Y27" i="21"/>
  <c r="Y88" i="21" s="1"/>
  <c r="AC52" i="25"/>
  <c r="Y22" i="23"/>
  <c r="Y83" i="23" s="1"/>
  <c r="O33" i="26"/>
  <c r="W48" i="21"/>
  <c r="Y41" i="26"/>
  <c r="V8" i="22"/>
  <c r="O12" i="22"/>
  <c r="Y50" i="20"/>
  <c r="O17" i="20"/>
  <c r="AC43" i="26"/>
  <c r="O25" i="26"/>
  <c r="O25" i="24"/>
  <c r="Y43" i="26"/>
  <c r="Y18" i="23"/>
  <c r="Y7" i="26"/>
  <c r="Y68" i="26" s="1"/>
  <c r="N20" i="20"/>
  <c r="Q10" i="21"/>
  <c r="Y52" i="24"/>
  <c r="W27" i="25"/>
  <c r="W88" i="25" s="1"/>
  <c r="Y7" i="20"/>
  <c r="W52" i="25"/>
  <c r="Q17" i="21"/>
  <c r="Q58" i="22"/>
  <c r="W12" i="26"/>
  <c r="W73" i="26" s="1"/>
  <c r="W54" i="25"/>
  <c r="AC8" i="21"/>
  <c r="AC39" i="25"/>
  <c r="AC100" i="25" s="1"/>
  <c r="W20" i="26"/>
  <c r="W81" i="26" s="1"/>
  <c r="W44" i="23"/>
  <c r="V8" i="23"/>
  <c r="Q48" i="23"/>
  <c r="U31" i="25"/>
  <c r="W41" i="24"/>
  <c r="U19" i="24"/>
  <c r="V62" i="20"/>
  <c r="V63" i="20"/>
  <c r="N50" i="24"/>
  <c r="Q10" i="22"/>
  <c r="AC49" i="25"/>
  <c r="AC110" i="25" s="1"/>
  <c r="Q54" i="25"/>
  <c r="Y50" i="22"/>
  <c r="Q56" i="26"/>
  <c r="Y9" i="21"/>
  <c r="AC24" i="26"/>
  <c r="Y60" i="24"/>
  <c r="W50" i="23"/>
  <c r="W44" i="26"/>
  <c r="Y57" i="23"/>
  <c r="O41" i="25"/>
  <c r="U10" i="26"/>
  <c r="AC62" i="19"/>
  <c r="AC63" i="19"/>
  <c r="Q58" i="24"/>
  <c r="AC57" i="22"/>
  <c r="AC18" i="23"/>
  <c r="AC45" i="25"/>
  <c r="Y17" i="22"/>
  <c r="AC46" i="26"/>
  <c r="N42" i="25"/>
  <c r="W12" i="24"/>
  <c r="W73" i="24" s="1"/>
  <c r="N12" i="25"/>
  <c r="U53" i="24"/>
  <c r="U40" i="21"/>
  <c r="N47" i="24"/>
  <c r="Q25" i="20"/>
  <c r="AC13" i="23"/>
  <c r="AC74" i="23" s="1"/>
  <c r="AC25" i="26"/>
  <c r="AC86" i="26" s="1"/>
  <c r="N60" i="26"/>
  <c r="V14" i="23"/>
  <c r="V75" i="23" s="1"/>
  <c r="N40" i="26"/>
  <c r="Y26" i="24"/>
  <c r="U24" i="26"/>
  <c r="N62" i="19"/>
  <c r="N63" i="19"/>
  <c r="N9" i="26"/>
  <c r="U62" i="20"/>
  <c r="U63" i="20"/>
  <c r="Q33" i="25"/>
  <c r="Q55" i="25"/>
  <c r="AC53" i="20"/>
  <c r="O55" i="24"/>
  <c r="Y20" i="23"/>
  <c r="Y81" i="23" s="1"/>
  <c r="V57" i="21"/>
  <c r="AC54" i="24"/>
  <c r="V51" i="25"/>
  <c r="AC11" i="24"/>
  <c r="V17" i="22"/>
  <c r="O8" i="20"/>
  <c r="AC47" i="26"/>
  <c r="U24" i="25"/>
  <c r="Y9" i="23"/>
  <c r="Q27" i="25"/>
  <c r="W30" i="20"/>
  <c r="Q40" i="25"/>
  <c r="W51" i="25"/>
  <c r="Q54" i="26"/>
  <c r="W7" i="24"/>
  <c r="Y41" i="22"/>
  <c r="W42" i="21"/>
  <c r="W21" i="24"/>
  <c r="W82" i="24" s="1"/>
  <c r="V11" i="23"/>
  <c r="Q24" i="24"/>
  <c r="U29" i="22"/>
  <c r="Y41" i="21"/>
  <c r="W18" i="26"/>
  <c r="O32" i="24"/>
  <c r="U16" i="26"/>
  <c r="N49" i="20"/>
  <c r="O32" i="23"/>
  <c r="U57" i="21"/>
  <c r="Q12" i="26"/>
  <c r="Y25" i="20"/>
  <c r="AC6" i="26"/>
  <c r="V52" i="25"/>
  <c r="AC32" i="24"/>
  <c r="W40" i="26"/>
  <c r="W39" i="21"/>
  <c r="W100" i="21" s="1"/>
  <c r="AC18" i="26"/>
  <c r="Y25" i="26"/>
  <c r="Y86" i="26" s="1"/>
  <c r="Q27" i="26"/>
  <c r="Y56" i="24"/>
  <c r="Q29" i="22"/>
  <c r="N25" i="25"/>
  <c r="AC25" i="25"/>
  <c r="AC86" i="25" s="1"/>
  <c r="AC46" i="25"/>
  <c r="Q6" i="26"/>
  <c r="N21" i="22"/>
  <c r="U17" i="20"/>
  <c r="V14" i="26"/>
  <c r="V75" i="26" s="1"/>
  <c r="O55" i="23"/>
  <c r="W29" i="21"/>
  <c r="V47" i="26"/>
  <c r="O45" i="25"/>
  <c r="Y57" i="24"/>
  <c r="N18" i="25"/>
  <c r="V7" i="24"/>
  <c r="V68" i="24" s="1"/>
  <c r="N39" i="25"/>
  <c r="V28" i="20"/>
  <c r="Q18" i="24"/>
  <c r="Q44" i="25"/>
  <c r="N8" i="24"/>
  <c r="N23" i="20"/>
  <c r="O58" i="26"/>
  <c r="Q41" i="21"/>
  <c r="U56" i="26"/>
  <c r="W30" i="24"/>
  <c r="V57" i="25"/>
  <c r="N7" i="21"/>
  <c r="AC15" i="25"/>
  <c r="V24" i="22"/>
  <c r="N15" i="22"/>
  <c r="E76" i="22" s="1"/>
  <c r="O56" i="25"/>
  <c r="AC51" i="22"/>
  <c r="N7" i="26"/>
  <c r="U60" i="20"/>
  <c r="U48" i="26"/>
  <c r="U57" i="22"/>
  <c r="U49" i="22"/>
  <c r="Q46" i="24"/>
  <c r="AC25" i="20"/>
  <c r="Q10" i="23"/>
  <c r="W6" i="25"/>
  <c r="W29" i="23"/>
  <c r="Y48" i="25"/>
  <c r="W7" i="25"/>
  <c r="W68" i="25" s="1"/>
  <c r="U11" i="25"/>
  <c r="Y50" i="26"/>
  <c r="Y58" i="22"/>
  <c r="W46" i="22"/>
  <c r="V27" i="26"/>
  <c r="V88" i="26" s="1"/>
  <c r="V41" i="23"/>
  <c r="V7" i="26"/>
  <c r="V68" i="26" s="1"/>
  <c r="N29" i="25"/>
  <c r="O56" i="26"/>
  <c r="AC13" i="22"/>
  <c r="AC74" i="22" s="1"/>
  <c r="N43" i="23"/>
  <c r="V53" i="24"/>
  <c r="Q48" i="20"/>
  <c r="Q20" i="26"/>
  <c r="AC22" i="25"/>
  <c r="AC83" i="25" s="1"/>
  <c r="AC27" i="23"/>
  <c r="AC88" i="23" s="1"/>
  <c r="Y54" i="21"/>
  <c r="V8" i="24"/>
  <c r="V47" i="23"/>
  <c r="Q28" i="23"/>
  <c r="U9" i="24"/>
  <c r="Y45" i="26"/>
  <c r="Q47" i="22"/>
  <c r="N58" i="22"/>
  <c r="Y44" i="25"/>
  <c r="Y49" i="21"/>
  <c r="Y110" i="21" s="1"/>
  <c r="Q56" i="22"/>
  <c r="Y18" i="26"/>
  <c r="V48" i="23"/>
  <c r="V60" i="25"/>
  <c r="U25" i="20"/>
  <c r="V28" i="21"/>
  <c r="V40" i="25"/>
  <c r="Y17" i="25"/>
  <c r="Q5" i="23"/>
  <c r="V25" i="24"/>
  <c r="V86" i="24" s="1"/>
  <c r="V58" i="23"/>
  <c r="O40" i="22"/>
  <c r="U45" i="21"/>
  <c r="V12" i="22"/>
  <c r="V73" i="22" s="1"/>
  <c r="V17" i="26"/>
  <c r="W39" i="24"/>
  <c r="W100" i="24" s="1"/>
  <c r="V40" i="22"/>
  <c r="U31" i="21"/>
  <c r="W49" i="26"/>
  <c r="O6" i="26"/>
  <c r="O21" i="22"/>
  <c r="W10" i="25"/>
  <c r="Y32" i="26"/>
  <c r="Q52" i="25"/>
  <c r="W22" i="24"/>
  <c r="W83" i="24" s="1"/>
  <c r="Y14" i="25"/>
  <c r="Y75" i="25" s="1"/>
  <c r="Y12" i="26"/>
  <c r="Y73" i="26" s="1"/>
  <c r="O33" i="24"/>
  <c r="W9" i="23"/>
  <c r="W49" i="21"/>
  <c r="W110" i="21" s="1"/>
  <c r="Q13" i="20"/>
  <c r="Q40" i="24"/>
  <c r="W9" i="22"/>
  <c r="W5" i="23"/>
  <c r="Y5" i="22"/>
  <c r="W14" i="24"/>
  <c r="W75" i="24" s="1"/>
  <c r="O19" i="26"/>
  <c r="U38" i="20"/>
  <c r="O17" i="26"/>
  <c r="U28" i="21"/>
  <c r="AC55" i="25"/>
  <c r="Y31" i="23"/>
  <c r="U41" i="25"/>
  <c r="N32" i="26"/>
  <c r="Y51" i="22"/>
  <c r="W17" i="21"/>
  <c r="O60" i="21"/>
  <c r="U33" i="23"/>
  <c r="Q6" i="20"/>
  <c r="O5" i="20"/>
  <c r="U18" i="20"/>
  <c r="U23" i="23"/>
  <c r="U30" i="22"/>
  <c r="N32" i="22"/>
  <c r="Q52" i="22"/>
  <c r="Q35" i="24"/>
  <c r="Y33" i="22"/>
  <c r="W50" i="24"/>
  <c r="Y53" i="22"/>
  <c r="U8" i="22"/>
  <c r="O30" i="23"/>
  <c r="AC9" i="20"/>
  <c r="V8" i="20"/>
  <c r="Q43" i="21"/>
  <c r="O42" i="20"/>
  <c r="V29" i="20"/>
  <c r="N36" i="23"/>
  <c r="U34" i="23"/>
  <c r="W29" i="19"/>
  <c r="AC53" i="26"/>
  <c r="Y57" i="21"/>
  <c r="Y18" i="24"/>
  <c r="AC51" i="20"/>
  <c r="Q54" i="21"/>
  <c r="N31" i="19"/>
  <c r="X57" i="26"/>
  <c r="W6" i="19"/>
  <c r="W67" i="19" s="1"/>
  <c r="U8" i="19"/>
  <c r="V54" i="19"/>
  <c r="V27" i="19"/>
  <c r="Q28" i="19"/>
  <c r="U58" i="19"/>
  <c r="AC13" i="19"/>
  <c r="Q61" i="25"/>
  <c r="N61" i="25"/>
  <c r="AB42" i="25"/>
  <c r="V28" i="19"/>
  <c r="N10" i="19"/>
  <c r="AA58" i="25"/>
  <c r="Z49" i="24"/>
  <c r="Z110" i="24" s="1"/>
  <c r="Z51" i="23"/>
  <c r="U35" i="19"/>
  <c r="O15" i="19"/>
  <c r="Q52" i="19"/>
  <c r="Q22" i="19"/>
  <c r="AC20" i="19"/>
  <c r="AC81" i="19" s="1"/>
  <c r="V42" i="19"/>
  <c r="V61" i="26"/>
  <c r="Q61" i="23"/>
  <c r="Z14" i="22"/>
  <c r="Z75" i="22" s="1"/>
  <c r="R18" i="22"/>
  <c r="P24" i="19"/>
  <c r="P25" i="19"/>
  <c r="Q13" i="24"/>
  <c r="AA47" i="19"/>
  <c r="Q61" i="22"/>
  <c r="U14" i="25"/>
  <c r="N11" i="23"/>
  <c r="W46" i="21"/>
  <c r="O24" i="21"/>
  <c r="AC52" i="23"/>
  <c r="N44" i="26"/>
  <c r="Q57" i="25"/>
  <c r="AC8" i="23"/>
  <c r="Y10" i="22"/>
  <c r="Y21" i="22"/>
  <c r="Y82" i="22" s="1"/>
  <c r="W13" i="26"/>
  <c r="W74" i="26" s="1"/>
  <c r="AC59" i="25"/>
  <c r="W60" i="25"/>
  <c r="W9" i="24"/>
  <c r="W17" i="25"/>
  <c r="V60" i="26"/>
  <c r="Q47" i="21"/>
  <c r="Q10" i="24"/>
  <c r="Y31" i="22"/>
  <c r="AC43" i="23"/>
  <c r="Q23" i="23"/>
  <c r="O40" i="21"/>
  <c r="Y54" i="20"/>
  <c r="O26" i="25"/>
  <c r="AC49" i="26"/>
  <c r="AC110" i="26" s="1"/>
  <c r="V44" i="22"/>
  <c r="Y43" i="21"/>
  <c r="N59" i="25"/>
  <c r="W54" i="24"/>
  <c r="Y60" i="26"/>
  <c r="V54" i="23"/>
  <c r="V28" i="22"/>
  <c r="V12" i="24"/>
  <c r="V73" i="24" s="1"/>
  <c r="O33" i="20"/>
  <c r="Y23" i="20"/>
  <c r="O31" i="22"/>
  <c r="U26" i="23"/>
  <c r="N24" i="22"/>
  <c r="U12" i="21"/>
  <c r="AC34" i="22"/>
  <c r="AC95" i="22" s="1"/>
  <c r="W34" i="20"/>
  <c r="V19" i="21"/>
  <c r="Q48" i="22"/>
  <c r="Q5" i="21"/>
  <c r="Y23" i="21"/>
  <c r="V24" i="20"/>
  <c r="V85" i="20" s="1"/>
  <c r="Y29" i="22"/>
  <c r="O56" i="21"/>
  <c r="U23" i="20"/>
  <c r="U39" i="22"/>
  <c r="N36" i="21"/>
  <c r="Y33" i="21"/>
  <c r="AC34" i="26"/>
  <c r="AC95" i="26" s="1"/>
  <c r="W43" i="24"/>
  <c r="O59" i="23"/>
  <c r="W25" i="23"/>
  <c r="W86" i="23" s="1"/>
  <c r="Q17" i="20"/>
  <c r="Y43" i="23"/>
  <c r="W42" i="20"/>
  <c r="Y48" i="26"/>
  <c r="O12" i="26"/>
  <c r="V9" i="25"/>
  <c r="U9" i="23"/>
  <c r="Q21" i="26"/>
  <c r="W40" i="20"/>
  <c r="Q32" i="24"/>
  <c r="Q60" i="21"/>
  <c r="U53" i="21"/>
  <c r="N26" i="25"/>
  <c r="W56" i="23"/>
  <c r="V43" i="21"/>
  <c r="W8" i="25"/>
  <c r="AC60" i="26"/>
  <c r="O31" i="26"/>
  <c r="W27" i="24"/>
  <c r="W88" i="24" s="1"/>
  <c r="Q43" i="20"/>
  <c r="Q60" i="25"/>
  <c r="AC28" i="24"/>
  <c r="AC47" i="25"/>
  <c r="U29" i="20"/>
  <c r="Q9" i="20"/>
  <c r="W15" i="23"/>
  <c r="W76" i="23" s="1"/>
  <c r="W62" i="19"/>
  <c r="W63" i="19"/>
  <c r="O62" i="20"/>
  <c r="O63" i="20"/>
  <c r="O26" i="21"/>
  <c r="V43" i="25"/>
  <c r="N56" i="25"/>
  <c r="Q27" i="22"/>
  <c r="Y41" i="23"/>
  <c r="AC19" i="26"/>
  <c r="Y60" i="23"/>
  <c r="O38" i="23"/>
  <c r="N33" i="20"/>
  <c r="W23" i="26"/>
  <c r="W32" i="25"/>
  <c r="Q32" i="23"/>
  <c r="V43" i="24"/>
  <c r="U29" i="26"/>
  <c r="V59" i="21"/>
  <c r="W47" i="25"/>
  <c r="N45" i="24"/>
  <c r="Q46" i="20"/>
  <c r="W48" i="25"/>
  <c r="W56" i="24"/>
  <c r="O45" i="24"/>
  <c r="W11" i="25"/>
  <c r="Y17" i="21"/>
  <c r="Q59" i="20"/>
  <c r="Y31" i="24"/>
  <c r="Y28" i="26"/>
  <c r="Q28" i="21"/>
  <c r="AC60" i="20"/>
  <c r="W41" i="26"/>
  <c r="V55" i="26"/>
  <c r="Y28" i="23"/>
  <c r="W19" i="25"/>
  <c r="W5" i="26"/>
  <c r="U33" i="21"/>
  <c r="O6" i="25"/>
  <c r="N8" i="20"/>
  <c r="AC23" i="23"/>
  <c r="N27" i="24"/>
  <c r="O10" i="23"/>
  <c r="Y46" i="23"/>
  <c r="Q57" i="26"/>
  <c r="W47" i="24"/>
  <c r="V11" i="21"/>
  <c r="AC28" i="21"/>
  <c r="U13" i="22"/>
  <c r="V48" i="26"/>
  <c r="Y5" i="21"/>
  <c r="Q47" i="24"/>
  <c r="W45" i="25"/>
  <c r="AC8" i="24"/>
  <c r="N22" i="24"/>
  <c r="V28" i="26"/>
  <c r="U19" i="25"/>
  <c r="Q11" i="22"/>
  <c r="Y11" i="25"/>
  <c r="AC48" i="22"/>
  <c r="V18" i="25"/>
  <c r="U29" i="25"/>
  <c r="W8" i="26"/>
  <c r="O30" i="24"/>
  <c r="Q48" i="24"/>
  <c r="AC19" i="24"/>
  <c r="AC43" i="22"/>
  <c r="O7" i="26"/>
  <c r="Y29" i="26"/>
  <c r="N59" i="22"/>
  <c r="U60" i="22"/>
  <c r="Y31" i="25"/>
  <c r="AC57" i="26"/>
  <c r="AC7" i="20"/>
  <c r="W7" i="23"/>
  <c r="W68" i="23" s="1"/>
  <c r="O27" i="26"/>
  <c r="U21" i="25"/>
  <c r="N58" i="23"/>
  <c r="AC40" i="26"/>
  <c r="V53" i="22"/>
  <c r="V21" i="23"/>
  <c r="V82" i="23" s="1"/>
  <c r="Q46" i="26"/>
  <c r="W52" i="24"/>
  <c r="V19" i="20"/>
  <c r="U20" i="21"/>
  <c r="V9" i="21"/>
  <c r="N52" i="21"/>
  <c r="V45" i="22"/>
  <c r="Q24" i="26"/>
  <c r="N50" i="26"/>
  <c r="O30" i="25"/>
  <c r="V40" i="26"/>
  <c r="V30" i="22"/>
  <c r="AC53" i="25"/>
  <c r="N49" i="25"/>
  <c r="Q49" i="22"/>
  <c r="N43" i="24"/>
  <c r="U11" i="26"/>
  <c r="Q44" i="23"/>
  <c r="U52" i="22"/>
  <c r="O10" i="26"/>
  <c r="O57" i="24"/>
  <c r="Q33" i="20"/>
  <c r="O49" i="20"/>
  <c r="V49" i="24"/>
  <c r="V110" i="24" s="1"/>
  <c r="U43" i="25"/>
  <c r="N17" i="21"/>
  <c r="N45" i="23"/>
  <c r="Q22" i="25"/>
  <c r="N21" i="26"/>
  <c r="N28" i="23"/>
  <c r="Q26" i="23"/>
  <c r="O21" i="24"/>
  <c r="Q8" i="22"/>
  <c r="N29" i="26"/>
  <c r="O33" i="23"/>
  <c r="Y51" i="21"/>
  <c r="U32" i="22"/>
  <c r="U27" i="20"/>
  <c r="Y59" i="21"/>
  <c r="U43" i="26"/>
  <c r="Y30" i="21"/>
  <c r="N26" i="23"/>
  <c r="W16" i="23"/>
  <c r="W77" i="23" s="1"/>
  <c r="U11" i="20"/>
  <c r="O15" i="26"/>
  <c r="W21" i="20"/>
  <c r="W82" i="20" s="1"/>
  <c r="O41" i="23"/>
  <c r="O47" i="26"/>
  <c r="O42" i="25"/>
  <c r="W30" i="26"/>
  <c r="O5" i="24"/>
  <c r="U54" i="26"/>
  <c r="N15" i="24"/>
  <c r="E76" i="24" s="1"/>
  <c r="O29" i="20"/>
  <c r="O10" i="24"/>
  <c r="Q6" i="21"/>
  <c r="Q38" i="26"/>
  <c r="O49" i="25"/>
  <c r="O11" i="21"/>
  <c r="U46" i="20"/>
  <c r="N48" i="26"/>
  <c r="O8" i="26"/>
  <c r="U25" i="21"/>
  <c r="AC32" i="22"/>
  <c r="N29" i="22"/>
  <c r="U47" i="20"/>
  <c r="Y32" i="20"/>
  <c r="O60" i="23"/>
  <c r="AC31" i="21"/>
  <c r="W10" i="20"/>
  <c r="AC45" i="21"/>
  <c r="Q33" i="23"/>
  <c r="O49" i="23"/>
  <c r="N37" i="20"/>
  <c r="Q37" i="20"/>
  <c r="N35" i="22"/>
  <c r="Q36" i="24"/>
  <c r="AC36" i="25"/>
  <c r="AC97" i="25" s="1"/>
  <c r="AC34" i="23"/>
  <c r="AC95" i="23" s="1"/>
  <c r="Q5" i="25"/>
  <c r="V24" i="23"/>
  <c r="O40" i="24"/>
  <c r="V51" i="24"/>
  <c r="U11" i="24"/>
  <c r="V46" i="20"/>
  <c r="O53" i="26"/>
  <c r="V41" i="24"/>
  <c r="AC47" i="21"/>
  <c r="Y10" i="26"/>
  <c r="O47" i="25"/>
  <c r="N6" i="20"/>
  <c r="O15" i="20"/>
  <c r="W60" i="21"/>
  <c r="U6" i="26"/>
  <c r="AC27" i="26"/>
  <c r="AC88" i="26" s="1"/>
  <c r="U51" i="23"/>
  <c r="Q39" i="26"/>
  <c r="U15" i="25"/>
  <c r="E83" i="25" s="1"/>
  <c r="V22" i="26"/>
  <c r="V83" i="26" s="1"/>
  <c r="AC12" i="24"/>
  <c r="AC73" i="24" s="1"/>
  <c r="V17" i="23"/>
  <c r="V5" i="22"/>
  <c r="AC51" i="24"/>
  <c r="O22" i="24"/>
  <c r="O44" i="22"/>
  <c r="Y51" i="20"/>
  <c r="U58" i="21"/>
  <c r="N22" i="26"/>
  <c r="W60" i="22"/>
  <c r="V55" i="24"/>
  <c r="Y60" i="22"/>
  <c r="AC45" i="23"/>
  <c r="Y21" i="25"/>
  <c r="Y82" i="25" s="1"/>
  <c r="U46" i="26"/>
  <c r="Q17" i="22"/>
  <c r="W57" i="26"/>
  <c r="Y41" i="24"/>
  <c r="U41" i="21"/>
  <c r="AC5" i="24"/>
  <c r="U56" i="24"/>
  <c r="Q9" i="26"/>
  <c r="O51" i="24"/>
  <c r="Q42" i="26"/>
  <c r="W49" i="22"/>
  <c r="W110" i="22" s="1"/>
  <c r="U9" i="25"/>
  <c r="AC10" i="22"/>
  <c r="U7" i="23"/>
  <c r="O45" i="26"/>
  <c r="N58" i="26"/>
  <c r="Q54" i="23"/>
  <c r="Y30" i="20"/>
  <c r="O50" i="22"/>
  <c r="U5" i="25"/>
  <c r="U21" i="24"/>
  <c r="V25" i="23"/>
  <c r="V86" i="23" s="1"/>
  <c r="W7" i="20"/>
  <c r="U46" i="22"/>
  <c r="V22" i="20"/>
  <c r="V83" i="20" s="1"/>
  <c r="U58" i="22"/>
  <c r="Q31" i="21"/>
  <c r="AC55" i="20"/>
  <c r="V25" i="21"/>
  <c r="V86" i="21" s="1"/>
  <c r="Y14" i="21"/>
  <c r="Y75" i="21" s="1"/>
  <c r="Q7" i="20"/>
  <c r="W22" i="22"/>
  <c r="W83" i="22" s="1"/>
  <c r="O34" i="21"/>
  <c r="W33" i="21"/>
  <c r="O50" i="21"/>
  <c r="Q49" i="20"/>
  <c r="O58" i="24"/>
  <c r="U40" i="20"/>
  <c r="V40" i="20"/>
  <c r="AC10" i="20"/>
  <c r="O17" i="22"/>
  <c r="Y11" i="21"/>
  <c r="O18" i="20"/>
  <c r="Q19" i="23"/>
  <c r="V37" i="23"/>
  <c r="Y35" i="25"/>
  <c r="Y36" i="21"/>
  <c r="U36" i="23"/>
  <c r="V33" i="25"/>
  <c r="Q34" i="22"/>
  <c r="W33" i="23"/>
  <c r="W42" i="25"/>
  <c r="O56" i="23"/>
  <c r="N25" i="20"/>
  <c r="W26" i="20"/>
  <c r="W87" i="20" s="1"/>
  <c r="W39" i="22"/>
  <c r="N17" i="20"/>
  <c r="N12" i="21"/>
  <c r="W18" i="22"/>
  <c r="Q12" i="22"/>
  <c r="Y19" i="24"/>
  <c r="U41" i="23"/>
  <c r="AC5" i="20"/>
  <c r="U6" i="24"/>
  <c r="O19" i="21"/>
  <c r="O48" i="22"/>
  <c r="Y37" i="22"/>
  <c r="W36" i="25"/>
  <c r="W97" i="25" s="1"/>
  <c r="Q36" i="22"/>
  <c r="O34" i="26"/>
  <c r="AC34" i="21"/>
  <c r="AC95" i="21" s="1"/>
  <c r="V58" i="20"/>
  <c r="N42" i="22"/>
  <c r="U54" i="25"/>
  <c r="Y53" i="20"/>
  <c r="AC5" i="23"/>
  <c r="AC18" i="25"/>
  <c r="W50" i="26"/>
  <c r="Q15" i="26"/>
  <c r="AC22" i="24"/>
  <c r="AC83" i="24" s="1"/>
  <c r="U16" i="22"/>
  <c r="N24" i="24"/>
  <c r="Y53" i="26"/>
  <c r="Q17" i="26"/>
  <c r="Q29" i="24"/>
  <c r="Y15" i="24"/>
  <c r="Y76" i="24" s="1"/>
  <c r="AC50" i="25"/>
  <c r="N50" i="22"/>
  <c r="W58" i="21"/>
  <c r="Q61" i="20"/>
  <c r="O62" i="19"/>
  <c r="O63" i="19"/>
  <c r="Q15" i="23"/>
  <c r="E79" i="23" s="1"/>
  <c r="O23" i="26"/>
  <c r="W26" i="26"/>
  <c r="Q15" i="24"/>
  <c r="E79" i="24" s="1"/>
  <c r="V48" i="20"/>
  <c r="V109" i="20" s="1"/>
  <c r="U28" i="25"/>
  <c r="U54" i="21"/>
  <c r="AC47" i="23"/>
  <c r="AC13" i="20"/>
  <c r="N39" i="24"/>
  <c r="N44" i="22"/>
  <c r="O18" i="21"/>
  <c r="U60" i="26"/>
  <c r="W43" i="22"/>
  <c r="V10" i="25"/>
  <c r="V9" i="26"/>
  <c r="Y44" i="21"/>
  <c r="V26" i="20"/>
  <c r="V87" i="20" s="1"/>
  <c r="W15" i="26"/>
  <c r="O44" i="24"/>
  <c r="Q59" i="26"/>
  <c r="Q20" i="24"/>
  <c r="O15" i="21"/>
  <c r="N59" i="24"/>
  <c r="O17" i="25"/>
  <c r="V30" i="26"/>
  <c r="N53" i="24"/>
  <c r="Y50" i="24"/>
  <c r="AC59" i="24"/>
  <c r="V5" i="25"/>
  <c r="N41" i="23"/>
  <c r="N50" i="23"/>
  <c r="N45" i="25"/>
  <c r="W39" i="23"/>
  <c r="W100" i="23" s="1"/>
  <c r="AC57" i="24"/>
  <c r="AC30" i="24"/>
  <c r="Q39" i="22"/>
  <c r="W58" i="23"/>
  <c r="V40" i="24"/>
  <c r="AC18" i="24"/>
  <c r="Y40" i="24"/>
  <c r="Y24" i="23"/>
  <c r="W27" i="22"/>
  <c r="W88" i="22" s="1"/>
  <c r="Q52" i="26"/>
  <c r="W5" i="20"/>
  <c r="O52" i="26"/>
  <c r="O23" i="22"/>
  <c r="W24" i="25"/>
  <c r="Q32" i="20"/>
  <c r="Y8" i="26"/>
  <c r="AC7" i="22"/>
  <c r="AC68" i="22" s="1"/>
  <c r="AC46" i="22"/>
  <c r="O57" i="25"/>
  <c r="Q56" i="24"/>
  <c r="N11" i="24"/>
  <c r="U48" i="24"/>
  <c r="Q54" i="20"/>
  <c r="Q23" i="21"/>
  <c r="O20" i="26"/>
  <c r="Q17" i="23"/>
  <c r="AC20" i="25"/>
  <c r="AC81" i="25" s="1"/>
  <c r="V60" i="24"/>
  <c r="N16" i="26"/>
  <c r="W18" i="20"/>
  <c r="W42" i="23"/>
  <c r="V31" i="26"/>
  <c r="AC25" i="23"/>
  <c r="AC86" i="23" s="1"/>
  <c r="AC40" i="23"/>
  <c r="U51" i="20"/>
  <c r="Y7" i="25"/>
  <c r="Y68" i="25" s="1"/>
  <c r="W52" i="21"/>
  <c r="W28" i="22"/>
  <c r="AC28" i="25"/>
  <c r="V52" i="26"/>
  <c r="U19" i="26"/>
  <c r="W17" i="22"/>
  <c r="O42" i="24"/>
  <c r="V22" i="22"/>
  <c r="V83" i="22" s="1"/>
  <c r="AC14" i="20"/>
  <c r="U27" i="26"/>
  <c r="N23" i="25"/>
  <c r="W29" i="25"/>
  <c r="V14" i="20"/>
  <c r="V75" i="20" s="1"/>
  <c r="O52" i="21"/>
  <c r="Y26" i="22"/>
  <c r="U25" i="26"/>
  <c r="U12" i="25"/>
  <c r="AC26" i="26"/>
  <c r="Q43" i="24"/>
  <c r="N26" i="22"/>
  <c r="U22" i="25"/>
  <c r="U49" i="26"/>
  <c r="O27" i="25"/>
  <c r="N53" i="21"/>
  <c r="U27" i="24"/>
  <c r="V55" i="23"/>
  <c r="Q10" i="25"/>
  <c r="O15" i="23"/>
  <c r="E77" i="23" s="1"/>
  <c r="V27" i="24"/>
  <c r="V88" i="24" s="1"/>
  <c r="N19" i="23"/>
  <c r="W55" i="22"/>
  <c r="U56" i="25"/>
  <c r="Q59" i="22"/>
  <c r="W10" i="26"/>
  <c r="AC21" i="22"/>
  <c r="AC82" i="22" s="1"/>
  <c r="W11" i="23"/>
  <c r="V51" i="20"/>
  <c r="O10" i="22"/>
  <c r="U9" i="22"/>
  <c r="Y29" i="21"/>
  <c r="Y54" i="24"/>
  <c r="Y55" i="21"/>
  <c r="Q29" i="21"/>
  <c r="N59" i="23"/>
  <c r="N31" i="25"/>
  <c r="AC50" i="23"/>
  <c r="AC58" i="23"/>
  <c r="O12" i="25"/>
  <c r="O9" i="20"/>
  <c r="Q31" i="26"/>
  <c r="Y23" i="25"/>
  <c r="W31" i="22"/>
  <c r="O6" i="22"/>
  <c r="Y58" i="26"/>
  <c r="N19" i="24"/>
  <c r="Q6" i="23"/>
  <c r="U57" i="20"/>
  <c r="Q21" i="24"/>
  <c r="Y54" i="25"/>
  <c r="W20" i="25"/>
  <c r="W81" i="25" s="1"/>
  <c r="Y45" i="25"/>
  <c r="N10" i="21"/>
  <c r="O54" i="21"/>
  <c r="N47" i="21"/>
  <c r="Y39" i="20"/>
  <c r="U5" i="24"/>
  <c r="O39" i="20"/>
  <c r="N37" i="23"/>
  <c r="Y36" i="26"/>
  <c r="Y97" i="26" s="1"/>
  <c r="W35" i="20"/>
  <c r="U34" i="21"/>
  <c r="Y10" i="23"/>
  <c r="U21" i="21"/>
  <c r="Y59" i="22"/>
  <c r="N7" i="25"/>
  <c r="N20" i="25"/>
  <c r="Y44" i="22"/>
  <c r="V11" i="26"/>
  <c r="V39" i="21"/>
  <c r="V100" i="21" s="1"/>
  <c r="N46" i="23"/>
  <c r="U24" i="24"/>
  <c r="Q15" i="21"/>
  <c r="E79" i="21" s="1"/>
  <c r="AC56" i="25"/>
  <c r="U12" i="23"/>
  <c r="U23" i="22"/>
  <c r="Y55" i="25"/>
  <c r="AC60" i="22"/>
  <c r="V50" i="23"/>
  <c r="Q17" i="25"/>
  <c r="O18" i="23"/>
  <c r="Q15" i="25"/>
  <c r="E79" i="25" s="1"/>
  <c r="Q41" i="20"/>
  <c r="O42" i="21"/>
  <c r="V42" i="20"/>
  <c r="U15" i="20"/>
  <c r="U19" i="23"/>
  <c r="N53" i="26"/>
  <c r="O53" i="25"/>
  <c r="Q57" i="23"/>
  <c r="AC15" i="20"/>
  <c r="AC76" i="20" s="1"/>
  <c r="AC49" i="21"/>
  <c r="AC110" i="21" s="1"/>
  <c r="AC41" i="25"/>
  <c r="O50" i="25"/>
  <c r="V51" i="23"/>
  <c r="N40" i="21"/>
  <c r="V16" i="25"/>
  <c r="V77" i="25" s="1"/>
  <c r="V41" i="22"/>
  <c r="V45" i="21"/>
  <c r="W44" i="21"/>
  <c r="U59" i="24"/>
  <c r="Q41" i="25"/>
  <c r="V29" i="23"/>
  <c r="Y42" i="22"/>
  <c r="Q52" i="24"/>
  <c r="Q26" i="24"/>
  <c r="V20" i="20"/>
  <c r="V81" i="20" s="1"/>
  <c r="AC45" i="20"/>
  <c r="AC54" i="20"/>
  <c r="O10" i="25"/>
  <c r="V16" i="24"/>
  <c r="V77" i="24" s="1"/>
  <c r="W53" i="23"/>
  <c r="U20" i="20"/>
  <c r="O38" i="26"/>
  <c r="V14" i="25"/>
  <c r="V75" i="25" s="1"/>
  <c r="AC53" i="21"/>
  <c r="AC51" i="21"/>
  <c r="Q30" i="24"/>
  <c r="Y24" i="21"/>
  <c r="O27" i="22"/>
  <c r="Y5" i="23"/>
  <c r="Y60" i="20"/>
  <c r="U8" i="20"/>
  <c r="W44" i="20"/>
  <c r="O53" i="22"/>
  <c r="W25" i="24"/>
  <c r="W86" i="24" s="1"/>
  <c r="W26" i="21"/>
  <c r="AC16" i="20"/>
  <c r="Y37" i="26"/>
  <c r="U35" i="23"/>
  <c r="U36" i="26"/>
  <c r="Y33" i="20"/>
  <c r="Y94" i="20" s="1"/>
  <c r="Y33" i="23"/>
  <c r="Q34" i="23"/>
  <c r="AC42" i="24"/>
  <c r="W23" i="20"/>
  <c r="N25" i="21"/>
  <c r="V19" i="23"/>
  <c r="N11" i="20"/>
  <c r="V18" i="22"/>
  <c r="V56" i="20"/>
  <c r="AC52" i="22"/>
  <c r="V22" i="23"/>
  <c r="V83" i="23" s="1"/>
  <c r="O51" i="22"/>
  <c r="U37" i="22"/>
  <c r="AC35" i="23"/>
  <c r="Y34" i="20"/>
  <c r="V33" i="20"/>
  <c r="V94" i="20" s="1"/>
  <c r="V20" i="24"/>
  <c r="V81" i="24" s="1"/>
  <c r="W40" i="25"/>
  <c r="AC54" i="22"/>
  <c r="O55" i="20"/>
  <c r="Q23" i="22"/>
  <c r="O7" i="21"/>
  <c r="W10" i="21"/>
  <c r="W52" i="20"/>
  <c r="AC28" i="23"/>
  <c r="N51" i="22"/>
  <c r="N47" i="22"/>
  <c r="V55" i="22"/>
  <c r="Q20" i="23"/>
  <c r="Y9" i="20"/>
  <c r="AC37" i="26"/>
  <c r="AC37" i="21"/>
  <c r="Q35" i="26"/>
  <c r="AC33" i="25"/>
  <c r="Y33" i="26"/>
  <c r="T46" i="23"/>
  <c r="AB39" i="24"/>
  <c r="AB100" i="24" s="1"/>
  <c r="Z46" i="24"/>
  <c r="X10" i="24"/>
  <c r="X56" i="19"/>
  <c r="AA26" i="21"/>
  <c r="P26" i="26"/>
  <c r="T35" i="26"/>
  <c r="R24" i="25"/>
  <c r="S28" i="25"/>
  <c r="U61" i="24"/>
  <c r="P19" i="23"/>
  <c r="X57" i="23"/>
  <c r="Z58" i="21"/>
  <c r="S40" i="20"/>
  <c r="AB49" i="20"/>
  <c r="S27" i="19"/>
  <c r="AA59" i="19"/>
  <c r="T31" i="25"/>
  <c r="Z49" i="22"/>
  <c r="Z110" i="22" s="1"/>
  <c r="X19" i="25"/>
  <c r="X17" i="25"/>
  <c r="S59" i="24"/>
  <c r="AA41" i="24"/>
  <c r="X18" i="24"/>
  <c r="X14" i="21"/>
  <c r="X75" i="21" s="1"/>
  <c r="AA23" i="21"/>
  <c r="O46" i="23"/>
  <c r="AC32" i="20"/>
  <c r="V52" i="20"/>
  <c r="Y20" i="21"/>
  <c r="Y81" i="21" s="1"/>
  <c r="Y27" i="20"/>
  <c r="Q24" i="23"/>
  <c r="U21" i="23"/>
  <c r="U29" i="23"/>
  <c r="Y46" i="21"/>
  <c r="N22" i="22"/>
  <c r="V37" i="25"/>
  <c r="V37" i="26"/>
  <c r="W36" i="22"/>
  <c r="W97" i="22" s="1"/>
  <c r="Y35" i="24"/>
  <c r="W33" i="26"/>
  <c r="W34" i="21"/>
  <c r="W95" i="21" s="1"/>
  <c r="V12" i="21"/>
  <c r="V73" i="21" s="1"/>
  <c r="Q10" i="20"/>
  <c r="N37" i="25"/>
  <c r="W37" i="25"/>
  <c r="V36" i="24"/>
  <c r="V97" i="24" s="1"/>
  <c r="U35" i="22"/>
  <c r="Q35" i="25"/>
  <c r="O34" i="25"/>
  <c r="AC58" i="22"/>
  <c r="Y46" i="20"/>
  <c r="Q52" i="23"/>
  <c r="AC41" i="20"/>
  <c r="Y23" i="22"/>
  <c r="W27" i="21"/>
  <c r="W88" i="21" s="1"/>
  <c r="AC41" i="23"/>
  <c r="U54" i="20"/>
  <c r="Y42" i="20"/>
  <c r="Q29" i="20"/>
  <c r="U47" i="23"/>
  <c r="N34" i="25"/>
  <c r="N13" i="22"/>
  <c r="U14" i="23"/>
  <c r="N42" i="20"/>
  <c r="W37" i="22"/>
  <c r="AC37" i="25"/>
  <c r="AC35" i="24"/>
  <c r="O35" i="23"/>
  <c r="O34" i="24"/>
  <c r="N42" i="26"/>
  <c r="W51" i="22"/>
  <c r="Y13" i="24"/>
  <c r="Y74" i="24" s="1"/>
  <c r="V31" i="20"/>
  <c r="O32" i="21"/>
  <c r="O59" i="20"/>
  <c r="AC43" i="21"/>
  <c r="U59" i="23"/>
  <c r="O22" i="21"/>
  <c r="O57" i="20"/>
  <c r="N34" i="23"/>
  <c r="W33" i="24"/>
  <c r="N12" i="20"/>
  <c r="N56" i="20"/>
  <c r="N15" i="21"/>
  <c r="E76" i="21" s="1"/>
  <c r="V14" i="22"/>
  <c r="V75" i="22" s="1"/>
  <c r="V26" i="23"/>
  <c r="Q37" i="24"/>
  <c r="Q37" i="23"/>
  <c r="N35" i="26"/>
  <c r="N36" i="22"/>
  <c r="O36" i="26"/>
  <c r="Q34" i="20"/>
  <c r="V34" i="25"/>
  <c r="V95" i="25" s="1"/>
  <c r="N19" i="19"/>
  <c r="Q5" i="19"/>
  <c r="N11" i="26"/>
  <c r="V12" i="20"/>
  <c r="V73" i="20" s="1"/>
  <c r="V47" i="21"/>
  <c r="W12" i="21"/>
  <c r="W73" i="21" s="1"/>
  <c r="N19" i="22"/>
  <c r="N6" i="22"/>
  <c r="Y9" i="24"/>
  <c r="Q30" i="19"/>
  <c r="Y26" i="19"/>
  <c r="W12" i="19"/>
  <c r="W73" i="19" s="1"/>
  <c r="AC30" i="19"/>
  <c r="W53" i="22"/>
  <c r="Y44" i="20"/>
  <c r="O47" i="20"/>
  <c r="Q25" i="22"/>
  <c r="V43" i="20"/>
  <c r="Q37" i="22"/>
  <c r="W37" i="20"/>
  <c r="O35" i="20"/>
  <c r="O35" i="21"/>
  <c r="AC36" i="24"/>
  <c r="AC97" i="24" s="1"/>
  <c r="Y48" i="20"/>
  <c r="W55" i="20"/>
  <c r="Y37" i="24"/>
  <c r="O37" i="21"/>
  <c r="V35" i="24"/>
  <c r="V35" i="20"/>
  <c r="V96" i="20" s="1"/>
  <c r="Y34" i="22"/>
  <c r="Y95" i="22" s="1"/>
  <c r="V27" i="25"/>
  <c r="V88" i="25" s="1"/>
  <c r="W45" i="20"/>
  <c r="O56" i="22"/>
  <c r="U10" i="21"/>
  <c r="U15" i="24"/>
  <c r="E83" i="24" s="1"/>
  <c r="U20" i="22"/>
  <c r="U17" i="23"/>
  <c r="N21" i="21"/>
  <c r="N49" i="21"/>
  <c r="AC55" i="21"/>
  <c r="N53" i="20"/>
  <c r="Y34" i="21"/>
  <c r="Y95" i="21" s="1"/>
  <c r="N54" i="22"/>
  <c r="U37" i="26"/>
  <c r="O37" i="22"/>
  <c r="U36" i="25"/>
  <c r="Q34" i="25"/>
  <c r="W34" i="26"/>
  <c r="N15" i="25"/>
  <c r="E76" i="25" s="1"/>
  <c r="W13" i="23"/>
  <c r="W74" i="23" s="1"/>
  <c r="N5" i="22"/>
  <c r="Q30" i="23"/>
  <c r="AC28" i="22"/>
  <c r="V31" i="21"/>
  <c r="AC23" i="20"/>
  <c r="AC15" i="23"/>
  <c r="AC76" i="23" s="1"/>
  <c r="V49" i="22"/>
  <c r="V110" i="22" s="1"/>
  <c r="Q25" i="21"/>
  <c r="Y33" i="24"/>
  <c r="W34" i="22"/>
  <c r="W95" i="22" s="1"/>
  <c r="O5" i="21"/>
  <c r="O40" i="20"/>
  <c r="Y51" i="23"/>
  <c r="AC39" i="21"/>
  <c r="AC100" i="21" s="1"/>
  <c r="W8" i="20"/>
  <c r="Y53" i="23"/>
  <c r="W37" i="21"/>
  <c r="U35" i="21"/>
  <c r="V35" i="23"/>
  <c r="W36" i="26"/>
  <c r="W97" i="26" s="1"/>
  <c r="U34" i="25"/>
  <c r="N34" i="20"/>
  <c r="U46" i="19"/>
  <c r="Y6" i="22"/>
  <c r="N60" i="22"/>
  <c r="W20" i="22"/>
  <c r="W81" i="22" s="1"/>
  <c r="O43" i="21"/>
  <c r="Q55" i="21"/>
  <c r="O50" i="20"/>
  <c r="AC13" i="21"/>
  <c r="AC74" i="21" s="1"/>
  <c r="Q36" i="19"/>
  <c r="U59" i="19"/>
  <c r="AC10" i="19"/>
  <c r="AC71" i="19" s="1"/>
  <c r="Y29" i="19"/>
  <c r="Q29" i="19"/>
  <c r="Q13" i="22"/>
  <c r="Y18" i="21"/>
  <c r="Q20" i="22"/>
  <c r="W49" i="20"/>
  <c r="N10" i="22"/>
  <c r="U37" i="23"/>
  <c r="O37" i="20"/>
  <c r="Y36" i="20"/>
  <c r="Y97" i="20" s="1"/>
  <c r="W35" i="21"/>
  <c r="AC35" i="22"/>
  <c r="U34" i="26"/>
  <c r="W34" i="23"/>
  <c r="W95" i="23" s="1"/>
  <c r="V33" i="24"/>
  <c r="O40" i="19"/>
  <c r="Q19" i="19"/>
  <c r="V35" i="19"/>
  <c r="V96" i="19" s="1"/>
  <c r="U54" i="22"/>
  <c r="O26" i="23"/>
  <c r="Y37" i="25"/>
  <c r="V35" i="22"/>
  <c r="N36" i="24"/>
  <c r="U34" i="24"/>
  <c r="AC34" i="24"/>
  <c r="U57" i="26"/>
  <c r="Q54" i="22"/>
  <c r="N53" i="22"/>
  <c r="W17" i="24"/>
  <c r="W19" i="24"/>
  <c r="AC8" i="22"/>
  <c r="Y48" i="23"/>
  <c r="AC27" i="20"/>
  <c r="Y13" i="20"/>
  <c r="V33" i="22"/>
  <c r="Y33" i="25"/>
  <c r="Y11" i="20"/>
  <c r="U37" i="21"/>
  <c r="AC35" i="21"/>
  <c r="W36" i="23"/>
  <c r="W97" i="23" s="1"/>
  <c r="W33" i="25"/>
  <c r="Q34" i="21"/>
  <c r="Q49" i="23"/>
  <c r="Q32" i="26"/>
  <c r="Q19" i="22"/>
  <c r="N44" i="21"/>
  <c r="V30" i="23"/>
  <c r="AC10" i="23"/>
  <c r="U44" i="20"/>
  <c r="U27" i="23"/>
  <c r="Q39" i="21"/>
  <c r="V53" i="20"/>
  <c r="O9" i="21"/>
  <c r="W11" i="20"/>
  <c r="V33" i="21"/>
  <c r="U48" i="21"/>
  <c r="W19" i="20"/>
  <c r="W14" i="21"/>
  <c r="W75" i="21" s="1"/>
  <c r="U7" i="21"/>
  <c r="N15" i="20"/>
  <c r="E76" i="20" s="1"/>
  <c r="Q44" i="21"/>
  <c r="V37" i="20"/>
  <c r="U36" i="24"/>
  <c r="O36" i="23"/>
  <c r="Y35" i="23"/>
  <c r="AC33" i="20"/>
  <c r="AC94" i="20" s="1"/>
  <c r="V34" i="23"/>
  <c r="V95" i="23" s="1"/>
  <c r="U13" i="24"/>
  <c r="W50" i="19"/>
  <c r="U25" i="19"/>
  <c r="AC19" i="22"/>
  <c r="Q5" i="22"/>
  <c r="O5" i="23"/>
  <c r="W58" i="20"/>
  <c r="Q18" i="20"/>
  <c r="AC40" i="22"/>
  <c r="AC14" i="19"/>
  <c r="AC75" i="19" s="1"/>
  <c r="N47" i="20"/>
  <c r="U48" i="23"/>
  <c r="Q50" i="21"/>
  <c r="W6" i="22"/>
  <c r="V6" i="21"/>
  <c r="Q27" i="20"/>
  <c r="N37" i="21"/>
  <c r="V36" i="22"/>
  <c r="V97" i="22" s="1"/>
  <c r="U35" i="20"/>
  <c r="O36" i="24"/>
  <c r="V35" i="21"/>
  <c r="AC34" i="25"/>
  <c r="AC34" i="20"/>
  <c r="AB40" i="24"/>
  <c r="W61" i="26"/>
  <c r="R36" i="25"/>
  <c r="AA47" i="25"/>
  <c r="AB43" i="25"/>
  <c r="AA8" i="24"/>
  <c r="P23" i="24"/>
  <c r="AA36" i="24"/>
  <c r="AA30" i="24"/>
  <c r="Z50" i="24"/>
  <c r="X40" i="22"/>
  <c r="T22" i="20"/>
  <c r="S46" i="19"/>
  <c r="O12" i="20"/>
  <c r="T57" i="24"/>
  <c r="T50" i="23"/>
  <c r="W61" i="23"/>
  <c r="Q61" i="21"/>
  <c r="AB25" i="23"/>
  <c r="AB86" i="23" s="1"/>
  <c r="T57" i="22"/>
  <c r="Z6" i="22"/>
  <c r="R39" i="21"/>
  <c r="R29" i="21"/>
  <c r="AA35" i="20"/>
  <c r="O13" i="21"/>
  <c r="X5" i="25"/>
  <c r="Y61" i="21"/>
  <c r="Z17" i="26"/>
  <c r="R6" i="24"/>
  <c r="AA35" i="26"/>
  <c r="AA15" i="26"/>
  <c r="AA6" i="25"/>
  <c r="R56" i="26"/>
  <c r="AA49" i="24"/>
  <c r="AA110" i="24" s="1"/>
  <c r="Z36" i="25"/>
  <c r="Z97" i="25" s="1"/>
  <c r="Z34" i="25"/>
  <c r="X12" i="25"/>
  <c r="X73" i="25" s="1"/>
  <c r="P56" i="25"/>
  <c r="X34" i="25"/>
  <c r="X95" i="25" s="1"/>
  <c r="AB14" i="24"/>
  <c r="AB75" i="24" s="1"/>
  <c r="T15" i="24"/>
  <c r="E82" i="24" s="1"/>
  <c r="X31" i="24"/>
  <c r="AA14" i="24"/>
  <c r="AA75" i="24" s="1"/>
  <c r="Z9" i="24"/>
  <c r="T51" i="23"/>
  <c r="S12" i="23"/>
  <c r="T43" i="23"/>
  <c r="S55" i="23"/>
  <c r="T49" i="22"/>
  <c r="Z60" i="20"/>
  <c r="Z14" i="21"/>
  <c r="Z75" i="21" s="1"/>
  <c r="X45" i="21"/>
  <c r="S14" i="20"/>
  <c r="T23" i="20"/>
  <c r="P60" i="20"/>
  <c r="X29" i="26"/>
  <c r="Z44" i="25"/>
  <c r="S19" i="25"/>
  <c r="P9" i="25"/>
  <c r="X26" i="24"/>
  <c r="R40" i="24"/>
  <c r="AB49" i="24"/>
  <c r="AB110" i="24" s="1"/>
  <c r="R14" i="23"/>
  <c r="T47" i="23"/>
  <c r="AB42" i="23"/>
  <c r="T29" i="23"/>
  <c r="AA29" i="23"/>
  <c r="AA48" i="21"/>
  <c r="AB22" i="22"/>
  <c r="AB83" i="22" s="1"/>
  <c r="X47" i="21"/>
  <c r="Z15" i="21"/>
  <c r="Z76" i="21" s="1"/>
  <c r="AA24" i="21"/>
  <c r="AB32" i="26"/>
  <c r="N61" i="26"/>
  <c r="Y61" i="24"/>
  <c r="S42" i="26"/>
  <c r="S33" i="23"/>
  <c r="AB28" i="26"/>
  <c r="P53" i="26"/>
  <c r="R12" i="25"/>
  <c r="AA52" i="25"/>
  <c r="P19" i="24"/>
  <c r="Z47" i="24"/>
  <c r="T36" i="24"/>
  <c r="P55" i="24"/>
  <c r="Q35" i="23"/>
  <c r="O34" i="22"/>
  <c r="W34" i="24"/>
  <c r="Q39" i="19"/>
  <c r="N33" i="24"/>
  <c r="O20" i="20"/>
  <c r="V49" i="21"/>
  <c r="V110" i="21" s="1"/>
  <c r="U56" i="23"/>
  <c r="AC46" i="20"/>
  <c r="N9" i="23"/>
  <c r="W24" i="21"/>
  <c r="U26" i="19"/>
  <c r="W30" i="19"/>
  <c r="V10" i="19"/>
  <c r="V71" i="19" s="1"/>
  <c r="O7" i="19"/>
  <c r="U51" i="19"/>
  <c r="U60" i="19"/>
  <c r="V61" i="19"/>
  <c r="U6" i="19"/>
  <c r="Q37" i="19"/>
  <c r="W17" i="19"/>
  <c r="O54" i="19"/>
  <c r="N60" i="19"/>
  <c r="Y58" i="19"/>
  <c r="Y30" i="19"/>
  <c r="V11" i="19"/>
  <c r="U12" i="20"/>
  <c r="X59" i="26"/>
  <c r="AA56" i="26"/>
  <c r="R15" i="26"/>
  <c r="X38" i="25"/>
  <c r="AA21" i="24"/>
  <c r="AA82" i="24" s="1"/>
  <c r="R18" i="24"/>
  <c r="S57" i="23"/>
  <c r="AA27" i="23"/>
  <c r="AA88" i="23" s="1"/>
  <c r="O50" i="19"/>
  <c r="W47" i="19"/>
  <c r="V32" i="19"/>
  <c r="V29" i="19"/>
  <c r="Q14" i="19"/>
  <c r="N20" i="19"/>
  <c r="N8" i="19"/>
  <c r="N55" i="19"/>
  <c r="Q55" i="19"/>
  <c r="Y47" i="19"/>
  <c r="W25" i="19"/>
  <c r="AC5" i="19"/>
  <c r="U32" i="19"/>
  <c r="O43" i="19"/>
  <c r="N5" i="19"/>
  <c r="O61" i="19"/>
  <c r="O61" i="21"/>
  <c r="U61" i="26"/>
  <c r="Z45" i="22"/>
  <c r="X25" i="26"/>
  <c r="X86" i="26" s="1"/>
  <c r="AB47" i="25"/>
  <c r="AA37" i="25"/>
  <c r="AB6" i="25"/>
  <c r="T48" i="25"/>
  <c r="AA34" i="23"/>
  <c r="AA95" i="23" s="1"/>
  <c r="R19" i="22"/>
  <c r="AA10" i="22"/>
  <c r="AB34" i="20"/>
  <c r="W39" i="19"/>
  <c r="Y55" i="19"/>
  <c r="AC52" i="19"/>
  <c r="W13" i="19"/>
  <c r="V38" i="19"/>
  <c r="V99" i="19" s="1"/>
  <c r="W60" i="19"/>
  <c r="V14" i="19"/>
  <c r="V75" i="19" s="1"/>
  <c r="Y14" i="19"/>
  <c r="Y75" i="19" s="1"/>
  <c r="AC42" i="19"/>
  <c r="W41" i="19"/>
  <c r="AC31" i="19"/>
  <c r="Q45" i="19"/>
  <c r="AC45" i="19"/>
  <c r="N37" i="19"/>
  <c r="O13" i="19"/>
  <c r="Q13" i="23"/>
  <c r="X54" i="26"/>
  <c r="T16" i="24"/>
  <c r="AB35" i="26"/>
  <c r="R26" i="24"/>
  <c r="AA59" i="25"/>
  <c r="P46" i="25"/>
  <c r="X58" i="24"/>
  <c r="P20" i="23"/>
  <c r="Z19" i="19"/>
  <c r="AB15" i="22"/>
  <c r="AB76" i="22" s="1"/>
  <c r="V33" i="19"/>
  <c r="V94" i="19" s="1"/>
  <c r="Y40" i="19"/>
  <c r="AC8" i="19"/>
  <c r="Q26" i="19"/>
  <c r="O32" i="19"/>
  <c r="U9" i="19"/>
  <c r="AC58" i="19"/>
  <c r="Q46" i="19"/>
  <c r="AC48" i="19"/>
  <c r="AC109" i="19" s="1"/>
  <c r="U36" i="19"/>
  <c r="U16" i="19"/>
  <c r="AC22" i="19"/>
  <c r="AC83" i="19" s="1"/>
  <c r="AC32" i="19"/>
  <c r="Y59" i="19"/>
  <c r="Q32" i="19"/>
  <c r="Y8" i="19"/>
  <c r="Q47" i="19"/>
  <c r="U27" i="19"/>
  <c r="N24" i="19"/>
  <c r="O26" i="19"/>
  <c r="Y49" i="19"/>
  <c r="Q34" i="19"/>
  <c r="O61" i="25"/>
  <c r="V61" i="22"/>
  <c r="R53" i="22"/>
  <c r="AC49" i="24"/>
  <c r="AC18" i="21"/>
  <c r="O45" i="20"/>
  <c r="Q39" i="23"/>
  <c r="O60" i="22"/>
  <c r="U58" i="20"/>
  <c r="O18" i="22"/>
  <c r="Y27" i="19"/>
  <c r="AC56" i="19"/>
  <c r="N13" i="19"/>
  <c r="W43" i="19"/>
  <c r="O21" i="19"/>
  <c r="Y11" i="19"/>
  <c r="N59" i="19"/>
  <c r="N46" i="19"/>
  <c r="Q13" i="21"/>
  <c r="Y12" i="19"/>
  <c r="Y73" i="19" s="1"/>
  <c r="O13" i="24"/>
  <c r="R34" i="26"/>
  <c r="S17" i="26"/>
  <c r="R14" i="26"/>
  <c r="AA10" i="25"/>
  <c r="P29" i="24"/>
  <c r="S40" i="24"/>
  <c r="AA33" i="23"/>
  <c r="R36" i="23"/>
  <c r="AA54" i="23"/>
  <c r="Z31" i="23"/>
  <c r="N34" i="19"/>
  <c r="U47" i="19"/>
  <c r="Q53" i="19"/>
  <c r="V7" i="19"/>
  <c r="W59" i="19"/>
  <c r="N50" i="19"/>
  <c r="Q8" i="19"/>
  <c r="N14" i="19"/>
  <c r="W45" i="19"/>
  <c r="Q20" i="19"/>
  <c r="O59" i="19"/>
  <c r="V5" i="19"/>
  <c r="N47" i="19"/>
  <c r="N35" i="19"/>
  <c r="N13" i="24"/>
  <c r="T48" i="26"/>
  <c r="AB27" i="26"/>
  <c r="AB88" i="26" s="1"/>
  <c r="Y61" i="26"/>
  <c r="W61" i="24"/>
  <c r="T36" i="26"/>
  <c r="T13" i="26"/>
  <c r="AA38" i="26"/>
  <c r="P31" i="24"/>
  <c r="R54" i="24"/>
  <c r="AB44" i="24"/>
  <c r="S54" i="23"/>
  <c r="T42" i="23"/>
  <c r="T12" i="23"/>
  <c r="V57" i="19"/>
  <c r="O48" i="19"/>
  <c r="O30" i="19"/>
  <c r="Y42" i="19"/>
  <c r="AC47" i="19"/>
  <c r="V36" i="19"/>
  <c r="V97" i="19" s="1"/>
  <c r="Q42" i="19"/>
  <c r="O17" i="19"/>
  <c r="Q9" i="19"/>
  <c r="Q50" i="19"/>
  <c r="O8" i="19"/>
  <c r="Q31" i="19"/>
  <c r="Q40" i="19"/>
  <c r="O31" i="19"/>
  <c r="W48" i="19"/>
  <c r="W109" i="19" s="1"/>
  <c r="T31" i="24"/>
  <c r="Z37" i="23"/>
  <c r="AA25" i="26"/>
  <c r="AB17" i="26"/>
  <c r="T27" i="26"/>
  <c r="X38" i="26"/>
  <c r="X12" i="26"/>
  <c r="X73" i="26" s="1"/>
  <c r="AA34" i="25"/>
  <c r="AA95" i="25" s="1"/>
  <c r="S48" i="25"/>
  <c r="AA28" i="24"/>
  <c r="T58" i="24"/>
  <c r="AB28" i="24"/>
  <c r="AB17" i="23"/>
  <c r="AB41" i="23"/>
  <c r="W61" i="19"/>
  <c r="U30" i="19"/>
  <c r="O55" i="19"/>
  <c r="U53" i="19"/>
  <c r="O22" i="19"/>
  <c r="W15" i="19"/>
  <c r="W76" i="19" s="1"/>
  <c r="V24" i="19"/>
  <c r="V85" i="19" s="1"/>
  <c r="O44" i="19"/>
  <c r="Q16" i="19"/>
  <c r="V17" i="19"/>
  <c r="V52" i="19"/>
  <c r="N41" i="19"/>
  <c r="N42" i="19"/>
  <c r="W36" i="19"/>
  <c r="W97" i="19" s="1"/>
  <c r="W31" i="19"/>
  <c r="V43" i="19"/>
  <c r="N27" i="19"/>
  <c r="Y61" i="19"/>
  <c r="W61" i="21"/>
  <c r="S50" i="23"/>
  <c r="Z27" i="22"/>
  <c r="Z88" i="22" s="1"/>
  <c r="T14" i="21"/>
  <c r="P46" i="22"/>
  <c r="P16" i="22"/>
  <c r="S34" i="22"/>
  <c r="T33" i="21"/>
  <c r="R9" i="21"/>
  <c r="P49" i="21"/>
  <c r="P34" i="20"/>
  <c r="Z5" i="20"/>
  <c r="S54" i="20"/>
  <c r="W16" i="26"/>
  <c r="Y47" i="22"/>
  <c r="AC43" i="20"/>
  <c r="Y16" i="24"/>
  <c r="Y77" i="24" s="1"/>
  <c r="AC11" i="20"/>
  <c r="Q11" i="21"/>
  <c r="O28" i="21"/>
  <c r="N49" i="19"/>
  <c r="AC16" i="19"/>
  <c r="Y44" i="19"/>
  <c r="V50" i="19"/>
  <c r="AC55" i="19"/>
  <c r="W27" i="19"/>
  <c r="AC25" i="19"/>
  <c r="Y24" i="19"/>
  <c r="Y85" i="19" s="1"/>
  <c r="O47" i="19"/>
  <c r="AC36" i="19"/>
  <c r="AC97" i="19" s="1"/>
  <c r="AC11" i="19"/>
  <c r="Y52" i="19"/>
  <c r="V40" i="19"/>
  <c r="U19" i="19"/>
  <c r="Y45" i="19"/>
  <c r="X58" i="26"/>
  <c r="AA14" i="26"/>
  <c r="AA75" i="26" s="1"/>
  <c r="R54" i="26"/>
  <c r="P51" i="26"/>
  <c r="X59" i="25"/>
  <c r="P43" i="25"/>
  <c r="AA13" i="24"/>
  <c r="AA74" i="24" s="1"/>
  <c r="R48" i="24"/>
  <c r="AB43" i="24"/>
  <c r="X53" i="23"/>
  <c r="X15" i="23"/>
  <c r="S39" i="23"/>
  <c r="P25" i="23"/>
  <c r="P53" i="22"/>
  <c r="P25" i="22"/>
  <c r="N22" i="19"/>
  <c r="W10" i="19"/>
  <c r="W71" i="19" s="1"/>
  <c r="AC38" i="19"/>
  <c r="AC99" i="19" s="1"/>
  <c r="W52" i="19"/>
  <c r="O57" i="19"/>
  <c r="U20" i="19"/>
  <c r="Y37" i="19"/>
  <c r="O5" i="19"/>
  <c r="W23" i="19"/>
  <c r="O52" i="19"/>
  <c r="U23" i="19"/>
  <c r="O19" i="19"/>
  <c r="N54" i="19"/>
  <c r="N23" i="19"/>
  <c r="W19" i="19"/>
  <c r="Y17" i="19"/>
  <c r="V61" i="24"/>
  <c r="O12" i="19"/>
  <c r="P41" i="26"/>
  <c r="R42" i="26"/>
  <c r="Z28" i="25"/>
  <c r="S41" i="26"/>
  <c r="X33" i="23"/>
  <c r="AB21" i="23"/>
  <c r="AB82" i="23" s="1"/>
  <c r="AB44" i="23"/>
  <c r="AA52" i="23"/>
  <c r="R11" i="23"/>
  <c r="Y31" i="19"/>
  <c r="AC60" i="19"/>
  <c r="N40" i="19"/>
  <c r="W54" i="19"/>
  <c r="Q59" i="19"/>
  <c r="V22" i="19"/>
  <c r="V83" i="19" s="1"/>
  <c r="Q44" i="19"/>
  <c r="AC40" i="19"/>
  <c r="U14" i="19"/>
  <c r="U49" i="19"/>
  <c r="W7" i="19"/>
  <c r="Y54" i="19"/>
  <c r="Q23" i="19"/>
  <c r="N17" i="19"/>
  <c r="Y20" i="19"/>
  <c r="Y81" i="19" s="1"/>
  <c r="V51" i="19"/>
  <c r="N13" i="26"/>
  <c r="T40" i="23"/>
  <c r="P52" i="26"/>
  <c r="AA48" i="26"/>
  <c r="P48" i="26"/>
  <c r="T20" i="26"/>
  <c r="X47" i="25"/>
  <c r="P33" i="25"/>
  <c r="S41" i="25"/>
  <c r="Z17" i="24"/>
  <c r="AB26" i="23"/>
  <c r="AC53" i="19"/>
  <c r="O28" i="19"/>
  <c r="N52" i="19"/>
  <c r="Y5" i="19"/>
  <c r="O37" i="19"/>
  <c r="N32" i="19"/>
  <c r="W34" i="19"/>
  <c r="AC57" i="19"/>
  <c r="AC18" i="19"/>
  <c r="U39" i="19"/>
  <c r="U43" i="19"/>
  <c r="V12" i="19"/>
  <c r="V73" i="19" s="1"/>
  <c r="AC50" i="19"/>
  <c r="AC28" i="19"/>
  <c r="N11" i="19"/>
  <c r="V55" i="19"/>
  <c r="V46" i="19"/>
  <c r="O35" i="19"/>
  <c r="U61" i="23"/>
  <c r="N61" i="23"/>
  <c r="AA42" i="22"/>
  <c r="R5" i="22"/>
  <c r="X53" i="22"/>
  <c r="R40" i="21"/>
  <c r="AB39" i="21"/>
  <c r="AB100" i="21" s="1"/>
  <c r="AB40" i="21"/>
  <c r="T24" i="21"/>
  <c r="X55" i="20"/>
  <c r="R33" i="20"/>
  <c r="S48" i="20"/>
  <c r="AA36" i="20"/>
  <c r="AA97" i="20" s="1"/>
  <c r="R51" i="23"/>
  <c r="Z9" i="23"/>
  <c r="R21" i="23"/>
  <c r="P33" i="23"/>
  <c r="AB49" i="22"/>
  <c r="AB110" i="22" s="1"/>
  <c r="S23" i="22"/>
  <c r="AA54" i="21"/>
  <c r="X11" i="22"/>
  <c r="P33" i="21"/>
  <c r="AA56" i="21"/>
  <c r="R31" i="21"/>
  <c r="R51" i="20"/>
  <c r="T31" i="19"/>
  <c r="S38" i="19"/>
  <c r="T48" i="21"/>
  <c r="T15" i="21"/>
  <c r="E82" i="21" s="1"/>
  <c r="AB5" i="21"/>
  <c r="T16" i="21"/>
  <c r="T19" i="20"/>
  <c r="AB58" i="20"/>
  <c r="S51" i="19"/>
  <c r="S54" i="19"/>
  <c r="AA60" i="19"/>
  <c r="R7" i="25"/>
  <c r="AB26" i="22"/>
  <c r="Z46" i="22"/>
  <c r="R8" i="20"/>
  <c r="X12" i="20"/>
  <c r="X73" i="20" s="1"/>
  <c r="AA55" i="20"/>
  <c r="P44" i="20"/>
  <c r="T5" i="19"/>
  <c r="R7" i="23"/>
  <c r="AA61" i="21"/>
  <c r="AB57" i="19"/>
  <c r="X19" i="19"/>
  <c r="P47" i="19"/>
  <c r="T44" i="19"/>
  <c r="U62" i="22"/>
  <c r="P7" i="23"/>
  <c r="AA23" i="19"/>
  <c r="T61" i="25"/>
  <c r="R61" i="19"/>
  <c r="S61" i="25"/>
  <c r="P7" i="25"/>
  <c r="S61" i="23"/>
  <c r="R40" i="19"/>
  <c r="Q62" i="23"/>
  <c r="R61" i="25"/>
  <c r="AC62" i="26"/>
  <c r="U62" i="23"/>
  <c r="Q62" i="21"/>
  <c r="P62" i="20"/>
  <c r="P63" i="20"/>
  <c r="N62" i="26"/>
  <c r="Y63" i="23"/>
  <c r="P32" i="22"/>
  <c r="T22" i="21"/>
  <c r="X49" i="21"/>
  <c r="X110" i="21" s="1"/>
  <c r="S14" i="21"/>
  <c r="P35" i="20"/>
  <c r="AB6" i="20"/>
  <c r="AB13" i="20"/>
  <c r="X35" i="19"/>
  <c r="X96" i="19" s="1"/>
  <c r="P42" i="19"/>
  <c r="X12" i="19"/>
  <c r="X36" i="19"/>
  <c r="X97" i="19" s="1"/>
  <c r="AB24" i="19"/>
  <c r="AB85" i="19" s="1"/>
  <c r="Z14" i="19"/>
  <c r="AA12" i="19"/>
  <c r="X24" i="19"/>
  <c r="S25" i="19"/>
  <c r="P39" i="19"/>
  <c r="T54" i="23"/>
  <c r="R18" i="26"/>
  <c r="Z55" i="26"/>
  <c r="AA52" i="26"/>
  <c r="AB5" i="22"/>
  <c r="R48" i="26"/>
  <c r="X5" i="26"/>
  <c r="X22" i="26"/>
  <c r="X83" i="26" s="1"/>
  <c r="AA16" i="26"/>
  <c r="R37" i="25"/>
  <c r="Z45" i="25"/>
  <c r="Z26" i="25"/>
  <c r="AA18" i="25"/>
  <c r="X50" i="25"/>
  <c r="Z41" i="25"/>
  <c r="P44" i="25"/>
  <c r="Z17" i="25"/>
  <c r="Z10" i="24"/>
  <c r="R19" i="24"/>
  <c r="T59" i="24"/>
  <c r="X27" i="24"/>
  <c r="Z25" i="24"/>
  <c r="X37" i="24"/>
  <c r="AA24" i="22"/>
  <c r="T46" i="19"/>
  <c r="P54" i="23"/>
  <c r="S32" i="22"/>
  <c r="S57" i="22"/>
  <c r="X28" i="21"/>
  <c r="AA37" i="21"/>
  <c r="AB21" i="20"/>
  <c r="AB82" i="20" s="1"/>
  <c r="P24" i="20"/>
  <c r="S16" i="19"/>
  <c r="R12" i="19"/>
  <c r="T38" i="19"/>
  <c r="X13" i="19"/>
  <c r="Z61" i="19"/>
  <c r="P45" i="19"/>
  <c r="P53" i="19"/>
  <c r="R56" i="19"/>
  <c r="AA51" i="19"/>
  <c r="O13" i="23"/>
  <c r="R57" i="24"/>
  <c r="W61" i="25"/>
  <c r="O61" i="23"/>
  <c r="AB7" i="26"/>
  <c r="Z41" i="26"/>
  <c r="S20" i="26"/>
  <c r="R32" i="26"/>
  <c r="AB12" i="25"/>
  <c r="AA54" i="26"/>
  <c r="P25" i="25"/>
  <c r="X43" i="25"/>
  <c r="P50" i="24"/>
  <c r="AB11" i="24"/>
  <c r="Z37" i="24"/>
  <c r="T28" i="24"/>
  <c r="R45" i="24"/>
  <c r="X17" i="21"/>
  <c r="AB15" i="20"/>
  <c r="AB76" i="20" s="1"/>
  <c r="T51" i="20"/>
  <c r="T34" i="20"/>
  <c r="AA13" i="19"/>
  <c r="X9" i="19"/>
  <c r="Z42" i="19"/>
  <c r="AB55" i="19"/>
  <c r="P36" i="19"/>
  <c r="Z34" i="19"/>
  <c r="X27" i="19"/>
  <c r="R38" i="19"/>
  <c r="Z20" i="19"/>
  <c r="Z81" i="19" s="1"/>
  <c r="T24" i="19"/>
  <c r="P9" i="23"/>
  <c r="X25" i="19"/>
  <c r="AB48" i="26"/>
  <c r="T38" i="26"/>
  <c r="X14" i="24"/>
  <c r="X75" i="24" s="1"/>
  <c r="AA26" i="26"/>
  <c r="Z12" i="22"/>
  <c r="Z73" i="22" s="1"/>
  <c r="X48" i="26"/>
  <c r="AB13" i="25"/>
  <c r="AA19" i="25"/>
  <c r="T20" i="25"/>
  <c r="Z42" i="25"/>
  <c r="P35" i="24"/>
  <c r="AB15" i="24"/>
  <c r="AB76" i="24" s="1"/>
  <c r="Z44" i="23"/>
  <c r="X22" i="24"/>
  <c r="X83" i="24" s="1"/>
  <c r="T15" i="23"/>
  <c r="AC61" i="21"/>
  <c r="Y61" i="22"/>
  <c r="S43" i="23"/>
  <c r="P49" i="23"/>
  <c r="R44" i="23"/>
  <c r="S28" i="22"/>
  <c r="X27" i="22"/>
  <c r="X88" i="22" s="1"/>
  <c r="AB56" i="20"/>
  <c r="T25" i="22"/>
  <c r="X20" i="22"/>
  <c r="X81" i="22" s="1"/>
  <c r="AB26" i="21"/>
  <c r="Z26" i="21"/>
  <c r="R45" i="21"/>
  <c r="R18" i="21"/>
  <c r="AA24" i="20"/>
  <c r="AA85" i="20" s="1"/>
  <c r="Z28" i="20"/>
  <c r="AB19" i="20"/>
  <c r="Z22" i="20"/>
  <c r="Z83" i="20" s="1"/>
  <c r="R18" i="19"/>
  <c r="R22" i="19"/>
  <c r="T55" i="19"/>
  <c r="AA56" i="25"/>
  <c r="T37" i="23"/>
  <c r="R29" i="25"/>
  <c r="AA17" i="26"/>
  <c r="U12" i="19"/>
  <c r="S23" i="25"/>
  <c r="AA8" i="26"/>
  <c r="Z13" i="26"/>
  <c r="AB37" i="26"/>
  <c r="R22" i="26"/>
  <c r="T60" i="26"/>
  <c r="P21" i="25"/>
  <c r="AA19" i="26"/>
  <c r="T17" i="26"/>
  <c r="P49" i="26"/>
  <c r="X51" i="23"/>
  <c r="R5" i="26"/>
  <c r="X50" i="26"/>
  <c r="P38" i="26"/>
  <c r="P10" i="25"/>
  <c r="T57" i="25"/>
  <c r="X23" i="25"/>
  <c r="P17" i="25"/>
  <c r="AA50" i="25"/>
  <c r="P59" i="25"/>
  <c r="X57" i="25"/>
  <c r="P34" i="25"/>
  <c r="S38" i="25"/>
  <c r="Z60" i="25"/>
  <c r="P56" i="24"/>
  <c r="Z43" i="24"/>
  <c r="X51" i="24"/>
  <c r="T60" i="24"/>
  <c r="X11" i="24"/>
  <c r="T10" i="24"/>
  <c r="R33" i="24"/>
  <c r="Z7" i="24"/>
  <c r="R15" i="24"/>
  <c r="E80" i="24" s="1"/>
  <c r="X17" i="20"/>
  <c r="S58" i="20"/>
  <c r="X34" i="19"/>
  <c r="AA41" i="19"/>
  <c r="T41" i="19"/>
  <c r="T31" i="21"/>
  <c r="R52" i="23"/>
  <c r="P39" i="21"/>
  <c r="AB29" i="23"/>
  <c r="T37" i="24"/>
  <c r="R22" i="24"/>
  <c r="P31" i="26"/>
  <c r="X42" i="26"/>
  <c r="X39" i="26"/>
  <c r="AB30" i="23"/>
  <c r="Z19" i="26"/>
  <c r="S54" i="22"/>
  <c r="AB58" i="24"/>
  <c r="Z28" i="26"/>
  <c r="R57" i="26"/>
  <c r="S57" i="26"/>
  <c r="S25" i="26"/>
  <c r="Z56" i="25"/>
  <c r="P57" i="25"/>
  <c r="S57" i="25"/>
  <c r="AB46" i="24"/>
  <c r="P53" i="24"/>
  <c r="AA39" i="24"/>
  <c r="AA100" i="24" s="1"/>
  <c r="S5" i="24"/>
  <c r="S27" i="24"/>
  <c r="T39" i="22"/>
  <c r="T17" i="23"/>
  <c r="S34" i="23"/>
  <c r="X32" i="21"/>
  <c r="P57" i="21"/>
  <c r="P31" i="20"/>
  <c r="T10" i="19"/>
  <c r="R17" i="19"/>
  <c r="T37" i="19"/>
  <c r="AB47" i="19"/>
  <c r="X42" i="19"/>
  <c r="S47" i="19"/>
  <c r="P43" i="19"/>
  <c r="AA43" i="19"/>
  <c r="T49" i="26"/>
  <c r="U61" i="22"/>
  <c r="AC61" i="26"/>
  <c r="P54" i="26"/>
  <c r="T9" i="26"/>
  <c r="AA53" i="26"/>
  <c r="Z43" i="26"/>
  <c r="X40" i="26"/>
  <c r="T10" i="26"/>
  <c r="S16" i="25"/>
  <c r="R28" i="25"/>
  <c r="Z58" i="25"/>
  <c r="AB22" i="25"/>
  <c r="AB83" i="25" s="1"/>
  <c r="S36" i="24"/>
  <c r="AB9" i="24"/>
  <c r="AB50" i="24"/>
  <c r="T32" i="24"/>
  <c r="AB30" i="22"/>
  <c r="X23" i="23"/>
  <c r="AA7" i="19"/>
  <c r="R54" i="22"/>
  <c r="AB10" i="21"/>
  <c r="R5" i="21"/>
  <c r="P23" i="21"/>
  <c r="T49" i="20"/>
  <c r="S25" i="20"/>
  <c r="S43" i="20"/>
  <c r="AB29" i="19"/>
  <c r="T11" i="19"/>
  <c r="Z38" i="19"/>
  <c r="T19" i="19"/>
  <c r="X29" i="19"/>
  <c r="Z5" i="26"/>
  <c r="T44" i="26"/>
  <c r="P56" i="26"/>
  <c r="R38" i="25"/>
  <c r="AA12" i="26"/>
  <c r="X44" i="26"/>
  <c r="R52" i="26"/>
  <c r="P58" i="25"/>
  <c r="Z13" i="25"/>
  <c r="X15" i="25"/>
  <c r="AB36" i="24"/>
  <c r="AB97" i="24" s="1"/>
  <c r="P15" i="24"/>
  <c r="E78" i="24" s="1"/>
  <c r="S21" i="24"/>
  <c r="X13" i="24"/>
  <c r="X74" i="24" s="1"/>
  <c r="AB24" i="24"/>
  <c r="Z18" i="23"/>
  <c r="S9" i="23"/>
  <c r="U61" i="19"/>
  <c r="X7" i="24"/>
  <c r="R23" i="23"/>
  <c r="AB33" i="23"/>
  <c r="AA17" i="23"/>
  <c r="AB32" i="20"/>
  <c r="T16" i="22"/>
  <c r="S42" i="22"/>
  <c r="Z53" i="22"/>
  <c r="AB52" i="20"/>
  <c r="X30" i="22"/>
  <c r="T44" i="22"/>
  <c r="AB23" i="22"/>
  <c r="AB15" i="21"/>
  <c r="AB76" i="21" s="1"/>
  <c r="Z17" i="21"/>
  <c r="P24" i="21"/>
  <c r="Z50" i="21"/>
  <c r="T47" i="20"/>
  <c r="P53" i="20"/>
  <c r="AB41" i="20"/>
  <c r="Z9" i="20"/>
  <c r="Z49" i="19"/>
  <c r="AB48" i="19"/>
  <c r="AB109" i="19" s="1"/>
  <c r="Z32" i="19"/>
  <c r="S24" i="22"/>
  <c r="R46" i="20"/>
  <c r="AB21" i="26"/>
  <c r="AB82" i="26" s="1"/>
  <c r="P10" i="26"/>
  <c r="T51" i="26"/>
  <c r="Z47" i="26"/>
  <c r="T21" i="26"/>
  <c r="AB36" i="26"/>
  <c r="AB97" i="26" s="1"/>
  <c r="X30" i="26"/>
  <c r="AA50" i="23"/>
  <c r="AB23" i="25"/>
  <c r="Z57" i="26"/>
  <c r="Z31" i="24"/>
  <c r="AA5" i="26"/>
  <c r="AA10" i="26"/>
  <c r="T31" i="26"/>
  <c r="H82" i="26" s="1"/>
  <c r="AB52" i="25"/>
  <c r="AA20" i="25"/>
  <c r="AA81" i="25" s="1"/>
  <c r="P41" i="25"/>
  <c r="AA60" i="25"/>
  <c r="AB24" i="25"/>
  <c r="R15" i="25"/>
  <c r="E80" i="25" s="1"/>
  <c r="AA39" i="25"/>
  <c r="AA100" i="25" s="1"/>
  <c r="P48" i="25"/>
  <c r="T6" i="24"/>
  <c r="T21" i="24"/>
  <c r="AA17" i="24"/>
  <c r="P11" i="24"/>
  <c r="X60" i="24"/>
  <c r="AA47" i="24"/>
  <c r="S17" i="24"/>
  <c r="AA54" i="24"/>
  <c r="R36" i="24"/>
  <c r="R33" i="23"/>
  <c r="T18" i="23"/>
  <c r="T59" i="19"/>
  <c r="P41" i="23"/>
  <c r="AB31" i="23"/>
  <c r="R54" i="23"/>
  <c r="AA45" i="23"/>
  <c r="S58" i="23"/>
  <c r="AB55" i="22"/>
  <c r="AA40" i="22"/>
  <c r="S54" i="21"/>
  <c r="R36" i="19"/>
  <c r="AA16" i="19"/>
  <c r="R26" i="19"/>
  <c r="R24" i="19"/>
  <c r="R37" i="19"/>
  <c r="AA32" i="19"/>
  <c r="X39" i="19"/>
  <c r="X40" i="19"/>
  <c r="O13" i="25"/>
  <c r="Q13" i="26"/>
  <c r="S44" i="26"/>
  <c r="R38" i="26"/>
  <c r="Z46" i="21"/>
  <c r="AA10" i="19"/>
  <c r="AA71" i="19" s="1"/>
  <c r="S59" i="26"/>
  <c r="R17" i="26"/>
  <c r="P45" i="26"/>
  <c r="X13" i="26"/>
  <c r="X74" i="26" s="1"/>
  <c r="Z5" i="23"/>
  <c r="S54" i="26"/>
  <c r="R51" i="25"/>
  <c r="Z52" i="25"/>
  <c r="AA35" i="25"/>
  <c r="S14" i="25"/>
  <c r="R17" i="25"/>
  <c r="AA26" i="25"/>
  <c r="Z25" i="25"/>
  <c r="Z19" i="25"/>
  <c r="Z33" i="24"/>
  <c r="X32" i="24"/>
  <c r="Z28" i="24"/>
  <c r="T23" i="24"/>
  <c r="R44" i="19"/>
  <c r="P56" i="23"/>
  <c r="AB6" i="21"/>
  <c r="AA49" i="22"/>
  <c r="R13" i="21"/>
  <c r="P30" i="21"/>
  <c r="P59" i="21"/>
  <c r="AB44" i="21"/>
  <c r="AA26" i="20"/>
  <c r="AA87" i="20" s="1"/>
  <c r="T42" i="19"/>
  <c r="R47" i="19"/>
  <c r="R52" i="19"/>
  <c r="R14" i="19"/>
  <c r="T48" i="19"/>
  <c r="Z15" i="19"/>
  <c r="X14" i="26"/>
  <c r="T6" i="26"/>
  <c r="AC61" i="23"/>
  <c r="R53" i="19"/>
  <c r="P29" i="26"/>
  <c r="T18" i="24"/>
  <c r="AA7" i="26"/>
  <c r="AB51" i="25"/>
  <c r="AA38" i="25"/>
  <c r="R42" i="25"/>
  <c r="T13" i="25"/>
  <c r="AA32" i="25"/>
  <c r="P58" i="24"/>
  <c r="T42" i="24"/>
  <c r="AA9" i="24"/>
  <c r="Z42" i="24"/>
  <c r="AA58" i="24"/>
  <c r="AA35" i="23"/>
  <c r="T13" i="23"/>
  <c r="R48" i="19"/>
  <c r="AB27" i="23"/>
  <c r="X13" i="20"/>
  <c r="AA59" i="22"/>
  <c r="AB59" i="21"/>
  <c r="AA44" i="21"/>
  <c r="T34" i="21"/>
  <c r="AB36" i="21"/>
  <c r="AB97" i="21" s="1"/>
  <c r="T12" i="20"/>
  <c r="S34" i="19"/>
  <c r="AB13" i="19"/>
  <c r="T39" i="19"/>
  <c r="S28" i="19"/>
  <c r="AA48" i="19"/>
  <c r="X57" i="19"/>
  <c r="U13" i="21"/>
  <c r="T58" i="22"/>
  <c r="Z20" i="26"/>
  <c r="Z81" i="26" s="1"/>
  <c r="S33" i="26"/>
  <c r="AB39" i="26"/>
  <c r="AB100" i="26" s="1"/>
  <c r="T28" i="25"/>
  <c r="T45" i="25"/>
  <c r="AA22" i="24"/>
  <c r="AA83" i="24" s="1"/>
  <c r="P48" i="24"/>
  <c r="S19" i="24"/>
  <c r="Z21" i="23"/>
  <c r="O61" i="24"/>
  <c r="AA22" i="23"/>
  <c r="AA83" i="23" s="1"/>
  <c r="R43" i="23"/>
  <c r="Z58" i="22"/>
  <c r="AB46" i="22"/>
  <c r="AA25" i="22"/>
  <c r="AA86" i="22" s="1"/>
  <c r="AB58" i="22"/>
  <c r="S59" i="21"/>
  <c r="S36" i="22"/>
  <c r="AA43" i="22"/>
  <c r="R6" i="21"/>
  <c r="X33" i="21"/>
  <c r="AB37" i="21"/>
  <c r="P17" i="21"/>
  <c r="P37" i="21"/>
  <c r="R11" i="20"/>
  <c r="R9" i="20"/>
  <c r="X8" i="20"/>
  <c r="R25" i="20"/>
  <c r="AA27" i="20"/>
  <c r="S44" i="20"/>
  <c r="AA20" i="19"/>
  <c r="AA81" i="19" s="1"/>
  <c r="AA44" i="19"/>
  <c r="T20" i="19"/>
  <c r="AB41" i="19"/>
  <c r="O13" i="22"/>
  <c r="P42" i="26"/>
  <c r="AB10" i="26"/>
  <c r="P36" i="25"/>
  <c r="T13" i="19"/>
  <c r="S5" i="26"/>
  <c r="Z49" i="26"/>
  <c r="P24" i="26"/>
  <c r="T45" i="26"/>
  <c r="AA30" i="26"/>
  <c r="S39" i="26"/>
  <c r="AB55" i="26"/>
  <c r="T28" i="26"/>
  <c r="P36" i="22"/>
  <c r="P16" i="26"/>
  <c r="R40" i="26"/>
  <c r="R58" i="26"/>
  <c r="AA23" i="24"/>
  <c r="T50" i="25"/>
  <c r="T53" i="25"/>
  <c r="R28" i="24"/>
  <c r="R14" i="25"/>
  <c r="T18" i="25"/>
  <c r="X44" i="25"/>
  <c r="S17" i="25"/>
  <c r="X60" i="23"/>
  <c r="AA37" i="24"/>
  <c r="S30" i="24"/>
  <c r="R23" i="24"/>
  <c r="Z35" i="24"/>
  <c r="P20" i="24"/>
  <c r="X39" i="24"/>
  <c r="R30" i="24"/>
  <c r="R51" i="24"/>
  <c r="P40" i="23"/>
  <c r="P59" i="23"/>
  <c r="AB45" i="19"/>
  <c r="S35" i="23"/>
  <c r="T30" i="23"/>
  <c r="T38" i="23"/>
  <c r="R27" i="23"/>
  <c r="X54" i="23"/>
  <c r="Z49" i="23"/>
  <c r="Z110" i="23" s="1"/>
  <c r="S16" i="23"/>
  <c r="X9" i="22"/>
  <c r="R34" i="20"/>
  <c r="X38" i="22"/>
  <c r="S12" i="20"/>
  <c r="P14" i="21"/>
  <c r="S49" i="21"/>
  <c r="X39" i="21"/>
  <c r="X100" i="21" s="1"/>
  <c r="S45" i="20"/>
  <c r="S46" i="20"/>
  <c r="S63" i="26"/>
  <c r="P62" i="22"/>
  <c r="X62" i="23"/>
  <c r="AA62" i="23"/>
  <c r="S52" i="23"/>
  <c r="AA40" i="23"/>
  <c r="X24" i="23"/>
  <c r="P58" i="19"/>
  <c r="X7" i="23"/>
  <c r="AA43" i="23"/>
  <c r="P57" i="23"/>
  <c r="P52" i="23"/>
  <c r="P11" i="23"/>
  <c r="Z18" i="21"/>
  <c r="T13" i="22"/>
  <c r="R16" i="22"/>
  <c r="P60" i="21"/>
  <c r="P53" i="21"/>
  <c r="X50" i="21"/>
  <c r="P45" i="21"/>
  <c r="S9" i="21"/>
  <c r="T38" i="21"/>
  <c r="R14" i="20"/>
  <c r="P14" i="20"/>
  <c r="AA6" i="20"/>
  <c r="P12" i="20"/>
  <c r="AB27" i="20"/>
  <c r="P17" i="19"/>
  <c r="T60" i="19"/>
  <c r="R10" i="19"/>
  <c r="AA14" i="23"/>
  <c r="AA75" i="23" s="1"/>
  <c r="R11" i="22"/>
  <c r="P57" i="26"/>
  <c r="O61" i="22"/>
  <c r="P50" i="19"/>
  <c r="AB23" i="26"/>
  <c r="AA36" i="26"/>
  <c r="X8" i="24"/>
  <c r="AB33" i="26"/>
  <c r="AA12" i="25"/>
  <c r="AA73" i="25" s="1"/>
  <c r="AA24" i="25"/>
  <c r="T24" i="25"/>
  <c r="R39" i="25"/>
  <c r="S39" i="25"/>
  <c r="Z40" i="24"/>
  <c r="X33" i="24"/>
  <c r="T56" i="23"/>
  <c r="AA7" i="23"/>
  <c r="AA11" i="23"/>
  <c r="Z13" i="23"/>
  <c r="Z74" i="23" s="1"/>
  <c r="P50" i="23"/>
  <c r="P26" i="23"/>
  <c r="AA45" i="22"/>
  <c r="T40" i="22"/>
  <c r="Z30" i="22"/>
  <c r="X6" i="22"/>
  <c r="R41" i="22"/>
  <c r="R35" i="21"/>
  <c r="AA12" i="21"/>
  <c r="AA73" i="21" s="1"/>
  <c r="Z35" i="21"/>
  <c r="T43" i="21"/>
  <c r="R42" i="20"/>
  <c r="Z61" i="20"/>
  <c r="S17" i="19"/>
  <c r="AB42" i="19"/>
  <c r="P48" i="19"/>
  <c r="X40" i="20"/>
  <c r="X13" i="25"/>
  <c r="X74" i="25" s="1"/>
  <c r="Z7" i="26"/>
  <c r="Z9" i="26"/>
  <c r="R60" i="26"/>
  <c r="AA33" i="26"/>
  <c r="Z14" i="26"/>
  <c r="Z75" i="26" s="1"/>
  <c r="T46" i="26"/>
  <c r="S11" i="26"/>
  <c r="AB20" i="25"/>
  <c r="AB81" i="25" s="1"/>
  <c r="X29" i="25"/>
  <c r="T39" i="25"/>
  <c r="R40" i="25"/>
  <c r="Z7" i="25"/>
  <c r="T13" i="24"/>
  <c r="R49" i="24"/>
  <c r="AB31" i="24"/>
  <c r="Z11" i="24"/>
  <c r="AB5" i="23"/>
  <c r="AA5" i="23"/>
  <c r="X10" i="23"/>
  <c r="R39" i="23"/>
  <c r="P27" i="23"/>
  <c r="AA7" i="21"/>
  <c r="V61" i="25"/>
  <c r="V61" i="21"/>
  <c r="R30" i="23"/>
  <c r="T57" i="23"/>
  <c r="S27" i="23"/>
  <c r="P34" i="22"/>
  <c r="Z50" i="22"/>
  <c r="P57" i="22"/>
  <c r="AB40" i="22"/>
  <c r="Z22" i="22"/>
  <c r="Z83" i="22" s="1"/>
  <c r="P26" i="22"/>
  <c r="X41" i="20"/>
  <c r="S44" i="22"/>
  <c r="S20" i="22"/>
  <c r="AA38" i="22"/>
  <c r="AB27" i="21"/>
  <c r="AB88" i="21" s="1"/>
  <c r="P10" i="21"/>
  <c r="S33" i="21"/>
  <c r="X15" i="21"/>
  <c r="X23" i="21"/>
  <c r="S28" i="21"/>
  <c r="T58" i="21"/>
  <c r="T52" i="21"/>
  <c r="AB13" i="21"/>
  <c r="R48" i="21"/>
  <c r="X21" i="20"/>
  <c r="X82" i="20" s="1"/>
  <c r="S17" i="20"/>
  <c r="AB22" i="20"/>
  <c r="AB83" i="20" s="1"/>
  <c r="AA16" i="20"/>
  <c r="X33" i="20"/>
  <c r="X94" i="20" s="1"/>
  <c r="T57" i="20"/>
  <c r="AB60" i="20"/>
  <c r="Z12" i="20"/>
  <c r="Z73" i="20" s="1"/>
  <c r="Z16" i="20"/>
  <c r="Z29" i="19"/>
  <c r="R33" i="19"/>
  <c r="P12" i="19"/>
  <c r="P5" i="19"/>
  <c r="T23" i="22"/>
  <c r="Z54" i="23"/>
  <c r="T24" i="23"/>
  <c r="AB41" i="26"/>
  <c r="AB36" i="25"/>
  <c r="AB97" i="25" s="1"/>
  <c r="O61" i="26"/>
  <c r="X14" i="19"/>
  <c r="X75" i="19" s="1"/>
  <c r="Z35" i="26"/>
  <c r="AB50" i="26"/>
  <c r="X36" i="26"/>
  <c r="X97" i="26" s="1"/>
  <c r="T33" i="26"/>
  <c r="R36" i="26"/>
  <c r="R19" i="26"/>
  <c r="S48" i="22"/>
  <c r="S34" i="25"/>
  <c r="S28" i="26"/>
  <c r="R45" i="26"/>
  <c r="Z33" i="26"/>
  <c r="X20" i="26"/>
  <c r="X81" i="26" s="1"/>
  <c r="R50" i="26"/>
  <c r="AB30" i="26"/>
  <c r="Z15" i="25"/>
  <c r="R43" i="25"/>
  <c r="AB26" i="25"/>
  <c r="X10" i="25"/>
  <c r="AA40" i="25"/>
  <c r="S54" i="25"/>
  <c r="R25" i="25"/>
  <c r="T33" i="25"/>
  <c r="AB7" i="25"/>
  <c r="T36" i="25"/>
  <c r="AB40" i="25"/>
  <c r="AA9" i="23"/>
  <c r="S38" i="24"/>
  <c r="T29" i="24"/>
  <c r="P42" i="24"/>
  <c r="AB47" i="24"/>
  <c r="AA24" i="24"/>
  <c r="P17" i="24"/>
  <c r="Z12" i="24"/>
  <c r="Z73" i="24" s="1"/>
  <c r="S15" i="24"/>
  <c r="S43" i="24"/>
  <c r="AB53" i="24"/>
  <c r="X45" i="24"/>
  <c r="AA56" i="24"/>
  <c r="R56" i="22"/>
  <c r="R58" i="21"/>
  <c r="AB16" i="21"/>
  <c r="X30" i="21"/>
  <c r="X61" i="20"/>
  <c r="S8" i="19"/>
  <c r="Z16" i="19"/>
  <c r="X10" i="19"/>
  <c r="X71" i="19" s="1"/>
  <c r="R45" i="19"/>
  <c r="Z45" i="26"/>
  <c r="AB13" i="26"/>
  <c r="N61" i="21"/>
  <c r="Q61" i="24"/>
  <c r="P38" i="24"/>
  <c r="P12" i="26"/>
  <c r="T42" i="26"/>
  <c r="P47" i="23"/>
  <c r="S55" i="26"/>
  <c r="S11" i="25"/>
  <c r="AB53" i="25"/>
  <c r="AB31" i="25"/>
  <c r="AA36" i="23"/>
  <c r="AB41" i="24"/>
  <c r="R34" i="24"/>
  <c r="P24" i="24"/>
  <c r="X41" i="24"/>
  <c r="AA7" i="22"/>
  <c r="R34" i="23"/>
  <c r="R37" i="23"/>
  <c r="AB55" i="23"/>
  <c r="T54" i="21"/>
  <c r="P45" i="23"/>
  <c r="X34" i="21"/>
  <c r="X95" i="21" s="1"/>
  <c r="P60" i="22"/>
  <c r="S25" i="22"/>
  <c r="X41" i="21"/>
  <c r="P54" i="21"/>
  <c r="T45" i="21"/>
  <c r="T10" i="21"/>
  <c r="AA56" i="20"/>
  <c r="X30" i="20"/>
  <c r="AB24" i="20"/>
  <c r="AB85" i="20" s="1"/>
  <c r="X27" i="20"/>
  <c r="AB50" i="19"/>
  <c r="O13" i="26"/>
  <c r="X48" i="25"/>
  <c r="AA23" i="26"/>
  <c r="P27" i="26"/>
  <c r="S29" i="22"/>
  <c r="R49" i="26"/>
  <c r="R58" i="25"/>
  <c r="P14" i="26"/>
  <c r="S53" i="25"/>
  <c r="Z53" i="25"/>
  <c r="P15" i="25"/>
  <c r="P39" i="25"/>
  <c r="Z21" i="25"/>
  <c r="Z82" i="25" s="1"/>
  <c r="S46" i="24"/>
  <c r="R60" i="24"/>
  <c r="S51" i="24"/>
  <c r="P46" i="24"/>
  <c r="P6" i="24"/>
  <c r="Z54" i="24"/>
  <c r="AA59" i="23"/>
  <c r="Z14" i="23"/>
  <c r="Z75" i="23" s="1"/>
  <c r="T52" i="23"/>
  <c r="P31" i="23"/>
  <c r="X58" i="23"/>
  <c r="AC61" i="22"/>
  <c r="T31" i="23"/>
  <c r="P22" i="23"/>
  <c r="X45" i="23"/>
  <c r="R34" i="22"/>
  <c r="R43" i="22"/>
  <c r="P18" i="22"/>
  <c r="Z39" i="20"/>
  <c r="R49" i="22"/>
  <c r="AA10" i="21"/>
  <c r="Z55" i="22"/>
  <c r="X12" i="22"/>
  <c r="X73" i="22" s="1"/>
  <c r="X55" i="22"/>
  <c r="T28" i="21"/>
  <c r="T49" i="21"/>
  <c r="R27" i="20"/>
  <c r="R27" i="21"/>
  <c r="R32" i="21"/>
  <c r="P15" i="21"/>
  <c r="E78" i="21" s="1"/>
  <c r="R51" i="21"/>
  <c r="T20" i="21"/>
  <c r="AA18" i="21"/>
  <c r="T50" i="21"/>
  <c r="P51" i="20"/>
  <c r="T44" i="20"/>
  <c r="Z30" i="20"/>
  <c r="AA18" i="20"/>
  <c r="Z40" i="20"/>
  <c r="T53" i="20"/>
  <c r="AA12" i="20"/>
  <c r="X37" i="20"/>
  <c r="R54" i="19"/>
  <c r="AA52" i="19"/>
  <c r="S10" i="19"/>
  <c r="AB31" i="19"/>
  <c r="X32" i="19"/>
  <c r="Z8" i="19"/>
  <c r="S13" i="19"/>
  <c r="X7" i="21"/>
  <c r="R23" i="26"/>
  <c r="R9" i="25"/>
  <c r="R43" i="26"/>
  <c r="S18" i="26"/>
  <c r="V61" i="23"/>
  <c r="W61" i="22"/>
  <c r="X23" i="22"/>
  <c r="T24" i="26"/>
  <c r="T14" i="26"/>
  <c r="T15" i="26"/>
  <c r="Z39" i="26"/>
  <c r="Z37" i="25"/>
  <c r="AA40" i="26"/>
  <c r="Z52" i="26"/>
  <c r="Z25" i="26"/>
  <c r="X15" i="24"/>
  <c r="X76" i="24" s="1"/>
  <c r="R12" i="26"/>
  <c r="R24" i="26"/>
  <c r="X16" i="26"/>
  <c r="S43" i="25"/>
  <c r="T41" i="25"/>
  <c r="P51" i="25"/>
  <c r="R53" i="25"/>
  <c r="T10" i="25"/>
  <c r="S49" i="25"/>
  <c r="R5" i="25"/>
  <c r="AB48" i="25"/>
  <c r="P23" i="25"/>
  <c r="P19" i="25"/>
  <c r="X9" i="25"/>
  <c r="R59" i="23"/>
  <c r="R52" i="24"/>
  <c r="AB12" i="24"/>
  <c r="AB73" i="24" s="1"/>
  <c r="AA44" i="24"/>
  <c r="S34" i="24"/>
  <c r="AA52" i="24"/>
  <c r="AA50" i="24"/>
  <c r="S32" i="24"/>
  <c r="R10" i="24"/>
  <c r="T44" i="24"/>
  <c r="P60" i="24"/>
  <c r="P34" i="23"/>
  <c r="AA23" i="23"/>
  <c r="X11" i="23"/>
  <c r="AB36" i="19"/>
  <c r="AB97" i="19" s="1"/>
  <c r="R25" i="23"/>
  <c r="P23" i="23"/>
  <c r="T21" i="23"/>
  <c r="P17" i="23"/>
  <c r="X37" i="23"/>
  <c r="Z19" i="23"/>
  <c r="AB22" i="23"/>
  <c r="AB83" i="23" s="1"/>
  <c r="Z46" i="23"/>
  <c r="AB51" i="23"/>
  <c r="X32" i="22"/>
  <c r="X36" i="22"/>
  <c r="P10" i="22"/>
  <c r="T9" i="22"/>
  <c r="AA53" i="22"/>
  <c r="AA51" i="21"/>
  <c r="R56" i="21"/>
  <c r="Z5" i="21"/>
  <c r="Z7" i="21"/>
  <c r="X15" i="20"/>
  <c r="X76" i="20" s="1"/>
  <c r="Z52" i="20"/>
  <c r="AB20" i="19"/>
  <c r="X60" i="19"/>
  <c r="N13" i="23"/>
  <c r="P33" i="26"/>
  <c r="N61" i="24"/>
  <c r="AC61" i="24"/>
  <c r="S20" i="25"/>
  <c r="R6" i="26"/>
  <c r="X35" i="26"/>
  <c r="S13" i="24"/>
  <c r="Z50" i="26"/>
  <c r="X20" i="25"/>
  <c r="X81" i="25" s="1"/>
  <c r="Z52" i="24"/>
  <c r="Z21" i="24"/>
  <c r="R38" i="24"/>
  <c r="AB60" i="24"/>
  <c r="P5" i="24"/>
  <c r="T8" i="24"/>
  <c r="AB53" i="23"/>
  <c r="Z24" i="23"/>
  <c r="S44" i="23"/>
  <c r="Z7" i="23"/>
  <c r="X8" i="23"/>
  <c r="AB12" i="23"/>
  <c r="AB73" i="23" s="1"/>
  <c r="AA30" i="22"/>
  <c r="T21" i="22"/>
  <c r="AB47" i="22"/>
  <c r="S47" i="22"/>
  <c r="X22" i="21"/>
  <c r="X83" i="21" s="1"/>
  <c r="Z22" i="21"/>
  <c r="Z83" i="21" s="1"/>
  <c r="R41" i="21"/>
  <c r="Z6" i="20"/>
  <c r="AB29" i="20"/>
  <c r="Z43" i="20"/>
  <c r="P21" i="19"/>
  <c r="R57" i="19"/>
  <c r="AA25" i="19"/>
  <c r="T8" i="19"/>
  <c r="P37" i="19"/>
  <c r="AB40" i="26"/>
  <c r="AA46" i="26"/>
  <c r="Z59" i="26"/>
  <c r="AA33" i="24"/>
  <c r="Z31" i="26"/>
  <c r="AA31" i="26"/>
  <c r="AA45" i="25"/>
  <c r="T32" i="25"/>
  <c r="R55" i="25"/>
  <c r="R45" i="25"/>
  <c r="R46" i="25"/>
  <c r="Z49" i="25"/>
  <c r="Z22" i="24"/>
  <c r="Z83" i="24" s="1"/>
  <c r="X56" i="24"/>
  <c r="S28" i="24"/>
  <c r="AB6" i="24"/>
  <c r="Z15" i="24"/>
  <c r="Z76" i="24" s="1"/>
  <c r="AA8" i="23"/>
  <c r="X35" i="23"/>
  <c r="R38" i="23"/>
  <c r="T33" i="23"/>
  <c r="U61" i="21"/>
  <c r="Q61" i="26"/>
  <c r="P13" i="22"/>
  <c r="S19" i="23"/>
  <c r="R45" i="23"/>
  <c r="R20" i="22"/>
  <c r="AA27" i="22"/>
  <c r="AA88" i="22" s="1"/>
  <c r="T54" i="22"/>
  <c r="AA16" i="22"/>
  <c r="AA77" i="22" s="1"/>
  <c r="Z59" i="21"/>
  <c r="X50" i="22"/>
  <c r="AA36" i="22"/>
  <c r="AA97" i="22" s="1"/>
  <c r="P9" i="21"/>
  <c r="T41" i="21"/>
  <c r="T35" i="21"/>
  <c r="X53" i="21"/>
  <c r="AA38" i="21"/>
  <c r="P42" i="21"/>
  <c r="S44" i="21"/>
  <c r="AB50" i="21"/>
  <c r="P25" i="20"/>
  <c r="Z15" i="20"/>
  <c r="P19" i="20"/>
  <c r="R58" i="20"/>
  <c r="R52" i="20"/>
  <c r="AB50" i="20"/>
  <c r="Z20" i="20"/>
  <c r="Z58" i="20"/>
  <c r="Z50" i="19"/>
  <c r="AB30" i="19"/>
  <c r="S58" i="19"/>
  <c r="Z43" i="19"/>
  <c r="X41" i="25"/>
  <c r="P5" i="25"/>
  <c r="R48" i="25"/>
  <c r="T14" i="25"/>
  <c r="Y61" i="23"/>
  <c r="U10" i="19"/>
  <c r="T16" i="25"/>
  <c r="AA57" i="26"/>
  <c r="AB45" i="26"/>
  <c r="AB29" i="26"/>
  <c r="T54" i="26"/>
  <c r="X34" i="24"/>
  <c r="X95" i="24" s="1"/>
  <c r="P34" i="26"/>
  <c r="P39" i="26"/>
  <c r="AA27" i="25"/>
  <c r="AA88" i="25" s="1"/>
  <c r="X15" i="26"/>
  <c r="X76" i="26" s="1"/>
  <c r="AB15" i="26"/>
  <c r="AB76" i="26" s="1"/>
  <c r="S27" i="26"/>
  <c r="E81" i="26" s="1"/>
  <c r="S5" i="22"/>
  <c r="X30" i="25"/>
  <c r="S48" i="24"/>
  <c r="S31" i="25"/>
  <c r="Z5" i="25"/>
  <c r="S24" i="25"/>
  <c r="R56" i="25"/>
  <c r="AA13" i="25"/>
  <c r="AA48" i="25"/>
  <c r="AB55" i="25"/>
  <c r="X35" i="24"/>
  <c r="AB55" i="24"/>
  <c r="X23" i="24"/>
  <c r="AA5" i="24"/>
  <c r="S24" i="24"/>
  <c r="T26" i="24"/>
  <c r="X47" i="24"/>
  <c r="AA18" i="24"/>
  <c r="S14" i="24"/>
  <c r="AA34" i="24"/>
  <c r="P44" i="24"/>
  <c r="X17" i="23"/>
  <c r="X49" i="23"/>
  <c r="X110" i="23" s="1"/>
  <c r="Z34" i="23"/>
  <c r="AB50" i="23"/>
  <c r="R19" i="23"/>
  <c r="R9" i="23"/>
  <c r="Z32" i="23"/>
  <c r="T20" i="23"/>
  <c r="AB18" i="23"/>
  <c r="P60" i="23"/>
  <c r="T60" i="23"/>
  <c r="Z25" i="22"/>
  <c r="Z86" i="22" s="1"/>
  <c r="S37" i="22"/>
  <c r="P21" i="22"/>
  <c r="T46" i="22"/>
  <c r="P23" i="22"/>
  <c r="T55" i="22"/>
  <c r="S30" i="21"/>
  <c r="AA19" i="21"/>
  <c r="AB43" i="20"/>
  <c r="X47" i="20"/>
  <c r="AA21" i="20"/>
  <c r="AA82" i="20" s="1"/>
  <c r="S20" i="20"/>
  <c r="H81" i="20" s="1"/>
  <c r="Z26" i="20"/>
  <c r="Z87" i="20" s="1"/>
  <c r="Z48" i="20"/>
  <c r="Z109" i="20" s="1"/>
  <c r="R16" i="23"/>
  <c r="T22" i="23"/>
  <c r="AB45" i="23"/>
  <c r="P14" i="23"/>
  <c r="S13" i="23"/>
  <c r="T9" i="23"/>
  <c r="Z40" i="23"/>
  <c r="AA55" i="23"/>
  <c r="AA12" i="23"/>
  <c r="AA73" i="23" s="1"/>
  <c r="R22" i="21"/>
  <c r="S17" i="22"/>
  <c r="X13" i="22"/>
  <c r="X74" i="22" s="1"/>
  <c r="AA55" i="22"/>
  <c r="Z24" i="21"/>
  <c r="S12" i="21"/>
  <c r="R37" i="21"/>
  <c r="P46" i="21"/>
  <c r="R10" i="21"/>
  <c r="Z54" i="21"/>
  <c r="X58" i="21"/>
  <c r="T56" i="21"/>
  <c r="P57" i="20"/>
  <c r="R54" i="20"/>
  <c r="R19" i="20"/>
  <c r="Z10" i="20"/>
  <c r="AB44" i="20"/>
  <c r="P5" i="20"/>
  <c r="R49" i="19"/>
  <c r="T57" i="19"/>
  <c r="N13" i="25"/>
  <c r="S51" i="20"/>
  <c r="AA29" i="25"/>
  <c r="R41" i="24"/>
  <c r="T56" i="26"/>
  <c r="P22" i="26"/>
  <c r="AB38" i="25"/>
  <c r="X18" i="26"/>
  <c r="AA10" i="24"/>
  <c r="R27" i="26"/>
  <c r="AA21" i="26"/>
  <c r="AA82" i="26" s="1"/>
  <c r="AA42" i="25"/>
  <c r="R31" i="25"/>
  <c r="AB44" i="25"/>
  <c r="S44" i="25"/>
  <c r="P30" i="25"/>
  <c r="AB16" i="25"/>
  <c r="AA42" i="24"/>
  <c r="AA15" i="24"/>
  <c r="AA76" i="24" s="1"/>
  <c r="P39" i="24"/>
  <c r="S9" i="24"/>
  <c r="AB14" i="23"/>
  <c r="AB75" i="23" s="1"/>
  <c r="X20" i="23"/>
  <c r="X81" i="23" s="1"/>
  <c r="AA57" i="23"/>
  <c r="S37" i="23"/>
  <c r="AB57" i="23"/>
  <c r="P43" i="23"/>
  <c r="AA60" i="22"/>
  <c r="X25" i="22"/>
  <c r="X86" i="22" s="1"/>
  <c r="X47" i="22"/>
  <c r="R44" i="22"/>
  <c r="S5" i="21"/>
  <c r="AB59" i="22"/>
  <c r="AA34" i="22"/>
  <c r="AA95" i="22" s="1"/>
  <c r="R54" i="21"/>
  <c r="S15" i="21"/>
  <c r="E81" i="21" s="1"/>
  <c r="S22" i="21"/>
  <c r="AB52" i="21"/>
  <c r="P40" i="21"/>
  <c r="Z18" i="20"/>
  <c r="P10" i="20"/>
  <c r="AB10" i="20"/>
  <c r="X25" i="20"/>
  <c r="P34" i="19"/>
  <c r="P15" i="19"/>
  <c r="S30" i="22"/>
  <c r="R59" i="25"/>
  <c r="Z53" i="26"/>
  <c r="AC61" i="25"/>
  <c r="P30" i="19"/>
  <c r="T40" i="26"/>
  <c r="AA27" i="26"/>
  <c r="AB26" i="24"/>
  <c r="AA49" i="26"/>
  <c r="AA110" i="26" s="1"/>
  <c r="S23" i="23"/>
  <c r="X6" i="26"/>
  <c r="X43" i="20"/>
  <c r="Z56" i="20"/>
  <c r="T45" i="20"/>
  <c r="T26" i="19"/>
  <c r="T28" i="19"/>
  <c r="Q12" i="19"/>
  <c r="AA53" i="25"/>
  <c r="AA60" i="26"/>
  <c r="T6" i="25"/>
  <c r="R29" i="26"/>
  <c r="S14" i="26"/>
  <c r="Z32" i="22"/>
  <c r="P60" i="26"/>
  <c r="P58" i="26"/>
  <c r="T26" i="25"/>
  <c r="X31" i="26"/>
  <c r="S36" i="25"/>
  <c r="S9" i="25"/>
  <c r="P29" i="25"/>
  <c r="T58" i="25"/>
  <c r="AB29" i="25"/>
  <c r="Z38" i="25"/>
  <c r="AB19" i="24"/>
  <c r="S60" i="24"/>
  <c r="S57" i="24"/>
  <c r="R46" i="24"/>
  <c r="P33" i="24"/>
  <c r="AA47" i="23"/>
  <c r="P12" i="23"/>
  <c r="AB35" i="23"/>
  <c r="S6" i="23"/>
  <c r="AA19" i="23"/>
  <c r="X28" i="23"/>
  <c r="AB37" i="22"/>
  <c r="R24" i="22"/>
  <c r="AB24" i="22"/>
  <c r="Z40" i="22"/>
  <c r="T31" i="22"/>
  <c r="R58" i="22"/>
  <c r="P38" i="22"/>
  <c r="P27" i="22"/>
  <c r="S20" i="21"/>
  <c r="X37" i="21"/>
  <c r="AB41" i="21"/>
  <c r="X43" i="21"/>
  <c r="R11" i="21"/>
  <c r="S37" i="21"/>
  <c r="AB39" i="20"/>
  <c r="Z32" i="20"/>
  <c r="T8" i="20"/>
  <c r="S36" i="20"/>
  <c r="P14" i="19"/>
  <c r="X52" i="19"/>
  <c r="Q13" i="25"/>
  <c r="H79" i="25" s="1"/>
  <c r="AB32" i="25"/>
  <c r="Z27" i="21"/>
  <c r="Z88" i="21" s="1"/>
  <c r="U61" i="25"/>
  <c r="Z27" i="23"/>
  <c r="S50" i="26"/>
  <c r="S31" i="26"/>
  <c r="T29" i="26"/>
  <c r="AA7" i="25"/>
  <c r="S48" i="26"/>
  <c r="X43" i="24"/>
  <c r="P6" i="26"/>
  <c r="X45" i="26"/>
  <c r="P26" i="25"/>
  <c r="Z10" i="25"/>
  <c r="AB45" i="25"/>
  <c r="S12" i="25"/>
  <c r="Z29" i="25"/>
  <c r="Z46" i="25"/>
  <c r="T48" i="24"/>
  <c r="P21" i="24"/>
  <c r="X53" i="24"/>
  <c r="X48" i="24"/>
  <c r="S22" i="24"/>
  <c r="Z35" i="23"/>
  <c r="X25" i="23"/>
  <c r="X86" i="23" s="1"/>
  <c r="AB9" i="23"/>
  <c r="Z11" i="23"/>
  <c r="AB7" i="23"/>
  <c r="R48" i="23"/>
  <c r="AB21" i="19"/>
  <c r="AB82" i="19" s="1"/>
  <c r="Z10" i="19"/>
  <c r="Z71" i="19" s="1"/>
  <c r="Z27" i="19"/>
  <c r="U13" i="26"/>
  <c r="Z32" i="21"/>
  <c r="S33" i="20"/>
  <c r="Z21" i="26"/>
  <c r="Z82" i="26" s="1"/>
  <c r="X10" i="26"/>
  <c r="X26" i="26"/>
  <c r="AB52" i="26"/>
  <c r="Z37" i="21"/>
  <c r="S46" i="26"/>
  <c r="R18" i="25"/>
  <c r="P11" i="21"/>
  <c r="AA21" i="25"/>
  <c r="X6" i="25"/>
  <c r="R38" i="22"/>
  <c r="X27" i="25"/>
  <c r="S20" i="23"/>
  <c r="S54" i="24"/>
  <c r="S11" i="24"/>
  <c r="T55" i="24"/>
  <c r="AA31" i="24"/>
  <c r="S41" i="24"/>
  <c r="Z19" i="24"/>
  <c r="Z56" i="23"/>
  <c r="P28" i="21"/>
  <c r="T44" i="23"/>
  <c r="Z58" i="23"/>
  <c r="X41" i="23"/>
  <c r="X60" i="22"/>
  <c r="R46" i="22"/>
  <c r="Z38" i="22"/>
  <c r="Z7" i="22"/>
  <c r="AA28" i="20"/>
  <c r="Z24" i="20"/>
  <c r="Z85" i="20" s="1"/>
  <c r="S45" i="21"/>
  <c r="P31" i="21"/>
  <c r="AA34" i="21"/>
  <c r="AA95" i="21" s="1"/>
  <c r="AB32" i="21"/>
  <c r="Z10" i="21"/>
  <c r="AA7" i="20"/>
  <c r="AA60" i="20"/>
  <c r="AA47" i="20"/>
  <c r="R55" i="20"/>
  <c r="Z37" i="20"/>
  <c r="S55" i="20"/>
  <c r="AA55" i="19"/>
  <c r="AB5" i="19"/>
  <c r="X58" i="22"/>
  <c r="AB29" i="24"/>
  <c r="N61" i="19"/>
  <c r="Y61" i="25"/>
  <c r="Z31" i="25"/>
  <c r="AA44" i="26"/>
  <c r="Z19" i="22"/>
  <c r="S22" i="26"/>
  <c r="P18" i="26"/>
  <c r="P37" i="25"/>
  <c r="R34" i="25"/>
  <c r="AB56" i="25"/>
  <c r="T54" i="25"/>
  <c r="X39" i="25"/>
  <c r="S58" i="25"/>
  <c r="AB49" i="25"/>
  <c r="AB59" i="25"/>
  <c r="P40" i="24"/>
  <c r="Z59" i="24"/>
  <c r="X29" i="24"/>
  <c r="Z56" i="24"/>
  <c r="T46" i="24"/>
  <c r="Z23" i="24"/>
  <c r="S40" i="23"/>
  <c r="AA37" i="19"/>
  <c r="Z52" i="23"/>
  <c r="AB60" i="23"/>
  <c r="AB47" i="23"/>
  <c r="R12" i="23"/>
  <c r="T15" i="20"/>
  <c r="E82" i="20" s="1"/>
  <c r="AB7" i="21"/>
  <c r="Z9" i="22"/>
  <c r="AA47" i="22"/>
  <c r="AB16" i="22"/>
  <c r="AB77" i="22" s="1"/>
  <c r="P40" i="22"/>
  <c r="S18" i="22"/>
  <c r="AB57" i="26"/>
  <c r="P53" i="25"/>
  <c r="Z32" i="25"/>
  <c r="X53" i="25"/>
  <c r="T21" i="25"/>
  <c r="AB33" i="25"/>
  <c r="S29" i="25"/>
  <c r="AA59" i="24"/>
  <c r="R55" i="24"/>
  <c r="T39" i="24"/>
  <c r="S49" i="24"/>
  <c r="T51" i="24"/>
  <c r="X19" i="24"/>
  <c r="AA21" i="22"/>
  <c r="Z25" i="23"/>
  <c r="Z86" i="23" s="1"/>
  <c r="T6" i="23"/>
  <c r="X47" i="23"/>
  <c r="R17" i="23"/>
  <c r="AB37" i="23"/>
  <c r="Z16" i="23"/>
  <c r="S12" i="22"/>
  <c r="X34" i="22"/>
  <c r="X95" i="22" s="1"/>
  <c r="S48" i="23"/>
  <c r="S40" i="22"/>
  <c r="Z34" i="22"/>
  <c r="Z95" i="22" s="1"/>
  <c r="Z17" i="22"/>
  <c r="AA11" i="22"/>
  <c r="AB28" i="22"/>
  <c r="S55" i="21"/>
  <c r="AB11" i="22"/>
  <c r="T52" i="22"/>
  <c r="X35" i="20"/>
  <c r="X96" i="20" s="1"/>
  <c r="T35" i="22"/>
  <c r="AB9" i="22"/>
  <c r="P11" i="22"/>
  <c r="P48" i="22"/>
  <c r="S41" i="21"/>
  <c r="S17" i="21"/>
  <c r="AB24" i="21"/>
  <c r="Z42" i="21"/>
  <c r="AA14" i="21"/>
  <c r="AA75" i="21" s="1"/>
  <c r="P50" i="21"/>
  <c r="X35" i="21"/>
  <c r="T17" i="21"/>
  <c r="Z39" i="21"/>
  <c r="Z100" i="21" s="1"/>
  <c r="T36" i="21"/>
  <c r="AA58" i="20"/>
  <c r="T32" i="20"/>
  <c r="R44" i="20"/>
  <c r="AA49" i="20"/>
  <c r="Z46" i="20"/>
  <c r="P45" i="20"/>
  <c r="P38" i="20"/>
  <c r="S18" i="20"/>
  <c r="P20" i="20"/>
  <c r="R37" i="20"/>
  <c r="AA18" i="19"/>
  <c r="P28" i="19"/>
  <c r="S52" i="19"/>
  <c r="AB16" i="19"/>
  <c r="Z61" i="23"/>
  <c r="R6" i="19"/>
  <c r="W62" i="24"/>
  <c r="S26" i="22"/>
  <c r="T18" i="22"/>
  <c r="AA5" i="21"/>
  <c r="R31" i="22"/>
  <c r="AB34" i="22"/>
  <c r="AB95" i="22" s="1"/>
  <c r="AA19" i="22"/>
  <c r="R59" i="21"/>
  <c r="AB28" i="21"/>
  <c r="S26" i="21"/>
  <c r="T26" i="21"/>
  <c r="P34" i="21"/>
  <c r="S38" i="21"/>
  <c r="P32" i="20"/>
  <c r="P22" i="20"/>
  <c r="S29" i="20"/>
  <c r="X18" i="20"/>
  <c r="S8" i="20"/>
  <c r="T17" i="20"/>
  <c r="P15" i="20"/>
  <c r="AB32" i="19"/>
  <c r="S18" i="19"/>
  <c r="S48" i="19"/>
  <c r="AB10" i="19"/>
  <c r="AB71" i="19" s="1"/>
  <c r="AB61" i="21"/>
  <c r="R6" i="20"/>
  <c r="N62" i="23"/>
  <c r="R7" i="21"/>
  <c r="T50" i="22"/>
  <c r="R29" i="22"/>
  <c r="S50" i="22"/>
  <c r="AA8" i="22"/>
  <c r="AB23" i="21"/>
  <c r="AA51" i="22"/>
  <c r="X44" i="22"/>
  <c r="R35" i="22"/>
  <c r="P55" i="22"/>
  <c r="R22" i="22"/>
  <c r="R14" i="22"/>
  <c r="R49" i="21"/>
  <c r="T41" i="22"/>
  <c r="AA43" i="20"/>
  <c r="X16" i="22"/>
  <c r="AB43" i="22"/>
  <c r="T59" i="22"/>
  <c r="R23" i="20"/>
  <c r="S52" i="21"/>
  <c r="AB47" i="21"/>
  <c r="AA57" i="21"/>
  <c r="S34" i="21"/>
  <c r="X11" i="21"/>
  <c r="P26" i="21"/>
  <c r="AA49" i="21"/>
  <c r="AA110" i="21" s="1"/>
  <c r="Z29" i="21"/>
  <c r="R52" i="21"/>
  <c r="AB35" i="20"/>
  <c r="AB96" i="20" s="1"/>
  <c r="X51" i="20"/>
  <c r="P29" i="20"/>
  <c r="AA37" i="20"/>
  <c r="AA41" i="20"/>
  <c r="AB25" i="20"/>
  <c r="P36" i="20"/>
  <c r="T55" i="20"/>
  <c r="R48" i="20"/>
  <c r="X37" i="19"/>
  <c r="X17" i="19"/>
  <c r="P10" i="19"/>
  <c r="T61" i="22"/>
  <c r="U62" i="26"/>
  <c r="AB31" i="22"/>
  <c r="AB18" i="22"/>
  <c r="S55" i="22"/>
  <c r="S9" i="22"/>
  <c r="Z15" i="22"/>
  <c r="Z76" i="22" s="1"/>
  <c r="T5" i="22"/>
  <c r="Z43" i="21"/>
  <c r="T12" i="21"/>
  <c r="AB48" i="21"/>
  <c r="S25" i="21"/>
  <c r="T5" i="21"/>
  <c r="R19" i="21"/>
  <c r="R39" i="20"/>
  <c r="S41" i="20"/>
  <c r="S59" i="20"/>
  <c r="P49" i="20"/>
  <c r="AA33" i="20"/>
  <c r="AA94" i="20" s="1"/>
  <c r="R30" i="20"/>
  <c r="S41" i="19"/>
  <c r="S39" i="19"/>
  <c r="T29" i="19"/>
  <c r="AB52" i="19"/>
  <c r="Z53" i="19"/>
  <c r="V62" i="22"/>
  <c r="X61" i="22"/>
  <c r="T7" i="25"/>
  <c r="AA5" i="22"/>
  <c r="X51" i="22"/>
  <c r="X58" i="20"/>
  <c r="R26" i="22"/>
  <c r="AB19" i="21"/>
  <c r="AB34" i="21"/>
  <c r="AB95" i="21" s="1"/>
  <c r="AA29" i="21"/>
  <c r="X9" i="21"/>
  <c r="S6" i="21"/>
  <c r="T60" i="21"/>
  <c r="AA51" i="20"/>
  <c r="AA29" i="20"/>
  <c r="S49" i="20"/>
  <c r="R59" i="20"/>
  <c r="P55" i="20"/>
  <c r="R34" i="19"/>
  <c r="AA28" i="19"/>
  <c r="Z35" i="19"/>
  <c r="R19" i="19"/>
  <c r="T16" i="19"/>
  <c r="P31" i="19"/>
  <c r="AA32" i="22"/>
  <c r="R6" i="22"/>
  <c r="AA17" i="22"/>
  <c r="Z52" i="21"/>
  <c r="R12" i="22"/>
  <c r="P29" i="22"/>
  <c r="T28" i="22"/>
  <c r="Z60" i="21"/>
  <c r="R14" i="21"/>
  <c r="X19" i="21"/>
  <c r="S10" i="21"/>
  <c r="T25" i="21"/>
  <c r="Z47" i="21"/>
  <c r="P18" i="21"/>
  <c r="H78" i="21" s="1"/>
  <c r="T39" i="21"/>
  <c r="AA41" i="21"/>
  <c r="T27" i="20"/>
  <c r="T59" i="20"/>
  <c r="S15" i="20"/>
  <c r="AB53" i="20"/>
  <c r="P17" i="20"/>
  <c r="P41" i="20"/>
  <c r="X53" i="20"/>
  <c r="R4" i="20"/>
  <c r="Z30" i="19"/>
  <c r="Z56" i="19"/>
  <c r="AB37" i="19"/>
  <c r="Z24" i="19"/>
  <c r="Z85" i="19" s="1"/>
  <c r="T7" i="26"/>
  <c r="P6" i="19"/>
  <c r="Y62" i="21"/>
  <c r="AA56" i="22"/>
  <c r="P44" i="22"/>
  <c r="S59" i="22"/>
  <c r="AA13" i="22"/>
  <c r="Z41" i="22"/>
  <c r="X28" i="22"/>
  <c r="AA27" i="21"/>
  <c r="AA88" i="21" s="1"/>
  <c r="X55" i="21"/>
  <c r="AB54" i="21"/>
  <c r="P6" i="21"/>
  <c r="P21" i="21"/>
  <c r="R16" i="20"/>
  <c r="AA13" i="20"/>
  <c r="X10" i="20"/>
  <c r="T10" i="20"/>
  <c r="T42" i="20"/>
  <c r="Z22" i="19"/>
  <c r="Z83" i="19" s="1"/>
  <c r="T33" i="19"/>
  <c r="Z58" i="19"/>
  <c r="R61" i="21"/>
  <c r="T61" i="23"/>
  <c r="AA61" i="24"/>
  <c r="T6" i="19"/>
  <c r="P42" i="22"/>
  <c r="X41" i="22"/>
  <c r="S42" i="21"/>
  <c r="Z59" i="22"/>
  <c r="X5" i="21"/>
  <c r="S60" i="21"/>
  <c r="AA15" i="21"/>
  <c r="AA76" i="21" s="1"/>
  <c r="R42" i="21"/>
  <c r="AA45" i="21"/>
  <c r="P47" i="21"/>
  <c r="Z41" i="20"/>
  <c r="T35" i="20"/>
  <c r="AB7" i="20"/>
  <c r="T29" i="20"/>
  <c r="AB16" i="20"/>
  <c r="AA33" i="19"/>
  <c r="T52" i="19"/>
  <c r="X44" i="19"/>
  <c r="P60" i="19"/>
  <c r="P40" i="19"/>
  <c r="AB14" i="19"/>
  <c r="AC62" i="21"/>
  <c r="P61" i="23"/>
  <c r="T7" i="21"/>
  <c r="AB61" i="25"/>
  <c r="S22" i="20"/>
  <c r="R8" i="19"/>
  <c r="AB50" i="22"/>
  <c r="T26" i="22"/>
  <c r="X12" i="21"/>
  <c r="S47" i="21"/>
  <c r="AB45" i="21"/>
  <c r="R15" i="21"/>
  <c r="E80" i="21" s="1"/>
  <c r="S23" i="21"/>
  <c r="AB11" i="21"/>
  <c r="P39" i="20"/>
  <c r="R20" i="20"/>
  <c r="H80" i="20" s="1"/>
  <c r="T38" i="20"/>
  <c r="Z53" i="20"/>
  <c r="S61" i="20"/>
  <c r="AA31" i="20"/>
  <c r="X28" i="20"/>
  <c r="T22" i="19"/>
  <c r="P55" i="19"/>
  <c r="AA29" i="19"/>
  <c r="AB11" i="19"/>
  <c r="P26" i="19"/>
  <c r="R61" i="24"/>
  <c r="R7" i="26"/>
  <c r="S56" i="20"/>
  <c r="T50" i="19"/>
  <c r="X20" i="19"/>
  <c r="X22" i="19"/>
  <c r="X83" i="19" s="1"/>
  <c r="Z39" i="19"/>
  <c r="AB22" i="19"/>
  <c r="AB83" i="19" s="1"/>
  <c r="U62" i="25"/>
  <c r="V62" i="24"/>
  <c r="S62" i="20"/>
  <c r="S63" i="20"/>
  <c r="X6" i="19"/>
  <c r="T53" i="19"/>
  <c r="S36" i="19"/>
  <c r="Y63" i="21"/>
  <c r="W62" i="21"/>
  <c r="Z61" i="21"/>
  <c r="X61" i="24"/>
  <c r="Z62" i="19"/>
  <c r="Z63" i="19"/>
  <c r="X62" i="20"/>
  <c r="X63" i="20"/>
  <c r="AB43" i="19"/>
  <c r="AB7" i="19"/>
  <c r="W62" i="25"/>
  <c r="V63" i="23"/>
  <c r="Y62" i="22"/>
  <c r="Q10" i="19"/>
  <c r="AB61" i="26"/>
  <c r="Q62" i="26"/>
  <c r="P7" i="22"/>
  <c r="R7" i="24"/>
  <c r="AA62" i="22"/>
  <c r="T62" i="20"/>
  <c r="T63" i="20"/>
  <c r="R62" i="24"/>
  <c r="N63" i="24"/>
  <c r="Q62" i="24"/>
  <c r="S7" i="24"/>
  <c r="S7" i="23"/>
  <c r="S61" i="24"/>
  <c r="W62" i="23"/>
  <c r="S61" i="21"/>
  <c r="AA62" i="19"/>
  <c r="AA63" i="19"/>
  <c r="X63" i="24"/>
  <c r="T62" i="26"/>
  <c r="AB61" i="23"/>
  <c r="AC62" i="23"/>
  <c r="AC63" i="25"/>
  <c r="V63" i="22"/>
  <c r="N62" i="25"/>
  <c r="AC63" i="21"/>
  <c r="P62" i="21"/>
  <c r="Z63" i="21"/>
  <c r="S62" i="24"/>
  <c r="R62" i="20"/>
  <c r="R63" i="20"/>
  <c r="U63" i="24"/>
  <c r="Z62" i="22"/>
  <c r="AA62" i="26"/>
  <c r="P62" i="24"/>
  <c r="AB63" i="21"/>
  <c r="Z62" i="24"/>
  <c r="R62" i="25"/>
  <c r="R63" i="24"/>
  <c r="AB62" i="23"/>
  <c r="R62" i="26"/>
  <c r="O62" i="25"/>
  <c r="O10" i="19"/>
  <c r="P61" i="24"/>
  <c r="U62" i="21"/>
  <c r="R35" i="20"/>
  <c r="P61" i="20"/>
  <c r="X5" i="19"/>
  <c r="AB25" i="19"/>
  <c r="AA53" i="19"/>
  <c r="R30" i="19"/>
  <c r="AA39" i="19"/>
  <c r="Q62" i="22"/>
  <c r="R61" i="26"/>
  <c r="S62" i="25"/>
  <c r="AB62" i="25"/>
  <c r="S22" i="19"/>
  <c r="S5" i="19"/>
  <c r="Y62" i="20"/>
  <c r="Y63" i="20"/>
  <c r="R62" i="19"/>
  <c r="R63" i="19"/>
  <c r="AB61" i="22"/>
  <c r="W63" i="22"/>
  <c r="T6" i="20"/>
  <c r="X50" i="19"/>
  <c r="AA49" i="19"/>
  <c r="S61" i="19"/>
  <c r="O62" i="26"/>
  <c r="Y62" i="26"/>
  <c r="T61" i="24"/>
  <c r="U63" i="23"/>
  <c r="N62" i="22"/>
  <c r="AB62" i="19"/>
  <c r="AB63" i="19"/>
  <c r="S62" i="19"/>
  <c r="S63" i="19"/>
  <c r="O63" i="26"/>
  <c r="X62" i="19"/>
  <c r="X63" i="19"/>
  <c r="U63" i="26"/>
  <c r="N63" i="23"/>
  <c r="V62" i="26"/>
  <c r="X61" i="25"/>
  <c r="P7" i="21"/>
  <c r="P7" i="24"/>
  <c r="O63" i="22"/>
  <c r="S63" i="25"/>
  <c r="P62" i="19"/>
  <c r="P63" i="19"/>
  <c r="X61" i="26"/>
  <c r="AB61" i="24"/>
  <c r="R62" i="23"/>
  <c r="X63" i="23"/>
  <c r="AB63" i="26"/>
  <c r="S7" i="26"/>
  <c r="X62" i="22"/>
  <c r="T62" i="19"/>
  <c r="T63" i="19"/>
  <c r="O62" i="24"/>
  <c r="T61" i="19"/>
  <c r="O63" i="25"/>
  <c r="O62" i="21"/>
  <c r="Q63" i="22"/>
  <c r="AA62" i="25"/>
  <c r="X63" i="21"/>
  <c r="AA62" i="24"/>
  <c r="T62" i="22"/>
  <c r="Z63" i="23"/>
  <c r="S62" i="22"/>
  <c r="S62" i="21"/>
  <c r="R62" i="21"/>
  <c r="P62" i="25"/>
  <c r="AA62" i="20"/>
  <c r="AA63" i="20"/>
  <c r="S6" i="20"/>
  <c r="AA62" i="21"/>
  <c r="S6" i="19"/>
  <c r="Z62" i="20"/>
  <c r="Z63" i="20"/>
  <c r="P63" i="23"/>
  <c r="S62" i="23"/>
  <c r="AB62" i="22"/>
  <c r="T62" i="23"/>
  <c r="Z62" i="25"/>
  <c r="T21" i="19"/>
  <c r="R27" i="19"/>
  <c r="Z45" i="19"/>
  <c r="X48" i="19"/>
  <c r="R42" i="19"/>
  <c r="T7" i="23"/>
  <c r="R61" i="23"/>
  <c r="AB59" i="19"/>
  <c r="AA26" i="19"/>
  <c r="Z61" i="22"/>
  <c r="N62" i="20"/>
  <c r="N63" i="20"/>
  <c r="P6" i="20"/>
  <c r="P7" i="26"/>
  <c r="P61" i="21"/>
  <c r="O62" i="23"/>
  <c r="AB62" i="21"/>
  <c r="Z11" i="19"/>
  <c r="S31" i="19"/>
  <c r="U62" i="24"/>
  <c r="Q62" i="25"/>
  <c r="O62" i="22"/>
  <c r="Y62" i="24"/>
  <c r="AC62" i="24"/>
  <c r="V62" i="23"/>
  <c r="N62" i="24"/>
  <c r="T62" i="24"/>
  <c r="AB63" i="24"/>
  <c r="V62" i="21"/>
  <c r="AC63" i="26"/>
  <c r="U63" i="21"/>
  <c r="AC62" i="20"/>
  <c r="AC63" i="20"/>
  <c r="AA61" i="22"/>
  <c r="R7" i="22"/>
  <c r="W62" i="26"/>
  <c r="Y62" i="25"/>
  <c r="P61" i="19"/>
  <c r="P61" i="25"/>
  <c r="S7" i="21"/>
  <c r="X62" i="24"/>
  <c r="X61" i="21"/>
  <c r="N62" i="21"/>
  <c r="T61" i="21"/>
  <c r="U63" i="25"/>
  <c r="R61" i="22"/>
  <c r="S61" i="26"/>
  <c r="P62" i="23"/>
  <c r="S7" i="25"/>
  <c r="T63" i="24"/>
  <c r="Z62" i="26"/>
  <c r="S7" i="22"/>
  <c r="S63" i="24"/>
  <c r="X62" i="25"/>
  <c r="R63" i="23"/>
  <c r="AB62" i="20"/>
  <c r="AB63" i="20"/>
  <c r="AA63" i="24"/>
  <c r="T62" i="25"/>
  <c r="AB63" i="25"/>
  <c r="P62" i="26"/>
  <c r="T63" i="21"/>
  <c r="T58" i="27"/>
  <c r="BH58" i="27"/>
  <c r="AB58" i="27"/>
  <c r="AC58" i="27"/>
  <c r="W58" i="27"/>
  <c r="X58" i="27"/>
  <c r="O58" i="27"/>
  <c r="B57" i="27"/>
  <c r="E57" i="27" s="1"/>
  <c r="V68" i="18"/>
  <c r="V7" i="18"/>
  <c r="AT49" i="27"/>
  <c r="AA5" i="27"/>
  <c r="X10" i="27"/>
  <c r="X5" i="27"/>
  <c r="V11" i="27"/>
  <c r="Z24" i="27"/>
  <c r="P19" i="27"/>
  <c r="R24" i="27"/>
  <c r="AC26" i="27"/>
  <c r="AA13" i="27"/>
  <c r="W4" i="27"/>
  <c r="T16" i="27"/>
  <c r="BE4" i="27"/>
  <c r="AW52" i="27"/>
  <c r="BD29" i="27"/>
  <c r="AL4" i="27"/>
  <c r="AZ51" i="27"/>
  <c r="BF9" i="27"/>
  <c r="X14" i="27"/>
  <c r="N19" i="27"/>
  <c r="T5" i="27"/>
  <c r="U11" i="27"/>
  <c r="AA14" i="27"/>
  <c r="P15" i="27"/>
  <c r="Q12" i="27"/>
  <c r="S16" i="27"/>
  <c r="AB23" i="27"/>
  <c r="N27" i="27"/>
  <c r="R49" i="27"/>
  <c r="AA27" i="27"/>
  <c r="R27" i="27"/>
  <c r="X30" i="27"/>
  <c r="X44" i="27"/>
  <c r="AA53" i="27"/>
  <c r="O37" i="27"/>
  <c r="AB47" i="27"/>
  <c r="S39" i="27"/>
  <c r="Z31" i="27"/>
  <c r="W40" i="27"/>
  <c r="S45" i="27"/>
  <c r="U52" i="27"/>
  <c r="Q44" i="27"/>
  <c r="AA41" i="27"/>
  <c r="AB57" i="27"/>
  <c r="P52" i="27"/>
  <c r="V58" i="27"/>
  <c r="V54" i="27"/>
  <c r="AZ4" i="27"/>
  <c r="BB16" i="27"/>
  <c r="P12" i="27"/>
  <c r="O26" i="27"/>
  <c r="R6" i="27"/>
  <c r="P4" i="27"/>
  <c r="Q24" i="27"/>
  <c r="R10" i="27"/>
  <c r="Z21" i="27"/>
  <c r="V26" i="27"/>
  <c r="N14" i="27"/>
  <c r="P14" i="27"/>
  <c r="V17" i="27"/>
  <c r="V8" i="27"/>
  <c r="T8" i="27"/>
  <c r="AC10" i="27"/>
  <c r="R12" i="27"/>
  <c r="Q15" i="27"/>
  <c r="AA22" i="27"/>
  <c r="P28" i="27"/>
  <c r="W20" i="27"/>
  <c r="O35" i="27"/>
  <c r="P17" i="27"/>
  <c r="U19" i="27"/>
  <c r="Z18" i="27"/>
  <c r="V20" i="27"/>
  <c r="S20" i="27"/>
  <c r="V22" i="27"/>
  <c r="U23" i="27"/>
  <c r="O24" i="27"/>
  <c r="S25" i="27"/>
  <c r="Z26" i="27"/>
  <c r="AA26" i="27"/>
  <c r="X28" i="27"/>
  <c r="X40" i="27"/>
  <c r="V30" i="27"/>
  <c r="V37" i="27"/>
  <c r="R44" i="27"/>
  <c r="W29" i="27"/>
  <c r="N33" i="27"/>
  <c r="Q36" i="27"/>
  <c r="R31" i="27"/>
  <c r="AA31" i="27"/>
  <c r="AC41" i="27"/>
  <c r="Z40" i="27"/>
  <c r="Y49" i="27"/>
  <c r="V45" i="27"/>
  <c r="T38" i="27"/>
  <c r="T41" i="27"/>
  <c r="AB40" i="27"/>
  <c r="Y46" i="27"/>
  <c r="O50" i="27"/>
  <c r="AB51" i="27"/>
  <c r="S36" i="27"/>
  <c r="Q40" i="27"/>
  <c r="V49" i="27"/>
  <c r="AB44" i="27"/>
  <c r="N47" i="27"/>
  <c r="W55" i="27"/>
  <c r="R58" i="27"/>
  <c r="S56" i="27"/>
  <c r="Z53" i="27"/>
  <c r="W57" i="27"/>
  <c r="Z56" i="27"/>
  <c r="BD54" i="27"/>
  <c r="AN38" i="27"/>
  <c r="AB10" i="27"/>
  <c r="U9" i="27"/>
  <c r="R8" i="27"/>
  <c r="N4" i="27"/>
  <c r="Z5" i="27"/>
  <c r="V14" i="27"/>
  <c r="R16" i="27"/>
  <c r="Y19" i="27"/>
  <c r="W23" i="27"/>
  <c r="X17" i="27"/>
  <c r="AB19" i="27"/>
  <c r="W13" i="27"/>
  <c r="T24" i="27"/>
  <c r="AC23" i="27"/>
  <c r="AC27" i="27"/>
  <c r="U38" i="27"/>
  <c r="P33" i="27"/>
  <c r="AA39" i="27"/>
  <c r="Q33" i="27"/>
  <c r="U36" i="27"/>
  <c r="P37" i="27"/>
  <c r="S50" i="27"/>
  <c r="AC46" i="27"/>
  <c r="W48" i="27"/>
  <c r="O51" i="27"/>
  <c r="AC39" i="27"/>
  <c r="P45" i="27"/>
  <c r="W52" i="27"/>
  <c r="N45" i="27"/>
  <c r="AC53" i="27"/>
  <c r="T46" i="27"/>
  <c r="P49" i="27"/>
  <c r="V53" i="27"/>
  <c r="O56" i="27"/>
  <c r="AC57" i="27"/>
  <c r="Q57" i="27"/>
  <c r="X54" i="27"/>
  <c r="P18" i="27"/>
  <c r="V21" i="27"/>
  <c r="Z22" i="27"/>
  <c r="X41" i="27"/>
  <c r="Y32" i="27"/>
  <c r="O36" i="27"/>
  <c r="AC33" i="27"/>
  <c r="U46" i="27"/>
  <c r="AC47" i="27"/>
  <c r="W53" i="27"/>
  <c r="O31" i="27"/>
  <c r="U32" i="27"/>
  <c r="AC37" i="27"/>
  <c r="Y37" i="27"/>
  <c r="O46" i="27"/>
  <c r="Q48" i="27"/>
  <c r="T48" i="27"/>
  <c r="AA48" i="27"/>
  <c r="Z51" i="27"/>
  <c r="V25" i="27"/>
  <c r="AB27" i="27"/>
  <c r="S8" i="27"/>
  <c r="Q6" i="27"/>
  <c r="AA8" i="27"/>
  <c r="X24" i="27"/>
  <c r="V12" i="27"/>
  <c r="U26" i="27"/>
  <c r="Y22" i="27"/>
  <c r="S28" i="27"/>
  <c r="AC43" i="27"/>
  <c r="U29" i="27"/>
  <c r="Y30" i="27"/>
  <c r="R51" i="27"/>
  <c r="AQ43" i="27"/>
  <c r="AW28" i="27"/>
  <c r="AK22" i="27"/>
  <c r="BB45" i="27"/>
  <c r="AL53" i="27"/>
  <c r="BB52" i="27"/>
  <c r="AN39" i="27"/>
  <c r="AP48" i="27"/>
  <c r="BE28" i="27"/>
  <c r="BB9" i="27"/>
  <c r="AV5" i="27"/>
  <c r="AJ18" i="27"/>
  <c r="AA12" i="27"/>
  <c r="Z7" i="27"/>
  <c r="AA11" i="27"/>
  <c r="AB5" i="27"/>
  <c r="Z9" i="27"/>
  <c r="X13" i="27"/>
  <c r="AC5" i="27"/>
  <c r="Y9" i="27"/>
  <c r="AA9" i="27"/>
  <c r="AC12" i="27"/>
  <c r="V4" i="27"/>
  <c r="W5" i="27"/>
  <c r="N6" i="27"/>
  <c r="R5" i="27"/>
  <c r="Z6" i="27"/>
  <c r="P8" i="27"/>
  <c r="N10" i="27"/>
  <c r="W10" i="27"/>
  <c r="AC11" i="27"/>
  <c r="X11" i="27"/>
  <c r="O14" i="27"/>
  <c r="T17" i="27"/>
  <c r="O4" i="27"/>
  <c r="Q9" i="27"/>
  <c r="R13" i="27"/>
  <c r="S15" i="27"/>
  <c r="AB18" i="27"/>
  <c r="W21" i="27"/>
  <c r="AA21" i="27"/>
  <c r="BF12" i="27"/>
  <c r="AJ15" i="27"/>
  <c r="AN35" i="27"/>
  <c r="BE34" i="27"/>
  <c r="AD55" i="27"/>
  <c r="AP54" i="27"/>
  <c r="AY42" i="27"/>
  <c r="AP50" i="27"/>
  <c r="AX8" i="27"/>
  <c r="AW26" i="27"/>
  <c r="AP7" i="27"/>
  <c r="AQ17" i="27"/>
  <c r="AL56" i="27"/>
  <c r="AT25" i="27"/>
  <c r="AM25" i="27"/>
  <c r="AD35" i="27"/>
  <c r="AQ7" i="27"/>
  <c r="AG23" i="27"/>
  <c r="AJ55" i="27"/>
  <c r="AJ43" i="27"/>
  <c r="Z10" i="27"/>
  <c r="P5" i="27"/>
  <c r="S4" i="27"/>
  <c r="AA10" i="27"/>
  <c r="X12" i="27"/>
  <c r="AC14" i="27"/>
  <c r="N15" i="27"/>
  <c r="O22" i="27"/>
  <c r="AB26" i="27"/>
  <c r="T4" i="27"/>
  <c r="AC8" i="27"/>
  <c r="V9" i="27"/>
  <c r="R9" i="27"/>
  <c r="N11" i="27"/>
  <c r="P13" i="27"/>
  <c r="O17" i="27"/>
  <c r="N9" i="27"/>
  <c r="AA15" i="27"/>
  <c r="Y18" i="27"/>
  <c r="S18" i="27"/>
  <c r="Q23" i="27"/>
  <c r="V27" i="27"/>
  <c r="S17" i="27"/>
  <c r="Q19" i="27"/>
  <c r="Y20" i="27"/>
  <c r="BB4" i="27"/>
  <c r="AR4" i="27"/>
  <c r="BE46" i="27"/>
  <c r="BD53" i="27"/>
  <c r="BI4" i="27"/>
  <c r="AR37" i="27"/>
  <c r="AY57" i="27"/>
  <c r="BF28" i="27"/>
  <c r="AN27" i="27"/>
  <c r="AM46" i="27"/>
  <c r="BD32" i="27"/>
  <c r="BI20" i="27"/>
  <c r="BC53" i="27"/>
  <c r="Z11" i="27"/>
  <c r="U8" i="27"/>
  <c r="AB8" i="27"/>
  <c r="N18" i="27"/>
  <c r="AA4" i="27"/>
  <c r="U5" i="27"/>
  <c r="Q7" i="27"/>
  <c r="W11" i="27"/>
  <c r="S11" i="27"/>
  <c r="Q17" i="27"/>
  <c r="AA18" i="27"/>
  <c r="Y4" i="27"/>
  <c r="W8" i="27"/>
  <c r="V13" i="27"/>
  <c r="AB14" i="27"/>
  <c r="R15" i="27"/>
  <c r="R22" i="27"/>
  <c r="AA17" i="27"/>
  <c r="X20" i="27"/>
  <c r="BG48" i="27"/>
  <c r="BC58" i="27"/>
  <c r="AD51" i="27"/>
  <c r="BB12" i="27"/>
  <c r="BB56" i="27"/>
  <c r="T11" i="27"/>
  <c r="O7" i="27"/>
  <c r="X9" i="27"/>
  <c r="Y11" i="27"/>
  <c r="P11" i="27"/>
  <c r="O21" i="27"/>
  <c r="Y5" i="27"/>
  <c r="O6" i="27"/>
  <c r="X7" i="27"/>
  <c r="O9" i="27"/>
  <c r="Q10" i="27"/>
  <c r="T10" i="27"/>
  <c r="O11" i="27"/>
  <c r="AB12" i="27"/>
  <c r="T15" i="27"/>
  <c r="AC4" i="27"/>
  <c r="AB7" i="27"/>
  <c r="Z14" i="27"/>
  <c r="N17" i="27"/>
  <c r="X16" i="27"/>
  <c r="O19" i="27"/>
  <c r="T19" i="27"/>
  <c r="X21" i="27"/>
  <c r="N23" i="27"/>
  <c r="W19" i="27"/>
  <c r="U20" i="27"/>
  <c r="AB20" i="27"/>
  <c r="S21" i="27"/>
  <c r="T22" i="27"/>
  <c r="S23" i="27"/>
  <c r="AA24" i="27"/>
  <c r="Z25" i="27"/>
  <c r="T25" i="27"/>
  <c r="Y27" i="27"/>
  <c r="U14" i="27"/>
  <c r="AC16" i="27"/>
  <c r="N22" i="27"/>
  <c r="W16" i="27"/>
  <c r="Y24" i="27"/>
  <c r="Z34" i="27"/>
  <c r="T27" i="27"/>
  <c r="S31" i="27"/>
  <c r="AB37" i="27"/>
  <c r="Q30" i="27"/>
  <c r="O32" i="27"/>
  <c r="O34" i="27"/>
  <c r="AB30" i="27"/>
  <c r="X37" i="27"/>
  <c r="AC44" i="27"/>
  <c r="R40" i="27"/>
  <c r="U30" i="27"/>
  <c r="Y31" i="27"/>
  <c r="AC34" i="27"/>
  <c r="V33" i="27"/>
  <c r="R32" i="27"/>
  <c r="AB33" i="27"/>
  <c r="Q37" i="27"/>
  <c r="AB32" i="27"/>
  <c r="Q42" i="27"/>
  <c r="U44" i="27"/>
  <c r="P38" i="27"/>
  <c r="Y48" i="27"/>
  <c r="Z43" i="27"/>
  <c r="W39" i="27"/>
  <c r="Y38" i="27"/>
  <c r="Z33" i="27"/>
  <c r="P31" i="27"/>
  <c r="Z38" i="27"/>
  <c r="Y41" i="27"/>
  <c r="X39" i="27"/>
  <c r="Y47" i="27"/>
  <c r="Z41" i="27"/>
  <c r="R42" i="27"/>
  <c r="U51" i="27"/>
  <c r="Y45" i="27"/>
  <c r="N42" i="27"/>
  <c r="U43" i="27"/>
  <c r="AC48" i="27"/>
  <c r="T42" i="27"/>
  <c r="O47" i="27"/>
  <c r="T49" i="27"/>
  <c r="P46" i="27"/>
  <c r="X46" i="27"/>
  <c r="AA49" i="27"/>
  <c r="AB56" i="27"/>
  <c r="W54" i="27"/>
  <c r="AA52" i="27"/>
  <c r="AC7" i="27"/>
  <c r="Z52" i="27"/>
  <c r="S55" i="27"/>
  <c r="V52" i="27"/>
  <c r="S58" i="27"/>
  <c r="AB54" i="27"/>
  <c r="P7" i="27"/>
  <c r="Y7" i="27"/>
  <c r="U13" i="27"/>
  <c r="N58" i="27"/>
  <c r="Z58" i="27"/>
  <c r="R21" i="27"/>
  <c r="O25" i="27"/>
  <c r="P25" i="27"/>
  <c r="AB25" i="27"/>
  <c r="S26" i="27"/>
  <c r="W14" i="27"/>
  <c r="Q16" i="27"/>
  <c r="V16" i="27"/>
  <c r="AC24" i="27"/>
  <c r="AC35" i="27"/>
  <c r="R28" i="27"/>
  <c r="P29" i="27"/>
  <c r="W32" i="27"/>
  <c r="N28" i="27"/>
  <c r="AC30" i="27"/>
  <c r="AA37" i="27"/>
  <c r="P41" i="27"/>
  <c r="W30" i="27"/>
  <c r="W35" i="27"/>
  <c r="Q34" i="27"/>
  <c r="AA32" i="27"/>
  <c r="P34" i="27"/>
  <c r="Y39" i="27"/>
  <c r="S38" i="27"/>
  <c r="U45" i="27"/>
  <c r="R37" i="27"/>
  <c r="T40" i="27"/>
  <c r="S40" i="27"/>
  <c r="AC49" i="27"/>
  <c r="N38" i="27"/>
  <c r="Z32" i="27"/>
  <c r="N40" i="27"/>
  <c r="S37" i="27"/>
  <c r="AC42" i="27"/>
  <c r="W41" i="27"/>
  <c r="AA42" i="27"/>
  <c r="AB42" i="27"/>
  <c r="U37" i="27"/>
  <c r="Q45" i="27"/>
  <c r="O42" i="27"/>
  <c r="AC40" i="27"/>
  <c r="N46" i="27"/>
  <c r="V46" i="27"/>
  <c r="Q49" i="27"/>
  <c r="Y52" i="27"/>
  <c r="Y51" i="27"/>
  <c r="T47" i="27"/>
  <c r="AA50" i="27"/>
  <c r="O52" i="27"/>
  <c r="AB52" i="27"/>
  <c r="R7" i="27"/>
  <c r="AB48" i="27"/>
  <c r="S51" i="27"/>
  <c r="V56" i="27"/>
  <c r="R52" i="27"/>
  <c r="R50" i="27"/>
  <c r="Z54" i="27"/>
  <c r="O57" i="27"/>
  <c r="W56" i="27"/>
  <c r="AC54" i="27"/>
  <c r="V55" i="27"/>
  <c r="X55" i="27"/>
  <c r="Q13" i="27"/>
  <c r="Q58" i="27"/>
  <c r="O13" i="27"/>
  <c r="P22" i="27"/>
  <c r="Z23" i="27"/>
  <c r="Y14" i="27"/>
  <c r="O16" i="27"/>
  <c r="Y25" i="27"/>
  <c r="U22" i="27"/>
  <c r="U25" i="27"/>
  <c r="V29" i="27"/>
  <c r="Z28" i="27"/>
  <c r="Y35" i="27"/>
  <c r="Q28" i="27"/>
  <c r="W31" i="27"/>
  <c r="AA34" i="27"/>
  <c r="O30" i="27"/>
  <c r="Q32" i="27"/>
  <c r="N32" i="27"/>
  <c r="T32" i="27"/>
  <c r="AA36" i="27"/>
  <c r="Z36" i="27"/>
  <c r="Y43" i="27"/>
  <c r="AA44" i="27"/>
  <c r="U48" i="27"/>
  <c r="T31" i="27"/>
  <c r="T35" i="27"/>
  <c r="S34" i="27"/>
  <c r="AB39" i="27"/>
  <c r="W43" i="27"/>
  <c r="V42" i="27"/>
  <c r="AB43" i="27"/>
  <c r="O49" i="27"/>
  <c r="Q39" i="27"/>
  <c r="V44" i="27"/>
  <c r="O40" i="27"/>
  <c r="O45" i="27"/>
  <c r="P40" i="27"/>
  <c r="S48" i="27"/>
  <c r="AB46" i="27"/>
  <c r="Z46" i="27"/>
  <c r="AA47" i="27"/>
  <c r="R46" i="27"/>
  <c r="N52" i="27"/>
  <c r="N50" i="27"/>
  <c r="S47" i="27"/>
  <c r="N55" i="27"/>
  <c r="W50" i="27"/>
  <c r="T51" i="27"/>
  <c r="N54" i="27"/>
  <c r="Y55" i="27"/>
  <c r="P58" i="27"/>
  <c r="P51" i="27"/>
  <c r="AC56" i="27"/>
  <c r="P54" i="27"/>
  <c r="S54" i="27"/>
  <c r="N13" i="27"/>
  <c r="Q55" i="27"/>
  <c r="Y58" i="27"/>
  <c r="R56" i="27"/>
  <c r="AA58" i="27"/>
  <c r="P56" i="27"/>
  <c r="V7" i="27"/>
  <c r="W7" i="27"/>
  <c r="AC19" i="27"/>
  <c r="X19" i="27"/>
  <c r="R19" i="27"/>
  <c r="Z20" i="27"/>
  <c r="P20" i="27"/>
  <c r="AB22" i="27"/>
  <c r="V24" i="27"/>
  <c r="X23" i="27"/>
  <c r="P24" i="27"/>
  <c r="Q26" i="27"/>
  <c r="R25" i="27"/>
  <c r="N26" i="27"/>
  <c r="X26" i="27"/>
  <c r="T28" i="27"/>
  <c r="S13" i="27"/>
  <c r="AC22" i="27"/>
  <c r="Y16" i="27"/>
  <c r="Q22" i="27"/>
  <c r="W25" i="27"/>
  <c r="P27" i="27"/>
  <c r="AA29" i="27"/>
  <c r="N36" i="27"/>
  <c r="Q35" i="27"/>
  <c r="X36" i="27"/>
  <c r="AA45" i="27"/>
  <c r="N35" i="27"/>
  <c r="V36" i="27"/>
  <c r="Y34" i="27"/>
  <c r="U34" i="27"/>
  <c r="AB35" i="27"/>
  <c r="X35" i="27"/>
  <c r="R34" i="27"/>
  <c r="R39" i="27"/>
  <c r="Y42" i="27"/>
  <c r="U41" i="27"/>
  <c r="T39" i="27"/>
  <c r="Z42" i="27"/>
  <c r="R43" i="27"/>
  <c r="S49" i="27"/>
  <c r="W37" i="27"/>
  <c r="S33" i="27"/>
  <c r="X34" i="27"/>
  <c r="V39" i="27"/>
  <c r="O43" i="27"/>
  <c r="Q41" i="27"/>
  <c r="T37" i="27"/>
  <c r="P43" i="27"/>
  <c r="S44" i="27"/>
  <c r="T43" i="27"/>
  <c r="V48" i="27"/>
  <c r="R48" i="27"/>
  <c r="O39" i="27"/>
  <c r="W46" i="27"/>
  <c r="X43" i="27"/>
  <c r="S43" i="27"/>
  <c r="N48" i="27"/>
  <c r="X48" i="27"/>
  <c r="W51" i="27"/>
  <c r="U50" i="27"/>
  <c r="Z49" i="27"/>
  <c r="AC52" i="27"/>
  <c r="AB55" i="27"/>
  <c r="AC51" i="27"/>
  <c r="AB50" i="27"/>
  <c r="S7" i="27"/>
  <c r="Y54" i="27"/>
  <c r="X51" i="27"/>
  <c r="O55" i="27"/>
  <c r="AA55" i="27"/>
  <c r="T7" i="27"/>
  <c r="Q52" i="27"/>
  <c r="U55" i="27"/>
  <c r="T54" i="27"/>
  <c r="R54" i="27"/>
  <c r="T57" i="27"/>
  <c r="U58" i="27"/>
  <c r="X57" i="27"/>
  <c r="AO34" i="27"/>
  <c r="AT42" i="27"/>
  <c r="AL18" i="27"/>
  <c r="AQ34" i="27"/>
  <c r="AT47" i="27"/>
  <c r="AQ39" i="27"/>
  <c r="AZ12" i="27"/>
  <c r="AR8" i="27"/>
  <c r="AG26" i="27"/>
  <c r="BA28" i="27"/>
  <c r="AY41" i="27"/>
  <c r="AJ13" i="27"/>
  <c r="DV40" i="14"/>
  <c r="AR11" i="27"/>
  <c r="BB51" i="27"/>
  <c r="AI47" i="27"/>
  <c r="BE58" i="27"/>
  <c r="AM29" i="27"/>
  <c r="AY8" i="27"/>
  <c r="AD23" i="27"/>
  <c r="AT31" i="27"/>
  <c r="BF8" i="27"/>
  <c r="AM28" i="27"/>
  <c r="BD39" i="27"/>
  <c r="AS9" i="27"/>
  <c r="AD33" i="27"/>
  <c r="AL23" i="27"/>
  <c r="BG35" i="27"/>
  <c r="BD41" i="27"/>
  <c r="BE55" i="27"/>
  <c r="BB30" i="27"/>
  <c r="BB25" i="27"/>
  <c r="AO53" i="27"/>
  <c r="AR14" i="27"/>
  <c r="AI57" i="27"/>
  <c r="AY34" i="27"/>
  <c r="AI49" i="27"/>
  <c r="AP51" i="27"/>
  <c r="AY6" i="27"/>
  <c r="AZ52" i="27"/>
  <c r="AM30" i="27"/>
  <c r="BE57" i="27"/>
  <c r="BC30" i="27"/>
  <c r="BA26" i="27"/>
  <c r="AT29" i="27"/>
  <c r="AK18" i="27"/>
  <c r="AZ47" i="27"/>
  <c r="AO19" i="27"/>
  <c r="BG34" i="27"/>
  <c r="AD12" i="27"/>
  <c r="AD9" i="27"/>
  <c r="BB38" i="27"/>
  <c r="AY40" i="27"/>
  <c r="AJ9" i="27"/>
  <c r="BF54" i="27"/>
  <c r="AP10" i="27"/>
  <c r="AO39" i="27"/>
  <c r="BC47" i="27"/>
  <c r="AT46" i="27"/>
  <c r="AR57" i="27"/>
  <c r="BG42" i="27"/>
  <c r="AJ56" i="27"/>
  <c r="AP55" i="27"/>
  <c r="AL19" i="27"/>
  <c r="AY37" i="27"/>
  <c r="AT50" i="27"/>
  <c r="BC42" i="27"/>
  <c r="AI54" i="27"/>
  <c r="AD53" i="27"/>
  <c r="AS11" i="27"/>
  <c r="AG34" i="27"/>
  <c r="BF55" i="27"/>
  <c r="AL40" i="27"/>
  <c r="AN49" i="27"/>
  <c r="AG44" i="27"/>
  <c r="BE8" i="27"/>
  <c r="AG12" i="27"/>
  <c r="AT28" i="27"/>
  <c r="AY53" i="27"/>
  <c r="AY52" i="27"/>
  <c r="AO25" i="27"/>
  <c r="AG13" i="27"/>
  <c r="AJ38" i="27"/>
  <c r="BB46" i="27"/>
  <c r="BH40" i="27"/>
  <c r="AN57" i="27"/>
  <c r="AH5" i="27"/>
  <c r="BE48" i="27"/>
  <c r="AQ46" i="27"/>
  <c r="AM56" i="27"/>
  <c r="AG28" i="27"/>
  <c r="BI9" i="27"/>
  <c r="BC50" i="27"/>
  <c r="AJ36" i="27"/>
  <c r="AQ48" i="27"/>
  <c r="AN25" i="27"/>
  <c r="AL31" i="27"/>
  <c r="AO49" i="27"/>
  <c r="AQ50" i="27"/>
  <c r="AG35" i="27"/>
  <c r="AR49" i="27"/>
  <c r="AD41" i="27"/>
  <c r="BD45" i="27"/>
  <c r="AW58" i="27"/>
  <c r="BE56" i="27"/>
  <c r="AW25" i="27"/>
  <c r="AS27" i="27"/>
  <c r="AP12" i="27"/>
  <c r="BB57" i="27"/>
  <c r="AO27" i="27"/>
  <c r="BH10" i="27"/>
  <c r="BB36" i="27"/>
  <c r="BG6" i="27"/>
  <c r="AD29" i="27"/>
  <c r="AL12" i="27"/>
  <c r="AQ18" i="27"/>
  <c r="AN40" i="27"/>
  <c r="AD16" i="27"/>
  <c r="BD52" i="27"/>
  <c r="BF32" i="27"/>
  <c r="BB32" i="27"/>
  <c r="BH39" i="27"/>
  <c r="AR24" i="27"/>
  <c r="AZ58" i="27"/>
  <c r="BH47" i="27"/>
  <c r="BG49" i="27"/>
  <c r="BI5" i="27"/>
  <c r="BE49" i="27"/>
  <c r="AR27" i="27"/>
  <c r="BE44" i="27"/>
  <c r="AW53" i="27"/>
  <c r="AO22" i="27"/>
  <c r="BA21" i="27"/>
  <c r="AS18" i="27"/>
  <c r="AY54" i="27"/>
  <c r="AO40" i="27"/>
  <c r="AR36" i="27"/>
  <c r="BI24" i="27"/>
  <c r="AZ45" i="27"/>
  <c r="BC34" i="27"/>
  <c r="AM38" i="27"/>
  <c r="AD36" i="27"/>
  <c r="AD18" i="27"/>
  <c r="BE39" i="27"/>
  <c r="AQ42" i="27"/>
  <c r="AH7" i="27"/>
  <c r="AQ38" i="27"/>
  <c r="BG11" i="27"/>
  <c r="AJ40" i="27"/>
  <c r="BH8" i="27"/>
  <c r="AR50" i="27"/>
  <c r="BF46" i="27"/>
  <c r="BD26" i="27"/>
  <c r="BG41" i="27"/>
  <c r="AL43" i="27"/>
  <c r="BE47" i="27"/>
  <c r="BH56" i="27"/>
  <c r="BB15" i="27"/>
  <c r="BD38" i="27"/>
  <c r="BF57" i="27"/>
  <c r="BH11" i="27"/>
  <c r="BB39" i="27"/>
  <c r="AL32" i="27"/>
  <c r="AJ50" i="27"/>
  <c r="BE20" i="27"/>
  <c r="AD24" i="27"/>
  <c r="AI16" i="27"/>
  <c r="AT23" i="27"/>
  <c r="AN33" i="27"/>
  <c r="AO16" i="27"/>
  <c r="BE38" i="27"/>
  <c r="BB21" i="27"/>
  <c r="AQ52" i="27"/>
  <c r="BE25" i="27"/>
  <c r="AZ18" i="27"/>
  <c r="AJ54" i="27"/>
  <c r="AG15" i="27"/>
  <c r="AG17" i="27"/>
  <c r="BC36" i="27"/>
  <c r="BB24" i="27"/>
  <c r="AQ6" i="27"/>
  <c r="BH57" i="27"/>
  <c r="AG32" i="27"/>
  <c r="BF6" i="27"/>
  <c r="BB18" i="27"/>
  <c r="AZ50" i="27"/>
  <c r="BC57" i="27"/>
  <c r="BG16" i="27"/>
  <c r="AI37" i="27"/>
  <c r="BD51" i="27"/>
  <c r="AN23" i="27"/>
  <c r="AL44" i="27"/>
  <c r="AR48" i="27"/>
  <c r="AK12" i="27"/>
  <c r="BG14" i="27"/>
  <c r="AN36" i="27"/>
  <c r="AG48" i="27"/>
  <c r="AJ27" i="27"/>
  <c r="AR51" i="27"/>
  <c r="AG8" i="27"/>
  <c r="AG22" i="27"/>
  <c r="BF44" i="27"/>
  <c r="AD26" i="27"/>
  <c r="BB33" i="27"/>
  <c r="AR45" i="27"/>
  <c r="BE21" i="27"/>
  <c r="BE6" i="27"/>
  <c r="AQ41" i="27"/>
  <c r="AQ56" i="27"/>
  <c r="AK9" i="27"/>
  <c r="AQ14" i="27"/>
  <c r="AY4" i="27"/>
  <c r="AD43" i="27"/>
  <c r="AL5" i="27"/>
  <c r="AW14" i="27"/>
  <c r="BI15" i="27"/>
  <c r="AN48" i="27"/>
  <c r="BC43" i="27"/>
  <c r="AJ53" i="27"/>
  <c r="AM40" i="27"/>
  <c r="AW44" i="27"/>
  <c r="AN5" i="27"/>
  <c r="AW5" i="27"/>
  <c r="AM57" i="27"/>
  <c r="AR20" i="27"/>
  <c r="AZ8" i="27"/>
  <c r="AL52" i="27"/>
  <c r="AR18" i="27"/>
  <c r="AM52" i="27"/>
  <c r="BC46" i="27"/>
  <c r="AQ20" i="27"/>
  <c r="BJ27" i="14"/>
  <c r="BB43" i="27"/>
  <c r="BE54" i="27"/>
  <c r="AQ8" i="27"/>
  <c r="AT17" i="27"/>
  <c r="AN54" i="27"/>
  <c r="AY38" i="27"/>
  <c r="AW21" i="27"/>
  <c r="AK17" i="27"/>
  <c r="AW13" i="27"/>
  <c r="AG49" i="27"/>
  <c r="AM22" i="27"/>
  <c r="BC27" i="27"/>
  <c r="AM41" i="27"/>
  <c r="AO36" i="27"/>
  <c r="AO31" i="27"/>
  <c r="AQ33" i="27"/>
  <c r="AH4" i="27"/>
  <c r="AT4" i="27"/>
  <c r="AT39" i="27"/>
  <c r="AQ58" i="27"/>
  <c r="AD8" i="27"/>
  <c r="BC26" i="27"/>
  <c r="AI6" i="27"/>
  <c r="AO10" i="27"/>
  <c r="AO14" i="27"/>
  <c r="AR38" i="27"/>
  <c r="AY13" i="27"/>
  <c r="BF53" i="27"/>
  <c r="BH51" i="27"/>
  <c r="BB27" i="27"/>
  <c r="AZ43" i="27"/>
  <c r="BI16" i="27"/>
  <c r="AJ16" i="27"/>
  <c r="AZ25" i="27"/>
  <c r="AZ37" i="27"/>
  <c r="AO37" i="27"/>
  <c r="BA27" i="27"/>
  <c r="AI46" i="27"/>
  <c r="AY36" i="27"/>
  <c r="AL58" i="27"/>
  <c r="BC22" i="27"/>
  <c r="DR32" i="14"/>
  <c r="BB5" i="27"/>
  <c r="AH6" i="27"/>
  <c r="AN43" i="27"/>
  <c r="AO46" i="27"/>
  <c r="AL24" i="27"/>
  <c r="AQ12" i="27"/>
  <c r="AJ52" i="27"/>
  <c r="AY50" i="27"/>
  <c r="BG39" i="27"/>
  <c r="BD42" i="27"/>
  <c r="AI42" i="27"/>
  <c r="BB37" i="27"/>
  <c r="AQ37" i="27"/>
  <c r="AW47" i="27"/>
  <c r="BF38" i="27"/>
  <c r="AZ16" i="27"/>
  <c r="BH14" i="27"/>
  <c r="AY16" i="27"/>
  <c r="AY7" i="27"/>
  <c r="BF11" i="27"/>
  <c r="AT43" i="27"/>
  <c r="AR44" i="27"/>
  <c r="BB58" i="27"/>
  <c r="BE5" i="27"/>
  <c r="AI14" i="27"/>
  <c r="AR7" i="27"/>
  <c r="AT38" i="27"/>
  <c r="AI23" i="27"/>
  <c r="AG25" i="27"/>
  <c r="AL8" i="27"/>
  <c r="AP52" i="27"/>
  <c r="AP46" i="27"/>
  <c r="AW23" i="27"/>
  <c r="BB8" i="27"/>
  <c r="AD56" i="27"/>
  <c r="AI32" i="27"/>
  <c r="AD46" i="27"/>
  <c r="AZ56" i="27"/>
  <c r="AY14" i="27"/>
  <c r="AW49" i="27"/>
  <c r="AX5" i="27"/>
  <c r="AJ6" i="27"/>
  <c r="AP43" i="27"/>
  <c r="AD39" i="27"/>
  <c r="AN42" i="27"/>
  <c r="BD37" i="27"/>
  <c r="AM24" i="27"/>
  <c r="AD10" i="27"/>
  <c r="AT54" i="27"/>
  <c r="BH27" i="27"/>
  <c r="AM26" i="27"/>
  <c r="BI26" i="27"/>
  <c r="BC40" i="27"/>
  <c r="BH12" i="27"/>
  <c r="AH9" i="27"/>
  <c r="AL29" i="27"/>
  <c r="AJ10" i="27"/>
  <c r="BB6" i="27"/>
  <c r="AP4" i="27"/>
  <c r="BC54" i="27"/>
  <c r="BH25" i="27"/>
  <c r="AR19" i="27"/>
  <c r="BI19" i="27"/>
  <c r="AK21" i="27"/>
  <c r="AW55" i="27"/>
  <c r="AP56" i="27"/>
  <c r="BG50" i="27"/>
  <c r="AK27" i="27"/>
  <c r="AT6" i="27"/>
  <c r="AL27" i="27"/>
  <c r="AN29" i="27"/>
  <c r="BA12" i="27"/>
  <c r="BD31" i="27"/>
  <c r="BG45" i="27"/>
  <c r="BD36" i="27"/>
  <c r="AW57" i="27"/>
  <c r="AX9" i="27"/>
  <c r="BG56" i="27"/>
  <c r="AG6" i="27"/>
  <c r="AZ44" i="27"/>
  <c r="AQ11" i="27"/>
  <c r="AI33" i="27"/>
  <c r="AM36" i="27"/>
  <c r="AQ51" i="27"/>
  <c r="AQ45" i="27"/>
  <c r="AL20" i="27"/>
  <c r="AO32" i="27"/>
  <c r="AK11" i="27"/>
  <c r="AT15" i="27"/>
  <c r="AM58" i="27"/>
  <c r="BI12" i="27"/>
  <c r="AZ21" i="27"/>
  <c r="BH24" i="27"/>
  <c r="AS7" i="27"/>
  <c r="BD58" i="27"/>
  <c r="BG38" i="27"/>
  <c r="BH16" i="27"/>
  <c r="BF52" i="27"/>
  <c r="AI11" i="27"/>
  <c r="AW34" i="27"/>
  <c r="AP6" i="27"/>
  <c r="AQ36" i="27"/>
  <c r="AJ7" i="27"/>
  <c r="AN37" i="27"/>
  <c r="AR39" i="27"/>
  <c r="BB26" i="27"/>
  <c r="AD38" i="27"/>
  <c r="AQ35" i="27"/>
  <c r="AL34" i="27"/>
  <c r="BF34" i="27"/>
  <c r="AN46" i="27"/>
  <c r="AR9" i="27"/>
  <c r="AM39" i="27"/>
  <c r="AR53" i="27"/>
  <c r="BC23" i="27"/>
  <c r="AD42" i="27"/>
  <c r="AW42" i="27"/>
  <c r="AO8" i="27"/>
  <c r="AD30" i="27"/>
  <c r="AD44" i="27"/>
  <c r="AH11" i="27"/>
  <c r="AI52" i="27"/>
  <c r="AN50" i="27"/>
  <c r="BE50" i="27"/>
  <c r="BD48" i="27"/>
  <c r="BC25" i="27"/>
  <c r="BA6" i="27"/>
  <c r="AW56" i="27"/>
  <c r="AY20" i="27"/>
  <c r="AM44" i="27"/>
  <c r="BE24" i="27"/>
  <c r="AZ5" i="27"/>
  <c r="AS10" i="27"/>
  <c r="AT9" i="27"/>
  <c r="AQ10" i="27"/>
  <c r="AG30" i="27"/>
  <c r="AY33" i="27"/>
  <c r="AR6" i="27"/>
  <c r="AO35" i="27"/>
  <c r="BG12" i="27"/>
  <c r="BH55" i="27"/>
  <c r="AI13" i="27"/>
  <c r="BF37" i="27"/>
  <c r="BA15" i="27"/>
  <c r="BD50" i="27"/>
  <c r="AW33" i="27"/>
  <c r="AI58" i="27"/>
  <c r="BC32" i="27"/>
  <c r="AD40" i="27"/>
  <c r="AT13" i="27"/>
  <c r="BB19" i="27"/>
  <c r="AT10" i="27"/>
  <c r="BH45" i="27"/>
  <c r="BH48" i="27"/>
  <c r="BB44" i="27"/>
  <c r="AP11" i="27"/>
  <c r="AS8" i="27"/>
  <c r="AL57" i="27"/>
  <c r="AL55" i="27"/>
  <c r="BH43" i="27"/>
  <c r="AJ19" i="27"/>
  <c r="BC21" i="27"/>
  <c r="BB40" i="27"/>
  <c r="AT14" i="27"/>
  <c r="AO5" i="27"/>
  <c r="AO45" i="27"/>
  <c r="AL21" i="27"/>
  <c r="AM45" i="27"/>
  <c r="BF41" i="27"/>
  <c r="AT12" i="27"/>
  <c r="AL13" i="27"/>
  <c r="BC35" i="27"/>
  <c r="AG56" i="27"/>
  <c r="BA20" i="27"/>
  <c r="AG41" i="27"/>
  <c r="AQ21" i="27"/>
  <c r="BC24" i="27"/>
  <c r="AM55" i="27"/>
  <c r="AW9" i="27"/>
  <c r="BE15" i="27"/>
  <c r="BF29" i="27"/>
  <c r="AT18" i="27"/>
  <c r="AK30" i="27"/>
  <c r="BE31" i="27"/>
  <c r="AK24" i="27"/>
  <c r="AL26" i="27"/>
  <c r="AT41" i="27"/>
  <c r="AL30" i="27"/>
  <c r="BC41" i="27"/>
  <c r="AP39" i="27"/>
  <c r="BD4" i="27"/>
  <c r="AQ57" i="27"/>
  <c r="AW46" i="27"/>
  <c r="AW22" i="27"/>
  <c r="AG38" i="27"/>
  <c r="BI10" i="27"/>
  <c r="AW31" i="27"/>
  <c r="AJ44" i="27"/>
  <c r="BG55" i="27"/>
  <c r="BA14" i="27"/>
  <c r="AL33" i="27"/>
  <c r="AJ25" i="27"/>
  <c r="BE52" i="27"/>
  <c r="BG9" i="27"/>
  <c r="AW48" i="27"/>
  <c r="AZ24" i="27"/>
  <c r="BI8" i="27"/>
  <c r="AP58" i="27"/>
  <c r="BF39" i="27"/>
  <c r="BH20" i="27"/>
  <c r="AL38" i="27"/>
  <c r="AD15" i="27"/>
  <c r="AG53" i="27"/>
  <c r="AT33" i="27"/>
  <c r="BE33" i="27"/>
  <c r="AZ26" i="27"/>
  <c r="AY11" i="27"/>
  <c r="AQ49" i="27"/>
  <c r="BD35" i="27"/>
  <c r="AM34" i="27"/>
  <c r="AR58" i="27"/>
  <c r="BB53" i="27"/>
  <c r="AH8" i="27"/>
  <c r="AJ49" i="27"/>
  <c r="AN51" i="27"/>
  <c r="BH5" i="27"/>
  <c r="BE29" i="27"/>
  <c r="AY49" i="27"/>
  <c r="AW19" i="27"/>
  <c r="AI17" i="27"/>
  <c r="AT48" i="27"/>
  <c r="AI5" i="27"/>
  <c r="AM20" i="27"/>
  <c r="BB47" i="27"/>
  <c r="BD33" i="27"/>
  <c r="BG52" i="27"/>
  <c r="BI14" i="27"/>
  <c r="AY48" i="27"/>
  <c r="AT35" i="27"/>
  <c r="AT34" i="27"/>
  <c r="BF49" i="27"/>
  <c r="BA30" i="27"/>
  <c r="BD40" i="27"/>
  <c r="BF35" i="27"/>
  <c r="AZ40" i="27"/>
  <c r="AW54" i="27"/>
  <c r="AW18" i="27"/>
  <c r="AR21" i="27"/>
  <c r="AI21" i="27"/>
  <c r="AJ5" i="27"/>
  <c r="BE11" i="27"/>
  <c r="BI29" i="27"/>
  <c r="BB49" i="27"/>
  <c r="AL49" i="27"/>
  <c r="AY21" i="27"/>
  <c r="BH41" i="27"/>
  <c r="AD5" i="27"/>
  <c r="AK15" i="27"/>
  <c r="BA18" i="27"/>
  <c r="BB23" i="27"/>
  <c r="BG46" i="27"/>
  <c r="AS20" i="27"/>
  <c r="BD56" i="27"/>
  <c r="AD34" i="27"/>
  <c r="AI44" i="27"/>
  <c r="BH23" i="27"/>
  <c r="AZ39" i="27"/>
  <c r="BF48" i="27"/>
  <c r="AM32" i="27"/>
  <c r="AW8" i="27"/>
  <c r="BD55" i="27"/>
  <c r="AG39" i="27"/>
  <c r="AI51" i="27"/>
  <c r="AG33" i="27"/>
  <c r="BH17" i="27"/>
  <c r="AV4" i="27"/>
  <c r="AZ49" i="27"/>
  <c r="BX30" i="14"/>
  <c r="AY12" i="27"/>
  <c r="AZ41" i="27"/>
  <c r="AK7" i="27"/>
  <c r="BG51" i="27"/>
  <c r="BG5" i="27"/>
  <c r="DF42" i="14"/>
  <c r="BH53" i="27"/>
  <c r="CF42" i="14"/>
  <c r="BG44" i="27"/>
  <c r="AP53" i="27"/>
  <c r="AR23" i="27"/>
  <c r="DV42" i="14"/>
  <c r="AN56" i="27"/>
  <c r="BA29" i="27"/>
  <c r="AJ26" i="27"/>
  <c r="AK8" i="27"/>
  <c r="AO13" i="27"/>
  <c r="AV27" i="14"/>
  <c r="ED56" i="14"/>
  <c r="AX6" i="27"/>
  <c r="BH38" i="27"/>
  <c r="AW29" i="27"/>
  <c r="AO58" i="27"/>
  <c r="AX42" i="14"/>
  <c r="AT56" i="27"/>
  <c r="AL45" i="27"/>
  <c r="AY43" i="27"/>
  <c r="BF58" i="27"/>
  <c r="AS5" i="27"/>
  <c r="BF30" i="27"/>
  <c r="AW50" i="27"/>
  <c r="AH12" i="27"/>
  <c r="BF50" i="14"/>
  <c r="AZ22" i="27"/>
  <c r="CT32" i="14"/>
  <c r="AZ57" i="27"/>
  <c r="AP27" i="27"/>
  <c r="AG45" i="27"/>
  <c r="AY19" i="27"/>
  <c r="AT37" i="27"/>
  <c r="AO55" i="27"/>
  <c r="AO51" i="27"/>
  <c r="BH42" i="14"/>
  <c r="AG24" i="27"/>
  <c r="BC48" i="27"/>
  <c r="AR26" i="27"/>
  <c r="BE27" i="27"/>
  <c r="BH28" i="27"/>
  <c r="AI12" i="27"/>
  <c r="AG40" i="27"/>
  <c r="AZ14" i="27"/>
  <c r="AO30" i="27"/>
  <c r="BG17" i="27"/>
  <c r="AQ19" i="27"/>
  <c r="AM43" i="27"/>
  <c r="BC51" i="27"/>
  <c r="BE32" i="27"/>
  <c r="AN55" i="27"/>
  <c r="AW17" i="27"/>
  <c r="BG36" i="27"/>
  <c r="BN29" i="14"/>
  <c r="AZ53" i="27"/>
  <c r="AS13" i="27"/>
  <c r="AT35" i="14"/>
  <c r="AY51" i="27"/>
  <c r="BG23" i="27"/>
  <c r="AD25" i="27"/>
  <c r="AM47" i="27"/>
  <c r="EL48" i="14"/>
  <c r="AD19" i="27"/>
  <c r="AZ37" i="14"/>
  <c r="AP13" i="27" s="1"/>
  <c r="AD58" i="27"/>
  <c r="AO28" i="27"/>
  <c r="BE53" i="27"/>
  <c r="BB41" i="27"/>
  <c r="AW16" i="27"/>
  <c r="BG21" i="27"/>
  <c r="AS29" i="27"/>
  <c r="AP27" i="14"/>
  <c r="ED48" i="14"/>
  <c r="AJ20" i="27"/>
  <c r="AQ47" i="27"/>
  <c r="AW10" i="27"/>
  <c r="AD17" i="27"/>
  <c r="BE45" i="27"/>
  <c r="AP38" i="27"/>
  <c r="BH15" i="27"/>
  <c r="AR35" i="27"/>
  <c r="CP40" i="14"/>
  <c r="DB48" i="14"/>
  <c r="DH32" i="14"/>
  <c r="AN34" i="14"/>
  <c r="BE43" i="27"/>
  <c r="BI11" i="27"/>
  <c r="AT22" i="27"/>
  <c r="DT32" i="14"/>
  <c r="AQ9" i="27"/>
  <c r="BD29" i="14"/>
  <c r="AK6" i="27"/>
  <c r="BG58" i="27"/>
  <c r="AZ7" i="27"/>
  <c r="CF39" i="14"/>
  <c r="AR29" i="27" s="1"/>
  <c r="AS19" i="27"/>
  <c r="EO43" i="14"/>
  <c r="DY43" i="14"/>
  <c r="DI27" i="14"/>
  <c r="CS43" i="14"/>
  <c r="CC43" i="14"/>
  <c r="BM27" i="14"/>
  <c r="AM26" i="14"/>
  <c r="EU43" i="14"/>
  <c r="EA27" i="14"/>
  <c r="DE43" i="14"/>
  <c r="CI27" i="14"/>
  <c r="BO27" i="14"/>
  <c r="AQ42" i="14"/>
  <c r="EO27" i="14"/>
  <c r="DS43" i="14"/>
  <c r="CY27" i="14"/>
  <c r="CC27" i="14"/>
  <c r="BG42" i="14"/>
  <c r="AW26" i="14"/>
  <c r="EI27" i="14"/>
  <c r="DM27" i="14"/>
  <c r="CQ27" i="14"/>
  <c r="BW43" i="14"/>
  <c r="BA42" i="14"/>
  <c r="AK26" i="14"/>
  <c r="EA43" i="14"/>
  <c r="DG27" i="14"/>
  <c r="CK27" i="14"/>
  <c r="BO43" i="14"/>
  <c r="AU42" i="14"/>
  <c r="ET48" i="14"/>
  <c r="EK43" i="14"/>
  <c r="DU43" i="14"/>
  <c r="DE27" i="14"/>
  <c r="CO43" i="14"/>
  <c r="BY27" i="14"/>
  <c r="BI26" i="14"/>
  <c r="AW42" i="14"/>
  <c r="EQ27" i="14"/>
  <c r="DU27" i="14"/>
  <c r="CY43" i="14"/>
  <c r="CE27" i="14"/>
  <c r="BI42" i="14"/>
  <c r="AY26" i="14"/>
  <c r="EI43" i="14"/>
  <c r="DO43" i="14"/>
  <c r="CS27" i="14"/>
  <c r="BW27" i="14"/>
  <c r="BC26" i="14"/>
  <c r="AI26" i="14"/>
  <c r="EC27" i="14"/>
  <c r="DG43" i="14"/>
  <c r="CM27" i="14"/>
  <c r="BQ43" i="14"/>
  <c r="AS26" i="14"/>
  <c r="EQ43" i="14"/>
  <c r="DW43" i="14"/>
  <c r="DA27" i="14"/>
  <c r="CG27" i="14"/>
  <c r="BK27" i="14"/>
  <c r="AO26" i="14"/>
  <c r="ET32" i="14"/>
  <c r="EG43" i="14"/>
  <c r="DQ27" i="14"/>
  <c r="DA43" i="14"/>
  <c r="CK43" i="14"/>
  <c r="BU43" i="14"/>
  <c r="BE26" i="14"/>
  <c r="AO42" i="14"/>
  <c r="EK27" i="14"/>
  <c r="DO27" i="14"/>
  <c r="CU27" i="14"/>
  <c r="BY43" i="14"/>
  <c r="BC42" i="14"/>
  <c r="AQ26" i="14"/>
  <c r="EE27" i="14"/>
  <c r="DI43" i="14"/>
  <c r="CM43" i="14"/>
  <c r="BS27" i="14"/>
  <c r="AK42" i="14"/>
  <c r="ES27" i="14"/>
  <c r="DW27" i="14"/>
  <c r="DC27" i="14"/>
  <c r="CE43" i="14"/>
  <c r="BK43" i="14"/>
  <c r="AU26" i="14"/>
  <c r="EM27" i="14"/>
  <c r="DQ43" i="14"/>
  <c r="CU43" i="14"/>
  <c r="CA43" i="14"/>
  <c r="BE42" i="14"/>
  <c r="AS42" i="14"/>
  <c r="CW27" i="14"/>
  <c r="AI42" i="14"/>
  <c r="BS43" i="14"/>
  <c r="DC43" i="14"/>
  <c r="EM43" i="14"/>
  <c r="BG26" i="14"/>
  <c r="CQ43" i="14"/>
  <c r="ES43" i="14"/>
  <c r="CG43" i="14"/>
  <c r="EE43" i="14"/>
  <c r="AY42" i="14"/>
  <c r="CI43" i="14"/>
  <c r="DS27" i="14"/>
  <c r="AM42" i="14"/>
  <c r="BU27" i="14"/>
  <c r="EC43" i="14"/>
  <c r="BQ27" i="14"/>
  <c r="DK27" i="14"/>
  <c r="EU27" i="14"/>
  <c r="BM43" i="14"/>
  <c r="CW43" i="14"/>
  <c r="EG27" i="14"/>
  <c r="AG26" i="14"/>
  <c r="DM43" i="14"/>
  <c r="BA26" i="14"/>
  <c r="CO27" i="14"/>
  <c r="DY27" i="14"/>
  <c r="AG42" i="14"/>
  <c r="CA27" i="14"/>
  <c r="DK43" i="14"/>
  <c r="ER32" i="14"/>
  <c r="EP48" i="14"/>
  <c r="EB32" i="14"/>
  <c r="EP32" i="14"/>
  <c r="ER48" i="14"/>
  <c r="CZ32" i="14"/>
  <c r="DX48" i="14"/>
  <c r="BR45" i="14"/>
  <c r="BF26" i="14"/>
  <c r="BT45" i="14"/>
  <c r="BB42" i="14"/>
  <c r="AH42" i="14"/>
  <c r="CP48" i="14"/>
  <c r="AL26" i="14"/>
  <c r="CJ31" i="14"/>
  <c r="EL32" i="14"/>
  <c r="AX26" i="14"/>
  <c r="BN43" i="14"/>
  <c r="AZ42" i="14"/>
  <c r="DZ48" i="14"/>
  <c r="AN26" i="14"/>
  <c r="BJ26" i="14"/>
  <c r="CV48" i="14"/>
  <c r="EJ48" i="14"/>
  <c r="AL42" i="14"/>
  <c r="CZ48" i="14"/>
  <c r="DV48" i="14"/>
  <c r="AF42" i="14"/>
  <c r="CD46" i="14"/>
  <c r="EJ32" i="14"/>
  <c r="DN32" i="14"/>
  <c r="CB46" i="14"/>
  <c r="CJ47" i="14"/>
  <c r="EH48" i="14"/>
  <c r="CN48" i="14"/>
  <c r="BZ30" i="14"/>
  <c r="EF48" i="14"/>
  <c r="EN32" i="14"/>
  <c r="DJ32" i="14"/>
  <c r="ED32" i="14"/>
  <c r="BD42" i="14"/>
  <c r="DF48" i="14"/>
  <c r="AJ42" i="14"/>
  <c r="DD48" i="14"/>
  <c r="AP26" i="14"/>
  <c r="EF32" i="14"/>
  <c r="DT48" i="14"/>
  <c r="BP45" i="14"/>
  <c r="BZ46" i="14"/>
  <c r="CP32" i="14"/>
  <c r="AR42" i="14"/>
  <c r="DV32" i="14"/>
  <c r="EH32" i="14"/>
  <c r="AV26" i="14"/>
  <c r="DJ48" i="14"/>
  <c r="AH26" i="14"/>
  <c r="CR48" i="14"/>
  <c r="CL32" i="14"/>
  <c r="AJ26" i="14"/>
  <c r="BT29" i="14"/>
  <c r="CR32" i="14"/>
  <c r="DP32" i="14"/>
  <c r="BD26" i="14"/>
  <c r="CX48" i="14"/>
  <c r="DX32" i="14"/>
  <c r="DP48" i="14"/>
  <c r="CL48" i="14"/>
  <c r="BA32" i="27" s="1"/>
  <c r="DN48" i="14"/>
  <c r="DL48" i="14"/>
  <c r="BH26" i="14"/>
  <c r="CV32" i="14"/>
  <c r="AF26" i="14"/>
  <c r="AT26" i="14"/>
  <c r="CH47" i="14"/>
  <c r="AV42" i="14"/>
  <c r="BV30" i="14"/>
  <c r="AI24" i="27" s="1"/>
  <c r="BL43" i="14"/>
  <c r="DR48" i="14"/>
  <c r="CN32" i="14"/>
  <c r="DF32" i="14"/>
  <c r="CT48" i="14"/>
  <c r="DH48" i="14"/>
  <c r="BX46" i="14"/>
  <c r="CX32" i="14"/>
  <c r="AN42" i="14"/>
  <c r="CD30" i="14"/>
  <c r="DL32" i="14"/>
  <c r="EN48" i="14"/>
  <c r="EB40" i="14"/>
  <c r="DJ56" i="14"/>
  <c r="DX56" i="14"/>
  <c r="CZ56" i="14"/>
  <c r="AP42" i="14"/>
  <c r="CT42" i="14"/>
  <c r="CJ39" i="14"/>
  <c r="AJ4" i="27"/>
  <c r="EL56" i="14"/>
  <c r="AX4" i="27"/>
  <c r="DD32" i="14"/>
  <c r="BL26" i="14"/>
  <c r="EB48" i="14"/>
  <c r="BJ37" i="14"/>
  <c r="AG18" i="27"/>
  <c r="BE18" i="27"/>
  <c r="AS6" i="27"/>
  <c r="BV46" i="14"/>
  <c r="AY24" i="27" s="1"/>
  <c r="BZ42" i="14"/>
  <c r="EH56" i="14"/>
  <c r="AI39" i="27"/>
  <c r="BL27" i="14"/>
  <c r="BC39" i="27"/>
  <c r="AK20" i="27"/>
  <c r="BD28" i="27"/>
  <c r="AR54" i="27"/>
  <c r="AK28" i="27"/>
  <c r="AP33" i="27"/>
  <c r="AX35" i="14"/>
  <c r="AN34" i="27"/>
  <c r="BD49" i="27"/>
  <c r="AT42" i="14"/>
  <c r="BA25" i="27"/>
  <c r="AO43" i="27"/>
  <c r="BA19" i="27"/>
  <c r="AP36" i="27"/>
  <c r="BG57" i="27"/>
  <c r="AO6" i="27"/>
  <c r="AG5" i="27"/>
  <c r="AY18" i="27"/>
  <c r="BB48" i="27"/>
  <c r="AY47" i="27"/>
  <c r="BB42" i="27"/>
  <c r="ES46" i="14"/>
  <c r="EC46" i="14"/>
  <c r="DM46" i="14"/>
  <c r="CW46" i="14"/>
  <c r="CG30" i="14"/>
  <c r="BQ46" i="14"/>
  <c r="EI30" i="14"/>
  <c r="DM30" i="14"/>
  <c r="CQ30" i="14"/>
  <c r="BW30" i="14"/>
  <c r="EG30" i="14"/>
  <c r="DK46" i="14"/>
  <c r="CQ46" i="14"/>
  <c r="BU46" i="14"/>
  <c r="EK30" i="14"/>
  <c r="DO30" i="14"/>
  <c r="CU30" i="14"/>
  <c r="BY30" i="14"/>
  <c r="EI46" i="14"/>
  <c r="DO46" i="14"/>
  <c r="CS30" i="14"/>
  <c r="BW46" i="14"/>
  <c r="EK46" i="14"/>
  <c r="DU46" i="14"/>
  <c r="DE30" i="14"/>
  <c r="CO46" i="14"/>
  <c r="BY46" i="14"/>
  <c r="ES30" i="14"/>
  <c r="DW46" i="14"/>
  <c r="DC30" i="14"/>
  <c r="CG46" i="14"/>
  <c r="EQ46" i="14"/>
  <c r="DW30" i="14"/>
  <c r="DA30" i="14"/>
  <c r="CE46" i="14"/>
  <c r="EU46" i="14"/>
  <c r="EA30" i="14"/>
  <c r="DE46" i="14"/>
  <c r="CI46" i="14"/>
  <c r="EU30" i="14"/>
  <c r="DY30" i="14"/>
  <c r="DC46" i="14"/>
  <c r="CI30" i="14"/>
  <c r="BH27" i="14"/>
  <c r="EG46" i="14"/>
  <c r="DQ46" i="14"/>
  <c r="DA46" i="14"/>
  <c r="CK30" i="14"/>
  <c r="BU30" i="14"/>
  <c r="EM30" i="14"/>
  <c r="DS30" i="14"/>
  <c r="CW30" i="14"/>
  <c r="CA46" i="14"/>
  <c r="EM46" i="14"/>
  <c r="DQ30" i="14"/>
  <c r="CU46" i="14"/>
  <c r="CA30" i="14"/>
  <c r="EQ30" i="14"/>
  <c r="DU30" i="14"/>
  <c r="CY46" i="14"/>
  <c r="CE30" i="14"/>
  <c r="EO30" i="14"/>
  <c r="DS46" i="14"/>
  <c r="CY30" i="14"/>
  <c r="CC46" i="14"/>
  <c r="DY46" i="14"/>
  <c r="BI27" i="14"/>
  <c r="BQ30" i="14"/>
  <c r="BI43" i="14"/>
  <c r="BS30" i="14"/>
  <c r="BS46" i="14"/>
  <c r="DI30" i="14"/>
  <c r="EC30" i="14"/>
  <c r="EA46" i="14"/>
  <c r="EE46" i="14"/>
  <c r="EE30" i="14"/>
  <c r="CS46" i="14"/>
  <c r="DG30" i="14"/>
  <c r="DG46" i="14"/>
  <c r="DK30" i="14"/>
  <c r="DI46" i="14"/>
  <c r="EO46" i="14"/>
  <c r="CC30" i="14"/>
  <c r="CM46" i="14"/>
  <c r="CK46" i="14"/>
  <c r="CO30" i="14"/>
  <c r="CM30" i="14"/>
  <c r="BH43" i="14"/>
  <c r="BJ43" i="14"/>
  <c r="EG45" i="14"/>
  <c r="DQ29" i="14"/>
  <c r="DA29" i="14"/>
  <c r="CK29" i="14"/>
  <c r="BU29" i="14"/>
  <c r="EI29" i="14"/>
  <c r="DO29" i="14"/>
  <c r="CS29" i="14"/>
  <c r="BW45" i="14"/>
  <c r="EM45" i="14"/>
  <c r="DS45" i="14"/>
  <c r="CW45" i="14"/>
  <c r="CA45" i="14"/>
  <c r="EQ45" i="14"/>
  <c r="DW29" i="14"/>
  <c r="DA45" i="14"/>
  <c r="CG45" i="14"/>
  <c r="EU29" i="14"/>
  <c r="EA45" i="14"/>
  <c r="DE45" i="14"/>
  <c r="CI29" i="14"/>
  <c r="BO44" i="14"/>
  <c r="EO29" i="14"/>
  <c r="DY45" i="14"/>
  <c r="DI29" i="14"/>
  <c r="CS45" i="14"/>
  <c r="CC45" i="14"/>
  <c r="EU45" i="14"/>
  <c r="DY29" i="14"/>
  <c r="DC45" i="14"/>
  <c r="CI45" i="14"/>
  <c r="BM28" i="14"/>
  <c r="EC29" i="14"/>
  <c r="DG45" i="14"/>
  <c r="CM45" i="14"/>
  <c r="BQ45" i="14"/>
  <c r="EG29" i="14"/>
  <c r="DK29" i="14"/>
  <c r="CQ29" i="14"/>
  <c r="BU45" i="14"/>
  <c r="EK45" i="14"/>
  <c r="DO45" i="14"/>
  <c r="CU45" i="14"/>
  <c r="BY45" i="14"/>
  <c r="EK29" i="14"/>
  <c r="DU29" i="14"/>
  <c r="DE29" i="14"/>
  <c r="CO29" i="14"/>
  <c r="BY29" i="14"/>
  <c r="EO45" i="14"/>
  <c r="DS29" i="14"/>
  <c r="CY29" i="14"/>
  <c r="CC29" i="14"/>
  <c r="ES45" i="14"/>
  <c r="DM45" i="14"/>
  <c r="EE29" i="14"/>
  <c r="EI45" i="14"/>
  <c r="CQ45" i="14"/>
  <c r="EM29" i="14"/>
  <c r="CU29" i="14"/>
  <c r="EQ29" i="14"/>
  <c r="CY45" i="14"/>
  <c r="CW29" i="14"/>
  <c r="DI45" i="14"/>
  <c r="DW45" i="14"/>
  <c r="CE29" i="14"/>
  <c r="EA29" i="14"/>
  <c r="CK45" i="14"/>
  <c r="EE45" i="14"/>
  <c r="CO45" i="14"/>
  <c r="ES29" i="14"/>
  <c r="CE45" i="14"/>
  <c r="CM29" i="14"/>
  <c r="DM29" i="14"/>
  <c r="BW29" i="14"/>
  <c r="DQ45" i="14"/>
  <c r="CA29" i="14"/>
  <c r="DU45" i="14"/>
  <c r="CG29" i="14"/>
  <c r="EC45" i="14"/>
  <c r="BQ29" i="14"/>
  <c r="BS45" i="14"/>
  <c r="DC29" i="14"/>
  <c r="BM44" i="14"/>
  <c r="DG29" i="14"/>
  <c r="BO28" i="14"/>
  <c r="DK45" i="14"/>
  <c r="BS29" i="14"/>
  <c r="EO34" i="14"/>
  <c r="DY34" i="14"/>
  <c r="DI34" i="14"/>
  <c r="CS34" i="14"/>
  <c r="CC34" i="14"/>
  <c r="BM50" i="14"/>
  <c r="AO34" i="14"/>
  <c r="EU34" i="14"/>
  <c r="DY50" i="14"/>
  <c r="DC34" i="14"/>
  <c r="CI50" i="14"/>
  <c r="BM34" i="14"/>
  <c r="AO50" i="14"/>
  <c r="EM50" i="14"/>
  <c r="DS34" i="14"/>
  <c r="CW50" i="14"/>
  <c r="CA50" i="14"/>
  <c r="BG34" i="14"/>
  <c r="AW34" i="14"/>
  <c r="EG50" i="14"/>
  <c r="DK50" i="14"/>
  <c r="CQ50" i="14"/>
  <c r="BU34" i="14"/>
  <c r="AM50" i="14"/>
  <c r="EU50" i="14"/>
  <c r="EA34" i="14"/>
  <c r="DE50" i="14"/>
  <c r="CI34" i="14"/>
  <c r="BO50" i="14"/>
  <c r="AK50" i="14"/>
  <c r="ET40" i="14"/>
  <c r="EC34" i="14"/>
  <c r="DE34" i="14"/>
  <c r="CK34" i="14"/>
  <c r="BQ34" i="14"/>
  <c r="AK34" i="14"/>
  <c r="EI34" i="14"/>
  <c r="DI50" i="14"/>
  <c r="CC50" i="14"/>
  <c r="BC34" i="14"/>
  <c r="ES50" i="14"/>
  <c r="DM50" i="14"/>
  <c r="CM34" i="14"/>
  <c r="BK50" i="14"/>
  <c r="AS34" i="14"/>
  <c r="DW34" i="14"/>
  <c r="CU50" i="14"/>
  <c r="BO34" i="14"/>
  <c r="AI50" i="14"/>
  <c r="EE50" i="14"/>
  <c r="CY50" i="14"/>
  <c r="BY50" i="14"/>
  <c r="AY50" i="14"/>
  <c r="ES34" i="14"/>
  <c r="DU34" i="14"/>
  <c r="DA34" i="14"/>
  <c r="CG34" i="14"/>
  <c r="BI34" i="14"/>
  <c r="AW50" i="14"/>
  <c r="EE34" i="14"/>
  <c r="CY34" i="14"/>
  <c r="BW34" i="14"/>
  <c r="AI34" i="14"/>
  <c r="EI50" i="14"/>
  <c r="DG50" i="14"/>
  <c r="CG50" i="14"/>
  <c r="BA50" i="14"/>
  <c r="EQ50" i="14"/>
  <c r="DQ50" i="14"/>
  <c r="CK50" i="14"/>
  <c r="BK34" i="14"/>
  <c r="AU50" i="14"/>
  <c r="DU50" i="14"/>
  <c r="CU34" i="14"/>
  <c r="BS50" i="14"/>
  <c r="AG50" i="14"/>
  <c r="ET56" i="14"/>
  <c r="EK34" i="14"/>
  <c r="DQ34" i="14"/>
  <c r="CW34" i="14"/>
  <c r="BY34" i="14"/>
  <c r="BE34" i="14"/>
  <c r="AG34" i="14"/>
  <c r="DS50" i="14"/>
  <c r="CS50" i="14"/>
  <c r="BS34" i="14"/>
  <c r="AY34" i="14"/>
  <c r="EC50" i="14"/>
  <c r="DC50" i="14"/>
  <c r="BW50" i="14"/>
  <c r="AQ50" i="14"/>
  <c r="EM34" i="14"/>
  <c r="DG34" i="14"/>
  <c r="CE34" i="14"/>
  <c r="BE50" i="14"/>
  <c r="EQ34" i="14"/>
  <c r="DO50" i="14"/>
  <c r="CO34" i="14"/>
  <c r="BI50" i="14"/>
  <c r="AS50" i="14"/>
  <c r="DM34" i="14"/>
  <c r="EO50" i="14"/>
  <c r="AQ34" i="14"/>
  <c r="AM34" i="14"/>
  <c r="AU34" i="14"/>
  <c r="BC50" i="14"/>
  <c r="CO50" i="14"/>
  <c r="DO34" i="14"/>
  <c r="DW50" i="14"/>
  <c r="EA50" i="14"/>
  <c r="EK50" i="14"/>
  <c r="BU50" i="14"/>
  <c r="CM50" i="14"/>
  <c r="CQ34" i="14"/>
  <c r="DA50" i="14"/>
  <c r="DK34" i="14"/>
  <c r="EG34" i="14"/>
  <c r="BA34" i="14"/>
  <c r="BG50" i="14"/>
  <c r="BQ50" i="14"/>
  <c r="CA34" i="14"/>
  <c r="CE50" i="14"/>
  <c r="EP40" i="14"/>
  <c r="EP56" i="14"/>
  <c r="ER40" i="14"/>
  <c r="ER56" i="14"/>
  <c r="EN56" i="14"/>
  <c r="DZ56" i="14"/>
  <c r="AJ34" i="14"/>
  <c r="BT53" i="14"/>
  <c r="AP34" i="14"/>
  <c r="AZ34" i="14"/>
  <c r="EH40" i="14"/>
  <c r="BB50" i="14"/>
  <c r="AT34" i="14"/>
  <c r="CV56" i="14"/>
  <c r="BB34" i="14"/>
  <c r="EF56" i="14"/>
  <c r="CT40" i="14"/>
  <c r="CZ40" i="14"/>
  <c r="DR40" i="14"/>
  <c r="CH39" i="14"/>
  <c r="BT37" i="14"/>
  <c r="DD56" i="14"/>
  <c r="AX50" i="14"/>
  <c r="CT56" i="14"/>
  <c r="BH51" i="14"/>
  <c r="BX38" i="14"/>
  <c r="BR37" i="14"/>
  <c r="CL56" i="14"/>
  <c r="BI32" i="27" s="1"/>
  <c r="AF50" i="14"/>
  <c r="BJ35" i="14"/>
  <c r="EJ40" i="14"/>
  <c r="DT56" i="14"/>
  <c r="BV54" i="14"/>
  <c r="BG24" i="27" s="1"/>
  <c r="AF34" i="14"/>
  <c r="EB56" i="14"/>
  <c r="AT50" i="14"/>
  <c r="BP37" i="14"/>
  <c r="CV40" i="14"/>
  <c r="AH34" i="14"/>
  <c r="EN40" i="14"/>
  <c r="AZ50" i="14"/>
  <c r="CF55" i="14"/>
  <c r="BH29" i="27" s="1"/>
  <c r="BJ51" i="14"/>
  <c r="BH35" i="14"/>
  <c r="AR34" i="14"/>
  <c r="CX56" i="14"/>
  <c r="DR56" i="14"/>
  <c r="DL56" i="14"/>
  <c r="BZ38" i="14"/>
  <c r="DX40" i="14"/>
  <c r="DT40" i="14"/>
  <c r="CJ55" i="14"/>
  <c r="BF34" i="14"/>
  <c r="AV34" i="14"/>
  <c r="BN37" i="14"/>
  <c r="DN56" i="14"/>
  <c r="CD54" i="14"/>
  <c r="CR40" i="14"/>
  <c r="EJ56" i="14"/>
  <c r="BV38" i="14"/>
  <c r="AQ24" i="27" s="1"/>
  <c r="DB56" i="14"/>
  <c r="EF40" i="14"/>
  <c r="DV56" i="14"/>
  <c r="BR53" i="14"/>
  <c r="ED40" i="14"/>
  <c r="EL40" i="14"/>
  <c r="CN56" i="14"/>
  <c r="CB54" i="14"/>
  <c r="BX54" i="14"/>
  <c r="DF56" i="14"/>
  <c r="CR56" i="14"/>
  <c r="BL37" i="14"/>
  <c r="BN53" i="14"/>
  <c r="AX34" i="14"/>
  <c r="AJ50" i="14"/>
  <c r="AN50" i="14"/>
  <c r="AL50" i="14"/>
  <c r="AR50" i="14"/>
  <c r="CX40" i="14"/>
  <c r="AP50" i="14"/>
  <c r="CL40" i="14"/>
  <c r="AS32" i="27" s="1"/>
  <c r="DB40" i="14"/>
  <c r="CH55" i="14"/>
  <c r="CP56" i="14"/>
  <c r="DF40" i="14"/>
  <c r="BL53" i="14"/>
  <c r="DN40" i="14"/>
  <c r="AV50" i="14"/>
  <c r="BP53" i="14"/>
  <c r="DH40" i="14"/>
  <c r="DP56" i="14"/>
  <c r="DZ40" i="14"/>
  <c r="CF31" i="14"/>
  <c r="AJ29" i="27" s="1"/>
  <c r="AH50" i="14"/>
  <c r="DX26" i="14"/>
  <c r="BL29" i="14"/>
  <c r="BN26" i="14"/>
  <c r="AO41" i="27"/>
  <c r="BI28" i="27"/>
  <c r="DV26" i="14"/>
  <c r="CD38" i="14"/>
  <c r="CH31" i="14"/>
  <c r="AQ54" i="27"/>
  <c r="BZ54" i="14"/>
  <c r="AR26" i="14"/>
  <c r="CR42" i="14"/>
  <c r="DP40" i="14"/>
  <c r="AZ55" i="27"/>
  <c r="DP42" i="14"/>
  <c r="CF47" i="14"/>
  <c r="AZ29" i="27" s="1"/>
  <c r="AL27" i="14"/>
  <c r="AF6" i="27" s="1"/>
  <c r="AX43" i="14"/>
  <c r="DP26" i="14"/>
  <c r="BD50" i="14"/>
  <c r="DL40" i="14"/>
  <c r="BN27" i="14"/>
  <c r="BP29" i="14"/>
  <c r="AO4" i="27"/>
  <c r="AP30" i="27"/>
  <c r="DT42" i="14"/>
  <c r="AL9" i="27"/>
  <c r="BF42" i="14"/>
  <c r="AZ46" i="27"/>
  <c r="BA5" i="27"/>
  <c r="CN40" i="14"/>
  <c r="AT30" i="27"/>
  <c r="AK16" i="27"/>
  <c r="AZ9" i="27"/>
  <c r="BE10" i="27"/>
  <c r="AJ12" i="27"/>
  <c r="AW30" i="27"/>
  <c r="BC49" i="27"/>
  <c r="AO9" i="27"/>
  <c r="AG51" i="27"/>
  <c r="AQ55" i="27"/>
  <c r="DD40" i="14"/>
  <c r="AD20" i="27"/>
  <c r="AG16" i="27"/>
  <c r="BJ29" i="14"/>
  <c r="BB45" i="14"/>
  <c r="BO29" i="14"/>
  <c r="BD45" i="14"/>
  <c r="BO45" i="14"/>
  <c r="BB29" i="14"/>
  <c r="AN27" i="14"/>
  <c r="BF29" i="14"/>
  <c r="BN45" i="14"/>
  <c r="AT43" i="14"/>
  <c r="AZ45" i="14"/>
  <c r="AX13" i="27" s="1"/>
  <c r="BH29" i="14"/>
  <c r="AT27" i="14"/>
  <c r="BH45" i="14"/>
  <c r="BL45" i="14"/>
  <c r="BJ45" i="14"/>
  <c r="AR43" i="14"/>
  <c r="AN43" i="14"/>
  <c r="AL43" i="14"/>
  <c r="AV6" i="27" s="1"/>
  <c r="AR27" i="14"/>
  <c r="AZ29" i="14"/>
  <c r="AH13" i="27" s="1"/>
  <c r="AV43" i="14"/>
  <c r="ET42" i="14"/>
  <c r="EG42" i="14"/>
  <c r="DQ42" i="14"/>
  <c r="DA42" i="14"/>
  <c r="CK42" i="14"/>
  <c r="BU42" i="14"/>
  <c r="EU42" i="14"/>
  <c r="DY26" i="14"/>
  <c r="DC26" i="14"/>
  <c r="CI42" i="14"/>
  <c r="BM26" i="14"/>
  <c r="EC26" i="14"/>
  <c r="DG42" i="14"/>
  <c r="CM42" i="14"/>
  <c r="BQ42" i="14"/>
  <c r="EG26" i="14"/>
  <c r="DK26" i="14"/>
  <c r="CQ42" i="14"/>
  <c r="BU26" i="14"/>
  <c r="EK26" i="14"/>
  <c r="DO42" i="14"/>
  <c r="CU26" i="14"/>
  <c r="BY26" i="14"/>
  <c r="ES42" i="14"/>
  <c r="EC42" i="14"/>
  <c r="DM42" i="14"/>
  <c r="CW26" i="14"/>
  <c r="CG42" i="14"/>
  <c r="BQ26" i="14"/>
  <c r="EO26" i="14"/>
  <c r="DS42" i="14"/>
  <c r="CY26" i="14"/>
  <c r="CC42" i="14"/>
  <c r="ES26" i="14"/>
  <c r="DW42" i="14"/>
  <c r="DC42" i="14"/>
  <c r="CG26" i="14"/>
  <c r="BK42" i="14"/>
  <c r="EA26" i="14"/>
  <c r="DG26" i="14"/>
  <c r="CK26" i="14"/>
  <c r="BO42" i="14"/>
  <c r="EE42" i="14"/>
  <c r="DK42" i="14"/>
  <c r="CO42" i="14"/>
  <c r="BS42" i="14"/>
  <c r="EO42" i="14"/>
  <c r="DY42" i="14"/>
  <c r="DI42" i="14"/>
  <c r="CS42" i="14"/>
  <c r="CC26" i="14"/>
  <c r="BM42" i="14"/>
  <c r="EI42" i="14"/>
  <c r="DO26" i="14"/>
  <c r="CS26" i="14"/>
  <c r="BW26" i="14"/>
  <c r="EM42" i="14"/>
  <c r="DS26" i="14"/>
  <c r="CW42" i="14"/>
  <c r="CA42" i="14"/>
  <c r="EQ42" i="14"/>
  <c r="DW26" i="14"/>
  <c r="DA26" i="14"/>
  <c r="CE42" i="14"/>
  <c r="EU26" i="14"/>
  <c r="EA42" i="14"/>
  <c r="DE42" i="14"/>
  <c r="CI26" i="14"/>
  <c r="BO26" i="14"/>
  <c r="DE26" i="14"/>
  <c r="EE26" i="14"/>
  <c r="EI26" i="14"/>
  <c r="EM26" i="14"/>
  <c r="EQ26" i="14"/>
  <c r="ET26" i="14"/>
  <c r="CO26" i="14"/>
  <c r="DI26" i="14"/>
  <c r="DM26" i="14"/>
  <c r="DQ26" i="14"/>
  <c r="DU26" i="14"/>
  <c r="EK42" i="14"/>
  <c r="BY42" i="14"/>
  <c r="CM26" i="14"/>
  <c r="CQ26" i="14"/>
  <c r="CU42" i="14"/>
  <c r="CY42" i="14"/>
  <c r="DU42" i="14"/>
  <c r="BK26" i="14"/>
  <c r="BS26" i="14"/>
  <c r="BW42" i="14"/>
  <c r="CA26" i="14"/>
  <c r="CE26" i="14"/>
  <c r="ER26" i="14"/>
  <c r="ER42" i="14"/>
  <c r="EP42" i="14"/>
  <c r="EP26" i="14"/>
  <c r="BX42" i="14"/>
  <c r="DR26" i="14"/>
  <c r="CB42" i="14"/>
  <c r="EN42" i="14"/>
  <c r="BP26" i="14"/>
  <c r="DR42" i="14"/>
  <c r="DB42" i="14"/>
  <c r="BV42" i="14"/>
  <c r="CN42" i="14"/>
  <c r="EN26" i="14"/>
  <c r="DJ42" i="14"/>
  <c r="CL26" i="14"/>
  <c r="CD26" i="14"/>
  <c r="ED26" i="14"/>
  <c r="CF26" i="14"/>
  <c r="CZ26" i="14"/>
  <c r="BR42" i="14"/>
  <c r="DD42" i="14"/>
  <c r="CZ42" i="14"/>
  <c r="CT26" i="14"/>
  <c r="DB26" i="14"/>
  <c r="DH42" i="14"/>
  <c r="EJ26" i="14"/>
  <c r="EB42" i="14"/>
  <c r="DD26" i="14"/>
  <c r="EL42" i="14"/>
  <c r="ED42" i="14"/>
  <c r="DN42" i="14"/>
  <c r="DT26" i="14"/>
  <c r="EL26" i="14"/>
  <c r="BP42" i="14"/>
  <c r="DJ26" i="14"/>
  <c r="CJ42" i="14"/>
  <c r="CV26" i="14"/>
  <c r="BX26" i="14"/>
  <c r="CL42" i="14"/>
  <c r="CP42" i="14"/>
  <c r="DH26" i="14"/>
  <c r="CJ26" i="14"/>
  <c r="EF26" i="14"/>
  <c r="BL42" i="14"/>
  <c r="CD42" i="14"/>
  <c r="DF26" i="14"/>
  <c r="BN42" i="14"/>
  <c r="EH42" i="14"/>
  <c r="CN26" i="14"/>
  <c r="CX42" i="14"/>
  <c r="BT42" i="14"/>
  <c r="CR26" i="14"/>
  <c r="DN26" i="14"/>
  <c r="EB26" i="14"/>
  <c r="DZ42" i="14"/>
  <c r="EF42" i="14"/>
  <c r="EH26" i="14"/>
  <c r="CX26" i="14"/>
  <c r="BR26" i="14"/>
  <c r="CH42" i="14"/>
  <c r="DL26" i="14"/>
  <c r="BT26" i="14"/>
  <c r="DZ26" i="14"/>
  <c r="DX42" i="14"/>
  <c r="CH26" i="14"/>
  <c r="BV26" i="14"/>
  <c r="CP26" i="14"/>
  <c r="CV42" i="14"/>
  <c r="AN35" i="14"/>
  <c r="BF53" i="14"/>
  <c r="AT51" i="14"/>
  <c r="AR35" i="14"/>
  <c r="AV51" i="14"/>
  <c r="AP51" i="14"/>
  <c r="BD53" i="14"/>
  <c r="AX51" i="14"/>
  <c r="AP35" i="14"/>
  <c r="BD37" i="14"/>
  <c r="BH53" i="14"/>
  <c r="AL35" i="14"/>
  <c r="AN6" i="27" s="1"/>
  <c r="AZ53" i="14"/>
  <c r="BF13" i="27" s="1"/>
  <c r="AL51" i="14"/>
  <c r="BD6" i="27" s="1"/>
  <c r="BJ53" i="14"/>
  <c r="BF37" i="14"/>
  <c r="BH37" i="14"/>
  <c r="BB53" i="14"/>
  <c r="AV35" i="14"/>
  <c r="BR29" i="14"/>
  <c r="BZ26" i="14"/>
  <c r="BB26" i="14"/>
  <c r="AO29" i="27"/>
  <c r="CB26" i="14"/>
  <c r="BA24" i="27"/>
  <c r="CB38" i="14"/>
  <c r="CB30" i="14"/>
  <c r="BC31" i="27"/>
  <c r="AK13" i="27"/>
  <c r="AM27" i="27"/>
  <c r="DL42" i="14"/>
  <c r="AO20" i="27"/>
  <c r="AM42" i="27"/>
  <c r="AP43" i="14"/>
  <c r="AN51" i="14"/>
  <c r="AJ37" i="27"/>
  <c r="AZ26" i="14"/>
  <c r="BD34" i="14"/>
  <c r="DJ40" i="14"/>
  <c r="DZ32" i="14"/>
  <c r="BB37" i="14"/>
  <c r="BJ42" i="14"/>
  <c r="AG52" i="27"/>
  <c r="BF36" i="27"/>
  <c r="BF45" i="14"/>
  <c r="AZ10" i="27"/>
  <c r="AI4" i="27"/>
  <c r="AW41" i="27"/>
  <c r="BB22" i="27"/>
  <c r="AK10" i="27"/>
  <c r="AQ32" i="27"/>
  <c r="AW43" i="27"/>
  <c r="AT5" i="27"/>
  <c r="AO12" i="27"/>
  <c r="AJ14" i="27"/>
  <c r="AM37" i="27"/>
  <c r="DH56" i="14"/>
  <c r="AY23" i="27"/>
  <c r="AI53" i="27"/>
  <c r="AG50" i="27"/>
  <c r="DB32" i="14"/>
  <c r="AG54" i="27"/>
  <c r="AH31" i="27"/>
  <c r="AO21" i="27"/>
  <c r="AZ36" i="27"/>
  <c r="BA10" i="27"/>
  <c r="AI50" i="27"/>
  <c r="BE19" i="27"/>
  <c r="AY58" i="27"/>
  <c r="AL7" i="27"/>
  <c r="BD25" i="27"/>
  <c r="AJ28" i="27"/>
  <c r="BF47" i="27"/>
  <c r="AO52" i="27"/>
  <c r="AN26" i="27"/>
  <c r="AL46" i="27"/>
  <c r="BC33" i="27"/>
  <c r="BF7" i="27"/>
  <c r="AL50" i="27"/>
  <c r="AI7" i="27"/>
  <c r="BC45" i="27"/>
  <c r="AJ17" i="27"/>
  <c r="AY22" i="27"/>
  <c r="AJ47" i="27"/>
  <c r="AJ58" i="27"/>
  <c r="AZ28" i="27"/>
  <c r="AM21" i="27"/>
  <c r="BB31" i="27"/>
  <c r="AL16" i="27"/>
  <c r="AG14" i="27"/>
  <c r="AO15" i="27"/>
  <c r="AR28" i="27"/>
  <c r="AZ35" i="27"/>
  <c r="AM35" i="27"/>
  <c r="BH35" i="27"/>
  <c r="BB34" i="27"/>
  <c r="BD34" i="27"/>
  <c r="AP34" i="27"/>
  <c r="BD27" i="27"/>
  <c r="AR17" i="27"/>
  <c r="BB13" i="27"/>
  <c r="AJ39" i="27"/>
  <c r="AW20" i="27"/>
  <c r="BA23" i="27"/>
  <c r="AI56" i="27"/>
  <c r="AN53" i="27"/>
  <c r="AI9" i="27"/>
  <c r="AN47" i="27"/>
  <c r="BD22" i="27"/>
  <c r="AT58" i="27"/>
  <c r="AM48" i="27"/>
  <c r="AG42" i="27"/>
  <c r="BB28" i="27"/>
  <c r="AT20" i="27"/>
  <c r="AW32" i="27"/>
  <c r="AG20" i="27"/>
  <c r="AN45" i="27"/>
  <c r="AN16" i="27"/>
  <c r="AZ27" i="27"/>
  <c r="AL51" i="27"/>
  <c r="BI31" i="27"/>
  <c r="AJ24" i="27"/>
  <c r="AO24" i="27"/>
  <c r="BG8" i="27"/>
  <c r="BE23" i="27"/>
  <c r="BB29" i="27"/>
  <c r="AD52" i="27"/>
  <c r="AO48" i="27"/>
  <c r="AD21" i="27"/>
  <c r="AI55" i="27"/>
  <c r="AQ16" i="27"/>
  <c r="AR43" i="27"/>
  <c r="BF45" i="27"/>
  <c r="AD22" i="27"/>
  <c r="BH52" i="27"/>
  <c r="BD30" i="27"/>
  <c r="BG43" i="27"/>
  <c r="AD54" i="27"/>
  <c r="AN22" i="27"/>
  <c r="BG7" i="27"/>
  <c r="BI7" i="27"/>
  <c r="BH13" i="27"/>
  <c r="AN28" i="27"/>
  <c r="BC20" i="27"/>
  <c r="AT57" i="27"/>
  <c r="BI21" i="27"/>
  <c r="AR55" i="27"/>
  <c r="AQ22" i="27"/>
  <c r="AL25" i="27"/>
  <c r="AT19" i="27"/>
  <c r="BE14" i="27"/>
  <c r="AW51" i="27"/>
  <c r="AG47" i="27"/>
  <c r="AO54" i="27"/>
  <c r="AH10" i="27"/>
  <c r="AL42" i="27"/>
  <c r="BC37" i="27"/>
  <c r="AY46" i="27"/>
  <c r="AL17" i="27"/>
  <c r="AG37" i="27"/>
  <c r="AQ5" i="27"/>
  <c r="AX7" i="27"/>
  <c r="AK29" i="27"/>
  <c r="AW27" i="27"/>
  <c r="AI15" i="27"/>
  <c r="AN31" i="27"/>
  <c r="BA22" i="27"/>
  <c r="AO50" i="27"/>
  <c r="BI27" i="27"/>
  <c r="AG11" i="27"/>
  <c r="BB10" i="27"/>
  <c r="BE12" i="27"/>
  <c r="BB50" i="27"/>
  <c r="AW38" i="27"/>
  <c r="BD23" i="27"/>
  <c r="BG54" i="27"/>
  <c r="BH4" i="27"/>
  <c r="AT32" i="27"/>
  <c r="AS15" i="27"/>
  <c r="AO56" i="27"/>
  <c r="BH7" i="27"/>
  <c r="AQ4" i="27"/>
  <c r="AS31" i="27"/>
  <c r="BH6" i="27"/>
  <c r="BF50" i="27"/>
  <c r="BF33" i="27"/>
  <c r="BD44" i="27"/>
  <c r="AK32" i="27"/>
  <c r="AJ22" i="27"/>
  <c r="BE51" i="27"/>
  <c r="BB35" i="27"/>
  <c r="BE35" i="27"/>
  <c r="AO18" i="27"/>
  <c r="AT21" i="27"/>
  <c r="AQ15" i="27"/>
  <c r="AS22" i="27"/>
  <c r="AD49" i="27"/>
  <c r="AT53" i="27"/>
  <c r="BF5" i="27"/>
  <c r="AM53" i="27"/>
  <c r="BH22" i="27"/>
  <c r="AP32" i="27"/>
  <c r="BF4" i="27"/>
  <c r="BG32" i="27"/>
  <c r="BB54" i="27"/>
  <c r="AT16" i="27"/>
  <c r="AD27" i="27"/>
  <c r="BE17" i="27"/>
  <c r="BE42" i="27"/>
  <c r="AK14" i="27"/>
  <c r="AR56" i="27"/>
  <c r="AX10" i="27"/>
  <c r="AK31" i="27"/>
  <c r="AO33" i="27"/>
  <c r="BG22" i="27"/>
  <c r="AI20" i="27"/>
  <c r="AD47" i="27"/>
  <c r="AN32" i="27"/>
  <c r="AP9" i="27"/>
  <c r="AP35" i="27"/>
  <c r="AS28" i="27"/>
  <c r="BE40" i="27"/>
  <c r="AJ57" i="27"/>
  <c r="AP5" i="27"/>
  <c r="AN30" i="27"/>
  <c r="BI25" i="27"/>
  <c r="BA7" i="27"/>
  <c r="AS16" i="27"/>
  <c r="AP29" i="27"/>
  <c r="AY15" i="27"/>
  <c r="AL54" i="27"/>
  <c r="AP47" i="27"/>
  <c r="AR5" i="27"/>
  <c r="BC29" i="27"/>
  <c r="BF43" i="27"/>
  <c r="BF31" i="27"/>
  <c r="AP8" i="27"/>
  <c r="AN41" i="27"/>
  <c r="AG10" i="27"/>
  <c r="AT44" i="27"/>
  <c r="AK4" i="27"/>
  <c r="AZ17" i="27"/>
  <c r="AR15" i="27"/>
  <c r="AI19" i="27"/>
  <c r="AT7" i="27"/>
  <c r="AG43" i="27"/>
  <c r="AO23" i="27"/>
  <c r="AG46" i="27"/>
  <c r="BA17" i="27"/>
  <c r="AL15" i="27"/>
  <c r="AO42" i="27"/>
  <c r="AW37" i="27"/>
  <c r="AG4" i="27"/>
  <c r="BG40" i="27"/>
  <c r="BB20" i="27"/>
  <c r="AR13" i="27"/>
  <c r="AL37" i="27"/>
  <c r="BF40" i="27"/>
  <c r="AZ54" i="27"/>
  <c r="AT26" i="27"/>
  <c r="AI36" i="27"/>
  <c r="AR52" i="27"/>
  <c r="AO11" i="27"/>
  <c r="AZ15" i="27"/>
  <c r="BH21" i="27"/>
  <c r="BB14" i="27"/>
  <c r="AI18" i="27"/>
  <c r="AL41" i="27"/>
  <c r="AS17" i="27"/>
  <c r="AF4" i="27"/>
  <c r="BA4" i="27"/>
  <c r="AS4" i="27"/>
  <c r="BG4" i="27"/>
  <c r="AJ51" i="27"/>
  <c r="BA11" i="27"/>
  <c r="BE13" i="27"/>
  <c r="BG18" i="27"/>
  <c r="AZ38" i="27"/>
  <c r="BH9" i="27"/>
  <c r="AJ46" i="27"/>
  <c r="BI18" i="27"/>
  <c r="AW40" i="27"/>
  <c r="AX12" i="27"/>
  <c r="AI41" i="27"/>
  <c r="AR41" i="27"/>
  <c r="AK23" i="27"/>
  <c r="BD5" i="27"/>
  <c r="BB55" i="27"/>
  <c r="BD24" i="27"/>
  <c r="AP40" i="27"/>
  <c r="AI38" i="27"/>
  <c r="BH44" i="27"/>
  <c r="BA8" i="27"/>
  <c r="AK26" i="27"/>
  <c r="BH19" i="27"/>
  <c r="BE41" i="27"/>
  <c r="AM50" i="27"/>
  <c r="BF10" i="27"/>
  <c r="AD31" i="27"/>
  <c r="AT40" i="27"/>
  <c r="AL39" i="27"/>
  <c r="AX45" i="27"/>
  <c r="AK19" i="27"/>
  <c r="AJ23" i="27"/>
  <c r="AS12" i="27"/>
  <c r="AW7" i="27"/>
  <c r="BC56" i="27"/>
  <c r="AZ23" i="27"/>
  <c r="BF27" i="27"/>
  <c r="AT8" i="27"/>
  <c r="AY35" i="27"/>
  <c r="AJ35" i="27"/>
  <c r="AL48" i="27"/>
  <c r="AD28" i="27"/>
  <c r="AL28" i="27"/>
  <c r="AY32" i="27"/>
  <c r="AM51" i="27"/>
  <c r="AP28" i="27"/>
  <c r="AP37" i="27"/>
  <c r="BC28" i="27"/>
  <c r="AY17" i="27"/>
  <c r="BG15" i="27"/>
  <c r="BH54" i="27"/>
  <c r="AO47" i="27"/>
  <c r="AJ21" i="27"/>
  <c r="AJ45" i="27"/>
  <c r="AL10" i="27"/>
  <c r="AN44" i="27"/>
  <c r="AW11" i="27"/>
  <c r="BE16" i="27"/>
  <c r="AR12" i="27"/>
  <c r="AR25" i="27"/>
  <c r="BA9" i="27"/>
  <c r="BB7" i="27"/>
  <c r="AP44" i="27"/>
  <c r="AD6" i="27"/>
  <c r="BF42" i="27"/>
  <c r="AY45" i="27"/>
  <c r="AG36" i="27"/>
  <c r="AT27" i="27"/>
  <c r="AS23" i="27"/>
  <c r="AR16" i="27"/>
  <c r="AM23" i="27"/>
  <c r="AS21" i="27"/>
  <c r="AI8" i="27"/>
  <c r="BH49" i="27"/>
  <c r="AG19" i="27"/>
  <c r="AP41" i="27"/>
  <c r="AX11" i="27"/>
  <c r="AZ48" i="27"/>
  <c r="BE22" i="27"/>
  <c r="AY5" i="27"/>
  <c r="AT45" i="27"/>
  <c r="AS30" i="27"/>
  <c r="BE7" i="27"/>
  <c r="AW6" i="27"/>
  <c r="AM31" i="27"/>
  <c r="BC38" i="27"/>
  <c r="BG20" i="27"/>
  <c r="AW35" i="27"/>
  <c r="F4" i="24"/>
  <c r="AN58" i="27"/>
  <c r="BG19" i="27"/>
  <c r="AJ11" i="27"/>
  <c r="AI45" i="27"/>
  <c r="AW12" i="27"/>
  <c r="AD13" i="27"/>
  <c r="AY39" i="27"/>
  <c r="BI30" i="27"/>
  <c r="AD11" i="27"/>
  <c r="BA13" i="27"/>
  <c r="AJ41" i="27"/>
  <c r="AZ11" i="27"/>
  <c r="AP57" i="27"/>
  <c r="BG10" i="27"/>
  <c r="AM54" i="27"/>
  <c r="AP31" i="27"/>
  <c r="AR42" i="27"/>
  <c r="AI43" i="27"/>
  <c r="AL36" i="27"/>
  <c r="AD57" i="27"/>
  <c r="AL14" i="27"/>
  <c r="AI22" i="27"/>
  <c r="AY10" i="27"/>
  <c r="AG29" i="27"/>
  <c r="AK5" i="27"/>
  <c r="AY44" i="27"/>
  <c r="BF56" i="27"/>
  <c r="AJ42" i="27"/>
  <c r="AO17" i="27"/>
  <c r="AZ13" i="27"/>
  <c r="AO57" i="27"/>
  <c r="AT52" i="27"/>
  <c r="AI10" i="27"/>
  <c r="AD37" i="27"/>
  <c r="BD47" i="27"/>
  <c r="G4" i="25"/>
  <c r="L4" i="25"/>
  <c r="AM49" i="27"/>
  <c r="AF5" i="27"/>
  <c r="AT55" i="27"/>
  <c r="AW24" i="27"/>
  <c r="AJ48" i="27"/>
  <c r="AQ13" i="27"/>
  <c r="AL22" i="27"/>
  <c r="BI6" i="27"/>
  <c r="AW4" i="27"/>
  <c r="AZ20" i="27"/>
  <c r="AG21" i="27"/>
  <c r="AW15" i="27"/>
  <c r="AZ19" i="27"/>
  <c r="AY9" i="27"/>
  <c r="AM33" i="27"/>
  <c r="BC55" i="27"/>
  <c r="AN24" i="27"/>
  <c r="AW36" i="27"/>
  <c r="AP49" i="27"/>
  <c r="BH18" i="27"/>
  <c r="AD14" i="27"/>
  <c r="AD7" i="27"/>
  <c r="AO26" i="27"/>
  <c r="AI35" i="27"/>
  <c r="AI34" i="27"/>
  <c r="AZ42" i="27"/>
  <c r="AS24" i="27"/>
  <c r="AG31" i="27"/>
  <c r="AG9" i="27"/>
  <c r="AO38" i="27"/>
  <c r="BB17" i="27"/>
  <c r="AW39" i="27"/>
  <c r="AK25" i="27"/>
  <c r="BI13" i="27"/>
  <c r="BH50" i="27"/>
  <c r="J4" i="22"/>
  <c r="AT11" i="27"/>
  <c r="AP42" i="27"/>
  <c r="AS14" i="27"/>
  <c r="H4" i="25"/>
  <c r="M4" i="23"/>
  <c r="AB68" i="26"/>
  <c r="BI17" i="27"/>
  <c r="AW45" i="27"/>
  <c r="BC44" i="27"/>
  <c r="BA16" i="27"/>
  <c r="AZ6" i="27"/>
  <c r="AR22" i="27"/>
  <c r="BH36" i="27"/>
  <c r="AQ40" i="27"/>
  <c r="BE36" i="27"/>
  <c r="AR10" i="27"/>
  <c r="BI23" i="27"/>
  <c r="AL11" i="27"/>
  <c r="BG53" i="27"/>
  <c r="AQ53" i="27"/>
  <c r="BE26" i="27"/>
  <c r="AT36" i="27"/>
  <c r="BH46" i="27"/>
  <c r="BF51" i="27"/>
  <c r="AG58" i="27"/>
  <c r="AS25" i="27"/>
  <c r="AO7" i="27"/>
  <c r="BH37" i="27"/>
  <c r="AR47" i="27"/>
  <c r="AR46" i="27"/>
  <c r="AT24" i="27"/>
  <c r="AI48" i="27"/>
  <c r="BD43" i="27"/>
  <c r="J4" i="25"/>
  <c r="I4" i="25"/>
  <c r="H4" i="24"/>
  <c r="K4" i="23"/>
  <c r="L4" i="23"/>
  <c r="K4" i="25"/>
  <c r="AA67" i="19"/>
  <c r="J4" i="24"/>
  <c r="H4" i="21"/>
  <c r="AA68" i="26"/>
  <c r="H82" i="23"/>
  <c r="M4" i="21"/>
  <c r="M4" i="22"/>
  <c r="K4" i="22"/>
  <c r="G4" i="21"/>
  <c r="AB67" i="20"/>
  <c r="G4" i="24"/>
  <c r="K4" i="21"/>
  <c r="AS26" i="27"/>
  <c r="AL35" i="27"/>
  <c r="AB68" i="24"/>
  <c r="AA68" i="24"/>
  <c r="G4" i="23"/>
  <c r="AA68" i="22"/>
  <c r="J4" i="21"/>
  <c r="X67" i="20"/>
  <c r="Z68" i="24"/>
  <c r="L4" i="22"/>
  <c r="AA68" i="23"/>
  <c r="Z68" i="26"/>
  <c r="AB67" i="19"/>
  <c r="J4" i="23"/>
  <c r="K4" i="24"/>
  <c r="F4" i="22"/>
  <c r="Z68" i="23"/>
  <c r="F4" i="23"/>
  <c r="Z67" i="20"/>
  <c r="X68" i="24"/>
  <c r="I4" i="23"/>
  <c r="M4" i="25"/>
  <c r="Z68" i="25"/>
  <c r="AA68" i="21"/>
  <c r="G4" i="22"/>
  <c r="X68" i="23"/>
  <c r="AA67" i="20"/>
  <c r="AB68" i="25"/>
  <c r="L4" i="24"/>
  <c r="F4" i="25"/>
  <c r="M4" i="24"/>
  <c r="Z68" i="22"/>
  <c r="H4" i="23"/>
  <c r="H4" i="22"/>
  <c r="X68" i="25"/>
  <c r="Z68" i="21"/>
  <c r="F4" i="21"/>
  <c r="X68" i="21"/>
  <c r="I4" i="24"/>
  <c r="AA68" i="25"/>
  <c r="AB68" i="23"/>
  <c r="L4" i="21"/>
  <c r="AB68" i="22"/>
  <c r="X68" i="26"/>
  <c r="AB68" i="21"/>
  <c r="I4" i="21"/>
  <c r="X68" i="22"/>
  <c r="I4" i="22"/>
  <c r="Z68" i="18"/>
  <c r="L21" i="18"/>
  <c r="L29" i="18"/>
  <c r="X67" i="19"/>
  <c r="H21" i="18"/>
  <c r="M42" i="18"/>
  <c r="AA68" i="18"/>
  <c r="I42" i="18"/>
  <c r="I63" i="18"/>
  <c r="E78" i="18"/>
  <c r="M58" i="18"/>
  <c r="H82" i="18"/>
  <c r="H63" i="18"/>
  <c r="J29" i="18"/>
  <c r="E80" i="18"/>
  <c r="AB68" i="18"/>
  <c r="G63" i="18"/>
  <c r="H41" i="18"/>
  <c r="H29" i="18"/>
  <c r="K63" i="18"/>
  <c r="E82" i="18"/>
  <c r="H78" i="18"/>
  <c r="L63" i="18"/>
  <c r="F53" i="18"/>
  <c r="J15" i="18"/>
  <c r="F63" i="18"/>
  <c r="A59" i="27"/>
  <c r="C58" i="27"/>
  <c r="F15" i="18" l="1"/>
  <c r="K19" i="18"/>
  <c r="G38" i="18"/>
  <c r="K41" i="18"/>
  <c r="L15" i="18"/>
  <c r="G53" i="18"/>
  <c r="K38" i="18"/>
  <c r="M17" i="18"/>
  <c r="J19" i="18"/>
  <c r="K24" i="18"/>
  <c r="H15" i="18"/>
  <c r="M19" i="18"/>
  <c r="H42" i="18"/>
  <c r="M53" i="18"/>
  <c r="G58" i="18"/>
  <c r="H24" i="18"/>
  <c r="J63" i="18"/>
  <c r="I53" i="18"/>
  <c r="M4" i="18"/>
  <c r="G5" i="18"/>
  <c r="G46" i="18"/>
  <c r="I17" i="18"/>
  <c r="F21" i="18"/>
  <c r="M63" i="18"/>
  <c r="I49" i="18"/>
  <c r="H16" i="18"/>
  <c r="H19" i="18"/>
  <c r="L24" i="18"/>
  <c r="M37" i="18"/>
  <c r="I43" i="18"/>
  <c r="G44" i="18"/>
  <c r="G45" i="18"/>
  <c r="I46" i="18"/>
  <c r="H51" i="18"/>
  <c r="M52" i="18"/>
  <c r="F57" i="18"/>
  <c r="F61" i="18"/>
  <c r="I4" i="18"/>
  <c r="I39" i="18"/>
  <c r="I12" i="18"/>
  <c r="G12" i="18"/>
  <c r="F20" i="18"/>
  <c r="J32" i="18"/>
  <c r="G16" i="18"/>
  <c r="H81" i="21"/>
  <c r="H80" i="18"/>
  <c r="AN17" i="27"/>
  <c r="BD17" i="27"/>
  <c r="AN15" i="27"/>
  <c r="BD15" i="27"/>
  <c r="AV17" i="27"/>
  <c r="AF17" i="27"/>
  <c r="AF24" i="27"/>
  <c r="AF39" i="27"/>
  <c r="AF15" i="27"/>
  <c r="AV47" i="27"/>
  <c r="AF26" i="27"/>
  <c r="BD16" i="27"/>
  <c r="AF25" i="27"/>
  <c r="AF27" i="27"/>
  <c r="AX49" i="27"/>
  <c r="AX29" i="27"/>
  <c r="AH35" i="27"/>
  <c r="AX46" i="27"/>
  <c r="AV39" i="27"/>
  <c r="AV34" i="27"/>
  <c r="E77" i="18"/>
  <c r="H79" i="18"/>
  <c r="H81" i="18"/>
  <c r="H77" i="18"/>
  <c r="AI31" i="27"/>
  <c r="BF26" i="27"/>
  <c r="AV23" i="27"/>
  <c r="AF23" i="27"/>
  <c r="AR34" i="27"/>
  <c r="AZ34" i="27"/>
  <c r="AP26" i="27"/>
  <c r="H82" i="22"/>
  <c r="AY31" i="27"/>
  <c r="L7" i="18"/>
  <c r="H22" i="18"/>
  <c r="I22" i="18"/>
  <c r="G23" i="18"/>
  <c r="I44" i="18"/>
  <c r="K54" i="18"/>
  <c r="K55" i="18"/>
  <c r="F24" i="18"/>
  <c r="K27" i="18"/>
  <c r="H32" i="18"/>
  <c r="G32" i="18"/>
  <c r="F36" i="18"/>
  <c r="H40" i="18"/>
  <c r="G41" i="18"/>
  <c r="J43" i="18"/>
  <c r="J45" i="18"/>
  <c r="K46" i="18"/>
  <c r="G52" i="18"/>
  <c r="BC19" i="27"/>
  <c r="L36" i="18"/>
  <c r="M44" i="18"/>
  <c r="M46" i="18"/>
  <c r="J40" i="18"/>
  <c r="F32" i="18"/>
  <c r="G27" i="18"/>
  <c r="K39" i="18"/>
  <c r="G15" i="18"/>
  <c r="H76" i="19"/>
  <c r="I5" i="18"/>
  <c r="J9" i="18"/>
  <c r="J21" i="18"/>
  <c r="AJ34" i="27"/>
  <c r="BH34" i="27"/>
  <c r="BG31" i="27"/>
  <c r="AQ31" i="27"/>
  <c r="AH26" i="27"/>
  <c r="AX26" i="27"/>
  <c r="AN21" i="27"/>
  <c r="BD21" i="27"/>
  <c r="AM19" i="27"/>
  <c r="AV15" i="27"/>
  <c r="AF14" i="27"/>
  <c r="F6" i="18"/>
  <c r="I19" i="18"/>
  <c r="F5" i="18"/>
  <c r="L14" i="18"/>
  <c r="F23" i="18"/>
  <c r="F31" i="18"/>
  <c r="M40" i="18"/>
  <c r="M48" i="18"/>
  <c r="G57" i="18"/>
  <c r="H6" i="18"/>
  <c r="J47" i="18"/>
  <c r="J16" i="18"/>
  <c r="F49" i="18"/>
  <c r="K20" i="18"/>
  <c r="H5" i="18"/>
  <c r="F18" i="18"/>
  <c r="G25" i="18"/>
  <c r="G28" i="18"/>
  <c r="L37" i="18"/>
  <c r="M56" i="18"/>
  <c r="H31" i="18"/>
  <c r="J34" i="18"/>
  <c r="K42" i="18"/>
  <c r="H57" i="18"/>
  <c r="I35" i="18"/>
  <c r="J20" i="18"/>
  <c r="L10" i="18"/>
  <c r="M25" i="21"/>
  <c r="H53" i="18"/>
  <c r="H80" i="23"/>
  <c r="H81" i="25"/>
  <c r="H78" i="23"/>
  <c r="H80" i="24"/>
  <c r="H80" i="22"/>
  <c r="F19" i="18"/>
  <c r="J30" i="18"/>
  <c r="I31" i="18"/>
  <c r="L32" i="18"/>
  <c r="J36" i="18"/>
  <c r="I37" i="18"/>
  <c r="F40" i="18"/>
  <c r="L44" i="18"/>
  <c r="L45" i="18"/>
  <c r="L46" i="18"/>
  <c r="J23" i="18"/>
  <c r="L50" i="18"/>
  <c r="I51" i="18"/>
  <c r="F59" i="18"/>
  <c r="J55" i="18"/>
  <c r="I52" i="18"/>
  <c r="K35" i="18"/>
  <c r="J56" i="18"/>
  <c r="H46" i="18"/>
  <c r="M35" i="18"/>
  <c r="F46" i="18"/>
  <c r="K49" i="18"/>
  <c r="H9" i="18"/>
  <c r="J46" i="18"/>
  <c r="I54" i="18"/>
  <c r="H58" i="18"/>
  <c r="K58" i="18"/>
  <c r="I10" i="18"/>
  <c r="H13" i="18"/>
  <c r="H17" i="18"/>
  <c r="G17" i="18"/>
  <c r="L19" i="18"/>
  <c r="F26" i="18"/>
  <c r="M28" i="18"/>
  <c r="F30" i="18"/>
  <c r="K31" i="18"/>
  <c r="I32" i="18"/>
  <c r="F33" i="18"/>
  <c r="H36" i="18"/>
  <c r="G37" i="18"/>
  <c r="I38" i="18"/>
  <c r="L55" i="18"/>
  <c r="L25" i="18"/>
  <c r="M38" i="18"/>
  <c r="F7" i="18"/>
  <c r="I58" i="18"/>
  <c r="K25" i="18"/>
  <c r="K15" i="18"/>
  <c r="M27" i="18"/>
  <c r="K37" i="18"/>
  <c r="L30" i="18"/>
  <c r="G13" i="18"/>
  <c r="G31" i="18"/>
  <c r="G49" i="18"/>
  <c r="H55" i="18"/>
  <c r="M16" i="18"/>
  <c r="K16" i="18"/>
  <c r="M49" i="18"/>
  <c r="M15" i="18"/>
  <c r="I6" i="18"/>
  <c r="H10" i="18"/>
  <c r="F11" i="18"/>
  <c r="H14" i="18"/>
  <c r="I14" i="18"/>
  <c r="L16" i="18"/>
  <c r="F17" i="18"/>
  <c r="I18" i="18"/>
  <c r="G19" i="18"/>
  <c r="L20" i="18"/>
  <c r="J22" i="18"/>
  <c r="K22" i="18"/>
  <c r="H23" i="18"/>
  <c r="K23" i="18"/>
  <c r="G24" i="18"/>
  <c r="F25" i="18"/>
  <c r="J26" i="18"/>
  <c r="I26" i="18"/>
  <c r="H28" i="18"/>
  <c r="K28" i="18"/>
  <c r="I28" i="18"/>
  <c r="F29" i="18"/>
  <c r="K30" i="18"/>
  <c r="L31" i="18"/>
  <c r="I33" i="18"/>
  <c r="H34" i="18"/>
  <c r="F35" i="18"/>
  <c r="G35" i="18"/>
  <c r="J37" i="18"/>
  <c r="F38" i="18"/>
  <c r="L39" i="18"/>
  <c r="I40" i="18"/>
  <c r="I41" i="18"/>
  <c r="L42" i="18"/>
  <c r="G43" i="18"/>
  <c r="H44" i="18"/>
  <c r="F47" i="18"/>
  <c r="I47" i="18"/>
  <c r="F50" i="18"/>
  <c r="K50" i="18"/>
  <c r="G51" i="18"/>
  <c r="H54" i="18"/>
  <c r="G55" i="18"/>
  <c r="K56" i="18"/>
  <c r="L57" i="18"/>
  <c r="K57" i="18"/>
  <c r="J59" i="18"/>
  <c r="M60" i="18"/>
  <c r="H61" i="18"/>
  <c r="F62" i="18"/>
  <c r="G62" i="18"/>
  <c r="L6" i="18"/>
  <c r="H45" i="18"/>
  <c r="M6" i="18"/>
  <c r="G8" i="18"/>
  <c r="I8" i="18"/>
  <c r="W72" i="18"/>
  <c r="M11" i="18"/>
  <c r="H83" i="18"/>
  <c r="J18" i="18"/>
  <c r="L18" i="18"/>
  <c r="AA82" i="18"/>
  <c r="M21" i="18"/>
  <c r="I21" i="18"/>
  <c r="H26" i="18"/>
  <c r="X97" i="18"/>
  <c r="I36" i="18"/>
  <c r="G42" i="18"/>
  <c r="H48" i="18"/>
  <c r="L48" i="18"/>
  <c r="L49" i="18"/>
  <c r="J49" i="18"/>
  <c r="J52" i="18"/>
  <c r="L52" i="18"/>
  <c r="L58" i="18"/>
  <c r="F58" i="18"/>
  <c r="G61" i="18"/>
  <c r="M61" i="18"/>
  <c r="K4" i="18"/>
  <c r="W68" i="18"/>
  <c r="K7" i="18"/>
  <c r="G18" i="18"/>
  <c r="L53" i="18"/>
  <c r="X68" i="18"/>
  <c r="I7" i="18"/>
  <c r="AA72" i="18"/>
  <c r="G11" i="18"/>
  <c r="I11" i="18"/>
  <c r="AA86" i="18"/>
  <c r="I25" i="18"/>
  <c r="I29" i="18"/>
  <c r="M29" i="18"/>
  <c r="K29" i="18"/>
  <c r="AA95" i="18"/>
  <c r="I34" i="18"/>
  <c r="M34" i="18"/>
  <c r="L43" i="18"/>
  <c r="H43" i="18"/>
  <c r="I45" i="18"/>
  <c r="M45" i="18"/>
  <c r="K45" i="18"/>
  <c r="G48" i="18"/>
  <c r="K48" i="18"/>
  <c r="L51" i="18"/>
  <c r="F51" i="18"/>
  <c r="F56" i="18"/>
  <c r="H56" i="18"/>
  <c r="L56" i="18"/>
  <c r="J57" i="18"/>
  <c r="M59" i="18"/>
  <c r="G59" i="18"/>
  <c r="K59" i="18"/>
  <c r="G34" i="18"/>
  <c r="M26" i="18"/>
  <c r="H20" i="18"/>
  <c r="F39" i="18"/>
  <c r="M41" i="18"/>
  <c r="J48" i="18"/>
  <c r="L59" i="18"/>
  <c r="L38" i="18"/>
  <c r="J42" i="18"/>
  <c r="K62" i="18"/>
  <c r="G30" i="18"/>
  <c r="J35" i="18"/>
  <c r="H18" i="18"/>
  <c r="H12" i="18"/>
  <c r="J12" i="18"/>
  <c r="H27" i="18"/>
  <c r="L27" i="18"/>
  <c r="J33" i="18"/>
  <c r="H33" i="18"/>
  <c r="L41" i="18"/>
  <c r="J41" i="18"/>
  <c r="F41" i="18"/>
  <c r="H50" i="18"/>
  <c r="I59" i="18"/>
  <c r="H25" i="18"/>
  <c r="J27" i="18"/>
  <c r="J25" i="18"/>
  <c r="J28" i="18"/>
  <c r="G14" i="18"/>
  <c r="G36" i="18"/>
  <c r="K47" i="18"/>
  <c r="L12" i="18"/>
  <c r="H39" i="18"/>
  <c r="J44" i="18"/>
  <c r="L33" i="18"/>
  <c r="M39" i="18"/>
  <c r="J58" i="18"/>
  <c r="K34" i="18"/>
  <c r="F22" i="18"/>
  <c r="G21" i="18"/>
  <c r="H59" i="18"/>
  <c r="F27" i="18"/>
  <c r="G60" i="18"/>
  <c r="H62" i="18"/>
  <c r="I48" i="18"/>
  <c r="M14" i="18"/>
  <c r="E76" i="18" s="1"/>
  <c r="M47" i="18"/>
  <c r="K51" i="18"/>
  <c r="H38" i="18"/>
  <c r="K26" i="18"/>
  <c r="I23" i="18"/>
  <c r="K36" i="18"/>
  <c r="L22" i="18"/>
  <c r="H35" i="18"/>
  <c r="I60" i="18"/>
  <c r="G39" i="18"/>
  <c r="G47" i="18"/>
  <c r="J17" i="18"/>
  <c r="L35" i="18"/>
  <c r="H52" i="18"/>
  <c r="I30" i="18"/>
  <c r="J62" i="18"/>
  <c r="J53" i="18"/>
  <c r="H49" i="18"/>
  <c r="J54" i="18"/>
  <c r="I20" i="18"/>
  <c r="G56" i="18"/>
  <c r="K21" i="18"/>
  <c r="M51" i="18"/>
  <c r="G7" i="18"/>
  <c r="F34" i="18"/>
  <c r="J51" i="18"/>
  <c r="M25" i="18"/>
  <c r="M30" i="18"/>
  <c r="F48" i="18"/>
  <c r="L4" i="19"/>
  <c r="J4" i="19"/>
  <c r="H81" i="22"/>
  <c r="H78" i="26"/>
  <c r="H79" i="26"/>
  <c r="H80" i="26"/>
  <c r="H81" i="23"/>
  <c r="H82" i="19"/>
  <c r="H82" i="25"/>
  <c r="H82" i="24"/>
  <c r="H78" i="19"/>
  <c r="E80" i="19"/>
  <c r="H76" i="21"/>
  <c r="H81" i="24"/>
  <c r="H83" i="21"/>
  <c r="G26" i="18"/>
  <c r="K53" i="18"/>
  <c r="F55" i="18"/>
  <c r="K60" i="18"/>
  <c r="I62" i="18"/>
  <c r="F14" i="18"/>
  <c r="H4" i="18"/>
  <c r="K61" i="18"/>
  <c r="G4" i="18"/>
  <c r="J7" i="18"/>
  <c r="F12" i="18"/>
  <c r="L4" i="18"/>
  <c r="L5" i="18"/>
  <c r="J5" i="18"/>
  <c r="G6" i="18"/>
  <c r="H7" i="18"/>
  <c r="H8" i="18"/>
  <c r="K8" i="18"/>
  <c r="G9" i="18"/>
  <c r="K10" i="18"/>
  <c r="H11" i="18"/>
  <c r="L13" i="18"/>
  <c r="F9" i="18"/>
  <c r="L8" i="18"/>
  <c r="L11" i="18"/>
  <c r="I9" i="18"/>
  <c r="L9" i="18"/>
  <c r="J11" i="18"/>
  <c r="F13" i="18"/>
  <c r="I13" i="18"/>
  <c r="M5" i="18"/>
  <c r="J4" i="18"/>
  <c r="M10" i="18"/>
  <c r="K5" i="18"/>
  <c r="M8" i="18"/>
  <c r="F4" i="18"/>
  <c r="I29" i="22"/>
  <c r="F53" i="23"/>
  <c r="K57" i="22"/>
  <c r="G8" i="21"/>
  <c r="K8" i="21"/>
  <c r="H53" i="23"/>
  <c r="J30" i="26"/>
  <c r="J53" i="23"/>
  <c r="L53" i="23"/>
  <c r="H21" i="20"/>
  <c r="I8" i="21"/>
  <c r="J8" i="22"/>
  <c r="G21" i="21"/>
  <c r="M4" i="20"/>
  <c r="I4" i="20"/>
  <c r="I4" i="19"/>
  <c r="M4" i="19"/>
  <c r="M8" i="21"/>
  <c r="F4" i="19"/>
  <c r="I57" i="22"/>
  <c r="G30" i="24"/>
  <c r="H55" i="26"/>
  <c r="G54" i="26"/>
  <c r="F47" i="24"/>
  <c r="H26" i="20"/>
  <c r="G38" i="24"/>
  <c r="F7" i="20"/>
  <c r="K38" i="23"/>
  <c r="F8" i="21"/>
  <c r="I54" i="26"/>
  <c r="I20" i="21"/>
  <c r="M38" i="24"/>
  <c r="G54" i="22"/>
  <c r="M38" i="23"/>
  <c r="L45" i="22"/>
  <c r="K6" i="23"/>
  <c r="M31" i="18"/>
  <c r="J38" i="18"/>
  <c r="F42" i="18"/>
  <c r="K44" i="18"/>
  <c r="F52" i="18"/>
  <c r="I56" i="18"/>
  <c r="I61" i="18"/>
  <c r="L62" i="18"/>
  <c r="M62" i="18"/>
  <c r="J26" i="26"/>
  <c r="M32" i="26"/>
  <c r="G46" i="19"/>
  <c r="J26" i="20"/>
  <c r="L8" i="21"/>
  <c r="K54" i="19"/>
  <c r="K30" i="24"/>
  <c r="H60" i="25"/>
  <c r="M21" i="21"/>
  <c r="M20" i="22"/>
  <c r="K38" i="24"/>
  <c r="M33" i="22"/>
  <c r="F33" i="22"/>
  <c r="G25" i="21"/>
  <c r="J6" i="18"/>
  <c r="K6" i="18"/>
  <c r="F8" i="18"/>
  <c r="G10" i="18"/>
  <c r="J14" i="18"/>
  <c r="K14" i="18"/>
  <c r="F16" i="18"/>
  <c r="L17" i="18"/>
  <c r="K17" i="18"/>
  <c r="M23" i="18"/>
  <c r="J24" i="18"/>
  <c r="L26" i="18"/>
  <c r="G29" i="18"/>
  <c r="L34" i="18"/>
  <c r="J39" i="18"/>
  <c r="L40" i="18"/>
  <c r="F43" i="18"/>
  <c r="F45" i="18"/>
  <c r="J50" i="18"/>
  <c r="K52" i="18"/>
  <c r="M57" i="18"/>
  <c r="I20" i="24"/>
  <c r="G4" i="20"/>
  <c r="L26" i="20"/>
  <c r="L60" i="25"/>
  <c r="I21" i="21"/>
  <c r="G20" i="24"/>
  <c r="L52" i="25"/>
  <c r="M20" i="24"/>
  <c r="I46" i="19"/>
  <c r="L15" i="22"/>
  <c r="G4" i="19"/>
  <c r="J33" i="22"/>
  <c r="I38" i="24"/>
  <c r="F60" i="25"/>
  <c r="I6" i="23"/>
  <c r="K59" i="20"/>
  <c r="G6" i="23"/>
  <c r="L57" i="21"/>
  <c r="AB82" i="21"/>
  <c r="K21" i="21"/>
  <c r="K54" i="20"/>
  <c r="H33" i="22"/>
  <c r="L33" i="22"/>
  <c r="L12" i="24"/>
  <c r="J12" i="24"/>
  <c r="AB86" i="21"/>
  <c r="I25" i="21"/>
  <c r="K25" i="21"/>
  <c r="AC68" i="18"/>
  <c r="M7" i="18"/>
  <c r="J8" i="18"/>
  <c r="K9" i="18"/>
  <c r="M9" i="18"/>
  <c r="J10" i="18"/>
  <c r="F10" i="18"/>
  <c r="Y72" i="18"/>
  <c r="K11" i="18"/>
  <c r="Y73" i="18"/>
  <c r="M12" i="18"/>
  <c r="K12" i="18"/>
  <c r="J13" i="18"/>
  <c r="Z74" i="18"/>
  <c r="M13" i="18"/>
  <c r="K13" i="18"/>
  <c r="AC76" i="18"/>
  <c r="I15" i="18"/>
  <c r="AA77" i="18"/>
  <c r="I16" i="18"/>
  <c r="M18" i="18"/>
  <c r="H76" i="18" s="1"/>
  <c r="K18" i="18"/>
  <c r="W81" i="18"/>
  <c r="M20" i="18"/>
  <c r="M22" i="18"/>
  <c r="G22" i="18"/>
  <c r="L23" i="18"/>
  <c r="M24" i="18"/>
  <c r="I24" i="18"/>
  <c r="Z88" i="18"/>
  <c r="I27" i="18"/>
  <c r="F28" i="18"/>
  <c r="L28" i="18"/>
  <c r="H30" i="18"/>
  <c r="J31" i="18"/>
  <c r="K32" i="18"/>
  <c r="M32" i="18"/>
  <c r="K33" i="18"/>
  <c r="G33" i="18"/>
  <c r="M33" i="18"/>
  <c r="F37" i="18"/>
  <c r="H37" i="18"/>
  <c r="G40" i="18"/>
  <c r="K40" i="18"/>
  <c r="M43" i="18"/>
  <c r="K43" i="18"/>
  <c r="F44" i="18"/>
  <c r="L47" i="18"/>
  <c r="H47" i="18"/>
  <c r="M50" i="18"/>
  <c r="I50" i="18"/>
  <c r="G50" i="18"/>
  <c r="F54" i="18"/>
  <c r="L54" i="18"/>
  <c r="M54" i="18"/>
  <c r="G54" i="18"/>
  <c r="M55" i="18"/>
  <c r="I55" i="18"/>
  <c r="I57" i="18"/>
  <c r="H60" i="18"/>
  <c r="L60" i="18"/>
  <c r="F60" i="18"/>
  <c r="J60" i="18"/>
  <c r="L61" i="18"/>
  <c r="I51" i="26"/>
  <c r="G51" i="26"/>
  <c r="K20" i="24"/>
  <c r="G20" i="18"/>
  <c r="E81" i="18"/>
  <c r="J53" i="21"/>
  <c r="M50" i="25"/>
  <c r="E79" i="18"/>
  <c r="E83" i="18"/>
  <c r="K48" i="23"/>
  <c r="M29" i="22"/>
  <c r="M36" i="18"/>
  <c r="J55" i="26"/>
  <c r="K30" i="23"/>
  <c r="F49" i="25"/>
  <c r="I19" i="19"/>
  <c r="F27" i="21"/>
  <c r="M56" i="26"/>
  <c r="I54" i="22"/>
  <c r="H27" i="25"/>
  <c r="J52" i="25"/>
  <c r="J19" i="23"/>
  <c r="J61" i="18"/>
  <c r="L47" i="22"/>
  <c r="L55" i="26"/>
  <c r="G30" i="23"/>
  <c r="K35" i="22"/>
  <c r="H49" i="25"/>
  <c r="L51" i="21"/>
  <c r="F57" i="21"/>
  <c r="F53" i="24"/>
  <c r="I52" i="22"/>
  <c r="M5" i="24"/>
  <c r="L48" i="21"/>
  <c r="K20" i="22"/>
  <c r="M30" i="24"/>
  <c r="F48" i="21"/>
  <c r="H51" i="21"/>
  <c r="G12" i="22"/>
  <c r="I35" i="22"/>
  <c r="J57" i="21"/>
  <c r="F55" i="26"/>
  <c r="I36" i="21"/>
  <c r="I29" i="23"/>
  <c r="M59" i="26"/>
  <c r="L51" i="23"/>
  <c r="F40" i="25"/>
  <c r="H51" i="23"/>
  <c r="M9" i="25"/>
  <c r="L23" i="19"/>
  <c r="H16" i="24"/>
  <c r="K21" i="19"/>
  <c r="L46" i="21"/>
  <c r="H11" i="25"/>
  <c r="H14" i="24"/>
  <c r="I44" i="24"/>
  <c r="K16" i="21"/>
  <c r="K33" i="22"/>
  <c r="J29" i="19"/>
  <c r="G39" i="20"/>
  <c r="K56" i="26"/>
  <c r="M54" i="22"/>
  <c r="K42" i="23"/>
  <c r="H47" i="24"/>
  <c r="I31" i="22"/>
  <c r="H9" i="22"/>
  <c r="F58" i="21"/>
  <c r="J37" i="21"/>
  <c r="M25" i="25"/>
  <c r="I35" i="25"/>
  <c r="J25" i="19"/>
  <c r="J24" i="23"/>
  <c r="L27" i="25"/>
  <c r="J60" i="26"/>
  <c r="K46" i="23"/>
  <c r="G14" i="22"/>
  <c r="F52" i="25"/>
  <c r="K32" i="24"/>
  <c r="L55" i="25"/>
  <c r="G38" i="23"/>
  <c r="H45" i="22"/>
  <c r="H8" i="21"/>
  <c r="M8" i="20"/>
  <c r="F49" i="22"/>
  <c r="F24" i="23"/>
  <c r="I59" i="20"/>
  <c r="F4" i="26"/>
  <c r="M46" i="26"/>
  <c r="I11" i="26"/>
  <c r="F56" i="19"/>
  <c r="H35" i="19"/>
  <c r="H13" i="20"/>
  <c r="G54" i="20"/>
  <c r="J8" i="21"/>
  <c r="K15" i="23"/>
  <c r="J58" i="21"/>
  <c r="M4" i="26"/>
  <c r="K4" i="20"/>
  <c r="K54" i="22"/>
  <c r="F45" i="22"/>
  <c r="F35" i="19"/>
  <c r="F15" i="22"/>
  <c r="M42" i="23"/>
  <c r="G16" i="23"/>
  <c r="I38" i="23"/>
  <c r="H27" i="21"/>
  <c r="I33" i="22"/>
  <c r="M38" i="20"/>
  <c r="F16" i="22"/>
  <c r="I24" i="22"/>
  <c r="K58" i="20"/>
  <c r="L37" i="20"/>
  <c r="H29" i="19"/>
  <c r="G58" i="25"/>
  <c r="J27" i="20"/>
  <c r="J46" i="21"/>
  <c r="H24" i="23"/>
  <c r="M49" i="24"/>
  <c r="G33" i="22"/>
  <c r="F16" i="24"/>
  <c r="J16" i="24"/>
  <c r="G15" i="23"/>
  <c r="J15" i="22"/>
  <c r="F43" i="22"/>
  <c r="L47" i="24"/>
  <c r="M15" i="23"/>
  <c r="I56" i="26"/>
  <c r="J9" i="22"/>
  <c r="I5" i="24"/>
  <c r="L31" i="25"/>
  <c r="H19" i="23"/>
  <c r="H59" i="26"/>
  <c r="H57" i="21"/>
  <c r="K29" i="22"/>
  <c r="K30" i="25"/>
  <c r="H77" i="22"/>
  <c r="F60" i="26"/>
  <c r="M48" i="23"/>
  <c r="F26" i="23"/>
  <c r="I28" i="22"/>
  <c r="F56" i="24"/>
  <c r="F23" i="26"/>
  <c r="M35" i="25"/>
  <c r="I55" i="25"/>
  <c r="L5" i="23"/>
  <c r="K38" i="21"/>
  <c r="G9" i="25"/>
  <c r="G48" i="23"/>
  <c r="G55" i="25"/>
  <c r="J32" i="25"/>
  <c r="M34" i="23"/>
  <c r="H10" i="22"/>
  <c r="L49" i="25"/>
  <c r="H53" i="24"/>
  <c r="G22" i="25"/>
  <c r="I18" i="24"/>
  <c r="I21" i="19"/>
  <c r="K35" i="19"/>
  <c r="K60" i="26"/>
  <c r="L52" i="20"/>
  <c r="H59" i="24"/>
  <c r="M40" i="19"/>
  <c r="F53" i="26"/>
  <c r="F29" i="21"/>
  <c r="H36" i="24"/>
  <c r="I48" i="23"/>
  <c r="H55" i="21"/>
  <c r="K28" i="22"/>
  <c r="F46" i="23"/>
  <c r="I29" i="21"/>
  <c r="L7" i="20"/>
  <c r="F47" i="26"/>
  <c r="G29" i="22"/>
  <c r="F53" i="20"/>
  <c r="K22" i="25"/>
  <c r="G27" i="24"/>
  <c r="M33" i="19"/>
  <c r="L22" i="22"/>
  <c r="G16" i="19"/>
  <c r="M16" i="23"/>
  <c r="K56" i="25"/>
  <c r="M48" i="24"/>
  <c r="J30" i="25"/>
  <c r="J30" i="21"/>
  <c r="K41" i="25"/>
  <c r="I46" i="26"/>
  <c r="J53" i="20"/>
  <c r="H49" i="22"/>
  <c r="M45" i="24"/>
  <c r="J26" i="23"/>
  <c r="J21" i="26"/>
  <c r="I17" i="21"/>
  <c r="M58" i="25"/>
  <c r="J31" i="20"/>
  <c r="J56" i="24"/>
  <c r="J27" i="25"/>
  <c r="M48" i="22"/>
  <c r="H52" i="25"/>
  <c r="J51" i="21"/>
  <c r="J53" i="26"/>
  <c r="L25" i="23"/>
  <c r="J14" i="20"/>
  <c r="M32" i="25"/>
  <c r="H17" i="24"/>
  <c r="L19" i="23"/>
  <c r="M29" i="21"/>
  <c r="F38" i="22"/>
  <c r="K31" i="26"/>
  <c r="L35" i="23"/>
  <c r="K50" i="24"/>
  <c r="L54" i="22"/>
  <c r="K12" i="23"/>
  <c r="I12" i="23"/>
  <c r="K33" i="19"/>
  <c r="M12" i="24"/>
  <c r="I16" i="23"/>
  <c r="K9" i="25"/>
  <c r="J59" i="26"/>
  <c r="F19" i="22"/>
  <c r="G49" i="23"/>
  <c r="M12" i="23"/>
  <c r="L56" i="24"/>
  <c r="F27" i="25"/>
  <c r="G35" i="22"/>
  <c r="J35" i="25"/>
  <c r="K52" i="22"/>
  <c r="J60" i="25"/>
  <c r="L56" i="20"/>
  <c r="M55" i="25"/>
  <c r="K24" i="23"/>
  <c r="F23" i="24"/>
  <c r="M30" i="23"/>
  <c r="J35" i="19"/>
  <c r="I37" i="19"/>
  <c r="M37" i="23"/>
  <c r="G60" i="23"/>
  <c r="F36" i="20"/>
  <c r="M47" i="20"/>
  <c r="K5" i="24"/>
  <c r="G50" i="21"/>
  <c r="J55" i="25"/>
  <c r="M46" i="23"/>
  <c r="J23" i="26"/>
  <c r="K53" i="24"/>
  <c r="J33" i="26"/>
  <c r="L24" i="23"/>
  <c r="J40" i="25"/>
  <c r="L14" i="20"/>
  <c r="M24" i="23"/>
  <c r="L58" i="26"/>
  <c r="L30" i="21"/>
  <c r="I32" i="24"/>
  <c r="G26" i="25"/>
  <c r="I16" i="19"/>
  <c r="G32" i="20"/>
  <c r="F19" i="19"/>
  <c r="F39" i="22"/>
  <c r="G37" i="26"/>
  <c r="I22" i="20"/>
  <c r="L38" i="19"/>
  <c r="H19" i="24"/>
  <c r="F25" i="19"/>
  <c r="I54" i="21"/>
  <c r="I40" i="21"/>
  <c r="M19" i="19"/>
  <c r="I32" i="26"/>
  <c r="G42" i="23"/>
  <c r="F14" i="20"/>
  <c r="L49" i="22"/>
  <c r="F46" i="19"/>
  <c r="L57" i="26"/>
  <c r="M51" i="21"/>
  <c r="M54" i="20"/>
  <c r="G41" i="25"/>
  <c r="F10" i="22"/>
  <c r="L23" i="20"/>
  <c r="L25" i="19"/>
  <c r="L35" i="19"/>
  <c r="J46" i="19"/>
  <c r="F23" i="20"/>
  <c r="G5" i="24"/>
  <c r="M35" i="22"/>
  <c r="G32" i="24"/>
  <c r="I12" i="22"/>
  <c r="I30" i="23"/>
  <c r="G30" i="25"/>
  <c r="G37" i="23"/>
  <c r="L35" i="25"/>
  <c r="M30" i="25"/>
  <c r="G24" i="23"/>
  <c r="I24" i="23"/>
  <c r="G52" i="22"/>
  <c r="L40" i="25"/>
  <c r="M52" i="22"/>
  <c r="J53" i="24"/>
  <c r="G15" i="19"/>
  <c r="G46" i="23"/>
  <c r="H39" i="22"/>
  <c r="I30" i="25"/>
  <c r="I54" i="20"/>
  <c r="F35" i="25"/>
  <c r="M37" i="26"/>
  <c r="H35" i="25"/>
  <c r="H36" i="19"/>
  <c r="L4" i="20"/>
  <c r="H4" i="20"/>
  <c r="H14" i="22"/>
  <c r="G20" i="23"/>
  <c r="K55" i="25"/>
  <c r="F51" i="21"/>
  <c r="M61" i="23"/>
  <c r="K51" i="22"/>
  <c r="L50" i="22"/>
  <c r="I47" i="20"/>
  <c r="F54" i="24"/>
  <c r="J48" i="23"/>
  <c r="L59" i="25"/>
  <c r="F55" i="25"/>
  <c r="I46" i="23"/>
  <c r="J28" i="26"/>
  <c r="M32" i="24"/>
  <c r="I26" i="25"/>
  <c r="I20" i="23"/>
  <c r="G16" i="25"/>
  <c r="G60" i="25"/>
  <c r="H52" i="20"/>
  <c r="J61" i="20"/>
  <c r="G61" i="23"/>
  <c r="G62" i="19"/>
  <c r="K62" i="19"/>
  <c r="H50" i="19"/>
  <c r="L27" i="20"/>
  <c r="I32" i="25"/>
  <c r="H48" i="23"/>
  <c r="F44" i="25"/>
  <c r="H76" i="25"/>
  <c r="F28" i="24"/>
  <c r="J59" i="25"/>
  <c r="M44" i="25"/>
  <c r="L16" i="25"/>
  <c r="J45" i="19"/>
  <c r="I61" i="23"/>
  <c r="F44" i="21"/>
  <c r="H51" i="22"/>
  <c r="M62" i="26"/>
  <c r="K63" i="23"/>
  <c r="F51" i="20"/>
  <c r="H4" i="19"/>
  <c r="L4" i="26"/>
  <c r="M35" i="23"/>
  <c r="L50" i="21"/>
  <c r="F30" i="19"/>
  <c r="M46" i="19"/>
  <c r="L46" i="22"/>
  <c r="G52" i="20"/>
  <c r="G31" i="22"/>
  <c r="F45" i="26"/>
  <c r="M42" i="20"/>
  <c r="F58" i="22"/>
  <c r="J47" i="22"/>
  <c r="K48" i="22"/>
  <c r="L32" i="26"/>
  <c r="F52" i="20"/>
  <c r="I55" i="19"/>
  <c r="M19" i="20"/>
  <c r="M28" i="24"/>
  <c r="J27" i="19"/>
  <c r="G25" i="24"/>
  <c r="M24" i="19"/>
  <c r="I26" i="24"/>
  <c r="F37" i="26"/>
  <c r="L27" i="19"/>
  <c r="F7" i="24"/>
  <c r="L41" i="25"/>
  <c r="H7" i="20"/>
  <c r="L26" i="22"/>
  <c r="L26" i="23"/>
  <c r="G21" i="22"/>
  <c r="J10" i="25"/>
  <c r="J35" i="21"/>
  <c r="G32" i="26"/>
  <c r="F37" i="20"/>
  <c r="H47" i="26"/>
  <c r="H25" i="24"/>
  <c r="K38" i="20"/>
  <c r="M10" i="23"/>
  <c r="F40" i="20"/>
  <c r="F36" i="26"/>
  <c r="G18" i="24"/>
  <c r="F19" i="23"/>
  <c r="F20" i="21"/>
  <c r="G47" i="19"/>
  <c r="F5" i="23"/>
  <c r="M40" i="26"/>
  <c r="I14" i="22"/>
  <c r="M11" i="26"/>
  <c r="M24" i="26"/>
  <c r="H18" i="19"/>
  <c r="M6" i="23"/>
  <c r="M24" i="22"/>
  <c r="I48" i="22"/>
  <c r="I15" i="22"/>
  <c r="G12" i="24"/>
  <c r="I15" i="19"/>
  <c r="K31" i="22"/>
  <c r="F47" i="22"/>
  <c r="I52" i="20"/>
  <c r="M14" i="22"/>
  <c r="G39" i="23"/>
  <c r="H5" i="23"/>
  <c r="J5" i="23"/>
  <c r="M16" i="24"/>
  <c r="G42" i="20"/>
  <c r="M39" i="23"/>
  <c r="G36" i="23"/>
  <c r="K42" i="20"/>
  <c r="J51" i="22"/>
  <c r="I5" i="26"/>
  <c r="K10" i="22"/>
  <c r="M11" i="20"/>
  <c r="F27" i="19"/>
  <c r="J7" i="20"/>
  <c r="G47" i="26"/>
  <c r="M31" i="26"/>
  <c r="H15" i="23"/>
  <c r="K18" i="25"/>
  <c r="L40" i="20"/>
  <c r="K23" i="20"/>
  <c r="M57" i="25"/>
  <c r="H47" i="22"/>
  <c r="H18" i="25"/>
  <c r="I21" i="23"/>
  <c r="L14" i="25"/>
  <c r="H9" i="19"/>
  <c r="L36" i="26"/>
  <c r="M18" i="24"/>
  <c r="K52" i="20"/>
  <c r="G29" i="25"/>
  <c r="G57" i="26"/>
  <c r="L19" i="25"/>
  <c r="G50" i="24"/>
  <c r="G9" i="22"/>
  <c r="K40" i="26"/>
  <c r="K14" i="22"/>
  <c r="G56" i="25"/>
  <c r="L51" i="22"/>
  <c r="K29" i="25"/>
  <c r="M23" i="20"/>
  <c r="I36" i="23"/>
  <c r="F51" i="22"/>
  <c r="F25" i="24"/>
  <c r="K18" i="24"/>
  <c r="J19" i="25"/>
  <c r="I39" i="23"/>
  <c r="J25" i="24"/>
  <c r="K16" i="24"/>
  <c r="K21" i="26"/>
  <c r="K27" i="26"/>
  <c r="G40" i="26"/>
  <c r="I42" i="20"/>
  <c r="G15" i="22"/>
  <c r="G23" i="20"/>
  <c r="G48" i="22"/>
  <c r="M52" i="20"/>
  <c r="I23" i="20"/>
  <c r="M36" i="23"/>
  <c r="K39" i="23"/>
  <c r="G42" i="24"/>
  <c r="M60" i="20"/>
  <c r="M57" i="19"/>
  <c r="H83" i="25"/>
  <c r="F19" i="25"/>
  <c r="H19" i="25"/>
  <c r="K57" i="25"/>
  <c r="I12" i="24"/>
  <c r="L21" i="23"/>
  <c r="H15" i="22"/>
  <c r="J19" i="20"/>
  <c r="H16" i="23"/>
  <c r="L38" i="23"/>
  <c r="G17" i="26"/>
  <c r="H52" i="26"/>
  <c r="J34" i="26"/>
  <c r="J13" i="25"/>
  <c r="G26" i="19"/>
  <c r="G61" i="26"/>
  <c r="K9" i="21"/>
  <c r="H36" i="26"/>
  <c r="G13" i="20"/>
  <c r="J54" i="20"/>
  <c r="M11" i="21"/>
  <c r="F12" i="23"/>
  <c r="L14" i="26"/>
  <c r="J6" i="19"/>
  <c r="J51" i="25"/>
  <c r="H79" i="21"/>
  <c r="F12" i="20"/>
  <c r="M35" i="20"/>
  <c r="J4" i="20"/>
  <c r="M8" i="23"/>
  <c r="H7" i="23"/>
  <c r="K61" i="26"/>
  <c r="K20" i="21"/>
  <c r="H83" i="22"/>
  <c r="H76" i="24"/>
  <c r="F21" i="19"/>
  <c r="E79" i="20"/>
  <c r="E80" i="20"/>
  <c r="E79" i="26"/>
  <c r="H79" i="24"/>
  <c r="H37" i="24"/>
  <c r="BH33" i="27"/>
  <c r="BF25" i="27"/>
  <c r="AJ33" i="27"/>
  <c r="F56" i="20"/>
  <c r="M54" i="21"/>
  <c r="J18" i="20"/>
  <c r="K33" i="25"/>
  <c r="K52" i="23"/>
  <c r="K44" i="25"/>
  <c r="M45" i="23"/>
  <c r="G50" i="23"/>
  <c r="H47" i="23"/>
  <c r="M46" i="21"/>
  <c r="J36" i="24"/>
  <c r="I19" i="20"/>
  <c r="H83" i="24"/>
  <c r="H30" i="26"/>
  <c r="H4" i="26"/>
  <c r="J4" i="26"/>
  <c r="H78" i="24"/>
  <c r="E82" i="26"/>
  <c r="L63" i="21"/>
  <c r="H7" i="22"/>
  <c r="F60" i="21"/>
  <c r="K38" i="25"/>
  <c r="J31" i="24"/>
  <c r="K62" i="26"/>
  <c r="J61" i="26"/>
  <c r="K63" i="26"/>
  <c r="H6" i="20"/>
  <c r="J42" i="19"/>
  <c r="L62" i="22"/>
  <c r="F7" i="26"/>
  <c r="G61" i="24"/>
  <c r="J63" i="26"/>
  <c r="L6" i="20"/>
  <c r="K63" i="21"/>
  <c r="L62" i="26"/>
  <c r="L7" i="24"/>
  <c r="M11" i="19"/>
  <c r="J38" i="20"/>
  <c r="H47" i="21"/>
  <c r="K41" i="22"/>
  <c r="I52" i="21"/>
  <c r="M28" i="19"/>
  <c r="M19" i="21"/>
  <c r="M53" i="19"/>
  <c r="F41" i="19"/>
  <c r="J5" i="21"/>
  <c r="K43" i="21"/>
  <c r="J26" i="21"/>
  <c r="M47" i="21"/>
  <c r="J49" i="21"/>
  <c r="H35" i="22"/>
  <c r="H15" i="20"/>
  <c r="K49" i="20"/>
  <c r="J36" i="21"/>
  <c r="H50" i="21"/>
  <c r="F17" i="21"/>
  <c r="I9" i="22"/>
  <c r="H17" i="23"/>
  <c r="F46" i="24"/>
  <c r="M29" i="24"/>
  <c r="I60" i="20"/>
  <c r="F28" i="21"/>
  <c r="G31" i="24"/>
  <c r="M7" i="23"/>
  <c r="G45" i="26"/>
  <c r="H8" i="20"/>
  <c r="H20" i="21"/>
  <c r="J46" i="24"/>
  <c r="H58" i="26"/>
  <c r="K56" i="20"/>
  <c r="H30" i="19"/>
  <c r="F30" i="22"/>
  <c r="I10" i="20"/>
  <c r="M52" i="21"/>
  <c r="I47" i="22"/>
  <c r="I42" i="24"/>
  <c r="L22" i="26"/>
  <c r="K54" i="21"/>
  <c r="H12" i="21"/>
  <c r="I40" i="23"/>
  <c r="F5" i="22"/>
  <c r="L54" i="26"/>
  <c r="F58" i="19"/>
  <c r="F19" i="20"/>
  <c r="I50" i="22"/>
  <c r="H21" i="19"/>
  <c r="J41" i="21"/>
  <c r="I8" i="23"/>
  <c r="K11" i="23"/>
  <c r="G52" i="24"/>
  <c r="H23" i="25"/>
  <c r="F10" i="25"/>
  <c r="M31" i="19"/>
  <c r="M55" i="22"/>
  <c r="L29" i="22"/>
  <c r="F13" i="26"/>
  <c r="H24" i="24"/>
  <c r="G61" i="20"/>
  <c r="M7" i="25"/>
  <c r="G40" i="25"/>
  <c r="M33" i="26"/>
  <c r="F48" i="22"/>
  <c r="L61" i="26"/>
  <c r="K23" i="21"/>
  <c r="H57" i="22"/>
  <c r="J46" i="26"/>
  <c r="H35" i="21"/>
  <c r="H40" i="22"/>
  <c r="I8" i="24"/>
  <c r="H12" i="20"/>
  <c r="H53" i="21"/>
  <c r="G40" i="23"/>
  <c r="L16" i="23"/>
  <c r="I57" i="19"/>
  <c r="K13" i="19"/>
  <c r="L18" i="24"/>
  <c r="F6" i="26"/>
  <c r="L14" i="19"/>
  <c r="F58" i="23"/>
  <c r="M23" i="22"/>
  <c r="L44" i="26"/>
  <c r="M38" i="19"/>
  <c r="M30" i="22"/>
  <c r="G53" i="26"/>
  <c r="J17" i="19"/>
  <c r="I32" i="21"/>
  <c r="F27" i="24"/>
  <c r="H10" i="25"/>
  <c r="L44" i="23"/>
  <c r="G26" i="26"/>
  <c r="J38" i="19"/>
  <c r="L34" i="20"/>
  <c r="F50" i="24"/>
  <c r="I7" i="26"/>
  <c r="F48" i="26"/>
  <c r="I36" i="19"/>
  <c r="I46" i="22"/>
  <c r="J54" i="19"/>
  <c r="F16" i="21"/>
  <c r="K9" i="23"/>
  <c r="H33" i="20"/>
  <c r="K42" i="22"/>
  <c r="M34" i="19"/>
  <c r="I7" i="19"/>
  <c r="J20" i="19"/>
  <c r="I28" i="24"/>
  <c r="M17" i="26"/>
  <c r="H59" i="19"/>
  <c r="H29" i="24"/>
  <c r="F34" i="26"/>
  <c r="I8" i="19"/>
  <c r="H13" i="23"/>
  <c r="K30" i="19"/>
  <c r="J47" i="23"/>
  <c r="M14" i="24"/>
  <c r="I17" i="26"/>
  <c r="H50" i="23"/>
  <c r="F36" i="23"/>
  <c r="H19" i="22"/>
  <c r="G11" i="20"/>
  <c r="M27" i="20"/>
  <c r="I48" i="20"/>
  <c r="G35" i="24"/>
  <c r="F14" i="23"/>
  <c r="L35" i="22"/>
  <c r="H29" i="23"/>
  <c r="M14" i="21"/>
  <c r="M58" i="21"/>
  <c r="G28" i="23"/>
  <c r="F37" i="22"/>
  <c r="M53" i="21"/>
  <c r="M44" i="22"/>
  <c r="K39" i="20"/>
  <c r="K45" i="25"/>
  <c r="H59" i="22"/>
  <c r="L22" i="25"/>
  <c r="M26" i="26"/>
  <c r="J12" i="22"/>
  <c r="M55" i="20"/>
  <c r="K31" i="21"/>
  <c r="F29" i="25"/>
  <c r="H11" i="22"/>
  <c r="I28" i="26"/>
  <c r="H43" i="20"/>
  <c r="H21" i="26"/>
  <c r="K48" i="26"/>
  <c r="M33" i="21"/>
  <c r="L26" i="25"/>
  <c r="J52" i="22"/>
  <c r="L33" i="23"/>
  <c r="I7" i="24"/>
  <c r="H55" i="24"/>
  <c r="F58" i="24"/>
  <c r="I43" i="26"/>
  <c r="J43" i="21"/>
  <c r="I20" i="25"/>
  <c r="K40" i="20"/>
  <c r="I51" i="25"/>
  <c r="M11" i="24"/>
  <c r="I59" i="21"/>
  <c r="J19" i="21"/>
  <c r="J47" i="21"/>
  <c r="H47" i="25"/>
  <c r="L41" i="26"/>
  <c r="J50" i="25"/>
  <c r="K44" i="24"/>
  <c r="M18" i="23"/>
  <c r="F32" i="20"/>
  <c r="M36" i="20"/>
  <c r="K57" i="20"/>
  <c r="H34" i="24"/>
  <c r="K59" i="24"/>
  <c r="K46" i="26"/>
  <c r="M22" i="26"/>
  <c r="K11" i="26"/>
  <c r="L23" i="26"/>
  <c r="F26" i="26"/>
  <c r="K37" i="26"/>
  <c r="H28" i="26"/>
  <c r="K32" i="26"/>
  <c r="M42" i="26"/>
  <c r="J12" i="26"/>
  <c r="H8" i="26"/>
  <c r="K19" i="19"/>
  <c r="G54" i="19"/>
  <c r="L56" i="19"/>
  <c r="G59" i="20"/>
  <c r="M9" i="19"/>
  <c r="H40" i="20"/>
  <c r="G8" i="20"/>
  <c r="I49" i="19"/>
  <c r="J36" i="20"/>
  <c r="F26" i="20"/>
  <c r="F4" i="20"/>
  <c r="F31" i="20"/>
  <c r="J45" i="22"/>
  <c r="H40" i="25"/>
  <c r="G57" i="22"/>
  <c r="L53" i="24"/>
  <c r="J17" i="24"/>
  <c r="L54" i="24"/>
  <c r="K46" i="19"/>
  <c r="H12" i="24"/>
  <c r="L25" i="24"/>
  <c r="F28" i="20"/>
  <c r="M18" i="25"/>
  <c r="K54" i="26"/>
  <c r="H62" i="25"/>
  <c r="F6" i="20"/>
  <c r="G56" i="22"/>
  <c r="K56" i="22"/>
  <c r="I43" i="22"/>
  <c r="M43" i="22"/>
  <c r="F39" i="24"/>
  <c r="L39" i="24"/>
  <c r="X100" i="25"/>
  <c r="K39" i="25"/>
  <c r="M39" i="25"/>
  <c r="K44" i="26"/>
  <c r="G44" i="26"/>
  <c r="Z88" i="23"/>
  <c r="K27" i="23"/>
  <c r="J44" i="21"/>
  <c r="H44" i="21"/>
  <c r="L44" i="21"/>
  <c r="F13" i="22"/>
  <c r="H13" i="22"/>
  <c r="H32" i="25"/>
  <c r="L32" i="25"/>
  <c r="F32" i="25"/>
  <c r="J38" i="24"/>
  <c r="H38" i="24"/>
  <c r="H21" i="23"/>
  <c r="J21" i="23"/>
  <c r="F52" i="24"/>
  <c r="H52" i="24"/>
  <c r="J52" i="24"/>
  <c r="J50" i="21"/>
  <c r="H46" i="24"/>
  <c r="J43" i="24"/>
  <c r="H43" i="24"/>
  <c r="H38" i="21"/>
  <c r="J38" i="21"/>
  <c r="H30" i="24"/>
  <c r="L30" i="24"/>
  <c r="K55" i="26"/>
  <c r="G55" i="26"/>
  <c r="M55" i="26"/>
  <c r="K60" i="24"/>
  <c r="I60" i="24"/>
  <c r="M60" i="24"/>
  <c r="J24" i="22"/>
  <c r="H24" i="22"/>
  <c r="X76" i="25"/>
  <c r="I15" i="25"/>
  <c r="J16" i="25"/>
  <c r="F16" i="25"/>
  <c r="J25" i="26"/>
  <c r="H81" i="26"/>
  <c r="H25" i="26"/>
  <c r="F25" i="26"/>
  <c r="L25" i="26"/>
  <c r="J31" i="21"/>
  <c r="F31" i="21"/>
  <c r="L38" i="25"/>
  <c r="F38" i="25"/>
  <c r="H45" i="19"/>
  <c r="Z86" i="24"/>
  <c r="I25" i="24"/>
  <c r="K25" i="24"/>
  <c r="M25" i="24"/>
  <c r="M5" i="20"/>
  <c r="I5" i="20"/>
  <c r="G36" i="19"/>
  <c r="M36" i="19"/>
  <c r="F42" i="23"/>
  <c r="L42" i="23"/>
  <c r="J42" i="23"/>
  <c r="H42" i="23"/>
  <c r="G8" i="19"/>
  <c r="K34" i="20"/>
  <c r="I34" i="20"/>
  <c r="I48" i="21"/>
  <c r="G48" i="21"/>
  <c r="K47" i="25"/>
  <c r="H48" i="21"/>
  <c r="J48" i="21"/>
  <c r="Y87" i="19"/>
  <c r="I26" i="19"/>
  <c r="M26" i="19"/>
  <c r="E77" i="21"/>
  <c r="L15" i="21"/>
  <c r="M53" i="26"/>
  <c r="I53" i="26"/>
  <c r="F32" i="22"/>
  <c r="L32" i="22"/>
  <c r="M8" i="24"/>
  <c r="G8" i="24"/>
  <c r="K8" i="24"/>
  <c r="L46" i="20"/>
  <c r="H46" i="20"/>
  <c r="F46" i="20"/>
  <c r="K8" i="23"/>
  <c r="K31" i="23"/>
  <c r="I31" i="23"/>
  <c r="M31" i="23"/>
  <c r="G31" i="23"/>
  <c r="I14" i="25"/>
  <c r="G14" i="25"/>
  <c r="M14" i="25"/>
  <c r="H28" i="23"/>
  <c r="J28" i="23"/>
  <c r="F28" i="23"/>
  <c r="M47" i="26"/>
  <c r="K47" i="26"/>
  <c r="I47" i="26"/>
  <c r="L24" i="20"/>
  <c r="F24" i="20"/>
  <c r="H56" i="25"/>
  <c r="F56" i="25"/>
  <c r="K57" i="21"/>
  <c r="M57" i="21"/>
  <c r="M40" i="21"/>
  <c r="G40" i="21"/>
  <c r="K40" i="21"/>
  <c r="F21" i="20"/>
  <c r="L21" i="20"/>
  <c r="AC77" i="21"/>
  <c r="I16" i="21"/>
  <c r="G16" i="21"/>
  <c r="I19" i="26"/>
  <c r="M43" i="26"/>
  <c r="X82" i="26"/>
  <c r="I21" i="26"/>
  <c r="G21" i="26"/>
  <c r="F30" i="26"/>
  <c r="J46" i="20"/>
  <c r="M18" i="20"/>
  <c r="L42" i="19"/>
  <c r="J23" i="21"/>
  <c r="L23" i="21"/>
  <c r="F23" i="21"/>
  <c r="F48" i="20"/>
  <c r="H48" i="20"/>
  <c r="L48" i="20"/>
  <c r="F37" i="25"/>
  <c r="H37" i="25"/>
  <c r="K37" i="22"/>
  <c r="G37" i="22"/>
  <c r="H79" i="19"/>
  <c r="H12" i="19"/>
  <c r="L5" i="20"/>
  <c r="F5" i="20"/>
  <c r="H5" i="20"/>
  <c r="J17" i="22"/>
  <c r="L17" i="22"/>
  <c r="F17" i="22"/>
  <c r="Z81" i="20"/>
  <c r="K20" i="20"/>
  <c r="K6" i="24"/>
  <c r="I6" i="24"/>
  <c r="M6" i="24"/>
  <c r="X97" i="22"/>
  <c r="I36" i="22"/>
  <c r="F44" i="24"/>
  <c r="L24" i="26"/>
  <c r="F24" i="26"/>
  <c r="L49" i="21"/>
  <c r="F38" i="24"/>
  <c r="K54" i="23"/>
  <c r="M54" i="23"/>
  <c r="AB74" i="21"/>
  <c r="I13" i="21"/>
  <c r="G13" i="21"/>
  <c r="L49" i="24"/>
  <c r="J49" i="24"/>
  <c r="F38" i="23"/>
  <c r="H24" i="26"/>
  <c r="L42" i="24"/>
  <c r="J42" i="24"/>
  <c r="H6" i="24"/>
  <c r="F6" i="24"/>
  <c r="J6" i="24"/>
  <c r="K50" i="21"/>
  <c r="M50" i="21"/>
  <c r="X100" i="26"/>
  <c r="I39" i="26"/>
  <c r="F33" i="24"/>
  <c r="J33" i="24"/>
  <c r="H33" i="24"/>
  <c r="AB73" i="25"/>
  <c r="K12" i="25"/>
  <c r="I12" i="25"/>
  <c r="M12" i="25"/>
  <c r="H44" i="20"/>
  <c r="F38" i="19"/>
  <c r="G26" i="23"/>
  <c r="I26" i="23"/>
  <c r="K26" i="23"/>
  <c r="J41" i="26"/>
  <c r="H41" i="26"/>
  <c r="F41" i="26"/>
  <c r="F42" i="19"/>
  <c r="L58" i="20"/>
  <c r="F56" i="23"/>
  <c r="L56" i="23"/>
  <c r="H56" i="23"/>
  <c r="I9" i="24"/>
  <c r="G9" i="24"/>
  <c r="F59" i="23"/>
  <c r="L21" i="21"/>
  <c r="F21" i="21"/>
  <c r="AC75" i="20"/>
  <c r="G14" i="20"/>
  <c r="M14" i="20"/>
  <c r="H10" i="23"/>
  <c r="L10" i="23"/>
  <c r="AC76" i="25"/>
  <c r="G15" i="25"/>
  <c r="M15" i="25"/>
  <c r="K41" i="26"/>
  <c r="I41" i="26"/>
  <c r="G41" i="26"/>
  <c r="L51" i="25"/>
  <c r="F51" i="25"/>
  <c r="L43" i="24"/>
  <c r="M56" i="22"/>
  <c r="I42" i="21"/>
  <c r="M42" i="21"/>
  <c r="G42" i="21"/>
  <c r="W74" i="24"/>
  <c r="M13" i="24"/>
  <c r="G23" i="22"/>
  <c r="K24" i="19"/>
  <c r="I47" i="21"/>
  <c r="I20" i="20"/>
  <c r="G60" i="20"/>
  <c r="G46" i="21"/>
  <c r="I58" i="21"/>
  <c r="L46" i="24"/>
  <c r="L8" i="20"/>
  <c r="G27" i="25"/>
  <c r="I28" i="19"/>
  <c r="M10" i="20"/>
  <c r="I15" i="24"/>
  <c r="J16" i="21"/>
  <c r="H78" i="22"/>
  <c r="H36" i="23"/>
  <c r="J56" i="20"/>
  <c r="I23" i="21"/>
  <c r="G19" i="20"/>
  <c r="J13" i="22"/>
  <c r="K43" i="22"/>
  <c r="F21" i="23"/>
  <c r="K20" i="19"/>
  <c r="F29" i="22"/>
  <c r="J30" i="24"/>
  <c r="I52" i="23"/>
  <c r="F29" i="24"/>
  <c r="G41" i="22"/>
  <c r="I41" i="22"/>
  <c r="H36" i="21"/>
  <c r="F36" i="21"/>
  <c r="K11" i="22"/>
  <c r="G11" i="22"/>
  <c r="AA82" i="22"/>
  <c r="I21" i="22"/>
  <c r="K21" i="22"/>
  <c r="AA82" i="25"/>
  <c r="G21" i="25"/>
  <c r="F58" i="26"/>
  <c r="J58" i="26"/>
  <c r="G14" i="23"/>
  <c r="M14" i="23"/>
  <c r="L35" i="21"/>
  <c r="F35" i="21"/>
  <c r="H38" i="23"/>
  <c r="J38" i="23"/>
  <c r="M47" i="22"/>
  <c r="K51" i="21"/>
  <c r="I51" i="21"/>
  <c r="G51" i="21"/>
  <c r="J23" i="25"/>
  <c r="F23" i="25"/>
  <c r="L23" i="25"/>
  <c r="K24" i="24"/>
  <c r="G24" i="24"/>
  <c r="I24" i="24"/>
  <c r="Z76" i="25"/>
  <c r="K15" i="25"/>
  <c r="K22" i="20"/>
  <c r="G22" i="20"/>
  <c r="M22" i="20"/>
  <c r="K9" i="26"/>
  <c r="M9" i="26"/>
  <c r="G9" i="26"/>
  <c r="I43" i="23"/>
  <c r="K43" i="23"/>
  <c r="J12" i="20"/>
  <c r="X100" i="24"/>
  <c r="I39" i="24"/>
  <c r="F36" i="22"/>
  <c r="J36" i="22"/>
  <c r="H33" i="26"/>
  <c r="L33" i="26"/>
  <c r="F33" i="26"/>
  <c r="J13" i="21"/>
  <c r="L13" i="21"/>
  <c r="F13" i="21"/>
  <c r="H13" i="21"/>
  <c r="I31" i="24"/>
  <c r="K9" i="20"/>
  <c r="I9" i="20"/>
  <c r="G9" i="20"/>
  <c r="I17" i="23"/>
  <c r="M17" i="23"/>
  <c r="K17" i="23"/>
  <c r="I44" i="26"/>
  <c r="M44" i="26"/>
  <c r="F58" i="20"/>
  <c r="H58" i="20"/>
  <c r="J58" i="20"/>
  <c r="K50" i="25"/>
  <c r="G50" i="25"/>
  <c r="Z74" i="26"/>
  <c r="G13" i="26"/>
  <c r="I13" i="26"/>
  <c r="L45" i="21"/>
  <c r="J45" i="21"/>
  <c r="H45" i="24"/>
  <c r="J45" i="24"/>
  <c r="L45" i="24"/>
  <c r="H77" i="23"/>
  <c r="J13" i="23"/>
  <c r="J37" i="25"/>
  <c r="L52" i="26"/>
  <c r="J52" i="26"/>
  <c r="F52" i="26"/>
  <c r="H25" i="23"/>
  <c r="F25" i="23"/>
  <c r="L22" i="19"/>
  <c r="M18" i="21"/>
  <c r="I36" i="24"/>
  <c r="M36" i="24"/>
  <c r="M37" i="25"/>
  <c r="L20" i="22"/>
  <c r="J20" i="22"/>
  <c r="K46" i="20"/>
  <c r="M46" i="20"/>
  <c r="G57" i="24"/>
  <c r="K57" i="24"/>
  <c r="I57" i="24"/>
  <c r="Y97" i="21"/>
  <c r="K36" i="21"/>
  <c r="M36" i="21"/>
  <c r="G36" i="21"/>
  <c r="L11" i="22"/>
  <c r="F11" i="22"/>
  <c r="F56" i="26"/>
  <c r="J56" i="26"/>
  <c r="G6" i="26"/>
  <c r="K6" i="26"/>
  <c r="K61" i="24"/>
  <c r="L38" i="20"/>
  <c r="K36" i="19"/>
  <c r="F38" i="21"/>
  <c r="K40" i="23"/>
  <c r="K60" i="20"/>
  <c r="L29" i="24"/>
  <c r="I50" i="21"/>
  <c r="M52" i="23"/>
  <c r="J21" i="19"/>
  <c r="G5" i="20"/>
  <c r="M40" i="23"/>
  <c r="I36" i="20"/>
  <c r="L33" i="24"/>
  <c r="H61" i="26"/>
  <c r="L21" i="19"/>
  <c r="G53" i="19"/>
  <c r="M20" i="21"/>
  <c r="F7" i="22"/>
  <c r="L36" i="21"/>
  <c r="J8" i="20"/>
  <c r="M9" i="22"/>
  <c r="L5" i="21"/>
  <c r="L43" i="20"/>
  <c r="J20" i="21"/>
  <c r="J43" i="20"/>
  <c r="I14" i="20"/>
  <c r="I39" i="25"/>
  <c r="L29" i="23"/>
  <c r="J50" i="23"/>
  <c r="K36" i="20"/>
  <c r="G34" i="19"/>
  <c r="F43" i="24"/>
  <c r="G43" i="23"/>
  <c r="L44" i="24"/>
  <c r="I33" i="26"/>
  <c r="K15" i="24"/>
  <c r="F31" i="24"/>
  <c r="J44" i="26"/>
  <c r="F14" i="19"/>
  <c r="M31" i="24"/>
  <c r="G43" i="21"/>
  <c r="F16" i="23"/>
  <c r="L52" i="24"/>
  <c r="M8" i="19"/>
  <c r="L28" i="23"/>
  <c r="F45" i="24"/>
  <c r="G53" i="21"/>
  <c r="F18" i="24"/>
  <c r="M9" i="24"/>
  <c r="K7" i="19"/>
  <c r="L30" i="26"/>
  <c r="G48" i="26"/>
  <c r="K20" i="25"/>
  <c r="K40" i="25"/>
  <c r="L31" i="24"/>
  <c r="AA87" i="19"/>
  <c r="K26" i="19"/>
  <c r="X73" i="21"/>
  <c r="G12" i="21"/>
  <c r="K12" i="21"/>
  <c r="M12" i="21"/>
  <c r="G10" i="19"/>
  <c r="M10" i="19"/>
  <c r="G49" i="20"/>
  <c r="M49" i="20"/>
  <c r="H40" i="24"/>
  <c r="J40" i="24"/>
  <c r="I57" i="23"/>
  <c r="K57" i="23"/>
  <c r="F54" i="20"/>
  <c r="L54" i="20"/>
  <c r="H54" i="20"/>
  <c r="I5" i="25"/>
  <c r="G5" i="25"/>
  <c r="K5" i="25"/>
  <c r="M5" i="25"/>
  <c r="H19" i="20"/>
  <c r="L19" i="20"/>
  <c r="Z110" i="25"/>
  <c r="K49" i="25"/>
  <c r="I49" i="25"/>
  <c r="K22" i="23"/>
  <c r="I22" i="23"/>
  <c r="M22" i="23"/>
  <c r="J43" i="25"/>
  <c r="F43" i="25"/>
  <c r="I14" i="23"/>
  <c r="K14" i="23"/>
  <c r="J33" i="19"/>
  <c r="H33" i="19"/>
  <c r="I33" i="24"/>
  <c r="G22" i="24"/>
  <c r="K22" i="24"/>
  <c r="J34" i="21"/>
  <c r="H77" i="25"/>
  <c r="L13" i="25"/>
  <c r="J41" i="23"/>
  <c r="L41" i="23"/>
  <c r="F41" i="23"/>
  <c r="Z99" i="19"/>
  <c r="K38" i="19"/>
  <c r="I38" i="19"/>
  <c r="G46" i="24"/>
  <c r="M46" i="24"/>
  <c r="F37" i="24"/>
  <c r="L37" i="24"/>
  <c r="J37" i="24"/>
  <c r="K51" i="24"/>
  <c r="M51" i="24"/>
  <c r="I51" i="24"/>
  <c r="I50" i="25"/>
  <c r="X85" i="19"/>
  <c r="I24" i="19"/>
  <c r="G24" i="19"/>
  <c r="I56" i="21"/>
  <c r="G56" i="21"/>
  <c r="M56" i="21"/>
  <c r="M47" i="25"/>
  <c r="I47" i="25"/>
  <c r="L12" i="19"/>
  <c r="F12" i="19"/>
  <c r="K58" i="26"/>
  <c r="G58" i="26"/>
  <c r="I58" i="26"/>
  <c r="M58" i="26"/>
  <c r="G58" i="19"/>
  <c r="I58" i="19"/>
  <c r="F47" i="23"/>
  <c r="L24" i="24"/>
  <c r="F8" i="22"/>
  <c r="H8" i="22"/>
  <c r="L8" i="22"/>
  <c r="L11" i="26"/>
  <c r="H11" i="26"/>
  <c r="J11" i="26"/>
  <c r="H46" i="26"/>
  <c r="L53" i="21"/>
  <c r="F53" i="21"/>
  <c r="M43" i="23"/>
  <c r="F33" i="23"/>
  <c r="J33" i="23"/>
  <c r="M46" i="25"/>
  <c r="G46" i="25"/>
  <c r="I55" i="23"/>
  <c r="K55" i="23"/>
  <c r="G55" i="23"/>
  <c r="I18" i="20"/>
  <c r="M24" i="24"/>
  <c r="G28" i="19"/>
  <c r="I12" i="21"/>
  <c r="L16" i="21"/>
  <c r="J48" i="20"/>
  <c r="M36" i="22"/>
  <c r="G32" i="21"/>
  <c r="J17" i="23"/>
  <c r="M23" i="21"/>
  <c r="M57" i="23"/>
  <c r="G15" i="24"/>
  <c r="H22" i="26"/>
  <c r="I45" i="26"/>
  <c r="H16" i="25"/>
  <c r="K55" i="22"/>
  <c r="K13" i="21"/>
  <c r="L37" i="25"/>
  <c r="L10" i="25"/>
  <c r="F11" i="26"/>
  <c r="G60" i="24"/>
  <c r="M41" i="22"/>
  <c r="J56" i="23"/>
  <c r="G20" i="20"/>
  <c r="K19" i="20"/>
  <c r="M20" i="20"/>
  <c r="I46" i="24"/>
  <c r="K33" i="26"/>
  <c r="M13" i="21"/>
  <c r="K21" i="25"/>
  <c r="K56" i="21"/>
  <c r="K28" i="26"/>
  <c r="J24" i="20"/>
  <c r="G17" i="23"/>
  <c r="I37" i="22"/>
  <c r="H44" i="26"/>
  <c r="J32" i="22"/>
  <c r="M26" i="23"/>
  <c r="H13" i="25"/>
  <c r="H18" i="24"/>
  <c r="G24" i="26"/>
  <c r="I24" i="26"/>
  <c r="K43" i="26"/>
  <c r="G43" i="26"/>
  <c r="G29" i="26"/>
  <c r="L28" i="26"/>
  <c r="J5" i="26"/>
  <c r="H5" i="26"/>
  <c r="M28" i="26"/>
  <c r="L47" i="26"/>
  <c r="J47" i="26"/>
  <c r="F40" i="26"/>
  <c r="W65" i="26"/>
  <c r="I4" i="26"/>
  <c r="K4" i="26"/>
  <c r="G4" i="26"/>
  <c r="J23" i="19"/>
  <c r="F23" i="19"/>
  <c r="H82" i="20"/>
  <c r="F13" i="20"/>
  <c r="J21" i="20"/>
  <c r="G6" i="19"/>
  <c r="M57" i="20"/>
  <c r="I57" i="20"/>
  <c r="G57" i="20"/>
  <c r="F33" i="19"/>
  <c r="H38" i="19"/>
  <c r="Z65" i="19"/>
  <c r="K4" i="19"/>
  <c r="AA99" i="19"/>
  <c r="G38" i="19"/>
  <c r="L58" i="19"/>
  <c r="H56" i="20"/>
  <c r="M59" i="20"/>
  <c r="Y99" i="20"/>
  <c r="G38" i="20"/>
  <c r="I38" i="20"/>
  <c r="F45" i="19"/>
  <c r="L45" i="19"/>
  <c r="W85" i="20"/>
  <c r="K24" i="20"/>
  <c r="Z94" i="20"/>
  <c r="K33" i="20"/>
  <c r="I42" i="22"/>
  <c r="K6" i="19"/>
  <c r="J40" i="20"/>
  <c r="L33" i="19"/>
  <c r="I54" i="19"/>
  <c r="G28" i="26"/>
  <c r="L13" i="20"/>
  <c r="F12" i="26"/>
  <c r="J13" i="20"/>
  <c r="J8" i="26"/>
  <c r="H56" i="19"/>
  <c r="K14" i="20"/>
  <c r="H26" i="26"/>
  <c r="K8" i="20"/>
  <c r="L31" i="20"/>
  <c r="G9" i="19"/>
  <c r="M54" i="19"/>
  <c r="L5" i="26"/>
  <c r="K24" i="26"/>
  <c r="AN14" i="27"/>
  <c r="K41" i="21"/>
  <c r="I46" i="25"/>
  <c r="M57" i="22"/>
  <c r="L38" i="24"/>
  <c r="M51" i="26"/>
  <c r="K51" i="26"/>
  <c r="I9" i="26"/>
  <c r="Z77" i="24"/>
  <c r="I16" i="24"/>
  <c r="G16" i="24"/>
  <c r="K14" i="25"/>
  <c r="J22" i="25"/>
  <c r="F12" i="24"/>
  <c r="K50" i="20"/>
  <c r="J22" i="22"/>
  <c r="L18" i="19"/>
  <c r="J47" i="24"/>
  <c r="H19" i="21"/>
  <c r="L38" i="21"/>
  <c r="K47" i="20"/>
  <c r="J54" i="24"/>
  <c r="I6" i="25"/>
  <c r="J40" i="26"/>
  <c r="F59" i="25"/>
  <c r="H8" i="23"/>
  <c r="J8" i="25"/>
  <c r="J39" i="21"/>
  <c r="E78" i="19"/>
  <c r="J15" i="19"/>
  <c r="E81" i="19"/>
  <c r="H19" i="26"/>
  <c r="F16" i="26"/>
  <c r="H32" i="26"/>
  <c r="I51" i="19"/>
  <c r="J7" i="22"/>
  <c r="F63" i="21"/>
  <c r="H27" i="19"/>
  <c r="H63" i="26"/>
  <c r="I50" i="19"/>
  <c r="K53" i="19"/>
  <c r="L47" i="21"/>
  <c r="G16" i="20"/>
  <c r="F6" i="21"/>
  <c r="G30" i="19"/>
  <c r="G47" i="21"/>
  <c r="J14" i="21"/>
  <c r="G35" i="19"/>
  <c r="M51" i="22"/>
  <c r="L39" i="19"/>
  <c r="F49" i="20"/>
  <c r="F12" i="21"/>
  <c r="F9" i="22"/>
  <c r="I25" i="20"/>
  <c r="I57" i="21"/>
  <c r="M28" i="21"/>
  <c r="J31" i="22"/>
  <c r="G46" i="20"/>
  <c r="G24" i="21"/>
  <c r="H52" i="22"/>
  <c r="M11" i="22"/>
  <c r="F48" i="23"/>
  <c r="H49" i="24"/>
  <c r="M60" i="23"/>
  <c r="I23" i="24"/>
  <c r="F58" i="25"/>
  <c r="G55" i="19"/>
  <c r="H41" i="24"/>
  <c r="L46" i="26"/>
  <c r="J13" i="26"/>
  <c r="G53" i="24"/>
  <c r="L48" i="26"/>
  <c r="F50" i="26"/>
  <c r="L37" i="21"/>
  <c r="J58" i="22"/>
  <c r="F24" i="22"/>
  <c r="H78" i="25"/>
  <c r="I42" i="23"/>
  <c r="M62" i="19"/>
  <c r="H59" i="20"/>
  <c r="M37" i="19"/>
  <c r="L40" i="22"/>
  <c r="F61" i="26"/>
  <c r="G63" i="21"/>
  <c r="F22" i="19"/>
  <c r="F52" i="19"/>
  <c r="G58" i="20"/>
  <c r="L36" i="20"/>
  <c r="H6" i="23"/>
  <c r="G19" i="24"/>
  <c r="G53" i="25"/>
  <c r="L45" i="20"/>
  <c r="I62" i="26"/>
  <c r="L62" i="25"/>
  <c r="F7" i="23"/>
  <c r="L7" i="22"/>
  <c r="L48" i="23"/>
  <c r="M34" i="21"/>
  <c r="F39" i="19"/>
  <c r="H6" i="21"/>
  <c r="J59" i="20"/>
  <c r="G25" i="20"/>
  <c r="L52" i="22"/>
  <c r="F59" i="20"/>
  <c r="K25" i="20"/>
  <c r="L40" i="26"/>
  <c r="I46" i="20"/>
  <c r="J12" i="21"/>
  <c r="F37" i="21"/>
  <c r="F41" i="24"/>
  <c r="F49" i="24"/>
  <c r="M53" i="24"/>
  <c r="L19" i="21"/>
  <c r="L24" i="22"/>
  <c r="M55" i="19"/>
  <c r="I16" i="20"/>
  <c r="L6" i="21"/>
  <c r="J48" i="26"/>
  <c r="F14" i="21"/>
  <c r="I53" i="19"/>
  <c r="L14" i="21"/>
  <c r="J45" i="20"/>
  <c r="J39" i="19"/>
  <c r="H54" i="24"/>
  <c r="AN20" i="27"/>
  <c r="G6" i="24"/>
  <c r="J63" i="21"/>
  <c r="F47" i="21"/>
  <c r="I51" i="22"/>
  <c r="M25" i="20"/>
  <c r="M16" i="20"/>
  <c r="L12" i="21"/>
  <c r="K47" i="21"/>
  <c r="K23" i="24"/>
  <c r="F46" i="26"/>
  <c r="F6" i="23"/>
  <c r="I53" i="24"/>
  <c r="I24" i="20"/>
  <c r="H59" i="25"/>
  <c r="M24" i="20"/>
  <c r="M35" i="19"/>
  <c r="AI30" i="27"/>
  <c r="K63" i="24"/>
  <c r="M9" i="21"/>
  <c r="J55" i="21"/>
  <c r="K55" i="24"/>
  <c r="F8" i="24"/>
  <c r="J7" i="19"/>
  <c r="G52" i="23"/>
  <c r="H16" i="21"/>
  <c r="G20" i="21"/>
  <c r="AV14" i="27"/>
  <c r="M31" i="20"/>
  <c r="F46" i="25"/>
  <c r="I59" i="23"/>
  <c r="M17" i="25"/>
  <c r="L60" i="20"/>
  <c r="H83" i="23"/>
  <c r="AF22" i="27"/>
  <c r="J38" i="22"/>
  <c r="H76" i="20"/>
  <c r="BG30" i="27"/>
  <c r="F55" i="23"/>
  <c r="AP25" i="27"/>
  <c r="BD14" i="27"/>
  <c r="AY30" i="27"/>
  <c r="AZ33" i="27"/>
  <c r="L53" i="27"/>
  <c r="BD10" i="27"/>
  <c r="AU58" i="27"/>
  <c r="H53" i="27"/>
  <c r="F53" i="27"/>
  <c r="J53" i="27"/>
  <c r="AV22" i="27"/>
  <c r="AX25" i="27"/>
  <c r="AF13" i="27"/>
  <c r="AH25" i="27"/>
  <c r="BC18" i="27"/>
  <c r="AM18" i="27"/>
  <c r="AQ30" i="27"/>
  <c r="AR33" i="27"/>
  <c r="BD20" i="27"/>
  <c r="J5" i="20"/>
  <c r="H83" i="20"/>
  <c r="I17" i="19"/>
  <c r="J52" i="20"/>
  <c r="H31" i="20"/>
  <c r="G47" i="20"/>
  <c r="G19" i="19"/>
  <c r="K55" i="21"/>
  <c r="H52" i="21"/>
  <c r="F6" i="25"/>
  <c r="H31" i="25"/>
  <c r="L39" i="26"/>
  <c r="L11" i="20"/>
  <c r="K27" i="24"/>
  <c r="J50" i="20"/>
  <c r="J56" i="19"/>
  <c r="H83" i="19"/>
  <c r="E76" i="26"/>
  <c r="E77" i="26"/>
  <c r="H77" i="19"/>
  <c r="E81" i="20"/>
  <c r="E77" i="20"/>
  <c r="E78" i="26"/>
  <c r="K12" i="26"/>
  <c r="AA73" i="26"/>
  <c r="E80" i="26"/>
  <c r="E83" i="20"/>
  <c r="E78" i="20"/>
  <c r="H77" i="20"/>
  <c r="E83" i="26"/>
  <c r="G44" i="25"/>
  <c r="H17" i="22"/>
  <c r="H41" i="23"/>
  <c r="J28" i="22"/>
  <c r="L22" i="24"/>
  <c r="I21" i="24"/>
  <c r="H10" i="24"/>
  <c r="H30" i="23"/>
  <c r="F43" i="21"/>
  <c r="H50" i="25"/>
  <c r="G33" i="21"/>
  <c r="K44" i="21"/>
  <c r="K49" i="22"/>
  <c r="F15" i="23"/>
  <c r="K26" i="22"/>
  <c r="H79" i="20"/>
  <c r="E82" i="19"/>
  <c r="F22" i="21"/>
  <c r="M61" i="21"/>
  <c r="L34" i="19"/>
  <c r="J54" i="25"/>
  <c r="M7" i="22"/>
  <c r="F5" i="25"/>
  <c r="G59" i="21"/>
  <c r="H20" i="22"/>
  <c r="H28" i="24"/>
  <c r="M23" i="23"/>
  <c r="L15" i="24"/>
  <c r="F33" i="25"/>
  <c r="G42" i="19"/>
  <c r="M37" i="24"/>
  <c r="G21" i="23"/>
  <c r="F17" i="26"/>
  <c r="G40" i="19"/>
  <c r="L49" i="23"/>
  <c r="H46" i="19"/>
  <c r="K11" i="20"/>
  <c r="H29" i="21"/>
  <c r="I8" i="25"/>
  <c r="L61" i="22"/>
  <c r="K39" i="19"/>
  <c r="L15" i="20"/>
  <c r="H5" i="22"/>
  <c r="M16" i="22"/>
  <c r="I18" i="19"/>
  <c r="H41" i="21"/>
  <c r="K47" i="22"/>
  <c r="G59" i="25"/>
  <c r="M31" i="25"/>
  <c r="L31" i="21"/>
  <c r="L33" i="20"/>
  <c r="J37" i="23"/>
  <c r="H22" i="23"/>
  <c r="G15" i="20"/>
  <c r="L59" i="23"/>
  <c r="K23" i="22"/>
  <c r="K18" i="21"/>
  <c r="L39" i="25"/>
  <c r="G7" i="26"/>
  <c r="K24" i="25"/>
  <c r="F20" i="19"/>
  <c r="K58" i="24"/>
  <c r="K12" i="19"/>
  <c r="J36" i="23"/>
  <c r="M10" i="22"/>
  <c r="M57" i="24"/>
  <c r="L61" i="19"/>
  <c r="F29" i="26"/>
  <c r="M60" i="25"/>
  <c r="G22" i="19"/>
  <c r="J63" i="24"/>
  <c r="L63" i="23"/>
  <c r="G63" i="25"/>
  <c r="M62" i="23"/>
  <c r="H7" i="26"/>
  <c r="F61" i="21"/>
  <c r="M53" i="20"/>
  <c r="J41" i="20"/>
  <c r="L25" i="21"/>
  <c r="F55" i="20"/>
  <c r="G11" i="21"/>
  <c r="J22" i="20"/>
  <c r="H26" i="21"/>
  <c r="H18" i="22"/>
  <c r="F38" i="20"/>
  <c r="J35" i="22"/>
  <c r="L12" i="22"/>
  <c r="K47" i="23"/>
  <c r="M43" i="21"/>
  <c r="M43" i="20"/>
  <c r="H46" i="22"/>
  <c r="F60" i="23"/>
  <c r="J27" i="26"/>
  <c r="I30" i="19"/>
  <c r="I45" i="25"/>
  <c r="M22" i="21"/>
  <c r="M61" i="24"/>
  <c r="M7" i="21"/>
  <c r="M32" i="22"/>
  <c r="I19" i="23"/>
  <c r="F23" i="23"/>
  <c r="G48" i="25"/>
  <c r="H53" i="25"/>
  <c r="H28" i="21"/>
  <c r="I10" i="21"/>
  <c r="J31" i="23"/>
  <c r="G58" i="23"/>
  <c r="F14" i="26"/>
  <c r="G50" i="19"/>
  <c r="I56" i="20"/>
  <c r="G41" i="21"/>
  <c r="K53" i="25"/>
  <c r="I9" i="23"/>
  <c r="H60" i="19"/>
  <c r="H60" i="21"/>
  <c r="L52" i="23"/>
  <c r="F30" i="23"/>
  <c r="G49" i="26"/>
  <c r="I10" i="26"/>
  <c r="J59" i="21"/>
  <c r="I27" i="23"/>
  <c r="J23" i="24"/>
  <c r="H54" i="21"/>
  <c r="I45" i="23"/>
  <c r="J11" i="24"/>
  <c r="J31" i="26"/>
  <c r="G32" i="19"/>
  <c r="I41" i="20"/>
  <c r="J21" i="24"/>
  <c r="G5" i="26"/>
  <c r="J49" i="20"/>
  <c r="H54" i="22"/>
  <c r="J32" i="24"/>
  <c r="J49" i="26"/>
  <c r="L5" i="24"/>
  <c r="L57" i="25"/>
  <c r="H41" i="19"/>
  <c r="J34" i="25"/>
  <c r="J17" i="25"/>
  <c r="H29" i="25"/>
  <c r="H51" i="20"/>
  <c r="G5" i="22"/>
  <c r="J33" i="21"/>
  <c r="L40" i="21"/>
  <c r="J20" i="26"/>
  <c r="L39" i="23"/>
  <c r="I44" i="19"/>
  <c r="F34" i="20"/>
  <c r="M38" i="26"/>
  <c r="F47" i="19"/>
  <c r="K43" i="19"/>
  <c r="J32" i="19"/>
  <c r="G35" i="26"/>
  <c r="K6" i="25"/>
  <c r="M45" i="22"/>
  <c r="F54" i="19"/>
  <c r="F26" i="19"/>
  <c r="M24" i="21"/>
  <c r="I61" i="24"/>
  <c r="H14" i="23"/>
  <c r="F9" i="25"/>
  <c r="H43" i="23"/>
  <c r="F36" i="24"/>
  <c r="K10" i="23"/>
  <c r="L13" i="22"/>
  <c r="M35" i="24"/>
  <c r="L29" i="20"/>
  <c r="F29" i="23"/>
  <c r="G58" i="21"/>
  <c r="J28" i="25"/>
  <c r="J37" i="22"/>
  <c r="I53" i="21"/>
  <c r="I53" i="23"/>
  <c r="L12" i="25"/>
  <c r="I56" i="22"/>
  <c r="G11" i="26"/>
  <c r="L26" i="26"/>
  <c r="AB75" i="19"/>
  <c r="I14" i="19"/>
  <c r="H16" i="20"/>
  <c r="F16" i="20"/>
  <c r="AA74" i="22"/>
  <c r="I13" i="22"/>
  <c r="K17" i="22"/>
  <c r="M17" i="22"/>
  <c r="L30" i="20"/>
  <c r="F30" i="20"/>
  <c r="G18" i="22"/>
  <c r="I18" i="22"/>
  <c r="J14" i="22"/>
  <c r="F14" i="22"/>
  <c r="L14" i="22"/>
  <c r="G44" i="22"/>
  <c r="K44" i="22"/>
  <c r="J50" i="22"/>
  <c r="H50" i="22"/>
  <c r="M37" i="20"/>
  <c r="H17" i="20"/>
  <c r="J21" i="25"/>
  <c r="H21" i="25"/>
  <c r="I7" i="20"/>
  <c r="G41" i="23"/>
  <c r="K41" i="23"/>
  <c r="X88" i="25"/>
  <c r="K27" i="25"/>
  <c r="M27" i="25"/>
  <c r="L6" i="26"/>
  <c r="J6" i="26"/>
  <c r="G59" i="22"/>
  <c r="I59" i="22"/>
  <c r="F9" i="24"/>
  <c r="L9" i="24"/>
  <c r="H9" i="24"/>
  <c r="I10" i="24"/>
  <c r="K10" i="24"/>
  <c r="M32" i="23"/>
  <c r="I32" i="23"/>
  <c r="J26" i="24"/>
  <c r="F26" i="24"/>
  <c r="G50" i="26"/>
  <c r="K50" i="26"/>
  <c r="J27" i="23"/>
  <c r="F27" i="23"/>
  <c r="I36" i="26"/>
  <c r="K36" i="26"/>
  <c r="I6" i="20"/>
  <c r="K6" i="20"/>
  <c r="J11" i="23"/>
  <c r="L11" i="23"/>
  <c r="M38" i="22"/>
  <c r="AA109" i="19"/>
  <c r="K48" i="19"/>
  <c r="I38" i="25"/>
  <c r="M38" i="25"/>
  <c r="F48" i="25"/>
  <c r="L48" i="25"/>
  <c r="J48" i="25"/>
  <c r="L11" i="19"/>
  <c r="H11" i="19"/>
  <c r="F11" i="19"/>
  <c r="J11" i="19"/>
  <c r="H9" i="26"/>
  <c r="J9" i="26"/>
  <c r="F9" i="26"/>
  <c r="I42" i="26"/>
  <c r="G42" i="26"/>
  <c r="K42" i="26"/>
  <c r="I17" i="20"/>
  <c r="M17" i="20"/>
  <c r="J35" i="24"/>
  <c r="L35" i="24"/>
  <c r="G43" i="25"/>
  <c r="M43" i="25"/>
  <c r="G28" i="21"/>
  <c r="K28" i="21"/>
  <c r="M12" i="19"/>
  <c r="L49" i="19"/>
  <c r="H49" i="19"/>
  <c r="J49" i="19"/>
  <c r="M12" i="26"/>
  <c r="F50" i="19"/>
  <c r="J50" i="19"/>
  <c r="H20" i="19"/>
  <c r="G31" i="19"/>
  <c r="I31" i="19"/>
  <c r="H57" i="23"/>
  <c r="L57" i="23"/>
  <c r="I14" i="21"/>
  <c r="M40" i="22"/>
  <c r="L36" i="25"/>
  <c r="AC95" i="25"/>
  <c r="G34" i="25"/>
  <c r="M19" i="22"/>
  <c r="F32" i="26"/>
  <c r="AC95" i="24"/>
  <c r="M34" i="24"/>
  <c r="I37" i="25"/>
  <c r="K37" i="25"/>
  <c r="F34" i="25"/>
  <c r="G51" i="23"/>
  <c r="I51" i="23"/>
  <c r="W95" i="26"/>
  <c r="M34" i="26"/>
  <c r="H37" i="26"/>
  <c r="J37" i="26"/>
  <c r="L37" i="26"/>
  <c r="Y109" i="20"/>
  <c r="M48" i="20"/>
  <c r="K48" i="20"/>
  <c r="G48" i="20"/>
  <c r="L14" i="23"/>
  <c r="M56" i="23"/>
  <c r="G56" i="23"/>
  <c r="F11" i="21"/>
  <c r="J11" i="21"/>
  <c r="G34" i="23"/>
  <c r="I34" i="23"/>
  <c r="F8" i="19"/>
  <c r="H8" i="19"/>
  <c r="J8" i="19"/>
  <c r="K53" i="22"/>
  <c r="M53" i="22"/>
  <c r="M39" i="26"/>
  <c r="G39" i="26"/>
  <c r="L34" i="24"/>
  <c r="F57" i="20"/>
  <c r="X76" i="21"/>
  <c r="G15" i="21"/>
  <c r="J20" i="24"/>
  <c r="L20" i="24"/>
  <c r="G19" i="25"/>
  <c r="I19" i="25"/>
  <c r="F59" i="19"/>
  <c r="J59" i="19"/>
  <c r="G26" i="21"/>
  <c r="I26" i="21"/>
  <c r="G5" i="21"/>
  <c r="J40" i="23"/>
  <c r="G28" i="25"/>
  <c r="K28" i="25"/>
  <c r="I28" i="25"/>
  <c r="H16" i="19"/>
  <c r="AC110" i="24"/>
  <c r="I49" i="24"/>
  <c r="K49" i="24"/>
  <c r="G49" i="24"/>
  <c r="J9" i="19"/>
  <c r="L9" i="19"/>
  <c r="M58" i="24"/>
  <c r="L51" i="19"/>
  <c r="L15" i="19"/>
  <c r="L60" i="21"/>
  <c r="I7" i="22"/>
  <c r="M32" i="19"/>
  <c r="H49" i="20"/>
  <c r="F22" i="20"/>
  <c r="H43" i="21"/>
  <c r="G32" i="22"/>
  <c r="H26" i="24"/>
  <c r="H9" i="25"/>
  <c r="J8" i="24"/>
  <c r="J57" i="20"/>
  <c r="I34" i="22"/>
  <c r="J46" i="22"/>
  <c r="K25" i="22"/>
  <c r="H8" i="24"/>
  <c r="J54" i="21"/>
  <c r="K45" i="23"/>
  <c r="I10" i="23"/>
  <c r="L21" i="24"/>
  <c r="F17" i="25"/>
  <c r="L59" i="19"/>
  <c r="J9" i="24"/>
  <c r="J41" i="19"/>
  <c r="K51" i="19"/>
  <c r="K33" i="21"/>
  <c r="F60" i="19"/>
  <c r="J60" i="20"/>
  <c r="F49" i="26"/>
  <c r="K59" i="25"/>
  <c r="L47" i="19"/>
  <c r="M34" i="25"/>
  <c r="J22" i="24"/>
  <c r="G21" i="24"/>
  <c r="L16" i="26"/>
  <c r="J28" i="24"/>
  <c r="I19" i="22"/>
  <c r="K19" i="22"/>
  <c r="J18" i="26"/>
  <c r="L18" i="26"/>
  <c r="I11" i="23"/>
  <c r="M11" i="23"/>
  <c r="K26" i="24"/>
  <c r="G26" i="24"/>
  <c r="F10" i="20"/>
  <c r="L10" i="20"/>
  <c r="AB77" i="25"/>
  <c r="K16" i="25"/>
  <c r="G35" i="23"/>
  <c r="K35" i="23"/>
  <c r="G7" i="21"/>
  <c r="I7" i="21"/>
  <c r="Z86" i="26"/>
  <c r="I25" i="26"/>
  <c r="M25" i="26"/>
  <c r="H43" i="26"/>
  <c r="L43" i="26"/>
  <c r="F43" i="26"/>
  <c r="M12" i="20"/>
  <c r="K12" i="20"/>
  <c r="J43" i="22"/>
  <c r="L43" i="22"/>
  <c r="G59" i="23"/>
  <c r="M59" i="23"/>
  <c r="K59" i="23"/>
  <c r="K30" i="21"/>
  <c r="G30" i="21"/>
  <c r="M30" i="21"/>
  <c r="F41" i="22"/>
  <c r="H41" i="22"/>
  <c r="L41" i="22"/>
  <c r="G40" i="24"/>
  <c r="M40" i="24"/>
  <c r="G20" i="26"/>
  <c r="I20" i="26"/>
  <c r="X75" i="26"/>
  <c r="G14" i="26"/>
  <c r="M14" i="26"/>
  <c r="AA110" i="22"/>
  <c r="I49" i="22"/>
  <c r="F10" i="26"/>
  <c r="J10" i="26"/>
  <c r="F38" i="26"/>
  <c r="M8" i="26"/>
  <c r="I8" i="26"/>
  <c r="M28" i="20"/>
  <c r="G28" i="20"/>
  <c r="H61" i="25"/>
  <c r="F51" i="19"/>
  <c r="J51" i="19"/>
  <c r="H51" i="19"/>
  <c r="G57" i="19"/>
  <c r="K57" i="19"/>
  <c r="H48" i="24"/>
  <c r="I11" i="19"/>
  <c r="G11" i="19"/>
  <c r="K11" i="19"/>
  <c r="J58" i="24"/>
  <c r="L36" i="19"/>
  <c r="F36" i="19"/>
  <c r="L34" i="22"/>
  <c r="H26" i="19"/>
  <c r="K41" i="20"/>
  <c r="G41" i="20"/>
  <c r="I26" i="22"/>
  <c r="G50" i="20"/>
  <c r="G34" i="22"/>
  <c r="F40" i="21"/>
  <c r="H43" i="22"/>
  <c r="F18" i="26"/>
  <c r="I45" i="22"/>
  <c r="J29" i="26"/>
  <c r="H21" i="24"/>
  <c r="F49" i="19"/>
  <c r="H40" i="21"/>
  <c r="K40" i="19"/>
  <c r="L19" i="26"/>
  <c r="I32" i="19"/>
  <c r="J10" i="20"/>
  <c r="G17" i="20"/>
  <c r="H59" i="23"/>
  <c r="H36" i="25"/>
  <c r="K18" i="19"/>
  <c r="I55" i="24"/>
  <c r="H12" i="22"/>
  <c r="M15" i="21"/>
  <c r="I16" i="25"/>
  <c r="F54" i="25"/>
  <c r="F50" i="25"/>
  <c r="F19" i="26"/>
  <c r="K17" i="20"/>
  <c r="F35" i="22"/>
  <c r="L38" i="26"/>
  <c r="J33" i="25"/>
  <c r="M20" i="26"/>
  <c r="J60" i="21"/>
  <c r="F60" i="20"/>
  <c r="L11" i="21"/>
  <c r="H54" i="25"/>
  <c r="J16" i="26"/>
  <c r="G17" i="25"/>
  <c r="J35" i="26"/>
  <c r="F35" i="26"/>
  <c r="H35" i="26"/>
  <c r="H20" i="23"/>
  <c r="J20" i="23"/>
  <c r="M28" i="23"/>
  <c r="L27" i="24"/>
  <c r="J27" i="24"/>
  <c r="H27" i="24"/>
  <c r="H22" i="25"/>
  <c r="F22" i="25"/>
  <c r="F29" i="20"/>
  <c r="L20" i="23"/>
  <c r="M33" i="20"/>
  <c r="F12" i="25"/>
  <c r="F20" i="23"/>
  <c r="H28" i="25"/>
  <c r="J29" i="23"/>
  <c r="K39" i="24"/>
  <c r="L35" i="26"/>
  <c r="M63" i="19"/>
  <c r="H21" i="21"/>
  <c r="J6" i="22"/>
  <c r="K46" i="25"/>
  <c r="I18" i="26"/>
  <c r="G44" i="24"/>
  <c r="M6" i="21"/>
  <c r="H24" i="20"/>
  <c r="J59" i="24"/>
  <c r="H23" i="26"/>
  <c r="M6" i="19"/>
  <c r="F29" i="19"/>
  <c r="M60" i="26"/>
  <c r="I27" i="26"/>
  <c r="L34" i="26"/>
  <c r="L25" i="22"/>
  <c r="F42" i="24"/>
  <c r="L33" i="21"/>
  <c r="K51" i="25"/>
  <c r="I58" i="25"/>
  <c r="L61" i="20"/>
  <c r="F39" i="20"/>
  <c r="K48" i="21"/>
  <c r="K48" i="24"/>
  <c r="L30" i="19"/>
  <c r="M58" i="19"/>
  <c r="M56" i="19"/>
  <c r="J18" i="21"/>
  <c r="J14" i="19"/>
  <c r="L56" i="25"/>
  <c r="M41" i="25"/>
  <c r="K35" i="25"/>
  <c r="K49" i="19"/>
  <c r="L13" i="23"/>
  <c r="H30" i="21"/>
  <c r="G50" i="22"/>
  <c r="H10" i="20"/>
  <c r="L41" i="20"/>
  <c r="M10" i="21"/>
  <c r="M58" i="23"/>
  <c r="M19" i="23"/>
  <c r="F21" i="22"/>
  <c r="L34" i="23"/>
  <c r="F31" i="23"/>
  <c r="M54" i="24"/>
  <c r="K62" i="24"/>
  <c r="L61" i="21"/>
  <c r="H61" i="23"/>
  <c r="H62" i="22"/>
  <c r="M63" i="23"/>
  <c r="F62" i="20"/>
  <c r="M63" i="21"/>
  <c r="J59" i="22"/>
  <c r="F45" i="20"/>
  <c r="H17" i="21"/>
  <c r="J40" i="22"/>
  <c r="J6" i="23"/>
  <c r="J18" i="22"/>
  <c r="K5" i="19"/>
  <c r="I39" i="20"/>
  <c r="L41" i="24"/>
  <c r="K45" i="26"/>
  <c r="M56" i="24"/>
  <c r="K30" i="22"/>
  <c r="L5" i="25"/>
  <c r="L9" i="25"/>
  <c r="K41" i="24"/>
  <c r="G20" i="25"/>
  <c r="J52" i="23"/>
  <c r="J58" i="19"/>
  <c r="G54" i="23"/>
  <c r="K60" i="23"/>
  <c r="M23" i="24"/>
  <c r="L36" i="22"/>
  <c r="H58" i="22"/>
  <c r="L59" i="21"/>
  <c r="L17" i="24"/>
  <c r="L23" i="23"/>
  <c r="G18" i="23"/>
  <c r="F17" i="23"/>
  <c r="J57" i="25"/>
  <c r="H17" i="26"/>
  <c r="H37" i="23"/>
  <c r="F24" i="19"/>
  <c r="I37" i="24"/>
  <c r="J57" i="22"/>
  <c r="G63" i="23"/>
  <c r="L62" i="20"/>
  <c r="F61" i="23"/>
  <c r="L39" i="20"/>
  <c r="J21" i="21"/>
  <c r="M49" i="19"/>
  <c r="I56" i="19"/>
  <c r="L18" i="21"/>
  <c r="G56" i="19"/>
  <c r="H22" i="22"/>
  <c r="F22" i="22"/>
  <c r="K24" i="22"/>
  <c r="F18" i="19"/>
  <c r="H81" i="19"/>
  <c r="J32" i="20"/>
  <c r="L48" i="22"/>
  <c r="J48" i="22"/>
  <c r="AB110" i="25"/>
  <c r="G49" i="25"/>
  <c r="G43" i="24"/>
  <c r="M43" i="24"/>
  <c r="I6" i="26"/>
  <c r="M6" i="26"/>
  <c r="F14" i="24"/>
  <c r="J14" i="24"/>
  <c r="L14" i="24"/>
  <c r="M38" i="21"/>
  <c r="I38" i="21"/>
  <c r="L45" i="23"/>
  <c r="F45" i="23"/>
  <c r="J44" i="23"/>
  <c r="H44" i="23"/>
  <c r="J27" i="21"/>
  <c r="L27" i="21"/>
  <c r="E78" i="25"/>
  <c r="L15" i="25"/>
  <c r="J15" i="25"/>
  <c r="F15" i="25"/>
  <c r="J11" i="25"/>
  <c r="L11" i="25"/>
  <c r="AB74" i="26"/>
  <c r="K13" i="26"/>
  <c r="K45" i="24"/>
  <c r="G45" i="24"/>
  <c r="K44" i="19"/>
  <c r="M44" i="19"/>
  <c r="Z86" i="25"/>
  <c r="I25" i="25"/>
  <c r="G25" i="25"/>
  <c r="L21" i="26"/>
  <c r="F21" i="26"/>
  <c r="G17" i="21"/>
  <c r="M17" i="21"/>
  <c r="G19" i="26"/>
  <c r="M19" i="26"/>
  <c r="I9" i="19"/>
  <c r="K9" i="19"/>
  <c r="L25" i="25"/>
  <c r="F25" i="25"/>
  <c r="M13" i="19"/>
  <c r="G13" i="19"/>
  <c r="L44" i="25"/>
  <c r="J44" i="25"/>
  <c r="I22" i="26"/>
  <c r="K22" i="26"/>
  <c r="G22" i="26"/>
  <c r="Z75" i="19"/>
  <c r="G14" i="19"/>
  <c r="H83" i="26"/>
  <c r="K53" i="21"/>
  <c r="J39" i="24"/>
  <c r="H9" i="20"/>
  <c r="M42" i="22"/>
  <c r="H39" i="26"/>
  <c r="H22" i="19"/>
  <c r="G54" i="21"/>
  <c r="J28" i="21"/>
  <c r="G22" i="23"/>
  <c r="I46" i="21"/>
  <c r="L6" i="24"/>
  <c r="M9" i="20"/>
  <c r="H38" i="25"/>
  <c r="K5" i="20"/>
  <c r="H31" i="24"/>
  <c r="M42" i="24"/>
  <c r="L59" i="26"/>
  <c r="I18" i="25"/>
  <c r="G51" i="24"/>
  <c r="I21" i="25"/>
  <c r="M21" i="22"/>
  <c r="G42" i="22"/>
  <c r="L63" i="20"/>
  <c r="H55" i="25"/>
  <c r="I8" i="20"/>
  <c r="M54" i="26"/>
  <c r="F61" i="22"/>
  <c r="J42" i="20"/>
  <c r="G17" i="22"/>
  <c r="G18" i="19"/>
  <c r="G47" i="22"/>
  <c r="H18" i="26"/>
  <c r="I56" i="23"/>
  <c r="F33" i="20"/>
  <c r="M26" i="24"/>
  <c r="G10" i="24"/>
  <c r="L22" i="23"/>
  <c r="L26" i="24"/>
  <c r="J10" i="24"/>
  <c r="G18" i="21"/>
  <c r="J30" i="23"/>
  <c r="K40" i="24"/>
  <c r="G24" i="25"/>
  <c r="L50" i="25"/>
  <c r="H16" i="26"/>
  <c r="L20" i="19"/>
  <c r="G58" i="24"/>
  <c r="H58" i="24"/>
  <c r="I43" i="25"/>
  <c r="G18" i="25"/>
  <c r="M28" i="25"/>
  <c r="L8" i="26"/>
  <c r="I6" i="19"/>
  <c r="L29" i="19"/>
  <c r="K42" i="21"/>
  <c r="I60" i="26"/>
  <c r="I35" i="24"/>
  <c r="I9" i="25"/>
  <c r="I45" i="24"/>
  <c r="J16" i="22"/>
  <c r="F59" i="26"/>
  <c r="M23" i="25"/>
  <c r="L16" i="24"/>
  <c r="G56" i="26"/>
  <c r="H60" i="20"/>
  <c r="G8" i="25"/>
  <c r="M55" i="21"/>
  <c r="J34" i="19"/>
  <c r="I52" i="19"/>
  <c r="K56" i="24"/>
  <c r="K7" i="22"/>
  <c r="H11" i="21"/>
  <c r="M52" i="26"/>
  <c r="L29" i="26"/>
  <c r="I28" i="23"/>
  <c r="F37" i="23"/>
  <c r="H57" i="20"/>
  <c r="E83" i="19"/>
  <c r="K59" i="21"/>
  <c r="J46" i="25"/>
  <c r="G53" i="22"/>
  <c r="L42" i="26"/>
  <c r="M30" i="26"/>
  <c r="I33" i="21"/>
  <c r="K21" i="23"/>
  <c r="J38" i="26"/>
  <c r="J24" i="19"/>
  <c r="L9" i="26"/>
  <c r="M29" i="23"/>
  <c r="I14" i="24"/>
  <c r="J32" i="26"/>
  <c r="H6" i="26"/>
  <c r="F13" i="19"/>
  <c r="H62" i="23"/>
  <c r="L55" i="20"/>
  <c r="H76" i="23"/>
  <c r="F52" i="21"/>
  <c r="F40" i="23"/>
  <c r="H76" i="26"/>
  <c r="I15" i="21"/>
  <c r="I61" i="21"/>
  <c r="L53" i="19"/>
  <c r="L39" i="21"/>
  <c r="F10" i="21"/>
  <c r="F48" i="19"/>
  <c r="G19" i="22"/>
  <c r="G14" i="21"/>
  <c r="F41" i="21"/>
  <c r="F55" i="21"/>
  <c r="J55" i="24"/>
  <c r="L21" i="25"/>
  <c r="M57" i="26"/>
  <c r="J12" i="23"/>
  <c r="M59" i="25"/>
  <c r="L54" i="25"/>
  <c r="K31" i="25"/>
  <c r="H31" i="21"/>
  <c r="I41" i="23"/>
  <c r="F22" i="24"/>
  <c r="L48" i="24"/>
  <c r="M45" i="25"/>
  <c r="K32" i="20"/>
  <c r="K40" i="22"/>
  <c r="F36" i="25"/>
  <c r="H60" i="26"/>
  <c r="J31" i="25"/>
  <c r="L56" i="26"/>
  <c r="K32" i="23"/>
  <c r="M29" i="26"/>
  <c r="M50" i="20"/>
  <c r="K59" i="26"/>
  <c r="L8" i="24"/>
  <c r="K21" i="24"/>
  <c r="G23" i="23"/>
  <c r="F34" i="24"/>
  <c r="J59" i="23"/>
  <c r="I23" i="22"/>
  <c r="J43" i="26"/>
  <c r="H39" i="25"/>
  <c r="I30" i="21"/>
  <c r="L33" i="25"/>
  <c r="J45" i="26"/>
  <c r="J19" i="26"/>
  <c r="K14" i="26"/>
  <c r="K7" i="26"/>
  <c r="M42" i="19"/>
  <c r="L43" i="21"/>
  <c r="G45" i="22"/>
  <c r="H11" i="23"/>
  <c r="H20" i="24"/>
  <c r="G37" i="24"/>
  <c r="K19" i="25"/>
  <c r="J17" i="26"/>
  <c r="H10" i="26"/>
  <c r="M33" i="23"/>
  <c r="G12" i="26"/>
  <c r="G8" i="26"/>
  <c r="L46" i="19"/>
  <c r="K17" i="25"/>
  <c r="M26" i="22"/>
  <c r="J51" i="23"/>
  <c r="L63" i="24"/>
  <c r="L18" i="22"/>
  <c r="I47" i="23"/>
  <c r="I19" i="24"/>
  <c r="L9" i="23"/>
  <c r="L60" i="23"/>
  <c r="H5" i="25"/>
  <c r="K22" i="21"/>
  <c r="L31" i="23"/>
  <c r="F57" i="25"/>
  <c r="K26" i="21"/>
  <c r="J62" i="21"/>
  <c r="M63" i="26"/>
  <c r="J63" i="22"/>
  <c r="F62" i="19"/>
  <c r="H62" i="24"/>
  <c r="K62" i="23"/>
  <c r="G62" i="22"/>
  <c r="K61" i="21"/>
  <c r="J61" i="21"/>
  <c r="J26" i="22"/>
  <c r="L7" i="25"/>
  <c r="F41" i="20"/>
  <c r="F25" i="21"/>
  <c r="F50" i="22"/>
  <c r="H22" i="20"/>
  <c r="L26" i="21"/>
  <c r="K61" i="23"/>
  <c r="H38" i="20"/>
  <c r="F12" i="22"/>
  <c r="L55" i="24"/>
  <c r="K10" i="19"/>
  <c r="I43" i="21"/>
  <c r="H12" i="23"/>
  <c r="M29" i="25"/>
  <c r="L28" i="19"/>
  <c r="I43" i="20"/>
  <c r="M59" i="22"/>
  <c r="K24" i="21"/>
  <c r="J22" i="21"/>
  <c r="G19" i="21"/>
  <c r="F31" i="25"/>
  <c r="F27" i="26"/>
  <c r="M30" i="19"/>
  <c r="L41" i="21"/>
  <c r="I35" i="23"/>
  <c r="G45" i="25"/>
  <c r="L8" i="19"/>
  <c r="K43" i="20"/>
  <c r="L21" i="22"/>
  <c r="K7" i="23"/>
  <c r="K7" i="21"/>
  <c r="I32" i="22"/>
  <c r="K19" i="23"/>
  <c r="H23" i="23"/>
  <c r="M48" i="25"/>
  <c r="J53" i="25"/>
  <c r="L28" i="21"/>
  <c r="G10" i="21"/>
  <c r="I58" i="23"/>
  <c r="F51" i="24"/>
  <c r="H14" i="26"/>
  <c r="H27" i="26"/>
  <c r="M50" i="19"/>
  <c r="G56" i="20"/>
  <c r="I41" i="21"/>
  <c r="H45" i="23"/>
  <c r="J34" i="23"/>
  <c r="J34" i="24"/>
  <c r="M53" i="25"/>
  <c r="I10" i="19"/>
  <c r="G56" i="24"/>
  <c r="G9" i="23"/>
  <c r="M50" i="26"/>
  <c r="L57" i="20"/>
  <c r="L52" i="21"/>
  <c r="G38" i="22"/>
  <c r="K50" i="22"/>
  <c r="H27" i="23"/>
  <c r="L13" i="24"/>
  <c r="I29" i="25"/>
  <c r="J41" i="22"/>
  <c r="G11" i="23"/>
  <c r="L60" i="19"/>
  <c r="G6" i="20"/>
  <c r="F9" i="21"/>
  <c r="I7" i="23"/>
  <c r="F52" i="23"/>
  <c r="F63" i="26"/>
  <c r="I38" i="22"/>
  <c r="H40" i="23"/>
  <c r="F39" i="26"/>
  <c r="G27" i="20"/>
  <c r="K20" i="26"/>
  <c r="F34" i="19"/>
  <c r="G38" i="25"/>
  <c r="H29" i="26"/>
  <c r="I14" i="26"/>
  <c r="L23" i="24"/>
  <c r="F14" i="25"/>
  <c r="F54" i="26"/>
  <c r="F54" i="21"/>
  <c r="G45" i="23"/>
  <c r="G54" i="24"/>
  <c r="H11" i="24"/>
  <c r="K57" i="26"/>
  <c r="K32" i="19"/>
  <c r="F9" i="23"/>
  <c r="F21" i="24"/>
  <c r="K5" i="26"/>
  <c r="L49" i="20"/>
  <c r="J54" i="22"/>
  <c r="L32" i="24"/>
  <c r="L49" i="26"/>
  <c r="I42" i="19"/>
  <c r="F34" i="23"/>
  <c r="F5" i="24"/>
  <c r="F57" i="26"/>
  <c r="F54" i="22"/>
  <c r="L10" i="24"/>
  <c r="K43" i="24"/>
  <c r="H34" i="25"/>
  <c r="H17" i="25"/>
  <c r="H38" i="26"/>
  <c r="H49" i="26"/>
  <c r="L60" i="26"/>
  <c r="J29" i="25"/>
  <c r="J22" i="19"/>
  <c r="K28" i="20"/>
  <c r="M56" i="20"/>
  <c r="H9" i="23"/>
  <c r="K42" i="19"/>
  <c r="L51" i="20"/>
  <c r="L61" i="23"/>
  <c r="I28" i="21"/>
  <c r="G16" i="26"/>
  <c r="M5" i="22"/>
  <c r="M6" i="20"/>
  <c r="L61" i="25"/>
  <c r="G61" i="21"/>
  <c r="M5" i="21"/>
  <c r="L31" i="19"/>
  <c r="I55" i="20"/>
  <c r="J40" i="21"/>
  <c r="J28" i="19"/>
  <c r="L40" i="23"/>
  <c r="M23" i="19"/>
  <c r="J57" i="19"/>
  <c r="J48" i="24"/>
  <c r="H51" i="26"/>
  <c r="H34" i="20"/>
  <c r="L58" i="24"/>
  <c r="I12" i="26"/>
  <c r="H31" i="19"/>
  <c r="G38" i="26"/>
  <c r="J60" i="22"/>
  <c r="F61" i="25"/>
  <c r="I58" i="24"/>
  <c r="M35" i="26"/>
  <c r="M6" i="25"/>
  <c r="K45" i="22"/>
  <c r="F57" i="23"/>
  <c r="L54" i="19"/>
  <c r="I24" i="21"/>
  <c r="L36" i="24"/>
  <c r="J12" i="25"/>
  <c r="F42" i="26"/>
  <c r="L47" i="23"/>
  <c r="I29" i="26"/>
  <c r="K9" i="24"/>
  <c r="G6" i="25"/>
  <c r="K17" i="26"/>
  <c r="L57" i="22"/>
  <c r="L50" i="23"/>
  <c r="L22" i="20"/>
  <c r="G47" i="25"/>
  <c r="L36" i="23"/>
  <c r="J9" i="21"/>
  <c r="M19" i="24"/>
  <c r="L40" i="19"/>
  <c r="L37" i="22"/>
  <c r="H56" i="22"/>
  <c r="K55" i="20"/>
  <c r="F35" i="20"/>
  <c r="H22" i="21"/>
  <c r="F32" i="21"/>
  <c r="G23" i="21"/>
  <c r="F59" i="24"/>
  <c r="K46" i="24"/>
  <c r="H7" i="21"/>
  <c r="I40" i="25"/>
  <c r="J10" i="22"/>
  <c r="K10" i="26"/>
  <c r="G28" i="22"/>
  <c r="G18" i="20"/>
  <c r="H44" i="24"/>
  <c r="F18" i="21"/>
  <c r="F19" i="21"/>
  <c r="L34" i="21"/>
  <c r="H51" i="24"/>
  <c r="L53" i="26"/>
  <c r="G10" i="20"/>
  <c r="J49" i="25"/>
  <c r="J29" i="20"/>
  <c r="K30" i="26"/>
  <c r="L30" i="25"/>
  <c r="M52" i="24"/>
  <c r="K8" i="26"/>
  <c r="K32" i="25"/>
  <c r="L12" i="26"/>
  <c r="I54" i="24"/>
  <c r="K60" i="25"/>
  <c r="H25" i="19"/>
  <c r="H56" i="26"/>
  <c r="I30" i="24"/>
  <c r="F46" i="21"/>
  <c r="J24" i="24"/>
  <c r="F51" i="23"/>
  <c r="G11" i="24"/>
  <c r="K20" i="23"/>
  <c r="G22" i="21"/>
  <c r="K19" i="21"/>
  <c r="K5" i="22"/>
  <c r="F27" i="20"/>
  <c r="F16" i="19"/>
  <c r="L16" i="19"/>
  <c r="E81" i="24"/>
  <c r="F15" i="24"/>
  <c r="AA97" i="26"/>
  <c r="G36" i="26"/>
  <c r="J52" i="21"/>
  <c r="J16" i="20"/>
  <c r="H28" i="19"/>
  <c r="M16" i="25"/>
  <c r="L6" i="25"/>
  <c r="G49" i="22"/>
  <c r="I63" i="24"/>
  <c r="G63" i="24"/>
  <c r="G55" i="24"/>
  <c r="M55" i="24"/>
  <c r="H13" i="24"/>
  <c r="F13" i="24"/>
  <c r="Z100" i="26"/>
  <c r="K39" i="26"/>
  <c r="L32" i="21"/>
  <c r="J32" i="21"/>
  <c r="AB88" i="23"/>
  <c r="M27" i="23"/>
  <c r="M63" i="22"/>
  <c r="I63" i="22"/>
  <c r="G63" i="22"/>
  <c r="H62" i="21"/>
  <c r="G9" i="21"/>
  <c r="I9" i="21"/>
  <c r="H30" i="20"/>
  <c r="J30" i="20"/>
  <c r="F15" i="19"/>
  <c r="H15" i="19"/>
  <c r="Z95" i="23"/>
  <c r="K34" i="23"/>
  <c r="AA74" i="25"/>
  <c r="G13" i="25"/>
  <c r="AA73" i="20"/>
  <c r="G12" i="20"/>
  <c r="Z110" i="26"/>
  <c r="K49" i="26"/>
  <c r="Z74" i="25"/>
  <c r="K13" i="25"/>
  <c r="AB74" i="25"/>
  <c r="M13" i="25"/>
  <c r="M51" i="19"/>
  <c r="G51" i="19"/>
  <c r="X88" i="24"/>
  <c r="I27" i="24"/>
  <c r="AA73" i="19"/>
  <c r="G12" i="19"/>
  <c r="W77" i="26"/>
  <c r="M16" i="26"/>
  <c r="M61" i="19"/>
  <c r="I61" i="19"/>
  <c r="G61" i="19"/>
  <c r="AA86" i="26"/>
  <c r="G25" i="26"/>
  <c r="L48" i="19"/>
  <c r="H48" i="19"/>
  <c r="J13" i="19"/>
  <c r="H13" i="19"/>
  <c r="L13" i="19"/>
  <c r="M25" i="19"/>
  <c r="K25" i="19"/>
  <c r="W95" i="24"/>
  <c r="I34" i="24"/>
  <c r="Z95" i="25"/>
  <c r="K34" i="25"/>
  <c r="AA96" i="20"/>
  <c r="G35" i="20"/>
  <c r="AA97" i="24"/>
  <c r="G36" i="24"/>
  <c r="L42" i="22"/>
  <c r="H42" i="22"/>
  <c r="AA95" i="24"/>
  <c r="G34" i="24"/>
  <c r="Z76" i="20"/>
  <c r="K15" i="20"/>
  <c r="X77" i="26"/>
  <c r="I16" i="26"/>
  <c r="E82" i="23"/>
  <c r="L15" i="23"/>
  <c r="X73" i="19"/>
  <c r="I12" i="19"/>
  <c r="K23" i="19"/>
  <c r="I23" i="19"/>
  <c r="H77" i="24"/>
  <c r="J13" i="24"/>
  <c r="M43" i="19"/>
  <c r="I43" i="19"/>
  <c r="F60" i="22"/>
  <c r="H60" i="22"/>
  <c r="K34" i="22"/>
  <c r="K56" i="23"/>
  <c r="H57" i="19"/>
  <c r="K25" i="26"/>
  <c r="M36" i="26"/>
  <c r="F40" i="19"/>
  <c r="J35" i="20"/>
  <c r="J56" i="22"/>
  <c r="J7" i="21"/>
  <c r="K36" i="22"/>
  <c r="J46" i="23"/>
  <c r="H46" i="23"/>
  <c r="L46" i="23"/>
  <c r="I24" i="25"/>
  <c r="M24" i="25"/>
  <c r="I42" i="25"/>
  <c r="M42" i="25"/>
  <c r="L40" i="24"/>
  <c r="F40" i="24"/>
  <c r="M21" i="20"/>
  <c r="K21" i="20"/>
  <c r="J10" i="23"/>
  <c r="F10" i="23"/>
  <c r="J6" i="25"/>
  <c r="H6" i="25"/>
  <c r="K48" i="25"/>
  <c r="I48" i="25"/>
  <c r="M40" i="20"/>
  <c r="G40" i="20"/>
  <c r="I40" i="20"/>
  <c r="M34" i="20"/>
  <c r="G34" i="20"/>
  <c r="W110" i="26"/>
  <c r="I49" i="26"/>
  <c r="L55" i="23"/>
  <c r="H55" i="23"/>
  <c r="J55" i="23"/>
  <c r="I50" i="23"/>
  <c r="M50" i="23"/>
  <c r="L39" i="22"/>
  <c r="J39" i="22"/>
  <c r="J28" i="20"/>
  <c r="L28" i="20"/>
  <c r="H28" i="20"/>
  <c r="F51" i="26"/>
  <c r="J51" i="26"/>
  <c r="L51" i="26"/>
  <c r="H50" i="26"/>
  <c r="L50" i="26"/>
  <c r="H50" i="24"/>
  <c r="L50" i="24"/>
  <c r="J50" i="24"/>
  <c r="H58" i="23"/>
  <c r="J58" i="23"/>
  <c r="L58" i="23"/>
  <c r="M61" i="20"/>
  <c r="I61" i="20"/>
  <c r="K61" i="20"/>
  <c r="L30" i="22"/>
  <c r="H30" i="22"/>
  <c r="J30" i="22"/>
  <c r="M31" i="21"/>
  <c r="G31" i="21"/>
  <c r="I31" i="21"/>
  <c r="K12" i="22"/>
  <c r="M12" i="22"/>
  <c r="L19" i="24"/>
  <c r="J19" i="24"/>
  <c r="G20" i="22"/>
  <c r="I20" i="22"/>
  <c r="F56" i="22"/>
  <c r="L56" i="22"/>
  <c r="J35" i="23"/>
  <c r="H35" i="23"/>
  <c r="H53" i="22"/>
  <c r="J53" i="22"/>
  <c r="L53" i="22"/>
  <c r="F53" i="22"/>
  <c r="F53" i="25"/>
  <c r="L53" i="25"/>
  <c r="J18" i="23"/>
  <c r="F18" i="23"/>
  <c r="W96" i="20"/>
  <c r="K35" i="20"/>
  <c r="L47" i="25"/>
  <c r="F47" i="25"/>
  <c r="J47" i="25"/>
  <c r="F7" i="21"/>
  <c r="J40" i="19"/>
  <c r="L10" i="22"/>
  <c r="H34" i="21"/>
  <c r="L51" i="24"/>
  <c r="G36" i="22"/>
  <c r="F30" i="25"/>
  <c r="H32" i="21"/>
  <c r="F8" i="26"/>
  <c r="H29" i="22"/>
  <c r="H46" i="21"/>
  <c r="I29" i="24"/>
  <c r="J63" i="25"/>
  <c r="I55" i="22"/>
  <c r="M58" i="22"/>
  <c r="H58" i="25"/>
  <c r="I40" i="26"/>
  <c r="H54" i="26"/>
  <c r="G33" i="20"/>
  <c r="G27" i="26"/>
  <c r="AA88" i="26"/>
  <c r="K39" i="22"/>
  <c r="W100" i="22"/>
  <c r="H79" i="23"/>
  <c r="H77" i="21"/>
  <c r="I33" i="19"/>
  <c r="AA94" i="19"/>
  <c r="I35" i="19"/>
  <c r="Z96" i="19"/>
  <c r="K36" i="23"/>
  <c r="AA97" i="23"/>
  <c r="I5" i="21"/>
  <c r="I17" i="22"/>
  <c r="I48" i="19"/>
  <c r="X109" i="19"/>
  <c r="F63" i="22"/>
  <c r="I63" i="26"/>
  <c r="J25" i="21"/>
  <c r="I62" i="25"/>
  <c r="H63" i="24"/>
  <c r="H61" i="19"/>
  <c r="M63" i="24"/>
  <c r="F62" i="24"/>
  <c r="L62" i="23"/>
  <c r="F62" i="21"/>
  <c r="G62" i="24"/>
  <c r="I61" i="26"/>
  <c r="F63" i="23"/>
  <c r="F61" i="19"/>
  <c r="K62" i="25"/>
  <c r="G5" i="19"/>
  <c r="I63" i="25"/>
  <c r="I62" i="23"/>
  <c r="K62" i="22"/>
  <c r="M61" i="26"/>
  <c r="F53" i="19"/>
  <c r="K22" i="19"/>
  <c r="L7" i="26"/>
  <c r="H52" i="19"/>
  <c r="M7" i="20"/>
  <c r="I45" i="21"/>
  <c r="K13" i="22"/>
  <c r="K37" i="19"/>
  <c r="G53" i="20"/>
  <c r="J15" i="20"/>
  <c r="H10" i="21"/>
  <c r="F28" i="22"/>
  <c r="H26" i="22"/>
  <c r="L5" i="22"/>
  <c r="K18" i="22"/>
  <c r="L63" i="22"/>
  <c r="I62" i="22"/>
  <c r="J62" i="23"/>
  <c r="J61" i="22"/>
  <c r="K53" i="20"/>
  <c r="I5" i="19"/>
  <c r="G31" i="20"/>
  <c r="G45" i="21"/>
  <c r="M14" i="19"/>
  <c r="I53" i="20"/>
  <c r="L52" i="19"/>
  <c r="K5" i="21"/>
  <c r="G7" i="20"/>
  <c r="J10" i="21"/>
  <c r="I31" i="20"/>
  <c r="K31" i="20"/>
  <c r="J16" i="19"/>
  <c r="L16" i="20"/>
  <c r="H77" i="26"/>
  <c r="H80" i="21"/>
  <c r="M63" i="25"/>
  <c r="J63" i="23"/>
  <c r="H63" i="23"/>
  <c r="J61" i="19"/>
  <c r="K63" i="22"/>
  <c r="M22" i="19"/>
  <c r="I22" i="19"/>
  <c r="I55" i="21"/>
  <c r="M18" i="22"/>
  <c r="F15" i="20"/>
  <c r="J7" i="26"/>
  <c r="G13" i="22"/>
  <c r="L28" i="22"/>
  <c r="H15" i="21"/>
  <c r="J52" i="19"/>
  <c r="H53" i="19"/>
  <c r="E79" i="19"/>
  <c r="H76" i="22"/>
  <c r="H78" i="20"/>
  <c r="H80" i="19"/>
  <c r="E76" i="19"/>
  <c r="H79" i="22"/>
  <c r="M15" i="19"/>
  <c r="G55" i="21"/>
  <c r="I52" i="26"/>
  <c r="K28" i="23"/>
  <c r="L46" i="25"/>
  <c r="K29" i="23"/>
  <c r="G55" i="20"/>
  <c r="G57" i="21"/>
  <c r="F52" i="22"/>
  <c r="G10" i="23"/>
  <c r="F43" i="20"/>
  <c r="I40" i="24"/>
  <c r="K43" i="25"/>
  <c r="M7" i="19"/>
  <c r="H37" i="20"/>
  <c r="H34" i="26"/>
  <c r="J25" i="23"/>
  <c r="K8" i="19"/>
  <c r="K22" i="22"/>
  <c r="G32" i="23"/>
  <c r="F7" i="25"/>
  <c r="H61" i="20"/>
  <c r="H55" i="19"/>
  <c r="H39" i="20"/>
  <c r="K58" i="19"/>
  <c r="K56" i="19"/>
  <c r="H41" i="20"/>
  <c r="G29" i="21"/>
  <c r="M48" i="21"/>
  <c r="M31" i="22"/>
  <c r="J23" i="20"/>
  <c r="H32" i="20"/>
  <c r="K38" i="22"/>
  <c r="K58" i="23"/>
  <c r="F11" i="24"/>
  <c r="J18" i="25"/>
  <c r="I26" i="26"/>
  <c r="M9" i="23"/>
  <c r="I48" i="24"/>
  <c r="K10" i="25"/>
  <c r="I43" i="24"/>
  <c r="F31" i="26"/>
  <c r="G19" i="23"/>
  <c r="G60" i="26"/>
  <c r="H30" i="25"/>
  <c r="G42" i="25"/>
  <c r="H21" i="22"/>
  <c r="I49" i="23"/>
  <c r="J56" i="25"/>
  <c r="J45" i="23"/>
  <c r="J45" i="25"/>
  <c r="G46" i="26"/>
  <c r="H5" i="24"/>
  <c r="H34" i="23"/>
  <c r="F32" i="24"/>
  <c r="L15" i="26"/>
  <c r="L53" i="20"/>
  <c r="J49" i="22"/>
  <c r="J34" i="22"/>
  <c r="K54" i="24"/>
  <c r="F25" i="22"/>
  <c r="F11" i="25"/>
  <c r="J25" i="25"/>
  <c r="F33" i="21"/>
  <c r="J39" i="23"/>
  <c r="G12" i="25"/>
  <c r="J34" i="20"/>
  <c r="K28" i="24"/>
  <c r="K25" i="25"/>
  <c r="G35" i="25"/>
  <c r="J54" i="23"/>
  <c r="K58" i="25"/>
  <c r="M47" i="19"/>
  <c r="H56" i="24"/>
  <c r="I57" i="25"/>
  <c r="F20" i="26"/>
  <c r="L59" i="24"/>
  <c r="I38" i="26"/>
  <c r="J19" i="22"/>
  <c r="I44" i="25"/>
  <c r="M45" i="21"/>
  <c r="I22" i="21"/>
  <c r="H31" i="23"/>
  <c r="I62" i="24"/>
  <c r="K45" i="19"/>
  <c r="G49" i="19"/>
  <c r="K59" i="22"/>
  <c r="F59" i="22"/>
  <c r="H18" i="21"/>
  <c r="J19" i="19"/>
  <c r="I58" i="20"/>
  <c r="H36" i="20"/>
  <c r="M16" i="19"/>
  <c r="L6" i="23"/>
  <c r="I53" i="25"/>
  <c r="M56" i="25"/>
  <c r="F45" i="21"/>
  <c r="M39" i="20"/>
  <c r="F60" i="24"/>
  <c r="I31" i="26"/>
  <c r="L56" i="21"/>
  <c r="G12" i="23"/>
  <c r="G21" i="20"/>
  <c r="F30" i="21"/>
  <c r="I41" i="25"/>
  <c r="I35" i="26"/>
  <c r="H15" i="25"/>
  <c r="I27" i="20"/>
  <c r="M13" i="26"/>
  <c r="M26" i="25"/>
  <c r="F28" i="26"/>
  <c r="J36" i="26"/>
  <c r="M41" i="26"/>
  <c r="K11" i="24"/>
  <c r="I6" i="22"/>
  <c r="H26" i="23"/>
  <c r="F5" i="26"/>
  <c r="F19" i="24"/>
  <c r="K17" i="21"/>
  <c r="H57" i="25"/>
  <c r="K19" i="26"/>
  <c r="M26" i="21"/>
  <c r="G36" i="20"/>
  <c r="G51" i="20"/>
  <c r="G59" i="24"/>
  <c r="J30" i="19"/>
  <c r="M50" i="22"/>
  <c r="G27" i="21"/>
  <c r="G43" i="20"/>
  <c r="H45" i="20"/>
  <c r="H48" i="22"/>
  <c r="F40" i="22"/>
  <c r="M49" i="25"/>
  <c r="K10" i="21"/>
  <c r="H14" i="19"/>
  <c r="K53" i="26"/>
  <c r="G55" i="22"/>
  <c r="J16" i="23"/>
  <c r="F24" i="24"/>
  <c r="H25" i="20"/>
  <c r="G30" i="22"/>
  <c r="M51" i="23"/>
  <c r="H51" i="25"/>
  <c r="H42" i="24"/>
  <c r="F17" i="19"/>
  <c r="J47" i="19"/>
  <c r="F63" i="24"/>
  <c r="F6" i="19"/>
  <c r="I63" i="21"/>
  <c r="J62" i="20"/>
  <c r="L59" i="20"/>
  <c r="I19" i="21"/>
  <c r="H55" i="20"/>
  <c r="F34" i="21"/>
  <c r="F8" i="20"/>
  <c r="M34" i="22"/>
  <c r="L17" i="21"/>
  <c r="F22" i="26"/>
  <c r="G57" i="23"/>
  <c r="G8" i="23"/>
  <c r="K52" i="24"/>
  <c r="J24" i="26"/>
  <c r="H36" i="22"/>
  <c r="J38" i="25"/>
  <c r="H61" i="21"/>
  <c r="F62" i="22"/>
  <c r="L63" i="25"/>
  <c r="I63" i="23"/>
  <c r="I62" i="19"/>
  <c r="M61" i="22"/>
  <c r="F62" i="25"/>
  <c r="J62" i="25"/>
  <c r="J7" i="24"/>
  <c r="K62" i="21"/>
  <c r="F61" i="20"/>
  <c r="L7" i="21"/>
  <c r="L35" i="20"/>
  <c r="J42" i="21"/>
  <c r="L6" i="19"/>
  <c r="H6" i="19"/>
  <c r="I61" i="22"/>
  <c r="J39" i="20"/>
  <c r="H29" i="20"/>
  <c r="K29" i="21"/>
  <c r="G51" i="22"/>
  <c r="J29" i="22"/>
  <c r="J6" i="20"/>
  <c r="F26" i="21"/>
  <c r="F26" i="22"/>
  <c r="L32" i="20"/>
  <c r="I35" i="20"/>
  <c r="M28" i="22"/>
  <c r="F18" i="22"/>
  <c r="K9" i="22"/>
  <c r="M47" i="23"/>
  <c r="M5" i="19"/>
  <c r="J55" i="20"/>
  <c r="K32" i="21"/>
  <c r="K27" i="21"/>
  <c r="M41" i="21"/>
  <c r="H38" i="22"/>
  <c r="G47" i="23"/>
  <c r="L58" i="25"/>
  <c r="K32" i="22"/>
  <c r="L26" i="19"/>
  <c r="H34" i="19"/>
  <c r="K18" i="20"/>
  <c r="F15" i="21"/>
  <c r="F5" i="21"/>
  <c r="G60" i="22"/>
  <c r="H39" i="24"/>
  <c r="J41" i="24"/>
  <c r="K10" i="20"/>
  <c r="J9" i="23"/>
  <c r="F48" i="24"/>
  <c r="M45" i="26"/>
  <c r="K50" i="19"/>
  <c r="I56" i="24"/>
  <c r="G31" i="26"/>
  <c r="M29" i="20"/>
  <c r="F44" i="23"/>
  <c r="L9" i="22"/>
  <c r="I37" i="23"/>
  <c r="J5" i="25"/>
  <c r="K52" i="26"/>
  <c r="J9" i="25"/>
  <c r="G52" i="19"/>
  <c r="L44" i="20"/>
  <c r="L20" i="21"/>
  <c r="J60" i="24"/>
  <c r="J58" i="25"/>
  <c r="L10" i="21"/>
  <c r="L54" i="21"/>
  <c r="G7" i="22"/>
  <c r="M41" i="24"/>
  <c r="H12" i="26"/>
  <c r="K16" i="19"/>
  <c r="K12" i="24"/>
  <c r="J50" i="26"/>
  <c r="K35" i="26"/>
  <c r="H5" i="19"/>
  <c r="K16" i="20"/>
  <c r="I33" i="20"/>
  <c r="L58" i="21"/>
  <c r="F20" i="22"/>
  <c r="H34" i="22"/>
  <c r="K7" i="25"/>
  <c r="M20" i="25"/>
  <c r="G33" i="26"/>
  <c r="I13" i="25"/>
  <c r="K35" i="21"/>
  <c r="F39" i="25"/>
  <c r="M23" i="26"/>
  <c r="J11" i="22"/>
  <c r="H17" i="19"/>
  <c r="H14" i="20"/>
  <c r="H45" i="21"/>
  <c r="H52" i="23"/>
  <c r="H58" i="19"/>
  <c r="I54" i="23"/>
  <c r="K35" i="24"/>
  <c r="I60" i="23"/>
  <c r="J14" i="25"/>
  <c r="G23" i="24"/>
  <c r="H42" i="26"/>
  <c r="G44" i="19"/>
  <c r="J25" i="20"/>
  <c r="H37" i="21"/>
  <c r="J6" i="21"/>
  <c r="J43" i="23"/>
  <c r="L58" i="22"/>
  <c r="L12" i="20"/>
  <c r="M59" i="21"/>
  <c r="K42" i="24"/>
  <c r="J53" i="19"/>
  <c r="H59" i="21"/>
  <c r="K5" i="23"/>
  <c r="I39" i="19"/>
  <c r="G40" i="22"/>
  <c r="G39" i="25"/>
  <c r="H41" i="25"/>
  <c r="H53" i="20"/>
  <c r="L16" i="22"/>
  <c r="J23" i="23"/>
  <c r="H15" i="24"/>
  <c r="I29" i="19"/>
  <c r="M29" i="19"/>
  <c r="H23" i="21"/>
  <c r="M50" i="24"/>
  <c r="L17" i="23"/>
  <c r="G39" i="24"/>
  <c r="J57" i="26"/>
  <c r="H31" i="26"/>
  <c r="H39" i="21"/>
  <c r="G41" i="19"/>
  <c r="J15" i="24"/>
  <c r="I11" i="24"/>
  <c r="I23" i="25"/>
  <c r="I50" i="26"/>
  <c r="J22" i="26"/>
  <c r="L37" i="23"/>
  <c r="J18" i="19"/>
  <c r="G24" i="20"/>
  <c r="I27" i="22"/>
  <c r="F43" i="23"/>
  <c r="I22" i="24"/>
  <c r="I48" i="26"/>
  <c r="L24" i="19"/>
  <c r="K37" i="24"/>
  <c r="H25" i="25"/>
  <c r="K61" i="25"/>
  <c r="F57" i="22"/>
  <c r="G24" i="22"/>
  <c r="H44" i="25"/>
  <c r="K26" i="25"/>
  <c r="G52" i="26"/>
  <c r="H39" i="19"/>
  <c r="H42" i="19"/>
  <c r="H32" i="22"/>
  <c r="H47" i="19"/>
  <c r="J7" i="23"/>
  <c r="I12" i="20"/>
  <c r="J7" i="25"/>
  <c r="M58" i="20"/>
  <c r="J51" i="20"/>
  <c r="L24" i="21"/>
  <c r="F41" i="25"/>
  <c r="H48" i="26"/>
  <c r="J42" i="26"/>
  <c r="F5" i="19"/>
  <c r="K52" i="19"/>
  <c r="H25" i="22"/>
  <c r="G13" i="24"/>
  <c r="J54" i="26"/>
  <c r="H49" i="21"/>
  <c r="H16" i="22"/>
  <c r="F44" i="19"/>
  <c r="M41" i="23"/>
  <c r="G28" i="24"/>
  <c r="K37" i="23"/>
  <c r="M44" i="24"/>
  <c r="M27" i="26"/>
  <c r="G45" i="19"/>
  <c r="H32" i="19"/>
  <c r="H46" i="25"/>
  <c r="G37" i="25"/>
  <c r="J43" i="19"/>
  <c r="J18" i="24"/>
  <c r="K17" i="19"/>
  <c r="L20" i="20"/>
  <c r="K47" i="24"/>
  <c r="G29" i="23"/>
  <c r="J14" i="23"/>
  <c r="K14" i="21"/>
  <c r="L43" i="23"/>
  <c r="G14" i="24"/>
  <c r="I34" i="25"/>
  <c r="K36" i="25"/>
  <c r="M25" i="23"/>
  <c r="L57" i="24"/>
  <c r="I40" i="22"/>
  <c r="H23" i="24"/>
  <c r="J36" i="25"/>
  <c r="M33" i="25"/>
  <c r="G35" i="21"/>
  <c r="I13" i="23"/>
  <c r="H47" i="20"/>
  <c r="M33" i="24"/>
  <c r="I17" i="25"/>
  <c r="K58" i="21"/>
  <c r="F28" i="25"/>
  <c r="M39" i="24"/>
  <c r="K44" i="20"/>
  <c r="J27" i="22"/>
  <c r="G53" i="23"/>
  <c r="I44" i="21"/>
  <c r="L6" i="22"/>
  <c r="F9" i="20"/>
  <c r="G52" i="21"/>
  <c r="K26" i="26"/>
  <c r="G36" i="25"/>
  <c r="K33" i="23"/>
  <c r="F50" i="21"/>
  <c r="M22" i="22"/>
  <c r="M60" i="22"/>
  <c r="I60" i="21"/>
  <c r="F49" i="23"/>
  <c r="L42" i="25"/>
  <c r="G11" i="25"/>
  <c r="K23" i="26"/>
  <c r="G25" i="23"/>
  <c r="H56" i="21"/>
  <c r="F24" i="21"/>
  <c r="H24" i="19"/>
  <c r="K51" i="23"/>
  <c r="M49" i="21"/>
  <c r="G46" i="22"/>
  <c r="G39" i="21"/>
  <c r="H32" i="23"/>
  <c r="G7" i="24"/>
  <c r="J41" i="25"/>
  <c r="G54" i="25"/>
  <c r="K51" i="20"/>
  <c r="M25" i="22"/>
  <c r="I29" i="20"/>
  <c r="K8" i="22"/>
  <c r="K13" i="20"/>
  <c r="L25" i="20"/>
  <c r="K29" i="24"/>
  <c r="I18" i="23"/>
  <c r="F31" i="19"/>
  <c r="J61" i="23"/>
  <c r="F62" i="23"/>
  <c r="F10" i="19"/>
  <c r="H40" i="19"/>
  <c r="K19" i="24"/>
  <c r="L57" i="19"/>
  <c r="H9" i="21"/>
  <c r="G25" i="19"/>
  <c r="M40" i="25"/>
  <c r="I21" i="20"/>
  <c r="G7" i="23"/>
  <c r="F35" i="23"/>
  <c r="J51" i="24"/>
  <c r="G30" i="26"/>
  <c r="F28" i="19"/>
  <c r="J48" i="19"/>
  <c r="G32" i="25"/>
  <c r="G10" i="26"/>
  <c r="G43" i="19"/>
  <c r="L17" i="26"/>
  <c r="K42" i="25"/>
  <c r="H35" i="20"/>
  <c r="H62" i="20"/>
  <c r="J61" i="25"/>
  <c r="G23" i="19"/>
  <c r="M59" i="19"/>
  <c r="H53" i="26"/>
  <c r="K37" i="20"/>
  <c r="I34" i="21"/>
  <c r="H42" i="21"/>
  <c r="L23" i="22"/>
  <c r="G27" i="22"/>
  <c r="J15" i="21"/>
  <c r="I15" i="26"/>
  <c r="J62" i="19"/>
  <c r="K26" i="20"/>
  <c r="F18" i="20"/>
  <c r="L44" i="22"/>
  <c r="F57" i="24"/>
  <c r="I47" i="24"/>
  <c r="L31" i="22"/>
  <c r="H26" i="25"/>
  <c r="G29" i="19"/>
  <c r="L42" i="20"/>
  <c r="G5" i="23"/>
  <c r="G10" i="25"/>
  <c r="K30" i="20"/>
  <c r="G41" i="24"/>
  <c r="G52" i="25"/>
  <c r="L17" i="20"/>
  <c r="L20" i="25"/>
  <c r="H60" i="24"/>
  <c r="J44" i="20"/>
  <c r="F24" i="25"/>
  <c r="I62" i="20"/>
  <c r="F55" i="22"/>
  <c r="M30" i="20"/>
  <c r="I51" i="20"/>
  <c r="I35" i="21"/>
  <c r="K52" i="21"/>
  <c r="K46" i="22"/>
  <c r="G29" i="20"/>
  <c r="L42" i="21"/>
  <c r="L5" i="19"/>
  <c r="L8" i="25"/>
  <c r="L55" i="22"/>
  <c r="J49" i="23"/>
  <c r="G30" i="20"/>
  <c r="J44" i="22"/>
  <c r="H55" i="22"/>
  <c r="I25" i="23"/>
  <c r="I60" i="22"/>
  <c r="M35" i="21"/>
  <c r="I8" i="22"/>
  <c r="M44" i="20"/>
  <c r="F6" i="22"/>
  <c r="I10" i="25"/>
  <c r="K29" i="19"/>
  <c r="L9" i="20"/>
  <c r="F17" i="20"/>
  <c r="F44" i="22"/>
  <c r="M8" i="25"/>
  <c r="I30" i="20"/>
  <c r="K60" i="22"/>
  <c r="J24" i="25"/>
  <c r="H42" i="25"/>
  <c r="K34" i="21"/>
  <c r="F47" i="20"/>
  <c r="G44" i="21"/>
  <c r="F25" i="20"/>
  <c r="F42" i="21"/>
  <c r="K60" i="21"/>
  <c r="J17" i="20"/>
  <c r="M51" i="20"/>
  <c r="K39" i="21"/>
  <c r="J56" i="21"/>
  <c r="H23" i="22"/>
  <c r="G8" i="22"/>
  <c r="M10" i="25"/>
  <c r="F20" i="20"/>
  <c r="J23" i="22"/>
  <c r="H7" i="19"/>
  <c r="I37" i="20"/>
  <c r="H31" i="22"/>
  <c r="F56" i="21"/>
  <c r="M53" i="23"/>
  <c r="F50" i="20"/>
  <c r="M52" i="25"/>
  <c r="G33" i="24"/>
  <c r="G17" i="19"/>
  <c r="K52" i="25"/>
  <c r="L43" i="19"/>
  <c r="I62" i="21"/>
  <c r="H62" i="19"/>
  <c r="M62" i="21"/>
  <c r="J20" i="20"/>
  <c r="G37" i="20"/>
  <c r="L44" i="19"/>
  <c r="H44" i="22"/>
  <c r="G7" i="25"/>
  <c r="F23" i="22"/>
  <c r="I7" i="25"/>
  <c r="K25" i="23"/>
  <c r="H27" i="22"/>
  <c r="M36" i="25"/>
  <c r="M46" i="22"/>
  <c r="H49" i="23"/>
  <c r="J24" i="21"/>
  <c r="K53" i="23"/>
  <c r="J44" i="19"/>
  <c r="K8" i="25"/>
  <c r="F32" i="19"/>
  <c r="H6" i="22"/>
  <c r="H62" i="26"/>
  <c r="F63" i="25"/>
  <c r="L61" i="24"/>
  <c r="J62" i="26"/>
  <c r="G62" i="26"/>
  <c r="J62" i="24"/>
  <c r="F13" i="23"/>
  <c r="K61" i="22"/>
  <c r="G62" i="23"/>
  <c r="G7" i="19"/>
  <c r="K34" i="19"/>
  <c r="I13" i="19"/>
  <c r="L19" i="19"/>
  <c r="L13" i="26"/>
  <c r="I60" i="19"/>
  <c r="F34" i="22"/>
  <c r="K6" i="22"/>
  <c r="G34" i="21"/>
  <c r="M44" i="21"/>
  <c r="J9" i="20"/>
  <c r="M39" i="21"/>
  <c r="I41" i="24"/>
  <c r="K44" i="23"/>
  <c r="L60" i="24"/>
  <c r="G25" i="22"/>
  <c r="X81" i="19"/>
  <c r="I20" i="19"/>
  <c r="Z77" i="23"/>
  <c r="K16" i="23"/>
  <c r="AB81" i="19"/>
  <c r="M20" i="19"/>
  <c r="I23" i="26"/>
  <c r="G23" i="26"/>
  <c r="J37" i="20"/>
  <c r="G38" i="21"/>
  <c r="G62" i="21"/>
  <c r="G61" i="22"/>
  <c r="I61" i="25"/>
  <c r="G61" i="25"/>
  <c r="M61" i="25"/>
  <c r="G60" i="19"/>
  <c r="H10" i="19"/>
  <c r="G33" i="19"/>
  <c r="H44" i="19"/>
  <c r="K15" i="21"/>
  <c r="M15" i="26"/>
  <c r="K14" i="19"/>
  <c r="L32" i="19"/>
  <c r="G21" i="19"/>
  <c r="M21" i="19"/>
  <c r="G51" i="25"/>
  <c r="M51" i="25"/>
  <c r="Z76" i="19"/>
  <c r="K15" i="19"/>
  <c r="J37" i="19"/>
  <c r="L37" i="19"/>
  <c r="F37" i="19"/>
  <c r="X76" i="23"/>
  <c r="I15" i="23"/>
  <c r="G27" i="19"/>
  <c r="I27" i="19"/>
  <c r="K27" i="19"/>
  <c r="L55" i="19"/>
  <c r="F55" i="19"/>
  <c r="I45" i="19"/>
  <c r="M45" i="19"/>
  <c r="K59" i="19"/>
  <c r="G59" i="19"/>
  <c r="K41" i="19"/>
  <c r="I41" i="19"/>
  <c r="M41" i="19"/>
  <c r="K60" i="19"/>
  <c r="M60" i="19"/>
  <c r="F43" i="19"/>
  <c r="H43" i="19"/>
  <c r="K47" i="19"/>
  <c r="I47" i="19"/>
  <c r="F7" i="19"/>
  <c r="L7" i="19"/>
  <c r="AA76" i="26"/>
  <c r="G15" i="26"/>
  <c r="L29" i="21"/>
  <c r="J29" i="21"/>
  <c r="G33" i="25"/>
  <c r="I33" i="25"/>
  <c r="K17" i="24"/>
  <c r="I17" i="24"/>
  <c r="L50" i="20"/>
  <c r="H50" i="20"/>
  <c r="G37" i="21"/>
  <c r="M37" i="21"/>
  <c r="K37" i="21"/>
  <c r="I37" i="21"/>
  <c r="M6" i="22"/>
  <c r="M52" i="19"/>
  <c r="K15" i="22"/>
  <c r="H20" i="20"/>
  <c r="J55" i="19"/>
  <c r="G16" i="22"/>
  <c r="H37" i="19"/>
  <c r="M15" i="20"/>
  <c r="M15" i="22"/>
  <c r="E77" i="19"/>
  <c r="J10" i="19"/>
  <c r="AB77" i="21"/>
  <c r="M16" i="21"/>
  <c r="M13" i="23"/>
  <c r="G13" i="23"/>
  <c r="K13" i="23"/>
  <c r="I34" i="26"/>
  <c r="K34" i="26"/>
  <c r="K45" i="20"/>
  <c r="G45" i="20"/>
  <c r="M45" i="20"/>
  <c r="I45" i="20"/>
  <c r="I27" i="21"/>
  <c r="M27" i="21"/>
  <c r="I44" i="20"/>
  <c r="G44" i="20"/>
  <c r="L27" i="22"/>
  <c r="F27" i="22"/>
  <c r="L20" i="26"/>
  <c r="H20" i="26"/>
  <c r="K27" i="22"/>
  <c r="M27" i="22"/>
  <c r="W76" i="26"/>
  <c r="K15" i="26"/>
  <c r="I39" i="22"/>
  <c r="M39" i="22"/>
  <c r="G39" i="22"/>
  <c r="M26" i="20"/>
  <c r="G26" i="20"/>
  <c r="I26" i="20"/>
  <c r="H18" i="20"/>
  <c r="L18" i="20"/>
  <c r="I22" i="22"/>
  <c r="G22" i="22"/>
  <c r="M60" i="21"/>
  <c r="G60" i="21"/>
  <c r="F42" i="25"/>
  <c r="J42" i="25"/>
  <c r="J15" i="26"/>
  <c r="F15" i="26"/>
  <c r="H15" i="26"/>
  <c r="J57" i="24"/>
  <c r="H57" i="24"/>
  <c r="M47" i="24"/>
  <c r="G47" i="24"/>
  <c r="M11" i="25"/>
  <c r="I11" i="25"/>
  <c r="K11" i="25"/>
  <c r="J26" i="25"/>
  <c r="F26" i="25"/>
  <c r="M5" i="23"/>
  <c r="I5" i="23"/>
  <c r="K49" i="21"/>
  <c r="I49" i="21"/>
  <c r="G49" i="21"/>
  <c r="F45" i="25"/>
  <c r="H45" i="25"/>
  <c r="L32" i="23"/>
  <c r="F32" i="23"/>
  <c r="J32" i="23"/>
  <c r="G18" i="26"/>
  <c r="K18" i="26"/>
  <c r="M18" i="26"/>
  <c r="W68" i="24"/>
  <c r="M7" i="24"/>
  <c r="K7" i="24"/>
  <c r="I54" i="25"/>
  <c r="K54" i="25"/>
  <c r="M54" i="25"/>
  <c r="J20" i="25"/>
  <c r="H20" i="25"/>
  <c r="F20" i="25"/>
  <c r="I6" i="21"/>
  <c r="G6" i="21"/>
  <c r="K6" i="21"/>
  <c r="J47" i="20"/>
  <c r="G34" i="26"/>
  <c r="H24" i="25"/>
  <c r="L24" i="25"/>
  <c r="M13" i="20"/>
  <c r="I13" i="20"/>
  <c r="G23" i="25"/>
  <c r="K23" i="25"/>
  <c r="L8" i="23"/>
  <c r="J8" i="23"/>
  <c r="F8" i="23"/>
  <c r="K13" i="24"/>
  <c r="I13" i="24"/>
  <c r="W77" i="22"/>
  <c r="K16" i="22"/>
  <c r="I59" i="24"/>
  <c r="M59" i="24"/>
  <c r="H8" i="25"/>
  <c r="F8" i="25"/>
  <c r="I25" i="22"/>
  <c r="K29" i="20"/>
  <c r="I36" i="25"/>
  <c r="H24" i="21"/>
  <c r="F17" i="24"/>
  <c r="M8" i="22"/>
  <c r="H58" i="21"/>
  <c r="H33" i="23"/>
  <c r="L43" i="25"/>
  <c r="H63" i="25"/>
  <c r="G29" i="24"/>
  <c r="M37" i="22"/>
  <c r="J44" i="24"/>
  <c r="H61" i="22"/>
  <c r="M48" i="19"/>
  <c r="H42" i="20"/>
  <c r="M18" i="19"/>
  <c r="I27" i="25"/>
  <c r="J33" i="20"/>
  <c r="M10" i="24"/>
  <c r="I53" i="22"/>
  <c r="I18" i="21"/>
  <c r="K61" i="19"/>
  <c r="M32" i="21"/>
  <c r="H40" i="26"/>
  <c r="J29" i="24"/>
  <c r="I34" i="19"/>
  <c r="M15" i="24"/>
  <c r="M62" i="22"/>
  <c r="K62" i="20"/>
  <c r="L62" i="21"/>
  <c r="G63" i="26"/>
  <c r="H63" i="22"/>
  <c r="L62" i="19"/>
  <c r="G62" i="25"/>
  <c r="M39" i="19"/>
  <c r="J61" i="24"/>
  <c r="M13" i="22"/>
  <c r="F39" i="21"/>
  <c r="H25" i="21"/>
  <c r="J5" i="22"/>
  <c r="L55" i="21"/>
  <c r="F21" i="25"/>
  <c r="G58" i="22"/>
  <c r="H22" i="24"/>
  <c r="H60" i="23"/>
  <c r="K34" i="24"/>
  <c r="K29" i="26"/>
  <c r="I23" i="23"/>
  <c r="J14" i="26"/>
  <c r="L27" i="23"/>
  <c r="M7" i="26"/>
  <c r="H57" i="26"/>
  <c r="J60" i="19"/>
  <c r="F11" i="23"/>
  <c r="M49" i="23"/>
  <c r="F20" i="24"/>
  <c r="L18" i="25"/>
  <c r="M10" i="26"/>
  <c r="K27" i="20"/>
  <c r="F59" i="21"/>
  <c r="G27" i="23"/>
  <c r="M19" i="25"/>
  <c r="H14" i="25"/>
  <c r="H48" i="25"/>
  <c r="M41" i="20"/>
  <c r="M5" i="26"/>
  <c r="H32" i="24"/>
  <c r="J5" i="24"/>
  <c r="L41" i="19"/>
  <c r="F10" i="24"/>
  <c r="L34" i="25"/>
  <c r="L17" i="25"/>
  <c r="L29" i="25"/>
  <c r="I28" i="20"/>
  <c r="J15" i="23"/>
  <c r="M27" i="24"/>
  <c r="I5" i="22"/>
  <c r="L54" i="23"/>
  <c r="G26" i="22"/>
  <c r="F57" i="19"/>
  <c r="H39" i="23"/>
  <c r="K38" i="26"/>
  <c r="L60" i="22"/>
  <c r="J36" i="19"/>
  <c r="F9" i="19"/>
  <c r="K31" i="19"/>
  <c r="J57" i="23"/>
  <c r="H54" i="19"/>
  <c r="J26" i="19"/>
  <c r="H12" i="25"/>
  <c r="F50" i="23"/>
  <c r="K36" i="24"/>
  <c r="L19" i="22"/>
  <c r="X77" i="22"/>
  <c r="I16" i="22"/>
  <c r="G31" i="25"/>
  <c r="I31" i="25"/>
  <c r="L12" i="23"/>
  <c r="F22" i="23"/>
  <c r="J22" i="23"/>
  <c r="G59" i="26"/>
  <c r="I59" i="26"/>
  <c r="Z82" i="24"/>
  <c r="M21" i="24"/>
  <c r="L27" i="26"/>
  <c r="J39" i="26"/>
  <c r="H11" i="20"/>
  <c r="J11" i="20"/>
  <c r="K58" i="22"/>
  <c r="Z82" i="23"/>
  <c r="M21" i="23"/>
  <c r="G48" i="19"/>
  <c r="J42" i="22"/>
  <c r="G33" i="23"/>
  <c r="I33" i="23"/>
  <c r="M22" i="25"/>
  <c r="I22" i="25"/>
  <c r="L10" i="26"/>
  <c r="F35" i="24"/>
  <c r="H35" i="24"/>
  <c r="L28" i="24"/>
  <c r="AA77" i="26"/>
  <c r="K16" i="26"/>
  <c r="L22" i="21"/>
  <c r="M49" i="22"/>
  <c r="G17" i="24"/>
  <c r="M17" i="24"/>
  <c r="I44" i="23"/>
  <c r="M44" i="23"/>
  <c r="G44" i="23"/>
  <c r="H54" i="23"/>
  <c r="G10" i="22"/>
  <c r="I10" i="22"/>
  <c r="K14" i="24"/>
  <c r="L9" i="21"/>
  <c r="F44" i="20"/>
  <c r="G62" i="20"/>
  <c r="M62" i="20"/>
  <c r="F61" i="24"/>
  <c r="H61" i="24"/>
  <c r="G39" i="19"/>
  <c r="F54" i="23"/>
  <c r="K63" i="25"/>
  <c r="L50" i="19"/>
  <c r="I11" i="21"/>
  <c r="H27" i="20"/>
  <c r="F46" i="22"/>
  <c r="M20" i="23"/>
  <c r="H37" i="22"/>
  <c r="M22" i="24"/>
  <c r="I50" i="24"/>
  <c r="L47" i="20"/>
  <c r="H63" i="21"/>
  <c r="J55" i="22"/>
  <c r="I57" i="26"/>
  <c r="H43" i="25"/>
  <c r="K31" i="24"/>
  <c r="I30" i="22"/>
  <c r="H14" i="21"/>
  <c r="F30" i="24"/>
  <c r="G43" i="22"/>
  <c r="F13" i="25"/>
  <c r="I52" i="25"/>
  <c r="K50" i="23"/>
  <c r="I32" i="20"/>
  <c r="H19" i="19"/>
  <c r="K23" i="23"/>
  <c r="I56" i="25"/>
  <c r="H28" i="22"/>
  <c r="I55" i="26"/>
  <c r="K28" i="19"/>
  <c r="H33" i="25"/>
  <c r="I49" i="20"/>
  <c r="M32" i="20"/>
  <c r="J12" i="19"/>
  <c r="M21" i="26"/>
  <c r="H45" i="26"/>
  <c r="F11" i="20"/>
  <c r="I40" i="19"/>
  <c r="F62" i="26"/>
  <c r="J62" i="22"/>
  <c r="L59" i="22"/>
  <c r="J17" i="21"/>
  <c r="G48" i="24"/>
  <c r="J60" i="23"/>
  <c r="L28" i="25"/>
  <c r="G57" i="25"/>
  <c r="F42" i="20"/>
  <c r="I44" i="22"/>
  <c r="I60" i="25"/>
  <c r="M21" i="25"/>
  <c r="M62" i="24"/>
  <c r="K45" i="21"/>
  <c r="H7" i="25"/>
  <c r="K11" i="21"/>
  <c r="G37" i="19"/>
  <c r="K7" i="20"/>
  <c r="L63" i="26"/>
  <c r="K49" i="23"/>
  <c r="M49" i="26"/>
  <c r="F42" i="22"/>
  <c r="K33" i="24"/>
  <c r="K46" i="21"/>
  <c r="I37" i="26"/>
  <c r="F44" i="26"/>
  <c r="F49" i="21"/>
  <c r="L45" i="26"/>
  <c r="I15" i="20"/>
  <c r="M63" i="20"/>
  <c r="H63" i="19"/>
  <c r="H23" i="20"/>
  <c r="L30" i="23"/>
  <c r="J31" i="19"/>
  <c r="L11" i="24"/>
  <c r="F18" i="25"/>
  <c r="J21" i="22"/>
  <c r="L45" i="25"/>
  <c r="J25" i="22"/>
  <c r="H33" i="21"/>
  <c r="H18" i="23"/>
  <c r="M62" i="25"/>
  <c r="L62" i="24"/>
  <c r="H7" i="24"/>
  <c r="L38" i="22"/>
  <c r="H5" i="21"/>
  <c r="I25" i="19"/>
  <c r="I52" i="24"/>
  <c r="J39" i="25"/>
  <c r="L17" i="19"/>
  <c r="I30" i="26"/>
  <c r="I58" i="22"/>
  <c r="K18" i="23"/>
  <c r="L31" i="26"/>
  <c r="M48" i="26"/>
  <c r="L7" i="23"/>
  <c r="I11" i="22"/>
  <c r="H23" i="19"/>
  <c r="J5" i="19"/>
  <c r="M27" i="19"/>
  <c r="H13" i="26"/>
  <c r="I59" i="19"/>
  <c r="K55" i="19"/>
  <c r="M17" i="19"/>
  <c r="G6" i="22"/>
  <c r="I11" i="20"/>
  <c r="F31" i="22"/>
  <c r="I59" i="25"/>
  <c r="I39" i="21"/>
  <c r="F55" i="24"/>
  <c r="F39" i="23"/>
  <c r="M55" i="23"/>
  <c r="I50" i="20"/>
  <c r="G20" i="19"/>
  <c r="L18" i="23"/>
  <c r="L10" i="19"/>
  <c r="G63" i="19"/>
  <c r="K63" i="19"/>
  <c r="J63" i="19"/>
  <c r="F63" i="20"/>
  <c r="K63" i="20"/>
  <c r="F63" i="19"/>
  <c r="I63" i="20"/>
  <c r="G63" i="20"/>
  <c r="L63" i="19"/>
  <c r="I63" i="19"/>
  <c r="J63" i="20"/>
  <c r="H63" i="20"/>
  <c r="AC59" i="27"/>
  <c r="R59" i="27"/>
  <c r="N59" i="27"/>
  <c r="O59" i="27"/>
  <c r="T59" i="27"/>
  <c r="X59" i="27"/>
  <c r="AF59" i="27"/>
  <c r="AP59" i="27"/>
  <c r="BF59" i="27"/>
  <c r="AW59" i="27"/>
  <c r="AX59" i="27"/>
  <c r="BC59" i="27"/>
  <c r="BE59" i="27"/>
  <c r="BB59" i="27"/>
  <c r="U59" i="27"/>
  <c r="S59" i="27"/>
  <c r="AA59" i="27"/>
  <c r="AN59" i="27"/>
  <c r="AH59" i="27"/>
  <c r="AL59" i="27"/>
  <c r="AQ59" i="27"/>
  <c r="AT59" i="27"/>
  <c r="BG59" i="27"/>
  <c r="Q59" i="27"/>
  <c r="AY59" i="27"/>
  <c r="V59" i="27"/>
  <c r="Z59" i="27"/>
  <c r="W59" i="27"/>
  <c r="BH59" i="27"/>
  <c r="AG59" i="27"/>
  <c r="AO59" i="27"/>
  <c r="AR59" i="27"/>
  <c r="AJ59" i="27"/>
  <c r="AM59" i="27"/>
  <c r="AB59" i="27"/>
  <c r="P59" i="27"/>
  <c r="AZ59" i="27"/>
  <c r="Y59" i="27"/>
  <c r="AI59" i="27"/>
  <c r="BD59" i="27"/>
  <c r="AV59" i="27"/>
  <c r="AD59" i="27"/>
  <c r="B58" i="27"/>
  <c r="E58" i="27" s="1"/>
  <c r="J18" i="27"/>
  <c r="H20" i="27"/>
  <c r="I29" i="27"/>
  <c r="M13" i="27"/>
  <c r="H18" i="27"/>
  <c r="I48" i="27"/>
  <c r="H57" i="27"/>
  <c r="H12" i="27"/>
  <c r="M57" i="27"/>
  <c r="J57" i="27"/>
  <c r="F18" i="27"/>
  <c r="L12" i="27"/>
  <c r="F12" i="27"/>
  <c r="H26" i="27"/>
  <c r="I17" i="27"/>
  <c r="J12" i="27"/>
  <c r="G28" i="27"/>
  <c r="I40" i="27"/>
  <c r="F4" i="27"/>
  <c r="H33" i="27"/>
  <c r="H24" i="27"/>
  <c r="H27" i="27"/>
  <c r="M26" i="27"/>
  <c r="J23" i="27"/>
  <c r="K53" i="27"/>
  <c r="L36" i="27"/>
  <c r="M15" i="27"/>
  <c r="L27" i="27"/>
  <c r="F27" i="27"/>
  <c r="L57" i="27"/>
  <c r="L5" i="27"/>
  <c r="J27" i="27"/>
  <c r="L18" i="27"/>
  <c r="K13" i="27"/>
  <c r="M24" i="27"/>
  <c r="J14" i="27"/>
  <c r="I13" i="27"/>
  <c r="F57" i="27"/>
  <c r="G13" i="27"/>
  <c r="I27" i="27"/>
  <c r="H25" i="27"/>
  <c r="F28" i="27"/>
  <c r="I44" i="27"/>
  <c r="L15" i="27"/>
  <c r="J16" i="27"/>
  <c r="F38" i="27"/>
  <c r="G58" i="27"/>
  <c r="I58" i="27"/>
  <c r="M17" i="27"/>
  <c r="M6" i="27"/>
  <c r="M28" i="27"/>
  <c r="F52" i="27"/>
  <c r="M49" i="27"/>
  <c r="K47" i="27"/>
  <c r="H4" i="27"/>
  <c r="G57" i="27"/>
  <c r="G40" i="27"/>
  <c r="I15" i="27"/>
  <c r="K57" i="27"/>
  <c r="J28" i="27"/>
  <c r="G15" i="27"/>
  <c r="K17" i="27"/>
  <c r="I6" i="27"/>
  <c r="K6" i="27"/>
  <c r="G6" i="27"/>
  <c r="L4" i="27"/>
  <c r="K40" i="27"/>
  <c r="H52" i="27"/>
  <c r="I49" i="27"/>
  <c r="J26" i="27"/>
  <c r="G47" i="27"/>
  <c r="I24" i="27"/>
  <c r="G24" i="27"/>
  <c r="G44" i="27"/>
  <c r="M47" i="27"/>
  <c r="I47" i="27"/>
  <c r="L28" i="27"/>
  <c r="L26" i="27"/>
  <c r="K28" i="27"/>
  <c r="F26" i="27"/>
  <c r="H14" i="27"/>
  <c r="K58" i="27"/>
  <c r="G49" i="27"/>
  <c r="M58" i="27"/>
  <c r="K49" i="27"/>
  <c r="L52" i="27"/>
  <c r="K44" i="27"/>
  <c r="M40" i="27"/>
  <c r="G17" i="27"/>
  <c r="L14" i="27"/>
  <c r="J4" i="27"/>
  <c r="I28" i="27"/>
  <c r="F14" i="27"/>
  <c r="K15" i="27"/>
  <c r="H28" i="27"/>
  <c r="J52" i="27"/>
  <c r="J29" i="27"/>
  <c r="H5" i="27"/>
  <c r="H15" i="27"/>
  <c r="I57" i="27"/>
  <c r="M44" i="27"/>
  <c r="J36" i="27"/>
  <c r="I26" i="27"/>
  <c r="I53" i="27"/>
  <c r="H36" i="27"/>
  <c r="F36" i="27"/>
  <c r="G53" i="27"/>
  <c r="K24" i="27"/>
  <c r="F24" i="27"/>
  <c r="J20" i="27"/>
  <c r="L30" i="27"/>
  <c r="H6" i="27"/>
  <c r="K18" i="27"/>
  <c r="J58" i="27"/>
  <c r="M45" i="27"/>
  <c r="K19" i="27"/>
  <c r="H42" i="27"/>
  <c r="L29" i="27"/>
  <c r="K48" i="27"/>
  <c r="F40" i="27"/>
  <c r="G56" i="27"/>
  <c r="G32" i="27"/>
  <c r="J40" i="27"/>
  <c r="F31" i="27"/>
  <c r="F20" i="27"/>
  <c r="M11" i="27"/>
  <c r="L23" i="27"/>
  <c r="F23" i="27"/>
  <c r="H40" i="27"/>
  <c r="F11" i="27"/>
  <c r="L11" i="27"/>
  <c r="M27" i="27"/>
  <c r="J24" i="27"/>
  <c r="G27" i="27"/>
  <c r="I7" i="27"/>
  <c r="F33" i="27"/>
  <c r="F29" i="27"/>
  <c r="F37" i="27"/>
  <c r="G35" i="27"/>
  <c r="I34" i="27"/>
  <c r="M21" i="27"/>
  <c r="I22" i="27"/>
  <c r="J43" i="27"/>
  <c r="F41" i="27"/>
  <c r="M36" i="27"/>
  <c r="G23" i="27"/>
  <c r="M30" i="27"/>
  <c r="F47" i="27"/>
  <c r="K38" i="27"/>
  <c r="J10" i="27"/>
  <c r="G14" i="27"/>
  <c r="J9" i="27"/>
  <c r="G9" i="27"/>
  <c r="J32" i="27"/>
  <c r="G36" i="27"/>
  <c r="K35" i="27"/>
  <c r="M38" i="27"/>
  <c r="J44" i="27"/>
  <c r="K34" i="27"/>
  <c r="I18" i="27"/>
  <c r="J25" i="27"/>
  <c r="L45" i="27"/>
  <c r="F30" i="27"/>
  <c r="J6" i="27"/>
  <c r="G18" i="27"/>
  <c r="G45" i="27"/>
  <c r="H58" i="27"/>
  <c r="F50" i="27"/>
  <c r="M39" i="27"/>
  <c r="J35" i="27"/>
  <c r="I4" i="27"/>
  <c r="K10" i="27"/>
  <c r="L54" i="27"/>
  <c r="J7" i="27"/>
  <c r="I51" i="27"/>
  <c r="M51" i="27"/>
  <c r="L43" i="27"/>
  <c r="I35" i="27"/>
  <c r="F56" i="27"/>
  <c r="F54" i="27"/>
  <c r="L48" i="27"/>
  <c r="I36" i="27"/>
  <c r="I23" i="27"/>
  <c r="M55" i="27"/>
  <c r="L37" i="27"/>
  <c r="M42" i="27"/>
  <c r="H37" i="27"/>
  <c r="G30" i="27"/>
  <c r="M35" i="27"/>
  <c r="L25" i="27"/>
  <c r="I54" i="27"/>
  <c r="J47" i="27"/>
  <c r="K41" i="27"/>
  <c r="G38" i="27"/>
  <c r="F44" i="27"/>
  <c r="I31" i="27"/>
  <c r="M37" i="27"/>
  <c r="H30" i="27"/>
  <c r="G34" i="27"/>
  <c r="H21" i="27"/>
  <c r="H10" i="27"/>
  <c r="G20" i="27"/>
  <c r="K14" i="27"/>
  <c r="H7" i="27"/>
  <c r="M8" i="27"/>
  <c r="F17" i="27"/>
  <c r="M18" i="27"/>
  <c r="I21" i="27"/>
  <c r="F9" i="27"/>
  <c r="I11" i="27"/>
  <c r="F8" i="27"/>
  <c r="M5" i="27"/>
  <c r="M9" i="27"/>
  <c r="M12" i="27"/>
  <c r="I30" i="27"/>
  <c r="G22" i="27"/>
  <c r="G8" i="27"/>
  <c r="L32" i="27"/>
  <c r="L46" i="27"/>
  <c r="I41" i="27"/>
  <c r="L17" i="27"/>
  <c r="H32" i="27"/>
  <c r="M34" i="27"/>
  <c r="J30" i="27"/>
  <c r="L44" i="27"/>
  <c r="J45" i="27"/>
  <c r="K51" i="27"/>
  <c r="H54" i="27"/>
  <c r="K54" i="27"/>
  <c r="G51" i="27"/>
  <c r="L47" i="27"/>
  <c r="H47" i="27"/>
  <c r="I38" i="27"/>
  <c r="J37" i="27"/>
  <c r="M41" i="27"/>
  <c r="M22" i="27"/>
  <c r="F32" i="27"/>
  <c r="K30" i="27"/>
  <c r="K16" i="27"/>
  <c r="K21" i="27"/>
  <c r="G21" i="27"/>
  <c r="F6" i="27"/>
  <c r="K22" i="27"/>
  <c r="K36" i="27"/>
  <c r="M54" i="27"/>
  <c r="G41" i="27"/>
  <c r="M16" i="27"/>
  <c r="F46" i="27"/>
  <c r="G12" i="27"/>
  <c r="J54" i="27"/>
  <c r="H44" i="27"/>
  <c r="H45" i="27"/>
  <c r="F45" i="27"/>
  <c r="F25" i="27"/>
  <c r="I10" i="27"/>
  <c r="J17" i="27"/>
  <c r="M23" i="27"/>
  <c r="L6" i="27"/>
  <c r="K11" i="27"/>
  <c r="I20" i="27"/>
  <c r="G10" i="27"/>
  <c r="G16" i="27"/>
  <c r="L13" i="27"/>
  <c r="G54" i="27"/>
  <c r="G55" i="27"/>
  <c r="K23" i="27"/>
  <c r="K9" i="27"/>
  <c r="L10" i="27"/>
  <c r="I9" i="27"/>
  <c r="F10" i="27"/>
  <c r="F16" i="27"/>
  <c r="J42" i="27"/>
  <c r="J38" i="27"/>
  <c r="J55" i="27"/>
  <c r="L9" i="27"/>
  <c r="F7" i="27"/>
  <c r="L7" i="27"/>
  <c r="M52" i="27"/>
  <c r="G46" i="27"/>
  <c r="J41" i="27"/>
  <c r="F34" i="27"/>
  <c r="I16" i="27"/>
  <c r="J56" i="27"/>
  <c r="M31" i="27"/>
  <c r="K33" i="27"/>
  <c r="I8" i="27"/>
  <c r="I42" i="27"/>
  <c r="F39" i="27"/>
  <c r="I19" i="27"/>
  <c r="H43" i="27"/>
  <c r="H55" i="27"/>
  <c r="K55" i="27"/>
  <c r="F48" i="27"/>
  <c r="L35" i="27"/>
  <c r="I43" i="27"/>
  <c r="L50" i="27"/>
  <c r="M48" i="27"/>
  <c r="K50" i="27"/>
  <c r="J49" i="27"/>
  <c r="G42" i="27"/>
  <c r="H34" i="27"/>
  <c r="K37" i="27"/>
  <c r="G25" i="27"/>
  <c r="I52" i="27"/>
  <c r="M56" i="27"/>
  <c r="H51" i="27"/>
  <c r="G39" i="27"/>
  <c r="M32" i="27"/>
  <c r="L40" i="27"/>
  <c r="J31" i="27"/>
  <c r="L20" i="27"/>
  <c r="H19" i="27"/>
  <c r="I14" i="27"/>
  <c r="F21" i="27"/>
  <c r="L22" i="27"/>
  <c r="M4" i="27"/>
  <c r="K20" i="27"/>
  <c r="H23" i="27"/>
  <c r="H9" i="27"/>
  <c r="G26" i="27"/>
  <c r="I12" i="27"/>
  <c r="F5" i="27"/>
  <c r="J15" i="27"/>
  <c r="H17" i="27"/>
  <c r="M10" i="27"/>
  <c r="J5" i="27"/>
  <c r="K5" i="27"/>
  <c r="G11" i="27"/>
  <c r="M43" i="27"/>
  <c r="L8" i="27"/>
  <c r="G48" i="27"/>
  <c r="I37" i="27"/>
  <c r="L51" i="27"/>
  <c r="H56" i="27"/>
  <c r="G52" i="27"/>
  <c r="M50" i="27"/>
  <c r="F58" i="27"/>
  <c r="J50" i="27"/>
  <c r="H48" i="27"/>
  <c r="L42" i="27"/>
  <c r="K56" i="27"/>
  <c r="H50" i="27"/>
  <c r="F43" i="27"/>
  <c r="I45" i="27"/>
  <c r="J33" i="27"/>
  <c r="J48" i="27"/>
  <c r="K42" i="27"/>
  <c r="K31" i="27"/>
  <c r="F42" i="27"/>
  <c r="I50" i="27"/>
  <c r="L39" i="27"/>
  <c r="G31" i="27"/>
  <c r="G37" i="27"/>
  <c r="J46" i="27"/>
  <c r="L55" i="27"/>
  <c r="K27" i="27"/>
  <c r="M33" i="27"/>
  <c r="L49" i="27"/>
  <c r="K25" i="27"/>
  <c r="K7" i="27"/>
  <c r="H13" i="27"/>
  <c r="J11" i="27"/>
  <c r="G7" i="27"/>
  <c r="H29" i="27"/>
  <c r="J21" i="27"/>
  <c r="J19" i="27"/>
  <c r="L19" i="27"/>
  <c r="G33" i="27"/>
  <c r="G4" i="27"/>
  <c r="F22" i="27"/>
  <c r="L21" i="27"/>
  <c r="L24" i="27"/>
  <c r="M14" i="27"/>
  <c r="I25" i="27"/>
  <c r="K26" i="27"/>
  <c r="G19" i="27"/>
  <c r="I5" i="27"/>
  <c r="K4" i="27"/>
  <c r="L16" i="27"/>
  <c r="G43" i="27"/>
  <c r="K12" i="27"/>
  <c r="I32" i="27"/>
  <c r="L56" i="27"/>
  <c r="K29" i="27"/>
  <c r="I55" i="27"/>
  <c r="J51" i="27"/>
  <c r="F51" i="27"/>
  <c r="G50" i="27"/>
  <c r="L31" i="27"/>
  <c r="L58" i="27"/>
  <c r="K52" i="27"/>
  <c r="K32" i="27"/>
  <c r="H31" i="27"/>
  <c r="L41" i="27"/>
  <c r="J34" i="27"/>
  <c r="H38" i="27"/>
  <c r="K39" i="27"/>
  <c r="H41" i="27"/>
  <c r="H49" i="27"/>
  <c r="I39" i="27"/>
  <c r="J39" i="27"/>
  <c r="K43" i="27"/>
  <c r="F55" i="27"/>
  <c r="M19" i="27"/>
  <c r="M25" i="27"/>
  <c r="H16" i="27"/>
  <c r="H35" i="27"/>
  <c r="J13" i="27"/>
  <c r="M20" i="27"/>
  <c r="F19" i="27"/>
  <c r="K8" i="27"/>
  <c r="J22" i="27"/>
  <c r="G5" i="27"/>
  <c r="I46" i="27"/>
  <c r="I56" i="27"/>
  <c r="H46" i="27"/>
  <c r="M53" i="27"/>
  <c r="M46" i="27"/>
  <c r="K45" i="27"/>
  <c r="L38" i="27"/>
  <c r="H39" i="27"/>
  <c r="L33" i="27"/>
  <c r="F49" i="27"/>
  <c r="L34" i="27"/>
  <c r="I33" i="27"/>
  <c r="F13" i="27"/>
  <c r="F35" i="27"/>
  <c r="G29" i="27"/>
  <c r="F15" i="27"/>
  <c r="H8" i="27"/>
  <c r="M29" i="27"/>
  <c r="H22" i="27"/>
  <c r="M7" i="27"/>
  <c r="J8" i="27"/>
  <c r="H11" i="27"/>
  <c r="K46" i="27"/>
  <c r="AS51" i="27"/>
  <c r="AF19" i="27"/>
  <c r="AK49" i="27"/>
  <c r="AX17" i="27"/>
  <c r="AS45" i="27"/>
  <c r="AM16" i="27"/>
  <c r="AV9" i="27"/>
  <c r="AI28" i="27"/>
  <c r="AE28" i="27"/>
  <c r="BF15" i="27"/>
  <c r="BD7" i="27"/>
  <c r="AP16" i="27"/>
  <c r="BD9" i="27"/>
  <c r="BF17" i="27"/>
  <c r="AE35" i="27"/>
  <c r="AE53" i="27"/>
  <c r="AE23" i="27"/>
  <c r="AU53" i="27"/>
  <c r="AU24" i="27"/>
  <c r="AU21" i="27"/>
  <c r="AE56" i="27"/>
  <c r="AU33" i="27"/>
  <c r="AE45" i="27"/>
  <c r="AU47" i="27"/>
  <c r="AU54" i="27"/>
  <c r="AE37" i="27"/>
  <c r="AE40" i="27"/>
  <c r="AE33" i="27"/>
  <c r="AU25" i="27"/>
  <c r="AV12" i="27"/>
  <c r="AV8" i="27"/>
  <c r="AX18" i="27"/>
  <c r="AV11" i="27"/>
  <c r="AH15" i="27"/>
  <c r="AX15" i="27"/>
  <c r="AS34" i="27"/>
  <c r="AH22" i="27"/>
  <c r="AS46" i="27"/>
  <c r="AV13" i="27"/>
  <c r="AF7" i="27"/>
  <c r="AZ30" i="27"/>
  <c r="AE10" i="27"/>
  <c r="AJ31" i="27"/>
  <c r="AE51" i="27"/>
  <c r="AE52" i="27"/>
  <c r="AS53" i="27"/>
  <c r="BC12" i="27"/>
  <c r="BI35" i="27"/>
  <c r="BC9" i="27"/>
  <c r="BC8" i="27"/>
  <c r="AP20" i="27"/>
  <c r="BG28" i="27"/>
  <c r="BF23" i="27"/>
  <c r="AQ25" i="27"/>
  <c r="BI47" i="27"/>
  <c r="BH32" i="27"/>
  <c r="BI46" i="27"/>
  <c r="AM10" i="27"/>
  <c r="BC14" i="27"/>
  <c r="AP22" i="27"/>
  <c r="BG25" i="27"/>
  <c r="BC4" i="27"/>
  <c r="BD18" i="27"/>
  <c r="AP24" i="27"/>
  <c r="AS37" i="27"/>
  <c r="AM11" i="27"/>
  <c r="AM9" i="27"/>
  <c r="AV19" i="27"/>
  <c r="BI57" i="27"/>
  <c r="AE20" i="27"/>
  <c r="AR32" i="27"/>
  <c r="AU9" i="27"/>
  <c r="BI45" i="27"/>
  <c r="AI29" i="27"/>
  <c r="BA44" i="27"/>
  <c r="BA49" i="27"/>
  <c r="AZ31" i="27"/>
  <c r="AE18" i="27"/>
  <c r="BA48" i="27"/>
  <c r="AK48" i="27"/>
  <c r="AK33" i="27"/>
  <c r="AE12" i="27"/>
  <c r="AK35" i="27"/>
  <c r="AK56" i="27"/>
  <c r="BA43" i="27"/>
  <c r="BA57" i="27"/>
  <c r="AK58" i="27"/>
  <c r="BA40" i="27"/>
  <c r="AE19" i="27"/>
  <c r="AV21" i="27"/>
  <c r="AE7" i="27"/>
  <c r="AX24" i="27"/>
  <c r="AK40" i="27"/>
  <c r="AH16" i="27"/>
  <c r="BA41" i="27"/>
  <c r="AN11" i="27"/>
  <c r="AU18" i="27"/>
  <c r="AF12" i="27"/>
  <c r="AU51" i="27"/>
  <c r="AU30" i="27"/>
  <c r="AI26" i="27"/>
  <c r="AU19" i="27"/>
  <c r="AK53" i="27"/>
  <c r="AU46" i="27"/>
  <c r="AE27" i="27"/>
  <c r="AH23" i="27"/>
  <c r="AP18" i="27"/>
  <c r="BF14" i="27"/>
  <c r="AN9" i="27"/>
  <c r="BD12" i="27"/>
  <c r="AN8" i="27"/>
  <c r="AE25" i="27"/>
  <c r="AE24" i="27"/>
  <c r="AE39" i="27"/>
  <c r="AE54" i="27"/>
  <c r="AU39" i="27"/>
  <c r="AE43" i="27"/>
  <c r="AE32" i="27"/>
  <c r="AE26" i="27"/>
  <c r="AU22" i="27"/>
  <c r="AU55" i="27"/>
  <c r="AE58" i="27"/>
  <c r="AU40" i="27"/>
  <c r="AE30" i="27"/>
  <c r="AU45" i="27"/>
  <c r="AU41" i="27"/>
  <c r="AU28" i="27"/>
  <c r="AH14" i="27"/>
  <c r="AV10" i="27"/>
  <c r="AF11" i="27"/>
  <c r="AX21" i="27"/>
  <c r="AH19" i="27"/>
  <c r="AU17" i="27"/>
  <c r="AU36" i="27"/>
  <c r="BG27" i="27"/>
  <c r="AE21" i="27"/>
  <c r="AH20" i="27"/>
  <c r="BI48" i="27"/>
  <c r="AS47" i="27"/>
  <c r="BH31" i="27"/>
  <c r="AS39" i="27"/>
  <c r="BC6" i="27"/>
  <c r="BI36" i="27"/>
  <c r="BI34" i="27"/>
  <c r="BI51" i="27"/>
  <c r="BI58" i="27"/>
  <c r="AP21" i="27"/>
  <c r="AS50" i="27"/>
  <c r="BI49" i="27"/>
  <c r="AN18" i="27"/>
  <c r="BC11" i="27"/>
  <c r="BI50" i="27"/>
  <c r="BI33" i="27"/>
  <c r="BI37" i="27"/>
  <c r="AR31" i="27"/>
  <c r="BI56" i="27"/>
  <c r="BC15" i="27"/>
  <c r="BF24" i="27"/>
  <c r="AV18" i="27"/>
  <c r="AF18" i="27"/>
  <c r="AU11" i="27"/>
  <c r="AU27" i="27"/>
  <c r="AK42" i="27"/>
  <c r="BI59" i="27"/>
  <c r="AS54" i="27"/>
  <c r="AU8" i="27"/>
  <c r="BA37" i="27"/>
  <c r="AV20" i="27"/>
  <c r="AE11" i="27"/>
  <c r="BA46" i="27"/>
  <c r="AK52" i="27"/>
  <c r="AK36" i="27"/>
  <c r="BA36" i="27"/>
  <c r="AK57" i="27"/>
  <c r="AY27" i="27"/>
  <c r="AE9" i="27"/>
  <c r="AU16" i="27"/>
  <c r="BA56" i="27"/>
  <c r="AZ32" i="27"/>
  <c r="AY29" i="27"/>
  <c r="AU7" i="27"/>
  <c r="AE8" i="27"/>
  <c r="AE13" i="27"/>
  <c r="BA35" i="27"/>
  <c r="AE17" i="27"/>
  <c r="BA55" i="27"/>
  <c r="BC17" i="27"/>
  <c r="BI44" i="27"/>
  <c r="AP15" i="27"/>
  <c r="AE14" i="27"/>
  <c r="BD8" i="27"/>
  <c r="AP17" i="27"/>
  <c r="AN7" i="27"/>
  <c r="BD13" i="27"/>
  <c r="AN10" i="27"/>
  <c r="AE31" i="27"/>
  <c r="AE46" i="27"/>
  <c r="AE57" i="27"/>
  <c r="AE47" i="27"/>
  <c r="AE34" i="27"/>
  <c r="AU29" i="27"/>
  <c r="AE44" i="27"/>
  <c r="AE38" i="27"/>
  <c r="AE59" i="27"/>
  <c r="AU59" i="27"/>
  <c r="AU44" i="27"/>
  <c r="AU42" i="27"/>
  <c r="AE55" i="27"/>
  <c r="AU49" i="27"/>
  <c r="AE49" i="27"/>
  <c r="AF10" i="27"/>
  <c r="AX19" i="27"/>
  <c r="AH18" i="27"/>
  <c r="AH17" i="27"/>
  <c r="AX16" i="27"/>
  <c r="AS42" i="27"/>
  <c r="AU50" i="27"/>
  <c r="BC16" i="27"/>
  <c r="AU48" i="27"/>
  <c r="AS48" i="27"/>
  <c r="AS44" i="27"/>
  <c r="BF20" i="27"/>
  <c r="AS41" i="27"/>
  <c r="BC10" i="27"/>
  <c r="AM13" i="27"/>
  <c r="BI43" i="27"/>
  <c r="AS59" i="27"/>
  <c r="AS56" i="27"/>
  <c r="AS36" i="27"/>
  <c r="AM12" i="27"/>
  <c r="AS52" i="27"/>
  <c r="BI39" i="27"/>
  <c r="BD19" i="27"/>
  <c r="AM5" i="27"/>
  <c r="BI54" i="27"/>
  <c r="AS58" i="27"/>
  <c r="AP23" i="27"/>
  <c r="BC13" i="27"/>
  <c r="AS49" i="27"/>
  <c r="AM15" i="27"/>
  <c r="AS57" i="27"/>
  <c r="AM6" i="27"/>
  <c r="AN13" i="27"/>
  <c r="AF20" i="27"/>
  <c r="AY25" i="27"/>
  <c r="AP19" i="27"/>
  <c r="BA54" i="27"/>
  <c r="BI52" i="27"/>
  <c r="AK39" i="27"/>
  <c r="AK43" i="27"/>
  <c r="AI25" i="27"/>
  <c r="AE4" i="27"/>
  <c r="BA47" i="27"/>
  <c r="BA39" i="27"/>
  <c r="AH24" i="27"/>
  <c r="AE5" i="27"/>
  <c r="AK51" i="27"/>
  <c r="AX22" i="27"/>
  <c r="BA42" i="27"/>
  <c r="AK55" i="27"/>
  <c r="AI27" i="27"/>
  <c r="AY28" i="27"/>
  <c r="AU4" i="27"/>
  <c r="BA58" i="27"/>
  <c r="BA53" i="27"/>
  <c r="AK59" i="27"/>
  <c r="AU5" i="27"/>
  <c r="AX23" i="27"/>
  <c r="AK50" i="27"/>
  <c r="AM8" i="27"/>
  <c r="AS35" i="27"/>
  <c r="AP14" i="27"/>
  <c r="AK37" i="27"/>
  <c r="AU13" i="27"/>
  <c r="BI55" i="27"/>
  <c r="AU43" i="27"/>
  <c r="AK41" i="27"/>
  <c r="AQ28" i="27"/>
  <c r="AE15" i="27"/>
  <c r="AN12" i="27"/>
  <c r="BF19" i="27"/>
  <c r="BF18" i="27"/>
  <c r="BF16" i="27"/>
  <c r="BD11" i="27"/>
  <c r="AU38" i="27"/>
  <c r="AU52" i="27"/>
  <c r="AU31" i="27"/>
  <c r="AU56" i="27"/>
  <c r="AE36" i="27"/>
  <c r="AU57" i="27"/>
  <c r="AU20" i="27"/>
  <c r="AU35" i="27"/>
  <c r="AU32" i="27"/>
  <c r="AE50" i="27"/>
  <c r="AE42" i="27"/>
  <c r="AE41" i="27"/>
  <c r="AU23" i="27"/>
  <c r="AE29" i="27"/>
  <c r="AU34" i="27"/>
  <c r="AE22" i="27"/>
  <c r="AU26" i="27"/>
  <c r="AV7" i="27"/>
  <c r="AX20" i="27"/>
  <c r="AX14" i="27"/>
  <c r="AF8" i="27"/>
  <c r="AF21" i="27"/>
  <c r="AE48" i="27"/>
  <c r="AQ29" i="27"/>
  <c r="BC5" i="27"/>
  <c r="AJ30" i="27"/>
  <c r="BF22" i="27"/>
  <c r="AS43" i="27"/>
  <c r="AS33" i="27"/>
  <c r="BC7" i="27"/>
  <c r="BF21" i="27"/>
  <c r="BG26" i="27"/>
  <c r="AS55" i="27"/>
  <c r="BI41" i="27"/>
  <c r="BG29" i="27"/>
  <c r="AM17" i="27"/>
  <c r="AQ27" i="27"/>
  <c r="AM7" i="27"/>
  <c r="BH30" i="27"/>
  <c r="AS38" i="27"/>
  <c r="AM4" i="27"/>
  <c r="AN19" i="27"/>
  <c r="AQ26" i="27"/>
  <c r="BI42" i="27"/>
  <c r="AS40" i="27"/>
  <c r="BI38" i="27"/>
  <c r="AM14" i="27"/>
  <c r="BI53" i="27"/>
  <c r="AU37" i="27"/>
  <c r="BI40" i="27"/>
  <c r="AK46" i="27"/>
  <c r="AY26" i="27"/>
  <c r="AK34" i="27"/>
  <c r="AU12" i="27"/>
  <c r="AK38" i="27"/>
  <c r="BA33" i="27"/>
  <c r="AE16" i="27"/>
  <c r="AE6" i="27"/>
  <c r="BA45" i="27"/>
  <c r="AU10" i="27"/>
  <c r="BA50" i="27"/>
  <c r="AU6" i="27"/>
  <c r="AK45" i="27"/>
  <c r="BA34" i="27"/>
  <c r="AK47" i="27"/>
  <c r="BA51" i="27"/>
  <c r="BA38" i="27"/>
  <c r="AU14" i="27"/>
  <c r="AJ32" i="27"/>
  <c r="AU15" i="27"/>
  <c r="BA52" i="27"/>
  <c r="AK54" i="27"/>
  <c r="AR30" i="27"/>
  <c r="AK44" i="27"/>
  <c r="AF9" i="27"/>
  <c r="BA59" i="27"/>
  <c r="AH21" i="27"/>
  <c r="C59" i="27"/>
  <c r="A60" i="27"/>
  <c r="E67" i="25" l="1"/>
  <c r="E65" i="21"/>
  <c r="E65" i="20"/>
  <c r="E72" i="21"/>
  <c r="E69" i="26"/>
  <c r="E65" i="22"/>
  <c r="E66" i="18"/>
  <c r="E66" i="25"/>
  <c r="E70" i="26"/>
  <c r="E69" i="25"/>
  <c r="E70" i="25"/>
  <c r="E67" i="21"/>
  <c r="E68" i="23"/>
  <c r="E65" i="23"/>
  <c r="E70" i="23"/>
  <c r="E70" i="24"/>
  <c r="E71" i="25"/>
  <c r="E65" i="24"/>
  <c r="E66" i="24"/>
  <c r="E68" i="18"/>
  <c r="E71" i="22"/>
  <c r="E70" i="20"/>
  <c r="E66" i="22"/>
  <c r="E71" i="18"/>
  <c r="E67" i="18"/>
  <c r="E65" i="18"/>
  <c r="E70" i="18"/>
  <c r="E69" i="18"/>
  <c r="E72" i="18"/>
  <c r="E66" i="19"/>
  <c r="E70" i="19"/>
  <c r="E65" i="19"/>
  <c r="E69" i="24"/>
  <c r="E71" i="24"/>
  <c r="E72" i="24"/>
  <c r="E68" i="22"/>
  <c r="E68" i="24"/>
  <c r="E69" i="22"/>
  <c r="E67" i="20"/>
  <c r="E70" i="21"/>
  <c r="E71" i="19"/>
  <c r="E67" i="24"/>
  <c r="E67" i="19"/>
  <c r="E68" i="21"/>
  <c r="E68" i="25"/>
  <c r="E66" i="21"/>
  <c r="E71" i="21"/>
  <c r="E69" i="21"/>
  <c r="E72" i="20"/>
  <c r="E66" i="23"/>
  <c r="E72" i="22"/>
  <c r="E71" i="26"/>
  <c r="E68" i="20"/>
  <c r="E67" i="23"/>
  <c r="E71" i="23"/>
  <c r="E66" i="20"/>
  <c r="E70" i="22"/>
  <c r="E66" i="26"/>
  <c r="E69" i="19"/>
  <c r="E69" i="23"/>
  <c r="E72" i="25"/>
  <c r="E67" i="26"/>
  <c r="E65" i="26"/>
  <c r="E68" i="26"/>
  <c r="E68" i="19"/>
  <c r="E69" i="20"/>
  <c r="E72" i="19"/>
  <c r="E72" i="26"/>
  <c r="E72" i="23"/>
  <c r="E67" i="22"/>
  <c r="E71" i="20"/>
  <c r="E65" i="25"/>
  <c r="U60" i="27"/>
  <c r="AT60" i="27"/>
  <c r="AG60" i="27"/>
  <c r="AR60" i="27"/>
  <c r="V60" i="27"/>
  <c r="AI60" i="27"/>
  <c r="AQ60" i="27"/>
  <c r="BF60" i="27"/>
  <c r="X60" i="27"/>
  <c r="BC60" i="27"/>
  <c r="AK60" i="27"/>
  <c r="Y60" i="27"/>
  <c r="R60" i="27"/>
  <c r="AL60" i="27"/>
  <c r="S60" i="27"/>
  <c r="N60" i="27"/>
  <c r="AF60" i="27"/>
  <c r="AH60" i="27"/>
  <c r="AD60" i="27"/>
  <c r="W60" i="27"/>
  <c r="BE60" i="27"/>
  <c r="AU60" i="27"/>
  <c r="BI60" i="27"/>
  <c r="Z60" i="27"/>
  <c r="P60" i="27"/>
  <c r="T60" i="27"/>
  <c r="BG60" i="27"/>
  <c r="AA60" i="27"/>
  <c r="AX60" i="27"/>
  <c r="AP60" i="27"/>
  <c r="AW60" i="27"/>
  <c r="O60" i="27"/>
  <c r="Q60" i="27"/>
  <c r="AO60" i="27"/>
  <c r="AS60" i="27"/>
  <c r="BA60" i="27"/>
  <c r="AB60" i="27"/>
  <c r="BH60" i="27"/>
  <c r="AC60" i="27"/>
  <c r="AV60" i="27"/>
  <c r="AJ60" i="27"/>
  <c r="AY60" i="27"/>
  <c r="AN60" i="27"/>
  <c r="AM60" i="27"/>
  <c r="BB60" i="27"/>
  <c r="AZ60" i="27"/>
  <c r="BD60" i="27"/>
  <c r="AE60" i="27"/>
  <c r="H59" i="27"/>
  <c r="M59" i="27"/>
  <c r="G59" i="27"/>
  <c r="I59" i="27"/>
  <c r="F59" i="27"/>
  <c r="J59" i="27"/>
  <c r="L59" i="27"/>
  <c r="K59" i="27"/>
  <c r="B59" i="27"/>
  <c r="E59" i="27" s="1"/>
  <c r="C60" i="27"/>
  <c r="A61" i="27"/>
  <c r="AV61" i="27" l="1"/>
  <c r="AX61" i="27"/>
  <c r="BI61" i="27"/>
  <c r="AQ61" i="27"/>
  <c r="AF61" i="27"/>
  <c r="AS61" i="27"/>
  <c r="V61" i="27"/>
  <c r="BH61" i="27"/>
  <c r="AH61" i="27"/>
  <c r="AO61" i="27"/>
  <c r="AY61" i="27"/>
  <c r="BD61" i="27"/>
  <c r="S61" i="27"/>
  <c r="AD61" i="27"/>
  <c r="AC61" i="27"/>
  <c r="Q61" i="27"/>
  <c r="Z61" i="27"/>
  <c r="BC61" i="27"/>
  <c r="BA61" i="27"/>
  <c r="P61" i="27"/>
  <c r="BG61" i="27"/>
  <c r="AZ61" i="27"/>
  <c r="O61" i="27"/>
  <c r="AT61" i="27"/>
  <c r="AU61" i="27"/>
  <c r="AA61" i="27"/>
  <c r="X61" i="27"/>
  <c r="AI61" i="27"/>
  <c r="BE61" i="27"/>
  <c r="AW61" i="27"/>
  <c r="AM61" i="27"/>
  <c r="AK61" i="27"/>
  <c r="R61" i="27"/>
  <c r="AN61" i="27"/>
  <c r="W61" i="27"/>
  <c r="AG61" i="27"/>
  <c r="AB61" i="27"/>
  <c r="Y61" i="27"/>
  <c r="AP61" i="27"/>
  <c r="AE61" i="27"/>
  <c r="AR61" i="27"/>
  <c r="AL61" i="27"/>
  <c r="N61" i="27"/>
  <c r="T61" i="27"/>
  <c r="BF61" i="27"/>
  <c r="U61" i="27"/>
  <c r="BB61" i="27"/>
  <c r="AJ61" i="27"/>
  <c r="I60" i="27"/>
  <c r="K60" i="27"/>
  <c r="M60" i="27"/>
  <c r="G60" i="27"/>
  <c r="B60" i="27"/>
  <c r="E60" i="27" s="1"/>
  <c r="L60" i="27"/>
  <c r="H60" i="27"/>
  <c r="J60" i="27"/>
  <c r="F60" i="27"/>
  <c r="A62" i="27"/>
  <c r="C61" i="27"/>
  <c r="W62" i="27" l="1"/>
  <c r="AI62" i="27"/>
  <c r="BI62" i="27"/>
  <c r="BC62" i="27"/>
  <c r="AP62" i="27"/>
  <c r="AB62" i="27"/>
  <c r="AV62" i="27"/>
  <c r="AE62" i="27"/>
  <c r="Y62" i="27"/>
  <c r="BE62" i="27"/>
  <c r="AU62" i="27"/>
  <c r="BD62" i="27"/>
  <c r="AM62" i="27"/>
  <c r="AQ62" i="27"/>
  <c r="AZ62" i="27"/>
  <c r="BF62" i="27"/>
  <c r="AG62" i="27"/>
  <c r="AJ62" i="27"/>
  <c r="AD62" i="27"/>
  <c r="AY62" i="27"/>
  <c r="S62" i="27"/>
  <c r="P62" i="27"/>
  <c r="X62" i="27"/>
  <c r="AW62" i="27"/>
  <c r="AH62" i="27"/>
  <c r="Z62" i="27"/>
  <c r="BB62" i="27"/>
  <c r="Q62" i="27"/>
  <c r="AS62" i="27"/>
  <c r="AT62" i="27"/>
  <c r="AA62" i="27"/>
  <c r="AK62" i="27"/>
  <c r="R62" i="27"/>
  <c r="AR62" i="27"/>
  <c r="V62" i="27"/>
  <c r="BA62" i="27"/>
  <c r="AC62" i="27"/>
  <c r="U62" i="27"/>
  <c r="BG62" i="27"/>
  <c r="BH62" i="27"/>
  <c r="T62" i="27"/>
  <c r="O62" i="27"/>
  <c r="N62" i="27"/>
  <c r="AL62" i="27"/>
  <c r="AF62" i="27"/>
  <c r="AX62" i="27"/>
  <c r="AN62" i="27"/>
  <c r="AO62" i="27"/>
  <c r="M61" i="27"/>
  <c r="G61" i="27"/>
  <c r="K61" i="27"/>
  <c r="I61" i="27"/>
  <c r="L61" i="27"/>
  <c r="J61" i="27"/>
  <c r="B61" i="27"/>
  <c r="E61" i="27" s="1"/>
  <c r="H61" i="27"/>
  <c r="F61" i="27"/>
  <c r="C62" i="27"/>
  <c r="A63" i="27"/>
  <c r="G62" i="27" l="1"/>
  <c r="J62" i="27"/>
  <c r="K62" i="27"/>
  <c r="AF63" i="27"/>
  <c r="AM63" i="27"/>
  <c r="BH63" i="27"/>
  <c r="AN63" i="27"/>
  <c r="R63" i="27"/>
  <c r="N63" i="27"/>
  <c r="AQ63" i="27"/>
  <c r="X63" i="27"/>
  <c r="AR63" i="27"/>
  <c r="AD63" i="27"/>
  <c r="AU63" i="27"/>
  <c r="AI63" i="27"/>
  <c r="X90" i="27"/>
  <c r="Z74" i="27"/>
  <c r="AA87" i="27"/>
  <c r="Y115" i="27"/>
  <c r="X109" i="27"/>
  <c r="W103" i="27"/>
  <c r="Y87" i="27"/>
  <c r="W83" i="27"/>
  <c r="W115" i="27"/>
  <c r="Y69" i="27"/>
  <c r="V74" i="27"/>
  <c r="AC69" i="27"/>
  <c r="W111" i="27"/>
  <c r="Y111" i="27"/>
  <c r="V90" i="27"/>
  <c r="AB77" i="27"/>
  <c r="AA100" i="27"/>
  <c r="Z104" i="27"/>
  <c r="AB73" i="27"/>
  <c r="AA91" i="27"/>
  <c r="AC99" i="27"/>
  <c r="Z105" i="27"/>
  <c r="AB118" i="27"/>
  <c r="X115" i="27"/>
  <c r="AB83" i="27"/>
  <c r="V83" i="27"/>
  <c r="AC116" i="27"/>
  <c r="W91" i="27"/>
  <c r="W92" i="27"/>
  <c r="W75" i="27"/>
  <c r="W97" i="27"/>
  <c r="W124" i="27"/>
  <c r="W93" i="27"/>
  <c r="Y107" i="27"/>
  <c r="W81" i="27"/>
  <c r="W76" i="27"/>
  <c r="W86" i="27"/>
  <c r="W102" i="27"/>
  <c r="AC89" i="27"/>
  <c r="AA82" i="27"/>
  <c r="AC95" i="27"/>
  <c r="V78" i="27"/>
  <c r="V69" i="27"/>
  <c r="AB104" i="27"/>
  <c r="Z121" i="27"/>
  <c r="W70" i="27"/>
  <c r="AB117" i="27"/>
  <c r="X91" i="27"/>
  <c r="V93" i="27"/>
  <c r="AA71" i="27"/>
  <c r="Z76" i="27"/>
  <c r="V67" i="27"/>
  <c r="Z79" i="27"/>
  <c r="AC104" i="27"/>
  <c r="X83" i="27"/>
  <c r="X80" i="27"/>
  <c r="W68" i="27"/>
  <c r="Y114" i="27"/>
  <c r="X76" i="27"/>
  <c r="X118" i="27"/>
  <c r="X89" i="27"/>
  <c r="Z72" i="27"/>
  <c r="AC92" i="27"/>
  <c r="V70" i="27"/>
  <c r="X74" i="27"/>
  <c r="AC73" i="27"/>
  <c r="W88" i="27"/>
  <c r="V115" i="27"/>
  <c r="AB96" i="27"/>
  <c r="AA67" i="27"/>
  <c r="AC87" i="27"/>
  <c r="AJ63" i="27"/>
  <c r="P63" i="27"/>
  <c r="S63" i="27"/>
  <c r="AY63" i="27"/>
  <c r="AZ63" i="27"/>
  <c r="W63" i="27"/>
  <c r="BF63" i="27"/>
  <c r="AH63" i="27"/>
  <c r="Y63" i="27"/>
  <c r="AK63" i="27"/>
  <c r="BA63" i="27"/>
  <c r="T63" i="27"/>
  <c r="AB79" i="27"/>
  <c r="W119" i="27"/>
  <c r="X100" i="27"/>
  <c r="Z124" i="27"/>
  <c r="Z85" i="27"/>
  <c r="AB86" i="27"/>
  <c r="Y70" i="27"/>
  <c r="AB90" i="27"/>
  <c r="Z82" i="27"/>
  <c r="AB65" i="27"/>
  <c r="V103" i="27"/>
  <c r="AB93" i="27"/>
  <c r="AC110" i="27"/>
  <c r="W72" i="27"/>
  <c r="AC97" i="27"/>
  <c r="AA122" i="27"/>
  <c r="AA94" i="27"/>
  <c r="AC93" i="27"/>
  <c r="Y73" i="27"/>
  <c r="V86" i="27"/>
  <c r="W121" i="27"/>
  <c r="Z87" i="27"/>
  <c r="AB120" i="27"/>
  <c r="X79" i="27"/>
  <c r="AB107" i="27"/>
  <c r="Y110" i="27"/>
  <c r="AC88" i="27"/>
  <c r="V102" i="27"/>
  <c r="AB92" i="27"/>
  <c r="X102" i="27"/>
  <c r="Y120" i="27"/>
  <c r="W114" i="27"/>
  <c r="V107" i="27"/>
  <c r="AC70" i="27"/>
  <c r="AC84" i="27"/>
  <c r="Z86" i="27"/>
  <c r="X81" i="27"/>
  <c r="AB123" i="27"/>
  <c r="V95" i="27"/>
  <c r="Z94" i="27"/>
  <c r="X116" i="27"/>
  <c r="AB98" i="27"/>
  <c r="Y80" i="27"/>
  <c r="V65" i="27"/>
  <c r="Y78" i="27"/>
  <c r="V101" i="27"/>
  <c r="W71" i="27"/>
  <c r="AB80" i="27"/>
  <c r="Z68" i="27"/>
  <c r="AA88" i="27"/>
  <c r="AC115" i="27"/>
  <c r="X96" i="27"/>
  <c r="AA77" i="27"/>
  <c r="AA68" i="27"/>
  <c r="AB89" i="27"/>
  <c r="W98" i="27"/>
  <c r="V82" i="27"/>
  <c r="X105" i="27"/>
  <c r="Z81" i="27"/>
  <c r="Y71" i="27"/>
  <c r="Z77" i="27"/>
  <c r="W67" i="27"/>
  <c r="AA93" i="27"/>
  <c r="AB69" i="27"/>
  <c r="BG63" i="27"/>
  <c r="AP63" i="27"/>
  <c r="AW63" i="27"/>
  <c r="AX63" i="27"/>
  <c r="AL63" i="27"/>
  <c r="BD63" i="27"/>
  <c r="U63" i="27"/>
  <c r="AT63" i="27"/>
  <c r="Z63" i="27"/>
  <c r="AA63" i="27"/>
  <c r="AV63" i="27"/>
  <c r="BE63" i="27"/>
  <c r="AB87" i="27"/>
  <c r="V108" i="27"/>
  <c r="W113" i="27"/>
  <c r="X78" i="27"/>
  <c r="AA110" i="27"/>
  <c r="W118" i="27"/>
  <c r="AA106" i="27"/>
  <c r="AC103" i="27"/>
  <c r="AC121" i="27"/>
  <c r="Y101" i="27"/>
  <c r="AB112" i="27"/>
  <c r="AB74" i="27"/>
  <c r="V112" i="27"/>
  <c r="V87" i="27"/>
  <c r="Z116" i="27"/>
  <c r="X124" i="27"/>
  <c r="AA104" i="27"/>
  <c r="V109" i="27"/>
  <c r="Y85" i="27"/>
  <c r="Z115" i="27"/>
  <c r="W112" i="27"/>
  <c r="X99" i="27"/>
  <c r="AB115" i="27"/>
  <c r="X95" i="27"/>
  <c r="AB110" i="27"/>
  <c r="Z73" i="27"/>
  <c r="W79" i="27"/>
  <c r="AB84" i="27"/>
  <c r="V114" i="27"/>
  <c r="X97" i="27"/>
  <c r="Y100" i="27"/>
  <c r="AC113" i="27"/>
  <c r="Y104" i="27"/>
  <c r="X104" i="27"/>
  <c r="Z122" i="27"/>
  <c r="X114" i="27"/>
  <c r="AC101" i="27"/>
  <c r="AA95" i="27"/>
  <c r="AA90" i="27"/>
  <c r="AB97" i="27"/>
  <c r="V98" i="27"/>
  <c r="V119" i="27"/>
  <c r="X111" i="27"/>
  <c r="Z106" i="27"/>
  <c r="AA70" i="27"/>
  <c r="X101" i="27"/>
  <c r="W101" i="27"/>
  <c r="AB91" i="27"/>
  <c r="AC75" i="27"/>
  <c r="W90" i="27"/>
  <c r="Y117" i="27"/>
  <c r="AB102" i="27"/>
  <c r="Z67" i="27"/>
  <c r="E69" i="27"/>
  <c r="AA115" i="27"/>
  <c r="AA98" i="27"/>
  <c r="Z97" i="27"/>
  <c r="AC119" i="27"/>
  <c r="Z108" i="27"/>
  <c r="AB113" i="27"/>
  <c r="Z89" i="27"/>
  <c r="Z75" i="27"/>
  <c r="AC85" i="27"/>
  <c r="W100" i="27"/>
  <c r="Z78" i="27"/>
  <c r="AB88" i="27"/>
  <c r="X87" i="27"/>
  <c r="Z123" i="27"/>
  <c r="AE63" i="27"/>
  <c r="AB63" i="27"/>
  <c r="AC63" i="27"/>
  <c r="BB63" i="27"/>
  <c r="AS63" i="27"/>
  <c r="BI63" i="27"/>
  <c r="V63" i="27"/>
  <c r="BC63" i="27"/>
  <c r="Q63" i="27"/>
  <c r="O63" i="27"/>
  <c r="AO63" i="27"/>
  <c r="AG63" i="27"/>
  <c r="X121" i="27"/>
  <c r="V79" i="27"/>
  <c r="AC94" i="27"/>
  <c r="W78" i="27"/>
  <c r="Z71" i="27"/>
  <c r="V116" i="27"/>
  <c r="AB124" i="27"/>
  <c r="X108" i="27"/>
  <c r="W104" i="27"/>
  <c r="AB72" i="27"/>
  <c r="W106" i="27"/>
  <c r="AA118" i="27"/>
  <c r="AC78" i="27"/>
  <c r="W85" i="27"/>
  <c r="AC120" i="27"/>
  <c r="V118" i="27"/>
  <c r="AC114" i="27"/>
  <c r="Z92" i="27"/>
  <c r="AA109" i="27"/>
  <c r="Y105" i="27"/>
  <c r="Z107" i="27"/>
  <c r="Y112" i="27"/>
  <c r="V85" i="27"/>
  <c r="X120" i="27"/>
  <c r="AA85" i="27"/>
  <c r="W87" i="27"/>
  <c r="V123" i="27"/>
  <c r="X122" i="27"/>
  <c r="V94" i="27"/>
  <c r="V111" i="27"/>
  <c r="Z103" i="27"/>
  <c r="X71" i="27"/>
  <c r="Y82" i="27"/>
  <c r="V84" i="27"/>
  <c r="AA86" i="27"/>
  <c r="Y118" i="27"/>
  <c r="W69" i="27"/>
  <c r="V122" i="27"/>
  <c r="V91" i="27"/>
  <c r="Y113" i="27"/>
  <c r="AA96" i="27"/>
  <c r="AC100" i="27"/>
  <c r="V105" i="27"/>
  <c r="AA107" i="27"/>
  <c r="Z110" i="27"/>
  <c r="E65" i="27"/>
  <c r="V104" i="27"/>
  <c r="AB100" i="27"/>
  <c r="AA103" i="27"/>
  <c r="X106" i="27"/>
  <c r="AB103" i="27"/>
  <c r="Z101" i="27"/>
  <c r="AA99" i="27"/>
  <c r="Y81" i="27"/>
  <c r="X113" i="27"/>
  <c r="V75" i="27"/>
  <c r="AB106" i="27"/>
  <c r="AA81" i="27"/>
  <c r="AB114" i="27"/>
  <c r="AA114" i="27"/>
  <c r="W80" i="27"/>
  <c r="AC81" i="27"/>
  <c r="AA84" i="27"/>
  <c r="Y79" i="27"/>
  <c r="V100" i="27"/>
  <c r="V117" i="27"/>
  <c r="AA74" i="27"/>
  <c r="V106" i="27"/>
  <c r="V99" i="27"/>
  <c r="AC117" i="27"/>
  <c r="Y89" i="27"/>
  <c r="AC108" i="27"/>
  <c r="AA78" i="27"/>
  <c r="Z111" i="27"/>
  <c r="AB75" i="27"/>
  <c r="V73" i="27"/>
  <c r="AA73" i="27"/>
  <c r="AC65" i="27"/>
  <c r="AC109" i="27"/>
  <c r="V80" i="27"/>
  <c r="AA112" i="27"/>
  <c r="Y88" i="27"/>
  <c r="V121" i="27"/>
  <c r="Z65" i="27"/>
  <c r="AA79" i="27"/>
  <c r="Z93" i="27"/>
  <c r="AB68" i="27"/>
  <c r="W107" i="27"/>
  <c r="AA105" i="27"/>
  <c r="AA119" i="27"/>
  <c r="Y68" i="27"/>
  <c r="AA75" i="27"/>
  <c r="V66" i="27"/>
  <c r="AA120" i="27"/>
  <c r="V71" i="27"/>
  <c r="V89" i="27"/>
  <c r="Y67" i="27"/>
  <c r="V97" i="27"/>
  <c r="X93" i="27"/>
  <c r="W89" i="27"/>
  <c r="E67" i="27"/>
  <c r="AB81" i="27"/>
  <c r="W74" i="27"/>
  <c r="W95" i="27"/>
  <c r="X84" i="27"/>
  <c r="AA116" i="27"/>
  <c r="Y97" i="27"/>
  <c r="AC72" i="27"/>
  <c r="Z100" i="27"/>
  <c r="AA123" i="27"/>
  <c r="Z102" i="27"/>
  <c r="Y119" i="27"/>
  <c r="Y65" i="27"/>
  <c r="Y66" i="27"/>
  <c r="Y72" i="27"/>
  <c r="W65" i="27"/>
  <c r="AA121" i="27"/>
  <c r="X88" i="27"/>
  <c r="AC67" i="27"/>
  <c r="AC124" i="27"/>
  <c r="Z119" i="27"/>
  <c r="E72" i="27"/>
  <c r="AB85" i="27"/>
  <c r="W105" i="27"/>
  <c r="Y94" i="27"/>
  <c r="V88" i="27"/>
  <c r="AA66" i="27"/>
  <c r="X119" i="27"/>
  <c r="Z83" i="27"/>
  <c r="AC111" i="27"/>
  <c r="Y92" i="27"/>
  <c r="AC96" i="27"/>
  <c r="AC74" i="27"/>
  <c r="AA101" i="27"/>
  <c r="Y93" i="27"/>
  <c r="W99" i="27"/>
  <c r="Y109" i="27"/>
  <c r="AB78" i="27"/>
  <c r="Y91" i="27"/>
  <c r="AB116" i="27"/>
  <c r="AC118" i="27"/>
  <c r="X77" i="27"/>
  <c r="Y106" i="27"/>
  <c r="Z113" i="27"/>
  <c r="AB119" i="27"/>
  <c r="Z66" i="27"/>
  <c r="AA65" i="27"/>
  <c r="X123" i="27"/>
  <c r="W94" i="27"/>
  <c r="W96" i="27"/>
  <c r="AA89" i="27"/>
  <c r="AC76" i="27"/>
  <c r="AA111" i="27"/>
  <c r="AA72" i="27"/>
  <c r="Y77" i="27"/>
  <c r="Y99" i="27"/>
  <c r="W66" i="27"/>
  <c r="AA97" i="27"/>
  <c r="AC105" i="27"/>
  <c r="W84" i="27"/>
  <c r="AB101" i="27"/>
  <c r="AA102" i="27"/>
  <c r="Y116" i="27"/>
  <c r="AC80" i="27"/>
  <c r="X73" i="27"/>
  <c r="AC102" i="27"/>
  <c r="Y108" i="27"/>
  <c r="Y124" i="27"/>
  <c r="W116" i="27"/>
  <c r="Z114" i="27"/>
  <c r="Z96" i="27"/>
  <c r="V68" i="27"/>
  <c r="Z80" i="27"/>
  <c r="X110" i="27"/>
  <c r="X68" i="27"/>
  <c r="Z90" i="27"/>
  <c r="W122" i="27"/>
  <c r="AC122" i="27"/>
  <c r="AB99" i="27"/>
  <c r="X72" i="27"/>
  <c r="X66" i="27"/>
  <c r="AA117" i="27"/>
  <c r="Y84" i="27"/>
  <c r="Z120" i="27"/>
  <c r="AC68" i="27"/>
  <c r="X98" i="27"/>
  <c r="W73" i="27"/>
  <c r="W110" i="27"/>
  <c r="AB67" i="27"/>
  <c r="Z95" i="27"/>
  <c r="X70" i="27"/>
  <c r="Z109" i="27"/>
  <c r="Y123" i="27"/>
  <c r="V92" i="27"/>
  <c r="X92" i="27"/>
  <c r="Z70" i="27"/>
  <c r="X65" i="27"/>
  <c r="AA124" i="27"/>
  <c r="AC79" i="27"/>
  <c r="X82" i="27"/>
  <c r="V120" i="27"/>
  <c r="Z91" i="27"/>
  <c r="AA76" i="27"/>
  <c r="AA69" i="27"/>
  <c r="AC86" i="27"/>
  <c r="Z98" i="27"/>
  <c r="Z88" i="27"/>
  <c r="X103" i="27"/>
  <c r="V77" i="27"/>
  <c r="V81" i="27"/>
  <c r="Y86" i="27"/>
  <c r="W117" i="27"/>
  <c r="X69" i="27"/>
  <c r="AB105" i="27"/>
  <c r="AC82" i="27"/>
  <c r="X86" i="27"/>
  <c r="AC90" i="27"/>
  <c r="Y83" i="27"/>
  <c r="V124" i="27"/>
  <c r="W120" i="27"/>
  <c r="E71" i="27"/>
  <c r="X107" i="27"/>
  <c r="AB121" i="27"/>
  <c r="AB111" i="27"/>
  <c r="E68" i="27"/>
  <c r="X75" i="27"/>
  <c r="X112" i="27"/>
  <c r="AB66" i="27"/>
  <c r="Y122" i="27"/>
  <c r="AC66" i="27"/>
  <c r="Z118" i="27"/>
  <c r="X94" i="27"/>
  <c r="Y95" i="27"/>
  <c r="AC106" i="27"/>
  <c r="AB108" i="27"/>
  <c r="X117" i="27"/>
  <c r="X85" i="27"/>
  <c r="W109" i="27"/>
  <c r="W123" i="27"/>
  <c r="AC91" i="27"/>
  <c r="Y76" i="27"/>
  <c r="V96" i="27"/>
  <c r="AA92" i="27"/>
  <c r="X67" i="27"/>
  <c r="E70" i="27"/>
  <c r="Y103" i="27"/>
  <c r="AB71" i="27"/>
  <c r="AB122" i="27"/>
  <c r="AB76" i="27"/>
  <c r="Y121" i="27"/>
  <c r="Z99" i="27"/>
  <c r="AB70" i="27"/>
  <c r="V76" i="27"/>
  <c r="Z84" i="27"/>
  <c r="AC107" i="27"/>
  <c r="AC77" i="27"/>
  <c r="AA108" i="27"/>
  <c r="V72" i="27"/>
  <c r="AC71" i="27"/>
  <c r="Y96" i="27"/>
  <c r="AC98" i="27"/>
  <c r="V113" i="27"/>
  <c r="AA113" i="27"/>
  <c r="E66" i="27"/>
  <c r="W82" i="27"/>
  <c r="AB95" i="27"/>
  <c r="AB94" i="27"/>
  <c r="AC83" i="27"/>
  <c r="AC123" i="27"/>
  <c r="W77" i="27"/>
  <c r="AA83" i="27"/>
  <c r="AC112" i="27"/>
  <c r="Z112" i="27"/>
  <c r="W108" i="27"/>
  <c r="Z117" i="27"/>
  <c r="AA80" i="27"/>
  <c r="Y74" i="27"/>
  <c r="Y102" i="27"/>
  <c r="AB109" i="27"/>
  <c r="Y98" i="27"/>
  <c r="V110" i="27"/>
  <c r="Z69" i="27"/>
  <c r="Y75" i="27"/>
  <c r="Y90" i="27"/>
  <c r="AB82" i="27"/>
  <c r="H62" i="27"/>
  <c r="M62" i="27"/>
  <c r="L62" i="27"/>
  <c r="I62" i="27"/>
  <c r="F62" i="27"/>
  <c r="B62" i="27"/>
  <c r="E62" i="27" s="1"/>
  <c r="C63" i="27"/>
  <c r="F63" i="27" l="1"/>
  <c r="I63" i="27"/>
  <c r="J63" i="27"/>
  <c r="H63" i="27"/>
  <c r="M63" i="27"/>
  <c r="K63" i="27"/>
  <c r="H80" i="27"/>
  <c r="E79" i="27"/>
  <c r="H81" i="27"/>
  <c r="E78" i="27"/>
  <c r="C64" i="27"/>
  <c r="E82" i="27"/>
  <c r="C65" i="27"/>
  <c r="H78" i="27"/>
  <c r="E83" i="27"/>
  <c r="H77" i="27"/>
  <c r="C67" i="27"/>
  <c r="H79" i="27"/>
  <c r="E81" i="27"/>
  <c r="H76" i="27"/>
  <c r="H83" i="27"/>
  <c r="C66" i="27"/>
  <c r="H82" i="27"/>
  <c r="E77" i="27"/>
  <c r="B63" i="27"/>
  <c r="E63" i="27" s="1"/>
  <c r="E80" i="27"/>
  <c r="E76" i="27"/>
  <c r="G63" i="27"/>
  <c r="L63" i="27"/>
  <c r="AE16" i="14"/>
  <c r="AE86" i="14"/>
  <c r="I81" i="22" s="1"/>
  <c r="AE69" i="14"/>
  <c r="I80" i="20" s="1"/>
  <c r="AE119" i="14"/>
  <c r="I82" i="26" s="1"/>
  <c r="AE123" i="14"/>
  <c r="I78" i="27" s="1"/>
  <c r="AE105" i="14"/>
  <c r="I76" i="25" s="1"/>
  <c r="AE125" i="14"/>
  <c r="I80" i="27" s="1"/>
  <c r="AE113" i="14"/>
  <c r="I76" i="26" s="1"/>
  <c r="AE114" i="14"/>
  <c r="I77" i="26" s="1"/>
  <c r="AE70" i="14"/>
  <c r="I81" i="20" s="1"/>
  <c r="AE74" i="14"/>
  <c r="I77" i="21" s="1"/>
  <c r="AE90" i="14"/>
  <c r="I77" i="23" s="1"/>
  <c r="AE62" i="14"/>
  <c r="I81" i="19" s="1"/>
  <c r="AE81" i="14"/>
  <c r="I76" i="22" s="1"/>
  <c r="AE115" i="14"/>
  <c r="I78" i="26" s="1"/>
  <c r="AE85" i="14"/>
  <c r="I80" i="22" s="1"/>
  <c r="AE17" i="14"/>
  <c r="I76" i="18" s="1"/>
  <c r="AE22" i="14"/>
  <c r="I81" i="18" s="1"/>
  <c r="AE72" i="14"/>
  <c r="I83" i="20" s="1"/>
  <c r="AE92" i="14"/>
  <c r="I79" i="23" s="1"/>
  <c r="AE66" i="14"/>
  <c r="I77" i="20" s="1"/>
  <c r="AE97" i="14"/>
  <c r="I76" i="24" s="1"/>
  <c r="AE18" i="14"/>
  <c r="I77" i="18" s="1"/>
  <c r="AE60" i="14"/>
  <c r="I79" i="19" s="1"/>
  <c r="AE102" i="14"/>
  <c r="I81" i="24" s="1"/>
  <c r="AE58" i="14"/>
  <c r="I77" i="19" s="1"/>
  <c r="AE103" i="14"/>
  <c r="I82" i="24" s="1"/>
  <c r="AE63" i="14"/>
  <c r="I82" i="19" s="1"/>
  <c r="AE89" i="14"/>
  <c r="I76" i="23" s="1"/>
  <c r="AE118" i="14"/>
  <c r="I81" i="26" s="1"/>
  <c r="AE107" i="14"/>
  <c r="I78" i="25" s="1"/>
  <c r="AE83" i="14"/>
  <c r="I78" i="22" s="1"/>
  <c r="AE98" i="14"/>
  <c r="I77" i="24" s="1"/>
  <c r="AD16" i="14"/>
  <c r="AD115" i="14"/>
  <c r="F78" i="26" s="1"/>
  <c r="AD102" i="14"/>
  <c r="F81" i="24" s="1"/>
  <c r="AD57" i="14"/>
  <c r="F76" i="19" s="1"/>
  <c r="AD97" i="14"/>
  <c r="F76" i="24" s="1"/>
  <c r="AD105" i="14"/>
  <c r="F76" i="25" s="1"/>
  <c r="AE93" i="14"/>
  <c r="I80" i="23" s="1"/>
  <c r="AE87" i="14"/>
  <c r="I82" i="22" s="1"/>
  <c r="AE112" i="14"/>
  <c r="I83" i="25" s="1"/>
  <c r="AE120" i="14"/>
  <c r="I83" i="26" s="1"/>
  <c r="AE101" i="14"/>
  <c r="I80" i="24" s="1"/>
  <c r="AE76" i="14"/>
  <c r="I79" i="21" s="1"/>
  <c r="AE109" i="14"/>
  <c r="I80" i="25" s="1"/>
  <c r="AE84" i="14"/>
  <c r="I79" i="22" s="1"/>
  <c r="AD59" i="14"/>
  <c r="F78" i="19" s="1"/>
  <c r="AD91" i="14"/>
  <c r="F78" i="23" s="1"/>
  <c r="AD116" i="14"/>
  <c r="F79" i="26" s="1"/>
  <c r="AD109" i="14"/>
  <c r="F80" i="25" s="1"/>
  <c r="AD22" i="14"/>
  <c r="F81" i="18" s="1"/>
  <c r="AD84" i="14"/>
  <c r="F79" i="22" s="1"/>
  <c r="AD127" i="14"/>
  <c r="F82" i="27" s="1"/>
  <c r="AD88" i="14"/>
  <c r="F83" i="22" s="1"/>
  <c r="AD93" i="14"/>
  <c r="F80" i="23" s="1"/>
  <c r="AD96" i="14"/>
  <c r="F83" i="23" s="1"/>
  <c r="AD119" i="14"/>
  <c r="F82" i="26" s="1"/>
  <c r="AD68" i="14"/>
  <c r="F79" i="20" s="1"/>
  <c r="AD90" i="14"/>
  <c r="F77" i="23" s="1"/>
  <c r="AD65" i="14"/>
  <c r="F76" i="20" s="1"/>
  <c r="AD126" i="14"/>
  <c r="F81" i="27" s="1"/>
  <c r="AD124" i="14"/>
  <c r="F79" i="27" s="1"/>
  <c r="AD72" i="14"/>
  <c r="F83" i="20" s="1"/>
  <c r="AD69" i="14"/>
  <c r="F80" i="20" s="1"/>
  <c r="AD76" i="14"/>
  <c r="F79" i="21" s="1"/>
  <c r="AD100" i="14"/>
  <c r="F79" i="24" s="1"/>
  <c r="AD118" i="14"/>
  <c r="F81" i="26" s="1"/>
  <c r="AD67" i="14"/>
  <c r="F78" i="20" s="1"/>
  <c r="AD63" i="14"/>
  <c r="F82" i="19" s="1"/>
  <c r="AD21" i="14"/>
  <c r="F80" i="18" s="1"/>
  <c r="AD80" i="14"/>
  <c r="F83" i="21" s="1"/>
  <c r="AD62" i="14"/>
  <c r="F81" i="19" s="1"/>
  <c r="AD23" i="14"/>
  <c r="F82" i="18" s="1"/>
  <c r="AD107" i="14"/>
  <c r="F78" i="25" s="1"/>
  <c r="AD19" i="14"/>
  <c r="F78" i="18" s="1"/>
  <c r="AD101" i="14"/>
  <c r="F80" i="24" s="1"/>
  <c r="AD112" i="14"/>
  <c r="F83" i="25" s="1"/>
  <c r="AD103" i="14"/>
  <c r="F82" i="24" s="1"/>
  <c r="AD79" i="14"/>
  <c r="F82" i="21" s="1"/>
  <c r="AD128" i="14"/>
  <c r="F83" i="27" s="1"/>
  <c r="AD123" i="14"/>
  <c r="F78" i="27" s="1"/>
  <c r="AE104" i="14"/>
  <c r="I83" i="24" s="1"/>
  <c r="AE57" i="14"/>
  <c r="I76" i="19" s="1"/>
  <c r="AE122" i="14"/>
  <c r="I77" i="27" s="1"/>
  <c r="AE67" i="14"/>
  <c r="I78" i="20" s="1"/>
  <c r="AE78" i="14"/>
  <c r="I81" i="21" s="1"/>
  <c r="AE21" i="14"/>
  <c r="I80" i="18" s="1"/>
  <c r="AE124" i="14"/>
  <c r="I79" i="27" s="1"/>
  <c r="AE116" i="14"/>
  <c r="I79" i="26" s="1"/>
  <c r="AE77" i="14"/>
  <c r="I80" i="21" s="1"/>
  <c r="AE91" i="14"/>
  <c r="I78" i="23" s="1"/>
  <c r="AE73" i="14"/>
  <c r="I76" i="21" s="1"/>
  <c r="AE64" i="14"/>
  <c r="I83" i="19" s="1"/>
  <c r="AE82" i="14"/>
  <c r="I77" i="22" s="1"/>
  <c r="AE110" i="14"/>
  <c r="I81" i="25" s="1"/>
  <c r="AE106" i="14"/>
  <c r="I77" i="25" s="1"/>
  <c r="AE108" i="14"/>
  <c r="I79" i="25" s="1"/>
  <c r="AE79" i="14"/>
  <c r="I82" i="21" s="1"/>
  <c r="AE71" i="14"/>
  <c r="I82" i="20" s="1"/>
  <c r="AE88" i="14"/>
  <c r="I83" i="22" s="1"/>
  <c r="AE24" i="14"/>
  <c r="I83" i="18" s="1"/>
  <c r="AE127" i="14"/>
  <c r="I82" i="27" s="1"/>
  <c r="AE121" i="14"/>
  <c r="I76" i="27" s="1"/>
  <c r="AE20" i="14"/>
  <c r="I79" i="18" s="1"/>
  <c r="AE99" i="14"/>
  <c r="I78" i="24" s="1"/>
  <c r="AE128" i="14"/>
  <c r="I83" i="27" s="1"/>
  <c r="AE68" i="14"/>
  <c r="I79" i="20" s="1"/>
  <c r="AE19" i="14"/>
  <c r="I78" i="18" s="1"/>
  <c r="AE61" i="14"/>
  <c r="I80" i="19" s="1"/>
  <c r="AE111" i="14"/>
  <c r="I82" i="25" s="1"/>
  <c r="AE23" i="14"/>
  <c r="I82" i="18" s="1"/>
  <c r="AE75" i="14"/>
  <c r="I78" i="21" s="1"/>
  <c r="AE117" i="14"/>
  <c r="I80" i="26" s="1"/>
  <c r="AD24" i="14"/>
  <c r="F83" i="18" s="1"/>
  <c r="AD87" i="14"/>
  <c r="F82" i="22" s="1"/>
  <c r="AD113" i="14"/>
  <c r="F76" i="26" s="1"/>
  <c r="AD20" i="14"/>
  <c r="F79" i="18" s="1"/>
  <c r="AE126" i="14"/>
  <c r="I81" i="27" s="1"/>
  <c r="AE94" i="14"/>
  <c r="I81" i="23" s="1"/>
  <c r="AE65" i="14"/>
  <c r="I76" i="20" s="1"/>
  <c r="AE95" i="14"/>
  <c r="I82" i="23" s="1"/>
  <c r="AE59" i="14"/>
  <c r="I78" i="19" s="1"/>
  <c r="AE96" i="14"/>
  <c r="I83" i="23" s="1"/>
  <c r="AE100" i="14"/>
  <c r="I79" i="24" s="1"/>
  <c r="AE80" i="14"/>
  <c r="I83" i="21" s="1"/>
  <c r="AD81" i="14"/>
  <c r="F76" i="22" s="1"/>
  <c r="AD86" i="14"/>
  <c r="F81" i="22" s="1"/>
  <c r="AD83" i="14"/>
  <c r="F78" i="22" s="1"/>
  <c r="AD58" i="14"/>
  <c r="F77" i="19" s="1"/>
  <c r="AD77" i="14"/>
  <c r="F80" i="21" s="1"/>
  <c r="AD73" i="14"/>
  <c r="F76" i="21" s="1"/>
  <c r="AD120" i="14"/>
  <c r="F83" i="26" s="1"/>
  <c r="AD75" i="14"/>
  <c r="F78" i="21" s="1"/>
  <c r="AD85" i="14"/>
  <c r="F80" i="22" s="1"/>
  <c r="AD117" i="14"/>
  <c r="F80" i="26" s="1"/>
  <c r="AD122" i="14"/>
  <c r="F77" i="27" s="1"/>
  <c r="AD64" i="14"/>
  <c r="F83" i="19" s="1"/>
  <c r="AD108" i="14"/>
  <c r="F79" i="25" s="1"/>
  <c r="AD17" i="14"/>
  <c r="F76" i="18" s="1"/>
  <c r="AD94" i="14"/>
  <c r="F81" i="23" s="1"/>
  <c r="AD70" i="14"/>
  <c r="F81" i="20" s="1"/>
  <c r="AD18" i="14"/>
  <c r="F77" i="18" s="1"/>
  <c r="AD121" i="14"/>
  <c r="F76" i="27" s="1"/>
  <c r="AD106" i="14"/>
  <c r="F77" i="25" s="1"/>
  <c r="AD66" i="14"/>
  <c r="F77" i="20" s="1"/>
  <c r="AD71" i="14"/>
  <c r="F82" i="20" s="1"/>
  <c r="AD82" i="14"/>
  <c r="F77" i="22" s="1"/>
  <c r="AD60" i="14"/>
  <c r="F79" i="19" s="1"/>
  <c r="AD99" i="14"/>
  <c r="F78" i="24" s="1"/>
  <c r="AD95" i="14"/>
  <c r="F82" i="23" s="1"/>
  <c r="AD111" i="14"/>
  <c r="F82" i="25" s="1"/>
  <c r="AD114" i="14"/>
  <c r="F77" i="26" s="1"/>
  <c r="AD61" i="14"/>
  <c r="F80" i="19" s="1"/>
  <c r="AD125" i="14"/>
  <c r="F80" i="27" s="1"/>
  <c r="AD74" i="14"/>
  <c r="F77" i="21" s="1"/>
  <c r="AD92" i="14"/>
  <c r="F79" i="23" s="1"/>
  <c r="AD110" i="14"/>
  <c r="F81" i="25" s="1"/>
  <c r="AD98" i="14"/>
  <c r="F77" i="24" s="1"/>
  <c r="AD89" i="14"/>
  <c r="F76" i="23" s="1"/>
  <c r="AD78" i="14"/>
  <c r="F81" i="21" s="1"/>
  <c r="AD104" i="14"/>
  <c r="F83" i="24" s="1"/>
</calcChain>
</file>

<file path=xl/comments1.xml><?xml version="1.0" encoding="utf-8"?>
<comments xmlns="http://schemas.openxmlformats.org/spreadsheetml/2006/main">
  <authors>
    <author>Muresan, Radu (R.)</author>
  </authors>
  <commentList>
    <comment ref="D17" authorId="0">
      <text>
        <r>
          <rPr>
            <b/>
            <sz val="9"/>
            <color indexed="81"/>
            <rFont val="Tahoma"/>
            <family val="2"/>
          </rPr>
          <t>Muresan, Radu (R.):</t>
        </r>
        <r>
          <rPr>
            <sz val="9"/>
            <color indexed="81"/>
            <rFont val="Tahoma"/>
            <family val="2"/>
          </rPr>
          <t xml:space="preserve">
filingDate</t>
        </r>
      </text>
    </comment>
    <comment ref="F18" authorId="0">
      <text>
        <r>
          <rPr>
            <b/>
            <sz val="9"/>
            <color indexed="81"/>
            <rFont val="Tahoma"/>
            <family val="2"/>
          </rPr>
          <t>Muresan, Radu (R.):</t>
        </r>
        <r>
          <rPr>
            <sz val="9"/>
            <color indexed="81"/>
            <rFont val="Tahoma"/>
            <family val="2"/>
          </rPr>
          <t xml:space="preserve">
NR = not required</t>
        </r>
      </text>
    </comment>
  </commentList>
</comments>
</file>

<file path=xl/comments2.xml><?xml version="1.0" encoding="utf-8"?>
<comments xmlns="http://schemas.openxmlformats.org/spreadsheetml/2006/main">
  <authors>
    <author>Dretskin, Stanislav (S.)</author>
  </authors>
  <commentList>
    <comment ref="AC1" authorId="0">
      <text>
        <r>
          <rPr>
            <b/>
            <sz val="9"/>
            <color indexed="81"/>
            <rFont val="Tahoma"/>
            <family val="2"/>
          </rPr>
          <t>Dretskin, Stanislav (S.):</t>
        </r>
        <r>
          <rPr>
            <sz val="9"/>
            <color indexed="81"/>
            <rFont val="Tahoma"/>
            <family val="2"/>
          </rPr>
          <t xml:space="preserve">
Interim
Containment
Action</t>
        </r>
      </text>
    </comment>
    <comment ref="AF1" authorId="0">
      <text>
        <r>
          <rPr>
            <b/>
            <sz val="9"/>
            <color indexed="81"/>
            <rFont val="Tahoma"/>
            <family val="2"/>
          </rPr>
          <t>Dretskin, Stanislav (S.):</t>
        </r>
        <r>
          <rPr>
            <sz val="9"/>
            <color indexed="81"/>
            <rFont val="Tahoma"/>
            <family val="2"/>
          </rPr>
          <t xml:space="preserve">
Permanent
Containment
Action</t>
        </r>
      </text>
    </comment>
  </commentList>
</comments>
</file>

<file path=xl/comments3.xml><?xml version="1.0" encoding="utf-8"?>
<comments xmlns="http://schemas.openxmlformats.org/spreadsheetml/2006/main">
  <authors>
    <author>Robert Pallowski</author>
  </authors>
  <commentList>
    <comment ref="H4" authorId="0">
      <text>
        <r>
          <rPr>
            <b/>
            <sz val="8"/>
            <color indexed="81"/>
            <rFont val="Tahoma"/>
            <family val="2"/>
          </rPr>
          <t>Robert Pallowski:</t>
        </r>
        <r>
          <rPr>
            <sz val="8"/>
            <color indexed="81"/>
            <rFont val="Tahoma"/>
            <family val="2"/>
          </rPr>
          <t xml:space="preserve">
Agree not to implement</t>
        </r>
      </text>
    </comment>
    <comment ref="H5" authorId="0">
      <text>
        <r>
          <rPr>
            <b/>
            <sz val="8"/>
            <color indexed="81"/>
            <rFont val="Tahoma"/>
            <family val="2"/>
          </rPr>
          <t>Robert Pallowski:</t>
        </r>
        <r>
          <rPr>
            <sz val="8"/>
            <color indexed="81"/>
            <rFont val="Tahoma"/>
            <family val="2"/>
          </rPr>
          <t xml:space="preserve">
Carry Over</t>
        </r>
      </text>
    </comment>
    <comment ref="H6" authorId="0">
      <text>
        <r>
          <rPr>
            <b/>
            <sz val="8"/>
            <color indexed="81"/>
            <rFont val="Tahoma"/>
            <family val="2"/>
          </rPr>
          <t>Robert Pallowski:</t>
        </r>
        <r>
          <rPr>
            <sz val="8"/>
            <color indexed="81"/>
            <rFont val="Tahoma"/>
            <family val="2"/>
          </rPr>
          <t xml:space="preserve">
New/Modified</t>
        </r>
      </text>
    </comment>
  </commentList>
</comments>
</file>

<file path=xl/sharedStrings.xml><?xml version="1.0" encoding="utf-8"?>
<sst xmlns="http://schemas.openxmlformats.org/spreadsheetml/2006/main" count="2921" uniqueCount="449">
  <si>
    <t>G</t>
  </si>
  <si>
    <t>MP1</t>
  </si>
  <si>
    <t>1. Key Dates</t>
  </si>
  <si>
    <t>PSC</t>
  </si>
  <si>
    <t>M1 DJ</t>
  </si>
  <si>
    <t>M1 BB</t>
  </si>
  <si>
    <t>M1</t>
  </si>
  <si>
    <t>M1 DC</t>
  </si>
  <si>
    <t>FDJ</t>
  </si>
  <si>
    <t>VP BB</t>
  </si>
  <si>
    <t>VP T&amp;C</t>
  </si>
  <si>
    <t>VP</t>
  </si>
  <si>
    <t>PEC</t>
  </si>
  <si>
    <t>FEC</t>
  </si>
  <si>
    <t>TT</t>
  </si>
  <si>
    <t>PP</t>
  </si>
  <si>
    <t>SW Delivery</t>
  </si>
  <si>
    <t>M0</t>
  </si>
  <si>
    <t>M2</t>
  </si>
  <si>
    <t>VP0</t>
  </si>
  <si>
    <t>VP1</t>
  </si>
  <si>
    <t>VP2</t>
  </si>
  <si>
    <t>R00</t>
  </si>
  <si>
    <t>R04</t>
  </si>
  <si>
    <t>R05</t>
  </si>
  <si>
    <t>R06</t>
  </si>
  <si>
    <t>R07</t>
  </si>
  <si>
    <t>R08</t>
  </si>
  <si>
    <t>Main Contributors</t>
  </si>
  <si>
    <t>Risk</t>
  </si>
  <si>
    <t>Responsible</t>
  </si>
  <si>
    <t>Missing Features/Functions</t>
  </si>
  <si>
    <t>Open  Major Issues</t>
  </si>
  <si>
    <t>Open  Minor Issues</t>
  </si>
  <si>
    <t>Design Change Requests</t>
  </si>
  <si>
    <r>
      <t xml:space="preserve">Risk: </t>
    </r>
    <r>
      <rPr>
        <sz val="12"/>
        <rFont val="Arial"/>
        <family val="2"/>
      </rPr>
      <t xml:space="preserve">describes the risk for a single issue only and does </t>
    </r>
    <r>
      <rPr>
        <b/>
        <sz val="12"/>
        <rFont val="Arial"/>
        <family val="2"/>
      </rPr>
      <t xml:space="preserve">not </t>
    </r>
    <r>
      <rPr>
        <sz val="12"/>
        <rFont val="Arial"/>
        <family val="2"/>
      </rPr>
      <t xml:space="preserve">state the program status
    </t>
    </r>
    <r>
      <rPr>
        <b/>
        <sz val="12"/>
        <rFont val="Arial"/>
        <family val="2"/>
      </rPr>
      <t>R</t>
    </r>
    <r>
      <rPr>
        <sz val="12"/>
        <rFont val="Arial"/>
        <family val="2"/>
      </rPr>
      <t xml:space="preserve">: issue without robust plan, classified as "open"
    </t>
    </r>
    <r>
      <rPr>
        <b/>
        <sz val="12"/>
        <rFont val="Arial"/>
        <family val="2"/>
      </rPr>
      <t>Y</t>
    </r>
    <r>
      <rPr>
        <sz val="12"/>
        <rFont val="Arial"/>
        <family val="2"/>
      </rPr>
      <t xml:space="preserve">: issue with robust plan to get back on track, classified as "pending"
    </t>
    </r>
    <r>
      <rPr>
        <b/>
        <sz val="12"/>
        <rFont val="Arial"/>
        <family val="2"/>
      </rPr>
      <t>G</t>
    </r>
    <r>
      <rPr>
        <sz val="12"/>
        <rFont val="Arial"/>
        <family val="2"/>
      </rPr>
      <t>: issue solved, solution confimed by test, introduction date on vehicles available</t>
    </r>
  </si>
  <si>
    <t>Open Major</t>
  </si>
  <si>
    <t>Open Minor</t>
  </si>
  <si>
    <t>Pending</t>
  </si>
  <si>
    <t>OKTB</t>
  </si>
  <si>
    <t>Today</t>
  </si>
  <si>
    <t>Support Table required for Conditional Formatting</t>
  </si>
  <si>
    <t>future items to be tracked</t>
  </si>
  <si>
    <t>current items under tracking</t>
  </si>
  <si>
    <t>past items: line items should be completed</t>
  </si>
  <si>
    <t>Item</t>
  </si>
  <si>
    <t>From</t>
  </si>
  <si>
    <t>To</t>
  </si>
  <si>
    <t>Description</t>
  </si>
  <si>
    <t>Standard</t>
  </si>
  <si>
    <t>Status</t>
  </si>
  <si>
    <t>B</t>
  </si>
  <si>
    <t>C</t>
  </si>
  <si>
    <t>D</t>
  </si>
  <si>
    <t>Key Issues</t>
  </si>
  <si>
    <t>Date to Close</t>
  </si>
  <si>
    <t>E</t>
  </si>
  <si>
    <t>F</t>
  </si>
  <si>
    <t>UNV2</t>
  </si>
  <si>
    <t>UNV1</t>
  </si>
  <si>
    <t>UPV0 Start</t>
  </si>
  <si>
    <t>n/a</t>
  </si>
  <si>
    <t>YES</t>
  </si>
  <si>
    <t>C/O</t>
  </si>
  <si>
    <t>ANI</t>
  </si>
  <si>
    <t>Feature/Function Modeling Status</t>
  </si>
  <si>
    <t>UNV0</t>
  </si>
  <si>
    <t>UPV2</t>
  </si>
  <si>
    <t>NO</t>
  </si>
  <si>
    <t>not started</t>
  </si>
  <si>
    <t>N/M</t>
  </si>
  <si>
    <t xml:space="preserve"> </t>
  </si>
  <si>
    <t>Number of Software Issues</t>
  </si>
  <si>
    <t>not planned yet</t>
  </si>
  <si>
    <t>signed off</t>
  </si>
  <si>
    <t>review complete</t>
  </si>
  <si>
    <t>finalized</t>
  </si>
  <si>
    <t>under work</t>
  </si>
  <si>
    <t>under review</t>
  </si>
  <si>
    <t>Pending Total</t>
  </si>
  <si>
    <t>A</t>
  </si>
  <si>
    <t>others</t>
  </si>
  <si>
    <t>Feature 1</t>
  </si>
  <si>
    <t>Feature 2</t>
  </si>
  <si>
    <t>Feature 3</t>
  </si>
  <si>
    <t>YES/NO</t>
  </si>
  <si>
    <t>Red/Yellow/Green</t>
  </si>
  <si>
    <t>Specification Criteria 1</t>
  </si>
  <si>
    <t>Review Criteria</t>
  </si>
  <si>
    <t>Level of Change</t>
  </si>
  <si>
    <t>PS</t>
  </si>
  <si>
    <t>UPV0</t>
  </si>
  <si>
    <t>UPV1</t>
  </si>
  <si>
    <t>Support Table required for "Today" calculation</t>
  </si>
  <si>
    <t>_YN</t>
  </si>
  <si>
    <t>_RYG</t>
  </si>
  <si>
    <t>_SC1</t>
  </si>
  <si>
    <t>_REV</t>
  </si>
  <si>
    <t>_ACN</t>
  </si>
  <si>
    <t>Weighting</t>
  </si>
  <si>
    <t>-</t>
  </si>
  <si>
    <t>ongoing</t>
  </si>
  <si>
    <t>planned</t>
  </si>
  <si>
    <t>review ongoing</t>
  </si>
  <si>
    <t># Issues:</t>
  </si>
  <si>
    <t>Y</t>
  </si>
  <si>
    <t>R</t>
  </si>
  <si>
    <t>2. Feature Development Status</t>
  </si>
  <si>
    <t>VP3</t>
  </si>
  <si>
    <t>#No</t>
  </si>
  <si>
    <t>Functional Limitation</t>
  </si>
  <si>
    <t>Item Type</t>
  </si>
  <si>
    <t>Name</t>
  </si>
  <si>
    <t>Item ID</t>
  </si>
  <si>
    <t>Partition</t>
  </si>
  <si>
    <t>Test Status</t>
  </si>
  <si>
    <t>Design Intent</t>
  </si>
  <si>
    <t>Cancelled</t>
  </si>
  <si>
    <t>No Specs</t>
  </si>
  <si>
    <t>Specs Available</t>
  </si>
  <si>
    <t>Clarifying Specs</t>
  </si>
  <si>
    <t>Specs Confirmed</t>
  </si>
  <si>
    <t>Production Intent</t>
  </si>
  <si>
    <t>Signed Off</t>
  </si>
  <si>
    <t>Cancelled (actual)</t>
  </si>
  <si>
    <t>No Specs (actual)</t>
  </si>
  <si>
    <t>Specs Available (actual)</t>
  </si>
  <si>
    <t>Clarifying Specs (actual)</t>
  </si>
  <si>
    <t>Specs Confirmed (actual)</t>
  </si>
  <si>
    <t>Design Intent (actual)</t>
  </si>
  <si>
    <t>Production Intent (actual)</t>
  </si>
  <si>
    <t>Signed Off (actual)</t>
  </si>
  <si>
    <t>Milestoen/Gateway</t>
  </si>
  <si>
    <t>MP2</t>
  </si>
  <si>
    <t>M3/VPb</t>
  </si>
  <si>
    <t>M1/VPa</t>
  </si>
  <si>
    <t>Pending Issues- fixed but not delivered yet</t>
  </si>
  <si>
    <t>Pending Retest - fixed and delivered, to be tested by Ford</t>
  </si>
  <si>
    <t>4. Exception/Limitation List</t>
  </si>
  <si>
    <t>Date</t>
  </si>
  <si>
    <t>Ford</t>
  </si>
  <si>
    <t>SW</t>
  </si>
  <si>
    <t>Delivery
Ford</t>
  </si>
  <si>
    <t>Date
sup. int.</t>
  </si>
  <si>
    <t>¬</t>
  </si>
  <si>
    <t>Current Status</t>
  </si>
  <si>
    <t>Pending Major</t>
  </si>
  <si>
    <t>Pending Minor</t>
  </si>
  <si>
    <t>Supplier Internal</t>
  </si>
  <si>
    <t>Issues Overview</t>
  </si>
  <si>
    <t>Open Internal</t>
  </si>
  <si>
    <t>Pending Internal</t>
  </si>
  <si>
    <t>Open Total</t>
  </si>
  <si>
    <t>Open Major Total</t>
  </si>
  <si>
    <t>Open Minor Total</t>
  </si>
  <si>
    <t>Pending Major Total</t>
  </si>
  <si>
    <t>Pending Minor Total</t>
  </si>
  <si>
    <t>Overall</t>
  </si>
  <si>
    <t>Milestones</t>
  </si>
  <si>
    <t>Issues</t>
  </si>
  <si>
    <t>Total</t>
  </si>
  <si>
    <t>Supplier</t>
  </si>
  <si>
    <t>Major</t>
  </si>
  <si>
    <t>Minor</t>
  </si>
  <si>
    <t>Open</t>
  </si>
  <si>
    <t>3. Issue Count - Chart</t>
  </si>
  <si>
    <t>Feature/Function Spec available (cascade to supplier)</t>
  </si>
  <si>
    <t>Feature/Function Spec accepted by supplier</t>
  </si>
  <si>
    <t>Released by</t>
  </si>
  <si>
    <t>Affected Programs:</t>
  </si>
  <si>
    <t xml:space="preserve">Ford </t>
  </si>
  <si>
    <t>Pending Re-Test</t>
  </si>
  <si>
    <t>Ford/Supplier</t>
  </si>
  <si>
    <t>Pending  Re-Test Major</t>
  </si>
  <si>
    <t>Pending  Re-Test Minor</t>
  </si>
  <si>
    <t>Pending Re-Test Total</t>
  </si>
  <si>
    <t>Issue opened</t>
  </si>
  <si>
    <t>Issue analyzed and assigned</t>
  </si>
  <si>
    <t>Issue Breakdown</t>
  </si>
  <si>
    <t>Issue Raised</t>
  </si>
  <si>
    <t>Hardware Specification  accepted by supplier</t>
  </si>
  <si>
    <t>Hardware Specification available (cascade to supplier)</t>
  </si>
  <si>
    <t xml:space="preserve">Base Technologies &amp; Non Funtional </t>
  </si>
  <si>
    <t>Feature/Function Implementation Status</t>
  </si>
  <si>
    <t>Plan</t>
  </si>
  <si>
    <t>Actual</t>
  </si>
  <si>
    <t>Forecast</t>
  </si>
  <si>
    <t>Development Maturity</t>
  </si>
  <si>
    <t>_DM</t>
  </si>
  <si>
    <t>_TSt</t>
  </si>
  <si>
    <t>tested</t>
  </si>
  <si>
    <t>pass</t>
  </si>
  <si>
    <t>Issue Throughput 
since last report</t>
  </si>
  <si>
    <t>opened</t>
  </si>
  <si>
    <t>Start</t>
  </si>
  <si>
    <t>Yes</t>
  </si>
  <si>
    <t>days</t>
  </si>
  <si>
    <t>Design Intent Today Plan</t>
  </si>
  <si>
    <t>Design Intent  Today Actual</t>
  </si>
  <si>
    <t>Specs Available Today Plan</t>
  </si>
  <si>
    <t>Specs Available Today Actual</t>
  </si>
  <si>
    <t>Specs Confirmed Today Plan</t>
  </si>
  <si>
    <t>Specs Confirmed Today Actual</t>
  </si>
  <si>
    <t>Design Intent Today Actual</t>
  </si>
  <si>
    <t>Supplier DV Complete Plan</t>
  </si>
  <si>
    <t>Supplier DV Complete Actual</t>
  </si>
  <si>
    <t>Today's bar</t>
  </si>
  <si>
    <t>Month</t>
  </si>
  <si>
    <t>Coding Completion</t>
  </si>
  <si>
    <t>Target:</t>
  </si>
  <si>
    <t>Actual:</t>
  </si>
  <si>
    <t>00 Cancelled</t>
  </si>
  <si>
    <t>01 No Specs</t>
  </si>
  <si>
    <t>02 Specs Available</t>
  </si>
  <si>
    <t>03 Clarifying Specs</t>
  </si>
  <si>
    <t>04 Specs Confirmed</t>
  </si>
  <si>
    <t>05 Design Intent</t>
  </si>
  <si>
    <t>06 Production Intent</t>
  </si>
  <si>
    <t>07 Signed Off</t>
  </si>
  <si>
    <t>Issue Throughput</t>
  </si>
  <si>
    <t>Opened</t>
  </si>
  <si>
    <t>Closed</t>
  </si>
  <si>
    <t>Open Issues</t>
  </si>
  <si>
    <t>base 1</t>
  </si>
  <si>
    <t>base 2</t>
  </si>
  <si>
    <t>new</t>
  </si>
  <si>
    <t>solved</t>
  </si>
  <si>
    <t>actual</t>
  </si>
  <si>
    <t>Filing Date:</t>
  </si>
  <si>
    <t>Months prior to MP1:</t>
  </si>
  <si>
    <t>Line Item</t>
  </si>
  <si>
    <t>CAN Message List Complete and accepted</t>
  </si>
  <si>
    <t>Feature/Function Test Spec Status</t>
  </si>
  <si>
    <t>Supllier DV Complete</t>
  </si>
  <si>
    <t>Max Value</t>
  </si>
  <si>
    <t>Feature / Function Development</t>
  </si>
  <si>
    <t>NOS implemented</t>
  </si>
  <si>
    <t>Diagnostic implemented</t>
  </si>
  <si>
    <t>Software Download implemented</t>
  </si>
  <si>
    <t>Gateway implemented</t>
  </si>
  <si>
    <t>Non Functional reqirements implemented</t>
  </si>
  <si>
    <t>oher Base Technologies implemented</t>
  </si>
  <si>
    <t>Milestone Date</t>
  </si>
  <si>
    <t>Planned SW (incl. Internal) by Supplier</t>
  </si>
  <si>
    <t>No</t>
  </si>
  <si>
    <t>Extra configs</t>
  </si>
  <si>
    <t>RYG_lim_list</t>
  </si>
  <si>
    <t>&lt;Supplier name&gt; Supplier Report</t>
  </si>
  <si>
    <t>&lt;role-position&gt;</t>
  </si>
  <si>
    <t>M-1</t>
  </si>
  <si>
    <t>VP T/C</t>
  </si>
  <si>
    <t>Program:</t>
  </si>
  <si>
    <t>Topic:</t>
  </si>
  <si>
    <t>MV Check</t>
  </si>
  <si>
    <t>% 1st pass total</t>
  </si>
  <si>
    <t>Test Status - DV first execution</t>
  </si>
  <si>
    <t>% passed total</t>
  </si>
  <si>
    <t>Rev</t>
  </si>
  <si>
    <t>v1.01</t>
  </si>
  <si>
    <t>v1.02</t>
  </si>
  <si>
    <t>v1.03</t>
  </si>
  <si>
    <t>Function</t>
  </si>
  <si>
    <t>a</t>
  </si>
  <si>
    <t>Revision</t>
  </si>
  <si>
    <t>Issue-Test Chart Data
 - Bug-fix: Max Value position from Issue-Test Chart Data (first column)</t>
  </si>
  <si>
    <t>Bug fix macro scaling Issue count chart
Bug fix Months prior to MP1</t>
  </si>
  <si>
    <t>PLAN</t>
  </si>
  <si>
    <t>ACTUAL</t>
  </si>
  <si>
    <t>FORECAST</t>
  </si>
  <si>
    <t>VSEM_Item ID</t>
  </si>
  <si>
    <t>VSEM_Name</t>
  </si>
  <si>
    <t>DCR</t>
  </si>
  <si>
    <t>UP</t>
  </si>
  <si>
    <t>CO</t>
  </si>
  <si>
    <t>Level 
of Change</t>
  </si>
  <si>
    <t>_eol_</t>
  </si>
  <si>
    <t>UN/UP developement</t>
  </si>
  <si>
    <t>UN/UP</t>
  </si>
  <si>
    <t>UN</t>
  </si>
  <si>
    <t>Maturity Level</t>
  </si>
  <si>
    <t>b</t>
  </si>
  <si>
    <t>c</t>
  </si>
  <si>
    <t>Forecast Chart - Replaced function</t>
  </si>
  <si>
    <t>Forecast Chart - Item ID</t>
  </si>
  <si>
    <t>Forecast Chart - DCR for a newly introduced Feature/Function</t>
  </si>
  <si>
    <t>only open DCRs that replace an existing item</t>
  </si>
  <si>
    <t>Only items  that will be replaced by new DCRs</t>
  </si>
  <si>
    <t>DCR opened for new added items</t>
  </si>
  <si>
    <t>Plan + DCR_open wo Replaced f/F</t>
  </si>
  <si>
    <t>DCR_open that replaces an existing f/F</t>
  </si>
  <si>
    <t>Functions replaced by DCR_open</t>
  </si>
  <si>
    <t>DCRs forecast for the new items</t>
  </si>
  <si>
    <t>d</t>
  </si>
  <si>
    <t>e</t>
  </si>
  <si>
    <t>f</t>
  </si>
  <si>
    <t>y</t>
  </si>
  <si>
    <t>NR</t>
  </si>
  <si>
    <t>Item ID (LHS)</t>
  </si>
  <si>
    <t>Name (LHS)</t>
  </si>
  <si>
    <t>Revision (LHS)</t>
  </si>
  <si>
    <t>VSEM_Revision</t>
  </si>
  <si>
    <t>?</t>
  </si>
  <si>
    <t>DCR_quote</t>
  </si>
  <si>
    <t>Initial planning &amp; DCR_quote w/o replaced Items</t>
  </si>
  <si>
    <t>Sel_Prog</t>
  </si>
  <si>
    <t>Selected Progam</t>
  </si>
  <si>
    <t>Program row number
from Config I Scaling:</t>
  </si>
  <si>
    <t>OKTB date:</t>
  </si>
  <si>
    <t>PS date:</t>
  </si>
  <si>
    <t>OKTB row</t>
  </si>
  <si>
    <t>Start row (usually PS):</t>
  </si>
  <si>
    <t>M-1 DC</t>
  </si>
  <si>
    <t>Tracked Line Items</t>
  </si>
  <si>
    <t>v1.1</t>
  </si>
  <si>
    <t>ECU</t>
  </si>
  <si>
    <t>v1.11</t>
  </si>
  <si>
    <t>New features added:
- worksheet naming automated as per configuration</t>
  </si>
  <si>
    <t>Classification</t>
  </si>
  <si>
    <t>v1.2</t>
  </si>
  <si>
    <t xml:space="preserve">Date to Close </t>
  </si>
  <si>
    <t>Feature/Function Development</t>
  </si>
  <si>
    <t>Key Issue1</t>
  </si>
  <si>
    <t>Key Issue2</t>
  </si>
  <si>
    <t>Key Issue3</t>
  </si>
  <si>
    <t>Key Issue4</t>
  </si>
  <si>
    <t>Key Issue5</t>
  </si>
  <si>
    <t>Key Issue7</t>
  </si>
  <si>
    <t>Base Technologies</t>
  </si>
  <si>
    <t>v1.3</t>
  </si>
  <si>
    <t>New features added:
- Multiple programs handling
- LHS translation tabs
- DCR forecast
details are given in Supplier report documentation</t>
  </si>
  <si>
    <t>c2</t>
  </si>
  <si>
    <t>v1.31</t>
  </si>
  <si>
    <t>Fixed issue table for "pending retest" count</t>
  </si>
  <si>
    <t>v1.32</t>
  </si>
  <si>
    <t>v1.4</t>
  </si>
  <si>
    <t>v1.41</t>
  </si>
  <si>
    <t>Bug-fix: 1. automatically fixing of cells height for Key Issues and Limitations
            2. automatically data labels for Open Issues diagram
            3. adding/inserting lines in FFD-tab</t>
  </si>
  <si>
    <t>Added: Limitations forwarding algorithm
           2 buttons "Update" and "Clear" to Limitation List (automated auto-population)
           "Issue Chart Data" tab for each program</t>
  </si>
  <si>
    <t>Added: Key Issues forwarding  algorithm
            2 buttons "Update" and "Clear" to Key Issues (automated auto-population)</t>
  </si>
  <si>
    <t>Removed variables with no use</t>
  </si>
  <si>
    <t xml:space="preserve">Add dynamic Summary Sheet and SW Status Report
Removed "Update" and "Clear" buttons </t>
  </si>
  <si>
    <t>&lt;ECU&gt;</t>
  </si>
  <si>
    <t>Prog2</t>
  </si>
  <si>
    <t>Prog3</t>
  </si>
  <si>
    <t>Prog4</t>
  </si>
  <si>
    <t>Prog5</t>
  </si>
  <si>
    <t>Prog6</t>
  </si>
  <si>
    <t>Prog7</t>
  </si>
  <si>
    <t>Prog8</t>
  </si>
  <si>
    <t>Prog9</t>
  </si>
  <si>
    <t>v1.42</t>
  </si>
  <si>
    <t>Format and bug fixes</t>
  </si>
  <si>
    <t/>
  </si>
  <si>
    <t>Milestone</t>
  </si>
  <si>
    <t>Lead Timing</t>
  </si>
  <si>
    <t>sdretsk1</t>
  </si>
  <si>
    <t>v1.43</t>
  </si>
  <si>
    <t>CDS ID</t>
  </si>
  <si>
    <t>Add dynamic Key Dates with SW Drops</t>
  </si>
  <si>
    <t>oislamo1</t>
  </si>
  <si>
    <r>
      <t xml:space="preserve">TAB "SW Status Report"  
Line 67: Coding Completion table, 
the values for </t>
    </r>
    <r>
      <rPr>
        <i/>
        <sz val="10"/>
        <color theme="1"/>
        <rFont val="Arial"/>
        <family val="2"/>
      </rPr>
      <t>Target</t>
    </r>
    <r>
      <rPr>
        <sz val="10"/>
        <color theme="1"/>
        <rFont val="Arial"/>
        <family val="2"/>
      </rPr>
      <t xml:space="preserve"> and </t>
    </r>
    <r>
      <rPr>
        <i/>
        <sz val="10"/>
        <color theme="1"/>
        <rFont val="Arial"/>
        <family val="2"/>
      </rPr>
      <t>Actual</t>
    </r>
    <r>
      <rPr>
        <sz val="10"/>
        <color theme="1"/>
        <rFont val="Arial"/>
        <family val="2"/>
      </rPr>
      <t xml:space="preserve"> cells are now taken from</t>
    </r>
    <r>
      <rPr>
        <i/>
        <sz val="10"/>
        <color theme="1"/>
        <rFont val="Arial"/>
        <family val="2"/>
      </rPr>
      <t xml:space="preserve"> 'Issue-Test Chart Data'!B4</t>
    </r>
    <r>
      <rPr>
        <sz val="10"/>
        <color theme="1"/>
        <rFont val="Arial"/>
        <family val="2"/>
      </rPr>
      <t xml:space="preserve"> and</t>
    </r>
    <r>
      <rPr>
        <i/>
        <sz val="10"/>
        <color theme="1"/>
        <rFont val="Arial"/>
        <family val="2"/>
      </rPr>
      <t xml:space="preserve"> 'Issue-Test Chart Data'!B5
</t>
    </r>
    <r>
      <rPr>
        <sz val="10"/>
        <color theme="1"/>
        <rFont val="Arial"/>
        <family val="2"/>
      </rPr>
      <t>TAB Issue-Test Chart Data
formula update in cells B37:B54
Copy cell B34 and Paste just the formula in cells B37:B54
bug fix
TAB Configuration | Scaling
HW_SPEC_CASC_VAL takes its value from cell B31</t>
    </r>
  </si>
  <si>
    <t>Tab Issue-Test Chart Data: improved current status formula
Tab Feat-Func-Development: formula update &amp; lock the Plan columns
Key Dates linked with Config Tab;
Config TAB extended by UP relevant milestones
Header Summary Sheet TAB linked with SW Status Report TAB 
Scale adjustement of issue chart automated
max value for Milestones in  TAB  Issue-Test Chart Data aligned with automation in issue chart</t>
  </si>
  <si>
    <t>Summary sheet header
 - autopopulate milestone using Filing date
 - rename "dateToday" -&gt; "filingDate"
Issue-Test Chart Data
 - Bug-fix: Max Value position from Issue-Test Chart Data
 - Use generic formula to get milestones date from Configuration/Scaling Tab
Aggregated FIP Data:
 - Bug-fix: Today's bar formula fixed (not properly displayed  whenever Filing date matched last day of the month)
 - Bug-fix: formula that picks the values for Summary Sheet State column was fixed (returned wrong values whenever Filing date matched last day of the month)
 - Forecast table dissapears (new way to introduces the forecast)
Feat-Func-Development Tab:
 - new way to update actual values. Same logic applier as per planned table
 - Forecast columns were brought near Actual Table
 - cancelled lines are greyed out
 - Bug- fix: improved formula to calculate actual/planned/forecast values</t>
  </si>
  <si>
    <t>drop</t>
  </si>
  <si>
    <t>&lt;name&gt;</t>
  </si>
  <si>
    <t>v1.44</t>
  </si>
  <si>
    <t>Add differentiation between Lead Program Timing and other programs to support right assigning of late sw drops. 
Add variable tolerance for late SW drops to "Supplier Config" Tab.</t>
  </si>
  <si>
    <t>v1.45</t>
  </si>
  <si>
    <t>Add differentiation between Lead Program Timing and other programs to support right assigning of late sw drops. 
Add variable tolerance for late SW drops to "Supplier Config" Tab.
Bug-fix: usage of "X" and "x" in the "Supplier Config", "Key Issues", "Limitation List"
Bug-fix: calculation of the "days after program start"</t>
  </si>
  <si>
    <t>v1.46</t>
  </si>
  <si>
    <t>Add "Tolerance" to the "Supplier Config" Tab.
Add dynamic "Forecat" to the "Feat-Func-Dev Tab. 
Bug-fix: adjustment of the X-axis in the Feat-Func-Dev area chart.</t>
  </si>
  <si>
    <t>v1.47</t>
  </si>
  <si>
    <t>Comment</t>
  </si>
  <si>
    <t>"Supplier Config" Tab: design change of SW drops area allows separate drop date input for each program.</t>
  </si>
  <si>
    <t>SW 1.0</t>
  </si>
  <si>
    <t>SW 2.0</t>
  </si>
  <si>
    <t>SW 3.0</t>
  </si>
  <si>
    <t>SW 4.0</t>
  </si>
  <si>
    <t>SW 5.0</t>
  </si>
  <si>
    <t>v1.48</t>
  </si>
  <si>
    <t>Adjust macro to copy SW drops from "Supplier Config" into "Aggregated Data".
Add error handling for file title and overdue dates in the "Issue Chart Data" tab.
Add notification activated by closing of the document.</t>
  </si>
  <si>
    <t xml:space="preserve">Program </t>
  </si>
  <si>
    <t>Marker</t>
  </si>
  <si>
    <t>Data</t>
  </si>
  <si>
    <t>v1.49</t>
  </si>
  <si>
    <t>Add automatically scaled "Open Issues" chart.
Add tab "Forecast Storage" used for adjustable "FDJ and VP Forecast Charts" dependent on selected program. 
Change tabs location and colour.
Delete RYG valuation cells from "Status Report".
Add conditional formatting to "Plan" and "Actual" areas of the "Feat-Func-Developement" to check the monotony.</t>
  </si>
  <si>
    <t>Issue
 Raised</t>
  </si>
  <si>
    <t>Open Major Issue</t>
  </si>
  <si>
    <t>Missing Feature/Function</t>
  </si>
  <si>
    <t>Design Change Request</t>
  </si>
  <si>
    <t>Pending Issue</t>
  </si>
  <si>
    <t>Pending Retest</t>
  </si>
  <si>
    <t>Open Minor Issue</t>
  </si>
  <si>
    <t>v1.50</t>
  </si>
  <si>
    <t>Select program:</t>
  </si>
  <si>
    <t>ICA</t>
  </si>
  <si>
    <t>PCA</t>
  </si>
  <si>
    <t>Interim
Containment
Action</t>
  </si>
  <si>
    <t>Permanent
Containment
Action</t>
  </si>
  <si>
    <t>limitation1</t>
  </si>
  <si>
    <t>limitation2</t>
  </si>
  <si>
    <t>limitation3</t>
  </si>
  <si>
    <t>limitation4</t>
  </si>
  <si>
    <t>limitation5</t>
  </si>
  <si>
    <t>limitation6</t>
  </si>
  <si>
    <t>limitation7</t>
  </si>
  <si>
    <t>limitation8</t>
  </si>
  <si>
    <t>limitation9</t>
  </si>
  <si>
    <t>limitation10</t>
  </si>
  <si>
    <t>limitation11</t>
  </si>
  <si>
    <t>PCA &lt;Build&gt; Availability</t>
  </si>
  <si>
    <t>Key Issue6
fffff</t>
  </si>
  <si>
    <t>Key Issue8
hhhhhh
sdfsdfsdfsdf</t>
  </si>
  <si>
    <t>limitation12
sdfsdfsdf
sdfsdfs
sdfsf</t>
  </si>
  <si>
    <t>Add "Pendings" to automatically population of "Limitation List".
Rework "DCR_Forecast" tab, automatically timing update for selected program (x-axis).
Fix date for FDJ and VP Forecast (last day of the month instead of real milestone date). 
Add description for DI and PI-C.</t>
  </si>
  <si>
    <t>Feature / Function Verification</t>
  </si>
  <si>
    <t>Feature/Function Verification</t>
  </si>
  <si>
    <t>Fucntion A</t>
  </si>
  <si>
    <t>Fucntion B</t>
  </si>
  <si>
    <t>Fucntion C</t>
  </si>
  <si>
    <t>Fucntion D</t>
  </si>
  <si>
    <t>Fucntion E</t>
  </si>
  <si>
    <t>Fucntion F</t>
  </si>
  <si>
    <t>Fucntion Z</t>
  </si>
  <si>
    <t>New</t>
  </si>
  <si>
    <t>Modified</t>
  </si>
  <si>
    <t>Key Issue</t>
  </si>
  <si>
    <t>Number of Issues</t>
  </si>
  <si>
    <t>SW Completion</t>
  </si>
  <si>
    <t>Changes Since Last Report</t>
  </si>
  <si>
    <t>Open Total Forecast for Issue Chart</t>
  </si>
  <si>
    <t>Degree of completion - planned [%]</t>
  </si>
  <si>
    <t>Degree of completion - current [%]</t>
  </si>
  <si>
    <t>v1.51</t>
  </si>
  <si>
    <t>Renew Issue Chart Data tab design.</t>
  </si>
  <si>
    <t>Open eTracker, newly raised</t>
  </si>
  <si>
    <t>Pending eTracker, root cause identified</t>
  </si>
  <si>
    <t>Closed eTracker</t>
  </si>
  <si>
    <t>Open Internal, newly raised</t>
  </si>
  <si>
    <t>Pending Internal, root cause identified</t>
  </si>
  <si>
    <t>Closed Internal</t>
  </si>
  <si>
    <t>CAN Message List complete and accepted</t>
  </si>
  <si>
    <t>Hardware Specification available 
(cascade to supplier)</t>
  </si>
  <si>
    <t>Hardware Specification 
accepted by supplier</t>
  </si>
  <si>
    <t>Program Timing</t>
  </si>
  <si>
    <t>Days after PS</t>
  </si>
  <si>
    <t>SW Timing</t>
  </si>
  <si>
    <t>Prog1</t>
  </si>
  <si>
    <t>Report Granularity</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</si>
</sst>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164" formatCode="d\ mmm\ yy"/>
    <numFmt numFmtId="165" formatCode="[$-409]d\-mmm\-yyyy;@"/>
    <numFmt numFmtId="166" formatCode="0.0"/>
    <numFmt numFmtId="167" formatCode="[$-409]d\-mmm\-yy;@"/>
    <numFmt numFmtId="168" formatCode="&quot;$&quot;* #,##0_);[Red]&quot;$&quot;* \(#,##0\)"/>
    <numFmt numFmtId="169" formatCode="&quot;$&quot;* #,##0.00_);[Red]&quot;$&quot;* \(#,##0.00\)"/>
    <numFmt numFmtId="170" formatCode="0_)%;\(0\)%"/>
    <numFmt numFmtId="171" formatCode="0.0\ %;\(0.0\)%"/>
    <numFmt numFmtId="172" formatCode="#,##0_);[Red]\ \(#,##0\)"/>
    <numFmt numFmtId="173" formatCode="_-* #,##0.00\ [$€-1]_-;\-* #,##0.00\ [$€-1]_-;_-* &quot;-&quot;??\ [$€-1]_-"/>
    <numFmt numFmtId="174" formatCode="&quot;$&quot;#,##0.0_);&quot;$&quot;\(#,##0.0\)"/>
    <numFmt numFmtId="175" formatCode=";;*__)"/>
    <numFmt numFmtId="176" formatCode="_-* #,##0\ &quot;DM&quot;_-;\-* #,##0\ &quot;DM&quot;_-;_-* &quot;-&quot;\ &quot;DM&quot;_-;_-@_-"/>
    <numFmt numFmtId="177" formatCode="_-* #,##0.00\ &quot;DM&quot;_-;\-* #,##0.00\ &quot;DM&quot;_-;_-* &quot;-&quot;??\ &quot;DM&quot;_-;_-@_-"/>
    <numFmt numFmtId="178" formatCode="[$-407]mmm/\ yy;@"/>
    <numFmt numFmtId="179" formatCode="[$-407]d/\ mmm\ yy;@"/>
    <numFmt numFmtId="180" formatCode="[$-407]d/\ mmm/\ yy;@"/>
    <numFmt numFmtId="181" formatCode="[$-407]mmmm\ yy;@"/>
    <numFmt numFmtId="182" formatCode="[$-409]dd\-mmm\-yy;@"/>
    <numFmt numFmtId="183" formatCode="[$-407]d/\ mmmm\ yyyy;@"/>
    <numFmt numFmtId="184" formatCode="[$-407]d/\ mmm/\ yyyy;@"/>
  </numFmts>
  <fonts count="67">
    <font>
      <sz val="10"/>
      <color theme="1"/>
      <name val="Arial"/>
      <family val="2"/>
    </font>
    <font>
      <sz val="10"/>
      <name val="Arial"/>
      <family val="2"/>
    </font>
    <font>
      <b/>
      <sz val="10"/>
      <name val="Arial"/>
      <family val="2"/>
    </font>
    <font>
      <b/>
      <sz val="14"/>
      <name val="Arial"/>
      <family val="2"/>
    </font>
    <font>
      <b/>
      <sz val="12"/>
      <name val="Arial"/>
      <family val="2"/>
    </font>
    <font>
      <sz val="12"/>
      <name val="Arial"/>
      <family val="2"/>
    </font>
    <font>
      <b/>
      <sz val="11"/>
      <name val="Arial"/>
      <family val="2"/>
    </font>
    <font>
      <b/>
      <sz val="28"/>
      <name val="Arial"/>
      <family val="2"/>
    </font>
    <font>
      <b/>
      <sz val="16"/>
      <name val="Arial"/>
      <family val="2"/>
    </font>
    <font>
      <sz val="22"/>
      <name val="Arial"/>
      <family val="2"/>
    </font>
    <font>
      <sz val="12"/>
      <color indexed="8"/>
      <name val="Arial"/>
      <family val="2"/>
    </font>
    <font>
      <b/>
      <sz val="12"/>
      <color indexed="8"/>
      <name val="Arial"/>
      <family val="2"/>
    </font>
    <font>
      <b/>
      <sz val="10"/>
      <color indexed="8"/>
      <name val="Arial"/>
      <family val="2"/>
    </font>
    <font>
      <sz val="10"/>
      <color indexed="8"/>
      <name val="Arial"/>
      <family val="2"/>
    </font>
    <font>
      <sz val="8"/>
      <name val="Arial"/>
      <family val="2"/>
    </font>
    <font>
      <b/>
      <sz val="8"/>
      <color indexed="81"/>
      <name val="Tahoma"/>
      <family val="2"/>
    </font>
    <font>
      <sz val="8"/>
      <color indexed="81"/>
      <name val="Tahoma"/>
      <family val="2"/>
    </font>
    <font>
      <b/>
      <sz val="7"/>
      <color indexed="8"/>
      <name val="Arial"/>
      <family val="2"/>
    </font>
    <font>
      <sz val="8.5"/>
      <name val="LinePrinter"/>
      <family val="2"/>
    </font>
    <font>
      <sz val="9"/>
      <color indexed="8"/>
      <name val="Arial"/>
      <family val="2"/>
    </font>
    <font>
      <sz val="11"/>
      <name val="ＭＳ Ｐゴシック"/>
      <charset val="128"/>
    </font>
    <font>
      <sz val="12"/>
      <name val="細明朝体"/>
      <family val="3"/>
      <charset val="128"/>
    </font>
    <font>
      <b/>
      <sz val="12"/>
      <color theme="1"/>
      <name val="Arial"/>
      <family val="2"/>
    </font>
    <font>
      <b/>
      <sz val="10"/>
      <color theme="1"/>
      <name val="Arial"/>
      <family val="2"/>
    </font>
    <font>
      <sz val="10"/>
      <color theme="1"/>
      <name val="Arial"/>
      <family val="2"/>
    </font>
    <font>
      <sz val="11"/>
      <color theme="1"/>
      <name val="Calibri"/>
      <family val="2"/>
      <scheme val="minor"/>
    </font>
    <font>
      <b/>
      <sz val="14"/>
      <color theme="1"/>
      <name val="Arial"/>
      <family val="2"/>
    </font>
    <font>
      <sz val="12"/>
      <name val="Symbol"/>
      <family val="1"/>
      <charset val="2"/>
    </font>
    <font>
      <sz val="18"/>
      <color theme="1"/>
      <name val="Arial"/>
      <family val="2"/>
    </font>
    <font>
      <b/>
      <i/>
      <sz val="12"/>
      <name val="Arial"/>
      <family val="2"/>
    </font>
    <font>
      <i/>
      <sz val="10"/>
      <color theme="1"/>
      <name val="Arial"/>
      <family val="2"/>
    </font>
    <font>
      <u/>
      <sz val="10"/>
      <color theme="10"/>
      <name val="Arial"/>
      <family val="2"/>
    </font>
    <font>
      <sz val="11"/>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i/>
      <sz val="10"/>
      <name val="Arial"/>
      <family val="2"/>
    </font>
    <font>
      <b/>
      <sz val="18"/>
      <color indexed="56"/>
      <name val="Cambria"/>
      <family val="2"/>
    </font>
    <font>
      <b/>
      <sz val="11"/>
      <color indexed="8"/>
      <name val="Calibri"/>
      <family val="2"/>
    </font>
    <font>
      <sz val="11"/>
      <color indexed="10"/>
      <name val="Calibri"/>
      <family val="2"/>
    </font>
    <font>
      <sz val="8"/>
      <color theme="1"/>
      <name val="Arial"/>
      <family val="2"/>
    </font>
    <font>
      <b/>
      <sz val="16"/>
      <color theme="1"/>
      <name val="Arial"/>
      <family val="2"/>
    </font>
    <font>
      <sz val="9"/>
      <color indexed="81"/>
      <name val="Tahoma"/>
      <family val="2"/>
    </font>
    <font>
      <b/>
      <sz val="9"/>
      <color indexed="81"/>
      <name val="Tahoma"/>
      <family val="2"/>
    </font>
    <font>
      <b/>
      <sz val="16"/>
      <color indexed="8"/>
      <name val="Arial"/>
      <family val="2"/>
    </font>
    <font>
      <b/>
      <sz val="18"/>
      <name val="Arial"/>
      <family val="2"/>
    </font>
    <font>
      <b/>
      <u/>
      <sz val="16"/>
      <color theme="1"/>
      <name val="Arial"/>
      <family val="2"/>
    </font>
    <font>
      <b/>
      <sz val="11"/>
      <color theme="1"/>
      <name val="Arial"/>
      <family val="2"/>
    </font>
    <font>
      <b/>
      <sz val="24"/>
      <name val="Arial"/>
      <family val="2"/>
    </font>
    <font>
      <strike/>
      <sz val="10"/>
      <name val="Arial"/>
      <family val="2"/>
    </font>
    <font>
      <strike/>
      <sz val="10"/>
      <color theme="1"/>
      <name val="Arial"/>
      <family val="2"/>
    </font>
    <font>
      <sz val="16"/>
      <name val="Arial"/>
      <family val="2"/>
    </font>
    <font>
      <b/>
      <sz val="8"/>
      <name val="Arial"/>
      <family val="2"/>
    </font>
    <font>
      <sz val="9"/>
      <name val="Arial"/>
      <family val="2"/>
    </font>
    <font>
      <sz val="10"/>
      <color rgb="FF000000"/>
      <name val="Arial"/>
      <family val="2"/>
    </font>
    <font>
      <b/>
      <sz val="11"/>
      <color indexed="8"/>
      <name val="Arial"/>
      <family val="2"/>
    </font>
  </fonts>
  <fills count="76">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0000"/>
        <bgColor indexed="64"/>
      </patternFill>
    </fill>
    <fill>
      <patternFill patternType="solid">
        <fgColor indexed="23"/>
        <bgColor indexed="64"/>
      </patternFill>
    </fill>
    <fill>
      <patternFill patternType="solid">
        <fgColor rgb="FFCCECFF"/>
        <bgColor indexed="64"/>
      </patternFill>
    </fill>
    <fill>
      <patternFill patternType="solid">
        <fgColor rgb="FFFFCC66"/>
        <bgColor indexed="64"/>
      </patternFill>
    </fill>
    <fill>
      <patternFill patternType="solid">
        <fgColor indexed="47"/>
        <bgColor indexed="64"/>
      </patternFill>
    </fill>
    <fill>
      <patternFill patternType="solid">
        <fgColor theme="0" tint="-4.9989318521683403E-2"/>
        <bgColor indexed="64"/>
      </patternFill>
    </fill>
    <fill>
      <patternFill patternType="solid">
        <fgColor rgb="FFEAEAEA"/>
        <bgColor indexed="64"/>
      </patternFill>
    </fill>
    <fill>
      <patternFill patternType="solid">
        <fgColor indexed="26"/>
        <bgColor indexed="64"/>
      </patternFill>
    </fill>
    <fill>
      <patternFill patternType="solid">
        <fgColor indexed="9"/>
        <bgColor indexed="64"/>
      </patternFill>
    </fill>
    <fill>
      <patternFill patternType="solid">
        <fgColor rgb="FFFFFF00"/>
        <bgColor indexed="64"/>
      </patternFill>
    </fill>
    <fill>
      <patternFill patternType="solid">
        <fgColor theme="1"/>
        <bgColor indexed="64"/>
      </patternFill>
    </fill>
    <fill>
      <patternFill patternType="lightTrellis"/>
    </fill>
    <fill>
      <patternFill patternType="lightTrellis">
        <bgColor indexed="9"/>
      </patternFill>
    </fill>
    <fill>
      <patternFill patternType="lightTrellis">
        <bgColor indexed="22"/>
      </patternFill>
    </fill>
    <fill>
      <patternFill patternType="lightTrellis">
        <bgColor rgb="FF92D050"/>
      </patternFill>
    </fill>
    <fill>
      <patternFill patternType="lightTrellis">
        <bgColor rgb="FFFFFF66"/>
      </patternFill>
    </fill>
    <fill>
      <patternFill patternType="solid">
        <fgColor indexed="65"/>
        <bgColor indexed="64"/>
      </patternFill>
    </fill>
    <fill>
      <patternFill patternType="lightTrellis">
        <bgColor rgb="FF00B050"/>
      </patternFill>
    </fill>
    <fill>
      <patternFill patternType="lightTrellis">
        <bgColor rgb="FFEAEAEA"/>
      </patternFill>
    </fill>
    <fill>
      <patternFill patternType="lightTrellis">
        <bgColor rgb="FFFFC000"/>
      </patternFill>
    </fill>
    <fill>
      <patternFill patternType="lightTrellis">
        <bgColor indexed="4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bgColor indexed="64"/>
      </patternFill>
    </fill>
    <fill>
      <patternFill patternType="lightTrellis">
        <bgColor rgb="FFFFFF00"/>
      </patternFill>
    </fill>
    <fill>
      <patternFill patternType="solid">
        <fgColor theme="0"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lightTrellis">
        <bgColor theme="0"/>
      </patternFill>
    </fill>
    <fill>
      <patternFill patternType="solid">
        <fgColor rgb="FFFFFF99"/>
        <bgColor indexed="64"/>
      </patternFill>
    </fill>
    <fill>
      <patternFill patternType="solid">
        <fgColor theme="9" tint="0.39991454817346722"/>
        <bgColor indexed="64"/>
      </patternFill>
    </fill>
    <fill>
      <patternFill patternType="solid">
        <fgColor theme="0" tint="-0.249977111117893"/>
        <bgColor indexed="64"/>
      </patternFill>
    </fill>
    <fill>
      <patternFill patternType="solid">
        <fgColor theme="9" tint="0.39997558519241921"/>
        <bgColor indexed="64"/>
      </patternFill>
    </fill>
    <fill>
      <patternFill patternType="lightTrellis">
        <bgColor rgb="FFFFFF99"/>
      </patternFill>
    </fill>
    <fill>
      <patternFill patternType="lightTrellis">
        <bgColor theme="9" tint="0.39997558519241921"/>
      </patternFill>
    </fill>
    <fill>
      <patternFill patternType="lightTrellis">
        <bgColor theme="1"/>
      </patternFill>
    </fill>
    <fill>
      <patternFill patternType="lightTrellis">
        <fgColor auto="1"/>
        <bgColor theme="0" tint="-0.249977111117893"/>
      </patternFill>
    </fill>
    <fill>
      <patternFill patternType="lightTrellis">
        <fgColor auto="1"/>
        <bgColor rgb="FFFFFF99"/>
      </patternFill>
    </fill>
    <fill>
      <patternFill patternType="lightTrellis">
        <fgColor auto="1"/>
      </patternFill>
    </fill>
    <fill>
      <patternFill patternType="lightTrellis">
        <fgColor auto="1"/>
        <bgColor rgb="FFFF0000"/>
      </patternFill>
    </fill>
    <fill>
      <patternFill patternType="lightTrellis">
        <fgColor auto="1"/>
        <bgColor indexed="10"/>
      </patternFill>
    </fill>
    <fill>
      <patternFill patternType="lightTrellis">
        <fgColor auto="1"/>
        <bgColor indexed="42"/>
      </patternFill>
    </fill>
    <fill>
      <patternFill patternType="lightTrellis">
        <fgColor auto="1"/>
        <bgColor rgb="FFFFFF00"/>
      </patternFill>
    </fill>
    <fill>
      <patternFill patternType="lightTrellis">
        <fgColor auto="1"/>
        <bgColor indexed="13"/>
      </patternFill>
    </fill>
    <fill>
      <patternFill patternType="lightTrellis">
        <fgColor auto="1"/>
        <bgColor indexed="43"/>
      </patternFill>
    </fill>
    <fill>
      <patternFill patternType="lightTrellis">
        <fgColor auto="1"/>
        <bgColor indexed="11"/>
      </patternFill>
    </fill>
    <fill>
      <patternFill patternType="lightTrellis">
        <fgColor auto="1"/>
        <bgColor rgb="FF92D050"/>
      </patternFill>
    </fill>
    <fill>
      <patternFill patternType="solid">
        <fgColor theme="0" tint="-0.34998626667073579"/>
        <bgColor indexed="64"/>
      </patternFill>
    </fill>
    <fill>
      <patternFill patternType="lightTrellis">
        <bgColor theme="0" tint="-0.249977111117893"/>
      </patternFill>
    </fill>
    <fill>
      <patternFill patternType="solid">
        <fgColor rgb="FFFFFF66"/>
        <bgColor indexed="64"/>
      </patternFill>
    </fill>
  </fills>
  <borders count="10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right style="thin">
        <color indexed="64"/>
      </right>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thin">
        <color indexed="64"/>
      </left>
      <right/>
      <top style="thin">
        <color indexed="64"/>
      </top>
      <bottom style="hair">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style="thin">
        <color indexed="64"/>
      </left>
      <right/>
      <top/>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medium">
        <color indexed="64"/>
      </bottom>
      <diagonal/>
    </border>
    <border>
      <left style="thin">
        <color rgb="FF000000"/>
      </left>
      <right/>
      <top/>
      <bottom style="thin">
        <color rgb="FF000000"/>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style="medium">
        <color indexed="64"/>
      </top>
      <bottom style="thin">
        <color indexed="64"/>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style="medium">
        <color indexed="64"/>
      </bottom>
      <diagonal/>
    </border>
    <border>
      <left/>
      <right style="thin">
        <color rgb="FFFF0000"/>
      </right>
      <top/>
      <bottom style="medium">
        <color indexed="64"/>
      </bottom>
      <diagonal/>
    </border>
    <border>
      <left style="medium">
        <color indexed="64"/>
      </left>
      <right style="medium">
        <color indexed="64"/>
      </right>
      <top style="thin">
        <color indexed="64"/>
      </top>
      <bottom/>
      <diagonal/>
    </border>
  </borders>
  <cellStyleXfs count="94">
    <xf numFmtId="0" fontId="0" fillId="0" borderId="0"/>
    <xf numFmtId="0" fontId="1" fillId="0" borderId="0"/>
    <xf numFmtId="0" fontId="1" fillId="0" borderId="0"/>
    <xf numFmtId="0" fontId="1" fillId="0" borderId="0" applyBorder="0"/>
    <xf numFmtId="0" fontId="1" fillId="0" borderId="0"/>
    <xf numFmtId="0" fontId="13" fillId="0" borderId="0"/>
    <xf numFmtId="168" fontId="18" fillId="0" borderId="0" applyFont="0" applyFill="0" applyBorder="0" applyAlignment="0" applyProtection="0"/>
    <xf numFmtId="0" fontId="14" fillId="0" borderId="0" applyFont="0" applyFill="0" applyBorder="0" applyAlignment="0" applyProtection="0"/>
    <xf numFmtId="169" fontId="18" fillId="0" borderId="0" applyFont="0" applyFill="0" applyBorder="0" applyAlignment="0" applyProtection="0"/>
    <xf numFmtId="170" fontId="18" fillId="0" borderId="0" applyFont="0" applyFill="0" applyBorder="0" applyAlignment="0" applyProtection="0"/>
    <xf numFmtId="171" fontId="18" fillId="0" borderId="0" applyFont="0" applyFill="0" applyBorder="0" applyAlignment="0" applyProtection="0"/>
    <xf numFmtId="172" fontId="18" fillId="0" borderId="0" applyFont="0" applyFill="0" applyBorder="0" applyAlignment="0" applyProtection="0"/>
    <xf numFmtId="0" fontId="14" fillId="0" borderId="0" applyFont="0" applyFill="0" applyBorder="0" applyAlignment="0" applyProtection="0"/>
    <xf numFmtId="40" fontId="18" fillId="0" borderId="0" applyFont="0" applyFill="0" applyBorder="0" applyAlignment="0" applyProtection="0"/>
    <xf numFmtId="173" fontId="1" fillId="0" borderId="0" applyFont="0" applyFill="0" applyBorder="0" applyAlignment="0" applyProtection="0"/>
    <xf numFmtId="38" fontId="14" fillId="2" borderId="0" applyNumberFormat="0" applyBorder="0" applyAlignment="0" applyProtection="0"/>
    <xf numFmtId="0" fontId="4" fillId="0" borderId="32" applyNumberFormat="0" applyAlignment="0" applyProtection="0">
      <alignment horizontal="left" vertical="center"/>
    </xf>
    <xf numFmtId="0" fontId="4" fillId="0" borderId="24">
      <alignment horizontal="left" vertical="center"/>
    </xf>
    <xf numFmtId="10" fontId="14" fillId="13" borderId="1" applyNumberFormat="0" applyBorder="0" applyAlignment="0" applyProtection="0"/>
    <xf numFmtId="174" fontId="1" fillId="0" borderId="0"/>
    <xf numFmtId="1" fontId="19" fillId="14" borderId="48" applyNumberFormat="0" applyBorder="0" applyAlignment="0">
      <alignment horizontal="left"/>
    </xf>
    <xf numFmtId="10" fontId="1" fillId="0" borderId="0" applyFont="0" applyFill="0" applyBorder="0" applyAlignment="0" applyProtection="0"/>
    <xf numFmtId="175" fontId="14" fillId="0" borderId="0" applyFont="0" applyFill="0" applyBorder="0" applyAlignment="0" applyProtection="0"/>
    <xf numFmtId="0" fontId="2" fillId="0" borderId="0">
      <alignment horizontal="left"/>
    </xf>
    <xf numFmtId="176" fontId="1" fillId="0" borderId="0" applyFont="0" applyFill="0" applyBorder="0" applyAlignment="0" applyProtection="0"/>
    <xf numFmtId="177" fontId="1" fillId="0" borderId="0" applyFont="0" applyFill="0" applyBorder="0" applyAlignment="0" applyProtection="0"/>
    <xf numFmtId="0" fontId="20" fillId="0" borderId="0"/>
    <xf numFmtId="0" fontId="21" fillId="0" borderId="0" applyNumberFormat="0" applyFill="0" applyBorder="0" applyAlignment="0" applyProtection="0"/>
    <xf numFmtId="0" fontId="25" fillId="0" borderId="0"/>
    <xf numFmtId="9" fontId="1" fillId="0" borderId="0" applyFont="0" applyFill="0" applyBorder="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4" fillId="0" borderId="0"/>
    <xf numFmtId="0" fontId="25" fillId="0" borderId="0"/>
    <xf numFmtId="0" fontId="25" fillId="0" borderId="0"/>
    <xf numFmtId="0" fontId="25" fillId="0" borderId="0"/>
    <xf numFmtId="0" fontId="33" fillId="27" borderId="0" applyNumberFormat="0" applyBorder="0" applyAlignment="0" applyProtection="0"/>
    <xf numFmtId="0" fontId="33" fillId="28" borderId="0" applyNumberFormat="0" applyBorder="0" applyAlignment="0" applyProtection="0"/>
    <xf numFmtId="0" fontId="33" fillId="29" borderId="0" applyNumberFormat="0" applyBorder="0" applyAlignment="0" applyProtection="0"/>
    <xf numFmtId="0" fontId="33" fillId="30" borderId="0" applyNumberFormat="0" applyBorder="0" applyAlignment="0" applyProtection="0"/>
    <xf numFmtId="0" fontId="33" fillId="31" borderId="0" applyNumberFormat="0" applyBorder="0" applyAlignment="0" applyProtection="0"/>
    <xf numFmtId="0" fontId="33" fillId="32" borderId="0" applyNumberFormat="0" applyBorder="0" applyAlignment="0" applyProtection="0"/>
    <xf numFmtId="0" fontId="33" fillId="33" borderId="0" applyNumberFormat="0" applyBorder="0" applyAlignment="0" applyProtection="0"/>
    <xf numFmtId="0" fontId="33" fillId="34" borderId="0" applyNumberFormat="0" applyBorder="0" applyAlignment="0" applyProtection="0"/>
    <xf numFmtId="0" fontId="33" fillId="35" borderId="0" applyNumberFormat="0" applyBorder="0" applyAlignment="0" applyProtection="0"/>
    <xf numFmtId="0" fontId="33" fillId="30" borderId="0" applyNumberFormat="0" applyBorder="0" applyAlignment="0" applyProtection="0"/>
    <xf numFmtId="0" fontId="33" fillId="33" borderId="0" applyNumberFormat="0" applyBorder="0" applyAlignment="0" applyProtection="0"/>
    <xf numFmtId="0" fontId="33" fillId="36" borderId="0" applyNumberFormat="0" applyBorder="0" applyAlignment="0" applyProtection="0"/>
    <xf numFmtId="0" fontId="34" fillId="37" borderId="0" applyNumberFormat="0" applyBorder="0" applyAlignment="0" applyProtection="0"/>
    <xf numFmtId="0" fontId="34" fillId="34" borderId="0" applyNumberFormat="0" applyBorder="0" applyAlignment="0" applyProtection="0"/>
    <xf numFmtId="0" fontId="34" fillId="35" borderId="0" applyNumberFormat="0" applyBorder="0" applyAlignment="0" applyProtection="0"/>
    <xf numFmtId="0" fontId="34" fillId="38" borderId="0" applyNumberFormat="0" applyBorder="0" applyAlignment="0" applyProtection="0"/>
    <xf numFmtId="0" fontId="34" fillId="39" borderId="0" applyNumberFormat="0" applyBorder="0" applyAlignment="0" applyProtection="0"/>
    <xf numFmtId="0" fontId="34" fillId="40" borderId="0" applyNumberFormat="0" applyBorder="0" applyAlignment="0" applyProtection="0"/>
    <xf numFmtId="0" fontId="34" fillId="41" borderId="0" applyNumberFormat="0" applyBorder="0" applyAlignment="0" applyProtection="0"/>
    <xf numFmtId="0" fontId="34" fillId="42" borderId="0" applyNumberFormat="0" applyBorder="0" applyAlignment="0" applyProtection="0"/>
    <xf numFmtId="0" fontId="34" fillId="43" borderId="0" applyNumberFormat="0" applyBorder="0" applyAlignment="0" applyProtection="0"/>
    <xf numFmtId="0" fontId="34" fillId="38" borderId="0" applyNumberFormat="0" applyBorder="0" applyAlignment="0" applyProtection="0"/>
    <xf numFmtId="0" fontId="34" fillId="39" borderId="0" applyNumberFormat="0" applyBorder="0" applyAlignment="0" applyProtection="0"/>
    <xf numFmtId="0" fontId="34" fillId="44" borderId="0" applyNumberFormat="0" applyBorder="0" applyAlignment="0" applyProtection="0"/>
    <xf numFmtId="0" fontId="35" fillId="28" borderId="0" applyNumberFormat="0" applyBorder="0" applyAlignment="0" applyProtection="0"/>
    <xf numFmtId="0" fontId="36" fillId="45" borderId="88" applyNumberFormat="0" applyAlignment="0" applyProtection="0"/>
    <xf numFmtId="0" fontId="37" fillId="46" borderId="89" applyNumberFormat="0" applyAlignment="0" applyProtection="0"/>
    <xf numFmtId="0" fontId="38" fillId="0" borderId="0" applyNumberFormat="0" applyFill="0" applyBorder="0" applyAlignment="0" applyProtection="0"/>
    <xf numFmtId="0" fontId="39" fillId="29" borderId="0" applyNumberFormat="0" applyBorder="0" applyAlignment="0" applyProtection="0"/>
    <xf numFmtId="0" fontId="40" fillId="0" borderId="90" applyNumberFormat="0" applyFill="0" applyAlignment="0" applyProtection="0"/>
    <xf numFmtId="0" fontId="41" fillId="0" borderId="91" applyNumberFormat="0" applyFill="0" applyAlignment="0" applyProtection="0"/>
    <xf numFmtId="0" fontId="42" fillId="0" borderId="92" applyNumberFormat="0" applyFill="0" applyAlignment="0" applyProtection="0"/>
    <xf numFmtId="0" fontId="42" fillId="0" borderId="0" applyNumberFormat="0" applyFill="0" applyBorder="0" applyAlignment="0" applyProtection="0"/>
    <xf numFmtId="0" fontId="31" fillId="0" borderId="0" applyNumberFormat="0" applyFill="0" applyBorder="0" applyAlignment="0" applyProtection="0">
      <alignment vertical="top"/>
      <protection locked="0"/>
    </xf>
    <xf numFmtId="0" fontId="43" fillId="32" borderId="88" applyNumberFormat="0" applyAlignment="0" applyProtection="0"/>
    <xf numFmtId="0" fontId="44" fillId="0" borderId="93" applyNumberFormat="0" applyFill="0" applyAlignment="0" applyProtection="0"/>
    <xf numFmtId="0" fontId="45" fillId="47" borderId="0" applyNumberFormat="0" applyBorder="0" applyAlignment="0" applyProtection="0"/>
    <xf numFmtId="0" fontId="33" fillId="0" borderId="0"/>
    <xf numFmtId="0" fontId="24" fillId="0" borderId="0"/>
    <xf numFmtId="0" fontId="25" fillId="0" borderId="0"/>
    <xf numFmtId="0" fontId="25" fillId="0" borderId="0"/>
    <xf numFmtId="0" fontId="25" fillId="0" borderId="0"/>
    <xf numFmtId="0" fontId="24" fillId="0" borderId="0"/>
    <xf numFmtId="0" fontId="25" fillId="0" borderId="0"/>
    <xf numFmtId="0" fontId="33" fillId="48" borderId="94" applyNumberFormat="0" applyFont="0" applyAlignment="0" applyProtection="0"/>
    <xf numFmtId="0" fontId="46" fillId="45" borderId="95" applyNumberFormat="0" applyAlignment="0" applyProtection="0"/>
    <xf numFmtId="0" fontId="47" fillId="0" borderId="0" applyNumberFormat="0" applyFill="0" applyBorder="0" applyAlignment="0" applyProtection="0"/>
    <xf numFmtId="0" fontId="24" fillId="0" borderId="0"/>
    <xf numFmtId="0" fontId="24" fillId="0" borderId="0"/>
    <xf numFmtId="0" fontId="25" fillId="0" borderId="0"/>
    <xf numFmtId="0" fontId="48" fillId="0" borderId="0" applyNumberFormat="0" applyFill="0" applyBorder="0" applyAlignment="0" applyProtection="0"/>
    <xf numFmtId="0" fontId="49" fillId="0" borderId="96" applyNumberFormat="0" applyFill="0" applyAlignment="0" applyProtection="0"/>
    <xf numFmtId="0" fontId="50" fillId="0" borderId="0" applyNumberFormat="0" applyFill="0" applyBorder="0" applyAlignment="0" applyProtection="0"/>
  </cellStyleXfs>
  <cellXfs count="1127">
    <xf numFmtId="0" fontId="0" fillId="0" borderId="0" xfId="0"/>
    <xf numFmtId="0" fontId="1" fillId="0" borderId="0" xfId="1"/>
    <xf numFmtId="0" fontId="1" fillId="0" borderId="0" xfId="2" applyFill="1" applyBorder="1"/>
    <xf numFmtId="0" fontId="1" fillId="0" borderId="0" xfId="2" applyFont="1"/>
    <xf numFmtId="0" fontId="5" fillId="0" borderId="0" xfId="2" applyFont="1"/>
    <xf numFmtId="0" fontId="4" fillId="0" borderId="0" xfId="3" applyFont="1" applyFill="1" applyBorder="1" applyAlignment="1">
      <alignment vertical="top" wrapText="1"/>
    </xf>
    <xf numFmtId="0" fontId="4" fillId="0" borderId="0" xfId="2" applyFont="1" applyFill="1" applyBorder="1" applyAlignment="1"/>
    <xf numFmtId="0" fontId="1" fillId="0" borderId="0" xfId="2" applyFont="1" applyFill="1" applyBorder="1" applyAlignment="1"/>
    <xf numFmtId="0" fontId="1" fillId="0" borderId="0" xfId="2" applyFont="1" applyFill="1" applyBorder="1"/>
    <xf numFmtId="0" fontId="0" fillId="0" borderId="0" xfId="0" applyFill="1" applyAlignment="1">
      <alignment horizontal="center"/>
    </xf>
    <xf numFmtId="0" fontId="1" fillId="0" borderId="0" xfId="4" applyFill="1"/>
    <xf numFmtId="0" fontId="1" fillId="0" borderId="0" xfId="4" applyBorder="1"/>
    <xf numFmtId="0" fontId="1" fillId="0" borderId="0" xfId="4"/>
    <xf numFmtId="0" fontId="0" fillId="0" borderId="0" xfId="0" applyBorder="1" applyAlignment="1"/>
    <xf numFmtId="0" fontId="1" fillId="0" borderId="0" xfId="4" applyFill="1" applyBorder="1"/>
    <xf numFmtId="0" fontId="1" fillId="0" borderId="0" xfId="4" applyFont="1" applyAlignment="1">
      <alignment horizontal="center" vertical="center"/>
    </xf>
    <xf numFmtId="0" fontId="1" fillId="0" borderId="0" xfId="4" applyFont="1"/>
    <xf numFmtId="0" fontId="0" fillId="0" borderId="1" xfId="0" applyBorder="1"/>
    <xf numFmtId="0" fontId="0" fillId="0" borderId="9" xfId="0" applyBorder="1"/>
    <xf numFmtId="0" fontId="0" fillId="16" borderId="0" xfId="0" applyFill="1"/>
    <xf numFmtId="0" fontId="1" fillId="0" borderId="0" xfId="1"/>
    <xf numFmtId="0" fontId="1" fillId="0" borderId="0" xfId="1"/>
    <xf numFmtId="0" fontId="1" fillId="0" borderId="0" xfId="1" applyFill="1"/>
    <xf numFmtId="1" fontId="1" fillId="0" borderId="0" xfId="4" applyNumberFormat="1" applyFont="1" applyBorder="1" applyAlignment="1">
      <alignment horizontal="center" vertical="center"/>
    </xf>
    <xf numFmtId="0" fontId="1" fillId="0" borderId="0" xfId="4" applyFont="1" applyBorder="1" applyAlignment="1">
      <alignment horizontal="center" vertical="center"/>
    </xf>
    <xf numFmtId="0" fontId="0" fillId="12" borderId="55" xfId="0" applyFill="1" applyBorder="1"/>
    <xf numFmtId="0" fontId="1" fillId="17" borderId="0" xfId="1" applyFill="1"/>
    <xf numFmtId="0" fontId="0" fillId="17" borderId="0" xfId="0" applyFill="1"/>
    <xf numFmtId="0" fontId="0" fillId="17" borderId="0" xfId="0" applyFill="1" applyAlignment="1">
      <alignment horizontal="center" vertical="center"/>
    </xf>
    <xf numFmtId="0" fontId="1" fillId="17" borderId="1" xfId="1" applyFill="1" applyBorder="1"/>
    <xf numFmtId="0" fontId="0" fillId="23" borderId="57" xfId="0" applyFill="1" applyBorder="1"/>
    <xf numFmtId="181" fontId="0" fillId="12" borderId="68" xfId="0" applyNumberFormat="1" applyFill="1" applyBorder="1" applyAlignment="1">
      <alignment horizontal="left"/>
    </xf>
    <xf numFmtId="0" fontId="0" fillId="17" borderId="0" xfId="0" applyFill="1" applyAlignment="1">
      <alignment horizontal="center"/>
    </xf>
    <xf numFmtId="0" fontId="0" fillId="17" borderId="53" xfId="0" applyFill="1" applyBorder="1"/>
    <xf numFmtId="0" fontId="0" fillId="17" borderId="29" xfId="0" applyFill="1" applyBorder="1"/>
    <xf numFmtId="0" fontId="1" fillId="17" borderId="34" xfId="1" applyFill="1" applyBorder="1"/>
    <xf numFmtId="0" fontId="1" fillId="17" borderId="34" xfId="1" applyFill="1" applyBorder="1" applyAlignment="1">
      <alignment horizontal="left"/>
    </xf>
    <xf numFmtId="0" fontId="1" fillId="17" borderId="34" xfId="1" applyFill="1" applyBorder="1" applyAlignment="1">
      <alignment wrapText="1"/>
    </xf>
    <xf numFmtId="0" fontId="1" fillId="17" borderId="18" xfId="1" applyFill="1" applyBorder="1" applyAlignment="1">
      <alignment wrapText="1"/>
    </xf>
    <xf numFmtId="0" fontId="1" fillId="17" borderId="58" xfId="1" applyFont="1" applyFill="1" applyBorder="1" applyAlignment="1">
      <alignment horizontal="center" textRotation="90"/>
    </xf>
    <xf numFmtId="0" fontId="1" fillId="17" borderId="58" xfId="1" applyFont="1" applyFill="1" applyBorder="1" applyAlignment="1">
      <alignment horizontal="right" textRotation="90"/>
    </xf>
    <xf numFmtId="0" fontId="1" fillId="17" borderId="76" xfId="1" applyFont="1" applyFill="1" applyBorder="1" applyAlignment="1">
      <alignment horizontal="right" textRotation="90"/>
    </xf>
    <xf numFmtId="0" fontId="1" fillId="17" borderId="75" xfId="1" applyFont="1" applyFill="1" applyBorder="1" applyAlignment="1">
      <alignment horizontal="center" textRotation="90"/>
    </xf>
    <xf numFmtId="180" fontId="0" fillId="17" borderId="5" xfId="0" applyNumberFormat="1" applyFill="1" applyBorder="1"/>
    <xf numFmtId="180" fontId="0" fillId="17" borderId="7" xfId="0" applyNumberFormat="1" applyFill="1" applyBorder="1"/>
    <xf numFmtId="0" fontId="1" fillId="17" borderId="1" xfId="1" applyFill="1" applyBorder="1" applyAlignment="1">
      <alignment horizontal="left"/>
    </xf>
    <xf numFmtId="0" fontId="1" fillId="17" borderId="1" xfId="1" applyFill="1" applyBorder="1" applyAlignment="1">
      <alignment horizontal="center"/>
    </xf>
    <xf numFmtId="0" fontId="1" fillId="17" borderId="3" xfId="1" applyFill="1" applyBorder="1" applyAlignment="1">
      <alignment horizontal="center"/>
    </xf>
    <xf numFmtId="0" fontId="1" fillId="17" borderId="7" xfId="1" applyFill="1" applyBorder="1"/>
    <xf numFmtId="0" fontId="0" fillId="17" borderId="1" xfId="0" applyFill="1" applyBorder="1" applyAlignment="1">
      <alignment horizontal="center"/>
    </xf>
    <xf numFmtId="0" fontId="0" fillId="17" borderId="3" xfId="0" applyFill="1" applyBorder="1" applyAlignment="1">
      <alignment horizontal="center"/>
    </xf>
    <xf numFmtId="0" fontId="0" fillId="24" borderId="0" xfId="0" applyFill="1"/>
    <xf numFmtId="0" fontId="0" fillId="17" borderId="1" xfId="0" applyFill="1" applyBorder="1" applyAlignment="1">
      <alignment horizontal="left"/>
    </xf>
    <xf numFmtId="180" fontId="0" fillId="17" borderId="76" xfId="0" applyNumberFormat="1" applyFill="1" applyBorder="1"/>
    <xf numFmtId="0" fontId="1" fillId="17" borderId="77" xfId="1" applyFill="1" applyBorder="1"/>
    <xf numFmtId="0" fontId="0" fillId="17" borderId="77" xfId="0" applyFill="1" applyBorder="1" applyAlignment="1">
      <alignment horizontal="center"/>
    </xf>
    <xf numFmtId="0" fontId="0" fillId="17" borderId="79" xfId="0" applyFill="1" applyBorder="1" applyAlignment="1">
      <alignment horizontal="center"/>
    </xf>
    <xf numFmtId="180" fontId="1" fillId="17" borderId="2" xfId="1" applyNumberFormat="1" applyFill="1" applyBorder="1"/>
    <xf numFmtId="0" fontId="1" fillId="17" borderId="55" xfId="1" applyFill="1" applyBorder="1"/>
    <xf numFmtId="0" fontId="1" fillId="17" borderId="2" xfId="1" applyFill="1" applyBorder="1"/>
    <xf numFmtId="0" fontId="0" fillId="17" borderId="2" xfId="0" applyFill="1" applyBorder="1" applyAlignment="1">
      <alignment horizontal="center"/>
    </xf>
    <xf numFmtId="0" fontId="0" fillId="17" borderId="4" xfId="0" applyFill="1" applyBorder="1" applyAlignment="1">
      <alignment horizontal="center"/>
    </xf>
    <xf numFmtId="178" fontId="0" fillId="17" borderId="0" xfId="0" applyNumberFormat="1" applyFill="1"/>
    <xf numFmtId="0" fontId="0" fillId="17" borderId="0" xfId="0" applyFill="1" applyAlignment="1">
      <alignment horizontal="left"/>
    </xf>
    <xf numFmtId="180" fontId="0" fillId="17" borderId="69" xfId="0" applyNumberFormat="1" applyFill="1" applyBorder="1"/>
    <xf numFmtId="0" fontId="1" fillId="17" borderId="0" xfId="1" applyFill="1" applyBorder="1"/>
    <xf numFmtId="0" fontId="1" fillId="17" borderId="71" xfId="1" applyFill="1" applyBorder="1"/>
    <xf numFmtId="0" fontId="1" fillId="17" borderId="0" xfId="1" applyFill="1" applyBorder="1" applyAlignment="1">
      <alignment horizontal="center" vertical="center"/>
    </xf>
    <xf numFmtId="0" fontId="1" fillId="17" borderId="73" xfId="1" applyFill="1" applyBorder="1"/>
    <xf numFmtId="0" fontId="1" fillId="17" borderId="20" xfId="1" applyFill="1" applyBorder="1" applyAlignment="1">
      <alignment horizontal="center"/>
    </xf>
    <xf numFmtId="0" fontId="0" fillId="0" borderId="18" xfId="0" applyBorder="1" applyAlignment="1">
      <alignment wrapText="1"/>
    </xf>
    <xf numFmtId="0" fontId="1" fillId="0" borderId="0" xfId="1" applyFill="1" applyBorder="1"/>
    <xf numFmtId="0" fontId="0" fillId="0" borderId="0" xfId="0"/>
    <xf numFmtId="0" fontId="1" fillId="0" borderId="0" xfId="1"/>
    <xf numFmtId="181" fontId="0" fillId="12" borderId="43" xfId="0" applyNumberFormat="1" applyFill="1" applyBorder="1" applyAlignment="1">
      <alignment horizontal="left"/>
    </xf>
    <xf numFmtId="0" fontId="0" fillId="12" borderId="49" xfId="0" applyFill="1" applyBorder="1"/>
    <xf numFmtId="0" fontId="0" fillId="0" borderId="8" xfId="0" applyBorder="1"/>
    <xf numFmtId="0" fontId="1" fillId="0" borderId="3" xfId="0" applyFont="1" applyBorder="1" applyAlignment="1">
      <alignment wrapText="1"/>
    </xf>
    <xf numFmtId="0" fontId="0" fillId="0" borderId="0" xfId="0" applyAlignment="1">
      <alignment wrapText="1"/>
    </xf>
    <xf numFmtId="167" fontId="0" fillId="0" borderId="8" xfId="0" applyNumberFormat="1" applyFill="1" applyBorder="1" applyAlignment="1">
      <alignment horizontal="left"/>
    </xf>
    <xf numFmtId="167" fontId="0" fillId="0" borderId="38" xfId="0" applyNumberFormat="1" applyFill="1" applyBorder="1" applyAlignment="1">
      <alignment horizontal="left"/>
    </xf>
    <xf numFmtId="0" fontId="32" fillId="0" borderId="9" xfId="39" applyFont="1" applyFill="1" applyBorder="1" applyAlignment="1">
      <alignment wrapText="1"/>
    </xf>
    <xf numFmtId="0" fontId="25" fillId="0" borderId="87" xfId="40" applyNumberFormat="1" applyFont="1" applyBorder="1" applyAlignment="1">
      <alignment wrapText="1"/>
    </xf>
    <xf numFmtId="167" fontId="0" fillId="0" borderId="18" xfId="0" applyNumberFormat="1" applyFill="1" applyBorder="1" applyAlignment="1">
      <alignment horizontal="left"/>
    </xf>
    <xf numFmtId="167" fontId="0" fillId="0" borderId="53" xfId="0" applyNumberFormat="1" applyFill="1" applyBorder="1" applyAlignment="1">
      <alignment horizontal="left"/>
    </xf>
    <xf numFmtId="0" fontId="0" fillId="12" borderId="56" xfId="0" applyFill="1" applyBorder="1"/>
    <xf numFmtId="0" fontId="0" fillId="12" borderId="54" xfId="0" applyFill="1" applyBorder="1"/>
    <xf numFmtId="181" fontId="0" fillId="12" borderId="84" xfId="0" applyNumberFormat="1" applyFill="1" applyBorder="1" applyAlignment="1">
      <alignment horizontal="left"/>
    </xf>
    <xf numFmtId="181" fontId="0" fillId="12" borderId="85" xfId="0" applyNumberFormat="1" applyFill="1" applyBorder="1" applyAlignment="1">
      <alignment horizontal="left"/>
    </xf>
    <xf numFmtId="181" fontId="0" fillId="12" borderId="63" xfId="0" applyNumberFormat="1" applyFill="1" applyBorder="1" applyAlignment="1">
      <alignment horizontal="left"/>
    </xf>
    <xf numFmtId="181" fontId="0" fillId="12" borderId="61" xfId="0" applyNumberFormat="1" applyFill="1" applyBorder="1" applyAlignment="1">
      <alignment horizontal="left"/>
    </xf>
    <xf numFmtId="0" fontId="0" fillId="17" borderId="0" xfId="0" applyFill="1" applyAlignment="1">
      <alignment horizontal="center"/>
    </xf>
    <xf numFmtId="0" fontId="1" fillId="17" borderId="39" xfId="1" applyFill="1" applyBorder="1" applyAlignment="1">
      <alignment horizontal="center"/>
    </xf>
    <xf numFmtId="0" fontId="1" fillId="17" borderId="5" xfId="1" applyFill="1" applyBorder="1" applyAlignment="1">
      <alignment horizontal="left"/>
    </xf>
    <xf numFmtId="0" fontId="1" fillId="17" borderId="6" xfId="1" applyFill="1" applyBorder="1" applyAlignment="1">
      <alignment horizontal="left"/>
    </xf>
    <xf numFmtId="0" fontId="1" fillId="17" borderId="4" xfId="1" applyFill="1" applyBorder="1" applyAlignment="1">
      <alignment horizontal="center"/>
    </xf>
    <xf numFmtId="0" fontId="1" fillId="17" borderId="38" xfId="1" applyFill="1" applyBorder="1" applyAlignment="1">
      <alignment horizontal="left"/>
    </xf>
    <xf numFmtId="0" fontId="1" fillId="17" borderId="41" xfId="1" applyFill="1" applyBorder="1" applyAlignment="1">
      <alignment horizontal="center"/>
    </xf>
    <xf numFmtId="0" fontId="1" fillId="17" borderId="23" xfId="1" applyFill="1" applyBorder="1" applyAlignment="1">
      <alignment horizontal="center"/>
    </xf>
    <xf numFmtId="0" fontId="1" fillId="17" borderId="25" xfId="1" applyFill="1" applyBorder="1" applyAlignment="1">
      <alignment horizontal="center"/>
    </xf>
    <xf numFmtId="0" fontId="1" fillId="17" borderId="40" xfId="1" applyFill="1" applyBorder="1" applyAlignment="1">
      <alignment horizontal="center"/>
    </xf>
    <xf numFmtId="0" fontId="1" fillId="17" borderId="6" xfId="1" applyFill="1" applyBorder="1" applyAlignment="1">
      <alignment horizontal="center"/>
    </xf>
    <xf numFmtId="0" fontId="1" fillId="17" borderId="38" xfId="1" applyFill="1" applyBorder="1" applyAlignment="1">
      <alignment horizontal="center"/>
    </xf>
    <xf numFmtId="0" fontId="1" fillId="17" borderId="5" xfId="1" applyFill="1" applyBorder="1" applyAlignment="1">
      <alignment horizontal="center"/>
    </xf>
    <xf numFmtId="0" fontId="1" fillId="17" borderId="22" xfId="1" applyFill="1" applyBorder="1" applyAlignment="1">
      <alignment horizontal="center"/>
    </xf>
    <xf numFmtId="0" fontId="1" fillId="17" borderId="26" xfId="1" applyFill="1" applyBorder="1" applyAlignment="1">
      <alignment horizontal="center"/>
    </xf>
    <xf numFmtId="0" fontId="1" fillId="17" borderId="24" xfId="1" applyFill="1" applyBorder="1" applyAlignment="1">
      <alignment horizontal="center"/>
    </xf>
    <xf numFmtId="0" fontId="2" fillId="17" borderId="53" xfId="1" applyFont="1" applyFill="1" applyBorder="1" applyAlignment="1">
      <alignment horizontal="left"/>
    </xf>
    <xf numFmtId="0" fontId="0" fillId="0" borderId="0" xfId="0" applyAlignment="1">
      <alignment horizontal="left" vertical="center"/>
    </xf>
    <xf numFmtId="0" fontId="0" fillId="17" borderId="17" xfId="0" applyFill="1" applyBorder="1"/>
    <xf numFmtId="0" fontId="0" fillId="17" borderId="16" xfId="0" applyFill="1" applyBorder="1"/>
    <xf numFmtId="0" fontId="0" fillId="17" borderId="16" xfId="0" applyFill="1" applyBorder="1" applyAlignment="1">
      <alignment horizontal="center"/>
    </xf>
    <xf numFmtId="0" fontId="0" fillId="17" borderId="14" xfId="0" applyFill="1" applyBorder="1"/>
    <xf numFmtId="0" fontId="0" fillId="17" borderId="0" xfId="0" applyFill="1" applyBorder="1"/>
    <xf numFmtId="0" fontId="0" fillId="17" borderId="0" xfId="0" applyFill="1" applyBorder="1" applyAlignment="1">
      <alignment horizontal="center"/>
    </xf>
    <xf numFmtId="0" fontId="0" fillId="17" borderId="12" xfId="0" applyFill="1" applyBorder="1"/>
    <xf numFmtId="0" fontId="0" fillId="17" borderId="11" xfId="0" applyFill="1" applyBorder="1"/>
    <xf numFmtId="0" fontId="0" fillId="17" borderId="11" xfId="0" applyFill="1" applyBorder="1" applyAlignment="1">
      <alignment horizontal="center"/>
    </xf>
    <xf numFmtId="0" fontId="1" fillId="17" borderId="14" xfId="1" applyFont="1" applyFill="1" applyBorder="1" applyAlignment="1">
      <alignment horizontal="center" textRotation="90"/>
    </xf>
    <xf numFmtId="0" fontId="1" fillId="17" borderId="0" xfId="1" applyFont="1" applyFill="1" applyBorder="1" applyAlignment="1">
      <alignment horizontal="right" textRotation="90"/>
    </xf>
    <xf numFmtId="0" fontId="1" fillId="17" borderId="0" xfId="1" applyFont="1" applyFill="1" applyBorder="1" applyAlignment="1">
      <alignment horizontal="center" textRotation="90"/>
    </xf>
    <xf numFmtId="0" fontId="1" fillId="17" borderId="43" xfId="1" applyFont="1" applyFill="1" applyBorder="1" applyAlignment="1">
      <alignment horizontal="right" textRotation="90"/>
    </xf>
    <xf numFmtId="0" fontId="1" fillId="17" borderId="5" xfId="1" applyFill="1" applyBorder="1"/>
    <xf numFmtId="0" fontId="0" fillId="17" borderId="0" xfId="0" applyFill="1" applyAlignment="1">
      <alignment horizontal="center"/>
    </xf>
    <xf numFmtId="0" fontId="0" fillId="17" borderId="39" xfId="0" applyFill="1" applyBorder="1" applyAlignment="1">
      <alignment horizontal="center"/>
    </xf>
    <xf numFmtId="182" fontId="0" fillId="17" borderId="0" xfId="0" applyNumberFormat="1" applyFill="1"/>
    <xf numFmtId="0" fontId="23" fillId="12" borderId="24" xfId="0" applyFont="1" applyFill="1" applyBorder="1" applyAlignment="1">
      <alignment horizontal="center" vertical="center"/>
    </xf>
    <xf numFmtId="0" fontId="0" fillId="17" borderId="75" xfId="0" applyFill="1" applyBorder="1"/>
    <xf numFmtId="0" fontId="0" fillId="17" borderId="58" xfId="0" applyFill="1" applyBorder="1"/>
    <xf numFmtId="0" fontId="0" fillId="17" borderId="58" xfId="0" applyFill="1" applyBorder="1" applyAlignment="1">
      <alignment horizontal="center"/>
    </xf>
    <xf numFmtId="0" fontId="0" fillId="17" borderId="59" xfId="0" applyFill="1" applyBorder="1"/>
    <xf numFmtId="0" fontId="0" fillId="17" borderId="40" xfId="0" applyFill="1" applyBorder="1"/>
    <xf numFmtId="0" fontId="0" fillId="17" borderId="39" xfId="0" applyFill="1" applyBorder="1"/>
    <xf numFmtId="0" fontId="0" fillId="17" borderId="43" xfId="0" applyFill="1" applyBorder="1"/>
    <xf numFmtId="0" fontId="0" fillId="17" borderId="49" xfId="0" applyFill="1" applyBorder="1"/>
    <xf numFmtId="0" fontId="0" fillId="17" borderId="37" xfId="0" applyFill="1" applyBorder="1"/>
    <xf numFmtId="0" fontId="0" fillId="0" borderId="1" xfId="0" applyBorder="1" applyAlignment="1">
      <alignment horizontal="left"/>
    </xf>
    <xf numFmtId="0" fontId="0" fillId="0" borderId="9" xfId="0" applyBorder="1" applyAlignment="1">
      <alignment horizontal="left"/>
    </xf>
    <xf numFmtId="0" fontId="23" fillId="0" borderId="51" xfId="0" applyFont="1" applyBorder="1"/>
    <xf numFmtId="0" fontId="23" fillId="0" borderId="42" xfId="0" applyFont="1" applyBorder="1"/>
    <xf numFmtId="0" fontId="23" fillId="0" borderId="52" xfId="0" applyFont="1" applyBorder="1"/>
    <xf numFmtId="0" fontId="23" fillId="24" borderId="77" xfId="0" applyFont="1" applyFill="1" applyBorder="1" applyAlignment="1">
      <alignment horizontal="center" vertical="center"/>
    </xf>
    <xf numFmtId="0" fontId="0" fillId="17" borderId="0" xfId="0" applyFill="1" applyAlignment="1">
      <alignment horizontal="center"/>
    </xf>
    <xf numFmtId="0" fontId="0" fillId="17" borderId="39" xfId="0" applyFill="1" applyBorder="1" applyAlignment="1">
      <alignment horizontal="center"/>
    </xf>
    <xf numFmtId="0" fontId="0" fillId="17" borderId="0" xfId="0" applyFill="1" applyAlignment="1">
      <alignment horizontal="center"/>
    </xf>
    <xf numFmtId="0" fontId="0" fillId="17" borderId="0" xfId="0" applyFont="1" applyFill="1" applyAlignment="1">
      <alignment horizontal="center" wrapText="1"/>
    </xf>
    <xf numFmtId="178" fontId="23" fillId="17" borderId="0" xfId="0" applyNumberFormat="1" applyFont="1" applyFill="1"/>
    <xf numFmtId="178" fontId="0" fillId="17" borderId="0" xfId="0" applyNumberFormat="1" applyFont="1" applyFill="1"/>
    <xf numFmtId="0" fontId="0" fillId="17" borderId="16" xfId="0" applyFill="1" applyBorder="1" applyAlignment="1">
      <alignment horizontal="center"/>
    </xf>
    <xf numFmtId="0" fontId="0" fillId="17" borderId="11" xfId="0" applyFill="1" applyBorder="1" applyAlignment="1">
      <alignment horizontal="center"/>
    </xf>
    <xf numFmtId="0" fontId="0" fillId="49" borderId="0" xfId="0" applyFill="1"/>
    <xf numFmtId="0" fontId="23" fillId="12" borderId="22" xfId="0" applyFont="1" applyFill="1" applyBorder="1" applyAlignment="1">
      <alignment horizontal="center" vertical="center"/>
    </xf>
    <xf numFmtId="0" fontId="23" fillId="12" borderId="26" xfId="0" applyFont="1" applyFill="1" applyBorder="1" applyAlignment="1">
      <alignment horizontal="center" vertical="center"/>
    </xf>
    <xf numFmtId="0" fontId="32" fillId="0" borderId="8" xfId="39" applyFont="1" applyFill="1" applyBorder="1" applyAlignment="1">
      <alignment wrapText="1"/>
    </xf>
    <xf numFmtId="0" fontId="8" fillId="0" borderId="0" xfId="4" applyFont="1" applyFill="1" applyBorder="1" applyAlignment="1">
      <alignment vertical="center"/>
    </xf>
    <xf numFmtId="0" fontId="10" fillId="22" borderId="1" xfId="5" applyFont="1" applyFill="1" applyBorder="1" applyAlignment="1" applyProtection="1">
      <alignment horizontal="center" vertical="center" wrapText="1"/>
      <protection locked="0"/>
    </xf>
    <xf numFmtId="0" fontId="0" fillId="0" borderId="0" xfId="0" applyBorder="1" applyProtection="1">
      <protection locked="0"/>
    </xf>
    <xf numFmtId="0" fontId="1" fillId="0" borderId="0" xfId="1" applyProtection="1">
      <protection locked="0"/>
    </xf>
    <xf numFmtId="0" fontId="0" fillId="0" borderId="0" xfId="0" applyProtection="1">
      <protection locked="0"/>
    </xf>
    <xf numFmtId="0" fontId="1" fillId="0" borderId="0" xfId="1" applyBorder="1" applyProtection="1">
      <protection locked="0"/>
    </xf>
    <xf numFmtId="0" fontId="26" fillId="0" borderId="0" xfId="0" applyFont="1" applyProtection="1">
      <protection locked="0"/>
    </xf>
    <xf numFmtId="0" fontId="3" fillId="0" borderId="0" xfId="1" applyFont="1" applyProtection="1">
      <protection locked="0"/>
    </xf>
    <xf numFmtId="0" fontId="0" fillId="0" borderId="0" xfId="0" applyProtection="1"/>
    <xf numFmtId="0" fontId="3" fillId="0" borderId="0" xfId="2" applyFont="1" applyProtection="1"/>
    <xf numFmtId="0" fontId="0" fillId="0" borderId="0" xfId="0" applyAlignment="1" applyProtection="1"/>
    <xf numFmtId="0" fontId="1" fillId="0" borderId="17" xfId="2" applyBorder="1" applyProtection="1"/>
    <xf numFmtId="0" fontId="1" fillId="0" borderId="16" xfId="2" applyBorder="1" applyProtection="1"/>
    <xf numFmtId="0" fontId="1" fillId="0" borderId="15" xfId="2" applyBorder="1" applyAlignment="1" applyProtection="1">
      <alignment textRotation="45"/>
    </xf>
    <xf numFmtId="0" fontId="1" fillId="0" borderId="0" xfId="2" applyBorder="1" applyProtection="1"/>
    <xf numFmtId="0" fontId="1" fillId="0" borderId="14" xfId="2" applyBorder="1" applyProtection="1"/>
    <xf numFmtId="0" fontId="1" fillId="0" borderId="13" xfId="2" applyBorder="1" applyProtection="1"/>
    <xf numFmtId="0" fontId="0" fillId="0" borderId="0" xfId="0" applyBorder="1" applyProtection="1"/>
    <xf numFmtId="0" fontId="1" fillId="0" borderId="12" xfId="2" applyBorder="1" applyProtection="1"/>
    <xf numFmtId="0" fontId="1" fillId="0" borderId="11" xfId="2" applyBorder="1" applyProtection="1"/>
    <xf numFmtId="0" fontId="1" fillId="0" borderId="10" xfId="2" applyBorder="1" applyProtection="1"/>
    <xf numFmtId="0" fontId="1" fillId="0" borderId="0" xfId="2" applyBorder="1" applyAlignment="1" applyProtection="1">
      <alignment horizontal="center"/>
    </xf>
    <xf numFmtId="0" fontId="26" fillId="0" borderId="0" xfId="0" applyFont="1" applyProtection="1"/>
    <xf numFmtId="0" fontId="3" fillId="0" borderId="0" xfId="2" applyFont="1" applyFill="1" applyBorder="1" applyAlignment="1" applyProtection="1"/>
    <xf numFmtId="0" fontId="3" fillId="0" borderId="0" xfId="2" applyFont="1" applyBorder="1" applyProtection="1"/>
    <xf numFmtId="0" fontId="27" fillId="0" borderId="0" xfId="2" applyFont="1" applyBorder="1" applyAlignment="1" applyProtection="1">
      <alignment horizontal="center"/>
    </xf>
    <xf numFmtId="0" fontId="5" fillId="0" borderId="0" xfId="2" applyFont="1" applyBorder="1" applyAlignment="1" applyProtection="1">
      <alignment horizontal="center"/>
    </xf>
    <xf numFmtId="0" fontId="1" fillId="0" borderId="0" xfId="2" applyFill="1" applyBorder="1" applyAlignment="1" applyProtection="1">
      <alignment horizontal="center"/>
    </xf>
    <xf numFmtId="0" fontId="22" fillId="0" borderId="0" xfId="0" applyFont="1" applyBorder="1" applyAlignment="1" applyProtection="1">
      <alignment horizontal="center"/>
    </xf>
    <xf numFmtId="167" fontId="0" fillId="0" borderId="0" xfId="0" applyNumberFormat="1" applyBorder="1" applyAlignment="1" applyProtection="1">
      <alignment horizontal="center"/>
    </xf>
    <xf numFmtId="0" fontId="2" fillId="0" borderId="0" xfId="2" applyFont="1" applyFill="1" applyBorder="1" applyAlignment="1" applyProtection="1">
      <alignment vertical="center"/>
    </xf>
    <xf numFmtId="0" fontId="3" fillId="0" borderId="17" xfId="2" applyFont="1" applyBorder="1" applyProtection="1"/>
    <xf numFmtId="0" fontId="1" fillId="0" borderId="16" xfId="2" applyBorder="1" applyAlignment="1" applyProtection="1">
      <alignment horizontal="center"/>
    </xf>
    <xf numFmtId="0" fontId="1" fillId="0" borderId="15" xfId="2" applyBorder="1" applyAlignment="1" applyProtection="1">
      <alignment horizontal="center"/>
    </xf>
    <xf numFmtId="0" fontId="1" fillId="0" borderId="11" xfId="2" applyBorder="1" applyAlignment="1" applyProtection="1">
      <alignment horizontal="center"/>
    </xf>
    <xf numFmtId="0" fontId="29" fillId="0" borderId="11" xfId="2" applyFont="1" applyBorder="1" applyAlignment="1" applyProtection="1">
      <alignment horizontal="left"/>
    </xf>
    <xf numFmtId="0" fontId="4" fillId="14" borderId="0" xfId="0" applyFont="1" applyFill="1" applyBorder="1" applyAlignment="1" applyProtection="1">
      <alignment horizontal="center" vertical="center"/>
    </xf>
    <xf numFmtId="9" fontId="2" fillId="0" borderId="0" xfId="2" applyNumberFormat="1" applyFont="1" applyBorder="1" applyAlignment="1" applyProtection="1">
      <alignment horizontal="center"/>
    </xf>
    <xf numFmtId="0" fontId="2" fillId="0" borderId="0" xfId="2" applyFont="1" applyBorder="1" applyAlignment="1" applyProtection="1">
      <alignment horizontal="center"/>
    </xf>
    <xf numFmtId="0" fontId="29" fillId="0" borderId="0" xfId="2" applyFont="1" applyBorder="1" applyAlignment="1" applyProtection="1">
      <alignment horizontal="left"/>
    </xf>
    <xf numFmtId="0" fontId="2" fillId="0" borderId="0" xfId="2" applyFont="1" applyBorder="1" applyProtection="1"/>
    <xf numFmtId="0" fontId="23" fillId="0" borderId="75" xfId="0" applyFont="1" applyBorder="1" applyAlignment="1" applyProtection="1"/>
    <xf numFmtId="0" fontId="23" fillId="0" borderId="58" xfId="0" applyFont="1" applyBorder="1" applyAlignment="1" applyProtection="1"/>
    <xf numFmtId="0" fontId="23" fillId="0" borderId="76" xfId="0" applyFont="1" applyBorder="1" applyAlignment="1" applyProtection="1"/>
    <xf numFmtId="0" fontId="23" fillId="0" borderId="60" xfId="0" applyFont="1" applyBorder="1" applyAlignment="1" applyProtection="1"/>
    <xf numFmtId="0" fontId="23" fillId="0" borderId="59" xfId="0" applyFont="1" applyBorder="1" applyAlignment="1" applyProtection="1"/>
    <xf numFmtId="0" fontId="23" fillId="0" borderId="0" xfId="0" applyFont="1" applyBorder="1" applyAlignment="1" applyProtection="1"/>
    <xf numFmtId="0" fontId="23" fillId="0" borderId="43" xfId="0" applyFont="1" applyBorder="1" applyAlignment="1" applyProtection="1"/>
    <xf numFmtId="0" fontId="23" fillId="0" borderId="13" xfId="0" applyFont="1" applyBorder="1" applyAlignment="1" applyProtection="1"/>
    <xf numFmtId="0" fontId="0" fillId="0" borderId="14" xfId="0" applyBorder="1" applyProtection="1"/>
    <xf numFmtId="0" fontId="0" fillId="0" borderId="0" xfId="0" applyBorder="1" applyAlignment="1" applyProtection="1"/>
    <xf numFmtId="0" fontId="1" fillId="0" borderId="0" xfId="1" applyProtection="1"/>
    <xf numFmtId="0" fontId="5" fillId="0" borderId="0" xfId="2" applyFont="1" applyProtection="1"/>
    <xf numFmtId="0" fontId="3" fillId="0" borderId="0" xfId="2" applyFont="1" applyAlignment="1" applyProtection="1"/>
    <xf numFmtId="0" fontId="1" fillId="0" borderId="0" xfId="2" applyFont="1" applyProtection="1"/>
    <xf numFmtId="0" fontId="1" fillId="0" borderId="0" xfId="2" applyProtection="1"/>
    <xf numFmtId="0" fontId="0" fillId="0" borderId="9" xfId="0" applyBorder="1" applyProtection="1">
      <protection locked="0"/>
    </xf>
    <xf numFmtId="0" fontId="0" fillId="0" borderId="40" xfId="0" applyBorder="1" applyProtection="1">
      <protection locked="0"/>
    </xf>
    <xf numFmtId="0" fontId="0" fillId="0" borderId="39" xfId="0" applyBorder="1" applyProtection="1">
      <protection locked="0"/>
    </xf>
    <xf numFmtId="167" fontId="0" fillId="0" borderId="1" xfId="0" applyNumberFormat="1" applyFill="1" applyBorder="1" applyAlignment="1" applyProtection="1">
      <alignment horizontal="left"/>
      <protection locked="0"/>
    </xf>
    <xf numFmtId="181" fontId="0" fillId="0" borderId="1" xfId="0" applyNumberFormat="1" applyFill="1" applyBorder="1" applyAlignment="1" applyProtection="1">
      <alignment horizontal="left"/>
      <protection locked="0"/>
    </xf>
    <xf numFmtId="167" fontId="0" fillId="0" borderId="8" xfId="0" applyNumberFormat="1" applyFill="1" applyBorder="1" applyAlignment="1" applyProtection="1">
      <alignment horizontal="left"/>
      <protection locked="0"/>
    </xf>
    <xf numFmtId="0" fontId="0" fillId="0" borderId="0" xfId="0" applyFill="1"/>
    <xf numFmtId="0" fontId="0" fillId="0" borderId="53" xfId="0" applyFill="1" applyBorder="1"/>
    <xf numFmtId="0" fontId="0" fillId="0" borderId="29" xfId="0" applyFill="1" applyBorder="1"/>
    <xf numFmtId="0" fontId="1" fillId="0" borderId="34" xfId="1" applyFill="1" applyBorder="1"/>
    <xf numFmtId="0" fontId="1" fillId="0" borderId="34" xfId="1" applyFill="1" applyBorder="1" applyAlignment="1">
      <alignment horizontal="left"/>
    </xf>
    <xf numFmtId="0" fontId="1" fillId="0" borderId="34" xfId="1" applyFill="1" applyBorder="1" applyAlignment="1">
      <alignment wrapText="1"/>
    </xf>
    <xf numFmtId="0" fontId="1" fillId="0" borderId="18" xfId="1" applyFill="1" applyBorder="1" applyAlignment="1">
      <alignment wrapText="1"/>
    </xf>
    <xf numFmtId="0" fontId="1" fillId="0" borderId="58" xfId="1" applyFont="1" applyFill="1" applyBorder="1" applyAlignment="1">
      <alignment horizontal="center" textRotation="90"/>
    </xf>
    <xf numFmtId="0" fontId="1" fillId="0" borderId="58" xfId="1" applyFont="1" applyFill="1" applyBorder="1" applyAlignment="1">
      <alignment horizontal="right" textRotation="90"/>
    </xf>
    <xf numFmtId="0" fontId="1" fillId="0" borderId="76" xfId="1" applyFont="1" applyFill="1" applyBorder="1" applyAlignment="1">
      <alignment horizontal="right" textRotation="90"/>
    </xf>
    <xf numFmtId="180" fontId="0" fillId="0" borderId="5" xfId="0" applyNumberFormat="1" applyFill="1" applyBorder="1"/>
    <xf numFmtId="180" fontId="0" fillId="0" borderId="7" xfId="0" applyNumberFormat="1" applyFill="1" applyBorder="1"/>
    <xf numFmtId="0" fontId="1" fillId="0" borderId="1" xfId="1" applyFill="1" applyBorder="1"/>
    <xf numFmtId="0" fontId="1" fillId="0" borderId="1" xfId="1" applyFill="1" applyBorder="1" applyAlignment="1">
      <alignment horizontal="left"/>
    </xf>
    <xf numFmtId="0" fontId="1" fillId="0" borderId="1" xfId="1" applyFill="1" applyBorder="1" applyAlignment="1">
      <alignment horizontal="center"/>
    </xf>
    <xf numFmtId="0" fontId="1" fillId="0" borderId="3" xfId="1" applyFill="1" applyBorder="1" applyAlignment="1">
      <alignment horizontal="center"/>
    </xf>
    <xf numFmtId="0" fontId="1" fillId="0" borderId="7" xfId="1" applyFill="1" applyBorder="1"/>
    <xf numFmtId="0" fontId="0" fillId="0" borderId="1" xfId="0" applyFill="1" applyBorder="1" applyAlignment="1">
      <alignment horizontal="center"/>
    </xf>
    <xf numFmtId="0" fontId="0" fillId="0" borderId="3" xfId="0" applyFill="1" applyBorder="1" applyAlignment="1">
      <alignment horizontal="center"/>
    </xf>
    <xf numFmtId="0" fontId="0" fillId="0" borderId="77" xfId="0" applyFill="1" applyBorder="1" applyAlignment="1">
      <alignment horizontal="center"/>
    </xf>
    <xf numFmtId="0" fontId="0" fillId="0" borderId="79" xfId="0" applyFill="1" applyBorder="1" applyAlignment="1">
      <alignment horizontal="center"/>
    </xf>
    <xf numFmtId="0" fontId="1" fillId="0" borderId="55" xfId="1" applyFill="1" applyBorder="1"/>
    <xf numFmtId="0" fontId="0" fillId="0" borderId="2" xfId="0" applyFill="1" applyBorder="1" applyAlignment="1">
      <alignment horizontal="center"/>
    </xf>
    <xf numFmtId="0" fontId="0" fillId="0" borderId="4" xfId="0" applyFill="1" applyBorder="1" applyAlignment="1">
      <alignment horizontal="center"/>
    </xf>
    <xf numFmtId="178" fontId="0" fillId="0" borderId="0" xfId="0" applyNumberFormat="1" applyFill="1"/>
    <xf numFmtId="0" fontId="0" fillId="0" borderId="0" xfId="0" applyFill="1" applyAlignment="1">
      <alignment horizontal="left"/>
    </xf>
    <xf numFmtId="180" fontId="0" fillId="0" borderId="69" xfId="0" applyNumberFormat="1" applyFill="1" applyBorder="1"/>
    <xf numFmtId="0" fontId="1" fillId="0" borderId="71" xfId="1" applyFill="1" applyBorder="1"/>
    <xf numFmtId="0" fontId="0" fillId="0" borderId="0" xfId="0" applyFill="1" applyAlignment="1">
      <alignment horizontal="center" vertical="center"/>
    </xf>
    <xf numFmtId="0" fontId="1" fillId="0" borderId="0" xfId="1" applyFill="1" applyBorder="1" applyAlignment="1">
      <alignment horizontal="center" vertical="center"/>
    </xf>
    <xf numFmtId="0" fontId="1" fillId="0" borderId="73" xfId="1" applyFill="1" applyBorder="1"/>
    <xf numFmtId="0" fontId="2" fillId="0" borderId="53" xfId="1" applyFont="1" applyFill="1" applyBorder="1" applyAlignment="1">
      <alignment horizontal="left"/>
    </xf>
    <xf numFmtId="0" fontId="1" fillId="0" borderId="23" xfId="1" applyFill="1" applyBorder="1" applyAlignment="1">
      <alignment horizontal="center"/>
    </xf>
    <xf numFmtId="0" fontId="1" fillId="0" borderId="22" xfId="1" applyFill="1" applyBorder="1" applyAlignment="1">
      <alignment horizontal="center"/>
    </xf>
    <xf numFmtId="0" fontId="1" fillId="0" borderId="6" xfId="1" applyFill="1" applyBorder="1" applyAlignment="1">
      <alignment horizontal="left"/>
    </xf>
    <xf numFmtId="0" fontId="1" fillId="0" borderId="25" xfId="1" applyFill="1" applyBorder="1" applyAlignment="1">
      <alignment horizontal="center"/>
    </xf>
    <xf numFmtId="0" fontId="1" fillId="0" borderId="6" xfId="1" applyFill="1" applyBorder="1" applyAlignment="1">
      <alignment horizontal="center"/>
    </xf>
    <xf numFmtId="0" fontId="1" fillId="0" borderId="4" xfId="1" applyFill="1" applyBorder="1" applyAlignment="1">
      <alignment horizontal="center"/>
    </xf>
    <xf numFmtId="0" fontId="1" fillId="0" borderId="26" xfId="1" applyFill="1" applyBorder="1" applyAlignment="1">
      <alignment horizontal="center"/>
    </xf>
    <xf numFmtId="0" fontId="1" fillId="0" borderId="38" xfId="1" applyFill="1" applyBorder="1" applyAlignment="1">
      <alignment horizontal="left"/>
    </xf>
    <xf numFmtId="0" fontId="1" fillId="0" borderId="40" xfId="1" applyFill="1" applyBorder="1" applyAlignment="1">
      <alignment horizontal="center"/>
    </xf>
    <xf numFmtId="0" fontId="1" fillId="0" borderId="38" xfId="1" applyFill="1" applyBorder="1" applyAlignment="1">
      <alignment horizontal="center"/>
    </xf>
    <xf numFmtId="0" fontId="1" fillId="0" borderId="41" xfId="1" applyFill="1" applyBorder="1" applyAlignment="1">
      <alignment horizontal="center"/>
    </xf>
    <xf numFmtId="0" fontId="1" fillId="0" borderId="39" xfId="1" applyFill="1" applyBorder="1" applyAlignment="1">
      <alignment horizontal="center"/>
    </xf>
    <xf numFmtId="0" fontId="1" fillId="0" borderId="5" xfId="1" applyFill="1" applyBorder="1" applyAlignment="1">
      <alignment horizontal="left"/>
    </xf>
    <xf numFmtId="0" fontId="1" fillId="0" borderId="20" xfId="1" applyFill="1" applyBorder="1" applyAlignment="1">
      <alignment horizontal="center"/>
    </xf>
    <xf numFmtId="0" fontId="1" fillId="0" borderId="5" xfId="1" applyFill="1" applyBorder="1" applyAlignment="1">
      <alignment horizontal="center"/>
    </xf>
    <xf numFmtId="0" fontId="1" fillId="0" borderId="24" xfId="1" applyFill="1" applyBorder="1" applyAlignment="1">
      <alignment horizontal="center"/>
    </xf>
    <xf numFmtId="0" fontId="0" fillId="0" borderId="1" xfId="0" applyBorder="1" applyAlignment="1">
      <alignment horizontal="center"/>
    </xf>
    <xf numFmtId="0" fontId="0" fillId="0" borderId="62" xfId="0" applyBorder="1" applyAlignment="1">
      <alignment horizontal="center"/>
    </xf>
    <xf numFmtId="0" fontId="0" fillId="0" borderId="38" xfId="0" applyBorder="1" applyAlignment="1">
      <alignment horizontal="center" vertical="center"/>
    </xf>
    <xf numFmtId="0" fontId="0" fillId="0" borderId="39" xfId="0" applyBorder="1" applyAlignment="1">
      <alignment horizontal="center" vertical="center"/>
    </xf>
    <xf numFmtId="0" fontId="0" fillId="0" borderId="41" xfId="0" applyBorder="1" applyAlignment="1">
      <alignment horizontal="center" vertical="center"/>
    </xf>
    <xf numFmtId="0" fontId="0" fillId="0" borderId="5" xfId="0" applyBorder="1" applyAlignment="1">
      <alignment horizontal="center" vertical="center"/>
    </xf>
    <xf numFmtId="0" fontId="0" fillId="0" borderId="24" xfId="0" applyBorder="1" applyAlignment="1">
      <alignment horizontal="center" vertical="center"/>
    </xf>
    <xf numFmtId="0" fontId="0" fillId="0" borderId="3" xfId="0" applyBorder="1" applyAlignment="1">
      <alignment horizontal="center" vertical="center"/>
    </xf>
    <xf numFmtId="0" fontId="0" fillId="0" borderId="24" xfId="0" applyBorder="1" applyAlignment="1">
      <alignment horizontal="center" vertical="center"/>
    </xf>
    <xf numFmtId="0" fontId="0" fillId="0" borderId="68" xfId="0" applyBorder="1" applyAlignment="1">
      <alignment horizontal="center"/>
    </xf>
    <xf numFmtId="0" fontId="0" fillId="0" borderId="24" xfId="0" applyBorder="1" applyAlignment="1">
      <alignment horizontal="center" vertical="center"/>
    </xf>
    <xf numFmtId="0" fontId="0" fillId="0" borderId="1" xfId="0" applyBorder="1" applyAlignment="1">
      <alignment horizontal="center"/>
    </xf>
    <xf numFmtId="0" fontId="0" fillId="0" borderId="6" xfId="0" applyBorder="1" applyAlignment="1">
      <alignment horizontal="center" vertical="center"/>
    </xf>
    <xf numFmtId="0" fontId="0" fillId="0" borderId="1" xfId="0" applyBorder="1" applyAlignment="1">
      <alignment horizontal="center"/>
    </xf>
    <xf numFmtId="0" fontId="0" fillId="0" borderId="1" xfId="0" applyBorder="1" applyAlignment="1">
      <alignment horizontal="center"/>
    </xf>
    <xf numFmtId="0" fontId="0" fillId="0" borderId="1" xfId="0" applyBorder="1" applyAlignment="1">
      <alignment horizontal="center"/>
    </xf>
    <xf numFmtId="0" fontId="1" fillId="0" borderId="1" xfId="4" applyFont="1" applyBorder="1" applyAlignment="1">
      <alignment horizontal="center" vertical="center" wrapText="1"/>
    </xf>
    <xf numFmtId="0" fontId="1" fillId="0" borderId="1" xfId="4" applyFont="1" applyBorder="1" applyAlignment="1">
      <alignment horizontal="center" vertical="center"/>
    </xf>
    <xf numFmtId="0" fontId="0" fillId="0" borderId="1" xfId="0" applyBorder="1" applyAlignment="1">
      <alignment horizontal="center"/>
    </xf>
    <xf numFmtId="0" fontId="0" fillId="0" borderId="1" xfId="0" applyBorder="1" applyAlignment="1">
      <alignment horizontal="center"/>
    </xf>
    <xf numFmtId="0" fontId="4" fillId="0" borderId="0" xfId="2" applyFont="1" applyBorder="1" applyAlignment="1" applyProtection="1">
      <alignment horizontal="center"/>
    </xf>
    <xf numFmtId="0" fontId="23" fillId="0" borderId="51" xfId="0" applyFont="1" applyBorder="1" applyAlignment="1">
      <alignment horizontal="center" wrapText="1"/>
    </xf>
    <xf numFmtId="0" fontId="23" fillId="0" borderId="42" xfId="0" applyFont="1" applyBorder="1" applyAlignment="1">
      <alignment horizontal="center"/>
    </xf>
    <xf numFmtId="0" fontId="23" fillId="0" borderId="31" xfId="0" applyFont="1" applyBorder="1" applyAlignment="1">
      <alignment horizontal="center"/>
    </xf>
    <xf numFmtId="0" fontId="23" fillId="0" borderId="52" xfId="0" applyFont="1" applyBorder="1" applyAlignment="1">
      <alignment horizontal="center"/>
    </xf>
    <xf numFmtId="0" fontId="1" fillId="0" borderId="3" xfId="0" applyFont="1" applyFill="1" applyBorder="1" applyAlignment="1">
      <alignment wrapText="1"/>
    </xf>
    <xf numFmtId="167" fontId="0" fillId="0" borderId="0" xfId="0" applyNumberFormat="1" applyBorder="1" applyAlignment="1" applyProtection="1"/>
    <xf numFmtId="0" fontId="0" fillId="12" borderId="68" xfId="0" applyNumberFormat="1" applyFill="1" applyBorder="1" applyAlignment="1">
      <alignment horizontal="left"/>
    </xf>
    <xf numFmtId="184" fontId="0" fillId="0" borderId="0" xfId="0" applyNumberFormat="1" applyProtection="1">
      <protection locked="0"/>
    </xf>
    <xf numFmtId="184" fontId="0" fillId="0" borderId="0" xfId="0" applyNumberFormat="1"/>
    <xf numFmtId="0" fontId="0" fillId="0" borderId="53" xfId="0" applyBorder="1" applyAlignment="1">
      <alignment horizontal="center"/>
    </xf>
    <xf numFmtId="15" fontId="0" fillId="0" borderId="23" xfId="0" applyNumberFormat="1" applyBorder="1" applyAlignment="1">
      <alignment horizontal="center"/>
    </xf>
    <xf numFmtId="0" fontId="1" fillId="0" borderId="5" xfId="0" applyFont="1" applyBorder="1" applyAlignment="1">
      <alignment horizontal="center"/>
    </xf>
    <xf numFmtId="15" fontId="1" fillId="0" borderId="20" xfId="0" applyNumberFormat="1" applyFont="1" applyBorder="1" applyAlignment="1">
      <alignment horizontal="center"/>
    </xf>
    <xf numFmtId="14" fontId="1" fillId="0" borderId="1" xfId="0" applyNumberFormat="1" applyFont="1" applyBorder="1" applyAlignment="1">
      <alignment horizontal="center"/>
    </xf>
    <xf numFmtId="14" fontId="1" fillId="0" borderId="20" xfId="0" applyNumberFormat="1" applyFont="1" applyBorder="1" applyAlignment="1">
      <alignment horizontal="center"/>
    </xf>
    <xf numFmtId="0" fontId="1" fillId="0" borderId="5" xfId="0" applyFont="1" applyFill="1" applyBorder="1" applyAlignment="1">
      <alignment horizontal="center"/>
    </xf>
    <xf numFmtId="14" fontId="0" fillId="0" borderId="1" xfId="0" applyNumberFormat="1" applyBorder="1" applyAlignment="1">
      <alignment horizontal="center"/>
    </xf>
    <xf numFmtId="14" fontId="0" fillId="0" borderId="20" xfId="0" applyNumberFormat="1" applyBorder="1" applyAlignment="1">
      <alignment horizontal="center"/>
    </xf>
    <xf numFmtId="14" fontId="0" fillId="0" borderId="34" xfId="0" applyNumberFormat="1" applyBorder="1" applyAlignment="1">
      <alignment horizontal="center"/>
    </xf>
    <xf numFmtId="0" fontId="1" fillId="0" borderId="1" xfId="4" applyFont="1" applyBorder="1" applyAlignment="1">
      <alignment horizontal="center" vertical="center"/>
    </xf>
    <xf numFmtId="178" fontId="0" fillId="0" borderId="0" xfId="0" applyNumberFormat="1" applyFill="1" applyBorder="1"/>
    <xf numFmtId="180" fontId="0" fillId="0" borderId="6" xfId="0" applyNumberFormat="1" applyFill="1" applyBorder="1"/>
    <xf numFmtId="180" fontId="0" fillId="0" borderId="27" xfId="0" applyNumberFormat="1" applyFill="1" applyBorder="1"/>
    <xf numFmtId="0" fontId="0" fillId="0" borderId="1" xfId="0" applyBorder="1" applyAlignment="1">
      <alignment horizontal="center"/>
    </xf>
    <xf numFmtId="0" fontId="1" fillId="0" borderId="85" xfId="0" applyFont="1" applyFill="1" applyBorder="1" applyAlignment="1">
      <alignment horizontal="center"/>
    </xf>
    <xf numFmtId="14" fontId="0" fillId="0" borderId="68" xfId="0" applyNumberFormat="1" applyBorder="1" applyAlignment="1">
      <alignment horizontal="center"/>
    </xf>
    <xf numFmtId="14" fontId="0" fillId="0" borderId="59" xfId="0" applyNumberFormat="1" applyBorder="1" applyAlignment="1">
      <alignment horizontal="center"/>
    </xf>
    <xf numFmtId="0" fontId="1" fillId="0" borderId="84" xfId="0" applyFont="1" applyFill="1" applyBorder="1" applyAlignment="1">
      <alignment wrapText="1"/>
    </xf>
    <xf numFmtId="0" fontId="60" fillId="0" borderId="5" xfId="0" applyFont="1" applyFill="1" applyBorder="1" applyAlignment="1">
      <alignment horizontal="center"/>
    </xf>
    <xf numFmtId="14" fontId="61" fillId="0" borderId="1" xfId="0" applyNumberFormat="1" applyFont="1" applyBorder="1" applyAlignment="1">
      <alignment horizontal="center"/>
    </xf>
    <xf numFmtId="0" fontId="60" fillId="0" borderId="3" xfId="0" applyFont="1" applyFill="1" applyBorder="1" applyAlignment="1">
      <alignment wrapText="1"/>
    </xf>
    <xf numFmtId="0" fontId="0" fillId="0" borderId="26" xfId="0" applyBorder="1" applyAlignment="1">
      <alignment horizontal="center" vertical="center"/>
    </xf>
    <xf numFmtId="9" fontId="10" fillId="22" borderId="34" xfId="5" applyNumberFormat="1" applyFont="1" applyFill="1" applyBorder="1" applyAlignment="1" applyProtection="1">
      <alignment horizontal="center" vertical="center" wrapText="1"/>
      <protection locked="0"/>
    </xf>
    <xf numFmtId="0" fontId="10" fillId="22" borderId="3" xfId="5" applyFont="1" applyFill="1" applyBorder="1" applyAlignment="1" applyProtection="1">
      <alignment horizontal="center" vertical="center" wrapText="1"/>
      <protection locked="0"/>
    </xf>
    <xf numFmtId="0" fontId="10" fillId="22" borderId="2" xfId="5" applyFont="1" applyFill="1" applyBorder="1" applyAlignment="1" applyProtection="1">
      <alignment horizontal="center" vertical="center" wrapText="1"/>
      <protection locked="0"/>
    </xf>
    <xf numFmtId="0" fontId="10" fillId="22" borderId="4" xfId="5" applyFont="1" applyFill="1" applyBorder="1" applyAlignment="1" applyProtection="1">
      <alignment horizontal="center" vertical="center" wrapText="1"/>
      <protection locked="0"/>
    </xf>
    <xf numFmtId="9" fontId="10" fillId="22" borderId="29" xfId="5" applyNumberFormat="1" applyFont="1" applyFill="1" applyBorder="1" applyAlignment="1" applyProtection="1">
      <alignment horizontal="center" vertical="center" wrapText="1"/>
      <protection locked="0"/>
    </xf>
    <xf numFmtId="0" fontId="10" fillId="22" borderId="7" xfId="5" applyFont="1" applyFill="1" applyBorder="1" applyAlignment="1" applyProtection="1">
      <alignment horizontal="center" vertical="center" wrapText="1"/>
      <protection locked="0"/>
    </xf>
    <xf numFmtId="0" fontId="10" fillId="22" borderId="27" xfId="5" applyFont="1" applyFill="1" applyBorder="1" applyAlignment="1" applyProtection="1">
      <alignment horizontal="center" vertical="center" wrapText="1"/>
      <protection locked="0"/>
    </xf>
    <xf numFmtId="0" fontId="0" fillId="0" borderId="5" xfId="0" applyBorder="1" applyAlignment="1">
      <alignment horizontal="center"/>
    </xf>
    <xf numFmtId="0" fontId="3" fillId="0" borderId="0" xfId="2" applyFont="1" applyFill="1" applyBorder="1" applyAlignment="1">
      <alignment vertical="center"/>
    </xf>
    <xf numFmtId="0" fontId="1" fillId="0" borderId="0" xfId="4" applyFill="1" applyBorder="1" applyAlignment="1" applyProtection="1">
      <protection locked="0"/>
    </xf>
    <xf numFmtId="0" fontId="0" fillId="0" borderId="3" xfId="0" applyBorder="1"/>
    <xf numFmtId="0" fontId="0" fillId="50" borderId="0" xfId="0" applyFill="1"/>
    <xf numFmtId="0" fontId="0" fillId="0" borderId="28" xfId="0" applyBorder="1" applyAlignment="1">
      <alignment horizontal="center" vertical="center"/>
    </xf>
    <xf numFmtId="0" fontId="0" fillId="0" borderId="30" xfId="0" applyBorder="1" applyAlignment="1">
      <alignment horizontal="center" vertical="center"/>
    </xf>
    <xf numFmtId="0" fontId="0" fillId="51" borderId="57" xfId="0" applyFill="1" applyBorder="1"/>
    <xf numFmtId="0" fontId="0" fillId="17" borderId="0" xfId="0" applyFill="1" applyAlignment="1">
      <alignment horizontal="center"/>
    </xf>
    <xf numFmtId="0" fontId="0" fillId="0" borderId="22" xfId="0" applyBorder="1" applyAlignment="1">
      <alignment horizontal="center" vertical="center"/>
    </xf>
    <xf numFmtId="167" fontId="0" fillId="0" borderId="20" xfId="0" applyNumberFormat="1" applyFill="1" applyBorder="1" applyAlignment="1" applyProtection="1">
      <alignment horizontal="left"/>
      <protection locked="0"/>
    </xf>
    <xf numFmtId="181" fontId="0" fillId="0" borderId="7" xfId="0" applyNumberFormat="1" applyFill="1" applyBorder="1" applyAlignment="1" applyProtection="1">
      <alignment horizontal="left"/>
      <protection locked="0"/>
    </xf>
    <xf numFmtId="0" fontId="1" fillId="0" borderId="0" xfId="2" applyBorder="1" applyAlignment="1" applyProtection="1">
      <alignment horizontal="center"/>
    </xf>
    <xf numFmtId="0" fontId="0" fillId="51" borderId="97" xfId="0" applyFill="1" applyBorder="1"/>
    <xf numFmtId="0" fontId="0" fillId="51" borderId="35" xfId="0" applyFill="1" applyBorder="1"/>
    <xf numFmtId="0" fontId="0" fillId="0" borderId="17" xfId="0" applyBorder="1" applyAlignment="1">
      <alignment horizontal="center" vertical="center"/>
    </xf>
    <xf numFmtId="0" fontId="0" fillId="0" borderId="15" xfId="0" applyBorder="1" applyAlignment="1">
      <alignment horizontal="center" vertical="center"/>
    </xf>
    <xf numFmtId="0" fontId="0" fillId="0" borderId="53" xfId="0" applyBorder="1" applyAlignment="1">
      <alignment horizontal="center" vertical="center"/>
    </xf>
    <xf numFmtId="0" fontId="0" fillId="12" borderId="17" xfId="0" applyFill="1" applyBorder="1" applyAlignment="1">
      <alignment horizontal="center" vertical="center"/>
    </xf>
    <xf numFmtId="0" fontId="0" fillId="12" borderId="16" xfId="0" applyFill="1" applyBorder="1" applyAlignment="1">
      <alignment horizontal="center" vertical="center"/>
    </xf>
    <xf numFmtId="0" fontId="0" fillId="12" borderId="97" xfId="0" applyFill="1" applyBorder="1" applyAlignment="1">
      <alignment horizontal="center" vertical="center"/>
    </xf>
    <xf numFmtId="0" fontId="0" fillId="12" borderId="22" xfId="0" applyFill="1" applyBorder="1" applyAlignment="1">
      <alignment horizontal="center" vertical="center"/>
    </xf>
    <xf numFmtId="0" fontId="0" fillId="12" borderId="35" xfId="0" applyFill="1" applyBorder="1" applyAlignment="1">
      <alignment horizontal="center" vertical="center"/>
    </xf>
    <xf numFmtId="0" fontId="0" fillId="12" borderId="26" xfId="0" applyFill="1" applyBorder="1" applyAlignment="1">
      <alignment horizontal="center" vertical="center"/>
    </xf>
    <xf numFmtId="0" fontId="0" fillId="12" borderId="15" xfId="0" applyFill="1" applyBorder="1" applyAlignment="1">
      <alignment horizontal="center" vertical="center"/>
    </xf>
    <xf numFmtId="0" fontId="0" fillId="12" borderId="53" xfId="0" applyFill="1" applyBorder="1" applyAlignment="1">
      <alignment horizontal="center" vertical="center"/>
    </xf>
    <xf numFmtId="0" fontId="0" fillId="12" borderId="18" xfId="0" applyFill="1" applyBorder="1" applyAlignment="1">
      <alignment horizontal="center"/>
    </xf>
    <xf numFmtId="0" fontId="0" fillId="12" borderId="6" xfId="0" applyFill="1" applyBorder="1" applyAlignment="1">
      <alignment horizontal="center" vertical="center"/>
    </xf>
    <xf numFmtId="0" fontId="0" fillId="12" borderId="10" xfId="0" applyFill="1" applyBorder="1" applyAlignment="1">
      <alignment horizontal="center" vertical="center"/>
    </xf>
    <xf numFmtId="0" fontId="0" fillId="0" borderId="54" xfId="0" applyBorder="1" applyAlignment="1">
      <alignment horizontal="center"/>
    </xf>
    <xf numFmtId="14" fontId="0" fillId="0" borderId="55" xfId="0" applyNumberFormat="1" applyBorder="1" applyAlignment="1">
      <alignment horizontal="center"/>
    </xf>
    <xf numFmtId="0" fontId="0" fillId="0" borderId="56" xfId="0" applyBorder="1" applyAlignment="1">
      <alignment wrapText="1"/>
    </xf>
    <xf numFmtId="0" fontId="0" fillId="0" borderId="3" xfId="0" applyBorder="1" applyAlignment="1">
      <alignment wrapText="1"/>
    </xf>
    <xf numFmtId="181" fontId="0" fillId="0" borderId="9" xfId="0" applyNumberFormat="1" applyFill="1" applyBorder="1" applyAlignment="1" applyProtection="1">
      <alignment horizontal="left"/>
      <protection locked="0"/>
    </xf>
    <xf numFmtId="167" fontId="0" fillId="0" borderId="9" xfId="0" applyNumberFormat="1" applyFill="1" applyBorder="1" applyAlignment="1" applyProtection="1">
      <alignment horizontal="left"/>
      <protection locked="0"/>
    </xf>
    <xf numFmtId="167" fontId="0" fillId="0" borderId="40" xfId="0" applyNumberFormat="1" applyFill="1" applyBorder="1" applyAlignment="1" applyProtection="1">
      <alignment horizontal="left"/>
      <protection locked="0"/>
    </xf>
    <xf numFmtId="0" fontId="58" fillId="11" borderId="33" xfId="0" applyFont="1" applyFill="1" applyBorder="1" applyAlignment="1">
      <alignment horizontal="center"/>
    </xf>
    <xf numFmtId="0" fontId="58" fillId="11" borderId="42" xfId="0" applyFont="1" applyFill="1" applyBorder="1" applyAlignment="1">
      <alignment horizontal="center"/>
    </xf>
    <xf numFmtId="0" fontId="58" fillId="11" borderId="52" xfId="0" applyFont="1" applyFill="1" applyBorder="1" applyAlignment="1">
      <alignment horizontal="center"/>
    </xf>
    <xf numFmtId="0" fontId="58" fillId="11" borderId="19" xfId="0" applyFont="1" applyFill="1" applyBorder="1" applyAlignment="1"/>
    <xf numFmtId="0" fontId="58" fillId="11" borderId="51" xfId="0" applyFont="1" applyFill="1" applyBorder="1" applyAlignment="1">
      <alignment horizontal="center"/>
    </xf>
    <xf numFmtId="0" fontId="58" fillId="11" borderId="21" xfId="0" applyFont="1" applyFill="1" applyBorder="1" applyAlignment="1">
      <alignment horizontal="center"/>
    </xf>
    <xf numFmtId="0" fontId="6" fillId="3" borderId="51" xfId="2" applyFont="1" applyFill="1" applyBorder="1" applyAlignment="1">
      <alignment horizontal="center" wrapText="1"/>
    </xf>
    <xf numFmtId="0" fontId="6" fillId="3" borderId="32" xfId="3" applyFont="1" applyFill="1" applyBorder="1" applyAlignment="1">
      <alignment horizontal="center"/>
    </xf>
    <xf numFmtId="0" fontId="6" fillId="3" borderId="52" xfId="3" applyFont="1" applyFill="1" applyBorder="1" applyAlignment="1">
      <alignment horizontal="center" wrapText="1"/>
    </xf>
    <xf numFmtId="0" fontId="58" fillId="11" borderId="57" xfId="0" applyFont="1" applyFill="1" applyBorder="1" applyAlignment="1">
      <alignment horizontal="center"/>
    </xf>
    <xf numFmtId="0" fontId="0" fillId="0" borderId="1" xfId="0" applyFill="1" applyBorder="1" applyAlignment="1">
      <alignment horizontal="left"/>
    </xf>
    <xf numFmtId="180" fontId="0" fillId="0" borderId="76" xfId="0" applyNumberFormat="1" applyFill="1" applyBorder="1"/>
    <xf numFmtId="0" fontId="1" fillId="0" borderId="77" xfId="1" applyFill="1" applyBorder="1"/>
    <xf numFmtId="180" fontId="1" fillId="0" borderId="2" xfId="1" applyNumberFormat="1" applyFill="1" applyBorder="1"/>
    <xf numFmtId="0" fontId="1" fillId="0" borderId="2" xfId="1" applyFill="1" applyBorder="1"/>
    <xf numFmtId="14" fontId="1" fillId="0" borderId="0" xfId="4" applyNumberFormat="1" applyFill="1"/>
    <xf numFmtId="0" fontId="0" fillId="49" borderId="70" xfId="0" applyFill="1" applyBorder="1"/>
    <xf numFmtId="0" fontId="0" fillId="49" borderId="39" xfId="0" applyFill="1" applyBorder="1"/>
    <xf numFmtId="0" fontId="51" fillId="49" borderId="0" xfId="0" applyFont="1" applyFill="1"/>
    <xf numFmtId="0" fontId="0" fillId="49" borderId="0" xfId="0" applyFill="1" applyAlignment="1">
      <alignment horizontal="left" vertical="center"/>
    </xf>
    <xf numFmtId="0" fontId="1" fillId="16" borderId="0" xfId="4" applyFill="1" applyBorder="1" applyAlignment="1">
      <alignment horizontal="center"/>
    </xf>
    <xf numFmtId="0" fontId="1" fillId="16" borderId="0" xfId="4" applyFill="1" applyBorder="1"/>
    <xf numFmtId="0" fontId="0" fillId="0" borderId="1" xfId="0" applyBorder="1" applyAlignment="1">
      <alignment horizontal="center"/>
    </xf>
    <xf numFmtId="0" fontId="23" fillId="24" borderId="68" xfId="0" applyFont="1" applyFill="1" applyBorder="1" applyAlignment="1">
      <alignment horizontal="center" vertical="center"/>
    </xf>
    <xf numFmtId="167" fontId="0" fillId="51" borderId="1" xfId="0" applyNumberFormat="1" applyFill="1" applyBorder="1" applyAlignment="1" applyProtection="1">
      <alignment horizontal="left"/>
      <protection locked="0"/>
    </xf>
    <xf numFmtId="167" fontId="0" fillId="51" borderId="43" xfId="0" applyNumberFormat="1" applyFill="1" applyBorder="1" applyAlignment="1" applyProtection="1">
      <alignment horizontal="left"/>
      <protection locked="0"/>
    </xf>
    <xf numFmtId="9" fontId="10" fillId="22" borderId="18" xfId="5" applyNumberFormat="1" applyFont="1" applyFill="1" applyBorder="1" applyAlignment="1" applyProtection="1">
      <alignment horizontal="center" vertical="center" wrapText="1"/>
      <protection locked="0"/>
    </xf>
    <xf numFmtId="0" fontId="1" fillId="0" borderId="0" xfId="2" applyBorder="1" applyAlignment="1" applyProtection="1">
      <alignment horizontal="center"/>
    </xf>
    <xf numFmtId="167" fontId="0" fillId="0" borderId="0" xfId="0" applyNumberFormat="1" applyBorder="1" applyAlignment="1" applyProtection="1">
      <alignment horizontal="center"/>
    </xf>
    <xf numFmtId="0" fontId="22" fillId="0" borderId="0" xfId="0" applyFont="1" applyBorder="1" applyAlignment="1" applyProtection="1">
      <alignment horizontal="center"/>
    </xf>
    <xf numFmtId="0" fontId="1" fillId="0" borderId="0" xfId="4" applyBorder="1" applyProtection="1"/>
    <xf numFmtId="0" fontId="7" fillId="0" borderId="0" xfId="4" applyFont="1" applyFill="1" applyBorder="1" applyAlignment="1" applyProtection="1">
      <alignment vertical="center"/>
    </xf>
    <xf numFmtId="0" fontId="1" fillId="0" borderId="0" xfId="4" applyFill="1" applyBorder="1" applyProtection="1"/>
    <xf numFmtId="0" fontId="1" fillId="0" borderId="0" xfId="4" applyFont="1" applyFill="1" applyBorder="1" applyAlignment="1" applyProtection="1">
      <alignment vertical="center"/>
    </xf>
    <xf numFmtId="0" fontId="8" fillId="0" borderId="0" xfId="4" applyFont="1" applyFill="1" applyBorder="1" applyAlignment="1" applyProtection="1">
      <alignment vertical="center"/>
    </xf>
    <xf numFmtId="0" fontId="1" fillId="0" borderId="0" xfId="4" applyProtection="1"/>
    <xf numFmtId="0" fontId="57" fillId="0" borderId="0" xfId="0" applyFont="1" applyBorder="1" applyAlignment="1" applyProtection="1">
      <alignment horizontal="left"/>
    </xf>
    <xf numFmtId="0" fontId="8" fillId="4" borderId="21" xfId="4" applyFont="1" applyFill="1" applyBorder="1" applyAlignment="1" applyProtection="1">
      <alignment horizontal="center" vertical="center"/>
    </xf>
    <xf numFmtId="0" fontId="8" fillId="4" borderId="52" xfId="4" applyFont="1" applyFill="1" applyBorder="1" applyAlignment="1" applyProtection="1">
      <alignment horizontal="center" vertical="center"/>
    </xf>
    <xf numFmtId="0" fontId="3" fillId="4" borderId="33" xfId="2" applyFont="1" applyFill="1" applyBorder="1" applyAlignment="1" applyProtection="1">
      <alignment horizontal="center" vertical="center"/>
    </xf>
    <xf numFmtId="0" fontId="3" fillId="4" borderId="42" xfId="2" applyFont="1" applyFill="1" applyBorder="1" applyAlignment="1" applyProtection="1">
      <alignment horizontal="center" vertical="center"/>
    </xf>
    <xf numFmtId="0" fontId="3" fillId="4" borderId="52" xfId="2" applyFont="1" applyFill="1" applyBorder="1" applyAlignment="1" applyProtection="1">
      <alignment horizontal="center" vertical="center"/>
    </xf>
    <xf numFmtId="0" fontId="3" fillId="0" borderId="14" xfId="2" applyFont="1" applyFill="1" applyBorder="1" applyAlignment="1" applyProtection="1">
      <alignment vertical="center"/>
    </xf>
    <xf numFmtId="0" fontId="1" fillId="0" borderId="0" xfId="4" applyFill="1" applyBorder="1" applyAlignment="1" applyProtection="1"/>
    <xf numFmtId="0" fontId="62" fillId="0" borderId="0" xfId="4" applyFont="1" applyFill="1" applyBorder="1" applyAlignment="1" applyProtection="1">
      <alignment horizontal="center"/>
    </xf>
    <xf numFmtId="167" fontId="22" fillId="0" borderId="77" xfId="0" applyNumberFormat="1" applyFont="1" applyBorder="1" applyAlignment="1" applyProtection="1">
      <alignment horizontal="center"/>
      <protection locked="0"/>
    </xf>
    <xf numFmtId="167" fontId="22" fillId="0" borderId="79" xfId="0" applyNumberFormat="1" applyFont="1" applyBorder="1" applyAlignment="1" applyProtection="1">
      <alignment horizontal="center"/>
      <protection locked="0"/>
    </xf>
    <xf numFmtId="167" fontId="22" fillId="0" borderId="9" xfId="0" applyNumberFormat="1" applyFont="1" applyBorder="1" applyAlignment="1" applyProtection="1">
      <alignment horizontal="center"/>
      <protection locked="0"/>
    </xf>
    <xf numFmtId="167" fontId="22" fillId="0" borderId="41" xfId="0" applyNumberFormat="1" applyFont="1" applyBorder="1" applyAlignment="1" applyProtection="1">
      <alignment horizontal="center"/>
      <protection locked="0"/>
    </xf>
    <xf numFmtId="167" fontId="22" fillId="0" borderId="76" xfId="0" applyNumberFormat="1" applyFont="1" applyBorder="1" applyAlignment="1" applyProtection="1">
      <alignment horizontal="center"/>
      <protection locked="0"/>
    </xf>
    <xf numFmtId="167" fontId="22" fillId="0" borderId="55" xfId="0" applyNumberFormat="1" applyFont="1" applyBorder="1" applyAlignment="1" applyProtection="1">
      <alignment horizontal="center"/>
      <protection locked="0"/>
    </xf>
    <xf numFmtId="167" fontId="22" fillId="0" borderId="56" xfId="0" applyNumberFormat="1" applyFont="1" applyBorder="1" applyAlignment="1" applyProtection="1">
      <alignment horizontal="center"/>
      <protection locked="0"/>
    </xf>
    <xf numFmtId="0" fontId="1" fillId="0" borderId="62" xfId="4" applyBorder="1" applyProtection="1">
      <protection locked="0"/>
    </xf>
    <xf numFmtId="0" fontId="1" fillId="0" borderId="63" xfId="4" applyBorder="1" applyProtection="1">
      <protection locked="0"/>
    </xf>
    <xf numFmtId="0" fontId="1" fillId="0" borderId="9" xfId="4" applyBorder="1" applyProtection="1">
      <protection locked="0"/>
    </xf>
    <xf numFmtId="0" fontId="1" fillId="0" borderId="41" xfId="4" applyBorder="1" applyProtection="1">
      <protection locked="0"/>
    </xf>
    <xf numFmtId="0" fontId="1" fillId="0" borderId="77" xfId="4" applyBorder="1" applyProtection="1">
      <protection locked="0"/>
    </xf>
    <xf numFmtId="0" fontId="1" fillId="0" borderId="79" xfId="4" applyBorder="1" applyProtection="1">
      <protection locked="0"/>
    </xf>
    <xf numFmtId="0" fontId="1" fillId="0" borderId="43" xfId="4" applyBorder="1" applyProtection="1"/>
    <xf numFmtId="0" fontId="1" fillId="0" borderId="14" xfId="4" applyFill="1" applyBorder="1" applyProtection="1"/>
    <xf numFmtId="0" fontId="1" fillId="0" borderId="43" xfId="4" applyFill="1" applyBorder="1" applyProtection="1"/>
    <xf numFmtId="0" fontId="7" fillId="0" borderId="0" xfId="4" applyFont="1" applyFill="1" applyBorder="1" applyAlignment="1" applyProtection="1">
      <alignment horizontal="center" vertical="center"/>
    </xf>
    <xf numFmtId="0" fontId="0" fillId="0" borderId="43" xfId="0" applyBorder="1" applyProtection="1"/>
    <xf numFmtId="0" fontId="1" fillId="0" borderId="1" xfId="4" applyFont="1" applyFill="1" applyBorder="1" applyAlignment="1" applyProtection="1">
      <alignment horizontal="center" vertical="center"/>
    </xf>
    <xf numFmtId="0" fontId="1" fillId="0" borderId="12" xfId="4" applyFill="1" applyBorder="1" applyProtection="1"/>
    <xf numFmtId="0" fontId="1" fillId="0" borderId="11" xfId="4" applyFill="1" applyBorder="1" applyProtection="1"/>
    <xf numFmtId="0" fontId="1" fillId="0" borderId="49" xfId="4" applyFill="1" applyBorder="1" applyProtection="1"/>
    <xf numFmtId="165" fontId="8" fillId="0" borderId="55" xfId="4" applyNumberFormat="1" applyFont="1" applyFill="1" applyBorder="1" applyAlignment="1" applyProtection="1">
      <alignment horizontal="center" vertical="center"/>
    </xf>
    <xf numFmtId="0" fontId="5" fillId="8" borderId="42" xfId="4" applyFont="1" applyFill="1" applyBorder="1" applyAlignment="1" applyProtection="1">
      <alignment horizontal="center" vertical="center" wrapText="1"/>
    </xf>
    <xf numFmtId="0" fontId="1" fillId="0" borderId="0" xfId="4" applyFont="1" applyFill="1" applyBorder="1" applyAlignment="1" applyProtection="1">
      <alignment vertical="center" wrapText="1"/>
    </xf>
    <xf numFmtId="0" fontId="1" fillId="0" borderId="0" xfId="4" applyFill="1" applyProtection="1"/>
    <xf numFmtId="0" fontId="9" fillId="4" borderId="17" xfId="4" applyFont="1" applyFill="1" applyBorder="1" applyProtection="1"/>
    <xf numFmtId="0" fontId="9" fillId="4" borderId="16" xfId="4" applyFont="1" applyFill="1" applyBorder="1" applyProtection="1"/>
    <xf numFmtId="0" fontId="1" fillId="4" borderId="16" xfId="4" applyFill="1" applyBorder="1" applyProtection="1"/>
    <xf numFmtId="0" fontId="4" fillId="4" borderId="16" xfId="4" applyFont="1" applyFill="1" applyBorder="1" applyProtection="1"/>
    <xf numFmtId="0" fontId="1" fillId="4" borderId="15" xfId="4" applyFill="1" applyBorder="1" applyProtection="1"/>
    <xf numFmtId="0" fontId="1" fillId="4" borderId="14" xfId="4" applyFill="1" applyBorder="1" applyProtection="1"/>
    <xf numFmtId="0" fontId="2" fillId="4" borderId="51" xfId="4" applyFont="1" applyFill="1" applyBorder="1" applyAlignment="1" applyProtection="1">
      <alignment horizontal="center" vertical="center"/>
    </xf>
    <xf numFmtId="0" fontId="2" fillId="4" borderId="42" xfId="4" applyFont="1" applyFill="1" applyBorder="1" applyAlignment="1" applyProtection="1">
      <alignment horizontal="center" vertical="center"/>
    </xf>
    <xf numFmtId="0" fontId="2" fillId="4" borderId="52" xfId="4" applyFont="1" applyFill="1" applyBorder="1" applyAlignment="1" applyProtection="1">
      <alignment horizontal="center" vertical="center"/>
    </xf>
    <xf numFmtId="0" fontId="1" fillId="4" borderId="13" xfId="4" applyFill="1" applyBorder="1" applyProtection="1"/>
    <xf numFmtId="0" fontId="1" fillId="0" borderId="53" xfId="4" applyFont="1" applyFill="1" applyBorder="1" applyAlignment="1" applyProtection="1">
      <alignment horizontal="center" vertical="center"/>
    </xf>
    <xf numFmtId="0" fontId="1" fillId="0" borderId="34" xfId="4" applyFont="1" applyFill="1" applyBorder="1" applyAlignment="1" applyProtection="1">
      <alignment horizontal="center" vertical="center"/>
    </xf>
    <xf numFmtId="9" fontId="10" fillId="0" borderId="34" xfId="0" applyNumberFormat="1" applyFont="1" applyFill="1" applyBorder="1" applyAlignment="1" applyProtection="1">
      <alignment horizontal="center" vertical="center" wrapText="1"/>
    </xf>
    <xf numFmtId="9" fontId="11" fillId="0" borderId="18" xfId="0" applyNumberFormat="1" applyFont="1" applyFill="1" applyBorder="1" applyAlignment="1" applyProtection="1">
      <alignment horizontal="center" vertical="center" wrapText="1"/>
    </xf>
    <xf numFmtId="0" fontId="1" fillId="0" borderId="5" xfId="4" applyFont="1" applyFill="1" applyBorder="1" applyAlignment="1" applyProtection="1">
      <alignment horizontal="center" vertical="center"/>
    </xf>
    <xf numFmtId="9" fontId="10" fillId="0" borderId="1" xfId="0" applyNumberFormat="1" applyFont="1" applyFill="1" applyBorder="1" applyAlignment="1" applyProtection="1">
      <alignment horizontal="center" vertical="center" wrapText="1"/>
    </xf>
    <xf numFmtId="9" fontId="11" fillId="0" borderId="3" xfId="0" applyNumberFormat="1" applyFont="1" applyFill="1" applyBorder="1" applyAlignment="1" applyProtection="1">
      <alignment horizontal="center" vertical="center" wrapText="1"/>
    </xf>
    <xf numFmtId="0" fontId="1" fillId="0" borderId="6" xfId="4" applyFont="1" applyFill="1" applyBorder="1" applyAlignment="1" applyProtection="1">
      <alignment horizontal="center" vertical="center"/>
    </xf>
    <xf numFmtId="0" fontId="1" fillId="0" borderId="2" xfId="4" applyFont="1" applyFill="1" applyBorder="1" applyAlignment="1" applyProtection="1">
      <alignment horizontal="center" vertical="center"/>
    </xf>
    <xf numFmtId="9" fontId="10" fillId="0" borderId="2" xfId="0" applyNumberFormat="1" applyFont="1" applyFill="1" applyBorder="1" applyAlignment="1" applyProtection="1">
      <alignment horizontal="center" vertical="center" wrapText="1"/>
    </xf>
    <xf numFmtId="9" fontId="11" fillId="0" borderId="4" xfId="0" applyNumberFormat="1" applyFont="1" applyFill="1" applyBorder="1" applyAlignment="1" applyProtection="1">
      <alignment horizontal="center" vertical="center" wrapText="1"/>
    </xf>
    <xf numFmtId="0" fontId="1" fillId="4" borderId="0" xfId="4" applyFill="1" applyBorder="1" applyProtection="1"/>
    <xf numFmtId="0" fontId="1" fillId="4" borderId="0" xfId="4" applyFill="1" applyProtection="1"/>
    <xf numFmtId="0" fontId="10" fillId="4" borderId="0" xfId="0" applyFont="1" applyFill="1" applyBorder="1" applyAlignment="1" applyProtection="1">
      <alignment horizontal="center" vertical="center" wrapText="1"/>
    </xf>
    <xf numFmtId="0" fontId="11" fillId="4" borderId="0" xfId="0" applyFont="1" applyFill="1" applyBorder="1" applyAlignment="1" applyProtection="1">
      <alignment horizontal="center" vertical="center" wrapText="1"/>
    </xf>
    <xf numFmtId="0" fontId="12" fillId="4" borderId="53" xfId="0" applyFont="1" applyFill="1" applyBorder="1" applyAlignment="1" applyProtection="1">
      <alignment horizontal="center" vertical="center" wrapText="1"/>
    </xf>
    <xf numFmtId="0" fontId="12" fillId="4" borderId="34" xfId="0" applyFont="1" applyFill="1" applyBorder="1" applyAlignment="1" applyProtection="1">
      <alignment horizontal="center" vertical="center" wrapText="1"/>
    </xf>
    <xf numFmtId="0" fontId="12" fillId="4" borderId="18" xfId="0" applyFont="1" applyFill="1" applyBorder="1" applyAlignment="1" applyProtection="1">
      <alignment horizontal="center" vertical="center" wrapText="1"/>
    </xf>
    <xf numFmtId="0" fontId="0" fillId="0" borderId="6" xfId="0" applyBorder="1" applyAlignment="1" applyProtection="1">
      <alignment horizontal="center" vertical="center"/>
    </xf>
    <xf numFmtId="0" fontId="0" fillId="0" borderId="26" xfId="0" applyBorder="1" applyAlignment="1" applyProtection="1">
      <alignment horizontal="center" vertical="center"/>
    </xf>
    <xf numFmtId="0" fontId="0" fillId="0" borderId="4" xfId="0" applyBorder="1" applyAlignment="1" applyProtection="1">
      <alignment horizontal="center" vertical="center"/>
    </xf>
    <xf numFmtId="0" fontId="1" fillId="0" borderId="32" xfId="4" applyFill="1" applyBorder="1" applyProtection="1"/>
    <xf numFmtId="0" fontId="4" fillId="0" borderId="32" xfId="4" applyFont="1" applyFill="1" applyBorder="1" applyProtection="1"/>
    <xf numFmtId="0" fontId="1" fillId="0" borderId="38" xfId="4" applyFont="1" applyFill="1" applyBorder="1" applyAlignment="1" applyProtection="1">
      <alignment horizontal="center" vertical="center"/>
    </xf>
    <xf numFmtId="9" fontId="10" fillId="51" borderId="9" xfId="0" applyNumberFormat="1" applyFont="1" applyFill="1" applyBorder="1" applyAlignment="1" applyProtection="1">
      <alignment horizontal="center" vertical="center" wrapText="1"/>
    </xf>
    <xf numFmtId="9" fontId="11" fillId="0" borderId="41" xfId="0" applyNumberFormat="1" applyFont="1" applyFill="1" applyBorder="1" applyAlignment="1" applyProtection="1">
      <alignment horizontal="center" vertical="center" wrapText="1"/>
    </xf>
    <xf numFmtId="0" fontId="10" fillId="0" borderId="2" xfId="0" applyNumberFormat="1" applyFont="1" applyFill="1" applyBorder="1" applyAlignment="1" applyProtection="1">
      <alignment horizontal="center" vertical="center" wrapText="1"/>
    </xf>
    <xf numFmtId="1" fontId="11" fillId="0" borderId="4" xfId="0" applyNumberFormat="1" applyFont="1" applyFill="1" applyBorder="1" applyAlignment="1" applyProtection="1">
      <alignment horizontal="center" vertical="center" wrapText="1"/>
    </xf>
    <xf numFmtId="0" fontId="12" fillId="4" borderId="23" xfId="0" applyFont="1" applyFill="1" applyBorder="1" applyAlignment="1" applyProtection="1">
      <alignment horizontal="center" vertical="center" wrapText="1"/>
    </xf>
    <xf numFmtId="0" fontId="1" fillId="4" borderId="12" xfId="4" applyFill="1" applyBorder="1" applyProtection="1"/>
    <xf numFmtId="0" fontId="1" fillId="4" borderId="11" xfId="4" applyFill="1" applyBorder="1" applyProtection="1"/>
    <xf numFmtId="0" fontId="10" fillId="4" borderId="11" xfId="0" applyFont="1" applyFill="1" applyBorder="1" applyAlignment="1" applyProtection="1">
      <alignment horizontal="center" vertical="center" wrapText="1"/>
    </xf>
    <xf numFmtId="0" fontId="1" fillId="4" borderId="10" xfId="4" applyFill="1" applyBorder="1" applyProtection="1"/>
    <xf numFmtId="9" fontId="10" fillId="0" borderId="9" xfId="0" applyNumberFormat="1" applyFont="1" applyFill="1" applyBorder="1" applyAlignment="1" applyProtection="1">
      <alignment horizontal="center" vertical="center" wrapText="1"/>
    </xf>
    <xf numFmtId="0" fontId="11" fillId="4" borderId="11" xfId="0" applyFont="1" applyFill="1" applyBorder="1" applyAlignment="1" applyProtection="1">
      <alignment horizontal="center" vertical="center" wrapText="1"/>
    </xf>
    <xf numFmtId="0" fontId="4" fillId="49" borderId="0" xfId="1" applyFont="1" applyFill="1" applyProtection="1"/>
    <xf numFmtId="0" fontId="1" fillId="49" borderId="0" xfId="1" applyFill="1" applyProtection="1"/>
    <xf numFmtId="164" fontId="0" fillId="49" borderId="0" xfId="0" applyNumberFormat="1" applyFill="1" applyAlignment="1" applyProtection="1">
      <alignment vertical="top" textRotation="90"/>
    </xf>
    <xf numFmtId="164" fontId="0" fillId="0" borderId="0" xfId="0" applyNumberFormat="1" applyAlignment="1" applyProtection="1">
      <alignment vertical="top" textRotation="90"/>
    </xf>
    <xf numFmtId="0" fontId="2" fillId="49" borderId="0" xfId="1" applyFont="1" applyFill="1" applyAlignment="1" applyProtection="1">
      <alignment horizontal="center"/>
    </xf>
    <xf numFmtId="0" fontId="0" fillId="49" borderId="0" xfId="0" applyFill="1" applyAlignment="1" applyProtection="1">
      <alignment horizontal="center"/>
    </xf>
    <xf numFmtId="0" fontId="0" fillId="0" borderId="0" xfId="0" applyFill="1" applyAlignment="1" applyProtection="1">
      <alignment horizontal="center"/>
    </xf>
    <xf numFmtId="179" fontId="0" fillId="49" borderId="0" xfId="0" applyNumberFormat="1" applyFill="1" applyAlignment="1" applyProtection="1">
      <alignment horizontal="center"/>
    </xf>
    <xf numFmtId="179" fontId="0" fillId="0" borderId="0" xfId="0" applyNumberFormat="1" applyFill="1" applyAlignment="1" applyProtection="1">
      <alignment horizontal="center"/>
    </xf>
    <xf numFmtId="0" fontId="2" fillId="49" borderId="0" xfId="1" applyFont="1" applyFill="1" applyBorder="1" applyAlignment="1" applyProtection="1">
      <alignment horizontal="center"/>
    </xf>
    <xf numFmtId="0" fontId="1" fillId="49" borderId="0" xfId="1" applyFill="1" applyBorder="1" applyProtection="1"/>
    <xf numFmtId="0" fontId="0" fillId="49" borderId="0" xfId="0" applyFill="1" applyProtection="1"/>
    <xf numFmtId="0" fontId="1" fillId="49" borderId="59" xfId="1" applyFill="1" applyBorder="1" applyProtection="1"/>
    <xf numFmtId="0" fontId="1" fillId="49" borderId="40" xfId="1" applyFill="1" applyBorder="1" applyProtection="1"/>
    <xf numFmtId="0" fontId="1" fillId="19" borderId="24" xfId="1" applyFill="1" applyBorder="1" applyAlignment="1" applyProtection="1">
      <alignment horizontal="center"/>
    </xf>
    <xf numFmtId="0" fontId="1" fillId="19" borderId="24" xfId="1" applyFill="1" applyBorder="1" applyProtection="1"/>
    <xf numFmtId="0" fontId="1" fillId="54" borderId="0" xfId="1" applyFill="1" applyBorder="1" applyProtection="1"/>
    <xf numFmtId="0" fontId="4" fillId="17" borderId="0" xfId="1" applyFont="1" applyFill="1" applyBorder="1" applyProtection="1"/>
    <xf numFmtId="0" fontId="2" fillId="17" borderId="0" xfId="1" applyFont="1" applyFill="1" applyBorder="1" applyProtection="1"/>
    <xf numFmtId="0" fontId="1" fillId="17" borderId="39" xfId="1" applyFont="1" applyFill="1" applyBorder="1" applyAlignment="1" applyProtection="1">
      <alignment horizontal="center"/>
    </xf>
    <xf numFmtId="0" fontId="1" fillId="17" borderId="0" xfId="1" applyFill="1" applyProtection="1"/>
    <xf numFmtId="0" fontId="0" fillId="17" borderId="0" xfId="0" applyFill="1" applyProtection="1"/>
    <xf numFmtId="0" fontId="2" fillId="18" borderId="20" xfId="1" applyFont="1" applyFill="1" applyBorder="1" applyProtection="1"/>
    <xf numFmtId="0" fontId="1" fillId="19" borderId="72" xfId="1" applyFill="1" applyBorder="1" applyAlignment="1" applyProtection="1">
      <alignment horizontal="center"/>
    </xf>
    <xf numFmtId="0" fontId="1" fillId="18" borderId="20" xfId="1" applyFill="1" applyBorder="1" applyProtection="1"/>
    <xf numFmtId="0" fontId="1" fillId="18" borderId="59" xfId="1" applyFont="1" applyFill="1" applyBorder="1" applyProtection="1"/>
    <xf numFmtId="0" fontId="1" fillId="19" borderId="14" xfId="1" applyFill="1" applyBorder="1" applyAlignment="1" applyProtection="1">
      <alignment horizontal="center"/>
    </xf>
    <xf numFmtId="0" fontId="1" fillId="18" borderId="59" xfId="1" applyFill="1" applyBorder="1" applyProtection="1"/>
    <xf numFmtId="0" fontId="2" fillId="20" borderId="20" xfId="1" applyFont="1" applyFill="1" applyBorder="1" applyProtection="1"/>
    <xf numFmtId="0" fontId="1" fillId="18" borderId="40" xfId="1" applyFill="1" applyBorder="1" applyProtection="1"/>
    <xf numFmtId="0" fontId="1" fillId="19" borderId="70" xfId="1" applyFill="1" applyBorder="1" applyAlignment="1" applyProtection="1">
      <alignment horizontal="center"/>
    </xf>
    <xf numFmtId="0" fontId="1" fillId="17" borderId="59" xfId="1" applyFill="1" applyBorder="1" applyProtection="1"/>
    <xf numFmtId="0" fontId="1" fillId="17" borderId="40" xfId="1" applyFill="1" applyBorder="1" applyProtection="1"/>
    <xf numFmtId="0" fontId="1" fillId="19" borderId="35" xfId="1" applyFill="1" applyBorder="1" applyAlignment="1" applyProtection="1">
      <alignment horizontal="center"/>
    </xf>
    <xf numFmtId="0" fontId="4" fillId="49" borderId="0" xfId="1" applyFont="1" applyFill="1" applyBorder="1" applyProtection="1"/>
    <xf numFmtId="0" fontId="1" fillId="49" borderId="0" xfId="1" applyFill="1" applyAlignment="1" applyProtection="1">
      <alignment textRotation="90"/>
    </xf>
    <xf numFmtId="0" fontId="1" fillId="49" borderId="0" xfId="1" applyFill="1" applyAlignment="1" applyProtection="1"/>
    <xf numFmtId="0" fontId="1" fillId="17" borderId="20" xfId="1" applyFill="1" applyBorder="1" applyAlignment="1" applyProtection="1">
      <alignment horizontal="center"/>
    </xf>
    <xf numFmtId="182" fontId="1" fillId="17" borderId="7" xfId="1" applyNumberFormat="1" applyFill="1" applyBorder="1" applyAlignment="1" applyProtection="1">
      <alignment horizontal="center"/>
    </xf>
    <xf numFmtId="0" fontId="1" fillId="17" borderId="1" xfId="1" applyFill="1" applyBorder="1" applyProtection="1"/>
    <xf numFmtId="0" fontId="0" fillId="49" borderId="0" xfId="0" applyFill="1" applyAlignment="1" applyProtection="1">
      <alignment horizontal="center" vertical="center"/>
    </xf>
    <xf numFmtId="0" fontId="1" fillId="49" borderId="0" xfId="0" applyFont="1" applyFill="1" applyProtection="1"/>
    <xf numFmtId="0" fontId="23" fillId="17" borderId="0" xfId="0" applyFont="1" applyFill="1" applyProtection="1"/>
    <xf numFmtId="0" fontId="0" fillId="17" borderId="0" xfId="0" applyFill="1" applyAlignment="1" applyProtection="1">
      <alignment horizontal="center" vertical="center"/>
    </xf>
    <xf numFmtId="0" fontId="0" fillId="21" borderId="20" xfId="0" applyFill="1" applyBorder="1" applyProtection="1"/>
    <xf numFmtId="179" fontId="1" fillId="21" borderId="7" xfId="1" applyNumberFormat="1" applyFill="1" applyBorder="1" applyAlignment="1" applyProtection="1">
      <alignment textRotation="90"/>
    </xf>
    <xf numFmtId="179" fontId="1" fillId="21" borderId="24" xfId="1" applyNumberFormat="1" applyFill="1" applyBorder="1" applyAlignment="1" applyProtection="1">
      <alignment textRotation="90"/>
    </xf>
    <xf numFmtId="0" fontId="0" fillId="21" borderId="24" xfId="0" applyFill="1" applyBorder="1" applyProtection="1"/>
    <xf numFmtId="0" fontId="0" fillId="21" borderId="24" xfId="0" applyFill="1" applyBorder="1" applyAlignment="1" applyProtection="1">
      <alignment horizontal="center" vertical="center"/>
    </xf>
    <xf numFmtId="180" fontId="0" fillId="49" borderId="0" xfId="0" applyNumberFormat="1" applyFill="1" applyAlignment="1" applyProtection="1">
      <alignment horizontal="center" vertical="center"/>
    </xf>
    <xf numFmtId="0" fontId="0" fillId="17" borderId="9" xfId="0" applyFill="1" applyBorder="1" applyProtection="1"/>
    <xf numFmtId="0" fontId="0" fillId="17" borderId="20" xfId="0" applyFill="1" applyBorder="1" applyProtection="1"/>
    <xf numFmtId="0" fontId="0" fillId="17" borderId="1" xfId="0" applyFill="1" applyBorder="1" applyProtection="1"/>
    <xf numFmtId="0" fontId="0" fillId="0" borderId="0" xfId="0" applyAlignment="1" applyProtection="1">
      <alignment horizontal="center" vertical="center"/>
    </xf>
    <xf numFmtId="14" fontId="1" fillId="4" borderId="1" xfId="1" applyNumberFormat="1" applyFont="1" applyFill="1" applyBorder="1" applyAlignment="1" applyProtection="1">
      <alignment textRotation="90"/>
      <protection locked="0"/>
    </xf>
    <xf numFmtId="179" fontId="1" fillId="3" borderId="1" xfId="1" applyNumberFormat="1" applyFill="1" applyBorder="1" applyAlignment="1" applyProtection="1">
      <alignment textRotation="90"/>
      <protection locked="0"/>
    </xf>
    <xf numFmtId="0" fontId="1" fillId="2" borderId="0" xfId="1" applyFill="1" applyBorder="1" applyProtection="1">
      <protection locked="0"/>
    </xf>
    <xf numFmtId="0" fontId="1" fillId="2" borderId="24" xfId="1" applyFill="1" applyBorder="1" applyProtection="1">
      <protection locked="0"/>
    </xf>
    <xf numFmtId="0" fontId="1" fillId="49" borderId="39" xfId="1" applyFill="1" applyBorder="1" applyProtection="1">
      <protection locked="0"/>
    </xf>
    <xf numFmtId="0" fontId="13" fillId="49" borderId="0" xfId="5" applyFill="1" applyProtection="1"/>
    <xf numFmtId="0" fontId="13" fillId="49" borderId="0" xfId="5" applyFill="1" applyAlignment="1" applyProtection="1">
      <alignment wrapText="1"/>
    </xf>
    <xf numFmtId="0" fontId="13" fillId="0" borderId="0" xfId="5" applyProtection="1"/>
    <xf numFmtId="0" fontId="13" fillId="49" borderId="0" xfId="5" applyFill="1" applyAlignment="1" applyProtection="1">
      <alignment vertical="center"/>
    </xf>
    <xf numFmtId="0" fontId="13" fillId="0" borderId="0" xfId="5" applyAlignment="1" applyProtection="1">
      <alignment vertical="center"/>
    </xf>
    <xf numFmtId="14" fontId="13" fillId="49" borderId="0" xfId="5" applyNumberFormat="1" applyFill="1" applyProtection="1"/>
    <xf numFmtId="0" fontId="13" fillId="22" borderId="7" xfId="5" applyFont="1" applyFill="1" applyBorder="1" applyAlignment="1" applyProtection="1">
      <alignment horizontal="center" vertical="center" wrapText="1"/>
    </xf>
    <xf numFmtId="0" fontId="13" fillId="22" borderId="1" xfId="5" applyFont="1" applyFill="1" applyBorder="1" applyAlignment="1" applyProtection="1">
      <alignment horizontal="center" vertical="center" wrapText="1"/>
    </xf>
    <xf numFmtId="0" fontId="10" fillId="22" borderId="7" xfId="5" applyFont="1" applyFill="1" applyBorder="1" applyAlignment="1" applyProtection="1">
      <alignment horizontal="center" vertical="center"/>
    </xf>
    <xf numFmtId="0" fontId="10" fillId="22" borderId="1" xfId="5" applyFont="1" applyFill="1" applyBorder="1" applyAlignment="1" applyProtection="1">
      <alignment horizontal="center" vertical="center"/>
    </xf>
    <xf numFmtId="1" fontId="10" fillId="10" borderId="7" xfId="5" applyNumberFormat="1" applyFont="1" applyFill="1" applyBorder="1" applyAlignment="1" applyProtection="1">
      <alignment horizontal="center" vertical="center" wrapText="1"/>
    </xf>
    <xf numFmtId="1" fontId="10" fillId="26" borderId="1" xfId="5" applyNumberFormat="1" applyFont="1" applyFill="1" applyBorder="1" applyAlignment="1" applyProtection="1">
      <alignment horizontal="center" vertical="center" wrapText="1"/>
    </xf>
    <xf numFmtId="9" fontId="10" fillId="0" borderId="0" xfId="5" applyNumberFormat="1" applyFont="1" applyFill="1" applyBorder="1" applyAlignment="1" applyProtection="1">
      <alignment horizontal="center" vertical="center"/>
    </xf>
    <xf numFmtId="0" fontId="13" fillId="49" borderId="0" xfId="5" applyFill="1" applyBorder="1" applyProtection="1"/>
    <xf numFmtId="0" fontId="13" fillId="0" borderId="0" xfId="5" applyFill="1" applyBorder="1" applyProtection="1"/>
    <xf numFmtId="9" fontId="10" fillId="49" borderId="0" xfId="5" applyNumberFormat="1" applyFont="1" applyFill="1" applyBorder="1" applyAlignment="1" applyProtection="1">
      <alignment horizontal="center" vertical="center"/>
    </xf>
    <xf numFmtId="9" fontId="10" fillId="17" borderId="53" xfId="5" applyNumberFormat="1" applyFont="1" applyFill="1" applyBorder="1" applyAlignment="1" applyProtection="1">
      <alignment horizontal="center" vertical="center"/>
    </xf>
    <xf numFmtId="9" fontId="10" fillId="5" borderId="33" xfId="5" applyNumberFormat="1" applyFont="1" applyFill="1" applyBorder="1" applyAlignment="1" applyProtection="1">
      <alignment horizontal="center" vertical="center"/>
    </xf>
    <xf numFmtId="9" fontId="10" fillId="20" borderId="52" xfId="5" applyNumberFormat="1" applyFont="1" applyFill="1" applyBorder="1" applyAlignment="1" applyProtection="1">
      <alignment horizontal="center" vertical="center"/>
    </xf>
    <xf numFmtId="0" fontId="13" fillId="0" borderId="0" xfId="5" applyBorder="1" applyProtection="1"/>
    <xf numFmtId="9" fontId="10" fillId="17" borderId="5" xfId="5" applyNumberFormat="1" applyFont="1" applyFill="1" applyBorder="1" applyAlignment="1" applyProtection="1">
      <alignment horizontal="center" vertical="center"/>
    </xf>
    <xf numFmtId="9" fontId="10" fillId="20" borderId="8" xfId="5" applyNumberFormat="1" applyFont="1" applyFill="1" applyBorder="1" applyAlignment="1" applyProtection="1">
      <alignment horizontal="center" vertical="center"/>
    </xf>
    <xf numFmtId="9" fontId="10" fillId="20" borderId="9" xfId="5" applyNumberFormat="1" applyFont="1" applyFill="1" applyBorder="1" applyAlignment="1" applyProtection="1">
      <alignment horizontal="center" vertical="center"/>
    </xf>
    <xf numFmtId="9" fontId="10" fillId="17" borderId="1" xfId="5" applyNumberFormat="1" applyFont="1" applyFill="1" applyBorder="1" applyAlignment="1" applyProtection="1">
      <alignment horizontal="center" vertical="center"/>
    </xf>
    <xf numFmtId="9" fontId="10" fillId="17" borderId="3" xfId="5" applyNumberFormat="1" applyFont="1" applyFill="1" applyBorder="1" applyAlignment="1" applyProtection="1">
      <alignment horizontal="center" vertical="center"/>
    </xf>
    <xf numFmtId="9" fontId="10" fillId="20" borderId="7" xfId="5" applyNumberFormat="1" applyFont="1" applyFill="1" applyBorder="1" applyAlignment="1" applyProtection="1">
      <alignment horizontal="center" vertical="center"/>
    </xf>
    <xf numFmtId="9" fontId="10" fillId="20" borderId="1" xfId="5" applyNumberFormat="1" applyFont="1" applyFill="1" applyBorder="1" applyAlignment="1" applyProtection="1">
      <alignment horizontal="center" vertical="center"/>
    </xf>
    <xf numFmtId="9" fontId="10" fillId="17" borderId="2" xfId="5" applyNumberFormat="1" applyFont="1" applyFill="1" applyBorder="1" applyAlignment="1" applyProtection="1">
      <alignment horizontal="center" vertical="center"/>
    </xf>
    <xf numFmtId="9" fontId="10" fillId="17" borderId="4" xfId="5" applyNumberFormat="1" applyFont="1" applyFill="1" applyBorder="1" applyAlignment="1" applyProtection="1">
      <alignment horizontal="center" vertical="center"/>
    </xf>
    <xf numFmtId="9" fontId="10" fillId="17" borderId="34" xfId="5" applyNumberFormat="1" applyFont="1" applyFill="1" applyBorder="1" applyAlignment="1" applyProtection="1">
      <alignment horizontal="center" vertical="center"/>
    </xf>
    <xf numFmtId="9" fontId="10" fillId="17" borderId="18" xfId="5" applyNumberFormat="1" applyFont="1" applyFill="1" applyBorder="1" applyAlignment="1" applyProtection="1">
      <alignment horizontal="center" vertical="center"/>
    </xf>
    <xf numFmtId="9" fontId="10" fillId="25" borderId="1" xfId="5" applyNumberFormat="1" applyFont="1" applyFill="1" applyBorder="1" applyAlignment="1" applyProtection="1">
      <alignment horizontal="center" vertical="center"/>
    </xf>
    <xf numFmtId="9" fontId="10" fillId="17" borderId="6" xfId="5" applyNumberFormat="1" applyFont="1" applyFill="1" applyBorder="1" applyAlignment="1" applyProtection="1">
      <alignment horizontal="center" vertical="center"/>
    </xf>
    <xf numFmtId="0" fontId="13" fillId="0" borderId="0" xfId="5" applyAlignment="1" applyProtection="1">
      <alignment horizontal="right"/>
    </xf>
    <xf numFmtId="0" fontId="11" fillId="49" borderId="0" xfId="5" applyFont="1" applyFill="1" applyBorder="1" applyAlignment="1" applyProtection="1">
      <alignment vertical="center" textRotation="90"/>
    </xf>
    <xf numFmtId="0" fontId="13" fillId="49" borderId="0" xfId="5" applyFill="1" applyBorder="1" applyAlignment="1" applyProtection="1">
      <alignment horizontal="center" vertical="center"/>
    </xf>
    <xf numFmtId="0" fontId="13" fillId="49" borderId="0" xfId="5" applyFill="1" applyBorder="1" applyAlignment="1" applyProtection="1">
      <alignment horizontal="center" vertical="center" wrapText="1"/>
    </xf>
    <xf numFmtId="0" fontId="12" fillId="49" borderId="0" xfId="5" applyNumberFormat="1" applyFont="1" applyFill="1" applyBorder="1" applyAlignment="1" applyProtection="1">
      <alignment horizontal="center" vertical="center" wrapText="1"/>
    </xf>
    <xf numFmtId="167" fontId="17" fillId="49" borderId="0" xfId="5" applyNumberFormat="1" applyFont="1" applyFill="1" applyBorder="1" applyAlignment="1" applyProtection="1">
      <alignment horizontal="center" vertical="center"/>
    </xf>
    <xf numFmtId="0" fontId="2" fillId="0" borderId="0" xfId="1" applyFont="1" applyFill="1" applyBorder="1" applyAlignment="1" applyProtection="1">
      <alignment horizontal="center" wrapText="1"/>
    </xf>
    <xf numFmtId="0" fontId="1" fillId="0" borderId="0" xfId="1" applyFill="1" applyBorder="1" applyProtection="1"/>
    <xf numFmtId="180" fontId="1" fillId="0" borderId="0" xfId="1" applyNumberFormat="1" applyFill="1" applyBorder="1" applyAlignment="1" applyProtection="1">
      <alignment horizontal="center"/>
    </xf>
    <xf numFmtId="0" fontId="1" fillId="0" borderId="0" xfId="1" applyNumberFormat="1" applyFill="1" applyBorder="1" applyAlignment="1" applyProtection="1">
      <alignment horizontal="center"/>
    </xf>
    <xf numFmtId="15" fontId="1" fillId="0" borderId="0" xfId="1" applyNumberFormat="1" applyFill="1" applyBorder="1" applyAlignment="1" applyProtection="1">
      <alignment horizontal="center"/>
    </xf>
    <xf numFmtId="0" fontId="3" fillId="49" borderId="0" xfId="1" applyFont="1" applyFill="1" applyProtection="1"/>
    <xf numFmtId="14" fontId="1" fillId="4" borderId="20" xfId="1" applyNumberFormat="1" applyFont="1" applyFill="1" applyBorder="1" applyAlignment="1" applyProtection="1">
      <alignment textRotation="90"/>
      <protection locked="0"/>
    </xf>
    <xf numFmtId="14" fontId="1" fillId="16" borderId="69" xfId="1" applyNumberFormat="1" applyFont="1" applyFill="1" applyBorder="1" applyAlignment="1" applyProtection="1">
      <alignment textRotation="90"/>
    </xf>
    <xf numFmtId="179" fontId="1" fillId="55" borderId="20" xfId="1" applyNumberFormat="1" applyFill="1" applyBorder="1" applyAlignment="1" applyProtection="1"/>
    <xf numFmtId="179" fontId="1" fillId="56" borderId="1" xfId="1" applyNumberFormat="1" applyFont="1" applyFill="1" applyBorder="1" applyAlignment="1" applyProtection="1">
      <alignment horizontal="center"/>
    </xf>
    <xf numFmtId="179" fontId="1" fillId="3" borderId="20" xfId="1" applyNumberFormat="1" applyFill="1" applyBorder="1" applyAlignment="1" applyProtection="1">
      <alignment textRotation="90"/>
      <protection locked="0"/>
    </xf>
    <xf numFmtId="179" fontId="1" fillId="16" borderId="71" xfId="1" applyNumberFormat="1" applyFont="1" applyFill="1" applyBorder="1" applyAlignment="1" applyProtection="1">
      <alignment textRotation="90"/>
    </xf>
    <xf numFmtId="0" fontId="1" fillId="55" borderId="20" xfId="1" applyFill="1" applyBorder="1" applyProtection="1"/>
    <xf numFmtId="0" fontId="1" fillId="56" borderId="1" xfId="1" applyFill="1" applyBorder="1" applyAlignment="1" applyProtection="1">
      <alignment horizontal="center"/>
    </xf>
    <xf numFmtId="0" fontId="1" fillId="49" borderId="7" xfId="1" applyFill="1" applyBorder="1" applyProtection="1">
      <protection locked="0"/>
    </xf>
    <xf numFmtId="0" fontId="1" fillId="49" borderId="1" xfId="1" applyFill="1" applyBorder="1" applyProtection="1">
      <protection locked="0"/>
    </xf>
    <xf numFmtId="0" fontId="1" fillId="49" borderId="9" xfId="1" applyFill="1" applyBorder="1" applyProtection="1">
      <protection locked="0"/>
    </xf>
    <xf numFmtId="0" fontId="1" fillId="49" borderId="9" xfId="1" applyFont="1" applyFill="1" applyBorder="1" applyProtection="1">
      <protection locked="0"/>
    </xf>
    <xf numFmtId="0" fontId="1" fillId="49" borderId="8" xfId="1" applyFill="1" applyBorder="1" applyProtection="1">
      <protection locked="0"/>
    </xf>
    <xf numFmtId="0" fontId="1" fillId="49" borderId="40" xfId="1" applyFill="1" applyBorder="1" applyProtection="1">
      <protection locked="0"/>
    </xf>
    <xf numFmtId="0" fontId="1" fillId="16" borderId="80" xfId="1" applyFont="1" applyFill="1" applyBorder="1" applyProtection="1"/>
    <xf numFmtId="0" fontId="1" fillId="49" borderId="1" xfId="1" applyFont="1" applyFill="1" applyBorder="1" applyProtection="1">
      <protection locked="0"/>
    </xf>
    <xf numFmtId="0" fontId="1" fillId="49" borderId="20" xfId="1" applyFill="1" applyBorder="1" applyProtection="1">
      <protection locked="0"/>
    </xf>
    <xf numFmtId="0" fontId="1" fillId="57" borderId="26" xfId="1" applyFill="1" applyBorder="1" applyProtection="1"/>
    <xf numFmtId="0" fontId="1" fillId="16" borderId="65" xfId="1" applyFont="1" applyFill="1" applyBorder="1" applyProtection="1"/>
    <xf numFmtId="0" fontId="3" fillId="49" borderId="0" xfId="1" applyFont="1" applyFill="1" applyBorder="1" applyProtection="1"/>
    <xf numFmtId="0" fontId="6" fillId="2" borderId="97" xfId="1" applyFont="1" applyFill="1" applyBorder="1" applyProtection="1"/>
    <xf numFmtId="0" fontId="1" fillId="2" borderId="22" xfId="1" applyFill="1" applyBorder="1" applyProtection="1"/>
    <xf numFmtId="0" fontId="1" fillId="55" borderId="78" xfId="1" applyFill="1" applyBorder="1" applyProtection="1">
      <protection locked="0"/>
    </xf>
    <xf numFmtId="0" fontId="1" fillId="58" borderId="77" xfId="1" applyFill="1" applyBorder="1" applyAlignment="1" applyProtection="1">
      <alignment horizontal="center"/>
    </xf>
    <xf numFmtId="0" fontId="1" fillId="49" borderId="0" xfId="1" applyFill="1" applyBorder="1" applyProtection="1">
      <protection locked="0"/>
    </xf>
    <xf numFmtId="0" fontId="1" fillId="55" borderId="38" xfId="1" applyFill="1" applyBorder="1" applyProtection="1">
      <protection locked="0"/>
    </xf>
    <xf numFmtId="0" fontId="1" fillId="58" borderId="9" xfId="1" applyFill="1" applyBorder="1" applyAlignment="1" applyProtection="1">
      <alignment horizontal="center"/>
    </xf>
    <xf numFmtId="0" fontId="1" fillId="58" borderId="68" xfId="1" applyFill="1" applyBorder="1" applyAlignment="1" applyProtection="1">
      <alignment horizontal="center"/>
    </xf>
    <xf numFmtId="0" fontId="1" fillId="49" borderId="58" xfId="1" applyFill="1" applyBorder="1" applyProtection="1">
      <protection locked="0"/>
    </xf>
    <xf numFmtId="0" fontId="6" fillId="2" borderId="0" xfId="1" applyFont="1" applyFill="1" applyBorder="1" applyProtection="1">
      <protection locked="0"/>
    </xf>
    <xf numFmtId="0" fontId="1" fillId="2" borderId="24" xfId="1" applyFill="1" applyBorder="1" applyAlignment="1" applyProtection="1">
      <alignment horizontal="center"/>
    </xf>
    <xf numFmtId="0" fontId="1" fillId="16" borderId="71" xfId="1" applyFont="1" applyFill="1" applyBorder="1" applyProtection="1"/>
    <xf numFmtId="0" fontId="1" fillId="55" borderId="74" xfId="1" applyFill="1" applyBorder="1" applyProtection="1">
      <protection locked="0"/>
    </xf>
    <xf numFmtId="0" fontId="1" fillId="55" borderId="70" xfId="1" applyFill="1" applyBorder="1" applyProtection="1">
      <protection locked="0"/>
    </xf>
    <xf numFmtId="0" fontId="1" fillId="2" borderId="70" xfId="1" applyFill="1" applyBorder="1" applyProtection="1"/>
    <xf numFmtId="0" fontId="1" fillId="2" borderId="0" xfId="1" applyFill="1" applyBorder="1" applyAlignment="1" applyProtection="1">
      <alignment horizontal="center"/>
    </xf>
    <xf numFmtId="0" fontId="2" fillId="5" borderId="35" xfId="1" applyFont="1" applyFill="1" applyBorder="1" applyProtection="1"/>
    <xf numFmtId="0" fontId="1" fillId="5" borderId="26" xfId="1" applyFill="1" applyBorder="1" applyAlignment="1" applyProtection="1">
      <alignment horizontal="center"/>
    </xf>
    <xf numFmtId="0" fontId="1" fillId="5" borderId="26" xfId="1" applyFill="1" applyBorder="1" applyProtection="1">
      <protection locked="0"/>
    </xf>
    <xf numFmtId="0" fontId="3" fillId="0" borderId="0" xfId="1" applyFont="1" applyFill="1" applyBorder="1" applyProtection="1"/>
    <xf numFmtId="0" fontId="1" fillId="49" borderId="0" xfId="1" applyFill="1" applyBorder="1" applyAlignment="1" applyProtection="1">
      <alignment horizontal="center"/>
    </xf>
    <xf numFmtId="0" fontId="1" fillId="2" borderId="16" xfId="1" applyFill="1" applyBorder="1" applyAlignment="1" applyProtection="1">
      <alignment horizontal="center"/>
    </xf>
    <xf numFmtId="0" fontId="1" fillId="2" borderId="16" xfId="1" applyFill="1" applyBorder="1" applyProtection="1">
      <protection locked="0"/>
    </xf>
    <xf numFmtId="0" fontId="1" fillId="49" borderId="75" xfId="1" applyFill="1" applyBorder="1" applyProtection="1"/>
    <xf numFmtId="0" fontId="1" fillId="16" borderId="103" xfId="1" applyFont="1" applyFill="1" applyBorder="1" applyProtection="1"/>
    <xf numFmtId="0" fontId="1" fillId="55" borderId="14" xfId="1" applyFill="1" applyBorder="1" applyProtection="1">
      <protection locked="0"/>
    </xf>
    <xf numFmtId="0" fontId="1" fillId="58" borderId="9" xfId="1" applyFont="1" applyFill="1" applyBorder="1" applyAlignment="1" applyProtection="1">
      <alignment horizontal="center"/>
    </xf>
    <xf numFmtId="0" fontId="6" fillId="2" borderId="72" xfId="1" applyFont="1" applyFill="1" applyBorder="1" applyProtection="1"/>
    <xf numFmtId="0" fontId="1" fillId="2" borderId="0" xfId="1" applyFill="1" applyBorder="1" applyProtection="1"/>
    <xf numFmtId="0" fontId="5" fillId="19" borderId="72" xfId="1" applyNumberFormat="1" applyFont="1" applyFill="1" applyBorder="1" applyProtection="1"/>
    <xf numFmtId="0" fontId="1" fillId="59" borderId="14" xfId="1" applyFill="1" applyBorder="1" applyProtection="1"/>
    <xf numFmtId="0" fontId="1" fillId="60" borderId="77" xfId="1" applyFill="1" applyBorder="1" applyAlignment="1" applyProtection="1">
      <alignment horizontal="center"/>
    </xf>
    <xf numFmtId="0" fontId="1" fillId="61" borderId="65" xfId="1" applyFont="1" applyFill="1" applyBorder="1" applyProtection="1"/>
    <xf numFmtId="0" fontId="1" fillId="59" borderId="12" xfId="1" applyFill="1" applyBorder="1" applyProtection="1"/>
    <xf numFmtId="0" fontId="1" fillId="60" borderId="55" xfId="1" applyFill="1" applyBorder="1" applyAlignment="1" applyProtection="1">
      <alignment horizontal="center"/>
    </xf>
    <xf numFmtId="0" fontId="1" fillId="54" borderId="11" xfId="1" applyFill="1" applyBorder="1" applyProtection="1"/>
    <xf numFmtId="0" fontId="1" fillId="61" borderId="71" xfId="1" applyFont="1" applyFill="1" applyBorder="1" applyProtection="1"/>
    <xf numFmtId="0" fontId="1" fillId="61" borderId="80" xfId="1" applyFont="1" applyFill="1" applyBorder="1" applyProtection="1"/>
    <xf numFmtId="0" fontId="1" fillId="16" borderId="65" xfId="0" applyFont="1" applyFill="1" applyBorder="1" applyProtection="1"/>
    <xf numFmtId="0" fontId="1" fillId="16" borderId="65" xfId="1" applyFont="1" applyFill="1" applyBorder="1" applyAlignment="1" applyProtection="1">
      <alignment textRotation="90"/>
    </xf>
    <xf numFmtId="0" fontId="1" fillId="17" borderId="20" xfId="1" applyFill="1" applyBorder="1" applyProtection="1"/>
    <xf numFmtId="0" fontId="1" fillId="61" borderId="73" xfId="1" applyFont="1" applyFill="1" applyBorder="1" applyProtection="1"/>
    <xf numFmtId="0" fontId="12" fillId="62" borderId="57" xfId="5" applyNumberFormat="1" applyFont="1" applyFill="1" applyBorder="1" applyAlignment="1" applyProtection="1">
      <alignment horizontal="center" vertical="center" wrapText="1"/>
    </xf>
    <xf numFmtId="0" fontId="12" fillId="62" borderId="65" xfId="5" applyNumberFormat="1" applyFont="1" applyFill="1" applyBorder="1" applyAlignment="1" applyProtection="1">
      <alignment horizontal="center" vertical="center" wrapText="1"/>
    </xf>
    <xf numFmtId="0" fontId="13" fillId="63" borderId="57" xfId="5" applyNumberFormat="1" applyFill="1" applyBorder="1" applyAlignment="1" applyProtection="1">
      <alignment horizontal="center" vertical="center" wrapText="1"/>
    </xf>
    <xf numFmtId="0" fontId="13" fillId="63" borderId="61" xfId="5" applyNumberFormat="1" applyFill="1" applyBorder="1" applyAlignment="1" applyProtection="1">
      <alignment horizontal="center" vertical="center" wrapText="1"/>
    </xf>
    <xf numFmtId="0" fontId="13" fillId="63" borderId="21" xfId="5" applyNumberFormat="1" applyFill="1" applyBorder="1" applyAlignment="1" applyProtection="1">
      <alignment horizontal="center" vertical="center" wrapText="1"/>
    </xf>
    <xf numFmtId="0" fontId="13" fillId="63" borderId="51" xfId="5" applyNumberFormat="1" applyFill="1" applyBorder="1" applyAlignment="1" applyProtection="1">
      <alignment horizontal="center" vertical="center" wrapText="1"/>
    </xf>
    <xf numFmtId="0" fontId="13" fillId="63" borderId="52" xfId="5" applyNumberFormat="1" applyFill="1" applyBorder="1" applyAlignment="1" applyProtection="1">
      <alignment horizontal="center" vertical="center" wrapText="1"/>
    </xf>
    <xf numFmtId="0" fontId="13" fillId="63" borderId="31" xfId="5" applyNumberFormat="1" applyFill="1" applyBorder="1" applyAlignment="1" applyProtection="1">
      <alignment horizontal="center" vertical="center" wrapText="1"/>
    </xf>
    <xf numFmtId="0" fontId="13" fillId="63" borderId="64" xfId="5" applyNumberFormat="1" applyFill="1" applyBorder="1" applyAlignment="1" applyProtection="1">
      <alignment horizontal="center" vertical="center" wrapText="1"/>
    </xf>
    <xf numFmtId="0" fontId="13" fillId="64" borderId="70" xfId="5" applyNumberFormat="1" applyFont="1" applyFill="1" applyBorder="1" applyAlignment="1" applyProtection="1">
      <alignment horizontal="center" vertical="center" wrapText="1"/>
    </xf>
    <xf numFmtId="0" fontId="13" fillId="64" borderId="53" xfId="5" applyNumberFormat="1" applyFill="1" applyBorder="1" applyAlignment="1" applyProtection="1">
      <alignment horizontal="center" vertical="center" wrapText="1"/>
    </xf>
    <xf numFmtId="0" fontId="13" fillId="64" borderId="39" xfId="5" applyFill="1" applyBorder="1" applyAlignment="1" applyProtection="1">
      <alignment horizontal="center" vertical="center" wrapText="1"/>
    </xf>
    <xf numFmtId="0" fontId="13" fillId="64" borderId="53" xfId="5" applyFont="1" applyFill="1" applyBorder="1" applyAlignment="1" applyProtection="1">
      <alignment horizontal="center" vertical="center" wrapText="1"/>
    </xf>
    <xf numFmtId="0" fontId="13" fillId="64" borderId="18" xfId="5" applyFill="1" applyBorder="1" applyAlignment="1" applyProtection="1">
      <alignment horizontal="center" vertical="center" wrapText="1"/>
    </xf>
    <xf numFmtId="0" fontId="13" fillId="64" borderId="29" xfId="5" applyFont="1" applyFill="1" applyBorder="1" applyAlignment="1" applyProtection="1">
      <alignment horizontal="center" vertical="center" wrapText="1"/>
    </xf>
    <xf numFmtId="0" fontId="13" fillId="64" borderId="23" xfId="5" applyFill="1" applyBorder="1" applyAlignment="1" applyProtection="1">
      <alignment horizontal="center" vertical="center" wrapText="1"/>
    </xf>
    <xf numFmtId="0" fontId="13" fillId="64" borderId="70" xfId="5" applyFill="1" applyBorder="1" applyAlignment="1" applyProtection="1">
      <alignment horizontal="center" vertical="center" wrapText="1"/>
    </xf>
    <xf numFmtId="0" fontId="13" fillId="64" borderId="69" xfId="5" applyFill="1" applyBorder="1" applyAlignment="1" applyProtection="1">
      <alignment horizontal="center"/>
    </xf>
    <xf numFmtId="0" fontId="13" fillId="65" borderId="69" xfId="5" applyFill="1" applyBorder="1" applyAlignment="1" applyProtection="1">
      <alignment horizontal="center"/>
    </xf>
    <xf numFmtId="0" fontId="13" fillId="64" borderId="72" xfId="5" applyNumberFormat="1" applyFill="1" applyBorder="1" applyAlignment="1" applyProtection="1">
      <alignment horizontal="center" vertical="center" wrapText="1"/>
    </xf>
    <xf numFmtId="0" fontId="13" fillId="64" borderId="5" xfId="5" applyNumberFormat="1" applyFill="1" applyBorder="1" applyAlignment="1" applyProtection="1">
      <alignment horizontal="center" vertical="center" wrapText="1"/>
    </xf>
    <xf numFmtId="10" fontId="13" fillId="66" borderId="24" xfId="5" applyNumberFormat="1" applyFill="1" applyBorder="1" applyAlignment="1" applyProtection="1">
      <alignment horizontal="center" vertical="center" wrapText="1"/>
    </xf>
    <xf numFmtId="0" fontId="13" fillId="64" borderId="38" xfId="5" applyFont="1" applyFill="1" applyBorder="1" applyAlignment="1" applyProtection="1">
      <alignment horizontal="center" vertical="center" wrapText="1"/>
    </xf>
    <xf numFmtId="10" fontId="13" fillId="66" borderId="3" xfId="5" applyNumberFormat="1" applyFill="1" applyBorder="1" applyAlignment="1" applyProtection="1">
      <alignment horizontal="center" vertical="center" wrapText="1"/>
    </xf>
    <xf numFmtId="0" fontId="13" fillId="64" borderId="8" xfId="5" applyFont="1" applyFill="1" applyBorder="1" applyAlignment="1" applyProtection="1">
      <alignment horizontal="center" vertical="center" wrapText="1"/>
    </xf>
    <xf numFmtId="10" fontId="13" fillId="66" borderId="20" xfId="5" applyNumberFormat="1" applyFill="1" applyBorder="1" applyAlignment="1" applyProtection="1">
      <alignment horizontal="center" vertical="center" wrapText="1"/>
    </xf>
    <xf numFmtId="10" fontId="13" fillId="67" borderId="72" xfId="5" applyNumberFormat="1" applyFill="1" applyBorder="1" applyAlignment="1" applyProtection="1">
      <alignment horizontal="center" vertical="center" wrapText="1"/>
    </xf>
    <xf numFmtId="0" fontId="13" fillId="68" borderId="71" xfId="5" applyFill="1" applyBorder="1" applyAlignment="1" applyProtection="1">
      <alignment horizontal="center"/>
    </xf>
    <xf numFmtId="0" fontId="13" fillId="64" borderId="71" xfId="5" applyFill="1" applyBorder="1" applyAlignment="1" applyProtection="1">
      <alignment horizontal="center"/>
    </xf>
    <xf numFmtId="0" fontId="13" fillId="64" borderId="73" xfId="5" applyFill="1" applyBorder="1" applyAlignment="1" applyProtection="1">
      <alignment horizontal="center"/>
    </xf>
    <xf numFmtId="0" fontId="13" fillId="64" borderId="35" xfId="5" applyNumberFormat="1" applyFill="1" applyBorder="1" applyAlignment="1" applyProtection="1">
      <alignment horizontal="center" vertical="center" wrapText="1"/>
    </xf>
    <xf numFmtId="10" fontId="13" fillId="69" borderId="24" xfId="5" applyNumberFormat="1" applyFill="1" applyBorder="1" applyAlignment="1" applyProtection="1">
      <alignment horizontal="center" vertical="center" wrapText="1"/>
    </xf>
    <xf numFmtId="10" fontId="13" fillId="69" borderId="3" xfId="5" applyNumberFormat="1" applyFill="1" applyBorder="1" applyAlignment="1" applyProtection="1">
      <alignment horizontal="center" vertical="center" wrapText="1"/>
    </xf>
    <xf numFmtId="10" fontId="13" fillId="69" borderId="20" xfId="5" applyNumberFormat="1" applyFill="1" applyBorder="1" applyAlignment="1" applyProtection="1">
      <alignment horizontal="center" vertical="center" wrapText="1"/>
    </xf>
    <xf numFmtId="10" fontId="13" fillId="70" borderId="74" xfId="5" applyNumberFormat="1" applyFill="1" applyBorder="1" applyAlignment="1" applyProtection="1">
      <alignment horizontal="center" vertical="center" wrapText="1"/>
    </xf>
    <xf numFmtId="10" fontId="13" fillId="71" borderId="4" xfId="5" applyNumberFormat="1" applyFill="1" applyBorder="1" applyAlignment="1" applyProtection="1">
      <alignment horizontal="center" vertical="center" wrapText="1"/>
    </xf>
    <xf numFmtId="0" fontId="13" fillId="72" borderId="71" xfId="5" applyFill="1" applyBorder="1" applyAlignment="1" applyProtection="1">
      <alignment horizontal="center"/>
    </xf>
    <xf numFmtId="0" fontId="13" fillId="64" borderId="0" xfId="5" applyFill="1" applyProtection="1"/>
    <xf numFmtId="0" fontId="13" fillId="64" borderId="0" xfId="5" applyFill="1" applyBorder="1" applyAlignment="1" applyProtection="1">
      <alignment horizontal="center" vertical="center" wrapText="1"/>
    </xf>
    <xf numFmtId="0" fontId="13" fillId="64" borderId="6" xfId="5" applyFill="1" applyBorder="1" applyAlignment="1" applyProtection="1">
      <alignment horizontal="center" vertical="center" wrapText="1"/>
    </xf>
    <xf numFmtId="10" fontId="13" fillId="71" borderId="26" xfId="5" applyNumberFormat="1" applyFill="1" applyBorder="1" applyAlignment="1" applyProtection="1">
      <alignment horizontal="center" vertical="center" wrapText="1"/>
    </xf>
    <xf numFmtId="10" fontId="13" fillId="69" borderId="3" xfId="5" applyNumberFormat="1" applyFill="1" applyBorder="1" applyAlignment="1" applyProtection="1">
      <alignment horizontal="center" vertical="center"/>
    </xf>
    <xf numFmtId="10" fontId="13" fillId="69" borderId="20" xfId="5" applyNumberFormat="1" applyFill="1" applyBorder="1" applyAlignment="1" applyProtection="1">
      <alignment horizontal="center" vertical="center"/>
    </xf>
    <xf numFmtId="10" fontId="13" fillId="64" borderId="17" xfId="5" applyNumberFormat="1" applyFill="1" applyBorder="1" applyAlignment="1" applyProtection="1">
      <alignment horizontal="center" vertical="center"/>
    </xf>
    <xf numFmtId="0" fontId="13" fillId="64" borderId="71" xfId="5" applyFill="1" applyBorder="1" applyAlignment="1" applyProtection="1">
      <alignment horizontal="center" vertical="center"/>
    </xf>
    <xf numFmtId="0" fontId="13" fillId="64" borderId="54" xfId="5" applyFont="1" applyFill="1" applyBorder="1" applyAlignment="1" applyProtection="1">
      <alignment horizontal="center" vertical="center" wrapText="1"/>
    </xf>
    <xf numFmtId="0" fontId="13" fillId="64" borderId="49" xfId="5" applyFont="1" applyFill="1" applyBorder="1" applyAlignment="1" applyProtection="1">
      <alignment horizontal="center" vertical="center" wrapText="1"/>
    </xf>
    <xf numFmtId="10" fontId="13" fillId="64" borderId="0" xfId="5" applyNumberFormat="1" applyFill="1" applyBorder="1" applyAlignment="1" applyProtection="1">
      <alignment horizontal="center" vertical="center" wrapText="1"/>
    </xf>
    <xf numFmtId="0" fontId="66" fillId="73" borderId="32" xfId="5" applyNumberFormat="1" applyFont="1" applyFill="1" applyBorder="1" applyAlignment="1" applyProtection="1">
      <alignment horizontal="center" vertical="center" wrapText="1"/>
    </xf>
    <xf numFmtId="0" fontId="66" fillId="73" borderId="61" xfId="5" applyNumberFormat="1" applyFont="1" applyFill="1" applyBorder="1" applyAlignment="1" applyProtection="1">
      <alignment horizontal="center" vertical="center" wrapText="1"/>
    </xf>
    <xf numFmtId="0" fontId="66" fillId="73" borderId="62" xfId="5" applyNumberFormat="1" applyFont="1" applyFill="1" applyBorder="1" applyAlignment="1" applyProtection="1">
      <alignment horizontal="center" vertical="center" wrapText="1"/>
    </xf>
    <xf numFmtId="0" fontId="66" fillId="73" borderId="63" xfId="5" applyNumberFormat="1" applyFont="1" applyFill="1" applyBorder="1" applyAlignment="1" applyProtection="1">
      <alignment horizontal="center" vertical="center" wrapText="1"/>
    </xf>
    <xf numFmtId="1" fontId="10" fillId="55" borderId="51" xfId="5" applyNumberFormat="1" applyFont="1" applyFill="1" applyBorder="1" applyAlignment="1" applyProtection="1">
      <alignment horizontal="center" vertical="center" wrapText="1"/>
      <protection locked="0"/>
    </xf>
    <xf numFmtId="1" fontId="10" fillId="55" borderId="42" xfId="5" applyNumberFormat="1" applyFont="1" applyFill="1" applyBorder="1" applyAlignment="1" applyProtection="1">
      <alignment horizontal="center" vertical="center" wrapText="1"/>
      <protection locked="0"/>
    </xf>
    <xf numFmtId="1" fontId="10" fillId="55" borderId="52" xfId="5" applyNumberFormat="1" applyFont="1" applyFill="1" applyBorder="1" applyAlignment="1" applyProtection="1">
      <alignment horizontal="center" vertical="center" wrapText="1"/>
      <protection locked="0"/>
    </xf>
    <xf numFmtId="0" fontId="66" fillId="73" borderId="15" xfId="5" applyNumberFormat="1" applyFont="1" applyFill="1" applyBorder="1" applyAlignment="1" applyProtection="1">
      <alignment horizontal="center" vertical="center" wrapText="1"/>
    </xf>
    <xf numFmtId="167" fontId="17" fillId="49" borderId="38" xfId="5" applyNumberFormat="1" applyFont="1" applyFill="1" applyBorder="1" applyAlignment="1" applyProtection="1">
      <alignment horizontal="center" vertical="center"/>
    </xf>
    <xf numFmtId="167" fontId="17" fillId="49" borderId="9" xfId="5" applyNumberFormat="1" applyFont="1" applyFill="1" applyBorder="1" applyAlignment="1" applyProtection="1">
      <alignment horizontal="center" vertical="center"/>
    </xf>
    <xf numFmtId="167" fontId="17" fillId="49" borderId="41" xfId="5" applyNumberFormat="1" applyFont="1" applyFill="1" applyBorder="1" applyAlignment="1" applyProtection="1">
      <alignment horizontal="center" vertical="center"/>
      <protection locked="0"/>
    </xf>
    <xf numFmtId="0" fontId="66" fillId="73" borderId="13" xfId="5" applyNumberFormat="1" applyFont="1" applyFill="1" applyBorder="1" applyAlignment="1" applyProtection="1">
      <alignment horizontal="center" vertical="center" wrapText="1"/>
    </xf>
    <xf numFmtId="167" fontId="17" fillId="49" borderId="5" xfId="5" applyNumberFormat="1" applyFont="1" applyFill="1" applyBorder="1" applyAlignment="1" applyProtection="1">
      <alignment horizontal="center" vertical="center"/>
    </xf>
    <xf numFmtId="167" fontId="17" fillId="49" borderId="1" xfId="5" applyNumberFormat="1" applyFont="1" applyFill="1" applyBorder="1" applyAlignment="1" applyProtection="1">
      <alignment horizontal="center" vertical="center"/>
    </xf>
    <xf numFmtId="167" fontId="17" fillId="49" borderId="3" xfId="5" applyNumberFormat="1" applyFont="1" applyFill="1" applyBorder="1" applyAlignment="1" applyProtection="1">
      <alignment horizontal="center" vertical="center"/>
      <protection locked="0"/>
    </xf>
    <xf numFmtId="0" fontId="66" fillId="73" borderId="10" xfId="5" applyNumberFormat="1" applyFont="1" applyFill="1" applyBorder="1" applyAlignment="1" applyProtection="1">
      <alignment horizontal="center" vertical="center" wrapText="1"/>
    </xf>
    <xf numFmtId="167" fontId="17" fillId="49" borderId="78" xfId="5" applyNumberFormat="1" applyFont="1" applyFill="1" applyBorder="1" applyAlignment="1" applyProtection="1">
      <alignment horizontal="center" vertical="center"/>
    </xf>
    <xf numFmtId="167" fontId="17" fillId="49" borderId="77" xfId="5" applyNumberFormat="1" applyFont="1" applyFill="1" applyBorder="1" applyAlignment="1" applyProtection="1">
      <alignment horizontal="center" vertical="center"/>
    </xf>
    <xf numFmtId="167" fontId="17" fillId="49" borderId="79" xfId="5" applyNumberFormat="1" applyFont="1" applyFill="1" applyBorder="1" applyAlignment="1" applyProtection="1">
      <alignment horizontal="center" vertical="center"/>
      <protection locked="0"/>
    </xf>
    <xf numFmtId="0" fontId="66" fillId="73" borderId="51" xfId="5" applyNumberFormat="1" applyFont="1" applyFill="1" applyBorder="1" applyAlignment="1" applyProtection="1">
      <alignment horizontal="center" vertical="center" wrapText="1"/>
    </xf>
    <xf numFmtId="0" fontId="66" fillId="73" borderId="42" xfId="5" applyNumberFormat="1" applyFont="1" applyFill="1" applyBorder="1" applyAlignment="1" applyProtection="1">
      <alignment horizontal="center" vertical="center" wrapText="1"/>
    </xf>
    <xf numFmtId="0" fontId="66" fillId="73" borderId="52" xfId="5" applyNumberFormat="1" applyFont="1" applyFill="1" applyBorder="1" applyAlignment="1" applyProtection="1">
      <alignment horizontal="center" vertical="center" wrapText="1"/>
    </xf>
    <xf numFmtId="167" fontId="17" fillId="49" borderId="41" xfId="5" applyNumberFormat="1" applyFont="1" applyFill="1" applyBorder="1" applyAlignment="1" applyProtection="1">
      <alignment horizontal="center" vertical="center"/>
    </xf>
    <xf numFmtId="167" fontId="17" fillId="49" borderId="3" xfId="5" applyNumberFormat="1" applyFont="1" applyFill="1" applyBorder="1" applyAlignment="1" applyProtection="1">
      <alignment horizontal="center" vertical="center"/>
    </xf>
    <xf numFmtId="167" fontId="17" fillId="49" borderId="79" xfId="5" applyNumberFormat="1" applyFont="1" applyFill="1" applyBorder="1" applyAlignment="1" applyProtection="1">
      <alignment horizontal="center" vertical="center"/>
    </xf>
    <xf numFmtId="0" fontId="10" fillId="17" borderId="3" xfId="5" applyNumberFormat="1" applyFont="1" applyFill="1" applyBorder="1" applyAlignment="1" applyProtection="1">
      <alignment horizontal="center" vertical="center"/>
    </xf>
    <xf numFmtId="0" fontId="11" fillId="57" borderId="57" xfId="5" applyFont="1" applyFill="1" applyBorder="1" applyProtection="1"/>
    <xf numFmtId="14" fontId="1" fillId="4" borderId="1" xfId="1" applyNumberFormat="1" applyFont="1" applyFill="1" applyBorder="1" applyAlignment="1" applyProtection="1">
      <alignment textRotation="90"/>
    </xf>
    <xf numFmtId="14" fontId="1" fillId="4" borderId="20" xfId="1" applyNumberFormat="1" applyFont="1" applyFill="1" applyBorder="1" applyAlignment="1" applyProtection="1">
      <alignment textRotation="90"/>
    </xf>
    <xf numFmtId="0" fontId="1" fillId="55" borderId="78" xfId="1" applyFill="1" applyBorder="1" applyProtection="1"/>
    <xf numFmtId="0" fontId="1" fillId="55" borderId="38" xfId="1" applyFill="1" applyBorder="1" applyProtection="1"/>
    <xf numFmtId="0" fontId="6" fillId="2" borderId="0" xfId="1" applyFont="1" applyFill="1" applyBorder="1" applyProtection="1"/>
    <xf numFmtId="0" fontId="1" fillId="55" borderId="74" xfId="1" applyFill="1" applyBorder="1" applyProtection="1"/>
    <xf numFmtId="0" fontId="1" fillId="55" borderId="70" xfId="1" applyFill="1" applyBorder="1" applyProtection="1"/>
    <xf numFmtId="0" fontId="1" fillId="2" borderId="16" xfId="1" applyFill="1" applyBorder="1" applyProtection="1"/>
    <xf numFmtId="0" fontId="1" fillId="55" borderId="14" xfId="1" applyFill="1" applyBorder="1" applyProtection="1"/>
    <xf numFmtId="0" fontId="1" fillId="49" borderId="75" xfId="1" applyFill="1" applyBorder="1" applyProtection="1">
      <protection locked="0"/>
    </xf>
    <xf numFmtId="0" fontId="1" fillId="49" borderId="59" xfId="1" applyFill="1" applyBorder="1" applyProtection="1">
      <protection locked="0"/>
    </xf>
    <xf numFmtId="0" fontId="23" fillId="12" borderId="19" xfId="0" applyFont="1" applyFill="1" applyBorder="1" applyAlignment="1">
      <alignment horizontal="center" vertical="center"/>
    </xf>
    <xf numFmtId="0" fontId="23" fillId="12" borderId="32" xfId="0" applyFont="1" applyFill="1" applyBorder="1" applyAlignment="1">
      <alignment horizontal="center" vertical="center"/>
    </xf>
    <xf numFmtId="0" fontId="23" fillId="12" borderId="21" xfId="0" applyFont="1" applyFill="1" applyBorder="1" applyAlignment="1">
      <alignment horizontal="center" vertical="center"/>
    </xf>
    <xf numFmtId="0" fontId="23" fillId="24" borderId="57" xfId="0" applyFont="1" applyFill="1" applyBorder="1" applyAlignment="1">
      <alignment horizontal="center" vertical="center"/>
    </xf>
    <xf numFmtId="0" fontId="10" fillId="0" borderId="20" xfId="0" applyFont="1" applyFill="1" applyBorder="1" applyAlignment="1" applyProtection="1">
      <alignment horizontal="left" vertical="center" wrapText="1"/>
    </xf>
    <xf numFmtId="0" fontId="10" fillId="0" borderId="24" xfId="0" applyFont="1" applyFill="1" applyBorder="1" applyAlignment="1" applyProtection="1">
      <alignment horizontal="left" vertical="center" wrapText="1"/>
    </xf>
    <xf numFmtId="0" fontId="10" fillId="0" borderId="7" xfId="0" applyFont="1" applyFill="1" applyBorder="1" applyAlignment="1" applyProtection="1">
      <alignment horizontal="left" vertical="center" wrapText="1"/>
    </xf>
    <xf numFmtId="0" fontId="10" fillId="0" borderId="40" xfId="0" applyFont="1" applyFill="1" applyBorder="1" applyAlignment="1" applyProtection="1">
      <alignment horizontal="left" vertical="center" wrapText="1"/>
    </xf>
    <xf numFmtId="0" fontId="10" fillId="0" borderId="39" xfId="0" applyFont="1" applyFill="1" applyBorder="1" applyAlignment="1" applyProtection="1">
      <alignment horizontal="left" vertical="center" wrapText="1"/>
    </xf>
    <xf numFmtId="0" fontId="10" fillId="0" borderId="8" xfId="0" applyFont="1" applyFill="1" applyBorder="1" applyAlignment="1" applyProtection="1">
      <alignment horizontal="left" vertical="center" wrapText="1"/>
    </xf>
    <xf numFmtId="0" fontId="2" fillId="4" borderId="42" xfId="4" applyFont="1" applyFill="1" applyBorder="1" applyAlignment="1" applyProtection="1">
      <alignment horizontal="center" vertical="center"/>
    </xf>
    <xf numFmtId="0" fontId="10" fillId="0" borderId="2" xfId="0" applyFont="1" applyFill="1" applyBorder="1" applyAlignment="1" applyProtection="1">
      <alignment horizontal="left" vertical="center" wrapText="1"/>
    </xf>
    <xf numFmtId="0" fontId="2" fillId="4" borderId="23" xfId="4" applyFont="1" applyFill="1" applyBorder="1" applyAlignment="1" applyProtection="1">
      <alignment horizontal="center" vertical="center" wrapText="1"/>
    </xf>
    <xf numFmtId="0" fontId="2" fillId="4" borderId="22" xfId="4" applyFont="1" applyFill="1" applyBorder="1" applyAlignment="1" applyProtection="1">
      <alignment horizontal="center" vertical="center" wrapText="1"/>
    </xf>
    <xf numFmtId="0" fontId="2" fillId="4" borderId="29" xfId="4" applyFont="1" applyFill="1" applyBorder="1" applyAlignment="1" applyProtection="1">
      <alignment horizontal="center" vertical="center" wrapText="1"/>
    </xf>
    <xf numFmtId="0" fontId="10" fillId="0" borderId="25" xfId="0" applyFont="1" applyFill="1" applyBorder="1" applyAlignment="1" applyProtection="1">
      <alignment horizontal="left" vertical="center" wrapText="1"/>
    </xf>
    <xf numFmtId="0" fontId="10" fillId="0" borderId="26" xfId="0" applyFont="1" applyFill="1" applyBorder="1" applyAlignment="1" applyProtection="1">
      <alignment horizontal="left" vertical="center" wrapText="1"/>
    </xf>
    <xf numFmtId="0" fontId="10" fillId="0" borderId="27" xfId="0" applyFont="1" applyFill="1" applyBorder="1" applyAlignment="1" applyProtection="1">
      <alignment horizontal="left" vertical="center" wrapText="1"/>
    </xf>
    <xf numFmtId="0" fontId="10" fillId="0" borderId="9" xfId="0" applyFont="1" applyFill="1" applyBorder="1" applyAlignment="1" applyProtection="1">
      <alignment horizontal="left" vertical="center" wrapText="1"/>
    </xf>
    <xf numFmtId="0" fontId="10" fillId="0" borderId="1" xfId="0" applyFont="1" applyFill="1" applyBorder="1" applyAlignment="1" applyProtection="1">
      <alignment horizontal="left" vertical="center" wrapText="1"/>
    </xf>
    <xf numFmtId="0" fontId="8" fillId="0" borderId="11" xfId="4" applyFont="1" applyFill="1" applyBorder="1" applyAlignment="1" applyProtection="1">
      <alignment horizontal="center" vertical="center"/>
    </xf>
    <xf numFmtId="0" fontId="8" fillId="4" borderId="19" xfId="4" applyFont="1" applyFill="1" applyBorder="1" applyAlignment="1" applyProtection="1">
      <alignment horizontal="center" vertical="center"/>
    </xf>
    <xf numFmtId="0" fontId="8" fillId="4" borderId="32" xfId="4" applyFont="1" applyFill="1" applyBorder="1" applyAlignment="1" applyProtection="1">
      <alignment horizontal="center" vertical="center"/>
    </xf>
    <xf numFmtId="0" fontId="8" fillId="4" borderId="21" xfId="4" applyFont="1" applyFill="1" applyBorder="1" applyAlignment="1" applyProtection="1">
      <alignment horizontal="center" vertical="center"/>
    </xf>
    <xf numFmtId="0" fontId="8" fillId="0" borderId="32" xfId="4" applyFont="1" applyFill="1" applyBorder="1" applyAlignment="1" applyProtection="1">
      <alignment horizontal="center" vertical="center"/>
    </xf>
    <xf numFmtId="0" fontId="8" fillId="0" borderId="21" xfId="4" applyFont="1" applyFill="1" applyBorder="1" applyAlignment="1" applyProtection="1">
      <alignment horizontal="center" vertical="center"/>
    </xf>
    <xf numFmtId="0" fontId="5" fillId="7" borderId="19" xfId="4" applyFont="1" applyFill="1" applyBorder="1" applyAlignment="1" applyProtection="1">
      <alignment horizontal="center" vertical="center" wrapText="1"/>
    </xf>
    <xf numFmtId="0" fontId="5" fillId="7" borderId="32" xfId="4" applyFont="1" applyFill="1" applyBorder="1" applyAlignment="1" applyProtection="1">
      <alignment horizontal="center" vertical="center" wrapText="1"/>
    </xf>
    <xf numFmtId="0" fontId="5" fillId="7" borderId="33" xfId="4" applyFont="1" applyFill="1" applyBorder="1" applyAlignment="1" applyProtection="1">
      <alignment horizontal="center" vertical="center" wrapText="1"/>
    </xf>
    <xf numFmtId="0" fontId="5" fillId="9" borderId="42" xfId="4" applyFont="1" applyFill="1" applyBorder="1" applyAlignment="1" applyProtection="1">
      <alignment horizontal="center" vertical="center" wrapText="1"/>
    </xf>
    <xf numFmtId="0" fontId="5" fillId="9" borderId="52" xfId="4" applyFont="1" applyFill="1" applyBorder="1" applyAlignment="1" applyProtection="1">
      <alignment horizontal="center" vertical="center" wrapText="1"/>
    </xf>
    <xf numFmtId="0" fontId="8" fillId="0" borderId="19" xfId="4" applyFont="1" applyFill="1" applyBorder="1" applyAlignment="1" applyProtection="1">
      <alignment horizontal="center" vertical="center"/>
    </xf>
    <xf numFmtId="0" fontId="10" fillId="0" borderId="34" xfId="0" applyFont="1" applyFill="1" applyBorder="1" applyAlignment="1" applyProtection="1">
      <alignment horizontal="left" vertical="center" wrapText="1"/>
    </xf>
    <xf numFmtId="0" fontId="0" fillId="0" borderId="25" xfId="0" applyBorder="1" applyAlignment="1" applyProtection="1">
      <alignment horizontal="center" vertical="center"/>
      <protection locked="0"/>
    </xf>
    <xf numFmtId="0" fontId="0" fillId="0" borderId="26" xfId="0" applyBorder="1" applyAlignment="1" applyProtection="1">
      <alignment horizontal="center" vertical="center"/>
      <protection locked="0"/>
    </xf>
    <xf numFmtId="0" fontId="0" fillId="0" borderId="27" xfId="0" applyBorder="1" applyAlignment="1" applyProtection="1">
      <alignment horizontal="center" vertical="center"/>
      <protection locked="0"/>
    </xf>
    <xf numFmtId="0" fontId="1" fillId="0" borderId="16" xfId="4" applyFill="1" applyBorder="1" applyAlignment="1" applyProtection="1">
      <alignment horizontal="left"/>
    </xf>
    <xf numFmtId="0" fontId="1" fillId="0" borderId="37" xfId="4" applyFill="1" applyBorder="1" applyAlignment="1" applyProtection="1">
      <alignment horizontal="left"/>
    </xf>
    <xf numFmtId="0" fontId="1" fillId="0" borderId="82" xfId="4" applyFont="1" applyFill="1" applyBorder="1" applyAlignment="1" applyProtection="1">
      <alignment horizontal="left"/>
    </xf>
    <xf numFmtId="0" fontId="1" fillId="0" borderId="81" xfId="4" applyFont="1" applyFill="1" applyBorder="1" applyAlignment="1" applyProtection="1">
      <alignment horizontal="left"/>
    </xf>
    <xf numFmtId="0" fontId="1" fillId="0" borderId="83" xfId="4" applyFont="1" applyFill="1" applyBorder="1" applyAlignment="1" applyProtection="1">
      <alignment horizontal="left"/>
    </xf>
    <xf numFmtId="0" fontId="7" fillId="0" borderId="44" xfId="4" applyFont="1" applyFill="1" applyBorder="1" applyAlignment="1" applyProtection="1">
      <alignment horizontal="center" vertical="center"/>
    </xf>
    <xf numFmtId="0" fontId="7" fillId="0" borderId="45" xfId="4" applyFont="1" applyFill="1" applyBorder="1" applyAlignment="1" applyProtection="1">
      <alignment horizontal="center" vertical="center"/>
    </xf>
    <xf numFmtId="0" fontId="7" fillId="0" borderId="47" xfId="4" applyFont="1" applyFill="1" applyBorder="1" applyAlignment="1" applyProtection="1">
      <alignment horizontal="center" vertical="center"/>
    </xf>
    <xf numFmtId="0" fontId="59" fillId="52" borderId="20" xfId="4" applyFont="1" applyFill="1" applyBorder="1" applyAlignment="1" applyProtection="1">
      <alignment horizontal="center" vertical="center" wrapText="1"/>
      <protection locked="0"/>
    </xf>
    <xf numFmtId="0" fontId="59" fillId="52" borderId="7" xfId="4" applyFont="1" applyFill="1" applyBorder="1" applyAlignment="1" applyProtection="1">
      <alignment horizontal="center" vertical="center" wrapText="1"/>
      <protection locked="0"/>
    </xf>
    <xf numFmtId="0" fontId="7" fillId="0" borderId="46" xfId="4" applyFont="1" applyFill="1" applyBorder="1" applyAlignment="1" applyProtection="1">
      <alignment horizontal="center" vertical="center"/>
    </xf>
    <xf numFmtId="0" fontId="64" fillId="0" borderId="1" xfId="4" applyFont="1" applyBorder="1" applyAlignment="1">
      <alignment horizontal="center" vertical="center" wrapText="1"/>
    </xf>
    <xf numFmtId="0" fontId="8" fillId="0" borderId="49" xfId="4" applyFont="1" applyFill="1" applyBorder="1" applyAlignment="1" applyProtection="1">
      <alignment horizontal="center" vertical="center"/>
    </xf>
    <xf numFmtId="165" fontId="8" fillId="0" borderId="25" xfId="4" applyNumberFormat="1" applyFont="1" applyFill="1" applyBorder="1" applyAlignment="1" applyProtection="1">
      <alignment horizontal="center" vertical="center"/>
    </xf>
    <xf numFmtId="165" fontId="8" fillId="0" borderId="27" xfId="4" applyNumberFormat="1" applyFont="1" applyFill="1" applyBorder="1" applyAlignment="1" applyProtection="1">
      <alignment horizontal="center" vertical="center"/>
    </xf>
    <xf numFmtId="166" fontId="8" fillId="0" borderId="50" xfId="4" applyNumberFormat="1" applyFont="1" applyFill="1" applyBorder="1" applyAlignment="1" applyProtection="1">
      <alignment horizontal="center" vertical="center"/>
    </xf>
    <xf numFmtId="166" fontId="8" fillId="0" borderId="10" xfId="4" applyNumberFormat="1" applyFont="1" applyFill="1" applyBorder="1" applyAlignment="1" applyProtection="1">
      <alignment horizontal="center" vertical="center"/>
    </xf>
    <xf numFmtId="1" fontId="1" fillId="0" borderId="1" xfId="4" applyNumberFormat="1" applyFont="1" applyBorder="1" applyAlignment="1">
      <alignment horizontal="center" vertical="center"/>
    </xf>
    <xf numFmtId="0" fontId="1" fillId="0" borderId="1" xfId="4" applyFont="1" applyBorder="1" applyAlignment="1">
      <alignment horizontal="center" vertical="center"/>
    </xf>
    <xf numFmtId="0" fontId="1" fillId="0" borderId="1" xfId="4" applyFont="1" applyFill="1" applyBorder="1" applyAlignment="1" applyProtection="1">
      <alignment horizontal="center" vertical="center"/>
    </xf>
    <xf numFmtId="0" fontId="1" fillId="0" borderId="3" xfId="4" applyFont="1" applyFill="1" applyBorder="1" applyAlignment="1" applyProtection="1">
      <alignment horizontal="center" vertical="center"/>
    </xf>
    <xf numFmtId="0" fontId="2" fillId="4" borderId="31" xfId="4" applyFont="1" applyFill="1" applyBorder="1" applyAlignment="1" applyProtection="1">
      <alignment horizontal="center" vertical="center"/>
    </xf>
    <xf numFmtId="0" fontId="2" fillId="4" borderId="32" xfId="4" applyFont="1" applyFill="1" applyBorder="1" applyAlignment="1" applyProtection="1">
      <alignment horizontal="center" vertical="center"/>
    </xf>
    <xf numFmtId="0" fontId="2" fillId="4" borderId="33" xfId="4" applyFont="1" applyFill="1" applyBorder="1" applyAlignment="1" applyProtection="1">
      <alignment horizontal="center" vertical="center"/>
    </xf>
    <xf numFmtId="0" fontId="10" fillId="0" borderId="23" xfId="0" applyFont="1" applyFill="1" applyBorder="1" applyAlignment="1" applyProtection="1">
      <alignment horizontal="left" vertical="center" wrapText="1"/>
    </xf>
    <xf numFmtId="0" fontId="10" fillId="0" borderId="22" xfId="0" applyFont="1" applyFill="1" applyBorder="1" applyAlignment="1" applyProtection="1">
      <alignment horizontal="left" vertical="center" wrapText="1"/>
    </xf>
    <xf numFmtId="0" fontId="10" fillId="0" borderId="29" xfId="0" applyFont="1" applyFill="1" applyBorder="1" applyAlignment="1" applyProtection="1">
      <alignment horizontal="left" vertical="center" wrapText="1"/>
    </xf>
    <xf numFmtId="0" fontId="4" fillId="0" borderId="17" xfId="2" applyFont="1" applyBorder="1" applyAlignment="1" applyProtection="1">
      <alignment horizontal="left" vertical="top" wrapText="1"/>
    </xf>
    <xf numFmtId="0" fontId="4" fillId="0" borderId="16" xfId="2" applyFont="1" applyBorder="1" applyAlignment="1" applyProtection="1">
      <alignment horizontal="left" vertical="top" wrapText="1"/>
    </xf>
    <xf numFmtId="0" fontId="4" fillId="0" borderId="15" xfId="2" applyFont="1" applyBorder="1" applyAlignment="1" applyProtection="1">
      <alignment horizontal="left" vertical="top" wrapText="1"/>
    </xf>
    <xf numFmtId="0" fontId="4" fillId="0" borderId="14" xfId="2" applyFont="1" applyBorder="1" applyAlignment="1" applyProtection="1">
      <alignment horizontal="left" vertical="top" wrapText="1"/>
    </xf>
    <xf numFmtId="0" fontId="4" fillId="0" borderId="0" xfId="2" applyFont="1" applyBorder="1" applyAlignment="1" applyProtection="1">
      <alignment horizontal="left" vertical="top" wrapText="1"/>
    </xf>
    <xf numFmtId="0" fontId="4" fillId="0" borderId="13" xfId="2" applyFont="1" applyBorder="1" applyAlignment="1" applyProtection="1">
      <alignment horizontal="left" vertical="top" wrapText="1"/>
    </xf>
    <xf numFmtId="0" fontId="4" fillId="0" borderId="12" xfId="2" applyFont="1" applyBorder="1" applyAlignment="1" applyProtection="1">
      <alignment horizontal="left" vertical="top" wrapText="1"/>
    </xf>
    <xf numFmtId="0" fontId="4" fillId="0" borderId="11" xfId="2" applyFont="1" applyBorder="1" applyAlignment="1" applyProtection="1">
      <alignment horizontal="left" vertical="top" wrapText="1"/>
    </xf>
    <xf numFmtId="0" fontId="4" fillId="0" borderId="10" xfId="2" applyFont="1" applyBorder="1" applyAlignment="1" applyProtection="1">
      <alignment horizontal="left" vertical="top" wrapText="1"/>
    </xf>
    <xf numFmtId="0" fontId="23" fillId="0" borderId="58" xfId="0" applyFont="1" applyFill="1" applyBorder="1" applyAlignment="1" applyProtection="1">
      <alignment horizontal="center"/>
    </xf>
    <xf numFmtId="0" fontId="23" fillId="8" borderId="0" xfId="0" applyFont="1" applyFill="1" applyBorder="1" applyAlignment="1" applyProtection="1">
      <alignment horizontal="center"/>
    </xf>
    <xf numFmtId="0" fontId="23" fillId="8" borderId="39" xfId="0" applyFont="1" applyFill="1" applyBorder="1" applyAlignment="1" applyProtection="1">
      <alignment horizontal="center"/>
    </xf>
    <xf numFmtId="0" fontId="23" fillId="0" borderId="58" xfId="0" applyFont="1" applyBorder="1" applyAlignment="1" applyProtection="1">
      <alignment horizontal="center"/>
    </xf>
    <xf numFmtId="0" fontId="23" fillId="0" borderId="0" xfId="0" applyFont="1" applyBorder="1" applyAlignment="1" applyProtection="1">
      <alignment horizontal="center" vertical="top"/>
    </xf>
    <xf numFmtId="0" fontId="6" fillId="3" borderId="50" xfId="3" applyFont="1" applyFill="1" applyBorder="1" applyAlignment="1" applyProtection="1">
      <alignment horizontal="center" vertical="center" wrapText="1"/>
    </xf>
    <xf numFmtId="0" fontId="6" fillId="3" borderId="11" xfId="3" applyFont="1" applyFill="1" applyBorder="1" applyAlignment="1" applyProtection="1">
      <alignment horizontal="center" vertical="center" wrapText="1"/>
    </xf>
    <xf numFmtId="0" fontId="6" fillId="3" borderId="10" xfId="3" applyFont="1" applyFill="1" applyBorder="1" applyAlignment="1" applyProtection="1">
      <alignment horizontal="center" vertical="center" wrapText="1"/>
    </xf>
    <xf numFmtId="0" fontId="1" fillId="0" borderId="11" xfId="2" applyBorder="1" applyAlignment="1" applyProtection="1">
      <alignment horizontal="center"/>
    </xf>
    <xf numFmtId="167" fontId="0" fillId="0" borderId="0" xfId="0" applyNumberFormat="1" applyBorder="1" applyAlignment="1" applyProtection="1">
      <alignment horizontal="center"/>
    </xf>
    <xf numFmtId="0" fontId="22" fillId="0" borderId="0" xfId="0" applyFont="1" applyBorder="1" applyAlignment="1" applyProtection="1">
      <alignment horizontal="center"/>
      <protection locked="0"/>
    </xf>
    <xf numFmtId="0" fontId="0" fillId="0" borderId="0" xfId="0" applyAlignment="1" applyProtection="1">
      <alignment horizontal="center"/>
      <protection locked="0"/>
    </xf>
    <xf numFmtId="0" fontId="22" fillId="0" borderId="0" xfId="0" applyFont="1" applyBorder="1" applyAlignment="1" applyProtection="1">
      <alignment horizontal="center"/>
    </xf>
    <xf numFmtId="0" fontId="1" fillId="0" borderId="0" xfId="2" applyBorder="1" applyAlignment="1" applyProtection="1">
      <alignment horizontal="center"/>
    </xf>
    <xf numFmtId="0" fontId="3" fillId="4" borderId="16" xfId="2" applyFont="1" applyFill="1" applyBorder="1" applyAlignment="1" applyProtection="1">
      <alignment horizontal="center" vertical="top" wrapText="1"/>
    </xf>
    <xf numFmtId="0" fontId="3" fillId="4" borderId="15" xfId="2" applyFont="1" applyFill="1" applyBorder="1" applyAlignment="1" applyProtection="1">
      <alignment horizontal="center" vertical="top" wrapText="1"/>
    </xf>
    <xf numFmtId="0" fontId="3" fillId="4" borderId="11" xfId="2" applyFont="1" applyFill="1" applyBorder="1" applyAlignment="1" applyProtection="1">
      <alignment horizontal="center" vertical="top" wrapText="1"/>
    </xf>
    <xf numFmtId="0" fontId="3" fillId="4" borderId="10" xfId="2" applyFont="1" applyFill="1" applyBorder="1" applyAlignment="1" applyProtection="1">
      <alignment horizontal="center" vertical="top" wrapText="1"/>
    </xf>
    <xf numFmtId="0" fontId="4" fillId="4" borderId="19" xfId="2" applyFont="1" applyFill="1" applyBorder="1" applyAlignment="1" applyProtection="1">
      <alignment horizontal="center"/>
      <protection locked="0"/>
    </xf>
    <xf numFmtId="0" fontId="0" fillId="0" borderId="32" xfId="0" applyBorder="1" applyAlignment="1" applyProtection="1">
      <alignment horizontal="center"/>
      <protection locked="0"/>
    </xf>
    <xf numFmtId="0" fontId="0" fillId="0" borderId="21" xfId="0" applyBorder="1" applyAlignment="1" applyProtection="1">
      <alignment horizontal="center"/>
      <protection locked="0"/>
    </xf>
    <xf numFmtId="0" fontId="4" fillId="3" borderId="19" xfId="2" applyFont="1" applyFill="1" applyBorder="1" applyAlignment="1" applyProtection="1">
      <alignment horizontal="center"/>
    </xf>
    <xf numFmtId="0" fontId="4" fillId="3" borderId="32" xfId="2" applyFont="1" applyFill="1" applyBorder="1" applyAlignment="1" applyProtection="1">
      <alignment horizontal="center"/>
    </xf>
    <xf numFmtId="0" fontId="4" fillId="3" borderId="21" xfId="2" applyFont="1" applyFill="1" applyBorder="1" applyAlignment="1" applyProtection="1">
      <alignment horizontal="center"/>
    </xf>
    <xf numFmtId="0" fontId="4" fillId="3" borderId="19" xfId="2" applyFont="1" applyFill="1" applyBorder="1" applyAlignment="1" applyProtection="1">
      <alignment horizontal="center" wrapText="1"/>
      <protection locked="0"/>
    </xf>
    <xf numFmtId="0" fontId="0" fillId="0" borderId="32" xfId="0" applyBorder="1" applyAlignment="1" applyProtection="1">
      <alignment horizontal="center" wrapText="1"/>
      <protection locked="0"/>
    </xf>
    <xf numFmtId="0" fontId="0" fillId="0" borderId="21" xfId="0" applyBorder="1" applyAlignment="1" applyProtection="1">
      <alignment horizontal="center" wrapText="1"/>
      <protection locked="0"/>
    </xf>
    <xf numFmtId="0" fontId="23" fillId="0" borderId="1" xfId="0" applyFont="1" applyBorder="1" applyAlignment="1" applyProtection="1">
      <alignment horizontal="center"/>
    </xf>
    <xf numFmtId="9" fontId="2" fillId="0" borderId="11" xfId="2" applyNumberFormat="1" applyFont="1" applyBorder="1" applyAlignment="1" applyProtection="1">
      <alignment horizontal="center"/>
    </xf>
    <xf numFmtId="0" fontId="2" fillId="0" borderId="10" xfId="2" applyFont="1" applyBorder="1" applyAlignment="1" applyProtection="1">
      <alignment horizontal="center"/>
    </xf>
    <xf numFmtId="0" fontId="4" fillId="14" borderId="12" xfId="0" applyFont="1" applyFill="1" applyBorder="1" applyAlignment="1" applyProtection="1">
      <alignment horizontal="center" vertical="center"/>
    </xf>
    <xf numFmtId="0" fontId="4" fillId="14" borderId="11" xfId="0" applyFont="1" applyFill="1" applyBorder="1" applyAlignment="1" applyProtection="1">
      <alignment horizontal="center" vertical="center"/>
    </xf>
    <xf numFmtId="167" fontId="1" fillId="0" borderId="0" xfId="0" applyNumberFormat="1" applyFont="1" applyBorder="1" applyAlignment="1" applyProtection="1">
      <alignment horizontal="center"/>
    </xf>
    <xf numFmtId="165" fontId="1" fillId="0" borderId="16" xfId="2" applyNumberFormat="1" applyBorder="1" applyAlignment="1" applyProtection="1">
      <alignment horizontal="center" textRotation="45"/>
    </xf>
    <xf numFmtId="0" fontId="3" fillId="4" borderId="17" xfId="1" applyFont="1" applyFill="1" applyBorder="1" applyAlignment="1" applyProtection="1">
      <alignment horizontal="center" vertical="top" wrapText="1"/>
    </xf>
    <xf numFmtId="0" fontId="3" fillId="4" borderId="16" xfId="1" applyFont="1" applyFill="1" applyBorder="1" applyAlignment="1" applyProtection="1">
      <alignment horizontal="center" vertical="top"/>
    </xf>
    <xf numFmtId="0" fontId="3" fillId="4" borderId="12" xfId="1" applyFont="1" applyFill="1" applyBorder="1" applyAlignment="1" applyProtection="1">
      <alignment horizontal="center" vertical="top"/>
    </xf>
    <xf numFmtId="0" fontId="3" fillId="4" borderId="11" xfId="1" applyFont="1" applyFill="1" applyBorder="1" applyAlignment="1" applyProtection="1">
      <alignment horizontal="center" vertical="top"/>
    </xf>
    <xf numFmtId="0" fontId="3" fillId="4" borderId="16" xfId="2" applyFont="1" applyFill="1" applyBorder="1" applyAlignment="1" applyProtection="1">
      <alignment horizontal="center" vertical="top"/>
    </xf>
    <xf numFmtId="0" fontId="3" fillId="4" borderId="11" xfId="2" applyFont="1" applyFill="1" applyBorder="1" applyAlignment="1" applyProtection="1">
      <alignment horizontal="center" vertical="top"/>
    </xf>
    <xf numFmtId="0" fontId="23" fillId="0" borderId="36" xfId="0" applyFont="1" applyBorder="1" applyAlignment="1" applyProtection="1">
      <alignment horizontal="center"/>
    </xf>
    <xf numFmtId="0" fontId="23" fillId="0" borderId="16" xfId="0" applyFont="1" applyBorder="1" applyAlignment="1" applyProtection="1">
      <alignment horizontal="center"/>
    </xf>
    <xf numFmtId="0" fontId="23" fillId="0" borderId="15" xfId="0" applyFont="1" applyBorder="1" applyAlignment="1" applyProtection="1">
      <alignment horizontal="center"/>
    </xf>
    <xf numFmtId="0" fontId="1" fillId="0" borderId="13" xfId="2" applyBorder="1" applyAlignment="1" applyProtection="1">
      <alignment horizontal="center"/>
    </xf>
    <xf numFmtId="0" fontId="26" fillId="4" borderId="16" xfId="0" applyFont="1" applyFill="1" applyBorder="1" applyAlignment="1" applyProtection="1">
      <alignment horizontal="center"/>
    </xf>
    <xf numFmtId="0" fontId="26" fillId="4" borderId="11" xfId="0" applyFont="1" applyFill="1" applyBorder="1" applyAlignment="1" applyProtection="1">
      <alignment horizontal="center"/>
    </xf>
    <xf numFmtId="0" fontId="23" fillId="0" borderId="20" xfId="0" applyFont="1" applyBorder="1" applyAlignment="1" applyProtection="1">
      <alignment horizontal="center"/>
    </xf>
    <xf numFmtId="0" fontId="23" fillId="0" borderId="24" xfId="0" applyFont="1" applyBorder="1" applyAlignment="1" applyProtection="1">
      <alignment horizontal="center"/>
    </xf>
    <xf numFmtId="0" fontId="23" fillId="0" borderId="67" xfId="0" applyFont="1" applyBorder="1" applyAlignment="1" applyProtection="1">
      <alignment horizontal="center"/>
    </xf>
    <xf numFmtId="0" fontId="0" fillId="0" borderId="50" xfId="0" applyBorder="1" applyAlignment="1" applyProtection="1">
      <alignment horizontal="center"/>
    </xf>
    <xf numFmtId="0" fontId="0" fillId="0" borderId="11" xfId="0" applyBorder="1" applyAlignment="1" applyProtection="1">
      <alignment horizontal="center"/>
    </xf>
    <xf numFmtId="0" fontId="0" fillId="0" borderId="10" xfId="0" applyBorder="1" applyAlignment="1" applyProtection="1">
      <alignment horizontal="center"/>
    </xf>
    <xf numFmtId="0" fontId="1" fillId="0" borderId="17" xfId="2" applyBorder="1" applyAlignment="1" applyProtection="1">
      <alignment horizontal="center" vertical="center"/>
    </xf>
    <xf numFmtId="0" fontId="1" fillId="0" borderId="16" xfId="2" applyBorder="1" applyAlignment="1" applyProtection="1">
      <alignment horizontal="center" vertical="center"/>
    </xf>
    <xf numFmtId="0" fontId="1" fillId="0" borderId="15" xfId="2" applyBorder="1" applyAlignment="1" applyProtection="1">
      <alignment horizontal="center" vertical="center"/>
    </xf>
    <xf numFmtId="0" fontId="1" fillId="0" borderId="14" xfId="2" applyBorder="1" applyAlignment="1" applyProtection="1">
      <alignment horizontal="center" vertical="center"/>
    </xf>
    <xf numFmtId="0" fontId="1" fillId="0" borderId="0" xfId="2" applyBorder="1" applyAlignment="1" applyProtection="1">
      <alignment horizontal="center" vertical="center"/>
    </xf>
    <xf numFmtId="0" fontId="1" fillId="0" borderId="13" xfId="2" applyBorder="1" applyAlignment="1" applyProtection="1">
      <alignment horizontal="center" vertical="center"/>
    </xf>
    <xf numFmtId="0" fontId="1" fillId="0" borderId="12" xfId="2" applyBorder="1" applyAlignment="1" applyProtection="1">
      <alignment horizontal="center" vertical="center"/>
    </xf>
    <xf numFmtId="0" fontId="1" fillId="0" borderId="11" xfId="2" applyBorder="1" applyAlignment="1" applyProtection="1">
      <alignment horizontal="center" vertical="center"/>
    </xf>
    <xf numFmtId="0" fontId="1" fillId="0" borderId="10" xfId="2" applyBorder="1" applyAlignment="1" applyProtection="1">
      <alignment horizontal="center" vertical="center"/>
    </xf>
    <xf numFmtId="9" fontId="1" fillId="0" borderId="17" xfId="2" applyNumberFormat="1" applyBorder="1" applyAlignment="1" applyProtection="1">
      <alignment horizontal="center" vertical="center"/>
    </xf>
    <xf numFmtId="9" fontId="1" fillId="0" borderId="16" xfId="2" applyNumberFormat="1" applyBorder="1" applyAlignment="1" applyProtection="1">
      <alignment horizontal="center" vertical="center"/>
    </xf>
    <xf numFmtId="9" fontId="1" fillId="0" borderId="15" xfId="2" applyNumberFormat="1" applyBorder="1" applyAlignment="1" applyProtection="1">
      <alignment horizontal="center" vertical="center"/>
    </xf>
    <xf numFmtId="9" fontId="1" fillId="0" borderId="14" xfId="2" applyNumberFormat="1" applyBorder="1" applyAlignment="1" applyProtection="1">
      <alignment horizontal="center" vertical="center"/>
    </xf>
    <xf numFmtId="9" fontId="1" fillId="0" borderId="0" xfId="2" applyNumberFormat="1" applyBorder="1" applyAlignment="1" applyProtection="1">
      <alignment horizontal="center" vertical="center"/>
    </xf>
    <xf numFmtId="9" fontId="1" fillId="0" borderId="13" xfId="2" applyNumberFormat="1" applyBorder="1" applyAlignment="1" applyProtection="1">
      <alignment horizontal="center" vertical="center"/>
    </xf>
    <xf numFmtId="9" fontId="1" fillId="0" borderId="12" xfId="2" applyNumberFormat="1" applyBorder="1" applyAlignment="1" applyProtection="1">
      <alignment horizontal="center" vertical="center"/>
    </xf>
    <xf numFmtId="9" fontId="1" fillId="0" borderId="11" xfId="2" applyNumberFormat="1" applyBorder="1" applyAlignment="1" applyProtection="1">
      <alignment horizontal="center" vertical="center"/>
    </xf>
    <xf numFmtId="9" fontId="1" fillId="0" borderId="10" xfId="2" applyNumberFormat="1" applyBorder="1" applyAlignment="1" applyProtection="1">
      <alignment horizontal="center" vertical="center"/>
    </xf>
    <xf numFmtId="0" fontId="23" fillId="0" borderId="59" xfId="0" applyFont="1" applyBorder="1" applyAlignment="1" applyProtection="1">
      <alignment horizontal="center" vertical="top"/>
    </xf>
    <xf numFmtId="0" fontId="23" fillId="0" borderId="43" xfId="0" applyFont="1" applyBorder="1" applyAlignment="1" applyProtection="1">
      <alignment horizontal="center" vertical="top"/>
    </xf>
    <xf numFmtId="0" fontId="23" fillId="0" borderId="40" xfId="0" applyFont="1" applyBorder="1" applyAlignment="1" applyProtection="1">
      <alignment horizontal="center" vertical="top"/>
    </xf>
    <xf numFmtId="0" fontId="23" fillId="0" borderId="39" xfId="0" applyFont="1" applyBorder="1" applyAlignment="1" applyProtection="1">
      <alignment horizontal="center" vertical="top"/>
    </xf>
    <xf numFmtId="0" fontId="23" fillId="0" borderId="8" xfId="0" applyFont="1" applyBorder="1" applyAlignment="1" applyProtection="1">
      <alignment horizontal="center" vertical="top"/>
    </xf>
    <xf numFmtId="0" fontId="23" fillId="0" borderId="59" xfId="0" applyFont="1" applyBorder="1" applyAlignment="1" applyProtection="1">
      <alignment horizontal="center" vertical="top" wrapText="1"/>
    </xf>
    <xf numFmtId="0" fontId="23" fillId="0" borderId="0" xfId="0" applyFont="1" applyBorder="1" applyAlignment="1" applyProtection="1">
      <alignment horizontal="center" vertical="top" wrapText="1"/>
    </xf>
    <xf numFmtId="0" fontId="23" fillId="0" borderId="43" xfId="0" applyFont="1" applyBorder="1" applyAlignment="1" applyProtection="1">
      <alignment horizontal="center" vertical="top" wrapText="1"/>
    </xf>
    <xf numFmtId="0" fontId="2" fillId="0" borderId="17" xfId="2" applyFont="1" applyBorder="1" applyAlignment="1" applyProtection="1">
      <alignment horizontal="center" vertical="center" wrapText="1"/>
    </xf>
    <xf numFmtId="0" fontId="2" fillId="0" borderId="16" xfId="2" applyFont="1" applyBorder="1" applyAlignment="1" applyProtection="1">
      <alignment horizontal="center" vertical="center"/>
    </xf>
    <xf numFmtId="0" fontId="2" fillId="0" borderId="15" xfId="2" applyFont="1" applyBorder="1" applyAlignment="1" applyProtection="1">
      <alignment horizontal="center" vertical="center"/>
    </xf>
    <xf numFmtId="0" fontId="2" fillId="0" borderId="14" xfId="2" applyFont="1" applyBorder="1" applyAlignment="1" applyProtection="1">
      <alignment horizontal="center" vertical="center"/>
    </xf>
    <xf numFmtId="0" fontId="2" fillId="0" borderId="0" xfId="2" applyFont="1" applyBorder="1" applyAlignment="1" applyProtection="1">
      <alignment horizontal="center" vertical="center"/>
    </xf>
    <xf numFmtId="0" fontId="2" fillId="0" borderId="13" xfId="2" applyFont="1" applyBorder="1" applyAlignment="1" applyProtection="1">
      <alignment horizontal="center" vertical="center"/>
    </xf>
    <xf numFmtId="0" fontId="2" fillId="0" borderId="12" xfId="2" applyFont="1" applyBorder="1" applyAlignment="1" applyProtection="1">
      <alignment horizontal="center" vertical="center"/>
    </xf>
    <xf numFmtId="0" fontId="2" fillId="0" borderId="11" xfId="2" applyFont="1" applyBorder="1" applyAlignment="1" applyProtection="1">
      <alignment horizontal="center" vertical="center"/>
    </xf>
    <xf numFmtId="0" fontId="2" fillId="0" borderId="10" xfId="2" applyFont="1" applyBorder="1" applyAlignment="1" applyProtection="1">
      <alignment horizontal="center" vertical="center"/>
    </xf>
    <xf numFmtId="0" fontId="0" fillId="0" borderId="59" xfId="0" applyBorder="1" applyAlignment="1" applyProtection="1">
      <alignment horizontal="center"/>
    </xf>
    <xf numFmtId="0" fontId="0" fillId="0" borderId="0" xfId="0" applyBorder="1" applyAlignment="1" applyProtection="1">
      <alignment horizontal="center"/>
    </xf>
    <xf numFmtId="0" fontId="0" fillId="0" borderId="43" xfId="0" applyBorder="1" applyAlignment="1" applyProtection="1">
      <alignment horizontal="center"/>
    </xf>
    <xf numFmtId="0" fontId="0" fillId="0" borderId="75" xfId="0" applyBorder="1" applyAlignment="1" applyProtection="1">
      <alignment horizontal="center"/>
    </xf>
    <xf numFmtId="0" fontId="0" fillId="0" borderId="58" xfId="0" applyBorder="1" applyAlignment="1" applyProtection="1">
      <alignment horizontal="center"/>
    </xf>
    <xf numFmtId="0" fontId="0" fillId="0" borderId="60" xfId="0" applyBorder="1" applyAlignment="1" applyProtection="1">
      <alignment horizontal="center"/>
    </xf>
    <xf numFmtId="0" fontId="23" fillId="0" borderId="14" xfId="0" applyFont="1" applyBorder="1" applyAlignment="1" applyProtection="1">
      <alignment horizontal="center"/>
    </xf>
    <xf numFmtId="0" fontId="23" fillId="0" borderId="0" xfId="0" applyFont="1" applyBorder="1" applyAlignment="1" applyProtection="1">
      <alignment horizontal="center"/>
    </xf>
    <xf numFmtId="0" fontId="6" fillId="3" borderId="49" xfId="3" applyFont="1" applyFill="1" applyBorder="1" applyAlignment="1" applyProtection="1">
      <alignment horizontal="center" vertical="center" wrapText="1"/>
    </xf>
    <xf numFmtId="0" fontId="1" fillId="0" borderId="17" xfId="2" applyBorder="1" applyAlignment="1" applyProtection="1">
      <alignment horizontal="center"/>
    </xf>
    <xf numFmtId="0" fontId="1" fillId="0" borderId="16" xfId="2" applyBorder="1" applyAlignment="1" applyProtection="1">
      <alignment horizontal="center"/>
    </xf>
    <xf numFmtId="0" fontId="1" fillId="0" borderId="15" xfId="2" applyBorder="1" applyAlignment="1" applyProtection="1">
      <alignment horizontal="center"/>
    </xf>
    <xf numFmtId="0" fontId="1" fillId="0" borderId="14" xfId="2" applyBorder="1" applyAlignment="1" applyProtection="1">
      <alignment horizontal="center"/>
    </xf>
    <xf numFmtId="0" fontId="1" fillId="0" borderId="12" xfId="2" applyBorder="1" applyAlignment="1" applyProtection="1">
      <alignment horizontal="center"/>
    </xf>
    <xf numFmtId="0" fontId="1" fillId="0" borderId="10" xfId="2" applyBorder="1" applyAlignment="1" applyProtection="1">
      <alignment horizontal="center"/>
    </xf>
    <xf numFmtId="0" fontId="6" fillId="3" borderId="31" xfId="3" applyFont="1" applyFill="1" applyBorder="1" applyAlignment="1" applyProtection="1">
      <alignment horizontal="center" vertical="center" wrapText="1"/>
    </xf>
    <xf numFmtId="0" fontId="6" fillId="3" borderId="32" xfId="3" applyFont="1" applyFill="1" applyBorder="1" applyAlignment="1" applyProtection="1">
      <alignment horizontal="center" vertical="center"/>
    </xf>
    <xf numFmtId="0" fontId="6" fillId="3" borderId="33" xfId="3" applyFont="1" applyFill="1" applyBorder="1" applyAlignment="1" applyProtection="1">
      <alignment horizontal="center" vertical="center"/>
    </xf>
    <xf numFmtId="0" fontId="4" fillId="3" borderId="19" xfId="2" applyFont="1" applyFill="1" applyBorder="1" applyAlignment="1" applyProtection="1">
      <alignment horizontal="center"/>
      <protection locked="0"/>
    </xf>
    <xf numFmtId="0" fontId="0" fillId="0" borderId="49" xfId="0" applyBorder="1" applyAlignment="1" applyProtection="1">
      <alignment horizontal="center"/>
    </xf>
    <xf numFmtId="0" fontId="23" fillId="0" borderId="12" xfId="0" applyFont="1" applyBorder="1" applyAlignment="1" applyProtection="1">
      <alignment horizontal="center"/>
    </xf>
    <xf numFmtId="0" fontId="23" fillId="0" borderId="11" xfId="0" applyFont="1" applyBorder="1" applyAlignment="1" applyProtection="1">
      <alignment horizontal="center"/>
    </xf>
    <xf numFmtId="0" fontId="63" fillId="53" borderId="98" xfId="2" applyFont="1" applyFill="1" applyBorder="1" applyAlignment="1" applyProtection="1">
      <alignment horizontal="center" vertical="center" wrapText="1"/>
    </xf>
    <xf numFmtId="0" fontId="3" fillId="53" borderId="99" xfId="2" applyFont="1" applyFill="1" applyBorder="1" applyAlignment="1" applyProtection="1">
      <alignment horizontal="center" vertical="center"/>
    </xf>
    <xf numFmtId="0" fontId="3" fillId="53" borderId="100" xfId="2" applyFont="1" applyFill="1" applyBorder="1" applyAlignment="1" applyProtection="1">
      <alignment horizontal="center" vertical="center"/>
    </xf>
    <xf numFmtId="0" fontId="3" fillId="53" borderId="101" xfId="2" applyFont="1" applyFill="1" applyBorder="1" applyAlignment="1" applyProtection="1">
      <alignment horizontal="center" vertical="center"/>
    </xf>
    <xf numFmtId="0" fontId="3" fillId="53" borderId="11" xfId="2" applyFont="1" applyFill="1" applyBorder="1" applyAlignment="1" applyProtection="1">
      <alignment horizontal="center" vertical="center"/>
    </xf>
    <xf numFmtId="0" fontId="3" fillId="53" borderId="102" xfId="2" applyFont="1" applyFill="1" applyBorder="1" applyAlignment="1" applyProtection="1">
      <alignment horizontal="center" vertical="center"/>
    </xf>
    <xf numFmtId="0" fontId="63" fillId="53" borderId="99" xfId="2" applyFont="1" applyFill="1" applyBorder="1" applyAlignment="1" applyProtection="1">
      <alignment horizontal="center" vertical="center" wrapText="1"/>
    </xf>
    <xf numFmtId="0" fontId="23" fillId="0" borderId="7" xfId="0" applyFont="1" applyBorder="1" applyAlignment="1" applyProtection="1">
      <alignment horizontal="center"/>
    </xf>
    <xf numFmtId="0" fontId="23" fillId="0" borderId="39" xfId="0" applyFont="1" applyBorder="1" applyAlignment="1" applyProtection="1">
      <alignment horizontal="center"/>
    </xf>
    <xf numFmtId="0" fontId="23" fillId="0" borderId="66" xfId="0" applyFont="1" applyBorder="1" applyAlignment="1" applyProtection="1">
      <alignment horizontal="center"/>
    </xf>
    <xf numFmtId="0" fontId="23" fillId="0" borderId="17" xfId="0" applyFont="1" applyBorder="1" applyAlignment="1" applyProtection="1">
      <alignment horizontal="center" vertical="top"/>
    </xf>
    <xf numFmtId="0" fontId="23" fillId="0" borderId="16" xfId="0" applyFont="1" applyBorder="1" applyAlignment="1" applyProtection="1">
      <alignment horizontal="center" vertical="top"/>
    </xf>
    <xf numFmtId="0" fontId="23" fillId="0" borderId="37" xfId="0" applyFont="1" applyBorder="1" applyAlignment="1" applyProtection="1">
      <alignment horizontal="center" vertical="top"/>
    </xf>
    <xf numFmtId="0" fontId="23" fillId="0" borderId="70" xfId="0" applyFont="1" applyBorder="1" applyAlignment="1" applyProtection="1">
      <alignment horizontal="center" vertical="top"/>
    </xf>
    <xf numFmtId="0" fontId="23" fillId="0" borderId="40" xfId="0" applyFont="1" applyBorder="1" applyAlignment="1" applyProtection="1">
      <alignment horizontal="center"/>
    </xf>
    <xf numFmtId="0" fontId="2" fillId="5" borderId="0" xfId="2" applyFont="1" applyFill="1" applyBorder="1" applyAlignment="1">
      <alignment horizontal="center" vertical="center"/>
    </xf>
    <xf numFmtId="0" fontId="0" fillId="0" borderId="0" xfId="0" applyAlignment="1" applyProtection="1">
      <alignment horizontal="center"/>
    </xf>
    <xf numFmtId="0" fontId="28" fillId="0" borderId="0" xfId="0" applyFont="1" applyAlignment="1" applyProtection="1">
      <alignment horizontal="center"/>
      <protection locked="0"/>
    </xf>
    <xf numFmtId="0" fontId="2" fillId="15" borderId="0" xfId="2" applyFont="1" applyFill="1" applyBorder="1" applyAlignment="1" applyProtection="1">
      <alignment horizontal="center" vertical="center"/>
      <protection locked="0"/>
    </xf>
    <xf numFmtId="0" fontId="2" fillId="6" borderId="0" xfId="2" applyFont="1" applyFill="1" applyBorder="1" applyAlignment="1" applyProtection="1">
      <alignment horizontal="center" vertical="center"/>
      <protection locked="0"/>
    </xf>
    <xf numFmtId="0" fontId="3" fillId="4" borderId="17" xfId="1" applyFont="1" applyFill="1" applyBorder="1" applyAlignment="1" applyProtection="1">
      <alignment horizontal="center" vertical="top" wrapText="1"/>
      <protection locked="0"/>
    </xf>
    <xf numFmtId="0" fontId="0" fillId="0" borderId="16" xfId="0" applyBorder="1" applyAlignment="1" applyProtection="1">
      <alignment horizontal="center" vertical="top"/>
      <protection locked="0"/>
    </xf>
    <xf numFmtId="0" fontId="0" fillId="0" borderId="12" xfId="0" applyBorder="1" applyAlignment="1" applyProtection="1">
      <alignment horizontal="center" vertical="top"/>
      <protection locked="0"/>
    </xf>
    <xf numFmtId="0" fontId="0" fillId="0" borderId="11" xfId="0" applyBorder="1" applyAlignment="1" applyProtection="1">
      <alignment horizontal="center" vertical="top"/>
      <protection locked="0"/>
    </xf>
    <xf numFmtId="0" fontId="0" fillId="0" borderId="0" xfId="0" applyBorder="1" applyAlignment="1" applyProtection="1">
      <alignment horizontal="center"/>
      <protection locked="0"/>
    </xf>
    <xf numFmtId="167" fontId="0" fillId="0" borderId="16" xfId="0" applyNumberFormat="1" applyBorder="1" applyAlignment="1" applyProtection="1">
      <alignment horizontal="center"/>
    </xf>
    <xf numFmtId="0" fontId="6" fillId="3" borderId="19" xfId="2" applyFont="1" applyFill="1" applyBorder="1" applyAlignment="1" applyProtection="1">
      <alignment horizontal="center" vertical="center"/>
    </xf>
    <xf numFmtId="0" fontId="6" fillId="3" borderId="33" xfId="2" applyFont="1" applyFill="1" applyBorder="1" applyAlignment="1" applyProtection="1">
      <alignment horizontal="center" vertical="center"/>
    </xf>
    <xf numFmtId="0" fontId="6" fillId="3" borderId="31" xfId="3" applyFont="1" applyFill="1" applyBorder="1" applyAlignment="1" applyProtection="1">
      <alignment horizontal="center" vertical="center"/>
    </xf>
    <xf numFmtId="0" fontId="6" fillId="3" borderId="31" xfId="2" applyFont="1" applyFill="1" applyBorder="1" applyAlignment="1" applyProtection="1">
      <alignment horizontal="center" vertical="center"/>
    </xf>
    <xf numFmtId="0" fontId="2" fillId="0" borderId="11" xfId="2" applyFont="1" applyBorder="1" applyAlignment="1" applyProtection="1">
      <alignment horizontal="center"/>
    </xf>
    <xf numFmtId="0" fontId="23" fillId="0" borderId="74" xfId="0" applyFont="1" applyBorder="1" applyAlignment="1" applyProtection="1">
      <alignment horizontal="center"/>
    </xf>
    <xf numFmtId="167" fontId="22" fillId="0" borderId="77" xfId="0" applyNumberFormat="1" applyFont="1" applyBorder="1" applyAlignment="1" applyProtection="1">
      <alignment horizontal="center" vertical="center"/>
      <protection locked="0"/>
    </xf>
    <xf numFmtId="167" fontId="22" fillId="0" borderId="9" xfId="0" applyNumberFormat="1" applyFont="1" applyBorder="1" applyAlignment="1" applyProtection="1">
      <alignment horizontal="center" vertical="center"/>
      <protection locked="0"/>
    </xf>
    <xf numFmtId="167" fontId="22" fillId="0" borderId="55" xfId="0" applyNumberFormat="1" applyFont="1" applyBorder="1" applyAlignment="1" applyProtection="1">
      <alignment horizontal="center" vertical="center"/>
      <protection locked="0"/>
    </xf>
    <xf numFmtId="0" fontId="22" fillId="0" borderId="14" xfId="0" applyNumberFormat="1" applyFont="1" applyFill="1" applyBorder="1" applyAlignment="1" applyProtection="1">
      <alignment horizontal="center"/>
      <protection locked="0"/>
    </xf>
    <xf numFmtId="0" fontId="22" fillId="0" borderId="43" xfId="0" applyNumberFormat="1" applyFont="1" applyFill="1" applyBorder="1" applyAlignment="1" applyProtection="1">
      <alignment horizontal="center"/>
      <protection locked="0"/>
    </xf>
    <xf numFmtId="0" fontId="22" fillId="0" borderId="70" xfId="0" applyNumberFormat="1" applyFont="1" applyFill="1" applyBorder="1" applyAlignment="1" applyProtection="1">
      <alignment horizontal="center"/>
      <protection locked="0"/>
    </xf>
    <xf numFmtId="0" fontId="22" fillId="0" borderId="8" xfId="0" applyNumberFormat="1" applyFont="1" applyFill="1" applyBorder="1" applyAlignment="1" applyProtection="1">
      <alignment horizontal="center"/>
      <protection locked="0"/>
    </xf>
    <xf numFmtId="183" fontId="22" fillId="0" borderId="77" xfId="0" applyNumberFormat="1" applyFont="1" applyBorder="1" applyAlignment="1" applyProtection="1">
      <alignment horizontal="center" vertical="center"/>
    </xf>
    <xf numFmtId="183" fontId="22" fillId="0" borderId="9" xfId="0" applyNumberFormat="1" applyFont="1" applyBorder="1" applyAlignment="1" applyProtection="1">
      <alignment horizontal="center" vertical="center"/>
    </xf>
    <xf numFmtId="183" fontId="22" fillId="0" borderId="55" xfId="0" applyNumberFormat="1" applyFont="1" applyBorder="1" applyAlignment="1" applyProtection="1">
      <alignment horizontal="center" vertical="center"/>
    </xf>
    <xf numFmtId="0" fontId="22" fillId="0" borderId="74" xfId="0" applyNumberFormat="1" applyFont="1" applyFill="1" applyBorder="1" applyAlignment="1" applyProtection="1">
      <alignment horizontal="center"/>
      <protection locked="0"/>
    </xf>
    <xf numFmtId="0" fontId="22" fillId="0" borderId="76" xfId="0" applyNumberFormat="1" applyFont="1" applyFill="1" applyBorder="1" applyAlignment="1" applyProtection="1">
      <alignment horizontal="center"/>
      <protection locked="0"/>
    </xf>
    <xf numFmtId="0" fontId="22" fillId="0" borderId="5" xfId="0" applyNumberFormat="1" applyFont="1" applyFill="1" applyBorder="1" applyAlignment="1" applyProtection="1">
      <alignment horizontal="center"/>
      <protection locked="0"/>
    </xf>
    <xf numFmtId="0" fontId="22" fillId="0" borderId="1" xfId="0" applyNumberFormat="1" applyFont="1" applyFill="1" applyBorder="1" applyAlignment="1" applyProtection="1">
      <alignment horizontal="center"/>
      <protection locked="0"/>
    </xf>
    <xf numFmtId="0" fontId="22" fillId="0" borderId="6" xfId="0" applyNumberFormat="1" applyFont="1" applyFill="1" applyBorder="1" applyAlignment="1" applyProtection="1">
      <alignment horizontal="center"/>
      <protection locked="0"/>
    </xf>
    <xf numFmtId="0" fontId="22" fillId="0" borderId="2" xfId="0" applyNumberFormat="1" applyFont="1" applyFill="1" applyBorder="1" applyAlignment="1" applyProtection="1">
      <alignment horizontal="center"/>
      <protection locked="0"/>
    </xf>
    <xf numFmtId="183" fontId="22" fillId="0" borderId="68" xfId="0" applyNumberFormat="1" applyFont="1" applyBorder="1" applyAlignment="1" applyProtection="1">
      <alignment horizontal="center" vertical="center"/>
    </xf>
    <xf numFmtId="167" fontId="22" fillId="0" borderId="68" xfId="0" applyNumberFormat="1" applyFont="1" applyBorder="1" applyAlignment="1" applyProtection="1">
      <alignment horizontal="center" vertical="center"/>
      <protection locked="0"/>
    </xf>
    <xf numFmtId="0" fontId="1" fillId="0" borderId="17" xfId="4" applyFill="1" applyBorder="1" applyAlignment="1" applyProtection="1">
      <alignment horizontal="center"/>
      <protection locked="0"/>
    </xf>
    <xf numFmtId="0" fontId="1" fillId="0" borderId="37" xfId="4" applyFill="1" applyBorder="1" applyAlignment="1" applyProtection="1">
      <alignment horizontal="center"/>
      <protection locked="0"/>
    </xf>
    <xf numFmtId="0" fontId="1" fillId="0" borderId="70" xfId="4" applyFill="1" applyBorder="1" applyAlignment="1" applyProtection="1">
      <alignment horizontal="center"/>
      <protection locked="0"/>
    </xf>
    <xf numFmtId="0" fontId="1" fillId="0" borderId="8" xfId="4" applyFill="1" applyBorder="1" applyAlignment="1" applyProtection="1">
      <alignment horizontal="center"/>
      <protection locked="0"/>
    </xf>
    <xf numFmtId="183" fontId="22" fillId="0" borderId="62" xfId="0" applyNumberFormat="1" applyFont="1" applyBorder="1" applyAlignment="1" applyProtection="1">
      <alignment horizontal="center" vertical="center"/>
    </xf>
    <xf numFmtId="0" fontId="1" fillId="0" borderId="74" xfId="4" applyFill="1" applyBorder="1" applyAlignment="1" applyProtection="1">
      <alignment horizontal="center"/>
      <protection locked="0"/>
    </xf>
    <xf numFmtId="0" fontId="1" fillId="0" borderId="76" xfId="4" applyFill="1" applyBorder="1" applyAlignment="1" applyProtection="1">
      <alignment horizontal="center"/>
      <protection locked="0"/>
    </xf>
    <xf numFmtId="167" fontId="22" fillId="0" borderId="75" xfId="0" applyNumberFormat="1" applyFont="1" applyBorder="1" applyAlignment="1" applyProtection="1">
      <alignment horizontal="center" vertical="center"/>
      <protection locked="0"/>
    </xf>
    <xf numFmtId="0" fontId="7" fillId="0" borderId="1" xfId="4" applyFont="1" applyFill="1" applyBorder="1" applyAlignment="1" applyProtection="1">
      <alignment horizontal="center" vertical="center"/>
      <protection locked="0"/>
    </xf>
    <xf numFmtId="0" fontId="7" fillId="0" borderId="77" xfId="4" applyFont="1" applyFill="1" applyBorder="1" applyAlignment="1" applyProtection="1">
      <alignment horizontal="center" vertical="center"/>
      <protection locked="0"/>
    </xf>
    <xf numFmtId="0" fontId="8" fillId="4" borderId="1" xfId="4" applyFont="1" applyFill="1" applyBorder="1" applyAlignment="1" applyProtection="1">
      <alignment horizontal="center" vertical="center"/>
    </xf>
    <xf numFmtId="0" fontId="8" fillId="0" borderId="20" xfId="4" applyFont="1" applyFill="1" applyBorder="1" applyAlignment="1" applyProtection="1">
      <alignment horizontal="center" vertical="center"/>
      <protection locked="0"/>
    </xf>
    <xf numFmtId="0" fontId="8" fillId="0" borderId="24" xfId="4" applyFont="1" applyFill="1" applyBorder="1" applyAlignment="1" applyProtection="1">
      <alignment horizontal="center" vertical="center"/>
      <protection locked="0"/>
    </xf>
    <xf numFmtId="0" fontId="8" fillId="0" borderId="7" xfId="4" applyFont="1" applyFill="1" applyBorder="1" applyAlignment="1" applyProtection="1">
      <alignment horizontal="center" vertical="center"/>
      <protection locked="0"/>
    </xf>
    <xf numFmtId="0" fontId="8" fillId="4" borderId="19" xfId="4" applyFont="1" applyFill="1" applyBorder="1" applyAlignment="1" applyProtection="1">
      <alignment horizontal="center"/>
    </xf>
    <xf numFmtId="0" fontId="8" fillId="4" borderId="32" xfId="4" applyFont="1" applyFill="1" applyBorder="1" applyAlignment="1" applyProtection="1">
      <alignment horizontal="center"/>
    </xf>
    <xf numFmtId="0" fontId="8" fillId="4" borderId="21" xfId="4" applyFont="1" applyFill="1" applyBorder="1" applyAlignment="1" applyProtection="1">
      <alignment horizontal="center"/>
    </xf>
    <xf numFmtId="0" fontId="8" fillId="0" borderId="39" xfId="4" applyFont="1" applyFill="1" applyBorder="1" applyAlignment="1" applyProtection="1">
      <alignment horizontal="center" vertical="center"/>
      <protection locked="0"/>
    </xf>
    <xf numFmtId="0" fontId="8" fillId="0" borderId="8" xfId="4" applyFont="1" applyFill="1" applyBorder="1" applyAlignment="1" applyProtection="1">
      <alignment horizontal="center" vertical="center"/>
      <protection locked="0"/>
    </xf>
    <xf numFmtId="165" fontId="56" fillId="0" borderId="20" xfId="4" applyNumberFormat="1" applyFont="1" applyFill="1" applyBorder="1" applyAlignment="1" applyProtection="1">
      <alignment horizontal="center" vertical="center"/>
      <protection locked="0"/>
    </xf>
    <xf numFmtId="165" fontId="56" fillId="0" borderId="24" xfId="4" applyNumberFormat="1" applyFont="1" applyFill="1" applyBorder="1" applyAlignment="1" applyProtection="1">
      <alignment horizontal="center" vertical="center"/>
      <protection locked="0"/>
    </xf>
    <xf numFmtId="165" fontId="56" fillId="0" borderId="7" xfId="4" applyNumberFormat="1" applyFont="1" applyFill="1" applyBorder="1" applyAlignment="1" applyProtection="1">
      <alignment horizontal="center" vertical="center"/>
      <protection locked="0"/>
    </xf>
    <xf numFmtId="0" fontId="8" fillId="0" borderId="0" xfId="4" applyFont="1" applyFill="1" applyBorder="1" applyAlignment="1" applyProtection="1">
      <alignment horizontal="center" wrapText="1"/>
    </xf>
    <xf numFmtId="0" fontId="62" fillId="0" borderId="0" xfId="4" applyFont="1" applyFill="1" applyBorder="1" applyAlignment="1" applyProtection="1">
      <alignment horizontal="center"/>
    </xf>
    <xf numFmtId="0" fontId="8" fillId="4" borderId="20" xfId="4" applyFont="1" applyFill="1" applyBorder="1" applyAlignment="1" applyProtection="1">
      <alignment horizontal="center" vertical="center"/>
    </xf>
    <xf numFmtId="0" fontId="8" fillId="4" borderId="24" xfId="4" applyFont="1" applyFill="1" applyBorder="1" applyAlignment="1" applyProtection="1">
      <alignment horizontal="center" vertical="center"/>
    </xf>
    <xf numFmtId="0" fontId="8" fillId="4" borderId="7" xfId="4" applyFont="1" applyFill="1" applyBorder="1" applyAlignment="1" applyProtection="1">
      <alignment horizontal="center" vertical="center"/>
    </xf>
    <xf numFmtId="0" fontId="10" fillId="4" borderId="35" xfId="5" applyFont="1" applyFill="1" applyBorder="1" applyAlignment="1" applyProtection="1">
      <alignment horizontal="left" vertical="center" wrapText="1"/>
    </xf>
    <xf numFmtId="0" fontId="10" fillId="4" borderId="26" xfId="5" applyFont="1" applyFill="1" applyBorder="1" applyAlignment="1" applyProtection="1">
      <alignment horizontal="left" vertical="center" wrapText="1"/>
    </xf>
    <xf numFmtId="0" fontId="10" fillId="4" borderId="30" xfId="5" applyFont="1" applyFill="1" applyBorder="1" applyAlignment="1" applyProtection="1">
      <alignment horizontal="left" vertical="center" wrapText="1"/>
    </xf>
    <xf numFmtId="0" fontId="55" fillId="4" borderId="19" xfId="5" applyFont="1" applyFill="1" applyBorder="1" applyAlignment="1" applyProtection="1">
      <alignment horizontal="center" vertical="center" wrapText="1"/>
    </xf>
    <xf numFmtId="0" fontId="55" fillId="4" borderId="32" xfId="5" applyFont="1" applyFill="1" applyBorder="1" applyAlignment="1" applyProtection="1">
      <alignment horizontal="center" vertical="center" wrapText="1"/>
    </xf>
    <xf numFmtId="0" fontId="55" fillId="4" borderId="21" xfId="5" applyFont="1" applyFill="1" applyBorder="1" applyAlignment="1" applyProtection="1">
      <alignment horizontal="center" vertical="center" wrapText="1"/>
    </xf>
    <xf numFmtId="0" fontId="10" fillId="4" borderId="97" xfId="5" applyFont="1" applyFill="1" applyBorder="1" applyAlignment="1" applyProtection="1">
      <alignment horizontal="left" vertical="center" wrapText="1"/>
    </xf>
    <xf numFmtId="0" fontId="10" fillId="4" borderId="22" xfId="5" applyFont="1" applyFill="1" applyBorder="1" applyAlignment="1" applyProtection="1">
      <alignment horizontal="left" vertical="center" wrapText="1"/>
    </xf>
    <xf numFmtId="0" fontId="10" fillId="4" borderId="28" xfId="5" applyFont="1" applyFill="1" applyBorder="1" applyAlignment="1" applyProtection="1">
      <alignment horizontal="left" vertical="center" wrapText="1"/>
    </xf>
    <xf numFmtId="0" fontId="10" fillId="4" borderId="72" xfId="5" applyFont="1" applyFill="1" applyBorder="1" applyAlignment="1" applyProtection="1">
      <alignment horizontal="left" vertical="center" wrapText="1"/>
    </xf>
    <xf numFmtId="0" fontId="10" fillId="4" borderId="24" xfId="5" applyFont="1" applyFill="1" applyBorder="1" applyAlignment="1" applyProtection="1">
      <alignment horizontal="left" vertical="center" wrapText="1"/>
    </xf>
    <xf numFmtId="0" fontId="10" fillId="4" borderId="67" xfId="5" applyFont="1" applyFill="1" applyBorder="1" applyAlignment="1" applyProtection="1">
      <alignment horizontal="left" vertical="center" wrapText="1"/>
    </xf>
    <xf numFmtId="0" fontId="3" fillId="4" borderId="19" xfId="2" applyFont="1" applyFill="1" applyBorder="1" applyAlignment="1" applyProtection="1">
      <alignment horizontal="center" vertical="center"/>
    </xf>
    <xf numFmtId="0" fontId="3" fillId="4" borderId="33" xfId="2" applyFont="1" applyFill="1" applyBorder="1" applyAlignment="1" applyProtection="1">
      <alignment horizontal="center" vertical="center"/>
    </xf>
    <xf numFmtId="0" fontId="23" fillId="12" borderId="17" xfId="0" applyFont="1" applyFill="1" applyBorder="1" applyAlignment="1">
      <alignment horizontal="center" vertical="center" wrapText="1"/>
    </xf>
    <xf numFmtId="0" fontId="23" fillId="12" borderId="16" xfId="0" applyFont="1" applyFill="1" applyBorder="1" applyAlignment="1">
      <alignment horizontal="center" vertical="center" wrapText="1"/>
    </xf>
    <xf numFmtId="0" fontId="23" fillId="12" borderId="15" xfId="0" applyFont="1" applyFill="1" applyBorder="1" applyAlignment="1">
      <alignment horizontal="center" vertical="center" wrapText="1"/>
    </xf>
    <xf numFmtId="0" fontId="23" fillId="12" borderId="14" xfId="0" applyFont="1" applyFill="1" applyBorder="1" applyAlignment="1">
      <alignment horizontal="center" vertical="center" wrapText="1"/>
    </xf>
    <xf numFmtId="0" fontId="23" fillId="12" borderId="0" xfId="0" applyFont="1" applyFill="1" applyBorder="1" applyAlignment="1">
      <alignment horizontal="center" vertical="center" wrapText="1"/>
    </xf>
    <xf numFmtId="0" fontId="23" fillId="12" borderId="13" xfId="0" applyFont="1" applyFill="1" applyBorder="1" applyAlignment="1">
      <alignment horizontal="center" vertical="center" wrapText="1"/>
    </xf>
    <xf numFmtId="0" fontId="23" fillId="12" borderId="12" xfId="0" applyFont="1" applyFill="1" applyBorder="1" applyAlignment="1">
      <alignment horizontal="center" vertical="center" wrapText="1"/>
    </xf>
    <xf numFmtId="0" fontId="23" fillId="12" borderId="11" xfId="0" applyFont="1" applyFill="1" applyBorder="1" applyAlignment="1">
      <alignment horizontal="center" vertical="center" wrapText="1"/>
    </xf>
    <xf numFmtId="0" fontId="23" fillId="12" borderId="10" xfId="0" applyFont="1" applyFill="1" applyBorder="1" applyAlignment="1">
      <alignment horizontal="center" vertical="center" wrapText="1"/>
    </xf>
    <xf numFmtId="0" fontId="52" fillId="17" borderId="75" xfId="0" applyFont="1" applyFill="1" applyBorder="1" applyAlignment="1">
      <alignment horizontal="center" vertical="center"/>
    </xf>
    <xf numFmtId="0" fontId="52" fillId="17" borderId="58" xfId="0" applyFont="1" applyFill="1" applyBorder="1" applyAlignment="1">
      <alignment horizontal="center" vertical="center"/>
    </xf>
    <xf numFmtId="0" fontId="52" fillId="17" borderId="76" xfId="0" applyFont="1" applyFill="1" applyBorder="1" applyAlignment="1">
      <alignment horizontal="center" vertical="center"/>
    </xf>
    <xf numFmtId="0" fontId="52" fillId="17" borderId="59" xfId="0" applyFont="1" applyFill="1" applyBorder="1" applyAlignment="1">
      <alignment horizontal="center" vertical="center"/>
    </xf>
    <xf numFmtId="0" fontId="52" fillId="17" borderId="0" xfId="0" applyFont="1" applyFill="1" applyBorder="1" applyAlignment="1">
      <alignment horizontal="center" vertical="center"/>
    </xf>
    <xf numFmtId="0" fontId="52" fillId="17" borderId="43" xfId="0" applyFont="1" applyFill="1" applyBorder="1" applyAlignment="1">
      <alignment horizontal="center" vertical="center"/>
    </xf>
    <xf numFmtId="0" fontId="52" fillId="17" borderId="50" xfId="0" applyFont="1" applyFill="1" applyBorder="1" applyAlignment="1">
      <alignment horizontal="center" vertical="center"/>
    </xf>
    <xf numFmtId="0" fontId="52" fillId="17" borderId="11" xfId="0" applyFont="1" applyFill="1" applyBorder="1" applyAlignment="1">
      <alignment horizontal="center" vertical="center"/>
    </xf>
    <xf numFmtId="0" fontId="52" fillId="17" borderId="49" xfId="0" applyFont="1" applyFill="1" applyBorder="1" applyAlignment="1">
      <alignment horizontal="center" vertical="center"/>
    </xf>
    <xf numFmtId="0" fontId="52" fillId="17" borderId="40" xfId="0" applyFont="1" applyFill="1" applyBorder="1" applyAlignment="1">
      <alignment horizontal="center" vertical="center"/>
    </xf>
    <xf numFmtId="0" fontId="52" fillId="17" borderId="39" xfId="0" applyFont="1" applyFill="1" applyBorder="1" applyAlignment="1">
      <alignment horizontal="center" vertical="center"/>
    </xf>
    <xf numFmtId="0" fontId="52" fillId="17" borderId="8" xfId="0" applyFont="1" applyFill="1" applyBorder="1" applyAlignment="1">
      <alignment horizontal="center" vertical="center"/>
    </xf>
    <xf numFmtId="0" fontId="23" fillId="12" borderId="64" xfId="0" applyFont="1" applyFill="1" applyBorder="1" applyAlignment="1">
      <alignment horizontal="center" vertical="center" wrapText="1"/>
    </xf>
    <xf numFmtId="0" fontId="23" fillId="12" borderId="65" xfId="0" applyFont="1" applyFill="1" applyBorder="1" applyAlignment="1">
      <alignment horizontal="center" vertical="center" wrapText="1"/>
    </xf>
    <xf numFmtId="0" fontId="23" fillId="12" borderId="64" xfId="0" applyFont="1" applyFill="1" applyBorder="1" applyAlignment="1">
      <alignment horizontal="center" vertical="center"/>
    </xf>
    <xf numFmtId="0" fontId="23" fillId="12" borderId="65" xfId="0" applyFont="1" applyFill="1" applyBorder="1" applyAlignment="1">
      <alignment horizontal="center" vertical="center"/>
    </xf>
    <xf numFmtId="0" fontId="23" fillId="12" borderId="86" xfId="0" applyFont="1" applyFill="1" applyBorder="1" applyAlignment="1">
      <alignment horizontal="center" vertical="center"/>
    </xf>
    <xf numFmtId="0" fontId="23" fillId="12" borderId="16" xfId="0" applyFont="1" applyFill="1" applyBorder="1" applyAlignment="1">
      <alignment horizontal="center" vertical="center"/>
    </xf>
    <xf numFmtId="0" fontId="23" fillId="12" borderId="0" xfId="0" applyFont="1" applyFill="1" applyBorder="1" applyAlignment="1">
      <alignment horizontal="center" vertical="center"/>
    </xf>
    <xf numFmtId="0" fontId="23" fillId="12" borderId="11" xfId="0" applyFont="1" applyFill="1" applyBorder="1" applyAlignment="1">
      <alignment horizontal="center" vertical="center"/>
    </xf>
    <xf numFmtId="0" fontId="23" fillId="12" borderId="53" xfId="0" applyFont="1" applyFill="1" applyBorder="1" applyAlignment="1">
      <alignment horizontal="center" vertical="center"/>
    </xf>
    <xf numFmtId="0" fontId="23" fillId="12" borderId="5" xfId="0" applyFont="1" applyFill="1" applyBorder="1" applyAlignment="1">
      <alignment horizontal="center" vertical="center"/>
    </xf>
    <xf numFmtId="0" fontId="23" fillId="12" borderId="78" xfId="0" applyFont="1" applyFill="1" applyBorder="1" applyAlignment="1">
      <alignment horizontal="center" vertical="center"/>
    </xf>
    <xf numFmtId="0" fontId="23" fillId="12" borderId="6" xfId="0" applyFont="1" applyFill="1" applyBorder="1" applyAlignment="1">
      <alignment horizontal="center" vertical="center"/>
    </xf>
    <xf numFmtId="0" fontId="23" fillId="12" borderId="34" xfId="0" applyFont="1" applyFill="1" applyBorder="1" applyAlignment="1">
      <alignment horizontal="center" vertical="center"/>
    </xf>
    <xf numFmtId="0" fontId="23" fillId="12" borderId="1" xfId="0" applyFont="1" applyFill="1" applyBorder="1" applyAlignment="1">
      <alignment horizontal="center" vertical="center"/>
    </xf>
    <xf numFmtId="0" fontId="23" fillId="12" borderId="77" xfId="0" applyFont="1" applyFill="1" applyBorder="1" applyAlignment="1">
      <alignment horizontal="center" vertical="center"/>
    </xf>
    <xf numFmtId="0" fontId="23" fillId="12" borderId="2" xfId="0" applyFont="1" applyFill="1" applyBorder="1" applyAlignment="1">
      <alignment horizontal="center" vertical="center"/>
    </xf>
    <xf numFmtId="0" fontId="23" fillId="12" borderId="18" xfId="0" applyFont="1" applyFill="1" applyBorder="1" applyAlignment="1">
      <alignment horizontal="center" vertical="center" wrapText="1"/>
    </xf>
    <xf numFmtId="0" fontId="23" fillId="12" borderId="3" xfId="0" applyFont="1" applyFill="1" applyBorder="1" applyAlignment="1">
      <alignment horizontal="center" vertical="center"/>
    </xf>
    <xf numFmtId="0" fontId="23" fillId="12" borderId="79" xfId="0" applyFont="1" applyFill="1" applyBorder="1" applyAlignment="1">
      <alignment horizontal="center" vertical="center"/>
    </xf>
    <xf numFmtId="0" fontId="23" fillId="12" borderId="4" xfId="0" applyFont="1" applyFill="1" applyBorder="1" applyAlignment="1">
      <alignment horizontal="center" vertical="center"/>
    </xf>
    <xf numFmtId="0" fontId="23" fillId="0" borderId="19" xfId="0" applyFont="1" applyBorder="1" applyAlignment="1">
      <alignment horizontal="center"/>
    </xf>
    <xf numFmtId="0" fontId="23" fillId="0" borderId="21" xfId="0" applyFont="1" applyBorder="1" applyAlignment="1">
      <alignment horizontal="center"/>
    </xf>
    <xf numFmtId="0" fontId="23" fillId="12" borderId="34" xfId="0" applyFont="1" applyFill="1" applyBorder="1" applyAlignment="1">
      <alignment horizontal="center" vertical="center" wrapText="1"/>
    </xf>
    <xf numFmtId="0" fontId="23" fillId="12" borderId="18" xfId="0" applyFont="1" applyFill="1" applyBorder="1" applyAlignment="1">
      <alignment horizontal="center" vertical="center"/>
    </xf>
    <xf numFmtId="0" fontId="23" fillId="0" borderId="32" xfId="0" applyFont="1" applyBorder="1" applyAlignment="1">
      <alignment horizontal="center"/>
    </xf>
    <xf numFmtId="0" fontId="0" fillId="0" borderId="1" xfId="0" applyBorder="1" applyAlignment="1">
      <alignment horizontal="center"/>
    </xf>
    <xf numFmtId="0" fontId="0" fillId="0" borderId="20" xfId="0" applyBorder="1" applyAlignment="1">
      <alignment horizontal="center" wrapText="1"/>
    </xf>
    <xf numFmtId="0" fontId="0" fillId="0" borderId="24" xfId="0" applyBorder="1" applyAlignment="1">
      <alignment horizontal="center" wrapText="1"/>
    </xf>
    <xf numFmtId="0" fontId="0" fillId="0" borderId="7" xfId="0" applyBorder="1" applyAlignment="1">
      <alignment horizontal="center" wrapText="1"/>
    </xf>
    <xf numFmtId="0" fontId="0" fillId="0" borderId="1" xfId="0" applyBorder="1" applyAlignment="1">
      <alignment horizontal="center" wrapText="1"/>
    </xf>
    <xf numFmtId="0" fontId="0" fillId="0" borderId="20" xfId="0" applyBorder="1" applyAlignment="1">
      <alignment horizontal="center"/>
    </xf>
    <xf numFmtId="0" fontId="0" fillId="0" borderId="24" xfId="0" applyBorder="1" applyAlignment="1">
      <alignment horizontal="center"/>
    </xf>
    <xf numFmtId="0" fontId="0" fillId="0" borderId="7" xfId="0" applyBorder="1" applyAlignment="1">
      <alignment horizontal="center"/>
    </xf>
    <xf numFmtId="0" fontId="6" fillId="3" borderId="19" xfId="2" applyFont="1" applyFill="1" applyBorder="1" applyAlignment="1">
      <alignment horizontal="center"/>
    </xf>
    <xf numFmtId="0" fontId="6" fillId="3" borderId="33" xfId="2" applyFont="1" applyFill="1" applyBorder="1" applyAlignment="1">
      <alignment horizontal="center"/>
    </xf>
    <xf numFmtId="0" fontId="6" fillId="3" borderId="31" xfId="2" applyFont="1" applyFill="1" applyBorder="1" applyAlignment="1">
      <alignment horizontal="center"/>
    </xf>
    <xf numFmtId="0" fontId="2" fillId="3" borderId="31" xfId="3" applyFont="1" applyFill="1" applyBorder="1" applyAlignment="1">
      <alignment horizontal="center"/>
    </xf>
    <xf numFmtId="0" fontId="2" fillId="3" borderId="32" xfId="3" applyFont="1" applyFill="1" applyBorder="1" applyAlignment="1">
      <alignment horizontal="center"/>
    </xf>
    <xf numFmtId="0" fontId="2" fillId="3" borderId="33" xfId="3" applyFont="1" applyFill="1" applyBorder="1" applyAlignment="1">
      <alignment horizontal="center"/>
    </xf>
    <xf numFmtId="0" fontId="6" fillId="3" borderId="31" xfId="3" applyFont="1" applyFill="1" applyBorder="1" applyAlignment="1">
      <alignment horizontal="center" wrapText="1"/>
    </xf>
    <xf numFmtId="0" fontId="6" fillId="3" borderId="32" xfId="3" applyFont="1" applyFill="1" applyBorder="1" applyAlignment="1">
      <alignment horizontal="center" wrapText="1"/>
    </xf>
    <xf numFmtId="0" fontId="6" fillId="3" borderId="33" xfId="3" applyFont="1" applyFill="1" applyBorder="1" applyAlignment="1">
      <alignment horizontal="center" wrapText="1"/>
    </xf>
    <xf numFmtId="0" fontId="6" fillId="3" borderId="21" xfId="3" applyFont="1" applyFill="1" applyBorder="1" applyAlignment="1">
      <alignment horizontal="center" wrapText="1"/>
    </xf>
    <xf numFmtId="0" fontId="6" fillId="3" borderId="31" xfId="3" applyFont="1" applyFill="1" applyBorder="1" applyAlignment="1">
      <alignment horizontal="center"/>
    </xf>
    <xf numFmtId="0" fontId="6" fillId="3" borderId="32" xfId="3" applyFont="1" applyFill="1" applyBorder="1" applyAlignment="1">
      <alignment horizontal="center"/>
    </xf>
    <xf numFmtId="0" fontId="6" fillId="3" borderId="33" xfId="3" applyFont="1" applyFill="1" applyBorder="1" applyAlignment="1">
      <alignment horizontal="center"/>
    </xf>
    <xf numFmtId="0" fontId="0" fillId="0" borderId="9" xfId="0" applyBorder="1" applyAlignment="1">
      <alignment horizontal="center"/>
    </xf>
    <xf numFmtId="0" fontId="0" fillId="0" borderId="23" xfId="0" applyBorder="1" applyAlignment="1">
      <alignment horizontal="center" vertical="center" wrapText="1"/>
    </xf>
    <xf numFmtId="0" fontId="0" fillId="0" borderId="22" xfId="0" applyBorder="1" applyAlignment="1">
      <alignment horizontal="center" vertical="center"/>
    </xf>
    <xf numFmtId="0" fontId="0" fillId="0" borderId="29" xfId="0" applyBorder="1" applyAlignment="1">
      <alignment horizontal="center" vertical="center"/>
    </xf>
    <xf numFmtId="0" fontId="0" fillId="0" borderId="9" xfId="0" applyBorder="1" applyAlignment="1">
      <alignment horizontal="center" vertical="center"/>
    </xf>
    <xf numFmtId="0" fontId="0" fillId="0" borderId="1" xfId="0" applyBorder="1" applyAlignment="1">
      <alignment horizontal="center" vertical="center"/>
    </xf>
    <xf numFmtId="0" fontId="6" fillId="3" borderId="31" xfId="2" applyFont="1" applyFill="1" applyBorder="1" applyAlignment="1">
      <alignment horizontal="center" wrapText="1"/>
    </xf>
    <xf numFmtId="0" fontId="6" fillId="3" borderId="32" xfId="2" applyFont="1" applyFill="1" applyBorder="1" applyAlignment="1">
      <alignment horizontal="center"/>
    </xf>
    <xf numFmtId="0" fontId="0" fillId="0" borderId="1" xfId="0" applyBorder="1" applyAlignment="1">
      <alignment horizontal="center" vertical="center" wrapText="1"/>
    </xf>
    <xf numFmtId="0" fontId="0" fillId="0" borderId="9" xfId="0" applyBorder="1" applyAlignment="1">
      <alignment horizontal="center" vertical="center" wrapText="1"/>
    </xf>
    <xf numFmtId="0" fontId="23" fillId="12" borderId="61" xfId="0" applyFont="1" applyFill="1" applyBorder="1" applyAlignment="1">
      <alignment horizontal="center" vertical="center"/>
    </xf>
    <xf numFmtId="0" fontId="23" fillId="12" borderId="85" xfId="0" applyFont="1" applyFill="1" applyBorder="1" applyAlignment="1">
      <alignment horizontal="center" vertical="center"/>
    </xf>
    <xf numFmtId="0" fontId="23" fillId="12" borderId="54" xfId="0" applyFont="1" applyFill="1" applyBorder="1" applyAlignment="1">
      <alignment horizontal="center" vertical="center"/>
    </xf>
    <xf numFmtId="0" fontId="23" fillId="12" borderId="23" xfId="0" applyFont="1" applyFill="1" applyBorder="1" applyAlignment="1">
      <alignment horizontal="center" vertical="center"/>
    </xf>
    <xf numFmtId="0" fontId="23" fillId="12" borderId="20" xfId="0" applyFont="1" applyFill="1" applyBorder="1" applyAlignment="1">
      <alignment horizontal="center" vertical="center"/>
    </xf>
    <xf numFmtId="0" fontId="23" fillId="12" borderId="25" xfId="0" applyFont="1" applyFill="1" applyBorder="1" applyAlignment="1">
      <alignment horizontal="center" vertical="center"/>
    </xf>
    <xf numFmtId="0" fontId="23" fillId="12" borderId="19" xfId="0" applyFont="1" applyFill="1" applyBorder="1" applyAlignment="1">
      <alignment horizontal="center"/>
    </xf>
    <xf numFmtId="0" fontId="23" fillId="12" borderId="21" xfId="0" applyFont="1" applyFill="1" applyBorder="1" applyAlignment="1">
      <alignment horizontal="center"/>
    </xf>
    <xf numFmtId="0" fontId="23" fillId="12" borderId="17" xfId="0" applyFont="1" applyFill="1" applyBorder="1" applyAlignment="1">
      <alignment horizontal="center"/>
    </xf>
    <xf numFmtId="0" fontId="23" fillId="12" borderId="16" xfId="0" applyFont="1" applyFill="1" applyBorder="1" applyAlignment="1">
      <alignment horizontal="center"/>
    </xf>
    <xf numFmtId="0" fontId="23" fillId="12" borderId="15" xfId="0" applyFont="1" applyFill="1" applyBorder="1" applyAlignment="1">
      <alignment horizontal="center"/>
    </xf>
    <xf numFmtId="0" fontId="0" fillId="0" borderId="0" xfId="0" applyFill="1" applyAlignment="1">
      <alignment horizontal="center"/>
    </xf>
    <xf numFmtId="0" fontId="0" fillId="0" borderId="39" xfId="0" applyFill="1" applyBorder="1" applyAlignment="1">
      <alignment horizontal="center"/>
    </xf>
    <xf numFmtId="0" fontId="0" fillId="17" borderId="0" xfId="0" applyFill="1" applyAlignment="1">
      <alignment horizontal="center"/>
    </xf>
    <xf numFmtId="0" fontId="0" fillId="17" borderId="39" xfId="0" applyFill="1" applyBorder="1" applyAlignment="1">
      <alignment horizontal="center"/>
    </xf>
    <xf numFmtId="0" fontId="2" fillId="0" borderId="97" xfId="1" applyFont="1" applyFill="1" applyBorder="1" applyAlignment="1">
      <alignment horizontal="center"/>
    </xf>
    <xf numFmtId="0" fontId="2" fillId="0" borderId="28" xfId="1" applyFont="1" applyFill="1" applyBorder="1" applyAlignment="1">
      <alignment horizontal="center"/>
    </xf>
    <xf numFmtId="0" fontId="2" fillId="17" borderId="97" xfId="1" applyFont="1" applyFill="1" applyBorder="1" applyAlignment="1">
      <alignment horizontal="center"/>
    </xf>
    <xf numFmtId="0" fontId="2" fillId="17" borderId="28" xfId="1" applyFont="1" applyFill="1" applyBorder="1" applyAlignment="1">
      <alignment horizontal="center"/>
    </xf>
    <xf numFmtId="0" fontId="0" fillId="17" borderId="17" xfId="0" applyFill="1" applyBorder="1" applyAlignment="1">
      <alignment horizontal="center"/>
    </xf>
    <xf numFmtId="0" fontId="0" fillId="17" borderId="16" xfId="0" applyFill="1" applyBorder="1" applyAlignment="1">
      <alignment horizontal="center"/>
    </xf>
    <xf numFmtId="0" fontId="0" fillId="17" borderId="15" xfId="0" applyFill="1" applyBorder="1" applyAlignment="1">
      <alignment horizontal="center"/>
    </xf>
    <xf numFmtId="0" fontId="0" fillId="17" borderId="12" xfId="0" applyFill="1" applyBorder="1" applyAlignment="1">
      <alignment horizontal="center"/>
    </xf>
    <xf numFmtId="0" fontId="0" fillId="17" borderId="11" xfId="0" applyFill="1" applyBorder="1" applyAlignment="1">
      <alignment horizontal="center"/>
    </xf>
    <xf numFmtId="0" fontId="0" fillId="17" borderId="10" xfId="0" applyFill="1" applyBorder="1" applyAlignment="1">
      <alignment horizontal="center"/>
    </xf>
    <xf numFmtId="0" fontId="12" fillId="62" borderId="19" xfId="5" applyNumberFormat="1" applyFont="1" applyFill="1" applyBorder="1" applyAlignment="1" applyProtection="1">
      <alignment horizontal="center" vertical="center" wrapText="1"/>
    </xf>
    <xf numFmtId="0" fontId="12" fillId="62" borderId="21" xfId="5" applyNumberFormat="1" applyFont="1" applyFill="1" applyBorder="1" applyAlignment="1" applyProtection="1">
      <alignment horizontal="center" vertical="center" wrapText="1"/>
    </xf>
    <xf numFmtId="0" fontId="12" fillId="62" borderId="51" xfId="5" applyNumberFormat="1" applyFont="1" applyFill="1" applyBorder="1" applyAlignment="1" applyProtection="1">
      <alignment horizontal="center" vertical="center" wrapText="1"/>
    </xf>
    <xf numFmtId="0" fontId="12" fillId="62" borderId="52" xfId="5" applyNumberFormat="1" applyFont="1" applyFill="1" applyBorder="1" applyAlignment="1" applyProtection="1">
      <alignment horizontal="center" vertical="center" wrapText="1"/>
    </xf>
    <xf numFmtId="0" fontId="12" fillId="62" borderId="31" xfId="5" applyNumberFormat="1" applyFont="1" applyFill="1" applyBorder="1" applyAlignment="1" applyProtection="1">
      <alignment horizontal="center" vertical="center" wrapText="1"/>
    </xf>
    <xf numFmtId="9" fontId="13" fillId="74" borderId="5" xfId="5" applyNumberFormat="1" applyFont="1" applyFill="1" applyBorder="1" applyAlignment="1" applyProtection="1">
      <alignment horizontal="left" vertical="center"/>
    </xf>
    <xf numFmtId="9" fontId="13" fillId="74" borderId="20" xfId="5" applyNumberFormat="1" applyFont="1" applyFill="1" applyBorder="1" applyAlignment="1" applyProtection="1">
      <alignment horizontal="left" vertical="center"/>
    </xf>
    <xf numFmtId="9" fontId="13" fillId="74" borderId="6" xfId="5" applyNumberFormat="1" applyFont="1" applyFill="1" applyBorder="1" applyAlignment="1" applyProtection="1">
      <alignment horizontal="left" vertical="center"/>
    </xf>
    <xf numFmtId="9" fontId="13" fillId="74" borderId="25" xfId="5" applyNumberFormat="1" applyFont="1" applyFill="1" applyBorder="1" applyAlignment="1" applyProtection="1">
      <alignment horizontal="left" vertical="center"/>
    </xf>
    <xf numFmtId="0" fontId="11" fillId="75" borderId="19" xfId="5" applyFont="1" applyFill="1" applyBorder="1" applyAlignment="1" applyProtection="1">
      <alignment horizontal="center"/>
      <protection locked="0"/>
    </xf>
    <xf numFmtId="0" fontId="11" fillId="75" borderId="21" xfId="5" applyFont="1" applyFill="1" applyBorder="1" applyAlignment="1" applyProtection="1">
      <alignment horizontal="center"/>
      <protection locked="0"/>
    </xf>
    <xf numFmtId="0" fontId="12" fillId="49" borderId="17" xfId="5" applyNumberFormat="1" applyFont="1" applyFill="1" applyBorder="1" applyAlignment="1" applyProtection="1">
      <alignment horizontal="center" vertical="center" wrapText="1"/>
    </xf>
    <xf numFmtId="0" fontId="12" fillId="49" borderId="16" xfId="5" applyNumberFormat="1" applyFont="1" applyFill="1" applyBorder="1" applyAlignment="1" applyProtection="1">
      <alignment horizontal="center" vertical="center" wrapText="1"/>
    </xf>
    <xf numFmtId="0" fontId="12" fillId="49" borderId="15" xfId="5" applyNumberFormat="1" applyFont="1" applyFill="1" applyBorder="1" applyAlignment="1" applyProtection="1">
      <alignment horizontal="center" vertical="center" wrapText="1"/>
    </xf>
    <xf numFmtId="0" fontId="12" fillId="49" borderId="14" xfId="5" applyNumberFormat="1" applyFont="1" applyFill="1" applyBorder="1" applyAlignment="1" applyProtection="1">
      <alignment horizontal="center" vertical="center" wrapText="1"/>
    </xf>
    <xf numFmtId="0" fontId="12" fillId="49" borderId="0" xfId="5" applyNumberFormat="1" applyFont="1" applyFill="1" applyBorder="1" applyAlignment="1" applyProtection="1">
      <alignment horizontal="center" vertical="center" wrapText="1"/>
    </xf>
    <xf numFmtId="0" fontId="12" fillId="49" borderId="13" xfId="5" applyNumberFormat="1" applyFont="1" applyFill="1" applyBorder="1" applyAlignment="1" applyProtection="1">
      <alignment horizontal="center" vertical="center" wrapText="1"/>
    </xf>
    <xf numFmtId="0" fontId="12" fillId="49" borderId="12" xfId="5" applyNumberFormat="1" applyFont="1" applyFill="1" applyBorder="1" applyAlignment="1" applyProtection="1">
      <alignment horizontal="center" vertical="center" wrapText="1"/>
    </xf>
    <xf numFmtId="0" fontId="12" fillId="49" borderId="11" xfId="5" applyNumberFormat="1" applyFont="1" applyFill="1" applyBorder="1" applyAlignment="1" applyProtection="1">
      <alignment horizontal="center" vertical="center" wrapText="1"/>
    </xf>
    <xf numFmtId="9" fontId="13" fillId="74" borderId="53" xfId="5" applyNumberFormat="1" applyFont="1" applyFill="1" applyBorder="1" applyAlignment="1" applyProtection="1">
      <alignment horizontal="left" vertical="center"/>
    </xf>
    <xf numFmtId="9" fontId="13" fillId="74" borderId="23" xfId="5" applyNumberFormat="1" applyFont="1" applyFill="1" applyBorder="1" applyAlignment="1" applyProtection="1">
      <alignment horizontal="left" vertical="center"/>
    </xf>
    <xf numFmtId="0" fontId="59" fillId="52" borderId="20" xfId="4" applyFont="1" applyFill="1" applyBorder="1" applyAlignment="1">
      <alignment horizontal="center" vertical="center" wrapText="1"/>
    </xf>
    <xf numFmtId="0" fontId="59" fillId="52" borderId="7" xfId="4" applyFont="1" applyFill="1" applyBorder="1" applyAlignment="1">
      <alignment horizontal="center" vertical="center" wrapText="1"/>
    </xf>
    <xf numFmtId="0" fontId="59" fillId="0" borderId="0" xfId="0" applyFont="1" applyFill="1" applyBorder="1" applyAlignment="1">
      <alignment horizontal="center" vertical="center"/>
    </xf>
    <xf numFmtId="0" fontId="59" fillId="0" borderId="43" xfId="0" applyFont="1" applyFill="1" applyBorder="1" applyAlignment="1">
      <alignment horizontal="center" vertical="center"/>
    </xf>
  </cellXfs>
  <cellStyles count="94">
    <cellStyle name="$0" xfId="6"/>
    <cellStyle name="$0.0" xfId="7"/>
    <cellStyle name="$0.00" xfId="8"/>
    <cellStyle name="%0" xfId="9"/>
    <cellStyle name="%0.0" xfId="10"/>
    <cellStyle name="0" xfId="11"/>
    <cellStyle name="0.0" xfId="12"/>
    <cellStyle name="0.00" xfId="13"/>
    <cellStyle name="20% - Accent1 2" xfId="41"/>
    <cellStyle name="20% - Accent2 2" xfId="42"/>
    <cellStyle name="20% - Accent3 2" xfId="43"/>
    <cellStyle name="20% - Accent4 2" xfId="44"/>
    <cellStyle name="20% - Accent5 2" xfId="45"/>
    <cellStyle name="20% - Accent6 2" xfId="46"/>
    <cellStyle name="40% - Accent1 2" xfId="47"/>
    <cellStyle name="40% - Accent2 2" xfId="48"/>
    <cellStyle name="40% - Accent3 2" xfId="49"/>
    <cellStyle name="40% - Accent4 2" xfId="50"/>
    <cellStyle name="40% - Accent5 2" xfId="51"/>
    <cellStyle name="40% - Accent6 2" xfId="52"/>
    <cellStyle name="60% - Accent1 2" xfId="53"/>
    <cellStyle name="60% - Accent2 2" xfId="54"/>
    <cellStyle name="60% - Accent3 2" xfId="55"/>
    <cellStyle name="60% - Accent4 2" xfId="56"/>
    <cellStyle name="60% - Accent5 2" xfId="57"/>
    <cellStyle name="60% - Accent6 2" xfId="58"/>
    <cellStyle name="Accent1 2" xfId="59"/>
    <cellStyle name="Accent2 2" xfId="60"/>
    <cellStyle name="Accent3 2" xfId="61"/>
    <cellStyle name="Accent4 2" xfId="62"/>
    <cellStyle name="Accent5 2" xfId="63"/>
    <cellStyle name="Accent6 2" xfId="64"/>
    <cellStyle name="Bad 2" xfId="65"/>
    <cellStyle name="Calculation 2" xfId="66"/>
    <cellStyle name="Check Cell 2" xfId="67"/>
    <cellStyle name="Euro" xfId="14"/>
    <cellStyle name="Explanatory Text 2" xfId="68"/>
    <cellStyle name="Good 2" xfId="69"/>
    <cellStyle name="Grey" xfId="15"/>
    <cellStyle name="Header1" xfId="16"/>
    <cellStyle name="Header2" xfId="17"/>
    <cellStyle name="Heading 1 2" xfId="70"/>
    <cellStyle name="Heading 2 2" xfId="71"/>
    <cellStyle name="Heading 3 2" xfId="72"/>
    <cellStyle name="Heading 4 2" xfId="73"/>
    <cellStyle name="Hyperlink 2" xfId="74"/>
    <cellStyle name="Input [yellow]" xfId="18"/>
    <cellStyle name="Input 2" xfId="75"/>
    <cellStyle name="Linked Cell 2" xfId="76"/>
    <cellStyle name="Neutral 2" xfId="77"/>
    <cellStyle name="Normal" xfId="0" builtinId="0"/>
    <cellStyle name="Normal - Style1" xfId="19"/>
    <cellStyle name="Normal 10" xfId="36"/>
    <cellStyle name="Normal 11" xfId="37"/>
    <cellStyle name="Normal 12" xfId="38"/>
    <cellStyle name="Normal 2" xfId="2"/>
    <cellStyle name="Normal 2 2" xfId="78"/>
    <cellStyle name="Normal 2 2 4" xfId="79"/>
    <cellStyle name="Normal 2 3" xfId="80"/>
    <cellStyle name="Normal 2 4" xfId="81"/>
    <cellStyle name="Normal 2 8" xfId="82"/>
    <cellStyle name="Normal 3" xfId="28"/>
    <cellStyle name="Normal 3 2" xfId="83"/>
    <cellStyle name="Normal 4" xfId="30"/>
    <cellStyle name="Normal 5" xfId="31"/>
    <cellStyle name="Normal 6" xfId="32"/>
    <cellStyle name="Normal 7" xfId="33"/>
    <cellStyle name="Normal 7 2" xfId="39"/>
    <cellStyle name="Normal 7 4" xfId="84"/>
    <cellStyle name="Normal 8" xfId="34"/>
    <cellStyle name="Normal 9" xfId="35"/>
    <cellStyle name="Normal_C346 FIP v1.0" xfId="3"/>
    <cellStyle name="Normal_Document_Metrics_Proposal_v2" xfId="4"/>
    <cellStyle name="Note 2" xfId="85"/>
    <cellStyle name="Output 2" xfId="86"/>
    <cellStyle name="P2_NormalFont" xfId="20"/>
    <cellStyle name="Percent [2]" xfId="21"/>
    <cellStyle name="Prozent 2" xfId="29"/>
    <cellStyle name="RowLevel_2 2" xfId="87"/>
    <cellStyle name="Standard 12" xfId="88"/>
    <cellStyle name="Standard 2" xfId="1"/>
    <cellStyle name="Standard 2 2" xfId="40"/>
    <cellStyle name="Standard 3" xfId="5"/>
    <cellStyle name="Standard 3 2" xfId="89"/>
    <cellStyle name="Standard 4" xfId="90"/>
    <cellStyle name="Title 2" xfId="91"/>
    <cellStyle name="Total 2" xfId="92"/>
    <cellStyle name="Underline" xfId="22"/>
    <cellStyle name="Warning Text 2" xfId="93"/>
    <cellStyle name="weekly" xfId="23"/>
    <cellStyle name="W臧rung [0]_pldt" xfId="24"/>
    <cellStyle name="W臧rung_pldt" xfId="25"/>
    <cellStyle name="標準_48共通ﾌｫｰﾏｯﾄ2_030604商品性開発大項目" xfId="26"/>
    <cellStyle name="細明朝12" xfId="27"/>
  </cellStyles>
  <dxfs count="382">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rgb="FFFF0000"/>
        </patternFill>
      </fill>
    </dxf>
    <dxf>
      <fill>
        <patternFill patternType="lightTrellis">
          <fgColor auto="1"/>
          <bgColor theme="0" tint="-0.499984740745262"/>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theme="0" tint="-0.499984740745262"/>
        </patternFill>
      </fill>
    </dxf>
    <dxf>
      <fill>
        <patternFill>
          <bgColor rgb="FFFFCC66"/>
        </patternFill>
      </fill>
    </dxf>
    <dxf>
      <fill>
        <patternFill>
          <bgColor rgb="FFCCECFF"/>
        </patternFill>
      </fill>
    </dxf>
    <dxf>
      <fill>
        <patternFill>
          <bgColor theme="0" tint="-0.499984740745262"/>
        </patternFill>
      </fill>
    </dxf>
    <dxf>
      <fill>
        <patternFill>
          <bgColor rgb="FFFFC000"/>
        </patternFill>
      </fill>
    </dxf>
    <dxf>
      <fill>
        <patternFill>
          <bgColor rgb="FFCCECFF"/>
        </patternFill>
      </fill>
    </dxf>
    <dxf>
      <fill>
        <patternFill>
          <bgColor indexed="11"/>
        </patternFill>
      </fill>
    </dxf>
    <dxf>
      <fill>
        <patternFill>
          <bgColor indexed="13"/>
        </patternFill>
      </fill>
    </dxf>
    <dxf>
      <fill>
        <patternFill>
          <bgColor indexed="10"/>
        </patternFill>
      </fill>
    </dxf>
    <dxf>
      <fill>
        <patternFill>
          <bgColor indexed="11"/>
        </patternFill>
      </fill>
    </dxf>
    <dxf>
      <fill>
        <patternFill>
          <bgColor indexed="10"/>
        </patternFill>
      </fill>
    </dxf>
    <dxf>
      <fill>
        <patternFill>
          <bgColor indexed="34"/>
        </patternFill>
      </fill>
    </dxf>
    <dxf>
      <fill>
        <patternFill>
          <bgColor indexed="11"/>
        </patternFill>
      </fill>
    </dxf>
    <dxf>
      <fill>
        <patternFill>
          <bgColor indexed="10"/>
        </patternFill>
      </fill>
    </dxf>
    <dxf>
      <fill>
        <patternFill>
          <bgColor indexed="11"/>
        </patternFill>
      </fill>
    </dxf>
    <dxf>
      <fill>
        <patternFill>
          <bgColor indexed="13"/>
        </patternFill>
      </fill>
    </dxf>
    <dxf>
      <fill>
        <patternFill>
          <bgColor indexed="10"/>
        </patternFill>
      </fill>
    </dxf>
    <dxf>
      <fill>
        <patternFill>
          <bgColor rgb="FFFFFF00"/>
        </patternFill>
      </fill>
    </dxf>
    <dxf>
      <fill>
        <patternFill>
          <bgColor rgb="FFFF0000"/>
        </patternFill>
      </fill>
    </dxf>
    <dxf>
      <fill>
        <patternFill>
          <bgColor rgb="FF92D050"/>
        </patternFill>
      </fill>
    </dxf>
    <dxf>
      <fill>
        <patternFill patternType="solid">
          <fgColor auto="1"/>
          <bgColor theme="0" tint="-4.9989318521683403E-2"/>
        </patternFill>
      </fill>
    </dxf>
    <dxf>
      <fill>
        <patternFill>
          <bgColor theme="1" tint="0.499984740745262"/>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theme="1" tint="0.499984740745262"/>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patternType="lightTrellis">
          <bgColor theme="0" tint="-0.499984740745262"/>
        </patternFill>
      </fill>
    </dxf>
    <dxf>
      <fill>
        <patternFill patternType="lightTrellis">
          <bgColor theme="0" tint="-0.499984740745262"/>
        </patternFill>
      </fill>
    </dxf>
    <dxf>
      <fill>
        <patternFill patternType="lightTrellis">
          <bgColor theme="0" tint="-0.499984740745262"/>
        </patternFill>
      </fill>
    </dxf>
    <dxf>
      <fill>
        <patternFill patternType="lightTrellis">
          <bgColor theme="0" tint="-0.499984740745262"/>
        </patternFill>
      </fill>
    </dxf>
    <dxf>
      <fill>
        <patternFill patternType="lightTrellis">
          <bgColor theme="0" tint="-0.499984740745262"/>
        </patternFill>
      </fill>
    </dxf>
    <dxf>
      <fill>
        <patternFill patternType="lightTrellis">
          <bgColor theme="0" tint="-0.499984740745262"/>
        </patternFill>
      </fill>
    </dxf>
    <dxf>
      <fill>
        <patternFill patternType="lightTrellis">
          <bgColor theme="0" tint="-0.499984740745262"/>
        </patternFill>
      </fill>
    </dxf>
    <dxf>
      <fill>
        <patternFill patternType="lightTrellis">
          <bgColor theme="0" tint="-0.499984740745262"/>
        </patternFill>
      </fill>
    </dxf>
    <dxf>
      <fill>
        <patternFill patternType="lightTrellis">
          <bgColor theme="0" tint="-0.499984740745262"/>
        </patternFill>
      </fill>
    </dxf>
    <dxf>
      <fill>
        <patternFill patternType="lightTrellis">
          <bgColor theme="0" tint="-0.499984740745262"/>
        </patternFill>
      </fill>
    </dxf>
    <dxf>
      <fill>
        <patternFill patternType="lightTrellis">
          <bgColor theme="0" tint="-0.499984740745262"/>
        </patternFill>
      </fill>
    </dxf>
    <dxf>
      <fill>
        <patternFill patternType="lightTrellis">
          <bgColor theme="0" tint="-0.499984740745262"/>
        </patternFill>
      </fill>
    </dxf>
    <dxf>
      <fill>
        <patternFill patternType="lightTrellis">
          <bgColor theme="0" tint="-0.499984740745262"/>
        </patternFill>
      </fill>
    </dxf>
    <dxf>
      <fill>
        <patternFill>
          <bgColor indexed="23"/>
        </patternFill>
      </fill>
    </dxf>
    <dxf>
      <fill>
        <patternFill>
          <bgColor indexed="10"/>
        </patternFill>
      </fill>
    </dxf>
    <dxf>
      <fill>
        <patternFill>
          <bgColor indexed="13"/>
        </patternFill>
      </fill>
    </dxf>
    <dxf>
      <fill>
        <patternFill>
          <bgColor indexed="11"/>
        </patternFill>
      </fill>
    </dxf>
    <dxf>
      <fill>
        <patternFill>
          <bgColor indexed="11"/>
        </patternFill>
      </fill>
    </dxf>
    <dxf>
      <fill>
        <patternFill>
          <bgColor indexed="23"/>
        </patternFill>
      </fill>
    </dxf>
    <dxf>
      <fill>
        <patternFill>
          <bgColor indexed="11"/>
        </patternFill>
      </fill>
    </dxf>
    <dxf>
      <fill>
        <patternFill>
          <bgColor indexed="23"/>
        </patternFill>
      </fill>
    </dxf>
    <dxf>
      <fill>
        <patternFill>
          <bgColor indexed="11"/>
        </patternFill>
      </fill>
    </dxf>
    <dxf>
      <fill>
        <patternFill>
          <bgColor indexed="23"/>
        </patternFill>
      </fill>
    </dxf>
    <dxf>
      <fill>
        <patternFill>
          <bgColor indexed="11"/>
        </patternFill>
      </fill>
    </dxf>
    <dxf>
      <fill>
        <patternFill>
          <bgColor indexed="23"/>
        </patternFill>
      </fill>
    </dxf>
    <dxf>
      <fill>
        <patternFill>
          <bgColor indexed="11"/>
        </patternFill>
      </fill>
    </dxf>
    <dxf>
      <fill>
        <patternFill>
          <bgColor indexed="23"/>
        </patternFill>
      </fill>
    </dxf>
    <dxf>
      <fill>
        <patternFill>
          <bgColor indexed="11"/>
        </patternFill>
      </fill>
    </dxf>
    <dxf>
      <fill>
        <patternFill>
          <bgColor indexed="23"/>
        </patternFill>
      </fill>
    </dxf>
    <dxf>
      <fill>
        <patternFill>
          <bgColor indexed="10"/>
        </patternFill>
      </fill>
    </dxf>
    <dxf>
      <fill>
        <patternFill>
          <bgColor indexed="13"/>
        </patternFill>
      </fill>
    </dxf>
    <dxf>
      <fill>
        <patternFill>
          <bgColor indexed="11"/>
        </patternFill>
      </fill>
    </dxf>
    <dxf>
      <fill>
        <patternFill>
          <bgColor rgb="FFCCECFF"/>
        </patternFill>
      </fill>
    </dxf>
    <dxf>
      <fill>
        <patternFill patternType="solid">
          <bgColor rgb="FFFFCC66"/>
        </patternFill>
      </fill>
    </dxf>
    <dxf>
      <fill>
        <patternFill>
          <bgColor indexed="23"/>
        </patternFill>
      </fill>
    </dxf>
    <dxf>
      <fill>
        <patternFill>
          <bgColor rgb="FFCCECFF"/>
        </patternFill>
      </fill>
    </dxf>
    <dxf>
      <fill>
        <patternFill patternType="solid">
          <bgColor rgb="FFFFCC66"/>
        </patternFill>
      </fill>
    </dxf>
    <dxf>
      <fill>
        <patternFill>
          <bgColor indexed="23"/>
        </patternFill>
      </fill>
    </dxf>
    <dxf>
      <fill>
        <patternFill>
          <bgColor indexed="23"/>
        </patternFill>
      </fill>
    </dxf>
    <dxf>
      <fill>
        <patternFill>
          <bgColor indexed="23"/>
        </patternFill>
      </fill>
    </dxf>
    <dxf>
      <fill>
        <patternFill>
          <bgColor indexed="11"/>
        </patternFill>
      </fill>
    </dxf>
    <dxf>
      <fill>
        <patternFill>
          <bgColor indexed="23"/>
        </patternFill>
      </fill>
    </dxf>
    <dxf>
      <fill>
        <patternFill>
          <bgColor indexed="23"/>
        </patternFill>
      </fill>
    </dxf>
    <dxf>
      <fill>
        <patternFill>
          <bgColor rgb="FFCCECFF"/>
        </patternFill>
      </fill>
    </dxf>
    <dxf>
      <fill>
        <patternFill patternType="solid">
          <bgColor rgb="FFFFCC66"/>
        </patternFill>
      </fill>
    </dxf>
    <dxf>
      <fill>
        <patternFill>
          <bgColor indexed="23"/>
        </patternFill>
      </fill>
    </dxf>
    <dxf>
      <fill>
        <patternFill>
          <bgColor indexed="11"/>
        </patternFill>
      </fill>
    </dxf>
    <dxf>
      <fill>
        <patternFill>
          <bgColor indexed="23"/>
        </patternFill>
      </fill>
    </dxf>
    <dxf>
      <fill>
        <patternFill>
          <bgColor rgb="FFCCECFF"/>
        </patternFill>
      </fill>
    </dxf>
    <dxf>
      <fill>
        <patternFill patternType="solid">
          <bgColor rgb="FFFFCC66"/>
        </patternFill>
      </fill>
    </dxf>
    <dxf>
      <fill>
        <patternFill>
          <bgColor indexed="23"/>
        </patternFill>
      </fill>
    </dxf>
    <dxf>
      <fill>
        <patternFill>
          <bgColor indexed="11"/>
        </patternFill>
      </fill>
    </dxf>
    <dxf>
      <fill>
        <patternFill>
          <bgColor indexed="23"/>
        </patternFill>
      </fill>
    </dxf>
    <dxf>
      <fill>
        <patternFill>
          <bgColor indexed="23"/>
        </patternFill>
      </fill>
    </dxf>
    <dxf>
      <fill>
        <patternFill>
          <bgColor indexed="23"/>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rgb="FFCCECFF"/>
        </patternFill>
      </fill>
    </dxf>
    <dxf>
      <fill>
        <patternFill patternType="solid">
          <bgColor rgb="FFFFCC66"/>
        </patternFill>
      </fill>
    </dxf>
    <dxf>
      <fill>
        <patternFill>
          <bgColor indexed="23"/>
        </patternFill>
      </fill>
    </dxf>
    <dxf>
      <fill>
        <patternFill>
          <bgColor indexed="11"/>
        </patternFill>
      </fill>
    </dxf>
    <dxf>
      <fill>
        <patternFill>
          <bgColor indexed="23"/>
        </patternFill>
      </fill>
    </dxf>
    <dxf>
      <fill>
        <patternFill>
          <bgColor indexed="23"/>
        </patternFill>
      </fill>
    </dxf>
    <dxf>
      <fill>
        <patternFill>
          <bgColor rgb="FFCCECFF"/>
        </patternFill>
      </fill>
    </dxf>
    <dxf>
      <fill>
        <patternFill patternType="solid">
          <bgColor rgb="FFFFCC66"/>
        </patternFill>
      </fill>
    </dxf>
    <dxf>
      <fill>
        <patternFill>
          <bgColor indexed="23"/>
        </patternFill>
      </fill>
    </dxf>
    <dxf>
      <fill>
        <patternFill>
          <bgColor indexed="11"/>
        </patternFill>
      </fill>
    </dxf>
    <dxf>
      <fill>
        <patternFill>
          <bgColor indexed="23"/>
        </patternFill>
      </fill>
    </dxf>
    <dxf>
      <fill>
        <patternFill>
          <bgColor indexed="23"/>
        </patternFill>
      </fill>
    </dxf>
    <dxf>
      <fill>
        <patternFill>
          <bgColor indexed="23"/>
        </patternFill>
      </fill>
    </dxf>
    <dxf>
      <fill>
        <patternFill>
          <bgColor indexed="10"/>
        </patternFill>
      </fill>
    </dxf>
    <dxf>
      <fill>
        <patternFill>
          <bgColor indexed="13"/>
        </patternFill>
      </fill>
    </dxf>
    <dxf>
      <fill>
        <patternFill>
          <bgColor indexed="11"/>
        </patternFill>
      </fill>
    </dxf>
    <dxf>
      <fill>
        <patternFill>
          <bgColor indexed="11"/>
        </patternFill>
      </fill>
    </dxf>
    <dxf>
      <fill>
        <patternFill>
          <bgColor indexed="23"/>
        </patternFill>
      </fill>
    </dxf>
    <dxf>
      <fill>
        <patternFill>
          <bgColor indexed="23"/>
        </patternFill>
      </fill>
    </dxf>
    <dxf>
      <fill>
        <patternFill>
          <bgColor rgb="FFCCECFF"/>
        </patternFill>
      </fill>
    </dxf>
    <dxf>
      <fill>
        <patternFill patternType="solid">
          <bgColor rgb="FFFFCC66"/>
        </patternFill>
      </fill>
    </dxf>
    <dxf>
      <fill>
        <patternFill>
          <bgColor indexed="23"/>
        </patternFill>
      </fill>
    </dxf>
    <dxf>
      <fill>
        <patternFill>
          <bgColor indexed="11"/>
        </patternFill>
      </fill>
    </dxf>
    <dxf>
      <fill>
        <patternFill>
          <bgColor indexed="23"/>
        </patternFill>
      </fill>
    </dxf>
    <dxf>
      <fill>
        <patternFill>
          <bgColor indexed="23"/>
        </patternFill>
      </fill>
    </dxf>
    <dxf>
      <fill>
        <patternFill>
          <bgColor rgb="FFCCECFF"/>
        </patternFill>
      </fill>
    </dxf>
    <dxf>
      <fill>
        <patternFill patternType="solid">
          <bgColor rgb="FFFFCC66"/>
        </patternFill>
      </fill>
    </dxf>
    <dxf>
      <fill>
        <patternFill>
          <bgColor indexed="23"/>
        </patternFill>
      </fill>
    </dxf>
    <dxf>
      <fill>
        <patternFill>
          <bgColor indexed="23"/>
        </patternFill>
      </fill>
    </dxf>
    <dxf>
      <fill>
        <patternFill>
          <bgColor indexed="10"/>
        </patternFill>
      </fill>
    </dxf>
    <dxf>
      <fill>
        <patternFill>
          <bgColor indexed="13"/>
        </patternFill>
      </fill>
    </dxf>
    <dxf>
      <fill>
        <patternFill>
          <bgColor indexed="11"/>
        </patternFill>
      </fill>
    </dxf>
    <dxf>
      <fill>
        <patternFill>
          <bgColor rgb="FFCCECFF"/>
        </patternFill>
      </fill>
    </dxf>
    <dxf>
      <fill>
        <patternFill patternType="solid">
          <bgColor rgb="FFFFCC66"/>
        </patternFill>
      </fill>
    </dxf>
    <dxf>
      <fill>
        <patternFill>
          <bgColor indexed="23"/>
        </patternFill>
      </fill>
    </dxf>
    <dxf>
      <fill>
        <patternFill>
          <bgColor indexed="11"/>
        </patternFill>
      </fill>
    </dxf>
    <dxf>
      <fill>
        <patternFill>
          <bgColor indexed="23"/>
        </patternFill>
      </fill>
    </dxf>
    <dxf>
      <fill>
        <patternFill>
          <bgColor indexed="23"/>
        </patternFill>
      </fill>
    </dxf>
    <dxf>
      <fill>
        <patternFill>
          <bgColor indexed="10"/>
        </patternFill>
      </fill>
    </dxf>
    <dxf>
      <fill>
        <patternFill>
          <bgColor indexed="13"/>
        </patternFill>
      </fill>
    </dxf>
    <dxf>
      <fill>
        <patternFill>
          <bgColor indexed="11"/>
        </patternFill>
      </fill>
    </dxf>
  </dxfs>
  <tableStyles count="0" defaultTableStyle="TableStyleMedium2" defaultPivotStyle="PivotStyleLight16"/>
  <colors>
    <mruColors>
      <color rgb="FFFFFF66"/>
      <color rgb="FFEAEAEA"/>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374624345719731"/>
          <c:y val="8.1627420484078297E-2"/>
          <c:w val="0.84788006639389413"/>
          <c:h val="0.63362068965517238"/>
        </c:manualLayout>
      </c:layout>
      <c:barChart>
        <c:barDir val="col"/>
        <c:grouping val="clustered"/>
        <c:varyColors val="0"/>
        <c:ser>
          <c:idx val="1"/>
          <c:order val="2"/>
          <c:tx>
            <c:strRef>
              <c:f>'Prog1 Issue Chart Data'!$A$59</c:f>
              <c:strCache>
                <c:ptCount val="1"/>
                <c:pt idx="0">
                  <c:v>VP</c:v>
                </c:pt>
              </c:strCache>
            </c:strRef>
          </c:tx>
          <c:spPr>
            <a:ln w="38100">
              <a:solidFill>
                <a:srgbClr val="000000"/>
              </a:solidFill>
              <a:prstDash val="solid"/>
            </a:ln>
          </c:spPr>
          <c:invertIfNegative val="0"/>
          <c:dPt>
            <c:idx val="3"/>
            <c:invertIfNegative val="0"/>
            <c:bubble3D val="0"/>
            <c:spPr>
              <a:solidFill>
                <a:schemeClr val="accent1"/>
              </a:solidFill>
              <a:ln w="38100">
                <a:solidFill>
                  <a:srgbClr val="000000"/>
                </a:solidFill>
                <a:prstDash val="solid"/>
              </a:ln>
            </c:spPr>
            <c:extLst xmlns:c16r2="http://schemas.microsoft.com/office/drawing/2015/06/chart">
              <c:ext xmlns:c16="http://schemas.microsoft.com/office/drawing/2014/chart" uri="{C3380CC4-5D6E-409C-BE32-E72D297353CC}">
                <c16:uniqueId val="{00000001-D809-47FE-A656-07CC48EDDA38}"/>
              </c:ext>
            </c:extLst>
          </c:dPt>
          <c:dPt>
            <c:idx val="5"/>
            <c:invertIfNegative val="0"/>
            <c:bubble3D val="0"/>
            <c:spPr>
              <a:solidFill>
                <a:schemeClr val="accent1"/>
              </a:solidFill>
              <a:ln w="38100">
                <a:solidFill>
                  <a:srgbClr val="000000"/>
                </a:solidFill>
                <a:prstDash val="solid"/>
              </a:ln>
            </c:spPr>
            <c:extLst xmlns:c16r2="http://schemas.microsoft.com/office/drawing/2015/06/chart">
              <c:ext xmlns:c16="http://schemas.microsoft.com/office/drawing/2014/chart" uri="{C3380CC4-5D6E-409C-BE32-E72D297353CC}">
                <c16:uniqueId val="{00000003-D809-47FE-A656-07CC48EDDA38}"/>
              </c:ext>
            </c:extLst>
          </c:dPt>
          <c:dPt>
            <c:idx val="7"/>
            <c:invertIfNegative val="0"/>
            <c:bubble3D val="0"/>
            <c:spPr>
              <a:solidFill>
                <a:schemeClr val="accent1"/>
              </a:solidFill>
              <a:ln w="38100">
                <a:solidFill>
                  <a:srgbClr val="000000"/>
                </a:solidFill>
                <a:prstDash val="solid"/>
              </a:ln>
            </c:spPr>
            <c:extLst xmlns:c16r2="http://schemas.microsoft.com/office/drawing/2015/06/chart">
              <c:ext xmlns:c16="http://schemas.microsoft.com/office/drawing/2014/chart" uri="{C3380CC4-5D6E-409C-BE32-E72D297353CC}">
                <c16:uniqueId val="{00000005-D809-47FE-A656-07CC48EDDA38}"/>
              </c:ext>
            </c:extLst>
          </c:dPt>
          <c:dLbls>
            <c:dLbl>
              <c:idx val="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06-D809-47FE-A656-07CC48EDDA38}"/>
                </c:ext>
              </c:extLst>
            </c:dLbl>
            <c:dLbl>
              <c:idx val="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07-D809-47FE-A656-07CC48EDDA38}"/>
                </c:ext>
              </c:extLst>
            </c:dLbl>
            <c:dLbl>
              <c:idx val="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08-D809-47FE-A656-07CC48EDDA38}"/>
                </c:ext>
              </c:extLst>
            </c:dLbl>
            <c:dLbl>
              <c:idx val="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01-D809-47FE-A656-07CC48EDDA38}"/>
                </c:ext>
              </c:extLst>
            </c:dLbl>
            <c:dLbl>
              <c:idx val="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09-D809-47FE-A656-07CC48EDDA38}"/>
                </c:ext>
              </c:extLst>
            </c:dLbl>
            <c:dLbl>
              <c:idx val="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03-D809-47FE-A656-07CC48EDDA38}"/>
                </c:ext>
              </c:extLst>
            </c:dLbl>
            <c:dLbl>
              <c:idx val="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0A-D809-47FE-A656-07CC48EDDA38}"/>
                </c:ext>
              </c:extLst>
            </c:dLbl>
            <c:dLbl>
              <c:idx val="7"/>
              <c:tx>
                <c:rich>
                  <a:bodyPr/>
                  <a:lstStyle/>
                  <a:p>
                    <a:r>
                      <a:rPr lang="en-US"/>
                      <a:t>VP</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05-D809-47FE-A656-07CC48EDDA38}"/>
                </c:ext>
              </c:extLst>
            </c:dLbl>
            <c:dLbl>
              <c:idx val="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0B-D809-47FE-A656-07CC48EDDA38}"/>
                </c:ext>
              </c:extLst>
            </c:dLbl>
            <c:dLbl>
              <c:idx val="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0C-D809-47FE-A656-07CC48EDDA38}"/>
                </c:ext>
              </c:extLst>
            </c:dLbl>
            <c:dLbl>
              <c:idx val="1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0D-D809-47FE-A656-07CC48EDDA38}"/>
                </c:ext>
              </c:extLst>
            </c:dLbl>
            <c:dLbl>
              <c:idx val="1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0E-D809-47FE-A656-07CC48EDDA38}"/>
                </c:ext>
              </c:extLst>
            </c:dLbl>
            <c:dLbl>
              <c:idx val="1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0F-D809-47FE-A656-07CC48EDDA38}"/>
                </c:ext>
              </c:extLst>
            </c:dLbl>
            <c:dLbl>
              <c:idx val="1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10-D809-47FE-A656-07CC48EDDA38}"/>
                </c:ext>
              </c:extLst>
            </c:dLbl>
            <c:dLbl>
              <c:idx val="1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11-D809-47FE-A656-07CC48EDDA38}"/>
                </c:ext>
              </c:extLst>
            </c:dLbl>
            <c:dLbl>
              <c:idx val="1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12-D809-47FE-A656-07CC48EDDA38}"/>
                </c:ext>
              </c:extLst>
            </c:dLbl>
            <c:dLbl>
              <c:idx val="1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13-D809-47FE-A656-07CC48EDDA38}"/>
                </c:ext>
              </c:extLst>
            </c:dLbl>
            <c:dLbl>
              <c:idx val="1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14-D809-47FE-A656-07CC48EDDA38}"/>
                </c:ext>
              </c:extLst>
            </c:dLbl>
            <c:dLbl>
              <c:idx val="1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15-D809-47FE-A656-07CC48EDDA38}"/>
                </c:ext>
              </c:extLst>
            </c:dLbl>
            <c:dLbl>
              <c:idx val="1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16-D809-47FE-A656-07CC48EDDA38}"/>
                </c:ext>
              </c:extLst>
            </c:dLbl>
            <c:dLbl>
              <c:idx val="2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17-D809-47FE-A656-07CC48EDDA38}"/>
                </c:ext>
              </c:extLst>
            </c:dLbl>
            <c:dLbl>
              <c:idx val="2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18-D809-47FE-A656-07CC48EDDA38}"/>
                </c:ext>
              </c:extLst>
            </c:dLbl>
            <c:dLbl>
              <c:idx val="2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19-D809-47FE-A656-07CC48EDDA38}"/>
                </c:ext>
              </c:extLst>
            </c:dLbl>
            <c:dLbl>
              <c:idx val="2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1A-D809-47FE-A656-07CC48EDDA38}"/>
                </c:ext>
              </c:extLst>
            </c:dLbl>
            <c:dLbl>
              <c:idx val="2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1B-D809-47FE-A656-07CC48EDDA38}"/>
                </c:ext>
              </c:extLst>
            </c:dLbl>
            <c:dLbl>
              <c:idx val="2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1C-D809-47FE-A656-07CC48EDDA38}"/>
                </c:ext>
              </c:extLst>
            </c:dLbl>
            <c:dLbl>
              <c:idx val="2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1D-D809-47FE-A656-07CC48EDDA38}"/>
                </c:ext>
              </c:extLst>
            </c:dLbl>
            <c:dLbl>
              <c:idx val="2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1E-D809-47FE-A656-07CC48EDDA38}"/>
                </c:ext>
              </c:extLst>
            </c:dLbl>
            <c:dLbl>
              <c:idx val="2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1F-D809-47FE-A656-07CC48EDDA38}"/>
                </c:ext>
              </c:extLst>
            </c:dLbl>
            <c:dLbl>
              <c:idx val="2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20-D809-47FE-A656-07CC48EDDA38}"/>
                </c:ext>
              </c:extLst>
            </c:dLbl>
            <c:dLbl>
              <c:idx val="3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21-D809-47FE-A656-07CC48EDDA38}"/>
                </c:ext>
              </c:extLst>
            </c:dLbl>
            <c:dLbl>
              <c:idx val="3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22-D809-47FE-A656-07CC48EDDA38}"/>
                </c:ext>
              </c:extLst>
            </c:dLbl>
            <c:dLbl>
              <c:idx val="3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23-D809-47FE-A656-07CC48EDDA38}"/>
                </c:ext>
              </c:extLst>
            </c:dLbl>
            <c:dLbl>
              <c:idx val="3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24-D809-47FE-A656-07CC48EDDA38}"/>
                </c:ext>
              </c:extLst>
            </c:dLbl>
            <c:dLbl>
              <c:idx val="3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25-D809-47FE-A656-07CC48EDDA38}"/>
                </c:ext>
              </c:extLst>
            </c:dLbl>
            <c:dLbl>
              <c:idx val="3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26-D809-47FE-A656-07CC48EDDA38}"/>
                </c:ext>
              </c:extLst>
            </c:dLbl>
            <c:dLbl>
              <c:idx val="3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27-D809-47FE-A656-07CC48EDDA38}"/>
                </c:ext>
              </c:extLst>
            </c:dLbl>
            <c:dLbl>
              <c:idx val="3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28-D809-47FE-A656-07CC48EDDA38}"/>
                </c:ext>
              </c:extLst>
            </c:dLbl>
            <c:dLbl>
              <c:idx val="3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29-D809-47FE-A656-07CC48EDDA38}"/>
                </c:ext>
              </c:extLst>
            </c:dLbl>
            <c:dLbl>
              <c:idx val="3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2A-D809-47FE-A656-07CC48EDDA38}"/>
                </c:ext>
              </c:extLst>
            </c:dLbl>
            <c:dLbl>
              <c:idx val="4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2B-D809-47FE-A656-07CC48EDDA38}"/>
                </c:ext>
              </c:extLst>
            </c:dLbl>
            <c:dLbl>
              <c:idx val="4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2C-D809-47FE-A656-07CC48EDDA38}"/>
                </c:ext>
              </c:extLst>
            </c:dLbl>
            <c:dLbl>
              <c:idx val="4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2D-D809-47FE-A656-07CC48EDDA38}"/>
                </c:ext>
              </c:extLst>
            </c:dLbl>
            <c:dLbl>
              <c:idx val="4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2E-D809-47FE-A656-07CC48EDDA38}"/>
                </c:ext>
              </c:extLst>
            </c:dLbl>
            <c:dLbl>
              <c:idx val="4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2F-D809-47FE-A656-07CC48EDDA38}"/>
                </c:ext>
              </c:extLst>
            </c:dLbl>
            <c:dLbl>
              <c:idx val="4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30-D809-47FE-A656-07CC48EDDA38}"/>
                </c:ext>
              </c:extLst>
            </c:dLbl>
            <c:dLbl>
              <c:idx val="4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31-D809-47FE-A656-07CC48EDDA38}"/>
                </c:ext>
              </c:extLst>
            </c:dLbl>
            <c:dLbl>
              <c:idx val="4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32-D809-47FE-A656-07CC48EDDA38}"/>
                </c:ext>
              </c:extLst>
            </c:dLbl>
            <c:dLbl>
              <c:idx val="4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33-D809-47FE-A656-07CC48EDDA38}"/>
                </c:ext>
              </c:extLst>
            </c:dLbl>
            <c:dLbl>
              <c:idx val="4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34-D809-47FE-A656-07CC48EDDA38}"/>
                </c:ext>
              </c:extLst>
            </c:dLbl>
            <c:dLbl>
              <c:idx val="5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35-D809-47FE-A656-07CC48EDDA38}"/>
                </c:ext>
              </c:extLst>
            </c:dLbl>
            <c:dLbl>
              <c:idx val="5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36-D809-47FE-A656-07CC48EDDA38}"/>
                </c:ext>
              </c:extLst>
            </c:dLbl>
            <c:dLbl>
              <c:idx val="5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37-D809-47FE-A656-07CC48EDDA38}"/>
                </c:ext>
              </c:extLst>
            </c:dLbl>
            <c:dLbl>
              <c:idx val="5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38-D809-47FE-A656-07CC48EDDA38}"/>
                </c:ext>
              </c:extLst>
            </c:dLbl>
            <c:dLbl>
              <c:idx val="5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39-D809-47FE-A656-07CC48EDDA38}"/>
                </c:ext>
              </c:extLst>
            </c:dLbl>
            <c:dLbl>
              <c:idx val="5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3A-D809-47FE-A656-07CC48EDDA38}"/>
                </c:ext>
              </c:extLst>
            </c:dLbl>
            <c:dLbl>
              <c:idx val="5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3B-D809-47FE-A656-07CC48EDDA38}"/>
                </c:ext>
              </c:extLst>
            </c:dLbl>
            <c:dLbl>
              <c:idx val="5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3C-D809-47FE-A656-07CC48EDDA38}"/>
                </c:ext>
              </c:extLst>
            </c:dLbl>
            <c:dLbl>
              <c:idx val="5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3D-D809-47FE-A656-07CC48EDDA38}"/>
                </c:ext>
              </c:extLst>
            </c:dLbl>
            <c:dLbl>
              <c:idx val="5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3E-D809-47FE-A656-07CC48EDDA38}"/>
                </c:ext>
              </c:extLst>
            </c:dLbl>
            <c:dLbl>
              <c:idx val="6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3F-D809-47FE-A656-07CC48EDDA38}"/>
                </c:ext>
              </c:extLst>
            </c:dLbl>
            <c:dLbl>
              <c:idx val="6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40-D809-47FE-A656-07CC48EDDA38}"/>
                </c:ext>
              </c:extLst>
            </c:dLbl>
            <c:dLbl>
              <c:idx val="6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41-D809-47FE-A656-07CC48EDDA38}"/>
                </c:ext>
              </c:extLst>
            </c:dLbl>
            <c:dLbl>
              <c:idx val="6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42-D809-47FE-A656-07CC48EDDA38}"/>
                </c:ext>
              </c:extLst>
            </c:dLbl>
            <c:dLbl>
              <c:idx val="6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43-D809-47FE-A656-07CC48EDDA38}"/>
                </c:ext>
              </c:extLst>
            </c:dLbl>
            <c:dLbl>
              <c:idx val="6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44-D809-47FE-A656-07CC48EDDA38}"/>
                </c:ext>
              </c:extLst>
            </c:dLbl>
            <c:dLbl>
              <c:idx val="6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45-D809-47FE-A656-07CC48EDDA38}"/>
                </c:ext>
              </c:extLst>
            </c:dLbl>
            <c:dLbl>
              <c:idx val="6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46-D809-47FE-A656-07CC48EDDA38}"/>
                </c:ext>
              </c:extLst>
            </c:dLbl>
            <c:dLbl>
              <c:idx val="6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47-D809-47FE-A656-07CC48EDDA38}"/>
                </c:ext>
              </c:extLst>
            </c:dLbl>
            <c:dLbl>
              <c:idx val="6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48-D809-47FE-A656-07CC48EDDA38}"/>
                </c:ext>
              </c:extLst>
            </c:dLbl>
            <c:dLbl>
              <c:idx val="7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49-D809-47FE-A656-07CC48EDDA38}"/>
                </c:ext>
              </c:extLst>
            </c:dLbl>
            <c:spPr>
              <a:noFill/>
              <a:ln>
                <a:noFill/>
              </a:ln>
              <a:effectLst/>
            </c:sp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ext>
            </c:extLst>
          </c:dLbls>
          <c:cat>
            <c:numRef>
              <c:f>'Prog1 Issue Chart Data'!$C$3:$BU$3</c:f>
              <c:numCache>
                <c:formatCode>[$-407]d/\ mmm\ yy;@</c:formatCode>
                <c:ptCount val="71"/>
                <c:pt idx="0">
                  <c:v>367</c:v>
                </c:pt>
                <c:pt idx="1">
                  <c:v>381</c:v>
                </c:pt>
                <c:pt idx="2">
                  <c:v>395</c:v>
                </c:pt>
                <c:pt idx="3">
                  <c:v>409</c:v>
                </c:pt>
                <c:pt idx="4">
                  <c:v>423</c:v>
                </c:pt>
                <c:pt idx="5">
                  <c:v>426</c:v>
                </c:pt>
                <c:pt idx="6">
                  <c:v>451</c:v>
                </c:pt>
                <c:pt idx="7">
                  <c:v>465</c:v>
                </c:pt>
                <c:pt idx="8">
                  <c:v>479</c:v>
                </c:pt>
                <c:pt idx="9">
                  <c:v>493</c:v>
                </c:pt>
                <c:pt idx="10">
                  <c:v>507</c:v>
                </c:pt>
                <c:pt idx="11">
                  <c:v>521</c:v>
                </c:pt>
                <c:pt idx="12">
                  <c:v>535</c:v>
                </c:pt>
                <c:pt idx="13">
                  <c:v>549</c:v>
                </c:pt>
                <c:pt idx="14">
                  <c:v>563</c:v>
                </c:pt>
                <c:pt idx="15">
                  <c:v>577</c:v>
                </c:pt>
                <c:pt idx="16">
                  <c:v>591</c:v>
                </c:pt>
                <c:pt idx="17">
                  <c:v>605</c:v>
                </c:pt>
                <c:pt idx="18">
                  <c:v>619</c:v>
                </c:pt>
                <c:pt idx="19">
                  <c:v>633</c:v>
                </c:pt>
                <c:pt idx="20">
                  <c:v>647</c:v>
                </c:pt>
                <c:pt idx="21">
                  <c:v>661</c:v>
                </c:pt>
                <c:pt idx="22">
                  <c:v>675</c:v>
                </c:pt>
                <c:pt idx="23">
                  <c:v>689</c:v>
                </c:pt>
                <c:pt idx="24">
                  <c:v>703</c:v>
                </c:pt>
                <c:pt idx="25">
                  <c:v>717</c:v>
                </c:pt>
                <c:pt idx="26">
                  <c:v>731</c:v>
                </c:pt>
                <c:pt idx="27">
                  <c:v>745</c:v>
                </c:pt>
                <c:pt idx="28">
                  <c:v>759</c:v>
                </c:pt>
                <c:pt idx="29">
                  <c:v>773</c:v>
                </c:pt>
                <c:pt idx="30">
                  <c:v>787</c:v>
                </c:pt>
                <c:pt idx="31">
                  <c:v>801</c:v>
                </c:pt>
                <c:pt idx="32">
                  <c:v>815</c:v>
                </c:pt>
                <c:pt idx="33">
                  <c:v>829</c:v>
                </c:pt>
                <c:pt idx="34">
                  <c:v>843</c:v>
                </c:pt>
                <c:pt idx="35">
                  <c:v>857</c:v>
                </c:pt>
                <c:pt idx="36">
                  <c:v>871</c:v>
                </c:pt>
                <c:pt idx="37">
                  <c:v>885</c:v>
                </c:pt>
                <c:pt idx="38">
                  <c:v>899</c:v>
                </c:pt>
                <c:pt idx="39">
                  <c:v>913</c:v>
                </c:pt>
                <c:pt idx="40">
                  <c:v>927</c:v>
                </c:pt>
                <c:pt idx="41">
                  <c:v>941</c:v>
                </c:pt>
                <c:pt idx="42">
                  <c:v>955</c:v>
                </c:pt>
                <c:pt idx="43">
                  <c:v>969</c:v>
                </c:pt>
                <c:pt idx="44">
                  <c:v>983</c:v>
                </c:pt>
                <c:pt idx="45">
                  <c:v>997</c:v>
                </c:pt>
                <c:pt idx="46">
                  <c:v>1011</c:v>
                </c:pt>
                <c:pt idx="47">
                  <c:v>1025</c:v>
                </c:pt>
                <c:pt idx="48">
                  <c:v>1039</c:v>
                </c:pt>
                <c:pt idx="49">
                  <c:v>1053</c:v>
                </c:pt>
                <c:pt idx="50">
                  <c:v>1067</c:v>
                </c:pt>
                <c:pt idx="51">
                  <c:v>1081</c:v>
                </c:pt>
                <c:pt idx="52">
                  <c:v>1095</c:v>
                </c:pt>
                <c:pt idx="53">
                  <c:v>1109</c:v>
                </c:pt>
                <c:pt idx="54">
                  <c:v>1123</c:v>
                </c:pt>
                <c:pt idx="55">
                  <c:v>1137</c:v>
                </c:pt>
                <c:pt idx="56">
                  <c:v>1151</c:v>
                </c:pt>
                <c:pt idx="57">
                  <c:v>1165</c:v>
                </c:pt>
                <c:pt idx="58">
                  <c:v>1179</c:v>
                </c:pt>
                <c:pt idx="59">
                  <c:v>1193</c:v>
                </c:pt>
                <c:pt idx="60">
                  <c:v>1207</c:v>
                </c:pt>
                <c:pt idx="61">
                  <c:v>1221</c:v>
                </c:pt>
                <c:pt idx="62">
                  <c:v>1235</c:v>
                </c:pt>
                <c:pt idx="63">
                  <c:v>1249</c:v>
                </c:pt>
                <c:pt idx="64">
                  <c:v>1263</c:v>
                </c:pt>
                <c:pt idx="65">
                  <c:v>1277</c:v>
                </c:pt>
                <c:pt idx="66">
                  <c:v>1291</c:v>
                </c:pt>
                <c:pt idx="67">
                  <c:v>1305</c:v>
                </c:pt>
                <c:pt idx="68">
                  <c:v>1319</c:v>
                </c:pt>
                <c:pt idx="69">
                  <c:v>1333</c:v>
                </c:pt>
                <c:pt idx="70">
                  <c:v>1347</c:v>
                </c:pt>
              </c:numCache>
            </c:numRef>
          </c:cat>
          <c:val>
            <c:numRef>
              <c:f>'Prog1 Issue Chart Data'!$C$59:$BU$59</c:f>
              <c:numCache>
                <c:formatCode>General</c:formatCode>
                <c:ptCount val="71"/>
                <c:pt idx="0">
                  <c:v>0</c:v>
                </c:pt>
                <c:pt idx="1">
                  <c:v>0</c:v>
                </c:pt>
                <c:pt idx="2">
                  <c:v>0</c:v>
                </c:pt>
                <c:pt idx="3">
                  <c:v>0</c:v>
                </c:pt>
                <c:pt idx="4">
                  <c:v>0</c:v>
                </c:pt>
                <c:pt idx="5">
                  <c:v>0</c:v>
                </c:pt>
                <c:pt idx="6">
                  <c:v>0</c:v>
                </c:pt>
                <c:pt idx="7">
                  <c:v>20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numCache>
            </c:numRef>
          </c:val>
          <c:extLst xmlns:c16r2="http://schemas.microsoft.com/office/drawing/2015/06/chart">
            <c:ext xmlns:c16="http://schemas.microsoft.com/office/drawing/2014/chart" uri="{C3380CC4-5D6E-409C-BE32-E72D297353CC}">
              <c16:uniqueId val="{0000004A-D809-47FE-A656-07CC48EDDA38}"/>
            </c:ext>
          </c:extLst>
        </c:ser>
        <c:ser>
          <c:idx val="2"/>
          <c:order val="3"/>
          <c:tx>
            <c:strRef>
              <c:f>'Prog1 Issue Chart Data'!$A$60</c:f>
              <c:strCache>
                <c:ptCount val="1"/>
                <c:pt idx="0">
                  <c:v>PEC</c:v>
                </c:pt>
              </c:strCache>
            </c:strRef>
          </c:tx>
          <c:spPr>
            <a:ln w="38100">
              <a:solidFill>
                <a:srgbClr val="000000"/>
              </a:solidFill>
              <a:prstDash val="solid"/>
            </a:ln>
          </c:spPr>
          <c:invertIfNegative val="0"/>
          <c:dPt>
            <c:idx val="5"/>
            <c:invertIfNegative val="0"/>
            <c:bubble3D val="0"/>
            <c:spPr>
              <a:solidFill>
                <a:schemeClr val="accent1"/>
              </a:solidFill>
              <a:ln w="38100">
                <a:solidFill>
                  <a:srgbClr val="000000"/>
                </a:solidFill>
                <a:prstDash val="solid"/>
              </a:ln>
            </c:spPr>
            <c:extLst xmlns:c16r2="http://schemas.microsoft.com/office/drawing/2015/06/chart">
              <c:ext xmlns:c16="http://schemas.microsoft.com/office/drawing/2014/chart" uri="{C3380CC4-5D6E-409C-BE32-E72D297353CC}">
                <c16:uniqueId val="{0000004C-D809-47FE-A656-07CC48EDDA38}"/>
              </c:ext>
            </c:extLst>
          </c:dPt>
          <c:dPt>
            <c:idx val="11"/>
            <c:invertIfNegative val="0"/>
            <c:bubble3D val="0"/>
            <c:spPr>
              <a:solidFill>
                <a:schemeClr val="tx1"/>
              </a:solidFill>
              <a:ln w="38100">
                <a:solidFill>
                  <a:srgbClr val="000000"/>
                </a:solidFill>
                <a:prstDash val="solid"/>
              </a:ln>
            </c:spPr>
            <c:extLst xmlns:c16r2="http://schemas.microsoft.com/office/drawing/2015/06/chart">
              <c:ext xmlns:c16="http://schemas.microsoft.com/office/drawing/2014/chart" uri="{C3380CC4-5D6E-409C-BE32-E72D297353CC}">
                <c16:uniqueId val="{0000004E-D809-47FE-A656-07CC48EDDA38}"/>
              </c:ext>
            </c:extLst>
          </c:dPt>
          <c:dPt>
            <c:idx val="16"/>
            <c:invertIfNegative val="0"/>
            <c:bubble3D val="0"/>
            <c:spPr>
              <a:solidFill>
                <a:schemeClr val="accent1"/>
              </a:solidFill>
              <a:ln w="38100">
                <a:solidFill>
                  <a:srgbClr val="000000"/>
                </a:solidFill>
                <a:prstDash val="solid"/>
              </a:ln>
            </c:spPr>
            <c:extLst xmlns:c16r2="http://schemas.microsoft.com/office/drawing/2015/06/chart">
              <c:ext xmlns:c16="http://schemas.microsoft.com/office/drawing/2014/chart" uri="{C3380CC4-5D6E-409C-BE32-E72D297353CC}">
                <c16:uniqueId val="{00000050-D809-47FE-A656-07CC48EDDA38}"/>
              </c:ext>
            </c:extLst>
          </c:dPt>
          <c:dLbls>
            <c:dLbl>
              <c:idx val="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51-D809-47FE-A656-07CC48EDDA38}"/>
                </c:ext>
              </c:extLst>
            </c:dLbl>
            <c:dLbl>
              <c:idx val="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52-D809-47FE-A656-07CC48EDDA38}"/>
                </c:ext>
              </c:extLst>
            </c:dLbl>
            <c:dLbl>
              <c:idx val="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53-D809-47FE-A656-07CC48EDDA38}"/>
                </c:ext>
              </c:extLst>
            </c:dLbl>
            <c:dLbl>
              <c:idx val="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54-D809-47FE-A656-07CC48EDDA38}"/>
                </c:ext>
              </c:extLst>
            </c:dLbl>
            <c:dLbl>
              <c:idx val="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55-D809-47FE-A656-07CC48EDDA38}"/>
                </c:ext>
              </c:extLst>
            </c:dLbl>
            <c:dLbl>
              <c:idx val="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4C-D809-47FE-A656-07CC48EDDA38}"/>
                </c:ext>
              </c:extLst>
            </c:dLbl>
            <c:dLbl>
              <c:idx val="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56-D809-47FE-A656-07CC48EDDA38}"/>
                </c:ext>
              </c:extLst>
            </c:dLbl>
            <c:dLbl>
              <c:idx val="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57-D809-47FE-A656-07CC48EDDA38}"/>
                </c:ext>
              </c:extLst>
            </c:dLbl>
            <c:dLbl>
              <c:idx val="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58-D809-47FE-A656-07CC48EDDA38}"/>
                </c:ext>
              </c:extLst>
            </c:dLbl>
            <c:dLbl>
              <c:idx val="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59-D809-47FE-A656-07CC48EDDA38}"/>
                </c:ext>
              </c:extLst>
            </c:dLbl>
            <c:dLbl>
              <c:idx val="10"/>
              <c:tx>
                <c:rich>
                  <a:bodyPr/>
                  <a:lstStyle/>
                  <a:p>
                    <a:r>
                      <a:rPr lang="en-US"/>
                      <a:t>PEC</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5A-D809-47FE-A656-07CC48EDDA38}"/>
                </c:ext>
              </c:extLst>
            </c:dLbl>
            <c:dLbl>
              <c:idx val="1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4E-D809-47FE-A656-07CC48EDDA38}"/>
                </c:ext>
              </c:extLst>
            </c:dLbl>
            <c:dLbl>
              <c:idx val="1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5B-D809-47FE-A656-07CC48EDDA38}"/>
                </c:ext>
              </c:extLst>
            </c:dLbl>
            <c:dLbl>
              <c:idx val="1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5C-D809-47FE-A656-07CC48EDDA38}"/>
                </c:ext>
              </c:extLst>
            </c:dLbl>
            <c:dLbl>
              <c:idx val="1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5D-D809-47FE-A656-07CC48EDDA38}"/>
                </c:ext>
              </c:extLst>
            </c:dLbl>
            <c:dLbl>
              <c:idx val="1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5E-D809-47FE-A656-07CC48EDDA38}"/>
                </c:ext>
              </c:extLst>
            </c:dLbl>
            <c:dLbl>
              <c:idx val="1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50-D809-47FE-A656-07CC48EDDA38}"/>
                </c:ext>
              </c:extLst>
            </c:dLbl>
            <c:dLbl>
              <c:idx val="1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5F-D809-47FE-A656-07CC48EDDA38}"/>
                </c:ext>
              </c:extLst>
            </c:dLbl>
            <c:dLbl>
              <c:idx val="1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60-D809-47FE-A656-07CC48EDDA38}"/>
                </c:ext>
              </c:extLst>
            </c:dLbl>
            <c:dLbl>
              <c:idx val="1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61-D809-47FE-A656-07CC48EDDA38}"/>
                </c:ext>
              </c:extLst>
            </c:dLbl>
            <c:dLbl>
              <c:idx val="2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62-D809-47FE-A656-07CC48EDDA38}"/>
                </c:ext>
              </c:extLst>
            </c:dLbl>
            <c:dLbl>
              <c:idx val="2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63-D809-47FE-A656-07CC48EDDA38}"/>
                </c:ext>
              </c:extLst>
            </c:dLbl>
            <c:dLbl>
              <c:idx val="2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64-D809-47FE-A656-07CC48EDDA38}"/>
                </c:ext>
              </c:extLst>
            </c:dLbl>
            <c:dLbl>
              <c:idx val="2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65-D809-47FE-A656-07CC48EDDA38}"/>
                </c:ext>
              </c:extLst>
            </c:dLbl>
            <c:dLbl>
              <c:idx val="2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66-D809-47FE-A656-07CC48EDDA38}"/>
                </c:ext>
              </c:extLst>
            </c:dLbl>
            <c:dLbl>
              <c:idx val="2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67-D809-47FE-A656-07CC48EDDA38}"/>
                </c:ext>
              </c:extLst>
            </c:dLbl>
            <c:dLbl>
              <c:idx val="2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68-D809-47FE-A656-07CC48EDDA38}"/>
                </c:ext>
              </c:extLst>
            </c:dLbl>
            <c:dLbl>
              <c:idx val="2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69-D809-47FE-A656-07CC48EDDA38}"/>
                </c:ext>
              </c:extLst>
            </c:dLbl>
            <c:dLbl>
              <c:idx val="2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6A-D809-47FE-A656-07CC48EDDA38}"/>
                </c:ext>
              </c:extLst>
            </c:dLbl>
            <c:dLbl>
              <c:idx val="2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6B-D809-47FE-A656-07CC48EDDA38}"/>
                </c:ext>
              </c:extLst>
            </c:dLbl>
            <c:dLbl>
              <c:idx val="3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6C-D809-47FE-A656-07CC48EDDA38}"/>
                </c:ext>
              </c:extLst>
            </c:dLbl>
            <c:dLbl>
              <c:idx val="3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6D-D809-47FE-A656-07CC48EDDA38}"/>
                </c:ext>
              </c:extLst>
            </c:dLbl>
            <c:dLbl>
              <c:idx val="3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6E-D809-47FE-A656-07CC48EDDA38}"/>
                </c:ext>
              </c:extLst>
            </c:dLbl>
            <c:dLbl>
              <c:idx val="3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6F-D809-47FE-A656-07CC48EDDA38}"/>
                </c:ext>
              </c:extLst>
            </c:dLbl>
            <c:dLbl>
              <c:idx val="3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70-D809-47FE-A656-07CC48EDDA38}"/>
                </c:ext>
              </c:extLst>
            </c:dLbl>
            <c:dLbl>
              <c:idx val="3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71-D809-47FE-A656-07CC48EDDA38}"/>
                </c:ext>
              </c:extLst>
            </c:dLbl>
            <c:dLbl>
              <c:idx val="3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72-D809-47FE-A656-07CC48EDDA38}"/>
                </c:ext>
              </c:extLst>
            </c:dLbl>
            <c:dLbl>
              <c:idx val="3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73-D809-47FE-A656-07CC48EDDA38}"/>
                </c:ext>
              </c:extLst>
            </c:dLbl>
            <c:dLbl>
              <c:idx val="3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74-D809-47FE-A656-07CC48EDDA38}"/>
                </c:ext>
              </c:extLst>
            </c:dLbl>
            <c:dLbl>
              <c:idx val="3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75-D809-47FE-A656-07CC48EDDA38}"/>
                </c:ext>
              </c:extLst>
            </c:dLbl>
            <c:dLbl>
              <c:idx val="4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76-D809-47FE-A656-07CC48EDDA38}"/>
                </c:ext>
              </c:extLst>
            </c:dLbl>
            <c:dLbl>
              <c:idx val="4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77-D809-47FE-A656-07CC48EDDA38}"/>
                </c:ext>
              </c:extLst>
            </c:dLbl>
            <c:dLbl>
              <c:idx val="4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78-D809-47FE-A656-07CC48EDDA38}"/>
                </c:ext>
              </c:extLst>
            </c:dLbl>
            <c:dLbl>
              <c:idx val="4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79-D809-47FE-A656-07CC48EDDA38}"/>
                </c:ext>
              </c:extLst>
            </c:dLbl>
            <c:dLbl>
              <c:idx val="4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7A-D809-47FE-A656-07CC48EDDA38}"/>
                </c:ext>
              </c:extLst>
            </c:dLbl>
            <c:dLbl>
              <c:idx val="4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7B-D809-47FE-A656-07CC48EDDA38}"/>
                </c:ext>
              </c:extLst>
            </c:dLbl>
            <c:dLbl>
              <c:idx val="4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7C-D809-47FE-A656-07CC48EDDA38}"/>
                </c:ext>
              </c:extLst>
            </c:dLbl>
            <c:dLbl>
              <c:idx val="4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7D-D809-47FE-A656-07CC48EDDA38}"/>
                </c:ext>
              </c:extLst>
            </c:dLbl>
            <c:dLbl>
              <c:idx val="4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7E-D809-47FE-A656-07CC48EDDA38}"/>
                </c:ext>
              </c:extLst>
            </c:dLbl>
            <c:dLbl>
              <c:idx val="4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7F-D809-47FE-A656-07CC48EDDA38}"/>
                </c:ext>
              </c:extLst>
            </c:dLbl>
            <c:dLbl>
              <c:idx val="5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80-D809-47FE-A656-07CC48EDDA38}"/>
                </c:ext>
              </c:extLst>
            </c:dLbl>
            <c:dLbl>
              <c:idx val="5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81-D809-47FE-A656-07CC48EDDA38}"/>
                </c:ext>
              </c:extLst>
            </c:dLbl>
            <c:dLbl>
              <c:idx val="5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82-D809-47FE-A656-07CC48EDDA38}"/>
                </c:ext>
              </c:extLst>
            </c:dLbl>
            <c:dLbl>
              <c:idx val="5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83-D809-47FE-A656-07CC48EDDA38}"/>
                </c:ext>
              </c:extLst>
            </c:dLbl>
            <c:dLbl>
              <c:idx val="5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84-D809-47FE-A656-07CC48EDDA38}"/>
                </c:ext>
              </c:extLst>
            </c:dLbl>
            <c:dLbl>
              <c:idx val="5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85-D809-47FE-A656-07CC48EDDA38}"/>
                </c:ext>
              </c:extLst>
            </c:dLbl>
            <c:dLbl>
              <c:idx val="5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86-D809-47FE-A656-07CC48EDDA38}"/>
                </c:ext>
              </c:extLst>
            </c:dLbl>
            <c:dLbl>
              <c:idx val="5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87-D809-47FE-A656-07CC48EDDA38}"/>
                </c:ext>
              </c:extLst>
            </c:dLbl>
            <c:dLbl>
              <c:idx val="5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88-D809-47FE-A656-07CC48EDDA38}"/>
                </c:ext>
              </c:extLst>
            </c:dLbl>
            <c:dLbl>
              <c:idx val="5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89-D809-47FE-A656-07CC48EDDA38}"/>
                </c:ext>
              </c:extLst>
            </c:dLbl>
            <c:dLbl>
              <c:idx val="6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8A-D809-47FE-A656-07CC48EDDA38}"/>
                </c:ext>
              </c:extLst>
            </c:dLbl>
            <c:dLbl>
              <c:idx val="6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8B-D809-47FE-A656-07CC48EDDA38}"/>
                </c:ext>
              </c:extLst>
            </c:dLbl>
            <c:dLbl>
              <c:idx val="6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8C-D809-47FE-A656-07CC48EDDA38}"/>
                </c:ext>
              </c:extLst>
            </c:dLbl>
            <c:dLbl>
              <c:idx val="6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8D-D809-47FE-A656-07CC48EDDA38}"/>
                </c:ext>
              </c:extLst>
            </c:dLbl>
            <c:dLbl>
              <c:idx val="6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8E-D809-47FE-A656-07CC48EDDA38}"/>
                </c:ext>
              </c:extLst>
            </c:dLbl>
            <c:dLbl>
              <c:idx val="6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8F-D809-47FE-A656-07CC48EDDA38}"/>
                </c:ext>
              </c:extLst>
            </c:dLbl>
            <c:dLbl>
              <c:idx val="6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90-D809-47FE-A656-07CC48EDDA38}"/>
                </c:ext>
              </c:extLst>
            </c:dLbl>
            <c:dLbl>
              <c:idx val="6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91-D809-47FE-A656-07CC48EDDA38}"/>
                </c:ext>
              </c:extLst>
            </c:dLbl>
            <c:dLbl>
              <c:idx val="6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92-D809-47FE-A656-07CC48EDDA38}"/>
                </c:ext>
              </c:extLst>
            </c:dLbl>
            <c:dLbl>
              <c:idx val="6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93-D809-47FE-A656-07CC48EDDA38}"/>
                </c:ext>
              </c:extLst>
            </c:dLbl>
            <c:dLbl>
              <c:idx val="7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94-D809-47FE-A656-07CC48EDDA38}"/>
                </c:ext>
              </c:extLst>
            </c:dLbl>
            <c:spPr>
              <a:noFill/>
              <a:ln>
                <a:noFill/>
              </a:ln>
              <a:effectLst/>
            </c:sp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ext>
            </c:extLst>
          </c:dLbls>
          <c:cat>
            <c:numRef>
              <c:f>'Prog1 Issue Chart Data'!$C$3:$BU$3</c:f>
              <c:numCache>
                <c:formatCode>[$-407]d/\ mmm\ yy;@</c:formatCode>
                <c:ptCount val="71"/>
                <c:pt idx="0">
                  <c:v>367</c:v>
                </c:pt>
                <c:pt idx="1">
                  <c:v>381</c:v>
                </c:pt>
                <c:pt idx="2">
                  <c:v>395</c:v>
                </c:pt>
                <c:pt idx="3">
                  <c:v>409</c:v>
                </c:pt>
                <c:pt idx="4">
                  <c:v>423</c:v>
                </c:pt>
                <c:pt idx="5">
                  <c:v>426</c:v>
                </c:pt>
                <c:pt idx="6">
                  <c:v>451</c:v>
                </c:pt>
                <c:pt idx="7">
                  <c:v>465</c:v>
                </c:pt>
                <c:pt idx="8">
                  <c:v>479</c:v>
                </c:pt>
                <c:pt idx="9">
                  <c:v>493</c:v>
                </c:pt>
                <c:pt idx="10">
                  <c:v>507</c:v>
                </c:pt>
                <c:pt idx="11">
                  <c:v>521</c:v>
                </c:pt>
                <c:pt idx="12">
                  <c:v>535</c:v>
                </c:pt>
                <c:pt idx="13">
                  <c:v>549</c:v>
                </c:pt>
                <c:pt idx="14">
                  <c:v>563</c:v>
                </c:pt>
                <c:pt idx="15">
                  <c:v>577</c:v>
                </c:pt>
                <c:pt idx="16">
                  <c:v>591</c:v>
                </c:pt>
                <c:pt idx="17">
                  <c:v>605</c:v>
                </c:pt>
                <c:pt idx="18">
                  <c:v>619</c:v>
                </c:pt>
                <c:pt idx="19">
                  <c:v>633</c:v>
                </c:pt>
                <c:pt idx="20">
                  <c:v>647</c:v>
                </c:pt>
                <c:pt idx="21">
                  <c:v>661</c:v>
                </c:pt>
                <c:pt idx="22">
                  <c:v>675</c:v>
                </c:pt>
                <c:pt idx="23">
                  <c:v>689</c:v>
                </c:pt>
                <c:pt idx="24">
                  <c:v>703</c:v>
                </c:pt>
                <c:pt idx="25">
                  <c:v>717</c:v>
                </c:pt>
                <c:pt idx="26">
                  <c:v>731</c:v>
                </c:pt>
                <c:pt idx="27">
                  <c:v>745</c:v>
                </c:pt>
                <c:pt idx="28">
                  <c:v>759</c:v>
                </c:pt>
                <c:pt idx="29">
                  <c:v>773</c:v>
                </c:pt>
                <c:pt idx="30">
                  <c:v>787</c:v>
                </c:pt>
                <c:pt idx="31">
                  <c:v>801</c:v>
                </c:pt>
                <c:pt idx="32">
                  <c:v>815</c:v>
                </c:pt>
                <c:pt idx="33">
                  <c:v>829</c:v>
                </c:pt>
                <c:pt idx="34">
                  <c:v>843</c:v>
                </c:pt>
                <c:pt idx="35">
                  <c:v>857</c:v>
                </c:pt>
                <c:pt idx="36">
                  <c:v>871</c:v>
                </c:pt>
                <c:pt idx="37">
                  <c:v>885</c:v>
                </c:pt>
                <c:pt idx="38">
                  <c:v>899</c:v>
                </c:pt>
                <c:pt idx="39">
                  <c:v>913</c:v>
                </c:pt>
                <c:pt idx="40">
                  <c:v>927</c:v>
                </c:pt>
                <c:pt idx="41">
                  <c:v>941</c:v>
                </c:pt>
                <c:pt idx="42">
                  <c:v>955</c:v>
                </c:pt>
                <c:pt idx="43">
                  <c:v>969</c:v>
                </c:pt>
                <c:pt idx="44">
                  <c:v>983</c:v>
                </c:pt>
                <c:pt idx="45">
                  <c:v>997</c:v>
                </c:pt>
                <c:pt idx="46">
                  <c:v>1011</c:v>
                </c:pt>
                <c:pt idx="47">
                  <c:v>1025</c:v>
                </c:pt>
                <c:pt idx="48">
                  <c:v>1039</c:v>
                </c:pt>
                <c:pt idx="49">
                  <c:v>1053</c:v>
                </c:pt>
                <c:pt idx="50">
                  <c:v>1067</c:v>
                </c:pt>
                <c:pt idx="51">
                  <c:v>1081</c:v>
                </c:pt>
                <c:pt idx="52">
                  <c:v>1095</c:v>
                </c:pt>
                <c:pt idx="53">
                  <c:v>1109</c:v>
                </c:pt>
                <c:pt idx="54">
                  <c:v>1123</c:v>
                </c:pt>
                <c:pt idx="55">
                  <c:v>1137</c:v>
                </c:pt>
                <c:pt idx="56">
                  <c:v>1151</c:v>
                </c:pt>
                <c:pt idx="57">
                  <c:v>1165</c:v>
                </c:pt>
                <c:pt idx="58">
                  <c:v>1179</c:v>
                </c:pt>
                <c:pt idx="59">
                  <c:v>1193</c:v>
                </c:pt>
                <c:pt idx="60">
                  <c:v>1207</c:v>
                </c:pt>
                <c:pt idx="61">
                  <c:v>1221</c:v>
                </c:pt>
                <c:pt idx="62">
                  <c:v>1235</c:v>
                </c:pt>
                <c:pt idx="63">
                  <c:v>1249</c:v>
                </c:pt>
                <c:pt idx="64">
                  <c:v>1263</c:v>
                </c:pt>
                <c:pt idx="65">
                  <c:v>1277</c:v>
                </c:pt>
                <c:pt idx="66">
                  <c:v>1291</c:v>
                </c:pt>
                <c:pt idx="67">
                  <c:v>1305</c:v>
                </c:pt>
                <c:pt idx="68">
                  <c:v>1319</c:v>
                </c:pt>
                <c:pt idx="69">
                  <c:v>1333</c:v>
                </c:pt>
                <c:pt idx="70">
                  <c:v>1347</c:v>
                </c:pt>
              </c:numCache>
            </c:numRef>
          </c:cat>
          <c:val>
            <c:numRef>
              <c:f>'Prog1 Issue Chart Data'!$C$60:$BU$60</c:f>
              <c:numCache>
                <c:formatCode>General</c:formatCode>
                <c:ptCount val="71"/>
                <c:pt idx="0">
                  <c:v>0</c:v>
                </c:pt>
                <c:pt idx="1">
                  <c:v>0</c:v>
                </c:pt>
                <c:pt idx="2">
                  <c:v>0</c:v>
                </c:pt>
                <c:pt idx="3">
                  <c:v>0</c:v>
                </c:pt>
                <c:pt idx="4">
                  <c:v>0</c:v>
                </c:pt>
                <c:pt idx="5">
                  <c:v>0</c:v>
                </c:pt>
                <c:pt idx="6">
                  <c:v>0</c:v>
                </c:pt>
                <c:pt idx="7">
                  <c:v>0</c:v>
                </c:pt>
                <c:pt idx="8">
                  <c:v>0</c:v>
                </c:pt>
                <c:pt idx="9">
                  <c:v>0</c:v>
                </c:pt>
                <c:pt idx="10">
                  <c:v>20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numCache>
            </c:numRef>
          </c:val>
          <c:extLst xmlns:c16r2="http://schemas.microsoft.com/office/drawing/2015/06/chart">
            <c:ext xmlns:c16="http://schemas.microsoft.com/office/drawing/2014/chart" uri="{C3380CC4-5D6E-409C-BE32-E72D297353CC}">
              <c16:uniqueId val="{00000095-D809-47FE-A656-07CC48EDDA38}"/>
            </c:ext>
          </c:extLst>
        </c:ser>
        <c:ser>
          <c:idx val="4"/>
          <c:order val="4"/>
          <c:tx>
            <c:strRef>
              <c:f>'Prog1 Issue Chart Data'!$A$61</c:f>
              <c:strCache>
                <c:ptCount val="1"/>
                <c:pt idx="0">
                  <c:v>FEC</c:v>
                </c:pt>
              </c:strCache>
            </c:strRef>
          </c:tx>
          <c:spPr>
            <a:ln w="38100">
              <a:solidFill>
                <a:srgbClr val="000000"/>
              </a:solidFill>
              <a:prstDash val="solid"/>
            </a:ln>
          </c:spPr>
          <c:invertIfNegative val="0"/>
          <c:dPt>
            <c:idx val="3"/>
            <c:invertIfNegative val="0"/>
            <c:bubble3D val="0"/>
            <c:extLst xmlns:c16r2="http://schemas.microsoft.com/office/drawing/2015/06/chart">
              <c:ext xmlns:c16="http://schemas.microsoft.com/office/drawing/2014/chart" uri="{C3380CC4-5D6E-409C-BE32-E72D297353CC}">
                <c16:uniqueId val="{00000096-D809-47FE-A656-07CC48EDDA38}"/>
              </c:ext>
            </c:extLst>
          </c:dPt>
          <c:dLbls>
            <c:dLbl>
              <c:idx val="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97-D809-47FE-A656-07CC48EDDA38}"/>
                </c:ext>
              </c:extLst>
            </c:dLbl>
            <c:dLbl>
              <c:idx val="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98-D809-47FE-A656-07CC48EDDA38}"/>
                </c:ext>
              </c:extLst>
            </c:dLbl>
            <c:dLbl>
              <c:idx val="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99-D809-47FE-A656-07CC48EDDA38}"/>
                </c:ext>
              </c:extLst>
            </c:dLbl>
            <c:dLbl>
              <c:idx val="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96-D809-47FE-A656-07CC48EDDA38}"/>
                </c:ext>
              </c:extLst>
            </c:dLbl>
            <c:dLbl>
              <c:idx val="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9A-D809-47FE-A656-07CC48EDDA38}"/>
                </c:ext>
              </c:extLst>
            </c:dLbl>
            <c:dLbl>
              <c:idx val="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9B-D809-47FE-A656-07CC48EDDA38}"/>
                </c:ext>
              </c:extLst>
            </c:dLbl>
            <c:dLbl>
              <c:idx val="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9C-D809-47FE-A656-07CC48EDDA38}"/>
                </c:ext>
              </c:extLst>
            </c:dLbl>
            <c:dLbl>
              <c:idx val="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9D-D809-47FE-A656-07CC48EDDA38}"/>
                </c:ext>
              </c:extLst>
            </c:dLbl>
            <c:dLbl>
              <c:idx val="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9E-D809-47FE-A656-07CC48EDDA38}"/>
                </c:ext>
              </c:extLst>
            </c:dLbl>
            <c:dLbl>
              <c:idx val="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9F-D809-47FE-A656-07CC48EDDA38}"/>
                </c:ext>
              </c:extLst>
            </c:dLbl>
            <c:dLbl>
              <c:idx val="1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A0-D809-47FE-A656-07CC48EDDA38}"/>
                </c:ext>
              </c:extLst>
            </c:dLbl>
            <c:dLbl>
              <c:idx val="1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A1-D809-47FE-A656-07CC48EDDA38}"/>
                </c:ext>
              </c:extLst>
            </c:dLbl>
            <c:dLbl>
              <c:idx val="1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A2-D809-47FE-A656-07CC48EDDA38}"/>
                </c:ext>
              </c:extLst>
            </c:dLbl>
            <c:dLbl>
              <c:idx val="1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A3-D809-47FE-A656-07CC48EDDA38}"/>
                </c:ext>
              </c:extLst>
            </c:dLbl>
            <c:dLbl>
              <c:idx val="1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A4-D809-47FE-A656-07CC48EDDA38}"/>
                </c:ext>
              </c:extLst>
            </c:dLbl>
            <c:dLbl>
              <c:idx val="1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A5-D809-47FE-A656-07CC48EDDA38}"/>
                </c:ext>
              </c:extLst>
            </c:dLbl>
            <c:dLbl>
              <c:idx val="16"/>
              <c:tx>
                <c:rich>
                  <a:bodyPr/>
                  <a:lstStyle/>
                  <a:p>
                    <a:r>
                      <a:rPr lang="en-US"/>
                      <a:t>FEC</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A6-D809-47FE-A656-07CC48EDDA38}"/>
                </c:ext>
              </c:extLst>
            </c:dLbl>
            <c:dLbl>
              <c:idx val="1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A7-D809-47FE-A656-07CC48EDDA38}"/>
                </c:ext>
              </c:extLst>
            </c:dLbl>
            <c:dLbl>
              <c:idx val="1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A8-D809-47FE-A656-07CC48EDDA38}"/>
                </c:ext>
              </c:extLst>
            </c:dLbl>
            <c:dLbl>
              <c:idx val="1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A9-D809-47FE-A656-07CC48EDDA38}"/>
                </c:ext>
              </c:extLst>
            </c:dLbl>
            <c:dLbl>
              <c:idx val="2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AA-D809-47FE-A656-07CC48EDDA38}"/>
                </c:ext>
              </c:extLst>
            </c:dLbl>
            <c:dLbl>
              <c:idx val="2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AB-D809-47FE-A656-07CC48EDDA38}"/>
                </c:ext>
              </c:extLst>
            </c:dLbl>
            <c:dLbl>
              <c:idx val="2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AC-D809-47FE-A656-07CC48EDDA38}"/>
                </c:ext>
              </c:extLst>
            </c:dLbl>
            <c:dLbl>
              <c:idx val="2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AD-D809-47FE-A656-07CC48EDDA38}"/>
                </c:ext>
              </c:extLst>
            </c:dLbl>
            <c:dLbl>
              <c:idx val="2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AE-D809-47FE-A656-07CC48EDDA38}"/>
                </c:ext>
              </c:extLst>
            </c:dLbl>
            <c:dLbl>
              <c:idx val="2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AF-D809-47FE-A656-07CC48EDDA38}"/>
                </c:ext>
              </c:extLst>
            </c:dLbl>
            <c:dLbl>
              <c:idx val="2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B0-D809-47FE-A656-07CC48EDDA38}"/>
                </c:ext>
              </c:extLst>
            </c:dLbl>
            <c:dLbl>
              <c:idx val="2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B1-D809-47FE-A656-07CC48EDDA38}"/>
                </c:ext>
              </c:extLst>
            </c:dLbl>
            <c:dLbl>
              <c:idx val="2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B2-D809-47FE-A656-07CC48EDDA38}"/>
                </c:ext>
              </c:extLst>
            </c:dLbl>
            <c:dLbl>
              <c:idx val="2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B3-D809-47FE-A656-07CC48EDDA38}"/>
                </c:ext>
              </c:extLst>
            </c:dLbl>
            <c:dLbl>
              <c:idx val="3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B4-D809-47FE-A656-07CC48EDDA38}"/>
                </c:ext>
              </c:extLst>
            </c:dLbl>
            <c:dLbl>
              <c:idx val="3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B5-D809-47FE-A656-07CC48EDDA38}"/>
                </c:ext>
              </c:extLst>
            </c:dLbl>
            <c:dLbl>
              <c:idx val="3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B6-D809-47FE-A656-07CC48EDDA38}"/>
                </c:ext>
              </c:extLst>
            </c:dLbl>
            <c:dLbl>
              <c:idx val="3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B7-D809-47FE-A656-07CC48EDDA38}"/>
                </c:ext>
              </c:extLst>
            </c:dLbl>
            <c:dLbl>
              <c:idx val="3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B8-D809-47FE-A656-07CC48EDDA38}"/>
                </c:ext>
              </c:extLst>
            </c:dLbl>
            <c:dLbl>
              <c:idx val="3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B9-D809-47FE-A656-07CC48EDDA38}"/>
                </c:ext>
              </c:extLst>
            </c:dLbl>
            <c:dLbl>
              <c:idx val="3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BA-D809-47FE-A656-07CC48EDDA38}"/>
                </c:ext>
              </c:extLst>
            </c:dLbl>
            <c:dLbl>
              <c:idx val="3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BB-D809-47FE-A656-07CC48EDDA38}"/>
                </c:ext>
              </c:extLst>
            </c:dLbl>
            <c:dLbl>
              <c:idx val="3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BC-D809-47FE-A656-07CC48EDDA38}"/>
                </c:ext>
              </c:extLst>
            </c:dLbl>
            <c:dLbl>
              <c:idx val="3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BD-D809-47FE-A656-07CC48EDDA38}"/>
                </c:ext>
              </c:extLst>
            </c:dLbl>
            <c:dLbl>
              <c:idx val="4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BE-D809-47FE-A656-07CC48EDDA38}"/>
                </c:ext>
              </c:extLst>
            </c:dLbl>
            <c:dLbl>
              <c:idx val="4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BF-D809-47FE-A656-07CC48EDDA38}"/>
                </c:ext>
              </c:extLst>
            </c:dLbl>
            <c:dLbl>
              <c:idx val="4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C0-D809-47FE-A656-07CC48EDDA38}"/>
                </c:ext>
              </c:extLst>
            </c:dLbl>
            <c:dLbl>
              <c:idx val="4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C1-D809-47FE-A656-07CC48EDDA38}"/>
                </c:ext>
              </c:extLst>
            </c:dLbl>
            <c:dLbl>
              <c:idx val="4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C2-D809-47FE-A656-07CC48EDDA38}"/>
                </c:ext>
              </c:extLst>
            </c:dLbl>
            <c:dLbl>
              <c:idx val="4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C3-D809-47FE-A656-07CC48EDDA38}"/>
                </c:ext>
              </c:extLst>
            </c:dLbl>
            <c:dLbl>
              <c:idx val="4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C4-D809-47FE-A656-07CC48EDDA38}"/>
                </c:ext>
              </c:extLst>
            </c:dLbl>
            <c:dLbl>
              <c:idx val="4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C5-D809-47FE-A656-07CC48EDDA38}"/>
                </c:ext>
              </c:extLst>
            </c:dLbl>
            <c:dLbl>
              <c:idx val="4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C6-D809-47FE-A656-07CC48EDDA38}"/>
                </c:ext>
              </c:extLst>
            </c:dLbl>
            <c:dLbl>
              <c:idx val="4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C7-D809-47FE-A656-07CC48EDDA38}"/>
                </c:ext>
              </c:extLst>
            </c:dLbl>
            <c:dLbl>
              <c:idx val="5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C8-D809-47FE-A656-07CC48EDDA38}"/>
                </c:ext>
              </c:extLst>
            </c:dLbl>
            <c:dLbl>
              <c:idx val="5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C9-D809-47FE-A656-07CC48EDDA38}"/>
                </c:ext>
              </c:extLst>
            </c:dLbl>
            <c:dLbl>
              <c:idx val="5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CA-D809-47FE-A656-07CC48EDDA38}"/>
                </c:ext>
              </c:extLst>
            </c:dLbl>
            <c:dLbl>
              <c:idx val="5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CB-D809-47FE-A656-07CC48EDDA38}"/>
                </c:ext>
              </c:extLst>
            </c:dLbl>
            <c:dLbl>
              <c:idx val="5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CC-D809-47FE-A656-07CC48EDDA38}"/>
                </c:ext>
              </c:extLst>
            </c:dLbl>
            <c:dLbl>
              <c:idx val="5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CD-D809-47FE-A656-07CC48EDDA38}"/>
                </c:ext>
              </c:extLst>
            </c:dLbl>
            <c:dLbl>
              <c:idx val="5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CE-D809-47FE-A656-07CC48EDDA38}"/>
                </c:ext>
              </c:extLst>
            </c:dLbl>
            <c:dLbl>
              <c:idx val="5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CF-D809-47FE-A656-07CC48EDDA38}"/>
                </c:ext>
              </c:extLst>
            </c:dLbl>
            <c:dLbl>
              <c:idx val="5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D0-D809-47FE-A656-07CC48EDDA38}"/>
                </c:ext>
              </c:extLst>
            </c:dLbl>
            <c:dLbl>
              <c:idx val="5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D1-D809-47FE-A656-07CC48EDDA38}"/>
                </c:ext>
              </c:extLst>
            </c:dLbl>
            <c:dLbl>
              <c:idx val="6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D2-D809-47FE-A656-07CC48EDDA38}"/>
                </c:ext>
              </c:extLst>
            </c:dLbl>
            <c:dLbl>
              <c:idx val="6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D3-D809-47FE-A656-07CC48EDDA38}"/>
                </c:ext>
              </c:extLst>
            </c:dLbl>
            <c:dLbl>
              <c:idx val="6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D4-D809-47FE-A656-07CC48EDDA38}"/>
                </c:ext>
              </c:extLst>
            </c:dLbl>
            <c:dLbl>
              <c:idx val="6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D5-D809-47FE-A656-07CC48EDDA38}"/>
                </c:ext>
              </c:extLst>
            </c:dLbl>
            <c:dLbl>
              <c:idx val="6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D6-D809-47FE-A656-07CC48EDDA38}"/>
                </c:ext>
              </c:extLst>
            </c:dLbl>
            <c:dLbl>
              <c:idx val="6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D7-D809-47FE-A656-07CC48EDDA38}"/>
                </c:ext>
              </c:extLst>
            </c:dLbl>
            <c:dLbl>
              <c:idx val="6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D8-D809-47FE-A656-07CC48EDDA38}"/>
                </c:ext>
              </c:extLst>
            </c:dLbl>
            <c:dLbl>
              <c:idx val="6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D9-D809-47FE-A656-07CC48EDDA38}"/>
                </c:ext>
              </c:extLst>
            </c:dLbl>
            <c:dLbl>
              <c:idx val="6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DA-D809-47FE-A656-07CC48EDDA38}"/>
                </c:ext>
              </c:extLst>
            </c:dLbl>
            <c:dLbl>
              <c:idx val="6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DB-D809-47FE-A656-07CC48EDDA38}"/>
                </c:ext>
              </c:extLst>
            </c:dLbl>
            <c:dLbl>
              <c:idx val="7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DC-D809-47FE-A656-07CC48EDDA38}"/>
                </c:ext>
              </c:extLst>
            </c:dLbl>
            <c:spPr>
              <a:noFill/>
              <a:ln>
                <a:noFill/>
              </a:ln>
              <a:effectLst/>
            </c:sp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ext>
            </c:extLst>
          </c:dLbls>
          <c:cat>
            <c:numRef>
              <c:f>'Prog1 Issue Chart Data'!$C$1:$BU$1</c:f>
              <c:numCache>
                <c:formatCode>General</c:formatCode>
                <c:ptCount val="71"/>
              </c:numCache>
            </c:numRef>
          </c:cat>
          <c:val>
            <c:numRef>
              <c:f>'Prog1 Issue Chart Data'!$C$61:$BU$61</c:f>
              <c:numCache>
                <c:formatCode>General</c:formatCode>
                <c:ptCount val="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numCache>
            </c:numRef>
          </c:val>
          <c:extLst xmlns:c16r2="http://schemas.microsoft.com/office/drawing/2015/06/chart">
            <c:ext xmlns:c16="http://schemas.microsoft.com/office/drawing/2014/chart" uri="{C3380CC4-5D6E-409C-BE32-E72D297353CC}">
              <c16:uniqueId val="{000000DD-D809-47FE-A656-07CC48EDDA38}"/>
            </c:ext>
          </c:extLst>
        </c:ser>
        <c:ser>
          <c:idx val="5"/>
          <c:order val="5"/>
          <c:tx>
            <c:strRef>
              <c:f>'Prog1 Issue Chart Data'!$A$62</c:f>
              <c:strCache>
                <c:ptCount val="1"/>
                <c:pt idx="0">
                  <c:v>TT</c:v>
                </c:pt>
              </c:strCache>
            </c:strRef>
          </c:tx>
          <c:spPr>
            <a:ln w="38100">
              <a:solidFill>
                <a:srgbClr val="000000"/>
              </a:solidFill>
              <a:prstDash val="solid"/>
            </a:ln>
          </c:spPr>
          <c:invertIfNegative val="0"/>
          <c:dLbls>
            <c:dLbl>
              <c:idx val="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DE-D809-47FE-A656-07CC48EDDA38}"/>
                </c:ext>
              </c:extLst>
            </c:dLbl>
            <c:dLbl>
              <c:idx val="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DF-D809-47FE-A656-07CC48EDDA38}"/>
                </c:ext>
              </c:extLst>
            </c:dLbl>
            <c:dLbl>
              <c:idx val="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E0-D809-47FE-A656-07CC48EDDA38}"/>
                </c:ext>
              </c:extLst>
            </c:dLbl>
            <c:dLbl>
              <c:idx val="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E1-D809-47FE-A656-07CC48EDDA38}"/>
                </c:ext>
              </c:extLst>
            </c:dLbl>
            <c:dLbl>
              <c:idx val="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E2-D809-47FE-A656-07CC48EDDA38}"/>
                </c:ext>
              </c:extLst>
            </c:dLbl>
            <c:dLbl>
              <c:idx val="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E3-D809-47FE-A656-07CC48EDDA38}"/>
                </c:ext>
              </c:extLst>
            </c:dLbl>
            <c:dLbl>
              <c:idx val="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E4-D809-47FE-A656-07CC48EDDA38}"/>
                </c:ext>
              </c:extLst>
            </c:dLbl>
            <c:dLbl>
              <c:idx val="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E5-D809-47FE-A656-07CC48EDDA38}"/>
                </c:ext>
              </c:extLst>
            </c:dLbl>
            <c:dLbl>
              <c:idx val="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E6-D809-47FE-A656-07CC48EDDA38}"/>
                </c:ext>
              </c:extLst>
            </c:dLbl>
            <c:dLbl>
              <c:idx val="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E7-D809-47FE-A656-07CC48EDDA38}"/>
                </c:ext>
              </c:extLst>
            </c:dLbl>
            <c:dLbl>
              <c:idx val="1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E8-D809-47FE-A656-07CC48EDDA38}"/>
                </c:ext>
              </c:extLst>
            </c:dLbl>
            <c:dLbl>
              <c:idx val="1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E9-D809-47FE-A656-07CC48EDDA38}"/>
                </c:ext>
              </c:extLst>
            </c:dLbl>
            <c:dLbl>
              <c:idx val="1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EA-D809-47FE-A656-07CC48EDDA38}"/>
                </c:ext>
              </c:extLst>
            </c:dLbl>
            <c:dLbl>
              <c:idx val="1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EB-D809-47FE-A656-07CC48EDDA38}"/>
                </c:ext>
              </c:extLst>
            </c:dLbl>
            <c:dLbl>
              <c:idx val="1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EC-D809-47FE-A656-07CC48EDDA38}"/>
                </c:ext>
              </c:extLst>
            </c:dLbl>
            <c:dLbl>
              <c:idx val="1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ED-D809-47FE-A656-07CC48EDDA38}"/>
                </c:ext>
              </c:extLst>
            </c:dLbl>
            <c:dLbl>
              <c:idx val="1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EE-D809-47FE-A656-07CC48EDDA38}"/>
                </c:ext>
              </c:extLst>
            </c:dLbl>
            <c:dLbl>
              <c:idx val="1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EF-D809-47FE-A656-07CC48EDDA38}"/>
                </c:ext>
              </c:extLst>
            </c:dLbl>
            <c:dLbl>
              <c:idx val="1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F0-D809-47FE-A656-07CC48EDDA38}"/>
                </c:ext>
              </c:extLst>
            </c:dLbl>
            <c:dLbl>
              <c:idx val="1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F1-D809-47FE-A656-07CC48EDDA38}"/>
                </c:ext>
              </c:extLst>
            </c:dLbl>
            <c:dLbl>
              <c:idx val="2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F2-D809-47FE-A656-07CC48EDDA38}"/>
                </c:ext>
              </c:extLst>
            </c:dLbl>
            <c:dLbl>
              <c:idx val="2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F3-D809-47FE-A656-07CC48EDDA38}"/>
                </c:ext>
              </c:extLst>
            </c:dLbl>
            <c:dLbl>
              <c:idx val="22"/>
              <c:tx>
                <c:rich>
                  <a:bodyPr/>
                  <a:lstStyle/>
                  <a:p>
                    <a:r>
                      <a:rPr lang="en-US"/>
                      <a:t>TT</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F4-D809-47FE-A656-07CC48EDDA38}"/>
                </c:ext>
              </c:extLst>
            </c:dLbl>
            <c:dLbl>
              <c:idx val="2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F5-D809-47FE-A656-07CC48EDDA38}"/>
                </c:ext>
              </c:extLst>
            </c:dLbl>
            <c:dLbl>
              <c:idx val="2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F6-D809-47FE-A656-07CC48EDDA38}"/>
                </c:ext>
              </c:extLst>
            </c:dLbl>
            <c:dLbl>
              <c:idx val="2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F7-D809-47FE-A656-07CC48EDDA38}"/>
                </c:ext>
              </c:extLst>
            </c:dLbl>
            <c:dLbl>
              <c:idx val="2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F8-D809-47FE-A656-07CC48EDDA38}"/>
                </c:ext>
              </c:extLst>
            </c:dLbl>
            <c:dLbl>
              <c:idx val="2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F9-D809-47FE-A656-07CC48EDDA38}"/>
                </c:ext>
              </c:extLst>
            </c:dLbl>
            <c:dLbl>
              <c:idx val="2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FA-D809-47FE-A656-07CC48EDDA38}"/>
                </c:ext>
              </c:extLst>
            </c:dLbl>
            <c:dLbl>
              <c:idx val="2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FB-D809-47FE-A656-07CC48EDDA38}"/>
                </c:ext>
              </c:extLst>
            </c:dLbl>
            <c:dLbl>
              <c:idx val="3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FC-D809-47FE-A656-07CC48EDDA38}"/>
                </c:ext>
              </c:extLst>
            </c:dLbl>
            <c:dLbl>
              <c:idx val="3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FD-D809-47FE-A656-07CC48EDDA38}"/>
                </c:ext>
              </c:extLst>
            </c:dLbl>
            <c:dLbl>
              <c:idx val="3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FE-D809-47FE-A656-07CC48EDDA38}"/>
                </c:ext>
              </c:extLst>
            </c:dLbl>
            <c:dLbl>
              <c:idx val="3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FF-D809-47FE-A656-07CC48EDDA38}"/>
                </c:ext>
              </c:extLst>
            </c:dLbl>
            <c:dLbl>
              <c:idx val="3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00-D809-47FE-A656-07CC48EDDA38}"/>
                </c:ext>
              </c:extLst>
            </c:dLbl>
            <c:dLbl>
              <c:idx val="3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01-D809-47FE-A656-07CC48EDDA38}"/>
                </c:ext>
              </c:extLst>
            </c:dLbl>
            <c:dLbl>
              <c:idx val="3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02-D809-47FE-A656-07CC48EDDA38}"/>
                </c:ext>
              </c:extLst>
            </c:dLbl>
            <c:dLbl>
              <c:idx val="3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03-D809-47FE-A656-07CC48EDDA38}"/>
                </c:ext>
              </c:extLst>
            </c:dLbl>
            <c:dLbl>
              <c:idx val="3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04-D809-47FE-A656-07CC48EDDA38}"/>
                </c:ext>
              </c:extLst>
            </c:dLbl>
            <c:dLbl>
              <c:idx val="3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05-D809-47FE-A656-07CC48EDDA38}"/>
                </c:ext>
              </c:extLst>
            </c:dLbl>
            <c:dLbl>
              <c:idx val="4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06-D809-47FE-A656-07CC48EDDA38}"/>
                </c:ext>
              </c:extLst>
            </c:dLbl>
            <c:dLbl>
              <c:idx val="4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07-D809-47FE-A656-07CC48EDDA38}"/>
                </c:ext>
              </c:extLst>
            </c:dLbl>
            <c:dLbl>
              <c:idx val="4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08-D809-47FE-A656-07CC48EDDA38}"/>
                </c:ext>
              </c:extLst>
            </c:dLbl>
            <c:dLbl>
              <c:idx val="4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09-D809-47FE-A656-07CC48EDDA38}"/>
                </c:ext>
              </c:extLst>
            </c:dLbl>
            <c:dLbl>
              <c:idx val="4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0A-D809-47FE-A656-07CC48EDDA38}"/>
                </c:ext>
              </c:extLst>
            </c:dLbl>
            <c:dLbl>
              <c:idx val="4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0B-D809-47FE-A656-07CC48EDDA38}"/>
                </c:ext>
              </c:extLst>
            </c:dLbl>
            <c:dLbl>
              <c:idx val="4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0C-D809-47FE-A656-07CC48EDDA38}"/>
                </c:ext>
              </c:extLst>
            </c:dLbl>
            <c:dLbl>
              <c:idx val="4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0D-D809-47FE-A656-07CC48EDDA38}"/>
                </c:ext>
              </c:extLst>
            </c:dLbl>
            <c:dLbl>
              <c:idx val="4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0E-D809-47FE-A656-07CC48EDDA38}"/>
                </c:ext>
              </c:extLst>
            </c:dLbl>
            <c:dLbl>
              <c:idx val="4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0F-D809-47FE-A656-07CC48EDDA38}"/>
                </c:ext>
              </c:extLst>
            </c:dLbl>
            <c:dLbl>
              <c:idx val="5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10-D809-47FE-A656-07CC48EDDA38}"/>
                </c:ext>
              </c:extLst>
            </c:dLbl>
            <c:dLbl>
              <c:idx val="5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11-D809-47FE-A656-07CC48EDDA38}"/>
                </c:ext>
              </c:extLst>
            </c:dLbl>
            <c:dLbl>
              <c:idx val="5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12-D809-47FE-A656-07CC48EDDA38}"/>
                </c:ext>
              </c:extLst>
            </c:dLbl>
            <c:dLbl>
              <c:idx val="5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13-D809-47FE-A656-07CC48EDDA38}"/>
                </c:ext>
              </c:extLst>
            </c:dLbl>
            <c:dLbl>
              <c:idx val="5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14-D809-47FE-A656-07CC48EDDA38}"/>
                </c:ext>
              </c:extLst>
            </c:dLbl>
            <c:dLbl>
              <c:idx val="5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15-D809-47FE-A656-07CC48EDDA38}"/>
                </c:ext>
              </c:extLst>
            </c:dLbl>
            <c:dLbl>
              <c:idx val="5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16-D809-47FE-A656-07CC48EDDA38}"/>
                </c:ext>
              </c:extLst>
            </c:dLbl>
            <c:dLbl>
              <c:idx val="5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17-D809-47FE-A656-07CC48EDDA38}"/>
                </c:ext>
              </c:extLst>
            </c:dLbl>
            <c:dLbl>
              <c:idx val="5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18-D809-47FE-A656-07CC48EDDA38}"/>
                </c:ext>
              </c:extLst>
            </c:dLbl>
            <c:dLbl>
              <c:idx val="5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19-D809-47FE-A656-07CC48EDDA38}"/>
                </c:ext>
              </c:extLst>
            </c:dLbl>
            <c:dLbl>
              <c:idx val="6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1A-D809-47FE-A656-07CC48EDDA38}"/>
                </c:ext>
              </c:extLst>
            </c:dLbl>
            <c:dLbl>
              <c:idx val="6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1B-D809-47FE-A656-07CC48EDDA38}"/>
                </c:ext>
              </c:extLst>
            </c:dLbl>
            <c:dLbl>
              <c:idx val="6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1C-D809-47FE-A656-07CC48EDDA38}"/>
                </c:ext>
              </c:extLst>
            </c:dLbl>
            <c:dLbl>
              <c:idx val="6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1D-D809-47FE-A656-07CC48EDDA38}"/>
                </c:ext>
              </c:extLst>
            </c:dLbl>
            <c:dLbl>
              <c:idx val="6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1E-D809-47FE-A656-07CC48EDDA38}"/>
                </c:ext>
              </c:extLst>
            </c:dLbl>
            <c:dLbl>
              <c:idx val="6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1F-D809-47FE-A656-07CC48EDDA38}"/>
                </c:ext>
              </c:extLst>
            </c:dLbl>
            <c:dLbl>
              <c:idx val="6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20-D809-47FE-A656-07CC48EDDA38}"/>
                </c:ext>
              </c:extLst>
            </c:dLbl>
            <c:dLbl>
              <c:idx val="6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21-D809-47FE-A656-07CC48EDDA38}"/>
                </c:ext>
              </c:extLst>
            </c:dLbl>
            <c:dLbl>
              <c:idx val="6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22-D809-47FE-A656-07CC48EDDA38}"/>
                </c:ext>
              </c:extLst>
            </c:dLbl>
            <c:dLbl>
              <c:idx val="6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23-D809-47FE-A656-07CC48EDDA38}"/>
                </c:ext>
              </c:extLst>
            </c:dLbl>
            <c:dLbl>
              <c:idx val="7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24-D809-47FE-A656-07CC48EDDA38}"/>
                </c:ext>
              </c:extLst>
            </c:dLbl>
            <c:spPr>
              <a:noFill/>
              <a:ln>
                <a:noFill/>
              </a:ln>
              <a:effectLst/>
            </c:sp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ext>
            </c:extLst>
          </c:dLbls>
          <c:cat>
            <c:numRef>
              <c:f>'Prog1 Issue Chart Data'!$C$1:$BU$1</c:f>
              <c:numCache>
                <c:formatCode>General</c:formatCode>
                <c:ptCount val="71"/>
              </c:numCache>
            </c:numRef>
          </c:cat>
          <c:val>
            <c:numRef>
              <c:f>'Prog1 Issue Chart Data'!$C$62:$BU$62</c:f>
              <c:numCache>
                <c:formatCode>General</c:formatCode>
                <c:ptCount val="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20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numCache>
            </c:numRef>
          </c:val>
          <c:extLst xmlns:c16r2="http://schemas.microsoft.com/office/drawing/2015/06/chart">
            <c:ext xmlns:c16="http://schemas.microsoft.com/office/drawing/2014/chart" uri="{C3380CC4-5D6E-409C-BE32-E72D297353CC}">
              <c16:uniqueId val="{00000125-D809-47FE-A656-07CC48EDDA38}"/>
            </c:ext>
          </c:extLst>
        </c:ser>
        <c:ser>
          <c:idx val="6"/>
          <c:order val="6"/>
          <c:tx>
            <c:strRef>
              <c:f>'Prog1 Issue Chart Data'!$A$63</c:f>
              <c:strCache>
                <c:ptCount val="1"/>
                <c:pt idx="0">
                  <c:v>PP</c:v>
                </c:pt>
              </c:strCache>
            </c:strRef>
          </c:tx>
          <c:spPr>
            <a:ln w="38100">
              <a:solidFill>
                <a:srgbClr val="000000"/>
              </a:solidFill>
              <a:prstDash val="solid"/>
            </a:ln>
          </c:spPr>
          <c:invertIfNegative val="0"/>
          <c:dPt>
            <c:idx val="43"/>
            <c:invertIfNegative val="0"/>
            <c:bubble3D val="0"/>
            <c:extLst xmlns:c16r2="http://schemas.microsoft.com/office/drawing/2015/06/chart">
              <c:ext xmlns:c16="http://schemas.microsoft.com/office/drawing/2014/chart" uri="{C3380CC4-5D6E-409C-BE32-E72D297353CC}">
                <c16:uniqueId val="{00000126-D809-47FE-A656-07CC48EDDA38}"/>
              </c:ext>
            </c:extLst>
          </c:dPt>
          <c:dLbls>
            <c:dLbl>
              <c:idx val="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27-D809-47FE-A656-07CC48EDDA38}"/>
                </c:ext>
              </c:extLst>
            </c:dLbl>
            <c:dLbl>
              <c:idx val="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28-D809-47FE-A656-07CC48EDDA38}"/>
                </c:ext>
              </c:extLst>
            </c:dLbl>
            <c:dLbl>
              <c:idx val="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29-D809-47FE-A656-07CC48EDDA38}"/>
                </c:ext>
              </c:extLst>
            </c:dLbl>
            <c:dLbl>
              <c:idx val="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2A-D809-47FE-A656-07CC48EDDA38}"/>
                </c:ext>
              </c:extLst>
            </c:dLbl>
            <c:dLbl>
              <c:idx val="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2B-D809-47FE-A656-07CC48EDDA38}"/>
                </c:ext>
              </c:extLst>
            </c:dLbl>
            <c:dLbl>
              <c:idx val="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2C-D809-47FE-A656-07CC48EDDA38}"/>
                </c:ext>
              </c:extLst>
            </c:dLbl>
            <c:dLbl>
              <c:idx val="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2D-D809-47FE-A656-07CC48EDDA38}"/>
                </c:ext>
              </c:extLst>
            </c:dLbl>
            <c:dLbl>
              <c:idx val="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2E-D809-47FE-A656-07CC48EDDA38}"/>
                </c:ext>
              </c:extLst>
            </c:dLbl>
            <c:dLbl>
              <c:idx val="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2F-D809-47FE-A656-07CC48EDDA38}"/>
                </c:ext>
              </c:extLst>
            </c:dLbl>
            <c:dLbl>
              <c:idx val="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30-D809-47FE-A656-07CC48EDDA38}"/>
                </c:ext>
              </c:extLst>
            </c:dLbl>
            <c:dLbl>
              <c:idx val="1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31-D809-47FE-A656-07CC48EDDA38}"/>
                </c:ext>
              </c:extLst>
            </c:dLbl>
            <c:dLbl>
              <c:idx val="1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32-D809-47FE-A656-07CC48EDDA38}"/>
                </c:ext>
              </c:extLst>
            </c:dLbl>
            <c:dLbl>
              <c:idx val="1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33-D809-47FE-A656-07CC48EDDA38}"/>
                </c:ext>
              </c:extLst>
            </c:dLbl>
            <c:dLbl>
              <c:idx val="1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34-D809-47FE-A656-07CC48EDDA38}"/>
                </c:ext>
              </c:extLst>
            </c:dLbl>
            <c:dLbl>
              <c:idx val="1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35-D809-47FE-A656-07CC48EDDA38}"/>
                </c:ext>
              </c:extLst>
            </c:dLbl>
            <c:dLbl>
              <c:idx val="1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36-D809-47FE-A656-07CC48EDDA38}"/>
                </c:ext>
              </c:extLst>
            </c:dLbl>
            <c:dLbl>
              <c:idx val="1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37-D809-47FE-A656-07CC48EDDA38}"/>
                </c:ext>
              </c:extLst>
            </c:dLbl>
            <c:dLbl>
              <c:idx val="1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38-D809-47FE-A656-07CC48EDDA38}"/>
                </c:ext>
              </c:extLst>
            </c:dLbl>
            <c:dLbl>
              <c:idx val="1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39-D809-47FE-A656-07CC48EDDA38}"/>
                </c:ext>
              </c:extLst>
            </c:dLbl>
            <c:dLbl>
              <c:idx val="1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3A-D809-47FE-A656-07CC48EDDA38}"/>
                </c:ext>
              </c:extLst>
            </c:dLbl>
            <c:dLbl>
              <c:idx val="2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3B-D809-47FE-A656-07CC48EDDA38}"/>
                </c:ext>
              </c:extLst>
            </c:dLbl>
            <c:dLbl>
              <c:idx val="2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3C-D809-47FE-A656-07CC48EDDA38}"/>
                </c:ext>
              </c:extLst>
            </c:dLbl>
            <c:dLbl>
              <c:idx val="2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3D-D809-47FE-A656-07CC48EDDA38}"/>
                </c:ext>
              </c:extLst>
            </c:dLbl>
            <c:dLbl>
              <c:idx val="2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3E-D809-47FE-A656-07CC48EDDA38}"/>
                </c:ext>
              </c:extLst>
            </c:dLbl>
            <c:dLbl>
              <c:idx val="2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3F-D809-47FE-A656-07CC48EDDA38}"/>
                </c:ext>
              </c:extLst>
            </c:dLbl>
            <c:dLbl>
              <c:idx val="2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40-D809-47FE-A656-07CC48EDDA38}"/>
                </c:ext>
              </c:extLst>
            </c:dLbl>
            <c:dLbl>
              <c:idx val="2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41-D809-47FE-A656-07CC48EDDA38}"/>
                </c:ext>
              </c:extLst>
            </c:dLbl>
            <c:dLbl>
              <c:idx val="27"/>
              <c:tx>
                <c:rich>
                  <a:bodyPr/>
                  <a:lstStyle/>
                  <a:p>
                    <a:r>
                      <a:rPr lang="en-US"/>
                      <a:t>PP</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42-D809-47FE-A656-07CC48EDDA38}"/>
                </c:ext>
              </c:extLst>
            </c:dLbl>
            <c:dLbl>
              <c:idx val="2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43-D809-47FE-A656-07CC48EDDA38}"/>
                </c:ext>
              </c:extLst>
            </c:dLbl>
            <c:dLbl>
              <c:idx val="2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44-D809-47FE-A656-07CC48EDDA38}"/>
                </c:ext>
              </c:extLst>
            </c:dLbl>
            <c:dLbl>
              <c:idx val="3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45-D809-47FE-A656-07CC48EDDA38}"/>
                </c:ext>
              </c:extLst>
            </c:dLbl>
            <c:dLbl>
              <c:idx val="3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46-D809-47FE-A656-07CC48EDDA38}"/>
                </c:ext>
              </c:extLst>
            </c:dLbl>
            <c:dLbl>
              <c:idx val="3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47-D809-47FE-A656-07CC48EDDA38}"/>
                </c:ext>
              </c:extLst>
            </c:dLbl>
            <c:dLbl>
              <c:idx val="3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48-D809-47FE-A656-07CC48EDDA38}"/>
                </c:ext>
              </c:extLst>
            </c:dLbl>
            <c:dLbl>
              <c:idx val="3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49-D809-47FE-A656-07CC48EDDA38}"/>
                </c:ext>
              </c:extLst>
            </c:dLbl>
            <c:dLbl>
              <c:idx val="3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4A-D809-47FE-A656-07CC48EDDA38}"/>
                </c:ext>
              </c:extLst>
            </c:dLbl>
            <c:dLbl>
              <c:idx val="3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4B-D809-47FE-A656-07CC48EDDA38}"/>
                </c:ext>
              </c:extLst>
            </c:dLbl>
            <c:dLbl>
              <c:idx val="3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4C-D809-47FE-A656-07CC48EDDA38}"/>
                </c:ext>
              </c:extLst>
            </c:dLbl>
            <c:dLbl>
              <c:idx val="3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4D-D809-47FE-A656-07CC48EDDA38}"/>
                </c:ext>
              </c:extLst>
            </c:dLbl>
            <c:dLbl>
              <c:idx val="3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4E-D809-47FE-A656-07CC48EDDA38}"/>
                </c:ext>
              </c:extLst>
            </c:dLbl>
            <c:dLbl>
              <c:idx val="4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4F-D809-47FE-A656-07CC48EDDA38}"/>
                </c:ext>
              </c:extLst>
            </c:dLbl>
            <c:dLbl>
              <c:idx val="4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50-D809-47FE-A656-07CC48EDDA38}"/>
                </c:ext>
              </c:extLst>
            </c:dLbl>
            <c:dLbl>
              <c:idx val="4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51-D809-47FE-A656-07CC48EDDA38}"/>
                </c:ext>
              </c:extLst>
            </c:dLbl>
            <c:dLbl>
              <c:idx val="4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26-D809-47FE-A656-07CC48EDDA38}"/>
                </c:ext>
              </c:extLst>
            </c:dLbl>
            <c:dLbl>
              <c:idx val="4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52-D809-47FE-A656-07CC48EDDA38}"/>
                </c:ext>
              </c:extLst>
            </c:dLbl>
            <c:dLbl>
              <c:idx val="4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53-D809-47FE-A656-07CC48EDDA38}"/>
                </c:ext>
              </c:extLst>
            </c:dLbl>
            <c:dLbl>
              <c:idx val="4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54-D809-47FE-A656-07CC48EDDA38}"/>
                </c:ext>
              </c:extLst>
            </c:dLbl>
            <c:dLbl>
              <c:idx val="4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55-D809-47FE-A656-07CC48EDDA38}"/>
                </c:ext>
              </c:extLst>
            </c:dLbl>
            <c:dLbl>
              <c:idx val="4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56-D809-47FE-A656-07CC48EDDA38}"/>
                </c:ext>
              </c:extLst>
            </c:dLbl>
            <c:dLbl>
              <c:idx val="4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57-D809-47FE-A656-07CC48EDDA38}"/>
                </c:ext>
              </c:extLst>
            </c:dLbl>
            <c:dLbl>
              <c:idx val="5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58-D809-47FE-A656-07CC48EDDA38}"/>
                </c:ext>
              </c:extLst>
            </c:dLbl>
            <c:dLbl>
              <c:idx val="5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59-D809-47FE-A656-07CC48EDDA38}"/>
                </c:ext>
              </c:extLst>
            </c:dLbl>
            <c:dLbl>
              <c:idx val="5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5A-D809-47FE-A656-07CC48EDDA38}"/>
                </c:ext>
              </c:extLst>
            </c:dLbl>
            <c:dLbl>
              <c:idx val="5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5B-D809-47FE-A656-07CC48EDDA38}"/>
                </c:ext>
              </c:extLst>
            </c:dLbl>
            <c:dLbl>
              <c:idx val="5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5C-D809-47FE-A656-07CC48EDDA38}"/>
                </c:ext>
              </c:extLst>
            </c:dLbl>
            <c:dLbl>
              <c:idx val="5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5D-D809-47FE-A656-07CC48EDDA38}"/>
                </c:ext>
              </c:extLst>
            </c:dLbl>
            <c:dLbl>
              <c:idx val="5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5E-D809-47FE-A656-07CC48EDDA38}"/>
                </c:ext>
              </c:extLst>
            </c:dLbl>
            <c:dLbl>
              <c:idx val="5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5F-D809-47FE-A656-07CC48EDDA38}"/>
                </c:ext>
              </c:extLst>
            </c:dLbl>
            <c:dLbl>
              <c:idx val="5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60-D809-47FE-A656-07CC48EDDA38}"/>
                </c:ext>
              </c:extLst>
            </c:dLbl>
            <c:dLbl>
              <c:idx val="5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61-D809-47FE-A656-07CC48EDDA38}"/>
                </c:ext>
              </c:extLst>
            </c:dLbl>
            <c:dLbl>
              <c:idx val="6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62-D809-47FE-A656-07CC48EDDA38}"/>
                </c:ext>
              </c:extLst>
            </c:dLbl>
            <c:dLbl>
              <c:idx val="6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63-D809-47FE-A656-07CC48EDDA38}"/>
                </c:ext>
              </c:extLst>
            </c:dLbl>
            <c:dLbl>
              <c:idx val="6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64-D809-47FE-A656-07CC48EDDA38}"/>
                </c:ext>
              </c:extLst>
            </c:dLbl>
            <c:dLbl>
              <c:idx val="6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65-D809-47FE-A656-07CC48EDDA38}"/>
                </c:ext>
              </c:extLst>
            </c:dLbl>
            <c:dLbl>
              <c:idx val="6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66-D809-47FE-A656-07CC48EDDA38}"/>
                </c:ext>
              </c:extLst>
            </c:dLbl>
            <c:dLbl>
              <c:idx val="6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67-D809-47FE-A656-07CC48EDDA38}"/>
                </c:ext>
              </c:extLst>
            </c:dLbl>
            <c:dLbl>
              <c:idx val="6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68-D809-47FE-A656-07CC48EDDA38}"/>
                </c:ext>
              </c:extLst>
            </c:dLbl>
            <c:dLbl>
              <c:idx val="6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69-D809-47FE-A656-07CC48EDDA38}"/>
                </c:ext>
              </c:extLst>
            </c:dLbl>
            <c:dLbl>
              <c:idx val="6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6A-D809-47FE-A656-07CC48EDDA38}"/>
                </c:ext>
              </c:extLst>
            </c:dLbl>
            <c:dLbl>
              <c:idx val="6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6B-D809-47FE-A656-07CC48EDDA38}"/>
                </c:ext>
              </c:extLst>
            </c:dLbl>
            <c:dLbl>
              <c:idx val="7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6C-D809-47FE-A656-07CC48EDDA38}"/>
                </c:ext>
              </c:extLst>
            </c:dLbl>
            <c:spPr>
              <a:noFill/>
              <a:ln>
                <a:noFill/>
              </a:ln>
              <a:effectLst/>
            </c:sp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ext>
            </c:extLst>
          </c:dLbls>
          <c:cat>
            <c:numRef>
              <c:f>'Prog1 Issue Chart Data'!$C$1:$BU$1</c:f>
              <c:numCache>
                <c:formatCode>General</c:formatCode>
                <c:ptCount val="71"/>
              </c:numCache>
            </c:numRef>
          </c:cat>
          <c:val>
            <c:numRef>
              <c:f>'Prog1 Issue Chart Data'!$C$63:$BU$63</c:f>
              <c:numCache>
                <c:formatCode>General</c:formatCode>
                <c:ptCount val="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20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numCache>
            </c:numRef>
          </c:val>
          <c:extLst xmlns:c16r2="http://schemas.microsoft.com/office/drawing/2015/06/chart">
            <c:ext xmlns:c16="http://schemas.microsoft.com/office/drawing/2014/chart" uri="{C3380CC4-5D6E-409C-BE32-E72D297353CC}">
              <c16:uniqueId val="{0000016D-D809-47FE-A656-07CC48EDDA38}"/>
            </c:ext>
          </c:extLst>
        </c:ser>
        <c:ser>
          <c:idx val="8"/>
          <c:order val="7"/>
          <c:tx>
            <c:strRef>
              <c:f>'Prog1 Issue Chart Data'!$A$64</c:f>
              <c:strCache>
                <c:ptCount val="1"/>
                <c:pt idx="0">
                  <c:v>MP1</c:v>
                </c:pt>
              </c:strCache>
            </c:strRef>
          </c:tx>
          <c:spPr>
            <a:ln w="38100">
              <a:solidFill>
                <a:srgbClr val="000000"/>
              </a:solidFill>
              <a:prstDash val="solid"/>
            </a:ln>
          </c:spPr>
          <c:invertIfNegative val="0"/>
          <c:dPt>
            <c:idx val="59"/>
            <c:invertIfNegative val="0"/>
            <c:bubble3D val="0"/>
            <c:extLst xmlns:c16r2="http://schemas.microsoft.com/office/drawing/2015/06/chart">
              <c:ext xmlns:c16="http://schemas.microsoft.com/office/drawing/2014/chart" uri="{C3380CC4-5D6E-409C-BE32-E72D297353CC}">
                <c16:uniqueId val="{0000016E-D809-47FE-A656-07CC48EDDA38}"/>
              </c:ext>
            </c:extLst>
          </c:dPt>
          <c:dLbls>
            <c:dLbl>
              <c:idx val="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6F-D809-47FE-A656-07CC48EDDA38}"/>
                </c:ext>
              </c:extLst>
            </c:dLbl>
            <c:dLbl>
              <c:idx val="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70-D809-47FE-A656-07CC48EDDA38}"/>
                </c:ext>
              </c:extLst>
            </c:dLbl>
            <c:dLbl>
              <c:idx val="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71-D809-47FE-A656-07CC48EDDA38}"/>
                </c:ext>
              </c:extLst>
            </c:dLbl>
            <c:dLbl>
              <c:idx val="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72-D809-47FE-A656-07CC48EDDA38}"/>
                </c:ext>
              </c:extLst>
            </c:dLbl>
            <c:dLbl>
              <c:idx val="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73-D809-47FE-A656-07CC48EDDA38}"/>
                </c:ext>
              </c:extLst>
            </c:dLbl>
            <c:dLbl>
              <c:idx val="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74-D809-47FE-A656-07CC48EDDA38}"/>
                </c:ext>
              </c:extLst>
            </c:dLbl>
            <c:dLbl>
              <c:idx val="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75-D809-47FE-A656-07CC48EDDA38}"/>
                </c:ext>
              </c:extLst>
            </c:dLbl>
            <c:dLbl>
              <c:idx val="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76-D809-47FE-A656-07CC48EDDA38}"/>
                </c:ext>
              </c:extLst>
            </c:dLbl>
            <c:dLbl>
              <c:idx val="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77-D809-47FE-A656-07CC48EDDA38}"/>
                </c:ext>
              </c:extLst>
            </c:dLbl>
            <c:dLbl>
              <c:idx val="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78-D809-47FE-A656-07CC48EDDA38}"/>
                </c:ext>
              </c:extLst>
            </c:dLbl>
            <c:dLbl>
              <c:idx val="1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79-D809-47FE-A656-07CC48EDDA38}"/>
                </c:ext>
              </c:extLst>
            </c:dLbl>
            <c:dLbl>
              <c:idx val="1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7A-D809-47FE-A656-07CC48EDDA38}"/>
                </c:ext>
              </c:extLst>
            </c:dLbl>
            <c:dLbl>
              <c:idx val="1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7B-D809-47FE-A656-07CC48EDDA38}"/>
                </c:ext>
              </c:extLst>
            </c:dLbl>
            <c:dLbl>
              <c:idx val="1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7C-D809-47FE-A656-07CC48EDDA38}"/>
                </c:ext>
              </c:extLst>
            </c:dLbl>
            <c:dLbl>
              <c:idx val="1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7D-D809-47FE-A656-07CC48EDDA38}"/>
                </c:ext>
              </c:extLst>
            </c:dLbl>
            <c:dLbl>
              <c:idx val="1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7E-D809-47FE-A656-07CC48EDDA38}"/>
                </c:ext>
              </c:extLst>
            </c:dLbl>
            <c:dLbl>
              <c:idx val="1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7F-D809-47FE-A656-07CC48EDDA38}"/>
                </c:ext>
              </c:extLst>
            </c:dLbl>
            <c:dLbl>
              <c:idx val="1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80-D809-47FE-A656-07CC48EDDA38}"/>
                </c:ext>
              </c:extLst>
            </c:dLbl>
            <c:dLbl>
              <c:idx val="1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81-D809-47FE-A656-07CC48EDDA38}"/>
                </c:ext>
              </c:extLst>
            </c:dLbl>
            <c:dLbl>
              <c:idx val="1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82-D809-47FE-A656-07CC48EDDA38}"/>
                </c:ext>
              </c:extLst>
            </c:dLbl>
            <c:dLbl>
              <c:idx val="2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83-D809-47FE-A656-07CC48EDDA38}"/>
                </c:ext>
              </c:extLst>
            </c:dLbl>
            <c:dLbl>
              <c:idx val="2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84-D809-47FE-A656-07CC48EDDA38}"/>
                </c:ext>
              </c:extLst>
            </c:dLbl>
            <c:dLbl>
              <c:idx val="2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85-D809-47FE-A656-07CC48EDDA38}"/>
                </c:ext>
              </c:extLst>
            </c:dLbl>
            <c:dLbl>
              <c:idx val="2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86-D809-47FE-A656-07CC48EDDA38}"/>
                </c:ext>
              </c:extLst>
            </c:dLbl>
            <c:dLbl>
              <c:idx val="2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87-D809-47FE-A656-07CC48EDDA38}"/>
                </c:ext>
              </c:extLst>
            </c:dLbl>
            <c:dLbl>
              <c:idx val="2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88-D809-47FE-A656-07CC48EDDA38}"/>
                </c:ext>
              </c:extLst>
            </c:dLbl>
            <c:dLbl>
              <c:idx val="2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89-D809-47FE-A656-07CC48EDDA38}"/>
                </c:ext>
              </c:extLst>
            </c:dLbl>
            <c:dLbl>
              <c:idx val="2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8A-D809-47FE-A656-07CC48EDDA38}"/>
                </c:ext>
              </c:extLst>
            </c:dLbl>
            <c:dLbl>
              <c:idx val="2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8B-D809-47FE-A656-07CC48EDDA38}"/>
                </c:ext>
              </c:extLst>
            </c:dLbl>
            <c:dLbl>
              <c:idx val="2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8C-D809-47FE-A656-07CC48EDDA38}"/>
                </c:ext>
              </c:extLst>
            </c:dLbl>
            <c:dLbl>
              <c:idx val="3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8D-D809-47FE-A656-07CC48EDDA38}"/>
                </c:ext>
              </c:extLst>
            </c:dLbl>
            <c:dLbl>
              <c:idx val="31"/>
              <c:tx>
                <c:rich>
                  <a:bodyPr/>
                  <a:lstStyle/>
                  <a:p>
                    <a:r>
                      <a:rPr lang="en-US"/>
                      <a:t>MP1</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8E-D809-47FE-A656-07CC48EDDA38}"/>
                </c:ext>
              </c:extLst>
            </c:dLbl>
            <c:dLbl>
              <c:idx val="3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8F-D809-47FE-A656-07CC48EDDA38}"/>
                </c:ext>
              </c:extLst>
            </c:dLbl>
            <c:dLbl>
              <c:idx val="3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90-D809-47FE-A656-07CC48EDDA38}"/>
                </c:ext>
              </c:extLst>
            </c:dLbl>
            <c:dLbl>
              <c:idx val="3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91-D809-47FE-A656-07CC48EDDA38}"/>
                </c:ext>
              </c:extLst>
            </c:dLbl>
            <c:dLbl>
              <c:idx val="3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92-D809-47FE-A656-07CC48EDDA38}"/>
                </c:ext>
              </c:extLst>
            </c:dLbl>
            <c:dLbl>
              <c:idx val="3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93-D809-47FE-A656-07CC48EDDA38}"/>
                </c:ext>
              </c:extLst>
            </c:dLbl>
            <c:dLbl>
              <c:idx val="3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94-D809-47FE-A656-07CC48EDDA38}"/>
                </c:ext>
              </c:extLst>
            </c:dLbl>
            <c:dLbl>
              <c:idx val="3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95-D809-47FE-A656-07CC48EDDA38}"/>
                </c:ext>
              </c:extLst>
            </c:dLbl>
            <c:dLbl>
              <c:idx val="3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96-D809-47FE-A656-07CC48EDDA38}"/>
                </c:ext>
              </c:extLst>
            </c:dLbl>
            <c:dLbl>
              <c:idx val="4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97-D809-47FE-A656-07CC48EDDA38}"/>
                </c:ext>
              </c:extLst>
            </c:dLbl>
            <c:dLbl>
              <c:idx val="4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98-D809-47FE-A656-07CC48EDDA38}"/>
                </c:ext>
              </c:extLst>
            </c:dLbl>
            <c:dLbl>
              <c:idx val="4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99-D809-47FE-A656-07CC48EDDA38}"/>
                </c:ext>
              </c:extLst>
            </c:dLbl>
            <c:dLbl>
              <c:idx val="4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9A-D809-47FE-A656-07CC48EDDA38}"/>
                </c:ext>
              </c:extLst>
            </c:dLbl>
            <c:dLbl>
              <c:idx val="4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9B-D809-47FE-A656-07CC48EDDA38}"/>
                </c:ext>
              </c:extLst>
            </c:dLbl>
            <c:dLbl>
              <c:idx val="4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9C-D809-47FE-A656-07CC48EDDA38}"/>
                </c:ext>
              </c:extLst>
            </c:dLbl>
            <c:dLbl>
              <c:idx val="4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9D-D809-47FE-A656-07CC48EDDA38}"/>
                </c:ext>
              </c:extLst>
            </c:dLbl>
            <c:dLbl>
              <c:idx val="4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9E-D809-47FE-A656-07CC48EDDA38}"/>
                </c:ext>
              </c:extLst>
            </c:dLbl>
            <c:dLbl>
              <c:idx val="4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9F-D809-47FE-A656-07CC48EDDA38}"/>
                </c:ext>
              </c:extLst>
            </c:dLbl>
            <c:dLbl>
              <c:idx val="4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A0-D809-47FE-A656-07CC48EDDA38}"/>
                </c:ext>
              </c:extLst>
            </c:dLbl>
            <c:dLbl>
              <c:idx val="5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A1-D809-47FE-A656-07CC48EDDA38}"/>
                </c:ext>
              </c:extLst>
            </c:dLbl>
            <c:dLbl>
              <c:idx val="5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A2-D809-47FE-A656-07CC48EDDA38}"/>
                </c:ext>
              </c:extLst>
            </c:dLbl>
            <c:dLbl>
              <c:idx val="5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A3-D809-47FE-A656-07CC48EDDA38}"/>
                </c:ext>
              </c:extLst>
            </c:dLbl>
            <c:dLbl>
              <c:idx val="5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A4-D809-47FE-A656-07CC48EDDA38}"/>
                </c:ext>
              </c:extLst>
            </c:dLbl>
            <c:dLbl>
              <c:idx val="5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A5-D809-47FE-A656-07CC48EDDA38}"/>
                </c:ext>
              </c:extLst>
            </c:dLbl>
            <c:dLbl>
              <c:idx val="5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A6-D809-47FE-A656-07CC48EDDA38}"/>
                </c:ext>
              </c:extLst>
            </c:dLbl>
            <c:dLbl>
              <c:idx val="5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A7-D809-47FE-A656-07CC48EDDA38}"/>
                </c:ext>
              </c:extLst>
            </c:dLbl>
            <c:dLbl>
              <c:idx val="5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A8-D809-47FE-A656-07CC48EDDA38}"/>
                </c:ext>
              </c:extLst>
            </c:dLbl>
            <c:dLbl>
              <c:idx val="5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A9-D809-47FE-A656-07CC48EDDA38}"/>
                </c:ext>
              </c:extLst>
            </c:dLbl>
            <c:dLbl>
              <c:idx val="5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6E-D809-47FE-A656-07CC48EDDA38}"/>
                </c:ext>
              </c:extLst>
            </c:dLbl>
            <c:dLbl>
              <c:idx val="6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AA-D809-47FE-A656-07CC48EDDA38}"/>
                </c:ext>
              </c:extLst>
            </c:dLbl>
            <c:dLbl>
              <c:idx val="61"/>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AB-D809-47FE-A656-07CC48EDDA38}"/>
                </c:ext>
              </c:extLst>
            </c:dLbl>
            <c:dLbl>
              <c:idx val="62"/>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AC-D809-47FE-A656-07CC48EDDA38}"/>
                </c:ext>
              </c:extLst>
            </c:dLbl>
            <c:dLbl>
              <c:idx val="63"/>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AD-D809-47FE-A656-07CC48EDDA38}"/>
                </c:ext>
              </c:extLst>
            </c:dLbl>
            <c:dLbl>
              <c:idx val="64"/>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AE-D809-47FE-A656-07CC48EDDA38}"/>
                </c:ext>
              </c:extLst>
            </c:dLbl>
            <c:dLbl>
              <c:idx val="65"/>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AF-D809-47FE-A656-07CC48EDDA38}"/>
                </c:ext>
              </c:extLst>
            </c:dLbl>
            <c:dLbl>
              <c:idx val="66"/>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B0-D809-47FE-A656-07CC48EDDA38}"/>
                </c:ext>
              </c:extLst>
            </c:dLbl>
            <c:dLbl>
              <c:idx val="67"/>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B1-D809-47FE-A656-07CC48EDDA38}"/>
                </c:ext>
              </c:extLst>
            </c:dLbl>
            <c:dLbl>
              <c:idx val="68"/>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B2-D809-47FE-A656-07CC48EDDA38}"/>
                </c:ext>
              </c:extLst>
            </c:dLbl>
            <c:dLbl>
              <c:idx val="69"/>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B3-D809-47FE-A656-07CC48EDDA38}"/>
                </c:ext>
              </c:extLst>
            </c:dLbl>
            <c:dLbl>
              <c:idx val="70"/>
              <c:tx>
                <c:rich>
                  <a:bodyPr/>
                  <a:lstStyle/>
                  <a:p>
                    <a:endParaRPr lang="en-US"/>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1B4-D809-47FE-A656-07CC48EDDA38}"/>
                </c:ext>
              </c:extLst>
            </c:dLbl>
            <c:spPr>
              <a:noFill/>
              <a:ln>
                <a:noFill/>
              </a:ln>
              <a:effectLst/>
            </c:sp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ext>
            </c:extLst>
          </c:dLbls>
          <c:cat>
            <c:numRef>
              <c:f>'Prog1 Issue Chart Data'!$C$1:$BU$1</c:f>
              <c:numCache>
                <c:formatCode>General</c:formatCode>
                <c:ptCount val="71"/>
              </c:numCache>
            </c:numRef>
          </c:cat>
          <c:val>
            <c:numRef>
              <c:f>'Prog1 Issue Chart Data'!$C$64:$BU$64</c:f>
              <c:numCache>
                <c:formatCode>General</c:formatCode>
                <c:ptCount val="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20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numCache>
            </c:numRef>
          </c:val>
          <c:extLst xmlns:c16r2="http://schemas.microsoft.com/office/drawing/2015/06/chart">
            <c:ext xmlns:c16="http://schemas.microsoft.com/office/drawing/2014/chart" uri="{C3380CC4-5D6E-409C-BE32-E72D297353CC}">
              <c16:uniqueId val="{000001B5-D809-47FE-A656-07CC48EDDA38}"/>
            </c:ext>
          </c:extLst>
        </c:ser>
        <c:dLbls>
          <c:showLegendKey val="0"/>
          <c:showVal val="0"/>
          <c:showCatName val="0"/>
          <c:showSerName val="0"/>
          <c:showPercent val="0"/>
          <c:showBubbleSize val="0"/>
        </c:dLbls>
        <c:gapWidth val="150"/>
        <c:axId val="66300544"/>
        <c:axId val="66421120"/>
      </c:barChart>
      <c:lineChart>
        <c:grouping val="standard"/>
        <c:varyColors val="0"/>
        <c:ser>
          <c:idx val="0"/>
          <c:order val="0"/>
          <c:tx>
            <c:strRef>
              <c:f>'Prog1 Issue Chart Data'!$A$23</c:f>
              <c:strCache>
                <c:ptCount val="1"/>
                <c:pt idx="0">
                  <c:v>Open Total Forecast for Issue Chart</c:v>
                </c:pt>
              </c:strCache>
            </c:strRef>
          </c:tx>
          <c:spPr>
            <a:ln w="28575">
              <a:solidFill>
                <a:schemeClr val="tx1"/>
              </a:solidFill>
            </a:ln>
          </c:spPr>
          <c:marker>
            <c:symbol val="none"/>
          </c:marker>
          <c:cat>
            <c:numRef>
              <c:f>'Prog1 Issue Chart Data'!$C$3:$BU$3</c:f>
              <c:numCache>
                <c:formatCode>[$-407]d/\ mmm\ yy;@</c:formatCode>
                <c:ptCount val="71"/>
                <c:pt idx="0">
                  <c:v>367</c:v>
                </c:pt>
                <c:pt idx="1">
                  <c:v>381</c:v>
                </c:pt>
                <c:pt idx="2">
                  <c:v>395</c:v>
                </c:pt>
                <c:pt idx="3">
                  <c:v>409</c:v>
                </c:pt>
                <c:pt idx="4">
                  <c:v>423</c:v>
                </c:pt>
                <c:pt idx="5">
                  <c:v>426</c:v>
                </c:pt>
                <c:pt idx="6">
                  <c:v>451</c:v>
                </c:pt>
                <c:pt idx="7">
                  <c:v>465</c:v>
                </c:pt>
                <c:pt idx="8">
                  <c:v>479</c:v>
                </c:pt>
                <c:pt idx="9">
                  <c:v>493</c:v>
                </c:pt>
                <c:pt idx="10">
                  <c:v>507</c:v>
                </c:pt>
                <c:pt idx="11">
                  <c:v>521</c:v>
                </c:pt>
                <c:pt idx="12">
                  <c:v>535</c:v>
                </c:pt>
                <c:pt idx="13">
                  <c:v>549</c:v>
                </c:pt>
                <c:pt idx="14">
                  <c:v>563</c:v>
                </c:pt>
                <c:pt idx="15">
                  <c:v>577</c:v>
                </c:pt>
                <c:pt idx="16">
                  <c:v>591</c:v>
                </c:pt>
                <c:pt idx="17">
                  <c:v>605</c:v>
                </c:pt>
                <c:pt idx="18">
                  <c:v>619</c:v>
                </c:pt>
                <c:pt idx="19">
                  <c:v>633</c:v>
                </c:pt>
                <c:pt idx="20">
                  <c:v>647</c:v>
                </c:pt>
                <c:pt idx="21">
                  <c:v>661</c:v>
                </c:pt>
                <c:pt idx="22">
                  <c:v>675</c:v>
                </c:pt>
                <c:pt idx="23">
                  <c:v>689</c:v>
                </c:pt>
                <c:pt idx="24">
                  <c:v>703</c:v>
                </c:pt>
                <c:pt idx="25">
                  <c:v>717</c:v>
                </c:pt>
                <c:pt idx="26">
                  <c:v>731</c:v>
                </c:pt>
                <c:pt idx="27">
                  <c:v>745</c:v>
                </c:pt>
                <c:pt idx="28">
                  <c:v>759</c:v>
                </c:pt>
                <c:pt idx="29">
                  <c:v>773</c:v>
                </c:pt>
                <c:pt idx="30">
                  <c:v>787</c:v>
                </c:pt>
                <c:pt idx="31">
                  <c:v>801</c:v>
                </c:pt>
                <c:pt idx="32">
                  <c:v>815</c:v>
                </c:pt>
                <c:pt idx="33">
                  <c:v>829</c:v>
                </c:pt>
                <c:pt idx="34">
                  <c:v>843</c:v>
                </c:pt>
                <c:pt idx="35">
                  <c:v>857</c:v>
                </c:pt>
                <c:pt idx="36">
                  <c:v>871</c:v>
                </c:pt>
                <c:pt idx="37">
                  <c:v>885</c:v>
                </c:pt>
                <c:pt idx="38">
                  <c:v>899</c:v>
                </c:pt>
                <c:pt idx="39">
                  <c:v>913</c:v>
                </c:pt>
                <c:pt idx="40">
                  <c:v>927</c:v>
                </c:pt>
                <c:pt idx="41">
                  <c:v>941</c:v>
                </c:pt>
                <c:pt idx="42">
                  <c:v>955</c:v>
                </c:pt>
                <c:pt idx="43">
                  <c:v>969</c:v>
                </c:pt>
                <c:pt idx="44">
                  <c:v>983</c:v>
                </c:pt>
                <c:pt idx="45">
                  <c:v>997</c:v>
                </c:pt>
                <c:pt idx="46">
                  <c:v>1011</c:v>
                </c:pt>
                <c:pt idx="47">
                  <c:v>1025</c:v>
                </c:pt>
                <c:pt idx="48">
                  <c:v>1039</c:v>
                </c:pt>
                <c:pt idx="49">
                  <c:v>1053</c:v>
                </c:pt>
                <c:pt idx="50">
                  <c:v>1067</c:v>
                </c:pt>
                <c:pt idx="51">
                  <c:v>1081</c:v>
                </c:pt>
                <c:pt idx="52">
                  <c:v>1095</c:v>
                </c:pt>
                <c:pt idx="53">
                  <c:v>1109</c:v>
                </c:pt>
                <c:pt idx="54">
                  <c:v>1123</c:v>
                </c:pt>
                <c:pt idx="55">
                  <c:v>1137</c:v>
                </c:pt>
                <c:pt idx="56">
                  <c:v>1151</c:v>
                </c:pt>
                <c:pt idx="57">
                  <c:v>1165</c:v>
                </c:pt>
                <c:pt idx="58">
                  <c:v>1179</c:v>
                </c:pt>
                <c:pt idx="59">
                  <c:v>1193</c:v>
                </c:pt>
                <c:pt idx="60">
                  <c:v>1207</c:v>
                </c:pt>
                <c:pt idx="61">
                  <c:v>1221</c:v>
                </c:pt>
                <c:pt idx="62">
                  <c:v>1235</c:v>
                </c:pt>
                <c:pt idx="63">
                  <c:v>1249</c:v>
                </c:pt>
                <c:pt idx="64">
                  <c:v>1263</c:v>
                </c:pt>
                <c:pt idx="65">
                  <c:v>1277</c:v>
                </c:pt>
                <c:pt idx="66">
                  <c:v>1291</c:v>
                </c:pt>
                <c:pt idx="67">
                  <c:v>1305</c:v>
                </c:pt>
                <c:pt idx="68">
                  <c:v>1319</c:v>
                </c:pt>
                <c:pt idx="69">
                  <c:v>1333</c:v>
                </c:pt>
                <c:pt idx="70">
                  <c:v>1347</c:v>
                </c:pt>
              </c:numCache>
            </c:numRef>
          </c:cat>
          <c:val>
            <c:numRef>
              <c:f>'Prog1 Issue Chart Data'!$C$23:$BU$23</c:f>
              <c:numCache>
                <c:formatCode>General</c:formatCode>
                <c:ptCount val="71"/>
              </c:numCache>
            </c:numRef>
          </c:val>
          <c:smooth val="0"/>
          <c:extLst xmlns:c16r2="http://schemas.microsoft.com/office/drawing/2015/06/chart">
            <c:ext xmlns:c16="http://schemas.microsoft.com/office/drawing/2014/chart" uri="{C3380CC4-5D6E-409C-BE32-E72D297353CC}">
              <c16:uniqueId val="{000001B6-D809-47FE-A656-07CC48EDDA38}"/>
            </c:ext>
          </c:extLst>
        </c:ser>
        <c:ser>
          <c:idx val="11"/>
          <c:order val="1"/>
          <c:tx>
            <c:strRef>
              <c:f>'Prog1 Issue Chart Data'!$A$46</c:f>
              <c:strCache>
                <c:ptCount val="1"/>
                <c:pt idx="0">
                  <c:v>Open Total</c:v>
                </c:pt>
              </c:strCache>
            </c:strRef>
          </c:tx>
          <c:spPr>
            <a:ln>
              <a:solidFill>
                <a:srgbClr val="FF0000"/>
              </a:solidFill>
            </a:ln>
          </c:spPr>
          <c:marker>
            <c:symbol val="none"/>
          </c:marker>
          <c:cat>
            <c:numRef>
              <c:f>'Prog1 Issue Chart Data'!$C$3:$BU$3</c:f>
              <c:numCache>
                <c:formatCode>[$-407]d/\ mmm\ yy;@</c:formatCode>
                <c:ptCount val="71"/>
                <c:pt idx="0">
                  <c:v>367</c:v>
                </c:pt>
                <c:pt idx="1">
                  <c:v>381</c:v>
                </c:pt>
                <c:pt idx="2">
                  <c:v>395</c:v>
                </c:pt>
                <c:pt idx="3">
                  <c:v>409</c:v>
                </c:pt>
                <c:pt idx="4">
                  <c:v>423</c:v>
                </c:pt>
                <c:pt idx="5">
                  <c:v>426</c:v>
                </c:pt>
                <c:pt idx="6">
                  <c:v>451</c:v>
                </c:pt>
                <c:pt idx="7">
                  <c:v>465</c:v>
                </c:pt>
                <c:pt idx="8">
                  <c:v>479</c:v>
                </c:pt>
                <c:pt idx="9">
                  <c:v>493</c:v>
                </c:pt>
                <c:pt idx="10">
                  <c:v>507</c:v>
                </c:pt>
                <c:pt idx="11">
                  <c:v>521</c:v>
                </c:pt>
                <c:pt idx="12">
                  <c:v>535</c:v>
                </c:pt>
                <c:pt idx="13">
                  <c:v>549</c:v>
                </c:pt>
                <c:pt idx="14">
                  <c:v>563</c:v>
                </c:pt>
                <c:pt idx="15">
                  <c:v>577</c:v>
                </c:pt>
                <c:pt idx="16">
                  <c:v>591</c:v>
                </c:pt>
                <c:pt idx="17">
                  <c:v>605</c:v>
                </c:pt>
                <c:pt idx="18">
                  <c:v>619</c:v>
                </c:pt>
                <c:pt idx="19">
                  <c:v>633</c:v>
                </c:pt>
                <c:pt idx="20">
                  <c:v>647</c:v>
                </c:pt>
                <c:pt idx="21">
                  <c:v>661</c:v>
                </c:pt>
                <c:pt idx="22">
                  <c:v>675</c:v>
                </c:pt>
                <c:pt idx="23">
                  <c:v>689</c:v>
                </c:pt>
                <c:pt idx="24">
                  <c:v>703</c:v>
                </c:pt>
                <c:pt idx="25">
                  <c:v>717</c:v>
                </c:pt>
                <c:pt idx="26">
                  <c:v>731</c:v>
                </c:pt>
                <c:pt idx="27">
                  <c:v>745</c:v>
                </c:pt>
                <c:pt idx="28">
                  <c:v>759</c:v>
                </c:pt>
                <c:pt idx="29">
                  <c:v>773</c:v>
                </c:pt>
                <c:pt idx="30">
                  <c:v>787</c:v>
                </c:pt>
                <c:pt idx="31">
                  <c:v>801</c:v>
                </c:pt>
                <c:pt idx="32">
                  <c:v>815</c:v>
                </c:pt>
                <c:pt idx="33">
                  <c:v>829</c:v>
                </c:pt>
                <c:pt idx="34">
                  <c:v>843</c:v>
                </c:pt>
                <c:pt idx="35">
                  <c:v>857</c:v>
                </c:pt>
                <c:pt idx="36">
                  <c:v>871</c:v>
                </c:pt>
                <c:pt idx="37">
                  <c:v>885</c:v>
                </c:pt>
                <c:pt idx="38">
                  <c:v>899</c:v>
                </c:pt>
                <c:pt idx="39">
                  <c:v>913</c:v>
                </c:pt>
                <c:pt idx="40">
                  <c:v>927</c:v>
                </c:pt>
                <c:pt idx="41">
                  <c:v>941</c:v>
                </c:pt>
                <c:pt idx="42">
                  <c:v>955</c:v>
                </c:pt>
                <c:pt idx="43">
                  <c:v>969</c:v>
                </c:pt>
                <c:pt idx="44">
                  <c:v>983</c:v>
                </c:pt>
                <c:pt idx="45">
                  <c:v>997</c:v>
                </c:pt>
                <c:pt idx="46">
                  <c:v>1011</c:v>
                </c:pt>
                <c:pt idx="47">
                  <c:v>1025</c:v>
                </c:pt>
                <c:pt idx="48">
                  <c:v>1039</c:v>
                </c:pt>
                <c:pt idx="49">
                  <c:v>1053</c:v>
                </c:pt>
                <c:pt idx="50">
                  <c:v>1067</c:v>
                </c:pt>
                <c:pt idx="51">
                  <c:v>1081</c:v>
                </c:pt>
                <c:pt idx="52">
                  <c:v>1095</c:v>
                </c:pt>
                <c:pt idx="53">
                  <c:v>1109</c:v>
                </c:pt>
                <c:pt idx="54">
                  <c:v>1123</c:v>
                </c:pt>
                <c:pt idx="55">
                  <c:v>1137</c:v>
                </c:pt>
                <c:pt idx="56">
                  <c:v>1151</c:v>
                </c:pt>
                <c:pt idx="57">
                  <c:v>1165</c:v>
                </c:pt>
                <c:pt idx="58">
                  <c:v>1179</c:v>
                </c:pt>
                <c:pt idx="59">
                  <c:v>1193</c:v>
                </c:pt>
                <c:pt idx="60">
                  <c:v>1207</c:v>
                </c:pt>
                <c:pt idx="61">
                  <c:v>1221</c:v>
                </c:pt>
                <c:pt idx="62">
                  <c:v>1235</c:v>
                </c:pt>
                <c:pt idx="63">
                  <c:v>1249</c:v>
                </c:pt>
                <c:pt idx="64">
                  <c:v>1263</c:v>
                </c:pt>
                <c:pt idx="65">
                  <c:v>1277</c:v>
                </c:pt>
                <c:pt idx="66">
                  <c:v>1291</c:v>
                </c:pt>
                <c:pt idx="67">
                  <c:v>1305</c:v>
                </c:pt>
                <c:pt idx="68">
                  <c:v>1319</c:v>
                </c:pt>
                <c:pt idx="69">
                  <c:v>1333</c:v>
                </c:pt>
                <c:pt idx="70">
                  <c:v>1347</c:v>
                </c:pt>
              </c:numCache>
            </c:numRef>
          </c:cat>
          <c:val>
            <c:numRef>
              <c:f>'Prog1 Issue Chart Data'!$C$46:$BU$46</c:f>
              <c:numCache>
                <c:formatCode>General</c:formatCode>
                <c:ptCount val="7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numCache>
            </c:numRef>
          </c:val>
          <c:smooth val="0"/>
          <c:extLst xmlns:c16r2="http://schemas.microsoft.com/office/drawing/2015/06/chart">
            <c:ext xmlns:c16="http://schemas.microsoft.com/office/drawing/2014/chart" uri="{C3380CC4-5D6E-409C-BE32-E72D297353CC}">
              <c16:uniqueId val="{000001B7-D809-47FE-A656-07CC48EDDA38}"/>
            </c:ext>
          </c:extLst>
        </c:ser>
        <c:ser>
          <c:idx val="12"/>
          <c:order val="8"/>
          <c:tx>
            <c:strRef>
              <c:f>'Prog1 Issue Chart Data'!$A$49</c:f>
              <c:strCache>
                <c:ptCount val="1"/>
                <c:pt idx="0">
                  <c:v>Pending Total</c:v>
                </c:pt>
              </c:strCache>
            </c:strRef>
          </c:tx>
          <c:spPr>
            <a:ln>
              <a:solidFill>
                <a:srgbClr val="FFC000"/>
              </a:solidFill>
            </a:ln>
          </c:spPr>
          <c:marker>
            <c:symbol val="none"/>
          </c:marker>
          <c:cat>
            <c:numRef>
              <c:f>'Prog1 Issue Chart Data'!$C$3:$BU$3</c:f>
              <c:numCache>
                <c:formatCode>[$-407]d/\ mmm\ yy;@</c:formatCode>
                <c:ptCount val="71"/>
                <c:pt idx="0">
                  <c:v>367</c:v>
                </c:pt>
                <c:pt idx="1">
                  <c:v>381</c:v>
                </c:pt>
                <c:pt idx="2">
                  <c:v>395</c:v>
                </c:pt>
                <c:pt idx="3">
                  <c:v>409</c:v>
                </c:pt>
                <c:pt idx="4">
                  <c:v>423</c:v>
                </c:pt>
                <c:pt idx="5">
                  <c:v>426</c:v>
                </c:pt>
                <c:pt idx="6">
                  <c:v>451</c:v>
                </c:pt>
                <c:pt idx="7">
                  <c:v>465</c:v>
                </c:pt>
                <c:pt idx="8">
                  <c:v>479</c:v>
                </c:pt>
                <c:pt idx="9">
                  <c:v>493</c:v>
                </c:pt>
                <c:pt idx="10">
                  <c:v>507</c:v>
                </c:pt>
                <c:pt idx="11">
                  <c:v>521</c:v>
                </c:pt>
                <c:pt idx="12">
                  <c:v>535</c:v>
                </c:pt>
                <c:pt idx="13">
                  <c:v>549</c:v>
                </c:pt>
                <c:pt idx="14">
                  <c:v>563</c:v>
                </c:pt>
                <c:pt idx="15">
                  <c:v>577</c:v>
                </c:pt>
                <c:pt idx="16">
                  <c:v>591</c:v>
                </c:pt>
                <c:pt idx="17">
                  <c:v>605</c:v>
                </c:pt>
                <c:pt idx="18">
                  <c:v>619</c:v>
                </c:pt>
                <c:pt idx="19">
                  <c:v>633</c:v>
                </c:pt>
                <c:pt idx="20">
                  <c:v>647</c:v>
                </c:pt>
                <c:pt idx="21">
                  <c:v>661</c:v>
                </c:pt>
                <c:pt idx="22">
                  <c:v>675</c:v>
                </c:pt>
                <c:pt idx="23">
                  <c:v>689</c:v>
                </c:pt>
                <c:pt idx="24">
                  <c:v>703</c:v>
                </c:pt>
                <c:pt idx="25">
                  <c:v>717</c:v>
                </c:pt>
                <c:pt idx="26">
                  <c:v>731</c:v>
                </c:pt>
                <c:pt idx="27">
                  <c:v>745</c:v>
                </c:pt>
                <c:pt idx="28">
                  <c:v>759</c:v>
                </c:pt>
                <c:pt idx="29">
                  <c:v>773</c:v>
                </c:pt>
                <c:pt idx="30">
                  <c:v>787</c:v>
                </c:pt>
                <c:pt idx="31">
                  <c:v>801</c:v>
                </c:pt>
                <c:pt idx="32">
                  <c:v>815</c:v>
                </c:pt>
                <c:pt idx="33">
                  <c:v>829</c:v>
                </c:pt>
                <c:pt idx="34">
                  <c:v>843</c:v>
                </c:pt>
                <c:pt idx="35">
                  <c:v>857</c:v>
                </c:pt>
                <c:pt idx="36">
                  <c:v>871</c:v>
                </c:pt>
                <c:pt idx="37">
                  <c:v>885</c:v>
                </c:pt>
                <c:pt idx="38">
                  <c:v>899</c:v>
                </c:pt>
                <c:pt idx="39">
                  <c:v>913</c:v>
                </c:pt>
                <c:pt idx="40">
                  <c:v>927</c:v>
                </c:pt>
                <c:pt idx="41">
                  <c:v>941</c:v>
                </c:pt>
                <c:pt idx="42">
                  <c:v>955</c:v>
                </c:pt>
                <c:pt idx="43">
                  <c:v>969</c:v>
                </c:pt>
                <c:pt idx="44">
                  <c:v>983</c:v>
                </c:pt>
                <c:pt idx="45">
                  <c:v>997</c:v>
                </c:pt>
                <c:pt idx="46">
                  <c:v>1011</c:v>
                </c:pt>
                <c:pt idx="47">
                  <c:v>1025</c:v>
                </c:pt>
                <c:pt idx="48">
                  <c:v>1039</c:v>
                </c:pt>
                <c:pt idx="49">
                  <c:v>1053</c:v>
                </c:pt>
                <c:pt idx="50">
                  <c:v>1067</c:v>
                </c:pt>
                <c:pt idx="51">
                  <c:v>1081</c:v>
                </c:pt>
                <c:pt idx="52">
                  <c:v>1095</c:v>
                </c:pt>
                <c:pt idx="53">
                  <c:v>1109</c:v>
                </c:pt>
                <c:pt idx="54">
                  <c:v>1123</c:v>
                </c:pt>
                <c:pt idx="55">
                  <c:v>1137</c:v>
                </c:pt>
                <c:pt idx="56">
                  <c:v>1151</c:v>
                </c:pt>
                <c:pt idx="57">
                  <c:v>1165</c:v>
                </c:pt>
                <c:pt idx="58">
                  <c:v>1179</c:v>
                </c:pt>
                <c:pt idx="59">
                  <c:v>1193</c:v>
                </c:pt>
                <c:pt idx="60">
                  <c:v>1207</c:v>
                </c:pt>
                <c:pt idx="61">
                  <c:v>1221</c:v>
                </c:pt>
                <c:pt idx="62">
                  <c:v>1235</c:v>
                </c:pt>
                <c:pt idx="63">
                  <c:v>1249</c:v>
                </c:pt>
                <c:pt idx="64">
                  <c:v>1263</c:v>
                </c:pt>
                <c:pt idx="65">
                  <c:v>1277</c:v>
                </c:pt>
                <c:pt idx="66">
                  <c:v>1291</c:v>
                </c:pt>
                <c:pt idx="67">
                  <c:v>1305</c:v>
                </c:pt>
                <c:pt idx="68">
                  <c:v>1319</c:v>
                </c:pt>
                <c:pt idx="69">
                  <c:v>1333</c:v>
                </c:pt>
                <c:pt idx="70">
                  <c:v>1347</c:v>
                </c:pt>
              </c:numCache>
            </c:numRef>
          </c:cat>
          <c:val>
            <c:numRef>
              <c:f>'Prog1 Issue Chart Data'!$C$49:$BU$49</c:f>
              <c:numCache>
                <c:formatCode>General</c:formatCode>
                <c:ptCount val="7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numCache>
            </c:numRef>
          </c:val>
          <c:smooth val="0"/>
          <c:extLst xmlns:c16r2="http://schemas.microsoft.com/office/drawing/2015/06/chart">
            <c:ext xmlns:c16="http://schemas.microsoft.com/office/drawing/2014/chart" uri="{C3380CC4-5D6E-409C-BE32-E72D297353CC}">
              <c16:uniqueId val="{000001B8-D809-47FE-A656-07CC48EDDA38}"/>
            </c:ext>
          </c:extLst>
        </c:ser>
        <c:dLbls>
          <c:showLegendKey val="0"/>
          <c:showVal val="0"/>
          <c:showCatName val="0"/>
          <c:showSerName val="0"/>
          <c:showPercent val="0"/>
          <c:showBubbleSize val="0"/>
        </c:dLbls>
        <c:marker val="1"/>
        <c:smooth val="0"/>
        <c:axId val="66300544"/>
        <c:axId val="66421120"/>
      </c:lineChart>
      <c:dateAx>
        <c:axId val="66300544"/>
        <c:scaling>
          <c:orientation val="minMax"/>
        </c:scaling>
        <c:delete val="0"/>
        <c:axPos val="b"/>
        <c:numFmt formatCode="mmm\ dd\ yy;@" sourceLinked="0"/>
        <c:majorTickMark val="out"/>
        <c:minorTickMark val="none"/>
        <c:tickLblPos val="nextTo"/>
        <c:spPr>
          <a:ln w="3175">
            <a:solidFill>
              <a:srgbClr val="000000"/>
            </a:solidFill>
            <a:prstDash val="solid"/>
          </a:ln>
        </c:spPr>
        <c:txPr>
          <a:bodyPr rot="-5400000" vert="horz"/>
          <a:lstStyle/>
          <a:p>
            <a:pPr>
              <a:defRPr sz="1075" b="0" i="0" u="none" strike="noStrike" baseline="0">
                <a:solidFill>
                  <a:srgbClr val="000000"/>
                </a:solidFill>
                <a:latin typeface="Arial"/>
                <a:ea typeface="Arial"/>
                <a:cs typeface="Arial"/>
              </a:defRPr>
            </a:pPr>
            <a:endParaRPr lang="en-US"/>
          </a:p>
        </c:txPr>
        <c:crossAx val="66421120"/>
        <c:crosses val="autoZero"/>
        <c:auto val="0"/>
        <c:lblOffset val="100"/>
        <c:baseTimeUnit val="days"/>
        <c:majorUnit val="1"/>
        <c:majorTimeUnit val="months"/>
        <c:minorUnit val="1"/>
        <c:minorTimeUnit val="days"/>
      </c:dateAx>
      <c:valAx>
        <c:axId val="66421120"/>
        <c:scaling>
          <c:orientation val="minMax"/>
        </c:scaling>
        <c:delete val="0"/>
        <c:axPos val="l"/>
        <c:title>
          <c:tx>
            <c:rich>
              <a:bodyPr/>
              <a:lstStyle/>
              <a:p>
                <a:pPr>
                  <a:defRPr sz="1075" b="1" i="0" u="none" strike="noStrike" baseline="0">
                    <a:solidFill>
                      <a:srgbClr val="000000"/>
                    </a:solidFill>
                    <a:latin typeface="Arial"/>
                    <a:ea typeface="Arial"/>
                    <a:cs typeface="Arial"/>
                  </a:defRPr>
                </a:pPr>
                <a:r>
                  <a:rPr lang="en-US"/>
                  <a:t># of Issues</a:t>
                </a:r>
              </a:p>
            </c:rich>
          </c:tx>
          <c:layout>
            <c:manualLayout>
              <c:xMode val="edge"/>
              <c:yMode val="edge"/>
              <c:x val="1.0704070506721758E-2"/>
              <c:y val="0.3956084935110593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300544"/>
        <c:crossesAt val="1"/>
        <c:crossBetween val="between"/>
      </c:valAx>
      <c:spPr>
        <a:noFill/>
        <a:ln w="12700">
          <a:solidFill>
            <a:srgbClr val="000000"/>
          </a:solidFill>
          <a:prstDash val="solid"/>
        </a:ln>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7"/>
        <c:txPr>
          <a:bodyPr/>
          <a:lstStyle/>
          <a:p>
            <a:pPr>
              <a:defRPr sz="1000" b="0" i="0" u="none" strike="noStrike" baseline="0">
                <a:solidFill>
                  <a:sysClr val="windowText" lastClr="000000"/>
                </a:solidFill>
                <a:latin typeface="Arial"/>
                <a:ea typeface="Arial"/>
                <a:cs typeface="Arial"/>
              </a:defRPr>
            </a:pPr>
            <a:endParaRPr lang="en-US"/>
          </a:p>
        </c:txPr>
      </c:legendEntry>
      <c:overlay val="0"/>
      <c:spPr>
        <a:solidFill>
          <a:srgbClr val="FFFFFF"/>
        </a:solidFill>
        <a:ln w="12700">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Feature Function Development</a:t>
            </a:r>
          </a:p>
        </c:rich>
      </c:tx>
      <c:overlay val="0"/>
    </c:title>
    <c:autoTitleDeleted val="0"/>
    <c:plotArea>
      <c:layout/>
      <c:areaChart>
        <c:grouping val="stacked"/>
        <c:varyColors val="0"/>
        <c:ser>
          <c:idx val="7"/>
          <c:order val="0"/>
          <c:tx>
            <c:strRef>
              <c:f>'aggregated FIP Data Prog1'!$U$3</c:f>
              <c:strCache>
                <c:ptCount val="1"/>
                <c:pt idx="0">
                  <c:v>Signed Off</c:v>
                </c:pt>
              </c:strCache>
            </c:strRef>
          </c:tx>
          <c:spPr>
            <a:solidFill>
              <a:srgbClr val="0070C0"/>
            </a:solidFill>
          </c:spPr>
          <c:cat>
            <c:strRef>
              <c:f>'aggregated FIP Data Prog1'!$C$4:$C$63</c:f>
              <c:strCache>
                <c:ptCount val="34"/>
                <c:pt idx="0">
                  <c:v>PS</c:v>
                </c:pt>
                <c:pt idx="2">
                  <c:v>PSC</c:v>
                </c:pt>
                <c:pt idx="3">
                  <c:v>UPV0 Start</c:v>
                </c:pt>
                <c:pt idx="4">
                  <c:v>UPV0</c:v>
                </c:pt>
                <c:pt idx="5">
                  <c:v>UPV1</c:v>
                </c:pt>
                <c:pt idx="9">
                  <c:v>M-1</c:v>
                </c:pt>
                <c:pt idx="10">
                  <c:v>M-1 DC</c:v>
                </c:pt>
                <c:pt idx="11">
                  <c:v>FDJ</c:v>
                </c:pt>
                <c:pt idx="12">
                  <c:v>VP BB</c:v>
                </c:pt>
                <c:pt idx="13">
                  <c:v>VP T/C</c:v>
                </c:pt>
                <c:pt idx="16">
                  <c:v>VP</c:v>
                </c:pt>
                <c:pt idx="17">
                  <c:v>PEC</c:v>
                </c:pt>
                <c:pt idx="20">
                  <c:v>FEC</c:v>
                </c:pt>
                <c:pt idx="23">
                  <c:v>TT</c:v>
                </c:pt>
                <c:pt idx="25">
                  <c:v>PP</c:v>
                </c:pt>
                <c:pt idx="27">
                  <c:v>MP1</c:v>
                </c:pt>
                <c:pt idx="32">
                  <c:v>MP2</c:v>
                </c:pt>
                <c:pt idx="33">
                  <c:v>OKTB</c:v>
                </c:pt>
              </c:strCache>
            </c:strRef>
          </c:cat>
          <c:val>
            <c:numRef>
              <c:f>[0]!rngSignedOffSeries1</c:f>
              <c:numCache>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5</c:v>
                </c:pt>
                <c:pt idx="30">
                  <c:v>5</c:v>
                </c:pt>
                <c:pt idx="31">
                  <c:v>5</c:v>
                </c:pt>
                <c:pt idx="32">
                  <c:v>5</c:v>
                </c:pt>
                <c:pt idx="33">
                  <c:v>5</c:v>
                </c:pt>
              </c:numCache>
            </c:numRef>
          </c:val>
          <c:extLst xmlns:c16r2="http://schemas.microsoft.com/office/drawing/2015/06/chart">
            <c:ext xmlns:c16="http://schemas.microsoft.com/office/drawing/2014/chart" uri="{C3380CC4-5D6E-409C-BE32-E72D297353CC}">
              <c16:uniqueId val="{00000000-D0E9-4854-9E96-567AD3DC042B}"/>
            </c:ext>
          </c:extLst>
        </c:ser>
        <c:ser>
          <c:idx val="6"/>
          <c:order val="1"/>
          <c:tx>
            <c:strRef>
              <c:f>'aggregated FIP Data Prog1'!$T$3</c:f>
              <c:strCache>
                <c:ptCount val="1"/>
                <c:pt idx="0">
                  <c:v>Production Intent</c:v>
                </c:pt>
              </c:strCache>
            </c:strRef>
          </c:tx>
          <c:spPr>
            <a:solidFill>
              <a:srgbClr val="00B050"/>
            </a:solidFill>
          </c:spPr>
          <c:cat>
            <c:strRef>
              <c:f>'aggregated FIP Data Prog1'!$C$4:$C$63</c:f>
              <c:strCache>
                <c:ptCount val="34"/>
                <c:pt idx="0">
                  <c:v>PS</c:v>
                </c:pt>
                <c:pt idx="2">
                  <c:v>PSC</c:v>
                </c:pt>
                <c:pt idx="3">
                  <c:v>UPV0 Start</c:v>
                </c:pt>
                <c:pt idx="4">
                  <c:v>UPV0</c:v>
                </c:pt>
                <c:pt idx="5">
                  <c:v>UPV1</c:v>
                </c:pt>
                <c:pt idx="9">
                  <c:v>M-1</c:v>
                </c:pt>
                <c:pt idx="10">
                  <c:v>M-1 DC</c:v>
                </c:pt>
                <c:pt idx="11">
                  <c:v>FDJ</c:v>
                </c:pt>
                <c:pt idx="12">
                  <c:v>VP BB</c:v>
                </c:pt>
                <c:pt idx="13">
                  <c:v>VP T/C</c:v>
                </c:pt>
                <c:pt idx="16">
                  <c:v>VP</c:v>
                </c:pt>
                <c:pt idx="17">
                  <c:v>PEC</c:v>
                </c:pt>
                <c:pt idx="20">
                  <c:v>FEC</c:v>
                </c:pt>
                <c:pt idx="23">
                  <c:v>TT</c:v>
                </c:pt>
                <c:pt idx="25">
                  <c:v>PP</c:v>
                </c:pt>
                <c:pt idx="27">
                  <c:v>MP1</c:v>
                </c:pt>
                <c:pt idx="32">
                  <c:v>MP2</c:v>
                </c:pt>
                <c:pt idx="33">
                  <c:v>OKTB</c:v>
                </c:pt>
              </c:strCache>
            </c:strRef>
          </c:cat>
          <c:val>
            <c:numRef>
              <c:f>[0]!rngProductionIntentSeries1</c:f>
              <c:numCache>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6</c:v>
                </c:pt>
                <c:pt idx="27">
                  <c:v>6</c:v>
                </c:pt>
                <c:pt idx="28">
                  <c:v>6</c:v>
                </c:pt>
                <c:pt idx="29">
                  <c:v>1</c:v>
                </c:pt>
                <c:pt idx="30">
                  <c:v>1</c:v>
                </c:pt>
                <c:pt idx="31">
                  <c:v>1</c:v>
                </c:pt>
                <c:pt idx="32">
                  <c:v>1</c:v>
                </c:pt>
                <c:pt idx="33">
                  <c:v>1</c:v>
                </c:pt>
              </c:numCache>
            </c:numRef>
          </c:val>
          <c:extLst xmlns:c16r2="http://schemas.microsoft.com/office/drawing/2015/06/chart">
            <c:ext xmlns:c16="http://schemas.microsoft.com/office/drawing/2014/chart" uri="{C3380CC4-5D6E-409C-BE32-E72D297353CC}">
              <c16:uniqueId val="{00000001-D0E9-4854-9E96-567AD3DC042B}"/>
            </c:ext>
          </c:extLst>
        </c:ser>
        <c:ser>
          <c:idx val="5"/>
          <c:order val="2"/>
          <c:tx>
            <c:strRef>
              <c:f>'aggregated FIP Data Prog1'!$S$3</c:f>
              <c:strCache>
                <c:ptCount val="1"/>
                <c:pt idx="0">
                  <c:v>Design Intent</c:v>
                </c:pt>
              </c:strCache>
            </c:strRef>
          </c:tx>
          <c:spPr>
            <a:solidFill>
              <a:srgbClr val="92D050"/>
            </a:solidFill>
          </c:spPr>
          <c:cat>
            <c:strRef>
              <c:f>'aggregated FIP Data Prog1'!$C$4:$C$63</c:f>
              <c:strCache>
                <c:ptCount val="34"/>
                <c:pt idx="0">
                  <c:v>PS</c:v>
                </c:pt>
                <c:pt idx="2">
                  <c:v>PSC</c:v>
                </c:pt>
                <c:pt idx="3">
                  <c:v>UPV0 Start</c:v>
                </c:pt>
                <c:pt idx="4">
                  <c:v>UPV0</c:v>
                </c:pt>
                <c:pt idx="5">
                  <c:v>UPV1</c:v>
                </c:pt>
                <c:pt idx="9">
                  <c:v>M-1</c:v>
                </c:pt>
                <c:pt idx="10">
                  <c:v>M-1 DC</c:v>
                </c:pt>
                <c:pt idx="11">
                  <c:v>FDJ</c:v>
                </c:pt>
                <c:pt idx="12">
                  <c:v>VP BB</c:v>
                </c:pt>
                <c:pt idx="13">
                  <c:v>VP T/C</c:v>
                </c:pt>
                <c:pt idx="16">
                  <c:v>VP</c:v>
                </c:pt>
                <c:pt idx="17">
                  <c:v>PEC</c:v>
                </c:pt>
                <c:pt idx="20">
                  <c:v>FEC</c:v>
                </c:pt>
                <c:pt idx="23">
                  <c:v>TT</c:v>
                </c:pt>
                <c:pt idx="25">
                  <c:v>PP</c:v>
                </c:pt>
                <c:pt idx="27">
                  <c:v>MP1</c:v>
                </c:pt>
                <c:pt idx="32">
                  <c:v>MP2</c:v>
                </c:pt>
                <c:pt idx="33">
                  <c:v>OKTB</c:v>
                </c:pt>
              </c:strCache>
            </c:strRef>
          </c:cat>
          <c:val>
            <c:numRef>
              <c:f>[0]!rngDesignIntentSeries1</c:f>
              <c:numCache>
                <c:formatCode>General</c:formatCode>
                <c:ptCount val="34"/>
                <c:pt idx="0">
                  <c:v>0</c:v>
                </c:pt>
                <c:pt idx="1">
                  <c:v>0</c:v>
                </c:pt>
                <c:pt idx="2">
                  <c:v>0</c:v>
                </c:pt>
                <c:pt idx="3">
                  <c:v>0</c:v>
                </c:pt>
                <c:pt idx="4">
                  <c:v>0</c:v>
                </c:pt>
                <c:pt idx="5">
                  <c:v>0</c:v>
                </c:pt>
                <c:pt idx="6">
                  <c:v>0</c:v>
                </c:pt>
                <c:pt idx="7">
                  <c:v>0</c:v>
                </c:pt>
                <c:pt idx="8">
                  <c:v>0</c:v>
                </c:pt>
                <c:pt idx="9">
                  <c:v>2</c:v>
                </c:pt>
                <c:pt idx="10">
                  <c:v>2</c:v>
                </c:pt>
                <c:pt idx="11">
                  <c:v>2</c:v>
                </c:pt>
                <c:pt idx="12">
                  <c:v>7</c:v>
                </c:pt>
                <c:pt idx="13">
                  <c:v>7</c:v>
                </c:pt>
                <c:pt idx="14">
                  <c:v>7</c:v>
                </c:pt>
                <c:pt idx="15">
                  <c:v>7</c:v>
                </c:pt>
                <c:pt idx="16">
                  <c:v>7</c:v>
                </c:pt>
                <c:pt idx="17">
                  <c:v>7</c:v>
                </c:pt>
                <c:pt idx="18">
                  <c:v>7</c:v>
                </c:pt>
                <c:pt idx="19">
                  <c:v>7</c:v>
                </c:pt>
                <c:pt idx="20">
                  <c:v>7</c:v>
                </c:pt>
                <c:pt idx="21">
                  <c:v>7</c:v>
                </c:pt>
                <c:pt idx="22">
                  <c:v>7</c:v>
                </c:pt>
                <c:pt idx="23">
                  <c:v>7</c:v>
                </c:pt>
                <c:pt idx="24">
                  <c:v>7</c:v>
                </c:pt>
                <c:pt idx="25">
                  <c:v>7</c:v>
                </c:pt>
                <c:pt idx="26">
                  <c:v>1</c:v>
                </c:pt>
                <c:pt idx="27">
                  <c:v>1</c:v>
                </c:pt>
                <c:pt idx="28">
                  <c:v>1</c:v>
                </c:pt>
                <c:pt idx="29">
                  <c:v>1</c:v>
                </c:pt>
                <c:pt idx="30">
                  <c:v>1</c:v>
                </c:pt>
                <c:pt idx="31">
                  <c:v>1</c:v>
                </c:pt>
                <c:pt idx="32">
                  <c:v>1</c:v>
                </c:pt>
                <c:pt idx="33">
                  <c:v>1</c:v>
                </c:pt>
              </c:numCache>
            </c:numRef>
          </c:val>
          <c:extLst xmlns:c16r2="http://schemas.microsoft.com/office/drawing/2015/06/chart">
            <c:ext xmlns:c16="http://schemas.microsoft.com/office/drawing/2014/chart" uri="{C3380CC4-5D6E-409C-BE32-E72D297353CC}">
              <c16:uniqueId val="{00000002-D0E9-4854-9E96-567AD3DC042B}"/>
            </c:ext>
          </c:extLst>
        </c:ser>
        <c:ser>
          <c:idx val="4"/>
          <c:order val="3"/>
          <c:tx>
            <c:strRef>
              <c:f>'aggregated FIP Data Prog1'!$R$3</c:f>
              <c:strCache>
                <c:ptCount val="1"/>
                <c:pt idx="0">
                  <c:v>Specs Confirmed</c:v>
                </c:pt>
              </c:strCache>
            </c:strRef>
          </c:tx>
          <c:spPr>
            <a:solidFill>
              <a:srgbClr val="FFFF00"/>
            </a:solidFill>
          </c:spPr>
          <c:cat>
            <c:strRef>
              <c:f>'aggregated FIP Data Prog1'!$C$4:$C$63</c:f>
              <c:strCache>
                <c:ptCount val="34"/>
                <c:pt idx="0">
                  <c:v>PS</c:v>
                </c:pt>
                <c:pt idx="2">
                  <c:v>PSC</c:v>
                </c:pt>
                <c:pt idx="3">
                  <c:v>UPV0 Start</c:v>
                </c:pt>
                <c:pt idx="4">
                  <c:v>UPV0</c:v>
                </c:pt>
                <c:pt idx="5">
                  <c:v>UPV1</c:v>
                </c:pt>
                <c:pt idx="9">
                  <c:v>M-1</c:v>
                </c:pt>
                <c:pt idx="10">
                  <c:v>M-1 DC</c:v>
                </c:pt>
                <c:pt idx="11">
                  <c:v>FDJ</c:v>
                </c:pt>
                <c:pt idx="12">
                  <c:v>VP BB</c:v>
                </c:pt>
                <c:pt idx="13">
                  <c:v>VP T/C</c:v>
                </c:pt>
                <c:pt idx="16">
                  <c:v>VP</c:v>
                </c:pt>
                <c:pt idx="17">
                  <c:v>PEC</c:v>
                </c:pt>
                <c:pt idx="20">
                  <c:v>FEC</c:v>
                </c:pt>
                <c:pt idx="23">
                  <c:v>TT</c:v>
                </c:pt>
                <c:pt idx="25">
                  <c:v>PP</c:v>
                </c:pt>
                <c:pt idx="27">
                  <c:v>MP1</c:v>
                </c:pt>
                <c:pt idx="32">
                  <c:v>MP2</c:v>
                </c:pt>
                <c:pt idx="33">
                  <c:v>OKTB</c:v>
                </c:pt>
              </c:strCache>
            </c:strRef>
          </c:cat>
          <c:val>
            <c:numRef>
              <c:f>[0]!rngSpecsConfirmedSeries1</c:f>
              <c:numCache>
                <c:formatCode>General</c:formatCode>
                <c:ptCount val="34"/>
                <c:pt idx="0">
                  <c:v>0</c:v>
                </c:pt>
                <c:pt idx="1">
                  <c:v>0</c:v>
                </c:pt>
                <c:pt idx="2">
                  <c:v>0</c:v>
                </c:pt>
                <c:pt idx="3">
                  <c:v>7</c:v>
                </c:pt>
                <c:pt idx="4">
                  <c:v>7</c:v>
                </c:pt>
                <c:pt idx="5">
                  <c:v>7</c:v>
                </c:pt>
                <c:pt idx="6">
                  <c:v>7</c:v>
                </c:pt>
                <c:pt idx="7">
                  <c:v>7</c:v>
                </c:pt>
                <c:pt idx="8">
                  <c:v>7</c:v>
                </c:pt>
                <c:pt idx="9">
                  <c:v>5</c:v>
                </c:pt>
                <c:pt idx="10">
                  <c:v>5</c:v>
                </c:pt>
                <c:pt idx="11">
                  <c:v>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xmlns:c16r2="http://schemas.microsoft.com/office/drawing/2015/06/chart">
            <c:ext xmlns:c16="http://schemas.microsoft.com/office/drawing/2014/chart" uri="{C3380CC4-5D6E-409C-BE32-E72D297353CC}">
              <c16:uniqueId val="{00000003-D0E9-4854-9E96-567AD3DC042B}"/>
            </c:ext>
          </c:extLst>
        </c:ser>
        <c:ser>
          <c:idx val="3"/>
          <c:order val="4"/>
          <c:tx>
            <c:strRef>
              <c:f>'aggregated FIP Data Prog1'!$Q$3</c:f>
              <c:strCache>
                <c:ptCount val="1"/>
                <c:pt idx="0">
                  <c:v>Clarifying Specs</c:v>
                </c:pt>
              </c:strCache>
            </c:strRef>
          </c:tx>
          <c:spPr>
            <a:pattFill prst="lgCheck">
              <a:fgClr>
                <a:srgbClr val="FFC000"/>
              </a:fgClr>
              <a:bgClr>
                <a:srgbClr val="FF0000"/>
              </a:bgClr>
            </a:pattFill>
          </c:spPr>
          <c:cat>
            <c:strRef>
              <c:f>'aggregated FIP Data Prog1'!$C$4:$C$63</c:f>
              <c:strCache>
                <c:ptCount val="34"/>
                <c:pt idx="0">
                  <c:v>PS</c:v>
                </c:pt>
                <c:pt idx="2">
                  <c:v>PSC</c:v>
                </c:pt>
                <c:pt idx="3">
                  <c:v>UPV0 Start</c:v>
                </c:pt>
                <c:pt idx="4">
                  <c:v>UPV0</c:v>
                </c:pt>
                <c:pt idx="5">
                  <c:v>UPV1</c:v>
                </c:pt>
                <c:pt idx="9">
                  <c:v>M-1</c:v>
                </c:pt>
                <c:pt idx="10">
                  <c:v>M-1 DC</c:v>
                </c:pt>
                <c:pt idx="11">
                  <c:v>FDJ</c:v>
                </c:pt>
                <c:pt idx="12">
                  <c:v>VP BB</c:v>
                </c:pt>
                <c:pt idx="13">
                  <c:v>VP T/C</c:v>
                </c:pt>
                <c:pt idx="16">
                  <c:v>VP</c:v>
                </c:pt>
                <c:pt idx="17">
                  <c:v>PEC</c:v>
                </c:pt>
                <c:pt idx="20">
                  <c:v>FEC</c:v>
                </c:pt>
                <c:pt idx="23">
                  <c:v>TT</c:v>
                </c:pt>
                <c:pt idx="25">
                  <c:v>PP</c:v>
                </c:pt>
                <c:pt idx="27">
                  <c:v>MP1</c:v>
                </c:pt>
                <c:pt idx="32">
                  <c:v>MP2</c:v>
                </c:pt>
                <c:pt idx="33">
                  <c:v>OKTB</c:v>
                </c:pt>
              </c:strCache>
            </c:strRef>
          </c:cat>
          <c:val>
            <c:numRef>
              <c:f>[0]!rngClarifyingSpecsSeries1</c:f>
              <c:numCache>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xmlns:c16r2="http://schemas.microsoft.com/office/drawing/2015/06/chart">
            <c:ext xmlns:c16="http://schemas.microsoft.com/office/drawing/2014/chart" uri="{C3380CC4-5D6E-409C-BE32-E72D297353CC}">
              <c16:uniqueId val="{00000004-D0E9-4854-9E96-567AD3DC042B}"/>
            </c:ext>
          </c:extLst>
        </c:ser>
        <c:ser>
          <c:idx val="2"/>
          <c:order val="5"/>
          <c:tx>
            <c:strRef>
              <c:f>'aggregated FIP Data Prog1'!$P$3</c:f>
              <c:strCache>
                <c:ptCount val="1"/>
                <c:pt idx="0">
                  <c:v>Specs Available</c:v>
                </c:pt>
              </c:strCache>
            </c:strRef>
          </c:tx>
          <c:spPr>
            <a:solidFill>
              <a:srgbClr val="FFC000"/>
            </a:solidFill>
          </c:spPr>
          <c:cat>
            <c:strRef>
              <c:f>'aggregated FIP Data Prog1'!$C$4:$C$63</c:f>
              <c:strCache>
                <c:ptCount val="34"/>
                <c:pt idx="0">
                  <c:v>PS</c:v>
                </c:pt>
                <c:pt idx="2">
                  <c:v>PSC</c:v>
                </c:pt>
                <c:pt idx="3">
                  <c:v>UPV0 Start</c:v>
                </c:pt>
                <c:pt idx="4">
                  <c:v>UPV0</c:v>
                </c:pt>
                <c:pt idx="5">
                  <c:v>UPV1</c:v>
                </c:pt>
                <c:pt idx="9">
                  <c:v>M-1</c:v>
                </c:pt>
                <c:pt idx="10">
                  <c:v>M-1 DC</c:v>
                </c:pt>
                <c:pt idx="11">
                  <c:v>FDJ</c:v>
                </c:pt>
                <c:pt idx="12">
                  <c:v>VP BB</c:v>
                </c:pt>
                <c:pt idx="13">
                  <c:v>VP T/C</c:v>
                </c:pt>
                <c:pt idx="16">
                  <c:v>VP</c:v>
                </c:pt>
                <c:pt idx="17">
                  <c:v>PEC</c:v>
                </c:pt>
                <c:pt idx="20">
                  <c:v>FEC</c:v>
                </c:pt>
                <c:pt idx="23">
                  <c:v>TT</c:v>
                </c:pt>
                <c:pt idx="25">
                  <c:v>PP</c:v>
                </c:pt>
                <c:pt idx="27">
                  <c:v>MP1</c:v>
                </c:pt>
                <c:pt idx="32">
                  <c:v>MP2</c:v>
                </c:pt>
                <c:pt idx="33">
                  <c:v>OKTB</c:v>
                </c:pt>
              </c:strCache>
            </c:strRef>
          </c:cat>
          <c:val>
            <c:numRef>
              <c:f>[0]!rngSpecsAvailableSeries1</c:f>
              <c:numCache>
                <c:formatCode>General</c:formatCode>
                <c:ptCount val="34"/>
                <c:pt idx="0">
                  <c:v>0</c:v>
                </c:pt>
                <c:pt idx="1">
                  <c:v>7</c:v>
                </c:pt>
                <c:pt idx="2">
                  <c:v>7</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xmlns:c16r2="http://schemas.microsoft.com/office/drawing/2015/06/chart">
            <c:ext xmlns:c16="http://schemas.microsoft.com/office/drawing/2014/chart" uri="{C3380CC4-5D6E-409C-BE32-E72D297353CC}">
              <c16:uniqueId val="{00000005-D0E9-4854-9E96-567AD3DC042B}"/>
            </c:ext>
          </c:extLst>
        </c:ser>
        <c:ser>
          <c:idx val="1"/>
          <c:order val="6"/>
          <c:tx>
            <c:strRef>
              <c:f>'aggregated FIP Data Prog1'!$O$3</c:f>
              <c:strCache>
                <c:ptCount val="1"/>
                <c:pt idx="0">
                  <c:v>No Specs</c:v>
                </c:pt>
              </c:strCache>
            </c:strRef>
          </c:tx>
          <c:spPr>
            <a:solidFill>
              <a:srgbClr val="FF0000"/>
            </a:solidFill>
          </c:spPr>
          <c:cat>
            <c:strRef>
              <c:f>'aggregated FIP Data Prog1'!$C$4:$C$63</c:f>
              <c:strCache>
                <c:ptCount val="34"/>
                <c:pt idx="0">
                  <c:v>PS</c:v>
                </c:pt>
                <c:pt idx="2">
                  <c:v>PSC</c:v>
                </c:pt>
                <c:pt idx="3">
                  <c:v>UPV0 Start</c:v>
                </c:pt>
                <c:pt idx="4">
                  <c:v>UPV0</c:v>
                </c:pt>
                <c:pt idx="5">
                  <c:v>UPV1</c:v>
                </c:pt>
                <c:pt idx="9">
                  <c:v>M-1</c:v>
                </c:pt>
                <c:pt idx="10">
                  <c:v>M-1 DC</c:v>
                </c:pt>
                <c:pt idx="11">
                  <c:v>FDJ</c:v>
                </c:pt>
                <c:pt idx="12">
                  <c:v>VP BB</c:v>
                </c:pt>
                <c:pt idx="13">
                  <c:v>VP T/C</c:v>
                </c:pt>
                <c:pt idx="16">
                  <c:v>VP</c:v>
                </c:pt>
                <c:pt idx="17">
                  <c:v>PEC</c:v>
                </c:pt>
                <c:pt idx="20">
                  <c:v>FEC</c:v>
                </c:pt>
                <c:pt idx="23">
                  <c:v>TT</c:v>
                </c:pt>
                <c:pt idx="25">
                  <c:v>PP</c:v>
                </c:pt>
                <c:pt idx="27">
                  <c:v>MP1</c:v>
                </c:pt>
                <c:pt idx="32">
                  <c:v>MP2</c:v>
                </c:pt>
                <c:pt idx="33">
                  <c:v>OKTB</c:v>
                </c:pt>
              </c:strCache>
            </c:strRef>
          </c:cat>
          <c:val>
            <c:numRef>
              <c:f>[0]!rngNoSpecsSeries1</c:f>
              <c:numCache>
                <c:formatCode>General</c:formatCode>
                <c:ptCount val="34"/>
                <c:pt idx="0">
                  <c:v>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xmlns:c16r2="http://schemas.microsoft.com/office/drawing/2015/06/chart">
            <c:ext xmlns:c16="http://schemas.microsoft.com/office/drawing/2014/chart" uri="{C3380CC4-5D6E-409C-BE32-E72D297353CC}">
              <c16:uniqueId val="{00000006-D0E9-4854-9E96-567AD3DC042B}"/>
            </c:ext>
          </c:extLst>
        </c:ser>
        <c:ser>
          <c:idx val="0"/>
          <c:order val="7"/>
          <c:tx>
            <c:strRef>
              <c:f>'aggregated FIP Data Prog1'!$N$3</c:f>
              <c:strCache>
                <c:ptCount val="1"/>
                <c:pt idx="0">
                  <c:v>Cancelled</c:v>
                </c:pt>
              </c:strCache>
            </c:strRef>
          </c:tx>
          <c:spPr>
            <a:solidFill>
              <a:schemeClr val="bg1">
                <a:lumMod val="75000"/>
              </a:schemeClr>
            </a:solidFill>
          </c:spPr>
          <c:cat>
            <c:strRef>
              <c:f>'aggregated FIP Data Prog1'!$C$4:$C$63</c:f>
              <c:strCache>
                <c:ptCount val="34"/>
                <c:pt idx="0">
                  <c:v>PS</c:v>
                </c:pt>
                <c:pt idx="2">
                  <c:v>PSC</c:v>
                </c:pt>
                <c:pt idx="3">
                  <c:v>UPV0 Start</c:v>
                </c:pt>
                <c:pt idx="4">
                  <c:v>UPV0</c:v>
                </c:pt>
                <c:pt idx="5">
                  <c:v>UPV1</c:v>
                </c:pt>
                <c:pt idx="9">
                  <c:v>M-1</c:v>
                </c:pt>
                <c:pt idx="10">
                  <c:v>M-1 DC</c:v>
                </c:pt>
                <c:pt idx="11">
                  <c:v>FDJ</c:v>
                </c:pt>
                <c:pt idx="12">
                  <c:v>VP BB</c:v>
                </c:pt>
                <c:pt idx="13">
                  <c:v>VP T/C</c:v>
                </c:pt>
                <c:pt idx="16">
                  <c:v>VP</c:v>
                </c:pt>
                <c:pt idx="17">
                  <c:v>PEC</c:v>
                </c:pt>
                <c:pt idx="20">
                  <c:v>FEC</c:v>
                </c:pt>
                <c:pt idx="23">
                  <c:v>TT</c:v>
                </c:pt>
                <c:pt idx="25">
                  <c:v>PP</c:v>
                </c:pt>
                <c:pt idx="27">
                  <c:v>MP1</c:v>
                </c:pt>
                <c:pt idx="32">
                  <c:v>MP2</c:v>
                </c:pt>
                <c:pt idx="33">
                  <c:v>OKTB</c:v>
                </c:pt>
              </c:strCache>
            </c:strRef>
          </c:cat>
          <c:val>
            <c:numRef>
              <c:f>[0]!rngCancelledSeries1</c:f>
              <c:numCache>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xmlns:c16r2="http://schemas.microsoft.com/office/drawing/2015/06/chart">
            <c:ext xmlns:c16="http://schemas.microsoft.com/office/drawing/2014/chart" uri="{C3380CC4-5D6E-409C-BE32-E72D297353CC}">
              <c16:uniqueId val="{00000007-D0E9-4854-9E96-567AD3DC042B}"/>
            </c:ext>
          </c:extLst>
        </c:ser>
        <c:dLbls>
          <c:showLegendKey val="0"/>
          <c:showVal val="0"/>
          <c:showCatName val="0"/>
          <c:showSerName val="0"/>
          <c:showPercent val="0"/>
          <c:showBubbleSize val="0"/>
        </c:dLbls>
        <c:axId val="65583360"/>
        <c:axId val="65667072"/>
      </c:areaChart>
      <c:barChart>
        <c:barDir val="col"/>
        <c:grouping val="stacked"/>
        <c:varyColors val="0"/>
        <c:ser>
          <c:idx val="15"/>
          <c:order val="8"/>
          <c:tx>
            <c:strRef>
              <c:f>'aggregated FIP Data Prog1'!$AC$3</c:f>
              <c:strCache>
                <c:ptCount val="1"/>
                <c:pt idx="0">
                  <c:v>Signed Off (actual)</c:v>
                </c:pt>
              </c:strCache>
            </c:strRef>
          </c:tx>
          <c:spPr>
            <a:solidFill>
              <a:srgbClr val="0070C0"/>
            </a:solidFill>
            <a:ln>
              <a:solidFill>
                <a:schemeClr val="tx1"/>
              </a:solidFill>
            </a:ln>
            <a:effectLst>
              <a:outerShdw blurRad="50800" dist="38100" dir="18900000" algn="bl" rotWithShape="0">
                <a:prstClr val="black">
                  <a:alpha val="40000"/>
                </a:prstClr>
              </a:outerShdw>
            </a:effectLst>
          </c:spPr>
          <c:invertIfNegative val="0"/>
          <c:cat>
            <c:strRef>
              <c:f>'aggregated FIP Data Prog1'!$D$4:$D$63</c:f>
              <c:strCache>
                <c:ptCount val="18"/>
                <c:pt idx="4">
                  <c:v>SW 1.0</c:v>
                </c:pt>
                <c:pt idx="7">
                  <c:v>SW 2.0</c:v>
                </c:pt>
                <c:pt idx="10">
                  <c:v>SW 3.0</c:v>
                </c:pt>
                <c:pt idx="17">
                  <c:v>SW 4.0</c:v>
                </c:pt>
              </c:strCache>
            </c:strRef>
          </c:cat>
          <c:val>
            <c:numRef>
              <c:f>[0]!rngSignedOffSeriesActual1</c:f>
              <c:numCache>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xmlns:c16r2="http://schemas.microsoft.com/office/drawing/2015/06/chart">
            <c:ext xmlns:c16="http://schemas.microsoft.com/office/drawing/2014/chart" uri="{C3380CC4-5D6E-409C-BE32-E72D297353CC}">
              <c16:uniqueId val="{00000008-D0E9-4854-9E96-567AD3DC042B}"/>
            </c:ext>
          </c:extLst>
        </c:ser>
        <c:ser>
          <c:idx val="14"/>
          <c:order val="9"/>
          <c:tx>
            <c:strRef>
              <c:f>'aggregated FIP Data Prog1'!$AB$3</c:f>
              <c:strCache>
                <c:ptCount val="1"/>
                <c:pt idx="0">
                  <c:v>Production Intent (actual)</c:v>
                </c:pt>
              </c:strCache>
            </c:strRef>
          </c:tx>
          <c:spPr>
            <a:solidFill>
              <a:srgbClr val="00B050"/>
            </a:solidFill>
            <a:ln>
              <a:solidFill>
                <a:schemeClr val="tx1"/>
              </a:solidFill>
            </a:ln>
            <a:effectLst>
              <a:outerShdw blurRad="50800" dist="38100" dir="18900000" algn="bl" rotWithShape="0">
                <a:prstClr val="black">
                  <a:alpha val="40000"/>
                </a:prstClr>
              </a:outerShdw>
            </a:effectLst>
          </c:spPr>
          <c:invertIfNegative val="0"/>
          <c:cat>
            <c:strRef>
              <c:f>'aggregated FIP Data Prog1'!$D$4:$D$63</c:f>
              <c:strCache>
                <c:ptCount val="18"/>
                <c:pt idx="4">
                  <c:v>SW 1.0</c:v>
                </c:pt>
                <c:pt idx="7">
                  <c:v>SW 2.0</c:v>
                </c:pt>
                <c:pt idx="10">
                  <c:v>SW 3.0</c:v>
                </c:pt>
                <c:pt idx="17">
                  <c:v>SW 4.0</c:v>
                </c:pt>
              </c:strCache>
            </c:strRef>
          </c:cat>
          <c:val>
            <c:numRef>
              <c:f>[0]!rngProductionIntentSeriesActual1</c:f>
              <c:numCache>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xmlns:c16r2="http://schemas.microsoft.com/office/drawing/2015/06/chart">
            <c:ext xmlns:c16="http://schemas.microsoft.com/office/drawing/2014/chart" uri="{C3380CC4-5D6E-409C-BE32-E72D297353CC}">
              <c16:uniqueId val="{00000009-D0E9-4854-9E96-567AD3DC042B}"/>
            </c:ext>
          </c:extLst>
        </c:ser>
        <c:ser>
          <c:idx val="13"/>
          <c:order val="10"/>
          <c:tx>
            <c:strRef>
              <c:f>'aggregated FIP Data Prog1'!$AA$3</c:f>
              <c:strCache>
                <c:ptCount val="1"/>
                <c:pt idx="0">
                  <c:v>Design Intent (actual)</c:v>
                </c:pt>
              </c:strCache>
            </c:strRef>
          </c:tx>
          <c:spPr>
            <a:solidFill>
              <a:srgbClr val="92D050"/>
            </a:solidFill>
            <a:ln>
              <a:solidFill>
                <a:schemeClr val="tx1"/>
              </a:solidFill>
            </a:ln>
            <a:effectLst>
              <a:outerShdw blurRad="50800" dist="38100" dir="18900000" algn="bl" rotWithShape="0">
                <a:prstClr val="black">
                  <a:alpha val="40000"/>
                </a:prstClr>
              </a:outerShdw>
            </a:effectLst>
          </c:spPr>
          <c:invertIfNegative val="0"/>
          <c:cat>
            <c:strRef>
              <c:f>'aggregated FIP Data Prog1'!$D$4:$D$63</c:f>
              <c:strCache>
                <c:ptCount val="18"/>
                <c:pt idx="4">
                  <c:v>SW 1.0</c:v>
                </c:pt>
                <c:pt idx="7">
                  <c:v>SW 2.0</c:v>
                </c:pt>
                <c:pt idx="10">
                  <c:v>SW 3.0</c:v>
                </c:pt>
                <c:pt idx="17">
                  <c:v>SW 4.0</c:v>
                </c:pt>
              </c:strCache>
            </c:strRef>
          </c:cat>
          <c:val>
            <c:numRef>
              <c:f>[0]!rngDesignIntentSeriesActual1</c:f>
              <c:numCache>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xmlns:c16r2="http://schemas.microsoft.com/office/drawing/2015/06/chart">
            <c:ext xmlns:c16="http://schemas.microsoft.com/office/drawing/2014/chart" uri="{C3380CC4-5D6E-409C-BE32-E72D297353CC}">
              <c16:uniqueId val="{0000000A-D0E9-4854-9E96-567AD3DC042B}"/>
            </c:ext>
          </c:extLst>
        </c:ser>
        <c:ser>
          <c:idx val="12"/>
          <c:order val="11"/>
          <c:tx>
            <c:strRef>
              <c:f>'aggregated FIP Data Prog1'!$Z$3</c:f>
              <c:strCache>
                <c:ptCount val="1"/>
                <c:pt idx="0">
                  <c:v>Specs Confirmed (actual)</c:v>
                </c:pt>
              </c:strCache>
            </c:strRef>
          </c:tx>
          <c:spPr>
            <a:solidFill>
              <a:srgbClr val="FFFF00"/>
            </a:solidFill>
            <a:ln>
              <a:solidFill>
                <a:schemeClr val="tx1"/>
              </a:solidFill>
            </a:ln>
            <a:effectLst>
              <a:outerShdw blurRad="50800" dist="38100" dir="18900000" algn="bl" rotWithShape="0">
                <a:prstClr val="black">
                  <a:alpha val="40000"/>
                </a:prstClr>
              </a:outerShdw>
            </a:effectLst>
          </c:spPr>
          <c:invertIfNegative val="0"/>
          <c:cat>
            <c:strRef>
              <c:f>'aggregated FIP Data Prog1'!$D$4:$D$63</c:f>
              <c:strCache>
                <c:ptCount val="18"/>
                <c:pt idx="4">
                  <c:v>SW 1.0</c:v>
                </c:pt>
                <c:pt idx="7">
                  <c:v>SW 2.0</c:v>
                </c:pt>
                <c:pt idx="10">
                  <c:v>SW 3.0</c:v>
                </c:pt>
                <c:pt idx="17">
                  <c:v>SW 4.0</c:v>
                </c:pt>
              </c:strCache>
            </c:strRef>
          </c:cat>
          <c:val>
            <c:numRef>
              <c:f>[0]!rngSpecsConfirmedSeriesActual1</c:f>
              <c:numCache>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7</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xmlns:c16r2="http://schemas.microsoft.com/office/drawing/2015/06/chart">
            <c:ext xmlns:c16="http://schemas.microsoft.com/office/drawing/2014/chart" uri="{C3380CC4-5D6E-409C-BE32-E72D297353CC}">
              <c16:uniqueId val="{0000000B-D0E9-4854-9E96-567AD3DC042B}"/>
            </c:ext>
          </c:extLst>
        </c:ser>
        <c:ser>
          <c:idx val="11"/>
          <c:order val="12"/>
          <c:tx>
            <c:strRef>
              <c:f>'aggregated FIP Data Prog1'!$Y$3</c:f>
              <c:strCache>
                <c:ptCount val="1"/>
                <c:pt idx="0">
                  <c:v>Clarifying Specs (actual)</c:v>
                </c:pt>
              </c:strCache>
            </c:strRef>
          </c:tx>
          <c:spPr>
            <a:pattFill prst="lgCheck">
              <a:fgClr>
                <a:srgbClr val="FFC000"/>
              </a:fgClr>
              <a:bgClr>
                <a:srgbClr val="FF0000"/>
              </a:bgClr>
            </a:pattFill>
            <a:ln>
              <a:solidFill>
                <a:schemeClr val="tx1"/>
              </a:solidFill>
            </a:ln>
            <a:effectLst>
              <a:outerShdw blurRad="50800" dist="38100" dir="18900000" algn="bl" rotWithShape="0">
                <a:prstClr val="black">
                  <a:alpha val="40000"/>
                </a:prstClr>
              </a:outerShdw>
            </a:effectLst>
          </c:spPr>
          <c:invertIfNegative val="0"/>
          <c:cat>
            <c:strRef>
              <c:f>'aggregated FIP Data Prog1'!$D$4:$D$63</c:f>
              <c:strCache>
                <c:ptCount val="18"/>
                <c:pt idx="4">
                  <c:v>SW 1.0</c:v>
                </c:pt>
                <c:pt idx="7">
                  <c:v>SW 2.0</c:v>
                </c:pt>
                <c:pt idx="10">
                  <c:v>SW 3.0</c:v>
                </c:pt>
                <c:pt idx="17">
                  <c:v>SW 4.0</c:v>
                </c:pt>
              </c:strCache>
            </c:strRef>
          </c:cat>
          <c:val>
            <c:numRef>
              <c:f>[0]!rngClarifyingSpecsSeriesActual1</c:f>
              <c:numCache>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xmlns:c16r2="http://schemas.microsoft.com/office/drawing/2015/06/chart">
            <c:ext xmlns:c16="http://schemas.microsoft.com/office/drawing/2014/chart" uri="{C3380CC4-5D6E-409C-BE32-E72D297353CC}">
              <c16:uniqueId val="{0000000C-D0E9-4854-9E96-567AD3DC042B}"/>
            </c:ext>
          </c:extLst>
        </c:ser>
        <c:ser>
          <c:idx val="10"/>
          <c:order val="13"/>
          <c:tx>
            <c:strRef>
              <c:f>'aggregated FIP Data Prog1'!$X$3</c:f>
              <c:strCache>
                <c:ptCount val="1"/>
                <c:pt idx="0">
                  <c:v>Specs Available (actual)</c:v>
                </c:pt>
              </c:strCache>
            </c:strRef>
          </c:tx>
          <c:spPr>
            <a:solidFill>
              <a:srgbClr val="FFC000"/>
            </a:solidFill>
            <a:ln w="0">
              <a:solidFill>
                <a:schemeClr val="tx1"/>
              </a:solidFill>
            </a:ln>
            <a:effectLst>
              <a:outerShdw blurRad="50800" dist="38100" dir="18900000" algn="bl" rotWithShape="0">
                <a:prstClr val="black">
                  <a:alpha val="40000"/>
                </a:prstClr>
              </a:outerShdw>
            </a:effectLst>
          </c:spPr>
          <c:invertIfNegative val="0"/>
          <c:cat>
            <c:strRef>
              <c:f>'aggregated FIP Data Prog1'!$D$4:$D$63</c:f>
              <c:strCache>
                <c:ptCount val="18"/>
                <c:pt idx="4">
                  <c:v>SW 1.0</c:v>
                </c:pt>
                <c:pt idx="7">
                  <c:v>SW 2.0</c:v>
                </c:pt>
                <c:pt idx="10">
                  <c:v>SW 3.0</c:v>
                </c:pt>
                <c:pt idx="17">
                  <c:v>SW 4.0</c:v>
                </c:pt>
              </c:strCache>
            </c:strRef>
          </c:cat>
          <c:val>
            <c:numRef>
              <c:f>[0]!rngSpecsAvailableSeriesActual1</c:f>
              <c:numCache>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xmlns:c16r2="http://schemas.microsoft.com/office/drawing/2015/06/chart">
            <c:ext xmlns:c16="http://schemas.microsoft.com/office/drawing/2014/chart" uri="{C3380CC4-5D6E-409C-BE32-E72D297353CC}">
              <c16:uniqueId val="{0000000D-D0E9-4854-9E96-567AD3DC042B}"/>
            </c:ext>
          </c:extLst>
        </c:ser>
        <c:ser>
          <c:idx val="9"/>
          <c:order val="14"/>
          <c:tx>
            <c:strRef>
              <c:f>'aggregated FIP Data Prog1'!$W$3</c:f>
              <c:strCache>
                <c:ptCount val="1"/>
                <c:pt idx="0">
                  <c:v>No Specs (actual)</c:v>
                </c:pt>
              </c:strCache>
            </c:strRef>
          </c:tx>
          <c:spPr>
            <a:solidFill>
              <a:srgbClr val="FF0000"/>
            </a:solidFill>
            <a:ln w="9525">
              <a:solidFill>
                <a:schemeClr val="tx1"/>
              </a:solidFill>
            </a:ln>
            <a:effectLst>
              <a:outerShdw blurRad="50800" dist="38100" dir="18900000" algn="bl" rotWithShape="0">
                <a:prstClr val="black">
                  <a:alpha val="40000"/>
                </a:prstClr>
              </a:outerShdw>
            </a:effectLst>
          </c:spPr>
          <c:invertIfNegative val="0"/>
          <c:cat>
            <c:strRef>
              <c:f>'aggregated FIP Data Prog1'!$D$4:$D$63</c:f>
              <c:strCache>
                <c:ptCount val="18"/>
                <c:pt idx="4">
                  <c:v>SW 1.0</c:v>
                </c:pt>
                <c:pt idx="7">
                  <c:v>SW 2.0</c:v>
                </c:pt>
                <c:pt idx="10">
                  <c:v>SW 3.0</c:v>
                </c:pt>
                <c:pt idx="17">
                  <c:v>SW 4.0</c:v>
                </c:pt>
              </c:strCache>
            </c:strRef>
          </c:cat>
          <c:val>
            <c:numRef>
              <c:f>[0]!rngNoSpecsSeriesActual1</c:f>
              <c:numCache>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xmlns:c16r2="http://schemas.microsoft.com/office/drawing/2015/06/chart">
            <c:ext xmlns:c16="http://schemas.microsoft.com/office/drawing/2014/chart" uri="{C3380CC4-5D6E-409C-BE32-E72D297353CC}">
              <c16:uniqueId val="{0000000E-D0E9-4854-9E96-567AD3DC042B}"/>
            </c:ext>
          </c:extLst>
        </c:ser>
        <c:ser>
          <c:idx val="8"/>
          <c:order val="15"/>
          <c:tx>
            <c:strRef>
              <c:f>'aggregated FIP Data Prog1'!$V$3</c:f>
              <c:strCache>
                <c:ptCount val="1"/>
                <c:pt idx="0">
                  <c:v>Cancelled (actual)</c:v>
                </c:pt>
              </c:strCache>
            </c:strRef>
          </c:tx>
          <c:spPr>
            <a:solidFill>
              <a:schemeClr val="bg1">
                <a:lumMod val="75000"/>
              </a:schemeClr>
            </a:solidFill>
            <a:ln>
              <a:solidFill>
                <a:schemeClr val="tx1"/>
              </a:solidFill>
            </a:ln>
            <a:effectLst>
              <a:outerShdw blurRad="50800" dist="38100" dir="18900000" algn="bl" rotWithShape="0">
                <a:prstClr val="black">
                  <a:alpha val="40000"/>
                </a:prstClr>
              </a:outerShdw>
            </a:effectLst>
          </c:spPr>
          <c:invertIfNegative val="0"/>
          <c:cat>
            <c:strRef>
              <c:f>'aggregated FIP Data Prog1'!$D$4:$D$63</c:f>
              <c:strCache>
                <c:ptCount val="18"/>
                <c:pt idx="4">
                  <c:v>SW 1.0</c:v>
                </c:pt>
                <c:pt idx="7">
                  <c:v>SW 2.0</c:v>
                </c:pt>
                <c:pt idx="10">
                  <c:v>SW 3.0</c:v>
                </c:pt>
                <c:pt idx="17">
                  <c:v>SW 4.0</c:v>
                </c:pt>
              </c:strCache>
            </c:strRef>
          </c:cat>
          <c:val>
            <c:numRef>
              <c:f>[0]!rngCancelledSeriesActual1</c:f>
              <c:numCache>
                <c:formatCode>General</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xmlns:c16r2="http://schemas.microsoft.com/office/drawing/2015/06/chart">
            <c:ext xmlns:c16="http://schemas.microsoft.com/office/drawing/2014/chart" uri="{C3380CC4-5D6E-409C-BE32-E72D297353CC}">
              <c16:uniqueId val="{0000000F-D0E9-4854-9E96-567AD3DC042B}"/>
            </c:ext>
          </c:extLst>
        </c:ser>
        <c:dLbls>
          <c:showLegendKey val="0"/>
          <c:showVal val="0"/>
          <c:showCatName val="0"/>
          <c:showSerName val="0"/>
          <c:showPercent val="0"/>
          <c:showBubbleSize val="0"/>
        </c:dLbls>
        <c:gapWidth val="205"/>
        <c:overlap val="100"/>
        <c:axId val="65583360"/>
        <c:axId val="65667072"/>
      </c:barChart>
      <c:catAx>
        <c:axId val="65583360"/>
        <c:scaling>
          <c:orientation val="minMax"/>
        </c:scaling>
        <c:delete val="0"/>
        <c:axPos val="b"/>
        <c:minorGridlines>
          <c:spPr>
            <a:ln>
              <a:noFill/>
            </a:ln>
          </c:spPr>
        </c:minorGridlines>
        <c:numFmt formatCode="General" sourceLinked="1"/>
        <c:majorTickMark val="out"/>
        <c:minorTickMark val="none"/>
        <c:tickLblPos val="nextTo"/>
        <c:txPr>
          <a:bodyPr rot="-5400000" vert="horz"/>
          <a:lstStyle/>
          <a:p>
            <a:pPr>
              <a:defRPr/>
            </a:pPr>
            <a:endParaRPr lang="en-US"/>
          </a:p>
        </c:txPr>
        <c:crossAx val="65667072"/>
        <c:crosses val="autoZero"/>
        <c:auto val="1"/>
        <c:lblAlgn val="ctr"/>
        <c:lblOffset val="100"/>
        <c:noMultiLvlLbl val="0"/>
      </c:catAx>
      <c:valAx>
        <c:axId val="65667072"/>
        <c:scaling>
          <c:orientation val="minMax"/>
        </c:scaling>
        <c:delete val="0"/>
        <c:axPos val="l"/>
        <c:majorGridlines/>
        <c:numFmt formatCode="General" sourceLinked="1"/>
        <c:majorTickMark val="out"/>
        <c:minorTickMark val="none"/>
        <c:tickLblPos val="nextTo"/>
        <c:crossAx val="65583360"/>
        <c:crosses val="autoZero"/>
        <c:crossBetween val="between"/>
      </c:valAx>
    </c:plotArea>
    <c:legend>
      <c:legendPos val="r"/>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ayout>
        <c:manualLayout>
          <c:xMode val="edge"/>
          <c:yMode val="edge"/>
          <c:x val="0.83752620997782279"/>
          <c:y val="9.7235427608458741E-2"/>
          <c:w val="0.15218954537700261"/>
          <c:h val="0.75060471381887994"/>
        </c:manualLayout>
      </c:layout>
      <c:overlay val="0"/>
    </c:legend>
    <c:plotVisOnly val="0"/>
    <c:dispBlanksAs val="gap"/>
    <c:showDLblsOverMax val="0"/>
  </c:chart>
  <c:printSettings>
    <c:headerFooter/>
    <c:pageMargins b="0.75" l="0.7" r="0.7" t="0.75" header="0.3" footer="0.3"/>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Forecast</a:t>
            </a:r>
            <a:endParaRPr lang="en-US"/>
          </a:p>
        </c:rich>
      </c:tx>
      <c:layout>
        <c:manualLayout>
          <c:xMode val="edge"/>
          <c:yMode val="edge"/>
          <c:x val="0.22309249194340422"/>
          <c:y val="1.1877097663784241E-2"/>
        </c:manualLayout>
      </c:layout>
      <c:overlay val="0"/>
    </c:title>
    <c:autoTitleDeleted val="0"/>
    <c:plotArea>
      <c:layout>
        <c:manualLayout>
          <c:layoutTarget val="inner"/>
          <c:xMode val="edge"/>
          <c:yMode val="edge"/>
          <c:x val="0.143379401226299"/>
          <c:y val="9.684186754836506E-2"/>
          <c:w val="0.74165430565992529"/>
          <c:h val="0.77183114194846802"/>
        </c:manualLayout>
      </c:layout>
      <c:barChart>
        <c:barDir val="col"/>
        <c:grouping val="stacked"/>
        <c:varyColors val="0"/>
        <c:ser>
          <c:idx val="7"/>
          <c:order val="0"/>
          <c:tx>
            <c:strRef>
              <c:f>'aggregated FIP Data Prog1'!$U$3</c:f>
              <c:strCache>
                <c:ptCount val="1"/>
                <c:pt idx="0">
                  <c:v>Signed Off</c:v>
                </c:pt>
              </c:strCache>
            </c:strRef>
          </c:tx>
          <c:spPr>
            <a:solidFill>
              <a:srgbClr val="0070C0"/>
            </a:solidFill>
          </c:spPr>
          <c:invertIfNegative val="0"/>
          <c:cat>
            <c:strRef>
              <c:f>'aggregated FIP Data Prog1'!$E$75:$I$75</c:f>
              <c:strCache>
                <c:ptCount val="5"/>
                <c:pt idx="0">
                  <c:v>FDJTarget</c:v>
                </c:pt>
                <c:pt idx="1">
                  <c:v>FDJ Forecast</c:v>
                </c:pt>
                <c:pt idx="3">
                  <c:v>VP Target</c:v>
                </c:pt>
                <c:pt idx="4">
                  <c:v>VP Forecast</c:v>
                </c:pt>
              </c:strCache>
            </c:strRef>
          </c:cat>
          <c:val>
            <c:numRef>
              <c:f>'aggregated FIP Data Prog1'!$E$83:$I$83</c:f>
              <c:numCache>
                <c:formatCode>General</c:formatCode>
                <c:ptCount val="5"/>
                <c:pt idx="0">
                  <c:v>0</c:v>
                </c:pt>
                <c:pt idx="1">
                  <c:v>0</c:v>
                </c:pt>
                <c:pt idx="3">
                  <c:v>0</c:v>
                </c:pt>
                <c:pt idx="4">
                  <c:v>0</c:v>
                </c:pt>
              </c:numCache>
            </c:numRef>
          </c:val>
          <c:extLst xmlns:c16r2="http://schemas.microsoft.com/office/drawing/2015/06/chart">
            <c:ext xmlns:c16="http://schemas.microsoft.com/office/drawing/2014/chart" uri="{C3380CC4-5D6E-409C-BE32-E72D297353CC}">
              <c16:uniqueId val="{00000000-E79C-4EDC-A082-AC40C07DBFAB}"/>
            </c:ext>
          </c:extLst>
        </c:ser>
        <c:ser>
          <c:idx val="6"/>
          <c:order val="1"/>
          <c:tx>
            <c:strRef>
              <c:f>'aggregated FIP Data Prog1'!$T$3</c:f>
              <c:strCache>
                <c:ptCount val="1"/>
                <c:pt idx="0">
                  <c:v>Production Intent</c:v>
                </c:pt>
              </c:strCache>
            </c:strRef>
          </c:tx>
          <c:spPr>
            <a:solidFill>
              <a:srgbClr val="00B050"/>
            </a:solidFill>
          </c:spPr>
          <c:invertIfNegative val="0"/>
          <c:cat>
            <c:strRef>
              <c:f>'aggregated FIP Data Prog1'!$E$75:$I$75</c:f>
              <c:strCache>
                <c:ptCount val="5"/>
                <c:pt idx="0">
                  <c:v>FDJTarget</c:v>
                </c:pt>
                <c:pt idx="1">
                  <c:v>FDJ Forecast</c:v>
                </c:pt>
                <c:pt idx="3">
                  <c:v>VP Target</c:v>
                </c:pt>
                <c:pt idx="4">
                  <c:v>VP Forecast</c:v>
                </c:pt>
              </c:strCache>
            </c:strRef>
          </c:cat>
          <c:val>
            <c:numRef>
              <c:f>'aggregated FIP Data Prog1'!$E$82:$I$82</c:f>
              <c:numCache>
                <c:formatCode>General</c:formatCode>
                <c:ptCount val="5"/>
                <c:pt idx="0">
                  <c:v>0</c:v>
                </c:pt>
                <c:pt idx="1">
                  <c:v>0</c:v>
                </c:pt>
                <c:pt idx="3">
                  <c:v>0</c:v>
                </c:pt>
                <c:pt idx="4">
                  <c:v>0</c:v>
                </c:pt>
              </c:numCache>
            </c:numRef>
          </c:val>
          <c:extLst xmlns:c16r2="http://schemas.microsoft.com/office/drawing/2015/06/chart">
            <c:ext xmlns:c16="http://schemas.microsoft.com/office/drawing/2014/chart" uri="{C3380CC4-5D6E-409C-BE32-E72D297353CC}">
              <c16:uniqueId val="{00000001-E79C-4EDC-A082-AC40C07DBFAB}"/>
            </c:ext>
          </c:extLst>
        </c:ser>
        <c:ser>
          <c:idx val="5"/>
          <c:order val="2"/>
          <c:tx>
            <c:strRef>
              <c:f>'aggregated FIP Data Prog1'!$S$3</c:f>
              <c:strCache>
                <c:ptCount val="1"/>
                <c:pt idx="0">
                  <c:v>Design Intent</c:v>
                </c:pt>
              </c:strCache>
            </c:strRef>
          </c:tx>
          <c:spPr>
            <a:solidFill>
              <a:srgbClr val="92D050"/>
            </a:solidFill>
          </c:spPr>
          <c:invertIfNegative val="0"/>
          <c:cat>
            <c:strRef>
              <c:f>'aggregated FIP Data Prog1'!$E$75:$I$75</c:f>
              <c:strCache>
                <c:ptCount val="5"/>
                <c:pt idx="0">
                  <c:v>FDJTarget</c:v>
                </c:pt>
                <c:pt idx="1">
                  <c:v>FDJ Forecast</c:v>
                </c:pt>
                <c:pt idx="3">
                  <c:v>VP Target</c:v>
                </c:pt>
                <c:pt idx="4">
                  <c:v>VP Forecast</c:v>
                </c:pt>
              </c:strCache>
            </c:strRef>
          </c:cat>
          <c:val>
            <c:numRef>
              <c:f>'aggregated FIP Data Prog1'!$E$81:$I$81</c:f>
              <c:numCache>
                <c:formatCode>General</c:formatCode>
                <c:ptCount val="5"/>
                <c:pt idx="0">
                  <c:v>2</c:v>
                </c:pt>
                <c:pt idx="1">
                  <c:v>2</c:v>
                </c:pt>
                <c:pt idx="3">
                  <c:v>7</c:v>
                </c:pt>
                <c:pt idx="4">
                  <c:v>7</c:v>
                </c:pt>
              </c:numCache>
            </c:numRef>
          </c:val>
          <c:extLst xmlns:c16r2="http://schemas.microsoft.com/office/drawing/2015/06/chart">
            <c:ext xmlns:c16="http://schemas.microsoft.com/office/drawing/2014/chart" uri="{C3380CC4-5D6E-409C-BE32-E72D297353CC}">
              <c16:uniqueId val="{00000002-E79C-4EDC-A082-AC40C07DBFAB}"/>
            </c:ext>
          </c:extLst>
        </c:ser>
        <c:ser>
          <c:idx val="4"/>
          <c:order val="3"/>
          <c:tx>
            <c:strRef>
              <c:f>'aggregated FIP Data Prog1'!$R$3</c:f>
              <c:strCache>
                <c:ptCount val="1"/>
                <c:pt idx="0">
                  <c:v>Specs Confirmed</c:v>
                </c:pt>
              </c:strCache>
            </c:strRef>
          </c:tx>
          <c:spPr>
            <a:solidFill>
              <a:srgbClr val="FFFF00"/>
            </a:solidFill>
          </c:spPr>
          <c:invertIfNegative val="0"/>
          <c:cat>
            <c:strRef>
              <c:f>'aggregated FIP Data Prog1'!$E$75:$I$75</c:f>
              <c:strCache>
                <c:ptCount val="5"/>
                <c:pt idx="0">
                  <c:v>FDJTarget</c:v>
                </c:pt>
                <c:pt idx="1">
                  <c:v>FDJ Forecast</c:v>
                </c:pt>
                <c:pt idx="3">
                  <c:v>VP Target</c:v>
                </c:pt>
                <c:pt idx="4">
                  <c:v>VP Forecast</c:v>
                </c:pt>
              </c:strCache>
            </c:strRef>
          </c:cat>
          <c:val>
            <c:numRef>
              <c:f>'aggregated FIP Data Prog1'!$E$80:$I$80</c:f>
              <c:numCache>
                <c:formatCode>General</c:formatCode>
                <c:ptCount val="5"/>
                <c:pt idx="0">
                  <c:v>5</c:v>
                </c:pt>
                <c:pt idx="1">
                  <c:v>5</c:v>
                </c:pt>
                <c:pt idx="3">
                  <c:v>0</c:v>
                </c:pt>
                <c:pt idx="4">
                  <c:v>0</c:v>
                </c:pt>
              </c:numCache>
            </c:numRef>
          </c:val>
          <c:extLst xmlns:c16r2="http://schemas.microsoft.com/office/drawing/2015/06/chart">
            <c:ext xmlns:c16="http://schemas.microsoft.com/office/drawing/2014/chart" uri="{C3380CC4-5D6E-409C-BE32-E72D297353CC}">
              <c16:uniqueId val="{00000003-E79C-4EDC-A082-AC40C07DBFAB}"/>
            </c:ext>
          </c:extLst>
        </c:ser>
        <c:ser>
          <c:idx val="3"/>
          <c:order val="4"/>
          <c:tx>
            <c:strRef>
              <c:f>'aggregated FIP Data Prog1'!$Q$3</c:f>
              <c:strCache>
                <c:ptCount val="1"/>
                <c:pt idx="0">
                  <c:v>Clarifying Specs</c:v>
                </c:pt>
              </c:strCache>
            </c:strRef>
          </c:tx>
          <c:spPr>
            <a:pattFill prst="lgCheck">
              <a:fgClr>
                <a:srgbClr val="FF0000"/>
              </a:fgClr>
              <a:bgClr>
                <a:srgbClr val="FFC000"/>
              </a:bgClr>
            </a:pattFill>
          </c:spPr>
          <c:invertIfNegative val="0"/>
          <c:cat>
            <c:strRef>
              <c:f>'aggregated FIP Data Prog1'!$E$75:$I$75</c:f>
              <c:strCache>
                <c:ptCount val="5"/>
                <c:pt idx="0">
                  <c:v>FDJTarget</c:v>
                </c:pt>
                <c:pt idx="1">
                  <c:v>FDJ Forecast</c:v>
                </c:pt>
                <c:pt idx="3">
                  <c:v>VP Target</c:v>
                </c:pt>
                <c:pt idx="4">
                  <c:v>VP Forecast</c:v>
                </c:pt>
              </c:strCache>
            </c:strRef>
          </c:cat>
          <c:val>
            <c:numRef>
              <c:f>'aggregated FIP Data Prog1'!$E$79:$I$79</c:f>
              <c:numCache>
                <c:formatCode>General</c:formatCode>
                <c:ptCount val="5"/>
                <c:pt idx="0">
                  <c:v>0</c:v>
                </c:pt>
                <c:pt idx="1">
                  <c:v>0</c:v>
                </c:pt>
                <c:pt idx="3">
                  <c:v>0</c:v>
                </c:pt>
                <c:pt idx="4">
                  <c:v>0</c:v>
                </c:pt>
              </c:numCache>
            </c:numRef>
          </c:val>
          <c:extLst xmlns:c16r2="http://schemas.microsoft.com/office/drawing/2015/06/chart">
            <c:ext xmlns:c16="http://schemas.microsoft.com/office/drawing/2014/chart" uri="{C3380CC4-5D6E-409C-BE32-E72D297353CC}">
              <c16:uniqueId val="{00000004-E79C-4EDC-A082-AC40C07DBFAB}"/>
            </c:ext>
          </c:extLst>
        </c:ser>
        <c:ser>
          <c:idx val="2"/>
          <c:order val="5"/>
          <c:tx>
            <c:strRef>
              <c:f>'aggregated FIP Data Prog1'!$P$3</c:f>
              <c:strCache>
                <c:ptCount val="1"/>
                <c:pt idx="0">
                  <c:v>Specs Available</c:v>
                </c:pt>
              </c:strCache>
            </c:strRef>
          </c:tx>
          <c:spPr>
            <a:solidFill>
              <a:srgbClr val="FFC000"/>
            </a:solidFill>
          </c:spPr>
          <c:invertIfNegative val="0"/>
          <c:cat>
            <c:strRef>
              <c:f>'aggregated FIP Data Prog1'!$E$75:$I$75</c:f>
              <c:strCache>
                <c:ptCount val="5"/>
                <c:pt idx="0">
                  <c:v>FDJTarget</c:v>
                </c:pt>
                <c:pt idx="1">
                  <c:v>FDJ Forecast</c:v>
                </c:pt>
                <c:pt idx="3">
                  <c:v>VP Target</c:v>
                </c:pt>
                <c:pt idx="4">
                  <c:v>VP Forecast</c:v>
                </c:pt>
              </c:strCache>
            </c:strRef>
          </c:cat>
          <c:val>
            <c:numRef>
              <c:f>'aggregated FIP Data Prog1'!$E$78:$I$78</c:f>
              <c:numCache>
                <c:formatCode>General</c:formatCode>
                <c:ptCount val="5"/>
                <c:pt idx="0">
                  <c:v>0</c:v>
                </c:pt>
                <c:pt idx="1">
                  <c:v>0</c:v>
                </c:pt>
                <c:pt idx="3">
                  <c:v>0</c:v>
                </c:pt>
                <c:pt idx="4">
                  <c:v>0</c:v>
                </c:pt>
              </c:numCache>
            </c:numRef>
          </c:val>
          <c:extLst xmlns:c16r2="http://schemas.microsoft.com/office/drawing/2015/06/chart">
            <c:ext xmlns:c16="http://schemas.microsoft.com/office/drawing/2014/chart" uri="{C3380CC4-5D6E-409C-BE32-E72D297353CC}">
              <c16:uniqueId val="{00000005-E79C-4EDC-A082-AC40C07DBFAB}"/>
            </c:ext>
          </c:extLst>
        </c:ser>
        <c:ser>
          <c:idx val="1"/>
          <c:order val="6"/>
          <c:tx>
            <c:strRef>
              <c:f>'aggregated FIP Data Prog1'!$O$3</c:f>
              <c:strCache>
                <c:ptCount val="1"/>
                <c:pt idx="0">
                  <c:v>No Specs</c:v>
                </c:pt>
              </c:strCache>
            </c:strRef>
          </c:tx>
          <c:spPr>
            <a:solidFill>
              <a:srgbClr val="FF0000"/>
            </a:solidFill>
          </c:spPr>
          <c:invertIfNegative val="0"/>
          <c:cat>
            <c:strRef>
              <c:f>'aggregated FIP Data Prog1'!$E$75:$I$75</c:f>
              <c:strCache>
                <c:ptCount val="5"/>
                <c:pt idx="0">
                  <c:v>FDJTarget</c:v>
                </c:pt>
                <c:pt idx="1">
                  <c:v>FDJ Forecast</c:v>
                </c:pt>
                <c:pt idx="3">
                  <c:v>VP Target</c:v>
                </c:pt>
                <c:pt idx="4">
                  <c:v>VP Forecast</c:v>
                </c:pt>
              </c:strCache>
            </c:strRef>
          </c:cat>
          <c:val>
            <c:numRef>
              <c:f>'aggregated FIP Data Prog1'!$E$77:$I$77</c:f>
              <c:numCache>
                <c:formatCode>General</c:formatCode>
                <c:ptCount val="5"/>
                <c:pt idx="0">
                  <c:v>0</c:v>
                </c:pt>
                <c:pt idx="1">
                  <c:v>0</c:v>
                </c:pt>
                <c:pt idx="3">
                  <c:v>0</c:v>
                </c:pt>
                <c:pt idx="4">
                  <c:v>0</c:v>
                </c:pt>
              </c:numCache>
            </c:numRef>
          </c:val>
          <c:extLst xmlns:c16r2="http://schemas.microsoft.com/office/drawing/2015/06/chart">
            <c:ext xmlns:c16="http://schemas.microsoft.com/office/drawing/2014/chart" uri="{C3380CC4-5D6E-409C-BE32-E72D297353CC}">
              <c16:uniqueId val="{00000006-E79C-4EDC-A082-AC40C07DBFAB}"/>
            </c:ext>
          </c:extLst>
        </c:ser>
        <c:ser>
          <c:idx val="0"/>
          <c:order val="7"/>
          <c:tx>
            <c:strRef>
              <c:f>'aggregated FIP Data Prog1'!$N$3</c:f>
              <c:strCache>
                <c:ptCount val="1"/>
                <c:pt idx="0">
                  <c:v>Cancelled</c:v>
                </c:pt>
              </c:strCache>
            </c:strRef>
          </c:tx>
          <c:spPr>
            <a:solidFill>
              <a:schemeClr val="bg1">
                <a:lumMod val="65000"/>
              </a:schemeClr>
            </a:solidFill>
          </c:spPr>
          <c:invertIfNegative val="0"/>
          <c:cat>
            <c:strRef>
              <c:f>'aggregated FIP Data Prog1'!$E$75:$I$75</c:f>
              <c:strCache>
                <c:ptCount val="5"/>
                <c:pt idx="0">
                  <c:v>FDJTarget</c:v>
                </c:pt>
                <c:pt idx="1">
                  <c:v>FDJ Forecast</c:v>
                </c:pt>
                <c:pt idx="3">
                  <c:v>VP Target</c:v>
                </c:pt>
                <c:pt idx="4">
                  <c:v>VP Forecast</c:v>
                </c:pt>
              </c:strCache>
            </c:strRef>
          </c:cat>
          <c:val>
            <c:numRef>
              <c:f>'aggregated FIP Data Prog1'!$E$76:$I$76</c:f>
              <c:numCache>
                <c:formatCode>General</c:formatCode>
                <c:ptCount val="5"/>
                <c:pt idx="0">
                  <c:v>0</c:v>
                </c:pt>
                <c:pt idx="1">
                  <c:v>0</c:v>
                </c:pt>
                <c:pt idx="3">
                  <c:v>0</c:v>
                </c:pt>
                <c:pt idx="4">
                  <c:v>0</c:v>
                </c:pt>
              </c:numCache>
            </c:numRef>
          </c:val>
          <c:extLst xmlns:c16r2="http://schemas.microsoft.com/office/drawing/2015/06/chart">
            <c:ext xmlns:c16="http://schemas.microsoft.com/office/drawing/2014/chart" uri="{C3380CC4-5D6E-409C-BE32-E72D297353CC}">
              <c16:uniqueId val="{00000007-E79C-4EDC-A082-AC40C07DBFAB}"/>
            </c:ext>
          </c:extLst>
        </c:ser>
        <c:dLbls>
          <c:showLegendKey val="0"/>
          <c:showVal val="0"/>
          <c:showCatName val="0"/>
          <c:showSerName val="0"/>
          <c:showPercent val="0"/>
          <c:showBubbleSize val="0"/>
        </c:dLbls>
        <c:gapWidth val="15"/>
        <c:overlap val="100"/>
        <c:axId val="66470272"/>
        <c:axId val="66471808"/>
      </c:barChart>
      <c:catAx>
        <c:axId val="66470272"/>
        <c:scaling>
          <c:orientation val="minMax"/>
        </c:scaling>
        <c:delete val="0"/>
        <c:axPos val="b"/>
        <c:numFmt formatCode="General" sourceLinked="0"/>
        <c:majorTickMark val="out"/>
        <c:minorTickMark val="none"/>
        <c:tickLblPos val="low"/>
        <c:crossAx val="66471808"/>
        <c:crosses val="autoZero"/>
        <c:auto val="1"/>
        <c:lblAlgn val="ctr"/>
        <c:lblOffset val="0"/>
        <c:noMultiLvlLbl val="0"/>
      </c:catAx>
      <c:valAx>
        <c:axId val="66471808"/>
        <c:scaling>
          <c:orientation val="minMax"/>
        </c:scaling>
        <c:delete val="0"/>
        <c:axPos val="l"/>
        <c:majorGridlines/>
        <c:numFmt formatCode="General" sourceLinked="1"/>
        <c:majorTickMark val="out"/>
        <c:minorTickMark val="none"/>
        <c:tickLblPos val="nextTo"/>
        <c:crossAx val="66470272"/>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Issue Throughput</a:t>
            </a:r>
          </a:p>
        </c:rich>
      </c:tx>
      <c:overlay val="0"/>
    </c:title>
    <c:autoTitleDeleted val="0"/>
    <c:plotArea>
      <c:layout>
        <c:manualLayout>
          <c:layoutTarget val="inner"/>
          <c:xMode val="edge"/>
          <c:yMode val="edge"/>
          <c:x val="3.3207206940522246E-2"/>
          <c:y val="0.10702668671959707"/>
          <c:w val="0.83484588003701754"/>
          <c:h val="0.71892078743578902"/>
        </c:manualLayout>
      </c:layout>
      <c:barChart>
        <c:barDir val="col"/>
        <c:grouping val="stacked"/>
        <c:varyColors val="0"/>
        <c:ser>
          <c:idx val="0"/>
          <c:order val="0"/>
          <c:tx>
            <c:strRef>
              <c:f>'Prog1 Issue Chart Data'!$B$77</c:f>
              <c:strCache>
                <c:ptCount val="1"/>
                <c:pt idx="0">
                  <c:v>base 1</c:v>
                </c:pt>
              </c:strCache>
            </c:strRef>
          </c:tx>
          <c:spPr>
            <a:noFill/>
          </c:spPr>
          <c:invertIfNegative val="0"/>
          <c:cat>
            <c:numRef>
              <c:f>'Prog1 Issue Chart Data'!$C$72:$Z$72</c:f>
              <c:numCache>
                <c:formatCode>[$-407]d/\ mmm\ yy;@</c:formatCode>
                <c:ptCount val="24"/>
                <c:pt idx="1">
                  <c:v>426</c:v>
                </c:pt>
                <c:pt idx="4">
                  <c:v>451</c:v>
                </c:pt>
                <c:pt idx="7">
                  <c:v>465</c:v>
                </c:pt>
                <c:pt idx="10">
                  <c:v>479</c:v>
                </c:pt>
                <c:pt idx="13">
                  <c:v>493</c:v>
                </c:pt>
                <c:pt idx="16">
                  <c:v>507</c:v>
                </c:pt>
                <c:pt idx="19">
                  <c:v>521</c:v>
                </c:pt>
                <c:pt idx="22">
                  <c:v>535</c:v>
                </c:pt>
              </c:numCache>
            </c:numRef>
          </c:cat>
          <c:val>
            <c:numRef>
              <c:f>'Prog1 Issue Chart Data'!$C$77:$Z$77</c:f>
              <c:numCache>
                <c:formatCode>General</c:formatCode>
                <c:ptCount val="24"/>
                <c:pt idx="3">
                  <c:v>#N/A</c:v>
                </c:pt>
                <c:pt idx="6">
                  <c:v>#N/A</c:v>
                </c:pt>
                <c:pt idx="9">
                  <c:v>#N/A</c:v>
                </c:pt>
                <c:pt idx="12">
                  <c:v>#N/A</c:v>
                </c:pt>
                <c:pt idx="15">
                  <c:v>#N/A</c:v>
                </c:pt>
                <c:pt idx="18">
                  <c:v>#N/A</c:v>
                </c:pt>
                <c:pt idx="21">
                  <c:v>#N/A</c:v>
                </c:pt>
              </c:numCache>
            </c:numRef>
          </c:val>
          <c:extLst xmlns:c16r2="http://schemas.microsoft.com/office/drawing/2015/06/chart">
            <c:ext xmlns:c16="http://schemas.microsoft.com/office/drawing/2014/chart" uri="{C3380CC4-5D6E-409C-BE32-E72D297353CC}">
              <c16:uniqueId val="{00000000-7749-429C-9B21-D676FC2534E6}"/>
            </c:ext>
          </c:extLst>
        </c:ser>
        <c:ser>
          <c:idx val="1"/>
          <c:order val="1"/>
          <c:tx>
            <c:strRef>
              <c:f>'Prog1 Issue Chart Data'!$B$74</c:f>
              <c:strCache>
                <c:ptCount val="1"/>
                <c:pt idx="0">
                  <c:v>Opened</c:v>
                </c:pt>
              </c:strCache>
            </c:strRef>
          </c:tx>
          <c:spPr>
            <a:solidFill>
              <a:srgbClr val="FF0000"/>
            </a:solidFill>
          </c:spPr>
          <c:invertIfNegative val="0"/>
          <c:cat>
            <c:numRef>
              <c:f>'Prog1 Issue Chart Data'!$C$72:$Z$72</c:f>
              <c:numCache>
                <c:formatCode>[$-407]d/\ mmm\ yy;@</c:formatCode>
                <c:ptCount val="24"/>
                <c:pt idx="1">
                  <c:v>426</c:v>
                </c:pt>
                <c:pt idx="4">
                  <c:v>451</c:v>
                </c:pt>
                <c:pt idx="7">
                  <c:v>465</c:v>
                </c:pt>
                <c:pt idx="10">
                  <c:v>479</c:v>
                </c:pt>
                <c:pt idx="13">
                  <c:v>493</c:v>
                </c:pt>
                <c:pt idx="16">
                  <c:v>507</c:v>
                </c:pt>
                <c:pt idx="19">
                  <c:v>521</c:v>
                </c:pt>
                <c:pt idx="22">
                  <c:v>535</c:v>
                </c:pt>
              </c:numCache>
            </c:numRef>
          </c:cat>
          <c:val>
            <c:numRef>
              <c:f>'Prog1 Issue Chart Data'!$C$74:$Z$74</c:f>
              <c:numCache>
                <c:formatCode>General</c:formatCode>
                <c:ptCount val="24"/>
                <c:pt idx="3">
                  <c:v>0</c:v>
                </c:pt>
                <c:pt idx="6">
                  <c:v>0</c:v>
                </c:pt>
                <c:pt idx="9">
                  <c:v>0</c:v>
                </c:pt>
                <c:pt idx="12">
                  <c:v>0</c:v>
                </c:pt>
                <c:pt idx="15">
                  <c:v>0</c:v>
                </c:pt>
                <c:pt idx="18">
                  <c:v>0</c:v>
                </c:pt>
                <c:pt idx="21">
                  <c:v>0</c:v>
                </c:pt>
              </c:numCache>
            </c:numRef>
          </c:val>
          <c:extLst xmlns:c16r2="http://schemas.microsoft.com/office/drawing/2015/06/chart">
            <c:ext xmlns:c16="http://schemas.microsoft.com/office/drawing/2014/chart" uri="{C3380CC4-5D6E-409C-BE32-E72D297353CC}">
              <c16:uniqueId val="{00000001-7749-429C-9B21-D676FC2534E6}"/>
            </c:ext>
          </c:extLst>
        </c:ser>
        <c:ser>
          <c:idx val="2"/>
          <c:order val="2"/>
          <c:tx>
            <c:strRef>
              <c:f>'Prog1 Issue Chart Data'!$B$78</c:f>
              <c:strCache>
                <c:ptCount val="1"/>
                <c:pt idx="0">
                  <c:v>base 2</c:v>
                </c:pt>
              </c:strCache>
            </c:strRef>
          </c:tx>
          <c:spPr>
            <a:noFill/>
            <a:ln w="38100">
              <a:noFill/>
              <a:prstDash val="solid"/>
            </a:ln>
          </c:spPr>
          <c:invertIfNegative val="0"/>
          <c:cat>
            <c:numRef>
              <c:f>'Prog1 Issue Chart Data'!$C$72:$Z$72</c:f>
              <c:numCache>
                <c:formatCode>[$-407]d/\ mmm\ yy;@</c:formatCode>
                <c:ptCount val="24"/>
                <c:pt idx="1">
                  <c:v>426</c:v>
                </c:pt>
                <c:pt idx="4">
                  <c:v>451</c:v>
                </c:pt>
                <c:pt idx="7">
                  <c:v>465</c:v>
                </c:pt>
                <c:pt idx="10">
                  <c:v>479</c:v>
                </c:pt>
                <c:pt idx="13">
                  <c:v>493</c:v>
                </c:pt>
                <c:pt idx="16">
                  <c:v>507</c:v>
                </c:pt>
                <c:pt idx="19">
                  <c:v>521</c:v>
                </c:pt>
                <c:pt idx="22">
                  <c:v>535</c:v>
                </c:pt>
              </c:numCache>
            </c:numRef>
          </c:cat>
          <c:val>
            <c:numRef>
              <c:f>'Prog1 Issue Chart Data'!$C$78:$Z$78</c:f>
              <c:numCache>
                <c:formatCode>General</c:formatCode>
                <c:ptCount val="24"/>
                <c:pt idx="4">
                  <c:v>#N/A</c:v>
                </c:pt>
                <c:pt idx="7">
                  <c:v>#N/A</c:v>
                </c:pt>
                <c:pt idx="10">
                  <c:v>#N/A</c:v>
                </c:pt>
                <c:pt idx="13">
                  <c:v>#N/A</c:v>
                </c:pt>
                <c:pt idx="16">
                  <c:v>#N/A</c:v>
                </c:pt>
                <c:pt idx="19">
                  <c:v>#N/A</c:v>
                </c:pt>
                <c:pt idx="22">
                  <c:v>#N/A</c:v>
                </c:pt>
              </c:numCache>
            </c:numRef>
          </c:val>
          <c:extLst xmlns:c16r2="http://schemas.microsoft.com/office/drawing/2015/06/chart">
            <c:ext xmlns:c16="http://schemas.microsoft.com/office/drawing/2014/chart" uri="{C3380CC4-5D6E-409C-BE32-E72D297353CC}">
              <c16:uniqueId val="{00000002-7749-429C-9B21-D676FC2534E6}"/>
            </c:ext>
          </c:extLst>
        </c:ser>
        <c:ser>
          <c:idx val="3"/>
          <c:order val="3"/>
          <c:tx>
            <c:strRef>
              <c:f>'Prog1 Issue Chart Data'!$B$75</c:f>
              <c:strCache>
                <c:ptCount val="1"/>
                <c:pt idx="0">
                  <c:v>Closed</c:v>
                </c:pt>
              </c:strCache>
            </c:strRef>
          </c:tx>
          <c:spPr>
            <a:solidFill>
              <a:srgbClr val="92D050"/>
            </a:solidFill>
            <a:ln w="38100">
              <a:noFill/>
              <a:prstDash val="solid"/>
            </a:ln>
          </c:spPr>
          <c:invertIfNegative val="0"/>
          <c:cat>
            <c:numRef>
              <c:f>'Prog1 Issue Chart Data'!$C$72:$Z$72</c:f>
              <c:numCache>
                <c:formatCode>[$-407]d/\ mmm\ yy;@</c:formatCode>
                <c:ptCount val="24"/>
                <c:pt idx="1">
                  <c:v>426</c:v>
                </c:pt>
                <c:pt idx="4">
                  <c:v>451</c:v>
                </c:pt>
                <c:pt idx="7">
                  <c:v>465</c:v>
                </c:pt>
                <c:pt idx="10">
                  <c:v>479</c:v>
                </c:pt>
                <c:pt idx="13">
                  <c:v>493</c:v>
                </c:pt>
                <c:pt idx="16">
                  <c:v>507</c:v>
                </c:pt>
                <c:pt idx="19">
                  <c:v>521</c:v>
                </c:pt>
                <c:pt idx="22">
                  <c:v>535</c:v>
                </c:pt>
              </c:numCache>
            </c:numRef>
          </c:cat>
          <c:val>
            <c:numRef>
              <c:f>'Prog1 Issue Chart Data'!$C$75:$Z$75</c:f>
              <c:numCache>
                <c:formatCode>General</c:formatCode>
                <c:ptCount val="24"/>
                <c:pt idx="4">
                  <c:v>0</c:v>
                </c:pt>
                <c:pt idx="7">
                  <c:v>0</c:v>
                </c:pt>
                <c:pt idx="10">
                  <c:v>0</c:v>
                </c:pt>
                <c:pt idx="13">
                  <c:v>0</c:v>
                </c:pt>
                <c:pt idx="16">
                  <c:v>0</c:v>
                </c:pt>
                <c:pt idx="19">
                  <c:v>0</c:v>
                </c:pt>
                <c:pt idx="22">
                  <c:v>0</c:v>
                </c:pt>
              </c:numCache>
            </c:numRef>
          </c:val>
          <c:extLst xmlns:c16r2="http://schemas.microsoft.com/office/drawing/2015/06/chart">
            <c:ext xmlns:c16="http://schemas.microsoft.com/office/drawing/2014/chart" uri="{C3380CC4-5D6E-409C-BE32-E72D297353CC}">
              <c16:uniqueId val="{00000003-7749-429C-9B21-D676FC2534E6}"/>
            </c:ext>
          </c:extLst>
        </c:ser>
        <c:ser>
          <c:idx val="4"/>
          <c:order val="4"/>
          <c:tx>
            <c:strRef>
              <c:f>'Prog1 Issue Chart Data'!$B$76</c:f>
              <c:strCache>
                <c:ptCount val="1"/>
                <c:pt idx="0">
                  <c:v>Open Issues</c:v>
                </c:pt>
              </c:strCache>
            </c:strRef>
          </c:tx>
          <c:spPr>
            <a:solidFill>
              <a:srgbClr val="0070C0"/>
            </a:solidFill>
            <a:ln w="38100">
              <a:noFill/>
              <a:prstDash val="solid"/>
            </a:ln>
          </c:spPr>
          <c:invertIfNegative val="0"/>
          <c:cat>
            <c:numRef>
              <c:f>'Prog1 Issue Chart Data'!$C$72:$Z$72</c:f>
              <c:numCache>
                <c:formatCode>[$-407]d/\ mmm\ yy;@</c:formatCode>
                <c:ptCount val="24"/>
                <c:pt idx="1">
                  <c:v>426</c:v>
                </c:pt>
                <c:pt idx="4">
                  <c:v>451</c:v>
                </c:pt>
                <c:pt idx="7">
                  <c:v>465</c:v>
                </c:pt>
                <c:pt idx="10">
                  <c:v>479</c:v>
                </c:pt>
                <c:pt idx="13">
                  <c:v>493</c:v>
                </c:pt>
                <c:pt idx="16">
                  <c:v>507</c:v>
                </c:pt>
                <c:pt idx="19">
                  <c:v>521</c:v>
                </c:pt>
                <c:pt idx="22">
                  <c:v>535</c:v>
                </c:pt>
              </c:numCache>
            </c:numRef>
          </c:cat>
          <c:val>
            <c:numRef>
              <c:f>'Prog1 Issue Chart Data'!$C$76:$Z$76</c:f>
              <c:numCache>
                <c:formatCode>General</c:formatCode>
                <c:ptCount val="24"/>
                <c:pt idx="2">
                  <c:v>#N/A</c:v>
                </c:pt>
                <c:pt idx="5">
                  <c:v>#N/A</c:v>
                </c:pt>
                <c:pt idx="8">
                  <c:v>#N/A</c:v>
                </c:pt>
                <c:pt idx="11">
                  <c:v>#N/A</c:v>
                </c:pt>
                <c:pt idx="14">
                  <c:v>#N/A</c:v>
                </c:pt>
                <c:pt idx="17">
                  <c:v>#N/A</c:v>
                </c:pt>
                <c:pt idx="20">
                  <c:v>#N/A</c:v>
                </c:pt>
                <c:pt idx="23">
                  <c:v>#N/A</c:v>
                </c:pt>
              </c:numCache>
            </c:numRef>
          </c:val>
          <c:extLst xmlns:c16r2="http://schemas.microsoft.com/office/drawing/2015/06/chart">
            <c:ext xmlns:c16="http://schemas.microsoft.com/office/drawing/2014/chart" uri="{C3380CC4-5D6E-409C-BE32-E72D297353CC}">
              <c16:uniqueId val="{00000004-7749-429C-9B21-D676FC2534E6}"/>
            </c:ext>
          </c:extLst>
        </c:ser>
        <c:dLbls>
          <c:showLegendKey val="0"/>
          <c:showVal val="0"/>
          <c:showCatName val="0"/>
          <c:showSerName val="0"/>
          <c:showPercent val="0"/>
          <c:showBubbleSize val="0"/>
        </c:dLbls>
        <c:gapWidth val="0"/>
        <c:overlap val="100"/>
        <c:axId val="66501248"/>
        <c:axId val="66511232"/>
      </c:barChart>
      <c:catAx>
        <c:axId val="66501248"/>
        <c:scaling>
          <c:orientation val="minMax"/>
        </c:scaling>
        <c:delete val="0"/>
        <c:axPos val="b"/>
        <c:numFmt formatCode="[$-407]d/\ mmm/\ yy;@" sourceLinked="0"/>
        <c:majorTickMark val="out"/>
        <c:minorTickMark val="none"/>
        <c:tickLblPos val="nextTo"/>
        <c:txPr>
          <a:bodyPr rot="-5400000" vert="horz"/>
          <a:lstStyle/>
          <a:p>
            <a:pPr>
              <a:defRPr/>
            </a:pPr>
            <a:endParaRPr lang="en-US"/>
          </a:p>
        </c:txPr>
        <c:crossAx val="66511232"/>
        <c:crosses val="autoZero"/>
        <c:auto val="0"/>
        <c:lblAlgn val="ctr"/>
        <c:lblOffset val="100"/>
        <c:noMultiLvlLbl val="0"/>
      </c:catAx>
      <c:valAx>
        <c:axId val="66511232"/>
        <c:scaling>
          <c:orientation val="minMax"/>
        </c:scaling>
        <c:delete val="0"/>
        <c:axPos val="l"/>
        <c:majorGridlines/>
        <c:numFmt formatCode="General" sourceLinked="1"/>
        <c:majorTickMark val="out"/>
        <c:minorTickMark val="none"/>
        <c:tickLblPos val="nextTo"/>
        <c:crossAx val="66501248"/>
        <c:crosses val="autoZero"/>
        <c:crossBetween val="between"/>
      </c:valAx>
    </c:plotArea>
    <c:legend>
      <c:legendPos val="r"/>
      <c:legendEntry>
        <c:idx val="2"/>
        <c:delete val="1"/>
      </c:legendEntry>
      <c:legendEntry>
        <c:idx val="4"/>
        <c:delete val="1"/>
      </c:legendEntry>
      <c:layout>
        <c:manualLayout>
          <c:xMode val="edge"/>
          <c:yMode val="edge"/>
          <c:x val="0.88965186466511026"/>
          <c:y val="0.10879792553253778"/>
          <c:w val="0.10113065357026213"/>
          <c:h val="0.58614942175066576"/>
        </c:manualLayout>
      </c:layout>
      <c:overlay val="0"/>
      <c:spPr>
        <a:noFill/>
        <a:ln>
          <a:solidFill>
            <a:schemeClr val="tx1"/>
          </a:solidFill>
        </a:ln>
      </c:spPr>
      <c:txPr>
        <a:bodyPr/>
        <a:lstStyle/>
        <a:p>
          <a:pPr>
            <a:defRPr>
              <a:ln>
                <a:noFill/>
              </a:ln>
              <a:solidFill>
                <a:schemeClr val="tx1"/>
              </a:solidFill>
            </a:defRPr>
          </a:pPr>
          <a:endParaRPr lang="en-US"/>
        </a:p>
      </c:txPr>
    </c:legend>
    <c:plotVisOnly val="1"/>
    <c:dispBlanksAs val="gap"/>
    <c:showDLblsOverMax val="0"/>
  </c:chart>
  <c:printSettings>
    <c:headerFooter alignWithMargins="0"/>
    <c:pageMargins b="1" l="0.75" r="0.75" t="1"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Feature Function Development</a:t>
            </a:r>
            <a:r>
              <a:rPr lang="en-US" baseline="0"/>
              <a:t> planning w/o DCR</a:t>
            </a:r>
            <a:endParaRPr lang="en-US"/>
          </a:p>
        </c:rich>
      </c:tx>
      <c:overlay val="0"/>
    </c:title>
    <c:autoTitleDeleted val="0"/>
    <c:plotArea>
      <c:layout/>
      <c:areaChart>
        <c:grouping val="stacked"/>
        <c:varyColors val="0"/>
        <c:ser>
          <c:idx val="7"/>
          <c:order val="0"/>
          <c:tx>
            <c:strRef>
              <c:f>'aggregated FIP Data ProgSel'!$U$3</c:f>
              <c:strCache>
                <c:ptCount val="1"/>
                <c:pt idx="0">
                  <c:v>Signed Off</c:v>
                </c:pt>
              </c:strCache>
            </c:strRef>
          </c:tx>
          <c:spPr>
            <a:solidFill>
              <a:srgbClr val="0070C0"/>
            </a:solidFill>
          </c:spPr>
          <c:cat>
            <c:strRef>
              <c:f>'aggregated FIP Data Prog9'!$C$4:$C$63</c:f>
              <c:strCache>
                <c:ptCount val="42"/>
                <c:pt idx="0">
                  <c:v>PS</c:v>
                </c:pt>
                <c:pt idx="14">
                  <c:v>PSC</c:v>
                </c:pt>
                <c:pt idx="15">
                  <c:v>UPV0 Start</c:v>
                </c:pt>
                <c:pt idx="16">
                  <c:v>UPV0</c:v>
                </c:pt>
                <c:pt idx="17">
                  <c:v>UPV1</c:v>
                </c:pt>
                <c:pt idx="21">
                  <c:v>M-1</c:v>
                </c:pt>
                <c:pt idx="22">
                  <c:v>M-1 DC</c:v>
                </c:pt>
                <c:pt idx="23">
                  <c:v>FDJ</c:v>
                </c:pt>
                <c:pt idx="24">
                  <c:v>VP BB</c:v>
                </c:pt>
                <c:pt idx="25">
                  <c:v>VP T/C</c:v>
                </c:pt>
                <c:pt idx="27">
                  <c:v>VP</c:v>
                </c:pt>
                <c:pt idx="29">
                  <c:v>PEC</c:v>
                </c:pt>
                <c:pt idx="32">
                  <c:v>FEC</c:v>
                </c:pt>
                <c:pt idx="35">
                  <c:v>TT</c:v>
                </c:pt>
                <c:pt idx="37">
                  <c:v>PP</c:v>
                </c:pt>
                <c:pt idx="38">
                  <c:v>MP1</c:v>
                </c:pt>
                <c:pt idx="39">
                  <c:v>MP2</c:v>
                </c:pt>
                <c:pt idx="41">
                  <c:v>OKTB</c:v>
                </c:pt>
              </c:strCache>
            </c:strRef>
          </c:cat>
          <c:val>
            <c:numRef>
              <c:f>[0]!rngSignedOffSeries</c:f>
              <c:numCache>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1</c:v>
                </c:pt>
                <c:pt idx="32">
                  <c:v>1</c:v>
                </c:pt>
              </c:numCache>
            </c:numRef>
          </c:val>
          <c:extLst xmlns:c16r2="http://schemas.microsoft.com/office/drawing/2015/06/chart">
            <c:ext xmlns:c16="http://schemas.microsoft.com/office/drawing/2014/chart" uri="{C3380CC4-5D6E-409C-BE32-E72D297353CC}">
              <c16:uniqueId val="{00000000-F57B-4628-B3E9-256B21624390}"/>
            </c:ext>
          </c:extLst>
        </c:ser>
        <c:ser>
          <c:idx val="6"/>
          <c:order val="1"/>
          <c:tx>
            <c:strRef>
              <c:f>'aggregated FIP Data ProgSel'!$T$3</c:f>
              <c:strCache>
                <c:ptCount val="1"/>
                <c:pt idx="0">
                  <c:v>Production Intent</c:v>
                </c:pt>
              </c:strCache>
            </c:strRef>
          </c:tx>
          <c:spPr>
            <a:solidFill>
              <a:srgbClr val="00B050"/>
            </a:solidFill>
          </c:spPr>
          <c:val>
            <c:numRef>
              <c:f>[0]!rngProductionIntentSeries</c:f>
              <c:numCache>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c:v>
                </c:pt>
                <c:pt idx="27">
                  <c:v>1</c:v>
                </c:pt>
                <c:pt idx="28">
                  <c:v>1</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1-F57B-4628-B3E9-256B21624390}"/>
            </c:ext>
          </c:extLst>
        </c:ser>
        <c:ser>
          <c:idx val="5"/>
          <c:order val="2"/>
          <c:tx>
            <c:strRef>
              <c:f>'aggregated FIP Data ProgSel'!$S$3</c:f>
              <c:strCache>
                <c:ptCount val="1"/>
                <c:pt idx="0">
                  <c:v>Design Intent</c:v>
                </c:pt>
              </c:strCache>
            </c:strRef>
          </c:tx>
          <c:spPr>
            <a:solidFill>
              <a:srgbClr val="92D050"/>
            </a:solidFill>
          </c:spPr>
          <c:val>
            <c:numRef>
              <c:f>[0]!rngDesignIntentSeries</c:f>
              <c:numCache>
                <c:formatCode>General</c:formatCode>
                <c:ptCount val="33"/>
                <c:pt idx="0">
                  <c:v>0</c:v>
                </c:pt>
                <c:pt idx="1">
                  <c:v>0</c:v>
                </c:pt>
                <c:pt idx="2">
                  <c:v>0</c:v>
                </c:pt>
                <c:pt idx="3">
                  <c:v>0</c:v>
                </c:pt>
                <c:pt idx="4">
                  <c:v>0</c:v>
                </c:pt>
                <c:pt idx="5">
                  <c:v>0</c:v>
                </c:pt>
                <c:pt idx="6">
                  <c:v>0</c:v>
                </c:pt>
                <c:pt idx="7">
                  <c:v>0</c:v>
                </c:pt>
                <c:pt idx="8">
                  <c:v>0</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2-F57B-4628-B3E9-256B21624390}"/>
            </c:ext>
          </c:extLst>
        </c:ser>
        <c:ser>
          <c:idx val="4"/>
          <c:order val="3"/>
          <c:tx>
            <c:strRef>
              <c:f>'aggregated FIP Data ProgSel'!$R$3</c:f>
              <c:strCache>
                <c:ptCount val="1"/>
                <c:pt idx="0">
                  <c:v>Specs Confirmed</c:v>
                </c:pt>
              </c:strCache>
            </c:strRef>
          </c:tx>
          <c:spPr>
            <a:solidFill>
              <a:srgbClr val="FFFF00"/>
            </a:solidFill>
          </c:spPr>
          <c:val>
            <c:numRef>
              <c:f>[0]!rngSpecsConfirmedSeries</c:f>
              <c:numCache>
                <c:formatCode>General</c:formatCode>
                <c:ptCount val="33"/>
                <c:pt idx="0">
                  <c:v>0</c:v>
                </c:pt>
                <c:pt idx="1">
                  <c:v>0</c:v>
                </c:pt>
                <c:pt idx="2">
                  <c:v>0</c:v>
                </c:pt>
                <c:pt idx="3">
                  <c:v>1</c:v>
                </c:pt>
                <c:pt idx="4">
                  <c:v>1</c:v>
                </c:pt>
                <c:pt idx="5">
                  <c:v>1</c:v>
                </c:pt>
                <c:pt idx="6">
                  <c:v>1</c:v>
                </c:pt>
                <c:pt idx="7">
                  <c:v>1</c:v>
                </c:pt>
                <c:pt idx="8">
                  <c:v>1</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3-F57B-4628-B3E9-256B21624390}"/>
            </c:ext>
          </c:extLst>
        </c:ser>
        <c:ser>
          <c:idx val="3"/>
          <c:order val="4"/>
          <c:tx>
            <c:strRef>
              <c:f>'aggregated FIP Data ProgSel'!$Q$3</c:f>
              <c:strCache>
                <c:ptCount val="1"/>
                <c:pt idx="0">
                  <c:v>Clarifying Specs</c:v>
                </c:pt>
              </c:strCache>
            </c:strRef>
          </c:tx>
          <c:spPr>
            <a:pattFill prst="lgCheck">
              <a:fgClr>
                <a:srgbClr val="FFC000"/>
              </a:fgClr>
              <a:bgClr>
                <a:srgbClr val="FF0000"/>
              </a:bgClr>
            </a:pattFill>
          </c:spPr>
          <c:val>
            <c:numRef>
              <c:f>[0]!rngClarifyingSpecsSeries</c:f>
              <c:numCache>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4-F57B-4628-B3E9-256B21624390}"/>
            </c:ext>
          </c:extLst>
        </c:ser>
        <c:ser>
          <c:idx val="2"/>
          <c:order val="5"/>
          <c:tx>
            <c:strRef>
              <c:f>'aggregated FIP Data ProgSel'!$P$3</c:f>
              <c:strCache>
                <c:ptCount val="1"/>
                <c:pt idx="0">
                  <c:v>Specs Available</c:v>
                </c:pt>
              </c:strCache>
            </c:strRef>
          </c:tx>
          <c:spPr>
            <a:solidFill>
              <a:srgbClr val="FFC000"/>
            </a:solidFill>
          </c:spPr>
          <c:val>
            <c:numRef>
              <c:f>[0]!rngSpecsAvailableSeries</c:f>
              <c:numCache>
                <c:formatCode>General</c:formatCode>
                <c:ptCount val="33"/>
                <c:pt idx="0">
                  <c:v>0</c:v>
                </c:pt>
                <c:pt idx="1">
                  <c:v>1</c:v>
                </c:pt>
                <c:pt idx="2">
                  <c:v>1</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5-F57B-4628-B3E9-256B21624390}"/>
            </c:ext>
          </c:extLst>
        </c:ser>
        <c:ser>
          <c:idx val="1"/>
          <c:order val="6"/>
          <c:tx>
            <c:strRef>
              <c:f>'aggregated FIP Data ProgSel'!$O$3</c:f>
              <c:strCache>
                <c:ptCount val="1"/>
                <c:pt idx="0">
                  <c:v>No Specs</c:v>
                </c:pt>
              </c:strCache>
            </c:strRef>
          </c:tx>
          <c:spPr>
            <a:solidFill>
              <a:srgbClr val="FF0000"/>
            </a:solidFill>
          </c:spPr>
          <c:val>
            <c:numRef>
              <c:f>[0]!rngNoSpecsSeries</c:f>
              <c:numCache>
                <c:formatCode>General</c:formatCode>
                <c:ptCount val="33"/>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6-F57B-4628-B3E9-256B21624390}"/>
            </c:ext>
          </c:extLst>
        </c:ser>
        <c:ser>
          <c:idx val="0"/>
          <c:order val="7"/>
          <c:tx>
            <c:strRef>
              <c:f>'aggregated FIP Data ProgSel'!$N$3</c:f>
              <c:strCache>
                <c:ptCount val="1"/>
                <c:pt idx="0">
                  <c:v>Cancelled</c:v>
                </c:pt>
              </c:strCache>
            </c:strRef>
          </c:tx>
          <c:spPr>
            <a:solidFill>
              <a:schemeClr val="bg1">
                <a:lumMod val="75000"/>
              </a:schemeClr>
            </a:solidFill>
          </c:spPr>
          <c:val>
            <c:numRef>
              <c:f>[0]!rngCancelledSeries</c:f>
              <c:numCache>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7-F57B-4628-B3E9-256B21624390}"/>
            </c:ext>
          </c:extLst>
        </c:ser>
        <c:dLbls>
          <c:showLegendKey val="0"/>
          <c:showVal val="0"/>
          <c:showCatName val="0"/>
          <c:showSerName val="0"/>
          <c:showPercent val="0"/>
          <c:showBubbleSize val="0"/>
        </c:dLbls>
        <c:axId val="158680960"/>
        <c:axId val="158682496"/>
      </c:areaChart>
      <c:catAx>
        <c:axId val="158680960"/>
        <c:scaling>
          <c:orientation val="minMax"/>
        </c:scaling>
        <c:delete val="0"/>
        <c:axPos val="b"/>
        <c:minorGridlines>
          <c:spPr>
            <a:ln>
              <a:noFill/>
            </a:ln>
          </c:spPr>
        </c:minorGridlines>
        <c:numFmt formatCode="General" sourceLinked="1"/>
        <c:majorTickMark val="out"/>
        <c:minorTickMark val="none"/>
        <c:tickLblPos val="nextTo"/>
        <c:txPr>
          <a:bodyPr rot="-5400000" vert="horz"/>
          <a:lstStyle/>
          <a:p>
            <a:pPr>
              <a:defRPr/>
            </a:pPr>
            <a:endParaRPr lang="en-US"/>
          </a:p>
        </c:txPr>
        <c:crossAx val="158682496"/>
        <c:crosses val="autoZero"/>
        <c:auto val="1"/>
        <c:lblAlgn val="ctr"/>
        <c:lblOffset val="100"/>
        <c:noMultiLvlLbl val="0"/>
      </c:catAx>
      <c:valAx>
        <c:axId val="158682496"/>
        <c:scaling>
          <c:orientation val="minMax"/>
        </c:scaling>
        <c:delete val="0"/>
        <c:axPos val="l"/>
        <c:majorGridlines/>
        <c:numFmt formatCode="General" sourceLinked="1"/>
        <c:majorTickMark val="out"/>
        <c:minorTickMark val="none"/>
        <c:tickLblPos val="nextTo"/>
        <c:crossAx val="158680960"/>
        <c:crosses val="autoZero"/>
        <c:crossBetween val="between"/>
      </c:valAx>
    </c:plotArea>
    <c:legend>
      <c:legendPos val="r"/>
      <c:layout>
        <c:manualLayout>
          <c:xMode val="edge"/>
          <c:yMode val="edge"/>
          <c:x val="0.83752620997782279"/>
          <c:y val="9.7235427608458741E-2"/>
          <c:w val="0.15218954537700261"/>
          <c:h val="0.75060471381887994"/>
        </c:manualLayout>
      </c:layout>
      <c:overlay val="0"/>
    </c:legend>
    <c:plotVisOnly val="0"/>
    <c:dispBlanksAs val="gap"/>
    <c:showDLblsOverMax val="0"/>
  </c:chart>
  <c:printSettings>
    <c:headerFooter/>
    <c:pageMargins b="0.75" l="0.7" r="0.7" t="0.75" header="0.3" footer="0.3"/>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Feature Function Development planning w/  DCRs</a:t>
            </a:r>
          </a:p>
        </c:rich>
      </c:tx>
      <c:overlay val="0"/>
    </c:title>
    <c:autoTitleDeleted val="0"/>
    <c:plotArea>
      <c:layout/>
      <c:areaChart>
        <c:grouping val="stacked"/>
        <c:varyColors val="0"/>
        <c:ser>
          <c:idx val="7"/>
          <c:order val="0"/>
          <c:tx>
            <c:strRef>
              <c:f>'aggregated FIP Data ProgSel'!$U$3</c:f>
              <c:strCache>
                <c:ptCount val="1"/>
                <c:pt idx="0">
                  <c:v>Signed Off</c:v>
                </c:pt>
              </c:strCache>
            </c:strRef>
          </c:tx>
          <c:spPr>
            <a:solidFill>
              <a:srgbClr val="0070C0"/>
            </a:solidFill>
          </c:spPr>
          <c:cat>
            <c:strRef>
              <c:f>'aggregated FIP Data Prog9'!$C$4:$C$63</c:f>
              <c:strCache>
                <c:ptCount val="42"/>
                <c:pt idx="0">
                  <c:v>PS</c:v>
                </c:pt>
                <c:pt idx="14">
                  <c:v>PSC</c:v>
                </c:pt>
                <c:pt idx="15">
                  <c:v>UPV0 Start</c:v>
                </c:pt>
                <c:pt idx="16">
                  <c:v>UPV0</c:v>
                </c:pt>
                <c:pt idx="17">
                  <c:v>UPV1</c:v>
                </c:pt>
                <c:pt idx="21">
                  <c:v>M-1</c:v>
                </c:pt>
                <c:pt idx="22">
                  <c:v>M-1 DC</c:v>
                </c:pt>
                <c:pt idx="23">
                  <c:v>FDJ</c:v>
                </c:pt>
                <c:pt idx="24">
                  <c:v>VP BB</c:v>
                </c:pt>
                <c:pt idx="25">
                  <c:v>VP T/C</c:v>
                </c:pt>
                <c:pt idx="27">
                  <c:v>VP</c:v>
                </c:pt>
                <c:pt idx="29">
                  <c:v>PEC</c:v>
                </c:pt>
                <c:pt idx="32">
                  <c:v>FEC</c:v>
                </c:pt>
                <c:pt idx="35">
                  <c:v>TT</c:v>
                </c:pt>
                <c:pt idx="37">
                  <c:v>PP</c:v>
                </c:pt>
                <c:pt idx="38">
                  <c:v>MP1</c:v>
                </c:pt>
                <c:pt idx="39">
                  <c:v>MP2</c:v>
                </c:pt>
                <c:pt idx="41">
                  <c:v>OKTB</c:v>
                </c:pt>
              </c:strCache>
            </c:strRef>
          </c:cat>
          <c:val>
            <c:numRef>
              <c:f>[0]!rngSignedOffSeriesODCR</c:f>
              <c:numCache>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1</c:v>
                </c:pt>
                <c:pt idx="32">
                  <c:v>1</c:v>
                </c:pt>
              </c:numCache>
            </c:numRef>
          </c:val>
          <c:extLst xmlns:c16r2="http://schemas.microsoft.com/office/drawing/2015/06/chart">
            <c:ext xmlns:c16="http://schemas.microsoft.com/office/drawing/2014/chart" uri="{C3380CC4-5D6E-409C-BE32-E72D297353CC}">
              <c16:uniqueId val="{00000000-D132-4ECF-928E-DBE7AC57FCA6}"/>
            </c:ext>
          </c:extLst>
        </c:ser>
        <c:ser>
          <c:idx val="6"/>
          <c:order val="1"/>
          <c:tx>
            <c:strRef>
              <c:f>'aggregated FIP Data ProgSel'!$T$3</c:f>
              <c:strCache>
                <c:ptCount val="1"/>
                <c:pt idx="0">
                  <c:v>Production Intent</c:v>
                </c:pt>
              </c:strCache>
            </c:strRef>
          </c:tx>
          <c:spPr>
            <a:solidFill>
              <a:srgbClr val="00B050"/>
            </a:solidFill>
          </c:spPr>
          <c:val>
            <c:numRef>
              <c:f>[0]!rngProductionIntentSeriesODCR</c:f>
              <c:numCache>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c:v>
                </c:pt>
                <c:pt idx="27">
                  <c:v>1</c:v>
                </c:pt>
                <c:pt idx="28">
                  <c:v>1</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1-D132-4ECF-928E-DBE7AC57FCA6}"/>
            </c:ext>
          </c:extLst>
        </c:ser>
        <c:ser>
          <c:idx val="5"/>
          <c:order val="2"/>
          <c:tx>
            <c:strRef>
              <c:f>'aggregated FIP Data ProgSel'!$S$3</c:f>
              <c:strCache>
                <c:ptCount val="1"/>
                <c:pt idx="0">
                  <c:v>Design Intent</c:v>
                </c:pt>
              </c:strCache>
            </c:strRef>
          </c:tx>
          <c:spPr>
            <a:solidFill>
              <a:srgbClr val="92D050"/>
            </a:solidFill>
          </c:spPr>
          <c:val>
            <c:numRef>
              <c:f>[0]!rngDesignIntentSeriesODCR</c:f>
              <c:numCache>
                <c:formatCode>General</c:formatCode>
                <c:ptCount val="33"/>
                <c:pt idx="0">
                  <c:v>0</c:v>
                </c:pt>
                <c:pt idx="1">
                  <c:v>0</c:v>
                </c:pt>
                <c:pt idx="2">
                  <c:v>0</c:v>
                </c:pt>
                <c:pt idx="3">
                  <c:v>0</c:v>
                </c:pt>
                <c:pt idx="4">
                  <c:v>0</c:v>
                </c:pt>
                <c:pt idx="5">
                  <c:v>0</c:v>
                </c:pt>
                <c:pt idx="6">
                  <c:v>0</c:v>
                </c:pt>
                <c:pt idx="7">
                  <c:v>0</c:v>
                </c:pt>
                <c:pt idx="8">
                  <c:v>0</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2-D132-4ECF-928E-DBE7AC57FCA6}"/>
            </c:ext>
          </c:extLst>
        </c:ser>
        <c:ser>
          <c:idx val="4"/>
          <c:order val="3"/>
          <c:tx>
            <c:strRef>
              <c:f>'aggregated FIP Data ProgSel'!$R$3</c:f>
              <c:strCache>
                <c:ptCount val="1"/>
                <c:pt idx="0">
                  <c:v>Specs Confirmed</c:v>
                </c:pt>
              </c:strCache>
            </c:strRef>
          </c:tx>
          <c:spPr>
            <a:solidFill>
              <a:srgbClr val="FFFF00"/>
            </a:solidFill>
          </c:spPr>
          <c:val>
            <c:numRef>
              <c:f>[0]!rngSpecsConfirmedSeriesODCR</c:f>
              <c:numCache>
                <c:formatCode>General</c:formatCode>
                <c:ptCount val="33"/>
                <c:pt idx="0">
                  <c:v>0</c:v>
                </c:pt>
                <c:pt idx="1">
                  <c:v>0</c:v>
                </c:pt>
                <c:pt idx="2">
                  <c:v>0</c:v>
                </c:pt>
                <c:pt idx="3">
                  <c:v>1</c:v>
                </c:pt>
                <c:pt idx="4">
                  <c:v>1</c:v>
                </c:pt>
                <c:pt idx="5">
                  <c:v>1</c:v>
                </c:pt>
                <c:pt idx="6">
                  <c:v>1</c:v>
                </c:pt>
                <c:pt idx="7">
                  <c:v>1</c:v>
                </c:pt>
                <c:pt idx="8">
                  <c:v>1</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3-D132-4ECF-928E-DBE7AC57FCA6}"/>
            </c:ext>
          </c:extLst>
        </c:ser>
        <c:ser>
          <c:idx val="3"/>
          <c:order val="4"/>
          <c:tx>
            <c:strRef>
              <c:f>'aggregated FIP Data ProgSel'!$Q$3</c:f>
              <c:strCache>
                <c:ptCount val="1"/>
                <c:pt idx="0">
                  <c:v>Clarifying Specs</c:v>
                </c:pt>
              </c:strCache>
            </c:strRef>
          </c:tx>
          <c:spPr>
            <a:pattFill prst="lgCheck">
              <a:fgClr>
                <a:srgbClr val="FFC000"/>
              </a:fgClr>
              <a:bgClr>
                <a:srgbClr val="FF0000"/>
              </a:bgClr>
            </a:pattFill>
          </c:spPr>
          <c:val>
            <c:numRef>
              <c:f>[0]!rngClarifyingSpecsSeriesODCR</c:f>
              <c:numCache>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4-D132-4ECF-928E-DBE7AC57FCA6}"/>
            </c:ext>
          </c:extLst>
        </c:ser>
        <c:ser>
          <c:idx val="2"/>
          <c:order val="5"/>
          <c:tx>
            <c:strRef>
              <c:f>'aggregated FIP Data ProgSel'!$P$3</c:f>
              <c:strCache>
                <c:ptCount val="1"/>
                <c:pt idx="0">
                  <c:v>Specs Available</c:v>
                </c:pt>
              </c:strCache>
            </c:strRef>
          </c:tx>
          <c:spPr>
            <a:solidFill>
              <a:srgbClr val="FFC000"/>
            </a:solidFill>
          </c:spPr>
          <c:val>
            <c:numRef>
              <c:f>[0]!rngSpecsAvailableSeriesODCR</c:f>
              <c:numCache>
                <c:formatCode>General</c:formatCode>
                <c:ptCount val="33"/>
                <c:pt idx="0">
                  <c:v>0</c:v>
                </c:pt>
                <c:pt idx="1">
                  <c:v>1</c:v>
                </c:pt>
                <c:pt idx="2">
                  <c:v>1</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5-D132-4ECF-928E-DBE7AC57FCA6}"/>
            </c:ext>
          </c:extLst>
        </c:ser>
        <c:ser>
          <c:idx val="1"/>
          <c:order val="6"/>
          <c:tx>
            <c:strRef>
              <c:f>'aggregated FIP Data ProgSel'!$O$3</c:f>
              <c:strCache>
                <c:ptCount val="1"/>
                <c:pt idx="0">
                  <c:v>No Specs</c:v>
                </c:pt>
              </c:strCache>
            </c:strRef>
          </c:tx>
          <c:spPr>
            <a:solidFill>
              <a:srgbClr val="FF0000"/>
            </a:solidFill>
          </c:spPr>
          <c:val>
            <c:numRef>
              <c:f>[0]!rngNoSpecsSeriesODCR</c:f>
              <c:numCache>
                <c:formatCode>General</c:formatCode>
                <c:ptCount val="33"/>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6-D132-4ECF-928E-DBE7AC57FCA6}"/>
            </c:ext>
          </c:extLst>
        </c:ser>
        <c:ser>
          <c:idx val="0"/>
          <c:order val="7"/>
          <c:tx>
            <c:strRef>
              <c:f>'aggregated FIP Data ProgSel'!$N$3</c:f>
              <c:strCache>
                <c:ptCount val="1"/>
                <c:pt idx="0">
                  <c:v>Cancelled</c:v>
                </c:pt>
              </c:strCache>
            </c:strRef>
          </c:tx>
          <c:spPr>
            <a:solidFill>
              <a:schemeClr val="bg1">
                <a:lumMod val="75000"/>
              </a:schemeClr>
            </a:solidFill>
          </c:spPr>
          <c:val>
            <c:numRef>
              <c:f>[0]!rngCancelledSeriesODCR</c:f>
              <c:numCache>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7-D132-4ECF-928E-DBE7AC57FCA6}"/>
            </c:ext>
          </c:extLst>
        </c:ser>
        <c:dLbls>
          <c:showLegendKey val="0"/>
          <c:showVal val="0"/>
          <c:showCatName val="0"/>
          <c:showSerName val="0"/>
          <c:showPercent val="0"/>
          <c:showBubbleSize val="0"/>
        </c:dLbls>
        <c:axId val="140349824"/>
        <c:axId val="140351360"/>
      </c:areaChart>
      <c:catAx>
        <c:axId val="140349824"/>
        <c:scaling>
          <c:orientation val="minMax"/>
        </c:scaling>
        <c:delete val="0"/>
        <c:axPos val="b"/>
        <c:minorGridlines>
          <c:spPr>
            <a:ln>
              <a:noFill/>
            </a:ln>
          </c:spPr>
        </c:minorGridlines>
        <c:numFmt formatCode="General" sourceLinked="1"/>
        <c:majorTickMark val="out"/>
        <c:minorTickMark val="none"/>
        <c:tickLblPos val="nextTo"/>
        <c:txPr>
          <a:bodyPr rot="-5400000" vert="horz"/>
          <a:lstStyle/>
          <a:p>
            <a:pPr>
              <a:defRPr/>
            </a:pPr>
            <a:endParaRPr lang="en-US"/>
          </a:p>
        </c:txPr>
        <c:crossAx val="140351360"/>
        <c:crosses val="autoZero"/>
        <c:auto val="1"/>
        <c:lblAlgn val="ctr"/>
        <c:lblOffset val="100"/>
        <c:noMultiLvlLbl val="0"/>
      </c:catAx>
      <c:valAx>
        <c:axId val="140351360"/>
        <c:scaling>
          <c:orientation val="minMax"/>
        </c:scaling>
        <c:delete val="0"/>
        <c:axPos val="l"/>
        <c:majorGridlines/>
        <c:numFmt formatCode="General" sourceLinked="1"/>
        <c:majorTickMark val="out"/>
        <c:minorTickMark val="none"/>
        <c:tickLblPos val="nextTo"/>
        <c:crossAx val="140349824"/>
        <c:crosses val="autoZero"/>
        <c:crossBetween val="between"/>
      </c:valAx>
    </c:plotArea>
    <c:legend>
      <c:legendPos val="r"/>
      <c:layout>
        <c:manualLayout>
          <c:xMode val="edge"/>
          <c:yMode val="edge"/>
          <c:x val="0.83752620997782279"/>
          <c:y val="9.7235427608458741E-2"/>
          <c:w val="0.15218954537700261"/>
          <c:h val="0.75060471381887994"/>
        </c:manualLayout>
      </c:layout>
      <c:overlay val="0"/>
    </c:legend>
    <c:plotVisOnly val="0"/>
    <c:dispBlanksAs val="gap"/>
    <c:showDLblsOverMax val="0"/>
  </c:chart>
  <c:printSettings>
    <c:headerFooter/>
    <c:pageMargins b="0.75" l="0.7" r="0.7" t="0.75" header="0.3" footer="0.3"/>
    <c:pageSetup paperSize="9"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Feature Function Development w/o </a:t>
            </a:r>
            <a:r>
              <a:rPr lang="en-US" baseline="0"/>
              <a:t>DCRs (zoom)</a:t>
            </a:r>
            <a:endParaRPr lang="en-US"/>
          </a:p>
        </c:rich>
      </c:tx>
      <c:overlay val="0"/>
    </c:title>
    <c:autoTitleDeleted val="0"/>
    <c:plotArea>
      <c:layout/>
      <c:areaChart>
        <c:grouping val="stacked"/>
        <c:varyColors val="0"/>
        <c:ser>
          <c:idx val="7"/>
          <c:order val="0"/>
          <c:tx>
            <c:strRef>
              <c:f>'aggregated FIP Data ProgSel'!$U$3</c:f>
              <c:strCache>
                <c:ptCount val="1"/>
                <c:pt idx="0">
                  <c:v>Signed Off</c:v>
                </c:pt>
              </c:strCache>
            </c:strRef>
          </c:tx>
          <c:spPr>
            <a:solidFill>
              <a:srgbClr val="0070C0"/>
            </a:solidFill>
          </c:spPr>
          <c:cat>
            <c:strRef>
              <c:f>'aggregated FIP Data Prog9'!$C$4:$C$63</c:f>
              <c:strCache>
                <c:ptCount val="42"/>
                <c:pt idx="0">
                  <c:v>PS</c:v>
                </c:pt>
                <c:pt idx="14">
                  <c:v>PSC</c:v>
                </c:pt>
                <c:pt idx="15">
                  <c:v>UPV0 Start</c:v>
                </c:pt>
                <c:pt idx="16">
                  <c:v>UPV0</c:v>
                </c:pt>
                <c:pt idx="17">
                  <c:v>UPV1</c:v>
                </c:pt>
                <c:pt idx="21">
                  <c:v>M-1</c:v>
                </c:pt>
                <c:pt idx="22">
                  <c:v>M-1 DC</c:v>
                </c:pt>
                <c:pt idx="23">
                  <c:v>FDJ</c:v>
                </c:pt>
                <c:pt idx="24">
                  <c:v>VP BB</c:v>
                </c:pt>
                <c:pt idx="25">
                  <c:v>VP T/C</c:v>
                </c:pt>
                <c:pt idx="27">
                  <c:v>VP</c:v>
                </c:pt>
                <c:pt idx="29">
                  <c:v>PEC</c:v>
                </c:pt>
                <c:pt idx="32">
                  <c:v>FEC</c:v>
                </c:pt>
                <c:pt idx="35">
                  <c:v>TT</c:v>
                </c:pt>
                <c:pt idx="37">
                  <c:v>PP</c:v>
                </c:pt>
                <c:pt idx="38">
                  <c:v>MP1</c:v>
                </c:pt>
                <c:pt idx="39">
                  <c:v>MP2</c:v>
                </c:pt>
                <c:pt idx="41">
                  <c:v>OKTB</c:v>
                </c:pt>
              </c:strCache>
            </c:strRef>
          </c:cat>
          <c:val>
            <c:numRef>
              <c:f>[0]!rngSignedOffSeriesFR</c:f>
              <c:numCache>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1</c:v>
                </c:pt>
                <c:pt idx="32">
                  <c:v>1</c:v>
                </c:pt>
              </c:numCache>
            </c:numRef>
          </c:val>
          <c:extLst xmlns:c16r2="http://schemas.microsoft.com/office/drawing/2015/06/chart">
            <c:ext xmlns:c16="http://schemas.microsoft.com/office/drawing/2014/chart" uri="{C3380CC4-5D6E-409C-BE32-E72D297353CC}">
              <c16:uniqueId val="{00000000-CE46-40D3-B351-49BC2445D8AF}"/>
            </c:ext>
          </c:extLst>
        </c:ser>
        <c:ser>
          <c:idx val="6"/>
          <c:order val="1"/>
          <c:tx>
            <c:strRef>
              <c:f>'aggregated FIP Data ProgSel'!$T$3</c:f>
              <c:strCache>
                <c:ptCount val="1"/>
                <c:pt idx="0">
                  <c:v>Production Intent</c:v>
                </c:pt>
              </c:strCache>
            </c:strRef>
          </c:tx>
          <c:spPr>
            <a:solidFill>
              <a:srgbClr val="00B050"/>
            </a:solidFill>
          </c:spPr>
          <c:val>
            <c:numRef>
              <c:f>[0]!rngProductionIntentSeriesFR</c:f>
              <c:numCache>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c:v>
                </c:pt>
                <c:pt idx="27">
                  <c:v>1</c:v>
                </c:pt>
                <c:pt idx="28">
                  <c:v>1</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1-CE46-40D3-B351-49BC2445D8AF}"/>
            </c:ext>
          </c:extLst>
        </c:ser>
        <c:ser>
          <c:idx val="5"/>
          <c:order val="2"/>
          <c:tx>
            <c:strRef>
              <c:f>'aggregated FIP Data ProgSel'!$S$3</c:f>
              <c:strCache>
                <c:ptCount val="1"/>
                <c:pt idx="0">
                  <c:v>Design Intent</c:v>
                </c:pt>
              </c:strCache>
            </c:strRef>
          </c:tx>
          <c:spPr>
            <a:solidFill>
              <a:srgbClr val="92D050"/>
            </a:solidFill>
          </c:spPr>
          <c:val>
            <c:numRef>
              <c:f>[0]!rngDesignIntentSeriesFR</c:f>
              <c:numCache>
                <c:formatCode>General</c:formatCode>
                <c:ptCount val="33"/>
                <c:pt idx="0">
                  <c:v>0</c:v>
                </c:pt>
                <c:pt idx="1">
                  <c:v>0</c:v>
                </c:pt>
                <c:pt idx="2">
                  <c:v>0</c:v>
                </c:pt>
                <c:pt idx="3">
                  <c:v>0</c:v>
                </c:pt>
                <c:pt idx="4">
                  <c:v>0</c:v>
                </c:pt>
                <c:pt idx="5">
                  <c:v>0</c:v>
                </c:pt>
                <c:pt idx="6">
                  <c:v>0</c:v>
                </c:pt>
                <c:pt idx="7">
                  <c:v>0</c:v>
                </c:pt>
                <c:pt idx="8">
                  <c:v>0</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2-CE46-40D3-B351-49BC2445D8AF}"/>
            </c:ext>
          </c:extLst>
        </c:ser>
        <c:ser>
          <c:idx val="4"/>
          <c:order val="3"/>
          <c:tx>
            <c:strRef>
              <c:f>'aggregated FIP Data ProgSel'!$R$3</c:f>
              <c:strCache>
                <c:ptCount val="1"/>
                <c:pt idx="0">
                  <c:v>Specs Confirmed</c:v>
                </c:pt>
              </c:strCache>
            </c:strRef>
          </c:tx>
          <c:spPr>
            <a:solidFill>
              <a:srgbClr val="FFFF00"/>
            </a:solidFill>
          </c:spPr>
          <c:val>
            <c:numRef>
              <c:f>[0]!rngSpecsConfirmedSeriesFR</c:f>
              <c:numCache>
                <c:formatCode>General</c:formatCode>
                <c:ptCount val="33"/>
                <c:pt idx="0">
                  <c:v>0</c:v>
                </c:pt>
                <c:pt idx="1">
                  <c:v>0</c:v>
                </c:pt>
                <c:pt idx="2">
                  <c:v>0</c:v>
                </c:pt>
                <c:pt idx="3">
                  <c:v>1</c:v>
                </c:pt>
                <c:pt idx="4">
                  <c:v>1</c:v>
                </c:pt>
                <c:pt idx="5">
                  <c:v>1</c:v>
                </c:pt>
                <c:pt idx="6">
                  <c:v>1</c:v>
                </c:pt>
                <c:pt idx="7">
                  <c:v>1</c:v>
                </c:pt>
                <c:pt idx="8">
                  <c:v>1</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3-CE46-40D3-B351-49BC2445D8AF}"/>
            </c:ext>
          </c:extLst>
        </c:ser>
        <c:ser>
          <c:idx val="3"/>
          <c:order val="4"/>
          <c:tx>
            <c:strRef>
              <c:f>'aggregated FIP Data ProgSel'!$Q$3</c:f>
              <c:strCache>
                <c:ptCount val="1"/>
                <c:pt idx="0">
                  <c:v>Clarifying Specs</c:v>
                </c:pt>
              </c:strCache>
            </c:strRef>
          </c:tx>
          <c:spPr>
            <a:pattFill prst="lgCheck">
              <a:fgClr>
                <a:srgbClr val="FFC000"/>
              </a:fgClr>
              <a:bgClr>
                <a:srgbClr val="FF0000"/>
              </a:bgClr>
            </a:pattFill>
          </c:spPr>
          <c:val>
            <c:numRef>
              <c:f>[0]!rngClarifyingSpecsSeriesFR</c:f>
              <c:numCache>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4-CE46-40D3-B351-49BC2445D8AF}"/>
            </c:ext>
          </c:extLst>
        </c:ser>
        <c:ser>
          <c:idx val="2"/>
          <c:order val="5"/>
          <c:tx>
            <c:strRef>
              <c:f>'aggregated FIP Data ProgSel'!$P$3</c:f>
              <c:strCache>
                <c:ptCount val="1"/>
                <c:pt idx="0">
                  <c:v>Specs Available</c:v>
                </c:pt>
              </c:strCache>
            </c:strRef>
          </c:tx>
          <c:spPr>
            <a:solidFill>
              <a:srgbClr val="FFC000"/>
            </a:solidFill>
          </c:spPr>
          <c:val>
            <c:numRef>
              <c:f>[0]!rngSpecsAvailableSeriesFR</c:f>
              <c:numCache>
                <c:formatCode>General</c:formatCode>
                <c:ptCount val="33"/>
                <c:pt idx="0">
                  <c:v>0</c:v>
                </c:pt>
                <c:pt idx="1">
                  <c:v>1</c:v>
                </c:pt>
                <c:pt idx="2">
                  <c:v>1</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5-CE46-40D3-B351-49BC2445D8AF}"/>
            </c:ext>
          </c:extLst>
        </c:ser>
        <c:ser>
          <c:idx val="1"/>
          <c:order val="6"/>
          <c:tx>
            <c:strRef>
              <c:f>'aggregated FIP Data ProgSel'!$O$3</c:f>
              <c:strCache>
                <c:ptCount val="1"/>
                <c:pt idx="0">
                  <c:v>No Specs</c:v>
                </c:pt>
              </c:strCache>
            </c:strRef>
          </c:tx>
          <c:spPr>
            <a:solidFill>
              <a:srgbClr val="FF0000"/>
            </a:solidFill>
          </c:spPr>
          <c:val>
            <c:numRef>
              <c:f>[0]!rngNoSpecsSeriesFR</c:f>
              <c:numCache>
                <c:formatCode>General</c:formatCode>
                <c:ptCount val="33"/>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6-CE46-40D3-B351-49BC2445D8AF}"/>
            </c:ext>
          </c:extLst>
        </c:ser>
        <c:ser>
          <c:idx val="0"/>
          <c:order val="7"/>
          <c:tx>
            <c:strRef>
              <c:f>'aggregated FIP Data ProgSel'!$N$3</c:f>
              <c:strCache>
                <c:ptCount val="1"/>
                <c:pt idx="0">
                  <c:v>Cancelled</c:v>
                </c:pt>
              </c:strCache>
            </c:strRef>
          </c:tx>
          <c:spPr>
            <a:solidFill>
              <a:schemeClr val="bg1">
                <a:lumMod val="75000"/>
              </a:schemeClr>
            </a:solidFill>
          </c:spPr>
          <c:val>
            <c:numRef>
              <c:f>[0]!rngCancelledSeriesFR</c:f>
              <c:numCache>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7-CE46-40D3-B351-49BC2445D8AF}"/>
            </c:ext>
          </c:extLst>
        </c:ser>
        <c:dLbls>
          <c:showLegendKey val="0"/>
          <c:showVal val="0"/>
          <c:showCatName val="0"/>
          <c:showSerName val="0"/>
          <c:showPercent val="0"/>
          <c:showBubbleSize val="0"/>
        </c:dLbls>
        <c:axId val="159274112"/>
        <c:axId val="159275648"/>
      </c:areaChart>
      <c:catAx>
        <c:axId val="159274112"/>
        <c:scaling>
          <c:orientation val="minMax"/>
        </c:scaling>
        <c:delete val="0"/>
        <c:axPos val="b"/>
        <c:minorGridlines>
          <c:spPr>
            <a:ln>
              <a:noFill/>
            </a:ln>
          </c:spPr>
        </c:minorGridlines>
        <c:numFmt formatCode="General" sourceLinked="1"/>
        <c:majorTickMark val="out"/>
        <c:minorTickMark val="none"/>
        <c:tickLblPos val="nextTo"/>
        <c:txPr>
          <a:bodyPr rot="-5400000" vert="horz"/>
          <a:lstStyle/>
          <a:p>
            <a:pPr>
              <a:defRPr/>
            </a:pPr>
            <a:endParaRPr lang="en-US"/>
          </a:p>
        </c:txPr>
        <c:crossAx val="159275648"/>
        <c:crosses val="autoZero"/>
        <c:auto val="1"/>
        <c:lblAlgn val="ctr"/>
        <c:lblOffset val="100"/>
        <c:noMultiLvlLbl val="0"/>
      </c:catAx>
      <c:valAx>
        <c:axId val="159275648"/>
        <c:scaling>
          <c:orientation val="minMax"/>
        </c:scaling>
        <c:delete val="0"/>
        <c:axPos val="l"/>
        <c:majorGridlines/>
        <c:numFmt formatCode="General" sourceLinked="1"/>
        <c:majorTickMark val="out"/>
        <c:minorTickMark val="none"/>
        <c:tickLblPos val="nextTo"/>
        <c:crossAx val="159274112"/>
        <c:crosses val="autoZero"/>
        <c:crossBetween val="between"/>
        <c:majorUnit val="1"/>
      </c:valAx>
    </c:plotArea>
    <c:legend>
      <c:legendPos val="r"/>
      <c:layout>
        <c:manualLayout>
          <c:xMode val="edge"/>
          <c:yMode val="edge"/>
          <c:x val="0.83752620997782279"/>
          <c:y val="9.7235427608458741E-2"/>
          <c:w val="0.15218954537700261"/>
          <c:h val="0.75060471381887994"/>
        </c:manualLayout>
      </c:layout>
      <c:overlay val="0"/>
    </c:legend>
    <c:plotVisOnly val="0"/>
    <c:dispBlanksAs val="gap"/>
    <c:showDLblsOverMax val="0"/>
  </c:chart>
  <c:printSettings>
    <c:headerFooter/>
    <c:pageMargins b="0.75" l="0.7" r="0.7" t="0.75" header="0.3" footer="0.3"/>
    <c:pageSetup paperSize="9"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Feature Function Development w/ DCRs (zoom)</a:t>
            </a:r>
            <a:endParaRPr lang="en-US">
              <a:effectLst/>
            </a:endParaRPr>
          </a:p>
        </c:rich>
      </c:tx>
      <c:overlay val="0"/>
    </c:title>
    <c:autoTitleDeleted val="0"/>
    <c:plotArea>
      <c:layout/>
      <c:areaChart>
        <c:grouping val="stacked"/>
        <c:varyColors val="0"/>
        <c:ser>
          <c:idx val="7"/>
          <c:order val="0"/>
          <c:tx>
            <c:strRef>
              <c:f>'aggregated FIP Data ProgSel'!$U$3</c:f>
              <c:strCache>
                <c:ptCount val="1"/>
                <c:pt idx="0">
                  <c:v>Signed Off</c:v>
                </c:pt>
              </c:strCache>
            </c:strRef>
          </c:tx>
          <c:spPr>
            <a:solidFill>
              <a:srgbClr val="0070C0"/>
            </a:solidFill>
          </c:spPr>
          <c:cat>
            <c:strRef>
              <c:f>'aggregated FIP Data Prog9'!$C$4:$C$63</c:f>
              <c:strCache>
                <c:ptCount val="42"/>
                <c:pt idx="0">
                  <c:v>PS</c:v>
                </c:pt>
                <c:pt idx="14">
                  <c:v>PSC</c:v>
                </c:pt>
                <c:pt idx="15">
                  <c:v>UPV0 Start</c:v>
                </c:pt>
                <c:pt idx="16">
                  <c:v>UPV0</c:v>
                </c:pt>
                <c:pt idx="17">
                  <c:v>UPV1</c:v>
                </c:pt>
                <c:pt idx="21">
                  <c:v>M-1</c:v>
                </c:pt>
                <c:pt idx="22">
                  <c:v>M-1 DC</c:v>
                </c:pt>
                <c:pt idx="23">
                  <c:v>FDJ</c:v>
                </c:pt>
                <c:pt idx="24">
                  <c:v>VP BB</c:v>
                </c:pt>
                <c:pt idx="25">
                  <c:v>VP T/C</c:v>
                </c:pt>
                <c:pt idx="27">
                  <c:v>VP</c:v>
                </c:pt>
                <c:pt idx="29">
                  <c:v>PEC</c:v>
                </c:pt>
                <c:pt idx="32">
                  <c:v>FEC</c:v>
                </c:pt>
                <c:pt idx="35">
                  <c:v>TT</c:v>
                </c:pt>
                <c:pt idx="37">
                  <c:v>PP</c:v>
                </c:pt>
                <c:pt idx="38">
                  <c:v>MP1</c:v>
                </c:pt>
                <c:pt idx="39">
                  <c:v>MP2</c:v>
                </c:pt>
                <c:pt idx="41">
                  <c:v>OKTB</c:v>
                </c:pt>
              </c:strCache>
            </c:strRef>
          </c:cat>
          <c:val>
            <c:numRef>
              <c:f>[0]!rngSignedOffSeriesDCRR</c:f>
              <c:numCache>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1</c:v>
                </c:pt>
                <c:pt idx="32">
                  <c:v>1</c:v>
                </c:pt>
              </c:numCache>
            </c:numRef>
          </c:val>
          <c:extLst xmlns:c16r2="http://schemas.microsoft.com/office/drawing/2015/06/chart">
            <c:ext xmlns:c16="http://schemas.microsoft.com/office/drawing/2014/chart" uri="{C3380CC4-5D6E-409C-BE32-E72D297353CC}">
              <c16:uniqueId val="{00000000-62E8-4CC6-AC89-156DD8064379}"/>
            </c:ext>
          </c:extLst>
        </c:ser>
        <c:ser>
          <c:idx val="6"/>
          <c:order val="1"/>
          <c:tx>
            <c:strRef>
              <c:f>'aggregated FIP Data ProgSel'!$T$3</c:f>
              <c:strCache>
                <c:ptCount val="1"/>
                <c:pt idx="0">
                  <c:v>Production Intent</c:v>
                </c:pt>
              </c:strCache>
            </c:strRef>
          </c:tx>
          <c:spPr>
            <a:solidFill>
              <a:srgbClr val="00B050"/>
            </a:solidFill>
          </c:spPr>
          <c:val>
            <c:numRef>
              <c:f>[0]!rngProductionIntentSeriesDCRR</c:f>
              <c:numCache>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c:v>
                </c:pt>
                <c:pt idx="27">
                  <c:v>1</c:v>
                </c:pt>
                <c:pt idx="28">
                  <c:v>1</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1-62E8-4CC6-AC89-156DD8064379}"/>
            </c:ext>
          </c:extLst>
        </c:ser>
        <c:ser>
          <c:idx val="5"/>
          <c:order val="2"/>
          <c:tx>
            <c:strRef>
              <c:f>'aggregated FIP Data ProgSel'!$S$3</c:f>
              <c:strCache>
                <c:ptCount val="1"/>
                <c:pt idx="0">
                  <c:v>Design Intent</c:v>
                </c:pt>
              </c:strCache>
            </c:strRef>
          </c:tx>
          <c:spPr>
            <a:solidFill>
              <a:srgbClr val="92D050"/>
            </a:solidFill>
          </c:spPr>
          <c:val>
            <c:numRef>
              <c:f>[0]!rngDesignIntentSeriesDCRR</c:f>
              <c:numCache>
                <c:formatCode>General</c:formatCode>
                <c:ptCount val="33"/>
                <c:pt idx="0">
                  <c:v>0</c:v>
                </c:pt>
                <c:pt idx="1">
                  <c:v>0</c:v>
                </c:pt>
                <c:pt idx="2">
                  <c:v>0</c:v>
                </c:pt>
                <c:pt idx="3">
                  <c:v>0</c:v>
                </c:pt>
                <c:pt idx="4">
                  <c:v>0</c:v>
                </c:pt>
                <c:pt idx="5">
                  <c:v>0</c:v>
                </c:pt>
                <c:pt idx="6">
                  <c:v>0</c:v>
                </c:pt>
                <c:pt idx="7">
                  <c:v>0</c:v>
                </c:pt>
                <c:pt idx="8">
                  <c:v>0</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2-62E8-4CC6-AC89-156DD8064379}"/>
            </c:ext>
          </c:extLst>
        </c:ser>
        <c:ser>
          <c:idx val="4"/>
          <c:order val="3"/>
          <c:tx>
            <c:strRef>
              <c:f>'aggregated FIP Data ProgSel'!$R$3</c:f>
              <c:strCache>
                <c:ptCount val="1"/>
                <c:pt idx="0">
                  <c:v>Specs Confirmed</c:v>
                </c:pt>
              </c:strCache>
            </c:strRef>
          </c:tx>
          <c:spPr>
            <a:solidFill>
              <a:srgbClr val="FFFF00"/>
            </a:solidFill>
          </c:spPr>
          <c:val>
            <c:numRef>
              <c:f>[0]!rngSpecsConfirmedSeriesDCRR</c:f>
              <c:numCache>
                <c:formatCode>General</c:formatCode>
                <c:ptCount val="33"/>
                <c:pt idx="0">
                  <c:v>0</c:v>
                </c:pt>
                <c:pt idx="1">
                  <c:v>0</c:v>
                </c:pt>
                <c:pt idx="2">
                  <c:v>0</c:v>
                </c:pt>
                <c:pt idx="3">
                  <c:v>1</c:v>
                </c:pt>
                <c:pt idx="4">
                  <c:v>1</c:v>
                </c:pt>
                <c:pt idx="5">
                  <c:v>1</c:v>
                </c:pt>
                <c:pt idx="6">
                  <c:v>1</c:v>
                </c:pt>
                <c:pt idx="7">
                  <c:v>1</c:v>
                </c:pt>
                <c:pt idx="8">
                  <c:v>1</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3-62E8-4CC6-AC89-156DD8064379}"/>
            </c:ext>
          </c:extLst>
        </c:ser>
        <c:ser>
          <c:idx val="3"/>
          <c:order val="4"/>
          <c:tx>
            <c:strRef>
              <c:f>'aggregated FIP Data ProgSel'!$Q$3</c:f>
              <c:strCache>
                <c:ptCount val="1"/>
                <c:pt idx="0">
                  <c:v>Clarifying Specs</c:v>
                </c:pt>
              </c:strCache>
            </c:strRef>
          </c:tx>
          <c:spPr>
            <a:pattFill prst="lgCheck">
              <a:fgClr>
                <a:srgbClr val="FFC000"/>
              </a:fgClr>
              <a:bgClr>
                <a:srgbClr val="FF0000"/>
              </a:bgClr>
            </a:pattFill>
          </c:spPr>
          <c:val>
            <c:numRef>
              <c:f>[0]!rngClarifyingSpecsSeriesDCRR</c:f>
              <c:numCache>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4-62E8-4CC6-AC89-156DD8064379}"/>
            </c:ext>
          </c:extLst>
        </c:ser>
        <c:ser>
          <c:idx val="2"/>
          <c:order val="5"/>
          <c:tx>
            <c:strRef>
              <c:f>'aggregated FIP Data ProgSel'!$P$3</c:f>
              <c:strCache>
                <c:ptCount val="1"/>
                <c:pt idx="0">
                  <c:v>Specs Available</c:v>
                </c:pt>
              </c:strCache>
            </c:strRef>
          </c:tx>
          <c:spPr>
            <a:solidFill>
              <a:srgbClr val="FFC000"/>
            </a:solidFill>
          </c:spPr>
          <c:val>
            <c:numRef>
              <c:f>[0]!rngSpecsAvailableSeriesDCRR</c:f>
              <c:numCache>
                <c:formatCode>General</c:formatCode>
                <c:ptCount val="33"/>
                <c:pt idx="0">
                  <c:v>0</c:v>
                </c:pt>
                <c:pt idx="1">
                  <c:v>1</c:v>
                </c:pt>
                <c:pt idx="2">
                  <c:v>1</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5-62E8-4CC6-AC89-156DD8064379}"/>
            </c:ext>
          </c:extLst>
        </c:ser>
        <c:ser>
          <c:idx val="1"/>
          <c:order val="6"/>
          <c:tx>
            <c:strRef>
              <c:f>'aggregated FIP Data ProgSel'!$O$3</c:f>
              <c:strCache>
                <c:ptCount val="1"/>
                <c:pt idx="0">
                  <c:v>No Specs</c:v>
                </c:pt>
              </c:strCache>
            </c:strRef>
          </c:tx>
          <c:spPr>
            <a:solidFill>
              <a:srgbClr val="FF0000"/>
            </a:solidFill>
          </c:spPr>
          <c:val>
            <c:numRef>
              <c:f>[0]!rngNoSpecsSeriesDCRR</c:f>
              <c:numCache>
                <c:formatCode>General</c:formatCode>
                <c:ptCount val="33"/>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6-62E8-4CC6-AC89-156DD8064379}"/>
            </c:ext>
          </c:extLst>
        </c:ser>
        <c:ser>
          <c:idx val="0"/>
          <c:order val="7"/>
          <c:tx>
            <c:strRef>
              <c:f>'aggregated FIP Data ProgSel'!$N$3</c:f>
              <c:strCache>
                <c:ptCount val="1"/>
                <c:pt idx="0">
                  <c:v>Cancelled</c:v>
                </c:pt>
              </c:strCache>
            </c:strRef>
          </c:tx>
          <c:spPr>
            <a:solidFill>
              <a:schemeClr val="bg1">
                <a:lumMod val="75000"/>
              </a:schemeClr>
            </a:solidFill>
          </c:spPr>
          <c:val>
            <c:numRef>
              <c:f>[0]!rngCancelledSeriesDCRR</c:f>
              <c:numCache>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7-62E8-4CC6-AC89-156DD8064379}"/>
            </c:ext>
          </c:extLst>
        </c:ser>
        <c:dLbls>
          <c:showLegendKey val="0"/>
          <c:showVal val="0"/>
          <c:showCatName val="0"/>
          <c:showSerName val="0"/>
          <c:showPercent val="0"/>
          <c:showBubbleSize val="0"/>
        </c:dLbls>
        <c:axId val="159337472"/>
        <c:axId val="159351552"/>
      </c:areaChart>
      <c:catAx>
        <c:axId val="159337472"/>
        <c:scaling>
          <c:orientation val="minMax"/>
        </c:scaling>
        <c:delete val="0"/>
        <c:axPos val="b"/>
        <c:minorGridlines>
          <c:spPr>
            <a:ln>
              <a:noFill/>
            </a:ln>
          </c:spPr>
        </c:minorGridlines>
        <c:numFmt formatCode="General" sourceLinked="1"/>
        <c:majorTickMark val="out"/>
        <c:minorTickMark val="none"/>
        <c:tickLblPos val="nextTo"/>
        <c:txPr>
          <a:bodyPr rot="-5400000" vert="horz"/>
          <a:lstStyle/>
          <a:p>
            <a:pPr>
              <a:defRPr/>
            </a:pPr>
            <a:endParaRPr lang="en-US"/>
          </a:p>
        </c:txPr>
        <c:crossAx val="159351552"/>
        <c:crosses val="autoZero"/>
        <c:auto val="1"/>
        <c:lblAlgn val="ctr"/>
        <c:lblOffset val="100"/>
        <c:noMultiLvlLbl val="0"/>
      </c:catAx>
      <c:valAx>
        <c:axId val="159351552"/>
        <c:scaling>
          <c:orientation val="minMax"/>
        </c:scaling>
        <c:delete val="0"/>
        <c:axPos val="l"/>
        <c:majorGridlines/>
        <c:numFmt formatCode="General" sourceLinked="1"/>
        <c:majorTickMark val="out"/>
        <c:minorTickMark val="none"/>
        <c:tickLblPos val="nextTo"/>
        <c:crossAx val="159337472"/>
        <c:crosses val="autoZero"/>
        <c:crossBetween val="between"/>
        <c:majorUnit val="1"/>
      </c:valAx>
    </c:plotArea>
    <c:legend>
      <c:legendPos val="r"/>
      <c:layout>
        <c:manualLayout>
          <c:xMode val="edge"/>
          <c:yMode val="edge"/>
          <c:x val="0.83752620997782279"/>
          <c:y val="9.7235427608458741E-2"/>
          <c:w val="0.15218954537700261"/>
          <c:h val="0.75060471381887994"/>
        </c:manualLayout>
      </c:layout>
      <c:overlay val="0"/>
    </c:legend>
    <c:plotVisOnly val="0"/>
    <c:dispBlanksAs val="gap"/>
    <c:showDLblsOverMax val="0"/>
  </c:chart>
  <c:printSettings>
    <c:headerFooter/>
    <c:pageMargins b="0.75" l="0.7" r="0.7" t="0.75" header="0.3" footer="0.3"/>
    <c:pageSetup paperSize="9"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DCR</a:t>
            </a:r>
            <a:r>
              <a:rPr lang="en-US" baseline="0"/>
              <a:t> forecast for new added items</a:t>
            </a:r>
            <a:endParaRPr lang="en-US"/>
          </a:p>
        </c:rich>
      </c:tx>
      <c:overlay val="0"/>
    </c:title>
    <c:autoTitleDeleted val="0"/>
    <c:plotArea>
      <c:layout/>
      <c:areaChart>
        <c:grouping val="stacked"/>
        <c:varyColors val="0"/>
        <c:ser>
          <c:idx val="7"/>
          <c:order val="0"/>
          <c:tx>
            <c:strRef>
              <c:f>'aggregated FIP Data ProgSel'!$U$3</c:f>
              <c:strCache>
                <c:ptCount val="1"/>
                <c:pt idx="0">
                  <c:v>Signed Off</c:v>
                </c:pt>
              </c:strCache>
            </c:strRef>
          </c:tx>
          <c:spPr>
            <a:solidFill>
              <a:srgbClr val="0070C0"/>
            </a:solidFill>
          </c:spPr>
          <c:cat>
            <c:strRef>
              <c:f>'aggregated FIP Data Prog9'!$C$4:$C$63</c:f>
              <c:strCache>
                <c:ptCount val="42"/>
                <c:pt idx="0">
                  <c:v>PS</c:v>
                </c:pt>
                <c:pt idx="14">
                  <c:v>PSC</c:v>
                </c:pt>
                <c:pt idx="15">
                  <c:v>UPV0 Start</c:v>
                </c:pt>
                <c:pt idx="16">
                  <c:v>UPV0</c:v>
                </c:pt>
                <c:pt idx="17">
                  <c:v>UPV1</c:v>
                </c:pt>
                <c:pt idx="21">
                  <c:v>M-1</c:v>
                </c:pt>
                <c:pt idx="22">
                  <c:v>M-1 DC</c:v>
                </c:pt>
                <c:pt idx="23">
                  <c:v>FDJ</c:v>
                </c:pt>
                <c:pt idx="24">
                  <c:v>VP BB</c:v>
                </c:pt>
                <c:pt idx="25">
                  <c:v>VP T/C</c:v>
                </c:pt>
                <c:pt idx="27">
                  <c:v>VP</c:v>
                </c:pt>
                <c:pt idx="29">
                  <c:v>PEC</c:v>
                </c:pt>
                <c:pt idx="32">
                  <c:v>FEC</c:v>
                </c:pt>
                <c:pt idx="35">
                  <c:v>TT</c:v>
                </c:pt>
                <c:pt idx="37">
                  <c:v>PP</c:v>
                </c:pt>
                <c:pt idx="38">
                  <c:v>MP1</c:v>
                </c:pt>
                <c:pt idx="39">
                  <c:v>MP2</c:v>
                </c:pt>
                <c:pt idx="41">
                  <c:v>OKTB</c:v>
                </c:pt>
              </c:strCache>
            </c:strRef>
          </c:cat>
          <c:val>
            <c:numRef>
              <c:f>[0]!rngSignedOffSeriesDCRF</c:f>
              <c:numCache>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0-A6BA-4134-8173-5B5068E9F909}"/>
            </c:ext>
          </c:extLst>
        </c:ser>
        <c:ser>
          <c:idx val="6"/>
          <c:order val="1"/>
          <c:tx>
            <c:strRef>
              <c:f>'aggregated FIP Data ProgSel'!$T$3</c:f>
              <c:strCache>
                <c:ptCount val="1"/>
                <c:pt idx="0">
                  <c:v>Production Intent</c:v>
                </c:pt>
              </c:strCache>
            </c:strRef>
          </c:tx>
          <c:spPr>
            <a:solidFill>
              <a:srgbClr val="00B050"/>
            </a:solidFill>
          </c:spPr>
          <c:val>
            <c:numRef>
              <c:f>[0]!rngProductionIntentSeriesDCRF</c:f>
              <c:numCache>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1-A6BA-4134-8173-5B5068E9F909}"/>
            </c:ext>
          </c:extLst>
        </c:ser>
        <c:ser>
          <c:idx val="5"/>
          <c:order val="2"/>
          <c:tx>
            <c:strRef>
              <c:f>'aggregated FIP Data ProgSel'!$S$3</c:f>
              <c:strCache>
                <c:ptCount val="1"/>
                <c:pt idx="0">
                  <c:v>Design Intent</c:v>
                </c:pt>
              </c:strCache>
            </c:strRef>
          </c:tx>
          <c:spPr>
            <a:solidFill>
              <a:srgbClr val="92D050"/>
            </a:solidFill>
          </c:spPr>
          <c:val>
            <c:numRef>
              <c:f>[0]!rngDesignIntentSeriesDCRF</c:f>
              <c:numCache>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2-A6BA-4134-8173-5B5068E9F909}"/>
            </c:ext>
          </c:extLst>
        </c:ser>
        <c:ser>
          <c:idx val="4"/>
          <c:order val="3"/>
          <c:tx>
            <c:strRef>
              <c:f>'aggregated FIP Data ProgSel'!$R$3</c:f>
              <c:strCache>
                <c:ptCount val="1"/>
                <c:pt idx="0">
                  <c:v>Specs Confirmed</c:v>
                </c:pt>
              </c:strCache>
            </c:strRef>
          </c:tx>
          <c:spPr>
            <a:solidFill>
              <a:srgbClr val="FFFF00"/>
            </a:solidFill>
          </c:spPr>
          <c:val>
            <c:numRef>
              <c:f>[0]!rngSpecsConfirmedSeriesDCRF</c:f>
              <c:numCache>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3-A6BA-4134-8173-5B5068E9F909}"/>
            </c:ext>
          </c:extLst>
        </c:ser>
        <c:ser>
          <c:idx val="3"/>
          <c:order val="4"/>
          <c:tx>
            <c:strRef>
              <c:f>'aggregated FIP Data ProgSel'!$Q$3</c:f>
              <c:strCache>
                <c:ptCount val="1"/>
                <c:pt idx="0">
                  <c:v>Clarifying Specs</c:v>
                </c:pt>
              </c:strCache>
            </c:strRef>
          </c:tx>
          <c:spPr>
            <a:pattFill prst="lgCheck">
              <a:fgClr>
                <a:srgbClr val="FFC000"/>
              </a:fgClr>
              <a:bgClr>
                <a:srgbClr val="FF0000"/>
              </a:bgClr>
            </a:pattFill>
          </c:spPr>
          <c:val>
            <c:numRef>
              <c:f>[0]!rngClarifyingSpecsSeriesDCRF</c:f>
              <c:numCache>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4-A6BA-4134-8173-5B5068E9F909}"/>
            </c:ext>
          </c:extLst>
        </c:ser>
        <c:ser>
          <c:idx val="2"/>
          <c:order val="5"/>
          <c:tx>
            <c:strRef>
              <c:f>'aggregated FIP Data ProgSel'!$P$3</c:f>
              <c:strCache>
                <c:ptCount val="1"/>
                <c:pt idx="0">
                  <c:v>Specs Available</c:v>
                </c:pt>
              </c:strCache>
            </c:strRef>
          </c:tx>
          <c:spPr>
            <a:solidFill>
              <a:srgbClr val="FFC000"/>
            </a:solidFill>
          </c:spPr>
          <c:val>
            <c:numRef>
              <c:f>[0]!rngSpecsAvailableSeriesDCRF</c:f>
              <c:numCache>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5-A6BA-4134-8173-5B5068E9F909}"/>
            </c:ext>
          </c:extLst>
        </c:ser>
        <c:ser>
          <c:idx val="1"/>
          <c:order val="6"/>
          <c:tx>
            <c:strRef>
              <c:f>'aggregated FIP Data ProgSel'!$O$3</c:f>
              <c:strCache>
                <c:ptCount val="1"/>
                <c:pt idx="0">
                  <c:v>No Specs</c:v>
                </c:pt>
              </c:strCache>
            </c:strRef>
          </c:tx>
          <c:spPr>
            <a:solidFill>
              <a:srgbClr val="FF0000"/>
            </a:solidFill>
          </c:spPr>
          <c:val>
            <c:numRef>
              <c:f>[0]!rngNoSpecsSeriesDCRF</c:f>
              <c:numCache>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6-A6BA-4134-8173-5B5068E9F909}"/>
            </c:ext>
          </c:extLst>
        </c:ser>
        <c:ser>
          <c:idx val="0"/>
          <c:order val="7"/>
          <c:tx>
            <c:strRef>
              <c:f>'aggregated FIP Data ProgSel'!$N$3</c:f>
              <c:strCache>
                <c:ptCount val="1"/>
                <c:pt idx="0">
                  <c:v>Cancelled</c:v>
                </c:pt>
              </c:strCache>
            </c:strRef>
          </c:tx>
          <c:spPr>
            <a:solidFill>
              <a:schemeClr val="bg1">
                <a:lumMod val="75000"/>
              </a:schemeClr>
            </a:solidFill>
          </c:spPr>
          <c:val>
            <c:numRef>
              <c:f>[0]!rngCancelledSeriesDCRF</c:f>
              <c:numCache>
                <c:formatCode>General</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xmlns:c16r2="http://schemas.microsoft.com/office/drawing/2015/06/chart">
            <c:ext xmlns:c16="http://schemas.microsoft.com/office/drawing/2014/chart" uri="{C3380CC4-5D6E-409C-BE32-E72D297353CC}">
              <c16:uniqueId val="{00000007-A6BA-4134-8173-5B5068E9F909}"/>
            </c:ext>
          </c:extLst>
        </c:ser>
        <c:dLbls>
          <c:showLegendKey val="0"/>
          <c:showVal val="0"/>
          <c:showCatName val="0"/>
          <c:showSerName val="0"/>
          <c:showPercent val="0"/>
          <c:showBubbleSize val="0"/>
        </c:dLbls>
        <c:axId val="159409664"/>
        <c:axId val="159411200"/>
      </c:areaChart>
      <c:catAx>
        <c:axId val="159409664"/>
        <c:scaling>
          <c:orientation val="minMax"/>
        </c:scaling>
        <c:delete val="0"/>
        <c:axPos val="b"/>
        <c:minorGridlines>
          <c:spPr>
            <a:ln>
              <a:noFill/>
            </a:ln>
          </c:spPr>
        </c:minorGridlines>
        <c:numFmt formatCode="General" sourceLinked="1"/>
        <c:majorTickMark val="out"/>
        <c:minorTickMark val="none"/>
        <c:tickLblPos val="nextTo"/>
        <c:txPr>
          <a:bodyPr rot="-5400000" vert="horz"/>
          <a:lstStyle/>
          <a:p>
            <a:pPr>
              <a:defRPr/>
            </a:pPr>
            <a:endParaRPr lang="en-US"/>
          </a:p>
        </c:txPr>
        <c:crossAx val="159411200"/>
        <c:crosses val="autoZero"/>
        <c:auto val="1"/>
        <c:lblAlgn val="ctr"/>
        <c:lblOffset val="100"/>
        <c:noMultiLvlLbl val="0"/>
      </c:catAx>
      <c:valAx>
        <c:axId val="159411200"/>
        <c:scaling>
          <c:orientation val="minMax"/>
        </c:scaling>
        <c:delete val="0"/>
        <c:axPos val="l"/>
        <c:majorGridlines/>
        <c:numFmt formatCode="General" sourceLinked="1"/>
        <c:majorTickMark val="out"/>
        <c:minorTickMark val="none"/>
        <c:tickLblPos val="nextTo"/>
        <c:crossAx val="159409664"/>
        <c:crosses val="autoZero"/>
        <c:crossBetween val="between"/>
        <c:majorUnit val="1"/>
      </c:valAx>
    </c:plotArea>
    <c:legend>
      <c:legendPos val="r"/>
      <c:layout>
        <c:manualLayout>
          <c:xMode val="edge"/>
          <c:yMode val="edge"/>
          <c:x val="0.83752620997782279"/>
          <c:y val="9.7235427608458741E-2"/>
          <c:w val="0.15218954537700261"/>
          <c:h val="0.75060471381887994"/>
        </c:manualLayout>
      </c:layout>
      <c:overlay val="0"/>
    </c:legend>
    <c:plotVisOnly val="0"/>
    <c:dispBlanksAs val="gap"/>
    <c:showDLblsOverMax val="0"/>
  </c:chart>
  <c:printSettings>
    <c:headerFooter/>
    <c:pageMargins b="0.75" l="0.7" r="0.7" t="0.75" header="0.3" footer="0.3"/>
    <c:pageSetup paperSize="9" orientation="landscape"/>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4.xml"/><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134470</xdr:colOff>
      <xdr:row>1</xdr:row>
      <xdr:rowOff>33948</xdr:rowOff>
    </xdr:from>
    <xdr:to>
      <xdr:col>2</xdr:col>
      <xdr:colOff>672353</xdr:colOff>
      <xdr:row>3</xdr:row>
      <xdr:rowOff>56449</xdr:rowOff>
    </xdr:to>
    <xdr:pic>
      <xdr:nvPicPr>
        <xdr:cNvPr id="2" name="Picture 21"/>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34470" y="190830"/>
          <a:ext cx="1456765" cy="71726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11</xdr:row>
      <xdr:rowOff>0</xdr:rowOff>
    </xdr:from>
    <xdr:to>
      <xdr:col>33</xdr:col>
      <xdr:colOff>9525</xdr:colOff>
      <xdr:row>13</xdr:row>
      <xdr:rowOff>19050</xdr:rowOff>
    </xdr:to>
    <xdr:grpSp>
      <xdr:nvGrpSpPr>
        <xdr:cNvPr id="33" name="Gruppieren 50"/>
        <xdr:cNvGrpSpPr>
          <a:grpSpLocks/>
        </xdr:cNvGrpSpPr>
      </xdr:nvGrpSpPr>
      <xdr:grpSpPr bwMode="auto">
        <a:xfrm>
          <a:off x="285750" y="2352675"/>
          <a:ext cx="9153525" cy="342900"/>
          <a:chOff x="284175" y="5287822"/>
          <a:chExt cx="9289780" cy="344494"/>
        </a:xfrm>
      </xdr:grpSpPr>
      <xdr:sp macro="" textlink="">
        <xdr:nvSpPr>
          <xdr:cNvPr id="34" name="Line 2"/>
          <xdr:cNvSpPr>
            <a:spLocks noChangeShapeType="1"/>
          </xdr:cNvSpPr>
        </xdr:nvSpPr>
        <xdr:spPr bwMode="auto">
          <a:xfrm flipV="1">
            <a:off x="284175" y="5462879"/>
            <a:ext cx="9289780" cy="472"/>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5" name="AutoShape 13"/>
          <xdr:cNvSpPr>
            <a:spLocks noChangeArrowheads="1"/>
          </xdr:cNvSpPr>
        </xdr:nvSpPr>
        <xdr:spPr bwMode="auto">
          <a:xfrm>
            <a:off x="1286323" y="5288783"/>
            <a:ext cx="315491" cy="340164"/>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36" name="AutoShape 13"/>
          <xdr:cNvSpPr>
            <a:spLocks noChangeArrowheads="1"/>
          </xdr:cNvSpPr>
        </xdr:nvSpPr>
        <xdr:spPr bwMode="auto">
          <a:xfrm>
            <a:off x="1865607" y="5292625"/>
            <a:ext cx="315491" cy="339691"/>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37" name="AutoShape 13"/>
          <xdr:cNvSpPr>
            <a:spLocks noChangeArrowheads="1"/>
          </xdr:cNvSpPr>
        </xdr:nvSpPr>
        <xdr:spPr bwMode="auto">
          <a:xfrm>
            <a:off x="2444896" y="5291667"/>
            <a:ext cx="315491" cy="339691"/>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38" name="AutoShape 13"/>
          <xdr:cNvSpPr>
            <a:spLocks noChangeArrowheads="1"/>
          </xdr:cNvSpPr>
        </xdr:nvSpPr>
        <xdr:spPr bwMode="auto">
          <a:xfrm>
            <a:off x="3028902" y="5290706"/>
            <a:ext cx="315491" cy="339691"/>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39" name="AutoShape 13"/>
          <xdr:cNvSpPr>
            <a:spLocks noChangeArrowheads="1"/>
          </xdr:cNvSpPr>
        </xdr:nvSpPr>
        <xdr:spPr bwMode="auto">
          <a:xfrm>
            <a:off x="3608192" y="5289742"/>
            <a:ext cx="315491" cy="339691"/>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40" name="AutoShape 13"/>
          <xdr:cNvSpPr>
            <a:spLocks noChangeArrowheads="1"/>
          </xdr:cNvSpPr>
        </xdr:nvSpPr>
        <xdr:spPr bwMode="auto">
          <a:xfrm>
            <a:off x="4187482" y="5288781"/>
            <a:ext cx="315491" cy="340164"/>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41" name="AutoShape 13"/>
          <xdr:cNvSpPr>
            <a:spLocks noChangeArrowheads="1"/>
          </xdr:cNvSpPr>
        </xdr:nvSpPr>
        <xdr:spPr bwMode="auto">
          <a:xfrm>
            <a:off x="4766772" y="5287822"/>
            <a:ext cx="315491" cy="340164"/>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42" name="AutoShape 13"/>
          <xdr:cNvSpPr>
            <a:spLocks noChangeArrowheads="1"/>
          </xdr:cNvSpPr>
        </xdr:nvSpPr>
        <xdr:spPr bwMode="auto">
          <a:xfrm>
            <a:off x="5346059" y="5291666"/>
            <a:ext cx="315491" cy="339691"/>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43" name="AutoShape 13"/>
          <xdr:cNvSpPr>
            <a:spLocks noChangeArrowheads="1"/>
          </xdr:cNvSpPr>
        </xdr:nvSpPr>
        <xdr:spPr bwMode="auto">
          <a:xfrm>
            <a:off x="5930066" y="5290707"/>
            <a:ext cx="315491" cy="339691"/>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44" name="AutoShape 13"/>
          <xdr:cNvSpPr>
            <a:spLocks noChangeArrowheads="1"/>
          </xdr:cNvSpPr>
        </xdr:nvSpPr>
        <xdr:spPr bwMode="auto">
          <a:xfrm>
            <a:off x="6509358" y="5289750"/>
            <a:ext cx="315491" cy="339691"/>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45" name="AutoShape 13"/>
          <xdr:cNvSpPr>
            <a:spLocks noChangeArrowheads="1"/>
          </xdr:cNvSpPr>
        </xdr:nvSpPr>
        <xdr:spPr bwMode="auto">
          <a:xfrm>
            <a:off x="7088641" y="5288792"/>
            <a:ext cx="315491" cy="340164"/>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46" name="AutoShape 13"/>
          <xdr:cNvSpPr>
            <a:spLocks noChangeArrowheads="1"/>
          </xdr:cNvSpPr>
        </xdr:nvSpPr>
        <xdr:spPr bwMode="auto">
          <a:xfrm>
            <a:off x="7667924" y="5287833"/>
            <a:ext cx="315491" cy="340164"/>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47" name="AutoShape 13"/>
          <xdr:cNvSpPr>
            <a:spLocks noChangeArrowheads="1"/>
          </xdr:cNvSpPr>
        </xdr:nvSpPr>
        <xdr:spPr bwMode="auto">
          <a:xfrm>
            <a:off x="8247210" y="5291674"/>
            <a:ext cx="315491" cy="339691"/>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grpSp>
    <xdr:clientData/>
  </xdr:twoCellAnchor>
  <xdr:twoCellAnchor>
    <xdr:from>
      <xdr:col>1</xdr:col>
      <xdr:colOff>9525</xdr:colOff>
      <xdr:row>88</xdr:row>
      <xdr:rowOff>9528</xdr:rowOff>
    </xdr:from>
    <xdr:to>
      <xdr:col>30</xdr:col>
      <xdr:colOff>0</xdr:colOff>
      <xdr:row>111</xdr:row>
      <xdr:rowOff>137584</xdr:rowOff>
    </xdr:to>
    <xdr:graphicFrame macro="">
      <xdr:nvGraphicFramePr>
        <xdr:cNvPr id="50" name="Chart 43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289753</xdr:colOff>
      <xdr:row>9</xdr:row>
      <xdr:rowOff>8558</xdr:rowOff>
    </xdr:from>
    <xdr:to>
      <xdr:col>6</xdr:col>
      <xdr:colOff>931</xdr:colOff>
      <xdr:row>11</xdr:row>
      <xdr:rowOff>977</xdr:rowOff>
    </xdr:to>
    <xdr:cxnSp macro="">
      <xdr:nvCxnSpPr>
        <xdr:cNvPr id="19" name="Gerade Verbindung mit Pfeil 18"/>
        <xdr:cNvCxnSpPr>
          <a:stCxn id="35" idx="0"/>
          <a:endCxn id="6" idx="2"/>
        </xdr:cNvCxnSpPr>
      </xdr:nvCxnSpPr>
      <xdr:spPr>
        <a:xfrm flipV="1">
          <a:off x="1449318" y="1739623"/>
          <a:ext cx="290961" cy="323724"/>
        </a:xfrm>
        <a:prstGeom prst="straightConnector1">
          <a:avLst/>
        </a:prstGeom>
        <a:ln w="158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288296</xdr:colOff>
      <xdr:row>9</xdr:row>
      <xdr:rowOff>6615</xdr:rowOff>
    </xdr:from>
    <xdr:to>
      <xdr:col>10</xdr:col>
      <xdr:colOff>3915</xdr:colOff>
      <xdr:row>11</xdr:row>
      <xdr:rowOff>3910</xdr:rowOff>
    </xdr:to>
    <xdr:cxnSp macro="">
      <xdr:nvCxnSpPr>
        <xdr:cNvPr id="60" name="Gerade Verbindung mit Pfeil 59"/>
        <xdr:cNvCxnSpPr>
          <a:stCxn id="37" idx="0"/>
          <a:endCxn id="8" idx="2"/>
        </xdr:cNvCxnSpPr>
      </xdr:nvCxnSpPr>
      <xdr:spPr>
        <a:xfrm flipV="1">
          <a:off x="2607426" y="1737680"/>
          <a:ext cx="295402" cy="328600"/>
        </a:xfrm>
        <a:prstGeom prst="straightConnector1">
          <a:avLst/>
        </a:prstGeom>
        <a:ln w="158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2393</xdr:colOff>
      <xdr:row>9</xdr:row>
      <xdr:rowOff>5645</xdr:rowOff>
    </xdr:from>
    <xdr:to>
      <xdr:col>12</xdr:col>
      <xdr:colOff>3051</xdr:colOff>
      <xdr:row>11</xdr:row>
      <xdr:rowOff>2933</xdr:rowOff>
    </xdr:to>
    <xdr:cxnSp macro="">
      <xdr:nvCxnSpPr>
        <xdr:cNvPr id="61" name="Gerade Verbindung mit Pfeil 60"/>
        <xdr:cNvCxnSpPr>
          <a:stCxn id="38" idx="0"/>
          <a:endCxn id="9" idx="2"/>
        </xdr:cNvCxnSpPr>
      </xdr:nvCxnSpPr>
      <xdr:spPr>
        <a:xfrm flipV="1">
          <a:off x="3191197" y="1736710"/>
          <a:ext cx="290550" cy="328593"/>
        </a:xfrm>
        <a:prstGeom prst="straightConnector1">
          <a:avLst/>
        </a:prstGeom>
        <a:ln w="158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1667</xdr:colOff>
      <xdr:row>9</xdr:row>
      <xdr:rowOff>4677</xdr:rowOff>
    </xdr:from>
    <xdr:to>
      <xdr:col>14</xdr:col>
      <xdr:colOff>2187</xdr:colOff>
      <xdr:row>11</xdr:row>
      <xdr:rowOff>1953</xdr:rowOff>
    </xdr:to>
    <xdr:cxnSp macro="">
      <xdr:nvCxnSpPr>
        <xdr:cNvPr id="62" name="Gerade Verbindung mit Pfeil 61"/>
        <xdr:cNvCxnSpPr>
          <a:stCxn id="39" idx="0"/>
          <a:endCxn id="10" idx="2"/>
        </xdr:cNvCxnSpPr>
      </xdr:nvCxnSpPr>
      <xdr:spPr>
        <a:xfrm flipV="1">
          <a:off x="3770254" y="1735742"/>
          <a:ext cx="290411" cy="328581"/>
        </a:xfrm>
        <a:prstGeom prst="straightConnector1">
          <a:avLst/>
        </a:prstGeom>
        <a:ln w="158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941</xdr:colOff>
      <xdr:row>9</xdr:row>
      <xdr:rowOff>8557</xdr:rowOff>
    </xdr:from>
    <xdr:to>
      <xdr:col>16</xdr:col>
      <xdr:colOff>1320</xdr:colOff>
      <xdr:row>11</xdr:row>
      <xdr:rowOff>975</xdr:rowOff>
    </xdr:to>
    <xdr:cxnSp macro="">
      <xdr:nvCxnSpPr>
        <xdr:cNvPr id="63" name="Gerade Verbindung mit Pfeil 62"/>
        <xdr:cNvCxnSpPr>
          <a:stCxn id="40" idx="0"/>
          <a:endCxn id="11" idx="2"/>
        </xdr:cNvCxnSpPr>
      </xdr:nvCxnSpPr>
      <xdr:spPr>
        <a:xfrm flipV="1">
          <a:off x="4349311" y="1739622"/>
          <a:ext cx="290270" cy="323723"/>
        </a:xfrm>
        <a:prstGeom prst="straightConnector1">
          <a:avLst/>
        </a:prstGeom>
        <a:ln w="158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217</xdr:colOff>
      <xdr:row>9</xdr:row>
      <xdr:rowOff>7589</xdr:rowOff>
    </xdr:from>
    <xdr:to>
      <xdr:col>18</xdr:col>
      <xdr:colOff>5171</xdr:colOff>
      <xdr:row>11</xdr:row>
      <xdr:rowOff>0</xdr:rowOff>
    </xdr:to>
    <xdr:cxnSp macro="">
      <xdr:nvCxnSpPr>
        <xdr:cNvPr id="64" name="Gerade Verbindung mit Pfeil 63"/>
        <xdr:cNvCxnSpPr>
          <a:stCxn id="41" idx="0"/>
          <a:endCxn id="12" idx="2"/>
        </xdr:cNvCxnSpPr>
      </xdr:nvCxnSpPr>
      <xdr:spPr>
        <a:xfrm flipV="1">
          <a:off x="4928369" y="1738654"/>
          <a:ext cx="294845" cy="323716"/>
        </a:xfrm>
        <a:prstGeom prst="straightConnector1">
          <a:avLst/>
        </a:prstGeom>
        <a:ln w="158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289380</xdr:colOff>
      <xdr:row>9</xdr:row>
      <xdr:rowOff>6623</xdr:rowOff>
    </xdr:from>
    <xdr:to>
      <xdr:col>20</xdr:col>
      <xdr:colOff>4307</xdr:colOff>
      <xdr:row>11</xdr:row>
      <xdr:rowOff>3909</xdr:rowOff>
    </xdr:to>
    <xdr:cxnSp macro="">
      <xdr:nvCxnSpPr>
        <xdr:cNvPr id="67" name="Gerade Verbindung mit Pfeil 66"/>
        <xdr:cNvCxnSpPr>
          <a:stCxn id="42" idx="0"/>
          <a:endCxn id="13" idx="2"/>
        </xdr:cNvCxnSpPr>
      </xdr:nvCxnSpPr>
      <xdr:spPr>
        <a:xfrm flipV="1">
          <a:off x="5507423" y="1737688"/>
          <a:ext cx="294710" cy="328591"/>
        </a:xfrm>
        <a:prstGeom prst="straightConnector1">
          <a:avLst/>
        </a:prstGeom>
        <a:ln w="158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3478</xdr:colOff>
      <xdr:row>9</xdr:row>
      <xdr:rowOff>5656</xdr:rowOff>
    </xdr:from>
    <xdr:to>
      <xdr:col>22</xdr:col>
      <xdr:colOff>3436</xdr:colOff>
      <xdr:row>11</xdr:row>
      <xdr:rowOff>2934</xdr:rowOff>
    </xdr:to>
    <xdr:cxnSp macro="">
      <xdr:nvCxnSpPr>
        <xdr:cNvPr id="70" name="Gerade Verbindung mit Pfeil 69"/>
        <xdr:cNvCxnSpPr>
          <a:stCxn id="43" idx="0"/>
          <a:endCxn id="14" idx="2"/>
        </xdr:cNvCxnSpPr>
      </xdr:nvCxnSpPr>
      <xdr:spPr>
        <a:xfrm flipV="1">
          <a:off x="6091195" y="1736721"/>
          <a:ext cx="289850" cy="328583"/>
        </a:xfrm>
        <a:prstGeom prst="straightConnector1">
          <a:avLst/>
        </a:prstGeom>
        <a:ln w="158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2754</xdr:colOff>
      <xdr:row>9</xdr:row>
      <xdr:rowOff>4688</xdr:rowOff>
    </xdr:from>
    <xdr:to>
      <xdr:col>24</xdr:col>
      <xdr:colOff>2566</xdr:colOff>
      <xdr:row>11</xdr:row>
      <xdr:rowOff>1961</xdr:rowOff>
    </xdr:to>
    <xdr:cxnSp macro="">
      <xdr:nvCxnSpPr>
        <xdr:cNvPr id="73" name="Gerade Verbindung mit Pfeil 72"/>
        <xdr:cNvCxnSpPr>
          <a:stCxn id="44" idx="0"/>
          <a:endCxn id="15" idx="2"/>
        </xdr:cNvCxnSpPr>
      </xdr:nvCxnSpPr>
      <xdr:spPr>
        <a:xfrm flipV="1">
          <a:off x="6670254" y="1735753"/>
          <a:ext cx="289703" cy="328578"/>
        </a:xfrm>
        <a:prstGeom prst="straightConnector1">
          <a:avLst/>
        </a:prstGeom>
        <a:ln w="158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2022</xdr:colOff>
      <xdr:row>9</xdr:row>
      <xdr:rowOff>8565</xdr:rowOff>
    </xdr:from>
    <xdr:to>
      <xdr:col>26</xdr:col>
      <xdr:colOff>1697</xdr:colOff>
      <xdr:row>11</xdr:row>
      <xdr:rowOff>987</xdr:rowOff>
    </xdr:to>
    <xdr:cxnSp macro="">
      <xdr:nvCxnSpPr>
        <xdr:cNvPr id="76" name="Gerade Verbindung mit Pfeil 75"/>
        <xdr:cNvCxnSpPr>
          <a:stCxn id="45" idx="0"/>
          <a:endCxn id="16" idx="2"/>
        </xdr:cNvCxnSpPr>
      </xdr:nvCxnSpPr>
      <xdr:spPr>
        <a:xfrm flipV="1">
          <a:off x="7249305" y="1739630"/>
          <a:ext cx="289566" cy="323727"/>
        </a:xfrm>
        <a:prstGeom prst="straightConnector1">
          <a:avLst/>
        </a:prstGeom>
        <a:ln w="158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1290</xdr:colOff>
      <xdr:row>9</xdr:row>
      <xdr:rowOff>7594</xdr:rowOff>
    </xdr:from>
    <xdr:to>
      <xdr:col>28</xdr:col>
      <xdr:colOff>824</xdr:colOff>
      <xdr:row>11</xdr:row>
      <xdr:rowOff>11</xdr:rowOff>
    </xdr:to>
    <xdr:cxnSp macro="">
      <xdr:nvCxnSpPr>
        <xdr:cNvPr id="79" name="Gerade Verbindung mit Pfeil 78"/>
        <xdr:cNvCxnSpPr>
          <a:stCxn id="46" idx="0"/>
          <a:endCxn id="17" idx="2"/>
        </xdr:cNvCxnSpPr>
      </xdr:nvCxnSpPr>
      <xdr:spPr>
        <a:xfrm flipV="1">
          <a:off x="7828355" y="1738659"/>
          <a:ext cx="289426" cy="323722"/>
        </a:xfrm>
        <a:prstGeom prst="straightConnector1">
          <a:avLst/>
        </a:prstGeom>
        <a:ln w="158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560</xdr:colOff>
      <xdr:row>9</xdr:row>
      <xdr:rowOff>12959</xdr:rowOff>
    </xdr:from>
    <xdr:to>
      <xdr:col>30</xdr:col>
      <xdr:colOff>275</xdr:colOff>
      <xdr:row>11</xdr:row>
      <xdr:rowOff>3918</xdr:rowOff>
    </xdr:to>
    <xdr:cxnSp macro="">
      <xdr:nvCxnSpPr>
        <xdr:cNvPr id="82" name="Gerade Verbindung mit Pfeil 81"/>
        <xdr:cNvCxnSpPr>
          <a:stCxn id="47" idx="0"/>
          <a:endCxn id="83" idx="2"/>
        </xdr:cNvCxnSpPr>
      </xdr:nvCxnSpPr>
      <xdr:spPr>
        <a:xfrm flipV="1">
          <a:off x="8407408" y="1744024"/>
          <a:ext cx="289606" cy="322264"/>
        </a:xfrm>
        <a:prstGeom prst="straightConnector1">
          <a:avLst/>
        </a:prstGeom>
        <a:ln w="158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7</xdr:row>
      <xdr:rowOff>0</xdr:rowOff>
    </xdr:from>
    <xdr:to>
      <xdr:col>33</xdr:col>
      <xdr:colOff>0</xdr:colOff>
      <xdr:row>9</xdr:row>
      <xdr:rowOff>12959</xdr:rowOff>
    </xdr:to>
    <xdr:grpSp>
      <xdr:nvGrpSpPr>
        <xdr:cNvPr id="86" name="Gruppieren 85"/>
        <xdr:cNvGrpSpPr/>
      </xdr:nvGrpSpPr>
      <xdr:grpSpPr>
        <a:xfrm>
          <a:off x="285750" y="1704975"/>
          <a:ext cx="9144000" cy="336809"/>
          <a:chOff x="289891" y="1391478"/>
          <a:chExt cx="9276522" cy="352546"/>
        </a:xfrm>
      </xdr:grpSpPr>
      <xdr:grpSp>
        <xdr:nvGrpSpPr>
          <xdr:cNvPr id="2" name="Gruppieren 168"/>
          <xdr:cNvGrpSpPr>
            <a:grpSpLocks/>
          </xdr:cNvGrpSpPr>
        </xdr:nvGrpSpPr>
        <xdr:grpSpPr bwMode="auto">
          <a:xfrm>
            <a:off x="289891" y="1391478"/>
            <a:ext cx="9276522" cy="349112"/>
            <a:chOff x="286992" y="3453620"/>
            <a:chExt cx="9142758" cy="334658"/>
          </a:xfrm>
        </xdr:grpSpPr>
        <xdr:sp macro="" textlink="">
          <xdr:nvSpPr>
            <xdr:cNvPr id="3" name="Line 2"/>
            <xdr:cNvSpPr>
              <a:spLocks noChangeShapeType="1"/>
            </xdr:cNvSpPr>
          </xdr:nvSpPr>
          <xdr:spPr bwMode="auto">
            <a:xfrm flipV="1">
              <a:off x="286992" y="3619500"/>
              <a:ext cx="9142758" cy="156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AutoShape 13"/>
            <xdr:cNvSpPr>
              <a:spLocks noChangeArrowheads="1"/>
            </xdr:cNvSpPr>
          </xdr:nvSpPr>
          <xdr:spPr bwMode="auto">
            <a:xfrm>
              <a:off x="419960" y="3454550"/>
              <a:ext cx="310742" cy="330011"/>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5" name="AutoShape 13"/>
            <xdr:cNvSpPr>
              <a:spLocks noChangeArrowheads="1"/>
            </xdr:cNvSpPr>
          </xdr:nvSpPr>
          <xdr:spPr bwMode="auto">
            <a:xfrm>
              <a:off x="990525" y="3458267"/>
              <a:ext cx="310742" cy="330011"/>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6" name="AutoShape 13"/>
            <xdr:cNvSpPr>
              <a:spLocks noChangeArrowheads="1"/>
            </xdr:cNvSpPr>
          </xdr:nvSpPr>
          <xdr:spPr bwMode="auto">
            <a:xfrm>
              <a:off x="1561095" y="3457340"/>
              <a:ext cx="310742" cy="330011"/>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7" name="AutoShape 13"/>
            <xdr:cNvSpPr>
              <a:spLocks noChangeArrowheads="1"/>
            </xdr:cNvSpPr>
          </xdr:nvSpPr>
          <xdr:spPr bwMode="auto">
            <a:xfrm>
              <a:off x="2136310" y="3456410"/>
              <a:ext cx="310742" cy="330011"/>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8" name="AutoShape 13"/>
            <xdr:cNvSpPr>
              <a:spLocks noChangeArrowheads="1"/>
            </xdr:cNvSpPr>
          </xdr:nvSpPr>
          <xdr:spPr bwMode="auto">
            <a:xfrm>
              <a:off x="2706881" y="3455478"/>
              <a:ext cx="310742" cy="330011"/>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9" name="AutoShape 13"/>
            <xdr:cNvSpPr>
              <a:spLocks noChangeArrowheads="1"/>
            </xdr:cNvSpPr>
          </xdr:nvSpPr>
          <xdr:spPr bwMode="auto">
            <a:xfrm>
              <a:off x="3277452" y="3454548"/>
              <a:ext cx="310742" cy="330011"/>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0" name="AutoShape 13"/>
            <xdr:cNvSpPr>
              <a:spLocks noChangeArrowheads="1"/>
            </xdr:cNvSpPr>
          </xdr:nvSpPr>
          <xdr:spPr bwMode="auto">
            <a:xfrm>
              <a:off x="3848022" y="3453620"/>
              <a:ext cx="310742" cy="330011"/>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1" name="AutoShape 13"/>
            <xdr:cNvSpPr>
              <a:spLocks noChangeArrowheads="1"/>
            </xdr:cNvSpPr>
          </xdr:nvSpPr>
          <xdr:spPr bwMode="auto">
            <a:xfrm>
              <a:off x="4418590" y="3457339"/>
              <a:ext cx="310742" cy="330011"/>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2" name="AutoShape 13"/>
            <xdr:cNvSpPr>
              <a:spLocks noChangeArrowheads="1"/>
            </xdr:cNvSpPr>
          </xdr:nvSpPr>
          <xdr:spPr bwMode="auto">
            <a:xfrm>
              <a:off x="4993807" y="3456411"/>
              <a:ext cx="310742" cy="330011"/>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 name="AutoShape 13"/>
            <xdr:cNvSpPr>
              <a:spLocks noChangeArrowheads="1"/>
            </xdr:cNvSpPr>
          </xdr:nvSpPr>
          <xdr:spPr bwMode="auto">
            <a:xfrm>
              <a:off x="5564379" y="3455485"/>
              <a:ext cx="310742" cy="330011"/>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4" name="AutoShape 13"/>
            <xdr:cNvSpPr>
              <a:spLocks noChangeArrowheads="1"/>
            </xdr:cNvSpPr>
          </xdr:nvSpPr>
          <xdr:spPr bwMode="auto">
            <a:xfrm>
              <a:off x="6134943" y="3454558"/>
              <a:ext cx="310742" cy="330011"/>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5" name="AutoShape 13"/>
            <xdr:cNvSpPr>
              <a:spLocks noChangeArrowheads="1"/>
            </xdr:cNvSpPr>
          </xdr:nvSpPr>
          <xdr:spPr bwMode="auto">
            <a:xfrm>
              <a:off x="6705507" y="3453631"/>
              <a:ext cx="310742" cy="330011"/>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6" name="AutoShape 13"/>
            <xdr:cNvSpPr>
              <a:spLocks noChangeArrowheads="1"/>
            </xdr:cNvSpPr>
          </xdr:nvSpPr>
          <xdr:spPr bwMode="auto">
            <a:xfrm>
              <a:off x="7276074" y="3457347"/>
              <a:ext cx="310742" cy="330011"/>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7" name="AutoShape 13"/>
            <xdr:cNvSpPr>
              <a:spLocks noChangeArrowheads="1"/>
            </xdr:cNvSpPr>
          </xdr:nvSpPr>
          <xdr:spPr bwMode="auto">
            <a:xfrm>
              <a:off x="7846636" y="3456416"/>
              <a:ext cx="310742" cy="330011"/>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grpSp>
      <xdr:sp macro="" textlink="">
        <xdr:nvSpPr>
          <xdr:cNvPr id="83" name="AutoShape 13"/>
          <xdr:cNvSpPr>
            <a:spLocks noChangeArrowheads="1"/>
          </xdr:cNvSpPr>
        </xdr:nvSpPr>
        <xdr:spPr bwMode="auto">
          <a:xfrm>
            <a:off x="8539370" y="1399760"/>
            <a:ext cx="315288" cy="344264"/>
          </a:xfrm>
          <a:prstGeom prst="flowChartDecision">
            <a:avLst/>
          </a:prstGeom>
          <a:solidFill>
            <a:srgbClr xmlns:mc="http://schemas.openxmlformats.org/markup-compatibility/2006" xmlns:a14="http://schemas.microsoft.com/office/drawing/2010/main" val="C0C0C0" mc:Ignorable="a14" a14:legacySpreadsheetColorIndex="22"/>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grpSp>
    <xdr:clientData/>
  </xdr:twoCellAnchor>
  <xdr:twoCellAnchor>
    <xdr:from>
      <xdr:col>0</xdr:col>
      <xdr:colOff>274760</xdr:colOff>
      <xdr:row>31</xdr:row>
      <xdr:rowOff>97061</xdr:rowOff>
    </xdr:from>
    <xdr:to>
      <xdr:col>32</xdr:col>
      <xdr:colOff>263084</xdr:colOff>
      <xdr:row>64</xdr:row>
      <xdr:rowOff>104122</xdr:rowOff>
    </xdr:to>
    <xdr:grpSp>
      <xdr:nvGrpSpPr>
        <xdr:cNvPr id="18" name="Gruppieren 17"/>
        <xdr:cNvGrpSpPr/>
      </xdr:nvGrpSpPr>
      <xdr:grpSpPr>
        <a:xfrm>
          <a:off x="274760" y="6850286"/>
          <a:ext cx="9132324" cy="5350586"/>
          <a:chOff x="274760" y="6224289"/>
          <a:chExt cx="9132369" cy="5601816"/>
        </a:xfrm>
      </xdr:grpSpPr>
      <xdr:graphicFrame macro="">
        <xdr:nvGraphicFramePr>
          <xdr:cNvPr id="88" name="Chart 4"/>
          <xdr:cNvGraphicFramePr>
            <a:graphicFrameLocks/>
          </xdr:cNvGraphicFramePr>
        </xdr:nvGraphicFramePr>
        <xdr:xfrm>
          <a:off x="274760" y="6224875"/>
          <a:ext cx="7409392" cy="560123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89" name="Diagramm 88"/>
          <xdr:cNvGraphicFramePr>
            <a:graphicFrameLocks/>
          </xdr:cNvGraphicFramePr>
        </xdr:nvGraphicFramePr>
        <xdr:xfrm>
          <a:off x="7698583" y="6224289"/>
          <a:ext cx="1708546" cy="5598285"/>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6</xdr:col>
      <xdr:colOff>290471</xdr:colOff>
      <xdr:row>9</xdr:row>
      <xdr:rowOff>7810</xdr:rowOff>
    </xdr:from>
    <xdr:to>
      <xdr:col>8</xdr:col>
      <xdr:colOff>4803</xdr:colOff>
      <xdr:row>11</xdr:row>
      <xdr:rowOff>4640</xdr:rowOff>
    </xdr:to>
    <xdr:cxnSp macro="">
      <xdr:nvCxnSpPr>
        <xdr:cNvPr id="56" name="Gerade Verbindung mit Pfeil 55"/>
        <xdr:cNvCxnSpPr>
          <a:stCxn id="36" idx="0"/>
          <a:endCxn id="7" idx="2"/>
        </xdr:cNvCxnSpPr>
      </xdr:nvCxnSpPr>
      <xdr:spPr>
        <a:xfrm flipV="1">
          <a:off x="2038589" y="1699898"/>
          <a:ext cx="297038" cy="310595"/>
        </a:xfrm>
        <a:prstGeom prst="straightConnector1">
          <a:avLst/>
        </a:prstGeom>
        <a:ln w="158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28</xdr:col>
      <xdr:colOff>161925</xdr:colOff>
      <xdr:row>0</xdr:row>
      <xdr:rowOff>9525</xdr:rowOff>
    </xdr:from>
    <xdr:to>
      <xdr:col>33</xdr:col>
      <xdr:colOff>284163</xdr:colOff>
      <xdr:row>4</xdr:row>
      <xdr:rowOff>91682</xdr:rowOff>
    </xdr:to>
    <xdr:pic>
      <xdr:nvPicPr>
        <xdr:cNvPr id="68" name="Picture 21"/>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8696325" y="9525"/>
          <a:ext cx="1655763" cy="8199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15709</xdr:colOff>
      <xdr:row>115</xdr:row>
      <xdr:rowOff>24847</xdr:rowOff>
    </xdr:from>
    <xdr:to>
      <xdr:col>29</xdr:col>
      <xdr:colOff>281609</xdr:colOff>
      <xdr:row>136</xdr:row>
      <xdr:rowOff>123825</xdr:rowOff>
    </xdr:to>
    <xdr:graphicFrame macro="">
      <xdr:nvGraphicFramePr>
        <xdr:cNvPr id="57" name="Diagramm 56" title="Issue Throughpu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952500</xdr:colOff>
      <xdr:row>0</xdr:row>
      <xdr:rowOff>73731</xdr:rowOff>
    </xdr:from>
    <xdr:to>
      <xdr:col>4</xdr:col>
      <xdr:colOff>262911</xdr:colOff>
      <xdr:row>4</xdr:row>
      <xdr:rowOff>340178</xdr:rowOff>
    </xdr:to>
    <xdr:pic>
      <xdr:nvPicPr>
        <xdr:cNvPr id="2" name="Picture 21"/>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156607" y="73731"/>
          <a:ext cx="3038768" cy="151830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104775</xdr:colOff>
      <xdr:row>18</xdr:row>
      <xdr:rowOff>57150</xdr:rowOff>
    </xdr:from>
    <xdr:to>
      <xdr:col>3</xdr:col>
      <xdr:colOff>295275</xdr:colOff>
      <xdr:row>20</xdr:row>
      <xdr:rowOff>1682</xdr:rowOff>
    </xdr:to>
    <xdr:sp macro="" textlink="">
      <xdr:nvSpPr>
        <xdr:cNvPr id="3" name="Rechteckige Legende 2"/>
        <xdr:cNvSpPr/>
      </xdr:nvSpPr>
      <xdr:spPr>
        <a:xfrm>
          <a:off x="104775" y="3390900"/>
          <a:ext cx="1819275" cy="268382"/>
        </a:xfrm>
        <a:prstGeom prst="wedgeRectCallout">
          <a:avLst>
            <a:gd name="adj1" fmla="val 106437"/>
            <a:gd name="adj2" fmla="val -129087"/>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set</a:t>
          </a:r>
          <a:r>
            <a:rPr lang="en-US" sz="1100" baseline="0">
              <a:solidFill>
                <a:sysClr val="windowText" lastClr="000000"/>
              </a:solidFill>
            </a:rPr>
            <a:t> granularity of measure</a:t>
          </a:r>
          <a:endParaRPr lang="en-US"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0</xdr:row>
          <xdr:rowOff>85725</xdr:rowOff>
        </xdr:from>
        <xdr:to>
          <xdr:col>2</xdr:col>
          <xdr:colOff>876300</xdr:colOff>
          <xdr:row>0</xdr:row>
          <xdr:rowOff>390525</xdr:rowOff>
        </xdr:to>
        <xdr:sp macro="" textlink="">
          <xdr:nvSpPr>
            <xdr:cNvPr id="4098" name="CommandButton1"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361950</xdr:colOff>
          <xdr:row>0</xdr:row>
          <xdr:rowOff>95250</xdr:rowOff>
        </xdr:from>
        <xdr:to>
          <xdr:col>22</xdr:col>
          <xdr:colOff>76200</xdr:colOff>
          <xdr:row>0</xdr:row>
          <xdr:rowOff>371475</xdr:rowOff>
        </xdr:to>
        <xdr:sp macro="" textlink="">
          <xdr:nvSpPr>
            <xdr:cNvPr id="4102" name="Button 6" hidden="1">
              <a:extLst>
                <a:ext uri="{63B3BB69-23CF-44E3-9099-C40C66FF867C}">
                  <a14:compatExt spid="_x0000_s41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Maturity Levels Overview</a:t>
              </a:r>
            </a:p>
            <a:p>
              <a:pPr algn="ctr" rtl="0">
                <a:defRPr sz="1000"/>
              </a:pPr>
              <a:r>
                <a:rPr lang="en-US" sz="1000" b="0" i="0" u="none" strike="noStrike" baseline="0">
                  <a:solidFill>
                    <a:srgbClr val="000000"/>
                  </a:solidFill>
                  <a:latin typeface="Arial"/>
                  <a:cs typeface="Arial"/>
                </a:rPr>
                <a:t>Click to get more info</a:t>
              </a:r>
            </a:p>
            <a:p>
              <a:pPr algn="ctr" rtl="0">
                <a:defRPr sz="1000"/>
              </a:pPr>
              <a:endParaRPr lang="en-US" sz="1000" b="0" i="0" u="none" strike="noStrike" baseline="0">
                <a:solidFill>
                  <a:srgbClr val="000000"/>
                </a:solidFill>
                <a:latin typeface="Arial"/>
                <a:cs typeface="Arial"/>
              </a:endParaRP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404813</xdr:colOff>
      <xdr:row>14</xdr:row>
      <xdr:rowOff>0</xdr:rowOff>
    </xdr:from>
    <xdr:to>
      <xdr:col>2</xdr:col>
      <xdr:colOff>309562</xdr:colOff>
      <xdr:row>22</xdr:row>
      <xdr:rowOff>319519</xdr:rowOff>
    </xdr:to>
    <xdr:sp macro="" textlink="">
      <xdr:nvSpPr>
        <xdr:cNvPr id="4" name="Text Box 556"/>
        <xdr:cNvSpPr txBox="1">
          <a:spLocks noChangeArrowheads="1"/>
        </xdr:cNvSpPr>
      </xdr:nvSpPr>
      <xdr:spPr bwMode="auto">
        <a:xfrm>
          <a:off x="404813" y="3667125"/>
          <a:ext cx="2666999" cy="2986519"/>
        </a:xfrm>
        <a:prstGeom prst="rect">
          <a:avLst/>
        </a:prstGeom>
        <a:solidFill>
          <a:srgbClr val="FFFFFF"/>
        </a:solidFill>
        <a:ln w="9525">
          <a:solidFill>
            <a:srgbClr val="FF0000"/>
          </a:solidFill>
          <a:miter lim="800000"/>
          <a:headEnd/>
          <a:tailEnd/>
        </a:ln>
      </xdr:spPr>
      <xdr:txBody>
        <a:bodyPr vertOverflow="clip" wrap="square" lIns="36576" tIns="27432" rIns="0" bIns="0" anchor="ctr" upright="1"/>
        <a:lstStyle/>
        <a:p>
          <a:pPr algn="ctr" rtl="0">
            <a:defRPr sz="1000"/>
          </a:pPr>
          <a:r>
            <a:rPr lang="en-US" sz="1800" b="1" i="0" strike="noStrike">
              <a:solidFill>
                <a:srgbClr val="FF0000"/>
              </a:solidFill>
              <a:latin typeface="Arial"/>
              <a:cs typeface="Arial"/>
            </a:rPr>
            <a:t>Program and SW Timing Dates have to be monotonically increasing </a:t>
          </a:r>
          <a:r>
            <a:rPr lang="en-US" sz="1800" b="1" i="0" strike="noStrike">
              <a:solidFill>
                <a:srgbClr val="FF0000"/>
              </a:solidFill>
              <a:latin typeface="Arial"/>
              <a:ea typeface="+mn-ea"/>
              <a:cs typeface="Arial"/>
            </a:rPr>
            <a:t>for calculation purposes</a:t>
          </a:r>
          <a:r>
            <a:rPr lang="en-US" sz="1800" b="1" i="0" strike="noStrike">
              <a:solidFill>
                <a:srgbClr val="FF0000"/>
              </a:solidFill>
              <a:latin typeface="Arial"/>
              <a:cs typeface="Arial"/>
            </a:rPr>
            <a: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95250</xdr:colOff>
      <xdr:row>5</xdr:row>
      <xdr:rowOff>15999</xdr:rowOff>
    </xdr:from>
    <xdr:to>
      <xdr:col>12</xdr:col>
      <xdr:colOff>294065</xdr:colOff>
      <xdr:row>38</xdr:row>
      <xdr:rowOff>143655</xdr:rowOff>
    </xdr:to>
    <xdr:graphicFrame macro="">
      <xdr:nvGraphicFramePr>
        <xdr:cNvPr id="2"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5</xdr:row>
      <xdr:rowOff>6474</xdr:rowOff>
    </xdr:from>
    <xdr:to>
      <xdr:col>25</xdr:col>
      <xdr:colOff>217865</xdr:colOff>
      <xdr:row>38</xdr:row>
      <xdr:rowOff>134130</xdr:rowOff>
    </xdr:to>
    <xdr:graphicFrame macro="">
      <xdr:nvGraphicFramePr>
        <xdr:cNvPr id="3"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76200</xdr:colOff>
      <xdr:row>41</xdr:row>
      <xdr:rowOff>25524</xdr:rowOff>
    </xdr:from>
    <xdr:to>
      <xdr:col>12</xdr:col>
      <xdr:colOff>275015</xdr:colOff>
      <xdr:row>74</xdr:row>
      <xdr:rowOff>153180</xdr:rowOff>
    </xdr:to>
    <xdr:graphicFrame macro="">
      <xdr:nvGraphicFramePr>
        <xdr:cNvPr id="4"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28575</xdr:colOff>
      <xdr:row>41</xdr:row>
      <xdr:rowOff>35049</xdr:rowOff>
    </xdr:from>
    <xdr:to>
      <xdr:col>25</xdr:col>
      <xdr:colOff>227390</xdr:colOff>
      <xdr:row>75</xdr:row>
      <xdr:rowOff>780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9365</xdr:colOff>
      <xdr:row>77</xdr:row>
      <xdr:rowOff>9597</xdr:rowOff>
    </xdr:from>
    <xdr:to>
      <xdr:col>25</xdr:col>
      <xdr:colOff>208180</xdr:colOff>
      <xdr:row>110</xdr:row>
      <xdr:rowOff>130849</xdr:rowOff>
    </xdr:to>
    <xdr:graphicFrame macro="">
      <xdr:nvGraphicFramePr>
        <xdr:cNvPr id="6"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4.xml"/><Relationship Id="rId7" Type="http://schemas.openxmlformats.org/officeDocument/2006/relationships/ctrlProp" Target="../ctrlProps/ctrlProp1.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42.bin"/><Relationship Id="rId1" Type="http://schemas.openxmlformats.org/officeDocument/2006/relationships/printerSettings" Target="../printerSettings/printerSettings41.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44.bin"/><Relationship Id="rId1" Type="http://schemas.openxmlformats.org/officeDocument/2006/relationships/printerSettings" Target="../printerSettings/printerSettings43.bin"/></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54.bin"/><Relationship Id="rId1" Type="http://schemas.openxmlformats.org/officeDocument/2006/relationships/printerSettings" Target="../printerSettings/printerSettings5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7.bin"/></Relationships>
</file>

<file path=xl/worksheets/_rels/sheet31.xml.rels><?xml version="1.0" encoding="UTF-8" standalone="yes"?>
<Relationships xmlns="http://schemas.openxmlformats.org/package/2006/relationships"><Relationship Id="rId2" Type="http://schemas.openxmlformats.org/officeDocument/2006/relationships/printerSettings" Target="../printerSettings/printerSettings59.bin"/><Relationship Id="rId1" Type="http://schemas.openxmlformats.org/officeDocument/2006/relationships/printerSettings" Target="../printerSettings/printerSettings5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0">
    <tabColor rgb="FF00B050"/>
  </sheetPr>
  <dimension ref="A1:WVW599"/>
  <sheetViews>
    <sheetView showGridLines="0" tabSelected="1" view="pageBreakPreview" zoomScale="85" zoomScaleNormal="100" zoomScaleSheetLayoutView="85" zoomScalePageLayoutView="40" workbookViewId="0">
      <selection activeCell="H21" sqref="H21"/>
    </sheetView>
  </sheetViews>
  <sheetFormatPr defaultColWidth="0" defaultRowHeight="12.75" zeroHeight="1"/>
  <cols>
    <col min="1" max="1" width="3.7109375" style="12" customWidth="1"/>
    <col min="2" max="2" width="10" style="12" customWidth="1"/>
    <col min="3" max="4" width="10.85546875" style="12" customWidth="1"/>
    <col min="5" max="5" width="8.7109375" style="12" customWidth="1"/>
    <col min="6" max="6" width="11.42578125" style="11" customWidth="1"/>
    <col min="7" max="7" width="8" style="14" customWidth="1"/>
    <col min="8" max="8" width="53.85546875" style="14" customWidth="1"/>
    <col min="9" max="9" width="32.28515625" style="11" customWidth="1"/>
    <col min="10" max="10" width="15.85546875" style="11" customWidth="1"/>
    <col min="11" max="11" width="15.28515625" style="11" customWidth="1"/>
    <col min="12" max="12" width="3.7109375" style="12" customWidth="1"/>
    <col min="13" max="13" width="9.140625" style="12" customWidth="1"/>
    <col min="14" max="15" width="9.140625" style="16" hidden="1" customWidth="1"/>
    <col min="16" max="16" width="9.140625" style="12" customWidth="1"/>
    <col min="17" max="26" width="9.140625" style="12" hidden="1" customWidth="1"/>
    <col min="27" max="256" width="9.140625" style="10" hidden="1"/>
    <col min="257" max="257" width="3.7109375" style="10" hidden="1"/>
    <col min="258" max="258" width="10" style="10" hidden="1"/>
    <col min="259" max="260" width="10.85546875" style="10" hidden="1"/>
    <col min="261" max="261" width="12.85546875" style="10" hidden="1"/>
    <col min="262" max="262" width="11.42578125" style="10" hidden="1"/>
    <col min="263" max="263" width="3.7109375" style="10" hidden="1"/>
    <col min="264" max="264" width="53.85546875" style="10" hidden="1"/>
    <col min="265" max="265" width="32.28515625" style="10" hidden="1"/>
    <col min="266" max="266" width="15.85546875" style="10" hidden="1"/>
    <col min="267" max="267" width="15.28515625" style="10" hidden="1"/>
    <col min="268" max="268" width="3.7109375" style="10" hidden="1"/>
    <col min="269" max="269" width="9.140625" style="10" hidden="1"/>
    <col min="270" max="271" width="0" style="10" hidden="1"/>
    <col min="272" max="512" width="9.140625" style="10" hidden="1"/>
    <col min="513" max="513" width="3.7109375" style="10" hidden="1"/>
    <col min="514" max="514" width="10" style="10" hidden="1"/>
    <col min="515" max="516" width="10.85546875" style="10" hidden="1"/>
    <col min="517" max="517" width="12.85546875" style="10" hidden="1"/>
    <col min="518" max="518" width="11.42578125" style="10" hidden="1"/>
    <col min="519" max="519" width="3.7109375" style="10" hidden="1"/>
    <col min="520" max="520" width="53.85546875" style="10" hidden="1"/>
    <col min="521" max="521" width="32.28515625" style="10" hidden="1"/>
    <col min="522" max="522" width="15.85546875" style="10" hidden="1"/>
    <col min="523" max="523" width="15.28515625" style="10" hidden="1"/>
    <col min="524" max="524" width="3.7109375" style="10" hidden="1"/>
    <col min="525" max="525" width="9.140625" style="10" hidden="1"/>
    <col min="526" max="527" width="0" style="10" hidden="1"/>
    <col min="528" max="768" width="9.140625" style="10" hidden="1"/>
    <col min="769" max="769" width="3.7109375" style="10" hidden="1"/>
    <col min="770" max="770" width="10" style="10" hidden="1"/>
    <col min="771" max="772" width="10.85546875" style="10" hidden="1"/>
    <col min="773" max="773" width="12.85546875" style="10" hidden="1"/>
    <col min="774" max="774" width="11.42578125" style="10" hidden="1"/>
    <col min="775" max="775" width="3.7109375" style="10" hidden="1"/>
    <col min="776" max="776" width="53.85546875" style="10" hidden="1"/>
    <col min="777" max="777" width="32.28515625" style="10" hidden="1"/>
    <col min="778" max="778" width="15.85546875" style="10" hidden="1"/>
    <col min="779" max="779" width="15.28515625" style="10" hidden="1"/>
    <col min="780" max="780" width="3.7109375" style="10" hidden="1"/>
    <col min="781" max="781" width="9.140625" style="10" hidden="1"/>
    <col min="782" max="783" width="0" style="10" hidden="1"/>
    <col min="784" max="1024" width="9.140625" style="10" hidden="1"/>
    <col min="1025" max="1025" width="3.7109375" style="10" hidden="1"/>
    <col min="1026" max="1026" width="10" style="10" hidden="1"/>
    <col min="1027" max="1028" width="10.85546875" style="10" hidden="1"/>
    <col min="1029" max="1029" width="12.85546875" style="10" hidden="1"/>
    <col min="1030" max="1030" width="11.42578125" style="10" hidden="1"/>
    <col min="1031" max="1031" width="3.7109375" style="10" hidden="1"/>
    <col min="1032" max="1032" width="53.85546875" style="10" hidden="1"/>
    <col min="1033" max="1033" width="32.28515625" style="10" hidden="1"/>
    <col min="1034" max="1034" width="15.85546875" style="10" hidden="1"/>
    <col min="1035" max="1035" width="15.28515625" style="10" hidden="1"/>
    <col min="1036" max="1036" width="3.7109375" style="10" hidden="1"/>
    <col min="1037" max="1037" width="9.140625" style="10" hidden="1"/>
    <col min="1038" max="1039" width="0" style="10" hidden="1"/>
    <col min="1040" max="1280" width="9.140625" style="10" hidden="1"/>
    <col min="1281" max="1281" width="3.7109375" style="10" hidden="1"/>
    <col min="1282" max="1282" width="10" style="10" hidden="1"/>
    <col min="1283" max="1284" width="10.85546875" style="10" hidden="1"/>
    <col min="1285" max="1285" width="12.85546875" style="10" hidden="1"/>
    <col min="1286" max="1286" width="11.42578125" style="10" hidden="1"/>
    <col min="1287" max="1287" width="3.7109375" style="10" hidden="1"/>
    <col min="1288" max="1288" width="53.85546875" style="10" hidden="1"/>
    <col min="1289" max="1289" width="32.28515625" style="10" hidden="1"/>
    <col min="1290" max="1290" width="15.85546875" style="10" hidden="1"/>
    <col min="1291" max="1291" width="15.28515625" style="10" hidden="1"/>
    <col min="1292" max="1292" width="3.7109375" style="10" hidden="1"/>
    <col min="1293" max="1293" width="9.140625" style="10" hidden="1"/>
    <col min="1294" max="1295" width="0" style="10" hidden="1"/>
    <col min="1296" max="1536" width="9.140625" style="10" hidden="1"/>
    <col min="1537" max="1537" width="3.7109375" style="10" hidden="1"/>
    <col min="1538" max="1538" width="10" style="10" hidden="1"/>
    <col min="1539" max="1540" width="10.85546875" style="10" hidden="1"/>
    <col min="1541" max="1541" width="12.85546875" style="10" hidden="1"/>
    <col min="1542" max="1542" width="11.42578125" style="10" hidden="1"/>
    <col min="1543" max="1543" width="3.7109375" style="10" hidden="1"/>
    <col min="1544" max="1544" width="53.85546875" style="10" hidden="1"/>
    <col min="1545" max="1545" width="32.28515625" style="10" hidden="1"/>
    <col min="1546" max="1546" width="15.85546875" style="10" hidden="1"/>
    <col min="1547" max="1547" width="15.28515625" style="10" hidden="1"/>
    <col min="1548" max="1548" width="3.7109375" style="10" hidden="1"/>
    <col min="1549" max="1549" width="9.140625" style="10" hidden="1"/>
    <col min="1550" max="1551" width="0" style="10" hidden="1"/>
    <col min="1552" max="1792" width="9.140625" style="10" hidden="1"/>
    <col min="1793" max="1793" width="3.7109375" style="10" hidden="1"/>
    <col min="1794" max="1794" width="10" style="10" hidden="1"/>
    <col min="1795" max="1796" width="10.85546875" style="10" hidden="1"/>
    <col min="1797" max="1797" width="12.85546875" style="10" hidden="1"/>
    <col min="1798" max="1798" width="11.42578125" style="10" hidden="1"/>
    <col min="1799" max="1799" width="3.7109375" style="10" hidden="1"/>
    <col min="1800" max="1800" width="53.85546875" style="10" hidden="1"/>
    <col min="1801" max="1801" width="32.28515625" style="10" hidden="1"/>
    <col min="1802" max="1802" width="15.85546875" style="10" hidden="1"/>
    <col min="1803" max="1803" width="15.28515625" style="10" hidden="1"/>
    <col min="1804" max="1804" width="3.7109375" style="10" hidden="1"/>
    <col min="1805" max="1805" width="9.140625" style="10" hidden="1"/>
    <col min="1806" max="1807" width="0" style="10" hidden="1"/>
    <col min="1808" max="2048" width="9.140625" style="10" hidden="1"/>
    <col min="2049" max="2049" width="3.7109375" style="10" hidden="1"/>
    <col min="2050" max="2050" width="10" style="10" hidden="1"/>
    <col min="2051" max="2052" width="10.85546875" style="10" hidden="1"/>
    <col min="2053" max="2053" width="12.85546875" style="10" hidden="1"/>
    <col min="2054" max="2054" width="11.42578125" style="10" hidden="1"/>
    <col min="2055" max="2055" width="3.7109375" style="10" hidden="1"/>
    <col min="2056" max="2056" width="53.85546875" style="10" hidden="1"/>
    <col min="2057" max="2057" width="32.28515625" style="10" hidden="1"/>
    <col min="2058" max="2058" width="15.85546875" style="10" hidden="1"/>
    <col min="2059" max="2059" width="15.28515625" style="10" hidden="1"/>
    <col min="2060" max="2060" width="3.7109375" style="10" hidden="1"/>
    <col min="2061" max="2061" width="9.140625" style="10" hidden="1"/>
    <col min="2062" max="2063" width="0" style="10" hidden="1"/>
    <col min="2064" max="2304" width="9.140625" style="10" hidden="1"/>
    <col min="2305" max="2305" width="3.7109375" style="10" hidden="1"/>
    <col min="2306" max="2306" width="10" style="10" hidden="1"/>
    <col min="2307" max="2308" width="10.85546875" style="10" hidden="1"/>
    <col min="2309" max="2309" width="12.85546875" style="10" hidden="1"/>
    <col min="2310" max="2310" width="11.42578125" style="10" hidden="1"/>
    <col min="2311" max="2311" width="3.7109375" style="10" hidden="1"/>
    <col min="2312" max="2312" width="53.85546875" style="10" hidden="1"/>
    <col min="2313" max="2313" width="32.28515625" style="10" hidden="1"/>
    <col min="2314" max="2314" width="15.85546875" style="10" hidden="1"/>
    <col min="2315" max="2315" width="15.28515625" style="10" hidden="1"/>
    <col min="2316" max="2316" width="3.7109375" style="10" hidden="1"/>
    <col min="2317" max="2317" width="9.140625" style="10" hidden="1"/>
    <col min="2318" max="2319" width="0" style="10" hidden="1"/>
    <col min="2320" max="2560" width="9.140625" style="10" hidden="1"/>
    <col min="2561" max="2561" width="3.7109375" style="10" hidden="1"/>
    <col min="2562" max="2562" width="10" style="10" hidden="1"/>
    <col min="2563" max="2564" width="10.85546875" style="10" hidden="1"/>
    <col min="2565" max="2565" width="12.85546875" style="10" hidden="1"/>
    <col min="2566" max="2566" width="11.42578125" style="10" hidden="1"/>
    <col min="2567" max="2567" width="3.7109375" style="10" hidden="1"/>
    <col min="2568" max="2568" width="53.85546875" style="10" hidden="1"/>
    <col min="2569" max="2569" width="32.28515625" style="10" hidden="1"/>
    <col min="2570" max="2570" width="15.85546875" style="10" hidden="1"/>
    <col min="2571" max="2571" width="15.28515625" style="10" hidden="1"/>
    <col min="2572" max="2572" width="3.7109375" style="10" hidden="1"/>
    <col min="2573" max="2573" width="9.140625" style="10" hidden="1"/>
    <col min="2574" max="2575" width="0" style="10" hidden="1"/>
    <col min="2576" max="2816" width="9.140625" style="10" hidden="1"/>
    <col min="2817" max="2817" width="3.7109375" style="10" hidden="1"/>
    <col min="2818" max="2818" width="10" style="10" hidden="1"/>
    <col min="2819" max="2820" width="10.85546875" style="10" hidden="1"/>
    <col min="2821" max="2821" width="12.85546875" style="10" hidden="1"/>
    <col min="2822" max="2822" width="11.42578125" style="10" hidden="1"/>
    <col min="2823" max="2823" width="3.7109375" style="10" hidden="1"/>
    <col min="2824" max="2824" width="53.85546875" style="10" hidden="1"/>
    <col min="2825" max="2825" width="32.28515625" style="10" hidden="1"/>
    <col min="2826" max="2826" width="15.85546875" style="10" hidden="1"/>
    <col min="2827" max="2827" width="15.28515625" style="10" hidden="1"/>
    <col min="2828" max="2828" width="3.7109375" style="10" hidden="1"/>
    <col min="2829" max="2829" width="9.140625" style="10" hidden="1"/>
    <col min="2830" max="2831" width="0" style="10" hidden="1"/>
    <col min="2832" max="3072" width="9.140625" style="10" hidden="1"/>
    <col min="3073" max="3073" width="3.7109375" style="10" hidden="1"/>
    <col min="3074" max="3074" width="10" style="10" hidden="1"/>
    <col min="3075" max="3076" width="10.85546875" style="10" hidden="1"/>
    <col min="3077" max="3077" width="12.85546875" style="10" hidden="1"/>
    <col min="3078" max="3078" width="11.42578125" style="10" hidden="1"/>
    <col min="3079" max="3079" width="3.7109375" style="10" hidden="1"/>
    <col min="3080" max="3080" width="53.85546875" style="10" hidden="1"/>
    <col min="3081" max="3081" width="32.28515625" style="10" hidden="1"/>
    <col min="3082" max="3082" width="15.85546875" style="10" hidden="1"/>
    <col min="3083" max="3083" width="15.28515625" style="10" hidden="1"/>
    <col min="3084" max="3084" width="3.7109375" style="10" hidden="1"/>
    <col min="3085" max="3085" width="9.140625" style="10" hidden="1"/>
    <col min="3086" max="3087" width="0" style="10" hidden="1"/>
    <col min="3088" max="3328" width="9.140625" style="10" hidden="1"/>
    <col min="3329" max="3329" width="3.7109375" style="10" hidden="1"/>
    <col min="3330" max="3330" width="10" style="10" hidden="1"/>
    <col min="3331" max="3332" width="10.85546875" style="10" hidden="1"/>
    <col min="3333" max="3333" width="12.85546875" style="10" hidden="1"/>
    <col min="3334" max="3334" width="11.42578125" style="10" hidden="1"/>
    <col min="3335" max="3335" width="3.7109375" style="10" hidden="1"/>
    <col min="3336" max="3336" width="53.85546875" style="10" hidden="1"/>
    <col min="3337" max="3337" width="32.28515625" style="10" hidden="1"/>
    <col min="3338" max="3338" width="15.85546875" style="10" hidden="1"/>
    <col min="3339" max="3339" width="15.28515625" style="10" hidden="1"/>
    <col min="3340" max="3340" width="3.7109375" style="10" hidden="1"/>
    <col min="3341" max="3341" width="9.140625" style="10" hidden="1"/>
    <col min="3342" max="3343" width="0" style="10" hidden="1"/>
    <col min="3344" max="3584" width="9.140625" style="10" hidden="1"/>
    <col min="3585" max="3585" width="3.7109375" style="10" hidden="1"/>
    <col min="3586" max="3586" width="10" style="10" hidden="1"/>
    <col min="3587" max="3588" width="10.85546875" style="10" hidden="1"/>
    <col min="3589" max="3589" width="12.85546875" style="10" hidden="1"/>
    <col min="3590" max="3590" width="11.42578125" style="10" hidden="1"/>
    <col min="3591" max="3591" width="3.7109375" style="10" hidden="1"/>
    <col min="3592" max="3592" width="53.85546875" style="10" hidden="1"/>
    <col min="3593" max="3593" width="32.28515625" style="10" hidden="1"/>
    <col min="3594" max="3594" width="15.85546875" style="10" hidden="1"/>
    <col min="3595" max="3595" width="15.28515625" style="10" hidden="1"/>
    <col min="3596" max="3596" width="3.7109375" style="10" hidden="1"/>
    <col min="3597" max="3597" width="9.140625" style="10" hidden="1"/>
    <col min="3598" max="3599" width="0" style="10" hidden="1"/>
    <col min="3600" max="3840" width="9.140625" style="10" hidden="1"/>
    <col min="3841" max="3841" width="3.7109375" style="10" hidden="1"/>
    <col min="3842" max="3842" width="10" style="10" hidden="1"/>
    <col min="3843" max="3844" width="10.85546875" style="10" hidden="1"/>
    <col min="3845" max="3845" width="12.85546875" style="10" hidden="1"/>
    <col min="3846" max="3846" width="11.42578125" style="10" hidden="1"/>
    <col min="3847" max="3847" width="3.7109375" style="10" hidden="1"/>
    <col min="3848" max="3848" width="53.85546875" style="10" hidden="1"/>
    <col min="3849" max="3849" width="32.28515625" style="10" hidden="1"/>
    <col min="3850" max="3850" width="15.85546875" style="10" hidden="1"/>
    <col min="3851" max="3851" width="15.28515625" style="10" hidden="1"/>
    <col min="3852" max="3852" width="3.7109375" style="10" hidden="1"/>
    <col min="3853" max="3853" width="9.140625" style="10" hidden="1"/>
    <col min="3854" max="3855" width="0" style="10" hidden="1"/>
    <col min="3856" max="4096" width="9.140625" style="10" hidden="1"/>
    <col min="4097" max="4097" width="3.7109375" style="10" hidden="1"/>
    <col min="4098" max="4098" width="10" style="10" hidden="1"/>
    <col min="4099" max="4100" width="10.85546875" style="10" hidden="1"/>
    <col min="4101" max="4101" width="12.85546875" style="10" hidden="1"/>
    <col min="4102" max="4102" width="11.42578125" style="10" hidden="1"/>
    <col min="4103" max="4103" width="3.7109375" style="10" hidden="1"/>
    <col min="4104" max="4104" width="53.85546875" style="10" hidden="1"/>
    <col min="4105" max="4105" width="32.28515625" style="10" hidden="1"/>
    <col min="4106" max="4106" width="15.85546875" style="10" hidden="1"/>
    <col min="4107" max="4107" width="15.28515625" style="10" hidden="1"/>
    <col min="4108" max="4108" width="3.7109375" style="10" hidden="1"/>
    <col min="4109" max="4109" width="9.140625" style="10" hidden="1"/>
    <col min="4110" max="4111" width="0" style="10" hidden="1"/>
    <col min="4112" max="4352" width="9.140625" style="10" hidden="1"/>
    <col min="4353" max="4353" width="3.7109375" style="10" hidden="1"/>
    <col min="4354" max="4354" width="10" style="10" hidden="1"/>
    <col min="4355" max="4356" width="10.85546875" style="10" hidden="1"/>
    <col min="4357" max="4357" width="12.85546875" style="10" hidden="1"/>
    <col min="4358" max="4358" width="11.42578125" style="10" hidden="1"/>
    <col min="4359" max="4359" width="3.7109375" style="10" hidden="1"/>
    <col min="4360" max="4360" width="53.85546875" style="10" hidden="1"/>
    <col min="4361" max="4361" width="32.28515625" style="10" hidden="1"/>
    <col min="4362" max="4362" width="15.85546875" style="10" hidden="1"/>
    <col min="4363" max="4363" width="15.28515625" style="10" hidden="1"/>
    <col min="4364" max="4364" width="3.7109375" style="10" hidden="1"/>
    <col min="4365" max="4365" width="9.140625" style="10" hidden="1"/>
    <col min="4366" max="4367" width="0" style="10" hidden="1"/>
    <col min="4368" max="4608" width="9.140625" style="10" hidden="1"/>
    <col min="4609" max="4609" width="3.7109375" style="10" hidden="1"/>
    <col min="4610" max="4610" width="10" style="10" hidden="1"/>
    <col min="4611" max="4612" width="10.85546875" style="10" hidden="1"/>
    <col min="4613" max="4613" width="12.85546875" style="10" hidden="1"/>
    <col min="4614" max="4614" width="11.42578125" style="10" hidden="1"/>
    <col min="4615" max="4615" width="3.7109375" style="10" hidden="1"/>
    <col min="4616" max="4616" width="53.85546875" style="10" hidden="1"/>
    <col min="4617" max="4617" width="32.28515625" style="10" hidden="1"/>
    <col min="4618" max="4618" width="15.85546875" style="10" hidden="1"/>
    <col min="4619" max="4619" width="15.28515625" style="10" hidden="1"/>
    <col min="4620" max="4620" width="3.7109375" style="10" hidden="1"/>
    <col min="4621" max="4621" width="9.140625" style="10" hidden="1"/>
    <col min="4622" max="4623" width="0" style="10" hidden="1"/>
    <col min="4624" max="4864" width="9.140625" style="10" hidden="1"/>
    <col min="4865" max="4865" width="3.7109375" style="10" hidden="1"/>
    <col min="4866" max="4866" width="10" style="10" hidden="1"/>
    <col min="4867" max="4868" width="10.85546875" style="10" hidden="1"/>
    <col min="4869" max="4869" width="12.85546875" style="10" hidden="1"/>
    <col min="4870" max="4870" width="11.42578125" style="10" hidden="1"/>
    <col min="4871" max="4871" width="3.7109375" style="10" hidden="1"/>
    <col min="4872" max="4872" width="53.85546875" style="10" hidden="1"/>
    <col min="4873" max="4873" width="32.28515625" style="10" hidden="1"/>
    <col min="4874" max="4874" width="15.85546875" style="10" hidden="1"/>
    <col min="4875" max="4875" width="15.28515625" style="10" hidden="1"/>
    <col min="4876" max="4876" width="3.7109375" style="10" hidden="1"/>
    <col min="4877" max="4877" width="9.140625" style="10" hidden="1"/>
    <col min="4878" max="4879" width="0" style="10" hidden="1"/>
    <col min="4880" max="5120" width="9.140625" style="10" hidden="1"/>
    <col min="5121" max="5121" width="3.7109375" style="10" hidden="1"/>
    <col min="5122" max="5122" width="10" style="10" hidden="1"/>
    <col min="5123" max="5124" width="10.85546875" style="10" hidden="1"/>
    <col min="5125" max="5125" width="12.85546875" style="10" hidden="1"/>
    <col min="5126" max="5126" width="11.42578125" style="10" hidden="1"/>
    <col min="5127" max="5127" width="3.7109375" style="10" hidden="1"/>
    <col min="5128" max="5128" width="53.85546875" style="10" hidden="1"/>
    <col min="5129" max="5129" width="32.28515625" style="10" hidden="1"/>
    <col min="5130" max="5130" width="15.85546875" style="10" hidden="1"/>
    <col min="5131" max="5131" width="15.28515625" style="10" hidden="1"/>
    <col min="5132" max="5132" width="3.7109375" style="10" hidden="1"/>
    <col min="5133" max="5133" width="9.140625" style="10" hidden="1"/>
    <col min="5134" max="5135" width="0" style="10" hidden="1"/>
    <col min="5136" max="5376" width="9.140625" style="10" hidden="1"/>
    <col min="5377" max="5377" width="3.7109375" style="10" hidden="1"/>
    <col min="5378" max="5378" width="10" style="10" hidden="1"/>
    <col min="5379" max="5380" width="10.85546875" style="10" hidden="1"/>
    <col min="5381" max="5381" width="12.85546875" style="10" hidden="1"/>
    <col min="5382" max="5382" width="11.42578125" style="10" hidden="1"/>
    <col min="5383" max="5383" width="3.7109375" style="10" hidden="1"/>
    <col min="5384" max="5384" width="53.85546875" style="10" hidden="1"/>
    <col min="5385" max="5385" width="32.28515625" style="10" hidden="1"/>
    <col min="5386" max="5386" width="15.85546875" style="10" hidden="1"/>
    <col min="5387" max="5387" width="15.28515625" style="10" hidden="1"/>
    <col min="5388" max="5388" width="3.7109375" style="10" hidden="1"/>
    <col min="5389" max="5389" width="9.140625" style="10" hidden="1"/>
    <col min="5390" max="5391" width="0" style="10" hidden="1"/>
    <col min="5392" max="5632" width="9.140625" style="10" hidden="1"/>
    <col min="5633" max="5633" width="3.7109375" style="10" hidden="1"/>
    <col min="5634" max="5634" width="10" style="10" hidden="1"/>
    <col min="5635" max="5636" width="10.85546875" style="10" hidden="1"/>
    <col min="5637" max="5637" width="12.85546875" style="10" hidden="1"/>
    <col min="5638" max="5638" width="11.42578125" style="10" hidden="1"/>
    <col min="5639" max="5639" width="3.7109375" style="10" hidden="1"/>
    <col min="5640" max="5640" width="53.85546875" style="10" hidden="1"/>
    <col min="5641" max="5641" width="32.28515625" style="10" hidden="1"/>
    <col min="5642" max="5642" width="15.85546875" style="10" hidden="1"/>
    <col min="5643" max="5643" width="15.28515625" style="10" hidden="1"/>
    <col min="5644" max="5644" width="3.7109375" style="10" hidden="1"/>
    <col min="5645" max="5645" width="9.140625" style="10" hidden="1"/>
    <col min="5646" max="5647" width="0" style="10" hidden="1"/>
    <col min="5648" max="5888" width="9.140625" style="10" hidden="1"/>
    <col min="5889" max="5889" width="3.7109375" style="10" hidden="1"/>
    <col min="5890" max="5890" width="10" style="10" hidden="1"/>
    <col min="5891" max="5892" width="10.85546875" style="10" hidden="1"/>
    <col min="5893" max="5893" width="12.85546875" style="10" hidden="1"/>
    <col min="5894" max="5894" width="11.42578125" style="10" hidden="1"/>
    <col min="5895" max="5895" width="3.7109375" style="10" hidden="1"/>
    <col min="5896" max="5896" width="53.85546875" style="10" hidden="1"/>
    <col min="5897" max="5897" width="32.28515625" style="10" hidden="1"/>
    <col min="5898" max="5898" width="15.85546875" style="10" hidden="1"/>
    <col min="5899" max="5899" width="15.28515625" style="10" hidden="1"/>
    <col min="5900" max="5900" width="3.7109375" style="10" hidden="1"/>
    <col min="5901" max="5901" width="9.140625" style="10" hidden="1"/>
    <col min="5902" max="5903" width="0" style="10" hidden="1"/>
    <col min="5904" max="6144" width="9.140625" style="10" hidden="1"/>
    <col min="6145" max="6145" width="3.7109375" style="10" hidden="1"/>
    <col min="6146" max="6146" width="10" style="10" hidden="1"/>
    <col min="6147" max="6148" width="10.85546875" style="10" hidden="1"/>
    <col min="6149" max="6149" width="12.85546875" style="10" hidden="1"/>
    <col min="6150" max="6150" width="11.42578125" style="10" hidden="1"/>
    <col min="6151" max="6151" width="3.7109375" style="10" hidden="1"/>
    <col min="6152" max="6152" width="53.85546875" style="10" hidden="1"/>
    <col min="6153" max="6153" width="32.28515625" style="10" hidden="1"/>
    <col min="6154" max="6154" width="15.85546875" style="10" hidden="1"/>
    <col min="6155" max="6155" width="15.28515625" style="10" hidden="1"/>
    <col min="6156" max="6156" width="3.7109375" style="10" hidden="1"/>
    <col min="6157" max="6157" width="9.140625" style="10" hidden="1"/>
    <col min="6158" max="6159" width="0" style="10" hidden="1"/>
    <col min="6160" max="6400" width="9.140625" style="10" hidden="1"/>
    <col min="6401" max="6401" width="3.7109375" style="10" hidden="1"/>
    <col min="6402" max="6402" width="10" style="10" hidden="1"/>
    <col min="6403" max="6404" width="10.85546875" style="10" hidden="1"/>
    <col min="6405" max="6405" width="12.85546875" style="10" hidden="1"/>
    <col min="6406" max="6406" width="11.42578125" style="10" hidden="1"/>
    <col min="6407" max="6407" width="3.7109375" style="10" hidden="1"/>
    <col min="6408" max="6408" width="53.85546875" style="10" hidden="1"/>
    <col min="6409" max="6409" width="32.28515625" style="10" hidden="1"/>
    <col min="6410" max="6410" width="15.85546875" style="10" hidden="1"/>
    <col min="6411" max="6411" width="15.28515625" style="10" hidden="1"/>
    <col min="6412" max="6412" width="3.7109375" style="10" hidden="1"/>
    <col min="6413" max="6413" width="9.140625" style="10" hidden="1"/>
    <col min="6414" max="6415" width="0" style="10" hidden="1"/>
    <col min="6416" max="6656" width="9.140625" style="10" hidden="1"/>
    <col min="6657" max="6657" width="3.7109375" style="10" hidden="1"/>
    <col min="6658" max="6658" width="10" style="10" hidden="1"/>
    <col min="6659" max="6660" width="10.85546875" style="10" hidden="1"/>
    <col min="6661" max="6661" width="12.85546875" style="10" hidden="1"/>
    <col min="6662" max="6662" width="11.42578125" style="10" hidden="1"/>
    <col min="6663" max="6663" width="3.7109375" style="10" hidden="1"/>
    <col min="6664" max="6664" width="53.85546875" style="10" hidden="1"/>
    <col min="6665" max="6665" width="32.28515625" style="10" hidden="1"/>
    <col min="6666" max="6666" width="15.85546875" style="10" hidden="1"/>
    <col min="6667" max="6667" width="15.28515625" style="10" hidden="1"/>
    <col min="6668" max="6668" width="3.7109375" style="10" hidden="1"/>
    <col min="6669" max="6669" width="9.140625" style="10" hidden="1"/>
    <col min="6670" max="6671" width="0" style="10" hidden="1"/>
    <col min="6672" max="6912" width="9.140625" style="10" hidden="1"/>
    <col min="6913" max="6913" width="3.7109375" style="10" hidden="1"/>
    <col min="6914" max="6914" width="10" style="10" hidden="1"/>
    <col min="6915" max="6916" width="10.85546875" style="10" hidden="1"/>
    <col min="6917" max="6917" width="12.85546875" style="10" hidden="1"/>
    <col min="6918" max="6918" width="11.42578125" style="10" hidden="1"/>
    <col min="6919" max="6919" width="3.7109375" style="10" hidden="1"/>
    <col min="6920" max="6920" width="53.85546875" style="10" hidden="1"/>
    <col min="6921" max="6921" width="32.28515625" style="10" hidden="1"/>
    <col min="6922" max="6922" width="15.85546875" style="10" hidden="1"/>
    <col min="6923" max="6923" width="15.28515625" style="10" hidden="1"/>
    <col min="6924" max="6924" width="3.7109375" style="10" hidden="1"/>
    <col min="6925" max="6925" width="9.140625" style="10" hidden="1"/>
    <col min="6926" max="6927" width="0" style="10" hidden="1"/>
    <col min="6928" max="7168" width="9.140625" style="10" hidden="1"/>
    <col min="7169" max="7169" width="3.7109375" style="10" hidden="1"/>
    <col min="7170" max="7170" width="10" style="10" hidden="1"/>
    <col min="7171" max="7172" width="10.85546875" style="10" hidden="1"/>
    <col min="7173" max="7173" width="12.85546875" style="10" hidden="1"/>
    <col min="7174" max="7174" width="11.42578125" style="10" hidden="1"/>
    <col min="7175" max="7175" width="3.7109375" style="10" hidden="1"/>
    <col min="7176" max="7176" width="53.85546875" style="10" hidden="1"/>
    <col min="7177" max="7177" width="32.28515625" style="10" hidden="1"/>
    <col min="7178" max="7178" width="15.85546875" style="10" hidden="1"/>
    <col min="7179" max="7179" width="15.28515625" style="10" hidden="1"/>
    <col min="7180" max="7180" width="3.7109375" style="10" hidden="1"/>
    <col min="7181" max="7181" width="9.140625" style="10" hidden="1"/>
    <col min="7182" max="7183" width="0" style="10" hidden="1"/>
    <col min="7184" max="7424" width="9.140625" style="10" hidden="1"/>
    <col min="7425" max="7425" width="3.7109375" style="10" hidden="1"/>
    <col min="7426" max="7426" width="10" style="10" hidden="1"/>
    <col min="7427" max="7428" width="10.85546875" style="10" hidden="1"/>
    <col min="7429" max="7429" width="12.85546875" style="10" hidden="1"/>
    <col min="7430" max="7430" width="11.42578125" style="10" hidden="1"/>
    <col min="7431" max="7431" width="3.7109375" style="10" hidden="1"/>
    <col min="7432" max="7432" width="53.85546875" style="10" hidden="1"/>
    <col min="7433" max="7433" width="32.28515625" style="10" hidden="1"/>
    <col min="7434" max="7434" width="15.85546875" style="10" hidden="1"/>
    <col min="7435" max="7435" width="15.28515625" style="10" hidden="1"/>
    <col min="7436" max="7436" width="3.7109375" style="10" hidden="1"/>
    <col min="7437" max="7437" width="9.140625" style="10" hidden="1"/>
    <col min="7438" max="7439" width="0" style="10" hidden="1"/>
    <col min="7440" max="7680" width="9.140625" style="10" hidden="1"/>
    <col min="7681" max="7681" width="3.7109375" style="10" hidden="1"/>
    <col min="7682" max="7682" width="10" style="10" hidden="1"/>
    <col min="7683" max="7684" width="10.85546875" style="10" hidden="1"/>
    <col min="7685" max="7685" width="12.85546875" style="10" hidden="1"/>
    <col min="7686" max="7686" width="11.42578125" style="10" hidden="1"/>
    <col min="7687" max="7687" width="3.7109375" style="10" hidden="1"/>
    <col min="7688" max="7688" width="53.85546875" style="10" hidden="1"/>
    <col min="7689" max="7689" width="32.28515625" style="10" hidden="1"/>
    <col min="7690" max="7690" width="15.85546875" style="10" hidden="1"/>
    <col min="7691" max="7691" width="15.28515625" style="10" hidden="1"/>
    <col min="7692" max="7692" width="3.7109375" style="10" hidden="1"/>
    <col min="7693" max="7693" width="9.140625" style="10" hidden="1"/>
    <col min="7694" max="7695" width="0" style="10" hidden="1"/>
    <col min="7696" max="7936" width="9.140625" style="10" hidden="1"/>
    <col min="7937" max="7937" width="3.7109375" style="10" hidden="1"/>
    <col min="7938" max="7938" width="10" style="10" hidden="1"/>
    <col min="7939" max="7940" width="10.85546875" style="10" hidden="1"/>
    <col min="7941" max="7941" width="12.85546875" style="10" hidden="1"/>
    <col min="7942" max="7942" width="11.42578125" style="10" hidden="1"/>
    <col min="7943" max="7943" width="3.7109375" style="10" hidden="1"/>
    <col min="7944" max="7944" width="53.85546875" style="10" hidden="1"/>
    <col min="7945" max="7945" width="32.28515625" style="10" hidden="1"/>
    <col min="7946" max="7946" width="15.85546875" style="10" hidden="1"/>
    <col min="7947" max="7947" width="15.28515625" style="10" hidden="1"/>
    <col min="7948" max="7948" width="3.7109375" style="10" hidden="1"/>
    <col min="7949" max="7949" width="9.140625" style="10" hidden="1"/>
    <col min="7950" max="7951" width="0" style="10" hidden="1"/>
    <col min="7952" max="8192" width="9.140625" style="10" hidden="1"/>
    <col min="8193" max="8193" width="3.7109375" style="10" hidden="1"/>
    <col min="8194" max="8194" width="10" style="10" hidden="1"/>
    <col min="8195" max="8196" width="10.85546875" style="10" hidden="1"/>
    <col min="8197" max="8197" width="12.85546875" style="10" hidden="1"/>
    <col min="8198" max="8198" width="11.42578125" style="10" hidden="1"/>
    <col min="8199" max="8199" width="3.7109375" style="10" hidden="1"/>
    <col min="8200" max="8200" width="53.85546875" style="10" hidden="1"/>
    <col min="8201" max="8201" width="32.28515625" style="10" hidden="1"/>
    <col min="8202" max="8202" width="15.85546875" style="10" hidden="1"/>
    <col min="8203" max="8203" width="15.28515625" style="10" hidden="1"/>
    <col min="8204" max="8204" width="3.7109375" style="10" hidden="1"/>
    <col min="8205" max="8205" width="9.140625" style="10" hidden="1"/>
    <col min="8206" max="8207" width="0" style="10" hidden="1"/>
    <col min="8208" max="8448" width="9.140625" style="10" hidden="1"/>
    <col min="8449" max="8449" width="3.7109375" style="10" hidden="1"/>
    <col min="8450" max="8450" width="10" style="10" hidden="1"/>
    <col min="8451" max="8452" width="10.85546875" style="10" hidden="1"/>
    <col min="8453" max="8453" width="12.85546875" style="10" hidden="1"/>
    <col min="8454" max="8454" width="11.42578125" style="10" hidden="1"/>
    <col min="8455" max="8455" width="3.7109375" style="10" hidden="1"/>
    <col min="8456" max="8456" width="53.85546875" style="10" hidden="1"/>
    <col min="8457" max="8457" width="32.28515625" style="10" hidden="1"/>
    <col min="8458" max="8458" width="15.85546875" style="10" hidden="1"/>
    <col min="8459" max="8459" width="15.28515625" style="10" hidden="1"/>
    <col min="8460" max="8460" width="3.7109375" style="10" hidden="1"/>
    <col min="8461" max="8461" width="9.140625" style="10" hidden="1"/>
    <col min="8462" max="8463" width="0" style="10" hidden="1"/>
    <col min="8464" max="8704" width="9.140625" style="10" hidden="1"/>
    <col min="8705" max="8705" width="3.7109375" style="10" hidden="1"/>
    <col min="8706" max="8706" width="10" style="10" hidden="1"/>
    <col min="8707" max="8708" width="10.85546875" style="10" hidden="1"/>
    <col min="8709" max="8709" width="12.85546875" style="10" hidden="1"/>
    <col min="8710" max="8710" width="11.42578125" style="10" hidden="1"/>
    <col min="8711" max="8711" width="3.7109375" style="10" hidden="1"/>
    <col min="8712" max="8712" width="53.85546875" style="10" hidden="1"/>
    <col min="8713" max="8713" width="32.28515625" style="10" hidden="1"/>
    <col min="8714" max="8714" width="15.85546875" style="10" hidden="1"/>
    <col min="8715" max="8715" width="15.28515625" style="10" hidden="1"/>
    <col min="8716" max="8716" width="3.7109375" style="10" hidden="1"/>
    <col min="8717" max="8717" width="9.140625" style="10" hidden="1"/>
    <col min="8718" max="8719" width="0" style="10" hidden="1"/>
    <col min="8720" max="8960" width="9.140625" style="10" hidden="1"/>
    <col min="8961" max="8961" width="3.7109375" style="10" hidden="1"/>
    <col min="8962" max="8962" width="10" style="10" hidden="1"/>
    <col min="8963" max="8964" width="10.85546875" style="10" hidden="1"/>
    <col min="8965" max="8965" width="12.85546875" style="10" hidden="1"/>
    <col min="8966" max="8966" width="11.42578125" style="10" hidden="1"/>
    <col min="8967" max="8967" width="3.7109375" style="10" hidden="1"/>
    <col min="8968" max="8968" width="53.85546875" style="10" hidden="1"/>
    <col min="8969" max="8969" width="32.28515625" style="10" hidden="1"/>
    <col min="8970" max="8970" width="15.85546875" style="10" hidden="1"/>
    <col min="8971" max="8971" width="15.28515625" style="10" hidden="1"/>
    <col min="8972" max="8972" width="3.7109375" style="10" hidden="1"/>
    <col min="8973" max="8973" width="9.140625" style="10" hidden="1"/>
    <col min="8974" max="8975" width="0" style="10" hidden="1"/>
    <col min="8976" max="9216" width="9.140625" style="10" hidden="1"/>
    <col min="9217" max="9217" width="3.7109375" style="10" hidden="1"/>
    <col min="9218" max="9218" width="10" style="10" hidden="1"/>
    <col min="9219" max="9220" width="10.85546875" style="10" hidden="1"/>
    <col min="9221" max="9221" width="12.85546875" style="10" hidden="1"/>
    <col min="9222" max="9222" width="11.42578125" style="10" hidden="1"/>
    <col min="9223" max="9223" width="3.7109375" style="10" hidden="1"/>
    <col min="9224" max="9224" width="53.85546875" style="10" hidden="1"/>
    <col min="9225" max="9225" width="32.28515625" style="10" hidden="1"/>
    <col min="9226" max="9226" width="15.85546875" style="10" hidden="1"/>
    <col min="9227" max="9227" width="15.28515625" style="10" hidden="1"/>
    <col min="9228" max="9228" width="3.7109375" style="10" hidden="1"/>
    <col min="9229" max="9229" width="9.140625" style="10" hidden="1"/>
    <col min="9230" max="9231" width="0" style="10" hidden="1"/>
    <col min="9232" max="9472" width="9.140625" style="10" hidden="1"/>
    <col min="9473" max="9473" width="3.7109375" style="10" hidden="1"/>
    <col min="9474" max="9474" width="10" style="10" hidden="1"/>
    <col min="9475" max="9476" width="10.85546875" style="10" hidden="1"/>
    <col min="9477" max="9477" width="12.85546875" style="10" hidden="1"/>
    <col min="9478" max="9478" width="11.42578125" style="10" hidden="1"/>
    <col min="9479" max="9479" width="3.7109375" style="10" hidden="1"/>
    <col min="9480" max="9480" width="53.85546875" style="10" hidden="1"/>
    <col min="9481" max="9481" width="32.28515625" style="10" hidden="1"/>
    <col min="9482" max="9482" width="15.85546875" style="10" hidden="1"/>
    <col min="9483" max="9483" width="15.28515625" style="10" hidden="1"/>
    <col min="9484" max="9484" width="3.7109375" style="10" hidden="1"/>
    <col min="9485" max="9485" width="9.140625" style="10" hidden="1"/>
    <col min="9486" max="9487" width="0" style="10" hidden="1"/>
    <col min="9488" max="9728" width="9.140625" style="10" hidden="1"/>
    <col min="9729" max="9729" width="3.7109375" style="10" hidden="1"/>
    <col min="9730" max="9730" width="10" style="10" hidden="1"/>
    <col min="9731" max="9732" width="10.85546875" style="10" hidden="1"/>
    <col min="9733" max="9733" width="12.85546875" style="10" hidden="1"/>
    <col min="9734" max="9734" width="11.42578125" style="10" hidden="1"/>
    <col min="9735" max="9735" width="3.7109375" style="10" hidden="1"/>
    <col min="9736" max="9736" width="53.85546875" style="10" hidden="1"/>
    <col min="9737" max="9737" width="32.28515625" style="10" hidden="1"/>
    <col min="9738" max="9738" width="15.85546875" style="10" hidden="1"/>
    <col min="9739" max="9739" width="15.28515625" style="10" hidden="1"/>
    <col min="9740" max="9740" width="3.7109375" style="10" hidden="1"/>
    <col min="9741" max="9741" width="9.140625" style="10" hidden="1"/>
    <col min="9742" max="9743" width="0" style="10" hidden="1"/>
    <col min="9744" max="9984" width="9.140625" style="10" hidden="1"/>
    <col min="9985" max="9985" width="3.7109375" style="10" hidden="1"/>
    <col min="9986" max="9986" width="10" style="10" hidden="1"/>
    <col min="9987" max="9988" width="10.85546875" style="10" hidden="1"/>
    <col min="9989" max="9989" width="12.85546875" style="10" hidden="1"/>
    <col min="9990" max="9990" width="11.42578125" style="10" hidden="1"/>
    <col min="9991" max="9991" width="3.7109375" style="10" hidden="1"/>
    <col min="9992" max="9992" width="53.85546875" style="10" hidden="1"/>
    <col min="9993" max="9993" width="32.28515625" style="10" hidden="1"/>
    <col min="9994" max="9994" width="15.85546875" style="10" hidden="1"/>
    <col min="9995" max="9995" width="15.28515625" style="10" hidden="1"/>
    <col min="9996" max="9996" width="3.7109375" style="10" hidden="1"/>
    <col min="9997" max="9997" width="9.140625" style="10" hidden="1"/>
    <col min="9998" max="9999" width="0" style="10" hidden="1"/>
    <col min="10000" max="10240" width="9.140625" style="10" hidden="1"/>
    <col min="10241" max="10241" width="3.7109375" style="10" hidden="1"/>
    <col min="10242" max="10242" width="10" style="10" hidden="1"/>
    <col min="10243" max="10244" width="10.85546875" style="10" hidden="1"/>
    <col min="10245" max="10245" width="12.85546875" style="10" hidden="1"/>
    <col min="10246" max="10246" width="11.42578125" style="10" hidden="1"/>
    <col min="10247" max="10247" width="3.7109375" style="10" hidden="1"/>
    <col min="10248" max="10248" width="53.85546875" style="10" hidden="1"/>
    <col min="10249" max="10249" width="32.28515625" style="10" hidden="1"/>
    <col min="10250" max="10250" width="15.85546875" style="10" hidden="1"/>
    <col min="10251" max="10251" width="15.28515625" style="10" hidden="1"/>
    <col min="10252" max="10252" width="3.7109375" style="10" hidden="1"/>
    <col min="10253" max="10253" width="9.140625" style="10" hidden="1"/>
    <col min="10254" max="10255" width="0" style="10" hidden="1"/>
    <col min="10256" max="10496" width="9.140625" style="10" hidden="1"/>
    <col min="10497" max="10497" width="3.7109375" style="10" hidden="1"/>
    <col min="10498" max="10498" width="10" style="10" hidden="1"/>
    <col min="10499" max="10500" width="10.85546875" style="10" hidden="1"/>
    <col min="10501" max="10501" width="12.85546875" style="10" hidden="1"/>
    <col min="10502" max="10502" width="11.42578125" style="10" hidden="1"/>
    <col min="10503" max="10503" width="3.7109375" style="10" hidden="1"/>
    <col min="10504" max="10504" width="53.85546875" style="10" hidden="1"/>
    <col min="10505" max="10505" width="32.28515625" style="10" hidden="1"/>
    <col min="10506" max="10506" width="15.85546875" style="10" hidden="1"/>
    <col min="10507" max="10507" width="15.28515625" style="10" hidden="1"/>
    <col min="10508" max="10508" width="3.7109375" style="10" hidden="1"/>
    <col min="10509" max="10509" width="9.140625" style="10" hidden="1"/>
    <col min="10510" max="10511" width="0" style="10" hidden="1"/>
    <col min="10512" max="10752" width="9.140625" style="10" hidden="1"/>
    <col min="10753" max="10753" width="3.7109375" style="10" hidden="1"/>
    <col min="10754" max="10754" width="10" style="10" hidden="1"/>
    <col min="10755" max="10756" width="10.85546875" style="10" hidden="1"/>
    <col min="10757" max="10757" width="12.85546875" style="10" hidden="1"/>
    <col min="10758" max="10758" width="11.42578125" style="10" hidden="1"/>
    <col min="10759" max="10759" width="3.7109375" style="10" hidden="1"/>
    <col min="10760" max="10760" width="53.85546875" style="10" hidden="1"/>
    <col min="10761" max="10761" width="32.28515625" style="10" hidden="1"/>
    <col min="10762" max="10762" width="15.85546875" style="10" hidden="1"/>
    <col min="10763" max="10763" width="15.28515625" style="10" hidden="1"/>
    <col min="10764" max="10764" width="3.7109375" style="10" hidden="1"/>
    <col min="10765" max="10765" width="9.140625" style="10" hidden="1"/>
    <col min="10766" max="10767" width="0" style="10" hidden="1"/>
    <col min="10768" max="11008" width="9.140625" style="10" hidden="1"/>
    <col min="11009" max="11009" width="3.7109375" style="10" hidden="1"/>
    <col min="11010" max="11010" width="10" style="10" hidden="1"/>
    <col min="11011" max="11012" width="10.85546875" style="10" hidden="1"/>
    <col min="11013" max="11013" width="12.85546875" style="10" hidden="1"/>
    <col min="11014" max="11014" width="11.42578125" style="10" hidden="1"/>
    <col min="11015" max="11015" width="3.7109375" style="10" hidden="1"/>
    <col min="11016" max="11016" width="53.85546875" style="10" hidden="1"/>
    <col min="11017" max="11017" width="32.28515625" style="10" hidden="1"/>
    <col min="11018" max="11018" width="15.85546875" style="10" hidden="1"/>
    <col min="11019" max="11019" width="15.28515625" style="10" hidden="1"/>
    <col min="11020" max="11020" width="3.7109375" style="10" hidden="1"/>
    <col min="11021" max="11021" width="9.140625" style="10" hidden="1"/>
    <col min="11022" max="11023" width="0" style="10" hidden="1"/>
    <col min="11024" max="11264" width="9.140625" style="10" hidden="1"/>
    <col min="11265" max="11265" width="3.7109375" style="10" hidden="1"/>
    <col min="11266" max="11266" width="10" style="10" hidden="1"/>
    <col min="11267" max="11268" width="10.85546875" style="10" hidden="1"/>
    <col min="11269" max="11269" width="12.85546875" style="10" hidden="1"/>
    <col min="11270" max="11270" width="11.42578125" style="10" hidden="1"/>
    <col min="11271" max="11271" width="3.7109375" style="10" hidden="1"/>
    <col min="11272" max="11272" width="53.85546875" style="10" hidden="1"/>
    <col min="11273" max="11273" width="32.28515625" style="10" hidden="1"/>
    <col min="11274" max="11274" width="15.85546875" style="10" hidden="1"/>
    <col min="11275" max="11275" width="15.28515625" style="10" hidden="1"/>
    <col min="11276" max="11276" width="3.7109375" style="10" hidden="1"/>
    <col min="11277" max="11277" width="9.140625" style="10" hidden="1"/>
    <col min="11278" max="11279" width="0" style="10" hidden="1"/>
    <col min="11280" max="11520" width="9.140625" style="10" hidden="1"/>
    <col min="11521" max="11521" width="3.7109375" style="10" hidden="1"/>
    <col min="11522" max="11522" width="10" style="10" hidden="1"/>
    <col min="11523" max="11524" width="10.85546875" style="10" hidden="1"/>
    <col min="11525" max="11525" width="12.85546875" style="10" hidden="1"/>
    <col min="11526" max="11526" width="11.42578125" style="10" hidden="1"/>
    <col min="11527" max="11527" width="3.7109375" style="10" hidden="1"/>
    <col min="11528" max="11528" width="53.85546875" style="10" hidden="1"/>
    <col min="11529" max="11529" width="32.28515625" style="10" hidden="1"/>
    <col min="11530" max="11530" width="15.85546875" style="10" hidden="1"/>
    <col min="11531" max="11531" width="15.28515625" style="10" hidden="1"/>
    <col min="11532" max="11532" width="3.7109375" style="10" hidden="1"/>
    <col min="11533" max="11533" width="9.140625" style="10" hidden="1"/>
    <col min="11534" max="11535" width="0" style="10" hidden="1"/>
    <col min="11536" max="11776" width="9.140625" style="10" hidden="1"/>
    <col min="11777" max="11777" width="3.7109375" style="10" hidden="1"/>
    <col min="11778" max="11778" width="10" style="10" hidden="1"/>
    <col min="11779" max="11780" width="10.85546875" style="10" hidden="1"/>
    <col min="11781" max="11781" width="12.85546875" style="10" hidden="1"/>
    <col min="11782" max="11782" width="11.42578125" style="10" hidden="1"/>
    <col min="11783" max="11783" width="3.7109375" style="10" hidden="1"/>
    <col min="11784" max="11784" width="53.85546875" style="10" hidden="1"/>
    <col min="11785" max="11785" width="32.28515625" style="10" hidden="1"/>
    <col min="11786" max="11786" width="15.85546875" style="10" hidden="1"/>
    <col min="11787" max="11787" width="15.28515625" style="10" hidden="1"/>
    <col min="11788" max="11788" width="3.7109375" style="10" hidden="1"/>
    <col min="11789" max="11789" width="9.140625" style="10" hidden="1"/>
    <col min="11790" max="11791" width="0" style="10" hidden="1"/>
    <col min="11792" max="12032" width="9.140625" style="10" hidden="1"/>
    <col min="12033" max="12033" width="3.7109375" style="10" hidden="1"/>
    <col min="12034" max="12034" width="10" style="10" hidden="1"/>
    <col min="12035" max="12036" width="10.85546875" style="10" hidden="1"/>
    <col min="12037" max="12037" width="12.85546875" style="10" hidden="1"/>
    <col min="12038" max="12038" width="11.42578125" style="10" hidden="1"/>
    <col min="12039" max="12039" width="3.7109375" style="10" hidden="1"/>
    <col min="12040" max="12040" width="53.85546875" style="10" hidden="1"/>
    <col min="12041" max="12041" width="32.28515625" style="10" hidden="1"/>
    <col min="12042" max="12042" width="15.85546875" style="10" hidden="1"/>
    <col min="12043" max="12043" width="15.28515625" style="10" hidden="1"/>
    <col min="12044" max="12044" width="3.7109375" style="10" hidden="1"/>
    <col min="12045" max="12045" width="9.140625" style="10" hidden="1"/>
    <col min="12046" max="12047" width="0" style="10" hidden="1"/>
    <col min="12048" max="12288" width="9.140625" style="10" hidden="1"/>
    <col min="12289" max="12289" width="3.7109375" style="10" hidden="1"/>
    <col min="12290" max="12290" width="10" style="10" hidden="1"/>
    <col min="12291" max="12292" width="10.85546875" style="10" hidden="1"/>
    <col min="12293" max="12293" width="12.85546875" style="10" hidden="1"/>
    <col min="12294" max="12294" width="11.42578125" style="10" hidden="1"/>
    <col min="12295" max="12295" width="3.7109375" style="10" hidden="1"/>
    <col min="12296" max="12296" width="53.85546875" style="10" hidden="1"/>
    <col min="12297" max="12297" width="32.28515625" style="10" hidden="1"/>
    <col min="12298" max="12298" width="15.85546875" style="10" hidden="1"/>
    <col min="12299" max="12299" width="15.28515625" style="10" hidden="1"/>
    <col min="12300" max="12300" width="3.7109375" style="10" hidden="1"/>
    <col min="12301" max="12301" width="9.140625" style="10" hidden="1"/>
    <col min="12302" max="12303" width="0" style="10" hidden="1"/>
    <col min="12304" max="12544" width="9.140625" style="10" hidden="1"/>
    <col min="12545" max="12545" width="3.7109375" style="10" hidden="1"/>
    <col min="12546" max="12546" width="10" style="10" hidden="1"/>
    <col min="12547" max="12548" width="10.85546875" style="10" hidden="1"/>
    <col min="12549" max="12549" width="12.85546875" style="10" hidden="1"/>
    <col min="12550" max="12550" width="11.42578125" style="10" hidden="1"/>
    <col min="12551" max="12551" width="3.7109375" style="10" hidden="1"/>
    <col min="12552" max="12552" width="53.85546875" style="10" hidden="1"/>
    <col min="12553" max="12553" width="32.28515625" style="10" hidden="1"/>
    <col min="12554" max="12554" width="15.85546875" style="10" hidden="1"/>
    <col min="12555" max="12555" width="15.28515625" style="10" hidden="1"/>
    <col min="12556" max="12556" width="3.7109375" style="10" hidden="1"/>
    <col min="12557" max="12557" width="9.140625" style="10" hidden="1"/>
    <col min="12558" max="12559" width="0" style="10" hidden="1"/>
    <col min="12560" max="12800" width="9.140625" style="10" hidden="1"/>
    <col min="12801" max="12801" width="3.7109375" style="10" hidden="1"/>
    <col min="12802" max="12802" width="10" style="10" hidden="1"/>
    <col min="12803" max="12804" width="10.85546875" style="10" hidden="1"/>
    <col min="12805" max="12805" width="12.85546875" style="10" hidden="1"/>
    <col min="12806" max="12806" width="11.42578125" style="10" hidden="1"/>
    <col min="12807" max="12807" width="3.7109375" style="10" hidden="1"/>
    <col min="12808" max="12808" width="53.85546875" style="10" hidden="1"/>
    <col min="12809" max="12809" width="32.28515625" style="10" hidden="1"/>
    <col min="12810" max="12810" width="15.85546875" style="10" hidden="1"/>
    <col min="12811" max="12811" width="15.28515625" style="10" hidden="1"/>
    <col min="12812" max="12812" width="3.7109375" style="10" hidden="1"/>
    <col min="12813" max="12813" width="9.140625" style="10" hidden="1"/>
    <col min="12814" max="12815" width="0" style="10" hidden="1"/>
    <col min="12816" max="13056" width="9.140625" style="10" hidden="1"/>
    <col min="13057" max="13057" width="3.7109375" style="10" hidden="1"/>
    <col min="13058" max="13058" width="10" style="10" hidden="1"/>
    <col min="13059" max="13060" width="10.85546875" style="10" hidden="1"/>
    <col min="13061" max="13061" width="12.85546875" style="10" hidden="1"/>
    <col min="13062" max="13062" width="11.42578125" style="10" hidden="1"/>
    <col min="13063" max="13063" width="3.7109375" style="10" hidden="1"/>
    <col min="13064" max="13064" width="53.85546875" style="10" hidden="1"/>
    <col min="13065" max="13065" width="32.28515625" style="10" hidden="1"/>
    <col min="13066" max="13066" width="15.85546875" style="10" hidden="1"/>
    <col min="13067" max="13067" width="15.28515625" style="10" hidden="1"/>
    <col min="13068" max="13068" width="3.7109375" style="10" hidden="1"/>
    <col min="13069" max="13069" width="9.140625" style="10" hidden="1"/>
    <col min="13070" max="13071" width="0" style="10" hidden="1"/>
    <col min="13072" max="13312" width="9.140625" style="10" hidden="1"/>
    <col min="13313" max="13313" width="3.7109375" style="10" hidden="1"/>
    <col min="13314" max="13314" width="10" style="10" hidden="1"/>
    <col min="13315" max="13316" width="10.85546875" style="10" hidden="1"/>
    <col min="13317" max="13317" width="12.85546875" style="10" hidden="1"/>
    <col min="13318" max="13318" width="11.42578125" style="10" hidden="1"/>
    <col min="13319" max="13319" width="3.7109375" style="10" hidden="1"/>
    <col min="13320" max="13320" width="53.85546875" style="10" hidden="1"/>
    <col min="13321" max="13321" width="32.28515625" style="10" hidden="1"/>
    <col min="13322" max="13322" width="15.85546875" style="10" hidden="1"/>
    <col min="13323" max="13323" width="15.28515625" style="10" hidden="1"/>
    <col min="13324" max="13324" width="3.7109375" style="10" hidden="1"/>
    <col min="13325" max="13325" width="9.140625" style="10" hidden="1"/>
    <col min="13326" max="13327" width="0" style="10" hidden="1"/>
    <col min="13328" max="13568" width="9.140625" style="10" hidden="1"/>
    <col min="13569" max="13569" width="3.7109375" style="10" hidden="1"/>
    <col min="13570" max="13570" width="10" style="10" hidden="1"/>
    <col min="13571" max="13572" width="10.85546875" style="10" hidden="1"/>
    <col min="13573" max="13573" width="12.85546875" style="10" hidden="1"/>
    <col min="13574" max="13574" width="11.42578125" style="10" hidden="1"/>
    <col min="13575" max="13575" width="3.7109375" style="10" hidden="1"/>
    <col min="13576" max="13576" width="53.85546875" style="10" hidden="1"/>
    <col min="13577" max="13577" width="32.28515625" style="10" hidden="1"/>
    <col min="13578" max="13578" width="15.85546875" style="10" hidden="1"/>
    <col min="13579" max="13579" width="15.28515625" style="10" hidden="1"/>
    <col min="13580" max="13580" width="3.7109375" style="10" hidden="1"/>
    <col min="13581" max="13581" width="9.140625" style="10" hidden="1"/>
    <col min="13582" max="13583" width="0" style="10" hidden="1"/>
    <col min="13584" max="13824" width="9.140625" style="10" hidden="1"/>
    <col min="13825" max="13825" width="3.7109375" style="10" hidden="1"/>
    <col min="13826" max="13826" width="10" style="10" hidden="1"/>
    <col min="13827" max="13828" width="10.85546875" style="10" hidden="1"/>
    <col min="13829" max="13829" width="12.85546875" style="10" hidden="1"/>
    <col min="13830" max="13830" width="11.42578125" style="10" hidden="1"/>
    <col min="13831" max="13831" width="3.7109375" style="10" hidden="1"/>
    <col min="13832" max="13832" width="53.85546875" style="10" hidden="1"/>
    <col min="13833" max="13833" width="32.28515625" style="10" hidden="1"/>
    <col min="13834" max="13834" width="15.85546875" style="10" hidden="1"/>
    <col min="13835" max="13835" width="15.28515625" style="10" hidden="1"/>
    <col min="13836" max="13836" width="3.7109375" style="10" hidden="1"/>
    <col min="13837" max="13837" width="9.140625" style="10" hidden="1"/>
    <col min="13838" max="13839" width="0" style="10" hidden="1"/>
    <col min="13840" max="14080" width="9.140625" style="10" hidden="1"/>
    <col min="14081" max="14081" width="3.7109375" style="10" hidden="1"/>
    <col min="14082" max="14082" width="10" style="10" hidden="1"/>
    <col min="14083" max="14084" width="10.85546875" style="10" hidden="1"/>
    <col min="14085" max="14085" width="12.85546875" style="10" hidden="1"/>
    <col min="14086" max="14086" width="11.42578125" style="10" hidden="1"/>
    <col min="14087" max="14087" width="3.7109375" style="10" hidden="1"/>
    <col min="14088" max="14088" width="53.85546875" style="10" hidden="1"/>
    <col min="14089" max="14089" width="32.28515625" style="10" hidden="1"/>
    <col min="14090" max="14090" width="15.85546875" style="10" hidden="1"/>
    <col min="14091" max="14091" width="15.28515625" style="10" hidden="1"/>
    <col min="14092" max="14092" width="3.7109375" style="10" hidden="1"/>
    <col min="14093" max="14093" width="9.140625" style="10" hidden="1"/>
    <col min="14094" max="14095" width="0" style="10" hidden="1"/>
    <col min="14096" max="14336" width="9.140625" style="10" hidden="1"/>
    <col min="14337" max="14337" width="3.7109375" style="10" hidden="1"/>
    <col min="14338" max="14338" width="10" style="10" hidden="1"/>
    <col min="14339" max="14340" width="10.85546875" style="10" hidden="1"/>
    <col min="14341" max="14341" width="12.85546875" style="10" hidden="1"/>
    <col min="14342" max="14342" width="11.42578125" style="10" hidden="1"/>
    <col min="14343" max="14343" width="3.7109375" style="10" hidden="1"/>
    <col min="14344" max="14344" width="53.85546875" style="10" hidden="1"/>
    <col min="14345" max="14345" width="32.28515625" style="10" hidden="1"/>
    <col min="14346" max="14346" width="15.85546875" style="10" hidden="1"/>
    <col min="14347" max="14347" width="15.28515625" style="10" hidden="1"/>
    <col min="14348" max="14348" width="3.7109375" style="10" hidden="1"/>
    <col min="14349" max="14349" width="9.140625" style="10" hidden="1"/>
    <col min="14350" max="14351" width="0" style="10" hidden="1"/>
    <col min="14352" max="14592" width="9.140625" style="10" hidden="1"/>
    <col min="14593" max="14593" width="3.7109375" style="10" hidden="1"/>
    <col min="14594" max="14594" width="10" style="10" hidden="1"/>
    <col min="14595" max="14596" width="10.85546875" style="10" hidden="1"/>
    <col min="14597" max="14597" width="12.85546875" style="10" hidden="1"/>
    <col min="14598" max="14598" width="11.42578125" style="10" hidden="1"/>
    <col min="14599" max="14599" width="3.7109375" style="10" hidden="1"/>
    <col min="14600" max="14600" width="53.85546875" style="10" hidden="1"/>
    <col min="14601" max="14601" width="32.28515625" style="10" hidden="1"/>
    <col min="14602" max="14602" width="15.85546875" style="10" hidden="1"/>
    <col min="14603" max="14603" width="15.28515625" style="10" hidden="1"/>
    <col min="14604" max="14604" width="3.7109375" style="10" hidden="1"/>
    <col min="14605" max="14605" width="9.140625" style="10" hidden="1"/>
    <col min="14606" max="14607" width="0" style="10" hidden="1"/>
    <col min="14608" max="14848" width="9.140625" style="10" hidden="1"/>
    <col min="14849" max="14849" width="3.7109375" style="10" hidden="1"/>
    <col min="14850" max="14850" width="10" style="10" hidden="1"/>
    <col min="14851" max="14852" width="10.85546875" style="10" hidden="1"/>
    <col min="14853" max="14853" width="12.85546875" style="10" hidden="1"/>
    <col min="14854" max="14854" width="11.42578125" style="10" hidden="1"/>
    <col min="14855" max="14855" width="3.7109375" style="10" hidden="1"/>
    <col min="14856" max="14856" width="53.85546875" style="10" hidden="1"/>
    <col min="14857" max="14857" width="32.28515625" style="10" hidden="1"/>
    <col min="14858" max="14858" width="15.85546875" style="10" hidden="1"/>
    <col min="14859" max="14859" width="15.28515625" style="10" hidden="1"/>
    <col min="14860" max="14860" width="3.7109375" style="10" hidden="1"/>
    <col min="14861" max="14861" width="9.140625" style="10" hidden="1"/>
    <col min="14862" max="14863" width="0" style="10" hidden="1"/>
    <col min="14864" max="15104" width="9.140625" style="10" hidden="1"/>
    <col min="15105" max="15105" width="3.7109375" style="10" hidden="1"/>
    <col min="15106" max="15106" width="10" style="10" hidden="1"/>
    <col min="15107" max="15108" width="10.85546875" style="10" hidden="1"/>
    <col min="15109" max="15109" width="12.85546875" style="10" hidden="1"/>
    <col min="15110" max="15110" width="11.42578125" style="10" hidden="1"/>
    <col min="15111" max="15111" width="3.7109375" style="10" hidden="1"/>
    <col min="15112" max="15112" width="53.85546875" style="10" hidden="1"/>
    <col min="15113" max="15113" width="32.28515625" style="10" hidden="1"/>
    <col min="15114" max="15114" width="15.85546875" style="10" hidden="1"/>
    <col min="15115" max="15115" width="15.28515625" style="10" hidden="1"/>
    <col min="15116" max="15116" width="3.7109375" style="10" hidden="1"/>
    <col min="15117" max="15117" width="9.140625" style="10" hidden="1"/>
    <col min="15118" max="15119" width="0" style="10" hidden="1"/>
    <col min="15120" max="15360" width="9.140625" style="10" hidden="1"/>
    <col min="15361" max="15361" width="3.7109375" style="10" hidden="1"/>
    <col min="15362" max="15362" width="10" style="10" hidden="1"/>
    <col min="15363" max="15364" width="10.85546875" style="10" hidden="1"/>
    <col min="15365" max="15365" width="12.85546875" style="10" hidden="1"/>
    <col min="15366" max="15366" width="11.42578125" style="10" hidden="1"/>
    <col min="15367" max="15367" width="3.7109375" style="10" hidden="1"/>
    <col min="15368" max="15368" width="53.85546875" style="10" hidden="1"/>
    <col min="15369" max="15369" width="32.28515625" style="10" hidden="1"/>
    <col min="15370" max="15370" width="15.85546875" style="10" hidden="1"/>
    <col min="15371" max="15371" width="15.28515625" style="10" hidden="1"/>
    <col min="15372" max="15372" width="3.7109375" style="10" hidden="1"/>
    <col min="15373" max="15373" width="9.140625" style="10" hidden="1"/>
    <col min="15374" max="15375" width="0" style="10" hidden="1"/>
    <col min="15376" max="15616" width="9.140625" style="10" hidden="1"/>
    <col min="15617" max="15617" width="3.7109375" style="10" hidden="1"/>
    <col min="15618" max="15618" width="10" style="10" hidden="1"/>
    <col min="15619" max="15620" width="10.85546875" style="10" hidden="1"/>
    <col min="15621" max="15621" width="12.85546875" style="10" hidden="1"/>
    <col min="15622" max="15622" width="11.42578125" style="10" hidden="1"/>
    <col min="15623" max="15623" width="3.7109375" style="10" hidden="1"/>
    <col min="15624" max="15624" width="53.85546875" style="10" hidden="1"/>
    <col min="15625" max="15625" width="32.28515625" style="10" hidden="1"/>
    <col min="15626" max="15626" width="15.85546875" style="10" hidden="1"/>
    <col min="15627" max="15627" width="15.28515625" style="10" hidden="1"/>
    <col min="15628" max="15628" width="3.7109375" style="10" hidden="1"/>
    <col min="15629" max="15629" width="9.140625" style="10" hidden="1"/>
    <col min="15630" max="15631" width="0" style="10" hidden="1"/>
    <col min="15632" max="15872" width="9.140625" style="10" hidden="1"/>
    <col min="15873" max="15873" width="3.7109375" style="10" hidden="1"/>
    <col min="15874" max="15874" width="10" style="10" hidden="1"/>
    <col min="15875" max="15876" width="10.85546875" style="10" hidden="1"/>
    <col min="15877" max="15877" width="12.85546875" style="10" hidden="1"/>
    <col min="15878" max="15878" width="11.42578125" style="10" hidden="1"/>
    <col min="15879" max="15879" width="3.7109375" style="10" hidden="1"/>
    <col min="15880" max="15880" width="53.85546875" style="10" hidden="1"/>
    <col min="15881" max="15881" width="32.28515625" style="10" hidden="1"/>
    <col min="15882" max="15882" width="15.85546875" style="10" hidden="1"/>
    <col min="15883" max="15883" width="15.28515625" style="10" hidden="1"/>
    <col min="15884" max="15884" width="3.7109375" style="10" hidden="1"/>
    <col min="15885" max="15885" width="9.140625" style="10" hidden="1"/>
    <col min="15886" max="15887" width="0" style="10" hidden="1"/>
    <col min="15888" max="16128" width="9.140625" style="10" hidden="1"/>
    <col min="16129" max="16129" width="3.7109375" style="10" hidden="1"/>
    <col min="16130" max="16130" width="10" style="10" hidden="1"/>
    <col min="16131" max="16132" width="10.85546875" style="10" hidden="1"/>
    <col min="16133" max="16133" width="12.85546875" style="10" hidden="1"/>
    <col min="16134" max="16134" width="11.42578125" style="10" hidden="1"/>
    <col min="16135" max="16135" width="3.7109375" style="10" hidden="1"/>
    <col min="16136" max="16136" width="53.85546875" style="10" hidden="1"/>
    <col min="16137" max="16137" width="32.28515625" style="10" hidden="1"/>
    <col min="16138" max="16138" width="15.85546875" style="10" hidden="1"/>
    <col min="16139" max="16139" width="15.28515625" style="10" hidden="1"/>
    <col min="16140" max="16140" width="3.7109375" style="10" hidden="1"/>
    <col min="16141" max="16141" width="9.140625" style="10" hidden="1"/>
    <col min="16142" max="16143" width="0" style="10" hidden="1"/>
    <col min="16144" max="16384" width="9.140625" style="10" hidden="1"/>
  </cols>
  <sheetData>
    <row r="1" spans="1:32">
      <c r="A1" s="390"/>
      <c r="B1" s="390"/>
      <c r="C1" s="418"/>
      <c r="D1" s="764" t="s">
        <v>251</v>
      </c>
      <c r="E1" s="764"/>
      <c r="F1" s="764"/>
      <c r="G1" s="765"/>
      <c r="H1" s="766" t="s">
        <v>252</v>
      </c>
      <c r="I1" s="767"/>
      <c r="J1" s="767"/>
      <c r="K1" s="767"/>
      <c r="L1" s="768"/>
    </row>
    <row r="2" spans="1:32" ht="42.75" customHeight="1">
      <c r="A2" s="419"/>
      <c r="B2" s="392"/>
      <c r="C2" s="420"/>
      <c r="D2" s="772" t="s">
        <v>447</v>
      </c>
      <c r="E2" s="773"/>
      <c r="F2" s="770" t="str">
        <f>ECUxyz</f>
        <v>&lt;ECU&gt;</v>
      </c>
      <c r="G2" s="774"/>
      <c r="H2" s="769" t="str">
        <f>'Supplier Config'!$F$1</f>
        <v>&lt;Supplier name&gt; Supplier Report</v>
      </c>
      <c r="I2" s="770"/>
      <c r="J2" s="770"/>
      <c r="K2" s="770"/>
      <c r="L2" s="771"/>
      <c r="M2" s="11"/>
      <c r="N2" s="775" t="s">
        <v>41</v>
      </c>
      <c r="O2" s="775"/>
    </row>
    <row r="3" spans="1:32" ht="12.75" customHeight="1">
      <c r="A3" s="419"/>
      <c r="B3" s="392"/>
      <c r="C3" s="420"/>
      <c r="D3" s="421"/>
      <c r="E3" s="171"/>
      <c r="F3" s="171"/>
      <c r="G3" s="422"/>
      <c r="H3" s="423" t="str">
        <f>CONCATENATE(D4, "  Milestone Date:")</f>
        <v>FEC  Milestone Date:</v>
      </c>
      <c r="I3" s="783" t="s">
        <v>228</v>
      </c>
      <c r="J3" s="783"/>
      <c r="K3" s="783" t="s">
        <v>229</v>
      </c>
      <c r="L3" s="784"/>
      <c r="M3" s="11"/>
      <c r="N3" s="280"/>
      <c r="O3" s="280"/>
    </row>
    <row r="4" spans="1:32" ht="30" customHeight="1" thickBot="1">
      <c r="A4" s="424"/>
      <c r="B4" s="425"/>
      <c r="C4" s="426"/>
      <c r="D4" s="748" t="s">
        <v>13</v>
      </c>
      <c r="E4" s="748"/>
      <c r="F4" s="748"/>
      <c r="G4" s="776"/>
      <c r="H4" s="427">
        <v>579</v>
      </c>
      <c r="I4" s="777">
        <f>filingDate</f>
        <v>522</v>
      </c>
      <c r="J4" s="778"/>
      <c r="K4" s="779">
        <v>8.8666666666666671</v>
      </c>
      <c r="L4" s="780"/>
      <c r="M4" s="13"/>
      <c r="N4" s="781">
        <f>'Configuration | Scaling'!Z14</f>
        <v>521</v>
      </c>
      <c r="O4" s="782"/>
      <c r="AF4" s="375"/>
    </row>
    <row r="5" spans="1:32" ht="30" customHeight="1" thickBot="1">
      <c r="A5" s="749" t="s">
        <v>168</v>
      </c>
      <c r="B5" s="750"/>
      <c r="C5" s="750"/>
      <c r="D5" s="751"/>
      <c r="E5" s="759" t="str">
        <f>'Supplier Config'!$F$6</f>
        <v>&lt;name&gt;</v>
      </c>
      <c r="F5" s="752"/>
      <c r="G5" s="752"/>
      <c r="H5" s="753"/>
      <c r="I5" s="748" t="str">
        <f>'Supplier Config'!$J$6</f>
        <v>&lt;role-position&gt;</v>
      </c>
      <c r="J5" s="748"/>
      <c r="K5" s="748"/>
      <c r="L5" s="748"/>
      <c r="M5" s="13"/>
      <c r="N5" s="23"/>
      <c r="O5" s="24"/>
    </row>
    <row r="6" spans="1:32" ht="30" hidden="1" customHeight="1" thickBot="1">
      <c r="A6" s="749" t="s">
        <v>169</v>
      </c>
      <c r="B6" s="750"/>
      <c r="C6" s="750"/>
      <c r="D6" s="751"/>
      <c r="E6" s="752"/>
      <c r="F6" s="752"/>
      <c r="G6" s="752"/>
      <c r="H6" s="752"/>
      <c r="I6" s="752"/>
      <c r="J6" s="752"/>
      <c r="K6" s="752"/>
      <c r="L6" s="753"/>
      <c r="M6" s="13"/>
      <c r="N6" s="23"/>
      <c r="O6" s="24"/>
    </row>
    <row r="7" spans="1:32" ht="13.5" thickBot="1">
      <c r="A7" s="392"/>
      <c r="B7" s="392"/>
      <c r="C7" s="392"/>
      <c r="D7" s="392"/>
      <c r="E7" s="392"/>
      <c r="F7" s="392"/>
      <c r="G7" s="392"/>
      <c r="H7" s="392"/>
      <c r="I7" s="392"/>
      <c r="J7" s="392"/>
      <c r="K7" s="392"/>
      <c r="L7" s="392"/>
      <c r="M7" s="14"/>
      <c r="N7" s="15"/>
      <c r="O7" s="15"/>
      <c r="P7" s="10"/>
      <c r="Q7" s="10"/>
      <c r="R7" s="10"/>
      <c r="S7" s="10"/>
      <c r="T7" s="10"/>
      <c r="U7" s="10"/>
      <c r="V7" s="10"/>
      <c r="W7" s="10"/>
      <c r="X7" s="10"/>
      <c r="Y7" s="10"/>
      <c r="Z7" s="10"/>
    </row>
    <row r="8" spans="1:32" ht="27" customHeight="1" thickBot="1">
      <c r="A8" s="392"/>
      <c r="B8" s="754" t="s">
        <v>42</v>
      </c>
      <c r="C8" s="755"/>
      <c r="D8" s="755"/>
      <c r="E8" s="755"/>
      <c r="F8" s="755"/>
      <c r="G8" s="756"/>
      <c r="H8" s="428" t="s">
        <v>43</v>
      </c>
      <c r="I8" s="757" t="s">
        <v>44</v>
      </c>
      <c r="J8" s="758"/>
      <c r="K8" s="429"/>
      <c r="L8" s="392"/>
      <c r="M8" s="14"/>
      <c r="N8" s="15"/>
      <c r="O8" s="15"/>
      <c r="P8" s="10"/>
      <c r="Q8" s="10"/>
      <c r="R8" s="10"/>
      <c r="S8" s="10"/>
      <c r="T8" s="10"/>
      <c r="U8" s="10"/>
      <c r="V8" s="10"/>
      <c r="W8" s="10"/>
      <c r="X8" s="10"/>
      <c r="Y8" s="10"/>
      <c r="Z8" s="10"/>
    </row>
    <row r="9" spans="1:32" ht="13.5" thickBot="1">
      <c r="A9" s="392"/>
      <c r="B9" s="392"/>
      <c r="C9" s="392"/>
      <c r="D9" s="392"/>
      <c r="E9" s="430"/>
      <c r="F9" s="392"/>
      <c r="G9" s="392"/>
      <c r="H9" s="392"/>
      <c r="I9" s="430"/>
      <c r="J9" s="430"/>
      <c r="K9" s="392"/>
      <c r="L9" s="392"/>
      <c r="M9" s="10"/>
      <c r="N9" s="15"/>
      <c r="O9" s="15"/>
      <c r="P9" s="10"/>
      <c r="Q9" s="10"/>
      <c r="R9" s="10"/>
      <c r="S9" s="10"/>
      <c r="T9" s="10"/>
      <c r="U9" s="10"/>
      <c r="V9" s="10"/>
      <c r="W9" s="10"/>
      <c r="X9" s="10"/>
      <c r="Y9" s="10"/>
      <c r="Z9" s="10"/>
    </row>
    <row r="10" spans="1:32" ht="27" customHeight="1" thickBot="1">
      <c r="A10" s="431" t="s">
        <v>235</v>
      </c>
      <c r="B10" s="432"/>
      <c r="C10" s="432"/>
      <c r="D10" s="432"/>
      <c r="E10" s="433"/>
      <c r="F10" s="433"/>
      <c r="G10" s="433"/>
      <c r="H10" s="433"/>
      <c r="I10" s="433"/>
      <c r="J10" s="433"/>
      <c r="K10" s="434"/>
      <c r="L10" s="435"/>
      <c r="N10" s="15"/>
      <c r="O10" s="15"/>
    </row>
    <row r="11" spans="1:32" ht="27" customHeight="1" thickBot="1">
      <c r="A11" s="436"/>
      <c r="B11" s="437" t="s">
        <v>45</v>
      </c>
      <c r="C11" s="438" t="s">
        <v>46</v>
      </c>
      <c r="D11" s="438" t="s">
        <v>47</v>
      </c>
      <c r="E11" s="738" t="s">
        <v>48</v>
      </c>
      <c r="F11" s="738"/>
      <c r="G11" s="738"/>
      <c r="H11" s="738"/>
      <c r="I11" s="738"/>
      <c r="J11" s="438" t="s">
        <v>49</v>
      </c>
      <c r="K11" s="439" t="s">
        <v>50</v>
      </c>
      <c r="L11" s="440"/>
      <c r="N11" s="15"/>
      <c r="O11" s="15"/>
    </row>
    <row r="12" spans="1:32" ht="27" customHeight="1">
      <c r="A12" s="436"/>
      <c r="B12" s="441" t="s">
        <v>80</v>
      </c>
      <c r="C12" s="442" t="str">
        <f>IF('Configuration | Scaling'!B45="UP","UPV0","UNV0")</f>
        <v>UPV0</v>
      </c>
      <c r="D12" s="442" t="str">
        <f>IF('Configuration | Scaling'!B45="UP","UPV2","UNV2")</f>
        <v>UPV2</v>
      </c>
      <c r="E12" s="760" t="s">
        <v>166</v>
      </c>
      <c r="F12" s="760"/>
      <c r="G12" s="760"/>
      <c r="H12" s="760"/>
      <c r="I12" s="760"/>
      <c r="J12" s="443">
        <v>1</v>
      </c>
      <c r="K12" s="444">
        <v>1</v>
      </c>
      <c r="L12" s="440"/>
      <c r="N12" s="281">
        <f>HLOOKUP(C12,'Configuration | Scaling'!$E$13:$Y$43,2,FALSE)</f>
        <v>93</v>
      </c>
      <c r="O12" s="304">
        <f>HLOOKUP(D12,'Configuration | Scaling'!$E$13:$Y$43,2,FALSE)</f>
        <v>152</v>
      </c>
    </row>
    <row r="13" spans="1:32" ht="27" customHeight="1">
      <c r="A13" s="436"/>
      <c r="B13" s="445" t="s">
        <v>51</v>
      </c>
      <c r="C13" s="423" t="str">
        <f>IF('Configuration | Scaling'!B45="UP","UPV2","UNV2")</f>
        <v>UPV2</v>
      </c>
      <c r="D13" s="423" t="s">
        <v>8</v>
      </c>
      <c r="E13" s="747" t="s">
        <v>167</v>
      </c>
      <c r="F13" s="747"/>
      <c r="G13" s="747"/>
      <c r="H13" s="747"/>
      <c r="I13" s="747"/>
      <c r="J13" s="446">
        <v>1</v>
      </c>
      <c r="K13" s="447">
        <v>1</v>
      </c>
      <c r="L13" s="440"/>
      <c r="M13" s="10"/>
      <c r="N13" s="304">
        <f>HLOOKUP(C13,'Configuration | Scaling'!$E$13:$Y$43,2,FALSE)</f>
        <v>152</v>
      </c>
      <c r="O13" s="304">
        <f>HLOOKUP(D13,'Configuration | Scaling'!$E$13:$Y$43,2,FALSE)</f>
        <v>314</v>
      </c>
    </row>
    <row r="14" spans="1:32" ht="27" customHeight="1">
      <c r="A14" s="436"/>
      <c r="B14" s="445" t="s">
        <v>52</v>
      </c>
      <c r="C14" s="423" t="str">
        <f>IF('Configuration | Scaling'!B45="UP","UPV0","UNV0")</f>
        <v>UPV0</v>
      </c>
      <c r="D14" s="423" t="s">
        <v>8</v>
      </c>
      <c r="E14" s="732" t="s">
        <v>65</v>
      </c>
      <c r="F14" s="733"/>
      <c r="G14" s="733"/>
      <c r="H14" s="733"/>
      <c r="I14" s="734"/>
      <c r="J14" s="446" t="s">
        <v>61</v>
      </c>
      <c r="K14" s="447" t="s">
        <v>61</v>
      </c>
      <c r="L14" s="440"/>
      <c r="M14" s="10"/>
      <c r="N14" s="304">
        <f>HLOOKUP(C14,'Configuration | Scaling'!$E$13:$Y$43,2,FALSE)</f>
        <v>93</v>
      </c>
      <c r="O14" s="304">
        <f>HLOOKUP(D14,'Configuration | Scaling'!$E$13:$Y$43,2,FALSE)</f>
        <v>314</v>
      </c>
    </row>
    <row r="15" spans="1:32" ht="27" customHeight="1" thickBot="1">
      <c r="A15" s="436"/>
      <c r="B15" s="448" t="s">
        <v>53</v>
      </c>
      <c r="C15" s="449" t="str">
        <f>IF('Configuration | Scaling'!B45="UP","UPV0","UNV0")</f>
        <v>UPV0</v>
      </c>
      <c r="D15" s="449" t="s">
        <v>12</v>
      </c>
      <c r="E15" s="739" t="s">
        <v>183</v>
      </c>
      <c r="F15" s="739"/>
      <c r="G15" s="739"/>
      <c r="H15" s="739"/>
      <c r="I15" s="739"/>
      <c r="J15" s="450">
        <v>1</v>
      </c>
      <c r="K15" s="451">
        <v>0</v>
      </c>
      <c r="L15" s="440"/>
      <c r="N15" s="304">
        <f>HLOOKUP(C15,'Configuration | Scaling'!$E$13:$Y$43,2,FALSE)</f>
        <v>93</v>
      </c>
      <c r="O15" s="304">
        <f>HLOOKUP(D15,'Configuration | Scaling'!$E$13:$Y$43,2,FALSE)</f>
        <v>506</v>
      </c>
    </row>
    <row r="16" spans="1:32" ht="27" customHeight="1" thickBot="1">
      <c r="A16" s="436"/>
      <c r="B16" s="452"/>
      <c r="C16" s="452"/>
      <c r="D16" s="452"/>
      <c r="E16" s="453"/>
      <c r="F16" s="453"/>
      <c r="G16" s="453"/>
      <c r="H16" s="453"/>
      <c r="I16" s="454"/>
      <c r="J16" s="454"/>
      <c r="K16" s="455"/>
      <c r="L16" s="440"/>
    </row>
    <row r="17" spans="1:26" ht="27" customHeight="1">
      <c r="A17" s="436"/>
      <c r="B17" s="456" t="s">
        <v>54</v>
      </c>
      <c r="C17" s="740" t="s">
        <v>48</v>
      </c>
      <c r="D17" s="741"/>
      <c r="E17" s="741"/>
      <c r="F17" s="741"/>
      <c r="G17" s="741"/>
      <c r="H17" s="741"/>
      <c r="I17" s="742"/>
      <c r="J17" s="457" t="s">
        <v>30</v>
      </c>
      <c r="K17" s="458" t="s">
        <v>55</v>
      </c>
      <c r="L17" s="440"/>
      <c r="N17" s="15"/>
      <c r="O17" s="15"/>
    </row>
    <row r="18" spans="1:26" ht="27" customHeight="1" thickBot="1">
      <c r="A18" s="436"/>
      <c r="B18" s="459"/>
      <c r="C18" s="761"/>
      <c r="D18" s="762"/>
      <c r="E18" s="762"/>
      <c r="F18" s="762"/>
      <c r="G18" s="762"/>
      <c r="H18" s="762"/>
      <c r="I18" s="763"/>
      <c r="J18" s="460"/>
      <c r="K18" s="461"/>
      <c r="L18" s="440"/>
      <c r="N18" s="15"/>
      <c r="O18" s="15"/>
    </row>
    <row r="19" spans="1:26" ht="27" customHeight="1" thickBot="1">
      <c r="A19" s="436"/>
      <c r="B19" s="452"/>
      <c r="C19" s="452"/>
      <c r="D19" s="452"/>
      <c r="E19" s="453"/>
      <c r="F19" s="453"/>
      <c r="G19" s="453"/>
      <c r="H19" s="453"/>
      <c r="I19" s="454"/>
      <c r="J19" s="454"/>
      <c r="K19" s="455"/>
      <c r="L19" s="440"/>
      <c r="N19" s="15"/>
      <c r="O19" s="15"/>
    </row>
    <row r="20" spans="1:26" ht="27" customHeight="1" thickBot="1">
      <c r="A20" s="462"/>
      <c r="B20" s="462"/>
      <c r="C20" s="462"/>
      <c r="D20" s="462"/>
      <c r="E20" s="462"/>
      <c r="F20" s="462"/>
      <c r="G20" s="462"/>
      <c r="H20" s="462"/>
      <c r="I20" s="462"/>
      <c r="J20" s="462"/>
      <c r="K20" s="463"/>
      <c r="L20" s="462"/>
      <c r="M20" s="10"/>
      <c r="N20" s="15"/>
      <c r="O20" s="15"/>
      <c r="P20" s="10"/>
      <c r="Q20" s="10"/>
      <c r="R20" s="10"/>
      <c r="S20" s="10"/>
      <c r="T20" s="10"/>
      <c r="U20" s="10"/>
      <c r="V20" s="10"/>
      <c r="W20" s="10"/>
      <c r="X20" s="10"/>
      <c r="Y20" s="10"/>
      <c r="Z20" s="10"/>
    </row>
    <row r="21" spans="1:26" ht="27" customHeight="1" thickBot="1">
      <c r="A21" s="431" t="s">
        <v>415</v>
      </c>
      <c r="B21" s="432"/>
      <c r="C21" s="432"/>
      <c r="D21" s="432"/>
      <c r="E21" s="433"/>
      <c r="F21" s="433"/>
      <c r="G21" s="433"/>
      <c r="H21" s="433"/>
      <c r="I21" s="433"/>
      <c r="J21" s="433"/>
      <c r="K21" s="434"/>
      <c r="L21" s="435"/>
      <c r="N21" s="15"/>
      <c r="O21" s="15"/>
    </row>
    <row r="22" spans="1:26" ht="27" customHeight="1" thickBot="1">
      <c r="A22" s="436"/>
      <c r="B22" s="437" t="s">
        <v>45</v>
      </c>
      <c r="C22" s="438" t="s">
        <v>46</v>
      </c>
      <c r="D22" s="438" t="s">
        <v>47</v>
      </c>
      <c r="E22" s="738" t="s">
        <v>48</v>
      </c>
      <c r="F22" s="738"/>
      <c r="G22" s="738"/>
      <c r="H22" s="738"/>
      <c r="I22" s="738"/>
      <c r="J22" s="438" t="s">
        <v>49</v>
      </c>
      <c r="K22" s="439" t="s">
        <v>50</v>
      </c>
      <c r="L22" s="440"/>
      <c r="N22" s="15"/>
      <c r="O22" s="15"/>
    </row>
    <row r="23" spans="1:26" ht="27" customHeight="1">
      <c r="A23" s="436"/>
      <c r="B23" s="464" t="s">
        <v>80</v>
      </c>
      <c r="C23" s="423" t="str">
        <f>IF('Configuration | Scaling'!B45="UP","UPV0","UNV0")</f>
        <v>UPV0</v>
      </c>
      <c r="D23" s="423" t="s">
        <v>8</v>
      </c>
      <c r="E23" s="788" t="s">
        <v>232</v>
      </c>
      <c r="F23" s="789"/>
      <c r="G23" s="789"/>
      <c r="H23" s="789"/>
      <c r="I23" s="790"/>
      <c r="J23" s="465" t="s">
        <v>61</v>
      </c>
      <c r="K23" s="466">
        <v>0</v>
      </c>
      <c r="L23" s="440"/>
      <c r="N23" s="281">
        <f>HLOOKUP(C23,'Configuration | Scaling'!$E$13:$Y$43,2,FALSE)</f>
        <v>93</v>
      </c>
      <c r="O23" s="304">
        <f>HLOOKUP(D23,'Configuration | Scaling'!$E$13:$Y$43,2,FALSE)</f>
        <v>314</v>
      </c>
    </row>
    <row r="24" spans="1:26" ht="27" customHeight="1">
      <c r="A24" s="436"/>
      <c r="B24" s="445" t="s">
        <v>51</v>
      </c>
      <c r="C24" s="423" t="str">
        <f>IF('Configuration | Scaling'!B45="UP","UPV2","UNV2")</f>
        <v>UPV2</v>
      </c>
      <c r="D24" s="423" t="s">
        <v>11</v>
      </c>
      <c r="E24" s="732" t="s">
        <v>255</v>
      </c>
      <c r="F24" s="733"/>
      <c r="G24" s="733"/>
      <c r="H24" s="733"/>
      <c r="I24" s="734"/>
      <c r="J24" s="446">
        <v>1</v>
      </c>
      <c r="K24" s="447">
        <v>0</v>
      </c>
      <c r="L24" s="440"/>
      <c r="N24" s="304">
        <f>HLOOKUP(C24,'Configuration | Scaling'!$E$13:$Y$43,2,FALSE)</f>
        <v>152</v>
      </c>
      <c r="O24" s="304">
        <f>HLOOKUP(D24,'Configuration | Scaling'!$E$13:$Y$43,2,FALSE)</f>
        <v>458</v>
      </c>
    </row>
    <row r="25" spans="1:26" ht="27" customHeight="1">
      <c r="A25" s="436"/>
      <c r="B25" s="445" t="s">
        <v>52</v>
      </c>
      <c r="C25" s="423" t="str">
        <f>IF('Configuration | Scaling'!B45="UP","UPV0","UNV0")</f>
        <v>UPV0</v>
      </c>
      <c r="D25" s="423" t="s">
        <v>11</v>
      </c>
      <c r="E25" s="732" t="s">
        <v>233</v>
      </c>
      <c r="F25" s="733"/>
      <c r="G25" s="733"/>
      <c r="H25" s="733"/>
      <c r="I25" s="734"/>
      <c r="J25" s="446">
        <v>0</v>
      </c>
      <c r="K25" s="447">
        <v>0</v>
      </c>
      <c r="L25" s="440"/>
      <c r="N25" s="304">
        <f>HLOOKUP(C25,'Configuration | Scaling'!$E$13:$Y$43,2,FALSE)</f>
        <v>93</v>
      </c>
      <c r="O25" s="304">
        <f>HLOOKUP(D25,'Configuration | Scaling'!$E$13:$Y$43,2,FALSE)</f>
        <v>458</v>
      </c>
    </row>
    <row r="26" spans="1:26" ht="27" customHeight="1" thickBot="1">
      <c r="A26" s="436"/>
      <c r="B26" s="448" t="s">
        <v>53</v>
      </c>
      <c r="C26" s="449" t="str">
        <f>IF('Configuration | Scaling'!B45="UP","UPV2","UNV2")</f>
        <v>UPV2</v>
      </c>
      <c r="D26" s="449" t="s">
        <v>1</v>
      </c>
      <c r="E26" s="743" t="s">
        <v>72</v>
      </c>
      <c r="F26" s="744"/>
      <c r="G26" s="744"/>
      <c r="H26" s="744"/>
      <c r="I26" s="745"/>
      <c r="J26" s="467" t="str">
        <f>'Configuration | Scaling'!Z34</f>
        <v># Issues:</v>
      </c>
      <c r="K26" s="468"/>
      <c r="L26" s="440"/>
      <c r="N26" s="304">
        <f>HLOOKUP(C26,'Configuration | Scaling'!$E$13:$Y$43,2,FALSE)</f>
        <v>152</v>
      </c>
      <c r="O26" s="304">
        <f>HLOOKUP(D26,'Configuration | Scaling'!$E$13:$Y$43,2,FALSE)</f>
        <v>790</v>
      </c>
    </row>
    <row r="27" spans="1:26" ht="27" customHeight="1" thickBot="1">
      <c r="A27" s="436"/>
      <c r="B27" s="452"/>
      <c r="C27" s="452"/>
      <c r="D27" s="452"/>
      <c r="E27" s="453"/>
      <c r="F27" s="453"/>
      <c r="G27" s="453"/>
      <c r="H27" s="453"/>
      <c r="I27" s="454"/>
      <c r="J27" s="454"/>
      <c r="K27" s="455"/>
      <c r="L27" s="440"/>
    </row>
    <row r="28" spans="1:26" ht="27" customHeight="1">
      <c r="A28" s="436"/>
      <c r="B28" s="456" t="s">
        <v>54</v>
      </c>
      <c r="C28" s="740" t="s">
        <v>48</v>
      </c>
      <c r="D28" s="741"/>
      <c r="E28" s="741"/>
      <c r="F28" s="741"/>
      <c r="G28" s="741"/>
      <c r="H28" s="741"/>
      <c r="I28" s="742"/>
      <c r="J28" s="469" t="s">
        <v>30</v>
      </c>
      <c r="K28" s="458" t="s">
        <v>55</v>
      </c>
      <c r="L28" s="440"/>
    </row>
    <row r="29" spans="1:26" ht="27" customHeight="1" thickBot="1">
      <c r="A29" s="436"/>
      <c r="B29" s="459"/>
      <c r="C29" s="761"/>
      <c r="D29" s="762"/>
      <c r="E29" s="762"/>
      <c r="F29" s="762"/>
      <c r="G29" s="762"/>
      <c r="H29" s="762"/>
      <c r="I29" s="763"/>
      <c r="J29" s="460"/>
      <c r="K29" s="461"/>
      <c r="L29" s="440"/>
    </row>
    <row r="30" spans="1:26" ht="27" customHeight="1" thickBot="1">
      <c r="A30" s="470"/>
      <c r="B30" s="471"/>
      <c r="C30" s="471"/>
      <c r="D30" s="471"/>
      <c r="E30" s="471"/>
      <c r="F30" s="471"/>
      <c r="G30" s="471"/>
      <c r="H30" s="471"/>
      <c r="I30" s="472"/>
      <c r="J30" s="472"/>
      <c r="K30" s="472"/>
      <c r="L30" s="473"/>
    </row>
    <row r="31" spans="1:26" ht="27" customHeight="1" thickBot="1">
      <c r="A31" s="395"/>
      <c r="B31" s="395"/>
      <c r="C31" s="395"/>
      <c r="D31" s="395"/>
      <c r="E31" s="395"/>
      <c r="F31" s="390"/>
      <c r="G31" s="392"/>
      <c r="H31" s="392"/>
      <c r="I31" s="390"/>
      <c r="J31" s="390"/>
      <c r="K31" s="390"/>
      <c r="L31" s="395"/>
    </row>
    <row r="32" spans="1:26" ht="27" customHeight="1" thickBot="1">
      <c r="A32" s="431" t="s">
        <v>182</v>
      </c>
      <c r="B32" s="432"/>
      <c r="C32" s="432"/>
      <c r="D32" s="432"/>
      <c r="E32" s="433"/>
      <c r="F32" s="433"/>
      <c r="G32" s="433"/>
      <c r="H32" s="433"/>
      <c r="I32" s="433"/>
      <c r="J32" s="433"/>
      <c r="K32" s="433"/>
      <c r="L32" s="435"/>
      <c r="N32" s="15"/>
      <c r="O32" s="15"/>
    </row>
    <row r="33" spans="1:15" ht="27" customHeight="1" thickBot="1">
      <c r="A33" s="436"/>
      <c r="B33" s="437" t="s">
        <v>45</v>
      </c>
      <c r="C33" s="438" t="s">
        <v>46</v>
      </c>
      <c r="D33" s="438" t="s">
        <v>47</v>
      </c>
      <c r="E33" s="785" t="s">
        <v>48</v>
      </c>
      <c r="F33" s="786"/>
      <c r="G33" s="786"/>
      <c r="H33" s="786"/>
      <c r="I33" s="787"/>
      <c r="J33" s="438" t="s">
        <v>49</v>
      </c>
      <c r="K33" s="439" t="s">
        <v>50</v>
      </c>
      <c r="L33" s="440"/>
      <c r="N33" s="15"/>
      <c r="O33" s="15"/>
    </row>
    <row r="34" spans="1:15" ht="27" customHeight="1">
      <c r="A34" s="436"/>
      <c r="B34" s="464" t="s">
        <v>80</v>
      </c>
      <c r="C34" s="423" t="s">
        <v>8</v>
      </c>
      <c r="D34" s="423" t="s">
        <v>9</v>
      </c>
      <c r="E34" s="735" t="s">
        <v>236</v>
      </c>
      <c r="F34" s="736"/>
      <c r="G34" s="736"/>
      <c r="H34" s="736"/>
      <c r="I34" s="737"/>
      <c r="J34" s="474" t="str">
        <f>'Configuration | Scaling'!Z35</f>
        <v>Yes</v>
      </c>
      <c r="K34" s="466" t="s">
        <v>61</v>
      </c>
      <c r="L34" s="440"/>
      <c r="N34" s="281">
        <f>HLOOKUP(C34,'Configuration | Scaling'!$E$13:$Y$43,2,FALSE)</f>
        <v>314</v>
      </c>
      <c r="O34" s="304">
        <f>HLOOKUP(D34,'Configuration | Scaling'!$E$13:$Y$43,2,FALSE)</f>
        <v>335</v>
      </c>
    </row>
    <row r="35" spans="1:15" ht="27" customHeight="1">
      <c r="A35" s="436"/>
      <c r="B35" s="445" t="s">
        <v>51</v>
      </c>
      <c r="C35" s="423" t="s">
        <v>8</v>
      </c>
      <c r="D35" s="423" t="s">
        <v>9</v>
      </c>
      <c r="E35" s="732" t="s">
        <v>237</v>
      </c>
      <c r="F35" s="733"/>
      <c r="G35" s="733"/>
      <c r="H35" s="733"/>
      <c r="I35" s="734"/>
      <c r="J35" s="446" t="str">
        <f>'Configuration | Scaling'!Z36</f>
        <v>Yes</v>
      </c>
      <c r="K35" s="466" t="s">
        <v>61</v>
      </c>
      <c r="L35" s="440"/>
      <c r="N35" s="304">
        <f>HLOOKUP(C35,'Configuration | Scaling'!$E$13:$Y$43,2,FALSE)</f>
        <v>314</v>
      </c>
      <c r="O35" s="304">
        <f>HLOOKUP(D35,'Configuration | Scaling'!$E$13:$Y$43,2,FALSE)</f>
        <v>335</v>
      </c>
    </row>
    <row r="36" spans="1:15" ht="27" customHeight="1">
      <c r="A36" s="436"/>
      <c r="B36" s="445" t="s">
        <v>52</v>
      </c>
      <c r="C36" s="423" t="s">
        <v>8</v>
      </c>
      <c r="D36" s="423" t="s">
        <v>9</v>
      </c>
      <c r="E36" s="732" t="s">
        <v>238</v>
      </c>
      <c r="F36" s="733"/>
      <c r="G36" s="733"/>
      <c r="H36" s="733"/>
      <c r="I36" s="734"/>
      <c r="J36" s="446" t="str">
        <f>'Configuration | Scaling'!Z37</f>
        <v>Yes</v>
      </c>
      <c r="K36" s="466" t="s">
        <v>61</v>
      </c>
      <c r="L36" s="440"/>
      <c r="N36" s="304">
        <f>HLOOKUP(C36,'Configuration | Scaling'!$E$13:$Y$43,2,FALSE)</f>
        <v>314</v>
      </c>
      <c r="O36" s="304">
        <f>HLOOKUP(D36,'Configuration | Scaling'!$E$13:$Y$43,2,FALSE)</f>
        <v>335</v>
      </c>
    </row>
    <row r="37" spans="1:15" ht="27" customHeight="1">
      <c r="A37" s="436"/>
      <c r="B37" s="445" t="s">
        <v>53</v>
      </c>
      <c r="C37" s="423" t="s">
        <v>8</v>
      </c>
      <c r="D37" s="423" t="s">
        <v>9</v>
      </c>
      <c r="E37" s="732" t="s">
        <v>239</v>
      </c>
      <c r="F37" s="733"/>
      <c r="G37" s="733"/>
      <c r="H37" s="733"/>
      <c r="I37" s="734"/>
      <c r="J37" s="446" t="str">
        <f>'Configuration | Scaling'!Z38</f>
        <v>Yes</v>
      </c>
      <c r="K37" s="466" t="s">
        <v>61</v>
      </c>
      <c r="L37" s="440"/>
      <c r="N37" s="304">
        <f>HLOOKUP(C37,'Configuration | Scaling'!$E$13:$Y$43,2,FALSE)</f>
        <v>314</v>
      </c>
      <c r="O37" s="304">
        <f>HLOOKUP(D37,'Configuration | Scaling'!$E$13:$Y$43,2,FALSE)</f>
        <v>335</v>
      </c>
    </row>
    <row r="38" spans="1:15" ht="27" customHeight="1">
      <c r="A38" s="436"/>
      <c r="B38" s="445" t="s">
        <v>56</v>
      </c>
      <c r="C38" s="423" t="s">
        <v>8</v>
      </c>
      <c r="D38" s="423" t="s">
        <v>9</v>
      </c>
      <c r="E38" s="732" t="s">
        <v>241</v>
      </c>
      <c r="F38" s="733"/>
      <c r="G38" s="733"/>
      <c r="H38" s="733"/>
      <c r="I38" s="734"/>
      <c r="J38" s="446" t="str">
        <f>'Configuration | Scaling'!Z39</f>
        <v>Yes</v>
      </c>
      <c r="K38" s="466" t="s">
        <v>61</v>
      </c>
      <c r="L38" s="440"/>
      <c r="N38" s="304">
        <f>HLOOKUP(C38,'Configuration | Scaling'!$E$13:$Y$43,2,FALSE)</f>
        <v>314</v>
      </c>
      <c r="O38" s="304">
        <f>HLOOKUP(D38,'Configuration | Scaling'!$E$13:$Y$43,2,FALSE)</f>
        <v>335</v>
      </c>
    </row>
    <row r="39" spans="1:15" ht="38.25" customHeight="1" thickBot="1">
      <c r="A39" s="436"/>
      <c r="B39" s="448" t="s">
        <v>57</v>
      </c>
      <c r="C39" s="449" t="s">
        <v>8</v>
      </c>
      <c r="D39" s="449" t="s">
        <v>9</v>
      </c>
      <c r="E39" s="743" t="s">
        <v>240</v>
      </c>
      <c r="F39" s="744"/>
      <c r="G39" s="744"/>
      <c r="H39" s="744"/>
      <c r="I39" s="745"/>
      <c r="J39" s="450" t="str">
        <f>'Configuration | Scaling'!Z40</f>
        <v>Yes</v>
      </c>
      <c r="K39" s="451" t="s">
        <v>61</v>
      </c>
      <c r="L39" s="440"/>
      <c r="N39" s="304">
        <f>HLOOKUP(C39,'Configuration | Scaling'!$E$13:$Y$43,2,FALSE)</f>
        <v>314</v>
      </c>
      <c r="O39" s="304">
        <f>HLOOKUP(D39,'Configuration | Scaling'!$E$13:$Y$43,2,FALSE)</f>
        <v>335</v>
      </c>
    </row>
    <row r="40" spans="1:15" ht="27" customHeight="1" thickBot="1">
      <c r="A40" s="436" t="s">
        <v>71</v>
      </c>
      <c r="B40" s="452"/>
      <c r="C40" s="452"/>
      <c r="D40" s="452"/>
      <c r="E40" s="452"/>
      <c r="F40" s="452"/>
      <c r="G40" s="452"/>
      <c r="H40" s="452"/>
      <c r="I40" s="454"/>
      <c r="J40" s="454"/>
      <c r="K40" s="455"/>
      <c r="L40" s="440"/>
    </row>
    <row r="41" spans="1:15" ht="27" customHeight="1">
      <c r="A41" s="436"/>
      <c r="B41" s="456" t="s">
        <v>54</v>
      </c>
      <c r="C41" s="740" t="s">
        <v>48</v>
      </c>
      <c r="D41" s="741"/>
      <c r="E41" s="741"/>
      <c r="F41" s="741"/>
      <c r="G41" s="741"/>
      <c r="H41" s="741"/>
      <c r="I41" s="742"/>
      <c r="J41" s="469" t="s">
        <v>30</v>
      </c>
      <c r="K41" s="458" t="s">
        <v>55</v>
      </c>
      <c r="L41" s="440"/>
      <c r="N41" s="15"/>
      <c r="O41" s="15"/>
    </row>
    <row r="42" spans="1:15" ht="27" customHeight="1" thickBot="1">
      <c r="A42" s="436"/>
      <c r="B42" s="459"/>
      <c r="C42" s="761"/>
      <c r="D42" s="762"/>
      <c r="E42" s="762"/>
      <c r="F42" s="762"/>
      <c r="G42" s="762"/>
      <c r="H42" s="762"/>
      <c r="I42" s="763"/>
      <c r="J42" s="460"/>
      <c r="K42" s="461"/>
      <c r="L42" s="440"/>
      <c r="N42" s="15"/>
      <c r="O42" s="15"/>
    </row>
    <row r="43" spans="1:15" ht="27" customHeight="1" thickBot="1">
      <c r="A43" s="470"/>
      <c r="B43" s="471"/>
      <c r="C43" s="471"/>
      <c r="D43" s="471"/>
      <c r="E43" s="471"/>
      <c r="F43" s="471"/>
      <c r="G43" s="471"/>
      <c r="H43" s="471"/>
      <c r="I43" s="472"/>
      <c r="J43" s="472"/>
      <c r="K43" s="475"/>
      <c r="L43" s="473"/>
      <c r="N43" s="15"/>
      <c r="O43" s="15"/>
    </row>
    <row r="44" spans="1:15" ht="27" customHeight="1" thickBot="1">
      <c r="A44" s="395"/>
      <c r="B44" s="395"/>
      <c r="C44" s="395"/>
      <c r="D44" s="395"/>
      <c r="E44" s="395"/>
      <c r="F44" s="390"/>
      <c r="G44" s="392"/>
      <c r="H44" s="392"/>
      <c r="I44" s="390"/>
      <c r="J44" s="390"/>
      <c r="K44" s="390"/>
      <c r="L44" s="395"/>
    </row>
    <row r="45" spans="1:15" ht="27" customHeight="1" thickBot="1">
      <c r="A45" s="431" t="s">
        <v>81</v>
      </c>
      <c r="B45" s="432"/>
      <c r="C45" s="432"/>
      <c r="D45" s="432"/>
      <c r="E45" s="433"/>
      <c r="F45" s="433"/>
      <c r="G45" s="433"/>
      <c r="H45" s="433"/>
      <c r="I45" s="433"/>
      <c r="J45" s="433"/>
      <c r="K45" s="433"/>
      <c r="L45" s="435"/>
      <c r="N45" s="15"/>
      <c r="O45" s="15"/>
    </row>
    <row r="46" spans="1:15" ht="27" customHeight="1" thickBot="1">
      <c r="A46" s="436"/>
      <c r="B46" s="437" t="s">
        <v>45</v>
      </c>
      <c r="C46" s="438" t="s">
        <v>46</v>
      </c>
      <c r="D46" s="438" t="s">
        <v>47</v>
      </c>
      <c r="E46" s="738" t="s">
        <v>48</v>
      </c>
      <c r="F46" s="738"/>
      <c r="G46" s="738"/>
      <c r="H46" s="738"/>
      <c r="I46" s="738"/>
      <c r="J46" s="438" t="s">
        <v>49</v>
      </c>
      <c r="K46" s="439" t="s">
        <v>50</v>
      </c>
      <c r="L46" s="440"/>
      <c r="N46" s="15"/>
      <c r="O46" s="15"/>
    </row>
    <row r="47" spans="1:15" ht="27" customHeight="1">
      <c r="A47" s="436"/>
      <c r="B47" s="464" t="s">
        <v>80</v>
      </c>
      <c r="C47" s="423" t="str">
        <f>IF('Configuration | Scaling'!B45="UP","UPV0","UNV0")</f>
        <v>UPV0</v>
      </c>
      <c r="D47" s="423" t="s">
        <v>8</v>
      </c>
      <c r="E47" s="746" t="s">
        <v>231</v>
      </c>
      <c r="F47" s="746"/>
      <c r="G47" s="746"/>
      <c r="H47" s="746"/>
      <c r="I47" s="746"/>
      <c r="J47" s="474" t="str">
        <f>'Configuration | Scaling'!Z41</f>
        <v>Yes</v>
      </c>
      <c r="K47" s="466" t="s">
        <v>61</v>
      </c>
      <c r="L47" s="440"/>
      <c r="N47" s="281">
        <f>HLOOKUP(C47,'Configuration | Scaling'!$E$13:$Y$43,2,FALSE)</f>
        <v>93</v>
      </c>
      <c r="O47" s="304">
        <f>HLOOKUP(D47,'Configuration | Scaling'!$E$13:$Y$43,2,FALSE)</f>
        <v>314</v>
      </c>
    </row>
    <row r="48" spans="1:15" ht="27" customHeight="1">
      <c r="A48" s="436"/>
      <c r="B48" s="445" t="s">
        <v>51</v>
      </c>
      <c r="C48" s="423" t="str">
        <f>IF('Configuration | Scaling'!B45="UP","UPV0","UNV0")</f>
        <v>UPV0</v>
      </c>
      <c r="D48" s="423" t="str">
        <f>IF('Configuration | Scaling'!B45="UP","UPV2","UNV2")</f>
        <v>UPV2</v>
      </c>
      <c r="E48" s="747" t="s">
        <v>181</v>
      </c>
      <c r="F48" s="747"/>
      <c r="G48" s="747"/>
      <c r="H48" s="747"/>
      <c r="I48" s="747"/>
      <c r="J48" s="446" t="str">
        <f>'Configuration | Scaling'!Z42</f>
        <v>Yes</v>
      </c>
      <c r="K48" s="447" t="s">
        <v>61</v>
      </c>
      <c r="L48" s="440"/>
      <c r="N48" s="304">
        <f>HLOOKUP(C48,'Configuration | Scaling'!$E$13:$Y$43,2,FALSE)</f>
        <v>93</v>
      </c>
      <c r="O48" s="304">
        <f>HLOOKUP(D48,'Configuration | Scaling'!$E$13:$Y$43,2,FALSE)</f>
        <v>152</v>
      </c>
    </row>
    <row r="49" spans="1:15" ht="27" customHeight="1" thickBot="1">
      <c r="A49" s="436"/>
      <c r="B49" s="448" t="s">
        <v>52</v>
      </c>
      <c r="C49" s="449" t="str">
        <f>IF('Configuration | Scaling'!B45="UP","UPV2","UNV2")</f>
        <v>UPV2</v>
      </c>
      <c r="D49" s="449" t="s">
        <v>8</v>
      </c>
      <c r="E49" s="739" t="s">
        <v>180</v>
      </c>
      <c r="F49" s="739"/>
      <c r="G49" s="739"/>
      <c r="H49" s="739"/>
      <c r="I49" s="739"/>
      <c r="J49" s="450" t="str">
        <f>'Configuration | Scaling'!Z43</f>
        <v>Yes</v>
      </c>
      <c r="K49" s="451" t="s">
        <v>61</v>
      </c>
      <c r="L49" s="440"/>
      <c r="N49" s="304">
        <f>HLOOKUP(C49,'Configuration | Scaling'!$E$13:$Y$43,2,FALSE)</f>
        <v>152</v>
      </c>
      <c r="O49" s="304">
        <f>HLOOKUP(D49,'Configuration | Scaling'!$E$13:$Y$43,2,FALSE)</f>
        <v>314</v>
      </c>
    </row>
    <row r="50" spans="1:15" ht="27" customHeight="1" thickBot="1">
      <c r="A50" s="436" t="s">
        <v>71</v>
      </c>
      <c r="B50" s="452"/>
      <c r="C50" s="452"/>
      <c r="D50" s="452"/>
      <c r="E50" s="452"/>
      <c r="F50" s="452"/>
      <c r="G50" s="452"/>
      <c r="H50" s="452"/>
      <c r="I50" s="454"/>
      <c r="J50" s="454"/>
      <c r="K50" s="455"/>
      <c r="L50" s="440"/>
    </row>
    <row r="51" spans="1:15" ht="27" customHeight="1">
      <c r="A51" s="436"/>
      <c r="B51" s="456" t="s">
        <v>54</v>
      </c>
      <c r="C51" s="740" t="s">
        <v>48</v>
      </c>
      <c r="D51" s="741"/>
      <c r="E51" s="741"/>
      <c r="F51" s="741"/>
      <c r="G51" s="741"/>
      <c r="H51" s="741"/>
      <c r="I51" s="742"/>
      <c r="J51" s="469" t="s">
        <v>30</v>
      </c>
      <c r="K51" s="458" t="s">
        <v>55</v>
      </c>
      <c r="L51" s="440"/>
      <c r="N51" s="15"/>
      <c r="O51" s="15"/>
    </row>
    <row r="52" spans="1:15" ht="27" customHeight="1" thickBot="1">
      <c r="A52" s="436"/>
      <c r="B52" s="459"/>
      <c r="C52" s="761"/>
      <c r="D52" s="762"/>
      <c r="E52" s="762"/>
      <c r="F52" s="762"/>
      <c r="G52" s="762"/>
      <c r="H52" s="762"/>
      <c r="I52" s="763"/>
      <c r="J52" s="460"/>
      <c r="K52" s="461"/>
      <c r="L52" s="440"/>
      <c r="N52" s="15"/>
      <c r="O52" s="15"/>
    </row>
    <row r="53" spans="1:15" ht="27" customHeight="1" thickBot="1">
      <c r="A53" s="470"/>
      <c r="B53" s="471"/>
      <c r="C53" s="471"/>
      <c r="D53" s="471"/>
      <c r="E53" s="471"/>
      <c r="F53" s="471"/>
      <c r="G53" s="471"/>
      <c r="H53" s="471"/>
      <c r="I53" s="472"/>
      <c r="J53" s="472"/>
      <c r="K53" s="475"/>
      <c r="L53" s="473"/>
      <c r="N53" s="15"/>
      <c r="O53" s="15"/>
    </row>
    <row r="54" spans="1:15" ht="27" customHeight="1"/>
    <row r="55" spans="1:15" ht="27" customHeight="1"/>
    <row r="56" spans="1:15" ht="39" customHeight="1"/>
    <row r="57" spans="1:15" ht="27" customHeight="1"/>
    <row r="58" spans="1:15" ht="27" customHeight="1"/>
    <row r="59" spans="1:15" ht="27" customHeight="1"/>
    <row r="60" spans="1:15" ht="39" customHeight="1"/>
    <row r="61" spans="1:15" ht="27" customHeight="1"/>
    <row r="62" spans="1:15" ht="27" customHeight="1"/>
    <row r="63" spans="1:15" ht="27" customHeight="1"/>
    <row r="64" spans="1:15" ht="27" customHeight="1"/>
    <row r="65" ht="27" customHeight="1"/>
    <row r="66" ht="27" customHeight="1"/>
    <row r="67" ht="27" customHeight="1"/>
    <row r="68" ht="27" customHeight="1"/>
    <row r="69" ht="27" customHeight="1"/>
    <row r="70" ht="27" customHeight="1"/>
    <row r="71" ht="27" customHeight="1"/>
    <row r="72" ht="27" customHeight="1"/>
    <row r="73" ht="27" customHeight="1"/>
    <row r="74" ht="27" customHeight="1"/>
    <row r="75" ht="27" customHeight="1"/>
    <row r="76" ht="27" customHeight="1"/>
    <row r="77" ht="27" customHeight="1"/>
    <row r="78" ht="27" customHeight="1"/>
    <row r="79" ht="27" customHeight="1"/>
    <row r="80" ht="27" customHeight="1"/>
    <row r="81" ht="27" customHeight="1"/>
    <row r="82" ht="27" customHeight="1"/>
    <row r="83" ht="27" customHeight="1"/>
    <row r="84" ht="27" customHeight="1"/>
    <row r="85" ht="27" customHeight="1"/>
    <row r="86" ht="27" customHeight="1"/>
    <row r="87" ht="27" customHeight="1"/>
    <row r="88" ht="27" customHeight="1"/>
    <row r="89" ht="27" customHeight="1"/>
    <row r="90" ht="27" customHeight="1"/>
    <row r="91" ht="39" customHeight="1"/>
    <row r="92" ht="27" customHeight="1"/>
    <row r="93" ht="27" customHeight="1"/>
    <row r="94" ht="27" customHeight="1"/>
    <row r="95" ht="39" customHeight="1"/>
    <row r="96" ht="27" customHeight="1"/>
    <row r="97" ht="27" customHeight="1"/>
    <row r="98" ht="27" customHeight="1"/>
    <row r="99" ht="39" customHeight="1"/>
    <row r="100" ht="27" customHeight="1"/>
    <row r="101" ht="27" customHeight="1"/>
    <row r="102" ht="27" customHeight="1"/>
    <row r="103" ht="27" customHeight="1"/>
    <row r="104" ht="27" customHeight="1"/>
    <row r="105" ht="27" customHeight="1"/>
    <row r="106" ht="38.25" customHeight="1"/>
    <row r="107" ht="39" customHeight="1"/>
    <row r="108" ht="27" customHeight="1"/>
    <row r="109" ht="27" customHeight="1"/>
    <row r="110" ht="27" customHeight="1"/>
    <row r="111" ht="39" customHeight="1"/>
    <row r="112" ht="27" customHeight="1"/>
    <row r="113" ht="27" customHeight="1"/>
    <row r="114" ht="27" customHeight="1"/>
    <row r="115" ht="39" customHeight="1"/>
    <row r="116" ht="27" customHeight="1"/>
    <row r="117" ht="27" customHeight="1"/>
    <row r="118" ht="27" customHeight="1"/>
    <row r="119" ht="39" customHeight="1"/>
    <row r="120" ht="27" customHeight="1"/>
    <row r="121" ht="27" customHeight="1"/>
    <row r="122" ht="27" customHeight="1"/>
    <row r="123" ht="27" customHeight="1"/>
    <row r="124" ht="27" customHeight="1"/>
    <row r="125" ht="27" customHeight="1"/>
    <row r="126" ht="27" customHeight="1"/>
    <row r="127" ht="27" customHeight="1"/>
    <row r="128" ht="27" customHeight="1"/>
    <row r="129" ht="27" customHeight="1"/>
    <row r="130" ht="27" customHeight="1"/>
    <row r="131" ht="27" customHeight="1"/>
    <row r="132" ht="27" customHeight="1"/>
    <row r="133" ht="27" customHeight="1"/>
    <row r="134" ht="27" customHeight="1"/>
    <row r="135" ht="27" customHeight="1"/>
    <row r="136" ht="27" customHeight="1"/>
    <row r="137" ht="27" customHeight="1"/>
    <row r="138" ht="27" customHeight="1"/>
    <row r="139" ht="27" customHeight="1"/>
    <row r="140" ht="27" customHeight="1"/>
    <row r="141" ht="27" customHeight="1"/>
    <row r="142" ht="27" customHeight="1"/>
    <row r="143" ht="27" customHeight="1"/>
    <row r="144" ht="27" customHeight="1"/>
    <row r="145" ht="27" customHeight="1"/>
    <row r="146" ht="27" customHeight="1"/>
    <row r="147" ht="27" customHeight="1"/>
    <row r="148" ht="27" customHeight="1"/>
    <row r="149" ht="27" customHeight="1"/>
    <row r="150" ht="27" customHeight="1"/>
    <row r="151" ht="27" customHeight="1"/>
    <row r="152" ht="27" customHeight="1"/>
    <row r="153" ht="39" customHeight="1"/>
    <row r="154" ht="27" customHeight="1"/>
    <row r="155" ht="27" customHeight="1"/>
    <row r="156" ht="27" customHeight="1"/>
    <row r="157" ht="39" customHeight="1"/>
    <row r="158" ht="27" customHeight="1"/>
    <row r="159" ht="27" customHeight="1"/>
    <row r="160" ht="27" customHeight="1"/>
    <row r="161" ht="27" customHeight="1"/>
    <row r="162" ht="27" customHeight="1"/>
    <row r="163" ht="27" customHeight="1"/>
    <row r="164" ht="27" customHeight="1"/>
    <row r="165" ht="27" customHeight="1"/>
    <row r="166" ht="27" customHeight="1"/>
    <row r="167" ht="27" customHeight="1"/>
    <row r="168" ht="27" customHeight="1"/>
    <row r="169" ht="27" customHeight="1"/>
    <row r="170" ht="27" customHeight="1"/>
    <row r="171" ht="27" customHeight="1"/>
    <row r="172" ht="27" hidden="1" customHeight="1"/>
    <row r="173" ht="27" hidden="1" customHeight="1"/>
    <row r="174" ht="27" hidden="1" customHeight="1"/>
    <row r="175" ht="27" hidden="1" customHeight="1"/>
    <row r="176" ht="27" hidden="1" customHeight="1"/>
    <row r="177" ht="27" hidden="1" customHeight="1"/>
    <row r="178" ht="27" hidden="1" customHeight="1"/>
    <row r="179" ht="27" hidden="1" customHeight="1"/>
    <row r="180" ht="27" hidden="1" customHeight="1"/>
    <row r="181" ht="27" hidden="1" customHeight="1"/>
    <row r="182" ht="27" hidden="1" customHeight="1"/>
    <row r="183" ht="27" hidden="1" customHeight="1"/>
    <row r="184" ht="27" hidden="1" customHeight="1"/>
    <row r="185" ht="27" hidden="1" customHeight="1"/>
    <row r="186" ht="27" hidden="1" customHeight="1"/>
    <row r="187" ht="27" hidden="1" customHeight="1"/>
    <row r="188" ht="27" hidden="1" customHeight="1"/>
    <row r="189" ht="27" hidden="1" customHeight="1"/>
    <row r="190" ht="27" hidden="1" customHeight="1"/>
    <row r="191" ht="27" hidden="1" customHeight="1"/>
    <row r="192" ht="27" hidden="1" customHeight="1"/>
    <row r="193" ht="27" hidden="1" customHeight="1"/>
    <row r="194" ht="27" hidden="1" customHeight="1"/>
    <row r="195" ht="27" hidden="1" customHeight="1"/>
    <row r="196" ht="27" hidden="1" customHeight="1"/>
    <row r="197" ht="27" hidden="1" customHeight="1"/>
    <row r="198" ht="27" hidden="1" customHeight="1"/>
    <row r="199" ht="27" hidden="1" customHeight="1"/>
    <row r="200" ht="27" hidden="1" customHeight="1"/>
    <row r="201" ht="27" hidden="1" customHeight="1"/>
    <row r="202" ht="27" hidden="1" customHeight="1"/>
    <row r="203" ht="27" hidden="1" customHeight="1"/>
    <row r="204" ht="27" hidden="1" customHeight="1"/>
    <row r="205" ht="27" hidden="1" customHeight="1"/>
    <row r="206" ht="27" hidden="1" customHeight="1"/>
    <row r="207" ht="27" hidden="1" customHeight="1"/>
    <row r="208" ht="27" hidden="1" customHeight="1"/>
    <row r="209" ht="27" hidden="1" customHeight="1"/>
    <row r="210" ht="27" hidden="1" customHeight="1"/>
    <row r="211" ht="27" hidden="1" customHeight="1"/>
    <row r="212" ht="27" hidden="1" customHeight="1"/>
    <row r="213" ht="27" hidden="1" customHeight="1"/>
    <row r="214" ht="27" hidden="1" customHeight="1"/>
    <row r="215" ht="27" hidden="1" customHeight="1"/>
    <row r="216" ht="27" hidden="1" customHeight="1"/>
    <row r="217" ht="27" hidden="1" customHeight="1"/>
    <row r="218" ht="27" hidden="1" customHeight="1"/>
    <row r="219" ht="27" hidden="1" customHeight="1"/>
    <row r="220" ht="27" hidden="1" customHeight="1"/>
    <row r="221" ht="27" hidden="1" customHeight="1"/>
    <row r="222" ht="27" hidden="1" customHeight="1"/>
    <row r="223" ht="27" hidden="1" customHeight="1"/>
    <row r="224" ht="27" hidden="1" customHeight="1"/>
    <row r="225" ht="27" hidden="1" customHeight="1"/>
    <row r="226" ht="27" hidden="1" customHeight="1"/>
    <row r="227" ht="27" hidden="1" customHeight="1"/>
    <row r="228" ht="27" hidden="1" customHeight="1"/>
    <row r="229" ht="27" hidden="1" customHeight="1"/>
    <row r="230" ht="27" hidden="1" customHeight="1"/>
    <row r="231" ht="27" hidden="1" customHeight="1"/>
    <row r="232" ht="27" hidden="1" customHeight="1"/>
    <row r="233" ht="27" hidden="1" customHeight="1"/>
    <row r="234" ht="27" hidden="1" customHeight="1"/>
    <row r="235" ht="27" hidden="1" customHeight="1"/>
    <row r="236" ht="27" hidden="1" customHeight="1"/>
    <row r="237" ht="27" hidden="1" customHeight="1"/>
    <row r="238" ht="27" hidden="1" customHeight="1"/>
    <row r="239" ht="27" hidden="1" customHeight="1"/>
    <row r="240" ht="27" hidden="1" customHeight="1"/>
    <row r="241" ht="27" hidden="1" customHeight="1"/>
    <row r="242" ht="27" hidden="1" customHeight="1"/>
    <row r="243" ht="27" hidden="1" customHeight="1"/>
    <row r="244" ht="27" hidden="1" customHeight="1"/>
    <row r="245" ht="27" hidden="1" customHeight="1"/>
    <row r="246" ht="27" hidden="1" customHeight="1"/>
    <row r="247" ht="27" hidden="1" customHeight="1"/>
    <row r="248" ht="27" hidden="1" customHeight="1"/>
    <row r="249" ht="27" hidden="1" customHeight="1"/>
    <row r="250" ht="27" hidden="1" customHeight="1"/>
    <row r="251" ht="27" hidden="1" customHeight="1"/>
    <row r="252" ht="27" hidden="1" customHeight="1"/>
    <row r="253" ht="27" hidden="1" customHeight="1"/>
    <row r="254" ht="27" hidden="1" customHeight="1"/>
    <row r="255" ht="27" hidden="1" customHeight="1"/>
    <row r="256" ht="27" hidden="1" customHeight="1"/>
    <row r="257" ht="27" hidden="1" customHeight="1"/>
    <row r="258" ht="27" hidden="1" customHeight="1"/>
    <row r="259" ht="27" hidden="1" customHeight="1"/>
    <row r="260" ht="27" hidden="1" customHeight="1"/>
    <row r="261" ht="27" hidden="1" customHeight="1"/>
    <row r="262" ht="27" hidden="1" customHeight="1"/>
    <row r="263" ht="27" hidden="1" customHeight="1"/>
    <row r="264" ht="27" hidden="1" customHeight="1"/>
    <row r="265" ht="27" hidden="1" customHeight="1"/>
    <row r="266" ht="27" hidden="1" customHeight="1"/>
    <row r="267" ht="27" hidden="1" customHeight="1"/>
    <row r="268" ht="27" hidden="1" customHeight="1"/>
    <row r="269" ht="27" hidden="1" customHeight="1"/>
    <row r="270" ht="27" hidden="1" customHeight="1"/>
    <row r="271" ht="27" hidden="1" customHeight="1"/>
    <row r="272" ht="27" hidden="1" customHeight="1"/>
    <row r="273" ht="27" hidden="1" customHeight="1"/>
    <row r="274" ht="27" hidden="1" customHeight="1"/>
    <row r="275" ht="27" hidden="1" customHeight="1"/>
    <row r="276" ht="27" hidden="1" customHeight="1"/>
    <row r="277" ht="27" hidden="1" customHeight="1"/>
    <row r="278" ht="27" hidden="1" customHeight="1"/>
    <row r="279" ht="27" hidden="1" customHeight="1"/>
    <row r="280" ht="27" hidden="1" customHeight="1"/>
    <row r="281" ht="27" hidden="1" customHeight="1"/>
    <row r="282" ht="27" hidden="1" customHeight="1"/>
    <row r="283" ht="27" hidden="1" customHeight="1"/>
    <row r="284" ht="27" hidden="1" customHeight="1"/>
    <row r="285" ht="27" hidden="1" customHeight="1"/>
    <row r="286" ht="27" hidden="1" customHeight="1"/>
    <row r="287" ht="27" hidden="1" customHeight="1"/>
    <row r="288" ht="27" hidden="1" customHeight="1"/>
    <row r="289" ht="27" hidden="1" customHeight="1"/>
    <row r="290" ht="27" hidden="1" customHeight="1"/>
    <row r="291" ht="27" hidden="1" customHeight="1"/>
    <row r="292" ht="27" hidden="1" customHeight="1"/>
    <row r="293" ht="27" hidden="1" customHeight="1"/>
    <row r="294" ht="27" hidden="1" customHeight="1"/>
    <row r="295" ht="27" hidden="1" customHeight="1"/>
    <row r="296" ht="27" hidden="1" customHeight="1"/>
    <row r="297" ht="27" hidden="1" customHeight="1"/>
    <row r="298" ht="27" hidden="1" customHeight="1"/>
    <row r="299" ht="27" hidden="1" customHeight="1"/>
    <row r="300" ht="27" hidden="1" customHeight="1"/>
    <row r="301" ht="27" hidden="1" customHeight="1"/>
    <row r="302" ht="27" hidden="1" customHeight="1"/>
    <row r="303" ht="27" hidden="1" customHeight="1"/>
    <row r="304" ht="27" hidden="1" customHeight="1"/>
    <row r="305" ht="27" hidden="1" customHeight="1"/>
    <row r="306" ht="27" hidden="1" customHeight="1"/>
    <row r="307" ht="27" hidden="1" customHeight="1"/>
    <row r="308" ht="27" hidden="1" customHeight="1"/>
    <row r="309" ht="27" hidden="1" customHeight="1"/>
    <row r="310" ht="27" hidden="1" customHeight="1"/>
    <row r="311" ht="27" hidden="1" customHeight="1"/>
    <row r="312" ht="27" hidden="1" customHeight="1"/>
    <row r="313" ht="27" hidden="1" customHeight="1"/>
    <row r="314" ht="27" hidden="1" customHeight="1"/>
    <row r="315" ht="27" hidden="1" customHeight="1"/>
    <row r="316" ht="27" hidden="1" customHeight="1"/>
    <row r="317" ht="27" hidden="1" customHeight="1"/>
    <row r="318" ht="27" hidden="1" customHeight="1"/>
    <row r="319" ht="27" hidden="1" customHeight="1"/>
    <row r="320" ht="27" hidden="1" customHeight="1"/>
    <row r="321" ht="27" hidden="1" customHeight="1"/>
    <row r="322" ht="27" hidden="1" customHeight="1"/>
    <row r="323" ht="27" hidden="1" customHeight="1"/>
    <row r="324" ht="27" hidden="1" customHeight="1"/>
    <row r="325" ht="27" hidden="1" customHeight="1"/>
    <row r="326" ht="27" hidden="1" customHeight="1"/>
    <row r="327" ht="27" hidden="1" customHeight="1"/>
    <row r="328" ht="27" hidden="1" customHeight="1"/>
    <row r="329" ht="27" hidden="1" customHeight="1"/>
    <row r="330" ht="27" hidden="1" customHeight="1"/>
    <row r="331" ht="27" hidden="1" customHeight="1"/>
    <row r="332" ht="27" hidden="1" customHeight="1"/>
    <row r="333" ht="27" hidden="1" customHeight="1"/>
    <row r="334" ht="27" hidden="1" customHeight="1"/>
    <row r="335" ht="27" hidden="1" customHeight="1"/>
    <row r="336" ht="27" hidden="1" customHeight="1"/>
    <row r="337" ht="27" hidden="1" customHeight="1"/>
    <row r="338" ht="27" hidden="1" customHeight="1"/>
    <row r="339" ht="27" hidden="1" customHeight="1"/>
    <row r="340" ht="27" hidden="1" customHeight="1"/>
    <row r="341" ht="27" hidden="1" customHeight="1"/>
    <row r="342" ht="27" hidden="1" customHeight="1"/>
    <row r="343" ht="27" hidden="1" customHeight="1"/>
    <row r="344" ht="27" hidden="1" customHeight="1"/>
    <row r="345" ht="27" hidden="1" customHeight="1"/>
    <row r="346" ht="27" hidden="1" customHeight="1"/>
    <row r="347" ht="27" hidden="1" customHeight="1"/>
    <row r="348" ht="27" hidden="1" customHeight="1"/>
    <row r="349" ht="27" hidden="1" customHeight="1"/>
    <row r="350" ht="27" hidden="1" customHeight="1"/>
    <row r="351" ht="27" hidden="1" customHeight="1"/>
    <row r="352" ht="27" hidden="1" customHeight="1"/>
    <row r="353" ht="27" hidden="1" customHeight="1"/>
    <row r="354" ht="27" hidden="1" customHeight="1"/>
    <row r="355" ht="27" hidden="1" customHeight="1"/>
    <row r="356" ht="27" hidden="1" customHeight="1"/>
    <row r="357" ht="27" hidden="1" customHeight="1"/>
    <row r="358" ht="27" hidden="1" customHeight="1"/>
    <row r="359" ht="27" hidden="1" customHeight="1"/>
    <row r="360" ht="27" hidden="1" customHeight="1"/>
    <row r="361" ht="27" hidden="1" customHeight="1"/>
    <row r="362" ht="27" hidden="1" customHeight="1"/>
    <row r="363" ht="27" hidden="1" customHeight="1"/>
    <row r="364" ht="27" hidden="1" customHeight="1"/>
    <row r="365" ht="27" hidden="1" customHeight="1"/>
    <row r="366" ht="27" hidden="1" customHeight="1"/>
    <row r="367" ht="27" hidden="1" customHeight="1"/>
    <row r="368" ht="27" hidden="1" customHeight="1"/>
    <row r="369" ht="27" hidden="1" customHeight="1"/>
    <row r="370" ht="27" hidden="1" customHeight="1"/>
    <row r="371" ht="27" hidden="1" customHeight="1"/>
    <row r="372" ht="27" hidden="1" customHeight="1"/>
    <row r="373" ht="27" hidden="1" customHeight="1"/>
    <row r="374" ht="27" hidden="1" customHeight="1"/>
    <row r="375" ht="27" hidden="1" customHeight="1"/>
    <row r="376" ht="27" hidden="1" customHeight="1"/>
    <row r="377" ht="27" hidden="1" customHeight="1"/>
    <row r="378" ht="27" hidden="1" customHeight="1"/>
    <row r="379" ht="27" hidden="1" customHeight="1"/>
    <row r="380" ht="27" hidden="1" customHeight="1"/>
    <row r="381" ht="27" hidden="1" customHeight="1"/>
    <row r="382" ht="27" hidden="1" customHeight="1"/>
    <row r="383" ht="27" hidden="1" customHeight="1"/>
    <row r="384" ht="27" hidden="1" customHeight="1"/>
    <row r="385" ht="27" hidden="1" customHeight="1"/>
    <row r="386" ht="27" hidden="1" customHeight="1"/>
    <row r="387" ht="27" hidden="1" customHeight="1"/>
    <row r="388" ht="27" hidden="1" customHeight="1"/>
    <row r="389" ht="27" hidden="1" customHeight="1"/>
    <row r="390" ht="27" hidden="1" customHeight="1"/>
    <row r="391" ht="27" hidden="1" customHeight="1"/>
    <row r="392" ht="27" hidden="1" customHeight="1"/>
    <row r="393" ht="27" hidden="1" customHeight="1"/>
    <row r="394" ht="27" hidden="1" customHeight="1"/>
    <row r="395" ht="27" hidden="1" customHeight="1"/>
    <row r="396" ht="27" hidden="1" customHeight="1"/>
    <row r="397" ht="27" hidden="1" customHeight="1"/>
    <row r="398" ht="27" hidden="1" customHeight="1"/>
    <row r="399" ht="27" hidden="1" customHeight="1"/>
    <row r="400" ht="27" hidden="1" customHeight="1"/>
    <row r="401" ht="27" hidden="1" customHeight="1"/>
    <row r="402" ht="27" hidden="1" customHeight="1"/>
    <row r="403" ht="27" hidden="1" customHeight="1"/>
    <row r="404" ht="27" hidden="1" customHeight="1"/>
    <row r="405" ht="27" hidden="1" customHeight="1"/>
    <row r="406" ht="27" hidden="1" customHeight="1"/>
    <row r="407" ht="27" hidden="1" customHeight="1"/>
    <row r="408" ht="27" hidden="1" customHeight="1"/>
    <row r="409" ht="27" hidden="1" customHeight="1"/>
    <row r="410" ht="27" hidden="1" customHeight="1"/>
    <row r="411" ht="27" hidden="1" customHeight="1"/>
    <row r="412" ht="27" hidden="1" customHeight="1"/>
    <row r="413" ht="27" hidden="1" customHeight="1"/>
    <row r="414" ht="27" hidden="1" customHeight="1"/>
    <row r="415" ht="27" hidden="1" customHeight="1"/>
    <row r="416" ht="27" hidden="1" customHeight="1"/>
    <row r="417" ht="27" hidden="1" customHeight="1"/>
    <row r="418" ht="27" hidden="1" customHeight="1"/>
    <row r="419" ht="27" hidden="1" customHeight="1"/>
    <row r="420" ht="27" hidden="1" customHeight="1"/>
    <row r="421" ht="27" hidden="1" customHeight="1"/>
    <row r="422" ht="27" hidden="1" customHeight="1"/>
    <row r="423" ht="27" hidden="1" customHeight="1"/>
    <row r="424" ht="27" hidden="1" customHeight="1"/>
    <row r="425" ht="27" hidden="1" customHeight="1"/>
    <row r="426" ht="27" hidden="1" customHeight="1"/>
    <row r="427" ht="27" hidden="1" customHeight="1"/>
    <row r="428" ht="27" hidden="1" customHeight="1"/>
    <row r="429" ht="27" hidden="1" customHeight="1"/>
    <row r="430" ht="27" hidden="1" customHeight="1"/>
    <row r="431" ht="27" hidden="1" customHeight="1"/>
    <row r="432" ht="27" hidden="1" customHeight="1"/>
    <row r="433" ht="27" hidden="1" customHeight="1"/>
    <row r="434" ht="27" hidden="1" customHeight="1"/>
    <row r="435" ht="27" hidden="1" customHeight="1"/>
    <row r="436" ht="27" hidden="1" customHeight="1"/>
    <row r="437" ht="27" hidden="1" customHeight="1"/>
    <row r="438" ht="27" hidden="1" customHeight="1"/>
    <row r="439" ht="27" hidden="1" customHeight="1"/>
    <row r="440" ht="27" hidden="1" customHeight="1"/>
    <row r="441" ht="27" hidden="1" customHeight="1"/>
    <row r="442" ht="27" hidden="1" customHeight="1"/>
    <row r="443" ht="27" hidden="1" customHeight="1"/>
    <row r="444" ht="27" hidden="1" customHeight="1"/>
    <row r="445" ht="27" hidden="1" customHeight="1"/>
    <row r="446" ht="27" hidden="1" customHeight="1"/>
    <row r="447" ht="27" hidden="1" customHeight="1"/>
    <row r="448" ht="27" hidden="1" customHeight="1"/>
    <row r="449" ht="27" hidden="1" customHeight="1"/>
    <row r="450" ht="27" hidden="1" customHeight="1"/>
    <row r="451" ht="27" hidden="1" customHeight="1"/>
    <row r="452" ht="27" hidden="1" customHeight="1"/>
    <row r="453" ht="27" hidden="1" customHeight="1"/>
    <row r="454" ht="27" hidden="1" customHeight="1"/>
    <row r="455" ht="27" hidden="1" customHeight="1"/>
    <row r="456" ht="27" hidden="1" customHeight="1"/>
    <row r="457" ht="27" hidden="1" customHeight="1"/>
    <row r="458" ht="27" hidden="1" customHeight="1"/>
    <row r="459" ht="27" hidden="1" customHeight="1"/>
    <row r="460" ht="27" hidden="1" customHeight="1"/>
    <row r="461" ht="27" hidden="1" customHeight="1"/>
    <row r="462" ht="27" hidden="1" customHeight="1"/>
    <row r="463" ht="27" hidden="1" customHeight="1"/>
    <row r="464" ht="27" hidden="1" customHeight="1"/>
    <row r="465" ht="27" hidden="1" customHeight="1"/>
    <row r="466" ht="27" hidden="1" customHeight="1"/>
    <row r="467" ht="27" hidden="1" customHeight="1"/>
    <row r="468" ht="27" hidden="1" customHeight="1"/>
    <row r="469" ht="27" hidden="1" customHeight="1"/>
    <row r="470" ht="27" hidden="1" customHeight="1"/>
    <row r="471" ht="27" hidden="1" customHeight="1"/>
    <row r="472" ht="27" hidden="1" customHeight="1"/>
    <row r="473" ht="27" hidden="1" customHeight="1"/>
    <row r="474" ht="27" hidden="1" customHeight="1"/>
    <row r="475" ht="27" hidden="1" customHeight="1"/>
    <row r="476" ht="27" hidden="1" customHeight="1"/>
    <row r="477" ht="27" hidden="1" customHeight="1"/>
    <row r="478" ht="27" hidden="1" customHeight="1"/>
    <row r="479" ht="27" hidden="1" customHeight="1"/>
    <row r="480" ht="27" hidden="1" customHeight="1"/>
    <row r="481" ht="27" hidden="1" customHeight="1"/>
    <row r="482" ht="27" hidden="1" customHeight="1"/>
    <row r="483" ht="27" hidden="1" customHeight="1"/>
    <row r="484" ht="27" hidden="1" customHeight="1"/>
    <row r="485" ht="27" hidden="1" customHeight="1"/>
    <row r="486" ht="27" hidden="1" customHeight="1"/>
    <row r="487" ht="27" hidden="1" customHeight="1"/>
    <row r="488" ht="27" hidden="1" customHeight="1"/>
    <row r="489" ht="27" hidden="1" customHeight="1"/>
    <row r="490" ht="27" hidden="1" customHeight="1"/>
    <row r="491" ht="27" hidden="1" customHeight="1"/>
    <row r="492" ht="27" hidden="1" customHeight="1"/>
    <row r="493" ht="27" hidden="1" customHeight="1"/>
    <row r="494" ht="27" hidden="1" customHeight="1"/>
    <row r="495" ht="27" hidden="1" customHeight="1"/>
    <row r="496" ht="27" hidden="1" customHeight="1"/>
    <row r="497" ht="27" hidden="1" customHeight="1"/>
    <row r="498" ht="27" hidden="1" customHeight="1"/>
    <row r="499" ht="27" hidden="1" customHeight="1"/>
    <row r="500" ht="27" hidden="1" customHeight="1"/>
    <row r="501" ht="27" hidden="1" customHeight="1"/>
    <row r="502" ht="27" hidden="1" customHeight="1"/>
    <row r="503" ht="27" hidden="1" customHeight="1"/>
    <row r="504" ht="27" hidden="1" customHeight="1"/>
    <row r="505" ht="27" hidden="1" customHeight="1"/>
    <row r="506" ht="27" hidden="1" customHeight="1"/>
    <row r="507" ht="27" hidden="1" customHeight="1"/>
    <row r="508" ht="27" hidden="1" customHeight="1"/>
    <row r="509" ht="27" hidden="1" customHeight="1"/>
    <row r="510" ht="27" hidden="1" customHeight="1"/>
    <row r="511" ht="27" hidden="1" customHeight="1"/>
    <row r="512" ht="27" hidden="1" customHeight="1"/>
    <row r="513" ht="27" hidden="1" customHeight="1"/>
    <row r="514" ht="27" hidden="1" customHeight="1"/>
    <row r="515" ht="27" hidden="1" customHeight="1"/>
    <row r="516" ht="27" hidden="1" customHeight="1"/>
    <row r="517" ht="27" hidden="1" customHeight="1"/>
    <row r="518" ht="27" hidden="1" customHeight="1"/>
    <row r="519" ht="27" hidden="1" customHeight="1"/>
    <row r="520" ht="27" hidden="1" customHeight="1"/>
    <row r="521" ht="27" hidden="1" customHeight="1"/>
    <row r="522" ht="27" hidden="1" customHeight="1"/>
    <row r="523" ht="27" hidden="1" customHeight="1"/>
    <row r="524" ht="27" hidden="1" customHeight="1"/>
    <row r="525" ht="27" hidden="1" customHeight="1"/>
    <row r="526" ht="27" hidden="1" customHeight="1"/>
    <row r="527" ht="27" hidden="1" customHeight="1"/>
    <row r="528" ht="27" hidden="1" customHeight="1"/>
    <row r="529" ht="27" hidden="1" customHeight="1"/>
    <row r="530" ht="27" hidden="1" customHeight="1"/>
    <row r="531" ht="27" hidden="1" customHeight="1"/>
    <row r="532" ht="27" hidden="1" customHeight="1"/>
    <row r="533" ht="27" hidden="1" customHeight="1"/>
    <row r="534" ht="27" hidden="1" customHeight="1"/>
    <row r="535" ht="27" hidden="1" customHeight="1"/>
    <row r="536" ht="27" hidden="1" customHeight="1"/>
    <row r="537" ht="27" hidden="1" customHeight="1"/>
    <row r="538" ht="27" hidden="1" customHeight="1"/>
    <row r="539" ht="27" hidden="1" customHeight="1"/>
    <row r="540" ht="27" hidden="1" customHeight="1"/>
    <row r="541" ht="27" hidden="1" customHeight="1"/>
    <row r="542" ht="27" hidden="1" customHeight="1"/>
    <row r="543" ht="27" hidden="1" customHeight="1"/>
    <row r="544" ht="27" hidden="1" customHeight="1"/>
    <row r="545" ht="27" hidden="1" customHeight="1"/>
    <row r="546" ht="27" hidden="1" customHeight="1"/>
    <row r="547" ht="27" hidden="1" customHeight="1"/>
    <row r="548" ht="27" hidden="1" customHeight="1"/>
    <row r="549" ht="27" hidden="1" customHeight="1"/>
    <row r="550" ht="27" hidden="1" customHeight="1"/>
    <row r="551" ht="27" hidden="1" customHeight="1"/>
    <row r="552" ht="27" hidden="1" customHeight="1"/>
    <row r="553" ht="27" hidden="1" customHeight="1"/>
    <row r="554" ht="27" hidden="1" customHeight="1"/>
    <row r="555" ht="27" hidden="1" customHeight="1"/>
    <row r="556" ht="27" hidden="1" customHeight="1"/>
    <row r="557" ht="27" hidden="1" customHeight="1"/>
    <row r="558" ht="27" hidden="1" customHeight="1"/>
    <row r="559" ht="27" hidden="1" customHeight="1"/>
    <row r="560" ht="27" hidden="1" customHeight="1"/>
    <row r="561" ht="27" hidden="1" customHeight="1"/>
    <row r="562" ht="27" hidden="1" customHeight="1"/>
    <row r="563" ht="27" hidden="1" customHeight="1"/>
    <row r="564" ht="27" hidden="1" customHeight="1"/>
    <row r="565" ht="27" hidden="1" customHeight="1"/>
    <row r="566" hidden="1"/>
    <row r="567" ht="27" hidden="1" customHeight="1"/>
    <row r="568" ht="27" hidden="1" customHeight="1"/>
    <row r="569" ht="27" hidden="1" customHeight="1"/>
    <row r="570" ht="27" hidden="1" customHeight="1"/>
    <row r="571" ht="27" hidden="1" customHeight="1"/>
    <row r="572" ht="27" hidden="1" customHeight="1"/>
    <row r="573" ht="27" hidden="1" customHeight="1"/>
    <row r="574" ht="27" hidden="1" customHeight="1"/>
    <row r="575" ht="27" hidden="1" customHeight="1"/>
    <row r="576" ht="27" hidden="1" customHeight="1"/>
    <row r="577" ht="16.5" hidden="1" customHeight="1"/>
    <row r="578" ht="27" hidden="1" customHeight="1"/>
    <row r="579" ht="27" hidden="1" customHeight="1"/>
    <row r="580" ht="27" hidden="1" customHeight="1"/>
    <row r="581" ht="27" hidden="1" customHeight="1"/>
    <row r="582" ht="27" hidden="1" customHeight="1"/>
    <row r="583" ht="27" hidden="1" customHeight="1"/>
    <row r="584" ht="27" hidden="1" customHeight="1"/>
    <row r="585" ht="27" hidden="1" customHeight="1"/>
    <row r="586" ht="27" hidden="1" customHeight="1"/>
    <row r="587" ht="27" hidden="1" customHeight="1"/>
    <row r="588" ht="27" hidden="1" customHeight="1"/>
    <row r="589" ht="27" hidden="1" customHeight="1"/>
    <row r="590" hidden="1"/>
    <row r="591" ht="27" hidden="1" customHeight="1"/>
    <row r="592" ht="27" hidden="1" customHeight="1"/>
    <row r="593" ht="27" hidden="1" customHeight="1"/>
    <row r="594" ht="27" hidden="1" customHeight="1"/>
    <row r="595" ht="27" hidden="1" customHeight="1"/>
    <row r="596" ht="27" hidden="1" customHeight="1"/>
    <row r="597" ht="27" hidden="1" customHeight="1"/>
    <row r="598" ht="27" hidden="1" customHeight="1"/>
    <row r="599" ht="27" hidden="1" customHeight="1"/>
  </sheetData>
  <sheetProtection insertRows="0"/>
  <customSheetViews>
    <customSheetView guid="{F4DD0BDD-9BCD-4E13-8084-E09DC92B9F33}" scale="85" showPageBreaks="1" showGridLines="0" printArea="1" hiddenColumns="1" view="pageBreakPreview">
      <selection activeCell="E23" sqref="E23:I23"/>
      <pageMargins left="0.7" right="0.7" top="0.78740157499999996" bottom="0.78740157499999996" header="0.3" footer="0.3"/>
      <pageSetup paperSize="9" scale="45" orientation="portrait" r:id="rId1"/>
    </customSheetView>
  </customSheetViews>
  <mergeCells count="48">
    <mergeCell ref="C29:I29"/>
    <mergeCell ref="C42:I42"/>
    <mergeCell ref="C52:I52"/>
    <mergeCell ref="N2:O2"/>
    <mergeCell ref="D4:G4"/>
    <mergeCell ref="I4:J4"/>
    <mergeCell ref="K4:L4"/>
    <mergeCell ref="N4:O4"/>
    <mergeCell ref="I3:J3"/>
    <mergeCell ref="K3:L3"/>
    <mergeCell ref="E14:I14"/>
    <mergeCell ref="E37:I37"/>
    <mergeCell ref="E26:I26"/>
    <mergeCell ref="E33:I33"/>
    <mergeCell ref="E15:I15"/>
    <mergeCell ref="E23:I23"/>
    <mergeCell ref="D1:G1"/>
    <mergeCell ref="H1:L1"/>
    <mergeCell ref="H2:L2"/>
    <mergeCell ref="D2:E2"/>
    <mergeCell ref="F2:G2"/>
    <mergeCell ref="C28:I28"/>
    <mergeCell ref="I5:L5"/>
    <mergeCell ref="E22:I22"/>
    <mergeCell ref="A6:D6"/>
    <mergeCell ref="E6:L6"/>
    <mergeCell ref="B8:G8"/>
    <mergeCell ref="I8:J8"/>
    <mergeCell ref="A5:D5"/>
    <mergeCell ref="E5:H5"/>
    <mergeCell ref="C17:I17"/>
    <mergeCell ref="E11:I11"/>
    <mergeCell ref="E12:I12"/>
    <mergeCell ref="E13:I13"/>
    <mergeCell ref="E24:I24"/>
    <mergeCell ref="E25:I25"/>
    <mergeCell ref="C18:I18"/>
    <mergeCell ref="E49:I49"/>
    <mergeCell ref="C51:I51"/>
    <mergeCell ref="E39:I39"/>
    <mergeCell ref="E47:I47"/>
    <mergeCell ref="E48:I48"/>
    <mergeCell ref="C41:I41"/>
    <mergeCell ref="E38:I38"/>
    <mergeCell ref="E34:I34"/>
    <mergeCell ref="E35:I35"/>
    <mergeCell ref="E46:I46"/>
    <mergeCell ref="E36:I36"/>
  </mergeCells>
  <conditionalFormatting sqref="I30:K30 I27:K27 B17:B18 J17:K18 B28:B29 J28:K29 J41:K43 J51:K53">
    <cfRule type="cellIs" dxfId="381" priority="85" stopIfTrue="1" operator="equal">
      <formula>#REF!</formula>
    </cfRule>
    <cfRule type="cellIs" dxfId="380" priority="86" stopIfTrue="1" operator="between">
      <formula>#REF!</formula>
      <formula>#REF!</formula>
    </cfRule>
    <cfRule type="cellIs" dxfId="379" priority="87" stopIfTrue="1" operator="equal">
      <formula>#REF!</formula>
    </cfRule>
  </conditionalFormatting>
  <conditionalFormatting sqref="J12:J13 J24">
    <cfRule type="expression" dxfId="378" priority="88" stopIfTrue="1">
      <formula>OR(J12=NA,K12=NA)</formula>
    </cfRule>
  </conditionalFormatting>
  <conditionalFormatting sqref="K12:K13 K24">
    <cfRule type="expression" dxfId="377" priority="89" stopIfTrue="1">
      <formula>OR(J12=NA,K12=NA)</formula>
    </cfRule>
    <cfRule type="expression" dxfId="376" priority="90" stopIfTrue="1">
      <formula>OR(K12=_YN_CR2,AND(K12&gt;=J12,K12&lt;&gt;NA))</formula>
    </cfRule>
  </conditionalFormatting>
  <conditionalFormatting sqref="E24:I24 E12:I13">
    <cfRule type="expression" dxfId="375" priority="91" stopIfTrue="1">
      <formula>OR(N12&gt;$N$4,J12=NA,K12=NA)</formula>
    </cfRule>
    <cfRule type="expression" dxfId="374" priority="92" stopIfTrue="1">
      <formula>O12&lt;=$N$4</formula>
    </cfRule>
    <cfRule type="expression" dxfId="373" priority="93" stopIfTrue="1">
      <formula>N12&lt;=$N$4</formula>
    </cfRule>
  </conditionalFormatting>
  <conditionalFormatting sqref="I43 B41:B42">
    <cfRule type="cellIs" dxfId="372" priority="78" stopIfTrue="1" operator="equal">
      <formula>#REF!</formula>
    </cfRule>
    <cfRule type="cellIs" dxfId="371" priority="79" stopIfTrue="1" operator="between">
      <formula>#REF!</formula>
      <formula>#REF!</formula>
    </cfRule>
    <cfRule type="cellIs" dxfId="370" priority="80" stopIfTrue="1" operator="equal">
      <formula>#REF!</formula>
    </cfRule>
  </conditionalFormatting>
  <conditionalFormatting sqref="J34">
    <cfRule type="expression" dxfId="369" priority="81" stopIfTrue="1">
      <formula>OR(J34=NA,K34=NA)</formula>
    </cfRule>
  </conditionalFormatting>
  <conditionalFormatting sqref="E34:I39">
    <cfRule type="expression" dxfId="368" priority="82" stopIfTrue="1">
      <formula>OR(N34&gt;$N$4,J34=NA,K34=NA)</formula>
    </cfRule>
    <cfRule type="expression" dxfId="367" priority="83" stopIfTrue="1">
      <formula>O34&lt;=$N$4</formula>
    </cfRule>
    <cfRule type="expression" dxfId="366" priority="84" stopIfTrue="1">
      <formula>N34&lt;=$N$4</formula>
    </cfRule>
  </conditionalFormatting>
  <conditionalFormatting sqref="J39">
    <cfRule type="expression" dxfId="365" priority="77" stopIfTrue="1">
      <formula>OR(J39=NA,K39=NA)</formula>
    </cfRule>
  </conditionalFormatting>
  <conditionalFormatting sqref="K23">
    <cfRule type="expression" dxfId="364" priority="72" stopIfTrue="1">
      <formula>OR(K23=NA)</formula>
    </cfRule>
    <cfRule type="expression" dxfId="363" priority="73" stopIfTrue="1">
      <formula>OR(K23=_YN_CR2,AND(K23&gt;=J23,K23&lt;&gt;NA))</formula>
    </cfRule>
  </conditionalFormatting>
  <conditionalFormatting sqref="E23:I23">
    <cfRule type="expression" dxfId="362" priority="74" stopIfTrue="1">
      <formula>OR(N23&gt;$N$4,K23=NA)</formula>
    </cfRule>
    <cfRule type="expression" dxfId="361" priority="75" stopIfTrue="1">
      <formula>O23&lt;=$N$4</formula>
    </cfRule>
    <cfRule type="expression" dxfId="360" priority="76" stopIfTrue="1">
      <formula>N23&lt;=$N$4</formula>
    </cfRule>
  </conditionalFormatting>
  <conditionalFormatting sqref="J15">
    <cfRule type="expression" dxfId="359" priority="68" stopIfTrue="1">
      <formula>OR(J15=NA,K15=NA)</formula>
    </cfRule>
  </conditionalFormatting>
  <conditionalFormatting sqref="K15">
    <cfRule type="expression" dxfId="358" priority="69" stopIfTrue="1">
      <formula>OR(J15=NA,K15=NA)</formula>
    </cfRule>
    <cfRule type="expression" dxfId="357" priority="70" stopIfTrue="1">
      <formula>OR(K15=_YN_CR2,AND(K15&gt;=J15,K15&lt;&gt;NA))</formula>
    </cfRule>
  </conditionalFormatting>
  <conditionalFormatting sqref="I40:K40">
    <cfRule type="cellIs" dxfId="356" priority="65" stopIfTrue="1" operator="equal">
      <formula>#REF!</formula>
    </cfRule>
    <cfRule type="cellIs" dxfId="355" priority="66" stopIfTrue="1" operator="between">
      <formula>#REF!</formula>
      <formula>#REF!</formula>
    </cfRule>
    <cfRule type="cellIs" dxfId="354" priority="67" stopIfTrue="1" operator="equal">
      <formula>#REF!</formula>
    </cfRule>
  </conditionalFormatting>
  <conditionalFormatting sqref="J35:J36">
    <cfRule type="expression" dxfId="353" priority="64" stopIfTrue="1">
      <formula>OR(J35=NA,K35=NA)</formula>
    </cfRule>
  </conditionalFormatting>
  <conditionalFormatting sqref="J48:J49">
    <cfRule type="expression" dxfId="352" priority="52" stopIfTrue="1">
      <formula>OR(J48=NA,K48=NA)</formula>
    </cfRule>
  </conditionalFormatting>
  <conditionalFormatting sqref="K48:K49">
    <cfRule type="expression" dxfId="351" priority="53" stopIfTrue="1">
      <formula>OR(J48=NA,K48=NA)</formula>
    </cfRule>
    <cfRule type="expression" dxfId="350" priority="54" stopIfTrue="1">
      <formula>OR(K48=_YN_CR2,AND(K48&gt;=J48,K48&lt;&gt;NA))</formula>
    </cfRule>
  </conditionalFormatting>
  <conditionalFormatting sqref="E48:I49">
    <cfRule type="expression" dxfId="349" priority="55" stopIfTrue="1">
      <formula>OR(N48&gt;$N$4,J48=NA,K48=NA)</formula>
    </cfRule>
    <cfRule type="expression" dxfId="348" priority="56" stopIfTrue="1">
      <formula>O48&lt;=$N$4</formula>
    </cfRule>
    <cfRule type="expression" dxfId="347" priority="57" stopIfTrue="1">
      <formula>N48&lt;=$N$4</formula>
    </cfRule>
  </conditionalFormatting>
  <conditionalFormatting sqref="J47">
    <cfRule type="expression" dxfId="346" priority="46" stopIfTrue="1">
      <formula>OR(J47=NA,K47=NA)</formula>
    </cfRule>
  </conditionalFormatting>
  <conditionalFormatting sqref="K47">
    <cfRule type="expression" dxfId="345" priority="47" stopIfTrue="1">
      <formula>OR(J47=NA,K47=NA)</formula>
    </cfRule>
    <cfRule type="expression" dxfId="344" priority="48" stopIfTrue="1">
      <formula>OR(K47=_YN_CR2,AND(K47&gt;=J47,K47&lt;&gt;NA))</formula>
    </cfRule>
  </conditionalFormatting>
  <conditionalFormatting sqref="E47:I47">
    <cfRule type="expression" dxfId="343" priority="49" stopIfTrue="1">
      <formula>OR(N47&gt;$N$4,J47=NA,K47=NA)</formula>
    </cfRule>
    <cfRule type="expression" dxfId="342" priority="50" stopIfTrue="1">
      <formula>O47&lt;=$N$4</formula>
    </cfRule>
    <cfRule type="expression" dxfId="341" priority="51" stopIfTrue="1">
      <formula>N47&lt;=$N$4</formula>
    </cfRule>
  </conditionalFormatting>
  <conditionalFormatting sqref="I53 B51:B52">
    <cfRule type="cellIs" dxfId="340" priority="61" stopIfTrue="1" operator="equal">
      <formula>#REF!</formula>
    </cfRule>
    <cfRule type="cellIs" dxfId="339" priority="62" stopIfTrue="1" operator="between">
      <formula>#REF!</formula>
      <formula>#REF!</formula>
    </cfRule>
    <cfRule type="cellIs" dxfId="338" priority="63" stopIfTrue="1" operator="equal">
      <formula>#REF!</formula>
    </cfRule>
  </conditionalFormatting>
  <conditionalFormatting sqref="I50:K50">
    <cfRule type="cellIs" dxfId="337" priority="58" stopIfTrue="1" operator="equal">
      <formula>#REF!</formula>
    </cfRule>
    <cfRule type="cellIs" dxfId="336" priority="59" stopIfTrue="1" operator="between">
      <formula>#REF!</formula>
      <formula>#REF!</formula>
    </cfRule>
    <cfRule type="cellIs" dxfId="335" priority="60" stopIfTrue="1" operator="equal">
      <formula>#REF!</formula>
    </cfRule>
  </conditionalFormatting>
  <conditionalFormatting sqref="J26">
    <cfRule type="expression" dxfId="334" priority="40" stopIfTrue="1">
      <formula>OR(J26=NA,K26=NA)</formula>
    </cfRule>
  </conditionalFormatting>
  <conditionalFormatting sqref="J14">
    <cfRule type="expression" dxfId="333" priority="34" stopIfTrue="1">
      <formula>OR(J14=NA,K14=NA)</formula>
    </cfRule>
  </conditionalFormatting>
  <conditionalFormatting sqref="K26">
    <cfRule type="expression" dxfId="332" priority="41" stopIfTrue="1">
      <formula>OR(J26=NA,K26=NA)</formula>
    </cfRule>
    <cfRule type="expression" dxfId="331" priority="42" stopIfTrue="1">
      <formula>OR(K26=_YN_CR2,AND(K26&gt;=J26,K26&lt;&gt;NA))</formula>
    </cfRule>
  </conditionalFormatting>
  <conditionalFormatting sqref="E26:I26">
    <cfRule type="expression" dxfId="330" priority="43" stopIfTrue="1">
      <formula>OR(N26&gt;$N$4,J26=NA,K26=NA)</formula>
    </cfRule>
    <cfRule type="expression" dxfId="329" priority="44" stopIfTrue="1">
      <formula>O26&lt;=$N$4</formula>
    </cfRule>
    <cfRule type="expression" dxfId="328" priority="45" stopIfTrue="1">
      <formula>N26&lt;=$N$4</formula>
    </cfRule>
  </conditionalFormatting>
  <conditionalFormatting sqref="K14">
    <cfRule type="expression" dxfId="327" priority="35" stopIfTrue="1">
      <formula>OR(J14=NA,K14=NA)</formula>
    </cfRule>
    <cfRule type="expression" dxfId="326" priority="36" stopIfTrue="1">
      <formula>OR(K14=_YN_CR2,AND(K14&gt;=J14,K14&lt;&gt;NA))</formula>
    </cfRule>
  </conditionalFormatting>
  <conditionalFormatting sqref="E14:I14">
    <cfRule type="expression" dxfId="325" priority="37" stopIfTrue="1">
      <formula>OR(N14&gt;$N$4,J14=NA,K14=NA)</formula>
    </cfRule>
    <cfRule type="expression" dxfId="324" priority="38" stopIfTrue="1">
      <formula>O14&lt;=$N$4</formula>
    </cfRule>
    <cfRule type="expression" dxfId="323" priority="39" stopIfTrue="1">
      <formula>N14&lt;=$N$4</formula>
    </cfRule>
  </conditionalFormatting>
  <conditionalFormatting sqref="J25">
    <cfRule type="expression" dxfId="322" priority="31" stopIfTrue="1">
      <formula>OR(J25=NA,K25=NA)</formula>
    </cfRule>
  </conditionalFormatting>
  <conditionalFormatting sqref="K25">
    <cfRule type="expression" dxfId="321" priority="32" stopIfTrue="1">
      <formula>OR(J25=NA,K25=NA)</formula>
    </cfRule>
    <cfRule type="expression" dxfId="320" priority="33" stopIfTrue="1">
      <formula>OR(K25=_YN_CR2,AND(K25&gt;=J25,K25&lt;&gt;NA))</formula>
    </cfRule>
  </conditionalFormatting>
  <conditionalFormatting sqref="J37">
    <cfRule type="expression" dxfId="319" priority="30" stopIfTrue="1">
      <formula>OR(J37=NA,K37=NA)</formula>
    </cfRule>
  </conditionalFormatting>
  <conditionalFormatting sqref="J38">
    <cfRule type="expression" dxfId="318" priority="29" stopIfTrue="1">
      <formula>OR(J38=NA,K38=NA)</formula>
    </cfRule>
  </conditionalFormatting>
  <conditionalFormatting sqref="E15:I15">
    <cfRule type="expression" dxfId="317" priority="26" stopIfTrue="1">
      <formula>OR(N15&gt;$N$4,J15=NA,K15=NA)</formula>
    </cfRule>
    <cfRule type="expression" dxfId="316" priority="27" stopIfTrue="1">
      <formula>O15&lt;=$N$4</formula>
    </cfRule>
    <cfRule type="expression" dxfId="315" priority="28" stopIfTrue="1">
      <formula>N15&lt;=$N$4</formula>
    </cfRule>
  </conditionalFormatting>
  <conditionalFormatting sqref="E25:I25">
    <cfRule type="expression" dxfId="314" priority="23" stopIfTrue="1">
      <formula>OR(N25&gt;$N$4,J25=NA,K25=NA)</formula>
    </cfRule>
    <cfRule type="expression" dxfId="313" priority="24" stopIfTrue="1">
      <formula>O25&lt;=$N$4</formula>
    </cfRule>
    <cfRule type="expression" dxfId="312" priority="25" stopIfTrue="1">
      <formula>N25&lt;=$N$4</formula>
    </cfRule>
  </conditionalFormatting>
  <conditionalFormatting sqref="I16:K16">
    <cfRule type="cellIs" dxfId="311" priority="20" stopIfTrue="1" operator="equal">
      <formula>#REF!</formula>
    </cfRule>
    <cfRule type="cellIs" dxfId="310" priority="21" stopIfTrue="1" operator="between">
      <formula>#REF!</formula>
      <formula>#REF!</formula>
    </cfRule>
    <cfRule type="cellIs" dxfId="309" priority="22" stopIfTrue="1" operator="equal">
      <formula>#REF!</formula>
    </cfRule>
  </conditionalFormatting>
  <conditionalFormatting sqref="K39">
    <cfRule type="expression" dxfId="308" priority="18" stopIfTrue="1">
      <formula>OR(J39=NA,K39=NA)</formula>
    </cfRule>
    <cfRule type="expression" dxfId="307" priority="19" stopIfTrue="1">
      <formula>OR(K39=_YN_CR2,AND(K39&gt;=J39,K39&lt;&gt;NA))</formula>
    </cfRule>
  </conditionalFormatting>
  <conditionalFormatting sqref="K38">
    <cfRule type="expression" dxfId="306" priority="16" stopIfTrue="1">
      <formula>OR(J38=NA,K38=NA)</formula>
    </cfRule>
    <cfRule type="expression" dxfId="305" priority="17" stopIfTrue="1">
      <formula>OR(K38=_YN_CR2,AND(K38&gt;=J38,K38&lt;&gt;NA))</formula>
    </cfRule>
  </conditionalFormatting>
  <conditionalFormatting sqref="K37">
    <cfRule type="expression" dxfId="304" priority="14" stopIfTrue="1">
      <formula>OR(J37=NA,K37=NA)</formula>
    </cfRule>
    <cfRule type="expression" dxfId="303" priority="15" stopIfTrue="1">
      <formula>OR(K37=_YN_CR2,AND(K37&gt;=J37,K37&lt;&gt;NA))</formula>
    </cfRule>
  </conditionalFormatting>
  <conditionalFormatting sqref="K36">
    <cfRule type="expression" dxfId="302" priority="12" stopIfTrue="1">
      <formula>OR(J36=NA,K36=NA)</formula>
    </cfRule>
    <cfRule type="expression" dxfId="301" priority="13" stopIfTrue="1">
      <formula>OR(K36=_YN_CR2,AND(K36&gt;=J36,K36&lt;&gt;NA))</formula>
    </cfRule>
  </conditionalFormatting>
  <conditionalFormatting sqref="K35">
    <cfRule type="expression" dxfId="300" priority="10" stopIfTrue="1">
      <formula>OR(J35=NA,K35=NA)</formula>
    </cfRule>
    <cfRule type="expression" dxfId="299" priority="11" stopIfTrue="1">
      <formula>OR(K35=_YN_CR2,AND(K35&gt;=J35,K35&lt;&gt;NA))</formula>
    </cfRule>
  </conditionalFormatting>
  <conditionalFormatting sqref="K34">
    <cfRule type="expression" dxfId="298" priority="8" stopIfTrue="1">
      <formula>OR(J34=NA,K34=NA)</formula>
    </cfRule>
    <cfRule type="expression" dxfId="297" priority="9" stopIfTrue="1">
      <formula>OR(K34=_YN_CR2,AND(K34&gt;=J34,K34&lt;&gt;NA))</formula>
    </cfRule>
  </conditionalFormatting>
  <conditionalFormatting sqref="I19:K19">
    <cfRule type="cellIs" dxfId="296" priority="5" stopIfTrue="1" operator="equal">
      <formula>#REF!</formula>
    </cfRule>
    <cfRule type="cellIs" dxfId="295" priority="6" stopIfTrue="1" operator="between">
      <formula>#REF!</formula>
      <formula>#REF!</formula>
    </cfRule>
    <cfRule type="cellIs" dxfId="294" priority="7" stopIfTrue="1" operator="equal">
      <formula>#REF!</formula>
    </cfRule>
  </conditionalFormatting>
  <conditionalFormatting sqref="J23">
    <cfRule type="expression" dxfId="293" priority="1" stopIfTrue="1">
      <formula>"K23=NA"</formula>
    </cfRule>
  </conditionalFormatting>
  <dataValidations count="6">
    <dataValidation allowBlank="1" showInputMessage="1" showErrorMessage="1" promptTitle="WARNING:" prompt="Overwriting deletes the Link to the &quot;SW Development Maturity Metric&quot; Sheet" sqref="K65515:K65523 JG66061:JG66069 TC66061:TC66069 ACY66061:ACY66069 AMU66061:AMU66069 AWQ66061:AWQ66069 BGM66061:BGM66069 BQI66061:BQI66069 CAE66061:CAE66069 CKA66061:CKA66069 CTW66061:CTW66069 DDS66061:DDS66069 DNO66061:DNO66069 DXK66061:DXK66069 EHG66061:EHG66069 ERC66061:ERC66069 FAY66061:FAY66069 FKU66061:FKU66069 FUQ66061:FUQ66069 GEM66061:GEM66069 GOI66061:GOI66069 GYE66061:GYE66069 HIA66061:HIA66069 HRW66061:HRW66069 IBS66061:IBS66069 ILO66061:ILO66069 IVK66061:IVK66069 JFG66061:JFG66069 JPC66061:JPC66069 JYY66061:JYY66069 KIU66061:KIU66069 KSQ66061:KSQ66069 LCM66061:LCM66069 LMI66061:LMI66069 LWE66061:LWE66069 MGA66061:MGA66069 MPW66061:MPW66069 MZS66061:MZS66069 NJO66061:NJO66069 NTK66061:NTK66069 ODG66061:ODG66069 ONC66061:ONC66069 OWY66061:OWY66069 PGU66061:PGU66069 PQQ66061:PQQ66069 QAM66061:QAM66069 QKI66061:QKI66069 QUE66061:QUE66069 REA66061:REA66069 RNW66061:RNW66069 RXS66061:RXS66069 SHO66061:SHO66069 SRK66061:SRK66069 TBG66061:TBG66069 TLC66061:TLC66069 TUY66061:TUY66069 UEU66061:UEU66069 UOQ66061:UOQ66069 UYM66061:UYM66069 VII66061:VII66069 VSE66061:VSE66069 WCA66061:WCA66069 WLW66061:WLW66069 WVS66061:WVS66069 K131051:K131059 JG131597:JG131605 TC131597:TC131605 ACY131597:ACY131605 AMU131597:AMU131605 AWQ131597:AWQ131605 BGM131597:BGM131605 BQI131597:BQI131605 CAE131597:CAE131605 CKA131597:CKA131605 CTW131597:CTW131605 DDS131597:DDS131605 DNO131597:DNO131605 DXK131597:DXK131605 EHG131597:EHG131605 ERC131597:ERC131605 FAY131597:FAY131605 FKU131597:FKU131605 FUQ131597:FUQ131605 GEM131597:GEM131605 GOI131597:GOI131605 GYE131597:GYE131605 HIA131597:HIA131605 HRW131597:HRW131605 IBS131597:IBS131605 ILO131597:ILO131605 IVK131597:IVK131605 JFG131597:JFG131605 JPC131597:JPC131605 JYY131597:JYY131605 KIU131597:KIU131605 KSQ131597:KSQ131605 LCM131597:LCM131605 LMI131597:LMI131605 LWE131597:LWE131605 MGA131597:MGA131605 MPW131597:MPW131605 MZS131597:MZS131605 NJO131597:NJO131605 NTK131597:NTK131605 ODG131597:ODG131605 ONC131597:ONC131605 OWY131597:OWY131605 PGU131597:PGU131605 PQQ131597:PQQ131605 QAM131597:QAM131605 QKI131597:QKI131605 QUE131597:QUE131605 REA131597:REA131605 RNW131597:RNW131605 RXS131597:RXS131605 SHO131597:SHO131605 SRK131597:SRK131605 TBG131597:TBG131605 TLC131597:TLC131605 TUY131597:TUY131605 UEU131597:UEU131605 UOQ131597:UOQ131605 UYM131597:UYM131605 VII131597:VII131605 VSE131597:VSE131605 WCA131597:WCA131605 WLW131597:WLW131605 WVS131597:WVS131605 K196587:K196595 JG197133:JG197141 TC197133:TC197141 ACY197133:ACY197141 AMU197133:AMU197141 AWQ197133:AWQ197141 BGM197133:BGM197141 BQI197133:BQI197141 CAE197133:CAE197141 CKA197133:CKA197141 CTW197133:CTW197141 DDS197133:DDS197141 DNO197133:DNO197141 DXK197133:DXK197141 EHG197133:EHG197141 ERC197133:ERC197141 FAY197133:FAY197141 FKU197133:FKU197141 FUQ197133:FUQ197141 GEM197133:GEM197141 GOI197133:GOI197141 GYE197133:GYE197141 HIA197133:HIA197141 HRW197133:HRW197141 IBS197133:IBS197141 ILO197133:ILO197141 IVK197133:IVK197141 JFG197133:JFG197141 JPC197133:JPC197141 JYY197133:JYY197141 KIU197133:KIU197141 KSQ197133:KSQ197141 LCM197133:LCM197141 LMI197133:LMI197141 LWE197133:LWE197141 MGA197133:MGA197141 MPW197133:MPW197141 MZS197133:MZS197141 NJO197133:NJO197141 NTK197133:NTK197141 ODG197133:ODG197141 ONC197133:ONC197141 OWY197133:OWY197141 PGU197133:PGU197141 PQQ197133:PQQ197141 QAM197133:QAM197141 QKI197133:QKI197141 QUE197133:QUE197141 REA197133:REA197141 RNW197133:RNW197141 RXS197133:RXS197141 SHO197133:SHO197141 SRK197133:SRK197141 TBG197133:TBG197141 TLC197133:TLC197141 TUY197133:TUY197141 UEU197133:UEU197141 UOQ197133:UOQ197141 UYM197133:UYM197141 VII197133:VII197141 VSE197133:VSE197141 WCA197133:WCA197141 WLW197133:WLW197141 WVS197133:WVS197141 K262123:K262131 JG262669:JG262677 TC262669:TC262677 ACY262669:ACY262677 AMU262669:AMU262677 AWQ262669:AWQ262677 BGM262669:BGM262677 BQI262669:BQI262677 CAE262669:CAE262677 CKA262669:CKA262677 CTW262669:CTW262677 DDS262669:DDS262677 DNO262669:DNO262677 DXK262669:DXK262677 EHG262669:EHG262677 ERC262669:ERC262677 FAY262669:FAY262677 FKU262669:FKU262677 FUQ262669:FUQ262677 GEM262669:GEM262677 GOI262669:GOI262677 GYE262669:GYE262677 HIA262669:HIA262677 HRW262669:HRW262677 IBS262669:IBS262677 ILO262669:ILO262677 IVK262669:IVK262677 JFG262669:JFG262677 JPC262669:JPC262677 JYY262669:JYY262677 KIU262669:KIU262677 KSQ262669:KSQ262677 LCM262669:LCM262677 LMI262669:LMI262677 LWE262669:LWE262677 MGA262669:MGA262677 MPW262669:MPW262677 MZS262669:MZS262677 NJO262669:NJO262677 NTK262669:NTK262677 ODG262669:ODG262677 ONC262669:ONC262677 OWY262669:OWY262677 PGU262669:PGU262677 PQQ262669:PQQ262677 QAM262669:QAM262677 QKI262669:QKI262677 QUE262669:QUE262677 REA262669:REA262677 RNW262669:RNW262677 RXS262669:RXS262677 SHO262669:SHO262677 SRK262669:SRK262677 TBG262669:TBG262677 TLC262669:TLC262677 TUY262669:TUY262677 UEU262669:UEU262677 UOQ262669:UOQ262677 UYM262669:UYM262677 VII262669:VII262677 VSE262669:VSE262677 WCA262669:WCA262677 WLW262669:WLW262677 WVS262669:WVS262677 K327659:K327667 JG328205:JG328213 TC328205:TC328213 ACY328205:ACY328213 AMU328205:AMU328213 AWQ328205:AWQ328213 BGM328205:BGM328213 BQI328205:BQI328213 CAE328205:CAE328213 CKA328205:CKA328213 CTW328205:CTW328213 DDS328205:DDS328213 DNO328205:DNO328213 DXK328205:DXK328213 EHG328205:EHG328213 ERC328205:ERC328213 FAY328205:FAY328213 FKU328205:FKU328213 FUQ328205:FUQ328213 GEM328205:GEM328213 GOI328205:GOI328213 GYE328205:GYE328213 HIA328205:HIA328213 HRW328205:HRW328213 IBS328205:IBS328213 ILO328205:ILO328213 IVK328205:IVK328213 JFG328205:JFG328213 JPC328205:JPC328213 JYY328205:JYY328213 KIU328205:KIU328213 KSQ328205:KSQ328213 LCM328205:LCM328213 LMI328205:LMI328213 LWE328205:LWE328213 MGA328205:MGA328213 MPW328205:MPW328213 MZS328205:MZS328213 NJO328205:NJO328213 NTK328205:NTK328213 ODG328205:ODG328213 ONC328205:ONC328213 OWY328205:OWY328213 PGU328205:PGU328213 PQQ328205:PQQ328213 QAM328205:QAM328213 QKI328205:QKI328213 QUE328205:QUE328213 REA328205:REA328213 RNW328205:RNW328213 RXS328205:RXS328213 SHO328205:SHO328213 SRK328205:SRK328213 TBG328205:TBG328213 TLC328205:TLC328213 TUY328205:TUY328213 UEU328205:UEU328213 UOQ328205:UOQ328213 UYM328205:UYM328213 VII328205:VII328213 VSE328205:VSE328213 WCA328205:WCA328213 WLW328205:WLW328213 WVS328205:WVS328213 K393195:K393203 JG393741:JG393749 TC393741:TC393749 ACY393741:ACY393749 AMU393741:AMU393749 AWQ393741:AWQ393749 BGM393741:BGM393749 BQI393741:BQI393749 CAE393741:CAE393749 CKA393741:CKA393749 CTW393741:CTW393749 DDS393741:DDS393749 DNO393741:DNO393749 DXK393741:DXK393749 EHG393741:EHG393749 ERC393741:ERC393749 FAY393741:FAY393749 FKU393741:FKU393749 FUQ393741:FUQ393749 GEM393741:GEM393749 GOI393741:GOI393749 GYE393741:GYE393749 HIA393741:HIA393749 HRW393741:HRW393749 IBS393741:IBS393749 ILO393741:ILO393749 IVK393741:IVK393749 JFG393741:JFG393749 JPC393741:JPC393749 JYY393741:JYY393749 KIU393741:KIU393749 KSQ393741:KSQ393749 LCM393741:LCM393749 LMI393741:LMI393749 LWE393741:LWE393749 MGA393741:MGA393749 MPW393741:MPW393749 MZS393741:MZS393749 NJO393741:NJO393749 NTK393741:NTK393749 ODG393741:ODG393749 ONC393741:ONC393749 OWY393741:OWY393749 PGU393741:PGU393749 PQQ393741:PQQ393749 QAM393741:QAM393749 QKI393741:QKI393749 QUE393741:QUE393749 REA393741:REA393749 RNW393741:RNW393749 RXS393741:RXS393749 SHO393741:SHO393749 SRK393741:SRK393749 TBG393741:TBG393749 TLC393741:TLC393749 TUY393741:TUY393749 UEU393741:UEU393749 UOQ393741:UOQ393749 UYM393741:UYM393749 VII393741:VII393749 VSE393741:VSE393749 WCA393741:WCA393749 WLW393741:WLW393749 WVS393741:WVS393749 K458731:K458739 JG459277:JG459285 TC459277:TC459285 ACY459277:ACY459285 AMU459277:AMU459285 AWQ459277:AWQ459285 BGM459277:BGM459285 BQI459277:BQI459285 CAE459277:CAE459285 CKA459277:CKA459285 CTW459277:CTW459285 DDS459277:DDS459285 DNO459277:DNO459285 DXK459277:DXK459285 EHG459277:EHG459285 ERC459277:ERC459285 FAY459277:FAY459285 FKU459277:FKU459285 FUQ459277:FUQ459285 GEM459277:GEM459285 GOI459277:GOI459285 GYE459277:GYE459285 HIA459277:HIA459285 HRW459277:HRW459285 IBS459277:IBS459285 ILO459277:ILO459285 IVK459277:IVK459285 JFG459277:JFG459285 JPC459277:JPC459285 JYY459277:JYY459285 KIU459277:KIU459285 KSQ459277:KSQ459285 LCM459277:LCM459285 LMI459277:LMI459285 LWE459277:LWE459285 MGA459277:MGA459285 MPW459277:MPW459285 MZS459277:MZS459285 NJO459277:NJO459285 NTK459277:NTK459285 ODG459277:ODG459285 ONC459277:ONC459285 OWY459277:OWY459285 PGU459277:PGU459285 PQQ459277:PQQ459285 QAM459277:QAM459285 QKI459277:QKI459285 QUE459277:QUE459285 REA459277:REA459285 RNW459277:RNW459285 RXS459277:RXS459285 SHO459277:SHO459285 SRK459277:SRK459285 TBG459277:TBG459285 TLC459277:TLC459285 TUY459277:TUY459285 UEU459277:UEU459285 UOQ459277:UOQ459285 UYM459277:UYM459285 VII459277:VII459285 VSE459277:VSE459285 WCA459277:WCA459285 WLW459277:WLW459285 WVS459277:WVS459285 K524267:K524275 JG524813:JG524821 TC524813:TC524821 ACY524813:ACY524821 AMU524813:AMU524821 AWQ524813:AWQ524821 BGM524813:BGM524821 BQI524813:BQI524821 CAE524813:CAE524821 CKA524813:CKA524821 CTW524813:CTW524821 DDS524813:DDS524821 DNO524813:DNO524821 DXK524813:DXK524821 EHG524813:EHG524821 ERC524813:ERC524821 FAY524813:FAY524821 FKU524813:FKU524821 FUQ524813:FUQ524821 GEM524813:GEM524821 GOI524813:GOI524821 GYE524813:GYE524821 HIA524813:HIA524821 HRW524813:HRW524821 IBS524813:IBS524821 ILO524813:ILO524821 IVK524813:IVK524821 JFG524813:JFG524821 JPC524813:JPC524821 JYY524813:JYY524821 KIU524813:KIU524821 KSQ524813:KSQ524821 LCM524813:LCM524821 LMI524813:LMI524821 LWE524813:LWE524821 MGA524813:MGA524821 MPW524813:MPW524821 MZS524813:MZS524821 NJO524813:NJO524821 NTK524813:NTK524821 ODG524813:ODG524821 ONC524813:ONC524821 OWY524813:OWY524821 PGU524813:PGU524821 PQQ524813:PQQ524821 QAM524813:QAM524821 QKI524813:QKI524821 QUE524813:QUE524821 REA524813:REA524821 RNW524813:RNW524821 RXS524813:RXS524821 SHO524813:SHO524821 SRK524813:SRK524821 TBG524813:TBG524821 TLC524813:TLC524821 TUY524813:TUY524821 UEU524813:UEU524821 UOQ524813:UOQ524821 UYM524813:UYM524821 VII524813:VII524821 VSE524813:VSE524821 WCA524813:WCA524821 WLW524813:WLW524821 WVS524813:WVS524821 K589803:K589811 JG590349:JG590357 TC590349:TC590357 ACY590349:ACY590357 AMU590349:AMU590357 AWQ590349:AWQ590357 BGM590349:BGM590357 BQI590349:BQI590357 CAE590349:CAE590357 CKA590349:CKA590357 CTW590349:CTW590357 DDS590349:DDS590357 DNO590349:DNO590357 DXK590349:DXK590357 EHG590349:EHG590357 ERC590349:ERC590357 FAY590349:FAY590357 FKU590349:FKU590357 FUQ590349:FUQ590357 GEM590349:GEM590357 GOI590349:GOI590357 GYE590349:GYE590357 HIA590349:HIA590357 HRW590349:HRW590357 IBS590349:IBS590357 ILO590349:ILO590357 IVK590349:IVK590357 JFG590349:JFG590357 JPC590349:JPC590357 JYY590349:JYY590357 KIU590349:KIU590357 KSQ590349:KSQ590357 LCM590349:LCM590357 LMI590349:LMI590357 LWE590349:LWE590357 MGA590349:MGA590357 MPW590349:MPW590357 MZS590349:MZS590357 NJO590349:NJO590357 NTK590349:NTK590357 ODG590349:ODG590357 ONC590349:ONC590357 OWY590349:OWY590357 PGU590349:PGU590357 PQQ590349:PQQ590357 QAM590349:QAM590357 QKI590349:QKI590357 QUE590349:QUE590357 REA590349:REA590357 RNW590349:RNW590357 RXS590349:RXS590357 SHO590349:SHO590357 SRK590349:SRK590357 TBG590349:TBG590357 TLC590349:TLC590357 TUY590349:TUY590357 UEU590349:UEU590357 UOQ590349:UOQ590357 UYM590349:UYM590357 VII590349:VII590357 VSE590349:VSE590357 WCA590349:WCA590357 WLW590349:WLW590357 WVS590349:WVS590357 K655339:K655347 JG655885:JG655893 TC655885:TC655893 ACY655885:ACY655893 AMU655885:AMU655893 AWQ655885:AWQ655893 BGM655885:BGM655893 BQI655885:BQI655893 CAE655885:CAE655893 CKA655885:CKA655893 CTW655885:CTW655893 DDS655885:DDS655893 DNO655885:DNO655893 DXK655885:DXK655893 EHG655885:EHG655893 ERC655885:ERC655893 FAY655885:FAY655893 FKU655885:FKU655893 FUQ655885:FUQ655893 GEM655885:GEM655893 GOI655885:GOI655893 GYE655885:GYE655893 HIA655885:HIA655893 HRW655885:HRW655893 IBS655885:IBS655893 ILO655885:ILO655893 IVK655885:IVK655893 JFG655885:JFG655893 JPC655885:JPC655893 JYY655885:JYY655893 KIU655885:KIU655893 KSQ655885:KSQ655893 LCM655885:LCM655893 LMI655885:LMI655893 LWE655885:LWE655893 MGA655885:MGA655893 MPW655885:MPW655893 MZS655885:MZS655893 NJO655885:NJO655893 NTK655885:NTK655893 ODG655885:ODG655893 ONC655885:ONC655893 OWY655885:OWY655893 PGU655885:PGU655893 PQQ655885:PQQ655893 QAM655885:QAM655893 QKI655885:QKI655893 QUE655885:QUE655893 REA655885:REA655893 RNW655885:RNW655893 RXS655885:RXS655893 SHO655885:SHO655893 SRK655885:SRK655893 TBG655885:TBG655893 TLC655885:TLC655893 TUY655885:TUY655893 UEU655885:UEU655893 UOQ655885:UOQ655893 UYM655885:UYM655893 VII655885:VII655893 VSE655885:VSE655893 WCA655885:WCA655893 WLW655885:WLW655893 WVS655885:WVS655893 K720875:K720883 JG721421:JG721429 TC721421:TC721429 ACY721421:ACY721429 AMU721421:AMU721429 AWQ721421:AWQ721429 BGM721421:BGM721429 BQI721421:BQI721429 CAE721421:CAE721429 CKA721421:CKA721429 CTW721421:CTW721429 DDS721421:DDS721429 DNO721421:DNO721429 DXK721421:DXK721429 EHG721421:EHG721429 ERC721421:ERC721429 FAY721421:FAY721429 FKU721421:FKU721429 FUQ721421:FUQ721429 GEM721421:GEM721429 GOI721421:GOI721429 GYE721421:GYE721429 HIA721421:HIA721429 HRW721421:HRW721429 IBS721421:IBS721429 ILO721421:ILO721429 IVK721421:IVK721429 JFG721421:JFG721429 JPC721421:JPC721429 JYY721421:JYY721429 KIU721421:KIU721429 KSQ721421:KSQ721429 LCM721421:LCM721429 LMI721421:LMI721429 LWE721421:LWE721429 MGA721421:MGA721429 MPW721421:MPW721429 MZS721421:MZS721429 NJO721421:NJO721429 NTK721421:NTK721429 ODG721421:ODG721429 ONC721421:ONC721429 OWY721421:OWY721429 PGU721421:PGU721429 PQQ721421:PQQ721429 QAM721421:QAM721429 QKI721421:QKI721429 QUE721421:QUE721429 REA721421:REA721429 RNW721421:RNW721429 RXS721421:RXS721429 SHO721421:SHO721429 SRK721421:SRK721429 TBG721421:TBG721429 TLC721421:TLC721429 TUY721421:TUY721429 UEU721421:UEU721429 UOQ721421:UOQ721429 UYM721421:UYM721429 VII721421:VII721429 VSE721421:VSE721429 WCA721421:WCA721429 WLW721421:WLW721429 WVS721421:WVS721429 K786411:K786419 JG786957:JG786965 TC786957:TC786965 ACY786957:ACY786965 AMU786957:AMU786965 AWQ786957:AWQ786965 BGM786957:BGM786965 BQI786957:BQI786965 CAE786957:CAE786965 CKA786957:CKA786965 CTW786957:CTW786965 DDS786957:DDS786965 DNO786957:DNO786965 DXK786957:DXK786965 EHG786957:EHG786965 ERC786957:ERC786965 FAY786957:FAY786965 FKU786957:FKU786965 FUQ786957:FUQ786965 GEM786957:GEM786965 GOI786957:GOI786965 GYE786957:GYE786965 HIA786957:HIA786965 HRW786957:HRW786965 IBS786957:IBS786965 ILO786957:ILO786965 IVK786957:IVK786965 JFG786957:JFG786965 JPC786957:JPC786965 JYY786957:JYY786965 KIU786957:KIU786965 KSQ786957:KSQ786965 LCM786957:LCM786965 LMI786957:LMI786965 LWE786957:LWE786965 MGA786957:MGA786965 MPW786957:MPW786965 MZS786957:MZS786965 NJO786957:NJO786965 NTK786957:NTK786965 ODG786957:ODG786965 ONC786957:ONC786965 OWY786957:OWY786965 PGU786957:PGU786965 PQQ786957:PQQ786965 QAM786957:QAM786965 QKI786957:QKI786965 QUE786957:QUE786965 REA786957:REA786965 RNW786957:RNW786965 RXS786957:RXS786965 SHO786957:SHO786965 SRK786957:SRK786965 TBG786957:TBG786965 TLC786957:TLC786965 TUY786957:TUY786965 UEU786957:UEU786965 UOQ786957:UOQ786965 UYM786957:UYM786965 VII786957:VII786965 VSE786957:VSE786965 WCA786957:WCA786965 WLW786957:WLW786965 WVS786957:WVS786965 K851947:K851955 JG852493:JG852501 TC852493:TC852501 ACY852493:ACY852501 AMU852493:AMU852501 AWQ852493:AWQ852501 BGM852493:BGM852501 BQI852493:BQI852501 CAE852493:CAE852501 CKA852493:CKA852501 CTW852493:CTW852501 DDS852493:DDS852501 DNO852493:DNO852501 DXK852493:DXK852501 EHG852493:EHG852501 ERC852493:ERC852501 FAY852493:FAY852501 FKU852493:FKU852501 FUQ852493:FUQ852501 GEM852493:GEM852501 GOI852493:GOI852501 GYE852493:GYE852501 HIA852493:HIA852501 HRW852493:HRW852501 IBS852493:IBS852501 ILO852493:ILO852501 IVK852493:IVK852501 JFG852493:JFG852501 JPC852493:JPC852501 JYY852493:JYY852501 KIU852493:KIU852501 KSQ852493:KSQ852501 LCM852493:LCM852501 LMI852493:LMI852501 LWE852493:LWE852501 MGA852493:MGA852501 MPW852493:MPW852501 MZS852493:MZS852501 NJO852493:NJO852501 NTK852493:NTK852501 ODG852493:ODG852501 ONC852493:ONC852501 OWY852493:OWY852501 PGU852493:PGU852501 PQQ852493:PQQ852501 QAM852493:QAM852501 QKI852493:QKI852501 QUE852493:QUE852501 REA852493:REA852501 RNW852493:RNW852501 RXS852493:RXS852501 SHO852493:SHO852501 SRK852493:SRK852501 TBG852493:TBG852501 TLC852493:TLC852501 TUY852493:TUY852501 UEU852493:UEU852501 UOQ852493:UOQ852501 UYM852493:UYM852501 VII852493:VII852501 VSE852493:VSE852501 WCA852493:WCA852501 WLW852493:WLW852501 WVS852493:WVS852501 K917483:K917491 JG918029:JG918037 TC918029:TC918037 ACY918029:ACY918037 AMU918029:AMU918037 AWQ918029:AWQ918037 BGM918029:BGM918037 BQI918029:BQI918037 CAE918029:CAE918037 CKA918029:CKA918037 CTW918029:CTW918037 DDS918029:DDS918037 DNO918029:DNO918037 DXK918029:DXK918037 EHG918029:EHG918037 ERC918029:ERC918037 FAY918029:FAY918037 FKU918029:FKU918037 FUQ918029:FUQ918037 GEM918029:GEM918037 GOI918029:GOI918037 GYE918029:GYE918037 HIA918029:HIA918037 HRW918029:HRW918037 IBS918029:IBS918037 ILO918029:ILO918037 IVK918029:IVK918037 JFG918029:JFG918037 JPC918029:JPC918037 JYY918029:JYY918037 KIU918029:KIU918037 KSQ918029:KSQ918037 LCM918029:LCM918037 LMI918029:LMI918037 LWE918029:LWE918037 MGA918029:MGA918037 MPW918029:MPW918037 MZS918029:MZS918037 NJO918029:NJO918037 NTK918029:NTK918037 ODG918029:ODG918037 ONC918029:ONC918037 OWY918029:OWY918037 PGU918029:PGU918037 PQQ918029:PQQ918037 QAM918029:QAM918037 QKI918029:QKI918037 QUE918029:QUE918037 REA918029:REA918037 RNW918029:RNW918037 RXS918029:RXS918037 SHO918029:SHO918037 SRK918029:SRK918037 TBG918029:TBG918037 TLC918029:TLC918037 TUY918029:TUY918037 UEU918029:UEU918037 UOQ918029:UOQ918037 UYM918029:UYM918037 VII918029:VII918037 VSE918029:VSE918037 WCA918029:WCA918037 WLW918029:WLW918037 WVS918029:WVS918037 K983019:K983027 JG983565:JG983573 TC983565:TC983573 ACY983565:ACY983573 AMU983565:AMU983573 AWQ983565:AWQ983573 BGM983565:BGM983573 BQI983565:BQI983573 CAE983565:CAE983573 CKA983565:CKA983573 CTW983565:CTW983573 DDS983565:DDS983573 DNO983565:DNO983573 DXK983565:DXK983573 EHG983565:EHG983573 ERC983565:ERC983573 FAY983565:FAY983573 FKU983565:FKU983573 FUQ983565:FUQ983573 GEM983565:GEM983573 GOI983565:GOI983573 GYE983565:GYE983573 HIA983565:HIA983573 HRW983565:HRW983573 IBS983565:IBS983573 ILO983565:ILO983573 IVK983565:IVK983573 JFG983565:JFG983573 JPC983565:JPC983573 JYY983565:JYY983573 KIU983565:KIU983573 KSQ983565:KSQ983573 LCM983565:LCM983573 LMI983565:LMI983573 LWE983565:LWE983573 MGA983565:MGA983573 MPW983565:MPW983573 MZS983565:MZS983573 NJO983565:NJO983573 NTK983565:NTK983573 ODG983565:ODG983573 ONC983565:ONC983573 OWY983565:OWY983573 PGU983565:PGU983573 PQQ983565:PQQ983573 QAM983565:QAM983573 QKI983565:QKI983573 QUE983565:QUE983573 REA983565:REA983573 RNW983565:RNW983573 RXS983565:RXS983573 SHO983565:SHO983573 SRK983565:SRK983573 TBG983565:TBG983573 TLC983565:TLC983573 TUY983565:TUY983573 UEU983565:UEU983573 UOQ983565:UOQ983573 UYM983565:UYM983573 VII983565:VII983573 VSE983565:VSE983573 WCA983565:WCA983573 WLW983565:WLW983573 WVS983565:WVS983573 K65505:K65506 JG66051:JG66052 TC66051:TC66052 ACY66051:ACY66052 AMU66051:AMU66052 AWQ66051:AWQ66052 BGM66051:BGM66052 BQI66051:BQI66052 CAE66051:CAE66052 CKA66051:CKA66052 CTW66051:CTW66052 DDS66051:DDS66052 DNO66051:DNO66052 DXK66051:DXK66052 EHG66051:EHG66052 ERC66051:ERC66052 FAY66051:FAY66052 FKU66051:FKU66052 FUQ66051:FUQ66052 GEM66051:GEM66052 GOI66051:GOI66052 GYE66051:GYE66052 HIA66051:HIA66052 HRW66051:HRW66052 IBS66051:IBS66052 ILO66051:ILO66052 IVK66051:IVK66052 JFG66051:JFG66052 JPC66051:JPC66052 JYY66051:JYY66052 KIU66051:KIU66052 KSQ66051:KSQ66052 LCM66051:LCM66052 LMI66051:LMI66052 LWE66051:LWE66052 MGA66051:MGA66052 MPW66051:MPW66052 MZS66051:MZS66052 NJO66051:NJO66052 NTK66051:NTK66052 ODG66051:ODG66052 ONC66051:ONC66052 OWY66051:OWY66052 PGU66051:PGU66052 PQQ66051:PQQ66052 QAM66051:QAM66052 QKI66051:QKI66052 QUE66051:QUE66052 REA66051:REA66052 RNW66051:RNW66052 RXS66051:RXS66052 SHO66051:SHO66052 SRK66051:SRK66052 TBG66051:TBG66052 TLC66051:TLC66052 TUY66051:TUY66052 UEU66051:UEU66052 UOQ66051:UOQ66052 UYM66051:UYM66052 VII66051:VII66052 VSE66051:VSE66052 WCA66051:WCA66052 WLW66051:WLW66052 WVS66051:WVS66052 K131041:K131042 JG131587:JG131588 TC131587:TC131588 ACY131587:ACY131588 AMU131587:AMU131588 AWQ131587:AWQ131588 BGM131587:BGM131588 BQI131587:BQI131588 CAE131587:CAE131588 CKA131587:CKA131588 CTW131587:CTW131588 DDS131587:DDS131588 DNO131587:DNO131588 DXK131587:DXK131588 EHG131587:EHG131588 ERC131587:ERC131588 FAY131587:FAY131588 FKU131587:FKU131588 FUQ131587:FUQ131588 GEM131587:GEM131588 GOI131587:GOI131588 GYE131587:GYE131588 HIA131587:HIA131588 HRW131587:HRW131588 IBS131587:IBS131588 ILO131587:ILO131588 IVK131587:IVK131588 JFG131587:JFG131588 JPC131587:JPC131588 JYY131587:JYY131588 KIU131587:KIU131588 KSQ131587:KSQ131588 LCM131587:LCM131588 LMI131587:LMI131588 LWE131587:LWE131588 MGA131587:MGA131588 MPW131587:MPW131588 MZS131587:MZS131588 NJO131587:NJO131588 NTK131587:NTK131588 ODG131587:ODG131588 ONC131587:ONC131588 OWY131587:OWY131588 PGU131587:PGU131588 PQQ131587:PQQ131588 QAM131587:QAM131588 QKI131587:QKI131588 QUE131587:QUE131588 REA131587:REA131588 RNW131587:RNW131588 RXS131587:RXS131588 SHO131587:SHO131588 SRK131587:SRK131588 TBG131587:TBG131588 TLC131587:TLC131588 TUY131587:TUY131588 UEU131587:UEU131588 UOQ131587:UOQ131588 UYM131587:UYM131588 VII131587:VII131588 VSE131587:VSE131588 WCA131587:WCA131588 WLW131587:WLW131588 WVS131587:WVS131588 K196577:K196578 JG197123:JG197124 TC197123:TC197124 ACY197123:ACY197124 AMU197123:AMU197124 AWQ197123:AWQ197124 BGM197123:BGM197124 BQI197123:BQI197124 CAE197123:CAE197124 CKA197123:CKA197124 CTW197123:CTW197124 DDS197123:DDS197124 DNO197123:DNO197124 DXK197123:DXK197124 EHG197123:EHG197124 ERC197123:ERC197124 FAY197123:FAY197124 FKU197123:FKU197124 FUQ197123:FUQ197124 GEM197123:GEM197124 GOI197123:GOI197124 GYE197123:GYE197124 HIA197123:HIA197124 HRW197123:HRW197124 IBS197123:IBS197124 ILO197123:ILO197124 IVK197123:IVK197124 JFG197123:JFG197124 JPC197123:JPC197124 JYY197123:JYY197124 KIU197123:KIU197124 KSQ197123:KSQ197124 LCM197123:LCM197124 LMI197123:LMI197124 LWE197123:LWE197124 MGA197123:MGA197124 MPW197123:MPW197124 MZS197123:MZS197124 NJO197123:NJO197124 NTK197123:NTK197124 ODG197123:ODG197124 ONC197123:ONC197124 OWY197123:OWY197124 PGU197123:PGU197124 PQQ197123:PQQ197124 QAM197123:QAM197124 QKI197123:QKI197124 QUE197123:QUE197124 REA197123:REA197124 RNW197123:RNW197124 RXS197123:RXS197124 SHO197123:SHO197124 SRK197123:SRK197124 TBG197123:TBG197124 TLC197123:TLC197124 TUY197123:TUY197124 UEU197123:UEU197124 UOQ197123:UOQ197124 UYM197123:UYM197124 VII197123:VII197124 VSE197123:VSE197124 WCA197123:WCA197124 WLW197123:WLW197124 WVS197123:WVS197124 K262113:K262114 JG262659:JG262660 TC262659:TC262660 ACY262659:ACY262660 AMU262659:AMU262660 AWQ262659:AWQ262660 BGM262659:BGM262660 BQI262659:BQI262660 CAE262659:CAE262660 CKA262659:CKA262660 CTW262659:CTW262660 DDS262659:DDS262660 DNO262659:DNO262660 DXK262659:DXK262660 EHG262659:EHG262660 ERC262659:ERC262660 FAY262659:FAY262660 FKU262659:FKU262660 FUQ262659:FUQ262660 GEM262659:GEM262660 GOI262659:GOI262660 GYE262659:GYE262660 HIA262659:HIA262660 HRW262659:HRW262660 IBS262659:IBS262660 ILO262659:ILO262660 IVK262659:IVK262660 JFG262659:JFG262660 JPC262659:JPC262660 JYY262659:JYY262660 KIU262659:KIU262660 KSQ262659:KSQ262660 LCM262659:LCM262660 LMI262659:LMI262660 LWE262659:LWE262660 MGA262659:MGA262660 MPW262659:MPW262660 MZS262659:MZS262660 NJO262659:NJO262660 NTK262659:NTK262660 ODG262659:ODG262660 ONC262659:ONC262660 OWY262659:OWY262660 PGU262659:PGU262660 PQQ262659:PQQ262660 QAM262659:QAM262660 QKI262659:QKI262660 QUE262659:QUE262660 REA262659:REA262660 RNW262659:RNW262660 RXS262659:RXS262660 SHO262659:SHO262660 SRK262659:SRK262660 TBG262659:TBG262660 TLC262659:TLC262660 TUY262659:TUY262660 UEU262659:UEU262660 UOQ262659:UOQ262660 UYM262659:UYM262660 VII262659:VII262660 VSE262659:VSE262660 WCA262659:WCA262660 WLW262659:WLW262660 WVS262659:WVS262660 K327649:K327650 JG328195:JG328196 TC328195:TC328196 ACY328195:ACY328196 AMU328195:AMU328196 AWQ328195:AWQ328196 BGM328195:BGM328196 BQI328195:BQI328196 CAE328195:CAE328196 CKA328195:CKA328196 CTW328195:CTW328196 DDS328195:DDS328196 DNO328195:DNO328196 DXK328195:DXK328196 EHG328195:EHG328196 ERC328195:ERC328196 FAY328195:FAY328196 FKU328195:FKU328196 FUQ328195:FUQ328196 GEM328195:GEM328196 GOI328195:GOI328196 GYE328195:GYE328196 HIA328195:HIA328196 HRW328195:HRW328196 IBS328195:IBS328196 ILO328195:ILO328196 IVK328195:IVK328196 JFG328195:JFG328196 JPC328195:JPC328196 JYY328195:JYY328196 KIU328195:KIU328196 KSQ328195:KSQ328196 LCM328195:LCM328196 LMI328195:LMI328196 LWE328195:LWE328196 MGA328195:MGA328196 MPW328195:MPW328196 MZS328195:MZS328196 NJO328195:NJO328196 NTK328195:NTK328196 ODG328195:ODG328196 ONC328195:ONC328196 OWY328195:OWY328196 PGU328195:PGU328196 PQQ328195:PQQ328196 QAM328195:QAM328196 QKI328195:QKI328196 QUE328195:QUE328196 REA328195:REA328196 RNW328195:RNW328196 RXS328195:RXS328196 SHO328195:SHO328196 SRK328195:SRK328196 TBG328195:TBG328196 TLC328195:TLC328196 TUY328195:TUY328196 UEU328195:UEU328196 UOQ328195:UOQ328196 UYM328195:UYM328196 VII328195:VII328196 VSE328195:VSE328196 WCA328195:WCA328196 WLW328195:WLW328196 WVS328195:WVS328196 K393185:K393186 JG393731:JG393732 TC393731:TC393732 ACY393731:ACY393732 AMU393731:AMU393732 AWQ393731:AWQ393732 BGM393731:BGM393732 BQI393731:BQI393732 CAE393731:CAE393732 CKA393731:CKA393732 CTW393731:CTW393732 DDS393731:DDS393732 DNO393731:DNO393732 DXK393731:DXK393732 EHG393731:EHG393732 ERC393731:ERC393732 FAY393731:FAY393732 FKU393731:FKU393732 FUQ393731:FUQ393732 GEM393731:GEM393732 GOI393731:GOI393732 GYE393731:GYE393732 HIA393731:HIA393732 HRW393731:HRW393732 IBS393731:IBS393732 ILO393731:ILO393732 IVK393731:IVK393732 JFG393731:JFG393732 JPC393731:JPC393732 JYY393731:JYY393732 KIU393731:KIU393732 KSQ393731:KSQ393732 LCM393731:LCM393732 LMI393731:LMI393732 LWE393731:LWE393732 MGA393731:MGA393732 MPW393731:MPW393732 MZS393731:MZS393732 NJO393731:NJO393732 NTK393731:NTK393732 ODG393731:ODG393732 ONC393731:ONC393732 OWY393731:OWY393732 PGU393731:PGU393732 PQQ393731:PQQ393732 QAM393731:QAM393732 QKI393731:QKI393732 QUE393731:QUE393732 REA393731:REA393732 RNW393731:RNW393732 RXS393731:RXS393732 SHO393731:SHO393732 SRK393731:SRK393732 TBG393731:TBG393732 TLC393731:TLC393732 TUY393731:TUY393732 UEU393731:UEU393732 UOQ393731:UOQ393732 UYM393731:UYM393732 VII393731:VII393732 VSE393731:VSE393732 WCA393731:WCA393732 WLW393731:WLW393732 WVS393731:WVS393732 K458721:K458722 JG459267:JG459268 TC459267:TC459268 ACY459267:ACY459268 AMU459267:AMU459268 AWQ459267:AWQ459268 BGM459267:BGM459268 BQI459267:BQI459268 CAE459267:CAE459268 CKA459267:CKA459268 CTW459267:CTW459268 DDS459267:DDS459268 DNO459267:DNO459268 DXK459267:DXK459268 EHG459267:EHG459268 ERC459267:ERC459268 FAY459267:FAY459268 FKU459267:FKU459268 FUQ459267:FUQ459268 GEM459267:GEM459268 GOI459267:GOI459268 GYE459267:GYE459268 HIA459267:HIA459268 HRW459267:HRW459268 IBS459267:IBS459268 ILO459267:ILO459268 IVK459267:IVK459268 JFG459267:JFG459268 JPC459267:JPC459268 JYY459267:JYY459268 KIU459267:KIU459268 KSQ459267:KSQ459268 LCM459267:LCM459268 LMI459267:LMI459268 LWE459267:LWE459268 MGA459267:MGA459268 MPW459267:MPW459268 MZS459267:MZS459268 NJO459267:NJO459268 NTK459267:NTK459268 ODG459267:ODG459268 ONC459267:ONC459268 OWY459267:OWY459268 PGU459267:PGU459268 PQQ459267:PQQ459268 QAM459267:QAM459268 QKI459267:QKI459268 QUE459267:QUE459268 REA459267:REA459268 RNW459267:RNW459268 RXS459267:RXS459268 SHO459267:SHO459268 SRK459267:SRK459268 TBG459267:TBG459268 TLC459267:TLC459268 TUY459267:TUY459268 UEU459267:UEU459268 UOQ459267:UOQ459268 UYM459267:UYM459268 VII459267:VII459268 VSE459267:VSE459268 WCA459267:WCA459268 WLW459267:WLW459268 WVS459267:WVS459268 K524257:K524258 JG524803:JG524804 TC524803:TC524804 ACY524803:ACY524804 AMU524803:AMU524804 AWQ524803:AWQ524804 BGM524803:BGM524804 BQI524803:BQI524804 CAE524803:CAE524804 CKA524803:CKA524804 CTW524803:CTW524804 DDS524803:DDS524804 DNO524803:DNO524804 DXK524803:DXK524804 EHG524803:EHG524804 ERC524803:ERC524804 FAY524803:FAY524804 FKU524803:FKU524804 FUQ524803:FUQ524804 GEM524803:GEM524804 GOI524803:GOI524804 GYE524803:GYE524804 HIA524803:HIA524804 HRW524803:HRW524804 IBS524803:IBS524804 ILO524803:ILO524804 IVK524803:IVK524804 JFG524803:JFG524804 JPC524803:JPC524804 JYY524803:JYY524804 KIU524803:KIU524804 KSQ524803:KSQ524804 LCM524803:LCM524804 LMI524803:LMI524804 LWE524803:LWE524804 MGA524803:MGA524804 MPW524803:MPW524804 MZS524803:MZS524804 NJO524803:NJO524804 NTK524803:NTK524804 ODG524803:ODG524804 ONC524803:ONC524804 OWY524803:OWY524804 PGU524803:PGU524804 PQQ524803:PQQ524804 QAM524803:QAM524804 QKI524803:QKI524804 QUE524803:QUE524804 REA524803:REA524804 RNW524803:RNW524804 RXS524803:RXS524804 SHO524803:SHO524804 SRK524803:SRK524804 TBG524803:TBG524804 TLC524803:TLC524804 TUY524803:TUY524804 UEU524803:UEU524804 UOQ524803:UOQ524804 UYM524803:UYM524804 VII524803:VII524804 VSE524803:VSE524804 WCA524803:WCA524804 WLW524803:WLW524804 WVS524803:WVS524804 K589793:K589794 JG590339:JG590340 TC590339:TC590340 ACY590339:ACY590340 AMU590339:AMU590340 AWQ590339:AWQ590340 BGM590339:BGM590340 BQI590339:BQI590340 CAE590339:CAE590340 CKA590339:CKA590340 CTW590339:CTW590340 DDS590339:DDS590340 DNO590339:DNO590340 DXK590339:DXK590340 EHG590339:EHG590340 ERC590339:ERC590340 FAY590339:FAY590340 FKU590339:FKU590340 FUQ590339:FUQ590340 GEM590339:GEM590340 GOI590339:GOI590340 GYE590339:GYE590340 HIA590339:HIA590340 HRW590339:HRW590340 IBS590339:IBS590340 ILO590339:ILO590340 IVK590339:IVK590340 JFG590339:JFG590340 JPC590339:JPC590340 JYY590339:JYY590340 KIU590339:KIU590340 KSQ590339:KSQ590340 LCM590339:LCM590340 LMI590339:LMI590340 LWE590339:LWE590340 MGA590339:MGA590340 MPW590339:MPW590340 MZS590339:MZS590340 NJO590339:NJO590340 NTK590339:NTK590340 ODG590339:ODG590340 ONC590339:ONC590340 OWY590339:OWY590340 PGU590339:PGU590340 PQQ590339:PQQ590340 QAM590339:QAM590340 QKI590339:QKI590340 QUE590339:QUE590340 REA590339:REA590340 RNW590339:RNW590340 RXS590339:RXS590340 SHO590339:SHO590340 SRK590339:SRK590340 TBG590339:TBG590340 TLC590339:TLC590340 TUY590339:TUY590340 UEU590339:UEU590340 UOQ590339:UOQ590340 UYM590339:UYM590340 VII590339:VII590340 VSE590339:VSE590340 WCA590339:WCA590340 WLW590339:WLW590340 WVS590339:WVS590340 K655329:K655330 JG655875:JG655876 TC655875:TC655876 ACY655875:ACY655876 AMU655875:AMU655876 AWQ655875:AWQ655876 BGM655875:BGM655876 BQI655875:BQI655876 CAE655875:CAE655876 CKA655875:CKA655876 CTW655875:CTW655876 DDS655875:DDS655876 DNO655875:DNO655876 DXK655875:DXK655876 EHG655875:EHG655876 ERC655875:ERC655876 FAY655875:FAY655876 FKU655875:FKU655876 FUQ655875:FUQ655876 GEM655875:GEM655876 GOI655875:GOI655876 GYE655875:GYE655876 HIA655875:HIA655876 HRW655875:HRW655876 IBS655875:IBS655876 ILO655875:ILO655876 IVK655875:IVK655876 JFG655875:JFG655876 JPC655875:JPC655876 JYY655875:JYY655876 KIU655875:KIU655876 KSQ655875:KSQ655876 LCM655875:LCM655876 LMI655875:LMI655876 LWE655875:LWE655876 MGA655875:MGA655876 MPW655875:MPW655876 MZS655875:MZS655876 NJO655875:NJO655876 NTK655875:NTK655876 ODG655875:ODG655876 ONC655875:ONC655876 OWY655875:OWY655876 PGU655875:PGU655876 PQQ655875:PQQ655876 QAM655875:QAM655876 QKI655875:QKI655876 QUE655875:QUE655876 REA655875:REA655876 RNW655875:RNW655876 RXS655875:RXS655876 SHO655875:SHO655876 SRK655875:SRK655876 TBG655875:TBG655876 TLC655875:TLC655876 TUY655875:TUY655876 UEU655875:UEU655876 UOQ655875:UOQ655876 UYM655875:UYM655876 VII655875:VII655876 VSE655875:VSE655876 WCA655875:WCA655876 WLW655875:WLW655876 WVS655875:WVS655876 K720865:K720866 JG721411:JG721412 TC721411:TC721412 ACY721411:ACY721412 AMU721411:AMU721412 AWQ721411:AWQ721412 BGM721411:BGM721412 BQI721411:BQI721412 CAE721411:CAE721412 CKA721411:CKA721412 CTW721411:CTW721412 DDS721411:DDS721412 DNO721411:DNO721412 DXK721411:DXK721412 EHG721411:EHG721412 ERC721411:ERC721412 FAY721411:FAY721412 FKU721411:FKU721412 FUQ721411:FUQ721412 GEM721411:GEM721412 GOI721411:GOI721412 GYE721411:GYE721412 HIA721411:HIA721412 HRW721411:HRW721412 IBS721411:IBS721412 ILO721411:ILO721412 IVK721411:IVK721412 JFG721411:JFG721412 JPC721411:JPC721412 JYY721411:JYY721412 KIU721411:KIU721412 KSQ721411:KSQ721412 LCM721411:LCM721412 LMI721411:LMI721412 LWE721411:LWE721412 MGA721411:MGA721412 MPW721411:MPW721412 MZS721411:MZS721412 NJO721411:NJO721412 NTK721411:NTK721412 ODG721411:ODG721412 ONC721411:ONC721412 OWY721411:OWY721412 PGU721411:PGU721412 PQQ721411:PQQ721412 QAM721411:QAM721412 QKI721411:QKI721412 QUE721411:QUE721412 REA721411:REA721412 RNW721411:RNW721412 RXS721411:RXS721412 SHO721411:SHO721412 SRK721411:SRK721412 TBG721411:TBG721412 TLC721411:TLC721412 TUY721411:TUY721412 UEU721411:UEU721412 UOQ721411:UOQ721412 UYM721411:UYM721412 VII721411:VII721412 VSE721411:VSE721412 WCA721411:WCA721412 WLW721411:WLW721412 WVS721411:WVS721412 K786401:K786402 JG786947:JG786948 TC786947:TC786948 ACY786947:ACY786948 AMU786947:AMU786948 AWQ786947:AWQ786948 BGM786947:BGM786948 BQI786947:BQI786948 CAE786947:CAE786948 CKA786947:CKA786948 CTW786947:CTW786948 DDS786947:DDS786948 DNO786947:DNO786948 DXK786947:DXK786948 EHG786947:EHG786948 ERC786947:ERC786948 FAY786947:FAY786948 FKU786947:FKU786948 FUQ786947:FUQ786948 GEM786947:GEM786948 GOI786947:GOI786948 GYE786947:GYE786948 HIA786947:HIA786948 HRW786947:HRW786948 IBS786947:IBS786948 ILO786947:ILO786948 IVK786947:IVK786948 JFG786947:JFG786948 JPC786947:JPC786948 JYY786947:JYY786948 KIU786947:KIU786948 KSQ786947:KSQ786948 LCM786947:LCM786948 LMI786947:LMI786948 LWE786947:LWE786948 MGA786947:MGA786948 MPW786947:MPW786948 MZS786947:MZS786948 NJO786947:NJO786948 NTK786947:NTK786948 ODG786947:ODG786948 ONC786947:ONC786948 OWY786947:OWY786948 PGU786947:PGU786948 PQQ786947:PQQ786948 QAM786947:QAM786948 QKI786947:QKI786948 QUE786947:QUE786948 REA786947:REA786948 RNW786947:RNW786948 RXS786947:RXS786948 SHO786947:SHO786948 SRK786947:SRK786948 TBG786947:TBG786948 TLC786947:TLC786948 TUY786947:TUY786948 UEU786947:UEU786948 UOQ786947:UOQ786948 UYM786947:UYM786948 VII786947:VII786948 VSE786947:VSE786948 WCA786947:WCA786948 WLW786947:WLW786948 WVS786947:WVS786948 K851937:K851938 JG852483:JG852484 TC852483:TC852484 ACY852483:ACY852484 AMU852483:AMU852484 AWQ852483:AWQ852484 BGM852483:BGM852484 BQI852483:BQI852484 CAE852483:CAE852484 CKA852483:CKA852484 CTW852483:CTW852484 DDS852483:DDS852484 DNO852483:DNO852484 DXK852483:DXK852484 EHG852483:EHG852484 ERC852483:ERC852484 FAY852483:FAY852484 FKU852483:FKU852484 FUQ852483:FUQ852484 GEM852483:GEM852484 GOI852483:GOI852484 GYE852483:GYE852484 HIA852483:HIA852484 HRW852483:HRW852484 IBS852483:IBS852484 ILO852483:ILO852484 IVK852483:IVK852484 JFG852483:JFG852484 JPC852483:JPC852484 JYY852483:JYY852484 KIU852483:KIU852484 KSQ852483:KSQ852484 LCM852483:LCM852484 LMI852483:LMI852484 LWE852483:LWE852484 MGA852483:MGA852484 MPW852483:MPW852484 MZS852483:MZS852484 NJO852483:NJO852484 NTK852483:NTK852484 ODG852483:ODG852484 ONC852483:ONC852484 OWY852483:OWY852484 PGU852483:PGU852484 PQQ852483:PQQ852484 QAM852483:QAM852484 QKI852483:QKI852484 QUE852483:QUE852484 REA852483:REA852484 RNW852483:RNW852484 RXS852483:RXS852484 SHO852483:SHO852484 SRK852483:SRK852484 TBG852483:TBG852484 TLC852483:TLC852484 TUY852483:TUY852484 UEU852483:UEU852484 UOQ852483:UOQ852484 UYM852483:UYM852484 VII852483:VII852484 VSE852483:VSE852484 WCA852483:WCA852484 WLW852483:WLW852484 WVS852483:WVS852484 K917473:K917474 JG918019:JG918020 TC918019:TC918020 ACY918019:ACY918020 AMU918019:AMU918020 AWQ918019:AWQ918020 BGM918019:BGM918020 BQI918019:BQI918020 CAE918019:CAE918020 CKA918019:CKA918020 CTW918019:CTW918020 DDS918019:DDS918020 DNO918019:DNO918020 DXK918019:DXK918020 EHG918019:EHG918020 ERC918019:ERC918020 FAY918019:FAY918020 FKU918019:FKU918020 FUQ918019:FUQ918020 GEM918019:GEM918020 GOI918019:GOI918020 GYE918019:GYE918020 HIA918019:HIA918020 HRW918019:HRW918020 IBS918019:IBS918020 ILO918019:ILO918020 IVK918019:IVK918020 JFG918019:JFG918020 JPC918019:JPC918020 JYY918019:JYY918020 KIU918019:KIU918020 KSQ918019:KSQ918020 LCM918019:LCM918020 LMI918019:LMI918020 LWE918019:LWE918020 MGA918019:MGA918020 MPW918019:MPW918020 MZS918019:MZS918020 NJO918019:NJO918020 NTK918019:NTK918020 ODG918019:ODG918020 ONC918019:ONC918020 OWY918019:OWY918020 PGU918019:PGU918020 PQQ918019:PQQ918020 QAM918019:QAM918020 QKI918019:QKI918020 QUE918019:QUE918020 REA918019:REA918020 RNW918019:RNW918020 RXS918019:RXS918020 SHO918019:SHO918020 SRK918019:SRK918020 TBG918019:TBG918020 TLC918019:TLC918020 TUY918019:TUY918020 UEU918019:UEU918020 UOQ918019:UOQ918020 UYM918019:UYM918020 VII918019:VII918020 VSE918019:VSE918020 WCA918019:WCA918020 WLW918019:WLW918020 WVS918019:WVS918020 K983009:K983010 JG983555:JG983556 TC983555:TC983556 ACY983555:ACY983556 AMU983555:AMU983556 AWQ983555:AWQ983556 BGM983555:BGM983556 BQI983555:BQI983556 CAE983555:CAE983556 CKA983555:CKA983556 CTW983555:CTW983556 DDS983555:DDS983556 DNO983555:DNO983556 DXK983555:DXK983556 EHG983555:EHG983556 ERC983555:ERC983556 FAY983555:FAY983556 FKU983555:FKU983556 FUQ983555:FUQ983556 GEM983555:GEM983556 GOI983555:GOI983556 GYE983555:GYE983556 HIA983555:HIA983556 HRW983555:HRW983556 IBS983555:IBS983556 ILO983555:ILO983556 IVK983555:IVK983556 JFG983555:JFG983556 JPC983555:JPC983556 JYY983555:JYY983556 KIU983555:KIU983556 KSQ983555:KSQ983556 LCM983555:LCM983556 LMI983555:LMI983556 LWE983555:LWE983556 MGA983555:MGA983556 MPW983555:MPW983556 MZS983555:MZS983556 NJO983555:NJO983556 NTK983555:NTK983556 ODG983555:ODG983556 ONC983555:ONC983556 OWY983555:OWY983556 PGU983555:PGU983556 PQQ983555:PQQ983556 QAM983555:QAM983556 QKI983555:QKI983556 QUE983555:QUE983556 REA983555:REA983556 RNW983555:RNW983556 RXS983555:RXS983556 SHO983555:SHO983556 SRK983555:SRK983556 TBG983555:TBG983556 TLC983555:TLC983556 TUY983555:TUY983556 UEU983555:UEU983556 UOQ983555:UOQ983556 UYM983555:UYM983556 VII983555:VII983556 VSE983555:VSE983556 WCA983555:WCA983556 WLW983555:WLW983556 WVS983555:WVS983556 K65493:K65496 JG66039:JG66042 TC66039:TC66042 ACY66039:ACY66042 AMU66039:AMU66042 AWQ66039:AWQ66042 BGM66039:BGM66042 BQI66039:BQI66042 CAE66039:CAE66042 CKA66039:CKA66042 CTW66039:CTW66042 DDS66039:DDS66042 DNO66039:DNO66042 DXK66039:DXK66042 EHG66039:EHG66042 ERC66039:ERC66042 FAY66039:FAY66042 FKU66039:FKU66042 FUQ66039:FUQ66042 GEM66039:GEM66042 GOI66039:GOI66042 GYE66039:GYE66042 HIA66039:HIA66042 HRW66039:HRW66042 IBS66039:IBS66042 ILO66039:ILO66042 IVK66039:IVK66042 JFG66039:JFG66042 JPC66039:JPC66042 JYY66039:JYY66042 KIU66039:KIU66042 KSQ66039:KSQ66042 LCM66039:LCM66042 LMI66039:LMI66042 LWE66039:LWE66042 MGA66039:MGA66042 MPW66039:MPW66042 MZS66039:MZS66042 NJO66039:NJO66042 NTK66039:NTK66042 ODG66039:ODG66042 ONC66039:ONC66042 OWY66039:OWY66042 PGU66039:PGU66042 PQQ66039:PQQ66042 QAM66039:QAM66042 QKI66039:QKI66042 QUE66039:QUE66042 REA66039:REA66042 RNW66039:RNW66042 RXS66039:RXS66042 SHO66039:SHO66042 SRK66039:SRK66042 TBG66039:TBG66042 TLC66039:TLC66042 TUY66039:TUY66042 UEU66039:UEU66042 UOQ66039:UOQ66042 UYM66039:UYM66042 VII66039:VII66042 VSE66039:VSE66042 WCA66039:WCA66042 WLW66039:WLW66042 WVS66039:WVS66042 K131029:K131032 JG131575:JG131578 TC131575:TC131578 ACY131575:ACY131578 AMU131575:AMU131578 AWQ131575:AWQ131578 BGM131575:BGM131578 BQI131575:BQI131578 CAE131575:CAE131578 CKA131575:CKA131578 CTW131575:CTW131578 DDS131575:DDS131578 DNO131575:DNO131578 DXK131575:DXK131578 EHG131575:EHG131578 ERC131575:ERC131578 FAY131575:FAY131578 FKU131575:FKU131578 FUQ131575:FUQ131578 GEM131575:GEM131578 GOI131575:GOI131578 GYE131575:GYE131578 HIA131575:HIA131578 HRW131575:HRW131578 IBS131575:IBS131578 ILO131575:ILO131578 IVK131575:IVK131578 JFG131575:JFG131578 JPC131575:JPC131578 JYY131575:JYY131578 KIU131575:KIU131578 KSQ131575:KSQ131578 LCM131575:LCM131578 LMI131575:LMI131578 LWE131575:LWE131578 MGA131575:MGA131578 MPW131575:MPW131578 MZS131575:MZS131578 NJO131575:NJO131578 NTK131575:NTK131578 ODG131575:ODG131578 ONC131575:ONC131578 OWY131575:OWY131578 PGU131575:PGU131578 PQQ131575:PQQ131578 QAM131575:QAM131578 QKI131575:QKI131578 QUE131575:QUE131578 REA131575:REA131578 RNW131575:RNW131578 RXS131575:RXS131578 SHO131575:SHO131578 SRK131575:SRK131578 TBG131575:TBG131578 TLC131575:TLC131578 TUY131575:TUY131578 UEU131575:UEU131578 UOQ131575:UOQ131578 UYM131575:UYM131578 VII131575:VII131578 VSE131575:VSE131578 WCA131575:WCA131578 WLW131575:WLW131578 WVS131575:WVS131578 K196565:K196568 JG197111:JG197114 TC197111:TC197114 ACY197111:ACY197114 AMU197111:AMU197114 AWQ197111:AWQ197114 BGM197111:BGM197114 BQI197111:BQI197114 CAE197111:CAE197114 CKA197111:CKA197114 CTW197111:CTW197114 DDS197111:DDS197114 DNO197111:DNO197114 DXK197111:DXK197114 EHG197111:EHG197114 ERC197111:ERC197114 FAY197111:FAY197114 FKU197111:FKU197114 FUQ197111:FUQ197114 GEM197111:GEM197114 GOI197111:GOI197114 GYE197111:GYE197114 HIA197111:HIA197114 HRW197111:HRW197114 IBS197111:IBS197114 ILO197111:ILO197114 IVK197111:IVK197114 JFG197111:JFG197114 JPC197111:JPC197114 JYY197111:JYY197114 KIU197111:KIU197114 KSQ197111:KSQ197114 LCM197111:LCM197114 LMI197111:LMI197114 LWE197111:LWE197114 MGA197111:MGA197114 MPW197111:MPW197114 MZS197111:MZS197114 NJO197111:NJO197114 NTK197111:NTK197114 ODG197111:ODG197114 ONC197111:ONC197114 OWY197111:OWY197114 PGU197111:PGU197114 PQQ197111:PQQ197114 QAM197111:QAM197114 QKI197111:QKI197114 QUE197111:QUE197114 REA197111:REA197114 RNW197111:RNW197114 RXS197111:RXS197114 SHO197111:SHO197114 SRK197111:SRK197114 TBG197111:TBG197114 TLC197111:TLC197114 TUY197111:TUY197114 UEU197111:UEU197114 UOQ197111:UOQ197114 UYM197111:UYM197114 VII197111:VII197114 VSE197111:VSE197114 WCA197111:WCA197114 WLW197111:WLW197114 WVS197111:WVS197114 K262101:K262104 JG262647:JG262650 TC262647:TC262650 ACY262647:ACY262650 AMU262647:AMU262650 AWQ262647:AWQ262650 BGM262647:BGM262650 BQI262647:BQI262650 CAE262647:CAE262650 CKA262647:CKA262650 CTW262647:CTW262650 DDS262647:DDS262650 DNO262647:DNO262650 DXK262647:DXK262650 EHG262647:EHG262650 ERC262647:ERC262650 FAY262647:FAY262650 FKU262647:FKU262650 FUQ262647:FUQ262650 GEM262647:GEM262650 GOI262647:GOI262650 GYE262647:GYE262650 HIA262647:HIA262650 HRW262647:HRW262650 IBS262647:IBS262650 ILO262647:ILO262650 IVK262647:IVK262650 JFG262647:JFG262650 JPC262647:JPC262650 JYY262647:JYY262650 KIU262647:KIU262650 KSQ262647:KSQ262650 LCM262647:LCM262650 LMI262647:LMI262650 LWE262647:LWE262650 MGA262647:MGA262650 MPW262647:MPW262650 MZS262647:MZS262650 NJO262647:NJO262650 NTK262647:NTK262650 ODG262647:ODG262650 ONC262647:ONC262650 OWY262647:OWY262650 PGU262647:PGU262650 PQQ262647:PQQ262650 QAM262647:QAM262650 QKI262647:QKI262650 QUE262647:QUE262650 REA262647:REA262650 RNW262647:RNW262650 RXS262647:RXS262650 SHO262647:SHO262650 SRK262647:SRK262650 TBG262647:TBG262650 TLC262647:TLC262650 TUY262647:TUY262650 UEU262647:UEU262650 UOQ262647:UOQ262650 UYM262647:UYM262650 VII262647:VII262650 VSE262647:VSE262650 WCA262647:WCA262650 WLW262647:WLW262650 WVS262647:WVS262650 K327637:K327640 JG328183:JG328186 TC328183:TC328186 ACY328183:ACY328186 AMU328183:AMU328186 AWQ328183:AWQ328186 BGM328183:BGM328186 BQI328183:BQI328186 CAE328183:CAE328186 CKA328183:CKA328186 CTW328183:CTW328186 DDS328183:DDS328186 DNO328183:DNO328186 DXK328183:DXK328186 EHG328183:EHG328186 ERC328183:ERC328186 FAY328183:FAY328186 FKU328183:FKU328186 FUQ328183:FUQ328186 GEM328183:GEM328186 GOI328183:GOI328186 GYE328183:GYE328186 HIA328183:HIA328186 HRW328183:HRW328186 IBS328183:IBS328186 ILO328183:ILO328186 IVK328183:IVK328186 JFG328183:JFG328186 JPC328183:JPC328186 JYY328183:JYY328186 KIU328183:KIU328186 KSQ328183:KSQ328186 LCM328183:LCM328186 LMI328183:LMI328186 LWE328183:LWE328186 MGA328183:MGA328186 MPW328183:MPW328186 MZS328183:MZS328186 NJO328183:NJO328186 NTK328183:NTK328186 ODG328183:ODG328186 ONC328183:ONC328186 OWY328183:OWY328186 PGU328183:PGU328186 PQQ328183:PQQ328186 QAM328183:QAM328186 QKI328183:QKI328186 QUE328183:QUE328186 REA328183:REA328186 RNW328183:RNW328186 RXS328183:RXS328186 SHO328183:SHO328186 SRK328183:SRK328186 TBG328183:TBG328186 TLC328183:TLC328186 TUY328183:TUY328186 UEU328183:UEU328186 UOQ328183:UOQ328186 UYM328183:UYM328186 VII328183:VII328186 VSE328183:VSE328186 WCA328183:WCA328186 WLW328183:WLW328186 WVS328183:WVS328186 K393173:K393176 JG393719:JG393722 TC393719:TC393722 ACY393719:ACY393722 AMU393719:AMU393722 AWQ393719:AWQ393722 BGM393719:BGM393722 BQI393719:BQI393722 CAE393719:CAE393722 CKA393719:CKA393722 CTW393719:CTW393722 DDS393719:DDS393722 DNO393719:DNO393722 DXK393719:DXK393722 EHG393719:EHG393722 ERC393719:ERC393722 FAY393719:FAY393722 FKU393719:FKU393722 FUQ393719:FUQ393722 GEM393719:GEM393722 GOI393719:GOI393722 GYE393719:GYE393722 HIA393719:HIA393722 HRW393719:HRW393722 IBS393719:IBS393722 ILO393719:ILO393722 IVK393719:IVK393722 JFG393719:JFG393722 JPC393719:JPC393722 JYY393719:JYY393722 KIU393719:KIU393722 KSQ393719:KSQ393722 LCM393719:LCM393722 LMI393719:LMI393722 LWE393719:LWE393722 MGA393719:MGA393722 MPW393719:MPW393722 MZS393719:MZS393722 NJO393719:NJO393722 NTK393719:NTK393722 ODG393719:ODG393722 ONC393719:ONC393722 OWY393719:OWY393722 PGU393719:PGU393722 PQQ393719:PQQ393722 QAM393719:QAM393722 QKI393719:QKI393722 QUE393719:QUE393722 REA393719:REA393722 RNW393719:RNW393722 RXS393719:RXS393722 SHO393719:SHO393722 SRK393719:SRK393722 TBG393719:TBG393722 TLC393719:TLC393722 TUY393719:TUY393722 UEU393719:UEU393722 UOQ393719:UOQ393722 UYM393719:UYM393722 VII393719:VII393722 VSE393719:VSE393722 WCA393719:WCA393722 WLW393719:WLW393722 WVS393719:WVS393722 K458709:K458712 JG459255:JG459258 TC459255:TC459258 ACY459255:ACY459258 AMU459255:AMU459258 AWQ459255:AWQ459258 BGM459255:BGM459258 BQI459255:BQI459258 CAE459255:CAE459258 CKA459255:CKA459258 CTW459255:CTW459258 DDS459255:DDS459258 DNO459255:DNO459258 DXK459255:DXK459258 EHG459255:EHG459258 ERC459255:ERC459258 FAY459255:FAY459258 FKU459255:FKU459258 FUQ459255:FUQ459258 GEM459255:GEM459258 GOI459255:GOI459258 GYE459255:GYE459258 HIA459255:HIA459258 HRW459255:HRW459258 IBS459255:IBS459258 ILO459255:ILO459258 IVK459255:IVK459258 JFG459255:JFG459258 JPC459255:JPC459258 JYY459255:JYY459258 KIU459255:KIU459258 KSQ459255:KSQ459258 LCM459255:LCM459258 LMI459255:LMI459258 LWE459255:LWE459258 MGA459255:MGA459258 MPW459255:MPW459258 MZS459255:MZS459258 NJO459255:NJO459258 NTK459255:NTK459258 ODG459255:ODG459258 ONC459255:ONC459258 OWY459255:OWY459258 PGU459255:PGU459258 PQQ459255:PQQ459258 QAM459255:QAM459258 QKI459255:QKI459258 QUE459255:QUE459258 REA459255:REA459258 RNW459255:RNW459258 RXS459255:RXS459258 SHO459255:SHO459258 SRK459255:SRK459258 TBG459255:TBG459258 TLC459255:TLC459258 TUY459255:TUY459258 UEU459255:UEU459258 UOQ459255:UOQ459258 UYM459255:UYM459258 VII459255:VII459258 VSE459255:VSE459258 WCA459255:WCA459258 WLW459255:WLW459258 WVS459255:WVS459258 K524245:K524248 JG524791:JG524794 TC524791:TC524794 ACY524791:ACY524794 AMU524791:AMU524794 AWQ524791:AWQ524794 BGM524791:BGM524794 BQI524791:BQI524794 CAE524791:CAE524794 CKA524791:CKA524794 CTW524791:CTW524794 DDS524791:DDS524794 DNO524791:DNO524794 DXK524791:DXK524794 EHG524791:EHG524794 ERC524791:ERC524794 FAY524791:FAY524794 FKU524791:FKU524794 FUQ524791:FUQ524794 GEM524791:GEM524794 GOI524791:GOI524794 GYE524791:GYE524794 HIA524791:HIA524794 HRW524791:HRW524794 IBS524791:IBS524794 ILO524791:ILO524794 IVK524791:IVK524794 JFG524791:JFG524794 JPC524791:JPC524794 JYY524791:JYY524794 KIU524791:KIU524794 KSQ524791:KSQ524794 LCM524791:LCM524794 LMI524791:LMI524794 LWE524791:LWE524794 MGA524791:MGA524794 MPW524791:MPW524794 MZS524791:MZS524794 NJO524791:NJO524794 NTK524791:NTK524794 ODG524791:ODG524794 ONC524791:ONC524794 OWY524791:OWY524794 PGU524791:PGU524794 PQQ524791:PQQ524794 QAM524791:QAM524794 QKI524791:QKI524794 QUE524791:QUE524794 REA524791:REA524794 RNW524791:RNW524794 RXS524791:RXS524794 SHO524791:SHO524794 SRK524791:SRK524794 TBG524791:TBG524794 TLC524791:TLC524794 TUY524791:TUY524794 UEU524791:UEU524794 UOQ524791:UOQ524794 UYM524791:UYM524794 VII524791:VII524794 VSE524791:VSE524794 WCA524791:WCA524794 WLW524791:WLW524794 WVS524791:WVS524794 K589781:K589784 JG590327:JG590330 TC590327:TC590330 ACY590327:ACY590330 AMU590327:AMU590330 AWQ590327:AWQ590330 BGM590327:BGM590330 BQI590327:BQI590330 CAE590327:CAE590330 CKA590327:CKA590330 CTW590327:CTW590330 DDS590327:DDS590330 DNO590327:DNO590330 DXK590327:DXK590330 EHG590327:EHG590330 ERC590327:ERC590330 FAY590327:FAY590330 FKU590327:FKU590330 FUQ590327:FUQ590330 GEM590327:GEM590330 GOI590327:GOI590330 GYE590327:GYE590330 HIA590327:HIA590330 HRW590327:HRW590330 IBS590327:IBS590330 ILO590327:ILO590330 IVK590327:IVK590330 JFG590327:JFG590330 JPC590327:JPC590330 JYY590327:JYY590330 KIU590327:KIU590330 KSQ590327:KSQ590330 LCM590327:LCM590330 LMI590327:LMI590330 LWE590327:LWE590330 MGA590327:MGA590330 MPW590327:MPW590330 MZS590327:MZS590330 NJO590327:NJO590330 NTK590327:NTK590330 ODG590327:ODG590330 ONC590327:ONC590330 OWY590327:OWY590330 PGU590327:PGU590330 PQQ590327:PQQ590330 QAM590327:QAM590330 QKI590327:QKI590330 QUE590327:QUE590330 REA590327:REA590330 RNW590327:RNW590330 RXS590327:RXS590330 SHO590327:SHO590330 SRK590327:SRK590330 TBG590327:TBG590330 TLC590327:TLC590330 TUY590327:TUY590330 UEU590327:UEU590330 UOQ590327:UOQ590330 UYM590327:UYM590330 VII590327:VII590330 VSE590327:VSE590330 WCA590327:WCA590330 WLW590327:WLW590330 WVS590327:WVS590330 K655317:K655320 JG655863:JG655866 TC655863:TC655866 ACY655863:ACY655866 AMU655863:AMU655866 AWQ655863:AWQ655866 BGM655863:BGM655866 BQI655863:BQI655866 CAE655863:CAE655866 CKA655863:CKA655866 CTW655863:CTW655866 DDS655863:DDS655866 DNO655863:DNO655866 DXK655863:DXK655866 EHG655863:EHG655866 ERC655863:ERC655866 FAY655863:FAY655866 FKU655863:FKU655866 FUQ655863:FUQ655866 GEM655863:GEM655866 GOI655863:GOI655866 GYE655863:GYE655866 HIA655863:HIA655866 HRW655863:HRW655866 IBS655863:IBS655866 ILO655863:ILO655866 IVK655863:IVK655866 JFG655863:JFG655866 JPC655863:JPC655866 JYY655863:JYY655866 KIU655863:KIU655866 KSQ655863:KSQ655866 LCM655863:LCM655866 LMI655863:LMI655866 LWE655863:LWE655866 MGA655863:MGA655866 MPW655863:MPW655866 MZS655863:MZS655866 NJO655863:NJO655866 NTK655863:NTK655866 ODG655863:ODG655866 ONC655863:ONC655866 OWY655863:OWY655866 PGU655863:PGU655866 PQQ655863:PQQ655866 QAM655863:QAM655866 QKI655863:QKI655866 QUE655863:QUE655866 REA655863:REA655866 RNW655863:RNW655866 RXS655863:RXS655866 SHO655863:SHO655866 SRK655863:SRK655866 TBG655863:TBG655866 TLC655863:TLC655866 TUY655863:TUY655866 UEU655863:UEU655866 UOQ655863:UOQ655866 UYM655863:UYM655866 VII655863:VII655866 VSE655863:VSE655866 WCA655863:WCA655866 WLW655863:WLW655866 WVS655863:WVS655866 K720853:K720856 JG721399:JG721402 TC721399:TC721402 ACY721399:ACY721402 AMU721399:AMU721402 AWQ721399:AWQ721402 BGM721399:BGM721402 BQI721399:BQI721402 CAE721399:CAE721402 CKA721399:CKA721402 CTW721399:CTW721402 DDS721399:DDS721402 DNO721399:DNO721402 DXK721399:DXK721402 EHG721399:EHG721402 ERC721399:ERC721402 FAY721399:FAY721402 FKU721399:FKU721402 FUQ721399:FUQ721402 GEM721399:GEM721402 GOI721399:GOI721402 GYE721399:GYE721402 HIA721399:HIA721402 HRW721399:HRW721402 IBS721399:IBS721402 ILO721399:ILO721402 IVK721399:IVK721402 JFG721399:JFG721402 JPC721399:JPC721402 JYY721399:JYY721402 KIU721399:KIU721402 KSQ721399:KSQ721402 LCM721399:LCM721402 LMI721399:LMI721402 LWE721399:LWE721402 MGA721399:MGA721402 MPW721399:MPW721402 MZS721399:MZS721402 NJO721399:NJO721402 NTK721399:NTK721402 ODG721399:ODG721402 ONC721399:ONC721402 OWY721399:OWY721402 PGU721399:PGU721402 PQQ721399:PQQ721402 QAM721399:QAM721402 QKI721399:QKI721402 QUE721399:QUE721402 REA721399:REA721402 RNW721399:RNW721402 RXS721399:RXS721402 SHO721399:SHO721402 SRK721399:SRK721402 TBG721399:TBG721402 TLC721399:TLC721402 TUY721399:TUY721402 UEU721399:UEU721402 UOQ721399:UOQ721402 UYM721399:UYM721402 VII721399:VII721402 VSE721399:VSE721402 WCA721399:WCA721402 WLW721399:WLW721402 WVS721399:WVS721402 K786389:K786392 JG786935:JG786938 TC786935:TC786938 ACY786935:ACY786938 AMU786935:AMU786938 AWQ786935:AWQ786938 BGM786935:BGM786938 BQI786935:BQI786938 CAE786935:CAE786938 CKA786935:CKA786938 CTW786935:CTW786938 DDS786935:DDS786938 DNO786935:DNO786938 DXK786935:DXK786938 EHG786935:EHG786938 ERC786935:ERC786938 FAY786935:FAY786938 FKU786935:FKU786938 FUQ786935:FUQ786938 GEM786935:GEM786938 GOI786935:GOI786938 GYE786935:GYE786938 HIA786935:HIA786938 HRW786935:HRW786938 IBS786935:IBS786938 ILO786935:ILO786938 IVK786935:IVK786938 JFG786935:JFG786938 JPC786935:JPC786938 JYY786935:JYY786938 KIU786935:KIU786938 KSQ786935:KSQ786938 LCM786935:LCM786938 LMI786935:LMI786938 LWE786935:LWE786938 MGA786935:MGA786938 MPW786935:MPW786938 MZS786935:MZS786938 NJO786935:NJO786938 NTK786935:NTK786938 ODG786935:ODG786938 ONC786935:ONC786938 OWY786935:OWY786938 PGU786935:PGU786938 PQQ786935:PQQ786938 QAM786935:QAM786938 QKI786935:QKI786938 QUE786935:QUE786938 REA786935:REA786938 RNW786935:RNW786938 RXS786935:RXS786938 SHO786935:SHO786938 SRK786935:SRK786938 TBG786935:TBG786938 TLC786935:TLC786938 TUY786935:TUY786938 UEU786935:UEU786938 UOQ786935:UOQ786938 UYM786935:UYM786938 VII786935:VII786938 VSE786935:VSE786938 WCA786935:WCA786938 WLW786935:WLW786938 WVS786935:WVS786938 K851925:K851928 JG852471:JG852474 TC852471:TC852474 ACY852471:ACY852474 AMU852471:AMU852474 AWQ852471:AWQ852474 BGM852471:BGM852474 BQI852471:BQI852474 CAE852471:CAE852474 CKA852471:CKA852474 CTW852471:CTW852474 DDS852471:DDS852474 DNO852471:DNO852474 DXK852471:DXK852474 EHG852471:EHG852474 ERC852471:ERC852474 FAY852471:FAY852474 FKU852471:FKU852474 FUQ852471:FUQ852474 GEM852471:GEM852474 GOI852471:GOI852474 GYE852471:GYE852474 HIA852471:HIA852474 HRW852471:HRW852474 IBS852471:IBS852474 ILO852471:ILO852474 IVK852471:IVK852474 JFG852471:JFG852474 JPC852471:JPC852474 JYY852471:JYY852474 KIU852471:KIU852474 KSQ852471:KSQ852474 LCM852471:LCM852474 LMI852471:LMI852474 LWE852471:LWE852474 MGA852471:MGA852474 MPW852471:MPW852474 MZS852471:MZS852474 NJO852471:NJO852474 NTK852471:NTK852474 ODG852471:ODG852474 ONC852471:ONC852474 OWY852471:OWY852474 PGU852471:PGU852474 PQQ852471:PQQ852474 QAM852471:QAM852474 QKI852471:QKI852474 QUE852471:QUE852474 REA852471:REA852474 RNW852471:RNW852474 RXS852471:RXS852474 SHO852471:SHO852474 SRK852471:SRK852474 TBG852471:TBG852474 TLC852471:TLC852474 TUY852471:TUY852474 UEU852471:UEU852474 UOQ852471:UOQ852474 UYM852471:UYM852474 VII852471:VII852474 VSE852471:VSE852474 WCA852471:WCA852474 WLW852471:WLW852474 WVS852471:WVS852474 K917461:K917464 JG918007:JG918010 TC918007:TC918010 ACY918007:ACY918010 AMU918007:AMU918010 AWQ918007:AWQ918010 BGM918007:BGM918010 BQI918007:BQI918010 CAE918007:CAE918010 CKA918007:CKA918010 CTW918007:CTW918010 DDS918007:DDS918010 DNO918007:DNO918010 DXK918007:DXK918010 EHG918007:EHG918010 ERC918007:ERC918010 FAY918007:FAY918010 FKU918007:FKU918010 FUQ918007:FUQ918010 GEM918007:GEM918010 GOI918007:GOI918010 GYE918007:GYE918010 HIA918007:HIA918010 HRW918007:HRW918010 IBS918007:IBS918010 ILO918007:ILO918010 IVK918007:IVK918010 JFG918007:JFG918010 JPC918007:JPC918010 JYY918007:JYY918010 KIU918007:KIU918010 KSQ918007:KSQ918010 LCM918007:LCM918010 LMI918007:LMI918010 LWE918007:LWE918010 MGA918007:MGA918010 MPW918007:MPW918010 MZS918007:MZS918010 NJO918007:NJO918010 NTK918007:NTK918010 ODG918007:ODG918010 ONC918007:ONC918010 OWY918007:OWY918010 PGU918007:PGU918010 PQQ918007:PQQ918010 QAM918007:QAM918010 QKI918007:QKI918010 QUE918007:QUE918010 REA918007:REA918010 RNW918007:RNW918010 RXS918007:RXS918010 SHO918007:SHO918010 SRK918007:SRK918010 TBG918007:TBG918010 TLC918007:TLC918010 TUY918007:TUY918010 UEU918007:UEU918010 UOQ918007:UOQ918010 UYM918007:UYM918010 VII918007:VII918010 VSE918007:VSE918010 WCA918007:WCA918010 WLW918007:WLW918010 WVS918007:WVS918010 K982997:K983000 JG983543:JG983546 TC983543:TC983546 ACY983543:ACY983546 AMU983543:AMU983546 AWQ983543:AWQ983546 BGM983543:BGM983546 BQI983543:BQI983546 CAE983543:CAE983546 CKA983543:CKA983546 CTW983543:CTW983546 DDS983543:DDS983546 DNO983543:DNO983546 DXK983543:DXK983546 EHG983543:EHG983546 ERC983543:ERC983546 FAY983543:FAY983546 FKU983543:FKU983546 FUQ983543:FUQ983546 GEM983543:GEM983546 GOI983543:GOI983546 GYE983543:GYE983546 HIA983543:HIA983546 HRW983543:HRW983546 IBS983543:IBS983546 ILO983543:ILO983546 IVK983543:IVK983546 JFG983543:JFG983546 JPC983543:JPC983546 JYY983543:JYY983546 KIU983543:KIU983546 KSQ983543:KSQ983546 LCM983543:LCM983546 LMI983543:LMI983546 LWE983543:LWE983546 MGA983543:MGA983546 MPW983543:MPW983546 MZS983543:MZS983546 NJO983543:NJO983546 NTK983543:NTK983546 ODG983543:ODG983546 ONC983543:ONC983546 OWY983543:OWY983546 PGU983543:PGU983546 PQQ983543:PQQ983546 QAM983543:QAM983546 QKI983543:QKI983546 QUE983543:QUE983546 REA983543:REA983546 RNW983543:RNW983546 RXS983543:RXS983546 SHO983543:SHO983546 SRK983543:SRK983546 TBG983543:TBG983546 TLC983543:TLC983546 TUY983543:TUY983546 UEU983543:UEU983546 UOQ983543:UOQ983546 UYM983543:UYM983546 VII983543:VII983546 VSE983543:VSE983546 WCA983543:WCA983546 WLW983543:WLW983546 WVS983543:WVS983546 K65532:K65546 JG66078:JG66092 TC66078:TC66092 ACY66078:ACY66092 AMU66078:AMU66092 AWQ66078:AWQ66092 BGM66078:BGM66092 BQI66078:BQI66092 CAE66078:CAE66092 CKA66078:CKA66092 CTW66078:CTW66092 DDS66078:DDS66092 DNO66078:DNO66092 DXK66078:DXK66092 EHG66078:EHG66092 ERC66078:ERC66092 FAY66078:FAY66092 FKU66078:FKU66092 FUQ66078:FUQ66092 GEM66078:GEM66092 GOI66078:GOI66092 GYE66078:GYE66092 HIA66078:HIA66092 HRW66078:HRW66092 IBS66078:IBS66092 ILO66078:ILO66092 IVK66078:IVK66092 JFG66078:JFG66092 JPC66078:JPC66092 JYY66078:JYY66092 KIU66078:KIU66092 KSQ66078:KSQ66092 LCM66078:LCM66092 LMI66078:LMI66092 LWE66078:LWE66092 MGA66078:MGA66092 MPW66078:MPW66092 MZS66078:MZS66092 NJO66078:NJO66092 NTK66078:NTK66092 ODG66078:ODG66092 ONC66078:ONC66092 OWY66078:OWY66092 PGU66078:PGU66092 PQQ66078:PQQ66092 QAM66078:QAM66092 QKI66078:QKI66092 QUE66078:QUE66092 REA66078:REA66092 RNW66078:RNW66092 RXS66078:RXS66092 SHO66078:SHO66092 SRK66078:SRK66092 TBG66078:TBG66092 TLC66078:TLC66092 TUY66078:TUY66092 UEU66078:UEU66092 UOQ66078:UOQ66092 UYM66078:UYM66092 VII66078:VII66092 VSE66078:VSE66092 WCA66078:WCA66092 WLW66078:WLW66092 WVS66078:WVS66092 K131068:K131082 JG131614:JG131628 TC131614:TC131628 ACY131614:ACY131628 AMU131614:AMU131628 AWQ131614:AWQ131628 BGM131614:BGM131628 BQI131614:BQI131628 CAE131614:CAE131628 CKA131614:CKA131628 CTW131614:CTW131628 DDS131614:DDS131628 DNO131614:DNO131628 DXK131614:DXK131628 EHG131614:EHG131628 ERC131614:ERC131628 FAY131614:FAY131628 FKU131614:FKU131628 FUQ131614:FUQ131628 GEM131614:GEM131628 GOI131614:GOI131628 GYE131614:GYE131628 HIA131614:HIA131628 HRW131614:HRW131628 IBS131614:IBS131628 ILO131614:ILO131628 IVK131614:IVK131628 JFG131614:JFG131628 JPC131614:JPC131628 JYY131614:JYY131628 KIU131614:KIU131628 KSQ131614:KSQ131628 LCM131614:LCM131628 LMI131614:LMI131628 LWE131614:LWE131628 MGA131614:MGA131628 MPW131614:MPW131628 MZS131614:MZS131628 NJO131614:NJO131628 NTK131614:NTK131628 ODG131614:ODG131628 ONC131614:ONC131628 OWY131614:OWY131628 PGU131614:PGU131628 PQQ131614:PQQ131628 QAM131614:QAM131628 QKI131614:QKI131628 QUE131614:QUE131628 REA131614:REA131628 RNW131614:RNW131628 RXS131614:RXS131628 SHO131614:SHO131628 SRK131614:SRK131628 TBG131614:TBG131628 TLC131614:TLC131628 TUY131614:TUY131628 UEU131614:UEU131628 UOQ131614:UOQ131628 UYM131614:UYM131628 VII131614:VII131628 VSE131614:VSE131628 WCA131614:WCA131628 WLW131614:WLW131628 WVS131614:WVS131628 K196604:K196618 JG197150:JG197164 TC197150:TC197164 ACY197150:ACY197164 AMU197150:AMU197164 AWQ197150:AWQ197164 BGM197150:BGM197164 BQI197150:BQI197164 CAE197150:CAE197164 CKA197150:CKA197164 CTW197150:CTW197164 DDS197150:DDS197164 DNO197150:DNO197164 DXK197150:DXK197164 EHG197150:EHG197164 ERC197150:ERC197164 FAY197150:FAY197164 FKU197150:FKU197164 FUQ197150:FUQ197164 GEM197150:GEM197164 GOI197150:GOI197164 GYE197150:GYE197164 HIA197150:HIA197164 HRW197150:HRW197164 IBS197150:IBS197164 ILO197150:ILO197164 IVK197150:IVK197164 JFG197150:JFG197164 JPC197150:JPC197164 JYY197150:JYY197164 KIU197150:KIU197164 KSQ197150:KSQ197164 LCM197150:LCM197164 LMI197150:LMI197164 LWE197150:LWE197164 MGA197150:MGA197164 MPW197150:MPW197164 MZS197150:MZS197164 NJO197150:NJO197164 NTK197150:NTK197164 ODG197150:ODG197164 ONC197150:ONC197164 OWY197150:OWY197164 PGU197150:PGU197164 PQQ197150:PQQ197164 QAM197150:QAM197164 QKI197150:QKI197164 QUE197150:QUE197164 REA197150:REA197164 RNW197150:RNW197164 RXS197150:RXS197164 SHO197150:SHO197164 SRK197150:SRK197164 TBG197150:TBG197164 TLC197150:TLC197164 TUY197150:TUY197164 UEU197150:UEU197164 UOQ197150:UOQ197164 UYM197150:UYM197164 VII197150:VII197164 VSE197150:VSE197164 WCA197150:WCA197164 WLW197150:WLW197164 WVS197150:WVS197164 K262140:K262154 JG262686:JG262700 TC262686:TC262700 ACY262686:ACY262700 AMU262686:AMU262700 AWQ262686:AWQ262700 BGM262686:BGM262700 BQI262686:BQI262700 CAE262686:CAE262700 CKA262686:CKA262700 CTW262686:CTW262700 DDS262686:DDS262700 DNO262686:DNO262700 DXK262686:DXK262700 EHG262686:EHG262700 ERC262686:ERC262700 FAY262686:FAY262700 FKU262686:FKU262700 FUQ262686:FUQ262700 GEM262686:GEM262700 GOI262686:GOI262700 GYE262686:GYE262700 HIA262686:HIA262700 HRW262686:HRW262700 IBS262686:IBS262700 ILO262686:ILO262700 IVK262686:IVK262700 JFG262686:JFG262700 JPC262686:JPC262700 JYY262686:JYY262700 KIU262686:KIU262700 KSQ262686:KSQ262700 LCM262686:LCM262700 LMI262686:LMI262700 LWE262686:LWE262700 MGA262686:MGA262700 MPW262686:MPW262700 MZS262686:MZS262700 NJO262686:NJO262700 NTK262686:NTK262700 ODG262686:ODG262700 ONC262686:ONC262700 OWY262686:OWY262700 PGU262686:PGU262700 PQQ262686:PQQ262700 QAM262686:QAM262700 QKI262686:QKI262700 QUE262686:QUE262700 REA262686:REA262700 RNW262686:RNW262700 RXS262686:RXS262700 SHO262686:SHO262700 SRK262686:SRK262700 TBG262686:TBG262700 TLC262686:TLC262700 TUY262686:TUY262700 UEU262686:UEU262700 UOQ262686:UOQ262700 UYM262686:UYM262700 VII262686:VII262700 VSE262686:VSE262700 WCA262686:WCA262700 WLW262686:WLW262700 WVS262686:WVS262700 K327676:K327690 JG328222:JG328236 TC328222:TC328236 ACY328222:ACY328236 AMU328222:AMU328236 AWQ328222:AWQ328236 BGM328222:BGM328236 BQI328222:BQI328236 CAE328222:CAE328236 CKA328222:CKA328236 CTW328222:CTW328236 DDS328222:DDS328236 DNO328222:DNO328236 DXK328222:DXK328236 EHG328222:EHG328236 ERC328222:ERC328236 FAY328222:FAY328236 FKU328222:FKU328236 FUQ328222:FUQ328236 GEM328222:GEM328236 GOI328222:GOI328236 GYE328222:GYE328236 HIA328222:HIA328236 HRW328222:HRW328236 IBS328222:IBS328236 ILO328222:ILO328236 IVK328222:IVK328236 JFG328222:JFG328236 JPC328222:JPC328236 JYY328222:JYY328236 KIU328222:KIU328236 KSQ328222:KSQ328236 LCM328222:LCM328236 LMI328222:LMI328236 LWE328222:LWE328236 MGA328222:MGA328236 MPW328222:MPW328236 MZS328222:MZS328236 NJO328222:NJO328236 NTK328222:NTK328236 ODG328222:ODG328236 ONC328222:ONC328236 OWY328222:OWY328236 PGU328222:PGU328236 PQQ328222:PQQ328236 QAM328222:QAM328236 QKI328222:QKI328236 QUE328222:QUE328236 REA328222:REA328236 RNW328222:RNW328236 RXS328222:RXS328236 SHO328222:SHO328236 SRK328222:SRK328236 TBG328222:TBG328236 TLC328222:TLC328236 TUY328222:TUY328236 UEU328222:UEU328236 UOQ328222:UOQ328236 UYM328222:UYM328236 VII328222:VII328236 VSE328222:VSE328236 WCA328222:WCA328236 WLW328222:WLW328236 WVS328222:WVS328236 K393212:K393226 JG393758:JG393772 TC393758:TC393772 ACY393758:ACY393772 AMU393758:AMU393772 AWQ393758:AWQ393772 BGM393758:BGM393772 BQI393758:BQI393772 CAE393758:CAE393772 CKA393758:CKA393772 CTW393758:CTW393772 DDS393758:DDS393772 DNO393758:DNO393772 DXK393758:DXK393772 EHG393758:EHG393772 ERC393758:ERC393772 FAY393758:FAY393772 FKU393758:FKU393772 FUQ393758:FUQ393772 GEM393758:GEM393772 GOI393758:GOI393772 GYE393758:GYE393772 HIA393758:HIA393772 HRW393758:HRW393772 IBS393758:IBS393772 ILO393758:ILO393772 IVK393758:IVK393772 JFG393758:JFG393772 JPC393758:JPC393772 JYY393758:JYY393772 KIU393758:KIU393772 KSQ393758:KSQ393772 LCM393758:LCM393772 LMI393758:LMI393772 LWE393758:LWE393772 MGA393758:MGA393772 MPW393758:MPW393772 MZS393758:MZS393772 NJO393758:NJO393772 NTK393758:NTK393772 ODG393758:ODG393772 ONC393758:ONC393772 OWY393758:OWY393772 PGU393758:PGU393772 PQQ393758:PQQ393772 QAM393758:QAM393772 QKI393758:QKI393772 QUE393758:QUE393772 REA393758:REA393772 RNW393758:RNW393772 RXS393758:RXS393772 SHO393758:SHO393772 SRK393758:SRK393772 TBG393758:TBG393772 TLC393758:TLC393772 TUY393758:TUY393772 UEU393758:UEU393772 UOQ393758:UOQ393772 UYM393758:UYM393772 VII393758:VII393772 VSE393758:VSE393772 WCA393758:WCA393772 WLW393758:WLW393772 WVS393758:WVS393772 K458748:K458762 JG459294:JG459308 TC459294:TC459308 ACY459294:ACY459308 AMU459294:AMU459308 AWQ459294:AWQ459308 BGM459294:BGM459308 BQI459294:BQI459308 CAE459294:CAE459308 CKA459294:CKA459308 CTW459294:CTW459308 DDS459294:DDS459308 DNO459294:DNO459308 DXK459294:DXK459308 EHG459294:EHG459308 ERC459294:ERC459308 FAY459294:FAY459308 FKU459294:FKU459308 FUQ459294:FUQ459308 GEM459294:GEM459308 GOI459294:GOI459308 GYE459294:GYE459308 HIA459294:HIA459308 HRW459294:HRW459308 IBS459294:IBS459308 ILO459294:ILO459308 IVK459294:IVK459308 JFG459294:JFG459308 JPC459294:JPC459308 JYY459294:JYY459308 KIU459294:KIU459308 KSQ459294:KSQ459308 LCM459294:LCM459308 LMI459294:LMI459308 LWE459294:LWE459308 MGA459294:MGA459308 MPW459294:MPW459308 MZS459294:MZS459308 NJO459294:NJO459308 NTK459294:NTK459308 ODG459294:ODG459308 ONC459294:ONC459308 OWY459294:OWY459308 PGU459294:PGU459308 PQQ459294:PQQ459308 QAM459294:QAM459308 QKI459294:QKI459308 QUE459294:QUE459308 REA459294:REA459308 RNW459294:RNW459308 RXS459294:RXS459308 SHO459294:SHO459308 SRK459294:SRK459308 TBG459294:TBG459308 TLC459294:TLC459308 TUY459294:TUY459308 UEU459294:UEU459308 UOQ459294:UOQ459308 UYM459294:UYM459308 VII459294:VII459308 VSE459294:VSE459308 WCA459294:WCA459308 WLW459294:WLW459308 WVS459294:WVS459308 K524284:K524298 JG524830:JG524844 TC524830:TC524844 ACY524830:ACY524844 AMU524830:AMU524844 AWQ524830:AWQ524844 BGM524830:BGM524844 BQI524830:BQI524844 CAE524830:CAE524844 CKA524830:CKA524844 CTW524830:CTW524844 DDS524830:DDS524844 DNO524830:DNO524844 DXK524830:DXK524844 EHG524830:EHG524844 ERC524830:ERC524844 FAY524830:FAY524844 FKU524830:FKU524844 FUQ524830:FUQ524844 GEM524830:GEM524844 GOI524830:GOI524844 GYE524830:GYE524844 HIA524830:HIA524844 HRW524830:HRW524844 IBS524830:IBS524844 ILO524830:ILO524844 IVK524830:IVK524844 JFG524830:JFG524844 JPC524830:JPC524844 JYY524830:JYY524844 KIU524830:KIU524844 KSQ524830:KSQ524844 LCM524830:LCM524844 LMI524830:LMI524844 LWE524830:LWE524844 MGA524830:MGA524844 MPW524830:MPW524844 MZS524830:MZS524844 NJO524830:NJO524844 NTK524830:NTK524844 ODG524830:ODG524844 ONC524830:ONC524844 OWY524830:OWY524844 PGU524830:PGU524844 PQQ524830:PQQ524844 QAM524830:QAM524844 QKI524830:QKI524844 QUE524830:QUE524844 REA524830:REA524844 RNW524830:RNW524844 RXS524830:RXS524844 SHO524830:SHO524844 SRK524830:SRK524844 TBG524830:TBG524844 TLC524830:TLC524844 TUY524830:TUY524844 UEU524830:UEU524844 UOQ524830:UOQ524844 UYM524830:UYM524844 VII524830:VII524844 VSE524830:VSE524844 WCA524830:WCA524844 WLW524830:WLW524844 WVS524830:WVS524844 K589820:K589834 JG590366:JG590380 TC590366:TC590380 ACY590366:ACY590380 AMU590366:AMU590380 AWQ590366:AWQ590380 BGM590366:BGM590380 BQI590366:BQI590380 CAE590366:CAE590380 CKA590366:CKA590380 CTW590366:CTW590380 DDS590366:DDS590380 DNO590366:DNO590380 DXK590366:DXK590380 EHG590366:EHG590380 ERC590366:ERC590380 FAY590366:FAY590380 FKU590366:FKU590380 FUQ590366:FUQ590380 GEM590366:GEM590380 GOI590366:GOI590380 GYE590366:GYE590380 HIA590366:HIA590380 HRW590366:HRW590380 IBS590366:IBS590380 ILO590366:ILO590380 IVK590366:IVK590380 JFG590366:JFG590380 JPC590366:JPC590380 JYY590366:JYY590380 KIU590366:KIU590380 KSQ590366:KSQ590380 LCM590366:LCM590380 LMI590366:LMI590380 LWE590366:LWE590380 MGA590366:MGA590380 MPW590366:MPW590380 MZS590366:MZS590380 NJO590366:NJO590380 NTK590366:NTK590380 ODG590366:ODG590380 ONC590366:ONC590380 OWY590366:OWY590380 PGU590366:PGU590380 PQQ590366:PQQ590380 QAM590366:QAM590380 QKI590366:QKI590380 QUE590366:QUE590380 REA590366:REA590380 RNW590366:RNW590380 RXS590366:RXS590380 SHO590366:SHO590380 SRK590366:SRK590380 TBG590366:TBG590380 TLC590366:TLC590380 TUY590366:TUY590380 UEU590366:UEU590380 UOQ590366:UOQ590380 UYM590366:UYM590380 VII590366:VII590380 VSE590366:VSE590380 WCA590366:WCA590380 WLW590366:WLW590380 WVS590366:WVS590380 K655356:K655370 JG655902:JG655916 TC655902:TC655916 ACY655902:ACY655916 AMU655902:AMU655916 AWQ655902:AWQ655916 BGM655902:BGM655916 BQI655902:BQI655916 CAE655902:CAE655916 CKA655902:CKA655916 CTW655902:CTW655916 DDS655902:DDS655916 DNO655902:DNO655916 DXK655902:DXK655916 EHG655902:EHG655916 ERC655902:ERC655916 FAY655902:FAY655916 FKU655902:FKU655916 FUQ655902:FUQ655916 GEM655902:GEM655916 GOI655902:GOI655916 GYE655902:GYE655916 HIA655902:HIA655916 HRW655902:HRW655916 IBS655902:IBS655916 ILO655902:ILO655916 IVK655902:IVK655916 JFG655902:JFG655916 JPC655902:JPC655916 JYY655902:JYY655916 KIU655902:KIU655916 KSQ655902:KSQ655916 LCM655902:LCM655916 LMI655902:LMI655916 LWE655902:LWE655916 MGA655902:MGA655916 MPW655902:MPW655916 MZS655902:MZS655916 NJO655902:NJO655916 NTK655902:NTK655916 ODG655902:ODG655916 ONC655902:ONC655916 OWY655902:OWY655916 PGU655902:PGU655916 PQQ655902:PQQ655916 QAM655902:QAM655916 QKI655902:QKI655916 QUE655902:QUE655916 REA655902:REA655916 RNW655902:RNW655916 RXS655902:RXS655916 SHO655902:SHO655916 SRK655902:SRK655916 TBG655902:TBG655916 TLC655902:TLC655916 TUY655902:TUY655916 UEU655902:UEU655916 UOQ655902:UOQ655916 UYM655902:UYM655916 VII655902:VII655916 VSE655902:VSE655916 WCA655902:WCA655916 WLW655902:WLW655916 WVS655902:WVS655916 K720892:K720906 JG721438:JG721452 TC721438:TC721452 ACY721438:ACY721452 AMU721438:AMU721452 AWQ721438:AWQ721452 BGM721438:BGM721452 BQI721438:BQI721452 CAE721438:CAE721452 CKA721438:CKA721452 CTW721438:CTW721452 DDS721438:DDS721452 DNO721438:DNO721452 DXK721438:DXK721452 EHG721438:EHG721452 ERC721438:ERC721452 FAY721438:FAY721452 FKU721438:FKU721452 FUQ721438:FUQ721452 GEM721438:GEM721452 GOI721438:GOI721452 GYE721438:GYE721452 HIA721438:HIA721452 HRW721438:HRW721452 IBS721438:IBS721452 ILO721438:ILO721452 IVK721438:IVK721452 JFG721438:JFG721452 JPC721438:JPC721452 JYY721438:JYY721452 KIU721438:KIU721452 KSQ721438:KSQ721452 LCM721438:LCM721452 LMI721438:LMI721452 LWE721438:LWE721452 MGA721438:MGA721452 MPW721438:MPW721452 MZS721438:MZS721452 NJO721438:NJO721452 NTK721438:NTK721452 ODG721438:ODG721452 ONC721438:ONC721452 OWY721438:OWY721452 PGU721438:PGU721452 PQQ721438:PQQ721452 QAM721438:QAM721452 QKI721438:QKI721452 QUE721438:QUE721452 REA721438:REA721452 RNW721438:RNW721452 RXS721438:RXS721452 SHO721438:SHO721452 SRK721438:SRK721452 TBG721438:TBG721452 TLC721438:TLC721452 TUY721438:TUY721452 UEU721438:UEU721452 UOQ721438:UOQ721452 UYM721438:UYM721452 VII721438:VII721452 VSE721438:VSE721452 WCA721438:WCA721452 WLW721438:WLW721452 WVS721438:WVS721452 K786428:K786442 JG786974:JG786988 TC786974:TC786988 ACY786974:ACY786988 AMU786974:AMU786988 AWQ786974:AWQ786988 BGM786974:BGM786988 BQI786974:BQI786988 CAE786974:CAE786988 CKA786974:CKA786988 CTW786974:CTW786988 DDS786974:DDS786988 DNO786974:DNO786988 DXK786974:DXK786988 EHG786974:EHG786988 ERC786974:ERC786988 FAY786974:FAY786988 FKU786974:FKU786988 FUQ786974:FUQ786988 GEM786974:GEM786988 GOI786974:GOI786988 GYE786974:GYE786988 HIA786974:HIA786988 HRW786974:HRW786988 IBS786974:IBS786988 ILO786974:ILO786988 IVK786974:IVK786988 JFG786974:JFG786988 JPC786974:JPC786988 JYY786974:JYY786988 KIU786974:KIU786988 KSQ786974:KSQ786988 LCM786974:LCM786988 LMI786974:LMI786988 LWE786974:LWE786988 MGA786974:MGA786988 MPW786974:MPW786988 MZS786974:MZS786988 NJO786974:NJO786988 NTK786974:NTK786988 ODG786974:ODG786988 ONC786974:ONC786988 OWY786974:OWY786988 PGU786974:PGU786988 PQQ786974:PQQ786988 QAM786974:QAM786988 QKI786974:QKI786988 QUE786974:QUE786988 REA786974:REA786988 RNW786974:RNW786988 RXS786974:RXS786988 SHO786974:SHO786988 SRK786974:SRK786988 TBG786974:TBG786988 TLC786974:TLC786988 TUY786974:TUY786988 UEU786974:UEU786988 UOQ786974:UOQ786988 UYM786974:UYM786988 VII786974:VII786988 VSE786974:VSE786988 WCA786974:WCA786988 WLW786974:WLW786988 WVS786974:WVS786988 K851964:K851978 JG852510:JG852524 TC852510:TC852524 ACY852510:ACY852524 AMU852510:AMU852524 AWQ852510:AWQ852524 BGM852510:BGM852524 BQI852510:BQI852524 CAE852510:CAE852524 CKA852510:CKA852524 CTW852510:CTW852524 DDS852510:DDS852524 DNO852510:DNO852524 DXK852510:DXK852524 EHG852510:EHG852524 ERC852510:ERC852524 FAY852510:FAY852524 FKU852510:FKU852524 FUQ852510:FUQ852524 GEM852510:GEM852524 GOI852510:GOI852524 GYE852510:GYE852524 HIA852510:HIA852524 HRW852510:HRW852524 IBS852510:IBS852524 ILO852510:ILO852524 IVK852510:IVK852524 JFG852510:JFG852524 JPC852510:JPC852524 JYY852510:JYY852524 KIU852510:KIU852524 KSQ852510:KSQ852524 LCM852510:LCM852524 LMI852510:LMI852524 LWE852510:LWE852524 MGA852510:MGA852524 MPW852510:MPW852524 MZS852510:MZS852524 NJO852510:NJO852524 NTK852510:NTK852524 ODG852510:ODG852524 ONC852510:ONC852524 OWY852510:OWY852524 PGU852510:PGU852524 PQQ852510:PQQ852524 QAM852510:QAM852524 QKI852510:QKI852524 QUE852510:QUE852524 REA852510:REA852524 RNW852510:RNW852524 RXS852510:RXS852524 SHO852510:SHO852524 SRK852510:SRK852524 TBG852510:TBG852524 TLC852510:TLC852524 TUY852510:TUY852524 UEU852510:UEU852524 UOQ852510:UOQ852524 UYM852510:UYM852524 VII852510:VII852524 VSE852510:VSE852524 WCA852510:WCA852524 WLW852510:WLW852524 WVS852510:WVS852524 K917500:K917514 JG918046:JG918060 TC918046:TC918060 ACY918046:ACY918060 AMU918046:AMU918060 AWQ918046:AWQ918060 BGM918046:BGM918060 BQI918046:BQI918060 CAE918046:CAE918060 CKA918046:CKA918060 CTW918046:CTW918060 DDS918046:DDS918060 DNO918046:DNO918060 DXK918046:DXK918060 EHG918046:EHG918060 ERC918046:ERC918060 FAY918046:FAY918060 FKU918046:FKU918060 FUQ918046:FUQ918060 GEM918046:GEM918060 GOI918046:GOI918060 GYE918046:GYE918060 HIA918046:HIA918060 HRW918046:HRW918060 IBS918046:IBS918060 ILO918046:ILO918060 IVK918046:IVK918060 JFG918046:JFG918060 JPC918046:JPC918060 JYY918046:JYY918060 KIU918046:KIU918060 KSQ918046:KSQ918060 LCM918046:LCM918060 LMI918046:LMI918060 LWE918046:LWE918060 MGA918046:MGA918060 MPW918046:MPW918060 MZS918046:MZS918060 NJO918046:NJO918060 NTK918046:NTK918060 ODG918046:ODG918060 ONC918046:ONC918060 OWY918046:OWY918060 PGU918046:PGU918060 PQQ918046:PQQ918060 QAM918046:QAM918060 QKI918046:QKI918060 QUE918046:QUE918060 REA918046:REA918060 RNW918046:RNW918060 RXS918046:RXS918060 SHO918046:SHO918060 SRK918046:SRK918060 TBG918046:TBG918060 TLC918046:TLC918060 TUY918046:TUY918060 UEU918046:UEU918060 UOQ918046:UOQ918060 UYM918046:UYM918060 VII918046:VII918060 VSE918046:VSE918060 WCA918046:WCA918060 WLW918046:WLW918060 WVS918046:WVS918060 K983036:K983050 JG983582:JG983596 TC983582:TC983596 ACY983582:ACY983596 AMU983582:AMU983596 AWQ983582:AWQ983596 BGM983582:BGM983596 BQI983582:BQI983596 CAE983582:CAE983596 CKA983582:CKA983596 CTW983582:CTW983596 DDS983582:DDS983596 DNO983582:DNO983596 DXK983582:DXK983596 EHG983582:EHG983596 ERC983582:ERC983596 FAY983582:FAY983596 FKU983582:FKU983596 FUQ983582:FUQ983596 GEM983582:GEM983596 GOI983582:GOI983596 GYE983582:GYE983596 HIA983582:HIA983596 HRW983582:HRW983596 IBS983582:IBS983596 ILO983582:ILO983596 IVK983582:IVK983596 JFG983582:JFG983596 JPC983582:JPC983596 JYY983582:JYY983596 KIU983582:KIU983596 KSQ983582:KSQ983596 LCM983582:LCM983596 LMI983582:LMI983596 LWE983582:LWE983596 MGA983582:MGA983596 MPW983582:MPW983596 MZS983582:MZS983596 NJO983582:NJO983596 NTK983582:NTK983596 ODG983582:ODG983596 ONC983582:ONC983596 OWY983582:OWY983596 PGU983582:PGU983596 PQQ983582:PQQ983596 QAM983582:QAM983596 QKI983582:QKI983596 QUE983582:QUE983596 REA983582:REA983596 RNW983582:RNW983596 RXS983582:RXS983596 SHO983582:SHO983596 SRK983582:SRK983596 TBG983582:TBG983596 TLC983582:TLC983596 TUY983582:TUY983596 UEU983582:UEU983596 UOQ983582:UOQ983596 UYM983582:UYM983596 VII983582:VII983596 VSE983582:VSE983596 WCA983582:WCA983596 WLW983582:WLW983596 WVS983582:WVS983596 WVS12:WVS15 JG12:JG15 TC12:TC15 ACY12:ACY15 AMU12:AMU15 AWQ12:AWQ15 BGM12:BGM15 BQI12:BQI15 CAE12:CAE15 CKA12:CKA15 CTW12:CTW15 DDS12:DDS15 DNO12:DNO15 DXK12:DXK15 EHG12:EHG15 ERC12:ERC15 FAY12:FAY15 FKU12:FKU15 FUQ12:FUQ15 GEM12:GEM15 GOI12:GOI15 GYE12:GYE15 HIA12:HIA15 HRW12:HRW15 IBS12:IBS15 ILO12:ILO15 IVK12:IVK15 JFG12:JFG15 JPC12:JPC15 JYY12:JYY15 KIU12:KIU15 KSQ12:KSQ15 LCM12:LCM15 LMI12:LMI15 LWE12:LWE15 MGA12:MGA15 MPW12:MPW15 MZS12:MZS15 NJO12:NJO15 NTK12:NTK15 ODG12:ODG15 ONC12:ONC15 OWY12:OWY15 PGU12:PGU15 PQQ12:PQQ15 QAM12:QAM15 QKI12:QKI15 QUE12:QUE15 REA12:REA15 RNW12:RNW15 RXS12:RXS15 SHO12:SHO15 SRK12:SRK15 TBG12:TBG15 TLC12:TLC15 TUY12:TUY15 UEU12:UEU15 UOQ12:UOQ15 UYM12:UYM15 VII12:VII15 VSE12:VSE15 WCA12:WCA15 WLW569:WLW572 WCA569:WCA572 VSE569:VSE572 VII569:VII572 UYM569:UYM572 UOQ569:UOQ572 UEU569:UEU572 TUY569:TUY572 TLC569:TLC572 TBG569:TBG572 SRK569:SRK572 SHO569:SHO572 RXS569:RXS572 RNW569:RNW572 REA569:REA572 QUE569:QUE572 QKI569:QKI572 QAM569:QAM572 PQQ569:PQQ572 PGU569:PGU572 OWY569:OWY572 ONC569:ONC572 ODG569:ODG572 NTK569:NTK572 NJO569:NJO572 MZS569:MZS572 MPW569:MPW572 MGA569:MGA572 LWE569:LWE572 LMI569:LMI572 LCM569:LCM572 KSQ569:KSQ572 KIU569:KIU572 JYY569:JYY572 JPC569:JPC572 JFG569:JFG572 IVK569:IVK572 ILO569:ILO572 IBS569:IBS572 HRW569:HRW572 HIA569:HIA572 GYE569:GYE572 GOI569:GOI572 GEM569:GEM572 FUQ569:FUQ572 FKU569:FKU572 FAY569:FAY572 ERC569:ERC572 EHG569:EHG572 DXK569:DXK572 DNO569:DNO572 DDS569:DDS572 CTW569:CTW572 CKA569:CKA572 CAE569:CAE572 BQI569:BQI572 BGM569:BGM572 AWQ569:AWQ572 AMU569:AMU572 ACY569:ACY572 TC569:TC572 JG569:JG572 WVS569:WVS572 WLW12:WLW15"/>
    <dataValidation allowBlank="1" showInputMessage="1" showErrorMessage="1" promptTitle="Not allowed to edit" prompt="Master is &quot;SW Development Maturity Metric&quot; Sheet" sqref="I65486 JE66032 TA66032 ACW66032 AMS66032 AWO66032 BGK66032 BQG66032 CAC66032 CJY66032 CTU66032 DDQ66032 DNM66032 DXI66032 EHE66032 ERA66032 FAW66032 FKS66032 FUO66032 GEK66032 GOG66032 GYC66032 HHY66032 HRU66032 IBQ66032 ILM66032 IVI66032 JFE66032 JPA66032 JYW66032 KIS66032 KSO66032 LCK66032 LMG66032 LWC66032 MFY66032 MPU66032 MZQ66032 NJM66032 NTI66032 ODE66032 ONA66032 OWW66032 PGS66032 PQO66032 QAK66032 QKG66032 QUC66032 RDY66032 RNU66032 RXQ66032 SHM66032 SRI66032 TBE66032 TLA66032 TUW66032 UES66032 UOO66032 UYK66032 VIG66032 VSC66032 WBY66032 WLU66032 WVQ66032 I131022 JE131568 TA131568 ACW131568 AMS131568 AWO131568 BGK131568 BQG131568 CAC131568 CJY131568 CTU131568 DDQ131568 DNM131568 DXI131568 EHE131568 ERA131568 FAW131568 FKS131568 FUO131568 GEK131568 GOG131568 GYC131568 HHY131568 HRU131568 IBQ131568 ILM131568 IVI131568 JFE131568 JPA131568 JYW131568 KIS131568 KSO131568 LCK131568 LMG131568 LWC131568 MFY131568 MPU131568 MZQ131568 NJM131568 NTI131568 ODE131568 ONA131568 OWW131568 PGS131568 PQO131568 QAK131568 QKG131568 QUC131568 RDY131568 RNU131568 RXQ131568 SHM131568 SRI131568 TBE131568 TLA131568 TUW131568 UES131568 UOO131568 UYK131568 VIG131568 VSC131568 WBY131568 WLU131568 WVQ131568 I196558 JE197104 TA197104 ACW197104 AMS197104 AWO197104 BGK197104 BQG197104 CAC197104 CJY197104 CTU197104 DDQ197104 DNM197104 DXI197104 EHE197104 ERA197104 FAW197104 FKS197104 FUO197104 GEK197104 GOG197104 GYC197104 HHY197104 HRU197104 IBQ197104 ILM197104 IVI197104 JFE197104 JPA197104 JYW197104 KIS197104 KSO197104 LCK197104 LMG197104 LWC197104 MFY197104 MPU197104 MZQ197104 NJM197104 NTI197104 ODE197104 ONA197104 OWW197104 PGS197104 PQO197104 QAK197104 QKG197104 QUC197104 RDY197104 RNU197104 RXQ197104 SHM197104 SRI197104 TBE197104 TLA197104 TUW197104 UES197104 UOO197104 UYK197104 VIG197104 VSC197104 WBY197104 WLU197104 WVQ197104 I262094 JE262640 TA262640 ACW262640 AMS262640 AWO262640 BGK262640 BQG262640 CAC262640 CJY262640 CTU262640 DDQ262640 DNM262640 DXI262640 EHE262640 ERA262640 FAW262640 FKS262640 FUO262640 GEK262640 GOG262640 GYC262640 HHY262640 HRU262640 IBQ262640 ILM262640 IVI262640 JFE262640 JPA262640 JYW262640 KIS262640 KSO262640 LCK262640 LMG262640 LWC262640 MFY262640 MPU262640 MZQ262640 NJM262640 NTI262640 ODE262640 ONA262640 OWW262640 PGS262640 PQO262640 QAK262640 QKG262640 QUC262640 RDY262640 RNU262640 RXQ262640 SHM262640 SRI262640 TBE262640 TLA262640 TUW262640 UES262640 UOO262640 UYK262640 VIG262640 VSC262640 WBY262640 WLU262640 WVQ262640 I327630 JE328176 TA328176 ACW328176 AMS328176 AWO328176 BGK328176 BQG328176 CAC328176 CJY328176 CTU328176 DDQ328176 DNM328176 DXI328176 EHE328176 ERA328176 FAW328176 FKS328176 FUO328176 GEK328176 GOG328176 GYC328176 HHY328176 HRU328176 IBQ328176 ILM328176 IVI328176 JFE328176 JPA328176 JYW328176 KIS328176 KSO328176 LCK328176 LMG328176 LWC328176 MFY328176 MPU328176 MZQ328176 NJM328176 NTI328176 ODE328176 ONA328176 OWW328176 PGS328176 PQO328176 QAK328176 QKG328176 QUC328176 RDY328176 RNU328176 RXQ328176 SHM328176 SRI328176 TBE328176 TLA328176 TUW328176 UES328176 UOO328176 UYK328176 VIG328176 VSC328176 WBY328176 WLU328176 WVQ328176 I393166 JE393712 TA393712 ACW393712 AMS393712 AWO393712 BGK393712 BQG393712 CAC393712 CJY393712 CTU393712 DDQ393712 DNM393712 DXI393712 EHE393712 ERA393712 FAW393712 FKS393712 FUO393712 GEK393712 GOG393712 GYC393712 HHY393712 HRU393712 IBQ393712 ILM393712 IVI393712 JFE393712 JPA393712 JYW393712 KIS393712 KSO393712 LCK393712 LMG393712 LWC393712 MFY393712 MPU393712 MZQ393712 NJM393712 NTI393712 ODE393712 ONA393712 OWW393712 PGS393712 PQO393712 QAK393712 QKG393712 QUC393712 RDY393712 RNU393712 RXQ393712 SHM393712 SRI393712 TBE393712 TLA393712 TUW393712 UES393712 UOO393712 UYK393712 VIG393712 VSC393712 WBY393712 WLU393712 WVQ393712 I458702 JE459248 TA459248 ACW459248 AMS459248 AWO459248 BGK459248 BQG459248 CAC459248 CJY459248 CTU459248 DDQ459248 DNM459248 DXI459248 EHE459248 ERA459248 FAW459248 FKS459248 FUO459248 GEK459248 GOG459248 GYC459248 HHY459248 HRU459248 IBQ459248 ILM459248 IVI459248 JFE459248 JPA459248 JYW459248 KIS459248 KSO459248 LCK459248 LMG459248 LWC459248 MFY459248 MPU459248 MZQ459248 NJM459248 NTI459248 ODE459248 ONA459248 OWW459248 PGS459248 PQO459248 QAK459248 QKG459248 QUC459248 RDY459248 RNU459248 RXQ459248 SHM459248 SRI459248 TBE459248 TLA459248 TUW459248 UES459248 UOO459248 UYK459248 VIG459248 VSC459248 WBY459248 WLU459248 WVQ459248 I524238 JE524784 TA524784 ACW524784 AMS524784 AWO524784 BGK524784 BQG524784 CAC524784 CJY524784 CTU524784 DDQ524784 DNM524784 DXI524784 EHE524784 ERA524784 FAW524784 FKS524784 FUO524784 GEK524784 GOG524784 GYC524784 HHY524784 HRU524784 IBQ524784 ILM524784 IVI524784 JFE524784 JPA524784 JYW524784 KIS524784 KSO524784 LCK524784 LMG524784 LWC524784 MFY524784 MPU524784 MZQ524784 NJM524784 NTI524784 ODE524784 ONA524784 OWW524784 PGS524784 PQO524784 QAK524784 QKG524784 QUC524784 RDY524784 RNU524784 RXQ524784 SHM524784 SRI524784 TBE524784 TLA524784 TUW524784 UES524784 UOO524784 UYK524784 VIG524784 VSC524784 WBY524784 WLU524784 WVQ524784 I589774 JE590320 TA590320 ACW590320 AMS590320 AWO590320 BGK590320 BQG590320 CAC590320 CJY590320 CTU590320 DDQ590320 DNM590320 DXI590320 EHE590320 ERA590320 FAW590320 FKS590320 FUO590320 GEK590320 GOG590320 GYC590320 HHY590320 HRU590320 IBQ590320 ILM590320 IVI590320 JFE590320 JPA590320 JYW590320 KIS590320 KSO590320 LCK590320 LMG590320 LWC590320 MFY590320 MPU590320 MZQ590320 NJM590320 NTI590320 ODE590320 ONA590320 OWW590320 PGS590320 PQO590320 QAK590320 QKG590320 QUC590320 RDY590320 RNU590320 RXQ590320 SHM590320 SRI590320 TBE590320 TLA590320 TUW590320 UES590320 UOO590320 UYK590320 VIG590320 VSC590320 WBY590320 WLU590320 WVQ590320 I655310 JE655856 TA655856 ACW655856 AMS655856 AWO655856 BGK655856 BQG655856 CAC655856 CJY655856 CTU655856 DDQ655856 DNM655856 DXI655856 EHE655856 ERA655856 FAW655856 FKS655856 FUO655856 GEK655856 GOG655856 GYC655856 HHY655856 HRU655856 IBQ655856 ILM655856 IVI655856 JFE655856 JPA655856 JYW655856 KIS655856 KSO655856 LCK655856 LMG655856 LWC655856 MFY655856 MPU655856 MZQ655856 NJM655856 NTI655856 ODE655856 ONA655856 OWW655856 PGS655856 PQO655856 QAK655856 QKG655856 QUC655856 RDY655856 RNU655856 RXQ655856 SHM655856 SRI655856 TBE655856 TLA655856 TUW655856 UES655856 UOO655856 UYK655856 VIG655856 VSC655856 WBY655856 WLU655856 WVQ655856 I720846 JE721392 TA721392 ACW721392 AMS721392 AWO721392 BGK721392 BQG721392 CAC721392 CJY721392 CTU721392 DDQ721392 DNM721392 DXI721392 EHE721392 ERA721392 FAW721392 FKS721392 FUO721392 GEK721392 GOG721392 GYC721392 HHY721392 HRU721392 IBQ721392 ILM721392 IVI721392 JFE721392 JPA721392 JYW721392 KIS721392 KSO721392 LCK721392 LMG721392 LWC721392 MFY721392 MPU721392 MZQ721392 NJM721392 NTI721392 ODE721392 ONA721392 OWW721392 PGS721392 PQO721392 QAK721392 QKG721392 QUC721392 RDY721392 RNU721392 RXQ721392 SHM721392 SRI721392 TBE721392 TLA721392 TUW721392 UES721392 UOO721392 UYK721392 VIG721392 VSC721392 WBY721392 WLU721392 WVQ721392 I786382 JE786928 TA786928 ACW786928 AMS786928 AWO786928 BGK786928 BQG786928 CAC786928 CJY786928 CTU786928 DDQ786928 DNM786928 DXI786928 EHE786928 ERA786928 FAW786928 FKS786928 FUO786928 GEK786928 GOG786928 GYC786928 HHY786928 HRU786928 IBQ786928 ILM786928 IVI786928 JFE786928 JPA786928 JYW786928 KIS786928 KSO786928 LCK786928 LMG786928 LWC786928 MFY786928 MPU786928 MZQ786928 NJM786928 NTI786928 ODE786928 ONA786928 OWW786928 PGS786928 PQO786928 QAK786928 QKG786928 QUC786928 RDY786928 RNU786928 RXQ786928 SHM786928 SRI786928 TBE786928 TLA786928 TUW786928 UES786928 UOO786928 UYK786928 VIG786928 VSC786928 WBY786928 WLU786928 WVQ786928 I851918 JE852464 TA852464 ACW852464 AMS852464 AWO852464 BGK852464 BQG852464 CAC852464 CJY852464 CTU852464 DDQ852464 DNM852464 DXI852464 EHE852464 ERA852464 FAW852464 FKS852464 FUO852464 GEK852464 GOG852464 GYC852464 HHY852464 HRU852464 IBQ852464 ILM852464 IVI852464 JFE852464 JPA852464 JYW852464 KIS852464 KSO852464 LCK852464 LMG852464 LWC852464 MFY852464 MPU852464 MZQ852464 NJM852464 NTI852464 ODE852464 ONA852464 OWW852464 PGS852464 PQO852464 QAK852464 QKG852464 QUC852464 RDY852464 RNU852464 RXQ852464 SHM852464 SRI852464 TBE852464 TLA852464 TUW852464 UES852464 UOO852464 UYK852464 VIG852464 VSC852464 WBY852464 WLU852464 WVQ852464 I917454 JE918000 TA918000 ACW918000 AMS918000 AWO918000 BGK918000 BQG918000 CAC918000 CJY918000 CTU918000 DDQ918000 DNM918000 DXI918000 EHE918000 ERA918000 FAW918000 FKS918000 FUO918000 GEK918000 GOG918000 GYC918000 HHY918000 HRU918000 IBQ918000 ILM918000 IVI918000 JFE918000 JPA918000 JYW918000 KIS918000 KSO918000 LCK918000 LMG918000 LWC918000 MFY918000 MPU918000 MZQ918000 NJM918000 NTI918000 ODE918000 ONA918000 OWW918000 PGS918000 PQO918000 QAK918000 QKG918000 QUC918000 RDY918000 RNU918000 RXQ918000 SHM918000 SRI918000 TBE918000 TLA918000 TUW918000 UES918000 UOO918000 UYK918000 VIG918000 VSC918000 WBY918000 WLU918000 WVQ918000 I982990 JE983536 TA983536 ACW983536 AMS983536 AWO983536 BGK983536 BQG983536 CAC983536 CJY983536 CTU983536 DDQ983536 DNM983536 DXI983536 EHE983536 ERA983536 FAW983536 FKS983536 FUO983536 GEK983536 GOG983536 GYC983536 HHY983536 HRU983536 IBQ983536 ILM983536 IVI983536 JFE983536 JPA983536 JYW983536 KIS983536 KSO983536 LCK983536 LMG983536 LWC983536 MFY983536 MPU983536 MZQ983536 NJM983536 NTI983536 ODE983536 ONA983536 OWW983536 PGS983536 PQO983536 QAK983536 QKG983536 QUC983536 RDY983536 RNU983536 RXQ983536 SHM983536 SRI983536 TBE983536 TLA983536 TUW983536 UES983536 UOO983536 UYK983536 VIG983536 VSC983536 WBY983536 WLU983536 WVQ983536 M4:M6 IZ4:IZ6 SV4:SV6 ACR4:ACR6 AMN4:AMN6 AWJ4:AWJ6 BGF4:BGF6 BQB4:BQB6 BZX4:BZX6 CJT4:CJT6 CTP4:CTP6 DDL4:DDL6 DNH4:DNH6 DXD4:DXD6 EGZ4:EGZ6 EQV4:EQV6 FAR4:FAR6 FKN4:FKN6 FUJ4:FUJ6 GEF4:GEF6 GOB4:GOB6 GXX4:GXX6 HHT4:HHT6 HRP4:HRP6 IBL4:IBL6 ILH4:ILH6 IVD4:IVD6 JEZ4:JEZ6 JOV4:JOV6 JYR4:JYR6 KIN4:KIN6 KSJ4:KSJ6 LCF4:LCF6 LMB4:LMB6 LVX4:LVX6 MFT4:MFT6 MPP4:MPP6 MZL4:MZL6 NJH4:NJH6 NTD4:NTD6 OCZ4:OCZ6 OMV4:OMV6 OWR4:OWR6 PGN4:PGN6 PQJ4:PQJ6 QAF4:QAF6 QKB4:QKB6 QTX4:QTX6 RDT4:RDT6 RNP4:RNP6 RXL4:RXL6 SHH4:SHH6 SRD4:SRD6 TAZ4:TAZ6 TKV4:TKV6 TUR4:TUR6 UEN4:UEN6 UOJ4:UOJ6 UYF4:UYF6 VIB4:VIB6 VRX4:VRX6 WBT4:WBT6 WLP4:WLP6 WVL4:WVL6 D65487 IZ66033 SV66033 ACR66033 AMN66033 AWJ66033 BGF66033 BQB66033 BZX66033 CJT66033 CTP66033 DDL66033 DNH66033 DXD66033 EGZ66033 EQV66033 FAR66033 FKN66033 FUJ66033 GEF66033 GOB66033 GXX66033 HHT66033 HRP66033 IBL66033 ILH66033 IVD66033 JEZ66033 JOV66033 JYR66033 KIN66033 KSJ66033 LCF66033 LMB66033 LVX66033 MFT66033 MPP66033 MZL66033 NJH66033 NTD66033 OCZ66033 OMV66033 OWR66033 PGN66033 PQJ66033 QAF66033 QKB66033 QTX66033 RDT66033 RNP66033 RXL66033 SHH66033 SRD66033 TAZ66033 TKV66033 TUR66033 UEN66033 UOJ66033 UYF66033 VIB66033 VRX66033 WBT66033 WLP66033 WVL66033 D131023 IZ131569 SV131569 ACR131569 AMN131569 AWJ131569 BGF131569 BQB131569 BZX131569 CJT131569 CTP131569 DDL131569 DNH131569 DXD131569 EGZ131569 EQV131569 FAR131569 FKN131569 FUJ131569 GEF131569 GOB131569 GXX131569 HHT131569 HRP131569 IBL131569 ILH131569 IVD131569 JEZ131569 JOV131569 JYR131569 KIN131569 KSJ131569 LCF131569 LMB131569 LVX131569 MFT131569 MPP131569 MZL131569 NJH131569 NTD131569 OCZ131569 OMV131569 OWR131569 PGN131569 PQJ131569 QAF131569 QKB131569 QTX131569 RDT131569 RNP131569 RXL131569 SHH131569 SRD131569 TAZ131569 TKV131569 TUR131569 UEN131569 UOJ131569 UYF131569 VIB131569 VRX131569 WBT131569 WLP131569 WVL131569 D196559 IZ197105 SV197105 ACR197105 AMN197105 AWJ197105 BGF197105 BQB197105 BZX197105 CJT197105 CTP197105 DDL197105 DNH197105 DXD197105 EGZ197105 EQV197105 FAR197105 FKN197105 FUJ197105 GEF197105 GOB197105 GXX197105 HHT197105 HRP197105 IBL197105 ILH197105 IVD197105 JEZ197105 JOV197105 JYR197105 KIN197105 KSJ197105 LCF197105 LMB197105 LVX197105 MFT197105 MPP197105 MZL197105 NJH197105 NTD197105 OCZ197105 OMV197105 OWR197105 PGN197105 PQJ197105 QAF197105 QKB197105 QTX197105 RDT197105 RNP197105 RXL197105 SHH197105 SRD197105 TAZ197105 TKV197105 TUR197105 UEN197105 UOJ197105 UYF197105 VIB197105 VRX197105 WBT197105 WLP197105 WVL197105 D262095 IZ262641 SV262641 ACR262641 AMN262641 AWJ262641 BGF262641 BQB262641 BZX262641 CJT262641 CTP262641 DDL262641 DNH262641 DXD262641 EGZ262641 EQV262641 FAR262641 FKN262641 FUJ262641 GEF262641 GOB262641 GXX262641 HHT262641 HRP262641 IBL262641 ILH262641 IVD262641 JEZ262641 JOV262641 JYR262641 KIN262641 KSJ262641 LCF262641 LMB262641 LVX262641 MFT262641 MPP262641 MZL262641 NJH262641 NTD262641 OCZ262641 OMV262641 OWR262641 PGN262641 PQJ262641 QAF262641 QKB262641 QTX262641 RDT262641 RNP262641 RXL262641 SHH262641 SRD262641 TAZ262641 TKV262641 TUR262641 UEN262641 UOJ262641 UYF262641 VIB262641 VRX262641 WBT262641 WLP262641 WVL262641 D327631 IZ328177 SV328177 ACR328177 AMN328177 AWJ328177 BGF328177 BQB328177 BZX328177 CJT328177 CTP328177 DDL328177 DNH328177 DXD328177 EGZ328177 EQV328177 FAR328177 FKN328177 FUJ328177 GEF328177 GOB328177 GXX328177 HHT328177 HRP328177 IBL328177 ILH328177 IVD328177 JEZ328177 JOV328177 JYR328177 KIN328177 KSJ328177 LCF328177 LMB328177 LVX328177 MFT328177 MPP328177 MZL328177 NJH328177 NTD328177 OCZ328177 OMV328177 OWR328177 PGN328177 PQJ328177 QAF328177 QKB328177 QTX328177 RDT328177 RNP328177 RXL328177 SHH328177 SRD328177 TAZ328177 TKV328177 TUR328177 UEN328177 UOJ328177 UYF328177 VIB328177 VRX328177 WBT328177 WLP328177 WVL328177 D393167 IZ393713 SV393713 ACR393713 AMN393713 AWJ393713 BGF393713 BQB393713 BZX393713 CJT393713 CTP393713 DDL393713 DNH393713 DXD393713 EGZ393713 EQV393713 FAR393713 FKN393713 FUJ393713 GEF393713 GOB393713 GXX393713 HHT393713 HRP393713 IBL393713 ILH393713 IVD393713 JEZ393713 JOV393713 JYR393713 KIN393713 KSJ393713 LCF393713 LMB393713 LVX393713 MFT393713 MPP393713 MZL393713 NJH393713 NTD393713 OCZ393713 OMV393713 OWR393713 PGN393713 PQJ393713 QAF393713 QKB393713 QTX393713 RDT393713 RNP393713 RXL393713 SHH393713 SRD393713 TAZ393713 TKV393713 TUR393713 UEN393713 UOJ393713 UYF393713 VIB393713 VRX393713 WBT393713 WLP393713 WVL393713 D458703 IZ459249 SV459249 ACR459249 AMN459249 AWJ459249 BGF459249 BQB459249 BZX459249 CJT459249 CTP459249 DDL459249 DNH459249 DXD459249 EGZ459249 EQV459249 FAR459249 FKN459249 FUJ459249 GEF459249 GOB459249 GXX459249 HHT459249 HRP459249 IBL459249 ILH459249 IVD459249 JEZ459249 JOV459249 JYR459249 KIN459249 KSJ459249 LCF459249 LMB459249 LVX459249 MFT459249 MPP459249 MZL459249 NJH459249 NTD459249 OCZ459249 OMV459249 OWR459249 PGN459249 PQJ459249 QAF459249 QKB459249 QTX459249 RDT459249 RNP459249 RXL459249 SHH459249 SRD459249 TAZ459249 TKV459249 TUR459249 UEN459249 UOJ459249 UYF459249 VIB459249 VRX459249 WBT459249 WLP459249 WVL459249 D524239 IZ524785 SV524785 ACR524785 AMN524785 AWJ524785 BGF524785 BQB524785 BZX524785 CJT524785 CTP524785 DDL524785 DNH524785 DXD524785 EGZ524785 EQV524785 FAR524785 FKN524785 FUJ524785 GEF524785 GOB524785 GXX524785 HHT524785 HRP524785 IBL524785 ILH524785 IVD524785 JEZ524785 JOV524785 JYR524785 KIN524785 KSJ524785 LCF524785 LMB524785 LVX524785 MFT524785 MPP524785 MZL524785 NJH524785 NTD524785 OCZ524785 OMV524785 OWR524785 PGN524785 PQJ524785 QAF524785 QKB524785 QTX524785 RDT524785 RNP524785 RXL524785 SHH524785 SRD524785 TAZ524785 TKV524785 TUR524785 UEN524785 UOJ524785 UYF524785 VIB524785 VRX524785 WBT524785 WLP524785 WVL524785 D589775 IZ590321 SV590321 ACR590321 AMN590321 AWJ590321 BGF590321 BQB590321 BZX590321 CJT590321 CTP590321 DDL590321 DNH590321 DXD590321 EGZ590321 EQV590321 FAR590321 FKN590321 FUJ590321 GEF590321 GOB590321 GXX590321 HHT590321 HRP590321 IBL590321 ILH590321 IVD590321 JEZ590321 JOV590321 JYR590321 KIN590321 KSJ590321 LCF590321 LMB590321 LVX590321 MFT590321 MPP590321 MZL590321 NJH590321 NTD590321 OCZ590321 OMV590321 OWR590321 PGN590321 PQJ590321 QAF590321 QKB590321 QTX590321 RDT590321 RNP590321 RXL590321 SHH590321 SRD590321 TAZ590321 TKV590321 TUR590321 UEN590321 UOJ590321 UYF590321 VIB590321 VRX590321 WBT590321 WLP590321 WVL590321 D655311 IZ655857 SV655857 ACR655857 AMN655857 AWJ655857 BGF655857 BQB655857 BZX655857 CJT655857 CTP655857 DDL655857 DNH655857 DXD655857 EGZ655857 EQV655857 FAR655857 FKN655857 FUJ655857 GEF655857 GOB655857 GXX655857 HHT655857 HRP655857 IBL655857 ILH655857 IVD655857 JEZ655857 JOV655857 JYR655857 KIN655857 KSJ655857 LCF655857 LMB655857 LVX655857 MFT655857 MPP655857 MZL655857 NJH655857 NTD655857 OCZ655857 OMV655857 OWR655857 PGN655857 PQJ655857 QAF655857 QKB655857 QTX655857 RDT655857 RNP655857 RXL655857 SHH655857 SRD655857 TAZ655857 TKV655857 TUR655857 UEN655857 UOJ655857 UYF655857 VIB655857 VRX655857 WBT655857 WLP655857 WVL655857 D720847 IZ721393 SV721393 ACR721393 AMN721393 AWJ721393 BGF721393 BQB721393 BZX721393 CJT721393 CTP721393 DDL721393 DNH721393 DXD721393 EGZ721393 EQV721393 FAR721393 FKN721393 FUJ721393 GEF721393 GOB721393 GXX721393 HHT721393 HRP721393 IBL721393 ILH721393 IVD721393 JEZ721393 JOV721393 JYR721393 KIN721393 KSJ721393 LCF721393 LMB721393 LVX721393 MFT721393 MPP721393 MZL721393 NJH721393 NTD721393 OCZ721393 OMV721393 OWR721393 PGN721393 PQJ721393 QAF721393 QKB721393 QTX721393 RDT721393 RNP721393 RXL721393 SHH721393 SRD721393 TAZ721393 TKV721393 TUR721393 UEN721393 UOJ721393 UYF721393 VIB721393 VRX721393 WBT721393 WLP721393 WVL721393 D786383 IZ786929 SV786929 ACR786929 AMN786929 AWJ786929 BGF786929 BQB786929 BZX786929 CJT786929 CTP786929 DDL786929 DNH786929 DXD786929 EGZ786929 EQV786929 FAR786929 FKN786929 FUJ786929 GEF786929 GOB786929 GXX786929 HHT786929 HRP786929 IBL786929 ILH786929 IVD786929 JEZ786929 JOV786929 JYR786929 KIN786929 KSJ786929 LCF786929 LMB786929 LVX786929 MFT786929 MPP786929 MZL786929 NJH786929 NTD786929 OCZ786929 OMV786929 OWR786929 PGN786929 PQJ786929 QAF786929 QKB786929 QTX786929 RDT786929 RNP786929 RXL786929 SHH786929 SRD786929 TAZ786929 TKV786929 TUR786929 UEN786929 UOJ786929 UYF786929 VIB786929 VRX786929 WBT786929 WLP786929 WVL786929 D851919 IZ852465 SV852465 ACR852465 AMN852465 AWJ852465 BGF852465 BQB852465 BZX852465 CJT852465 CTP852465 DDL852465 DNH852465 DXD852465 EGZ852465 EQV852465 FAR852465 FKN852465 FUJ852465 GEF852465 GOB852465 GXX852465 HHT852465 HRP852465 IBL852465 ILH852465 IVD852465 JEZ852465 JOV852465 JYR852465 KIN852465 KSJ852465 LCF852465 LMB852465 LVX852465 MFT852465 MPP852465 MZL852465 NJH852465 NTD852465 OCZ852465 OMV852465 OWR852465 PGN852465 PQJ852465 QAF852465 QKB852465 QTX852465 RDT852465 RNP852465 RXL852465 SHH852465 SRD852465 TAZ852465 TKV852465 TUR852465 UEN852465 UOJ852465 UYF852465 VIB852465 VRX852465 WBT852465 WLP852465 WVL852465 D917455 IZ918001 SV918001 ACR918001 AMN918001 AWJ918001 BGF918001 BQB918001 BZX918001 CJT918001 CTP918001 DDL918001 DNH918001 DXD918001 EGZ918001 EQV918001 FAR918001 FKN918001 FUJ918001 GEF918001 GOB918001 GXX918001 HHT918001 HRP918001 IBL918001 ILH918001 IVD918001 JEZ918001 JOV918001 JYR918001 KIN918001 KSJ918001 LCF918001 LMB918001 LVX918001 MFT918001 MPP918001 MZL918001 NJH918001 NTD918001 OCZ918001 OMV918001 OWR918001 PGN918001 PQJ918001 QAF918001 QKB918001 QTX918001 RDT918001 RNP918001 RXL918001 SHH918001 SRD918001 TAZ918001 TKV918001 TUR918001 UEN918001 UOJ918001 UYF918001 VIB918001 VRX918001 WBT918001 WLP918001 WVL918001 D982991 IZ983537 SV983537 ACR983537 AMN983537 AWJ983537 BGF983537 BQB983537 BZX983537 CJT983537 CTP983537 DDL983537 DNH983537 DXD983537 EGZ983537 EQV983537 FAR983537 FKN983537 FUJ983537 GEF983537 GOB983537 GXX983537 HHT983537 HRP983537 IBL983537 ILH983537 IVD983537 JEZ983537 JOV983537 JYR983537 KIN983537 KSJ983537 LCF983537 LMB983537 LVX983537 MFT983537 MPP983537 MZL983537 NJH983537 NTD983537 OCZ983537 OMV983537 OWR983537 PGN983537 PQJ983537 QAF983537 QKB983537 QTX983537 RDT983537 RNP983537 RXL983537 SHH983537 SRD983537 TAZ983537 TKV983537 TUR983537 UEN983537 UOJ983537 UYF983537 VIB983537 VRX983537 WBT983537 WLP983537 WVL983537 M65486:M65487 JI66032:JI66033 TE66032:TE66033 ADA66032:ADA66033 AMW66032:AMW66033 AWS66032:AWS66033 BGO66032:BGO66033 BQK66032:BQK66033 CAG66032:CAG66033 CKC66032:CKC66033 CTY66032:CTY66033 DDU66032:DDU66033 DNQ66032:DNQ66033 DXM66032:DXM66033 EHI66032:EHI66033 ERE66032:ERE66033 FBA66032:FBA66033 FKW66032:FKW66033 FUS66032:FUS66033 GEO66032:GEO66033 GOK66032:GOK66033 GYG66032:GYG66033 HIC66032:HIC66033 HRY66032:HRY66033 IBU66032:IBU66033 ILQ66032:ILQ66033 IVM66032:IVM66033 JFI66032:JFI66033 JPE66032:JPE66033 JZA66032:JZA66033 KIW66032:KIW66033 KSS66032:KSS66033 LCO66032:LCO66033 LMK66032:LMK66033 LWG66032:LWG66033 MGC66032:MGC66033 MPY66032:MPY66033 MZU66032:MZU66033 NJQ66032:NJQ66033 NTM66032:NTM66033 ODI66032:ODI66033 ONE66032:ONE66033 OXA66032:OXA66033 PGW66032:PGW66033 PQS66032:PQS66033 QAO66032:QAO66033 QKK66032:QKK66033 QUG66032:QUG66033 REC66032:REC66033 RNY66032:RNY66033 RXU66032:RXU66033 SHQ66032:SHQ66033 SRM66032:SRM66033 TBI66032:TBI66033 TLE66032:TLE66033 TVA66032:TVA66033 UEW66032:UEW66033 UOS66032:UOS66033 UYO66032:UYO66033 VIK66032:VIK66033 VSG66032:VSG66033 WCC66032:WCC66033 WLY66032:WLY66033 WVU66032:WVU66033 M131022:M131023 JI131568:JI131569 TE131568:TE131569 ADA131568:ADA131569 AMW131568:AMW131569 AWS131568:AWS131569 BGO131568:BGO131569 BQK131568:BQK131569 CAG131568:CAG131569 CKC131568:CKC131569 CTY131568:CTY131569 DDU131568:DDU131569 DNQ131568:DNQ131569 DXM131568:DXM131569 EHI131568:EHI131569 ERE131568:ERE131569 FBA131568:FBA131569 FKW131568:FKW131569 FUS131568:FUS131569 GEO131568:GEO131569 GOK131568:GOK131569 GYG131568:GYG131569 HIC131568:HIC131569 HRY131568:HRY131569 IBU131568:IBU131569 ILQ131568:ILQ131569 IVM131568:IVM131569 JFI131568:JFI131569 JPE131568:JPE131569 JZA131568:JZA131569 KIW131568:KIW131569 KSS131568:KSS131569 LCO131568:LCO131569 LMK131568:LMK131569 LWG131568:LWG131569 MGC131568:MGC131569 MPY131568:MPY131569 MZU131568:MZU131569 NJQ131568:NJQ131569 NTM131568:NTM131569 ODI131568:ODI131569 ONE131568:ONE131569 OXA131568:OXA131569 PGW131568:PGW131569 PQS131568:PQS131569 QAO131568:QAO131569 QKK131568:QKK131569 QUG131568:QUG131569 REC131568:REC131569 RNY131568:RNY131569 RXU131568:RXU131569 SHQ131568:SHQ131569 SRM131568:SRM131569 TBI131568:TBI131569 TLE131568:TLE131569 TVA131568:TVA131569 UEW131568:UEW131569 UOS131568:UOS131569 UYO131568:UYO131569 VIK131568:VIK131569 VSG131568:VSG131569 WCC131568:WCC131569 WLY131568:WLY131569 WVU131568:WVU131569 M196558:M196559 JI197104:JI197105 TE197104:TE197105 ADA197104:ADA197105 AMW197104:AMW197105 AWS197104:AWS197105 BGO197104:BGO197105 BQK197104:BQK197105 CAG197104:CAG197105 CKC197104:CKC197105 CTY197104:CTY197105 DDU197104:DDU197105 DNQ197104:DNQ197105 DXM197104:DXM197105 EHI197104:EHI197105 ERE197104:ERE197105 FBA197104:FBA197105 FKW197104:FKW197105 FUS197104:FUS197105 GEO197104:GEO197105 GOK197104:GOK197105 GYG197104:GYG197105 HIC197104:HIC197105 HRY197104:HRY197105 IBU197104:IBU197105 ILQ197104:ILQ197105 IVM197104:IVM197105 JFI197104:JFI197105 JPE197104:JPE197105 JZA197104:JZA197105 KIW197104:KIW197105 KSS197104:KSS197105 LCO197104:LCO197105 LMK197104:LMK197105 LWG197104:LWG197105 MGC197104:MGC197105 MPY197104:MPY197105 MZU197104:MZU197105 NJQ197104:NJQ197105 NTM197104:NTM197105 ODI197104:ODI197105 ONE197104:ONE197105 OXA197104:OXA197105 PGW197104:PGW197105 PQS197104:PQS197105 QAO197104:QAO197105 QKK197104:QKK197105 QUG197104:QUG197105 REC197104:REC197105 RNY197104:RNY197105 RXU197104:RXU197105 SHQ197104:SHQ197105 SRM197104:SRM197105 TBI197104:TBI197105 TLE197104:TLE197105 TVA197104:TVA197105 UEW197104:UEW197105 UOS197104:UOS197105 UYO197104:UYO197105 VIK197104:VIK197105 VSG197104:VSG197105 WCC197104:WCC197105 WLY197104:WLY197105 WVU197104:WVU197105 M262094:M262095 JI262640:JI262641 TE262640:TE262641 ADA262640:ADA262641 AMW262640:AMW262641 AWS262640:AWS262641 BGO262640:BGO262641 BQK262640:BQK262641 CAG262640:CAG262641 CKC262640:CKC262641 CTY262640:CTY262641 DDU262640:DDU262641 DNQ262640:DNQ262641 DXM262640:DXM262641 EHI262640:EHI262641 ERE262640:ERE262641 FBA262640:FBA262641 FKW262640:FKW262641 FUS262640:FUS262641 GEO262640:GEO262641 GOK262640:GOK262641 GYG262640:GYG262641 HIC262640:HIC262641 HRY262640:HRY262641 IBU262640:IBU262641 ILQ262640:ILQ262641 IVM262640:IVM262641 JFI262640:JFI262641 JPE262640:JPE262641 JZA262640:JZA262641 KIW262640:KIW262641 KSS262640:KSS262641 LCO262640:LCO262641 LMK262640:LMK262641 LWG262640:LWG262641 MGC262640:MGC262641 MPY262640:MPY262641 MZU262640:MZU262641 NJQ262640:NJQ262641 NTM262640:NTM262641 ODI262640:ODI262641 ONE262640:ONE262641 OXA262640:OXA262641 PGW262640:PGW262641 PQS262640:PQS262641 QAO262640:QAO262641 QKK262640:QKK262641 QUG262640:QUG262641 REC262640:REC262641 RNY262640:RNY262641 RXU262640:RXU262641 SHQ262640:SHQ262641 SRM262640:SRM262641 TBI262640:TBI262641 TLE262640:TLE262641 TVA262640:TVA262641 UEW262640:UEW262641 UOS262640:UOS262641 UYO262640:UYO262641 VIK262640:VIK262641 VSG262640:VSG262641 WCC262640:WCC262641 WLY262640:WLY262641 WVU262640:WVU262641 M327630:M327631 JI328176:JI328177 TE328176:TE328177 ADA328176:ADA328177 AMW328176:AMW328177 AWS328176:AWS328177 BGO328176:BGO328177 BQK328176:BQK328177 CAG328176:CAG328177 CKC328176:CKC328177 CTY328176:CTY328177 DDU328176:DDU328177 DNQ328176:DNQ328177 DXM328176:DXM328177 EHI328176:EHI328177 ERE328176:ERE328177 FBA328176:FBA328177 FKW328176:FKW328177 FUS328176:FUS328177 GEO328176:GEO328177 GOK328176:GOK328177 GYG328176:GYG328177 HIC328176:HIC328177 HRY328176:HRY328177 IBU328176:IBU328177 ILQ328176:ILQ328177 IVM328176:IVM328177 JFI328176:JFI328177 JPE328176:JPE328177 JZA328176:JZA328177 KIW328176:KIW328177 KSS328176:KSS328177 LCO328176:LCO328177 LMK328176:LMK328177 LWG328176:LWG328177 MGC328176:MGC328177 MPY328176:MPY328177 MZU328176:MZU328177 NJQ328176:NJQ328177 NTM328176:NTM328177 ODI328176:ODI328177 ONE328176:ONE328177 OXA328176:OXA328177 PGW328176:PGW328177 PQS328176:PQS328177 QAO328176:QAO328177 QKK328176:QKK328177 QUG328176:QUG328177 REC328176:REC328177 RNY328176:RNY328177 RXU328176:RXU328177 SHQ328176:SHQ328177 SRM328176:SRM328177 TBI328176:TBI328177 TLE328176:TLE328177 TVA328176:TVA328177 UEW328176:UEW328177 UOS328176:UOS328177 UYO328176:UYO328177 VIK328176:VIK328177 VSG328176:VSG328177 WCC328176:WCC328177 WLY328176:WLY328177 WVU328176:WVU328177 M393166:M393167 JI393712:JI393713 TE393712:TE393713 ADA393712:ADA393713 AMW393712:AMW393713 AWS393712:AWS393713 BGO393712:BGO393713 BQK393712:BQK393713 CAG393712:CAG393713 CKC393712:CKC393713 CTY393712:CTY393713 DDU393712:DDU393713 DNQ393712:DNQ393713 DXM393712:DXM393713 EHI393712:EHI393713 ERE393712:ERE393713 FBA393712:FBA393713 FKW393712:FKW393713 FUS393712:FUS393713 GEO393712:GEO393713 GOK393712:GOK393713 GYG393712:GYG393713 HIC393712:HIC393713 HRY393712:HRY393713 IBU393712:IBU393713 ILQ393712:ILQ393713 IVM393712:IVM393713 JFI393712:JFI393713 JPE393712:JPE393713 JZA393712:JZA393713 KIW393712:KIW393713 KSS393712:KSS393713 LCO393712:LCO393713 LMK393712:LMK393713 LWG393712:LWG393713 MGC393712:MGC393713 MPY393712:MPY393713 MZU393712:MZU393713 NJQ393712:NJQ393713 NTM393712:NTM393713 ODI393712:ODI393713 ONE393712:ONE393713 OXA393712:OXA393713 PGW393712:PGW393713 PQS393712:PQS393713 QAO393712:QAO393713 QKK393712:QKK393713 QUG393712:QUG393713 REC393712:REC393713 RNY393712:RNY393713 RXU393712:RXU393713 SHQ393712:SHQ393713 SRM393712:SRM393713 TBI393712:TBI393713 TLE393712:TLE393713 TVA393712:TVA393713 UEW393712:UEW393713 UOS393712:UOS393713 UYO393712:UYO393713 VIK393712:VIK393713 VSG393712:VSG393713 WCC393712:WCC393713 WLY393712:WLY393713 WVU393712:WVU393713 M458702:M458703 JI459248:JI459249 TE459248:TE459249 ADA459248:ADA459249 AMW459248:AMW459249 AWS459248:AWS459249 BGO459248:BGO459249 BQK459248:BQK459249 CAG459248:CAG459249 CKC459248:CKC459249 CTY459248:CTY459249 DDU459248:DDU459249 DNQ459248:DNQ459249 DXM459248:DXM459249 EHI459248:EHI459249 ERE459248:ERE459249 FBA459248:FBA459249 FKW459248:FKW459249 FUS459248:FUS459249 GEO459248:GEO459249 GOK459248:GOK459249 GYG459248:GYG459249 HIC459248:HIC459249 HRY459248:HRY459249 IBU459248:IBU459249 ILQ459248:ILQ459249 IVM459248:IVM459249 JFI459248:JFI459249 JPE459248:JPE459249 JZA459248:JZA459249 KIW459248:KIW459249 KSS459248:KSS459249 LCO459248:LCO459249 LMK459248:LMK459249 LWG459248:LWG459249 MGC459248:MGC459249 MPY459248:MPY459249 MZU459248:MZU459249 NJQ459248:NJQ459249 NTM459248:NTM459249 ODI459248:ODI459249 ONE459248:ONE459249 OXA459248:OXA459249 PGW459248:PGW459249 PQS459248:PQS459249 QAO459248:QAO459249 QKK459248:QKK459249 QUG459248:QUG459249 REC459248:REC459249 RNY459248:RNY459249 RXU459248:RXU459249 SHQ459248:SHQ459249 SRM459248:SRM459249 TBI459248:TBI459249 TLE459248:TLE459249 TVA459248:TVA459249 UEW459248:UEW459249 UOS459248:UOS459249 UYO459248:UYO459249 VIK459248:VIK459249 VSG459248:VSG459249 WCC459248:WCC459249 WLY459248:WLY459249 WVU459248:WVU459249 M524238:M524239 JI524784:JI524785 TE524784:TE524785 ADA524784:ADA524785 AMW524784:AMW524785 AWS524784:AWS524785 BGO524784:BGO524785 BQK524784:BQK524785 CAG524784:CAG524785 CKC524784:CKC524785 CTY524784:CTY524785 DDU524784:DDU524785 DNQ524784:DNQ524785 DXM524784:DXM524785 EHI524784:EHI524785 ERE524784:ERE524785 FBA524784:FBA524785 FKW524784:FKW524785 FUS524784:FUS524785 GEO524784:GEO524785 GOK524784:GOK524785 GYG524784:GYG524785 HIC524784:HIC524785 HRY524784:HRY524785 IBU524784:IBU524785 ILQ524784:ILQ524785 IVM524784:IVM524785 JFI524784:JFI524785 JPE524784:JPE524785 JZA524784:JZA524785 KIW524784:KIW524785 KSS524784:KSS524785 LCO524784:LCO524785 LMK524784:LMK524785 LWG524784:LWG524785 MGC524784:MGC524785 MPY524784:MPY524785 MZU524784:MZU524785 NJQ524784:NJQ524785 NTM524784:NTM524785 ODI524784:ODI524785 ONE524784:ONE524785 OXA524784:OXA524785 PGW524784:PGW524785 PQS524784:PQS524785 QAO524784:QAO524785 QKK524784:QKK524785 QUG524784:QUG524785 REC524784:REC524785 RNY524784:RNY524785 RXU524784:RXU524785 SHQ524784:SHQ524785 SRM524784:SRM524785 TBI524784:TBI524785 TLE524784:TLE524785 TVA524784:TVA524785 UEW524784:UEW524785 UOS524784:UOS524785 UYO524784:UYO524785 VIK524784:VIK524785 VSG524784:VSG524785 WCC524784:WCC524785 WLY524784:WLY524785 WVU524784:WVU524785 M589774:M589775 JI590320:JI590321 TE590320:TE590321 ADA590320:ADA590321 AMW590320:AMW590321 AWS590320:AWS590321 BGO590320:BGO590321 BQK590320:BQK590321 CAG590320:CAG590321 CKC590320:CKC590321 CTY590320:CTY590321 DDU590320:DDU590321 DNQ590320:DNQ590321 DXM590320:DXM590321 EHI590320:EHI590321 ERE590320:ERE590321 FBA590320:FBA590321 FKW590320:FKW590321 FUS590320:FUS590321 GEO590320:GEO590321 GOK590320:GOK590321 GYG590320:GYG590321 HIC590320:HIC590321 HRY590320:HRY590321 IBU590320:IBU590321 ILQ590320:ILQ590321 IVM590320:IVM590321 JFI590320:JFI590321 JPE590320:JPE590321 JZA590320:JZA590321 KIW590320:KIW590321 KSS590320:KSS590321 LCO590320:LCO590321 LMK590320:LMK590321 LWG590320:LWG590321 MGC590320:MGC590321 MPY590320:MPY590321 MZU590320:MZU590321 NJQ590320:NJQ590321 NTM590320:NTM590321 ODI590320:ODI590321 ONE590320:ONE590321 OXA590320:OXA590321 PGW590320:PGW590321 PQS590320:PQS590321 QAO590320:QAO590321 QKK590320:QKK590321 QUG590320:QUG590321 REC590320:REC590321 RNY590320:RNY590321 RXU590320:RXU590321 SHQ590320:SHQ590321 SRM590320:SRM590321 TBI590320:TBI590321 TLE590320:TLE590321 TVA590320:TVA590321 UEW590320:UEW590321 UOS590320:UOS590321 UYO590320:UYO590321 VIK590320:VIK590321 VSG590320:VSG590321 WCC590320:WCC590321 WLY590320:WLY590321 WVU590320:WVU590321 M655310:M655311 JI655856:JI655857 TE655856:TE655857 ADA655856:ADA655857 AMW655856:AMW655857 AWS655856:AWS655857 BGO655856:BGO655857 BQK655856:BQK655857 CAG655856:CAG655857 CKC655856:CKC655857 CTY655856:CTY655857 DDU655856:DDU655857 DNQ655856:DNQ655857 DXM655856:DXM655857 EHI655856:EHI655857 ERE655856:ERE655857 FBA655856:FBA655857 FKW655856:FKW655857 FUS655856:FUS655857 GEO655856:GEO655857 GOK655856:GOK655857 GYG655856:GYG655857 HIC655856:HIC655857 HRY655856:HRY655857 IBU655856:IBU655857 ILQ655856:ILQ655857 IVM655856:IVM655857 JFI655856:JFI655857 JPE655856:JPE655857 JZA655856:JZA655857 KIW655856:KIW655857 KSS655856:KSS655857 LCO655856:LCO655857 LMK655856:LMK655857 LWG655856:LWG655857 MGC655856:MGC655857 MPY655856:MPY655857 MZU655856:MZU655857 NJQ655856:NJQ655857 NTM655856:NTM655857 ODI655856:ODI655857 ONE655856:ONE655857 OXA655856:OXA655857 PGW655856:PGW655857 PQS655856:PQS655857 QAO655856:QAO655857 QKK655856:QKK655857 QUG655856:QUG655857 REC655856:REC655857 RNY655856:RNY655857 RXU655856:RXU655857 SHQ655856:SHQ655857 SRM655856:SRM655857 TBI655856:TBI655857 TLE655856:TLE655857 TVA655856:TVA655857 UEW655856:UEW655857 UOS655856:UOS655857 UYO655856:UYO655857 VIK655856:VIK655857 VSG655856:VSG655857 WCC655856:WCC655857 WLY655856:WLY655857 WVU655856:WVU655857 M720846:M720847 JI721392:JI721393 TE721392:TE721393 ADA721392:ADA721393 AMW721392:AMW721393 AWS721392:AWS721393 BGO721392:BGO721393 BQK721392:BQK721393 CAG721392:CAG721393 CKC721392:CKC721393 CTY721392:CTY721393 DDU721392:DDU721393 DNQ721392:DNQ721393 DXM721392:DXM721393 EHI721392:EHI721393 ERE721392:ERE721393 FBA721392:FBA721393 FKW721392:FKW721393 FUS721392:FUS721393 GEO721392:GEO721393 GOK721392:GOK721393 GYG721392:GYG721393 HIC721392:HIC721393 HRY721392:HRY721393 IBU721392:IBU721393 ILQ721392:ILQ721393 IVM721392:IVM721393 JFI721392:JFI721393 JPE721392:JPE721393 JZA721392:JZA721393 KIW721392:KIW721393 KSS721392:KSS721393 LCO721392:LCO721393 LMK721392:LMK721393 LWG721392:LWG721393 MGC721392:MGC721393 MPY721392:MPY721393 MZU721392:MZU721393 NJQ721392:NJQ721393 NTM721392:NTM721393 ODI721392:ODI721393 ONE721392:ONE721393 OXA721392:OXA721393 PGW721392:PGW721393 PQS721392:PQS721393 QAO721392:QAO721393 QKK721392:QKK721393 QUG721392:QUG721393 REC721392:REC721393 RNY721392:RNY721393 RXU721392:RXU721393 SHQ721392:SHQ721393 SRM721392:SRM721393 TBI721392:TBI721393 TLE721392:TLE721393 TVA721392:TVA721393 UEW721392:UEW721393 UOS721392:UOS721393 UYO721392:UYO721393 VIK721392:VIK721393 VSG721392:VSG721393 WCC721392:WCC721393 WLY721392:WLY721393 WVU721392:WVU721393 M786382:M786383 JI786928:JI786929 TE786928:TE786929 ADA786928:ADA786929 AMW786928:AMW786929 AWS786928:AWS786929 BGO786928:BGO786929 BQK786928:BQK786929 CAG786928:CAG786929 CKC786928:CKC786929 CTY786928:CTY786929 DDU786928:DDU786929 DNQ786928:DNQ786929 DXM786928:DXM786929 EHI786928:EHI786929 ERE786928:ERE786929 FBA786928:FBA786929 FKW786928:FKW786929 FUS786928:FUS786929 GEO786928:GEO786929 GOK786928:GOK786929 GYG786928:GYG786929 HIC786928:HIC786929 HRY786928:HRY786929 IBU786928:IBU786929 ILQ786928:ILQ786929 IVM786928:IVM786929 JFI786928:JFI786929 JPE786928:JPE786929 JZA786928:JZA786929 KIW786928:KIW786929 KSS786928:KSS786929 LCO786928:LCO786929 LMK786928:LMK786929 LWG786928:LWG786929 MGC786928:MGC786929 MPY786928:MPY786929 MZU786928:MZU786929 NJQ786928:NJQ786929 NTM786928:NTM786929 ODI786928:ODI786929 ONE786928:ONE786929 OXA786928:OXA786929 PGW786928:PGW786929 PQS786928:PQS786929 QAO786928:QAO786929 QKK786928:QKK786929 QUG786928:QUG786929 REC786928:REC786929 RNY786928:RNY786929 RXU786928:RXU786929 SHQ786928:SHQ786929 SRM786928:SRM786929 TBI786928:TBI786929 TLE786928:TLE786929 TVA786928:TVA786929 UEW786928:UEW786929 UOS786928:UOS786929 UYO786928:UYO786929 VIK786928:VIK786929 VSG786928:VSG786929 WCC786928:WCC786929 WLY786928:WLY786929 WVU786928:WVU786929 M851918:M851919 JI852464:JI852465 TE852464:TE852465 ADA852464:ADA852465 AMW852464:AMW852465 AWS852464:AWS852465 BGO852464:BGO852465 BQK852464:BQK852465 CAG852464:CAG852465 CKC852464:CKC852465 CTY852464:CTY852465 DDU852464:DDU852465 DNQ852464:DNQ852465 DXM852464:DXM852465 EHI852464:EHI852465 ERE852464:ERE852465 FBA852464:FBA852465 FKW852464:FKW852465 FUS852464:FUS852465 GEO852464:GEO852465 GOK852464:GOK852465 GYG852464:GYG852465 HIC852464:HIC852465 HRY852464:HRY852465 IBU852464:IBU852465 ILQ852464:ILQ852465 IVM852464:IVM852465 JFI852464:JFI852465 JPE852464:JPE852465 JZA852464:JZA852465 KIW852464:KIW852465 KSS852464:KSS852465 LCO852464:LCO852465 LMK852464:LMK852465 LWG852464:LWG852465 MGC852464:MGC852465 MPY852464:MPY852465 MZU852464:MZU852465 NJQ852464:NJQ852465 NTM852464:NTM852465 ODI852464:ODI852465 ONE852464:ONE852465 OXA852464:OXA852465 PGW852464:PGW852465 PQS852464:PQS852465 QAO852464:QAO852465 QKK852464:QKK852465 QUG852464:QUG852465 REC852464:REC852465 RNY852464:RNY852465 RXU852464:RXU852465 SHQ852464:SHQ852465 SRM852464:SRM852465 TBI852464:TBI852465 TLE852464:TLE852465 TVA852464:TVA852465 UEW852464:UEW852465 UOS852464:UOS852465 UYO852464:UYO852465 VIK852464:VIK852465 VSG852464:VSG852465 WCC852464:WCC852465 WLY852464:WLY852465 WVU852464:WVU852465 M917454:M917455 JI918000:JI918001 TE918000:TE918001 ADA918000:ADA918001 AMW918000:AMW918001 AWS918000:AWS918001 BGO918000:BGO918001 BQK918000:BQK918001 CAG918000:CAG918001 CKC918000:CKC918001 CTY918000:CTY918001 DDU918000:DDU918001 DNQ918000:DNQ918001 DXM918000:DXM918001 EHI918000:EHI918001 ERE918000:ERE918001 FBA918000:FBA918001 FKW918000:FKW918001 FUS918000:FUS918001 GEO918000:GEO918001 GOK918000:GOK918001 GYG918000:GYG918001 HIC918000:HIC918001 HRY918000:HRY918001 IBU918000:IBU918001 ILQ918000:ILQ918001 IVM918000:IVM918001 JFI918000:JFI918001 JPE918000:JPE918001 JZA918000:JZA918001 KIW918000:KIW918001 KSS918000:KSS918001 LCO918000:LCO918001 LMK918000:LMK918001 LWG918000:LWG918001 MGC918000:MGC918001 MPY918000:MPY918001 MZU918000:MZU918001 NJQ918000:NJQ918001 NTM918000:NTM918001 ODI918000:ODI918001 ONE918000:ONE918001 OXA918000:OXA918001 PGW918000:PGW918001 PQS918000:PQS918001 QAO918000:QAO918001 QKK918000:QKK918001 QUG918000:QUG918001 REC918000:REC918001 RNY918000:RNY918001 RXU918000:RXU918001 SHQ918000:SHQ918001 SRM918000:SRM918001 TBI918000:TBI918001 TLE918000:TLE918001 TVA918000:TVA918001 UEW918000:UEW918001 UOS918000:UOS918001 UYO918000:UYO918001 VIK918000:VIK918001 VSG918000:VSG918001 WCC918000:WCC918001 WLY918000:WLY918001 WVU918000:WVU918001 M982990:M982991 JI983536:JI983537 TE983536:TE983537 ADA983536:ADA983537 AMW983536:AMW983537 AWS983536:AWS983537 BGO983536:BGO983537 BQK983536:BQK983537 CAG983536:CAG983537 CKC983536:CKC983537 CTY983536:CTY983537 DDU983536:DDU983537 DNQ983536:DNQ983537 DXM983536:DXM983537 EHI983536:EHI983537 ERE983536:ERE983537 FBA983536:FBA983537 FKW983536:FKW983537 FUS983536:FUS983537 GEO983536:GEO983537 GOK983536:GOK983537 GYG983536:GYG983537 HIC983536:HIC983537 HRY983536:HRY983537 IBU983536:IBU983537 ILQ983536:ILQ983537 IVM983536:IVM983537 JFI983536:JFI983537 JPE983536:JPE983537 JZA983536:JZA983537 KIW983536:KIW983537 KSS983536:KSS983537 LCO983536:LCO983537 LMK983536:LMK983537 LWG983536:LWG983537 MGC983536:MGC983537 MPY983536:MPY983537 MZU983536:MZU983537 NJQ983536:NJQ983537 NTM983536:NTM983537 ODI983536:ODI983537 ONE983536:ONE983537 OXA983536:OXA983537 PGW983536:PGW983537 PQS983536:PQS983537 QAO983536:QAO983537 QKK983536:QKK983537 QUG983536:QUG983537 REC983536:REC983537 RNY983536:RNY983537 RXU983536:RXU983537 SHQ983536:SHQ983537 SRM983536:SRM983537 TBI983536:TBI983537 TLE983536:TLE983537 TVA983536:TVA983537 UEW983536:UEW983537 UOS983536:UOS983537 UYO983536:UYO983537 VIK983536:VIK983537 VSG983536:VSG983537 WCC983536:WCC983537 WLY983536:WLY983537 WVU983536:WVU983537 I5 JI4:JI6 E5 WVU4:WVU6 WLY4:WLY6 WCC4:WCC6 VSG4:VSG6 VIK4:VIK6 UYO4:UYO6 UOS4:UOS6 UEW4:UEW6 TVA4:TVA6 TLE4:TLE6 TBI4:TBI6 SRM4:SRM6 SHQ4:SHQ6 RXU4:RXU6 RNY4:RNY6 REC4:REC6 QUG4:QUG6 QKK4:QKK6 QAO4:QAO6 PQS4:PQS6 PGW4:PGW6 OXA4:OXA6 ONE4:ONE6 ODI4:ODI6 NTM4:NTM6 NJQ4:NJQ6 MZU4:MZU6 MPY4:MPY6 MGC4:MGC6 LWG4:LWG6 LMK4:LMK6 LCO4:LCO6 KSS4:KSS6 KIW4:KIW6 JZA4:JZA6 JPE4:JPE6 JFI4:JFI6 IVM4:IVM6 ILQ4:ILQ6 IBU4:IBU6 HRY4:HRY6 HIC4:HIC6 GYG4:GYG6 GOK4:GOK6 GEO4:GEO6 FUS4:FUS6 FKW4:FKW6 FBA4:FBA6 ERE4:ERE6 EHI4:EHI6 DXM4:DXM6 DNQ4:DNQ6 DDU4:DDU6 CTY4:CTY6 CKC4:CKC6 CAG4:CAG6 BQK4:BQK6 BGO4:BGO6 AWS4:AWS6 AMW4:AMW6 ADA4:ADA6 TE4:TE6 E23:I26 B34:B39 E34:J39"/>
    <dataValidation type="custom" allowBlank="1" showInputMessage="1" showErrorMessage="1" promptTitle="Not allowed to edit" prompt="Master is &quot;Database Status Date&quot; on &quot;SW Development Maturity Metric&quot; Sheet" sqref="WVQ983537:WVR983537 JE4:JF6 TA4:TB6 ACW4:ACX6 AMS4:AMT6 AWO4:AWP6 BGK4:BGL6 BQG4:BQH6 CAC4:CAD6 CJY4:CJZ6 CTU4:CTV6 DDQ4:DDR6 DNM4:DNN6 DXI4:DXJ6 EHE4:EHF6 ERA4:ERB6 FAW4:FAX6 FKS4:FKT6 FUO4:FUP6 GEK4:GEL6 GOG4:GOH6 GYC4:GYD6 HHY4:HHZ6 HRU4:HRV6 IBQ4:IBR6 ILM4:ILN6 IVI4:IVJ6 JFE4:JFF6 JPA4:JPB6 JYW4:JYX6 KIS4:KIT6 KSO4:KSP6 LCK4:LCL6 LMG4:LMH6 LWC4:LWD6 MFY4:MFZ6 MPU4:MPV6 MZQ4:MZR6 NJM4:NJN6 NTI4:NTJ6 ODE4:ODF6 ONA4:ONB6 OWW4:OWX6 PGS4:PGT6 PQO4:PQP6 QAK4:QAL6 QKG4:QKH6 QUC4:QUD6 RDY4:RDZ6 RNU4:RNV6 RXQ4:RXR6 SHM4:SHN6 SRI4:SRJ6 TBE4:TBF6 TLA4:TLB6 TUW4:TUX6 UES4:UET6 UOO4:UOP6 UYK4:UYL6 VIG4:VIH6 VSC4:VSD6 WBY4:WBZ6 WLU4:WLV6 WVQ4:WVR6 I65487:J65487 JE66033:JF66033 TA66033:TB66033 ACW66033:ACX66033 AMS66033:AMT66033 AWO66033:AWP66033 BGK66033:BGL66033 BQG66033:BQH66033 CAC66033:CAD66033 CJY66033:CJZ66033 CTU66033:CTV66033 DDQ66033:DDR66033 DNM66033:DNN66033 DXI66033:DXJ66033 EHE66033:EHF66033 ERA66033:ERB66033 FAW66033:FAX66033 FKS66033:FKT66033 FUO66033:FUP66033 GEK66033:GEL66033 GOG66033:GOH66033 GYC66033:GYD66033 HHY66033:HHZ66033 HRU66033:HRV66033 IBQ66033:IBR66033 ILM66033:ILN66033 IVI66033:IVJ66033 JFE66033:JFF66033 JPA66033:JPB66033 JYW66033:JYX66033 KIS66033:KIT66033 KSO66033:KSP66033 LCK66033:LCL66033 LMG66033:LMH66033 LWC66033:LWD66033 MFY66033:MFZ66033 MPU66033:MPV66033 MZQ66033:MZR66033 NJM66033:NJN66033 NTI66033:NTJ66033 ODE66033:ODF66033 ONA66033:ONB66033 OWW66033:OWX66033 PGS66033:PGT66033 PQO66033:PQP66033 QAK66033:QAL66033 QKG66033:QKH66033 QUC66033:QUD66033 RDY66033:RDZ66033 RNU66033:RNV66033 RXQ66033:RXR66033 SHM66033:SHN66033 SRI66033:SRJ66033 TBE66033:TBF66033 TLA66033:TLB66033 TUW66033:TUX66033 UES66033:UET66033 UOO66033:UOP66033 UYK66033:UYL66033 VIG66033:VIH66033 VSC66033:VSD66033 WBY66033:WBZ66033 WLU66033:WLV66033 WVQ66033:WVR66033 I131023:J131023 JE131569:JF131569 TA131569:TB131569 ACW131569:ACX131569 AMS131569:AMT131569 AWO131569:AWP131569 BGK131569:BGL131569 BQG131569:BQH131569 CAC131569:CAD131569 CJY131569:CJZ131569 CTU131569:CTV131569 DDQ131569:DDR131569 DNM131569:DNN131569 DXI131569:DXJ131569 EHE131569:EHF131569 ERA131569:ERB131569 FAW131569:FAX131569 FKS131569:FKT131569 FUO131569:FUP131569 GEK131569:GEL131569 GOG131569:GOH131569 GYC131569:GYD131569 HHY131569:HHZ131569 HRU131569:HRV131569 IBQ131569:IBR131569 ILM131569:ILN131569 IVI131569:IVJ131569 JFE131569:JFF131569 JPA131569:JPB131569 JYW131569:JYX131569 KIS131569:KIT131569 KSO131569:KSP131569 LCK131569:LCL131569 LMG131569:LMH131569 LWC131569:LWD131569 MFY131569:MFZ131569 MPU131569:MPV131569 MZQ131569:MZR131569 NJM131569:NJN131569 NTI131569:NTJ131569 ODE131569:ODF131569 ONA131569:ONB131569 OWW131569:OWX131569 PGS131569:PGT131569 PQO131569:PQP131569 QAK131569:QAL131569 QKG131569:QKH131569 QUC131569:QUD131569 RDY131569:RDZ131569 RNU131569:RNV131569 RXQ131569:RXR131569 SHM131569:SHN131569 SRI131569:SRJ131569 TBE131569:TBF131569 TLA131569:TLB131569 TUW131569:TUX131569 UES131569:UET131569 UOO131569:UOP131569 UYK131569:UYL131569 VIG131569:VIH131569 VSC131569:VSD131569 WBY131569:WBZ131569 WLU131569:WLV131569 WVQ131569:WVR131569 I196559:J196559 JE197105:JF197105 TA197105:TB197105 ACW197105:ACX197105 AMS197105:AMT197105 AWO197105:AWP197105 BGK197105:BGL197105 BQG197105:BQH197105 CAC197105:CAD197105 CJY197105:CJZ197105 CTU197105:CTV197105 DDQ197105:DDR197105 DNM197105:DNN197105 DXI197105:DXJ197105 EHE197105:EHF197105 ERA197105:ERB197105 FAW197105:FAX197105 FKS197105:FKT197105 FUO197105:FUP197105 GEK197105:GEL197105 GOG197105:GOH197105 GYC197105:GYD197105 HHY197105:HHZ197105 HRU197105:HRV197105 IBQ197105:IBR197105 ILM197105:ILN197105 IVI197105:IVJ197105 JFE197105:JFF197105 JPA197105:JPB197105 JYW197105:JYX197105 KIS197105:KIT197105 KSO197105:KSP197105 LCK197105:LCL197105 LMG197105:LMH197105 LWC197105:LWD197105 MFY197105:MFZ197105 MPU197105:MPV197105 MZQ197105:MZR197105 NJM197105:NJN197105 NTI197105:NTJ197105 ODE197105:ODF197105 ONA197105:ONB197105 OWW197105:OWX197105 PGS197105:PGT197105 PQO197105:PQP197105 QAK197105:QAL197105 QKG197105:QKH197105 QUC197105:QUD197105 RDY197105:RDZ197105 RNU197105:RNV197105 RXQ197105:RXR197105 SHM197105:SHN197105 SRI197105:SRJ197105 TBE197105:TBF197105 TLA197105:TLB197105 TUW197105:TUX197105 UES197105:UET197105 UOO197105:UOP197105 UYK197105:UYL197105 VIG197105:VIH197105 VSC197105:VSD197105 WBY197105:WBZ197105 WLU197105:WLV197105 WVQ197105:WVR197105 I262095:J262095 JE262641:JF262641 TA262641:TB262641 ACW262641:ACX262641 AMS262641:AMT262641 AWO262641:AWP262641 BGK262641:BGL262641 BQG262641:BQH262641 CAC262641:CAD262641 CJY262641:CJZ262641 CTU262641:CTV262641 DDQ262641:DDR262641 DNM262641:DNN262641 DXI262641:DXJ262641 EHE262641:EHF262641 ERA262641:ERB262641 FAW262641:FAX262641 FKS262641:FKT262641 FUO262641:FUP262641 GEK262641:GEL262641 GOG262641:GOH262641 GYC262641:GYD262641 HHY262641:HHZ262641 HRU262641:HRV262641 IBQ262641:IBR262641 ILM262641:ILN262641 IVI262641:IVJ262641 JFE262641:JFF262641 JPA262641:JPB262641 JYW262641:JYX262641 KIS262641:KIT262641 KSO262641:KSP262641 LCK262641:LCL262641 LMG262641:LMH262641 LWC262641:LWD262641 MFY262641:MFZ262641 MPU262641:MPV262641 MZQ262641:MZR262641 NJM262641:NJN262641 NTI262641:NTJ262641 ODE262641:ODF262641 ONA262641:ONB262641 OWW262641:OWX262641 PGS262641:PGT262641 PQO262641:PQP262641 QAK262641:QAL262641 QKG262641:QKH262641 QUC262641:QUD262641 RDY262641:RDZ262641 RNU262641:RNV262641 RXQ262641:RXR262641 SHM262641:SHN262641 SRI262641:SRJ262641 TBE262641:TBF262641 TLA262641:TLB262641 TUW262641:TUX262641 UES262641:UET262641 UOO262641:UOP262641 UYK262641:UYL262641 VIG262641:VIH262641 VSC262641:VSD262641 WBY262641:WBZ262641 WLU262641:WLV262641 WVQ262641:WVR262641 I327631:J327631 JE328177:JF328177 TA328177:TB328177 ACW328177:ACX328177 AMS328177:AMT328177 AWO328177:AWP328177 BGK328177:BGL328177 BQG328177:BQH328177 CAC328177:CAD328177 CJY328177:CJZ328177 CTU328177:CTV328177 DDQ328177:DDR328177 DNM328177:DNN328177 DXI328177:DXJ328177 EHE328177:EHF328177 ERA328177:ERB328177 FAW328177:FAX328177 FKS328177:FKT328177 FUO328177:FUP328177 GEK328177:GEL328177 GOG328177:GOH328177 GYC328177:GYD328177 HHY328177:HHZ328177 HRU328177:HRV328177 IBQ328177:IBR328177 ILM328177:ILN328177 IVI328177:IVJ328177 JFE328177:JFF328177 JPA328177:JPB328177 JYW328177:JYX328177 KIS328177:KIT328177 KSO328177:KSP328177 LCK328177:LCL328177 LMG328177:LMH328177 LWC328177:LWD328177 MFY328177:MFZ328177 MPU328177:MPV328177 MZQ328177:MZR328177 NJM328177:NJN328177 NTI328177:NTJ328177 ODE328177:ODF328177 ONA328177:ONB328177 OWW328177:OWX328177 PGS328177:PGT328177 PQO328177:PQP328177 QAK328177:QAL328177 QKG328177:QKH328177 QUC328177:QUD328177 RDY328177:RDZ328177 RNU328177:RNV328177 RXQ328177:RXR328177 SHM328177:SHN328177 SRI328177:SRJ328177 TBE328177:TBF328177 TLA328177:TLB328177 TUW328177:TUX328177 UES328177:UET328177 UOO328177:UOP328177 UYK328177:UYL328177 VIG328177:VIH328177 VSC328177:VSD328177 WBY328177:WBZ328177 WLU328177:WLV328177 WVQ328177:WVR328177 I393167:J393167 JE393713:JF393713 TA393713:TB393713 ACW393713:ACX393713 AMS393713:AMT393713 AWO393713:AWP393713 BGK393713:BGL393713 BQG393713:BQH393713 CAC393713:CAD393713 CJY393713:CJZ393713 CTU393713:CTV393713 DDQ393713:DDR393713 DNM393713:DNN393713 DXI393713:DXJ393713 EHE393713:EHF393713 ERA393713:ERB393713 FAW393713:FAX393713 FKS393713:FKT393713 FUO393713:FUP393713 GEK393713:GEL393713 GOG393713:GOH393713 GYC393713:GYD393713 HHY393713:HHZ393713 HRU393713:HRV393713 IBQ393713:IBR393713 ILM393713:ILN393713 IVI393713:IVJ393713 JFE393713:JFF393713 JPA393713:JPB393713 JYW393713:JYX393713 KIS393713:KIT393713 KSO393713:KSP393713 LCK393713:LCL393713 LMG393713:LMH393713 LWC393713:LWD393713 MFY393713:MFZ393713 MPU393713:MPV393713 MZQ393713:MZR393713 NJM393713:NJN393713 NTI393713:NTJ393713 ODE393713:ODF393713 ONA393713:ONB393713 OWW393713:OWX393713 PGS393713:PGT393713 PQO393713:PQP393713 QAK393713:QAL393713 QKG393713:QKH393713 QUC393713:QUD393713 RDY393713:RDZ393713 RNU393713:RNV393713 RXQ393713:RXR393713 SHM393713:SHN393713 SRI393713:SRJ393713 TBE393713:TBF393713 TLA393713:TLB393713 TUW393713:TUX393713 UES393713:UET393713 UOO393713:UOP393713 UYK393713:UYL393713 VIG393713:VIH393713 VSC393713:VSD393713 WBY393713:WBZ393713 WLU393713:WLV393713 WVQ393713:WVR393713 I458703:J458703 JE459249:JF459249 TA459249:TB459249 ACW459249:ACX459249 AMS459249:AMT459249 AWO459249:AWP459249 BGK459249:BGL459249 BQG459249:BQH459249 CAC459249:CAD459249 CJY459249:CJZ459249 CTU459249:CTV459249 DDQ459249:DDR459249 DNM459249:DNN459249 DXI459249:DXJ459249 EHE459249:EHF459249 ERA459249:ERB459249 FAW459249:FAX459249 FKS459249:FKT459249 FUO459249:FUP459249 GEK459249:GEL459249 GOG459249:GOH459249 GYC459249:GYD459249 HHY459249:HHZ459249 HRU459249:HRV459249 IBQ459249:IBR459249 ILM459249:ILN459249 IVI459249:IVJ459249 JFE459249:JFF459249 JPA459249:JPB459249 JYW459249:JYX459249 KIS459249:KIT459249 KSO459249:KSP459249 LCK459249:LCL459249 LMG459249:LMH459249 LWC459249:LWD459249 MFY459249:MFZ459249 MPU459249:MPV459249 MZQ459249:MZR459249 NJM459249:NJN459249 NTI459249:NTJ459249 ODE459249:ODF459249 ONA459249:ONB459249 OWW459249:OWX459249 PGS459249:PGT459249 PQO459249:PQP459249 QAK459249:QAL459249 QKG459249:QKH459249 QUC459249:QUD459249 RDY459249:RDZ459249 RNU459249:RNV459249 RXQ459249:RXR459249 SHM459249:SHN459249 SRI459249:SRJ459249 TBE459249:TBF459249 TLA459249:TLB459249 TUW459249:TUX459249 UES459249:UET459249 UOO459249:UOP459249 UYK459249:UYL459249 VIG459249:VIH459249 VSC459249:VSD459249 WBY459249:WBZ459249 WLU459249:WLV459249 WVQ459249:WVR459249 I524239:J524239 JE524785:JF524785 TA524785:TB524785 ACW524785:ACX524785 AMS524785:AMT524785 AWO524785:AWP524785 BGK524785:BGL524785 BQG524785:BQH524785 CAC524785:CAD524785 CJY524785:CJZ524785 CTU524785:CTV524785 DDQ524785:DDR524785 DNM524785:DNN524785 DXI524785:DXJ524785 EHE524785:EHF524785 ERA524785:ERB524785 FAW524785:FAX524785 FKS524785:FKT524785 FUO524785:FUP524785 GEK524785:GEL524785 GOG524785:GOH524785 GYC524785:GYD524785 HHY524785:HHZ524785 HRU524785:HRV524785 IBQ524785:IBR524785 ILM524785:ILN524785 IVI524785:IVJ524785 JFE524785:JFF524785 JPA524785:JPB524785 JYW524785:JYX524785 KIS524785:KIT524785 KSO524785:KSP524785 LCK524785:LCL524785 LMG524785:LMH524785 LWC524785:LWD524785 MFY524785:MFZ524785 MPU524785:MPV524785 MZQ524785:MZR524785 NJM524785:NJN524785 NTI524785:NTJ524785 ODE524785:ODF524785 ONA524785:ONB524785 OWW524785:OWX524785 PGS524785:PGT524785 PQO524785:PQP524785 QAK524785:QAL524785 QKG524785:QKH524785 QUC524785:QUD524785 RDY524785:RDZ524785 RNU524785:RNV524785 RXQ524785:RXR524785 SHM524785:SHN524785 SRI524785:SRJ524785 TBE524785:TBF524785 TLA524785:TLB524785 TUW524785:TUX524785 UES524785:UET524785 UOO524785:UOP524785 UYK524785:UYL524785 VIG524785:VIH524785 VSC524785:VSD524785 WBY524785:WBZ524785 WLU524785:WLV524785 WVQ524785:WVR524785 I589775:J589775 JE590321:JF590321 TA590321:TB590321 ACW590321:ACX590321 AMS590321:AMT590321 AWO590321:AWP590321 BGK590321:BGL590321 BQG590321:BQH590321 CAC590321:CAD590321 CJY590321:CJZ590321 CTU590321:CTV590321 DDQ590321:DDR590321 DNM590321:DNN590321 DXI590321:DXJ590321 EHE590321:EHF590321 ERA590321:ERB590321 FAW590321:FAX590321 FKS590321:FKT590321 FUO590321:FUP590321 GEK590321:GEL590321 GOG590321:GOH590321 GYC590321:GYD590321 HHY590321:HHZ590321 HRU590321:HRV590321 IBQ590321:IBR590321 ILM590321:ILN590321 IVI590321:IVJ590321 JFE590321:JFF590321 JPA590321:JPB590321 JYW590321:JYX590321 KIS590321:KIT590321 KSO590321:KSP590321 LCK590321:LCL590321 LMG590321:LMH590321 LWC590321:LWD590321 MFY590321:MFZ590321 MPU590321:MPV590321 MZQ590321:MZR590321 NJM590321:NJN590321 NTI590321:NTJ590321 ODE590321:ODF590321 ONA590321:ONB590321 OWW590321:OWX590321 PGS590321:PGT590321 PQO590321:PQP590321 QAK590321:QAL590321 QKG590321:QKH590321 QUC590321:QUD590321 RDY590321:RDZ590321 RNU590321:RNV590321 RXQ590321:RXR590321 SHM590321:SHN590321 SRI590321:SRJ590321 TBE590321:TBF590321 TLA590321:TLB590321 TUW590321:TUX590321 UES590321:UET590321 UOO590321:UOP590321 UYK590321:UYL590321 VIG590321:VIH590321 VSC590321:VSD590321 WBY590321:WBZ590321 WLU590321:WLV590321 WVQ590321:WVR590321 I655311:J655311 JE655857:JF655857 TA655857:TB655857 ACW655857:ACX655857 AMS655857:AMT655857 AWO655857:AWP655857 BGK655857:BGL655857 BQG655857:BQH655857 CAC655857:CAD655857 CJY655857:CJZ655857 CTU655857:CTV655857 DDQ655857:DDR655857 DNM655857:DNN655857 DXI655857:DXJ655857 EHE655857:EHF655857 ERA655857:ERB655857 FAW655857:FAX655857 FKS655857:FKT655857 FUO655857:FUP655857 GEK655857:GEL655857 GOG655857:GOH655857 GYC655857:GYD655857 HHY655857:HHZ655857 HRU655857:HRV655857 IBQ655857:IBR655857 ILM655857:ILN655857 IVI655857:IVJ655857 JFE655857:JFF655857 JPA655857:JPB655857 JYW655857:JYX655857 KIS655857:KIT655857 KSO655857:KSP655857 LCK655857:LCL655857 LMG655857:LMH655857 LWC655857:LWD655857 MFY655857:MFZ655857 MPU655857:MPV655857 MZQ655857:MZR655857 NJM655857:NJN655857 NTI655857:NTJ655857 ODE655857:ODF655857 ONA655857:ONB655857 OWW655857:OWX655857 PGS655857:PGT655857 PQO655857:PQP655857 QAK655857:QAL655857 QKG655857:QKH655857 QUC655857:QUD655857 RDY655857:RDZ655857 RNU655857:RNV655857 RXQ655857:RXR655857 SHM655857:SHN655857 SRI655857:SRJ655857 TBE655857:TBF655857 TLA655857:TLB655857 TUW655857:TUX655857 UES655857:UET655857 UOO655857:UOP655857 UYK655857:UYL655857 VIG655857:VIH655857 VSC655857:VSD655857 WBY655857:WBZ655857 WLU655857:WLV655857 WVQ655857:WVR655857 I720847:J720847 JE721393:JF721393 TA721393:TB721393 ACW721393:ACX721393 AMS721393:AMT721393 AWO721393:AWP721393 BGK721393:BGL721393 BQG721393:BQH721393 CAC721393:CAD721393 CJY721393:CJZ721393 CTU721393:CTV721393 DDQ721393:DDR721393 DNM721393:DNN721393 DXI721393:DXJ721393 EHE721393:EHF721393 ERA721393:ERB721393 FAW721393:FAX721393 FKS721393:FKT721393 FUO721393:FUP721393 GEK721393:GEL721393 GOG721393:GOH721393 GYC721393:GYD721393 HHY721393:HHZ721393 HRU721393:HRV721393 IBQ721393:IBR721393 ILM721393:ILN721393 IVI721393:IVJ721393 JFE721393:JFF721393 JPA721393:JPB721393 JYW721393:JYX721393 KIS721393:KIT721393 KSO721393:KSP721393 LCK721393:LCL721393 LMG721393:LMH721393 LWC721393:LWD721393 MFY721393:MFZ721393 MPU721393:MPV721393 MZQ721393:MZR721393 NJM721393:NJN721393 NTI721393:NTJ721393 ODE721393:ODF721393 ONA721393:ONB721393 OWW721393:OWX721393 PGS721393:PGT721393 PQO721393:PQP721393 QAK721393:QAL721393 QKG721393:QKH721393 QUC721393:QUD721393 RDY721393:RDZ721393 RNU721393:RNV721393 RXQ721393:RXR721393 SHM721393:SHN721393 SRI721393:SRJ721393 TBE721393:TBF721393 TLA721393:TLB721393 TUW721393:TUX721393 UES721393:UET721393 UOO721393:UOP721393 UYK721393:UYL721393 VIG721393:VIH721393 VSC721393:VSD721393 WBY721393:WBZ721393 WLU721393:WLV721393 WVQ721393:WVR721393 I786383:J786383 JE786929:JF786929 TA786929:TB786929 ACW786929:ACX786929 AMS786929:AMT786929 AWO786929:AWP786929 BGK786929:BGL786929 BQG786929:BQH786929 CAC786929:CAD786929 CJY786929:CJZ786929 CTU786929:CTV786929 DDQ786929:DDR786929 DNM786929:DNN786929 DXI786929:DXJ786929 EHE786929:EHF786929 ERA786929:ERB786929 FAW786929:FAX786929 FKS786929:FKT786929 FUO786929:FUP786929 GEK786929:GEL786929 GOG786929:GOH786929 GYC786929:GYD786929 HHY786929:HHZ786929 HRU786929:HRV786929 IBQ786929:IBR786929 ILM786929:ILN786929 IVI786929:IVJ786929 JFE786929:JFF786929 JPA786929:JPB786929 JYW786929:JYX786929 KIS786929:KIT786929 KSO786929:KSP786929 LCK786929:LCL786929 LMG786929:LMH786929 LWC786929:LWD786929 MFY786929:MFZ786929 MPU786929:MPV786929 MZQ786929:MZR786929 NJM786929:NJN786929 NTI786929:NTJ786929 ODE786929:ODF786929 ONA786929:ONB786929 OWW786929:OWX786929 PGS786929:PGT786929 PQO786929:PQP786929 QAK786929:QAL786929 QKG786929:QKH786929 QUC786929:QUD786929 RDY786929:RDZ786929 RNU786929:RNV786929 RXQ786929:RXR786929 SHM786929:SHN786929 SRI786929:SRJ786929 TBE786929:TBF786929 TLA786929:TLB786929 TUW786929:TUX786929 UES786929:UET786929 UOO786929:UOP786929 UYK786929:UYL786929 VIG786929:VIH786929 VSC786929:VSD786929 WBY786929:WBZ786929 WLU786929:WLV786929 WVQ786929:WVR786929 I851919:J851919 JE852465:JF852465 TA852465:TB852465 ACW852465:ACX852465 AMS852465:AMT852465 AWO852465:AWP852465 BGK852465:BGL852465 BQG852465:BQH852465 CAC852465:CAD852465 CJY852465:CJZ852465 CTU852465:CTV852465 DDQ852465:DDR852465 DNM852465:DNN852465 DXI852465:DXJ852465 EHE852465:EHF852465 ERA852465:ERB852465 FAW852465:FAX852465 FKS852465:FKT852465 FUO852465:FUP852465 GEK852465:GEL852465 GOG852465:GOH852465 GYC852465:GYD852465 HHY852465:HHZ852465 HRU852465:HRV852465 IBQ852465:IBR852465 ILM852465:ILN852465 IVI852465:IVJ852465 JFE852465:JFF852465 JPA852465:JPB852465 JYW852465:JYX852465 KIS852465:KIT852465 KSO852465:KSP852465 LCK852465:LCL852465 LMG852465:LMH852465 LWC852465:LWD852465 MFY852465:MFZ852465 MPU852465:MPV852465 MZQ852465:MZR852465 NJM852465:NJN852465 NTI852465:NTJ852465 ODE852465:ODF852465 ONA852465:ONB852465 OWW852465:OWX852465 PGS852465:PGT852465 PQO852465:PQP852465 QAK852465:QAL852465 QKG852465:QKH852465 QUC852465:QUD852465 RDY852465:RDZ852465 RNU852465:RNV852465 RXQ852465:RXR852465 SHM852465:SHN852465 SRI852465:SRJ852465 TBE852465:TBF852465 TLA852465:TLB852465 TUW852465:TUX852465 UES852465:UET852465 UOO852465:UOP852465 UYK852465:UYL852465 VIG852465:VIH852465 VSC852465:VSD852465 WBY852465:WBZ852465 WLU852465:WLV852465 WVQ852465:WVR852465 I917455:J917455 JE918001:JF918001 TA918001:TB918001 ACW918001:ACX918001 AMS918001:AMT918001 AWO918001:AWP918001 BGK918001:BGL918001 BQG918001:BQH918001 CAC918001:CAD918001 CJY918001:CJZ918001 CTU918001:CTV918001 DDQ918001:DDR918001 DNM918001:DNN918001 DXI918001:DXJ918001 EHE918001:EHF918001 ERA918001:ERB918001 FAW918001:FAX918001 FKS918001:FKT918001 FUO918001:FUP918001 GEK918001:GEL918001 GOG918001:GOH918001 GYC918001:GYD918001 HHY918001:HHZ918001 HRU918001:HRV918001 IBQ918001:IBR918001 ILM918001:ILN918001 IVI918001:IVJ918001 JFE918001:JFF918001 JPA918001:JPB918001 JYW918001:JYX918001 KIS918001:KIT918001 KSO918001:KSP918001 LCK918001:LCL918001 LMG918001:LMH918001 LWC918001:LWD918001 MFY918001:MFZ918001 MPU918001:MPV918001 MZQ918001:MZR918001 NJM918001:NJN918001 NTI918001:NTJ918001 ODE918001:ODF918001 ONA918001:ONB918001 OWW918001:OWX918001 PGS918001:PGT918001 PQO918001:PQP918001 QAK918001:QAL918001 QKG918001:QKH918001 QUC918001:QUD918001 RDY918001:RDZ918001 RNU918001:RNV918001 RXQ918001:RXR918001 SHM918001:SHN918001 SRI918001:SRJ918001 TBE918001:TBF918001 TLA918001:TLB918001 TUW918001:TUX918001 UES918001:UET918001 UOO918001:UOP918001 UYK918001:UYL918001 VIG918001:VIH918001 VSC918001:VSD918001 WBY918001:WBZ918001 WLU918001:WLV918001 WVQ918001:WVR918001 I982991:J982991 JE983537:JF983537 TA983537:TB983537 ACW983537:ACX983537 AMS983537:AMT983537 AWO983537:AWP983537 BGK983537:BGL983537 BQG983537:BQH983537 CAC983537:CAD983537 CJY983537:CJZ983537 CTU983537:CTV983537 DDQ983537:DDR983537 DNM983537:DNN983537 DXI983537:DXJ983537 EHE983537:EHF983537 ERA983537:ERB983537 FAW983537:FAX983537 FKS983537:FKT983537 FUO983537:FUP983537 GEK983537:GEL983537 GOG983537:GOH983537 GYC983537:GYD983537 HHY983537:HHZ983537 HRU983537:HRV983537 IBQ983537:IBR983537 ILM983537:ILN983537 IVI983537:IVJ983537 JFE983537:JFF983537 JPA983537:JPB983537 JYW983537:JYX983537 KIS983537:KIT983537 KSO983537:KSP983537 LCK983537:LCL983537 LMG983537:LMH983537 LWC983537:LWD983537 MFY983537:MFZ983537 MPU983537:MPV983537 MZQ983537:MZR983537 NJM983537:NJN983537 NTI983537:NTJ983537 ODE983537:ODF983537 ONA983537:ONB983537 OWW983537:OWX983537 PGS983537:PGT983537 PQO983537:PQP983537 QAK983537:QAL983537 QKG983537:QKH983537 QUC983537:QUD983537 RDY983537:RDZ983537 RNU983537:RNV983537 RXQ983537:RXR983537 SHM983537:SHN983537 SRI983537:SRJ983537 TBE983537:TBF983537 TLA983537:TLB983537 TUW983537:TUX983537 UES983537:UET983537 UOO983537:UOP983537 UYK983537:UYL983537 VIG983537:VIH983537 VSC983537:VSD983537 WBY983537:WBZ983537 WLU983537:WLV983537">
      <formula1>"&gt;0"</formula1>
    </dataValidation>
    <dataValidation allowBlank="1" showInputMessage="1" showErrorMessage="1" promptTitle="Not allowed to edit" prompt="Support Table required for Conditional Formatting" sqref="JJ66043:JK66050 TF66043:TG66050 ADB66043:ADC66050 AMX66043:AMY66050 AWT66043:AWU66050 BGP66043:BGQ66050 BQL66043:BQM66050 CAH66043:CAI66050 CKD66043:CKE66050 CTZ66043:CUA66050 DDV66043:DDW66050 DNR66043:DNS66050 DXN66043:DXO66050 EHJ66043:EHK66050 ERF66043:ERG66050 FBB66043:FBC66050 FKX66043:FKY66050 FUT66043:FUU66050 GEP66043:GEQ66050 GOL66043:GOM66050 GYH66043:GYI66050 HID66043:HIE66050 HRZ66043:HSA66050 IBV66043:IBW66050 ILR66043:ILS66050 IVN66043:IVO66050 JFJ66043:JFK66050 JPF66043:JPG66050 JZB66043:JZC66050 KIX66043:KIY66050 KST66043:KSU66050 LCP66043:LCQ66050 LML66043:LMM66050 LWH66043:LWI66050 MGD66043:MGE66050 MPZ66043:MQA66050 MZV66043:MZW66050 NJR66043:NJS66050 NTN66043:NTO66050 ODJ66043:ODK66050 ONF66043:ONG66050 OXB66043:OXC66050 PGX66043:PGY66050 PQT66043:PQU66050 QAP66043:QAQ66050 QKL66043:QKM66050 QUH66043:QUI66050 RED66043:REE66050 RNZ66043:ROA66050 RXV66043:RXW66050 SHR66043:SHS66050 SRN66043:SRO66050 TBJ66043:TBK66050 TLF66043:TLG66050 TVB66043:TVC66050 UEX66043:UEY66050 UOT66043:UOU66050 UYP66043:UYQ66050 VIL66043:VIM66050 VSH66043:VSI66050 WCD66043:WCE66050 WLZ66043:WMA66050 WVV66043:WVW66050 JJ131579:JK131586 TF131579:TG131586 ADB131579:ADC131586 AMX131579:AMY131586 AWT131579:AWU131586 BGP131579:BGQ131586 BQL131579:BQM131586 CAH131579:CAI131586 CKD131579:CKE131586 CTZ131579:CUA131586 DDV131579:DDW131586 DNR131579:DNS131586 DXN131579:DXO131586 EHJ131579:EHK131586 ERF131579:ERG131586 FBB131579:FBC131586 FKX131579:FKY131586 FUT131579:FUU131586 GEP131579:GEQ131586 GOL131579:GOM131586 GYH131579:GYI131586 HID131579:HIE131586 HRZ131579:HSA131586 IBV131579:IBW131586 ILR131579:ILS131586 IVN131579:IVO131586 JFJ131579:JFK131586 JPF131579:JPG131586 JZB131579:JZC131586 KIX131579:KIY131586 KST131579:KSU131586 LCP131579:LCQ131586 LML131579:LMM131586 LWH131579:LWI131586 MGD131579:MGE131586 MPZ131579:MQA131586 MZV131579:MZW131586 NJR131579:NJS131586 NTN131579:NTO131586 ODJ131579:ODK131586 ONF131579:ONG131586 OXB131579:OXC131586 PGX131579:PGY131586 PQT131579:PQU131586 QAP131579:QAQ131586 QKL131579:QKM131586 QUH131579:QUI131586 RED131579:REE131586 RNZ131579:ROA131586 RXV131579:RXW131586 SHR131579:SHS131586 SRN131579:SRO131586 TBJ131579:TBK131586 TLF131579:TLG131586 TVB131579:TVC131586 UEX131579:UEY131586 UOT131579:UOU131586 UYP131579:UYQ131586 VIL131579:VIM131586 VSH131579:VSI131586 WCD131579:WCE131586 WLZ131579:WMA131586 WVV131579:WVW131586 JJ197115:JK197122 TF197115:TG197122 ADB197115:ADC197122 AMX197115:AMY197122 AWT197115:AWU197122 BGP197115:BGQ197122 BQL197115:BQM197122 CAH197115:CAI197122 CKD197115:CKE197122 CTZ197115:CUA197122 DDV197115:DDW197122 DNR197115:DNS197122 DXN197115:DXO197122 EHJ197115:EHK197122 ERF197115:ERG197122 FBB197115:FBC197122 FKX197115:FKY197122 FUT197115:FUU197122 GEP197115:GEQ197122 GOL197115:GOM197122 GYH197115:GYI197122 HID197115:HIE197122 HRZ197115:HSA197122 IBV197115:IBW197122 ILR197115:ILS197122 IVN197115:IVO197122 JFJ197115:JFK197122 JPF197115:JPG197122 JZB197115:JZC197122 KIX197115:KIY197122 KST197115:KSU197122 LCP197115:LCQ197122 LML197115:LMM197122 LWH197115:LWI197122 MGD197115:MGE197122 MPZ197115:MQA197122 MZV197115:MZW197122 NJR197115:NJS197122 NTN197115:NTO197122 ODJ197115:ODK197122 ONF197115:ONG197122 OXB197115:OXC197122 PGX197115:PGY197122 PQT197115:PQU197122 QAP197115:QAQ197122 QKL197115:QKM197122 QUH197115:QUI197122 RED197115:REE197122 RNZ197115:ROA197122 RXV197115:RXW197122 SHR197115:SHS197122 SRN197115:SRO197122 TBJ197115:TBK197122 TLF197115:TLG197122 TVB197115:TVC197122 UEX197115:UEY197122 UOT197115:UOU197122 UYP197115:UYQ197122 VIL197115:VIM197122 VSH197115:VSI197122 WCD197115:WCE197122 WLZ197115:WMA197122 WVV197115:WVW197122 JJ262651:JK262658 TF262651:TG262658 ADB262651:ADC262658 AMX262651:AMY262658 AWT262651:AWU262658 BGP262651:BGQ262658 BQL262651:BQM262658 CAH262651:CAI262658 CKD262651:CKE262658 CTZ262651:CUA262658 DDV262651:DDW262658 DNR262651:DNS262658 DXN262651:DXO262658 EHJ262651:EHK262658 ERF262651:ERG262658 FBB262651:FBC262658 FKX262651:FKY262658 FUT262651:FUU262658 GEP262651:GEQ262658 GOL262651:GOM262658 GYH262651:GYI262658 HID262651:HIE262658 HRZ262651:HSA262658 IBV262651:IBW262658 ILR262651:ILS262658 IVN262651:IVO262658 JFJ262651:JFK262658 JPF262651:JPG262658 JZB262651:JZC262658 KIX262651:KIY262658 KST262651:KSU262658 LCP262651:LCQ262658 LML262651:LMM262658 LWH262651:LWI262658 MGD262651:MGE262658 MPZ262651:MQA262658 MZV262651:MZW262658 NJR262651:NJS262658 NTN262651:NTO262658 ODJ262651:ODK262658 ONF262651:ONG262658 OXB262651:OXC262658 PGX262651:PGY262658 PQT262651:PQU262658 QAP262651:QAQ262658 QKL262651:QKM262658 QUH262651:QUI262658 RED262651:REE262658 RNZ262651:ROA262658 RXV262651:RXW262658 SHR262651:SHS262658 SRN262651:SRO262658 TBJ262651:TBK262658 TLF262651:TLG262658 TVB262651:TVC262658 UEX262651:UEY262658 UOT262651:UOU262658 UYP262651:UYQ262658 VIL262651:VIM262658 VSH262651:VSI262658 WCD262651:WCE262658 WLZ262651:WMA262658 WVV262651:WVW262658 JJ328187:JK328194 TF328187:TG328194 ADB328187:ADC328194 AMX328187:AMY328194 AWT328187:AWU328194 BGP328187:BGQ328194 BQL328187:BQM328194 CAH328187:CAI328194 CKD328187:CKE328194 CTZ328187:CUA328194 DDV328187:DDW328194 DNR328187:DNS328194 DXN328187:DXO328194 EHJ328187:EHK328194 ERF328187:ERG328194 FBB328187:FBC328194 FKX328187:FKY328194 FUT328187:FUU328194 GEP328187:GEQ328194 GOL328187:GOM328194 GYH328187:GYI328194 HID328187:HIE328194 HRZ328187:HSA328194 IBV328187:IBW328194 ILR328187:ILS328194 IVN328187:IVO328194 JFJ328187:JFK328194 JPF328187:JPG328194 JZB328187:JZC328194 KIX328187:KIY328194 KST328187:KSU328194 LCP328187:LCQ328194 LML328187:LMM328194 LWH328187:LWI328194 MGD328187:MGE328194 MPZ328187:MQA328194 MZV328187:MZW328194 NJR328187:NJS328194 NTN328187:NTO328194 ODJ328187:ODK328194 ONF328187:ONG328194 OXB328187:OXC328194 PGX328187:PGY328194 PQT328187:PQU328194 QAP328187:QAQ328194 QKL328187:QKM328194 QUH328187:QUI328194 RED328187:REE328194 RNZ328187:ROA328194 RXV328187:RXW328194 SHR328187:SHS328194 SRN328187:SRO328194 TBJ328187:TBK328194 TLF328187:TLG328194 TVB328187:TVC328194 UEX328187:UEY328194 UOT328187:UOU328194 UYP328187:UYQ328194 VIL328187:VIM328194 VSH328187:VSI328194 WCD328187:WCE328194 WLZ328187:WMA328194 WVV328187:WVW328194 JJ393723:JK393730 TF393723:TG393730 ADB393723:ADC393730 AMX393723:AMY393730 AWT393723:AWU393730 BGP393723:BGQ393730 BQL393723:BQM393730 CAH393723:CAI393730 CKD393723:CKE393730 CTZ393723:CUA393730 DDV393723:DDW393730 DNR393723:DNS393730 DXN393723:DXO393730 EHJ393723:EHK393730 ERF393723:ERG393730 FBB393723:FBC393730 FKX393723:FKY393730 FUT393723:FUU393730 GEP393723:GEQ393730 GOL393723:GOM393730 GYH393723:GYI393730 HID393723:HIE393730 HRZ393723:HSA393730 IBV393723:IBW393730 ILR393723:ILS393730 IVN393723:IVO393730 JFJ393723:JFK393730 JPF393723:JPG393730 JZB393723:JZC393730 KIX393723:KIY393730 KST393723:KSU393730 LCP393723:LCQ393730 LML393723:LMM393730 LWH393723:LWI393730 MGD393723:MGE393730 MPZ393723:MQA393730 MZV393723:MZW393730 NJR393723:NJS393730 NTN393723:NTO393730 ODJ393723:ODK393730 ONF393723:ONG393730 OXB393723:OXC393730 PGX393723:PGY393730 PQT393723:PQU393730 QAP393723:QAQ393730 QKL393723:QKM393730 QUH393723:QUI393730 RED393723:REE393730 RNZ393723:ROA393730 RXV393723:RXW393730 SHR393723:SHS393730 SRN393723:SRO393730 TBJ393723:TBK393730 TLF393723:TLG393730 TVB393723:TVC393730 UEX393723:UEY393730 UOT393723:UOU393730 UYP393723:UYQ393730 VIL393723:VIM393730 VSH393723:VSI393730 WCD393723:WCE393730 WLZ393723:WMA393730 WVV393723:WVW393730 JJ459259:JK459266 TF459259:TG459266 ADB459259:ADC459266 AMX459259:AMY459266 AWT459259:AWU459266 BGP459259:BGQ459266 BQL459259:BQM459266 CAH459259:CAI459266 CKD459259:CKE459266 CTZ459259:CUA459266 DDV459259:DDW459266 DNR459259:DNS459266 DXN459259:DXO459266 EHJ459259:EHK459266 ERF459259:ERG459266 FBB459259:FBC459266 FKX459259:FKY459266 FUT459259:FUU459266 GEP459259:GEQ459266 GOL459259:GOM459266 GYH459259:GYI459266 HID459259:HIE459266 HRZ459259:HSA459266 IBV459259:IBW459266 ILR459259:ILS459266 IVN459259:IVO459266 JFJ459259:JFK459266 JPF459259:JPG459266 JZB459259:JZC459266 KIX459259:KIY459266 KST459259:KSU459266 LCP459259:LCQ459266 LML459259:LMM459266 LWH459259:LWI459266 MGD459259:MGE459266 MPZ459259:MQA459266 MZV459259:MZW459266 NJR459259:NJS459266 NTN459259:NTO459266 ODJ459259:ODK459266 ONF459259:ONG459266 OXB459259:OXC459266 PGX459259:PGY459266 PQT459259:PQU459266 QAP459259:QAQ459266 QKL459259:QKM459266 QUH459259:QUI459266 RED459259:REE459266 RNZ459259:ROA459266 RXV459259:RXW459266 SHR459259:SHS459266 SRN459259:SRO459266 TBJ459259:TBK459266 TLF459259:TLG459266 TVB459259:TVC459266 UEX459259:UEY459266 UOT459259:UOU459266 UYP459259:UYQ459266 VIL459259:VIM459266 VSH459259:VSI459266 WCD459259:WCE459266 WLZ459259:WMA459266 WVV459259:WVW459266 JJ524795:JK524802 TF524795:TG524802 ADB524795:ADC524802 AMX524795:AMY524802 AWT524795:AWU524802 BGP524795:BGQ524802 BQL524795:BQM524802 CAH524795:CAI524802 CKD524795:CKE524802 CTZ524795:CUA524802 DDV524795:DDW524802 DNR524795:DNS524802 DXN524795:DXO524802 EHJ524795:EHK524802 ERF524795:ERG524802 FBB524795:FBC524802 FKX524795:FKY524802 FUT524795:FUU524802 GEP524795:GEQ524802 GOL524795:GOM524802 GYH524795:GYI524802 HID524795:HIE524802 HRZ524795:HSA524802 IBV524795:IBW524802 ILR524795:ILS524802 IVN524795:IVO524802 JFJ524795:JFK524802 JPF524795:JPG524802 JZB524795:JZC524802 KIX524795:KIY524802 KST524795:KSU524802 LCP524795:LCQ524802 LML524795:LMM524802 LWH524795:LWI524802 MGD524795:MGE524802 MPZ524795:MQA524802 MZV524795:MZW524802 NJR524795:NJS524802 NTN524795:NTO524802 ODJ524795:ODK524802 ONF524795:ONG524802 OXB524795:OXC524802 PGX524795:PGY524802 PQT524795:PQU524802 QAP524795:QAQ524802 QKL524795:QKM524802 QUH524795:QUI524802 RED524795:REE524802 RNZ524795:ROA524802 RXV524795:RXW524802 SHR524795:SHS524802 SRN524795:SRO524802 TBJ524795:TBK524802 TLF524795:TLG524802 TVB524795:TVC524802 UEX524795:UEY524802 UOT524795:UOU524802 UYP524795:UYQ524802 VIL524795:VIM524802 VSH524795:VSI524802 WCD524795:WCE524802 WLZ524795:WMA524802 WVV524795:WVW524802 JJ590331:JK590338 TF590331:TG590338 ADB590331:ADC590338 AMX590331:AMY590338 AWT590331:AWU590338 BGP590331:BGQ590338 BQL590331:BQM590338 CAH590331:CAI590338 CKD590331:CKE590338 CTZ590331:CUA590338 DDV590331:DDW590338 DNR590331:DNS590338 DXN590331:DXO590338 EHJ590331:EHK590338 ERF590331:ERG590338 FBB590331:FBC590338 FKX590331:FKY590338 FUT590331:FUU590338 GEP590331:GEQ590338 GOL590331:GOM590338 GYH590331:GYI590338 HID590331:HIE590338 HRZ590331:HSA590338 IBV590331:IBW590338 ILR590331:ILS590338 IVN590331:IVO590338 JFJ590331:JFK590338 JPF590331:JPG590338 JZB590331:JZC590338 KIX590331:KIY590338 KST590331:KSU590338 LCP590331:LCQ590338 LML590331:LMM590338 LWH590331:LWI590338 MGD590331:MGE590338 MPZ590331:MQA590338 MZV590331:MZW590338 NJR590331:NJS590338 NTN590331:NTO590338 ODJ590331:ODK590338 ONF590331:ONG590338 OXB590331:OXC590338 PGX590331:PGY590338 PQT590331:PQU590338 QAP590331:QAQ590338 QKL590331:QKM590338 QUH590331:QUI590338 RED590331:REE590338 RNZ590331:ROA590338 RXV590331:RXW590338 SHR590331:SHS590338 SRN590331:SRO590338 TBJ590331:TBK590338 TLF590331:TLG590338 TVB590331:TVC590338 UEX590331:UEY590338 UOT590331:UOU590338 UYP590331:UYQ590338 VIL590331:VIM590338 VSH590331:VSI590338 WCD590331:WCE590338 WLZ590331:WMA590338 WVV590331:WVW590338 JJ655867:JK655874 TF655867:TG655874 ADB655867:ADC655874 AMX655867:AMY655874 AWT655867:AWU655874 BGP655867:BGQ655874 BQL655867:BQM655874 CAH655867:CAI655874 CKD655867:CKE655874 CTZ655867:CUA655874 DDV655867:DDW655874 DNR655867:DNS655874 DXN655867:DXO655874 EHJ655867:EHK655874 ERF655867:ERG655874 FBB655867:FBC655874 FKX655867:FKY655874 FUT655867:FUU655874 GEP655867:GEQ655874 GOL655867:GOM655874 GYH655867:GYI655874 HID655867:HIE655874 HRZ655867:HSA655874 IBV655867:IBW655874 ILR655867:ILS655874 IVN655867:IVO655874 JFJ655867:JFK655874 JPF655867:JPG655874 JZB655867:JZC655874 KIX655867:KIY655874 KST655867:KSU655874 LCP655867:LCQ655874 LML655867:LMM655874 LWH655867:LWI655874 MGD655867:MGE655874 MPZ655867:MQA655874 MZV655867:MZW655874 NJR655867:NJS655874 NTN655867:NTO655874 ODJ655867:ODK655874 ONF655867:ONG655874 OXB655867:OXC655874 PGX655867:PGY655874 PQT655867:PQU655874 QAP655867:QAQ655874 QKL655867:QKM655874 QUH655867:QUI655874 RED655867:REE655874 RNZ655867:ROA655874 RXV655867:RXW655874 SHR655867:SHS655874 SRN655867:SRO655874 TBJ655867:TBK655874 TLF655867:TLG655874 TVB655867:TVC655874 UEX655867:UEY655874 UOT655867:UOU655874 UYP655867:UYQ655874 VIL655867:VIM655874 VSH655867:VSI655874 WCD655867:WCE655874 WLZ655867:WMA655874 WVV655867:WVW655874 JJ721403:JK721410 TF721403:TG721410 ADB721403:ADC721410 AMX721403:AMY721410 AWT721403:AWU721410 BGP721403:BGQ721410 BQL721403:BQM721410 CAH721403:CAI721410 CKD721403:CKE721410 CTZ721403:CUA721410 DDV721403:DDW721410 DNR721403:DNS721410 DXN721403:DXO721410 EHJ721403:EHK721410 ERF721403:ERG721410 FBB721403:FBC721410 FKX721403:FKY721410 FUT721403:FUU721410 GEP721403:GEQ721410 GOL721403:GOM721410 GYH721403:GYI721410 HID721403:HIE721410 HRZ721403:HSA721410 IBV721403:IBW721410 ILR721403:ILS721410 IVN721403:IVO721410 JFJ721403:JFK721410 JPF721403:JPG721410 JZB721403:JZC721410 KIX721403:KIY721410 KST721403:KSU721410 LCP721403:LCQ721410 LML721403:LMM721410 LWH721403:LWI721410 MGD721403:MGE721410 MPZ721403:MQA721410 MZV721403:MZW721410 NJR721403:NJS721410 NTN721403:NTO721410 ODJ721403:ODK721410 ONF721403:ONG721410 OXB721403:OXC721410 PGX721403:PGY721410 PQT721403:PQU721410 QAP721403:QAQ721410 QKL721403:QKM721410 QUH721403:QUI721410 RED721403:REE721410 RNZ721403:ROA721410 RXV721403:RXW721410 SHR721403:SHS721410 SRN721403:SRO721410 TBJ721403:TBK721410 TLF721403:TLG721410 TVB721403:TVC721410 UEX721403:UEY721410 UOT721403:UOU721410 UYP721403:UYQ721410 VIL721403:VIM721410 VSH721403:VSI721410 WCD721403:WCE721410 WLZ721403:WMA721410 WVV721403:WVW721410 JJ786939:JK786946 TF786939:TG786946 ADB786939:ADC786946 AMX786939:AMY786946 AWT786939:AWU786946 BGP786939:BGQ786946 BQL786939:BQM786946 CAH786939:CAI786946 CKD786939:CKE786946 CTZ786939:CUA786946 DDV786939:DDW786946 DNR786939:DNS786946 DXN786939:DXO786946 EHJ786939:EHK786946 ERF786939:ERG786946 FBB786939:FBC786946 FKX786939:FKY786946 FUT786939:FUU786946 GEP786939:GEQ786946 GOL786939:GOM786946 GYH786939:GYI786946 HID786939:HIE786946 HRZ786939:HSA786946 IBV786939:IBW786946 ILR786939:ILS786946 IVN786939:IVO786946 JFJ786939:JFK786946 JPF786939:JPG786946 JZB786939:JZC786946 KIX786939:KIY786946 KST786939:KSU786946 LCP786939:LCQ786946 LML786939:LMM786946 LWH786939:LWI786946 MGD786939:MGE786946 MPZ786939:MQA786946 MZV786939:MZW786946 NJR786939:NJS786946 NTN786939:NTO786946 ODJ786939:ODK786946 ONF786939:ONG786946 OXB786939:OXC786946 PGX786939:PGY786946 PQT786939:PQU786946 QAP786939:QAQ786946 QKL786939:QKM786946 QUH786939:QUI786946 RED786939:REE786946 RNZ786939:ROA786946 RXV786939:RXW786946 SHR786939:SHS786946 SRN786939:SRO786946 TBJ786939:TBK786946 TLF786939:TLG786946 TVB786939:TVC786946 UEX786939:UEY786946 UOT786939:UOU786946 UYP786939:UYQ786946 VIL786939:VIM786946 VSH786939:VSI786946 WCD786939:WCE786946 WLZ786939:WMA786946 WVV786939:WVW786946 JJ852475:JK852482 TF852475:TG852482 ADB852475:ADC852482 AMX852475:AMY852482 AWT852475:AWU852482 BGP852475:BGQ852482 BQL852475:BQM852482 CAH852475:CAI852482 CKD852475:CKE852482 CTZ852475:CUA852482 DDV852475:DDW852482 DNR852475:DNS852482 DXN852475:DXO852482 EHJ852475:EHK852482 ERF852475:ERG852482 FBB852475:FBC852482 FKX852475:FKY852482 FUT852475:FUU852482 GEP852475:GEQ852482 GOL852475:GOM852482 GYH852475:GYI852482 HID852475:HIE852482 HRZ852475:HSA852482 IBV852475:IBW852482 ILR852475:ILS852482 IVN852475:IVO852482 JFJ852475:JFK852482 JPF852475:JPG852482 JZB852475:JZC852482 KIX852475:KIY852482 KST852475:KSU852482 LCP852475:LCQ852482 LML852475:LMM852482 LWH852475:LWI852482 MGD852475:MGE852482 MPZ852475:MQA852482 MZV852475:MZW852482 NJR852475:NJS852482 NTN852475:NTO852482 ODJ852475:ODK852482 ONF852475:ONG852482 OXB852475:OXC852482 PGX852475:PGY852482 PQT852475:PQU852482 QAP852475:QAQ852482 QKL852475:QKM852482 QUH852475:QUI852482 RED852475:REE852482 RNZ852475:ROA852482 RXV852475:RXW852482 SHR852475:SHS852482 SRN852475:SRO852482 TBJ852475:TBK852482 TLF852475:TLG852482 TVB852475:TVC852482 UEX852475:UEY852482 UOT852475:UOU852482 UYP852475:UYQ852482 VIL852475:VIM852482 VSH852475:VSI852482 WCD852475:WCE852482 WLZ852475:WMA852482 WVV852475:WVW852482 JJ918011:JK918018 TF918011:TG918018 ADB918011:ADC918018 AMX918011:AMY918018 AWT918011:AWU918018 BGP918011:BGQ918018 BQL918011:BQM918018 CAH918011:CAI918018 CKD918011:CKE918018 CTZ918011:CUA918018 DDV918011:DDW918018 DNR918011:DNS918018 DXN918011:DXO918018 EHJ918011:EHK918018 ERF918011:ERG918018 FBB918011:FBC918018 FKX918011:FKY918018 FUT918011:FUU918018 GEP918011:GEQ918018 GOL918011:GOM918018 GYH918011:GYI918018 HID918011:HIE918018 HRZ918011:HSA918018 IBV918011:IBW918018 ILR918011:ILS918018 IVN918011:IVO918018 JFJ918011:JFK918018 JPF918011:JPG918018 JZB918011:JZC918018 KIX918011:KIY918018 KST918011:KSU918018 LCP918011:LCQ918018 LML918011:LMM918018 LWH918011:LWI918018 MGD918011:MGE918018 MPZ918011:MQA918018 MZV918011:MZW918018 NJR918011:NJS918018 NTN918011:NTO918018 ODJ918011:ODK918018 ONF918011:ONG918018 OXB918011:OXC918018 PGX918011:PGY918018 PQT918011:PQU918018 QAP918011:QAQ918018 QKL918011:QKM918018 QUH918011:QUI918018 RED918011:REE918018 RNZ918011:ROA918018 RXV918011:RXW918018 SHR918011:SHS918018 SRN918011:SRO918018 TBJ918011:TBK918018 TLF918011:TLG918018 TVB918011:TVC918018 UEX918011:UEY918018 UOT918011:UOU918018 UYP918011:UYQ918018 VIL918011:VIM918018 VSH918011:VSI918018 WCD918011:WCE918018 WLZ918011:WMA918018 WVV918011:WVW918018 JJ983547:JK983554 TF983547:TG983554 ADB983547:ADC983554 AMX983547:AMY983554 AWT983547:AWU983554 BGP983547:BGQ983554 BQL983547:BQM983554 CAH983547:CAI983554 CKD983547:CKE983554 CTZ983547:CUA983554 DDV983547:DDW983554 DNR983547:DNS983554 DXN983547:DXO983554 EHJ983547:EHK983554 ERF983547:ERG983554 FBB983547:FBC983554 FKX983547:FKY983554 FUT983547:FUU983554 GEP983547:GEQ983554 GOL983547:GOM983554 GYH983547:GYI983554 HID983547:HIE983554 HRZ983547:HSA983554 IBV983547:IBW983554 ILR983547:ILS983554 IVN983547:IVO983554 JFJ983547:JFK983554 JPF983547:JPG983554 JZB983547:JZC983554 KIX983547:KIY983554 KST983547:KSU983554 LCP983547:LCQ983554 LML983547:LMM983554 LWH983547:LWI983554 MGD983547:MGE983554 MPZ983547:MQA983554 MZV983547:MZW983554 NJR983547:NJS983554 NTN983547:NTO983554 ODJ983547:ODK983554 ONF983547:ONG983554 OXB983547:OXC983554 PGX983547:PGY983554 PQT983547:PQU983554 QAP983547:QAQ983554 QKL983547:QKM983554 QUH983547:QUI983554 RED983547:REE983554 RNZ983547:ROA983554 RXV983547:RXW983554 SHR983547:SHS983554 SRN983547:SRO983554 TBJ983547:TBK983554 TLF983547:TLG983554 TVB983547:TVC983554 UEX983547:UEY983554 UOT983547:UOU983554 UYP983547:UYQ983554 VIL983547:VIM983554 VSH983547:VSI983554 WCD983547:WCE983554 WLZ983547:WMA983554 WVV983547:WVW983554 JJ66070:JK66077 TF66070:TG66077 ADB66070:ADC66077 AMX66070:AMY66077 AWT66070:AWU66077 BGP66070:BGQ66077 BQL66070:BQM66077 CAH66070:CAI66077 CKD66070:CKE66077 CTZ66070:CUA66077 DDV66070:DDW66077 DNR66070:DNS66077 DXN66070:DXO66077 EHJ66070:EHK66077 ERF66070:ERG66077 FBB66070:FBC66077 FKX66070:FKY66077 FUT66070:FUU66077 GEP66070:GEQ66077 GOL66070:GOM66077 GYH66070:GYI66077 HID66070:HIE66077 HRZ66070:HSA66077 IBV66070:IBW66077 ILR66070:ILS66077 IVN66070:IVO66077 JFJ66070:JFK66077 JPF66070:JPG66077 JZB66070:JZC66077 KIX66070:KIY66077 KST66070:KSU66077 LCP66070:LCQ66077 LML66070:LMM66077 LWH66070:LWI66077 MGD66070:MGE66077 MPZ66070:MQA66077 MZV66070:MZW66077 NJR66070:NJS66077 NTN66070:NTO66077 ODJ66070:ODK66077 ONF66070:ONG66077 OXB66070:OXC66077 PGX66070:PGY66077 PQT66070:PQU66077 QAP66070:QAQ66077 QKL66070:QKM66077 QUH66070:QUI66077 RED66070:REE66077 RNZ66070:ROA66077 RXV66070:RXW66077 SHR66070:SHS66077 SRN66070:SRO66077 TBJ66070:TBK66077 TLF66070:TLG66077 TVB66070:TVC66077 UEX66070:UEY66077 UOT66070:UOU66077 UYP66070:UYQ66077 VIL66070:VIM66077 VSH66070:VSI66077 WCD66070:WCE66077 WLZ66070:WMA66077 WVV66070:WVW66077 JJ131606:JK131613 TF131606:TG131613 ADB131606:ADC131613 AMX131606:AMY131613 AWT131606:AWU131613 BGP131606:BGQ131613 BQL131606:BQM131613 CAH131606:CAI131613 CKD131606:CKE131613 CTZ131606:CUA131613 DDV131606:DDW131613 DNR131606:DNS131613 DXN131606:DXO131613 EHJ131606:EHK131613 ERF131606:ERG131613 FBB131606:FBC131613 FKX131606:FKY131613 FUT131606:FUU131613 GEP131606:GEQ131613 GOL131606:GOM131613 GYH131606:GYI131613 HID131606:HIE131613 HRZ131606:HSA131613 IBV131606:IBW131613 ILR131606:ILS131613 IVN131606:IVO131613 JFJ131606:JFK131613 JPF131606:JPG131613 JZB131606:JZC131613 KIX131606:KIY131613 KST131606:KSU131613 LCP131606:LCQ131613 LML131606:LMM131613 LWH131606:LWI131613 MGD131606:MGE131613 MPZ131606:MQA131613 MZV131606:MZW131613 NJR131606:NJS131613 NTN131606:NTO131613 ODJ131606:ODK131613 ONF131606:ONG131613 OXB131606:OXC131613 PGX131606:PGY131613 PQT131606:PQU131613 QAP131606:QAQ131613 QKL131606:QKM131613 QUH131606:QUI131613 RED131606:REE131613 RNZ131606:ROA131613 RXV131606:RXW131613 SHR131606:SHS131613 SRN131606:SRO131613 TBJ131606:TBK131613 TLF131606:TLG131613 TVB131606:TVC131613 UEX131606:UEY131613 UOT131606:UOU131613 UYP131606:UYQ131613 VIL131606:VIM131613 VSH131606:VSI131613 WCD131606:WCE131613 WLZ131606:WMA131613 WVV131606:WVW131613 JJ197142:JK197149 TF197142:TG197149 ADB197142:ADC197149 AMX197142:AMY197149 AWT197142:AWU197149 BGP197142:BGQ197149 BQL197142:BQM197149 CAH197142:CAI197149 CKD197142:CKE197149 CTZ197142:CUA197149 DDV197142:DDW197149 DNR197142:DNS197149 DXN197142:DXO197149 EHJ197142:EHK197149 ERF197142:ERG197149 FBB197142:FBC197149 FKX197142:FKY197149 FUT197142:FUU197149 GEP197142:GEQ197149 GOL197142:GOM197149 GYH197142:GYI197149 HID197142:HIE197149 HRZ197142:HSA197149 IBV197142:IBW197149 ILR197142:ILS197149 IVN197142:IVO197149 JFJ197142:JFK197149 JPF197142:JPG197149 JZB197142:JZC197149 KIX197142:KIY197149 KST197142:KSU197149 LCP197142:LCQ197149 LML197142:LMM197149 LWH197142:LWI197149 MGD197142:MGE197149 MPZ197142:MQA197149 MZV197142:MZW197149 NJR197142:NJS197149 NTN197142:NTO197149 ODJ197142:ODK197149 ONF197142:ONG197149 OXB197142:OXC197149 PGX197142:PGY197149 PQT197142:PQU197149 QAP197142:QAQ197149 QKL197142:QKM197149 QUH197142:QUI197149 RED197142:REE197149 RNZ197142:ROA197149 RXV197142:RXW197149 SHR197142:SHS197149 SRN197142:SRO197149 TBJ197142:TBK197149 TLF197142:TLG197149 TVB197142:TVC197149 UEX197142:UEY197149 UOT197142:UOU197149 UYP197142:UYQ197149 VIL197142:VIM197149 VSH197142:VSI197149 WCD197142:WCE197149 WLZ197142:WMA197149 WVV197142:WVW197149 JJ262678:JK262685 TF262678:TG262685 ADB262678:ADC262685 AMX262678:AMY262685 AWT262678:AWU262685 BGP262678:BGQ262685 BQL262678:BQM262685 CAH262678:CAI262685 CKD262678:CKE262685 CTZ262678:CUA262685 DDV262678:DDW262685 DNR262678:DNS262685 DXN262678:DXO262685 EHJ262678:EHK262685 ERF262678:ERG262685 FBB262678:FBC262685 FKX262678:FKY262685 FUT262678:FUU262685 GEP262678:GEQ262685 GOL262678:GOM262685 GYH262678:GYI262685 HID262678:HIE262685 HRZ262678:HSA262685 IBV262678:IBW262685 ILR262678:ILS262685 IVN262678:IVO262685 JFJ262678:JFK262685 JPF262678:JPG262685 JZB262678:JZC262685 KIX262678:KIY262685 KST262678:KSU262685 LCP262678:LCQ262685 LML262678:LMM262685 LWH262678:LWI262685 MGD262678:MGE262685 MPZ262678:MQA262685 MZV262678:MZW262685 NJR262678:NJS262685 NTN262678:NTO262685 ODJ262678:ODK262685 ONF262678:ONG262685 OXB262678:OXC262685 PGX262678:PGY262685 PQT262678:PQU262685 QAP262678:QAQ262685 QKL262678:QKM262685 QUH262678:QUI262685 RED262678:REE262685 RNZ262678:ROA262685 RXV262678:RXW262685 SHR262678:SHS262685 SRN262678:SRO262685 TBJ262678:TBK262685 TLF262678:TLG262685 TVB262678:TVC262685 UEX262678:UEY262685 UOT262678:UOU262685 UYP262678:UYQ262685 VIL262678:VIM262685 VSH262678:VSI262685 WCD262678:WCE262685 WLZ262678:WMA262685 WVV262678:WVW262685 JJ328214:JK328221 TF328214:TG328221 ADB328214:ADC328221 AMX328214:AMY328221 AWT328214:AWU328221 BGP328214:BGQ328221 BQL328214:BQM328221 CAH328214:CAI328221 CKD328214:CKE328221 CTZ328214:CUA328221 DDV328214:DDW328221 DNR328214:DNS328221 DXN328214:DXO328221 EHJ328214:EHK328221 ERF328214:ERG328221 FBB328214:FBC328221 FKX328214:FKY328221 FUT328214:FUU328221 GEP328214:GEQ328221 GOL328214:GOM328221 GYH328214:GYI328221 HID328214:HIE328221 HRZ328214:HSA328221 IBV328214:IBW328221 ILR328214:ILS328221 IVN328214:IVO328221 JFJ328214:JFK328221 JPF328214:JPG328221 JZB328214:JZC328221 KIX328214:KIY328221 KST328214:KSU328221 LCP328214:LCQ328221 LML328214:LMM328221 LWH328214:LWI328221 MGD328214:MGE328221 MPZ328214:MQA328221 MZV328214:MZW328221 NJR328214:NJS328221 NTN328214:NTO328221 ODJ328214:ODK328221 ONF328214:ONG328221 OXB328214:OXC328221 PGX328214:PGY328221 PQT328214:PQU328221 QAP328214:QAQ328221 QKL328214:QKM328221 QUH328214:QUI328221 RED328214:REE328221 RNZ328214:ROA328221 RXV328214:RXW328221 SHR328214:SHS328221 SRN328214:SRO328221 TBJ328214:TBK328221 TLF328214:TLG328221 TVB328214:TVC328221 UEX328214:UEY328221 UOT328214:UOU328221 UYP328214:UYQ328221 VIL328214:VIM328221 VSH328214:VSI328221 WCD328214:WCE328221 WLZ328214:WMA328221 WVV328214:WVW328221 JJ393750:JK393757 TF393750:TG393757 ADB393750:ADC393757 AMX393750:AMY393757 AWT393750:AWU393757 BGP393750:BGQ393757 BQL393750:BQM393757 CAH393750:CAI393757 CKD393750:CKE393757 CTZ393750:CUA393757 DDV393750:DDW393757 DNR393750:DNS393757 DXN393750:DXO393757 EHJ393750:EHK393757 ERF393750:ERG393757 FBB393750:FBC393757 FKX393750:FKY393757 FUT393750:FUU393757 GEP393750:GEQ393757 GOL393750:GOM393757 GYH393750:GYI393757 HID393750:HIE393757 HRZ393750:HSA393757 IBV393750:IBW393757 ILR393750:ILS393757 IVN393750:IVO393757 JFJ393750:JFK393757 JPF393750:JPG393757 JZB393750:JZC393757 KIX393750:KIY393757 KST393750:KSU393757 LCP393750:LCQ393757 LML393750:LMM393757 LWH393750:LWI393757 MGD393750:MGE393757 MPZ393750:MQA393757 MZV393750:MZW393757 NJR393750:NJS393757 NTN393750:NTO393757 ODJ393750:ODK393757 ONF393750:ONG393757 OXB393750:OXC393757 PGX393750:PGY393757 PQT393750:PQU393757 QAP393750:QAQ393757 QKL393750:QKM393757 QUH393750:QUI393757 RED393750:REE393757 RNZ393750:ROA393757 RXV393750:RXW393757 SHR393750:SHS393757 SRN393750:SRO393757 TBJ393750:TBK393757 TLF393750:TLG393757 TVB393750:TVC393757 UEX393750:UEY393757 UOT393750:UOU393757 UYP393750:UYQ393757 VIL393750:VIM393757 VSH393750:VSI393757 WCD393750:WCE393757 WLZ393750:WMA393757 WVV393750:WVW393757 JJ459286:JK459293 TF459286:TG459293 ADB459286:ADC459293 AMX459286:AMY459293 AWT459286:AWU459293 BGP459286:BGQ459293 BQL459286:BQM459293 CAH459286:CAI459293 CKD459286:CKE459293 CTZ459286:CUA459293 DDV459286:DDW459293 DNR459286:DNS459293 DXN459286:DXO459293 EHJ459286:EHK459293 ERF459286:ERG459293 FBB459286:FBC459293 FKX459286:FKY459293 FUT459286:FUU459293 GEP459286:GEQ459293 GOL459286:GOM459293 GYH459286:GYI459293 HID459286:HIE459293 HRZ459286:HSA459293 IBV459286:IBW459293 ILR459286:ILS459293 IVN459286:IVO459293 JFJ459286:JFK459293 JPF459286:JPG459293 JZB459286:JZC459293 KIX459286:KIY459293 KST459286:KSU459293 LCP459286:LCQ459293 LML459286:LMM459293 LWH459286:LWI459293 MGD459286:MGE459293 MPZ459286:MQA459293 MZV459286:MZW459293 NJR459286:NJS459293 NTN459286:NTO459293 ODJ459286:ODK459293 ONF459286:ONG459293 OXB459286:OXC459293 PGX459286:PGY459293 PQT459286:PQU459293 QAP459286:QAQ459293 QKL459286:QKM459293 QUH459286:QUI459293 RED459286:REE459293 RNZ459286:ROA459293 RXV459286:RXW459293 SHR459286:SHS459293 SRN459286:SRO459293 TBJ459286:TBK459293 TLF459286:TLG459293 TVB459286:TVC459293 UEX459286:UEY459293 UOT459286:UOU459293 UYP459286:UYQ459293 VIL459286:VIM459293 VSH459286:VSI459293 WCD459286:WCE459293 WLZ459286:WMA459293 WVV459286:WVW459293 JJ524822:JK524829 TF524822:TG524829 ADB524822:ADC524829 AMX524822:AMY524829 AWT524822:AWU524829 BGP524822:BGQ524829 BQL524822:BQM524829 CAH524822:CAI524829 CKD524822:CKE524829 CTZ524822:CUA524829 DDV524822:DDW524829 DNR524822:DNS524829 DXN524822:DXO524829 EHJ524822:EHK524829 ERF524822:ERG524829 FBB524822:FBC524829 FKX524822:FKY524829 FUT524822:FUU524829 GEP524822:GEQ524829 GOL524822:GOM524829 GYH524822:GYI524829 HID524822:HIE524829 HRZ524822:HSA524829 IBV524822:IBW524829 ILR524822:ILS524829 IVN524822:IVO524829 JFJ524822:JFK524829 JPF524822:JPG524829 JZB524822:JZC524829 KIX524822:KIY524829 KST524822:KSU524829 LCP524822:LCQ524829 LML524822:LMM524829 LWH524822:LWI524829 MGD524822:MGE524829 MPZ524822:MQA524829 MZV524822:MZW524829 NJR524822:NJS524829 NTN524822:NTO524829 ODJ524822:ODK524829 ONF524822:ONG524829 OXB524822:OXC524829 PGX524822:PGY524829 PQT524822:PQU524829 QAP524822:QAQ524829 QKL524822:QKM524829 QUH524822:QUI524829 RED524822:REE524829 RNZ524822:ROA524829 RXV524822:RXW524829 SHR524822:SHS524829 SRN524822:SRO524829 TBJ524822:TBK524829 TLF524822:TLG524829 TVB524822:TVC524829 UEX524822:UEY524829 UOT524822:UOU524829 UYP524822:UYQ524829 VIL524822:VIM524829 VSH524822:VSI524829 WCD524822:WCE524829 WLZ524822:WMA524829 WVV524822:WVW524829 JJ590358:JK590365 TF590358:TG590365 ADB590358:ADC590365 AMX590358:AMY590365 AWT590358:AWU590365 BGP590358:BGQ590365 BQL590358:BQM590365 CAH590358:CAI590365 CKD590358:CKE590365 CTZ590358:CUA590365 DDV590358:DDW590365 DNR590358:DNS590365 DXN590358:DXO590365 EHJ590358:EHK590365 ERF590358:ERG590365 FBB590358:FBC590365 FKX590358:FKY590365 FUT590358:FUU590365 GEP590358:GEQ590365 GOL590358:GOM590365 GYH590358:GYI590365 HID590358:HIE590365 HRZ590358:HSA590365 IBV590358:IBW590365 ILR590358:ILS590365 IVN590358:IVO590365 JFJ590358:JFK590365 JPF590358:JPG590365 JZB590358:JZC590365 KIX590358:KIY590365 KST590358:KSU590365 LCP590358:LCQ590365 LML590358:LMM590365 LWH590358:LWI590365 MGD590358:MGE590365 MPZ590358:MQA590365 MZV590358:MZW590365 NJR590358:NJS590365 NTN590358:NTO590365 ODJ590358:ODK590365 ONF590358:ONG590365 OXB590358:OXC590365 PGX590358:PGY590365 PQT590358:PQU590365 QAP590358:QAQ590365 QKL590358:QKM590365 QUH590358:QUI590365 RED590358:REE590365 RNZ590358:ROA590365 RXV590358:RXW590365 SHR590358:SHS590365 SRN590358:SRO590365 TBJ590358:TBK590365 TLF590358:TLG590365 TVB590358:TVC590365 UEX590358:UEY590365 UOT590358:UOU590365 UYP590358:UYQ590365 VIL590358:VIM590365 VSH590358:VSI590365 WCD590358:WCE590365 WLZ590358:WMA590365 WVV590358:WVW590365 JJ655894:JK655901 TF655894:TG655901 ADB655894:ADC655901 AMX655894:AMY655901 AWT655894:AWU655901 BGP655894:BGQ655901 BQL655894:BQM655901 CAH655894:CAI655901 CKD655894:CKE655901 CTZ655894:CUA655901 DDV655894:DDW655901 DNR655894:DNS655901 DXN655894:DXO655901 EHJ655894:EHK655901 ERF655894:ERG655901 FBB655894:FBC655901 FKX655894:FKY655901 FUT655894:FUU655901 GEP655894:GEQ655901 GOL655894:GOM655901 GYH655894:GYI655901 HID655894:HIE655901 HRZ655894:HSA655901 IBV655894:IBW655901 ILR655894:ILS655901 IVN655894:IVO655901 JFJ655894:JFK655901 JPF655894:JPG655901 JZB655894:JZC655901 KIX655894:KIY655901 KST655894:KSU655901 LCP655894:LCQ655901 LML655894:LMM655901 LWH655894:LWI655901 MGD655894:MGE655901 MPZ655894:MQA655901 MZV655894:MZW655901 NJR655894:NJS655901 NTN655894:NTO655901 ODJ655894:ODK655901 ONF655894:ONG655901 OXB655894:OXC655901 PGX655894:PGY655901 PQT655894:PQU655901 QAP655894:QAQ655901 QKL655894:QKM655901 QUH655894:QUI655901 RED655894:REE655901 RNZ655894:ROA655901 RXV655894:RXW655901 SHR655894:SHS655901 SRN655894:SRO655901 TBJ655894:TBK655901 TLF655894:TLG655901 TVB655894:TVC655901 UEX655894:UEY655901 UOT655894:UOU655901 UYP655894:UYQ655901 VIL655894:VIM655901 VSH655894:VSI655901 WCD655894:WCE655901 WLZ655894:WMA655901 WVV655894:WVW655901 JJ721430:JK721437 TF721430:TG721437 ADB721430:ADC721437 AMX721430:AMY721437 AWT721430:AWU721437 BGP721430:BGQ721437 BQL721430:BQM721437 CAH721430:CAI721437 CKD721430:CKE721437 CTZ721430:CUA721437 DDV721430:DDW721437 DNR721430:DNS721437 DXN721430:DXO721437 EHJ721430:EHK721437 ERF721430:ERG721437 FBB721430:FBC721437 FKX721430:FKY721437 FUT721430:FUU721437 GEP721430:GEQ721437 GOL721430:GOM721437 GYH721430:GYI721437 HID721430:HIE721437 HRZ721430:HSA721437 IBV721430:IBW721437 ILR721430:ILS721437 IVN721430:IVO721437 JFJ721430:JFK721437 JPF721430:JPG721437 JZB721430:JZC721437 KIX721430:KIY721437 KST721430:KSU721437 LCP721430:LCQ721437 LML721430:LMM721437 LWH721430:LWI721437 MGD721430:MGE721437 MPZ721430:MQA721437 MZV721430:MZW721437 NJR721430:NJS721437 NTN721430:NTO721437 ODJ721430:ODK721437 ONF721430:ONG721437 OXB721430:OXC721437 PGX721430:PGY721437 PQT721430:PQU721437 QAP721430:QAQ721437 QKL721430:QKM721437 QUH721430:QUI721437 RED721430:REE721437 RNZ721430:ROA721437 RXV721430:RXW721437 SHR721430:SHS721437 SRN721430:SRO721437 TBJ721430:TBK721437 TLF721430:TLG721437 TVB721430:TVC721437 UEX721430:UEY721437 UOT721430:UOU721437 UYP721430:UYQ721437 VIL721430:VIM721437 VSH721430:VSI721437 WCD721430:WCE721437 WLZ721430:WMA721437 WVV721430:WVW721437 JJ786966:JK786973 TF786966:TG786973 ADB786966:ADC786973 AMX786966:AMY786973 AWT786966:AWU786973 BGP786966:BGQ786973 BQL786966:BQM786973 CAH786966:CAI786973 CKD786966:CKE786973 CTZ786966:CUA786973 DDV786966:DDW786973 DNR786966:DNS786973 DXN786966:DXO786973 EHJ786966:EHK786973 ERF786966:ERG786973 FBB786966:FBC786973 FKX786966:FKY786973 FUT786966:FUU786973 GEP786966:GEQ786973 GOL786966:GOM786973 GYH786966:GYI786973 HID786966:HIE786973 HRZ786966:HSA786973 IBV786966:IBW786973 ILR786966:ILS786973 IVN786966:IVO786973 JFJ786966:JFK786973 JPF786966:JPG786973 JZB786966:JZC786973 KIX786966:KIY786973 KST786966:KSU786973 LCP786966:LCQ786973 LML786966:LMM786973 LWH786966:LWI786973 MGD786966:MGE786973 MPZ786966:MQA786973 MZV786966:MZW786973 NJR786966:NJS786973 NTN786966:NTO786973 ODJ786966:ODK786973 ONF786966:ONG786973 OXB786966:OXC786973 PGX786966:PGY786973 PQT786966:PQU786973 QAP786966:QAQ786973 QKL786966:QKM786973 QUH786966:QUI786973 RED786966:REE786973 RNZ786966:ROA786973 RXV786966:RXW786973 SHR786966:SHS786973 SRN786966:SRO786973 TBJ786966:TBK786973 TLF786966:TLG786973 TVB786966:TVC786973 UEX786966:UEY786973 UOT786966:UOU786973 UYP786966:UYQ786973 VIL786966:VIM786973 VSH786966:VSI786973 WCD786966:WCE786973 WLZ786966:WMA786973 WVV786966:WVW786973 JJ852502:JK852509 TF852502:TG852509 ADB852502:ADC852509 AMX852502:AMY852509 AWT852502:AWU852509 BGP852502:BGQ852509 BQL852502:BQM852509 CAH852502:CAI852509 CKD852502:CKE852509 CTZ852502:CUA852509 DDV852502:DDW852509 DNR852502:DNS852509 DXN852502:DXO852509 EHJ852502:EHK852509 ERF852502:ERG852509 FBB852502:FBC852509 FKX852502:FKY852509 FUT852502:FUU852509 GEP852502:GEQ852509 GOL852502:GOM852509 GYH852502:GYI852509 HID852502:HIE852509 HRZ852502:HSA852509 IBV852502:IBW852509 ILR852502:ILS852509 IVN852502:IVO852509 JFJ852502:JFK852509 JPF852502:JPG852509 JZB852502:JZC852509 KIX852502:KIY852509 KST852502:KSU852509 LCP852502:LCQ852509 LML852502:LMM852509 LWH852502:LWI852509 MGD852502:MGE852509 MPZ852502:MQA852509 MZV852502:MZW852509 NJR852502:NJS852509 NTN852502:NTO852509 ODJ852502:ODK852509 ONF852502:ONG852509 OXB852502:OXC852509 PGX852502:PGY852509 PQT852502:PQU852509 QAP852502:QAQ852509 QKL852502:QKM852509 QUH852502:QUI852509 RED852502:REE852509 RNZ852502:ROA852509 RXV852502:RXW852509 SHR852502:SHS852509 SRN852502:SRO852509 TBJ852502:TBK852509 TLF852502:TLG852509 TVB852502:TVC852509 UEX852502:UEY852509 UOT852502:UOU852509 UYP852502:UYQ852509 VIL852502:VIM852509 VSH852502:VSI852509 WCD852502:WCE852509 WLZ852502:WMA852509 WVV852502:WVW852509 JJ918038:JK918045 TF918038:TG918045 ADB918038:ADC918045 AMX918038:AMY918045 AWT918038:AWU918045 BGP918038:BGQ918045 BQL918038:BQM918045 CAH918038:CAI918045 CKD918038:CKE918045 CTZ918038:CUA918045 DDV918038:DDW918045 DNR918038:DNS918045 DXN918038:DXO918045 EHJ918038:EHK918045 ERF918038:ERG918045 FBB918038:FBC918045 FKX918038:FKY918045 FUT918038:FUU918045 GEP918038:GEQ918045 GOL918038:GOM918045 GYH918038:GYI918045 HID918038:HIE918045 HRZ918038:HSA918045 IBV918038:IBW918045 ILR918038:ILS918045 IVN918038:IVO918045 JFJ918038:JFK918045 JPF918038:JPG918045 JZB918038:JZC918045 KIX918038:KIY918045 KST918038:KSU918045 LCP918038:LCQ918045 LML918038:LMM918045 LWH918038:LWI918045 MGD918038:MGE918045 MPZ918038:MQA918045 MZV918038:MZW918045 NJR918038:NJS918045 NTN918038:NTO918045 ODJ918038:ODK918045 ONF918038:ONG918045 OXB918038:OXC918045 PGX918038:PGY918045 PQT918038:PQU918045 QAP918038:QAQ918045 QKL918038:QKM918045 QUH918038:QUI918045 RED918038:REE918045 RNZ918038:ROA918045 RXV918038:RXW918045 SHR918038:SHS918045 SRN918038:SRO918045 TBJ918038:TBK918045 TLF918038:TLG918045 TVB918038:TVC918045 UEX918038:UEY918045 UOT918038:UOU918045 UYP918038:UYQ918045 VIL918038:VIM918045 VSH918038:VSI918045 WCD918038:WCE918045 WLZ918038:WMA918045 WVV918038:WVW918045 JJ983574:JK983581 TF983574:TG983581 ADB983574:ADC983581 AMX983574:AMY983581 AWT983574:AWU983581 BGP983574:BGQ983581 BQL983574:BQM983581 CAH983574:CAI983581 CKD983574:CKE983581 CTZ983574:CUA983581 DDV983574:DDW983581 DNR983574:DNS983581 DXN983574:DXO983581 EHJ983574:EHK983581 ERF983574:ERG983581 FBB983574:FBC983581 FKX983574:FKY983581 FUT983574:FUU983581 GEP983574:GEQ983581 GOL983574:GOM983581 GYH983574:GYI983581 HID983574:HIE983581 HRZ983574:HSA983581 IBV983574:IBW983581 ILR983574:ILS983581 IVN983574:IVO983581 JFJ983574:JFK983581 JPF983574:JPG983581 JZB983574:JZC983581 KIX983574:KIY983581 KST983574:KSU983581 LCP983574:LCQ983581 LML983574:LMM983581 LWH983574:LWI983581 MGD983574:MGE983581 MPZ983574:MQA983581 MZV983574:MZW983581 NJR983574:NJS983581 NTN983574:NTO983581 ODJ983574:ODK983581 ONF983574:ONG983581 OXB983574:OXC983581 PGX983574:PGY983581 PQT983574:PQU983581 QAP983574:QAQ983581 QKL983574:QKM983581 QUH983574:QUI983581 RED983574:REE983581 RNZ983574:ROA983581 RXV983574:RXW983581 SHR983574:SHS983581 SRN983574:SRO983581 TBJ983574:TBK983581 TLF983574:TLG983581 TVB983574:TVC983581 UEX983574:UEY983581 UOT983574:UOU983581 UYP983574:UYQ983581 VIL983574:VIM983581 VSH983574:VSI983581 WCD983574:WCE983581 WLZ983574:WMA983581 WVV983574:WVW983581 JJ66053:JK66060 TF66053:TG66060 ADB66053:ADC66060 AMX66053:AMY66060 AWT66053:AWU66060 BGP66053:BGQ66060 BQL66053:BQM66060 CAH66053:CAI66060 CKD66053:CKE66060 CTZ66053:CUA66060 DDV66053:DDW66060 DNR66053:DNS66060 DXN66053:DXO66060 EHJ66053:EHK66060 ERF66053:ERG66060 FBB66053:FBC66060 FKX66053:FKY66060 FUT66053:FUU66060 GEP66053:GEQ66060 GOL66053:GOM66060 GYH66053:GYI66060 HID66053:HIE66060 HRZ66053:HSA66060 IBV66053:IBW66060 ILR66053:ILS66060 IVN66053:IVO66060 JFJ66053:JFK66060 JPF66053:JPG66060 JZB66053:JZC66060 KIX66053:KIY66060 KST66053:KSU66060 LCP66053:LCQ66060 LML66053:LMM66060 LWH66053:LWI66060 MGD66053:MGE66060 MPZ66053:MQA66060 MZV66053:MZW66060 NJR66053:NJS66060 NTN66053:NTO66060 ODJ66053:ODK66060 ONF66053:ONG66060 OXB66053:OXC66060 PGX66053:PGY66060 PQT66053:PQU66060 QAP66053:QAQ66060 QKL66053:QKM66060 QUH66053:QUI66060 RED66053:REE66060 RNZ66053:ROA66060 RXV66053:RXW66060 SHR66053:SHS66060 SRN66053:SRO66060 TBJ66053:TBK66060 TLF66053:TLG66060 TVB66053:TVC66060 UEX66053:UEY66060 UOT66053:UOU66060 UYP66053:UYQ66060 VIL66053:VIM66060 VSH66053:VSI66060 WCD66053:WCE66060 WLZ66053:WMA66060 WVV66053:WVW66060 JJ131589:JK131596 TF131589:TG131596 ADB131589:ADC131596 AMX131589:AMY131596 AWT131589:AWU131596 BGP131589:BGQ131596 BQL131589:BQM131596 CAH131589:CAI131596 CKD131589:CKE131596 CTZ131589:CUA131596 DDV131589:DDW131596 DNR131589:DNS131596 DXN131589:DXO131596 EHJ131589:EHK131596 ERF131589:ERG131596 FBB131589:FBC131596 FKX131589:FKY131596 FUT131589:FUU131596 GEP131589:GEQ131596 GOL131589:GOM131596 GYH131589:GYI131596 HID131589:HIE131596 HRZ131589:HSA131596 IBV131589:IBW131596 ILR131589:ILS131596 IVN131589:IVO131596 JFJ131589:JFK131596 JPF131589:JPG131596 JZB131589:JZC131596 KIX131589:KIY131596 KST131589:KSU131596 LCP131589:LCQ131596 LML131589:LMM131596 LWH131589:LWI131596 MGD131589:MGE131596 MPZ131589:MQA131596 MZV131589:MZW131596 NJR131589:NJS131596 NTN131589:NTO131596 ODJ131589:ODK131596 ONF131589:ONG131596 OXB131589:OXC131596 PGX131589:PGY131596 PQT131589:PQU131596 QAP131589:QAQ131596 QKL131589:QKM131596 QUH131589:QUI131596 RED131589:REE131596 RNZ131589:ROA131596 RXV131589:RXW131596 SHR131589:SHS131596 SRN131589:SRO131596 TBJ131589:TBK131596 TLF131589:TLG131596 TVB131589:TVC131596 UEX131589:UEY131596 UOT131589:UOU131596 UYP131589:UYQ131596 VIL131589:VIM131596 VSH131589:VSI131596 WCD131589:WCE131596 WLZ131589:WMA131596 WVV131589:WVW131596 JJ197125:JK197132 TF197125:TG197132 ADB197125:ADC197132 AMX197125:AMY197132 AWT197125:AWU197132 BGP197125:BGQ197132 BQL197125:BQM197132 CAH197125:CAI197132 CKD197125:CKE197132 CTZ197125:CUA197132 DDV197125:DDW197132 DNR197125:DNS197132 DXN197125:DXO197132 EHJ197125:EHK197132 ERF197125:ERG197132 FBB197125:FBC197132 FKX197125:FKY197132 FUT197125:FUU197132 GEP197125:GEQ197132 GOL197125:GOM197132 GYH197125:GYI197132 HID197125:HIE197132 HRZ197125:HSA197132 IBV197125:IBW197132 ILR197125:ILS197132 IVN197125:IVO197132 JFJ197125:JFK197132 JPF197125:JPG197132 JZB197125:JZC197132 KIX197125:KIY197132 KST197125:KSU197132 LCP197125:LCQ197132 LML197125:LMM197132 LWH197125:LWI197132 MGD197125:MGE197132 MPZ197125:MQA197132 MZV197125:MZW197132 NJR197125:NJS197132 NTN197125:NTO197132 ODJ197125:ODK197132 ONF197125:ONG197132 OXB197125:OXC197132 PGX197125:PGY197132 PQT197125:PQU197132 QAP197125:QAQ197132 QKL197125:QKM197132 QUH197125:QUI197132 RED197125:REE197132 RNZ197125:ROA197132 RXV197125:RXW197132 SHR197125:SHS197132 SRN197125:SRO197132 TBJ197125:TBK197132 TLF197125:TLG197132 TVB197125:TVC197132 UEX197125:UEY197132 UOT197125:UOU197132 UYP197125:UYQ197132 VIL197125:VIM197132 VSH197125:VSI197132 WCD197125:WCE197132 WLZ197125:WMA197132 WVV197125:WVW197132 JJ262661:JK262668 TF262661:TG262668 ADB262661:ADC262668 AMX262661:AMY262668 AWT262661:AWU262668 BGP262661:BGQ262668 BQL262661:BQM262668 CAH262661:CAI262668 CKD262661:CKE262668 CTZ262661:CUA262668 DDV262661:DDW262668 DNR262661:DNS262668 DXN262661:DXO262668 EHJ262661:EHK262668 ERF262661:ERG262668 FBB262661:FBC262668 FKX262661:FKY262668 FUT262661:FUU262668 GEP262661:GEQ262668 GOL262661:GOM262668 GYH262661:GYI262668 HID262661:HIE262668 HRZ262661:HSA262668 IBV262661:IBW262668 ILR262661:ILS262668 IVN262661:IVO262668 JFJ262661:JFK262668 JPF262661:JPG262668 JZB262661:JZC262668 KIX262661:KIY262668 KST262661:KSU262668 LCP262661:LCQ262668 LML262661:LMM262668 LWH262661:LWI262668 MGD262661:MGE262668 MPZ262661:MQA262668 MZV262661:MZW262668 NJR262661:NJS262668 NTN262661:NTO262668 ODJ262661:ODK262668 ONF262661:ONG262668 OXB262661:OXC262668 PGX262661:PGY262668 PQT262661:PQU262668 QAP262661:QAQ262668 QKL262661:QKM262668 QUH262661:QUI262668 RED262661:REE262668 RNZ262661:ROA262668 RXV262661:RXW262668 SHR262661:SHS262668 SRN262661:SRO262668 TBJ262661:TBK262668 TLF262661:TLG262668 TVB262661:TVC262668 UEX262661:UEY262668 UOT262661:UOU262668 UYP262661:UYQ262668 VIL262661:VIM262668 VSH262661:VSI262668 WCD262661:WCE262668 WLZ262661:WMA262668 WVV262661:WVW262668 JJ328197:JK328204 TF328197:TG328204 ADB328197:ADC328204 AMX328197:AMY328204 AWT328197:AWU328204 BGP328197:BGQ328204 BQL328197:BQM328204 CAH328197:CAI328204 CKD328197:CKE328204 CTZ328197:CUA328204 DDV328197:DDW328204 DNR328197:DNS328204 DXN328197:DXO328204 EHJ328197:EHK328204 ERF328197:ERG328204 FBB328197:FBC328204 FKX328197:FKY328204 FUT328197:FUU328204 GEP328197:GEQ328204 GOL328197:GOM328204 GYH328197:GYI328204 HID328197:HIE328204 HRZ328197:HSA328204 IBV328197:IBW328204 ILR328197:ILS328204 IVN328197:IVO328204 JFJ328197:JFK328204 JPF328197:JPG328204 JZB328197:JZC328204 KIX328197:KIY328204 KST328197:KSU328204 LCP328197:LCQ328204 LML328197:LMM328204 LWH328197:LWI328204 MGD328197:MGE328204 MPZ328197:MQA328204 MZV328197:MZW328204 NJR328197:NJS328204 NTN328197:NTO328204 ODJ328197:ODK328204 ONF328197:ONG328204 OXB328197:OXC328204 PGX328197:PGY328204 PQT328197:PQU328204 QAP328197:QAQ328204 QKL328197:QKM328204 QUH328197:QUI328204 RED328197:REE328204 RNZ328197:ROA328204 RXV328197:RXW328204 SHR328197:SHS328204 SRN328197:SRO328204 TBJ328197:TBK328204 TLF328197:TLG328204 TVB328197:TVC328204 UEX328197:UEY328204 UOT328197:UOU328204 UYP328197:UYQ328204 VIL328197:VIM328204 VSH328197:VSI328204 WCD328197:WCE328204 WLZ328197:WMA328204 WVV328197:WVW328204 JJ393733:JK393740 TF393733:TG393740 ADB393733:ADC393740 AMX393733:AMY393740 AWT393733:AWU393740 BGP393733:BGQ393740 BQL393733:BQM393740 CAH393733:CAI393740 CKD393733:CKE393740 CTZ393733:CUA393740 DDV393733:DDW393740 DNR393733:DNS393740 DXN393733:DXO393740 EHJ393733:EHK393740 ERF393733:ERG393740 FBB393733:FBC393740 FKX393733:FKY393740 FUT393733:FUU393740 GEP393733:GEQ393740 GOL393733:GOM393740 GYH393733:GYI393740 HID393733:HIE393740 HRZ393733:HSA393740 IBV393733:IBW393740 ILR393733:ILS393740 IVN393733:IVO393740 JFJ393733:JFK393740 JPF393733:JPG393740 JZB393733:JZC393740 KIX393733:KIY393740 KST393733:KSU393740 LCP393733:LCQ393740 LML393733:LMM393740 LWH393733:LWI393740 MGD393733:MGE393740 MPZ393733:MQA393740 MZV393733:MZW393740 NJR393733:NJS393740 NTN393733:NTO393740 ODJ393733:ODK393740 ONF393733:ONG393740 OXB393733:OXC393740 PGX393733:PGY393740 PQT393733:PQU393740 QAP393733:QAQ393740 QKL393733:QKM393740 QUH393733:QUI393740 RED393733:REE393740 RNZ393733:ROA393740 RXV393733:RXW393740 SHR393733:SHS393740 SRN393733:SRO393740 TBJ393733:TBK393740 TLF393733:TLG393740 TVB393733:TVC393740 UEX393733:UEY393740 UOT393733:UOU393740 UYP393733:UYQ393740 VIL393733:VIM393740 VSH393733:VSI393740 WCD393733:WCE393740 WLZ393733:WMA393740 WVV393733:WVW393740 JJ459269:JK459276 TF459269:TG459276 ADB459269:ADC459276 AMX459269:AMY459276 AWT459269:AWU459276 BGP459269:BGQ459276 BQL459269:BQM459276 CAH459269:CAI459276 CKD459269:CKE459276 CTZ459269:CUA459276 DDV459269:DDW459276 DNR459269:DNS459276 DXN459269:DXO459276 EHJ459269:EHK459276 ERF459269:ERG459276 FBB459269:FBC459276 FKX459269:FKY459276 FUT459269:FUU459276 GEP459269:GEQ459276 GOL459269:GOM459276 GYH459269:GYI459276 HID459269:HIE459276 HRZ459269:HSA459276 IBV459269:IBW459276 ILR459269:ILS459276 IVN459269:IVO459276 JFJ459269:JFK459276 JPF459269:JPG459276 JZB459269:JZC459276 KIX459269:KIY459276 KST459269:KSU459276 LCP459269:LCQ459276 LML459269:LMM459276 LWH459269:LWI459276 MGD459269:MGE459276 MPZ459269:MQA459276 MZV459269:MZW459276 NJR459269:NJS459276 NTN459269:NTO459276 ODJ459269:ODK459276 ONF459269:ONG459276 OXB459269:OXC459276 PGX459269:PGY459276 PQT459269:PQU459276 QAP459269:QAQ459276 QKL459269:QKM459276 QUH459269:QUI459276 RED459269:REE459276 RNZ459269:ROA459276 RXV459269:RXW459276 SHR459269:SHS459276 SRN459269:SRO459276 TBJ459269:TBK459276 TLF459269:TLG459276 TVB459269:TVC459276 UEX459269:UEY459276 UOT459269:UOU459276 UYP459269:UYQ459276 VIL459269:VIM459276 VSH459269:VSI459276 WCD459269:WCE459276 WLZ459269:WMA459276 WVV459269:WVW459276 JJ524805:JK524812 TF524805:TG524812 ADB524805:ADC524812 AMX524805:AMY524812 AWT524805:AWU524812 BGP524805:BGQ524812 BQL524805:BQM524812 CAH524805:CAI524812 CKD524805:CKE524812 CTZ524805:CUA524812 DDV524805:DDW524812 DNR524805:DNS524812 DXN524805:DXO524812 EHJ524805:EHK524812 ERF524805:ERG524812 FBB524805:FBC524812 FKX524805:FKY524812 FUT524805:FUU524812 GEP524805:GEQ524812 GOL524805:GOM524812 GYH524805:GYI524812 HID524805:HIE524812 HRZ524805:HSA524812 IBV524805:IBW524812 ILR524805:ILS524812 IVN524805:IVO524812 JFJ524805:JFK524812 JPF524805:JPG524812 JZB524805:JZC524812 KIX524805:KIY524812 KST524805:KSU524812 LCP524805:LCQ524812 LML524805:LMM524812 LWH524805:LWI524812 MGD524805:MGE524812 MPZ524805:MQA524812 MZV524805:MZW524812 NJR524805:NJS524812 NTN524805:NTO524812 ODJ524805:ODK524812 ONF524805:ONG524812 OXB524805:OXC524812 PGX524805:PGY524812 PQT524805:PQU524812 QAP524805:QAQ524812 QKL524805:QKM524812 QUH524805:QUI524812 RED524805:REE524812 RNZ524805:ROA524812 RXV524805:RXW524812 SHR524805:SHS524812 SRN524805:SRO524812 TBJ524805:TBK524812 TLF524805:TLG524812 TVB524805:TVC524812 UEX524805:UEY524812 UOT524805:UOU524812 UYP524805:UYQ524812 VIL524805:VIM524812 VSH524805:VSI524812 WCD524805:WCE524812 WLZ524805:WMA524812 WVV524805:WVW524812 JJ590341:JK590348 TF590341:TG590348 ADB590341:ADC590348 AMX590341:AMY590348 AWT590341:AWU590348 BGP590341:BGQ590348 BQL590341:BQM590348 CAH590341:CAI590348 CKD590341:CKE590348 CTZ590341:CUA590348 DDV590341:DDW590348 DNR590341:DNS590348 DXN590341:DXO590348 EHJ590341:EHK590348 ERF590341:ERG590348 FBB590341:FBC590348 FKX590341:FKY590348 FUT590341:FUU590348 GEP590341:GEQ590348 GOL590341:GOM590348 GYH590341:GYI590348 HID590341:HIE590348 HRZ590341:HSA590348 IBV590341:IBW590348 ILR590341:ILS590348 IVN590341:IVO590348 JFJ590341:JFK590348 JPF590341:JPG590348 JZB590341:JZC590348 KIX590341:KIY590348 KST590341:KSU590348 LCP590341:LCQ590348 LML590341:LMM590348 LWH590341:LWI590348 MGD590341:MGE590348 MPZ590341:MQA590348 MZV590341:MZW590348 NJR590341:NJS590348 NTN590341:NTO590348 ODJ590341:ODK590348 ONF590341:ONG590348 OXB590341:OXC590348 PGX590341:PGY590348 PQT590341:PQU590348 QAP590341:QAQ590348 QKL590341:QKM590348 QUH590341:QUI590348 RED590341:REE590348 RNZ590341:ROA590348 RXV590341:RXW590348 SHR590341:SHS590348 SRN590341:SRO590348 TBJ590341:TBK590348 TLF590341:TLG590348 TVB590341:TVC590348 UEX590341:UEY590348 UOT590341:UOU590348 UYP590341:UYQ590348 VIL590341:VIM590348 VSH590341:VSI590348 WCD590341:WCE590348 WLZ590341:WMA590348 WVV590341:WVW590348 JJ655877:JK655884 TF655877:TG655884 ADB655877:ADC655884 AMX655877:AMY655884 AWT655877:AWU655884 BGP655877:BGQ655884 BQL655877:BQM655884 CAH655877:CAI655884 CKD655877:CKE655884 CTZ655877:CUA655884 DDV655877:DDW655884 DNR655877:DNS655884 DXN655877:DXO655884 EHJ655877:EHK655884 ERF655877:ERG655884 FBB655877:FBC655884 FKX655877:FKY655884 FUT655877:FUU655884 GEP655877:GEQ655884 GOL655877:GOM655884 GYH655877:GYI655884 HID655877:HIE655884 HRZ655877:HSA655884 IBV655877:IBW655884 ILR655877:ILS655884 IVN655877:IVO655884 JFJ655877:JFK655884 JPF655877:JPG655884 JZB655877:JZC655884 KIX655877:KIY655884 KST655877:KSU655884 LCP655877:LCQ655884 LML655877:LMM655884 LWH655877:LWI655884 MGD655877:MGE655884 MPZ655877:MQA655884 MZV655877:MZW655884 NJR655877:NJS655884 NTN655877:NTO655884 ODJ655877:ODK655884 ONF655877:ONG655884 OXB655877:OXC655884 PGX655877:PGY655884 PQT655877:PQU655884 QAP655877:QAQ655884 QKL655877:QKM655884 QUH655877:QUI655884 RED655877:REE655884 RNZ655877:ROA655884 RXV655877:RXW655884 SHR655877:SHS655884 SRN655877:SRO655884 TBJ655877:TBK655884 TLF655877:TLG655884 TVB655877:TVC655884 UEX655877:UEY655884 UOT655877:UOU655884 UYP655877:UYQ655884 VIL655877:VIM655884 VSH655877:VSI655884 WCD655877:WCE655884 WLZ655877:WMA655884 WVV655877:WVW655884 JJ721413:JK721420 TF721413:TG721420 ADB721413:ADC721420 AMX721413:AMY721420 AWT721413:AWU721420 BGP721413:BGQ721420 BQL721413:BQM721420 CAH721413:CAI721420 CKD721413:CKE721420 CTZ721413:CUA721420 DDV721413:DDW721420 DNR721413:DNS721420 DXN721413:DXO721420 EHJ721413:EHK721420 ERF721413:ERG721420 FBB721413:FBC721420 FKX721413:FKY721420 FUT721413:FUU721420 GEP721413:GEQ721420 GOL721413:GOM721420 GYH721413:GYI721420 HID721413:HIE721420 HRZ721413:HSA721420 IBV721413:IBW721420 ILR721413:ILS721420 IVN721413:IVO721420 JFJ721413:JFK721420 JPF721413:JPG721420 JZB721413:JZC721420 KIX721413:KIY721420 KST721413:KSU721420 LCP721413:LCQ721420 LML721413:LMM721420 LWH721413:LWI721420 MGD721413:MGE721420 MPZ721413:MQA721420 MZV721413:MZW721420 NJR721413:NJS721420 NTN721413:NTO721420 ODJ721413:ODK721420 ONF721413:ONG721420 OXB721413:OXC721420 PGX721413:PGY721420 PQT721413:PQU721420 QAP721413:QAQ721420 QKL721413:QKM721420 QUH721413:QUI721420 RED721413:REE721420 RNZ721413:ROA721420 RXV721413:RXW721420 SHR721413:SHS721420 SRN721413:SRO721420 TBJ721413:TBK721420 TLF721413:TLG721420 TVB721413:TVC721420 UEX721413:UEY721420 UOT721413:UOU721420 UYP721413:UYQ721420 VIL721413:VIM721420 VSH721413:VSI721420 WCD721413:WCE721420 WLZ721413:WMA721420 WVV721413:WVW721420 JJ786949:JK786956 TF786949:TG786956 ADB786949:ADC786956 AMX786949:AMY786956 AWT786949:AWU786956 BGP786949:BGQ786956 BQL786949:BQM786956 CAH786949:CAI786956 CKD786949:CKE786956 CTZ786949:CUA786956 DDV786949:DDW786956 DNR786949:DNS786956 DXN786949:DXO786956 EHJ786949:EHK786956 ERF786949:ERG786956 FBB786949:FBC786956 FKX786949:FKY786956 FUT786949:FUU786956 GEP786949:GEQ786956 GOL786949:GOM786956 GYH786949:GYI786956 HID786949:HIE786956 HRZ786949:HSA786956 IBV786949:IBW786956 ILR786949:ILS786956 IVN786949:IVO786956 JFJ786949:JFK786956 JPF786949:JPG786956 JZB786949:JZC786956 KIX786949:KIY786956 KST786949:KSU786956 LCP786949:LCQ786956 LML786949:LMM786956 LWH786949:LWI786956 MGD786949:MGE786956 MPZ786949:MQA786956 MZV786949:MZW786956 NJR786949:NJS786956 NTN786949:NTO786956 ODJ786949:ODK786956 ONF786949:ONG786956 OXB786949:OXC786956 PGX786949:PGY786956 PQT786949:PQU786956 QAP786949:QAQ786956 QKL786949:QKM786956 QUH786949:QUI786956 RED786949:REE786956 RNZ786949:ROA786956 RXV786949:RXW786956 SHR786949:SHS786956 SRN786949:SRO786956 TBJ786949:TBK786956 TLF786949:TLG786956 TVB786949:TVC786956 UEX786949:UEY786956 UOT786949:UOU786956 UYP786949:UYQ786956 VIL786949:VIM786956 VSH786949:VSI786956 WCD786949:WCE786956 WLZ786949:WMA786956 WVV786949:WVW786956 JJ852485:JK852492 TF852485:TG852492 ADB852485:ADC852492 AMX852485:AMY852492 AWT852485:AWU852492 BGP852485:BGQ852492 BQL852485:BQM852492 CAH852485:CAI852492 CKD852485:CKE852492 CTZ852485:CUA852492 DDV852485:DDW852492 DNR852485:DNS852492 DXN852485:DXO852492 EHJ852485:EHK852492 ERF852485:ERG852492 FBB852485:FBC852492 FKX852485:FKY852492 FUT852485:FUU852492 GEP852485:GEQ852492 GOL852485:GOM852492 GYH852485:GYI852492 HID852485:HIE852492 HRZ852485:HSA852492 IBV852485:IBW852492 ILR852485:ILS852492 IVN852485:IVO852492 JFJ852485:JFK852492 JPF852485:JPG852492 JZB852485:JZC852492 KIX852485:KIY852492 KST852485:KSU852492 LCP852485:LCQ852492 LML852485:LMM852492 LWH852485:LWI852492 MGD852485:MGE852492 MPZ852485:MQA852492 MZV852485:MZW852492 NJR852485:NJS852492 NTN852485:NTO852492 ODJ852485:ODK852492 ONF852485:ONG852492 OXB852485:OXC852492 PGX852485:PGY852492 PQT852485:PQU852492 QAP852485:QAQ852492 QKL852485:QKM852492 QUH852485:QUI852492 RED852485:REE852492 RNZ852485:ROA852492 RXV852485:RXW852492 SHR852485:SHS852492 SRN852485:SRO852492 TBJ852485:TBK852492 TLF852485:TLG852492 TVB852485:TVC852492 UEX852485:UEY852492 UOT852485:UOU852492 UYP852485:UYQ852492 VIL852485:VIM852492 VSH852485:VSI852492 WCD852485:WCE852492 WLZ852485:WMA852492 WVV852485:WVW852492 JJ918021:JK918028 TF918021:TG918028 ADB918021:ADC918028 AMX918021:AMY918028 AWT918021:AWU918028 BGP918021:BGQ918028 BQL918021:BQM918028 CAH918021:CAI918028 CKD918021:CKE918028 CTZ918021:CUA918028 DDV918021:DDW918028 DNR918021:DNS918028 DXN918021:DXO918028 EHJ918021:EHK918028 ERF918021:ERG918028 FBB918021:FBC918028 FKX918021:FKY918028 FUT918021:FUU918028 GEP918021:GEQ918028 GOL918021:GOM918028 GYH918021:GYI918028 HID918021:HIE918028 HRZ918021:HSA918028 IBV918021:IBW918028 ILR918021:ILS918028 IVN918021:IVO918028 JFJ918021:JFK918028 JPF918021:JPG918028 JZB918021:JZC918028 KIX918021:KIY918028 KST918021:KSU918028 LCP918021:LCQ918028 LML918021:LMM918028 LWH918021:LWI918028 MGD918021:MGE918028 MPZ918021:MQA918028 MZV918021:MZW918028 NJR918021:NJS918028 NTN918021:NTO918028 ODJ918021:ODK918028 ONF918021:ONG918028 OXB918021:OXC918028 PGX918021:PGY918028 PQT918021:PQU918028 QAP918021:QAQ918028 QKL918021:QKM918028 QUH918021:QUI918028 RED918021:REE918028 RNZ918021:ROA918028 RXV918021:RXW918028 SHR918021:SHS918028 SRN918021:SRO918028 TBJ918021:TBK918028 TLF918021:TLG918028 TVB918021:TVC918028 UEX918021:UEY918028 UOT918021:UOU918028 UYP918021:UYQ918028 VIL918021:VIM918028 VSH918021:VSI918028 WCD918021:WCE918028 WLZ918021:WMA918028 WVV918021:WVW918028 JJ983557:JK983564 TF983557:TG983564 ADB983557:ADC983564 AMX983557:AMY983564 AWT983557:AWU983564 BGP983557:BGQ983564 BQL983557:BQM983564 CAH983557:CAI983564 CKD983557:CKE983564 CTZ983557:CUA983564 DDV983557:DDW983564 DNR983557:DNS983564 DXN983557:DXO983564 EHJ983557:EHK983564 ERF983557:ERG983564 FBB983557:FBC983564 FKX983557:FKY983564 FUT983557:FUU983564 GEP983557:GEQ983564 GOL983557:GOM983564 GYH983557:GYI983564 HID983557:HIE983564 HRZ983557:HSA983564 IBV983557:IBW983564 ILR983557:ILS983564 IVN983557:IVO983564 JFJ983557:JFK983564 JPF983557:JPG983564 JZB983557:JZC983564 KIX983557:KIY983564 KST983557:KSU983564 LCP983557:LCQ983564 LML983557:LMM983564 LWH983557:LWI983564 MGD983557:MGE983564 MPZ983557:MQA983564 MZV983557:MZW983564 NJR983557:NJS983564 NTN983557:NTO983564 ODJ983557:ODK983564 ONF983557:ONG983564 OXB983557:OXC983564 PGX983557:PGY983564 PQT983557:PQU983564 QAP983557:QAQ983564 QKL983557:QKM983564 QUH983557:QUI983564 RED983557:REE983564 RNZ983557:ROA983564 RXV983557:RXW983564 SHR983557:SHS983564 SRN983557:SRO983564 TBJ983557:TBK983564 TLF983557:TLG983564 TVB983557:TVC983564 UEX983557:UEY983564 UOT983557:UOU983564 UYP983557:UYQ983564 VIL983557:VIM983564 VSH983557:VSI983564 WCD983557:WCE983564 WLZ983557:WMA983564 WVV983557:WVW983564 QUH10:QUI11 RED10:REE11 RNZ10:ROA11 RXV10:RXW11 SHR10:SHS11 SRN10:SRO11 TBJ10:TBK11 TLF10:TLG11 TVB10:TVC11 UEX10:UEY11 UOT10:UOU11 UYP10:UYQ11 VIL10:VIM11 VSH10:VSI11 WCD10:WCE11 WLZ10:WMA11 WVV10:WVW11 JJ10:JK11 TF10:TG11 ADB10:ADC11 AMX10:AMY11 AWT10:AWU11 BGP10:BGQ11 BQL10:BQM11 CAH10:CAI11 CKD10:CKE11 CTZ10:CUA11 DDV10:DDW11 DNR10:DNS11 DXN10:DXO11 EHJ10:EHK11 ERF10:ERG11 FBB10:FBC11 FKX10:FKY11 FUT10:FUU11 GEP10:GEQ11 GOL10:GOM11 GYH10:GYI11 HID10:HIE11 HRZ10:HSA11 IBV10:IBW11 ILR10:ILS11 IVN10:IVO11 JFJ10:JFK11 JPF10:JPG11 JZB10:JZC11 KIX10:KIY11 KST10:KSU11 LCP10:LCQ11 LML10:LMM11 LWH10:LWI11 MGD10:MGE11 MPZ10:MQA11 MZV10:MZW11 NJR10:NJS11 NTN10:NTO11 ODJ10:ODK11 ONF10:ONG11 OXB10:OXC11 PGX10:PGY11 PQT10:PQU11 QAP10:QAQ11 QKL10:QKM11 WVV17:WVW568 WLZ17:WMA568 WCD17:WCE568 VSH17:VSI568 VIL17:VIM568 UYP17:UYQ568 UOT17:UOU568 UEX17:UEY568 TVB17:TVC568 TLF17:TLG568 TBJ17:TBK568 SRN17:SRO568 SHR17:SHS568 RXV17:RXW568 RNZ17:ROA568 RED17:REE568 QUH17:QUI568 QKL17:QKM568 QAP17:QAQ568 PQT17:PQU568 PGX17:PGY568 OXB17:OXC568 ONF17:ONG568 ODJ17:ODK568 NTN17:NTO568 NJR17:NJS568 MZV17:MZW568 MPZ17:MQA568 MGD17:MGE568 LWH17:LWI568 LML17:LMM568 LCP17:LCQ568 KST17:KSU568 KIX17:KIY568 JZB17:JZC568 JPF17:JPG568 JFJ17:JFK568 IVN17:IVO568 ILR17:ILS568 IBV17:IBW568 HRZ17:HSA568 HID17:HIE568 GYH17:GYI568 GOL17:GOM568 GEP17:GEQ568 FUT17:FUU568 FKX17:FKY568 FBB17:FBC568 ERF17:ERG568 EHJ17:EHK568 DXN17:DXO568 DNR17:DNS568 DDV17:DDW568 CTZ17:CUA568 CKD17:CKE568 CAH17:CAI568 BQL17:BQM568 BGP17:BGQ568 AWT17:AWU568 AMX17:AMY568 ADB17:ADC568 TF17:TG568 JJ17:JK568"/>
    <dataValidation type="custom" allowBlank="1" showInputMessage="1" showErrorMessage="1" promptTitle="Not allowed to edit" prompt="Support Table required for Conditional Formatting" sqref="RED983535:REE983536 JJ2:JK3 TF2:TG3 ADB2:ADC3 AMX2:AMY3 AWT2:AWU3 BGP2:BGQ3 BQL2:BQM3 CAH2:CAI3 CKD2:CKE3 CTZ2:CUA3 DDV2:DDW3 DNR2:DNS3 DXN2:DXO3 EHJ2:EHK3 ERF2:ERG3 FBB2:FBC3 FKX2:FKY3 FUT2:FUU3 GEP2:GEQ3 GOL2:GOM3 GYH2:GYI3 HID2:HIE3 HRZ2:HSA3 IBV2:IBW3 ILR2:ILS3 IVN2:IVO3 JFJ2:JFK3 JPF2:JPG3 JZB2:JZC3 KIX2:KIY3 KST2:KSU3 LCP2:LCQ3 LML2:LMM3 LWH2:LWI3 MGD2:MGE3 MPZ2:MQA3 MZV2:MZW3 NJR2:NJS3 NTN2:NTO3 ODJ2:ODK3 ONF2:ONG3 OXB2:OXC3 PGX2:PGY3 PQT2:PQU3 QAP2:QAQ3 QKL2:QKM3 QUH2:QUI3 RED2:REE3 RNZ2:ROA3 RXV2:RXW3 SHR2:SHS3 SRN2:SRO3 TBJ2:TBK3 TLF2:TLG3 TVB2:TVC3 UEX2:UEY3 UOT2:UOU3 UYP2:UYQ3 VIL2:VIM3 VSH2:VSI3 WCD2:WCE3 WLZ2:WMA3 WVV2:WVW3 RNZ983535:ROA983536 JJ66031:JK66032 TF66031:TG66032 ADB66031:ADC66032 AMX66031:AMY66032 AWT66031:AWU66032 BGP66031:BGQ66032 BQL66031:BQM66032 CAH66031:CAI66032 CKD66031:CKE66032 CTZ66031:CUA66032 DDV66031:DDW66032 DNR66031:DNS66032 DXN66031:DXO66032 EHJ66031:EHK66032 ERF66031:ERG66032 FBB66031:FBC66032 FKX66031:FKY66032 FUT66031:FUU66032 GEP66031:GEQ66032 GOL66031:GOM66032 GYH66031:GYI66032 HID66031:HIE66032 HRZ66031:HSA66032 IBV66031:IBW66032 ILR66031:ILS66032 IVN66031:IVO66032 JFJ66031:JFK66032 JPF66031:JPG66032 JZB66031:JZC66032 KIX66031:KIY66032 KST66031:KSU66032 LCP66031:LCQ66032 LML66031:LMM66032 LWH66031:LWI66032 MGD66031:MGE66032 MPZ66031:MQA66032 MZV66031:MZW66032 NJR66031:NJS66032 NTN66031:NTO66032 ODJ66031:ODK66032 ONF66031:ONG66032 OXB66031:OXC66032 PGX66031:PGY66032 PQT66031:PQU66032 QAP66031:QAQ66032 QKL66031:QKM66032 QUH66031:QUI66032 RED66031:REE66032 RNZ66031:ROA66032 RXV66031:RXW66032 SHR66031:SHS66032 SRN66031:SRO66032 TBJ66031:TBK66032 TLF66031:TLG66032 TVB66031:TVC66032 UEX66031:UEY66032 UOT66031:UOU66032 UYP66031:UYQ66032 VIL66031:VIM66032 VSH66031:VSI66032 WCD66031:WCE66032 WLZ66031:WMA66032 WVV66031:WVW66032 RXV983535:RXW983536 JJ131567:JK131568 TF131567:TG131568 ADB131567:ADC131568 AMX131567:AMY131568 AWT131567:AWU131568 BGP131567:BGQ131568 BQL131567:BQM131568 CAH131567:CAI131568 CKD131567:CKE131568 CTZ131567:CUA131568 DDV131567:DDW131568 DNR131567:DNS131568 DXN131567:DXO131568 EHJ131567:EHK131568 ERF131567:ERG131568 FBB131567:FBC131568 FKX131567:FKY131568 FUT131567:FUU131568 GEP131567:GEQ131568 GOL131567:GOM131568 GYH131567:GYI131568 HID131567:HIE131568 HRZ131567:HSA131568 IBV131567:IBW131568 ILR131567:ILS131568 IVN131567:IVO131568 JFJ131567:JFK131568 JPF131567:JPG131568 JZB131567:JZC131568 KIX131567:KIY131568 KST131567:KSU131568 LCP131567:LCQ131568 LML131567:LMM131568 LWH131567:LWI131568 MGD131567:MGE131568 MPZ131567:MQA131568 MZV131567:MZW131568 NJR131567:NJS131568 NTN131567:NTO131568 ODJ131567:ODK131568 ONF131567:ONG131568 OXB131567:OXC131568 PGX131567:PGY131568 PQT131567:PQU131568 QAP131567:QAQ131568 QKL131567:QKM131568 QUH131567:QUI131568 RED131567:REE131568 RNZ131567:ROA131568 RXV131567:RXW131568 SHR131567:SHS131568 SRN131567:SRO131568 TBJ131567:TBK131568 TLF131567:TLG131568 TVB131567:TVC131568 UEX131567:UEY131568 UOT131567:UOU131568 UYP131567:UYQ131568 VIL131567:VIM131568 VSH131567:VSI131568 WCD131567:WCE131568 WLZ131567:WMA131568 WVV131567:WVW131568 SHR983535:SHS983536 JJ197103:JK197104 TF197103:TG197104 ADB197103:ADC197104 AMX197103:AMY197104 AWT197103:AWU197104 BGP197103:BGQ197104 BQL197103:BQM197104 CAH197103:CAI197104 CKD197103:CKE197104 CTZ197103:CUA197104 DDV197103:DDW197104 DNR197103:DNS197104 DXN197103:DXO197104 EHJ197103:EHK197104 ERF197103:ERG197104 FBB197103:FBC197104 FKX197103:FKY197104 FUT197103:FUU197104 GEP197103:GEQ197104 GOL197103:GOM197104 GYH197103:GYI197104 HID197103:HIE197104 HRZ197103:HSA197104 IBV197103:IBW197104 ILR197103:ILS197104 IVN197103:IVO197104 JFJ197103:JFK197104 JPF197103:JPG197104 JZB197103:JZC197104 KIX197103:KIY197104 KST197103:KSU197104 LCP197103:LCQ197104 LML197103:LMM197104 LWH197103:LWI197104 MGD197103:MGE197104 MPZ197103:MQA197104 MZV197103:MZW197104 NJR197103:NJS197104 NTN197103:NTO197104 ODJ197103:ODK197104 ONF197103:ONG197104 OXB197103:OXC197104 PGX197103:PGY197104 PQT197103:PQU197104 QAP197103:QAQ197104 QKL197103:QKM197104 QUH197103:QUI197104 RED197103:REE197104 RNZ197103:ROA197104 RXV197103:RXW197104 SHR197103:SHS197104 SRN197103:SRO197104 TBJ197103:TBK197104 TLF197103:TLG197104 TVB197103:TVC197104 UEX197103:UEY197104 UOT197103:UOU197104 UYP197103:UYQ197104 VIL197103:VIM197104 VSH197103:VSI197104 WCD197103:WCE197104 WLZ197103:WMA197104 WVV197103:WVW197104 SRN983535:SRO983536 JJ262639:JK262640 TF262639:TG262640 ADB262639:ADC262640 AMX262639:AMY262640 AWT262639:AWU262640 BGP262639:BGQ262640 BQL262639:BQM262640 CAH262639:CAI262640 CKD262639:CKE262640 CTZ262639:CUA262640 DDV262639:DDW262640 DNR262639:DNS262640 DXN262639:DXO262640 EHJ262639:EHK262640 ERF262639:ERG262640 FBB262639:FBC262640 FKX262639:FKY262640 FUT262639:FUU262640 GEP262639:GEQ262640 GOL262639:GOM262640 GYH262639:GYI262640 HID262639:HIE262640 HRZ262639:HSA262640 IBV262639:IBW262640 ILR262639:ILS262640 IVN262639:IVO262640 JFJ262639:JFK262640 JPF262639:JPG262640 JZB262639:JZC262640 KIX262639:KIY262640 KST262639:KSU262640 LCP262639:LCQ262640 LML262639:LMM262640 LWH262639:LWI262640 MGD262639:MGE262640 MPZ262639:MQA262640 MZV262639:MZW262640 NJR262639:NJS262640 NTN262639:NTO262640 ODJ262639:ODK262640 ONF262639:ONG262640 OXB262639:OXC262640 PGX262639:PGY262640 PQT262639:PQU262640 QAP262639:QAQ262640 QKL262639:QKM262640 QUH262639:QUI262640 RED262639:REE262640 RNZ262639:ROA262640 RXV262639:RXW262640 SHR262639:SHS262640 SRN262639:SRO262640 TBJ262639:TBK262640 TLF262639:TLG262640 TVB262639:TVC262640 UEX262639:UEY262640 UOT262639:UOU262640 UYP262639:UYQ262640 VIL262639:VIM262640 VSH262639:VSI262640 WCD262639:WCE262640 WLZ262639:WMA262640 WVV262639:WVW262640 TBJ983535:TBK983536 JJ328175:JK328176 TF328175:TG328176 ADB328175:ADC328176 AMX328175:AMY328176 AWT328175:AWU328176 BGP328175:BGQ328176 BQL328175:BQM328176 CAH328175:CAI328176 CKD328175:CKE328176 CTZ328175:CUA328176 DDV328175:DDW328176 DNR328175:DNS328176 DXN328175:DXO328176 EHJ328175:EHK328176 ERF328175:ERG328176 FBB328175:FBC328176 FKX328175:FKY328176 FUT328175:FUU328176 GEP328175:GEQ328176 GOL328175:GOM328176 GYH328175:GYI328176 HID328175:HIE328176 HRZ328175:HSA328176 IBV328175:IBW328176 ILR328175:ILS328176 IVN328175:IVO328176 JFJ328175:JFK328176 JPF328175:JPG328176 JZB328175:JZC328176 KIX328175:KIY328176 KST328175:KSU328176 LCP328175:LCQ328176 LML328175:LMM328176 LWH328175:LWI328176 MGD328175:MGE328176 MPZ328175:MQA328176 MZV328175:MZW328176 NJR328175:NJS328176 NTN328175:NTO328176 ODJ328175:ODK328176 ONF328175:ONG328176 OXB328175:OXC328176 PGX328175:PGY328176 PQT328175:PQU328176 QAP328175:QAQ328176 QKL328175:QKM328176 QUH328175:QUI328176 RED328175:REE328176 RNZ328175:ROA328176 RXV328175:RXW328176 SHR328175:SHS328176 SRN328175:SRO328176 TBJ328175:TBK328176 TLF328175:TLG328176 TVB328175:TVC328176 UEX328175:UEY328176 UOT328175:UOU328176 UYP328175:UYQ328176 VIL328175:VIM328176 VSH328175:VSI328176 WCD328175:WCE328176 WLZ328175:WMA328176 WVV328175:WVW328176 TLF983535:TLG983536 JJ393711:JK393712 TF393711:TG393712 ADB393711:ADC393712 AMX393711:AMY393712 AWT393711:AWU393712 BGP393711:BGQ393712 BQL393711:BQM393712 CAH393711:CAI393712 CKD393711:CKE393712 CTZ393711:CUA393712 DDV393711:DDW393712 DNR393711:DNS393712 DXN393711:DXO393712 EHJ393711:EHK393712 ERF393711:ERG393712 FBB393711:FBC393712 FKX393711:FKY393712 FUT393711:FUU393712 GEP393711:GEQ393712 GOL393711:GOM393712 GYH393711:GYI393712 HID393711:HIE393712 HRZ393711:HSA393712 IBV393711:IBW393712 ILR393711:ILS393712 IVN393711:IVO393712 JFJ393711:JFK393712 JPF393711:JPG393712 JZB393711:JZC393712 KIX393711:KIY393712 KST393711:KSU393712 LCP393711:LCQ393712 LML393711:LMM393712 LWH393711:LWI393712 MGD393711:MGE393712 MPZ393711:MQA393712 MZV393711:MZW393712 NJR393711:NJS393712 NTN393711:NTO393712 ODJ393711:ODK393712 ONF393711:ONG393712 OXB393711:OXC393712 PGX393711:PGY393712 PQT393711:PQU393712 QAP393711:QAQ393712 QKL393711:QKM393712 QUH393711:QUI393712 RED393711:REE393712 RNZ393711:ROA393712 RXV393711:RXW393712 SHR393711:SHS393712 SRN393711:SRO393712 TBJ393711:TBK393712 TLF393711:TLG393712 TVB393711:TVC393712 UEX393711:UEY393712 UOT393711:UOU393712 UYP393711:UYQ393712 VIL393711:VIM393712 VSH393711:VSI393712 WCD393711:WCE393712 WLZ393711:WMA393712 WVV393711:WVW393712 TVB983535:TVC983536 JJ459247:JK459248 TF459247:TG459248 ADB459247:ADC459248 AMX459247:AMY459248 AWT459247:AWU459248 BGP459247:BGQ459248 BQL459247:BQM459248 CAH459247:CAI459248 CKD459247:CKE459248 CTZ459247:CUA459248 DDV459247:DDW459248 DNR459247:DNS459248 DXN459247:DXO459248 EHJ459247:EHK459248 ERF459247:ERG459248 FBB459247:FBC459248 FKX459247:FKY459248 FUT459247:FUU459248 GEP459247:GEQ459248 GOL459247:GOM459248 GYH459247:GYI459248 HID459247:HIE459248 HRZ459247:HSA459248 IBV459247:IBW459248 ILR459247:ILS459248 IVN459247:IVO459248 JFJ459247:JFK459248 JPF459247:JPG459248 JZB459247:JZC459248 KIX459247:KIY459248 KST459247:KSU459248 LCP459247:LCQ459248 LML459247:LMM459248 LWH459247:LWI459248 MGD459247:MGE459248 MPZ459247:MQA459248 MZV459247:MZW459248 NJR459247:NJS459248 NTN459247:NTO459248 ODJ459247:ODK459248 ONF459247:ONG459248 OXB459247:OXC459248 PGX459247:PGY459248 PQT459247:PQU459248 QAP459247:QAQ459248 QKL459247:QKM459248 QUH459247:QUI459248 RED459247:REE459248 RNZ459247:ROA459248 RXV459247:RXW459248 SHR459247:SHS459248 SRN459247:SRO459248 TBJ459247:TBK459248 TLF459247:TLG459248 TVB459247:TVC459248 UEX459247:UEY459248 UOT459247:UOU459248 UYP459247:UYQ459248 VIL459247:VIM459248 VSH459247:VSI459248 WCD459247:WCE459248 WLZ459247:WMA459248 WVV459247:WVW459248 UEX983535:UEY983536 JJ524783:JK524784 TF524783:TG524784 ADB524783:ADC524784 AMX524783:AMY524784 AWT524783:AWU524784 BGP524783:BGQ524784 BQL524783:BQM524784 CAH524783:CAI524784 CKD524783:CKE524784 CTZ524783:CUA524784 DDV524783:DDW524784 DNR524783:DNS524784 DXN524783:DXO524784 EHJ524783:EHK524784 ERF524783:ERG524784 FBB524783:FBC524784 FKX524783:FKY524784 FUT524783:FUU524784 GEP524783:GEQ524784 GOL524783:GOM524784 GYH524783:GYI524784 HID524783:HIE524784 HRZ524783:HSA524784 IBV524783:IBW524784 ILR524783:ILS524784 IVN524783:IVO524784 JFJ524783:JFK524784 JPF524783:JPG524784 JZB524783:JZC524784 KIX524783:KIY524784 KST524783:KSU524784 LCP524783:LCQ524784 LML524783:LMM524784 LWH524783:LWI524784 MGD524783:MGE524784 MPZ524783:MQA524784 MZV524783:MZW524784 NJR524783:NJS524784 NTN524783:NTO524784 ODJ524783:ODK524784 ONF524783:ONG524784 OXB524783:OXC524784 PGX524783:PGY524784 PQT524783:PQU524784 QAP524783:QAQ524784 QKL524783:QKM524784 QUH524783:QUI524784 RED524783:REE524784 RNZ524783:ROA524784 RXV524783:RXW524784 SHR524783:SHS524784 SRN524783:SRO524784 TBJ524783:TBK524784 TLF524783:TLG524784 TVB524783:TVC524784 UEX524783:UEY524784 UOT524783:UOU524784 UYP524783:UYQ524784 VIL524783:VIM524784 VSH524783:VSI524784 WCD524783:WCE524784 WLZ524783:WMA524784 WVV524783:WVW524784 UOT983535:UOU983536 JJ590319:JK590320 TF590319:TG590320 ADB590319:ADC590320 AMX590319:AMY590320 AWT590319:AWU590320 BGP590319:BGQ590320 BQL590319:BQM590320 CAH590319:CAI590320 CKD590319:CKE590320 CTZ590319:CUA590320 DDV590319:DDW590320 DNR590319:DNS590320 DXN590319:DXO590320 EHJ590319:EHK590320 ERF590319:ERG590320 FBB590319:FBC590320 FKX590319:FKY590320 FUT590319:FUU590320 GEP590319:GEQ590320 GOL590319:GOM590320 GYH590319:GYI590320 HID590319:HIE590320 HRZ590319:HSA590320 IBV590319:IBW590320 ILR590319:ILS590320 IVN590319:IVO590320 JFJ590319:JFK590320 JPF590319:JPG590320 JZB590319:JZC590320 KIX590319:KIY590320 KST590319:KSU590320 LCP590319:LCQ590320 LML590319:LMM590320 LWH590319:LWI590320 MGD590319:MGE590320 MPZ590319:MQA590320 MZV590319:MZW590320 NJR590319:NJS590320 NTN590319:NTO590320 ODJ590319:ODK590320 ONF590319:ONG590320 OXB590319:OXC590320 PGX590319:PGY590320 PQT590319:PQU590320 QAP590319:QAQ590320 QKL590319:QKM590320 QUH590319:QUI590320 RED590319:REE590320 RNZ590319:ROA590320 RXV590319:RXW590320 SHR590319:SHS590320 SRN590319:SRO590320 TBJ590319:TBK590320 TLF590319:TLG590320 TVB590319:TVC590320 UEX590319:UEY590320 UOT590319:UOU590320 UYP590319:UYQ590320 VIL590319:VIM590320 VSH590319:VSI590320 WCD590319:WCE590320 WLZ590319:WMA590320 WVV590319:WVW590320 UYP983535:UYQ983536 JJ655855:JK655856 TF655855:TG655856 ADB655855:ADC655856 AMX655855:AMY655856 AWT655855:AWU655856 BGP655855:BGQ655856 BQL655855:BQM655856 CAH655855:CAI655856 CKD655855:CKE655856 CTZ655855:CUA655856 DDV655855:DDW655856 DNR655855:DNS655856 DXN655855:DXO655856 EHJ655855:EHK655856 ERF655855:ERG655856 FBB655855:FBC655856 FKX655855:FKY655856 FUT655855:FUU655856 GEP655855:GEQ655856 GOL655855:GOM655856 GYH655855:GYI655856 HID655855:HIE655856 HRZ655855:HSA655856 IBV655855:IBW655856 ILR655855:ILS655856 IVN655855:IVO655856 JFJ655855:JFK655856 JPF655855:JPG655856 JZB655855:JZC655856 KIX655855:KIY655856 KST655855:KSU655856 LCP655855:LCQ655856 LML655855:LMM655856 LWH655855:LWI655856 MGD655855:MGE655856 MPZ655855:MQA655856 MZV655855:MZW655856 NJR655855:NJS655856 NTN655855:NTO655856 ODJ655855:ODK655856 ONF655855:ONG655856 OXB655855:OXC655856 PGX655855:PGY655856 PQT655855:PQU655856 QAP655855:QAQ655856 QKL655855:QKM655856 QUH655855:QUI655856 RED655855:REE655856 RNZ655855:ROA655856 RXV655855:RXW655856 SHR655855:SHS655856 SRN655855:SRO655856 TBJ655855:TBK655856 TLF655855:TLG655856 TVB655855:TVC655856 UEX655855:UEY655856 UOT655855:UOU655856 UYP655855:UYQ655856 VIL655855:VIM655856 VSH655855:VSI655856 WCD655855:WCE655856 WLZ655855:WMA655856 WVV655855:WVW655856 VIL983535:VIM983536 JJ721391:JK721392 TF721391:TG721392 ADB721391:ADC721392 AMX721391:AMY721392 AWT721391:AWU721392 BGP721391:BGQ721392 BQL721391:BQM721392 CAH721391:CAI721392 CKD721391:CKE721392 CTZ721391:CUA721392 DDV721391:DDW721392 DNR721391:DNS721392 DXN721391:DXO721392 EHJ721391:EHK721392 ERF721391:ERG721392 FBB721391:FBC721392 FKX721391:FKY721392 FUT721391:FUU721392 GEP721391:GEQ721392 GOL721391:GOM721392 GYH721391:GYI721392 HID721391:HIE721392 HRZ721391:HSA721392 IBV721391:IBW721392 ILR721391:ILS721392 IVN721391:IVO721392 JFJ721391:JFK721392 JPF721391:JPG721392 JZB721391:JZC721392 KIX721391:KIY721392 KST721391:KSU721392 LCP721391:LCQ721392 LML721391:LMM721392 LWH721391:LWI721392 MGD721391:MGE721392 MPZ721391:MQA721392 MZV721391:MZW721392 NJR721391:NJS721392 NTN721391:NTO721392 ODJ721391:ODK721392 ONF721391:ONG721392 OXB721391:OXC721392 PGX721391:PGY721392 PQT721391:PQU721392 QAP721391:QAQ721392 QKL721391:QKM721392 QUH721391:QUI721392 RED721391:REE721392 RNZ721391:ROA721392 RXV721391:RXW721392 SHR721391:SHS721392 SRN721391:SRO721392 TBJ721391:TBK721392 TLF721391:TLG721392 TVB721391:TVC721392 UEX721391:UEY721392 UOT721391:UOU721392 UYP721391:UYQ721392 VIL721391:VIM721392 VSH721391:VSI721392 WCD721391:WCE721392 WLZ721391:WMA721392 WVV721391:WVW721392 VSH983535:VSI983536 JJ786927:JK786928 TF786927:TG786928 ADB786927:ADC786928 AMX786927:AMY786928 AWT786927:AWU786928 BGP786927:BGQ786928 BQL786927:BQM786928 CAH786927:CAI786928 CKD786927:CKE786928 CTZ786927:CUA786928 DDV786927:DDW786928 DNR786927:DNS786928 DXN786927:DXO786928 EHJ786927:EHK786928 ERF786927:ERG786928 FBB786927:FBC786928 FKX786927:FKY786928 FUT786927:FUU786928 GEP786927:GEQ786928 GOL786927:GOM786928 GYH786927:GYI786928 HID786927:HIE786928 HRZ786927:HSA786928 IBV786927:IBW786928 ILR786927:ILS786928 IVN786927:IVO786928 JFJ786927:JFK786928 JPF786927:JPG786928 JZB786927:JZC786928 KIX786927:KIY786928 KST786927:KSU786928 LCP786927:LCQ786928 LML786927:LMM786928 LWH786927:LWI786928 MGD786927:MGE786928 MPZ786927:MQA786928 MZV786927:MZW786928 NJR786927:NJS786928 NTN786927:NTO786928 ODJ786927:ODK786928 ONF786927:ONG786928 OXB786927:OXC786928 PGX786927:PGY786928 PQT786927:PQU786928 QAP786927:QAQ786928 QKL786927:QKM786928 QUH786927:QUI786928 RED786927:REE786928 RNZ786927:ROA786928 RXV786927:RXW786928 SHR786927:SHS786928 SRN786927:SRO786928 TBJ786927:TBK786928 TLF786927:TLG786928 TVB786927:TVC786928 UEX786927:UEY786928 UOT786927:UOU786928 UYP786927:UYQ786928 VIL786927:VIM786928 VSH786927:VSI786928 WCD786927:WCE786928 WLZ786927:WMA786928 WVV786927:WVW786928 WCD983535:WCE983536 JJ852463:JK852464 TF852463:TG852464 ADB852463:ADC852464 AMX852463:AMY852464 AWT852463:AWU852464 BGP852463:BGQ852464 BQL852463:BQM852464 CAH852463:CAI852464 CKD852463:CKE852464 CTZ852463:CUA852464 DDV852463:DDW852464 DNR852463:DNS852464 DXN852463:DXO852464 EHJ852463:EHK852464 ERF852463:ERG852464 FBB852463:FBC852464 FKX852463:FKY852464 FUT852463:FUU852464 GEP852463:GEQ852464 GOL852463:GOM852464 GYH852463:GYI852464 HID852463:HIE852464 HRZ852463:HSA852464 IBV852463:IBW852464 ILR852463:ILS852464 IVN852463:IVO852464 JFJ852463:JFK852464 JPF852463:JPG852464 JZB852463:JZC852464 KIX852463:KIY852464 KST852463:KSU852464 LCP852463:LCQ852464 LML852463:LMM852464 LWH852463:LWI852464 MGD852463:MGE852464 MPZ852463:MQA852464 MZV852463:MZW852464 NJR852463:NJS852464 NTN852463:NTO852464 ODJ852463:ODK852464 ONF852463:ONG852464 OXB852463:OXC852464 PGX852463:PGY852464 PQT852463:PQU852464 QAP852463:QAQ852464 QKL852463:QKM852464 QUH852463:QUI852464 RED852463:REE852464 RNZ852463:ROA852464 RXV852463:RXW852464 SHR852463:SHS852464 SRN852463:SRO852464 TBJ852463:TBK852464 TLF852463:TLG852464 TVB852463:TVC852464 UEX852463:UEY852464 UOT852463:UOU852464 UYP852463:UYQ852464 VIL852463:VIM852464 VSH852463:VSI852464 WCD852463:WCE852464 WLZ852463:WMA852464 WVV852463:WVW852464 WLZ983535:WMA983536 JJ917999:JK918000 TF917999:TG918000 ADB917999:ADC918000 AMX917999:AMY918000 AWT917999:AWU918000 BGP917999:BGQ918000 BQL917999:BQM918000 CAH917999:CAI918000 CKD917999:CKE918000 CTZ917999:CUA918000 DDV917999:DDW918000 DNR917999:DNS918000 DXN917999:DXO918000 EHJ917999:EHK918000 ERF917999:ERG918000 FBB917999:FBC918000 FKX917999:FKY918000 FUT917999:FUU918000 GEP917999:GEQ918000 GOL917999:GOM918000 GYH917999:GYI918000 HID917999:HIE918000 HRZ917999:HSA918000 IBV917999:IBW918000 ILR917999:ILS918000 IVN917999:IVO918000 JFJ917999:JFK918000 JPF917999:JPG918000 JZB917999:JZC918000 KIX917999:KIY918000 KST917999:KSU918000 LCP917999:LCQ918000 LML917999:LMM918000 LWH917999:LWI918000 MGD917999:MGE918000 MPZ917999:MQA918000 MZV917999:MZW918000 NJR917999:NJS918000 NTN917999:NTO918000 ODJ917999:ODK918000 ONF917999:ONG918000 OXB917999:OXC918000 PGX917999:PGY918000 PQT917999:PQU918000 QAP917999:QAQ918000 QKL917999:QKM918000 QUH917999:QUI918000 RED917999:REE918000 RNZ917999:ROA918000 RXV917999:RXW918000 SHR917999:SHS918000 SRN917999:SRO918000 TBJ917999:TBK918000 TLF917999:TLG918000 TVB917999:TVC918000 UEX917999:UEY918000 UOT917999:UOU918000 UYP917999:UYQ918000 VIL917999:VIM918000 VSH917999:VSI918000 WCD917999:WCE918000 WLZ917999:WMA918000 WVV917999:WVW918000 WVV983535:WVW983536 JJ983535:JK983536 TF983535:TG983536 ADB983535:ADC983536 AMX983535:AMY983536 AWT983535:AWU983536 BGP983535:BGQ983536 BQL983535:BQM983536 CAH983535:CAI983536 CKD983535:CKE983536 CTZ983535:CUA983536 DDV983535:DDW983536 DNR983535:DNS983536 DXN983535:DXO983536 EHJ983535:EHK983536 ERF983535:ERG983536 FBB983535:FBC983536 FKX983535:FKY983536 FUT983535:FUU983536 GEP983535:GEQ983536 GOL983535:GOM983536 GYH983535:GYI983536 HID983535:HIE983536 HRZ983535:HSA983536 IBV983535:IBW983536 ILR983535:ILS983536 IVN983535:IVO983536 JFJ983535:JFK983536 JPF983535:JPG983536 JZB983535:JZC983536 KIX983535:KIY983536 KST983535:KSU983536 LCP983535:LCQ983536 LML983535:LMM983536 LWH983535:LWI983536 MGD983535:MGE983536 MPZ983535:MQA983536 MZV983535:MZW983536 NJR983535:NJS983536 NTN983535:NTO983536 ODJ983535:ODK983536 ONF983535:ONG983536 OXB983535:OXC983536 PGX983535:PGY983536 PQT983535:PQU983536 QAP983535:QAQ983536 QKL983535:QKM983536 QUH983535:QUI983536">
      <formula1>"&gt;0"</formula1>
    </dataValidation>
    <dataValidation showInputMessage="1" showErrorMessage="1" sqref="F2:G2"/>
  </dataValidations>
  <pageMargins left="0.7" right="0.7" top="0.78740157499999996" bottom="0.78740157499999996" header="0.3" footer="0.3"/>
  <pageSetup paperSize="9" scale="45" orientation="portrait" r:id="rId2"/>
  <ignoredErrors>
    <ignoredError sqref="C13 C24:C25" formula="1"/>
  </ignoredErrors>
  <drawing r:id="rId3"/>
  <extLst>
    <ext xmlns:x14="http://schemas.microsoft.com/office/spreadsheetml/2009/9/main" uri="{CCE6A557-97BC-4b89-ADB6-D9C93CAAB3DF}">
      <x14:dataValidations xmlns:xm="http://schemas.microsoft.com/office/excel/2006/main" count="3">
        <x14:dataValidation type="custom" allowBlank="1" showInputMessage="1" showErrorMessage="1" promptTitle="Not allowed to edit" prompt="Master is &quot;SW Development Maturity Metric&quot; Sheet">
          <x14:formula1>
            <xm:f>"&gt;0"</xm:f>
          </x14:formula1>
          <xm:sqref>JG4:JH6 TC4:TD6 ACY4:ACZ6 AMU4:AMV6 AWQ4:AWR6 BGM4:BGN6 BQI4:BQJ6 CAE4:CAF6 CKA4:CKB6 CTW4:CTX6 DDS4:DDT6 DNO4:DNP6 DXK4:DXL6 EHG4:EHH6 ERC4:ERD6 FAY4:FAZ6 FKU4:FKV6 FUQ4:FUR6 GEM4:GEN6 GOI4:GOJ6 GYE4:GYF6 HIA4:HIB6 HRW4:HRX6 IBS4:IBT6 ILO4:ILP6 IVK4:IVL6 JFG4:JFH6 JPC4:JPD6 JYY4:JYZ6 KIU4:KIV6 KSQ4:KSR6 LCM4:LCN6 LMI4:LMJ6 LWE4:LWF6 MGA4:MGB6 MPW4:MPX6 MZS4:MZT6 NJO4:NJP6 NTK4:NTL6 ODG4:ODH6 ONC4:OND6 OWY4:OWZ6 PGU4:PGV6 PQQ4:PQR6 QAM4:QAN6 QKI4:QKJ6 QUE4:QUF6 REA4:REB6 RNW4:RNX6 RXS4:RXT6 SHO4:SHP6 SRK4:SRL6 TBG4:TBH6 TLC4:TLD6 TUY4:TUZ6 UEU4:UEV6 UOQ4:UOR6 UYM4:UYN6 VII4:VIJ6 VSE4:VSF6 WCA4:WCB6 WLW4:WLX6 WVS4:WVT6 K65487:L65487 JG66033:JH66033 TC66033:TD66033 ACY66033:ACZ66033 AMU66033:AMV66033 AWQ66033:AWR66033 BGM66033:BGN66033 BQI66033:BQJ66033 CAE66033:CAF66033 CKA66033:CKB66033 CTW66033:CTX66033 DDS66033:DDT66033 DNO66033:DNP66033 DXK66033:DXL66033 EHG66033:EHH66033 ERC66033:ERD66033 FAY66033:FAZ66033 FKU66033:FKV66033 FUQ66033:FUR66033 GEM66033:GEN66033 GOI66033:GOJ66033 GYE66033:GYF66033 HIA66033:HIB66033 HRW66033:HRX66033 IBS66033:IBT66033 ILO66033:ILP66033 IVK66033:IVL66033 JFG66033:JFH66033 JPC66033:JPD66033 JYY66033:JYZ66033 KIU66033:KIV66033 KSQ66033:KSR66033 LCM66033:LCN66033 LMI66033:LMJ66033 LWE66033:LWF66033 MGA66033:MGB66033 MPW66033:MPX66033 MZS66033:MZT66033 NJO66033:NJP66033 NTK66033:NTL66033 ODG66033:ODH66033 ONC66033:OND66033 OWY66033:OWZ66033 PGU66033:PGV66033 PQQ66033:PQR66033 QAM66033:QAN66033 QKI66033:QKJ66033 QUE66033:QUF66033 REA66033:REB66033 RNW66033:RNX66033 RXS66033:RXT66033 SHO66033:SHP66033 SRK66033:SRL66033 TBG66033:TBH66033 TLC66033:TLD66033 TUY66033:TUZ66033 UEU66033:UEV66033 UOQ66033:UOR66033 UYM66033:UYN66033 VII66033:VIJ66033 VSE66033:VSF66033 WCA66033:WCB66033 WLW66033:WLX66033 WVS66033:WVT66033 K131023:L131023 JG131569:JH131569 TC131569:TD131569 ACY131569:ACZ131569 AMU131569:AMV131569 AWQ131569:AWR131569 BGM131569:BGN131569 BQI131569:BQJ131569 CAE131569:CAF131569 CKA131569:CKB131569 CTW131569:CTX131569 DDS131569:DDT131569 DNO131569:DNP131569 DXK131569:DXL131569 EHG131569:EHH131569 ERC131569:ERD131569 FAY131569:FAZ131569 FKU131569:FKV131569 FUQ131569:FUR131569 GEM131569:GEN131569 GOI131569:GOJ131569 GYE131569:GYF131569 HIA131569:HIB131569 HRW131569:HRX131569 IBS131569:IBT131569 ILO131569:ILP131569 IVK131569:IVL131569 JFG131569:JFH131569 JPC131569:JPD131569 JYY131569:JYZ131569 KIU131569:KIV131569 KSQ131569:KSR131569 LCM131569:LCN131569 LMI131569:LMJ131569 LWE131569:LWF131569 MGA131569:MGB131569 MPW131569:MPX131569 MZS131569:MZT131569 NJO131569:NJP131569 NTK131569:NTL131569 ODG131569:ODH131569 ONC131569:OND131569 OWY131569:OWZ131569 PGU131569:PGV131569 PQQ131569:PQR131569 QAM131569:QAN131569 QKI131569:QKJ131569 QUE131569:QUF131569 REA131569:REB131569 RNW131569:RNX131569 RXS131569:RXT131569 SHO131569:SHP131569 SRK131569:SRL131569 TBG131569:TBH131569 TLC131569:TLD131569 TUY131569:TUZ131569 UEU131569:UEV131569 UOQ131569:UOR131569 UYM131569:UYN131569 VII131569:VIJ131569 VSE131569:VSF131569 WCA131569:WCB131569 WLW131569:WLX131569 WVS131569:WVT131569 K196559:L196559 JG197105:JH197105 TC197105:TD197105 ACY197105:ACZ197105 AMU197105:AMV197105 AWQ197105:AWR197105 BGM197105:BGN197105 BQI197105:BQJ197105 CAE197105:CAF197105 CKA197105:CKB197105 CTW197105:CTX197105 DDS197105:DDT197105 DNO197105:DNP197105 DXK197105:DXL197105 EHG197105:EHH197105 ERC197105:ERD197105 FAY197105:FAZ197105 FKU197105:FKV197105 FUQ197105:FUR197105 GEM197105:GEN197105 GOI197105:GOJ197105 GYE197105:GYF197105 HIA197105:HIB197105 HRW197105:HRX197105 IBS197105:IBT197105 ILO197105:ILP197105 IVK197105:IVL197105 JFG197105:JFH197105 JPC197105:JPD197105 JYY197105:JYZ197105 KIU197105:KIV197105 KSQ197105:KSR197105 LCM197105:LCN197105 LMI197105:LMJ197105 LWE197105:LWF197105 MGA197105:MGB197105 MPW197105:MPX197105 MZS197105:MZT197105 NJO197105:NJP197105 NTK197105:NTL197105 ODG197105:ODH197105 ONC197105:OND197105 OWY197105:OWZ197105 PGU197105:PGV197105 PQQ197105:PQR197105 QAM197105:QAN197105 QKI197105:QKJ197105 QUE197105:QUF197105 REA197105:REB197105 RNW197105:RNX197105 RXS197105:RXT197105 SHO197105:SHP197105 SRK197105:SRL197105 TBG197105:TBH197105 TLC197105:TLD197105 TUY197105:TUZ197105 UEU197105:UEV197105 UOQ197105:UOR197105 UYM197105:UYN197105 VII197105:VIJ197105 VSE197105:VSF197105 WCA197105:WCB197105 WLW197105:WLX197105 WVS197105:WVT197105 K262095:L262095 JG262641:JH262641 TC262641:TD262641 ACY262641:ACZ262641 AMU262641:AMV262641 AWQ262641:AWR262641 BGM262641:BGN262641 BQI262641:BQJ262641 CAE262641:CAF262641 CKA262641:CKB262641 CTW262641:CTX262641 DDS262641:DDT262641 DNO262641:DNP262641 DXK262641:DXL262641 EHG262641:EHH262641 ERC262641:ERD262641 FAY262641:FAZ262641 FKU262641:FKV262641 FUQ262641:FUR262641 GEM262641:GEN262641 GOI262641:GOJ262641 GYE262641:GYF262641 HIA262641:HIB262641 HRW262641:HRX262641 IBS262641:IBT262641 ILO262641:ILP262641 IVK262641:IVL262641 JFG262641:JFH262641 JPC262641:JPD262641 JYY262641:JYZ262641 KIU262641:KIV262641 KSQ262641:KSR262641 LCM262641:LCN262641 LMI262641:LMJ262641 LWE262641:LWF262641 MGA262641:MGB262641 MPW262641:MPX262641 MZS262641:MZT262641 NJO262641:NJP262641 NTK262641:NTL262641 ODG262641:ODH262641 ONC262641:OND262641 OWY262641:OWZ262641 PGU262641:PGV262641 PQQ262641:PQR262641 QAM262641:QAN262641 QKI262641:QKJ262641 QUE262641:QUF262641 REA262641:REB262641 RNW262641:RNX262641 RXS262641:RXT262641 SHO262641:SHP262641 SRK262641:SRL262641 TBG262641:TBH262641 TLC262641:TLD262641 TUY262641:TUZ262641 UEU262641:UEV262641 UOQ262641:UOR262641 UYM262641:UYN262641 VII262641:VIJ262641 VSE262641:VSF262641 WCA262641:WCB262641 WLW262641:WLX262641 WVS262641:WVT262641 K327631:L327631 JG328177:JH328177 TC328177:TD328177 ACY328177:ACZ328177 AMU328177:AMV328177 AWQ328177:AWR328177 BGM328177:BGN328177 BQI328177:BQJ328177 CAE328177:CAF328177 CKA328177:CKB328177 CTW328177:CTX328177 DDS328177:DDT328177 DNO328177:DNP328177 DXK328177:DXL328177 EHG328177:EHH328177 ERC328177:ERD328177 FAY328177:FAZ328177 FKU328177:FKV328177 FUQ328177:FUR328177 GEM328177:GEN328177 GOI328177:GOJ328177 GYE328177:GYF328177 HIA328177:HIB328177 HRW328177:HRX328177 IBS328177:IBT328177 ILO328177:ILP328177 IVK328177:IVL328177 JFG328177:JFH328177 JPC328177:JPD328177 JYY328177:JYZ328177 KIU328177:KIV328177 KSQ328177:KSR328177 LCM328177:LCN328177 LMI328177:LMJ328177 LWE328177:LWF328177 MGA328177:MGB328177 MPW328177:MPX328177 MZS328177:MZT328177 NJO328177:NJP328177 NTK328177:NTL328177 ODG328177:ODH328177 ONC328177:OND328177 OWY328177:OWZ328177 PGU328177:PGV328177 PQQ328177:PQR328177 QAM328177:QAN328177 QKI328177:QKJ328177 QUE328177:QUF328177 REA328177:REB328177 RNW328177:RNX328177 RXS328177:RXT328177 SHO328177:SHP328177 SRK328177:SRL328177 TBG328177:TBH328177 TLC328177:TLD328177 TUY328177:TUZ328177 UEU328177:UEV328177 UOQ328177:UOR328177 UYM328177:UYN328177 VII328177:VIJ328177 VSE328177:VSF328177 WCA328177:WCB328177 WLW328177:WLX328177 WVS328177:WVT328177 K393167:L393167 JG393713:JH393713 TC393713:TD393713 ACY393713:ACZ393713 AMU393713:AMV393713 AWQ393713:AWR393713 BGM393713:BGN393713 BQI393713:BQJ393713 CAE393713:CAF393713 CKA393713:CKB393713 CTW393713:CTX393713 DDS393713:DDT393713 DNO393713:DNP393713 DXK393713:DXL393713 EHG393713:EHH393713 ERC393713:ERD393713 FAY393713:FAZ393713 FKU393713:FKV393713 FUQ393713:FUR393713 GEM393713:GEN393713 GOI393713:GOJ393713 GYE393713:GYF393713 HIA393713:HIB393713 HRW393713:HRX393713 IBS393713:IBT393713 ILO393713:ILP393713 IVK393713:IVL393713 JFG393713:JFH393713 JPC393713:JPD393713 JYY393713:JYZ393713 KIU393713:KIV393713 KSQ393713:KSR393713 LCM393713:LCN393713 LMI393713:LMJ393713 LWE393713:LWF393713 MGA393713:MGB393713 MPW393713:MPX393713 MZS393713:MZT393713 NJO393713:NJP393713 NTK393713:NTL393713 ODG393713:ODH393713 ONC393713:OND393713 OWY393713:OWZ393713 PGU393713:PGV393713 PQQ393713:PQR393713 QAM393713:QAN393713 QKI393713:QKJ393713 QUE393713:QUF393713 REA393713:REB393713 RNW393713:RNX393713 RXS393713:RXT393713 SHO393713:SHP393713 SRK393713:SRL393713 TBG393713:TBH393713 TLC393713:TLD393713 TUY393713:TUZ393713 UEU393713:UEV393713 UOQ393713:UOR393713 UYM393713:UYN393713 VII393713:VIJ393713 VSE393713:VSF393713 WCA393713:WCB393713 WLW393713:WLX393713 WVS393713:WVT393713 K458703:L458703 JG459249:JH459249 TC459249:TD459249 ACY459249:ACZ459249 AMU459249:AMV459249 AWQ459249:AWR459249 BGM459249:BGN459249 BQI459249:BQJ459249 CAE459249:CAF459249 CKA459249:CKB459249 CTW459249:CTX459249 DDS459249:DDT459249 DNO459249:DNP459249 DXK459249:DXL459249 EHG459249:EHH459249 ERC459249:ERD459249 FAY459249:FAZ459249 FKU459249:FKV459249 FUQ459249:FUR459249 GEM459249:GEN459249 GOI459249:GOJ459249 GYE459249:GYF459249 HIA459249:HIB459249 HRW459249:HRX459249 IBS459249:IBT459249 ILO459249:ILP459249 IVK459249:IVL459249 JFG459249:JFH459249 JPC459249:JPD459249 JYY459249:JYZ459249 KIU459249:KIV459249 KSQ459249:KSR459249 LCM459249:LCN459249 LMI459249:LMJ459249 LWE459249:LWF459249 MGA459249:MGB459249 MPW459249:MPX459249 MZS459249:MZT459249 NJO459249:NJP459249 NTK459249:NTL459249 ODG459249:ODH459249 ONC459249:OND459249 OWY459249:OWZ459249 PGU459249:PGV459249 PQQ459249:PQR459249 QAM459249:QAN459249 QKI459249:QKJ459249 QUE459249:QUF459249 REA459249:REB459249 RNW459249:RNX459249 RXS459249:RXT459249 SHO459249:SHP459249 SRK459249:SRL459249 TBG459249:TBH459249 TLC459249:TLD459249 TUY459249:TUZ459249 UEU459249:UEV459249 UOQ459249:UOR459249 UYM459249:UYN459249 VII459249:VIJ459249 VSE459249:VSF459249 WCA459249:WCB459249 WLW459249:WLX459249 WVS459249:WVT459249 K524239:L524239 JG524785:JH524785 TC524785:TD524785 ACY524785:ACZ524785 AMU524785:AMV524785 AWQ524785:AWR524785 BGM524785:BGN524785 BQI524785:BQJ524785 CAE524785:CAF524785 CKA524785:CKB524785 CTW524785:CTX524785 DDS524785:DDT524785 DNO524785:DNP524785 DXK524785:DXL524785 EHG524785:EHH524785 ERC524785:ERD524785 FAY524785:FAZ524785 FKU524785:FKV524785 FUQ524785:FUR524785 GEM524785:GEN524785 GOI524785:GOJ524785 GYE524785:GYF524785 HIA524785:HIB524785 HRW524785:HRX524785 IBS524785:IBT524785 ILO524785:ILP524785 IVK524785:IVL524785 JFG524785:JFH524785 JPC524785:JPD524785 JYY524785:JYZ524785 KIU524785:KIV524785 KSQ524785:KSR524785 LCM524785:LCN524785 LMI524785:LMJ524785 LWE524785:LWF524785 MGA524785:MGB524785 MPW524785:MPX524785 MZS524785:MZT524785 NJO524785:NJP524785 NTK524785:NTL524785 ODG524785:ODH524785 ONC524785:OND524785 OWY524785:OWZ524785 PGU524785:PGV524785 PQQ524785:PQR524785 QAM524785:QAN524785 QKI524785:QKJ524785 QUE524785:QUF524785 REA524785:REB524785 RNW524785:RNX524785 RXS524785:RXT524785 SHO524785:SHP524785 SRK524785:SRL524785 TBG524785:TBH524785 TLC524785:TLD524785 TUY524785:TUZ524785 UEU524785:UEV524785 UOQ524785:UOR524785 UYM524785:UYN524785 VII524785:VIJ524785 VSE524785:VSF524785 WCA524785:WCB524785 WLW524785:WLX524785 WVS524785:WVT524785 K589775:L589775 JG590321:JH590321 TC590321:TD590321 ACY590321:ACZ590321 AMU590321:AMV590321 AWQ590321:AWR590321 BGM590321:BGN590321 BQI590321:BQJ590321 CAE590321:CAF590321 CKA590321:CKB590321 CTW590321:CTX590321 DDS590321:DDT590321 DNO590321:DNP590321 DXK590321:DXL590321 EHG590321:EHH590321 ERC590321:ERD590321 FAY590321:FAZ590321 FKU590321:FKV590321 FUQ590321:FUR590321 GEM590321:GEN590321 GOI590321:GOJ590321 GYE590321:GYF590321 HIA590321:HIB590321 HRW590321:HRX590321 IBS590321:IBT590321 ILO590321:ILP590321 IVK590321:IVL590321 JFG590321:JFH590321 JPC590321:JPD590321 JYY590321:JYZ590321 KIU590321:KIV590321 KSQ590321:KSR590321 LCM590321:LCN590321 LMI590321:LMJ590321 LWE590321:LWF590321 MGA590321:MGB590321 MPW590321:MPX590321 MZS590321:MZT590321 NJO590321:NJP590321 NTK590321:NTL590321 ODG590321:ODH590321 ONC590321:OND590321 OWY590321:OWZ590321 PGU590321:PGV590321 PQQ590321:PQR590321 QAM590321:QAN590321 QKI590321:QKJ590321 QUE590321:QUF590321 REA590321:REB590321 RNW590321:RNX590321 RXS590321:RXT590321 SHO590321:SHP590321 SRK590321:SRL590321 TBG590321:TBH590321 TLC590321:TLD590321 TUY590321:TUZ590321 UEU590321:UEV590321 UOQ590321:UOR590321 UYM590321:UYN590321 VII590321:VIJ590321 VSE590321:VSF590321 WCA590321:WCB590321 WLW590321:WLX590321 WVS590321:WVT590321 K655311:L655311 JG655857:JH655857 TC655857:TD655857 ACY655857:ACZ655857 AMU655857:AMV655857 AWQ655857:AWR655857 BGM655857:BGN655857 BQI655857:BQJ655857 CAE655857:CAF655857 CKA655857:CKB655857 CTW655857:CTX655857 DDS655857:DDT655857 DNO655857:DNP655857 DXK655857:DXL655857 EHG655857:EHH655857 ERC655857:ERD655857 FAY655857:FAZ655857 FKU655857:FKV655857 FUQ655857:FUR655857 GEM655857:GEN655857 GOI655857:GOJ655857 GYE655857:GYF655857 HIA655857:HIB655857 HRW655857:HRX655857 IBS655857:IBT655857 ILO655857:ILP655857 IVK655857:IVL655857 JFG655857:JFH655857 JPC655857:JPD655857 JYY655857:JYZ655857 KIU655857:KIV655857 KSQ655857:KSR655857 LCM655857:LCN655857 LMI655857:LMJ655857 LWE655857:LWF655857 MGA655857:MGB655857 MPW655857:MPX655857 MZS655857:MZT655857 NJO655857:NJP655857 NTK655857:NTL655857 ODG655857:ODH655857 ONC655857:OND655857 OWY655857:OWZ655857 PGU655857:PGV655857 PQQ655857:PQR655857 QAM655857:QAN655857 QKI655857:QKJ655857 QUE655857:QUF655857 REA655857:REB655857 RNW655857:RNX655857 RXS655857:RXT655857 SHO655857:SHP655857 SRK655857:SRL655857 TBG655857:TBH655857 TLC655857:TLD655857 TUY655857:TUZ655857 UEU655857:UEV655857 UOQ655857:UOR655857 UYM655857:UYN655857 VII655857:VIJ655857 VSE655857:VSF655857 WCA655857:WCB655857 WLW655857:WLX655857 WVS655857:WVT655857 K720847:L720847 JG721393:JH721393 TC721393:TD721393 ACY721393:ACZ721393 AMU721393:AMV721393 AWQ721393:AWR721393 BGM721393:BGN721393 BQI721393:BQJ721393 CAE721393:CAF721393 CKA721393:CKB721393 CTW721393:CTX721393 DDS721393:DDT721393 DNO721393:DNP721393 DXK721393:DXL721393 EHG721393:EHH721393 ERC721393:ERD721393 FAY721393:FAZ721393 FKU721393:FKV721393 FUQ721393:FUR721393 GEM721393:GEN721393 GOI721393:GOJ721393 GYE721393:GYF721393 HIA721393:HIB721393 HRW721393:HRX721393 IBS721393:IBT721393 ILO721393:ILP721393 IVK721393:IVL721393 JFG721393:JFH721393 JPC721393:JPD721393 JYY721393:JYZ721393 KIU721393:KIV721393 KSQ721393:KSR721393 LCM721393:LCN721393 LMI721393:LMJ721393 LWE721393:LWF721393 MGA721393:MGB721393 MPW721393:MPX721393 MZS721393:MZT721393 NJO721393:NJP721393 NTK721393:NTL721393 ODG721393:ODH721393 ONC721393:OND721393 OWY721393:OWZ721393 PGU721393:PGV721393 PQQ721393:PQR721393 QAM721393:QAN721393 QKI721393:QKJ721393 QUE721393:QUF721393 REA721393:REB721393 RNW721393:RNX721393 RXS721393:RXT721393 SHO721393:SHP721393 SRK721393:SRL721393 TBG721393:TBH721393 TLC721393:TLD721393 TUY721393:TUZ721393 UEU721393:UEV721393 UOQ721393:UOR721393 UYM721393:UYN721393 VII721393:VIJ721393 VSE721393:VSF721393 WCA721393:WCB721393 WLW721393:WLX721393 WVS721393:WVT721393 K786383:L786383 JG786929:JH786929 TC786929:TD786929 ACY786929:ACZ786929 AMU786929:AMV786929 AWQ786929:AWR786929 BGM786929:BGN786929 BQI786929:BQJ786929 CAE786929:CAF786929 CKA786929:CKB786929 CTW786929:CTX786929 DDS786929:DDT786929 DNO786929:DNP786929 DXK786929:DXL786929 EHG786929:EHH786929 ERC786929:ERD786929 FAY786929:FAZ786929 FKU786929:FKV786929 FUQ786929:FUR786929 GEM786929:GEN786929 GOI786929:GOJ786929 GYE786929:GYF786929 HIA786929:HIB786929 HRW786929:HRX786929 IBS786929:IBT786929 ILO786929:ILP786929 IVK786929:IVL786929 JFG786929:JFH786929 JPC786929:JPD786929 JYY786929:JYZ786929 KIU786929:KIV786929 KSQ786929:KSR786929 LCM786929:LCN786929 LMI786929:LMJ786929 LWE786929:LWF786929 MGA786929:MGB786929 MPW786929:MPX786929 MZS786929:MZT786929 NJO786929:NJP786929 NTK786929:NTL786929 ODG786929:ODH786929 ONC786929:OND786929 OWY786929:OWZ786929 PGU786929:PGV786929 PQQ786929:PQR786929 QAM786929:QAN786929 QKI786929:QKJ786929 QUE786929:QUF786929 REA786929:REB786929 RNW786929:RNX786929 RXS786929:RXT786929 SHO786929:SHP786929 SRK786929:SRL786929 TBG786929:TBH786929 TLC786929:TLD786929 TUY786929:TUZ786929 UEU786929:UEV786929 UOQ786929:UOR786929 UYM786929:UYN786929 VII786929:VIJ786929 VSE786929:VSF786929 WCA786929:WCB786929 WLW786929:WLX786929 WVS786929:WVT786929 K851919:L851919 JG852465:JH852465 TC852465:TD852465 ACY852465:ACZ852465 AMU852465:AMV852465 AWQ852465:AWR852465 BGM852465:BGN852465 BQI852465:BQJ852465 CAE852465:CAF852465 CKA852465:CKB852465 CTW852465:CTX852465 DDS852465:DDT852465 DNO852465:DNP852465 DXK852465:DXL852465 EHG852465:EHH852465 ERC852465:ERD852465 FAY852465:FAZ852465 FKU852465:FKV852465 FUQ852465:FUR852465 GEM852465:GEN852465 GOI852465:GOJ852465 GYE852465:GYF852465 HIA852465:HIB852465 HRW852465:HRX852465 IBS852465:IBT852465 ILO852465:ILP852465 IVK852465:IVL852465 JFG852465:JFH852465 JPC852465:JPD852465 JYY852465:JYZ852465 KIU852465:KIV852465 KSQ852465:KSR852465 LCM852465:LCN852465 LMI852465:LMJ852465 LWE852465:LWF852465 MGA852465:MGB852465 MPW852465:MPX852465 MZS852465:MZT852465 NJO852465:NJP852465 NTK852465:NTL852465 ODG852465:ODH852465 ONC852465:OND852465 OWY852465:OWZ852465 PGU852465:PGV852465 PQQ852465:PQR852465 QAM852465:QAN852465 QKI852465:QKJ852465 QUE852465:QUF852465 REA852465:REB852465 RNW852465:RNX852465 RXS852465:RXT852465 SHO852465:SHP852465 SRK852465:SRL852465 TBG852465:TBH852465 TLC852465:TLD852465 TUY852465:TUZ852465 UEU852465:UEV852465 UOQ852465:UOR852465 UYM852465:UYN852465 VII852465:VIJ852465 VSE852465:VSF852465 WCA852465:WCB852465 WLW852465:WLX852465 WVS852465:WVT852465 K917455:L917455 JG918001:JH918001 TC918001:TD918001 ACY918001:ACZ918001 AMU918001:AMV918001 AWQ918001:AWR918001 BGM918001:BGN918001 BQI918001:BQJ918001 CAE918001:CAF918001 CKA918001:CKB918001 CTW918001:CTX918001 DDS918001:DDT918001 DNO918001:DNP918001 DXK918001:DXL918001 EHG918001:EHH918001 ERC918001:ERD918001 FAY918001:FAZ918001 FKU918001:FKV918001 FUQ918001:FUR918001 GEM918001:GEN918001 GOI918001:GOJ918001 GYE918001:GYF918001 HIA918001:HIB918001 HRW918001:HRX918001 IBS918001:IBT918001 ILO918001:ILP918001 IVK918001:IVL918001 JFG918001:JFH918001 JPC918001:JPD918001 JYY918001:JYZ918001 KIU918001:KIV918001 KSQ918001:KSR918001 LCM918001:LCN918001 LMI918001:LMJ918001 LWE918001:LWF918001 MGA918001:MGB918001 MPW918001:MPX918001 MZS918001:MZT918001 NJO918001:NJP918001 NTK918001:NTL918001 ODG918001:ODH918001 ONC918001:OND918001 OWY918001:OWZ918001 PGU918001:PGV918001 PQQ918001:PQR918001 QAM918001:QAN918001 QKI918001:QKJ918001 QUE918001:QUF918001 REA918001:REB918001 RNW918001:RNX918001 RXS918001:RXT918001 SHO918001:SHP918001 SRK918001:SRL918001 TBG918001:TBH918001 TLC918001:TLD918001 TUY918001:TUZ918001 UEU918001:UEV918001 UOQ918001:UOR918001 UYM918001:UYN918001 VII918001:VIJ918001 VSE918001:VSF918001 WCA918001:WCB918001 WLW918001:WLX918001 WVS918001:WVT918001 K982991:L982991 JG983537:JH983537 TC983537:TD983537 ACY983537:ACZ983537 AMU983537:AMV983537 AWQ983537:AWR983537 BGM983537:BGN983537 BQI983537:BQJ983537 CAE983537:CAF983537 CKA983537:CKB983537 CTW983537:CTX983537 DDS983537:DDT983537 DNO983537:DNP983537 DXK983537:DXL983537 EHG983537:EHH983537 ERC983537:ERD983537 FAY983537:FAZ983537 FKU983537:FKV983537 FUQ983537:FUR983537 GEM983537:GEN983537 GOI983537:GOJ983537 GYE983537:GYF983537 HIA983537:HIB983537 HRW983537:HRX983537 IBS983537:IBT983537 ILO983537:ILP983537 IVK983537:IVL983537 JFG983537:JFH983537 JPC983537:JPD983537 JYY983537:JYZ983537 KIU983537:KIV983537 KSQ983537:KSR983537 LCM983537:LCN983537 LMI983537:LMJ983537 LWE983537:LWF983537 MGA983537:MGB983537 MPW983537:MPX983537 MZS983537:MZT983537 NJO983537:NJP983537 NTK983537:NTL983537 ODG983537:ODH983537 ONC983537:OND983537 OWY983537:OWZ983537 PGU983537:PGV983537 PQQ983537:PQR983537 QAM983537:QAN983537 QKI983537:QKJ983537 QUE983537:QUF983537 REA983537:REB983537 RNW983537:RNX983537 RXS983537:RXT983537 SHO983537:SHP983537 SRK983537:SRL983537 TBG983537:TBH983537 TLC983537:TLD983537 TUY983537:TUZ983537 UEU983537:UEV983537 UOQ983537:UOR983537 UYM983537:UYN983537 VII983537:VIJ983537 VSE983537:VSF983537 WCA983537:WCB983537 WLW983537:WLX983537 WVS983537:WVT983537 IW66032:IZ66032 SS66032:SV66032 ACO66032:ACR66032 AMK66032:AMN66032 AWG66032:AWJ66032 BGC66032:BGF66032 BPY66032:BQB66032 BZU66032:BZX66032 CJQ66032:CJT66032 CTM66032:CTP66032 DDI66032:DDL66032 DNE66032:DNH66032 DXA66032:DXD66032 EGW66032:EGZ66032 EQS66032:EQV66032 FAO66032:FAR66032 FKK66032:FKN66032 FUG66032:FUJ66032 GEC66032:GEF66032 GNY66032:GOB66032 GXU66032:GXX66032 HHQ66032:HHT66032 HRM66032:HRP66032 IBI66032:IBL66032 ILE66032:ILH66032 IVA66032:IVD66032 JEW66032:JEZ66032 JOS66032:JOV66032 JYO66032:JYR66032 KIK66032:KIN66032 KSG66032:KSJ66032 LCC66032:LCF66032 LLY66032:LMB66032 LVU66032:LVX66032 MFQ66032:MFT66032 MPM66032:MPP66032 MZI66032:MZL66032 NJE66032:NJH66032 NTA66032:NTD66032 OCW66032:OCZ66032 OMS66032:OMV66032 OWO66032:OWR66032 PGK66032:PGN66032 PQG66032:PQJ66032 QAC66032:QAF66032 QJY66032:QKB66032 QTU66032:QTX66032 RDQ66032:RDT66032 RNM66032:RNP66032 RXI66032:RXL66032 SHE66032:SHH66032 SRA66032:SRD66032 TAW66032:TAZ66032 TKS66032:TKV66032 TUO66032:TUR66032 UEK66032:UEN66032 UOG66032:UOJ66032 UYC66032:UYF66032 VHY66032:VIB66032 VRU66032:VRX66032 WBQ66032:WBT66032 WLM66032:WLP66032 WVI66032:WVL66032 IW131568:IZ131568 SS131568:SV131568 ACO131568:ACR131568 AMK131568:AMN131568 AWG131568:AWJ131568 BGC131568:BGF131568 BPY131568:BQB131568 BZU131568:BZX131568 CJQ131568:CJT131568 CTM131568:CTP131568 DDI131568:DDL131568 DNE131568:DNH131568 DXA131568:DXD131568 EGW131568:EGZ131568 EQS131568:EQV131568 FAO131568:FAR131568 FKK131568:FKN131568 FUG131568:FUJ131568 GEC131568:GEF131568 GNY131568:GOB131568 GXU131568:GXX131568 HHQ131568:HHT131568 HRM131568:HRP131568 IBI131568:IBL131568 ILE131568:ILH131568 IVA131568:IVD131568 JEW131568:JEZ131568 JOS131568:JOV131568 JYO131568:JYR131568 KIK131568:KIN131568 KSG131568:KSJ131568 LCC131568:LCF131568 LLY131568:LMB131568 LVU131568:LVX131568 MFQ131568:MFT131568 MPM131568:MPP131568 MZI131568:MZL131568 NJE131568:NJH131568 NTA131568:NTD131568 OCW131568:OCZ131568 OMS131568:OMV131568 OWO131568:OWR131568 PGK131568:PGN131568 PQG131568:PQJ131568 QAC131568:QAF131568 QJY131568:QKB131568 QTU131568:QTX131568 RDQ131568:RDT131568 RNM131568:RNP131568 RXI131568:RXL131568 SHE131568:SHH131568 SRA131568:SRD131568 TAW131568:TAZ131568 TKS131568:TKV131568 TUO131568:TUR131568 UEK131568:UEN131568 UOG131568:UOJ131568 UYC131568:UYF131568 VHY131568:VIB131568 VRU131568:VRX131568 WBQ131568:WBT131568 WLM131568:WLP131568 WVI131568:WVL131568 IW197104:IZ197104 SS197104:SV197104 ACO197104:ACR197104 AMK197104:AMN197104 AWG197104:AWJ197104 BGC197104:BGF197104 BPY197104:BQB197104 BZU197104:BZX197104 CJQ197104:CJT197104 CTM197104:CTP197104 DDI197104:DDL197104 DNE197104:DNH197104 DXA197104:DXD197104 EGW197104:EGZ197104 EQS197104:EQV197104 FAO197104:FAR197104 FKK197104:FKN197104 FUG197104:FUJ197104 GEC197104:GEF197104 GNY197104:GOB197104 GXU197104:GXX197104 HHQ197104:HHT197104 HRM197104:HRP197104 IBI197104:IBL197104 ILE197104:ILH197104 IVA197104:IVD197104 JEW197104:JEZ197104 JOS197104:JOV197104 JYO197104:JYR197104 KIK197104:KIN197104 KSG197104:KSJ197104 LCC197104:LCF197104 LLY197104:LMB197104 LVU197104:LVX197104 MFQ197104:MFT197104 MPM197104:MPP197104 MZI197104:MZL197104 NJE197104:NJH197104 NTA197104:NTD197104 OCW197104:OCZ197104 OMS197104:OMV197104 OWO197104:OWR197104 PGK197104:PGN197104 PQG197104:PQJ197104 QAC197104:QAF197104 QJY197104:QKB197104 QTU197104:QTX197104 RDQ197104:RDT197104 RNM197104:RNP197104 RXI197104:RXL197104 SHE197104:SHH197104 SRA197104:SRD197104 TAW197104:TAZ197104 TKS197104:TKV197104 TUO197104:TUR197104 UEK197104:UEN197104 UOG197104:UOJ197104 UYC197104:UYF197104 VHY197104:VIB197104 VRU197104:VRX197104 WBQ197104:WBT197104 WLM197104:WLP197104 WVI197104:WVL197104 IW262640:IZ262640 SS262640:SV262640 ACO262640:ACR262640 AMK262640:AMN262640 AWG262640:AWJ262640 BGC262640:BGF262640 BPY262640:BQB262640 BZU262640:BZX262640 CJQ262640:CJT262640 CTM262640:CTP262640 DDI262640:DDL262640 DNE262640:DNH262640 DXA262640:DXD262640 EGW262640:EGZ262640 EQS262640:EQV262640 FAO262640:FAR262640 FKK262640:FKN262640 FUG262640:FUJ262640 GEC262640:GEF262640 GNY262640:GOB262640 GXU262640:GXX262640 HHQ262640:HHT262640 HRM262640:HRP262640 IBI262640:IBL262640 ILE262640:ILH262640 IVA262640:IVD262640 JEW262640:JEZ262640 JOS262640:JOV262640 JYO262640:JYR262640 KIK262640:KIN262640 KSG262640:KSJ262640 LCC262640:LCF262640 LLY262640:LMB262640 LVU262640:LVX262640 MFQ262640:MFT262640 MPM262640:MPP262640 MZI262640:MZL262640 NJE262640:NJH262640 NTA262640:NTD262640 OCW262640:OCZ262640 OMS262640:OMV262640 OWO262640:OWR262640 PGK262640:PGN262640 PQG262640:PQJ262640 QAC262640:QAF262640 QJY262640:QKB262640 QTU262640:QTX262640 RDQ262640:RDT262640 RNM262640:RNP262640 RXI262640:RXL262640 SHE262640:SHH262640 SRA262640:SRD262640 TAW262640:TAZ262640 TKS262640:TKV262640 TUO262640:TUR262640 UEK262640:UEN262640 UOG262640:UOJ262640 UYC262640:UYF262640 VHY262640:VIB262640 VRU262640:VRX262640 WBQ262640:WBT262640 WLM262640:WLP262640 WVI262640:WVL262640 IW328176:IZ328176 SS328176:SV328176 ACO328176:ACR328176 AMK328176:AMN328176 AWG328176:AWJ328176 BGC328176:BGF328176 BPY328176:BQB328176 BZU328176:BZX328176 CJQ328176:CJT328176 CTM328176:CTP328176 DDI328176:DDL328176 DNE328176:DNH328176 DXA328176:DXD328176 EGW328176:EGZ328176 EQS328176:EQV328176 FAO328176:FAR328176 FKK328176:FKN328176 FUG328176:FUJ328176 GEC328176:GEF328176 GNY328176:GOB328176 GXU328176:GXX328176 HHQ328176:HHT328176 HRM328176:HRP328176 IBI328176:IBL328176 ILE328176:ILH328176 IVA328176:IVD328176 JEW328176:JEZ328176 JOS328176:JOV328176 JYO328176:JYR328176 KIK328176:KIN328176 KSG328176:KSJ328176 LCC328176:LCF328176 LLY328176:LMB328176 LVU328176:LVX328176 MFQ328176:MFT328176 MPM328176:MPP328176 MZI328176:MZL328176 NJE328176:NJH328176 NTA328176:NTD328176 OCW328176:OCZ328176 OMS328176:OMV328176 OWO328176:OWR328176 PGK328176:PGN328176 PQG328176:PQJ328176 QAC328176:QAF328176 QJY328176:QKB328176 QTU328176:QTX328176 RDQ328176:RDT328176 RNM328176:RNP328176 RXI328176:RXL328176 SHE328176:SHH328176 SRA328176:SRD328176 TAW328176:TAZ328176 TKS328176:TKV328176 TUO328176:TUR328176 UEK328176:UEN328176 UOG328176:UOJ328176 UYC328176:UYF328176 VHY328176:VIB328176 VRU328176:VRX328176 WBQ328176:WBT328176 WLM328176:WLP328176 WVI328176:WVL328176 IW393712:IZ393712 SS393712:SV393712 ACO393712:ACR393712 AMK393712:AMN393712 AWG393712:AWJ393712 BGC393712:BGF393712 BPY393712:BQB393712 BZU393712:BZX393712 CJQ393712:CJT393712 CTM393712:CTP393712 DDI393712:DDL393712 DNE393712:DNH393712 DXA393712:DXD393712 EGW393712:EGZ393712 EQS393712:EQV393712 FAO393712:FAR393712 FKK393712:FKN393712 FUG393712:FUJ393712 GEC393712:GEF393712 GNY393712:GOB393712 GXU393712:GXX393712 HHQ393712:HHT393712 HRM393712:HRP393712 IBI393712:IBL393712 ILE393712:ILH393712 IVA393712:IVD393712 JEW393712:JEZ393712 JOS393712:JOV393712 JYO393712:JYR393712 KIK393712:KIN393712 KSG393712:KSJ393712 LCC393712:LCF393712 LLY393712:LMB393712 LVU393712:LVX393712 MFQ393712:MFT393712 MPM393712:MPP393712 MZI393712:MZL393712 NJE393712:NJH393712 NTA393712:NTD393712 OCW393712:OCZ393712 OMS393712:OMV393712 OWO393712:OWR393712 PGK393712:PGN393712 PQG393712:PQJ393712 QAC393712:QAF393712 QJY393712:QKB393712 QTU393712:QTX393712 RDQ393712:RDT393712 RNM393712:RNP393712 RXI393712:RXL393712 SHE393712:SHH393712 SRA393712:SRD393712 TAW393712:TAZ393712 TKS393712:TKV393712 TUO393712:TUR393712 UEK393712:UEN393712 UOG393712:UOJ393712 UYC393712:UYF393712 VHY393712:VIB393712 VRU393712:VRX393712 WBQ393712:WBT393712 WLM393712:WLP393712 WVI393712:WVL393712 IW459248:IZ459248 SS459248:SV459248 ACO459248:ACR459248 AMK459248:AMN459248 AWG459248:AWJ459248 BGC459248:BGF459248 BPY459248:BQB459248 BZU459248:BZX459248 CJQ459248:CJT459248 CTM459248:CTP459248 DDI459248:DDL459248 DNE459248:DNH459248 DXA459248:DXD459248 EGW459248:EGZ459248 EQS459248:EQV459248 FAO459248:FAR459248 FKK459248:FKN459248 FUG459248:FUJ459248 GEC459248:GEF459248 GNY459248:GOB459248 GXU459248:GXX459248 HHQ459248:HHT459248 HRM459248:HRP459248 IBI459248:IBL459248 ILE459248:ILH459248 IVA459248:IVD459248 JEW459248:JEZ459248 JOS459248:JOV459248 JYO459248:JYR459248 KIK459248:KIN459248 KSG459248:KSJ459248 LCC459248:LCF459248 LLY459248:LMB459248 LVU459248:LVX459248 MFQ459248:MFT459248 MPM459248:MPP459248 MZI459248:MZL459248 NJE459248:NJH459248 NTA459248:NTD459248 OCW459248:OCZ459248 OMS459248:OMV459248 OWO459248:OWR459248 PGK459248:PGN459248 PQG459248:PQJ459248 QAC459248:QAF459248 QJY459248:QKB459248 QTU459248:QTX459248 RDQ459248:RDT459248 RNM459248:RNP459248 RXI459248:RXL459248 SHE459248:SHH459248 SRA459248:SRD459248 TAW459248:TAZ459248 TKS459248:TKV459248 TUO459248:TUR459248 UEK459248:UEN459248 UOG459248:UOJ459248 UYC459248:UYF459248 VHY459248:VIB459248 VRU459248:VRX459248 WBQ459248:WBT459248 WLM459248:WLP459248 WVI459248:WVL459248 IW524784:IZ524784 SS524784:SV524784 ACO524784:ACR524784 AMK524784:AMN524784 AWG524784:AWJ524784 BGC524784:BGF524784 BPY524784:BQB524784 BZU524784:BZX524784 CJQ524784:CJT524784 CTM524784:CTP524784 DDI524784:DDL524784 DNE524784:DNH524784 DXA524784:DXD524784 EGW524784:EGZ524784 EQS524784:EQV524784 FAO524784:FAR524784 FKK524784:FKN524784 FUG524784:FUJ524784 GEC524784:GEF524784 GNY524784:GOB524784 GXU524784:GXX524784 HHQ524784:HHT524784 HRM524784:HRP524784 IBI524784:IBL524784 ILE524784:ILH524784 IVA524784:IVD524784 JEW524784:JEZ524784 JOS524784:JOV524784 JYO524784:JYR524784 KIK524784:KIN524784 KSG524784:KSJ524784 LCC524784:LCF524784 LLY524784:LMB524784 LVU524784:LVX524784 MFQ524784:MFT524784 MPM524784:MPP524784 MZI524784:MZL524784 NJE524784:NJH524784 NTA524784:NTD524784 OCW524784:OCZ524784 OMS524784:OMV524784 OWO524784:OWR524784 PGK524784:PGN524784 PQG524784:PQJ524784 QAC524784:QAF524784 QJY524784:QKB524784 QTU524784:QTX524784 RDQ524784:RDT524784 RNM524784:RNP524784 RXI524784:RXL524784 SHE524784:SHH524784 SRA524784:SRD524784 TAW524784:TAZ524784 TKS524784:TKV524784 TUO524784:TUR524784 UEK524784:UEN524784 UOG524784:UOJ524784 UYC524784:UYF524784 VHY524784:VIB524784 VRU524784:VRX524784 WBQ524784:WBT524784 WLM524784:WLP524784 WVI524784:WVL524784 IW590320:IZ590320 SS590320:SV590320 ACO590320:ACR590320 AMK590320:AMN590320 AWG590320:AWJ590320 BGC590320:BGF590320 BPY590320:BQB590320 BZU590320:BZX590320 CJQ590320:CJT590320 CTM590320:CTP590320 DDI590320:DDL590320 DNE590320:DNH590320 DXA590320:DXD590320 EGW590320:EGZ590320 EQS590320:EQV590320 FAO590320:FAR590320 FKK590320:FKN590320 FUG590320:FUJ590320 GEC590320:GEF590320 GNY590320:GOB590320 GXU590320:GXX590320 HHQ590320:HHT590320 HRM590320:HRP590320 IBI590320:IBL590320 ILE590320:ILH590320 IVA590320:IVD590320 JEW590320:JEZ590320 JOS590320:JOV590320 JYO590320:JYR590320 KIK590320:KIN590320 KSG590320:KSJ590320 LCC590320:LCF590320 LLY590320:LMB590320 LVU590320:LVX590320 MFQ590320:MFT590320 MPM590320:MPP590320 MZI590320:MZL590320 NJE590320:NJH590320 NTA590320:NTD590320 OCW590320:OCZ590320 OMS590320:OMV590320 OWO590320:OWR590320 PGK590320:PGN590320 PQG590320:PQJ590320 QAC590320:QAF590320 QJY590320:QKB590320 QTU590320:QTX590320 RDQ590320:RDT590320 RNM590320:RNP590320 RXI590320:RXL590320 SHE590320:SHH590320 SRA590320:SRD590320 TAW590320:TAZ590320 TKS590320:TKV590320 TUO590320:TUR590320 UEK590320:UEN590320 UOG590320:UOJ590320 UYC590320:UYF590320 VHY590320:VIB590320 VRU590320:VRX590320 WBQ590320:WBT590320 WLM590320:WLP590320 WVI590320:WVL590320 IW655856:IZ655856 SS655856:SV655856 ACO655856:ACR655856 AMK655856:AMN655856 AWG655856:AWJ655856 BGC655856:BGF655856 BPY655856:BQB655856 BZU655856:BZX655856 CJQ655856:CJT655856 CTM655856:CTP655856 DDI655856:DDL655856 DNE655856:DNH655856 DXA655856:DXD655856 EGW655856:EGZ655856 EQS655856:EQV655856 FAO655856:FAR655856 FKK655856:FKN655856 FUG655856:FUJ655856 GEC655856:GEF655856 GNY655856:GOB655856 GXU655856:GXX655856 HHQ655856:HHT655856 HRM655856:HRP655856 IBI655856:IBL655856 ILE655856:ILH655856 IVA655856:IVD655856 JEW655856:JEZ655856 JOS655856:JOV655856 JYO655856:JYR655856 KIK655856:KIN655856 KSG655856:KSJ655856 LCC655856:LCF655856 LLY655856:LMB655856 LVU655856:LVX655856 MFQ655856:MFT655856 MPM655856:MPP655856 MZI655856:MZL655856 NJE655856:NJH655856 NTA655856:NTD655856 OCW655856:OCZ655856 OMS655856:OMV655856 OWO655856:OWR655856 PGK655856:PGN655856 PQG655856:PQJ655856 QAC655856:QAF655856 QJY655856:QKB655856 QTU655856:QTX655856 RDQ655856:RDT655856 RNM655856:RNP655856 RXI655856:RXL655856 SHE655856:SHH655856 SRA655856:SRD655856 TAW655856:TAZ655856 TKS655856:TKV655856 TUO655856:TUR655856 UEK655856:UEN655856 UOG655856:UOJ655856 UYC655856:UYF655856 VHY655856:VIB655856 VRU655856:VRX655856 WBQ655856:WBT655856 WLM655856:WLP655856 WVI655856:WVL655856 IW721392:IZ721392 SS721392:SV721392 ACO721392:ACR721392 AMK721392:AMN721392 AWG721392:AWJ721392 BGC721392:BGF721392 BPY721392:BQB721392 BZU721392:BZX721392 CJQ721392:CJT721392 CTM721392:CTP721392 DDI721392:DDL721392 DNE721392:DNH721392 DXA721392:DXD721392 EGW721392:EGZ721392 EQS721392:EQV721392 FAO721392:FAR721392 FKK721392:FKN721392 FUG721392:FUJ721392 GEC721392:GEF721392 GNY721392:GOB721392 GXU721392:GXX721392 HHQ721392:HHT721392 HRM721392:HRP721392 IBI721392:IBL721392 ILE721392:ILH721392 IVA721392:IVD721392 JEW721392:JEZ721392 JOS721392:JOV721392 JYO721392:JYR721392 KIK721392:KIN721392 KSG721392:KSJ721392 LCC721392:LCF721392 LLY721392:LMB721392 LVU721392:LVX721392 MFQ721392:MFT721392 MPM721392:MPP721392 MZI721392:MZL721392 NJE721392:NJH721392 NTA721392:NTD721392 OCW721392:OCZ721392 OMS721392:OMV721392 OWO721392:OWR721392 PGK721392:PGN721392 PQG721392:PQJ721392 QAC721392:QAF721392 QJY721392:QKB721392 QTU721392:QTX721392 RDQ721392:RDT721392 RNM721392:RNP721392 RXI721392:RXL721392 SHE721392:SHH721392 SRA721392:SRD721392 TAW721392:TAZ721392 TKS721392:TKV721392 TUO721392:TUR721392 UEK721392:UEN721392 UOG721392:UOJ721392 UYC721392:UYF721392 VHY721392:VIB721392 VRU721392:VRX721392 WBQ721392:WBT721392 WLM721392:WLP721392 WVI721392:WVL721392 IW786928:IZ786928 SS786928:SV786928 ACO786928:ACR786928 AMK786928:AMN786928 AWG786928:AWJ786928 BGC786928:BGF786928 BPY786928:BQB786928 BZU786928:BZX786928 CJQ786928:CJT786928 CTM786928:CTP786928 DDI786928:DDL786928 DNE786928:DNH786928 DXA786928:DXD786928 EGW786928:EGZ786928 EQS786928:EQV786928 FAO786928:FAR786928 FKK786928:FKN786928 FUG786928:FUJ786928 GEC786928:GEF786928 GNY786928:GOB786928 GXU786928:GXX786928 HHQ786928:HHT786928 HRM786928:HRP786928 IBI786928:IBL786928 ILE786928:ILH786928 IVA786928:IVD786928 JEW786928:JEZ786928 JOS786928:JOV786928 JYO786928:JYR786928 KIK786928:KIN786928 KSG786928:KSJ786928 LCC786928:LCF786928 LLY786928:LMB786928 LVU786928:LVX786928 MFQ786928:MFT786928 MPM786928:MPP786928 MZI786928:MZL786928 NJE786928:NJH786928 NTA786928:NTD786928 OCW786928:OCZ786928 OMS786928:OMV786928 OWO786928:OWR786928 PGK786928:PGN786928 PQG786928:PQJ786928 QAC786928:QAF786928 QJY786928:QKB786928 QTU786928:QTX786928 RDQ786928:RDT786928 RNM786928:RNP786928 RXI786928:RXL786928 SHE786928:SHH786928 SRA786928:SRD786928 TAW786928:TAZ786928 TKS786928:TKV786928 TUO786928:TUR786928 UEK786928:UEN786928 UOG786928:UOJ786928 UYC786928:UYF786928 VHY786928:VIB786928 VRU786928:VRX786928 WBQ786928:WBT786928 WLM786928:WLP786928 WVI786928:WVL786928 IW852464:IZ852464 SS852464:SV852464 ACO852464:ACR852464 AMK852464:AMN852464 AWG852464:AWJ852464 BGC852464:BGF852464 BPY852464:BQB852464 BZU852464:BZX852464 CJQ852464:CJT852464 CTM852464:CTP852464 DDI852464:DDL852464 DNE852464:DNH852464 DXA852464:DXD852464 EGW852464:EGZ852464 EQS852464:EQV852464 FAO852464:FAR852464 FKK852464:FKN852464 FUG852464:FUJ852464 GEC852464:GEF852464 GNY852464:GOB852464 GXU852464:GXX852464 HHQ852464:HHT852464 HRM852464:HRP852464 IBI852464:IBL852464 ILE852464:ILH852464 IVA852464:IVD852464 JEW852464:JEZ852464 JOS852464:JOV852464 JYO852464:JYR852464 KIK852464:KIN852464 KSG852464:KSJ852464 LCC852464:LCF852464 LLY852464:LMB852464 LVU852464:LVX852464 MFQ852464:MFT852464 MPM852464:MPP852464 MZI852464:MZL852464 NJE852464:NJH852464 NTA852464:NTD852464 OCW852464:OCZ852464 OMS852464:OMV852464 OWO852464:OWR852464 PGK852464:PGN852464 PQG852464:PQJ852464 QAC852464:QAF852464 QJY852464:QKB852464 QTU852464:QTX852464 RDQ852464:RDT852464 RNM852464:RNP852464 RXI852464:RXL852464 SHE852464:SHH852464 SRA852464:SRD852464 TAW852464:TAZ852464 TKS852464:TKV852464 TUO852464:TUR852464 UEK852464:UEN852464 UOG852464:UOJ852464 UYC852464:UYF852464 VHY852464:VIB852464 VRU852464:VRX852464 WBQ852464:WBT852464 WLM852464:WLP852464 WVI852464:WVL852464 IW918000:IZ918000 SS918000:SV918000 ACO918000:ACR918000 AMK918000:AMN918000 AWG918000:AWJ918000 BGC918000:BGF918000 BPY918000:BQB918000 BZU918000:BZX918000 CJQ918000:CJT918000 CTM918000:CTP918000 DDI918000:DDL918000 DNE918000:DNH918000 DXA918000:DXD918000 EGW918000:EGZ918000 EQS918000:EQV918000 FAO918000:FAR918000 FKK918000:FKN918000 FUG918000:FUJ918000 GEC918000:GEF918000 GNY918000:GOB918000 GXU918000:GXX918000 HHQ918000:HHT918000 HRM918000:HRP918000 IBI918000:IBL918000 ILE918000:ILH918000 IVA918000:IVD918000 JEW918000:JEZ918000 JOS918000:JOV918000 JYO918000:JYR918000 KIK918000:KIN918000 KSG918000:KSJ918000 LCC918000:LCF918000 LLY918000:LMB918000 LVU918000:LVX918000 MFQ918000:MFT918000 MPM918000:MPP918000 MZI918000:MZL918000 NJE918000:NJH918000 NTA918000:NTD918000 OCW918000:OCZ918000 OMS918000:OMV918000 OWO918000:OWR918000 PGK918000:PGN918000 PQG918000:PQJ918000 QAC918000:QAF918000 QJY918000:QKB918000 QTU918000:QTX918000 RDQ918000:RDT918000 RNM918000:RNP918000 RXI918000:RXL918000 SHE918000:SHH918000 SRA918000:SRD918000 TAW918000:TAZ918000 TKS918000:TKV918000 TUO918000:TUR918000 UEK918000:UEN918000 UOG918000:UOJ918000 UYC918000:UYF918000 VHY918000:VIB918000 VRU918000:VRX918000 WBQ918000:WBT918000 WLM918000:WLP918000 WVI918000:WVL918000 IW983536:IZ983536 SS983536:SV983536 ACO983536:ACR983536 AMK983536:AMN983536 AWG983536:AWJ983536 BGC983536:BGF983536 BPY983536:BQB983536 BZU983536:BZX983536 CJQ983536:CJT983536 CTM983536:CTP983536 DDI983536:DDL983536 DNE983536:DNH983536 DXA983536:DXD983536 EGW983536:EGZ983536 EQS983536:EQV983536 FAO983536:FAR983536 FKK983536:FKN983536 FUG983536:FUJ983536 GEC983536:GEF983536 GNY983536:GOB983536 GXU983536:GXX983536 HHQ983536:HHT983536 HRM983536:HRP983536 IBI983536:IBL983536 ILE983536:ILH983536 IVA983536:IVD983536 JEW983536:JEZ983536 JOS983536:JOV983536 JYO983536:JYR983536 KIK983536:KIN983536 KSG983536:KSJ983536 LCC983536:LCF983536 LLY983536:LMB983536 LVU983536:LVX983536 MFQ983536:MFT983536 MPM983536:MPP983536 MZI983536:MZL983536 NJE983536:NJH983536 NTA983536:NTD983536 OCW983536:OCZ983536 OMS983536:OMV983536 OWO983536:OWR983536 PGK983536:PGN983536 PQG983536:PQJ983536 QAC983536:QAF983536 QJY983536:QKB983536 QTU983536:QTX983536 RDQ983536:RDT983536 RNM983536:RNP983536 RXI983536:RXL983536 SHE983536:SHH983536 SRA983536:SRD983536 TAW983536:TAZ983536 TKS983536:TKV983536 TUO983536:TUR983536 UEK983536:UEN983536 UOG983536:UOJ983536 UYC983536:UYF983536 VHY983536:VIB983536 VRU983536:VRX983536 WBQ983536:WBT983536 WLM983536:WLP983536 WVI983536:WVL983536 D65484:G65485 IZ66030:JC66031 SV66030:SY66031 ACR66030:ACU66031 AMN66030:AMQ66031 AWJ66030:AWM66031 BGF66030:BGI66031 BQB66030:BQE66031 BZX66030:CAA66031 CJT66030:CJW66031 CTP66030:CTS66031 DDL66030:DDO66031 DNH66030:DNK66031 DXD66030:DXG66031 EGZ66030:EHC66031 EQV66030:EQY66031 FAR66030:FAU66031 FKN66030:FKQ66031 FUJ66030:FUM66031 GEF66030:GEI66031 GOB66030:GOE66031 GXX66030:GYA66031 HHT66030:HHW66031 HRP66030:HRS66031 IBL66030:IBO66031 ILH66030:ILK66031 IVD66030:IVG66031 JEZ66030:JFC66031 JOV66030:JOY66031 JYR66030:JYU66031 KIN66030:KIQ66031 KSJ66030:KSM66031 LCF66030:LCI66031 LMB66030:LME66031 LVX66030:LWA66031 MFT66030:MFW66031 MPP66030:MPS66031 MZL66030:MZO66031 NJH66030:NJK66031 NTD66030:NTG66031 OCZ66030:ODC66031 OMV66030:OMY66031 OWR66030:OWU66031 PGN66030:PGQ66031 PQJ66030:PQM66031 QAF66030:QAI66031 QKB66030:QKE66031 QTX66030:QUA66031 RDT66030:RDW66031 RNP66030:RNS66031 RXL66030:RXO66031 SHH66030:SHK66031 SRD66030:SRG66031 TAZ66030:TBC66031 TKV66030:TKY66031 TUR66030:TUU66031 UEN66030:UEQ66031 UOJ66030:UOM66031 UYF66030:UYI66031 VIB66030:VIE66031 VRX66030:VSA66031 WBT66030:WBW66031 WLP66030:WLS66031 WVL66030:WVO66031 D131020:G131021 IZ131566:JC131567 SV131566:SY131567 ACR131566:ACU131567 AMN131566:AMQ131567 AWJ131566:AWM131567 BGF131566:BGI131567 BQB131566:BQE131567 BZX131566:CAA131567 CJT131566:CJW131567 CTP131566:CTS131567 DDL131566:DDO131567 DNH131566:DNK131567 DXD131566:DXG131567 EGZ131566:EHC131567 EQV131566:EQY131567 FAR131566:FAU131567 FKN131566:FKQ131567 FUJ131566:FUM131567 GEF131566:GEI131567 GOB131566:GOE131567 GXX131566:GYA131567 HHT131566:HHW131567 HRP131566:HRS131567 IBL131566:IBO131567 ILH131566:ILK131567 IVD131566:IVG131567 JEZ131566:JFC131567 JOV131566:JOY131567 JYR131566:JYU131567 KIN131566:KIQ131567 KSJ131566:KSM131567 LCF131566:LCI131567 LMB131566:LME131567 LVX131566:LWA131567 MFT131566:MFW131567 MPP131566:MPS131567 MZL131566:MZO131567 NJH131566:NJK131567 NTD131566:NTG131567 OCZ131566:ODC131567 OMV131566:OMY131567 OWR131566:OWU131567 PGN131566:PGQ131567 PQJ131566:PQM131567 QAF131566:QAI131567 QKB131566:QKE131567 QTX131566:QUA131567 RDT131566:RDW131567 RNP131566:RNS131567 RXL131566:RXO131567 SHH131566:SHK131567 SRD131566:SRG131567 TAZ131566:TBC131567 TKV131566:TKY131567 TUR131566:TUU131567 UEN131566:UEQ131567 UOJ131566:UOM131567 UYF131566:UYI131567 VIB131566:VIE131567 VRX131566:VSA131567 WBT131566:WBW131567 WLP131566:WLS131567 WVL131566:WVO131567 D196556:G196557 IZ197102:JC197103 SV197102:SY197103 ACR197102:ACU197103 AMN197102:AMQ197103 AWJ197102:AWM197103 BGF197102:BGI197103 BQB197102:BQE197103 BZX197102:CAA197103 CJT197102:CJW197103 CTP197102:CTS197103 DDL197102:DDO197103 DNH197102:DNK197103 DXD197102:DXG197103 EGZ197102:EHC197103 EQV197102:EQY197103 FAR197102:FAU197103 FKN197102:FKQ197103 FUJ197102:FUM197103 GEF197102:GEI197103 GOB197102:GOE197103 GXX197102:GYA197103 HHT197102:HHW197103 HRP197102:HRS197103 IBL197102:IBO197103 ILH197102:ILK197103 IVD197102:IVG197103 JEZ197102:JFC197103 JOV197102:JOY197103 JYR197102:JYU197103 KIN197102:KIQ197103 KSJ197102:KSM197103 LCF197102:LCI197103 LMB197102:LME197103 LVX197102:LWA197103 MFT197102:MFW197103 MPP197102:MPS197103 MZL197102:MZO197103 NJH197102:NJK197103 NTD197102:NTG197103 OCZ197102:ODC197103 OMV197102:OMY197103 OWR197102:OWU197103 PGN197102:PGQ197103 PQJ197102:PQM197103 QAF197102:QAI197103 QKB197102:QKE197103 QTX197102:QUA197103 RDT197102:RDW197103 RNP197102:RNS197103 RXL197102:RXO197103 SHH197102:SHK197103 SRD197102:SRG197103 TAZ197102:TBC197103 TKV197102:TKY197103 TUR197102:TUU197103 UEN197102:UEQ197103 UOJ197102:UOM197103 UYF197102:UYI197103 VIB197102:VIE197103 VRX197102:VSA197103 WBT197102:WBW197103 WLP197102:WLS197103 WVL197102:WVO197103 D262092:G262093 IZ262638:JC262639 SV262638:SY262639 ACR262638:ACU262639 AMN262638:AMQ262639 AWJ262638:AWM262639 BGF262638:BGI262639 BQB262638:BQE262639 BZX262638:CAA262639 CJT262638:CJW262639 CTP262638:CTS262639 DDL262638:DDO262639 DNH262638:DNK262639 DXD262638:DXG262639 EGZ262638:EHC262639 EQV262638:EQY262639 FAR262638:FAU262639 FKN262638:FKQ262639 FUJ262638:FUM262639 GEF262638:GEI262639 GOB262638:GOE262639 GXX262638:GYA262639 HHT262638:HHW262639 HRP262638:HRS262639 IBL262638:IBO262639 ILH262638:ILK262639 IVD262638:IVG262639 JEZ262638:JFC262639 JOV262638:JOY262639 JYR262638:JYU262639 KIN262638:KIQ262639 KSJ262638:KSM262639 LCF262638:LCI262639 LMB262638:LME262639 LVX262638:LWA262639 MFT262638:MFW262639 MPP262638:MPS262639 MZL262638:MZO262639 NJH262638:NJK262639 NTD262638:NTG262639 OCZ262638:ODC262639 OMV262638:OMY262639 OWR262638:OWU262639 PGN262638:PGQ262639 PQJ262638:PQM262639 QAF262638:QAI262639 QKB262638:QKE262639 QTX262638:QUA262639 RDT262638:RDW262639 RNP262638:RNS262639 RXL262638:RXO262639 SHH262638:SHK262639 SRD262638:SRG262639 TAZ262638:TBC262639 TKV262638:TKY262639 TUR262638:TUU262639 UEN262638:UEQ262639 UOJ262638:UOM262639 UYF262638:UYI262639 VIB262638:VIE262639 VRX262638:VSA262639 WBT262638:WBW262639 WLP262638:WLS262639 WVL262638:WVO262639 D327628:G327629 IZ328174:JC328175 SV328174:SY328175 ACR328174:ACU328175 AMN328174:AMQ328175 AWJ328174:AWM328175 BGF328174:BGI328175 BQB328174:BQE328175 BZX328174:CAA328175 CJT328174:CJW328175 CTP328174:CTS328175 DDL328174:DDO328175 DNH328174:DNK328175 DXD328174:DXG328175 EGZ328174:EHC328175 EQV328174:EQY328175 FAR328174:FAU328175 FKN328174:FKQ328175 FUJ328174:FUM328175 GEF328174:GEI328175 GOB328174:GOE328175 GXX328174:GYA328175 HHT328174:HHW328175 HRP328174:HRS328175 IBL328174:IBO328175 ILH328174:ILK328175 IVD328174:IVG328175 JEZ328174:JFC328175 JOV328174:JOY328175 JYR328174:JYU328175 KIN328174:KIQ328175 KSJ328174:KSM328175 LCF328174:LCI328175 LMB328174:LME328175 LVX328174:LWA328175 MFT328174:MFW328175 MPP328174:MPS328175 MZL328174:MZO328175 NJH328174:NJK328175 NTD328174:NTG328175 OCZ328174:ODC328175 OMV328174:OMY328175 OWR328174:OWU328175 PGN328174:PGQ328175 PQJ328174:PQM328175 QAF328174:QAI328175 QKB328174:QKE328175 QTX328174:QUA328175 RDT328174:RDW328175 RNP328174:RNS328175 RXL328174:RXO328175 SHH328174:SHK328175 SRD328174:SRG328175 TAZ328174:TBC328175 TKV328174:TKY328175 TUR328174:TUU328175 UEN328174:UEQ328175 UOJ328174:UOM328175 UYF328174:UYI328175 VIB328174:VIE328175 VRX328174:VSA328175 WBT328174:WBW328175 WLP328174:WLS328175 WVL328174:WVO328175 D393164:G393165 IZ393710:JC393711 SV393710:SY393711 ACR393710:ACU393711 AMN393710:AMQ393711 AWJ393710:AWM393711 BGF393710:BGI393711 BQB393710:BQE393711 BZX393710:CAA393711 CJT393710:CJW393711 CTP393710:CTS393711 DDL393710:DDO393711 DNH393710:DNK393711 DXD393710:DXG393711 EGZ393710:EHC393711 EQV393710:EQY393711 FAR393710:FAU393711 FKN393710:FKQ393711 FUJ393710:FUM393711 GEF393710:GEI393711 GOB393710:GOE393711 GXX393710:GYA393711 HHT393710:HHW393711 HRP393710:HRS393711 IBL393710:IBO393711 ILH393710:ILK393711 IVD393710:IVG393711 JEZ393710:JFC393711 JOV393710:JOY393711 JYR393710:JYU393711 KIN393710:KIQ393711 KSJ393710:KSM393711 LCF393710:LCI393711 LMB393710:LME393711 LVX393710:LWA393711 MFT393710:MFW393711 MPP393710:MPS393711 MZL393710:MZO393711 NJH393710:NJK393711 NTD393710:NTG393711 OCZ393710:ODC393711 OMV393710:OMY393711 OWR393710:OWU393711 PGN393710:PGQ393711 PQJ393710:PQM393711 QAF393710:QAI393711 QKB393710:QKE393711 QTX393710:QUA393711 RDT393710:RDW393711 RNP393710:RNS393711 RXL393710:RXO393711 SHH393710:SHK393711 SRD393710:SRG393711 TAZ393710:TBC393711 TKV393710:TKY393711 TUR393710:TUU393711 UEN393710:UEQ393711 UOJ393710:UOM393711 UYF393710:UYI393711 VIB393710:VIE393711 VRX393710:VSA393711 WBT393710:WBW393711 WLP393710:WLS393711 WVL393710:WVO393711 D458700:G458701 IZ459246:JC459247 SV459246:SY459247 ACR459246:ACU459247 AMN459246:AMQ459247 AWJ459246:AWM459247 BGF459246:BGI459247 BQB459246:BQE459247 BZX459246:CAA459247 CJT459246:CJW459247 CTP459246:CTS459247 DDL459246:DDO459247 DNH459246:DNK459247 DXD459246:DXG459247 EGZ459246:EHC459247 EQV459246:EQY459247 FAR459246:FAU459247 FKN459246:FKQ459247 FUJ459246:FUM459247 GEF459246:GEI459247 GOB459246:GOE459247 GXX459246:GYA459247 HHT459246:HHW459247 HRP459246:HRS459247 IBL459246:IBO459247 ILH459246:ILK459247 IVD459246:IVG459247 JEZ459246:JFC459247 JOV459246:JOY459247 JYR459246:JYU459247 KIN459246:KIQ459247 KSJ459246:KSM459247 LCF459246:LCI459247 LMB459246:LME459247 LVX459246:LWA459247 MFT459246:MFW459247 MPP459246:MPS459247 MZL459246:MZO459247 NJH459246:NJK459247 NTD459246:NTG459247 OCZ459246:ODC459247 OMV459246:OMY459247 OWR459246:OWU459247 PGN459246:PGQ459247 PQJ459246:PQM459247 QAF459246:QAI459247 QKB459246:QKE459247 QTX459246:QUA459247 RDT459246:RDW459247 RNP459246:RNS459247 RXL459246:RXO459247 SHH459246:SHK459247 SRD459246:SRG459247 TAZ459246:TBC459247 TKV459246:TKY459247 TUR459246:TUU459247 UEN459246:UEQ459247 UOJ459246:UOM459247 UYF459246:UYI459247 VIB459246:VIE459247 VRX459246:VSA459247 WBT459246:WBW459247 WLP459246:WLS459247 WVL459246:WVO459247 D524236:G524237 IZ524782:JC524783 SV524782:SY524783 ACR524782:ACU524783 AMN524782:AMQ524783 AWJ524782:AWM524783 BGF524782:BGI524783 BQB524782:BQE524783 BZX524782:CAA524783 CJT524782:CJW524783 CTP524782:CTS524783 DDL524782:DDO524783 DNH524782:DNK524783 DXD524782:DXG524783 EGZ524782:EHC524783 EQV524782:EQY524783 FAR524782:FAU524783 FKN524782:FKQ524783 FUJ524782:FUM524783 GEF524782:GEI524783 GOB524782:GOE524783 GXX524782:GYA524783 HHT524782:HHW524783 HRP524782:HRS524783 IBL524782:IBO524783 ILH524782:ILK524783 IVD524782:IVG524783 JEZ524782:JFC524783 JOV524782:JOY524783 JYR524782:JYU524783 KIN524782:KIQ524783 KSJ524782:KSM524783 LCF524782:LCI524783 LMB524782:LME524783 LVX524782:LWA524783 MFT524782:MFW524783 MPP524782:MPS524783 MZL524782:MZO524783 NJH524782:NJK524783 NTD524782:NTG524783 OCZ524782:ODC524783 OMV524782:OMY524783 OWR524782:OWU524783 PGN524782:PGQ524783 PQJ524782:PQM524783 QAF524782:QAI524783 QKB524782:QKE524783 QTX524782:QUA524783 RDT524782:RDW524783 RNP524782:RNS524783 RXL524782:RXO524783 SHH524782:SHK524783 SRD524782:SRG524783 TAZ524782:TBC524783 TKV524782:TKY524783 TUR524782:TUU524783 UEN524782:UEQ524783 UOJ524782:UOM524783 UYF524782:UYI524783 VIB524782:VIE524783 VRX524782:VSA524783 WBT524782:WBW524783 WLP524782:WLS524783 WVL524782:WVO524783 D589772:G589773 IZ590318:JC590319 SV590318:SY590319 ACR590318:ACU590319 AMN590318:AMQ590319 AWJ590318:AWM590319 BGF590318:BGI590319 BQB590318:BQE590319 BZX590318:CAA590319 CJT590318:CJW590319 CTP590318:CTS590319 DDL590318:DDO590319 DNH590318:DNK590319 DXD590318:DXG590319 EGZ590318:EHC590319 EQV590318:EQY590319 FAR590318:FAU590319 FKN590318:FKQ590319 FUJ590318:FUM590319 GEF590318:GEI590319 GOB590318:GOE590319 GXX590318:GYA590319 HHT590318:HHW590319 HRP590318:HRS590319 IBL590318:IBO590319 ILH590318:ILK590319 IVD590318:IVG590319 JEZ590318:JFC590319 JOV590318:JOY590319 JYR590318:JYU590319 KIN590318:KIQ590319 KSJ590318:KSM590319 LCF590318:LCI590319 LMB590318:LME590319 LVX590318:LWA590319 MFT590318:MFW590319 MPP590318:MPS590319 MZL590318:MZO590319 NJH590318:NJK590319 NTD590318:NTG590319 OCZ590318:ODC590319 OMV590318:OMY590319 OWR590318:OWU590319 PGN590318:PGQ590319 PQJ590318:PQM590319 QAF590318:QAI590319 QKB590318:QKE590319 QTX590318:QUA590319 RDT590318:RDW590319 RNP590318:RNS590319 RXL590318:RXO590319 SHH590318:SHK590319 SRD590318:SRG590319 TAZ590318:TBC590319 TKV590318:TKY590319 TUR590318:TUU590319 UEN590318:UEQ590319 UOJ590318:UOM590319 UYF590318:UYI590319 VIB590318:VIE590319 VRX590318:VSA590319 WBT590318:WBW590319 WLP590318:WLS590319 WVL590318:WVO590319 D655308:G655309 IZ655854:JC655855 SV655854:SY655855 ACR655854:ACU655855 AMN655854:AMQ655855 AWJ655854:AWM655855 BGF655854:BGI655855 BQB655854:BQE655855 BZX655854:CAA655855 CJT655854:CJW655855 CTP655854:CTS655855 DDL655854:DDO655855 DNH655854:DNK655855 DXD655854:DXG655855 EGZ655854:EHC655855 EQV655854:EQY655855 FAR655854:FAU655855 FKN655854:FKQ655855 FUJ655854:FUM655855 GEF655854:GEI655855 GOB655854:GOE655855 GXX655854:GYA655855 HHT655854:HHW655855 HRP655854:HRS655855 IBL655854:IBO655855 ILH655854:ILK655855 IVD655854:IVG655855 JEZ655854:JFC655855 JOV655854:JOY655855 JYR655854:JYU655855 KIN655854:KIQ655855 KSJ655854:KSM655855 LCF655854:LCI655855 LMB655854:LME655855 LVX655854:LWA655855 MFT655854:MFW655855 MPP655854:MPS655855 MZL655854:MZO655855 NJH655854:NJK655855 NTD655854:NTG655855 OCZ655854:ODC655855 OMV655854:OMY655855 OWR655854:OWU655855 PGN655854:PGQ655855 PQJ655854:PQM655855 QAF655854:QAI655855 QKB655854:QKE655855 QTX655854:QUA655855 RDT655854:RDW655855 RNP655854:RNS655855 RXL655854:RXO655855 SHH655854:SHK655855 SRD655854:SRG655855 TAZ655854:TBC655855 TKV655854:TKY655855 TUR655854:TUU655855 UEN655854:UEQ655855 UOJ655854:UOM655855 UYF655854:UYI655855 VIB655854:VIE655855 VRX655854:VSA655855 WBT655854:WBW655855 WLP655854:WLS655855 WVL655854:WVO655855 D720844:G720845 IZ721390:JC721391 SV721390:SY721391 ACR721390:ACU721391 AMN721390:AMQ721391 AWJ721390:AWM721391 BGF721390:BGI721391 BQB721390:BQE721391 BZX721390:CAA721391 CJT721390:CJW721391 CTP721390:CTS721391 DDL721390:DDO721391 DNH721390:DNK721391 DXD721390:DXG721391 EGZ721390:EHC721391 EQV721390:EQY721391 FAR721390:FAU721391 FKN721390:FKQ721391 FUJ721390:FUM721391 GEF721390:GEI721391 GOB721390:GOE721391 GXX721390:GYA721391 HHT721390:HHW721391 HRP721390:HRS721391 IBL721390:IBO721391 ILH721390:ILK721391 IVD721390:IVG721391 JEZ721390:JFC721391 JOV721390:JOY721391 JYR721390:JYU721391 KIN721390:KIQ721391 KSJ721390:KSM721391 LCF721390:LCI721391 LMB721390:LME721391 LVX721390:LWA721391 MFT721390:MFW721391 MPP721390:MPS721391 MZL721390:MZO721391 NJH721390:NJK721391 NTD721390:NTG721391 OCZ721390:ODC721391 OMV721390:OMY721391 OWR721390:OWU721391 PGN721390:PGQ721391 PQJ721390:PQM721391 QAF721390:QAI721391 QKB721390:QKE721391 QTX721390:QUA721391 RDT721390:RDW721391 RNP721390:RNS721391 RXL721390:RXO721391 SHH721390:SHK721391 SRD721390:SRG721391 TAZ721390:TBC721391 TKV721390:TKY721391 TUR721390:TUU721391 UEN721390:UEQ721391 UOJ721390:UOM721391 UYF721390:UYI721391 VIB721390:VIE721391 VRX721390:VSA721391 WBT721390:WBW721391 WLP721390:WLS721391 WVL721390:WVO721391 D786380:G786381 IZ786926:JC786927 SV786926:SY786927 ACR786926:ACU786927 AMN786926:AMQ786927 AWJ786926:AWM786927 BGF786926:BGI786927 BQB786926:BQE786927 BZX786926:CAA786927 CJT786926:CJW786927 CTP786926:CTS786927 DDL786926:DDO786927 DNH786926:DNK786927 DXD786926:DXG786927 EGZ786926:EHC786927 EQV786926:EQY786927 FAR786926:FAU786927 FKN786926:FKQ786927 FUJ786926:FUM786927 GEF786926:GEI786927 GOB786926:GOE786927 GXX786926:GYA786927 HHT786926:HHW786927 HRP786926:HRS786927 IBL786926:IBO786927 ILH786926:ILK786927 IVD786926:IVG786927 JEZ786926:JFC786927 JOV786926:JOY786927 JYR786926:JYU786927 KIN786926:KIQ786927 KSJ786926:KSM786927 LCF786926:LCI786927 LMB786926:LME786927 LVX786926:LWA786927 MFT786926:MFW786927 MPP786926:MPS786927 MZL786926:MZO786927 NJH786926:NJK786927 NTD786926:NTG786927 OCZ786926:ODC786927 OMV786926:OMY786927 OWR786926:OWU786927 PGN786926:PGQ786927 PQJ786926:PQM786927 QAF786926:QAI786927 QKB786926:QKE786927 QTX786926:QUA786927 RDT786926:RDW786927 RNP786926:RNS786927 RXL786926:RXO786927 SHH786926:SHK786927 SRD786926:SRG786927 TAZ786926:TBC786927 TKV786926:TKY786927 TUR786926:TUU786927 UEN786926:UEQ786927 UOJ786926:UOM786927 UYF786926:UYI786927 VIB786926:VIE786927 VRX786926:VSA786927 WBT786926:WBW786927 WLP786926:WLS786927 WVL786926:WVO786927 D851916:G851917 IZ852462:JC852463 SV852462:SY852463 ACR852462:ACU852463 AMN852462:AMQ852463 AWJ852462:AWM852463 BGF852462:BGI852463 BQB852462:BQE852463 BZX852462:CAA852463 CJT852462:CJW852463 CTP852462:CTS852463 DDL852462:DDO852463 DNH852462:DNK852463 DXD852462:DXG852463 EGZ852462:EHC852463 EQV852462:EQY852463 FAR852462:FAU852463 FKN852462:FKQ852463 FUJ852462:FUM852463 GEF852462:GEI852463 GOB852462:GOE852463 GXX852462:GYA852463 HHT852462:HHW852463 HRP852462:HRS852463 IBL852462:IBO852463 ILH852462:ILK852463 IVD852462:IVG852463 JEZ852462:JFC852463 JOV852462:JOY852463 JYR852462:JYU852463 KIN852462:KIQ852463 KSJ852462:KSM852463 LCF852462:LCI852463 LMB852462:LME852463 LVX852462:LWA852463 MFT852462:MFW852463 MPP852462:MPS852463 MZL852462:MZO852463 NJH852462:NJK852463 NTD852462:NTG852463 OCZ852462:ODC852463 OMV852462:OMY852463 OWR852462:OWU852463 PGN852462:PGQ852463 PQJ852462:PQM852463 QAF852462:QAI852463 QKB852462:QKE852463 QTX852462:QUA852463 RDT852462:RDW852463 RNP852462:RNS852463 RXL852462:RXO852463 SHH852462:SHK852463 SRD852462:SRG852463 TAZ852462:TBC852463 TKV852462:TKY852463 TUR852462:TUU852463 UEN852462:UEQ852463 UOJ852462:UOM852463 UYF852462:UYI852463 VIB852462:VIE852463 VRX852462:VSA852463 WBT852462:WBW852463 WLP852462:WLS852463 WVL852462:WVO852463 D917452:G917453 IZ917998:JC917999 SV917998:SY917999 ACR917998:ACU917999 AMN917998:AMQ917999 AWJ917998:AWM917999 BGF917998:BGI917999 BQB917998:BQE917999 BZX917998:CAA917999 CJT917998:CJW917999 CTP917998:CTS917999 DDL917998:DDO917999 DNH917998:DNK917999 DXD917998:DXG917999 EGZ917998:EHC917999 EQV917998:EQY917999 FAR917998:FAU917999 FKN917998:FKQ917999 FUJ917998:FUM917999 GEF917998:GEI917999 GOB917998:GOE917999 GXX917998:GYA917999 HHT917998:HHW917999 HRP917998:HRS917999 IBL917998:IBO917999 ILH917998:ILK917999 IVD917998:IVG917999 JEZ917998:JFC917999 JOV917998:JOY917999 JYR917998:JYU917999 KIN917998:KIQ917999 KSJ917998:KSM917999 LCF917998:LCI917999 LMB917998:LME917999 LVX917998:LWA917999 MFT917998:MFW917999 MPP917998:MPS917999 MZL917998:MZO917999 NJH917998:NJK917999 NTD917998:NTG917999 OCZ917998:ODC917999 OMV917998:OMY917999 OWR917998:OWU917999 PGN917998:PGQ917999 PQJ917998:PQM917999 QAF917998:QAI917999 QKB917998:QKE917999 QTX917998:QUA917999 RDT917998:RDW917999 RNP917998:RNS917999 RXL917998:RXO917999 SHH917998:SHK917999 SRD917998:SRG917999 TAZ917998:TBC917999 TKV917998:TKY917999 TUR917998:TUU917999 UEN917998:UEQ917999 UOJ917998:UOM917999 UYF917998:UYI917999 VIB917998:VIE917999 VRX917998:VSA917999 WBT917998:WBW917999 WLP917998:WLS917999 WVL917998:WVO917999 D982988:G982989 IZ983534:JC983535 SV983534:SY983535 ACR983534:ACU983535 AMN983534:AMQ983535 AWJ983534:AWM983535 BGF983534:BGI983535 BQB983534:BQE983535 BZX983534:CAA983535 CJT983534:CJW983535 CTP983534:CTS983535 DDL983534:DDO983535 DNH983534:DNK983535 DXD983534:DXG983535 EGZ983534:EHC983535 EQV983534:EQY983535 FAR983534:FAU983535 FKN983534:FKQ983535 FUJ983534:FUM983535 GEF983534:GEI983535 GOB983534:GOE983535 GXX983534:GYA983535 HHT983534:HHW983535 HRP983534:HRS983535 IBL983534:IBO983535 ILH983534:ILK983535 IVD983534:IVG983535 JEZ983534:JFC983535 JOV983534:JOY983535 JYR983534:JYU983535 KIN983534:KIQ983535 KSJ983534:KSM983535 LCF983534:LCI983535 LMB983534:LME983535 LVX983534:LWA983535 MFT983534:MFW983535 MPP983534:MPS983535 MZL983534:MZO983535 NJH983534:NJK983535 NTD983534:NTG983535 OCZ983534:ODC983535 OMV983534:OMY983535 OWR983534:OWU983535 PGN983534:PGQ983535 PQJ983534:PQM983535 QAF983534:QAI983535 QKB983534:QKE983535 QTX983534:QUA983535 RDT983534:RDW983535 RNP983534:RNS983535 RXL983534:RXO983535 SHH983534:SHK983535 SRD983534:SRG983535 TAZ983534:TBC983535 TKV983534:TKY983535 TUR983534:TUU983535 UEN983534:UEQ983535 UOJ983534:UOM983535 UYF983534:UYI983535 VIB983534:VIE983535 VRX983534:VSA983535 WBT983534:WBW983535 WLP983534:WLS983535 WVL983534:WVO983535 SZ4:SZ6 H65486:H65487 JD66032:JD66033 SZ66032:SZ66033 ACV66032:ACV66033 AMR66032:AMR66033 AWN66032:AWN66033 BGJ66032:BGJ66033 BQF66032:BQF66033 CAB66032:CAB66033 CJX66032:CJX66033 CTT66032:CTT66033 DDP66032:DDP66033 DNL66032:DNL66033 DXH66032:DXH66033 EHD66032:EHD66033 EQZ66032:EQZ66033 FAV66032:FAV66033 FKR66032:FKR66033 FUN66032:FUN66033 GEJ66032:GEJ66033 GOF66032:GOF66033 GYB66032:GYB66033 HHX66032:HHX66033 HRT66032:HRT66033 IBP66032:IBP66033 ILL66032:ILL66033 IVH66032:IVH66033 JFD66032:JFD66033 JOZ66032:JOZ66033 JYV66032:JYV66033 KIR66032:KIR66033 KSN66032:KSN66033 LCJ66032:LCJ66033 LMF66032:LMF66033 LWB66032:LWB66033 MFX66032:MFX66033 MPT66032:MPT66033 MZP66032:MZP66033 NJL66032:NJL66033 NTH66032:NTH66033 ODD66032:ODD66033 OMZ66032:OMZ66033 OWV66032:OWV66033 PGR66032:PGR66033 PQN66032:PQN66033 QAJ66032:QAJ66033 QKF66032:QKF66033 QUB66032:QUB66033 RDX66032:RDX66033 RNT66032:RNT66033 RXP66032:RXP66033 SHL66032:SHL66033 SRH66032:SRH66033 TBD66032:TBD66033 TKZ66032:TKZ66033 TUV66032:TUV66033 UER66032:UER66033 UON66032:UON66033 UYJ66032:UYJ66033 VIF66032:VIF66033 VSB66032:VSB66033 WBX66032:WBX66033 WLT66032:WLT66033 WVP66032:WVP66033 H131022:H131023 JD131568:JD131569 SZ131568:SZ131569 ACV131568:ACV131569 AMR131568:AMR131569 AWN131568:AWN131569 BGJ131568:BGJ131569 BQF131568:BQF131569 CAB131568:CAB131569 CJX131568:CJX131569 CTT131568:CTT131569 DDP131568:DDP131569 DNL131568:DNL131569 DXH131568:DXH131569 EHD131568:EHD131569 EQZ131568:EQZ131569 FAV131568:FAV131569 FKR131568:FKR131569 FUN131568:FUN131569 GEJ131568:GEJ131569 GOF131568:GOF131569 GYB131568:GYB131569 HHX131568:HHX131569 HRT131568:HRT131569 IBP131568:IBP131569 ILL131568:ILL131569 IVH131568:IVH131569 JFD131568:JFD131569 JOZ131568:JOZ131569 JYV131568:JYV131569 KIR131568:KIR131569 KSN131568:KSN131569 LCJ131568:LCJ131569 LMF131568:LMF131569 LWB131568:LWB131569 MFX131568:MFX131569 MPT131568:MPT131569 MZP131568:MZP131569 NJL131568:NJL131569 NTH131568:NTH131569 ODD131568:ODD131569 OMZ131568:OMZ131569 OWV131568:OWV131569 PGR131568:PGR131569 PQN131568:PQN131569 QAJ131568:QAJ131569 QKF131568:QKF131569 QUB131568:QUB131569 RDX131568:RDX131569 RNT131568:RNT131569 RXP131568:RXP131569 SHL131568:SHL131569 SRH131568:SRH131569 TBD131568:TBD131569 TKZ131568:TKZ131569 TUV131568:TUV131569 UER131568:UER131569 UON131568:UON131569 UYJ131568:UYJ131569 VIF131568:VIF131569 VSB131568:VSB131569 WBX131568:WBX131569 WLT131568:WLT131569 WVP131568:WVP131569 H196558:H196559 JD197104:JD197105 SZ197104:SZ197105 ACV197104:ACV197105 AMR197104:AMR197105 AWN197104:AWN197105 BGJ197104:BGJ197105 BQF197104:BQF197105 CAB197104:CAB197105 CJX197104:CJX197105 CTT197104:CTT197105 DDP197104:DDP197105 DNL197104:DNL197105 DXH197104:DXH197105 EHD197104:EHD197105 EQZ197104:EQZ197105 FAV197104:FAV197105 FKR197104:FKR197105 FUN197104:FUN197105 GEJ197104:GEJ197105 GOF197104:GOF197105 GYB197104:GYB197105 HHX197104:HHX197105 HRT197104:HRT197105 IBP197104:IBP197105 ILL197104:ILL197105 IVH197104:IVH197105 JFD197104:JFD197105 JOZ197104:JOZ197105 JYV197104:JYV197105 KIR197104:KIR197105 KSN197104:KSN197105 LCJ197104:LCJ197105 LMF197104:LMF197105 LWB197104:LWB197105 MFX197104:MFX197105 MPT197104:MPT197105 MZP197104:MZP197105 NJL197104:NJL197105 NTH197104:NTH197105 ODD197104:ODD197105 OMZ197104:OMZ197105 OWV197104:OWV197105 PGR197104:PGR197105 PQN197104:PQN197105 QAJ197104:QAJ197105 QKF197104:QKF197105 QUB197104:QUB197105 RDX197104:RDX197105 RNT197104:RNT197105 RXP197104:RXP197105 SHL197104:SHL197105 SRH197104:SRH197105 TBD197104:TBD197105 TKZ197104:TKZ197105 TUV197104:TUV197105 UER197104:UER197105 UON197104:UON197105 UYJ197104:UYJ197105 VIF197104:VIF197105 VSB197104:VSB197105 WBX197104:WBX197105 WLT197104:WLT197105 WVP197104:WVP197105 H262094:H262095 JD262640:JD262641 SZ262640:SZ262641 ACV262640:ACV262641 AMR262640:AMR262641 AWN262640:AWN262641 BGJ262640:BGJ262641 BQF262640:BQF262641 CAB262640:CAB262641 CJX262640:CJX262641 CTT262640:CTT262641 DDP262640:DDP262641 DNL262640:DNL262641 DXH262640:DXH262641 EHD262640:EHD262641 EQZ262640:EQZ262641 FAV262640:FAV262641 FKR262640:FKR262641 FUN262640:FUN262641 GEJ262640:GEJ262641 GOF262640:GOF262641 GYB262640:GYB262641 HHX262640:HHX262641 HRT262640:HRT262641 IBP262640:IBP262641 ILL262640:ILL262641 IVH262640:IVH262641 JFD262640:JFD262641 JOZ262640:JOZ262641 JYV262640:JYV262641 KIR262640:KIR262641 KSN262640:KSN262641 LCJ262640:LCJ262641 LMF262640:LMF262641 LWB262640:LWB262641 MFX262640:MFX262641 MPT262640:MPT262641 MZP262640:MZP262641 NJL262640:NJL262641 NTH262640:NTH262641 ODD262640:ODD262641 OMZ262640:OMZ262641 OWV262640:OWV262641 PGR262640:PGR262641 PQN262640:PQN262641 QAJ262640:QAJ262641 QKF262640:QKF262641 QUB262640:QUB262641 RDX262640:RDX262641 RNT262640:RNT262641 RXP262640:RXP262641 SHL262640:SHL262641 SRH262640:SRH262641 TBD262640:TBD262641 TKZ262640:TKZ262641 TUV262640:TUV262641 UER262640:UER262641 UON262640:UON262641 UYJ262640:UYJ262641 VIF262640:VIF262641 VSB262640:VSB262641 WBX262640:WBX262641 WLT262640:WLT262641 WVP262640:WVP262641 H327630:H327631 JD328176:JD328177 SZ328176:SZ328177 ACV328176:ACV328177 AMR328176:AMR328177 AWN328176:AWN328177 BGJ328176:BGJ328177 BQF328176:BQF328177 CAB328176:CAB328177 CJX328176:CJX328177 CTT328176:CTT328177 DDP328176:DDP328177 DNL328176:DNL328177 DXH328176:DXH328177 EHD328176:EHD328177 EQZ328176:EQZ328177 FAV328176:FAV328177 FKR328176:FKR328177 FUN328176:FUN328177 GEJ328176:GEJ328177 GOF328176:GOF328177 GYB328176:GYB328177 HHX328176:HHX328177 HRT328176:HRT328177 IBP328176:IBP328177 ILL328176:ILL328177 IVH328176:IVH328177 JFD328176:JFD328177 JOZ328176:JOZ328177 JYV328176:JYV328177 KIR328176:KIR328177 KSN328176:KSN328177 LCJ328176:LCJ328177 LMF328176:LMF328177 LWB328176:LWB328177 MFX328176:MFX328177 MPT328176:MPT328177 MZP328176:MZP328177 NJL328176:NJL328177 NTH328176:NTH328177 ODD328176:ODD328177 OMZ328176:OMZ328177 OWV328176:OWV328177 PGR328176:PGR328177 PQN328176:PQN328177 QAJ328176:QAJ328177 QKF328176:QKF328177 QUB328176:QUB328177 RDX328176:RDX328177 RNT328176:RNT328177 RXP328176:RXP328177 SHL328176:SHL328177 SRH328176:SRH328177 TBD328176:TBD328177 TKZ328176:TKZ328177 TUV328176:TUV328177 UER328176:UER328177 UON328176:UON328177 UYJ328176:UYJ328177 VIF328176:VIF328177 VSB328176:VSB328177 WBX328176:WBX328177 WLT328176:WLT328177 WVP328176:WVP328177 H393166:H393167 JD393712:JD393713 SZ393712:SZ393713 ACV393712:ACV393713 AMR393712:AMR393713 AWN393712:AWN393713 BGJ393712:BGJ393713 BQF393712:BQF393713 CAB393712:CAB393713 CJX393712:CJX393713 CTT393712:CTT393713 DDP393712:DDP393713 DNL393712:DNL393713 DXH393712:DXH393713 EHD393712:EHD393713 EQZ393712:EQZ393713 FAV393712:FAV393713 FKR393712:FKR393713 FUN393712:FUN393713 GEJ393712:GEJ393713 GOF393712:GOF393713 GYB393712:GYB393713 HHX393712:HHX393713 HRT393712:HRT393713 IBP393712:IBP393713 ILL393712:ILL393713 IVH393712:IVH393713 JFD393712:JFD393713 JOZ393712:JOZ393713 JYV393712:JYV393713 KIR393712:KIR393713 KSN393712:KSN393713 LCJ393712:LCJ393713 LMF393712:LMF393713 LWB393712:LWB393713 MFX393712:MFX393713 MPT393712:MPT393713 MZP393712:MZP393713 NJL393712:NJL393713 NTH393712:NTH393713 ODD393712:ODD393713 OMZ393712:OMZ393713 OWV393712:OWV393713 PGR393712:PGR393713 PQN393712:PQN393713 QAJ393712:QAJ393713 QKF393712:QKF393713 QUB393712:QUB393713 RDX393712:RDX393713 RNT393712:RNT393713 RXP393712:RXP393713 SHL393712:SHL393713 SRH393712:SRH393713 TBD393712:TBD393713 TKZ393712:TKZ393713 TUV393712:TUV393713 UER393712:UER393713 UON393712:UON393713 UYJ393712:UYJ393713 VIF393712:VIF393713 VSB393712:VSB393713 WBX393712:WBX393713 WLT393712:WLT393713 WVP393712:WVP393713 H458702:H458703 JD459248:JD459249 SZ459248:SZ459249 ACV459248:ACV459249 AMR459248:AMR459249 AWN459248:AWN459249 BGJ459248:BGJ459249 BQF459248:BQF459249 CAB459248:CAB459249 CJX459248:CJX459249 CTT459248:CTT459249 DDP459248:DDP459249 DNL459248:DNL459249 DXH459248:DXH459249 EHD459248:EHD459249 EQZ459248:EQZ459249 FAV459248:FAV459249 FKR459248:FKR459249 FUN459248:FUN459249 GEJ459248:GEJ459249 GOF459248:GOF459249 GYB459248:GYB459249 HHX459248:HHX459249 HRT459248:HRT459249 IBP459248:IBP459249 ILL459248:ILL459249 IVH459248:IVH459249 JFD459248:JFD459249 JOZ459248:JOZ459249 JYV459248:JYV459249 KIR459248:KIR459249 KSN459248:KSN459249 LCJ459248:LCJ459249 LMF459248:LMF459249 LWB459248:LWB459249 MFX459248:MFX459249 MPT459248:MPT459249 MZP459248:MZP459249 NJL459248:NJL459249 NTH459248:NTH459249 ODD459248:ODD459249 OMZ459248:OMZ459249 OWV459248:OWV459249 PGR459248:PGR459249 PQN459248:PQN459249 QAJ459248:QAJ459249 QKF459248:QKF459249 QUB459248:QUB459249 RDX459248:RDX459249 RNT459248:RNT459249 RXP459248:RXP459249 SHL459248:SHL459249 SRH459248:SRH459249 TBD459248:TBD459249 TKZ459248:TKZ459249 TUV459248:TUV459249 UER459248:UER459249 UON459248:UON459249 UYJ459248:UYJ459249 VIF459248:VIF459249 VSB459248:VSB459249 WBX459248:WBX459249 WLT459248:WLT459249 WVP459248:WVP459249 H524238:H524239 JD524784:JD524785 SZ524784:SZ524785 ACV524784:ACV524785 AMR524784:AMR524785 AWN524784:AWN524785 BGJ524784:BGJ524785 BQF524784:BQF524785 CAB524784:CAB524785 CJX524784:CJX524785 CTT524784:CTT524785 DDP524784:DDP524785 DNL524784:DNL524785 DXH524784:DXH524785 EHD524784:EHD524785 EQZ524784:EQZ524785 FAV524784:FAV524785 FKR524784:FKR524785 FUN524784:FUN524785 GEJ524784:GEJ524785 GOF524784:GOF524785 GYB524784:GYB524785 HHX524784:HHX524785 HRT524784:HRT524785 IBP524784:IBP524785 ILL524784:ILL524785 IVH524784:IVH524785 JFD524784:JFD524785 JOZ524784:JOZ524785 JYV524784:JYV524785 KIR524784:KIR524785 KSN524784:KSN524785 LCJ524784:LCJ524785 LMF524784:LMF524785 LWB524784:LWB524785 MFX524784:MFX524785 MPT524784:MPT524785 MZP524784:MZP524785 NJL524784:NJL524785 NTH524784:NTH524785 ODD524784:ODD524785 OMZ524784:OMZ524785 OWV524784:OWV524785 PGR524784:PGR524785 PQN524784:PQN524785 QAJ524784:QAJ524785 QKF524784:QKF524785 QUB524784:QUB524785 RDX524784:RDX524785 RNT524784:RNT524785 RXP524784:RXP524785 SHL524784:SHL524785 SRH524784:SRH524785 TBD524784:TBD524785 TKZ524784:TKZ524785 TUV524784:TUV524785 UER524784:UER524785 UON524784:UON524785 UYJ524784:UYJ524785 VIF524784:VIF524785 VSB524784:VSB524785 WBX524784:WBX524785 WLT524784:WLT524785 WVP524784:WVP524785 H589774:H589775 JD590320:JD590321 SZ590320:SZ590321 ACV590320:ACV590321 AMR590320:AMR590321 AWN590320:AWN590321 BGJ590320:BGJ590321 BQF590320:BQF590321 CAB590320:CAB590321 CJX590320:CJX590321 CTT590320:CTT590321 DDP590320:DDP590321 DNL590320:DNL590321 DXH590320:DXH590321 EHD590320:EHD590321 EQZ590320:EQZ590321 FAV590320:FAV590321 FKR590320:FKR590321 FUN590320:FUN590321 GEJ590320:GEJ590321 GOF590320:GOF590321 GYB590320:GYB590321 HHX590320:HHX590321 HRT590320:HRT590321 IBP590320:IBP590321 ILL590320:ILL590321 IVH590320:IVH590321 JFD590320:JFD590321 JOZ590320:JOZ590321 JYV590320:JYV590321 KIR590320:KIR590321 KSN590320:KSN590321 LCJ590320:LCJ590321 LMF590320:LMF590321 LWB590320:LWB590321 MFX590320:MFX590321 MPT590320:MPT590321 MZP590320:MZP590321 NJL590320:NJL590321 NTH590320:NTH590321 ODD590320:ODD590321 OMZ590320:OMZ590321 OWV590320:OWV590321 PGR590320:PGR590321 PQN590320:PQN590321 QAJ590320:QAJ590321 QKF590320:QKF590321 QUB590320:QUB590321 RDX590320:RDX590321 RNT590320:RNT590321 RXP590320:RXP590321 SHL590320:SHL590321 SRH590320:SRH590321 TBD590320:TBD590321 TKZ590320:TKZ590321 TUV590320:TUV590321 UER590320:UER590321 UON590320:UON590321 UYJ590320:UYJ590321 VIF590320:VIF590321 VSB590320:VSB590321 WBX590320:WBX590321 WLT590320:WLT590321 WVP590320:WVP590321 H655310:H655311 JD655856:JD655857 SZ655856:SZ655857 ACV655856:ACV655857 AMR655856:AMR655857 AWN655856:AWN655857 BGJ655856:BGJ655857 BQF655856:BQF655857 CAB655856:CAB655857 CJX655856:CJX655857 CTT655856:CTT655857 DDP655856:DDP655857 DNL655856:DNL655857 DXH655856:DXH655857 EHD655856:EHD655857 EQZ655856:EQZ655857 FAV655856:FAV655857 FKR655856:FKR655857 FUN655856:FUN655857 GEJ655856:GEJ655857 GOF655856:GOF655857 GYB655856:GYB655857 HHX655856:HHX655857 HRT655856:HRT655857 IBP655856:IBP655857 ILL655856:ILL655857 IVH655856:IVH655857 JFD655856:JFD655857 JOZ655856:JOZ655857 JYV655856:JYV655857 KIR655856:KIR655857 KSN655856:KSN655857 LCJ655856:LCJ655857 LMF655856:LMF655857 LWB655856:LWB655857 MFX655856:MFX655857 MPT655856:MPT655857 MZP655856:MZP655857 NJL655856:NJL655857 NTH655856:NTH655857 ODD655856:ODD655857 OMZ655856:OMZ655857 OWV655856:OWV655857 PGR655856:PGR655857 PQN655856:PQN655857 QAJ655856:QAJ655857 QKF655856:QKF655857 QUB655856:QUB655857 RDX655856:RDX655857 RNT655856:RNT655857 RXP655856:RXP655857 SHL655856:SHL655857 SRH655856:SRH655857 TBD655856:TBD655857 TKZ655856:TKZ655857 TUV655856:TUV655857 UER655856:UER655857 UON655856:UON655857 UYJ655856:UYJ655857 VIF655856:VIF655857 VSB655856:VSB655857 WBX655856:WBX655857 WLT655856:WLT655857 WVP655856:WVP655857 H720846:H720847 JD721392:JD721393 SZ721392:SZ721393 ACV721392:ACV721393 AMR721392:AMR721393 AWN721392:AWN721393 BGJ721392:BGJ721393 BQF721392:BQF721393 CAB721392:CAB721393 CJX721392:CJX721393 CTT721392:CTT721393 DDP721392:DDP721393 DNL721392:DNL721393 DXH721392:DXH721393 EHD721392:EHD721393 EQZ721392:EQZ721393 FAV721392:FAV721393 FKR721392:FKR721393 FUN721392:FUN721393 GEJ721392:GEJ721393 GOF721392:GOF721393 GYB721392:GYB721393 HHX721392:HHX721393 HRT721392:HRT721393 IBP721392:IBP721393 ILL721392:ILL721393 IVH721392:IVH721393 JFD721392:JFD721393 JOZ721392:JOZ721393 JYV721392:JYV721393 KIR721392:KIR721393 KSN721392:KSN721393 LCJ721392:LCJ721393 LMF721392:LMF721393 LWB721392:LWB721393 MFX721392:MFX721393 MPT721392:MPT721393 MZP721392:MZP721393 NJL721392:NJL721393 NTH721392:NTH721393 ODD721392:ODD721393 OMZ721392:OMZ721393 OWV721392:OWV721393 PGR721392:PGR721393 PQN721392:PQN721393 QAJ721392:QAJ721393 QKF721392:QKF721393 QUB721392:QUB721393 RDX721392:RDX721393 RNT721392:RNT721393 RXP721392:RXP721393 SHL721392:SHL721393 SRH721392:SRH721393 TBD721392:TBD721393 TKZ721392:TKZ721393 TUV721392:TUV721393 UER721392:UER721393 UON721392:UON721393 UYJ721392:UYJ721393 VIF721392:VIF721393 VSB721392:VSB721393 WBX721392:WBX721393 WLT721392:WLT721393 WVP721392:WVP721393 H786382:H786383 JD786928:JD786929 SZ786928:SZ786929 ACV786928:ACV786929 AMR786928:AMR786929 AWN786928:AWN786929 BGJ786928:BGJ786929 BQF786928:BQF786929 CAB786928:CAB786929 CJX786928:CJX786929 CTT786928:CTT786929 DDP786928:DDP786929 DNL786928:DNL786929 DXH786928:DXH786929 EHD786928:EHD786929 EQZ786928:EQZ786929 FAV786928:FAV786929 FKR786928:FKR786929 FUN786928:FUN786929 GEJ786928:GEJ786929 GOF786928:GOF786929 GYB786928:GYB786929 HHX786928:HHX786929 HRT786928:HRT786929 IBP786928:IBP786929 ILL786928:ILL786929 IVH786928:IVH786929 JFD786928:JFD786929 JOZ786928:JOZ786929 JYV786928:JYV786929 KIR786928:KIR786929 KSN786928:KSN786929 LCJ786928:LCJ786929 LMF786928:LMF786929 LWB786928:LWB786929 MFX786928:MFX786929 MPT786928:MPT786929 MZP786928:MZP786929 NJL786928:NJL786929 NTH786928:NTH786929 ODD786928:ODD786929 OMZ786928:OMZ786929 OWV786928:OWV786929 PGR786928:PGR786929 PQN786928:PQN786929 QAJ786928:QAJ786929 QKF786928:QKF786929 QUB786928:QUB786929 RDX786928:RDX786929 RNT786928:RNT786929 RXP786928:RXP786929 SHL786928:SHL786929 SRH786928:SRH786929 TBD786928:TBD786929 TKZ786928:TKZ786929 TUV786928:TUV786929 UER786928:UER786929 UON786928:UON786929 UYJ786928:UYJ786929 VIF786928:VIF786929 VSB786928:VSB786929 WBX786928:WBX786929 WLT786928:WLT786929 WVP786928:WVP786929 H851918:H851919 JD852464:JD852465 SZ852464:SZ852465 ACV852464:ACV852465 AMR852464:AMR852465 AWN852464:AWN852465 BGJ852464:BGJ852465 BQF852464:BQF852465 CAB852464:CAB852465 CJX852464:CJX852465 CTT852464:CTT852465 DDP852464:DDP852465 DNL852464:DNL852465 DXH852464:DXH852465 EHD852464:EHD852465 EQZ852464:EQZ852465 FAV852464:FAV852465 FKR852464:FKR852465 FUN852464:FUN852465 GEJ852464:GEJ852465 GOF852464:GOF852465 GYB852464:GYB852465 HHX852464:HHX852465 HRT852464:HRT852465 IBP852464:IBP852465 ILL852464:ILL852465 IVH852464:IVH852465 JFD852464:JFD852465 JOZ852464:JOZ852465 JYV852464:JYV852465 KIR852464:KIR852465 KSN852464:KSN852465 LCJ852464:LCJ852465 LMF852464:LMF852465 LWB852464:LWB852465 MFX852464:MFX852465 MPT852464:MPT852465 MZP852464:MZP852465 NJL852464:NJL852465 NTH852464:NTH852465 ODD852464:ODD852465 OMZ852464:OMZ852465 OWV852464:OWV852465 PGR852464:PGR852465 PQN852464:PQN852465 QAJ852464:QAJ852465 QKF852464:QKF852465 QUB852464:QUB852465 RDX852464:RDX852465 RNT852464:RNT852465 RXP852464:RXP852465 SHL852464:SHL852465 SRH852464:SRH852465 TBD852464:TBD852465 TKZ852464:TKZ852465 TUV852464:TUV852465 UER852464:UER852465 UON852464:UON852465 UYJ852464:UYJ852465 VIF852464:VIF852465 VSB852464:VSB852465 WBX852464:WBX852465 WLT852464:WLT852465 WVP852464:WVP852465 H917454:H917455 JD918000:JD918001 SZ918000:SZ918001 ACV918000:ACV918001 AMR918000:AMR918001 AWN918000:AWN918001 BGJ918000:BGJ918001 BQF918000:BQF918001 CAB918000:CAB918001 CJX918000:CJX918001 CTT918000:CTT918001 DDP918000:DDP918001 DNL918000:DNL918001 DXH918000:DXH918001 EHD918000:EHD918001 EQZ918000:EQZ918001 FAV918000:FAV918001 FKR918000:FKR918001 FUN918000:FUN918001 GEJ918000:GEJ918001 GOF918000:GOF918001 GYB918000:GYB918001 HHX918000:HHX918001 HRT918000:HRT918001 IBP918000:IBP918001 ILL918000:ILL918001 IVH918000:IVH918001 JFD918000:JFD918001 JOZ918000:JOZ918001 JYV918000:JYV918001 KIR918000:KIR918001 KSN918000:KSN918001 LCJ918000:LCJ918001 LMF918000:LMF918001 LWB918000:LWB918001 MFX918000:MFX918001 MPT918000:MPT918001 MZP918000:MZP918001 NJL918000:NJL918001 NTH918000:NTH918001 ODD918000:ODD918001 OMZ918000:OMZ918001 OWV918000:OWV918001 PGR918000:PGR918001 PQN918000:PQN918001 QAJ918000:QAJ918001 QKF918000:QKF918001 QUB918000:QUB918001 RDX918000:RDX918001 RNT918000:RNT918001 RXP918000:RXP918001 SHL918000:SHL918001 SRH918000:SRH918001 TBD918000:TBD918001 TKZ918000:TKZ918001 TUV918000:TUV918001 UER918000:UER918001 UON918000:UON918001 UYJ918000:UYJ918001 VIF918000:VIF918001 VSB918000:VSB918001 WBX918000:WBX918001 WLT918000:WLT918001 WVP918000:WVP918001 H982990:H982991 JD983536:JD983537 SZ983536:SZ983537 ACV983536:ACV983537 AMR983536:AMR983537 AWN983536:AWN983537 BGJ983536:BGJ983537 BQF983536:BQF983537 CAB983536:CAB983537 CJX983536:CJX983537 CTT983536:CTT983537 DDP983536:DDP983537 DNL983536:DNL983537 DXH983536:DXH983537 EHD983536:EHD983537 EQZ983536:EQZ983537 FAV983536:FAV983537 FKR983536:FKR983537 FUN983536:FUN983537 GEJ983536:GEJ983537 GOF983536:GOF983537 GYB983536:GYB983537 HHX983536:HHX983537 HRT983536:HRT983537 IBP983536:IBP983537 ILL983536:ILL983537 IVH983536:IVH983537 JFD983536:JFD983537 JOZ983536:JOZ983537 JYV983536:JYV983537 KIR983536:KIR983537 KSN983536:KSN983537 LCJ983536:LCJ983537 LMF983536:LMF983537 LWB983536:LWB983537 MFX983536:MFX983537 MPT983536:MPT983537 MZP983536:MZP983537 NJL983536:NJL983537 NTH983536:NTH983537 ODD983536:ODD983537 OMZ983536:OMZ983537 OWV983536:OWV983537 PGR983536:PGR983537 PQN983536:PQN983537 QAJ983536:QAJ983537 QKF983536:QKF983537 QUB983536:QUB983537 RDX983536:RDX983537 RNT983536:RNT983537 RXP983536:RXP983537 SHL983536:SHL983537 SRH983536:SRH983537 TBD983536:TBD983537 TKZ983536:TKZ983537 TUV983536:TUV983537 UER983536:UER983537 UON983536:UON983537 UYJ983536:UYJ983537 VIF983536:VIF983537 VSB983536:VSB983537 WBX983536:WBX983537 WLT983536:WLT983537 WVP983536:WVP983537 K65486 JG66032 TC66032 ACY66032 AMU66032 AWQ66032 BGM66032 BQI66032 CAE66032 CKA66032 CTW66032 DDS66032 DNO66032 DXK66032 EHG66032 ERC66032 FAY66032 FKU66032 FUQ66032 GEM66032 GOI66032 GYE66032 HIA66032 HRW66032 IBS66032 ILO66032 IVK66032 JFG66032 JPC66032 JYY66032 KIU66032 KSQ66032 LCM66032 LMI66032 LWE66032 MGA66032 MPW66032 MZS66032 NJO66032 NTK66032 ODG66032 ONC66032 OWY66032 PGU66032 PQQ66032 QAM66032 QKI66032 QUE66032 REA66032 RNW66032 RXS66032 SHO66032 SRK66032 TBG66032 TLC66032 TUY66032 UEU66032 UOQ66032 UYM66032 VII66032 VSE66032 WCA66032 WLW66032 WVS66032 K131022 JG131568 TC131568 ACY131568 AMU131568 AWQ131568 BGM131568 BQI131568 CAE131568 CKA131568 CTW131568 DDS131568 DNO131568 DXK131568 EHG131568 ERC131568 FAY131568 FKU131568 FUQ131568 GEM131568 GOI131568 GYE131568 HIA131568 HRW131568 IBS131568 ILO131568 IVK131568 JFG131568 JPC131568 JYY131568 KIU131568 KSQ131568 LCM131568 LMI131568 LWE131568 MGA131568 MPW131568 MZS131568 NJO131568 NTK131568 ODG131568 ONC131568 OWY131568 PGU131568 PQQ131568 QAM131568 QKI131568 QUE131568 REA131568 RNW131568 RXS131568 SHO131568 SRK131568 TBG131568 TLC131568 TUY131568 UEU131568 UOQ131568 UYM131568 VII131568 VSE131568 WCA131568 WLW131568 WVS131568 K196558 JG197104 TC197104 ACY197104 AMU197104 AWQ197104 BGM197104 BQI197104 CAE197104 CKA197104 CTW197104 DDS197104 DNO197104 DXK197104 EHG197104 ERC197104 FAY197104 FKU197104 FUQ197104 GEM197104 GOI197104 GYE197104 HIA197104 HRW197104 IBS197104 ILO197104 IVK197104 JFG197104 JPC197104 JYY197104 KIU197104 KSQ197104 LCM197104 LMI197104 LWE197104 MGA197104 MPW197104 MZS197104 NJO197104 NTK197104 ODG197104 ONC197104 OWY197104 PGU197104 PQQ197104 QAM197104 QKI197104 QUE197104 REA197104 RNW197104 RXS197104 SHO197104 SRK197104 TBG197104 TLC197104 TUY197104 UEU197104 UOQ197104 UYM197104 VII197104 VSE197104 WCA197104 WLW197104 WVS197104 K262094 JG262640 TC262640 ACY262640 AMU262640 AWQ262640 BGM262640 BQI262640 CAE262640 CKA262640 CTW262640 DDS262640 DNO262640 DXK262640 EHG262640 ERC262640 FAY262640 FKU262640 FUQ262640 GEM262640 GOI262640 GYE262640 HIA262640 HRW262640 IBS262640 ILO262640 IVK262640 JFG262640 JPC262640 JYY262640 KIU262640 KSQ262640 LCM262640 LMI262640 LWE262640 MGA262640 MPW262640 MZS262640 NJO262640 NTK262640 ODG262640 ONC262640 OWY262640 PGU262640 PQQ262640 QAM262640 QKI262640 QUE262640 REA262640 RNW262640 RXS262640 SHO262640 SRK262640 TBG262640 TLC262640 TUY262640 UEU262640 UOQ262640 UYM262640 VII262640 VSE262640 WCA262640 WLW262640 WVS262640 K327630 JG328176 TC328176 ACY328176 AMU328176 AWQ328176 BGM328176 BQI328176 CAE328176 CKA328176 CTW328176 DDS328176 DNO328176 DXK328176 EHG328176 ERC328176 FAY328176 FKU328176 FUQ328176 GEM328176 GOI328176 GYE328176 HIA328176 HRW328176 IBS328176 ILO328176 IVK328176 JFG328176 JPC328176 JYY328176 KIU328176 KSQ328176 LCM328176 LMI328176 LWE328176 MGA328176 MPW328176 MZS328176 NJO328176 NTK328176 ODG328176 ONC328176 OWY328176 PGU328176 PQQ328176 QAM328176 QKI328176 QUE328176 REA328176 RNW328176 RXS328176 SHO328176 SRK328176 TBG328176 TLC328176 TUY328176 UEU328176 UOQ328176 UYM328176 VII328176 VSE328176 WCA328176 WLW328176 WVS328176 K393166 JG393712 TC393712 ACY393712 AMU393712 AWQ393712 BGM393712 BQI393712 CAE393712 CKA393712 CTW393712 DDS393712 DNO393712 DXK393712 EHG393712 ERC393712 FAY393712 FKU393712 FUQ393712 GEM393712 GOI393712 GYE393712 HIA393712 HRW393712 IBS393712 ILO393712 IVK393712 JFG393712 JPC393712 JYY393712 KIU393712 KSQ393712 LCM393712 LMI393712 LWE393712 MGA393712 MPW393712 MZS393712 NJO393712 NTK393712 ODG393712 ONC393712 OWY393712 PGU393712 PQQ393712 QAM393712 QKI393712 QUE393712 REA393712 RNW393712 RXS393712 SHO393712 SRK393712 TBG393712 TLC393712 TUY393712 UEU393712 UOQ393712 UYM393712 VII393712 VSE393712 WCA393712 WLW393712 WVS393712 K458702 JG459248 TC459248 ACY459248 AMU459248 AWQ459248 BGM459248 BQI459248 CAE459248 CKA459248 CTW459248 DDS459248 DNO459248 DXK459248 EHG459248 ERC459248 FAY459248 FKU459248 FUQ459248 GEM459248 GOI459248 GYE459248 HIA459248 HRW459248 IBS459248 ILO459248 IVK459248 JFG459248 JPC459248 JYY459248 KIU459248 KSQ459248 LCM459248 LMI459248 LWE459248 MGA459248 MPW459248 MZS459248 NJO459248 NTK459248 ODG459248 ONC459248 OWY459248 PGU459248 PQQ459248 QAM459248 QKI459248 QUE459248 REA459248 RNW459248 RXS459248 SHO459248 SRK459248 TBG459248 TLC459248 TUY459248 UEU459248 UOQ459248 UYM459248 VII459248 VSE459248 WCA459248 WLW459248 WVS459248 K524238 JG524784 TC524784 ACY524784 AMU524784 AWQ524784 BGM524784 BQI524784 CAE524784 CKA524784 CTW524784 DDS524784 DNO524784 DXK524784 EHG524784 ERC524784 FAY524784 FKU524784 FUQ524784 GEM524784 GOI524784 GYE524784 HIA524784 HRW524784 IBS524784 ILO524784 IVK524784 JFG524784 JPC524784 JYY524784 KIU524784 KSQ524784 LCM524784 LMI524784 LWE524784 MGA524784 MPW524784 MZS524784 NJO524784 NTK524784 ODG524784 ONC524784 OWY524784 PGU524784 PQQ524784 QAM524784 QKI524784 QUE524784 REA524784 RNW524784 RXS524784 SHO524784 SRK524784 TBG524784 TLC524784 TUY524784 UEU524784 UOQ524784 UYM524784 VII524784 VSE524784 WCA524784 WLW524784 WVS524784 K589774 JG590320 TC590320 ACY590320 AMU590320 AWQ590320 BGM590320 BQI590320 CAE590320 CKA590320 CTW590320 DDS590320 DNO590320 DXK590320 EHG590320 ERC590320 FAY590320 FKU590320 FUQ590320 GEM590320 GOI590320 GYE590320 HIA590320 HRW590320 IBS590320 ILO590320 IVK590320 JFG590320 JPC590320 JYY590320 KIU590320 KSQ590320 LCM590320 LMI590320 LWE590320 MGA590320 MPW590320 MZS590320 NJO590320 NTK590320 ODG590320 ONC590320 OWY590320 PGU590320 PQQ590320 QAM590320 QKI590320 QUE590320 REA590320 RNW590320 RXS590320 SHO590320 SRK590320 TBG590320 TLC590320 TUY590320 UEU590320 UOQ590320 UYM590320 VII590320 VSE590320 WCA590320 WLW590320 WVS590320 K655310 JG655856 TC655856 ACY655856 AMU655856 AWQ655856 BGM655856 BQI655856 CAE655856 CKA655856 CTW655856 DDS655856 DNO655856 DXK655856 EHG655856 ERC655856 FAY655856 FKU655856 FUQ655856 GEM655856 GOI655856 GYE655856 HIA655856 HRW655856 IBS655856 ILO655856 IVK655856 JFG655856 JPC655856 JYY655856 KIU655856 KSQ655856 LCM655856 LMI655856 LWE655856 MGA655856 MPW655856 MZS655856 NJO655856 NTK655856 ODG655856 ONC655856 OWY655856 PGU655856 PQQ655856 QAM655856 QKI655856 QUE655856 REA655856 RNW655856 RXS655856 SHO655856 SRK655856 TBG655856 TLC655856 TUY655856 UEU655856 UOQ655856 UYM655856 VII655856 VSE655856 WCA655856 WLW655856 WVS655856 K720846 JG721392 TC721392 ACY721392 AMU721392 AWQ721392 BGM721392 BQI721392 CAE721392 CKA721392 CTW721392 DDS721392 DNO721392 DXK721392 EHG721392 ERC721392 FAY721392 FKU721392 FUQ721392 GEM721392 GOI721392 GYE721392 HIA721392 HRW721392 IBS721392 ILO721392 IVK721392 JFG721392 JPC721392 JYY721392 KIU721392 KSQ721392 LCM721392 LMI721392 LWE721392 MGA721392 MPW721392 MZS721392 NJO721392 NTK721392 ODG721392 ONC721392 OWY721392 PGU721392 PQQ721392 QAM721392 QKI721392 QUE721392 REA721392 RNW721392 RXS721392 SHO721392 SRK721392 TBG721392 TLC721392 TUY721392 UEU721392 UOQ721392 UYM721392 VII721392 VSE721392 WCA721392 WLW721392 WVS721392 K786382 JG786928 TC786928 ACY786928 AMU786928 AWQ786928 BGM786928 BQI786928 CAE786928 CKA786928 CTW786928 DDS786928 DNO786928 DXK786928 EHG786928 ERC786928 FAY786928 FKU786928 FUQ786928 GEM786928 GOI786928 GYE786928 HIA786928 HRW786928 IBS786928 ILO786928 IVK786928 JFG786928 JPC786928 JYY786928 KIU786928 KSQ786928 LCM786928 LMI786928 LWE786928 MGA786928 MPW786928 MZS786928 NJO786928 NTK786928 ODG786928 ONC786928 OWY786928 PGU786928 PQQ786928 QAM786928 QKI786928 QUE786928 REA786928 RNW786928 RXS786928 SHO786928 SRK786928 TBG786928 TLC786928 TUY786928 UEU786928 UOQ786928 UYM786928 VII786928 VSE786928 WCA786928 WLW786928 WVS786928 K851918 JG852464 TC852464 ACY852464 AMU852464 AWQ852464 BGM852464 BQI852464 CAE852464 CKA852464 CTW852464 DDS852464 DNO852464 DXK852464 EHG852464 ERC852464 FAY852464 FKU852464 FUQ852464 GEM852464 GOI852464 GYE852464 HIA852464 HRW852464 IBS852464 ILO852464 IVK852464 JFG852464 JPC852464 JYY852464 KIU852464 KSQ852464 LCM852464 LMI852464 LWE852464 MGA852464 MPW852464 MZS852464 NJO852464 NTK852464 ODG852464 ONC852464 OWY852464 PGU852464 PQQ852464 QAM852464 QKI852464 QUE852464 REA852464 RNW852464 RXS852464 SHO852464 SRK852464 TBG852464 TLC852464 TUY852464 UEU852464 UOQ852464 UYM852464 VII852464 VSE852464 WCA852464 WLW852464 WVS852464 K917454 JG918000 TC918000 ACY918000 AMU918000 AWQ918000 BGM918000 BQI918000 CAE918000 CKA918000 CTW918000 DDS918000 DNO918000 DXK918000 EHG918000 ERC918000 FAY918000 FKU918000 FUQ918000 GEM918000 GOI918000 GYE918000 HIA918000 HRW918000 IBS918000 ILO918000 IVK918000 JFG918000 JPC918000 JYY918000 KIU918000 KSQ918000 LCM918000 LMI918000 LWE918000 MGA918000 MPW918000 MZS918000 NJO918000 NTK918000 ODG918000 ONC918000 OWY918000 PGU918000 PQQ918000 QAM918000 QKI918000 QUE918000 REA918000 RNW918000 RXS918000 SHO918000 SRK918000 TBG918000 TLC918000 TUY918000 UEU918000 UOQ918000 UYM918000 VII918000 VSE918000 WCA918000 WLW918000 WVS918000 K982990 JG983536 TC983536 ACY983536 AMU983536 AWQ983536 BGM983536 BQI983536 CAE983536 CKA983536 CTW983536 DDS983536 DNO983536 DXK983536 EHG983536 ERC983536 FAY983536 FKU983536 FUQ983536 GEM983536 GOI983536 GYE983536 HIA983536 HRW983536 IBS983536 ILO983536 IVK983536 JFG983536 JPC983536 JYY983536 KIU983536 KSQ983536 LCM983536 LMI983536 LWE983536 MGA983536 MPW983536 MZS983536 NJO983536 NTK983536 ODG983536 ONC983536 OWY983536 PGU983536 PQQ983536 QAM983536 QKI983536 QUE983536 REA983536 RNW983536 RXS983536 SHO983536 SRK983536 TBG983536 TLC983536 TUY983536 UEU983536 UOQ983536 UYM983536 VII983536 VSE983536 WCA983536 WLW983536 WVS983536 C65493:I65496 IY66039:JE66042 SU66039:TA66042 ACQ66039:ACW66042 AMM66039:AMS66042 AWI66039:AWO66042 BGE66039:BGK66042 BQA66039:BQG66042 BZW66039:CAC66042 CJS66039:CJY66042 CTO66039:CTU66042 DDK66039:DDQ66042 DNG66039:DNM66042 DXC66039:DXI66042 EGY66039:EHE66042 EQU66039:ERA66042 FAQ66039:FAW66042 FKM66039:FKS66042 FUI66039:FUO66042 GEE66039:GEK66042 GOA66039:GOG66042 GXW66039:GYC66042 HHS66039:HHY66042 HRO66039:HRU66042 IBK66039:IBQ66042 ILG66039:ILM66042 IVC66039:IVI66042 JEY66039:JFE66042 JOU66039:JPA66042 JYQ66039:JYW66042 KIM66039:KIS66042 KSI66039:KSO66042 LCE66039:LCK66042 LMA66039:LMG66042 LVW66039:LWC66042 MFS66039:MFY66042 MPO66039:MPU66042 MZK66039:MZQ66042 NJG66039:NJM66042 NTC66039:NTI66042 OCY66039:ODE66042 OMU66039:ONA66042 OWQ66039:OWW66042 PGM66039:PGS66042 PQI66039:PQO66042 QAE66039:QAK66042 QKA66039:QKG66042 QTW66039:QUC66042 RDS66039:RDY66042 RNO66039:RNU66042 RXK66039:RXQ66042 SHG66039:SHM66042 SRC66039:SRI66042 TAY66039:TBE66042 TKU66039:TLA66042 TUQ66039:TUW66042 UEM66039:UES66042 UOI66039:UOO66042 UYE66039:UYK66042 VIA66039:VIG66042 VRW66039:VSC66042 WBS66039:WBY66042 WLO66039:WLU66042 WVK66039:WVQ66042 C131029:I131032 IY131575:JE131578 SU131575:TA131578 ACQ131575:ACW131578 AMM131575:AMS131578 AWI131575:AWO131578 BGE131575:BGK131578 BQA131575:BQG131578 BZW131575:CAC131578 CJS131575:CJY131578 CTO131575:CTU131578 DDK131575:DDQ131578 DNG131575:DNM131578 DXC131575:DXI131578 EGY131575:EHE131578 EQU131575:ERA131578 FAQ131575:FAW131578 FKM131575:FKS131578 FUI131575:FUO131578 GEE131575:GEK131578 GOA131575:GOG131578 GXW131575:GYC131578 HHS131575:HHY131578 HRO131575:HRU131578 IBK131575:IBQ131578 ILG131575:ILM131578 IVC131575:IVI131578 JEY131575:JFE131578 JOU131575:JPA131578 JYQ131575:JYW131578 KIM131575:KIS131578 KSI131575:KSO131578 LCE131575:LCK131578 LMA131575:LMG131578 LVW131575:LWC131578 MFS131575:MFY131578 MPO131575:MPU131578 MZK131575:MZQ131578 NJG131575:NJM131578 NTC131575:NTI131578 OCY131575:ODE131578 OMU131575:ONA131578 OWQ131575:OWW131578 PGM131575:PGS131578 PQI131575:PQO131578 QAE131575:QAK131578 QKA131575:QKG131578 QTW131575:QUC131578 RDS131575:RDY131578 RNO131575:RNU131578 RXK131575:RXQ131578 SHG131575:SHM131578 SRC131575:SRI131578 TAY131575:TBE131578 TKU131575:TLA131578 TUQ131575:TUW131578 UEM131575:UES131578 UOI131575:UOO131578 UYE131575:UYK131578 VIA131575:VIG131578 VRW131575:VSC131578 WBS131575:WBY131578 WLO131575:WLU131578 WVK131575:WVQ131578 C196565:I196568 IY197111:JE197114 SU197111:TA197114 ACQ197111:ACW197114 AMM197111:AMS197114 AWI197111:AWO197114 BGE197111:BGK197114 BQA197111:BQG197114 BZW197111:CAC197114 CJS197111:CJY197114 CTO197111:CTU197114 DDK197111:DDQ197114 DNG197111:DNM197114 DXC197111:DXI197114 EGY197111:EHE197114 EQU197111:ERA197114 FAQ197111:FAW197114 FKM197111:FKS197114 FUI197111:FUO197114 GEE197111:GEK197114 GOA197111:GOG197114 GXW197111:GYC197114 HHS197111:HHY197114 HRO197111:HRU197114 IBK197111:IBQ197114 ILG197111:ILM197114 IVC197111:IVI197114 JEY197111:JFE197114 JOU197111:JPA197114 JYQ197111:JYW197114 KIM197111:KIS197114 KSI197111:KSO197114 LCE197111:LCK197114 LMA197111:LMG197114 LVW197111:LWC197114 MFS197111:MFY197114 MPO197111:MPU197114 MZK197111:MZQ197114 NJG197111:NJM197114 NTC197111:NTI197114 OCY197111:ODE197114 OMU197111:ONA197114 OWQ197111:OWW197114 PGM197111:PGS197114 PQI197111:PQO197114 QAE197111:QAK197114 QKA197111:QKG197114 QTW197111:QUC197114 RDS197111:RDY197114 RNO197111:RNU197114 RXK197111:RXQ197114 SHG197111:SHM197114 SRC197111:SRI197114 TAY197111:TBE197114 TKU197111:TLA197114 TUQ197111:TUW197114 UEM197111:UES197114 UOI197111:UOO197114 UYE197111:UYK197114 VIA197111:VIG197114 VRW197111:VSC197114 WBS197111:WBY197114 WLO197111:WLU197114 WVK197111:WVQ197114 C262101:I262104 IY262647:JE262650 SU262647:TA262650 ACQ262647:ACW262650 AMM262647:AMS262650 AWI262647:AWO262650 BGE262647:BGK262650 BQA262647:BQG262650 BZW262647:CAC262650 CJS262647:CJY262650 CTO262647:CTU262650 DDK262647:DDQ262650 DNG262647:DNM262650 DXC262647:DXI262650 EGY262647:EHE262650 EQU262647:ERA262650 FAQ262647:FAW262650 FKM262647:FKS262650 FUI262647:FUO262650 GEE262647:GEK262650 GOA262647:GOG262650 GXW262647:GYC262650 HHS262647:HHY262650 HRO262647:HRU262650 IBK262647:IBQ262650 ILG262647:ILM262650 IVC262647:IVI262650 JEY262647:JFE262650 JOU262647:JPA262650 JYQ262647:JYW262650 KIM262647:KIS262650 KSI262647:KSO262650 LCE262647:LCK262650 LMA262647:LMG262650 LVW262647:LWC262650 MFS262647:MFY262650 MPO262647:MPU262650 MZK262647:MZQ262650 NJG262647:NJM262650 NTC262647:NTI262650 OCY262647:ODE262650 OMU262647:ONA262650 OWQ262647:OWW262650 PGM262647:PGS262650 PQI262647:PQO262650 QAE262647:QAK262650 QKA262647:QKG262650 QTW262647:QUC262650 RDS262647:RDY262650 RNO262647:RNU262650 RXK262647:RXQ262650 SHG262647:SHM262650 SRC262647:SRI262650 TAY262647:TBE262650 TKU262647:TLA262650 TUQ262647:TUW262650 UEM262647:UES262650 UOI262647:UOO262650 UYE262647:UYK262650 VIA262647:VIG262650 VRW262647:VSC262650 WBS262647:WBY262650 WLO262647:WLU262650 WVK262647:WVQ262650 C327637:I327640 IY328183:JE328186 SU328183:TA328186 ACQ328183:ACW328186 AMM328183:AMS328186 AWI328183:AWO328186 BGE328183:BGK328186 BQA328183:BQG328186 BZW328183:CAC328186 CJS328183:CJY328186 CTO328183:CTU328186 DDK328183:DDQ328186 DNG328183:DNM328186 DXC328183:DXI328186 EGY328183:EHE328186 EQU328183:ERA328186 FAQ328183:FAW328186 FKM328183:FKS328186 FUI328183:FUO328186 GEE328183:GEK328186 GOA328183:GOG328186 GXW328183:GYC328186 HHS328183:HHY328186 HRO328183:HRU328186 IBK328183:IBQ328186 ILG328183:ILM328186 IVC328183:IVI328186 JEY328183:JFE328186 JOU328183:JPA328186 JYQ328183:JYW328186 KIM328183:KIS328186 KSI328183:KSO328186 LCE328183:LCK328186 LMA328183:LMG328186 LVW328183:LWC328186 MFS328183:MFY328186 MPO328183:MPU328186 MZK328183:MZQ328186 NJG328183:NJM328186 NTC328183:NTI328186 OCY328183:ODE328186 OMU328183:ONA328186 OWQ328183:OWW328186 PGM328183:PGS328186 PQI328183:PQO328186 QAE328183:QAK328186 QKA328183:QKG328186 QTW328183:QUC328186 RDS328183:RDY328186 RNO328183:RNU328186 RXK328183:RXQ328186 SHG328183:SHM328186 SRC328183:SRI328186 TAY328183:TBE328186 TKU328183:TLA328186 TUQ328183:TUW328186 UEM328183:UES328186 UOI328183:UOO328186 UYE328183:UYK328186 VIA328183:VIG328186 VRW328183:VSC328186 WBS328183:WBY328186 WLO328183:WLU328186 WVK328183:WVQ328186 C393173:I393176 IY393719:JE393722 SU393719:TA393722 ACQ393719:ACW393722 AMM393719:AMS393722 AWI393719:AWO393722 BGE393719:BGK393722 BQA393719:BQG393722 BZW393719:CAC393722 CJS393719:CJY393722 CTO393719:CTU393722 DDK393719:DDQ393722 DNG393719:DNM393722 DXC393719:DXI393722 EGY393719:EHE393722 EQU393719:ERA393722 FAQ393719:FAW393722 FKM393719:FKS393722 FUI393719:FUO393722 GEE393719:GEK393722 GOA393719:GOG393722 GXW393719:GYC393722 HHS393719:HHY393722 HRO393719:HRU393722 IBK393719:IBQ393722 ILG393719:ILM393722 IVC393719:IVI393722 JEY393719:JFE393722 JOU393719:JPA393722 JYQ393719:JYW393722 KIM393719:KIS393722 KSI393719:KSO393722 LCE393719:LCK393722 LMA393719:LMG393722 LVW393719:LWC393722 MFS393719:MFY393722 MPO393719:MPU393722 MZK393719:MZQ393722 NJG393719:NJM393722 NTC393719:NTI393722 OCY393719:ODE393722 OMU393719:ONA393722 OWQ393719:OWW393722 PGM393719:PGS393722 PQI393719:PQO393722 QAE393719:QAK393722 QKA393719:QKG393722 QTW393719:QUC393722 RDS393719:RDY393722 RNO393719:RNU393722 RXK393719:RXQ393722 SHG393719:SHM393722 SRC393719:SRI393722 TAY393719:TBE393722 TKU393719:TLA393722 TUQ393719:TUW393722 UEM393719:UES393722 UOI393719:UOO393722 UYE393719:UYK393722 VIA393719:VIG393722 VRW393719:VSC393722 WBS393719:WBY393722 WLO393719:WLU393722 WVK393719:WVQ393722 C458709:I458712 IY459255:JE459258 SU459255:TA459258 ACQ459255:ACW459258 AMM459255:AMS459258 AWI459255:AWO459258 BGE459255:BGK459258 BQA459255:BQG459258 BZW459255:CAC459258 CJS459255:CJY459258 CTO459255:CTU459258 DDK459255:DDQ459258 DNG459255:DNM459258 DXC459255:DXI459258 EGY459255:EHE459258 EQU459255:ERA459258 FAQ459255:FAW459258 FKM459255:FKS459258 FUI459255:FUO459258 GEE459255:GEK459258 GOA459255:GOG459258 GXW459255:GYC459258 HHS459255:HHY459258 HRO459255:HRU459258 IBK459255:IBQ459258 ILG459255:ILM459258 IVC459255:IVI459258 JEY459255:JFE459258 JOU459255:JPA459258 JYQ459255:JYW459258 KIM459255:KIS459258 KSI459255:KSO459258 LCE459255:LCK459258 LMA459255:LMG459258 LVW459255:LWC459258 MFS459255:MFY459258 MPO459255:MPU459258 MZK459255:MZQ459258 NJG459255:NJM459258 NTC459255:NTI459258 OCY459255:ODE459258 OMU459255:ONA459258 OWQ459255:OWW459258 PGM459255:PGS459258 PQI459255:PQO459258 QAE459255:QAK459258 QKA459255:QKG459258 QTW459255:QUC459258 RDS459255:RDY459258 RNO459255:RNU459258 RXK459255:RXQ459258 SHG459255:SHM459258 SRC459255:SRI459258 TAY459255:TBE459258 TKU459255:TLA459258 TUQ459255:TUW459258 UEM459255:UES459258 UOI459255:UOO459258 UYE459255:UYK459258 VIA459255:VIG459258 VRW459255:VSC459258 WBS459255:WBY459258 WLO459255:WLU459258 WVK459255:WVQ459258 C524245:I524248 IY524791:JE524794 SU524791:TA524794 ACQ524791:ACW524794 AMM524791:AMS524794 AWI524791:AWO524794 BGE524791:BGK524794 BQA524791:BQG524794 BZW524791:CAC524794 CJS524791:CJY524794 CTO524791:CTU524794 DDK524791:DDQ524794 DNG524791:DNM524794 DXC524791:DXI524794 EGY524791:EHE524794 EQU524791:ERA524794 FAQ524791:FAW524794 FKM524791:FKS524794 FUI524791:FUO524794 GEE524791:GEK524794 GOA524791:GOG524794 GXW524791:GYC524794 HHS524791:HHY524794 HRO524791:HRU524794 IBK524791:IBQ524794 ILG524791:ILM524794 IVC524791:IVI524794 JEY524791:JFE524794 JOU524791:JPA524794 JYQ524791:JYW524794 KIM524791:KIS524794 KSI524791:KSO524794 LCE524791:LCK524794 LMA524791:LMG524794 LVW524791:LWC524794 MFS524791:MFY524794 MPO524791:MPU524794 MZK524791:MZQ524794 NJG524791:NJM524794 NTC524791:NTI524794 OCY524791:ODE524794 OMU524791:ONA524794 OWQ524791:OWW524794 PGM524791:PGS524794 PQI524791:PQO524794 QAE524791:QAK524794 QKA524791:QKG524794 QTW524791:QUC524794 RDS524791:RDY524794 RNO524791:RNU524794 RXK524791:RXQ524794 SHG524791:SHM524794 SRC524791:SRI524794 TAY524791:TBE524794 TKU524791:TLA524794 TUQ524791:TUW524794 UEM524791:UES524794 UOI524791:UOO524794 UYE524791:UYK524794 VIA524791:VIG524794 VRW524791:VSC524794 WBS524791:WBY524794 WLO524791:WLU524794 WVK524791:WVQ524794 C589781:I589784 IY590327:JE590330 SU590327:TA590330 ACQ590327:ACW590330 AMM590327:AMS590330 AWI590327:AWO590330 BGE590327:BGK590330 BQA590327:BQG590330 BZW590327:CAC590330 CJS590327:CJY590330 CTO590327:CTU590330 DDK590327:DDQ590330 DNG590327:DNM590330 DXC590327:DXI590330 EGY590327:EHE590330 EQU590327:ERA590330 FAQ590327:FAW590330 FKM590327:FKS590330 FUI590327:FUO590330 GEE590327:GEK590330 GOA590327:GOG590330 GXW590327:GYC590330 HHS590327:HHY590330 HRO590327:HRU590330 IBK590327:IBQ590330 ILG590327:ILM590330 IVC590327:IVI590330 JEY590327:JFE590330 JOU590327:JPA590330 JYQ590327:JYW590330 KIM590327:KIS590330 KSI590327:KSO590330 LCE590327:LCK590330 LMA590327:LMG590330 LVW590327:LWC590330 MFS590327:MFY590330 MPO590327:MPU590330 MZK590327:MZQ590330 NJG590327:NJM590330 NTC590327:NTI590330 OCY590327:ODE590330 OMU590327:ONA590330 OWQ590327:OWW590330 PGM590327:PGS590330 PQI590327:PQO590330 QAE590327:QAK590330 QKA590327:QKG590330 QTW590327:QUC590330 RDS590327:RDY590330 RNO590327:RNU590330 RXK590327:RXQ590330 SHG590327:SHM590330 SRC590327:SRI590330 TAY590327:TBE590330 TKU590327:TLA590330 TUQ590327:TUW590330 UEM590327:UES590330 UOI590327:UOO590330 UYE590327:UYK590330 VIA590327:VIG590330 VRW590327:VSC590330 WBS590327:WBY590330 WLO590327:WLU590330 WVK590327:WVQ590330 C655317:I655320 IY655863:JE655866 SU655863:TA655866 ACQ655863:ACW655866 AMM655863:AMS655866 AWI655863:AWO655866 BGE655863:BGK655866 BQA655863:BQG655866 BZW655863:CAC655866 CJS655863:CJY655866 CTO655863:CTU655866 DDK655863:DDQ655866 DNG655863:DNM655866 DXC655863:DXI655866 EGY655863:EHE655866 EQU655863:ERA655866 FAQ655863:FAW655866 FKM655863:FKS655866 FUI655863:FUO655866 GEE655863:GEK655866 GOA655863:GOG655866 GXW655863:GYC655866 HHS655863:HHY655866 HRO655863:HRU655866 IBK655863:IBQ655866 ILG655863:ILM655866 IVC655863:IVI655866 JEY655863:JFE655866 JOU655863:JPA655866 JYQ655863:JYW655866 KIM655863:KIS655866 KSI655863:KSO655866 LCE655863:LCK655866 LMA655863:LMG655866 LVW655863:LWC655866 MFS655863:MFY655866 MPO655863:MPU655866 MZK655863:MZQ655866 NJG655863:NJM655866 NTC655863:NTI655866 OCY655863:ODE655866 OMU655863:ONA655866 OWQ655863:OWW655866 PGM655863:PGS655866 PQI655863:PQO655866 QAE655863:QAK655866 QKA655863:QKG655866 QTW655863:QUC655866 RDS655863:RDY655866 RNO655863:RNU655866 RXK655863:RXQ655866 SHG655863:SHM655866 SRC655863:SRI655866 TAY655863:TBE655866 TKU655863:TLA655866 TUQ655863:TUW655866 UEM655863:UES655866 UOI655863:UOO655866 UYE655863:UYK655866 VIA655863:VIG655866 VRW655863:VSC655866 WBS655863:WBY655866 WLO655863:WLU655866 WVK655863:WVQ655866 C720853:I720856 IY721399:JE721402 SU721399:TA721402 ACQ721399:ACW721402 AMM721399:AMS721402 AWI721399:AWO721402 BGE721399:BGK721402 BQA721399:BQG721402 BZW721399:CAC721402 CJS721399:CJY721402 CTO721399:CTU721402 DDK721399:DDQ721402 DNG721399:DNM721402 DXC721399:DXI721402 EGY721399:EHE721402 EQU721399:ERA721402 FAQ721399:FAW721402 FKM721399:FKS721402 FUI721399:FUO721402 GEE721399:GEK721402 GOA721399:GOG721402 GXW721399:GYC721402 HHS721399:HHY721402 HRO721399:HRU721402 IBK721399:IBQ721402 ILG721399:ILM721402 IVC721399:IVI721402 JEY721399:JFE721402 JOU721399:JPA721402 JYQ721399:JYW721402 KIM721399:KIS721402 KSI721399:KSO721402 LCE721399:LCK721402 LMA721399:LMG721402 LVW721399:LWC721402 MFS721399:MFY721402 MPO721399:MPU721402 MZK721399:MZQ721402 NJG721399:NJM721402 NTC721399:NTI721402 OCY721399:ODE721402 OMU721399:ONA721402 OWQ721399:OWW721402 PGM721399:PGS721402 PQI721399:PQO721402 QAE721399:QAK721402 QKA721399:QKG721402 QTW721399:QUC721402 RDS721399:RDY721402 RNO721399:RNU721402 RXK721399:RXQ721402 SHG721399:SHM721402 SRC721399:SRI721402 TAY721399:TBE721402 TKU721399:TLA721402 TUQ721399:TUW721402 UEM721399:UES721402 UOI721399:UOO721402 UYE721399:UYK721402 VIA721399:VIG721402 VRW721399:VSC721402 WBS721399:WBY721402 WLO721399:WLU721402 WVK721399:WVQ721402 C786389:I786392 IY786935:JE786938 SU786935:TA786938 ACQ786935:ACW786938 AMM786935:AMS786938 AWI786935:AWO786938 BGE786935:BGK786938 BQA786935:BQG786938 BZW786935:CAC786938 CJS786935:CJY786938 CTO786935:CTU786938 DDK786935:DDQ786938 DNG786935:DNM786938 DXC786935:DXI786938 EGY786935:EHE786938 EQU786935:ERA786938 FAQ786935:FAW786938 FKM786935:FKS786938 FUI786935:FUO786938 GEE786935:GEK786938 GOA786935:GOG786938 GXW786935:GYC786938 HHS786935:HHY786938 HRO786935:HRU786938 IBK786935:IBQ786938 ILG786935:ILM786938 IVC786935:IVI786938 JEY786935:JFE786938 JOU786935:JPA786938 JYQ786935:JYW786938 KIM786935:KIS786938 KSI786935:KSO786938 LCE786935:LCK786938 LMA786935:LMG786938 LVW786935:LWC786938 MFS786935:MFY786938 MPO786935:MPU786938 MZK786935:MZQ786938 NJG786935:NJM786938 NTC786935:NTI786938 OCY786935:ODE786938 OMU786935:ONA786938 OWQ786935:OWW786938 PGM786935:PGS786938 PQI786935:PQO786938 QAE786935:QAK786938 QKA786935:QKG786938 QTW786935:QUC786938 RDS786935:RDY786938 RNO786935:RNU786938 RXK786935:RXQ786938 SHG786935:SHM786938 SRC786935:SRI786938 TAY786935:TBE786938 TKU786935:TLA786938 TUQ786935:TUW786938 UEM786935:UES786938 UOI786935:UOO786938 UYE786935:UYK786938 VIA786935:VIG786938 VRW786935:VSC786938 WBS786935:WBY786938 WLO786935:WLU786938 WVK786935:WVQ786938 C851925:I851928 IY852471:JE852474 SU852471:TA852474 ACQ852471:ACW852474 AMM852471:AMS852474 AWI852471:AWO852474 BGE852471:BGK852474 BQA852471:BQG852474 BZW852471:CAC852474 CJS852471:CJY852474 CTO852471:CTU852474 DDK852471:DDQ852474 DNG852471:DNM852474 DXC852471:DXI852474 EGY852471:EHE852474 EQU852471:ERA852474 FAQ852471:FAW852474 FKM852471:FKS852474 FUI852471:FUO852474 GEE852471:GEK852474 GOA852471:GOG852474 GXW852471:GYC852474 HHS852471:HHY852474 HRO852471:HRU852474 IBK852471:IBQ852474 ILG852471:ILM852474 IVC852471:IVI852474 JEY852471:JFE852474 JOU852471:JPA852474 JYQ852471:JYW852474 KIM852471:KIS852474 KSI852471:KSO852474 LCE852471:LCK852474 LMA852471:LMG852474 LVW852471:LWC852474 MFS852471:MFY852474 MPO852471:MPU852474 MZK852471:MZQ852474 NJG852471:NJM852474 NTC852471:NTI852474 OCY852471:ODE852474 OMU852471:ONA852474 OWQ852471:OWW852474 PGM852471:PGS852474 PQI852471:PQO852474 QAE852471:QAK852474 QKA852471:QKG852474 QTW852471:QUC852474 RDS852471:RDY852474 RNO852471:RNU852474 RXK852471:RXQ852474 SHG852471:SHM852474 SRC852471:SRI852474 TAY852471:TBE852474 TKU852471:TLA852474 TUQ852471:TUW852474 UEM852471:UES852474 UOI852471:UOO852474 UYE852471:UYK852474 VIA852471:VIG852474 VRW852471:VSC852474 WBS852471:WBY852474 WLO852471:WLU852474 WVK852471:WVQ852474 C917461:I917464 IY918007:JE918010 SU918007:TA918010 ACQ918007:ACW918010 AMM918007:AMS918010 AWI918007:AWO918010 BGE918007:BGK918010 BQA918007:BQG918010 BZW918007:CAC918010 CJS918007:CJY918010 CTO918007:CTU918010 DDK918007:DDQ918010 DNG918007:DNM918010 DXC918007:DXI918010 EGY918007:EHE918010 EQU918007:ERA918010 FAQ918007:FAW918010 FKM918007:FKS918010 FUI918007:FUO918010 GEE918007:GEK918010 GOA918007:GOG918010 GXW918007:GYC918010 HHS918007:HHY918010 HRO918007:HRU918010 IBK918007:IBQ918010 ILG918007:ILM918010 IVC918007:IVI918010 JEY918007:JFE918010 JOU918007:JPA918010 JYQ918007:JYW918010 KIM918007:KIS918010 KSI918007:KSO918010 LCE918007:LCK918010 LMA918007:LMG918010 LVW918007:LWC918010 MFS918007:MFY918010 MPO918007:MPU918010 MZK918007:MZQ918010 NJG918007:NJM918010 NTC918007:NTI918010 OCY918007:ODE918010 OMU918007:ONA918010 OWQ918007:OWW918010 PGM918007:PGS918010 PQI918007:PQO918010 QAE918007:QAK918010 QKA918007:QKG918010 QTW918007:QUC918010 RDS918007:RDY918010 RNO918007:RNU918010 RXK918007:RXQ918010 SHG918007:SHM918010 SRC918007:SRI918010 TAY918007:TBE918010 TKU918007:TLA918010 TUQ918007:TUW918010 UEM918007:UES918010 UOI918007:UOO918010 UYE918007:UYK918010 VIA918007:VIG918010 VRW918007:VSC918010 WBS918007:WBY918010 WLO918007:WLU918010 WVK918007:WVQ918010 C982997:I983000 IY983543:JE983546 SU983543:TA983546 ACQ983543:ACW983546 AMM983543:AMS983546 AWI983543:AWO983546 BGE983543:BGK983546 BQA983543:BQG983546 BZW983543:CAC983546 CJS983543:CJY983546 CTO983543:CTU983546 DDK983543:DDQ983546 DNG983543:DNM983546 DXC983543:DXI983546 EGY983543:EHE983546 EQU983543:ERA983546 FAQ983543:FAW983546 FKM983543:FKS983546 FUI983543:FUO983546 GEE983543:GEK983546 GOA983543:GOG983546 GXW983543:GYC983546 HHS983543:HHY983546 HRO983543:HRU983546 IBK983543:IBQ983546 ILG983543:ILM983546 IVC983543:IVI983546 JEY983543:JFE983546 JOU983543:JPA983546 JYQ983543:JYW983546 KIM983543:KIS983546 KSI983543:KSO983546 LCE983543:LCK983546 LMA983543:LMG983546 LVW983543:LWC983546 MFS983543:MFY983546 MPO983543:MPU983546 MZK983543:MZQ983546 NJG983543:NJM983546 NTC983543:NTI983546 OCY983543:ODE983546 OMU983543:ONA983546 OWQ983543:OWW983546 PGM983543:PGS983546 PQI983543:PQO983546 QAE983543:QAK983546 QKA983543:QKG983546 QTW983543:QUC983546 RDS983543:RDY983546 RNO983543:RNU983546 RXK983543:RXQ983546 SHG983543:SHM983546 SRC983543:SRI983546 TAY983543:TBE983546 TKU983543:TLA983546 TUQ983543:TUW983546 UEM983543:UES983546 UOI983543:UOO983546 UYE983543:UYK983546 VIA983543:VIG983546 VRW983543:VSC983546 WBS983543:WBY983546 WLO983543:WLU983546 WVK983543:WVQ983546 C65505:I65506 IY66051:JE66052 SU66051:TA66052 ACQ66051:ACW66052 AMM66051:AMS66052 AWI66051:AWO66052 BGE66051:BGK66052 BQA66051:BQG66052 BZW66051:CAC66052 CJS66051:CJY66052 CTO66051:CTU66052 DDK66051:DDQ66052 DNG66051:DNM66052 DXC66051:DXI66052 EGY66051:EHE66052 EQU66051:ERA66052 FAQ66051:FAW66052 FKM66051:FKS66052 FUI66051:FUO66052 GEE66051:GEK66052 GOA66051:GOG66052 GXW66051:GYC66052 HHS66051:HHY66052 HRO66051:HRU66052 IBK66051:IBQ66052 ILG66051:ILM66052 IVC66051:IVI66052 JEY66051:JFE66052 JOU66051:JPA66052 JYQ66051:JYW66052 KIM66051:KIS66052 KSI66051:KSO66052 LCE66051:LCK66052 LMA66051:LMG66052 LVW66051:LWC66052 MFS66051:MFY66052 MPO66051:MPU66052 MZK66051:MZQ66052 NJG66051:NJM66052 NTC66051:NTI66052 OCY66051:ODE66052 OMU66051:ONA66052 OWQ66051:OWW66052 PGM66051:PGS66052 PQI66051:PQO66052 QAE66051:QAK66052 QKA66051:QKG66052 QTW66051:QUC66052 RDS66051:RDY66052 RNO66051:RNU66052 RXK66051:RXQ66052 SHG66051:SHM66052 SRC66051:SRI66052 TAY66051:TBE66052 TKU66051:TLA66052 TUQ66051:TUW66052 UEM66051:UES66052 UOI66051:UOO66052 UYE66051:UYK66052 VIA66051:VIG66052 VRW66051:VSC66052 WBS66051:WBY66052 WLO66051:WLU66052 WVK66051:WVQ66052 C131041:I131042 IY131587:JE131588 SU131587:TA131588 ACQ131587:ACW131588 AMM131587:AMS131588 AWI131587:AWO131588 BGE131587:BGK131588 BQA131587:BQG131588 BZW131587:CAC131588 CJS131587:CJY131588 CTO131587:CTU131588 DDK131587:DDQ131588 DNG131587:DNM131588 DXC131587:DXI131588 EGY131587:EHE131588 EQU131587:ERA131588 FAQ131587:FAW131588 FKM131587:FKS131588 FUI131587:FUO131588 GEE131587:GEK131588 GOA131587:GOG131588 GXW131587:GYC131588 HHS131587:HHY131588 HRO131587:HRU131588 IBK131587:IBQ131588 ILG131587:ILM131588 IVC131587:IVI131588 JEY131587:JFE131588 JOU131587:JPA131588 JYQ131587:JYW131588 KIM131587:KIS131588 KSI131587:KSO131588 LCE131587:LCK131588 LMA131587:LMG131588 LVW131587:LWC131588 MFS131587:MFY131588 MPO131587:MPU131588 MZK131587:MZQ131588 NJG131587:NJM131588 NTC131587:NTI131588 OCY131587:ODE131588 OMU131587:ONA131588 OWQ131587:OWW131588 PGM131587:PGS131588 PQI131587:PQO131588 QAE131587:QAK131588 QKA131587:QKG131588 QTW131587:QUC131588 RDS131587:RDY131588 RNO131587:RNU131588 RXK131587:RXQ131588 SHG131587:SHM131588 SRC131587:SRI131588 TAY131587:TBE131588 TKU131587:TLA131588 TUQ131587:TUW131588 UEM131587:UES131588 UOI131587:UOO131588 UYE131587:UYK131588 VIA131587:VIG131588 VRW131587:VSC131588 WBS131587:WBY131588 WLO131587:WLU131588 WVK131587:WVQ131588 C196577:I196578 IY197123:JE197124 SU197123:TA197124 ACQ197123:ACW197124 AMM197123:AMS197124 AWI197123:AWO197124 BGE197123:BGK197124 BQA197123:BQG197124 BZW197123:CAC197124 CJS197123:CJY197124 CTO197123:CTU197124 DDK197123:DDQ197124 DNG197123:DNM197124 DXC197123:DXI197124 EGY197123:EHE197124 EQU197123:ERA197124 FAQ197123:FAW197124 FKM197123:FKS197124 FUI197123:FUO197124 GEE197123:GEK197124 GOA197123:GOG197124 GXW197123:GYC197124 HHS197123:HHY197124 HRO197123:HRU197124 IBK197123:IBQ197124 ILG197123:ILM197124 IVC197123:IVI197124 JEY197123:JFE197124 JOU197123:JPA197124 JYQ197123:JYW197124 KIM197123:KIS197124 KSI197123:KSO197124 LCE197123:LCK197124 LMA197123:LMG197124 LVW197123:LWC197124 MFS197123:MFY197124 MPO197123:MPU197124 MZK197123:MZQ197124 NJG197123:NJM197124 NTC197123:NTI197124 OCY197123:ODE197124 OMU197123:ONA197124 OWQ197123:OWW197124 PGM197123:PGS197124 PQI197123:PQO197124 QAE197123:QAK197124 QKA197123:QKG197124 QTW197123:QUC197124 RDS197123:RDY197124 RNO197123:RNU197124 RXK197123:RXQ197124 SHG197123:SHM197124 SRC197123:SRI197124 TAY197123:TBE197124 TKU197123:TLA197124 TUQ197123:TUW197124 UEM197123:UES197124 UOI197123:UOO197124 UYE197123:UYK197124 VIA197123:VIG197124 VRW197123:VSC197124 WBS197123:WBY197124 WLO197123:WLU197124 WVK197123:WVQ197124 C262113:I262114 IY262659:JE262660 SU262659:TA262660 ACQ262659:ACW262660 AMM262659:AMS262660 AWI262659:AWO262660 BGE262659:BGK262660 BQA262659:BQG262660 BZW262659:CAC262660 CJS262659:CJY262660 CTO262659:CTU262660 DDK262659:DDQ262660 DNG262659:DNM262660 DXC262659:DXI262660 EGY262659:EHE262660 EQU262659:ERA262660 FAQ262659:FAW262660 FKM262659:FKS262660 FUI262659:FUO262660 GEE262659:GEK262660 GOA262659:GOG262660 GXW262659:GYC262660 HHS262659:HHY262660 HRO262659:HRU262660 IBK262659:IBQ262660 ILG262659:ILM262660 IVC262659:IVI262660 JEY262659:JFE262660 JOU262659:JPA262660 JYQ262659:JYW262660 KIM262659:KIS262660 KSI262659:KSO262660 LCE262659:LCK262660 LMA262659:LMG262660 LVW262659:LWC262660 MFS262659:MFY262660 MPO262659:MPU262660 MZK262659:MZQ262660 NJG262659:NJM262660 NTC262659:NTI262660 OCY262659:ODE262660 OMU262659:ONA262660 OWQ262659:OWW262660 PGM262659:PGS262660 PQI262659:PQO262660 QAE262659:QAK262660 QKA262659:QKG262660 QTW262659:QUC262660 RDS262659:RDY262660 RNO262659:RNU262660 RXK262659:RXQ262660 SHG262659:SHM262660 SRC262659:SRI262660 TAY262659:TBE262660 TKU262659:TLA262660 TUQ262659:TUW262660 UEM262659:UES262660 UOI262659:UOO262660 UYE262659:UYK262660 VIA262659:VIG262660 VRW262659:VSC262660 WBS262659:WBY262660 WLO262659:WLU262660 WVK262659:WVQ262660 C327649:I327650 IY328195:JE328196 SU328195:TA328196 ACQ328195:ACW328196 AMM328195:AMS328196 AWI328195:AWO328196 BGE328195:BGK328196 BQA328195:BQG328196 BZW328195:CAC328196 CJS328195:CJY328196 CTO328195:CTU328196 DDK328195:DDQ328196 DNG328195:DNM328196 DXC328195:DXI328196 EGY328195:EHE328196 EQU328195:ERA328196 FAQ328195:FAW328196 FKM328195:FKS328196 FUI328195:FUO328196 GEE328195:GEK328196 GOA328195:GOG328196 GXW328195:GYC328196 HHS328195:HHY328196 HRO328195:HRU328196 IBK328195:IBQ328196 ILG328195:ILM328196 IVC328195:IVI328196 JEY328195:JFE328196 JOU328195:JPA328196 JYQ328195:JYW328196 KIM328195:KIS328196 KSI328195:KSO328196 LCE328195:LCK328196 LMA328195:LMG328196 LVW328195:LWC328196 MFS328195:MFY328196 MPO328195:MPU328196 MZK328195:MZQ328196 NJG328195:NJM328196 NTC328195:NTI328196 OCY328195:ODE328196 OMU328195:ONA328196 OWQ328195:OWW328196 PGM328195:PGS328196 PQI328195:PQO328196 QAE328195:QAK328196 QKA328195:QKG328196 QTW328195:QUC328196 RDS328195:RDY328196 RNO328195:RNU328196 RXK328195:RXQ328196 SHG328195:SHM328196 SRC328195:SRI328196 TAY328195:TBE328196 TKU328195:TLA328196 TUQ328195:TUW328196 UEM328195:UES328196 UOI328195:UOO328196 UYE328195:UYK328196 VIA328195:VIG328196 VRW328195:VSC328196 WBS328195:WBY328196 WLO328195:WLU328196 WVK328195:WVQ328196 C393185:I393186 IY393731:JE393732 SU393731:TA393732 ACQ393731:ACW393732 AMM393731:AMS393732 AWI393731:AWO393732 BGE393731:BGK393732 BQA393731:BQG393732 BZW393731:CAC393732 CJS393731:CJY393732 CTO393731:CTU393732 DDK393731:DDQ393732 DNG393731:DNM393732 DXC393731:DXI393732 EGY393731:EHE393732 EQU393731:ERA393732 FAQ393731:FAW393732 FKM393731:FKS393732 FUI393731:FUO393732 GEE393731:GEK393732 GOA393731:GOG393732 GXW393731:GYC393732 HHS393731:HHY393732 HRO393731:HRU393732 IBK393731:IBQ393732 ILG393731:ILM393732 IVC393731:IVI393732 JEY393731:JFE393732 JOU393731:JPA393732 JYQ393731:JYW393732 KIM393731:KIS393732 KSI393731:KSO393732 LCE393731:LCK393732 LMA393731:LMG393732 LVW393731:LWC393732 MFS393731:MFY393732 MPO393731:MPU393732 MZK393731:MZQ393732 NJG393731:NJM393732 NTC393731:NTI393732 OCY393731:ODE393732 OMU393731:ONA393732 OWQ393731:OWW393732 PGM393731:PGS393732 PQI393731:PQO393732 QAE393731:QAK393732 QKA393731:QKG393732 QTW393731:QUC393732 RDS393731:RDY393732 RNO393731:RNU393732 RXK393731:RXQ393732 SHG393731:SHM393732 SRC393731:SRI393732 TAY393731:TBE393732 TKU393731:TLA393732 TUQ393731:TUW393732 UEM393731:UES393732 UOI393731:UOO393732 UYE393731:UYK393732 VIA393731:VIG393732 VRW393731:VSC393732 WBS393731:WBY393732 WLO393731:WLU393732 WVK393731:WVQ393732 C458721:I458722 IY459267:JE459268 SU459267:TA459268 ACQ459267:ACW459268 AMM459267:AMS459268 AWI459267:AWO459268 BGE459267:BGK459268 BQA459267:BQG459268 BZW459267:CAC459268 CJS459267:CJY459268 CTO459267:CTU459268 DDK459267:DDQ459268 DNG459267:DNM459268 DXC459267:DXI459268 EGY459267:EHE459268 EQU459267:ERA459268 FAQ459267:FAW459268 FKM459267:FKS459268 FUI459267:FUO459268 GEE459267:GEK459268 GOA459267:GOG459268 GXW459267:GYC459268 HHS459267:HHY459268 HRO459267:HRU459268 IBK459267:IBQ459268 ILG459267:ILM459268 IVC459267:IVI459268 JEY459267:JFE459268 JOU459267:JPA459268 JYQ459267:JYW459268 KIM459267:KIS459268 KSI459267:KSO459268 LCE459267:LCK459268 LMA459267:LMG459268 LVW459267:LWC459268 MFS459267:MFY459268 MPO459267:MPU459268 MZK459267:MZQ459268 NJG459267:NJM459268 NTC459267:NTI459268 OCY459267:ODE459268 OMU459267:ONA459268 OWQ459267:OWW459268 PGM459267:PGS459268 PQI459267:PQO459268 QAE459267:QAK459268 QKA459267:QKG459268 QTW459267:QUC459268 RDS459267:RDY459268 RNO459267:RNU459268 RXK459267:RXQ459268 SHG459267:SHM459268 SRC459267:SRI459268 TAY459267:TBE459268 TKU459267:TLA459268 TUQ459267:TUW459268 UEM459267:UES459268 UOI459267:UOO459268 UYE459267:UYK459268 VIA459267:VIG459268 VRW459267:VSC459268 WBS459267:WBY459268 WLO459267:WLU459268 WVK459267:WVQ459268 C524257:I524258 IY524803:JE524804 SU524803:TA524804 ACQ524803:ACW524804 AMM524803:AMS524804 AWI524803:AWO524804 BGE524803:BGK524804 BQA524803:BQG524804 BZW524803:CAC524804 CJS524803:CJY524804 CTO524803:CTU524804 DDK524803:DDQ524804 DNG524803:DNM524804 DXC524803:DXI524804 EGY524803:EHE524804 EQU524803:ERA524804 FAQ524803:FAW524804 FKM524803:FKS524804 FUI524803:FUO524804 GEE524803:GEK524804 GOA524803:GOG524804 GXW524803:GYC524804 HHS524803:HHY524804 HRO524803:HRU524804 IBK524803:IBQ524804 ILG524803:ILM524804 IVC524803:IVI524804 JEY524803:JFE524804 JOU524803:JPA524804 JYQ524803:JYW524804 KIM524803:KIS524804 KSI524803:KSO524804 LCE524803:LCK524804 LMA524803:LMG524804 LVW524803:LWC524804 MFS524803:MFY524804 MPO524803:MPU524804 MZK524803:MZQ524804 NJG524803:NJM524804 NTC524803:NTI524804 OCY524803:ODE524804 OMU524803:ONA524804 OWQ524803:OWW524804 PGM524803:PGS524804 PQI524803:PQO524804 QAE524803:QAK524804 QKA524803:QKG524804 QTW524803:QUC524804 RDS524803:RDY524804 RNO524803:RNU524804 RXK524803:RXQ524804 SHG524803:SHM524804 SRC524803:SRI524804 TAY524803:TBE524804 TKU524803:TLA524804 TUQ524803:TUW524804 UEM524803:UES524804 UOI524803:UOO524804 UYE524803:UYK524804 VIA524803:VIG524804 VRW524803:VSC524804 WBS524803:WBY524804 WLO524803:WLU524804 WVK524803:WVQ524804 C589793:I589794 IY590339:JE590340 SU590339:TA590340 ACQ590339:ACW590340 AMM590339:AMS590340 AWI590339:AWO590340 BGE590339:BGK590340 BQA590339:BQG590340 BZW590339:CAC590340 CJS590339:CJY590340 CTO590339:CTU590340 DDK590339:DDQ590340 DNG590339:DNM590340 DXC590339:DXI590340 EGY590339:EHE590340 EQU590339:ERA590340 FAQ590339:FAW590340 FKM590339:FKS590340 FUI590339:FUO590340 GEE590339:GEK590340 GOA590339:GOG590340 GXW590339:GYC590340 HHS590339:HHY590340 HRO590339:HRU590340 IBK590339:IBQ590340 ILG590339:ILM590340 IVC590339:IVI590340 JEY590339:JFE590340 JOU590339:JPA590340 JYQ590339:JYW590340 KIM590339:KIS590340 KSI590339:KSO590340 LCE590339:LCK590340 LMA590339:LMG590340 LVW590339:LWC590340 MFS590339:MFY590340 MPO590339:MPU590340 MZK590339:MZQ590340 NJG590339:NJM590340 NTC590339:NTI590340 OCY590339:ODE590340 OMU590339:ONA590340 OWQ590339:OWW590340 PGM590339:PGS590340 PQI590339:PQO590340 QAE590339:QAK590340 QKA590339:QKG590340 QTW590339:QUC590340 RDS590339:RDY590340 RNO590339:RNU590340 RXK590339:RXQ590340 SHG590339:SHM590340 SRC590339:SRI590340 TAY590339:TBE590340 TKU590339:TLA590340 TUQ590339:TUW590340 UEM590339:UES590340 UOI590339:UOO590340 UYE590339:UYK590340 VIA590339:VIG590340 VRW590339:VSC590340 WBS590339:WBY590340 WLO590339:WLU590340 WVK590339:WVQ590340 C655329:I655330 IY655875:JE655876 SU655875:TA655876 ACQ655875:ACW655876 AMM655875:AMS655876 AWI655875:AWO655876 BGE655875:BGK655876 BQA655875:BQG655876 BZW655875:CAC655876 CJS655875:CJY655876 CTO655875:CTU655876 DDK655875:DDQ655876 DNG655875:DNM655876 DXC655875:DXI655876 EGY655875:EHE655876 EQU655875:ERA655876 FAQ655875:FAW655876 FKM655875:FKS655876 FUI655875:FUO655876 GEE655875:GEK655876 GOA655875:GOG655876 GXW655875:GYC655876 HHS655875:HHY655876 HRO655875:HRU655876 IBK655875:IBQ655876 ILG655875:ILM655876 IVC655875:IVI655876 JEY655875:JFE655876 JOU655875:JPA655876 JYQ655875:JYW655876 KIM655875:KIS655876 KSI655875:KSO655876 LCE655875:LCK655876 LMA655875:LMG655876 LVW655875:LWC655876 MFS655875:MFY655876 MPO655875:MPU655876 MZK655875:MZQ655876 NJG655875:NJM655876 NTC655875:NTI655876 OCY655875:ODE655876 OMU655875:ONA655876 OWQ655875:OWW655876 PGM655875:PGS655876 PQI655875:PQO655876 QAE655875:QAK655876 QKA655875:QKG655876 QTW655875:QUC655876 RDS655875:RDY655876 RNO655875:RNU655876 RXK655875:RXQ655876 SHG655875:SHM655876 SRC655875:SRI655876 TAY655875:TBE655876 TKU655875:TLA655876 TUQ655875:TUW655876 UEM655875:UES655876 UOI655875:UOO655876 UYE655875:UYK655876 VIA655875:VIG655876 VRW655875:VSC655876 WBS655875:WBY655876 WLO655875:WLU655876 WVK655875:WVQ655876 C720865:I720866 IY721411:JE721412 SU721411:TA721412 ACQ721411:ACW721412 AMM721411:AMS721412 AWI721411:AWO721412 BGE721411:BGK721412 BQA721411:BQG721412 BZW721411:CAC721412 CJS721411:CJY721412 CTO721411:CTU721412 DDK721411:DDQ721412 DNG721411:DNM721412 DXC721411:DXI721412 EGY721411:EHE721412 EQU721411:ERA721412 FAQ721411:FAW721412 FKM721411:FKS721412 FUI721411:FUO721412 GEE721411:GEK721412 GOA721411:GOG721412 GXW721411:GYC721412 HHS721411:HHY721412 HRO721411:HRU721412 IBK721411:IBQ721412 ILG721411:ILM721412 IVC721411:IVI721412 JEY721411:JFE721412 JOU721411:JPA721412 JYQ721411:JYW721412 KIM721411:KIS721412 KSI721411:KSO721412 LCE721411:LCK721412 LMA721411:LMG721412 LVW721411:LWC721412 MFS721411:MFY721412 MPO721411:MPU721412 MZK721411:MZQ721412 NJG721411:NJM721412 NTC721411:NTI721412 OCY721411:ODE721412 OMU721411:ONA721412 OWQ721411:OWW721412 PGM721411:PGS721412 PQI721411:PQO721412 QAE721411:QAK721412 QKA721411:QKG721412 QTW721411:QUC721412 RDS721411:RDY721412 RNO721411:RNU721412 RXK721411:RXQ721412 SHG721411:SHM721412 SRC721411:SRI721412 TAY721411:TBE721412 TKU721411:TLA721412 TUQ721411:TUW721412 UEM721411:UES721412 UOI721411:UOO721412 UYE721411:UYK721412 VIA721411:VIG721412 VRW721411:VSC721412 WBS721411:WBY721412 WLO721411:WLU721412 WVK721411:WVQ721412 C786401:I786402 IY786947:JE786948 SU786947:TA786948 ACQ786947:ACW786948 AMM786947:AMS786948 AWI786947:AWO786948 BGE786947:BGK786948 BQA786947:BQG786948 BZW786947:CAC786948 CJS786947:CJY786948 CTO786947:CTU786948 DDK786947:DDQ786948 DNG786947:DNM786948 DXC786947:DXI786948 EGY786947:EHE786948 EQU786947:ERA786948 FAQ786947:FAW786948 FKM786947:FKS786948 FUI786947:FUO786948 GEE786947:GEK786948 GOA786947:GOG786948 GXW786947:GYC786948 HHS786947:HHY786948 HRO786947:HRU786948 IBK786947:IBQ786948 ILG786947:ILM786948 IVC786947:IVI786948 JEY786947:JFE786948 JOU786947:JPA786948 JYQ786947:JYW786948 KIM786947:KIS786948 KSI786947:KSO786948 LCE786947:LCK786948 LMA786947:LMG786948 LVW786947:LWC786948 MFS786947:MFY786948 MPO786947:MPU786948 MZK786947:MZQ786948 NJG786947:NJM786948 NTC786947:NTI786948 OCY786947:ODE786948 OMU786947:ONA786948 OWQ786947:OWW786948 PGM786947:PGS786948 PQI786947:PQO786948 QAE786947:QAK786948 QKA786947:QKG786948 QTW786947:QUC786948 RDS786947:RDY786948 RNO786947:RNU786948 RXK786947:RXQ786948 SHG786947:SHM786948 SRC786947:SRI786948 TAY786947:TBE786948 TKU786947:TLA786948 TUQ786947:TUW786948 UEM786947:UES786948 UOI786947:UOO786948 UYE786947:UYK786948 VIA786947:VIG786948 VRW786947:VSC786948 WBS786947:WBY786948 WLO786947:WLU786948 WVK786947:WVQ786948 C851937:I851938 IY852483:JE852484 SU852483:TA852484 ACQ852483:ACW852484 AMM852483:AMS852484 AWI852483:AWO852484 BGE852483:BGK852484 BQA852483:BQG852484 BZW852483:CAC852484 CJS852483:CJY852484 CTO852483:CTU852484 DDK852483:DDQ852484 DNG852483:DNM852484 DXC852483:DXI852484 EGY852483:EHE852484 EQU852483:ERA852484 FAQ852483:FAW852484 FKM852483:FKS852484 FUI852483:FUO852484 GEE852483:GEK852484 GOA852483:GOG852484 GXW852483:GYC852484 HHS852483:HHY852484 HRO852483:HRU852484 IBK852483:IBQ852484 ILG852483:ILM852484 IVC852483:IVI852484 JEY852483:JFE852484 JOU852483:JPA852484 JYQ852483:JYW852484 KIM852483:KIS852484 KSI852483:KSO852484 LCE852483:LCK852484 LMA852483:LMG852484 LVW852483:LWC852484 MFS852483:MFY852484 MPO852483:MPU852484 MZK852483:MZQ852484 NJG852483:NJM852484 NTC852483:NTI852484 OCY852483:ODE852484 OMU852483:ONA852484 OWQ852483:OWW852484 PGM852483:PGS852484 PQI852483:PQO852484 QAE852483:QAK852484 QKA852483:QKG852484 QTW852483:QUC852484 RDS852483:RDY852484 RNO852483:RNU852484 RXK852483:RXQ852484 SHG852483:SHM852484 SRC852483:SRI852484 TAY852483:TBE852484 TKU852483:TLA852484 TUQ852483:TUW852484 UEM852483:UES852484 UOI852483:UOO852484 UYE852483:UYK852484 VIA852483:VIG852484 VRW852483:VSC852484 WBS852483:WBY852484 WLO852483:WLU852484 WVK852483:WVQ852484 C917473:I917474 IY918019:JE918020 SU918019:TA918020 ACQ918019:ACW918020 AMM918019:AMS918020 AWI918019:AWO918020 BGE918019:BGK918020 BQA918019:BQG918020 BZW918019:CAC918020 CJS918019:CJY918020 CTO918019:CTU918020 DDK918019:DDQ918020 DNG918019:DNM918020 DXC918019:DXI918020 EGY918019:EHE918020 EQU918019:ERA918020 FAQ918019:FAW918020 FKM918019:FKS918020 FUI918019:FUO918020 GEE918019:GEK918020 GOA918019:GOG918020 GXW918019:GYC918020 HHS918019:HHY918020 HRO918019:HRU918020 IBK918019:IBQ918020 ILG918019:ILM918020 IVC918019:IVI918020 JEY918019:JFE918020 JOU918019:JPA918020 JYQ918019:JYW918020 KIM918019:KIS918020 KSI918019:KSO918020 LCE918019:LCK918020 LMA918019:LMG918020 LVW918019:LWC918020 MFS918019:MFY918020 MPO918019:MPU918020 MZK918019:MZQ918020 NJG918019:NJM918020 NTC918019:NTI918020 OCY918019:ODE918020 OMU918019:ONA918020 OWQ918019:OWW918020 PGM918019:PGS918020 PQI918019:PQO918020 QAE918019:QAK918020 QKA918019:QKG918020 QTW918019:QUC918020 RDS918019:RDY918020 RNO918019:RNU918020 RXK918019:RXQ918020 SHG918019:SHM918020 SRC918019:SRI918020 TAY918019:TBE918020 TKU918019:TLA918020 TUQ918019:TUW918020 UEM918019:UES918020 UOI918019:UOO918020 UYE918019:UYK918020 VIA918019:VIG918020 VRW918019:VSC918020 WBS918019:WBY918020 WLO918019:WLU918020 WVK918019:WVQ918020 C983009:I983010 IY983555:JE983556 SU983555:TA983556 ACQ983555:ACW983556 AMM983555:AMS983556 AWI983555:AWO983556 BGE983555:BGK983556 BQA983555:BQG983556 BZW983555:CAC983556 CJS983555:CJY983556 CTO983555:CTU983556 DDK983555:DDQ983556 DNG983555:DNM983556 DXC983555:DXI983556 EGY983555:EHE983556 EQU983555:ERA983556 FAQ983555:FAW983556 FKM983555:FKS983556 FUI983555:FUO983556 GEE983555:GEK983556 GOA983555:GOG983556 GXW983555:GYC983556 HHS983555:HHY983556 HRO983555:HRU983556 IBK983555:IBQ983556 ILG983555:ILM983556 IVC983555:IVI983556 JEY983555:JFE983556 JOU983555:JPA983556 JYQ983555:JYW983556 KIM983555:KIS983556 KSI983555:KSO983556 LCE983555:LCK983556 LMA983555:LMG983556 LVW983555:LWC983556 MFS983555:MFY983556 MPO983555:MPU983556 MZK983555:MZQ983556 NJG983555:NJM983556 NTC983555:NTI983556 OCY983555:ODE983556 OMU983555:ONA983556 OWQ983555:OWW983556 PGM983555:PGS983556 PQI983555:PQO983556 QAE983555:QAK983556 QKA983555:QKG983556 QTW983555:QUC983556 RDS983555:RDY983556 RNO983555:RNU983556 RXK983555:RXQ983556 SHG983555:SHM983556 SRC983555:SRI983556 TAY983555:TBE983556 TKU983555:TLA983556 TUQ983555:TUW983556 UEM983555:UES983556 UOI983555:UOO983556 UYE983555:UYK983556 VIA983555:VIG983556 VRW983555:VSC983556 WBS983555:WBY983556 WLO983555:WLU983556 WVK983555:WVQ983556 C65515:I65523 IY66061:JE66069 SU66061:TA66069 ACQ66061:ACW66069 AMM66061:AMS66069 AWI66061:AWO66069 BGE66061:BGK66069 BQA66061:BQG66069 BZW66061:CAC66069 CJS66061:CJY66069 CTO66061:CTU66069 DDK66061:DDQ66069 DNG66061:DNM66069 DXC66061:DXI66069 EGY66061:EHE66069 EQU66061:ERA66069 FAQ66061:FAW66069 FKM66061:FKS66069 FUI66061:FUO66069 GEE66061:GEK66069 GOA66061:GOG66069 GXW66061:GYC66069 HHS66061:HHY66069 HRO66061:HRU66069 IBK66061:IBQ66069 ILG66061:ILM66069 IVC66061:IVI66069 JEY66061:JFE66069 JOU66061:JPA66069 JYQ66061:JYW66069 KIM66061:KIS66069 KSI66061:KSO66069 LCE66061:LCK66069 LMA66061:LMG66069 LVW66061:LWC66069 MFS66061:MFY66069 MPO66061:MPU66069 MZK66061:MZQ66069 NJG66061:NJM66069 NTC66061:NTI66069 OCY66061:ODE66069 OMU66061:ONA66069 OWQ66061:OWW66069 PGM66061:PGS66069 PQI66061:PQO66069 QAE66061:QAK66069 QKA66061:QKG66069 QTW66061:QUC66069 RDS66061:RDY66069 RNO66061:RNU66069 RXK66061:RXQ66069 SHG66061:SHM66069 SRC66061:SRI66069 TAY66061:TBE66069 TKU66061:TLA66069 TUQ66061:TUW66069 UEM66061:UES66069 UOI66061:UOO66069 UYE66061:UYK66069 VIA66061:VIG66069 VRW66061:VSC66069 WBS66061:WBY66069 WLO66061:WLU66069 WVK66061:WVQ66069 C131051:I131059 IY131597:JE131605 SU131597:TA131605 ACQ131597:ACW131605 AMM131597:AMS131605 AWI131597:AWO131605 BGE131597:BGK131605 BQA131597:BQG131605 BZW131597:CAC131605 CJS131597:CJY131605 CTO131597:CTU131605 DDK131597:DDQ131605 DNG131597:DNM131605 DXC131597:DXI131605 EGY131597:EHE131605 EQU131597:ERA131605 FAQ131597:FAW131605 FKM131597:FKS131605 FUI131597:FUO131605 GEE131597:GEK131605 GOA131597:GOG131605 GXW131597:GYC131605 HHS131597:HHY131605 HRO131597:HRU131605 IBK131597:IBQ131605 ILG131597:ILM131605 IVC131597:IVI131605 JEY131597:JFE131605 JOU131597:JPA131605 JYQ131597:JYW131605 KIM131597:KIS131605 KSI131597:KSO131605 LCE131597:LCK131605 LMA131597:LMG131605 LVW131597:LWC131605 MFS131597:MFY131605 MPO131597:MPU131605 MZK131597:MZQ131605 NJG131597:NJM131605 NTC131597:NTI131605 OCY131597:ODE131605 OMU131597:ONA131605 OWQ131597:OWW131605 PGM131597:PGS131605 PQI131597:PQO131605 QAE131597:QAK131605 QKA131597:QKG131605 QTW131597:QUC131605 RDS131597:RDY131605 RNO131597:RNU131605 RXK131597:RXQ131605 SHG131597:SHM131605 SRC131597:SRI131605 TAY131597:TBE131605 TKU131597:TLA131605 TUQ131597:TUW131605 UEM131597:UES131605 UOI131597:UOO131605 UYE131597:UYK131605 VIA131597:VIG131605 VRW131597:VSC131605 WBS131597:WBY131605 WLO131597:WLU131605 WVK131597:WVQ131605 C196587:I196595 IY197133:JE197141 SU197133:TA197141 ACQ197133:ACW197141 AMM197133:AMS197141 AWI197133:AWO197141 BGE197133:BGK197141 BQA197133:BQG197141 BZW197133:CAC197141 CJS197133:CJY197141 CTO197133:CTU197141 DDK197133:DDQ197141 DNG197133:DNM197141 DXC197133:DXI197141 EGY197133:EHE197141 EQU197133:ERA197141 FAQ197133:FAW197141 FKM197133:FKS197141 FUI197133:FUO197141 GEE197133:GEK197141 GOA197133:GOG197141 GXW197133:GYC197141 HHS197133:HHY197141 HRO197133:HRU197141 IBK197133:IBQ197141 ILG197133:ILM197141 IVC197133:IVI197141 JEY197133:JFE197141 JOU197133:JPA197141 JYQ197133:JYW197141 KIM197133:KIS197141 KSI197133:KSO197141 LCE197133:LCK197141 LMA197133:LMG197141 LVW197133:LWC197141 MFS197133:MFY197141 MPO197133:MPU197141 MZK197133:MZQ197141 NJG197133:NJM197141 NTC197133:NTI197141 OCY197133:ODE197141 OMU197133:ONA197141 OWQ197133:OWW197141 PGM197133:PGS197141 PQI197133:PQO197141 QAE197133:QAK197141 QKA197133:QKG197141 QTW197133:QUC197141 RDS197133:RDY197141 RNO197133:RNU197141 RXK197133:RXQ197141 SHG197133:SHM197141 SRC197133:SRI197141 TAY197133:TBE197141 TKU197133:TLA197141 TUQ197133:TUW197141 UEM197133:UES197141 UOI197133:UOO197141 UYE197133:UYK197141 VIA197133:VIG197141 VRW197133:VSC197141 WBS197133:WBY197141 WLO197133:WLU197141 WVK197133:WVQ197141 C262123:I262131 IY262669:JE262677 SU262669:TA262677 ACQ262669:ACW262677 AMM262669:AMS262677 AWI262669:AWO262677 BGE262669:BGK262677 BQA262669:BQG262677 BZW262669:CAC262677 CJS262669:CJY262677 CTO262669:CTU262677 DDK262669:DDQ262677 DNG262669:DNM262677 DXC262669:DXI262677 EGY262669:EHE262677 EQU262669:ERA262677 FAQ262669:FAW262677 FKM262669:FKS262677 FUI262669:FUO262677 GEE262669:GEK262677 GOA262669:GOG262677 GXW262669:GYC262677 HHS262669:HHY262677 HRO262669:HRU262677 IBK262669:IBQ262677 ILG262669:ILM262677 IVC262669:IVI262677 JEY262669:JFE262677 JOU262669:JPA262677 JYQ262669:JYW262677 KIM262669:KIS262677 KSI262669:KSO262677 LCE262669:LCK262677 LMA262669:LMG262677 LVW262669:LWC262677 MFS262669:MFY262677 MPO262669:MPU262677 MZK262669:MZQ262677 NJG262669:NJM262677 NTC262669:NTI262677 OCY262669:ODE262677 OMU262669:ONA262677 OWQ262669:OWW262677 PGM262669:PGS262677 PQI262669:PQO262677 QAE262669:QAK262677 QKA262669:QKG262677 QTW262669:QUC262677 RDS262669:RDY262677 RNO262669:RNU262677 RXK262669:RXQ262677 SHG262669:SHM262677 SRC262669:SRI262677 TAY262669:TBE262677 TKU262669:TLA262677 TUQ262669:TUW262677 UEM262669:UES262677 UOI262669:UOO262677 UYE262669:UYK262677 VIA262669:VIG262677 VRW262669:VSC262677 WBS262669:WBY262677 WLO262669:WLU262677 WVK262669:WVQ262677 C327659:I327667 IY328205:JE328213 SU328205:TA328213 ACQ328205:ACW328213 AMM328205:AMS328213 AWI328205:AWO328213 BGE328205:BGK328213 BQA328205:BQG328213 BZW328205:CAC328213 CJS328205:CJY328213 CTO328205:CTU328213 DDK328205:DDQ328213 DNG328205:DNM328213 DXC328205:DXI328213 EGY328205:EHE328213 EQU328205:ERA328213 FAQ328205:FAW328213 FKM328205:FKS328213 FUI328205:FUO328213 GEE328205:GEK328213 GOA328205:GOG328213 GXW328205:GYC328213 HHS328205:HHY328213 HRO328205:HRU328213 IBK328205:IBQ328213 ILG328205:ILM328213 IVC328205:IVI328213 JEY328205:JFE328213 JOU328205:JPA328213 JYQ328205:JYW328213 KIM328205:KIS328213 KSI328205:KSO328213 LCE328205:LCK328213 LMA328205:LMG328213 LVW328205:LWC328213 MFS328205:MFY328213 MPO328205:MPU328213 MZK328205:MZQ328213 NJG328205:NJM328213 NTC328205:NTI328213 OCY328205:ODE328213 OMU328205:ONA328213 OWQ328205:OWW328213 PGM328205:PGS328213 PQI328205:PQO328213 QAE328205:QAK328213 QKA328205:QKG328213 QTW328205:QUC328213 RDS328205:RDY328213 RNO328205:RNU328213 RXK328205:RXQ328213 SHG328205:SHM328213 SRC328205:SRI328213 TAY328205:TBE328213 TKU328205:TLA328213 TUQ328205:TUW328213 UEM328205:UES328213 UOI328205:UOO328213 UYE328205:UYK328213 VIA328205:VIG328213 VRW328205:VSC328213 WBS328205:WBY328213 WLO328205:WLU328213 WVK328205:WVQ328213 C393195:I393203 IY393741:JE393749 SU393741:TA393749 ACQ393741:ACW393749 AMM393741:AMS393749 AWI393741:AWO393749 BGE393741:BGK393749 BQA393741:BQG393749 BZW393741:CAC393749 CJS393741:CJY393749 CTO393741:CTU393749 DDK393741:DDQ393749 DNG393741:DNM393749 DXC393741:DXI393749 EGY393741:EHE393749 EQU393741:ERA393749 FAQ393741:FAW393749 FKM393741:FKS393749 FUI393741:FUO393749 GEE393741:GEK393749 GOA393741:GOG393749 GXW393741:GYC393749 HHS393741:HHY393749 HRO393741:HRU393749 IBK393741:IBQ393749 ILG393741:ILM393749 IVC393741:IVI393749 JEY393741:JFE393749 JOU393741:JPA393749 JYQ393741:JYW393749 KIM393741:KIS393749 KSI393741:KSO393749 LCE393741:LCK393749 LMA393741:LMG393749 LVW393741:LWC393749 MFS393741:MFY393749 MPO393741:MPU393749 MZK393741:MZQ393749 NJG393741:NJM393749 NTC393741:NTI393749 OCY393741:ODE393749 OMU393741:ONA393749 OWQ393741:OWW393749 PGM393741:PGS393749 PQI393741:PQO393749 QAE393741:QAK393749 QKA393741:QKG393749 QTW393741:QUC393749 RDS393741:RDY393749 RNO393741:RNU393749 RXK393741:RXQ393749 SHG393741:SHM393749 SRC393741:SRI393749 TAY393741:TBE393749 TKU393741:TLA393749 TUQ393741:TUW393749 UEM393741:UES393749 UOI393741:UOO393749 UYE393741:UYK393749 VIA393741:VIG393749 VRW393741:VSC393749 WBS393741:WBY393749 WLO393741:WLU393749 WVK393741:WVQ393749 C458731:I458739 IY459277:JE459285 SU459277:TA459285 ACQ459277:ACW459285 AMM459277:AMS459285 AWI459277:AWO459285 BGE459277:BGK459285 BQA459277:BQG459285 BZW459277:CAC459285 CJS459277:CJY459285 CTO459277:CTU459285 DDK459277:DDQ459285 DNG459277:DNM459285 DXC459277:DXI459285 EGY459277:EHE459285 EQU459277:ERA459285 FAQ459277:FAW459285 FKM459277:FKS459285 FUI459277:FUO459285 GEE459277:GEK459285 GOA459277:GOG459285 GXW459277:GYC459285 HHS459277:HHY459285 HRO459277:HRU459285 IBK459277:IBQ459285 ILG459277:ILM459285 IVC459277:IVI459285 JEY459277:JFE459285 JOU459277:JPA459285 JYQ459277:JYW459285 KIM459277:KIS459285 KSI459277:KSO459285 LCE459277:LCK459285 LMA459277:LMG459285 LVW459277:LWC459285 MFS459277:MFY459285 MPO459277:MPU459285 MZK459277:MZQ459285 NJG459277:NJM459285 NTC459277:NTI459285 OCY459277:ODE459285 OMU459277:ONA459285 OWQ459277:OWW459285 PGM459277:PGS459285 PQI459277:PQO459285 QAE459277:QAK459285 QKA459277:QKG459285 QTW459277:QUC459285 RDS459277:RDY459285 RNO459277:RNU459285 RXK459277:RXQ459285 SHG459277:SHM459285 SRC459277:SRI459285 TAY459277:TBE459285 TKU459277:TLA459285 TUQ459277:TUW459285 UEM459277:UES459285 UOI459277:UOO459285 UYE459277:UYK459285 VIA459277:VIG459285 VRW459277:VSC459285 WBS459277:WBY459285 WLO459277:WLU459285 WVK459277:WVQ459285 C524267:I524275 IY524813:JE524821 SU524813:TA524821 ACQ524813:ACW524821 AMM524813:AMS524821 AWI524813:AWO524821 BGE524813:BGK524821 BQA524813:BQG524821 BZW524813:CAC524821 CJS524813:CJY524821 CTO524813:CTU524821 DDK524813:DDQ524821 DNG524813:DNM524821 DXC524813:DXI524821 EGY524813:EHE524821 EQU524813:ERA524821 FAQ524813:FAW524821 FKM524813:FKS524821 FUI524813:FUO524821 GEE524813:GEK524821 GOA524813:GOG524821 GXW524813:GYC524821 HHS524813:HHY524821 HRO524813:HRU524821 IBK524813:IBQ524821 ILG524813:ILM524821 IVC524813:IVI524821 JEY524813:JFE524821 JOU524813:JPA524821 JYQ524813:JYW524821 KIM524813:KIS524821 KSI524813:KSO524821 LCE524813:LCK524821 LMA524813:LMG524821 LVW524813:LWC524821 MFS524813:MFY524821 MPO524813:MPU524821 MZK524813:MZQ524821 NJG524813:NJM524821 NTC524813:NTI524821 OCY524813:ODE524821 OMU524813:ONA524821 OWQ524813:OWW524821 PGM524813:PGS524821 PQI524813:PQO524821 QAE524813:QAK524821 QKA524813:QKG524821 QTW524813:QUC524821 RDS524813:RDY524821 RNO524813:RNU524821 RXK524813:RXQ524821 SHG524813:SHM524821 SRC524813:SRI524821 TAY524813:TBE524821 TKU524813:TLA524821 TUQ524813:TUW524821 UEM524813:UES524821 UOI524813:UOO524821 UYE524813:UYK524821 VIA524813:VIG524821 VRW524813:VSC524821 WBS524813:WBY524821 WLO524813:WLU524821 WVK524813:WVQ524821 C589803:I589811 IY590349:JE590357 SU590349:TA590357 ACQ590349:ACW590357 AMM590349:AMS590357 AWI590349:AWO590357 BGE590349:BGK590357 BQA590349:BQG590357 BZW590349:CAC590357 CJS590349:CJY590357 CTO590349:CTU590357 DDK590349:DDQ590357 DNG590349:DNM590357 DXC590349:DXI590357 EGY590349:EHE590357 EQU590349:ERA590357 FAQ590349:FAW590357 FKM590349:FKS590357 FUI590349:FUO590357 GEE590349:GEK590357 GOA590349:GOG590357 GXW590349:GYC590357 HHS590349:HHY590357 HRO590349:HRU590357 IBK590349:IBQ590357 ILG590349:ILM590357 IVC590349:IVI590357 JEY590349:JFE590357 JOU590349:JPA590357 JYQ590349:JYW590357 KIM590349:KIS590357 KSI590349:KSO590357 LCE590349:LCK590357 LMA590349:LMG590357 LVW590349:LWC590357 MFS590349:MFY590357 MPO590349:MPU590357 MZK590349:MZQ590357 NJG590349:NJM590357 NTC590349:NTI590357 OCY590349:ODE590357 OMU590349:ONA590357 OWQ590349:OWW590357 PGM590349:PGS590357 PQI590349:PQO590357 QAE590349:QAK590357 QKA590349:QKG590357 QTW590349:QUC590357 RDS590349:RDY590357 RNO590349:RNU590357 RXK590349:RXQ590357 SHG590349:SHM590357 SRC590349:SRI590357 TAY590349:TBE590357 TKU590349:TLA590357 TUQ590349:TUW590357 UEM590349:UES590357 UOI590349:UOO590357 UYE590349:UYK590357 VIA590349:VIG590357 VRW590349:VSC590357 WBS590349:WBY590357 WLO590349:WLU590357 WVK590349:WVQ590357 C655339:I655347 IY655885:JE655893 SU655885:TA655893 ACQ655885:ACW655893 AMM655885:AMS655893 AWI655885:AWO655893 BGE655885:BGK655893 BQA655885:BQG655893 BZW655885:CAC655893 CJS655885:CJY655893 CTO655885:CTU655893 DDK655885:DDQ655893 DNG655885:DNM655893 DXC655885:DXI655893 EGY655885:EHE655893 EQU655885:ERA655893 FAQ655885:FAW655893 FKM655885:FKS655893 FUI655885:FUO655893 GEE655885:GEK655893 GOA655885:GOG655893 GXW655885:GYC655893 HHS655885:HHY655893 HRO655885:HRU655893 IBK655885:IBQ655893 ILG655885:ILM655893 IVC655885:IVI655893 JEY655885:JFE655893 JOU655885:JPA655893 JYQ655885:JYW655893 KIM655885:KIS655893 KSI655885:KSO655893 LCE655885:LCK655893 LMA655885:LMG655893 LVW655885:LWC655893 MFS655885:MFY655893 MPO655885:MPU655893 MZK655885:MZQ655893 NJG655885:NJM655893 NTC655885:NTI655893 OCY655885:ODE655893 OMU655885:ONA655893 OWQ655885:OWW655893 PGM655885:PGS655893 PQI655885:PQO655893 QAE655885:QAK655893 QKA655885:QKG655893 QTW655885:QUC655893 RDS655885:RDY655893 RNO655885:RNU655893 RXK655885:RXQ655893 SHG655885:SHM655893 SRC655885:SRI655893 TAY655885:TBE655893 TKU655885:TLA655893 TUQ655885:TUW655893 UEM655885:UES655893 UOI655885:UOO655893 UYE655885:UYK655893 VIA655885:VIG655893 VRW655885:VSC655893 WBS655885:WBY655893 WLO655885:WLU655893 WVK655885:WVQ655893 C720875:I720883 IY721421:JE721429 SU721421:TA721429 ACQ721421:ACW721429 AMM721421:AMS721429 AWI721421:AWO721429 BGE721421:BGK721429 BQA721421:BQG721429 BZW721421:CAC721429 CJS721421:CJY721429 CTO721421:CTU721429 DDK721421:DDQ721429 DNG721421:DNM721429 DXC721421:DXI721429 EGY721421:EHE721429 EQU721421:ERA721429 FAQ721421:FAW721429 FKM721421:FKS721429 FUI721421:FUO721429 GEE721421:GEK721429 GOA721421:GOG721429 GXW721421:GYC721429 HHS721421:HHY721429 HRO721421:HRU721429 IBK721421:IBQ721429 ILG721421:ILM721429 IVC721421:IVI721429 JEY721421:JFE721429 JOU721421:JPA721429 JYQ721421:JYW721429 KIM721421:KIS721429 KSI721421:KSO721429 LCE721421:LCK721429 LMA721421:LMG721429 LVW721421:LWC721429 MFS721421:MFY721429 MPO721421:MPU721429 MZK721421:MZQ721429 NJG721421:NJM721429 NTC721421:NTI721429 OCY721421:ODE721429 OMU721421:ONA721429 OWQ721421:OWW721429 PGM721421:PGS721429 PQI721421:PQO721429 QAE721421:QAK721429 QKA721421:QKG721429 QTW721421:QUC721429 RDS721421:RDY721429 RNO721421:RNU721429 RXK721421:RXQ721429 SHG721421:SHM721429 SRC721421:SRI721429 TAY721421:TBE721429 TKU721421:TLA721429 TUQ721421:TUW721429 UEM721421:UES721429 UOI721421:UOO721429 UYE721421:UYK721429 VIA721421:VIG721429 VRW721421:VSC721429 WBS721421:WBY721429 WLO721421:WLU721429 WVK721421:WVQ721429 C786411:I786419 IY786957:JE786965 SU786957:TA786965 ACQ786957:ACW786965 AMM786957:AMS786965 AWI786957:AWO786965 BGE786957:BGK786965 BQA786957:BQG786965 BZW786957:CAC786965 CJS786957:CJY786965 CTO786957:CTU786965 DDK786957:DDQ786965 DNG786957:DNM786965 DXC786957:DXI786965 EGY786957:EHE786965 EQU786957:ERA786965 FAQ786957:FAW786965 FKM786957:FKS786965 FUI786957:FUO786965 GEE786957:GEK786965 GOA786957:GOG786965 GXW786957:GYC786965 HHS786957:HHY786965 HRO786957:HRU786965 IBK786957:IBQ786965 ILG786957:ILM786965 IVC786957:IVI786965 JEY786957:JFE786965 JOU786957:JPA786965 JYQ786957:JYW786965 KIM786957:KIS786965 KSI786957:KSO786965 LCE786957:LCK786965 LMA786957:LMG786965 LVW786957:LWC786965 MFS786957:MFY786965 MPO786957:MPU786965 MZK786957:MZQ786965 NJG786957:NJM786965 NTC786957:NTI786965 OCY786957:ODE786965 OMU786957:ONA786965 OWQ786957:OWW786965 PGM786957:PGS786965 PQI786957:PQO786965 QAE786957:QAK786965 QKA786957:QKG786965 QTW786957:QUC786965 RDS786957:RDY786965 RNO786957:RNU786965 RXK786957:RXQ786965 SHG786957:SHM786965 SRC786957:SRI786965 TAY786957:TBE786965 TKU786957:TLA786965 TUQ786957:TUW786965 UEM786957:UES786965 UOI786957:UOO786965 UYE786957:UYK786965 VIA786957:VIG786965 VRW786957:VSC786965 WBS786957:WBY786965 WLO786957:WLU786965 WVK786957:WVQ786965 C851947:I851955 IY852493:JE852501 SU852493:TA852501 ACQ852493:ACW852501 AMM852493:AMS852501 AWI852493:AWO852501 BGE852493:BGK852501 BQA852493:BQG852501 BZW852493:CAC852501 CJS852493:CJY852501 CTO852493:CTU852501 DDK852493:DDQ852501 DNG852493:DNM852501 DXC852493:DXI852501 EGY852493:EHE852501 EQU852493:ERA852501 FAQ852493:FAW852501 FKM852493:FKS852501 FUI852493:FUO852501 GEE852493:GEK852501 GOA852493:GOG852501 GXW852493:GYC852501 HHS852493:HHY852501 HRO852493:HRU852501 IBK852493:IBQ852501 ILG852493:ILM852501 IVC852493:IVI852501 JEY852493:JFE852501 JOU852493:JPA852501 JYQ852493:JYW852501 KIM852493:KIS852501 KSI852493:KSO852501 LCE852493:LCK852501 LMA852493:LMG852501 LVW852493:LWC852501 MFS852493:MFY852501 MPO852493:MPU852501 MZK852493:MZQ852501 NJG852493:NJM852501 NTC852493:NTI852501 OCY852493:ODE852501 OMU852493:ONA852501 OWQ852493:OWW852501 PGM852493:PGS852501 PQI852493:PQO852501 QAE852493:QAK852501 QKA852493:QKG852501 QTW852493:QUC852501 RDS852493:RDY852501 RNO852493:RNU852501 RXK852493:RXQ852501 SHG852493:SHM852501 SRC852493:SRI852501 TAY852493:TBE852501 TKU852493:TLA852501 TUQ852493:TUW852501 UEM852493:UES852501 UOI852493:UOO852501 UYE852493:UYK852501 VIA852493:VIG852501 VRW852493:VSC852501 WBS852493:WBY852501 WLO852493:WLU852501 WVK852493:WVQ852501 C917483:I917491 IY918029:JE918037 SU918029:TA918037 ACQ918029:ACW918037 AMM918029:AMS918037 AWI918029:AWO918037 BGE918029:BGK918037 BQA918029:BQG918037 BZW918029:CAC918037 CJS918029:CJY918037 CTO918029:CTU918037 DDK918029:DDQ918037 DNG918029:DNM918037 DXC918029:DXI918037 EGY918029:EHE918037 EQU918029:ERA918037 FAQ918029:FAW918037 FKM918029:FKS918037 FUI918029:FUO918037 GEE918029:GEK918037 GOA918029:GOG918037 GXW918029:GYC918037 HHS918029:HHY918037 HRO918029:HRU918037 IBK918029:IBQ918037 ILG918029:ILM918037 IVC918029:IVI918037 JEY918029:JFE918037 JOU918029:JPA918037 JYQ918029:JYW918037 KIM918029:KIS918037 KSI918029:KSO918037 LCE918029:LCK918037 LMA918029:LMG918037 LVW918029:LWC918037 MFS918029:MFY918037 MPO918029:MPU918037 MZK918029:MZQ918037 NJG918029:NJM918037 NTC918029:NTI918037 OCY918029:ODE918037 OMU918029:ONA918037 OWQ918029:OWW918037 PGM918029:PGS918037 PQI918029:PQO918037 QAE918029:QAK918037 QKA918029:QKG918037 QTW918029:QUC918037 RDS918029:RDY918037 RNO918029:RNU918037 RXK918029:RXQ918037 SHG918029:SHM918037 SRC918029:SRI918037 TAY918029:TBE918037 TKU918029:TLA918037 TUQ918029:TUW918037 UEM918029:UES918037 UOI918029:UOO918037 UYE918029:UYK918037 VIA918029:VIG918037 VRW918029:VSC918037 WBS918029:WBY918037 WLO918029:WLU918037 WVK918029:WVQ918037 C983019:I983027 IY983565:JE983573 SU983565:TA983573 ACQ983565:ACW983573 AMM983565:AMS983573 AWI983565:AWO983573 BGE983565:BGK983573 BQA983565:BQG983573 BZW983565:CAC983573 CJS983565:CJY983573 CTO983565:CTU983573 DDK983565:DDQ983573 DNG983565:DNM983573 DXC983565:DXI983573 EGY983565:EHE983573 EQU983565:ERA983573 FAQ983565:FAW983573 FKM983565:FKS983573 FUI983565:FUO983573 GEE983565:GEK983573 GOA983565:GOG983573 GXW983565:GYC983573 HHS983565:HHY983573 HRO983565:HRU983573 IBK983565:IBQ983573 ILG983565:ILM983573 IVC983565:IVI983573 JEY983565:JFE983573 JOU983565:JPA983573 JYQ983565:JYW983573 KIM983565:KIS983573 KSI983565:KSO983573 LCE983565:LCK983573 LMA983565:LMG983573 LVW983565:LWC983573 MFS983565:MFY983573 MPO983565:MPU983573 MZK983565:MZQ983573 NJG983565:NJM983573 NTC983565:NTI983573 OCY983565:ODE983573 OMU983565:ONA983573 OWQ983565:OWW983573 PGM983565:PGS983573 PQI983565:PQO983573 QAE983565:QAK983573 QKA983565:QKG983573 QTW983565:QUC983573 RDS983565:RDY983573 RNO983565:RNU983573 RXK983565:RXQ983573 SHG983565:SHM983573 SRC983565:SRI983573 TAY983565:TBE983573 TKU983565:TLA983573 TUQ983565:TUW983573 UEM983565:UES983573 UOI983565:UOO983573 UYE983565:UYK983573 VIA983565:VIG983573 VRW983565:VSC983573 WBS983565:WBY983573 WLO983565:WLU983573 WVK983565:WVQ983573 C65532:I65546 IY66078:JE66092 SU66078:TA66092 ACQ66078:ACW66092 AMM66078:AMS66092 AWI66078:AWO66092 BGE66078:BGK66092 BQA66078:BQG66092 BZW66078:CAC66092 CJS66078:CJY66092 CTO66078:CTU66092 DDK66078:DDQ66092 DNG66078:DNM66092 DXC66078:DXI66092 EGY66078:EHE66092 EQU66078:ERA66092 FAQ66078:FAW66092 FKM66078:FKS66092 FUI66078:FUO66092 GEE66078:GEK66092 GOA66078:GOG66092 GXW66078:GYC66092 HHS66078:HHY66092 HRO66078:HRU66092 IBK66078:IBQ66092 ILG66078:ILM66092 IVC66078:IVI66092 JEY66078:JFE66092 JOU66078:JPA66092 JYQ66078:JYW66092 KIM66078:KIS66092 KSI66078:KSO66092 LCE66078:LCK66092 LMA66078:LMG66092 LVW66078:LWC66092 MFS66078:MFY66092 MPO66078:MPU66092 MZK66078:MZQ66092 NJG66078:NJM66092 NTC66078:NTI66092 OCY66078:ODE66092 OMU66078:ONA66092 OWQ66078:OWW66092 PGM66078:PGS66092 PQI66078:PQO66092 QAE66078:QAK66092 QKA66078:QKG66092 QTW66078:QUC66092 RDS66078:RDY66092 RNO66078:RNU66092 RXK66078:RXQ66092 SHG66078:SHM66092 SRC66078:SRI66092 TAY66078:TBE66092 TKU66078:TLA66092 TUQ66078:TUW66092 UEM66078:UES66092 UOI66078:UOO66092 UYE66078:UYK66092 VIA66078:VIG66092 VRW66078:VSC66092 WBS66078:WBY66092 WLO66078:WLU66092 WVK66078:WVQ66092 C131068:I131082 IY131614:JE131628 SU131614:TA131628 ACQ131614:ACW131628 AMM131614:AMS131628 AWI131614:AWO131628 BGE131614:BGK131628 BQA131614:BQG131628 BZW131614:CAC131628 CJS131614:CJY131628 CTO131614:CTU131628 DDK131614:DDQ131628 DNG131614:DNM131628 DXC131614:DXI131628 EGY131614:EHE131628 EQU131614:ERA131628 FAQ131614:FAW131628 FKM131614:FKS131628 FUI131614:FUO131628 GEE131614:GEK131628 GOA131614:GOG131628 GXW131614:GYC131628 HHS131614:HHY131628 HRO131614:HRU131628 IBK131614:IBQ131628 ILG131614:ILM131628 IVC131614:IVI131628 JEY131614:JFE131628 JOU131614:JPA131628 JYQ131614:JYW131628 KIM131614:KIS131628 KSI131614:KSO131628 LCE131614:LCK131628 LMA131614:LMG131628 LVW131614:LWC131628 MFS131614:MFY131628 MPO131614:MPU131628 MZK131614:MZQ131628 NJG131614:NJM131628 NTC131614:NTI131628 OCY131614:ODE131628 OMU131614:ONA131628 OWQ131614:OWW131628 PGM131614:PGS131628 PQI131614:PQO131628 QAE131614:QAK131628 QKA131614:QKG131628 QTW131614:QUC131628 RDS131614:RDY131628 RNO131614:RNU131628 RXK131614:RXQ131628 SHG131614:SHM131628 SRC131614:SRI131628 TAY131614:TBE131628 TKU131614:TLA131628 TUQ131614:TUW131628 UEM131614:UES131628 UOI131614:UOO131628 UYE131614:UYK131628 VIA131614:VIG131628 VRW131614:VSC131628 WBS131614:WBY131628 WLO131614:WLU131628 WVK131614:WVQ131628 C196604:I196618 IY197150:JE197164 SU197150:TA197164 ACQ197150:ACW197164 AMM197150:AMS197164 AWI197150:AWO197164 BGE197150:BGK197164 BQA197150:BQG197164 BZW197150:CAC197164 CJS197150:CJY197164 CTO197150:CTU197164 DDK197150:DDQ197164 DNG197150:DNM197164 DXC197150:DXI197164 EGY197150:EHE197164 EQU197150:ERA197164 FAQ197150:FAW197164 FKM197150:FKS197164 FUI197150:FUO197164 GEE197150:GEK197164 GOA197150:GOG197164 GXW197150:GYC197164 HHS197150:HHY197164 HRO197150:HRU197164 IBK197150:IBQ197164 ILG197150:ILM197164 IVC197150:IVI197164 JEY197150:JFE197164 JOU197150:JPA197164 JYQ197150:JYW197164 KIM197150:KIS197164 KSI197150:KSO197164 LCE197150:LCK197164 LMA197150:LMG197164 LVW197150:LWC197164 MFS197150:MFY197164 MPO197150:MPU197164 MZK197150:MZQ197164 NJG197150:NJM197164 NTC197150:NTI197164 OCY197150:ODE197164 OMU197150:ONA197164 OWQ197150:OWW197164 PGM197150:PGS197164 PQI197150:PQO197164 QAE197150:QAK197164 QKA197150:QKG197164 QTW197150:QUC197164 RDS197150:RDY197164 RNO197150:RNU197164 RXK197150:RXQ197164 SHG197150:SHM197164 SRC197150:SRI197164 TAY197150:TBE197164 TKU197150:TLA197164 TUQ197150:TUW197164 UEM197150:UES197164 UOI197150:UOO197164 UYE197150:UYK197164 VIA197150:VIG197164 VRW197150:VSC197164 WBS197150:WBY197164 WLO197150:WLU197164 WVK197150:WVQ197164 C262140:I262154 IY262686:JE262700 SU262686:TA262700 ACQ262686:ACW262700 AMM262686:AMS262700 AWI262686:AWO262700 BGE262686:BGK262700 BQA262686:BQG262700 BZW262686:CAC262700 CJS262686:CJY262700 CTO262686:CTU262700 DDK262686:DDQ262700 DNG262686:DNM262700 DXC262686:DXI262700 EGY262686:EHE262700 EQU262686:ERA262700 FAQ262686:FAW262700 FKM262686:FKS262700 FUI262686:FUO262700 GEE262686:GEK262700 GOA262686:GOG262700 GXW262686:GYC262700 HHS262686:HHY262700 HRO262686:HRU262700 IBK262686:IBQ262700 ILG262686:ILM262700 IVC262686:IVI262700 JEY262686:JFE262700 JOU262686:JPA262700 JYQ262686:JYW262700 KIM262686:KIS262700 KSI262686:KSO262700 LCE262686:LCK262700 LMA262686:LMG262700 LVW262686:LWC262700 MFS262686:MFY262700 MPO262686:MPU262700 MZK262686:MZQ262700 NJG262686:NJM262700 NTC262686:NTI262700 OCY262686:ODE262700 OMU262686:ONA262700 OWQ262686:OWW262700 PGM262686:PGS262700 PQI262686:PQO262700 QAE262686:QAK262700 QKA262686:QKG262700 QTW262686:QUC262700 RDS262686:RDY262700 RNO262686:RNU262700 RXK262686:RXQ262700 SHG262686:SHM262700 SRC262686:SRI262700 TAY262686:TBE262700 TKU262686:TLA262700 TUQ262686:TUW262700 UEM262686:UES262700 UOI262686:UOO262700 UYE262686:UYK262700 VIA262686:VIG262700 VRW262686:VSC262700 WBS262686:WBY262700 WLO262686:WLU262700 WVK262686:WVQ262700 C327676:I327690 IY328222:JE328236 SU328222:TA328236 ACQ328222:ACW328236 AMM328222:AMS328236 AWI328222:AWO328236 BGE328222:BGK328236 BQA328222:BQG328236 BZW328222:CAC328236 CJS328222:CJY328236 CTO328222:CTU328236 DDK328222:DDQ328236 DNG328222:DNM328236 DXC328222:DXI328236 EGY328222:EHE328236 EQU328222:ERA328236 FAQ328222:FAW328236 FKM328222:FKS328236 FUI328222:FUO328236 GEE328222:GEK328236 GOA328222:GOG328236 GXW328222:GYC328236 HHS328222:HHY328236 HRO328222:HRU328236 IBK328222:IBQ328236 ILG328222:ILM328236 IVC328222:IVI328236 JEY328222:JFE328236 JOU328222:JPA328236 JYQ328222:JYW328236 KIM328222:KIS328236 KSI328222:KSO328236 LCE328222:LCK328236 LMA328222:LMG328236 LVW328222:LWC328236 MFS328222:MFY328236 MPO328222:MPU328236 MZK328222:MZQ328236 NJG328222:NJM328236 NTC328222:NTI328236 OCY328222:ODE328236 OMU328222:ONA328236 OWQ328222:OWW328236 PGM328222:PGS328236 PQI328222:PQO328236 QAE328222:QAK328236 QKA328222:QKG328236 QTW328222:QUC328236 RDS328222:RDY328236 RNO328222:RNU328236 RXK328222:RXQ328236 SHG328222:SHM328236 SRC328222:SRI328236 TAY328222:TBE328236 TKU328222:TLA328236 TUQ328222:TUW328236 UEM328222:UES328236 UOI328222:UOO328236 UYE328222:UYK328236 VIA328222:VIG328236 VRW328222:VSC328236 WBS328222:WBY328236 WLO328222:WLU328236 WVK328222:WVQ328236 C393212:I393226 IY393758:JE393772 SU393758:TA393772 ACQ393758:ACW393772 AMM393758:AMS393772 AWI393758:AWO393772 BGE393758:BGK393772 BQA393758:BQG393772 BZW393758:CAC393772 CJS393758:CJY393772 CTO393758:CTU393772 DDK393758:DDQ393772 DNG393758:DNM393772 DXC393758:DXI393772 EGY393758:EHE393772 EQU393758:ERA393772 FAQ393758:FAW393772 FKM393758:FKS393772 FUI393758:FUO393772 GEE393758:GEK393772 GOA393758:GOG393772 GXW393758:GYC393772 HHS393758:HHY393772 HRO393758:HRU393772 IBK393758:IBQ393772 ILG393758:ILM393772 IVC393758:IVI393772 JEY393758:JFE393772 JOU393758:JPA393772 JYQ393758:JYW393772 KIM393758:KIS393772 KSI393758:KSO393772 LCE393758:LCK393772 LMA393758:LMG393772 LVW393758:LWC393772 MFS393758:MFY393772 MPO393758:MPU393772 MZK393758:MZQ393772 NJG393758:NJM393772 NTC393758:NTI393772 OCY393758:ODE393772 OMU393758:ONA393772 OWQ393758:OWW393772 PGM393758:PGS393772 PQI393758:PQO393772 QAE393758:QAK393772 QKA393758:QKG393772 QTW393758:QUC393772 RDS393758:RDY393772 RNO393758:RNU393772 RXK393758:RXQ393772 SHG393758:SHM393772 SRC393758:SRI393772 TAY393758:TBE393772 TKU393758:TLA393772 TUQ393758:TUW393772 UEM393758:UES393772 UOI393758:UOO393772 UYE393758:UYK393772 VIA393758:VIG393772 VRW393758:VSC393772 WBS393758:WBY393772 WLO393758:WLU393772 WVK393758:WVQ393772 C458748:I458762 IY459294:JE459308 SU459294:TA459308 ACQ459294:ACW459308 AMM459294:AMS459308 AWI459294:AWO459308 BGE459294:BGK459308 BQA459294:BQG459308 BZW459294:CAC459308 CJS459294:CJY459308 CTO459294:CTU459308 DDK459294:DDQ459308 DNG459294:DNM459308 DXC459294:DXI459308 EGY459294:EHE459308 EQU459294:ERA459308 FAQ459294:FAW459308 FKM459294:FKS459308 FUI459294:FUO459308 GEE459294:GEK459308 GOA459294:GOG459308 GXW459294:GYC459308 HHS459294:HHY459308 HRO459294:HRU459308 IBK459294:IBQ459308 ILG459294:ILM459308 IVC459294:IVI459308 JEY459294:JFE459308 JOU459294:JPA459308 JYQ459294:JYW459308 KIM459294:KIS459308 KSI459294:KSO459308 LCE459294:LCK459308 LMA459294:LMG459308 LVW459294:LWC459308 MFS459294:MFY459308 MPO459294:MPU459308 MZK459294:MZQ459308 NJG459294:NJM459308 NTC459294:NTI459308 OCY459294:ODE459308 OMU459294:ONA459308 OWQ459294:OWW459308 PGM459294:PGS459308 PQI459294:PQO459308 QAE459294:QAK459308 QKA459294:QKG459308 QTW459294:QUC459308 RDS459294:RDY459308 RNO459294:RNU459308 RXK459294:RXQ459308 SHG459294:SHM459308 SRC459294:SRI459308 TAY459294:TBE459308 TKU459294:TLA459308 TUQ459294:TUW459308 UEM459294:UES459308 UOI459294:UOO459308 UYE459294:UYK459308 VIA459294:VIG459308 VRW459294:VSC459308 WBS459294:WBY459308 WLO459294:WLU459308 WVK459294:WVQ459308 C524284:I524298 IY524830:JE524844 SU524830:TA524844 ACQ524830:ACW524844 AMM524830:AMS524844 AWI524830:AWO524844 BGE524830:BGK524844 BQA524830:BQG524844 BZW524830:CAC524844 CJS524830:CJY524844 CTO524830:CTU524844 DDK524830:DDQ524844 DNG524830:DNM524844 DXC524830:DXI524844 EGY524830:EHE524844 EQU524830:ERA524844 FAQ524830:FAW524844 FKM524830:FKS524844 FUI524830:FUO524844 GEE524830:GEK524844 GOA524830:GOG524844 GXW524830:GYC524844 HHS524830:HHY524844 HRO524830:HRU524844 IBK524830:IBQ524844 ILG524830:ILM524844 IVC524830:IVI524844 JEY524830:JFE524844 JOU524830:JPA524844 JYQ524830:JYW524844 KIM524830:KIS524844 KSI524830:KSO524844 LCE524830:LCK524844 LMA524830:LMG524844 LVW524830:LWC524844 MFS524830:MFY524844 MPO524830:MPU524844 MZK524830:MZQ524844 NJG524830:NJM524844 NTC524830:NTI524844 OCY524830:ODE524844 OMU524830:ONA524844 OWQ524830:OWW524844 PGM524830:PGS524844 PQI524830:PQO524844 QAE524830:QAK524844 QKA524830:QKG524844 QTW524830:QUC524844 RDS524830:RDY524844 RNO524830:RNU524844 RXK524830:RXQ524844 SHG524830:SHM524844 SRC524830:SRI524844 TAY524830:TBE524844 TKU524830:TLA524844 TUQ524830:TUW524844 UEM524830:UES524844 UOI524830:UOO524844 UYE524830:UYK524844 VIA524830:VIG524844 VRW524830:VSC524844 WBS524830:WBY524844 WLO524830:WLU524844 WVK524830:WVQ524844 C589820:I589834 IY590366:JE590380 SU590366:TA590380 ACQ590366:ACW590380 AMM590366:AMS590380 AWI590366:AWO590380 BGE590366:BGK590380 BQA590366:BQG590380 BZW590366:CAC590380 CJS590366:CJY590380 CTO590366:CTU590380 DDK590366:DDQ590380 DNG590366:DNM590380 DXC590366:DXI590380 EGY590366:EHE590380 EQU590366:ERA590380 FAQ590366:FAW590380 FKM590366:FKS590380 FUI590366:FUO590380 GEE590366:GEK590380 GOA590366:GOG590380 GXW590366:GYC590380 HHS590366:HHY590380 HRO590366:HRU590380 IBK590366:IBQ590380 ILG590366:ILM590380 IVC590366:IVI590380 JEY590366:JFE590380 JOU590366:JPA590380 JYQ590366:JYW590380 KIM590366:KIS590380 KSI590366:KSO590380 LCE590366:LCK590380 LMA590366:LMG590380 LVW590366:LWC590380 MFS590366:MFY590380 MPO590366:MPU590380 MZK590366:MZQ590380 NJG590366:NJM590380 NTC590366:NTI590380 OCY590366:ODE590380 OMU590366:ONA590380 OWQ590366:OWW590380 PGM590366:PGS590380 PQI590366:PQO590380 QAE590366:QAK590380 QKA590366:QKG590380 QTW590366:QUC590380 RDS590366:RDY590380 RNO590366:RNU590380 RXK590366:RXQ590380 SHG590366:SHM590380 SRC590366:SRI590380 TAY590366:TBE590380 TKU590366:TLA590380 TUQ590366:TUW590380 UEM590366:UES590380 UOI590366:UOO590380 UYE590366:UYK590380 VIA590366:VIG590380 VRW590366:VSC590380 WBS590366:WBY590380 WLO590366:WLU590380 WVK590366:WVQ590380 C655356:I655370 IY655902:JE655916 SU655902:TA655916 ACQ655902:ACW655916 AMM655902:AMS655916 AWI655902:AWO655916 BGE655902:BGK655916 BQA655902:BQG655916 BZW655902:CAC655916 CJS655902:CJY655916 CTO655902:CTU655916 DDK655902:DDQ655916 DNG655902:DNM655916 DXC655902:DXI655916 EGY655902:EHE655916 EQU655902:ERA655916 FAQ655902:FAW655916 FKM655902:FKS655916 FUI655902:FUO655916 GEE655902:GEK655916 GOA655902:GOG655916 GXW655902:GYC655916 HHS655902:HHY655916 HRO655902:HRU655916 IBK655902:IBQ655916 ILG655902:ILM655916 IVC655902:IVI655916 JEY655902:JFE655916 JOU655902:JPA655916 JYQ655902:JYW655916 KIM655902:KIS655916 KSI655902:KSO655916 LCE655902:LCK655916 LMA655902:LMG655916 LVW655902:LWC655916 MFS655902:MFY655916 MPO655902:MPU655916 MZK655902:MZQ655916 NJG655902:NJM655916 NTC655902:NTI655916 OCY655902:ODE655916 OMU655902:ONA655916 OWQ655902:OWW655916 PGM655902:PGS655916 PQI655902:PQO655916 QAE655902:QAK655916 QKA655902:QKG655916 QTW655902:QUC655916 RDS655902:RDY655916 RNO655902:RNU655916 RXK655902:RXQ655916 SHG655902:SHM655916 SRC655902:SRI655916 TAY655902:TBE655916 TKU655902:TLA655916 TUQ655902:TUW655916 UEM655902:UES655916 UOI655902:UOO655916 UYE655902:UYK655916 VIA655902:VIG655916 VRW655902:VSC655916 WBS655902:WBY655916 WLO655902:WLU655916 WVK655902:WVQ655916 C720892:I720906 IY721438:JE721452 SU721438:TA721452 ACQ721438:ACW721452 AMM721438:AMS721452 AWI721438:AWO721452 BGE721438:BGK721452 BQA721438:BQG721452 BZW721438:CAC721452 CJS721438:CJY721452 CTO721438:CTU721452 DDK721438:DDQ721452 DNG721438:DNM721452 DXC721438:DXI721452 EGY721438:EHE721452 EQU721438:ERA721452 FAQ721438:FAW721452 FKM721438:FKS721452 FUI721438:FUO721452 GEE721438:GEK721452 GOA721438:GOG721452 GXW721438:GYC721452 HHS721438:HHY721452 HRO721438:HRU721452 IBK721438:IBQ721452 ILG721438:ILM721452 IVC721438:IVI721452 JEY721438:JFE721452 JOU721438:JPA721452 JYQ721438:JYW721452 KIM721438:KIS721452 KSI721438:KSO721452 LCE721438:LCK721452 LMA721438:LMG721452 LVW721438:LWC721452 MFS721438:MFY721452 MPO721438:MPU721452 MZK721438:MZQ721452 NJG721438:NJM721452 NTC721438:NTI721452 OCY721438:ODE721452 OMU721438:ONA721452 OWQ721438:OWW721452 PGM721438:PGS721452 PQI721438:PQO721452 QAE721438:QAK721452 QKA721438:QKG721452 QTW721438:QUC721452 RDS721438:RDY721452 RNO721438:RNU721452 RXK721438:RXQ721452 SHG721438:SHM721452 SRC721438:SRI721452 TAY721438:TBE721452 TKU721438:TLA721452 TUQ721438:TUW721452 UEM721438:UES721452 UOI721438:UOO721452 UYE721438:UYK721452 VIA721438:VIG721452 VRW721438:VSC721452 WBS721438:WBY721452 WLO721438:WLU721452 WVK721438:WVQ721452 C786428:I786442 IY786974:JE786988 SU786974:TA786988 ACQ786974:ACW786988 AMM786974:AMS786988 AWI786974:AWO786988 BGE786974:BGK786988 BQA786974:BQG786988 BZW786974:CAC786988 CJS786974:CJY786988 CTO786974:CTU786988 DDK786974:DDQ786988 DNG786974:DNM786988 DXC786974:DXI786988 EGY786974:EHE786988 EQU786974:ERA786988 FAQ786974:FAW786988 FKM786974:FKS786988 FUI786974:FUO786988 GEE786974:GEK786988 GOA786974:GOG786988 GXW786974:GYC786988 HHS786974:HHY786988 HRO786974:HRU786988 IBK786974:IBQ786988 ILG786974:ILM786988 IVC786974:IVI786988 JEY786974:JFE786988 JOU786974:JPA786988 JYQ786974:JYW786988 KIM786974:KIS786988 KSI786974:KSO786988 LCE786974:LCK786988 LMA786974:LMG786988 LVW786974:LWC786988 MFS786974:MFY786988 MPO786974:MPU786988 MZK786974:MZQ786988 NJG786974:NJM786988 NTC786974:NTI786988 OCY786974:ODE786988 OMU786974:ONA786988 OWQ786974:OWW786988 PGM786974:PGS786988 PQI786974:PQO786988 QAE786974:QAK786988 QKA786974:QKG786988 QTW786974:QUC786988 RDS786974:RDY786988 RNO786974:RNU786988 RXK786974:RXQ786988 SHG786974:SHM786988 SRC786974:SRI786988 TAY786974:TBE786988 TKU786974:TLA786988 TUQ786974:TUW786988 UEM786974:UES786988 UOI786974:UOO786988 UYE786974:UYK786988 VIA786974:VIG786988 VRW786974:VSC786988 WBS786974:WBY786988 WLO786974:WLU786988 WVK786974:WVQ786988 C851964:I851978 IY852510:JE852524 SU852510:TA852524 ACQ852510:ACW852524 AMM852510:AMS852524 AWI852510:AWO852524 BGE852510:BGK852524 BQA852510:BQG852524 BZW852510:CAC852524 CJS852510:CJY852524 CTO852510:CTU852524 DDK852510:DDQ852524 DNG852510:DNM852524 DXC852510:DXI852524 EGY852510:EHE852524 EQU852510:ERA852524 FAQ852510:FAW852524 FKM852510:FKS852524 FUI852510:FUO852524 GEE852510:GEK852524 GOA852510:GOG852524 GXW852510:GYC852524 HHS852510:HHY852524 HRO852510:HRU852524 IBK852510:IBQ852524 ILG852510:ILM852524 IVC852510:IVI852524 JEY852510:JFE852524 JOU852510:JPA852524 JYQ852510:JYW852524 KIM852510:KIS852524 KSI852510:KSO852524 LCE852510:LCK852524 LMA852510:LMG852524 LVW852510:LWC852524 MFS852510:MFY852524 MPO852510:MPU852524 MZK852510:MZQ852524 NJG852510:NJM852524 NTC852510:NTI852524 OCY852510:ODE852524 OMU852510:ONA852524 OWQ852510:OWW852524 PGM852510:PGS852524 PQI852510:PQO852524 QAE852510:QAK852524 QKA852510:QKG852524 QTW852510:QUC852524 RDS852510:RDY852524 RNO852510:RNU852524 RXK852510:RXQ852524 SHG852510:SHM852524 SRC852510:SRI852524 TAY852510:TBE852524 TKU852510:TLA852524 TUQ852510:TUW852524 UEM852510:UES852524 UOI852510:UOO852524 UYE852510:UYK852524 VIA852510:VIG852524 VRW852510:VSC852524 WBS852510:WBY852524 WLO852510:WLU852524 WVK852510:WVQ852524 C917500:I917514 IY918046:JE918060 SU918046:TA918060 ACQ918046:ACW918060 AMM918046:AMS918060 AWI918046:AWO918060 BGE918046:BGK918060 BQA918046:BQG918060 BZW918046:CAC918060 CJS918046:CJY918060 CTO918046:CTU918060 DDK918046:DDQ918060 DNG918046:DNM918060 DXC918046:DXI918060 EGY918046:EHE918060 EQU918046:ERA918060 FAQ918046:FAW918060 FKM918046:FKS918060 FUI918046:FUO918060 GEE918046:GEK918060 GOA918046:GOG918060 GXW918046:GYC918060 HHS918046:HHY918060 HRO918046:HRU918060 IBK918046:IBQ918060 ILG918046:ILM918060 IVC918046:IVI918060 JEY918046:JFE918060 JOU918046:JPA918060 JYQ918046:JYW918060 KIM918046:KIS918060 KSI918046:KSO918060 LCE918046:LCK918060 LMA918046:LMG918060 LVW918046:LWC918060 MFS918046:MFY918060 MPO918046:MPU918060 MZK918046:MZQ918060 NJG918046:NJM918060 NTC918046:NTI918060 OCY918046:ODE918060 OMU918046:ONA918060 OWQ918046:OWW918060 PGM918046:PGS918060 PQI918046:PQO918060 QAE918046:QAK918060 QKA918046:QKG918060 QTW918046:QUC918060 RDS918046:RDY918060 RNO918046:RNU918060 RXK918046:RXQ918060 SHG918046:SHM918060 SRC918046:SRI918060 TAY918046:TBE918060 TKU918046:TLA918060 TUQ918046:TUW918060 UEM918046:UES918060 UOI918046:UOO918060 UYE918046:UYK918060 VIA918046:VIG918060 VRW918046:VSC918060 WBS918046:WBY918060 WLO918046:WLU918060 WVK918046:WVQ918060 C983036:I983050 IY983582:JE983596 SU983582:TA983596 ACQ983582:ACW983596 AMM983582:AMS983596 AWI983582:AWO983596 BGE983582:BGK983596 BQA983582:BQG983596 BZW983582:CAC983596 CJS983582:CJY983596 CTO983582:CTU983596 DDK983582:DDQ983596 DNG983582:DNM983596 DXC983582:DXI983596 EGY983582:EHE983596 EQU983582:ERA983596 FAQ983582:FAW983596 FKM983582:FKS983596 FUI983582:FUO983596 GEE983582:GEK983596 GOA983582:GOG983596 GXW983582:GYC983596 HHS983582:HHY983596 HRO983582:HRU983596 IBK983582:IBQ983596 ILG983582:ILM983596 IVC983582:IVI983596 JEY983582:JFE983596 JOU983582:JPA983596 JYQ983582:JYW983596 KIM983582:KIS983596 KSI983582:KSO983596 LCE983582:LCK983596 LMA983582:LMG983596 LVW983582:LWC983596 MFS983582:MFY983596 MPO983582:MPU983596 MZK983582:MZQ983596 NJG983582:NJM983596 NTC983582:NTI983596 OCY983582:ODE983596 OMU983582:ONA983596 OWQ983582:OWW983596 PGM983582:PGS983596 PQI983582:PQO983596 QAE983582:QAK983596 QKA983582:QKG983596 QTW983582:QUC983596 RDS983582:RDY983596 RNO983582:RNU983596 RXK983582:RXQ983596 SHG983582:SHM983596 SRC983582:SRI983596 TAY983582:TBE983596 TKU983582:TLA983596 TUQ983582:TUW983596 UEM983582:UES983596 UOI983582:UOO983596 UYE983582:UYK983596 VIA983582:VIG983596 VRW983582:VSC983596 WBS983582:WBY983596 WLO983582:WLU983596 WVK983582:WVQ983596 JD4:JD6 WVK12:WVQ15 WLO12:WLU15 IY12:JE15 SU12:TA15 ACQ12:ACW15 AMM12:AMS15 AWI12:AWO15 BGE12:BGK15 BQA12:BQG15 BZW12:CAC15 CJS12:CJY15 CTO12:CTU15 DDK12:DDQ15 DNG12:DNM15 DXC12:DXI15 EGY12:EHE15 EQU12:ERA15 FAQ12:FAW15 FKM12:FKS15 FUI12:FUO15 GEE12:GEK15 GOA12:GOG15 GXW12:GYC15 HHS12:HHY15 HRO12:HRU15 IBK12:IBQ15 ILG12:ILM15 IVC12:IVI15 JEY12:JFE15 JOU12:JPA15 JYQ12:JYW15 KIM12:KIS15 KSI12:KSO15 LCE12:LCK15 LMA12:LMG15 LVW12:LWC15 MFS12:MFY15 MPO12:MPU15 MZK12:MZQ15 NJG12:NJM15 NTC12:NTI15 OCY12:ODE15 OMU12:ONA15 OWQ12:OWW15 PGM12:PGS15 PQI12:PQO15 QAE12:QAK15 QKA12:QKG15 QTW12:QUC15 RDS12:RDY15 RNO12:RNU15 RXK12:RXQ15 SHG12:SHM15 SRC12:SRI15 TAY12:TBE15 TKU12:TLA15 TUQ12:TUW15 UEM12:UES15 UOI12:UOO15 UYE12:UYK15 VIA12:VIG15 VRW12:VSC15 WLO569:WLU572 WVP4:WVP6 WLT4:WLT6 WBX4:WBX6 VSB4:VSB6 VIF4:VIF6 UYJ4:UYJ6 UON4:UON6 UER4:UER6 TUV4:TUV6 TKZ4:TKZ6 TBD4:TBD6 SRH4:SRH6 SHL4:SHL6 RXP4:RXP6 RNT4:RNT6 RDX4:RDX6 QUB4:QUB6 QKF4:QKF6 QAJ4:QAJ6 PQN4:PQN6 PGR4:PGR6 OWV4:OWV6 OMZ4:OMZ6 ODD4:ODD6 NTH4:NTH6 NJL4:NJL6 MZP4:MZP6 MPT4:MPT6 MFX4:MFX6 LWB4:LWB6 LMF4:LMF6 LCJ4:LCJ6 KSN4:KSN6 KIR4:KIR6 JYV4:JYV6 JOZ4:JOZ6 JFD4:JFD6 IVH4:IVH6 ILL4:ILL6 IBP4:IBP6 HRT4:HRT6 HHX4:HHX6 GYB4:GYB6 GOF4:GOF6 GEJ4:GEJ6 FUN4:FUN6 FKR4:FKR6 FAV4:FAV6 EQZ4:EQZ6 EHD4:EHD6 DXH4:DXH6 DNL4:DNL6 DDP4:DDP6 CTT4:CTT6 CJX4:CJX6 CAB4:CAB6 BQF4:BQF6 BGJ4:BGJ6 AWN4:AWN6 AMR4:AMR6 ACV4:ACV6 VRW569:VSC572 VIA569:VIG572 UYE569:UYK572 UOI569:UOO572 UEM569:UES572 TUQ569:TUW572 TKU569:TLA572 TAY569:TBE572 SRC569:SRI572 SHG569:SHM572 RXK569:RXQ572 RNO569:RNU572 RDS569:RDY572 QTW569:QUC572 QKA569:QKG572 QAE569:QAK572 PQI569:PQO572 PGM569:PGS572 OWQ569:OWW572 OMU569:ONA572 OCY569:ODE572 NTC569:NTI572 NJG569:NJM572 MZK569:MZQ572 MPO569:MPU572 MFS569:MFY572 LVW569:LWC572 LMA569:LMG572 LCE569:LCK572 KSI569:KSO572 KIM569:KIS572 JYQ569:JYW572 JOU569:JPA572 JEY569:JFE572 IVC569:IVI572 ILG569:ILM572 IBK569:IBQ572 HRO569:HRU572 HHS569:HHY572 GXW569:GYC572 GOA569:GOG572 GEE569:GEK572 FUI569:FUO572 FKM569:FKS572 FAQ569:FAW572 EQU569:ERA572 EGY569:EHE572 DXC569:DXI572 DNG569:DNM572 DDK569:DDQ572 CTO569:CTU572 CJS569:CJY572 BZW569:CAC572 BQA569:BQG572 BGE569:BGK572 AWI569:AWO572 AMM569:AMS572 ACQ569:ACW572 SU569:TA572 IY569:JE572 WVK569:WVQ572 WBS569:WBY572 WBS12:WBY15 WVL2:WVO3 WLP2:WLS3 WBT2:WBW3 VRX2:VSA3 VIB2:VIE3 UYF2:UYI3 UOJ2:UOM3 UEN2:UEQ3 TUR2:TUU3 TKV2:TKY3 TAZ2:TBC3 SRD2:SRG3 SHH2:SHK3 RXL2:RXO3 RNP2:RNS3 RDT2:RDW3 QTX2:QUA3 QKB2:QKE3 QAF2:QAI3 PQJ2:PQM3 PGN2:PGQ3 OWR2:OWU3 OMV2:OMY3 OCZ2:ODC3 NTD2:NTG3 NJH2:NJK3 MZL2:MZO3 MPP2:MPS3 MFT2:MFW3 LVX2:LWA3 LMB2:LME3 LCF2:LCI3 KSJ2:KSM3 KIN2:KIQ3 JYR2:JYU3 JOV2:JOY3 JEZ2:JFC3 IVD2:IVG3 ILH2:ILK3 IBL2:IBO3 HRP2:HRS3 HHT2:HHW3 GXX2:GYA3 GOB2:GOE3 GEF2:GEI3 FUJ2:FUM3 FKN2:FKQ3 FAR2:FAU3 EQV2:EQY3 EGZ2:EHC3 DXD2:DXG3 DNH2:DNK3 DDL2:DDO3 CTP2:CTS3 CJT2:CJW3 BZX2:CAA3 BQB2:BQE3 BGF2:BGI3 AWJ2:AWM3 AMN2:AMQ3 ACR2:ACU3 SV2:SY3 IZ2:JC3 D1:G1 A982990 B982992 C982990:D982990 A917454 B917456 C917454:D917454 A851918 B851920 C851918:D851918 A786382 B786384 C786382:D786382 A720846 B720848 C720846:D720846 A655310 B655312 C655310:D655310 A589774 B589776 C589774:D589774 A524238 B524240 C524238:D524238 A458702 B458704 C458702:D458702 A393166 B393168 C393166:D393166 A327630 B327632 C327630:D327630 A262094 B262096 C262094:D262094 A196558 B196560 C196558:D196558 A131022 B131024 C131022:D131022 A65486 B65488 C65486:D65486</xm:sqref>
        </x14:dataValidation>
        <x14:dataValidation type="custom" allowBlank="1" showInputMessage="1" showErrorMessage="1" promptTitle="Not allowed to edit" prompt="Master is &quot;Configuration | Scaling&quot; Sheet">
          <x14:formula1>
            <xm:f>"&gt;0"</xm:f>
          </x14:formula1>
          <xm:sqref>J65493:J65496 JF66039:JF66042 TB66039:TB66042 ACX66039:ACX66042 AMT66039:AMT66042 AWP66039:AWP66042 BGL66039:BGL66042 BQH66039:BQH66042 CAD66039:CAD66042 CJZ66039:CJZ66042 CTV66039:CTV66042 DDR66039:DDR66042 DNN66039:DNN66042 DXJ66039:DXJ66042 EHF66039:EHF66042 ERB66039:ERB66042 FAX66039:FAX66042 FKT66039:FKT66042 FUP66039:FUP66042 GEL66039:GEL66042 GOH66039:GOH66042 GYD66039:GYD66042 HHZ66039:HHZ66042 HRV66039:HRV66042 IBR66039:IBR66042 ILN66039:ILN66042 IVJ66039:IVJ66042 JFF66039:JFF66042 JPB66039:JPB66042 JYX66039:JYX66042 KIT66039:KIT66042 KSP66039:KSP66042 LCL66039:LCL66042 LMH66039:LMH66042 LWD66039:LWD66042 MFZ66039:MFZ66042 MPV66039:MPV66042 MZR66039:MZR66042 NJN66039:NJN66042 NTJ66039:NTJ66042 ODF66039:ODF66042 ONB66039:ONB66042 OWX66039:OWX66042 PGT66039:PGT66042 PQP66039:PQP66042 QAL66039:QAL66042 QKH66039:QKH66042 QUD66039:QUD66042 RDZ66039:RDZ66042 RNV66039:RNV66042 RXR66039:RXR66042 SHN66039:SHN66042 SRJ66039:SRJ66042 TBF66039:TBF66042 TLB66039:TLB66042 TUX66039:TUX66042 UET66039:UET66042 UOP66039:UOP66042 UYL66039:UYL66042 VIH66039:VIH66042 VSD66039:VSD66042 WBZ66039:WBZ66042 WLV66039:WLV66042 WVR66039:WVR66042 J131029:J131032 JF131575:JF131578 TB131575:TB131578 ACX131575:ACX131578 AMT131575:AMT131578 AWP131575:AWP131578 BGL131575:BGL131578 BQH131575:BQH131578 CAD131575:CAD131578 CJZ131575:CJZ131578 CTV131575:CTV131578 DDR131575:DDR131578 DNN131575:DNN131578 DXJ131575:DXJ131578 EHF131575:EHF131578 ERB131575:ERB131578 FAX131575:FAX131578 FKT131575:FKT131578 FUP131575:FUP131578 GEL131575:GEL131578 GOH131575:GOH131578 GYD131575:GYD131578 HHZ131575:HHZ131578 HRV131575:HRV131578 IBR131575:IBR131578 ILN131575:ILN131578 IVJ131575:IVJ131578 JFF131575:JFF131578 JPB131575:JPB131578 JYX131575:JYX131578 KIT131575:KIT131578 KSP131575:KSP131578 LCL131575:LCL131578 LMH131575:LMH131578 LWD131575:LWD131578 MFZ131575:MFZ131578 MPV131575:MPV131578 MZR131575:MZR131578 NJN131575:NJN131578 NTJ131575:NTJ131578 ODF131575:ODF131578 ONB131575:ONB131578 OWX131575:OWX131578 PGT131575:PGT131578 PQP131575:PQP131578 QAL131575:QAL131578 QKH131575:QKH131578 QUD131575:QUD131578 RDZ131575:RDZ131578 RNV131575:RNV131578 RXR131575:RXR131578 SHN131575:SHN131578 SRJ131575:SRJ131578 TBF131575:TBF131578 TLB131575:TLB131578 TUX131575:TUX131578 UET131575:UET131578 UOP131575:UOP131578 UYL131575:UYL131578 VIH131575:VIH131578 VSD131575:VSD131578 WBZ131575:WBZ131578 WLV131575:WLV131578 WVR131575:WVR131578 J196565:J196568 JF197111:JF197114 TB197111:TB197114 ACX197111:ACX197114 AMT197111:AMT197114 AWP197111:AWP197114 BGL197111:BGL197114 BQH197111:BQH197114 CAD197111:CAD197114 CJZ197111:CJZ197114 CTV197111:CTV197114 DDR197111:DDR197114 DNN197111:DNN197114 DXJ197111:DXJ197114 EHF197111:EHF197114 ERB197111:ERB197114 FAX197111:FAX197114 FKT197111:FKT197114 FUP197111:FUP197114 GEL197111:GEL197114 GOH197111:GOH197114 GYD197111:GYD197114 HHZ197111:HHZ197114 HRV197111:HRV197114 IBR197111:IBR197114 ILN197111:ILN197114 IVJ197111:IVJ197114 JFF197111:JFF197114 JPB197111:JPB197114 JYX197111:JYX197114 KIT197111:KIT197114 KSP197111:KSP197114 LCL197111:LCL197114 LMH197111:LMH197114 LWD197111:LWD197114 MFZ197111:MFZ197114 MPV197111:MPV197114 MZR197111:MZR197114 NJN197111:NJN197114 NTJ197111:NTJ197114 ODF197111:ODF197114 ONB197111:ONB197114 OWX197111:OWX197114 PGT197111:PGT197114 PQP197111:PQP197114 QAL197111:QAL197114 QKH197111:QKH197114 QUD197111:QUD197114 RDZ197111:RDZ197114 RNV197111:RNV197114 RXR197111:RXR197114 SHN197111:SHN197114 SRJ197111:SRJ197114 TBF197111:TBF197114 TLB197111:TLB197114 TUX197111:TUX197114 UET197111:UET197114 UOP197111:UOP197114 UYL197111:UYL197114 VIH197111:VIH197114 VSD197111:VSD197114 WBZ197111:WBZ197114 WLV197111:WLV197114 WVR197111:WVR197114 J262101:J262104 JF262647:JF262650 TB262647:TB262650 ACX262647:ACX262650 AMT262647:AMT262650 AWP262647:AWP262650 BGL262647:BGL262650 BQH262647:BQH262650 CAD262647:CAD262650 CJZ262647:CJZ262650 CTV262647:CTV262650 DDR262647:DDR262650 DNN262647:DNN262650 DXJ262647:DXJ262650 EHF262647:EHF262650 ERB262647:ERB262650 FAX262647:FAX262650 FKT262647:FKT262650 FUP262647:FUP262650 GEL262647:GEL262650 GOH262647:GOH262650 GYD262647:GYD262650 HHZ262647:HHZ262650 HRV262647:HRV262650 IBR262647:IBR262650 ILN262647:ILN262650 IVJ262647:IVJ262650 JFF262647:JFF262650 JPB262647:JPB262650 JYX262647:JYX262650 KIT262647:KIT262650 KSP262647:KSP262650 LCL262647:LCL262650 LMH262647:LMH262650 LWD262647:LWD262650 MFZ262647:MFZ262650 MPV262647:MPV262650 MZR262647:MZR262650 NJN262647:NJN262650 NTJ262647:NTJ262650 ODF262647:ODF262650 ONB262647:ONB262650 OWX262647:OWX262650 PGT262647:PGT262650 PQP262647:PQP262650 QAL262647:QAL262650 QKH262647:QKH262650 QUD262647:QUD262650 RDZ262647:RDZ262650 RNV262647:RNV262650 RXR262647:RXR262650 SHN262647:SHN262650 SRJ262647:SRJ262650 TBF262647:TBF262650 TLB262647:TLB262650 TUX262647:TUX262650 UET262647:UET262650 UOP262647:UOP262650 UYL262647:UYL262650 VIH262647:VIH262650 VSD262647:VSD262650 WBZ262647:WBZ262650 WLV262647:WLV262650 WVR262647:WVR262650 J327637:J327640 JF328183:JF328186 TB328183:TB328186 ACX328183:ACX328186 AMT328183:AMT328186 AWP328183:AWP328186 BGL328183:BGL328186 BQH328183:BQH328186 CAD328183:CAD328186 CJZ328183:CJZ328186 CTV328183:CTV328186 DDR328183:DDR328186 DNN328183:DNN328186 DXJ328183:DXJ328186 EHF328183:EHF328186 ERB328183:ERB328186 FAX328183:FAX328186 FKT328183:FKT328186 FUP328183:FUP328186 GEL328183:GEL328186 GOH328183:GOH328186 GYD328183:GYD328186 HHZ328183:HHZ328186 HRV328183:HRV328186 IBR328183:IBR328186 ILN328183:ILN328186 IVJ328183:IVJ328186 JFF328183:JFF328186 JPB328183:JPB328186 JYX328183:JYX328186 KIT328183:KIT328186 KSP328183:KSP328186 LCL328183:LCL328186 LMH328183:LMH328186 LWD328183:LWD328186 MFZ328183:MFZ328186 MPV328183:MPV328186 MZR328183:MZR328186 NJN328183:NJN328186 NTJ328183:NTJ328186 ODF328183:ODF328186 ONB328183:ONB328186 OWX328183:OWX328186 PGT328183:PGT328186 PQP328183:PQP328186 QAL328183:QAL328186 QKH328183:QKH328186 QUD328183:QUD328186 RDZ328183:RDZ328186 RNV328183:RNV328186 RXR328183:RXR328186 SHN328183:SHN328186 SRJ328183:SRJ328186 TBF328183:TBF328186 TLB328183:TLB328186 TUX328183:TUX328186 UET328183:UET328186 UOP328183:UOP328186 UYL328183:UYL328186 VIH328183:VIH328186 VSD328183:VSD328186 WBZ328183:WBZ328186 WLV328183:WLV328186 WVR328183:WVR328186 J393173:J393176 JF393719:JF393722 TB393719:TB393722 ACX393719:ACX393722 AMT393719:AMT393722 AWP393719:AWP393722 BGL393719:BGL393722 BQH393719:BQH393722 CAD393719:CAD393722 CJZ393719:CJZ393722 CTV393719:CTV393722 DDR393719:DDR393722 DNN393719:DNN393722 DXJ393719:DXJ393722 EHF393719:EHF393722 ERB393719:ERB393722 FAX393719:FAX393722 FKT393719:FKT393722 FUP393719:FUP393722 GEL393719:GEL393722 GOH393719:GOH393722 GYD393719:GYD393722 HHZ393719:HHZ393722 HRV393719:HRV393722 IBR393719:IBR393722 ILN393719:ILN393722 IVJ393719:IVJ393722 JFF393719:JFF393722 JPB393719:JPB393722 JYX393719:JYX393722 KIT393719:KIT393722 KSP393719:KSP393722 LCL393719:LCL393722 LMH393719:LMH393722 LWD393719:LWD393722 MFZ393719:MFZ393722 MPV393719:MPV393722 MZR393719:MZR393722 NJN393719:NJN393722 NTJ393719:NTJ393722 ODF393719:ODF393722 ONB393719:ONB393722 OWX393719:OWX393722 PGT393719:PGT393722 PQP393719:PQP393722 QAL393719:QAL393722 QKH393719:QKH393722 QUD393719:QUD393722 RDZ393719:RDZ393722 RNV393719:RNV393722 RXR393719:RXR393722 SHN393719:SHN393722 SRJ393719:SRJ393722 TBF393719:TBF393722 TLB393719:TLB393722 TUX393719:TUX393722 UET393719:UET393722 UOP393719:UOP393722 UYL393719:UYL393722 VIH393719:VIH393722 VSD393719:VSD393722 WBZ393719:WBZ393722 WLV393719:WLV393722 WVR393719:WVR393722 J458709:J458712 JF459255:JF459258 TB459255:TB459258 ACX459255:ACX459258 AMT459255:AMT459258 AWP459255:AWP459258 BGL459255:BGL459258 BQH459255:BQH459258 CAD459255:CAD459258 CJZ459255:CJZ459258 CTV459255:CTV459258 DDR459255:DDR459258 DNN459255:DNN459258 DXJ459255:DXJ459258 EHF459255:EHF459258 ERB459255:ERB459258 FAX459255:FAX459258 FKT459255:FKT459258 FUP459255:FUP459258 GEL459255:GEL459258 GOH459255:GOH459258 GYD459255:GYD459258 HHZ459255:HHZ459258 HRV459255:HRV459258 IBR459255:IBR459258 ILN459255:ILN459258 IVJ459255:IVJ459258 JFF459255:JFF459258 JPB459255:JPB459258 JYX459255:JYX459258 KIT459255:KIT459258 KSP459255:KSP459258 LCL459255:LCL459258 LMH459255:LMH459258 LWD459255:LWD459258 MFZ459255:MFZ459258 MPV459255:MPV459258 MZR459255:MZR459258 NJN459255:NJN459258 NTJ459255:NTJ459258 ODF459255:ODF459258 ONB459255:ONB459258 OWX459255:OWX459258 PGT459255:PGT459258 PQP459255:PQP459258 QAL459255:QAL459258 QKH459255:QKH459258 QUD459255:QUD459258 RDZ459255:RDZ459258 RNV459255:RNV459258 RXR459255:RXR459258 SHN459255:SHN459258 SRJ459255:SRJ459258 TBF459255:TBF459258 TLB459255:TLB459258 TUX459255:TUX459258 UET459255:UET459258 UOP459255:UOP459258 UYL459255:UYL459258 VIH459255:VIH459258 VSD459255:VSD459258 WBZ459255:WBZ459258 WLV459255:WLV459258 WVR459255:WVR459258 J524245:J524248 JF524791:JF524794 TB524791:TB524794 ACX524791:ACX524794 AMT524791:AMT524794 AWP524791:AWP524794 BGL524791:BGL524794 BQH524791:BQH524794 CAD524791:CAD524794 CJZ524791:CJZ524794 CTV524791:CTV524794 DDR524791:DDR524794 DNN524791:DNN524794 DXJ524791:DXJ524794 EHF524791:EHF524794 ERB524791:ERB524794 FAX524791:FAX524794 FKT524791:FKT524794 FUP524791:FUP524794 GEL524791:GEL524794 GOH524791:GOH524794 GYD524791:GYD524794 HHZ524791:HHZ524794 HRV524791:HRV524794 IBR524791:IBR524794 ILN524791:ILN524794 IVJ524791:IVJ524794 JFF524791:JFF524794 JPB524791:JPB524794 JYX524791:JYX524794 KIT524791:KIT524794 KSP524791:KSP524794 LCL524791:LCL524794 LMH524791:LMH524794 LWD524791:LWD524794 MFZ524791:MFZ524794 MPV524791:MPV524794 MZR524791:MZR524794 NJN524791:NJN524794 NTJ524791:NTJ524794 ODF524791:ODF524794 ONB524791:ONB524794 OWX524791:OWX524794 PGT524791:PGT524794 PQP524791:PQP524794 QAL524791:QAL524794 QKH524791:QKH524794 QUD524791:QUD524794 RDZ524791:RDZ524794 RNV524791:RNV524794 RXR524791:RXR524794 SHN524791:SHN524794 SRJ524791:SRJ524794 TBF524791:TBF524794 TLB524791:TLB524794 TUX524791:TUX524794 UET524791:UET524794 UOP524791:UOP524794 UYL524791:UYL524794 VIH524791:VIH524794 VSD524791:VSD524794 WBZ524791:WBZ524794 WLV524791:WLV524794 WVR524791:WVR524794 J589781:J589784 JF590327:JF590330 TB590327:TB590330 ACX590327:ACX590330 AMT590327:AMT590330 AWP590327:AWP590330 BGL590327:BGL590330 BQH590327:BQH590330 CAD590327:CAD590330 CJZ590327:CJZ590330 CTV590327:CTV590330 DDR590327:DDR590330 DNN590327:DNN590330 DXJ590327:DXJ590330 EHF590327:EHF590330 ERB590327:ERB590330 FAX590327:FAX590330 FKT590327:FKT590330 FUP590327:FUP590330 GEL590327:GEL590330 GOH590327:GOH590330 GYD590327:GYD590330 HHZ590327:HHZ590330 HRV590327:HRV590330 IBR590327:IBR590330 ILN590327:ILN590330 IVJ590327:IVJ590330 JFF590327:JFF590330 JPB590327:JPB590330 JYX590327:JYX590330 KIT590327:KIT590330 KSP590327:KSP590330 LCL590327:LCL590330 LMH590327:LMH590330 LWD590327:LWD590330 MFZ590327:MFZ590330 MPV590327:MPV590330 MZR590327:MZR590330 NJN590327:NJN590330 NTJ590327:NTJ590330 ODF590327:ODF590330 ONB590327:ONB590330 OWX590327:OWX590330 PGT590327:PGT590330 PQP590327:PQP590330 QAL590327:QAL590330 QKH590327:QKH590330 QUD590327:QUD590330 RDZ590327:RDZ590330 RNV590327:RNV590330 RXR590327:RXR590330 SHN590327:SHN590330 SRJ590327:SRJ590330 TBF590327:TBF590330 TLB590327:TLB590330 TUX590327:TUX590330 UET590327:UET590330 UOP590327:UOP590330 UYL590327:UYL590330 VIH590327:VIH590330 VSD590327:VSD590330 WBZ590327:WBZ590330 WLV590327:WLV590330 WVR590327:WVR590330 J655317:J655320 JF655863:JF655866 TB655863:TB655866 ACX655863:ACX655866 AMT655863:AMT655866 AWP655863:AWP655866 BGL655863:BGL655866 BQH655863:BQH655866 CAD655863:CAD655866 CJZ655863:CJZ655866 CTV655863:CTV655866 DDR655863:DDR655866 DNN655863:DNN655866 DXJ655863:DXJ655866 EHF655863:EHF655866 ERB655863:ERB655866 FAX655863:FAX655866 FKT655863:FKT655866 FUP655863:FUP655866 GEL655863:GEL655866 GOH655863:GOH655866 GYD655863:GYD655866 HHZ655863:HHZ655866 HRV655863:HRV655866 IBR655863:IBR655866 ILN655863:ILN655866 IVJ655863:IVJ655866 JFF655863:JFF655866 JPB655863:JPB655866 JYX655863:JYX655866 KIT655863:KIT655866 KSP655863:KSP655866 LCL655863:LCL655866 LMH655863:LMH655866 LWD655863:LWD655866 MFZ655863:MFZ655866 MPV655863:MPV655866 MZR655863:MZR655866 NJN655863:NJN655866 NTJ655863:NTJ655866 ODF655863:ODF655866 ONB655863:ONB655866 OWX655863:OWX655866 PGT655863:PGT655866 PQP655863:PQP655866 QAL655863:QAL655866 QKH655863:QKH655866 QUD655863:QUD655866 RDZ655863:RDZ655866 RNV655863:RNV655866 RXR655863:RXR655866 SHN655863:SHN655866 SRJ655863:SRJ655866 TBF655863:TBF655866 TLB655863:TLB655866 TUX655863:TUX655866 UET655863:UET655866 UOP655863:UOP655866 UYL655863:UYL655866 VIH655863:VIH655866 VSD655863:VSD655866 WBZ655863:WBZ655866 WLV655863:WLV655866 WVR655863:WVR655866 J720853:J720856 JF721399:JF721402 TB721399:TB721402 ACX721399:ACX721402 AMT721399:AMT721402 AWP721399:AWP721402 BGL721399:BGL721402 BQH721399:BQH721402 CAD721399:CAD721402 CJZ721399:CJZ721402 CTV721399:CTV721402 DDR721399:DDR721402 DNN721399:DNN721402 DXJ721399:DXJ721402 EHF721399:EHF721402 ERB721399:ERB721402 FAX721399:FAX721402 FKT721399:FKT721402 FUP721399:FUP721402 GEL721399:GEL721402 GOH721399:GOH721402 GYD721399:GYD721402 HHZ721399:HHZ721402 HRV721399:HRV721402 IBR721399:IBR721402 ILN721399:ILN721402 IVJ721399:IVJ721402 JFF721399:JFF721402 JPB721399:JPB721402 JYX721399:JYX721402 KIT721399:KIT721402 KSP721399:KSP721402 LCL721399:LCL721402 LMH721399:LMH721402 LWD721399:LWD721402 MFZ721399:MFZ721402 MPV721399:MPV721402 MZR721399:MZR721402 NJN721399:NJN721402 NTJ721399:NTJ721402 ODF721399:ODF721402 ONB721399:ONB721402 OWX721399:OWX721402 PGT721399:PGT721402 PQP721399:PQP721402 QAL721399:QAL721402 QKH721399:QKH721402 QUD721399:QUD721402 RDZ721399:RDZ721402 RNV721399:RNV721402 RXR721399:RXR721402 SHN721399:SHN721402 SRJ721399:SRJ721402 TBF721399:TBF721402 TLB721399:TLB721402 TUX721399:TUX721402 UET721399:UET721402 UOP721399:UOP721402 UYL721399:UYL721402 VIH721399:VIH721402 VSD721399:VSD721402 WBZ721399:WBZ721402 WLV721399:WLV721402 WVR721399:WVR721402 J786389:J786392 JF786935:JF786938 TB786935:TB786938 ACX786935:ACX786938 AMT786935:AMT786938 AWP786935:AWP786938 BGL786935:BGL786938 BQH786935:BQH786938 CAD786935:CAD786938 CJZ786935:CJZ786938 CTV786935:CTV786938 DDR786935:DDR786938 DNN786935:DNN786938 DXJ786935:DXJ786938 EHF786935:EHF786938 ERB786935:ERB786938 FAX786935:FAX786938 FKT786935:FKT786938 FUP786935:FUP786938 GEL786935:GEL786938 GOH786935:GOH786938 GYD786935:GYD786938 HHZ786935:HHZ786938 HRV786935:HRV786938 IBR786935:IBR786938 ILN786935:ILN786938 IVJ786935:IVJ786938 JFF786935:JFF786938 JPB786935:JPB786938 JYX786935:JYX786938 KIT786935:KIT786938 KSP786935:KSP786938 LCL786935:LCL786938 LMH786935:LMH786938 LWD786935:LWD786938 MFZ786935:MFZ786938 MPV786935:MPV786938 MZR786935:MZR786938 NJN786935:NJN786938 NTJ786935:NTJ786938 ODF786935:ODF786938 ONB786935:ONB786938 OWX786935:OWX786938 PGT786935:PGT786938 PQP786935:PQP786938 QAL786935:QAL786938 QKH786935:QKH786938 QUD786935:QUD786938 RDZ786935:RDZ786938 RNV786935:RNV786938 RXR786935:RXR786938 SHN786935:SHN786938 SRJ786935:SRJ786938 TBF786935:TBF786938 TLB786935:TLB786938 TUX786935:TUX786938 UET786935:UET786938 UOP786935:UOP786938 UYL786935:UYL786938 VIH786935:VIH786938 VSD786935:VSD786938 WBZ786935:WBZ786938 WLV786935:WLV786938 WVR786935:WVR786938 J851925:J851928 JF852471:JF852474 TB852471:TB852474 ACX852471:ACX852474 AMT852471:AMT852474 AWP852471:AWP852474 BGL852471:BGL852474 BQH852471:BQH852474 CAD852471:CAD852474 CJZ852471:CJZ852474 CTV852471:CTV852474 DDR852471:DDR852474 DNN852471:DNN852474 DXJ852471:DXJ852474 EHF852471:EHF852474 ERB852471:ERB852474 FAX852471:FAX852474 FKT852471:FKT852474 FUP852471:FUP852474 GEL852471:GEL852474 GOH852471:GOH852474 GYD852471:GYD852474 HHZ852471:HHZ852474 HRV852471:HRV852474 IBR852471:IBR852474 ILN852471:ILN852474 IVJ852471:IVJ852474 JFF852471:JFF852474 JPB852471:JPB852474 JYX852471:JYX852474 KIT852471:KIT852474 KSP852471:KSP852474 LCL852471:LCL852474 LMH852471:LMH852474 LWD852471:LWD852474 MFZ852471:MFZ852474 MPV852471:MPV852474 MZR852471:MZR852474 NJN852471:NJN852474 NTJ852471:NTJ852474 ODF852471:ODF852474 ONB852471:ONB852474 OWX852471:OWX852474 PGT852471:PGT852474 PQP852471:PQP852474 QAL852471:QAL852474 QKH852471:QKH852474 QUD852471:QUD852474 RDZ852471:RDZ852474 RNV852471:RNV852474 RXR852471:RXR852474 SHN852471:SHN852474 SRJ852471:SRJ852474 TBF852471:TBF852474 TLB852471:TLB852474 TUX852471:TUX852474 UET852471:UET852474 UOP852471:UOP852474 UYL852471:UYL852474 VIH852471:VIH852474 VSD852471:VSD852474 WBZ852471:WBZ852474 WLV852471:WLV852474 WVR852471:WVR852474 J917461:J917464 JF918007:JF918010 TB918007:TB918010 ACX918007:ACX918010 AMT918007:AMT918010 AWP918007:AWP918010 BGL918007:BGL918010 BQH918007:BQH918010 CAD918007:CAD918010 CJZ918007:CJZ918010 CTV918007:CTV918010 DDR918007:DDR918010 DNN918007:DNN918010 DXJ918007:DXJ918010 EHF918007:EHF918010 ERB918007:ERB918010 FAX918007:FAX918010 FKT918007:FKT918010 FUP918007:FUP918010 GEL918007:GEL918010 GOH918007:GOH918010 GYD918007:GYD918010 HHZ918007:HHZ918010 HRV918007:HRV918010 IBR918007:IBR918010 ILN918007:ILN918010 IVJ918007:IVJ918010 JFF918007:JFF918010 JPB918007:JPB918010 JYX918007:JYX918010 KIT918007:KIT918010 KSP918007:KSP918010 LCL918007:LCL918010 LMH918007:LMH918010 LWD918007:LWD918010 MFZ918007:MFZ918010 MPV918007:MPV918010 MZR918007:MZR918010 NJN918007:NJN918010 NTJ918007:NTJ918010 ODF918007:ODF918010 ONB918007:ONB918010 OWX918007:OWX918010 PGT918007:PGT918010 PQP918007:PQP918010 QAL918007:QAL918010 QKH918007:QKH918010 QUD918007:QUD918010 RDZ918007:RDZ918010 RNV918007:RNV918010 RXR918007:RXR918010 SHN918007:SHN918010 SRJ918007:SRJ918010 TBF918007:TBF918010 TLB918007:TLB918010 TUX918007:TUX918010 UET918007:UET918010 UOP918007:UOP918010 UYL918007:UYL918010 VIH918007:VIH918010 VSD918007:VSD918010 WBZ918007:WBZ918010 WLV918007:WLV918010 WVR918007:WVR918010 J982997:J983000 JF983543:JF983546 TB983543:TB983546 ACX983543:ACX983546 AMT983543:AMT983546 AWP983543:AWP983546 BGL983543:BGL983546 BQH983543:BQH983546 CAD983543:CAD983546 CJZ983543:CJZ983546 CTV983543:CTV983546 DDR983543:DDR983546 DNN983543:DNN983546 DXJ983543:DXJ983546 EHF983543:EHF983546 ERB983543:ERB983546 FAX983543:FAX983546 FKT983543:FKT983546 FUP983543:FUP983546 GEL983543:GEL983546 GOH983543:GOH983546 GYD983543:GYD983546 HHZ983543:HHZ983546 HRV983543:HRV983546 IBR983543:IBR983546 ILN983543:ILN983546 IVJ983543:IVJ983546 JFF983543:JFF983546 JPB983543:JPB983546 JYX983543:JYX983546 KIT983543:KIT983546 KSP983543:KSP983546 LCL983543:LCL983546 LMH983543:LMH983546 LWD983543:LWD983546 MFZ983543:MFZ983546 MPV983543:MPV983546 MZR983543:MZR983546 NJN983543:NJN983546 NTJ983543:NTJ983546 ODF983543:ODF983546 ONB983543:ONB983546 OWX983543:OWX983546 PGT983543:PGT983546 PQP983543:PQP983546 QAL983543:QAL983546 QKH983543:QKH983546 QUD983543:QUD983546 RDZ983543:RDZ983546 RNV983543:RNV983546 RXR983543:RXR983546 SHN983543:SHN983546 SRJ983543:SRJ983546 TBF983543:TBF983546 TLB983543:TLB983546 TUX983543:TUX983546 UET983543:UET983546 UOP983543:UOP983546 UYL983543:UYL983546 VIH983543:VIH983546 VSD983543:VSD983546 WBZ983543:WBZ983546 WLV983543:WLV983546 WVR983543:WVR983546 J65505:J65506 JF66051:JF66052 TB66051:TB66052 ACX66051:ACX66052 AMT66051:AMT66052 AWP66051:AWP66052 BGL66051:BGL66052 BQH66051:BQH66052 CAD66051:CAD66052 CJZ66051:CJZ66052 CTV66051:CTV66052 DDR66051:DDR66052 DNN66051:DNN66052 DXJ66051:DXJ66052 EHF66051:EHF66052 ERB66051:ERB66052 FAX66051:FAX66052 FKT66051:FKT66052 FUP66051:FUP66052 GEL66051:GEL66052 GOH66051:GOH66052 GYD66051:GYD66052 HHZ66051:HHZ66052 HRV66051:HRV66052 IBR66051:IBR66052 ILN66051:ILN66052 IVJ66051:IVJ66052 JFF66051:JFF66052 JPB66051:JPB66052 JYX66051:JYX66052 KIT66051:KIT66052 KSP66051:KSP66052 LCL66051:LCL66052 LMH66051:LMH66052 LWD66051:LWD66052 MFZ66051:MFZ66052 MPV66051:MPV66052 MZR66051:MZR66052 NJN66051:NJN66052 NTJ66051:NTJ66052 ODF66051:ODF66052 ONB66051:ONB66052 OWX66051:OWX66052 PGT66051:PGT66052 PQP66051:PQP66052 QAL66051:QAL66052 QKH66051:QKH66052 QUD66051:QUD66052 RDZ66051:RDZ66052 RNV66051:RNV66052 RXR66051:RXR66052 SHN66051:SHN66052 SRJ66051:SRJ66052 TBF66051:TBF66052 TLB66051:TLB66052 TUX66051:TUX66052 UET66051:UET66052 UOP66051:UOP66052 UYL66051:UYL66052 VIH66051:VIH66052 VSD66051:VSD66052 WBZ66051:WBZ66052 WLV66051:WLV66052 WVR66051:WVR66052 J131041:J131042 JF131587:JF131588 TB131587:TB131588 ACX131587:ACX131588 AMT131587:AMT131588 AWP131587:AWP131588 BGL131587:BGL131588 BQH131587:BQH131588 CAD131587:CAD131588 CJZ131587:CJZ131588 CTV131587:CTV131588 DDR131587:DDR131588 DNN131587:DNN131588 DXJ131587:DXJ131588 EHF131587:EHF131588 ERB131587:ERB131588 FAX131587:FAX131588 FKT131587:FKT131588 FUP131587:FUP131588 GEL131587:GEL131588 GOH131587:GOH131588 GYD131587:GYD131588 HHZ131587:HHZ131588 HRV131587:HRV131588 IBR131587:IBR131588 ILN131587:ILN131588 IVJ131587:IVJ131588 JFF131587:JFF131588 JPB131587:JPB131588 JYX131587:JYX131588 KIT131587:KIT131588 KSP131587:KSP131588 LCL131587:LCL131588 LMH131587:LMH131588 LWD131587:LWD131588 MFZ131587:MFZ131588 MPV131587:MPV131588 MZR131587:MZR131588 NJN131587:NJN131588 NTJ131587:NTJ131588 ODF131587:ODF131588 ONB131587:ONB131588 OWX131587:OWX131588 PGT131587:PGT131588 PQP131587:PQP131588 QAL131587:QAL131588 QKH131587:QKH131588 QUD131587:QUD131588 RDZ131587:RDZ131588 RNV131587:RNV131588 RXR131587:RXR131588 SHN131587:SHN131588 SRJ131587:SRJ131588 TBF131587:TBF131588 TLB131587:TLB131588 TUX131587:TUX131588 UET131587:UET131588 UOP131587:UOP131588 UYL131587:UYL131588 VIH131587:VIH131588 VSD131587:VSD131588 WBZ131587:WBZ131588 WLV131587:WLV131588 WVR131587:WVR131588 J196577:J196578 JF197123:JF197124 TB197123:TB197124 ACX197123:ACX197124 AMT197123:AMT197124 AWP197123:AWP197124 BGL197123:BGL197124 BQH197123:BQH197124 CAD197123:CAD197124 CJZ197123:CJZ197124 CTV197123:CTV197124 DDR197123:DDR197124 DNN197123:DNN197124 DXJ197123:DXJ197124 EHF197123:EHF197124 ERB197123:ERB197124 FAX197123:FAX197124 FKT197123:FKT197124 FUP197123:FUP197124 GEL197123:GEL197124 GOH197123:GOH197124 GYD197123:GYD197124 HHZ197123:HHZ197124 HRV197123:HRV197124 IBR197123:IBR197124 ILN197123:ILN197124 IVJ197123:IVJ197124 JFF197123:JFF197124 JPB197123:JPB197124 JYX197123:JYX197124 KIT197123:KIT197124 KSP197123:KSP197124 LCL197123:LCL197124 LMH197123:LMH197124 LWD197123:LWD197124 MFZ197123:MFZ197124 MPV197123:MPV197124 MZR197123:MZR197124 NJN197123:NJN197124 NTJ197123:NTJ197124 ODF197123:ODF197124 ONB197123:ONB197124 OWX197123:OWX197124 PGT197123:PGT197124 PQP197123:PQP197124 QAL197123:QAL197124 QKH197123:QKH197124 QUD197123:QUD197124 RDZ197123:RDZ197124 RNV197123:RNV197124 RXR197123:RXR197124 SHN197123:SHN197124 SRJ197123:SRJ197124 TBF197123:TBF197124 TLB197123:TLB197124 TUX197123:TUX197124 UET197123:UET197124 UOP197123:UOP197124 UYL197123:UYL197124 VIH197123:VIH197124 VSD197123:VSD197124 WBZ197123:WBZ197124 WLV197123:WLV197124 WVR197123:WVR197124 J262113:J262114 JF262659:JF262660 TB262659:TB262660 ACX262659:ACX262660 AMT262659:AMT262660 AWP262659:AWP262660 BGL262659:BGL262660 BQH262659:BQH262660 CAD262659:CAD262660 CJZ262659:CJZ262660 CTV262659:CTV262660 DDR262659:DDR262660 DNN262659:DNN262660 DXJ262659:DXJ262660 EHF262659:EHF262660 ERB262659:ERB262660 FAX262659:FAX262660 FKT262659:FKT262660 FUP262659:FUP262660 GEL262659:GEL262660 GOH262659:GOH262660 GYD262659:GYD262660 HHZ262659:HHZ262660 HRV262659:HRV262660 IBR262659:IBR262660 ILN262659:ILN262660 IVJ262659:IVJ262660 JFF262659:JFF262660 JPB262659:JPB262660 JYX262659:JYX262660 KIT262659:KIT262660 KSP262659:KSP262660 LCL262659:LCL262660 LMH262659:LMH262660 LWD262659:LWD262660 MFZ262659:MFZ262660 MPV262659:MPV262660 MZR262659:MZR262660 NJN262659:NJN262660 NTJ262659:NTJ262660 ODF262659:ODF262660 ONB262659:ONB262660 OWX262659:OWX262660 PGT262659:PGT262660 PQP262659:PQP262660 QAL262659:QAL262660 QKH262659:QKH262660 QUD262659:QUD262660 RDZ262659:RDZ262660 RNV262659:RNV262660 RXR262659:RXR262660 SHN262659:SHN262660 SRJ262659:SRJ262660 TBF262659:TBF262660 TLB262659:TLB262660 TUX262659:TUX262660 UET262659:UET262660 UOP262659:UOP262660 UYL262659:UYL262660 VIH262659:VIH262660 VSD262659:VSD262660 WBZ262659:WBZ262660 WLV262659:WLV262660 WVR262659:WVR262660 J327649:J327650 JF328195:JF328196 TB328195:TB328196 ACX328195:ACX328196 AMT328195:AMT328196 AWP328195:AWP328196 BGL328195:BGL328196 BQH328195:BQH328196 CAD328195:CAD328196 CJZ328195:CJZ328196 CTV328195:CTV328196 DDR328195:DDR328196 DNN328195:DNN328196 DXJ328195:DXJ328196 EHF328195:EHF328196 ERB328195:ERB328196 FAX328195:FAX328196 FKT328195:FKT328196 FUP328195:FUP328196 GEL328195:GEL328196 GOH328195:GOH328196 GYD328195:GYD328196 HHZ328195:HHZ328196 HRV328195:HRV328196 IBR328195:IBR328196 ILN328195:ILN328196 IVJ328195:IVJ328196 JFF328195:JFF328196 JPB328195:JPB328196 JYX328195:JYX328196 KIT328195:KIT328196 KSP328195:KSP328196 LCL328195:LCL328196 LMH328195:LMH328196 LWD328195:LWD328196 MFZ328195:MFZ328196 MPV328195:MPV328196 MZR328195:MZR328196 NJN328195:NJN328196 NTJ328195:NTJ328196 ODF328195:ODF328196 ONB328195:ONB328196 OWX328195:OWX328196 PGT328195:PGT328196 PQP328195:PQP328196 QAL328195:QAL328196 QKH328195:QKH328196 QUD328195:QUD328196 RDZ328195:RDZ328196 RNV328195:RNV328196 RXR328195:RXR328196 SHN328195:SHN328196 SRJ328195:SRJ328196 TBF328195:TBF328196 TLB328195:TLB328196 TUX328195:TUX328196 UET328195:UET328196 UOP328195:UOP328196 UYL328195:UYL328196 VIH328195:VIH328196 VSD328195:VSD328196 WBZ328195:WBZ328196 WLV328195:WLV328196 WVR328195:WVR328196 J393185:J393186 JF393731:JF393732 TB393731:TB393732 ACX393731:ACX393732 AMT393731:AMT393732 AWP393731:AWP393732 BGL393731:BGL393732 BQH393731:BQH393732 CAD393731:CAD393732 CJZ393731:CJZ393732 CTV393731:CTV393732 DDR393731:DDR393732 DNN393731:DNN393732 DXJ393731:DXJ393732 EHF393731:EHF393732 ERB393731:ERB393732 FAX393731:FAX393732 FKT393731:FKT393732 FUP393731:FUP393732 GEL393731:GEL393732 GOH393731:GOH393732 GYD393731:GYD393732 HHZ393731:HHZ393732 HRV393731:HRV393732 IBR393731:IBR393732 ILN393731:ILN393732 IVJ393731:IVJ393732 JFF393731:JFF393732 JPB393731:JPB393732 JYX393731:JYX393732 KIT393731:KIT393732 KSP393731:KSP393732 LCL393731:LCL393732 LMH393731:LMH393732 LWD393731:LWD393732 MFZ393731:MFZ393732 MPV393731:MPV393732 MZR393731:MZR393732 NJN393731:NJN393732 NTJ393731:NTJ393732 ODF393731:ODF393732 ONB393731:ONB393732 OWX393731:OWX393732 PGT393731:PGT393732 PQP393731:PQP393732 QAL393731:QAL393732 QKH393731:QKH393732 QUD393731:QUD393732 RDZ393731:RDZ393732 RNV393731:RNV393732 RXR393731:RXR393732 SHN393731:SHN393732 SRJ393731:SRJ393732 TBF393731:TBF393732 TLB393731:TLB393732 TUX393731:TUX393732 UET393731:UET393732 UOP393731:UOP393732 UYL393731:UYL393732 VIH393731:VIH393732 VSD393731:VSD393732 WBZ393731:WBZ393732 WLV393731:WLV393732 WVR393731:WVR393732 J458721:J458722 JF459267:JF459268 TB459267:TB459268 ACX459267:ACX459268 AMT459267:AMT459268 AWP459267:AWP459268 BGL459267:BGL459268 BQH459267:BQH459268 CAD459267:CAD459268 CJZ459267:CJZ459268 CTV459267:CTV459268 DDR459267:DDR459268 DNN459267:DNN459268 DXJ459267:DXJ459268 EHF459267:EHF459268 ERB459267:ERB459268 FAX459267:FAX459268 FKT459267:FKT459268 FUP459267:FUP459268 GEL459267:GEL459268 GOH459267:GOH459268 GYD459267:GYD459268 HHZ459267:HHZ459268 HRV459267:HRV459268 IBR459267:IBR459268 ILN459267:ILN459268 IVJ459267:IVJ459268 JFF459267:JFF459268 JPB459267:JPB459268 JYX459267:JYX459268 KIT459267:KIT459268 KSP459267:KSP459268 LCL459267:LCL459268 LMH459267:LMH459268 LWD459267:LWD459268 MFZ459267:MFZ459268 MPV459267:MPV459268 MZR459267:MZR459268 NJN459267:NJN459268 NTJ459267:NTJ459268 ODF459267:ODF459268 ONB459267:ONB459268 OWX459267:OWX459268 PGT459267:PGT459268 PQP459267:PQP459268 QAL459267:QAL459268 QKH459267:QKH459268 QUD459267:QUD459268 RDZ459267:RDZ459268 RNV459267:RNV459268 RXR459267:RXR459268 SHN459267:SHN459268 SRJ459267:SRJ459268 TBF459267:TBF459268 TLB459267:TLB459268 TUX459267:TUX459268 UET459267:UET459268 UOP459267:UOP459268 UYL459267:UYL459268 VIH459267:VIH459268 VSD459267:VSD459268 WBZ459267:WBZ459268 WLV459267:WLV459268 WVR459267:WVR459268 J524257:J524258 JF524803:JF524804 TB524803:TB524804 ACX524803:ACX524804 AMT524803:AMT524804 AWP524803:AWP524804 BGL524803:BGL524804 BQH524803:BQH524804 CAD524803:CAD524804 CJZ524803:CJZ524804 CTV524803:CTV524804 DDR524803:DDR524804 DNN524803:DNN524804 DXJ524803:DXJ524804 EHF524803:EHF524804 ERB524803:ERB524804 FAX524803:FAX524804 FKT524803:FKT524804 FUP524803:FUP524804 GEL524803:GEL524804 GOH524803:GOH524804 GYD524803:GYD524804 HHZ524803:HHZ524804 HRV524803:HRV524804 IBR524803:IBR524804 ILN524803:ILN524804 IVJ524803:IVJ524804 JFF524803:JFF524804 JPB524803:JPB524804 JYX524803:JYX524804 KIT524803:KIT524804 KSP524803:KSP524804 LCL524803:LCL524804 LMH524803:LMH524804 LWD524803:LWD524804 MFZ524803:MFZ524804 MPV524803:MPV524804 MZR524803:MZR524804 NJN524803:NJN524804 NTJ524803:NTJ524804 ODF524803:ODF524804 ONB524803:ONB524804 OWX524803:OWX524804 PGT524803:PGT524804 PQP524803:PQP524804 QAL524803:QAL524804 QKH524803:QKH524804 QUD524803:QUD524804 RDZ524803:RDZ524804 RNV524803:RNV524804 RXR524803:RXR524804 SHN524803:SHN524804 SRJ524803:SRJ524804 TBF524803:TBF524804 TLB524803:TLB524804 TUX524803:TUX524804 UET524803:UET524804 UOP524803:UOP524804 UYL524803:UYL524804 VIH524803:VIH524804 VSD524803:VSD524804 WBZ524803:WBZ524804 WLV524803:WLV524804 WVR524803:WVR524804 J589793:J589794 JF590339:JF590340 TB590339:TB590340 ACX590339:ACX590340 AMT590339:AMT590340 AWP590339:AWP590340 BGL590339:BGL590340 BQH590339:BQH590340 CAD590339:CAD590340 CJZ590339:CJZ590340 CTV590339:CTV590340 DDR590339:DDR590340 DNN590339:DNN590340 DXJ590339:DXJ590340 EHF590339:EHF590340 ERB590339:ERB590340 FAX590339:FAX590340 FKT590339:FKT590340 FUP590339:FUP590340 GEL590339:GEL590340 GOH590339:GOH590340 GYD590339:GYD590340 HHZ590339:HHZ590340 HRV590339:HRV590340 IBR590339:IBR590340 ILN590339:ILN590340 IVJ590339:IVJ590340 JFF590339:JFF590340 JPB590339:JPB590340 JYX590339:JYX590340 KIT590339:KIT590340 KSP590339:KSP590340 LCL590339:LCL590340 LMH590339:LMH590340 LWD590339:LWD590340 MFZ590339:MFZ590340 MPV590339:MPV590340 MZR590339:MZR590340 NJN590339:NJN590340 NTJ590339:NTJ590340 ODF590339:ODF590340 ONB590339:ONB590340 OWX590339:OWX590340 PGT590339:PGT590340 PQP590339:PQP590340 QAL590339:QAL590340 QKH590339:QKH590340 QUD590339:QUD590340 RDZ590339:RDZ590340 RNV590339:RNV590340 RXR590339:RXR590340 SHN590339:SHN590340 SRJ590339:SRJ590340 TBF590339:TBF590340 TLB590339:TLB590340 TUX590339:TUX590340 UET590339:UET590340 UOP590339:UOP590340 UYL590339:UYL590340 VIH590339:VIH590340 VSD590339:VSD590340 WBZ590339:WBZ590340 WLV590339:WLV590340 WVR590339:WVR590340 J655329:J655330 JF655875:JF655876 TB655875:TB655876 ACX655875:ACX655876 AMT655875:AMT655876 AWP655875:AWP655876 BGL655875:BGL655876 BQH655875:BQH655876 CAD655875:CAD655876 CJZ655875:CJZ655876 CTV655875:CTV655876 DDR655875:DDR655876 DNN655875:DNN655876 DXJ655875:DXJ655876 EHF655875:EHF655876 ERB655875:ERB655876 FAX655875:FAX655876 FKT655875:FKT655876 FUP655875:FUP655876 GEL655875:GEL655876 GOH655875:GOH655876 GYD655875:GYD655876 HHZ655875:HHZ655876 HRV655875:HRV655876 IBR655875:IBR655876 ILN655875:ILN655876 IVJ655875:IVJ655876 JFF655875:JFF655876 JPB655875:JPB655876 JYX655875:JYX655876 KIT655875:KIT655876 KSP655875:KSP655876 LCL655875:LCL655876 LMH655875:LMH655876 LWD655875:LWD655876 MFZ655875:MFZ655876 MPV655875:MPV655876 MZR655875:MZR655876 NJN655875:NJN655876 NTJ655875:NTJ655876 ODF655875:ODF655876 ONB655875:ONB655876 OWX655875:OWX655876 PGT655875:PGT655876 PQP655875:PQP655876 QAL655875:QAL655876 QKH655875:QKH655876 QUD655875:QUD655876 RDZ655875:RDZ655876 RNV655875:RNV655876 RXR655875:RXR655876 SHN655875:SHN655876 SRJ655875:SRJ655876 TBF655875:TBF655876 TLB655875:TLB655876 TUX655875:TUX655876 UET655875:UET655876 UOP655875:UOP655876 UYL655875:UYL655876 VIH655875:VIH655876 VSD655875:VSD655876 WBZ655875:WBZ655876 WLV655875:WLV655876 WVR655875:WVR655876 J720865:J720866 JF721411:JF721412 TB721411:TB721412 ACX721411:ACX721412 AMT721411:AMT721412 AWP721411:AWP721412 BGL721411:BGL721412 BQH721411:BQH721412 CAD721411:CAD721412 CJZ721411:CJZ721412 CTV721411:CTV721412 DDR721411:DDR721412 DNN721411:DNN721412 DXJ721411:DXJ721412 EHF721411:EHF721412 ERB721411:ERB721412 FAX721411:FAX721412 FKT721411:FKT721412 FUP721411:FUP721412 GEL721411:GEL721412 GOH721411:GOH721412 GYD721411:GYD721412 HHZ721411:HHZ721412 HRV721411:HRV721412 IBR721411:IBR721412 ILN721411:ILN721412 IVJ721411:IVJ721412 JFF721411:JFF721412 JPB721411:JPB721412 JYX721411:JYX721412 KIT721411:KIT721412 KSP721411:KSP721412 LCL721411:LCL721412 LMH721411:LMH721412 LWD721411:LWD721412 MFZ721411:MFZ721412 MPV721411:MPV721412 MZR721411:MZR721412 NJN721411:NJN721412 NTJ721411:NTJ721412 ODF721411:ODF721412 ONB721411:ONB721412 OWX721411:OWX721412 PGT721411:PGT721412 PQP721411:PQP721412 QAL721411:QAL721412 QKH721411:QKH721412 QUD721411:QUD721412 RDZ721411:RDZ721412 RNV721411:RNV721412 RXR721411:RXR721412 SHN721411:SHN721412 SRJ721411:SRJ721412 TBF721411:TBF721412 TLB721411:TLB721412 TUX721411:TUX721412 UET721411:UET721412 UOP721411:UOP721412 UYL721411:UYL721412 VIH721411:VIH721412 VSD721411:VSD721412 WBZ721411:WBZ721412 WLV721411:WLV721412 WVR721411:WVR721412 J786401:J786402 JF786947:JF786948 TB786947:TB786948 ACX786947:ACX786948 AMT786947:AMT786948 AWP786947:AWP786948 BGL786947:BGL786948 BQH786947:BQH786948 CAD786947:CAD786948 CJZ786947:CJZ786948 CTV786947:CTV786948 DDR786947:DDR786948 DNN786947:DNN786948 DXJ786947:DXJ786948 EHF786947:EHF786948 ERB786947:ERB786948 FAX786947:FAX786948 FKT786947:FKT786948 FUP786947:FUP786948 GEL786947:GEL786948 GOH786947:GOH786948 GYD786947:GYD786948 HHZ786947:HHZ786948 HRV786947:HRV786948 IBR786947:IBR786948 ILN786947:ILN786948 IVJ786947:IVJ786948 JFF786947:JFF786948 JPB786947:JPB786948 JYX786947:JYX786948 KIT786947:KIT786948 KSP786947:KSP786948 LCL786947:LCL786948 LMH786947:LMH786948 LWD786947:LWD786948 MFZ786947:MFZ786948 MPV786947:MPV786948 MZR786947:MZR786948 NJN786947:NJN786948 NTJ786947:NTJ786948 ODF786947:ODF786948 ONB786947:ONB786948 OWX786947:OWX786948 PGT786947:PGT786948 PQP786947:PQP786948 QAL786947:QAL786948 QKH786947:QKH786948 QUD786947:QUD786948 RDZ786947:RDZ786948 RNV786947:RNV786948 RXR786947:RXR786948 SHN786947:SHN786948 SRJ786947:SRJ786948 TBF786947:TBF786948 TLB786947:TLB786948 TUX786947:TUX786948 UET786947:UET786948 UOP786947:UOP786948 UYL786947:UYL786948 VIH786947:VIH786948 VSD786947:VSD786948 WBZ786947:WBZ786948 WLV786947:WLV786948 WVR786947:WVR786948 J851937:J851938 JF852483:JF852484 TB852483:TB852484 ACX852483:ACX852484 AMT852483:AMT852484 AWP852483:AWP852484 BGL852483:BGL852484 BQH852483:BQH852484 CAD852483:CAD852484 CJZ852483:CJZ852484 CTV852483:CTV852484 DDR852483:DDR852484 DNN852483:DNN852484 DXJ852483:DXJ852484 EHF852483:EHF852484 ERB852483:ERB852484 FAX852483:FAX852484 FKT852483:FKT852484 FUP852483:FUP852484 GEL852483:GEL852484 GOH852483:GOH852484 GYD852483:GYD852484 HHZ852483:HHZ852484 HRV852483:HRV852484 IBR852483:IBR852484 ILN852483:ILN852484 IVJ852483:IVJ852484 JFF852483:JFF852484 JPB852483:JPB852484 JYX852483:JYX852484 KIT852483:KIT852484 KSP852483:KSP852484 LCL852483:LCL852484 LMH852483:LMH852484 LWD852483:LWD852484 MFZ852483:MFZ852484 MPV852483:MPV852484 MZR852483:MZR852484 NJN852483:NJN852484 NTJ852483:NTJ852484 ODF852483:ODF852484 ONB852483:ONB852484 OWX852483:OWX852484 PGT852483:PGT852484 PQP852483:PQP852484 QAL852483:QAL852484 QKH852483:QKH852484 QUD852483:QUD852484 RDZ852483:RDZ852484 RNV852483:RNV852484 RXR852483:RXR852484 SHN852483:SHN852484 SRJ852483:SRJ852484 TBF852483:TBF852484 TLB852483:TLB852484 TUX852483:TUX852484 UET852483:UET852484 UOP852483:UOP852484 UYL852483:UYL852484 VIH852483:VIH852484 VSD852483:VSD852484 WBZ852483:WBZ852484 WLV852483:WLV852484 WVR852483:WVR852484 J917473:J917474 JF918019:JF918020 TB918019:TB918020 ACX918019:ACX918020 AMT918019:AMT918020 AWP918019:AWP918020 BGL918019:BGL918020 BQH918019:BQH918020 CAD918019:CAD918020 CJZ918019:CJZ918020 CTV918019:CTV918020 DDR918019:DDR918020 DNN918019:DNN918020 DXJ918019:DXJ918020 EHF918019:EHF918020 ERB918019:ERB918020 FAX918019:FAX918020 FKT918019:FKT918020 FUP918019:FUP918020 GEL918019:GEL918020 GOH918019:GOH918020 GYD918019:GYD918020 HHZ918019:HHZ918020 HRV918019:HRV918020 IBR918019:IBR918020 ILN918019:ILN918020 IVJ918019:IVJ918020 JFF918019:JFF918020 JPB918019:JPB918020 JYX918019:JYX918020 KIT918019:KIT918020 KSP918019:KSP918020 LCL918019:LCL918020 LMH918019:LMH918020 LWD918019:LWD918020 MFZ918019:MFZ918020 MPV918019:MPV918020 MZR918019:MZR918020 NJN918019:NJN918020 NTJ918019:NTJ918020 ODF918019:ODF918020 ONB918019:ONB918020 OWX918019:OWX918020 PGT918019:PGT918020 PQP918019:PQP918020 QAL918019:QAL918020 QKH918019:QKH918020 QUD918019:QUD918020 RDZ918019:RDZ918020 RNV918019:RNV918020 RXR918019:RXR918020 SHN918019:SHN918020 SRJ918019:SRJ918020 TBF918019:TBF918020 TLB918019:TLB918020 TUX918019:TUX918020 UET918019:UET918020 UOP918019:UOP918020 UYL918019:UYL918020 VIH918019:VIH918020 VSD918019:VSD918020 WBZ918019:WBZ918020 WLV918019:WLV918020 WVR918019:WVR918020 J983009:J983010 JF983555:JF983556 TB983555:TB983556 ACX983555:ACX983556 AMT983555:AMT983556 AWP983555:AWP983556 BGL983555:BGL983556 BQH983555:BQH983556 CAD983555:CAD983556 CJZ983555:CJZ983556 CTV983555:CTV983556 DDR983555:DDR983556 DNN983555:DNN983556 DXJ983555:DXJ983556 EHF983555:EHF983556 ERB983555:ERB983556 FAX983555:FAX983556 FKT983555:FKT983556 FUP983555:FUP983556 GEL983555:GEL983556 GOH983555:GOH983556 GYD983555:GYD983556 HHZ983555:HHZ983556 HRV983555:HRV983556 IBR983555:IBR983556 ILN983555:ILN983556 IVJ983555:IVJ983556 JFF983555:JFF983556 JPB983555:JPB983556 JYX983555:JYX983556 KIT983555:KIT983556 KSP983555:KSP983556 LCL983555:LCL983556 LMH983555:LMH983556 LWD983555:LWD983556 MFZ983555:MFZ983556 MPV983555:MPV983556 MZR983555:MZR983556 NJN983555:NJN983556 NTJ983555:NTJ983556 ODF983555:ODF983556 ONB983555:ONB983556 OWX983555:OWX983556 PGT983555:PGT983556 PQP983555:PQP983556 QAL983555:QAL983556 QKH983555:QKH983556 QUD983555:QUD983556 RDZ983555:RDZ983556 RNV983555:RNV983556 RXR983555:RXR983556 SHN983555:SHN983556 SRJ983555:SRJ983556 TBF983555:TBF983556 TLB983555:TLB983556 TUX983555:TUX983556 UET983555:UET983556 UOP983555:UOP983556 UYL983555:UYL983556 VIH983555:VIH983556 VSD983555:VSD983556 WBZ983555:WBZ983556 WLV983555:WLV983556 WVR983555:WVR983556 J65515:J65523 JF66061:JF66069 TB66061:TB66069 ACX66061:ACX66069 AMT66061:AMT66069 AWP66061:AWP66069 BGL66061:BGL66069 BQH66061:BQH66069 CAD66061:CAD66069 CJZ66061:CJZ66069 CTV66061:CTV66069 DDR66061:DDR66069 DNN66061:DNN66069 DXJ66061:DXJ66069 EHF66061:EHF66069 ERB66061:ERB66069 FAX66061:FAX66069 FKT66061:FKT66069 FUP66061:FUP66069 GEL66061:GEL66069 GOH66061:GOH66069 GYD66061:GYD66069 HHZ66061:HHZ66069 HRV66061:HRV66069 IBR66061:IBR66069 ILN66061:ILN66069 IVJ66061:IVJ66069 JFF66061:JFF66069 JPB66061:JPB66069 JYX66061:JYX66069 KIT66061:KIT66069 KSP66061:KSP66069 LCL66061:LCL66069 LMH66061:LMH66069 LWD66061:LWD66069 MFZ66061:MFZ66069 MPV66061:MPV66069 MZR66061:MZR66069 NJN66061:NJN66069 NTJ66061:NTJ66069 ODF66061:ODF66069 ONB66061:ONB66069 OWX66061:OWX66069 PGT66061:PGT66069 PQP66061:PQP66069 QAL66061:QAL66069 QKH66061:QKH66069 QUD66061:QUD66069 RDZ66061:RDZ66069 RNV66061:RNV66069 RXR66061:RXR66069 SHN66061:SHN66069 SRJ66061:SRJ66069 TBF66061:TBF66069 TLB66061:TLB66069 TUX66061:TUX66069 UET66061:UET66069 UOP66061:UOP66069 UYL66061:UYL66069 VIH66061:VIH66069 VSD66061:VSD66069 WBZ66061:WBZ66069 WLV66061:WLV66069 WVR66061:WVR66069 J131051:J131059 JF131597:JF131605 TB131597:TB131605 ACX131597:ACX131605 AMT131597:AMT131605 AWP131597:AWP131605 BGL131597:BGL131605 BQH131597:BQH131605 CAD131597:CAD131605 CJZ131597:CJZ131605 CTV131597:CTV131605 DDR131597:DDR131605 DNN131597:DNN131605 DXJ131597:DXJ131605 EHF131597:EHF131605 ERB131597:ERB131605 FAX131597:FAX131605 FKT131597:FKT131605 FUP131597:FUP131605 GEL131597:GEL131605 GOH131597:GOH131605 GYD131597:GYD131605 HHZ131597:HHZ131605 HRV131597:HRV131605 IBR131597:IBR131605 ILN131597:ILN131605 IVJ131597:IVJ131605 JFF131597:JFF131605 JPB131597:JPB131605 JYX131597:JYX131605 KIT131597:KIT131605 KSP131597:KSP131605 LCL131597:LCL131605 LMH131597:LMH131605 LWD131597:LWD131605 MFZ131597:MFZ131605 MPV131597:MPV131605 MZR131597:MZR131605 NJN131597:NJN131605 NTJ131597:NTJ131605 ODF131597:ODF131605 ONB131597:ONB131605 OWX131597:OWX131605 PGT131597:PGT131605 PQP131597:PQP131605 QAL131597:QAL131605 QKH131597:QKH131605 QUD131597:QUD131605 RDZ131597:RDZ131605 RNV131597:RNV131605 RXR131597:RXR131605 SHN131597:SHN131605 SRJ131597:SRJ131605 TBF131597:TBF131605 TLB131597:TLB131605 TUX131597:TUX131605 UET131597:UET131605 UOP131597:UOP131605 UYL131597:UYL131605 VIH131597:VIH131605 VSD131597:VSD131605 WBZ131597:WBZ131605 WLV131597:WLV131605 WVR131597:WVR131605 J196587:J196595 JF197133:JF197141 TB197133:TB197141 ACX197133:ACX197141 AMT197133:AMT197141 AWP197133:AWP197141 BGL197133:BGL197141 BQH197133:BQH197141 CAD197133:CAD197141 CJZ197133:CJZ197141 CTV197133:CTV197141 DDR197133:DDR197141 DNN197133:DNN197141 DXJ197133:DXJ197141 EHF197133:EHF197141 ERB197133:ERB197141 FAX197133:FAX197141 FKT197133:FKT197141 FUP197133:FUP197141 GEL197133:GEL197141 GOH197133:GOH197141 GYD197133:GYD197141 HHZ197133:HHZ197141 HRV197133:HRV197141 IBR197133:IBR197141 ILN197133:ILN197141 IVJ197133:IVJ197141 JFF197133:JFF197141 JPB197133:JPB197141 JYX197133:JYX197141 KIT197133:KIT197141 KSP197133:KSP197141 LCL197133:LCL197141 LMH197133:LMH197141 LWD197133:LWD197141 MFZ197133:MFZ197141 MPV197133:MPV197141 MZR197133:MZR197141 NJN197133:NJN197141 NTJ197133:NTJ197141 ODF197133:ODF197141 ONB197133:ONB197141 OWX197133:OWX197141 PGT197133:PGT197141 PQP197133:PQP197141 QAL197133:QAL197141 QKH197133:QKH197141 QUD197133:QUD197141 RDZ197133:RDZ197141 RNV197133:RNV197141 RXR197133:RXR197141 SHN197133:SHN197141 SRJ197133:SRJ197141 TBF197133:TBF197141 TLB197133:TLB197141 TUX197133:TUX197141 UET197133:UET197141 UOP197133:UOP197141 UYL197133:UYL197141 VIH197133:VIH197141 VSD197133:VSD197141 WBZ197133:WBZ197141 WLV197133:WLV197141 WVR197133:WVR197141 J262123:J262131 JF262669:JF262677 TB262669:TB262677 ACX262669:ACX262677 AMT262669:AMT262677 AWP262669:AWP262677 BGL262669:BGL262677 BQH262669:BQH262677 CAD262669:CAD262677 CJZ262669:CJZ262677 CTV262669:CTV262677 DDR262669:DDR262677 DNN262669:DNN262677 DXJ262669:DXJ262677 EHF262669:EHF262677 ERB262669:ERB262677 FAX262669:FAX262677 FKT262669:FKT262677 FUP262669:FUP262677 GEL262669:GEL262677 GOH262669:GOH262677 GYD262669:GYD262677 HHZ262669:HHZ262677 HRV262669:HRV262677 IBR262669:IBR262677 ILN262669:ILN262677 IVJ262669:IVJ262677 JFF262669:JFF262677 JPB262669:JPB262677 JYX262669:JYX262677 KIT262669:KIT262677 KSP262669:KSP262677 LCL262669:LCL262677 LMH262669:LMH262677 LWD262669:LWD262677 MFZ262669:MFZ262677 MPV262669:MPV262677 MZR262669:MZR262677 NJN262669:NJN262677 NTJ262669:NTJ262677 ODF262669:ODF262677 ONB262669:ONB262677 OWX262669:OWX262677 PGT262669:PGT262677 PQP262669:PQP262677 QAL262669:QAL262677 QKH262669:QKH262677 QUD262669:QUD262677 RDZ262669:RDZ262677 RNV262669:RNV262677 RXR262669:RXR262677 SHN262669:SHN262677 SRJ262669:SRJ262677 TBF262669:TBF262677 TLB262669:TLB262677 TUX262669:TUX262677 UET262669:UET262677 UOP262669:UOP262677 UYL262669:UYL262677 VIH262669:VIH262677 VSD262669:VSD262677 WBZ262669:WBZ262677 WLV262669:WLV262677 WVR262669:WVR262677 J327659:J327667 JF328205:JF328213 TB328205:TB328213 ACX328205:ACX328213 AMT328205:AMT328213 AWP328205:AWP328213 BGL328205:BGL328213 BQH328205:BQH328213 CAD328205:CAD328213 CJZ328205:CJZ328213 CTV328205:CTV328213 DDR328205:DDR328213 DNN328205:DNN328213 DXJ328205:DXJ328213 EHF328205:EHF328213 ERB328205:ERB328213 FAX328205:FAX328213 FKT328205:FKT328213 FUP328205:FUP328213 GEL328205:GEL328213 GOH328205:GOH328213 GYD328205:GYD328213 HHZ328205:HHZ328213 HRV328205:HRV328213 IBR328205:IBR328213 ILN328205:ILN328213 IVJ328205:IVJ328213 JFF328205:JFF328213 JPB328205:JPB328213 JYX328205:JYX328213 KIT328205:KIT328213 KSP328205:KSP328213 LCL328205:LCL328213 LMH328205:LMH328213 LWD328205:LWD328213 MFZ328205:MFZ328213 MPV328205:MPV328213 MZR328205:MZR328213 NJN328205:NJN328213 NTJ328205:NTJ328213 ODF328205:ODF328213 ONB328205:ONB328213 OWX328205:OWX328213 PGT328205:PGT328213 PQP328205:PQP328213 QAL328205:QAL328213 QKH328205:QKH328213 QUD328205:QUD328213 RDZ328205:RDZ328213 RNV328205:RNV328213 RXR328205:RXR328213 SHN328205:SHN328213 SRJ328205:SRJ328213 TBF328205:TBF328213 TLB328205:TLB328213 TUX328205:TUX328213 UET328205:UET328213 UOP328205:UOP328213 UYL328205:UYL328213 VIH328205:VIH328213 VSD328205:VSD328213 WBZ328205:WBZ328213 WLV328205:WLV328213 WVR328205:WVR328213 J393195:J393203 JF393741:JF393749 TB393741:TB393749 ACX393741:ACX393749 AMT393741:AMT393749 AWP393741:AWP393749 BGL393741:BGL393749 BQH393741:BQH393749 CAD393741:CAD393749 CJZ393741:CJZ393749 CTV393741:CTV393749 DDR393741:DDR393749 DNN393741:DNN393749 DXJ393741:DXJ393749 EHF393741:EHF393749 ERB393741:ERB393749 FAX393741:FAX393749 FKT393741:FKT393749 FUP393741:FUP393749 GEL393741:GEL393749 GOH393741:GOH393749 GYD393741:GYD393749 HHZ393741:HHZ393749 HRV393741:HRV393749 IBR393741:IBR393749 ILN393741:ILN393749 IVJ393741:IVJ393749 JFF393741:JFF393749 JPB393741:JPB393749 JYX393741:JYX393749 KIT393741:KIT393749 KSP393741:KSP393749 LCL393741:LCL393749 LMH393741:LMH393749 LWD393741:LWD393749 MFZ393741:MFZ393749 MPV393741:MPV393749 MZR393741:MZR393749 NJN393741:NJN393749 NTJ393741:NTJ393749 ODF393741:ODF393749 ONB393741:ONB393749 OWX393741:OWX393749 PGT393741:PGT393749 PQP393741:PQP393749 QAL393741:QAL393749 QKH393741:QKH393749 QUD393741:QUD393749 RDZ393741:RDZ393749 RNV393741:RNV393749 RXR393741:RXR393749 SHN393741:SHN393749 SRJ393741:SRJ393749 TBF393741:TBF393749 TLB393741:TLB393749 TUX393741:TUX393749 UET393741:UET393749 UOP393741:UOP393749 UYL393741:UYL393749 VIH393741:VIH393749 VSD393741:VSD393749 WBZ393741:WBZ393749 WLV393741:WLV393749 WVR393741:WVR393749 J458731:J458739 JF459277:JF459285 TB459277:TB459285 ACX459277:ACX459285 AMT459277:AMT459285 AWP459277:AWP459285 BGL459277:BGL459285 BQH459277:BQH459285 CAD459277:CAD459285 CJZ459277:CJZ459285 CTV459277:CTV459285 DDR459277:DDR459285 DNN459277:DNN459285 DXJ459277:DXJ459285 EHF459277:EHF459285 ERB459277:ERB459285 FAX459277:FAX459285 FKT459277:FKT459285 FUP459277:FUP459285 GEL459277:GEL459285 GOH459277:GOH459285 GYD459277:GYD459285 HHZ459277:HHZ459285 HRV459277:HRV459285 IBR459277:IBR459285 ILN459277:ILN459285 IVJ459277:IVJ459285 JFF459277:JFF459285 JPB459277:JPB459285 JYX459277:JYX459285 KIT459277:KIT459285 KSP459277:KSP459285 LCL459277:LCL459285 LMH459277:LMH459285 LWD459277:LWD459285 MFZ459277:MFZ459285 MPV459277:MPV459285 MZR459277:MZR459285 NJN459277:NJN459285 NTJ459277:NTJ459285 ODF459277:ODF459285 ONB459277:ONB459285 OWX459277:OWX459285 PGT459277:PGT459285 PQP459277:PQP459285 QAL459277:QAL459285 QKH459277:QKH459285 QUD459277:QUD459285 RDZ459277:RDZ459285 RNV459277:RNV459285 RXR459277:RXR459285 SHN459277:SHN459285 SRJ459277:SRJ459285 TBF459277:TBF459285 TLB459277:TLB459285 TUX459277:TUX459285 UET459277:UET459285 UOP459277:UOP459285 UYL459277:UYL459285 VIH459277:VIH459285 VSD459277:VSD459285 WBZ459277:WBZ459285 WLV459277:WLV459285 WVR459277:WVR459285 J524267:J524275 JF524813:JF524821 TB524813:TB524821 ACX524813:ACX524821 AMT524813:AMT524821 AWP524813:AWP524821 BGL524813:BGL524821 BQH524813:BQH524821 CAD524813:CAD524821 CJZ524813:CJZ524821 CTV524813:CTV524821 DDR524813:DDR524821 DNN524813:DNN524821 DXJ524813:DXJ524821 EHF524813:EHF524821 ERB524813:ERB524821 FAX524813:FAX524821 FKT524813:FKT524821 FUP524813:FUP524821 GEL524813:GEL524821 GOH524813:GOH524821 GYD524813:GYD524821 HHZ524813:HHZ524821 HRV524813:HRV524821 IBR524813:IBR524821 ILN524813:ILN524821 IVJ524813:IVJ524821 JFF524813:JFF524821 JPB524813:JPB524821 JYX524813:JYX524821 KIT524813:KIT524821 KSP524813:KSP524821 LCL524813:LCL524821 LMH524813:LMH524821 LWD524813:LWD524821 MFZ524813:MFZ524821 MPV524813:MPV524821 MZR524813:MZR524821 NJN524813:NJN524821 NTJ524813:NTJ524821 ODF524813:ODF524821 ONB524813:ONB524821 OWX524813:OWX524821 PGT524813:PGT524821 PQP524813:PQP524821 QAL524813:QAL524821 QKH524813:QKH524821 QUD524813:QUD524821 RDZ524813:RDZ524821 RNV524813:RNV524821 RXR524813:RXR524821 SHN524813:SHN524821 SRJ524813:SRJ524821 TBF524813:TBF524821 TLB524813:TLB524821 TUX524813:TUX524821 UET524813:UET524821 UOP524813:UOP524821 UYL524813:UYL524821 VIH524813:VIH524821 VSD524813:VSD524821 WBZ524813:WBZ524821 WLV524813:WLV524821 WVR524813:WVR524821 J589803:J589811 JF590349:JF590357 TB590349:TB590357 ACX590349:ACX590357 AMT590349:AMT590357 AWP590349:AWP590357 BGL590349:BGL590357 BQH590349:BQH590357 CAD590349:CAD590357 CJZ590349:CJZ590357 CTV590349:CTV590357 DDR590349:DDR590357 DNN590349:DNN590357 DXJ590349:DXJ590357 EHF590349:EHF590357 ERB590349:ERB590357 FAX590349:FAX590357 FKT590349:FKT590357 FUP590349:FUP590357 GEL590349:GEL590357 GOH590349:GOH590357 GYD590349:GYD590357 HHZ590349:HHZ590357 HRV590349:HRV590357 IBR590349:IBR590357 ILN590349:ILN590357 IVJ590349:IVJ590357 JFF590349:JFF590357 JPB590349:JPB590357 JYX590349:JYX590357 KIT590349:KIT590357 KSP590349:KSP590357 LCL590349:LCL590357 LMH590349:LMH590357 LWD590349:LWD590357 MFZ590349:MFZ590357 MPV590349:MPV590357 MZR590349:MZR590357 NJN590349:NJN590357 NTJ590349:NTJ590357 ODF590349:ODF590357 ONB590349:ONB590357 OWX590349:OWX590357 PGT590349:PGT590357 PQP590349:PQP590357 QAL590349:QAL590357 QKH590349:QKH590357 QUD590349:QUD590357 RDZ590349:RDZ590357 RNV590349:RNV590357 RXR590349:RXR590357 SHN590349:SHN590357 SRJ590349:SRJ590357 TBF590349:TBF590357 TLB590349:TLB590357 TUX590349:TUX590357 UET590349:UET590357 UOP590349:UOP590357 UYL590349:UYL590357 VIH590349:VIH590357 VSD590349:VSD590357 WBZ590349:WBZ590357 WLV590349:WLV590357 WVR590349:WVR590357 J655339:J655347 JF655885:JF655893 TB655885:TB655893 ACX655885:ACX655893 AMT655885:AMT655893 AWP655885:AWP655893 BGL655885:BGL655893 BQH655885:BQH655893 CAD655885:CAD655893 CJZ655885:CJZ655893 CTV655885:CTV655893 DDR655885:DDR655893 DNN655885:DNN655893 DXJ655885:DXJ655893 EHF655885:EHF655893 ERB655885:ERB655893 FAX655885:FAX655893 FKT655885:FKT655893 FUP655885:FUP655893 GEL655885:GEL655893 GOH655885:GOH655893 GYD655885:GYD655893 HHZ655885:HHZ655893 HRV655885:HRV655893 IBR655885:IBR655893 ILN655885:ILN655893 IVJ655885:IVJ655893 JFF655885:JFF655893 JPB655885:JPB655893 JYX655885:JYX655893 KIT655885:KIT655893 KSP655885:KSP655893 LCL655885:LCL655893 LMH655885:LMH655893 LWD655885:LWD655893 MFZ655885:MFZ655893 MPV655885:MPV655893 MZR655885:MZR655893 NJN655885:NJN655893 NTJ655885:NTJ655893 ODF655885:ODF655893 ONB655885:ONB655893 OWX655885:OWX655893 PGT655885:PGT655893 PQP655885:PQP655893 QAL655885:QAL655893 QKH655885:QKH655893 QUD655885:QUD655893 RDZ655885:RDZ655893 RNV655885:RNV655893 RXR655885:RXR655893 SHN655885:SHN655893 SRJ655885:SRJ655893 TBF655885:TBF655893 TLB655885:TLB655893 TUX655885:TUX655893 UET655885:UET655893 UOP655885:UOP655893 UYL655885:UYL655893 VIH655885:VIH655893 VSD655885:VSD655893 WBZ655885:WBZ655893 WLV655885:WLV655893 WVR655885:WVR655893 J720875:J720883 JF721421:JF721429 TB721421:TB721429 ACX721421:ACX721429 AMT721421:AMT721429 AWP721421:AWP721429 BGL721421:BGL721429 BQH721421:BQH721429 CAD721421:CAD721429 CJZ721421:CJZ721429 CTV721421:CTV721429 DDR721421:DDR721429 DNN721421:DNN721429 DXJ721421:DXJ721429 EHF721421:EHF721429 ERB721421:ERB721429 FAX721421:FAX721429 FKT721421:FKT721429 FUP721421:FUP721429 GEL721421:GEL721429 GOH721421:GOH721429 GYD721421:GYD721429 HHZ721421:HHZ721429 HRV721421:HRV721429 IBR721421:IBR721429 ILN721421:ILN721429 IVJ721421:IVJ721429 JFF721421:JFF721429 JPB721421:JPB721429 JYX721421:JYX721429 KIT721421:KIT721429 KSP721421:KSP721429 LCL721421:LCL721429 LMH721421:LMH721429 LWD721421:LWD721429 MFZ721421:MFZ721429 MPV721421:MPV721429 MZR721421:MZR721429 NJN721421:NJN721429 NTJ721421:NTJ721429 ODF721421:ODF721429 ONB721421:ONB721429 OWX721421:OWX721429 PGT721421:PGT721429 PQP721421:PQP721429 QAL721421:QAL721429 QKH721421:QKH721429 QUD721421:QUD721429 RDZ721421:RDZ721429 RNV721421:RNV721429 RXR721421:RXR721429 SHN721421:SHN721429 SRJ721421:SRJ721429 TBF721421:TBF721429 TLB721421:TLB721429 TUX721421:TUX721429 UET721421:UET721429 UOP721421:UOP721429 UYL721421:UYL721429 VIH721421:VIH721429 VSD721421:VSD721429 WBZ721421:WBZ721429 WLV721421:WLV721429 WVR721421:WVR721429 J786411:J786419 JF786957:JF786965 TB786957:TB786965 ACX786957:ACX786965 AMT786957:AMT786965 AWP786957:AWP786965 BGL786957:BGL786965 BQH786957:BQH786965 CAD786957:CAD786965 CJZ786957:CJZ786965 CTV786957:CTV786965 DDR786957:DDR786965 DNN786957:DNN786965 DXJ786957:DXJ786965 EHF786957:EHF786965 ERB786957:ERB786965 FAX786957:FAX786965 FKT786957:FKT786965 FUP786957:FUP786965 GEL786957:GEL786965 GOH786957:GOH786965 GYD786957:GYD786965 HHZ786957:HHZ786965 HRV786957:HRV786965 IBR786957:IBR786965 ILN786957:ILN786965 IVJ786957:IVJ786965 JFF786957:JFF786965 JPB786957:JPB786965 JYX786957:JYX786965 KIT786957:KIT786965 KSP786957:KSP786965 LCL786957:LCL786965 LMH786957:LMH786965 LWD786957:LWD786965 MFZ786957:MFZ786965 MPV786957:MPV786965 MZR786957:MZR786965 NJN786957:NJN786965 NTJ786957:NTJ786965 ODF786957:ODF786965 ONB786957:ONB786965 OWX786957:OWX786965 PGT786957:PGT786965 PQP786957:PQP786965 QAL786957:QAL786965 QKH786957:QKH786965 QUD786957:QUD786965 RDZ786957:RDZ786965 RNV786957:RNV786965 RXR786957:RXR786965 SHN786957:SHN786965 SRJ786957:SRJ786965 TBF786957:TBF786965 TLB786957:TLB786965 TUX786957:TUX786965 UET786957:UET786965 UOP786957:UOP786965 UYL786957:UYL786965 VIH786957:VIH786965 VSD786957:VSD786965 WBZ786957:WBZ786965 WLV786957:WLV786965 WVR786957:WVR786965 J851947:J851955 JF852493:JF852501 TB852493:TB852501 ACX852493:ACX852501 AMT852493:AMT852501 AWP852493:AWP852501 BGL852493:BGL852501 BQH852493:BQH852501 CAD852493:CAD852501 CJZ852493:CJZ852501 CTV852493:CTV852501 DDR852493:DDR852501 DNN852493:DNN852501 DXJ852493:DXJ852501 EHF852493:EHF852501 ERB852493:ERB852501 FAX852493:FAX852501 FKT852493:FKT852501 FUP852493:FUP852501 GEL852493:GEL852501 GOH852493:GOH852501 GYD852493:GYD852501 HHZ852493:HHZ852501 HRV852493:HRV852501 IBR852493:IBR852501 ILN852493:ILN852501 IVJ852493:IVJ852501 JFF852493:JFF852501 JPB852493:JPB852501 JYX852493:JYX852501 KIT852493:KIT852501 KSP852493:KSP852501 LCL852493:LCL852501 LMH852493:LMH852501 LWD852493:LWD852501 MFZ852493:MFZ852501 MPV852493:MPV852501 MZR852493:MZR852501 NJN852493:NJN852501 NTJ852493:NTJ852501 ODF852493:ODF852501 ONB852493:ONB852501 OWX852493:OWX852501 PGT852493:PGT852501 PQP852493:PQP852501 QAL852493:QAL852501 QKH852493:QKH852501 QUD852493:QUD852501 RDZ852493:RDZ852501 RNV852493:RNV852501 RXR852493:RXR852501 SHN852493:SHN852501 SRJ852493:SRJ852501 TBF852493:TBF852501 TLB852493:TLB852501 TUX852493:TUX852501 UET852493:UET852501 UOP852493:UOP852501 UYL852493:UYL852501 VIH852493:VIH852501 VSD852493:VSD852501 WBZ852493:WBZ852501 WLV852493:WLV852501 WVR852493:WVR852501 J917483:J917491 JF918029:JF918037 TB918029:TB918037 ACX918029:ACX918037 AMT918029:AMT918037 AWP918029:AWP918037 BGL918029:BGL918037 BQH918029:BQH918037 CAD918029:CAD918037 CJZ918029:CJZ918037 CTV918029:CTV918037 DDR918029:DDR918037 DNN918029:DNN918037 DXJ918029:DXJ918037 EHF918029:EHF918037 ERB918029:ERB918037 FAX918029:FAX918037 FKT918029:FKT918037 FUP918029:FUP918037 GEL918029:GEL918037 GOH918029:GOH918037 GYD918029:GYD918037 HHZ918029:HHZ918037 HRV918029:HRV918037 IBR918029:IBR918037 ILN918029:ILN918037 IVJ918029:IVJ918037 JFF918029:JFF918037 JPB918029:JPB918037 JYX918029:JYX918037 KIT918029:KIT918037 KSP918029:KSP918037 LCL918029:LCL918037 LMH918029:LMH918037 LWD918029:LWD918037 MFZ918029:MFZ918037 MPV918029:MPV918037 MZR918029:MZR918037 NJN918029:NJN918037 NTJ918029:NTJ918037 ODF918029:ODF918037 ONB918029:ONB918037 OWX918029:OWX918037 PGT918029:PGT918037 PQP918029:PQP918037 QAL918029:QAL918037 QKH918029:QKH918037 QUD918029:QUD918037 RDZ918029:RDZ918037 RNV918029:RNV918037 RXR918029:RXR918037 SHN918029:SHN918037 SRJ918029:SRJ918037 TBF918029:TBF918037 TLB918029:TLB918037 TUX918029:TUX918037 UET918029:UET918037 UOP918029:UOP918037 UYL918029:UYL918037 VIH918029:VIH918037 VSD918029:VSD918037 WBZ918029:WBZ918037 WLV918029:WLV918037 WVR918029:WVR918037 J983019:J983027 JF983565:JF983573 TB983565:TB983573 ACX983565:ACX983573 AMT983565:AMT983573 AWP983565:AWP983573 BGL983565:BGL983573 BQH983565:BQH983573 CAD983565:CAD983573 CJZ983565:CJZ983573 CTV983565:CTV983573 DDR983565:DDR983573 DNN983565:DNN983573 DXJ983565:DXJ983573 EHF983565:EHF983573 ERB983565:ERB983573 FAX983565:FAX983573 FKT983565:FKT983573 FUP983565:FUP983573 GEL983565:GEL983573 GOH983565:GOH983573 GYD983565:GYD983573 HHZ983565:HHZ983573 HRV983565:HRV983573 IBR983565:IBR983573 ILN983565:ILN983573 IVJ983565:IVJ983573 JFF983565:JFF983573 JPB983565:JPB983573 JYX983565:JYX983573 KIT983565:KIT983573 KSP983565:KSP983573 LCL983565:LCL983573 LMH983565:LMH983573 LWD983565:LWD983573 MFZ983565:MFZ983573 MPV983565:MPV983573 MZR983565:MZR983573 NJN983565:NJN983573 NTJ983565:NTJ983573 ODF983565:ODF983573 ONB983565:ONB983573 OWX983565:OWX983573 PGT983565:PGT983573 PQP983565:PQP983573 QAL983565:QAL983573 QKH983565:QKH983573 QUD983565:QUD983573 RDZ983565:RDZ983573 RNV983565:RNV983573 RXR983565:RXR983573 SHN983565:SHN983573 SRJ983565:SRJ983573 TBF983565:TBF983573 TLB983565:TLB983573 TUX983565:TUX983573 UET983565:UET983573 UOP983565:UOP983573 UYL983565:UYL983573 VIH983565:VIH983573 VSD983565:VSD983573 WBZ983565:WBZ983573 WLV983565:WLV983573 WVR983565:WVR983573 JJ66039:JK66042 TF66039:TG66042 ADB66039:ADC66042 AMX66039:AMY66042 AWT66039:AWU66042 BGP66039:BGQ66042 BQL66039:BQM66042 CAH66039:CAI66042 CKD66039:CKE66042 CTZ66039:CUA66042 DDV66039:DDW66042 DNR66039:DNS66042 DXN66039:DXO66042 EHJ66039:EHK66042 ERF66039:ERG66042 FBB66039:FBC66042 FKX66039:FKY66042 FUT66039:FUU66042 GEP66039:GEQ66042 GOL66039:GOM66042 GYH66039:GYI66042 HID66039:HIE66042 HRZ66039:HSA66042 IBV66039:IBW66042 ILR66039:ILS66042 IVN66039:IVO66042 JFJ66039:JFK66042 JPF66039:JPG66042 JZB66039:JZC66042 KIX66039:KIY66042 KST66039:KSU66042 LCP66039:LCQ66042 LML66039:LMM66042 LWH66039:LWI66042 MGD66039:MGE66042 MPZ66039:MQA66042 MZV66039:MZW66042 NJR66039:NJS66042 NTN66039:NTO66042 ODJ66039:ODK66042 ONF66039:ONG66042 OXB66039:OXC66042 PGX66039:PGY66042 PQT66039:PQU66042 QAP66039:QAQ66042 QKL66039:QKM66042 QUH66039:QUI66042 RED66039:REE66042 RNZ66039:ROA66042 RXV66039:RXW66042 SHR66039:SHS66042 SRN66039:SRO66042 TBJ66039:TBK66042 TLF66039:TLG66042 TVB66039:TVC66042 UEX66039:UEY66042 UOT66039:UOU66042 UYP66039:UYQ66042 VIL66039:VIM66042 VSH66039:VSI66042 WCD66039:WCE66042 WLZ66039:WMA66042 WVV66039:WVW66042 JJ131575:JK131578 TF131575:TG131578 ADB131575:ADC131578 AMX131575:AMY131578 AWT131575:AWU131578 BGP131575:BGQ131578 BQL131575:BQM131578 CAH131575:CAI131578 CKD131575:CKE131578 CTZ131575:CUA131578 DDV131575:DDW131578 DNR131575:DNS131578 DXN131575:DXO131578 EHJ131575:EHK131578 ERF131575:ERG131578 FBB131575:FBC131578 FKX131575:FKY131578 FUT131575:FUU131578 GEP131575:GEQ131578 GOL131575:GOM131578 GYH131575:GYI131578 HID131575:HIE131578 HRZ131575:HSA131578 IBV131575:IBW131578 ILR131575:ILS131578 IVN131575:IVO131578 JFJ131575:JFK131578 JPF131575:JPG131578 JZB131575:JZC131578 KIX131575:KIY131578 KST131575:KSU131578 LCP131575:LCQ131578 LML131575:LMM131578 LWH131575:LWI131578 MGD131575:MGE131578 MPZ131575:MQA131578 MZV131575:MZW131578 NJR131575:NJS131578 NTN131575:NTO131578 ODJ131575:ODK131578 ONF131575:ONG131578 OXB131575:OXC131578 PGX131575:PGY131578 PQT131575:PQU131578 QAP131575:QAQ131578 QKL131575:QKM131578 QUH131575:QUI131578 RED131575:REE131578 RNZ131575:ROA131578 RXV131575:RXW131578 SHR131575:SHS131578 SRN131575:SRO131578 TBJ131575:TBK131578 TLF131575:TLG131578 TVB131575:TVC131578 UEX131575:UEY131578 UOT131575:UOU131578 UYP131575:UYQ131578 VIL131575:VIM131578 VSH131575:VSI131578 WCD131575:WCE131578 WLZ131575:WMA131578 WVV131575:WVW131578 JJ197111:JK197114 TF197111:TG197114 ADB197111:ADC197114 AMX197111:AMY197114 AWT197111:AWU197114 BGP197111:BGQ197114 BQL197111:BQM197114 CAH197111:CAI197114 CKD197111:CKE197114 CTZ197111:CUA197114 DDV197111:DDW197114 DNR197111:DNS197114 DXN197111:DXO197114 EHJ197111:EHK197114 ERF197111:ERG197114 FBB197111:FBC197114 FKX197111:FKY197114 FUT197111:FUU197114 GEP197111:GEQ197114 GOL197111:GOM197114 GYH197111:GYI197114 HID197111:HIE197114 HRZ197111:HSA197114 IBV197111:IBW197114 ILR197111:ILS197114 IVN197111:IVO197114 JFJ197111:JFK197114 JPF197111:JPG197114 JZB197111:JZC197114 KIX197111:KIY197114 KST197111:KSU197114 LCP197111:LCQ197114 LML197111:LMM197114 LWH197111:LWI197114 MGD197111:MGE197114 MPZ197111:MQA197114 MZV197111:MZW197114 NJR197111:NJS197114 NTN197111:NTO197114 ODJ197111:ODK197114 ONF197111:ONG197114 OXB197111:OXC197114 PGX197111:PGY197114 PQT197111:PQU197114 QAP197111:QAQ197114 QKL197111:QKM197114 QUH197111:QUI197114 RED197111:REE197114 RNZ197111:ROA197114 RXV197111:RXW197114 SHR197111:SHS197114 SRN197111:SRO197114 TBJ197111:TBK197114 TLF197111:TLG197114 TVB197111:TVC197114 UEX197111:UEY197114 UOT197111:UOU197114 UYP197111:UYQ197114 VIL197111:VIM197114 VSH197111:VSI197114 WCD197111:WCE197114 WLZ197111:WMA197114 WVV197111:WVW197114 JJ262647:JK262650 TF262647:TG262650 ADB262647:ADC262650 AMX262647:AMY262650 AWT262647:AWU262650 BGP262647:BGQ262650 BQL262647:BQM262650 CAH262647:CAI262650 CKD262647:CKE262650 CTZ262647:CUA262650 DDV262647:DDW262650 DNR262647:DNS262650 DXN262647:DXO262650 EHJ262647:EHK262650 ERF262647:ERG262650 FBB262647:FBC262650 FKX262647:FKY262650 FUT262647:FUU262650 GEP262647:GEQ262650 GOL262647:GOM262650 GYH262647:GYI262650 HID262647:HIE262650 HRZ262647:HSA262650 IBV262647:IBW262650 ILR262647:ILS262650 IVN262647:IVO262650 JFJ262647:JFK262650 JPF262647:JPG262650 JZB262647:JZC262650 KIX262647:KIY262650 KST262647:KSU262650 LCP262647:LCQ262650 LML262647:LMM262650 LWH262647:LWI262650 MGD262647:MGE262650 MPZ262647:MQA262650 MZV262647:MZW262650 NJR262647:NJS262650 NTN262647:NTO262650 ODJ262647:ODK262650 ONF262647:ONG262650 OXB262647:OXC262650 PGX262647:PGY262650 PQT262647:PQU262650 QAP262647:QAQ262650 QKL262647:QKM262650 QUH262647:QUI262650 RED262647:REE262650 RNZ262647:ROA262650 RXV262647:RXW262650 SHR262647:SHS262650 SRN262647:SRO262650 TBJ262647:TBK262650 TLF262647:TLG262650 TVB262647:TVC262650 UEX262647:UEY262650 UOT262647:UOU262650 UYP262647:UYQ262650 VIL262647:VIM262650 VSH262647:VSI262650 WCD262647:WCE262650 WLZ262647:WMA262650 WVV262647:WVW262650 JJ328183:JK328186 TF328183:TG328186 ADB328183:ADC328186 AMX328183:AMY328186 AWT328183:AWU328186 BGP328183:BGQ328186 BQL328183:BQM328186 CAH328183:CAI328186 CKD328183:CKE328186 CTZ328183:CUA328186 DDV328183:DDW328186 DNR328183:DNS328186 DXN328183:DXO328186 EHJ328183:EHK328186 ERF328183:ERG328186 FBB328183:FBC328186 FKX328183:FKY328186 FUT328183:FUU328186 GEP328183:GEQ328186 GOL328183:GOM328186 GYH328183:GYI328186 HID328183:HIE328186 HRZ328183:HSA328186 IBV328183:IBW328186 ILR328183:ILS328186 IVN328183:IVO328186 JFJ328183:JFK328186 JPF328183:JPG328186 JZB328183:JZC328186 KIX328183:KIY328186 KST328183:KSU328186 LCP328183:LCQ328186 LML328183:LMM328186 LWH328183:LWI328186 MGD328183:MGE328186 MPZ328183:MQA328186 MZV328183:MZW328186 NJR328183:NJS328186 NTN328183:NTO328186 ODJ328183:ODK328186 ONF328183:ONG328186 OXB328183:OXC328186 PGX328183:PGY328186 PQT328183:PQU328186 QAP328183:QAQ328186 QKL328183:QKM328186 QUH328183:QUI328186 RED328183:REE328186 RNZ328183:ROA328186 RXV328183:RXW328186 SHR328183:SHS328186 SRN328183:SRO328186 TBJ328183:TBK328186 TLF328183:TLG328186 TVB328183:TVC328186 UEX328183:UEY328186 UOT328183:UOU328186 UYP328183:UYQ328186 VIL328183:VIM328186 VSH328183:VSI328186 WCD328183:WCE328186 WLZ328183:WMA328186 WVV328183:WVW328186 JJ393719:JK393722 TF393719:TG393722 ADB393719:ADC393722 AMX393719:AMY393722 AWT393719:AWU393722 BGP393719:BGQ393722 BQL393719:BQM393722 CAH393719:CAI393722 CKD393719:CKE393722 CTZ393719:CUA393722 DDV393719:DDW393722 DNR393719:DNS393722 DXN393719:DXO393722 EHJ393719:EHK393722 ERF393719:ERG393722 FBB393719:FBC393722 FKX393719:FKY393722 FUT393719:FUU393722 GEP393719:GEQ393722 GOL393719:GOM393722 GYH393719:GYI393722 HID393719:HIE393722 HRZ393719:HSA393722 IBV393719:IBW393722 ILR393719:ILS393722 IVN393719:IVO393722 JFJ393719:JFK393722 JPF393719:JPG393722 JZB393719:JZC393722 KIX393719:KIY393722 KST393719:KSU393722 LCP393719:LCQ393722 LML393719:LMM393722 LWH393719:LWI393722 MGD393719:MGE393722 MPZ393719:MQA393722 MZV393719:MZW393722 NJR393719:NJS393722 NTN393719:NTO393722 ODJ393719:ODK393722 ONF393719:ONG393722 OXB393719:OXC393722 PGX393719:PGY393722 PQT393719:PQU393722 QAP393719:QAQ393722 QKL393719:QKM393722 QUH393719:QUI393722 RED393719:REE393722 RNZ393719:ROA393722 RXV393719:RXW393722 SHR393719:SHS393722 SRN393719:SRO393722 TBJ393719:TBK393722 TLF393719:TLG393722 TVB393719:TVC393722 UEX393719:UEY393722 UOT393719:UOU393722 UYP393719:UYQ393722 VIL393719:VIM393722 VSH393719:VSI393722 WCD393719:WCE393722 WLZ393719:WMA393722 WVV393719:WVW393722 JJ459255:JK459258 TF459255:TG459258 ADB459255:ADC459258 AMX459255:AMY459258 AWT459255:AWU459258 BGP459255:BGQ459258 BQL459255:BQM459258 CAH459255:CAI459258 CKD459255:CKE459258 CTZ459255:CUA459258 DDV459255:DDW459258 DNR459255:DNS459258 DXN459255:DXO459258 EHJ459255:EHK459258 ERF459255:ERG459258 FBB459255:FBC459258 FKX459255:FKY459258 FUT459255:FUU459258 GEP459255:GEQ459258 GOL459255:GOM459258 GYH459255:GYI459258 HID459255:HIE459258 HRZ459255:HSA459258 IBV459255:IBW459258 ILR459255:ILS459258 IVN459255:IVO459258 JFJ459255:JFK459258 JPF459255:JPG459258 JZB459255:JZC459258 KIX459255:KIY459258 KST459255:KSU459258 LCP459255:LCQ459258 LML459255:LMM459258 LWH459255:LWI459258 MGD459255:MGE459258 MPZ459255:MQA459258 MZV459255:MZW459258 NJR459255:NJS459258 NTN459255:NTO459258 ODJ459255:ODK459258 ONF459255:ONG459258 OXB459255:OXC459258 PGX459255:PGY459258 PQT459255:PQU459258 QAP459255:QAQ459258 QKL459255:QKM459258 QUH459255:QUI459258 RED459255:REE459258 RNZ459255:ROA459258 RXV459255:RXW459258 SHR459255:SHS459258 SRN459255:SRO459258 TBJ459255:TBK459258 TLF459255:TLG459258 TVB459255:TVC459258 UEX459255:UEY459258 UOT459255:UOU459258 UYP459255:UYQ459258 VIL459255:VIM459258 VSH459255:VSI459258 WCD459255:WCE459258 WLZ459255:WMA459258 WVV459255:WVW459258 JJ524791:JK524794 TF524791:TG524794 ADB524791:ADC524794 AMX524791:AMY524794 AWT524791:AWU524794 BGP524791:BGQ524794 BQL524791:BQM524794 CAH524791:CAI524794 CKD524791:CKE524794 CTZ524791:CUA524794 DDV524791:DDW524794 DNR524791:DNS524794 DXN524791:DXO524794 EHJ524791:EHK524794 ERF524791:ERG524794 FBB524791:FBC524794 FKX524791:FKY524794 FUT524791:FUU524794 GEP524791:GEQ524794 GOL524791:GOM524794 GYH524791:GYI524794 HID524791:HIE524794 HRZ524791:HSA524794 IBV524791:IBW524794 ILR524791:ILS524794 IVN524791:IVO524794 JFJ524791:JFK524794 JPF524791:JPG524794 JZB524791:JZC524794 KIX524791:KIY524794 KST524791:KSU524794 LCP524791:LCQ524794 LML524791:LMM524794 LWH524791:LWI524794 MGD524791:MGE524794 MPZ524791:MQA524794 MZV524791:MZW524794 NJR524791:NJS524794 NTN524791:NTO524794 ODJ524791:ODK524794 ONF524791:ONG524794 OXB524791:OXC524794 PGX524791:PGY524794 PQT524791:PQU524794 QAP524791:QAQ524794 QKL524791:QKM524794 QUH524791:QUI524794 RED524791:REE524794 RNZ524791:ROA524794 RXV524791:RXW524794 SHR524791:SHS524794 SRN524791:SRO524794 TBJ524791:TBK524794 TLF524791:TLG524794 TVB524791:TVC524794 UEX524791:UEY524794 UOT524791:UOU524794 UYP524791:UYQ524794 VIL524791:VIM524794 VSH524791:VSI524794 WCD524791:WCE524794 WLZ524791:WMA524794 WVV524791:WVW524794 JJ590327:JK590330 TF590327:TG590330 ADB590327:ADC590330 AMX590327:AMY590330 AWT590327:AWU590330 BGP590327:BGQ590330 BQL590327:BQM590330 CAH590327:CAI590330 CKD590327:CKE590330 CTZ590327:CUA590330 DDV590327:DDW590330 DNR590327:DNS590330 DXN590327:DXO590330 EHJ590327:EHK590330 ERF590327:ERG590330 FBB590327:FBC590330 FKX590327:FKY590330 FUT590327:FUU590330 GEP590327:GEQ590330 GOL590327:GOM590330 GYH590327:GYI590330 HID590327:HIE590330 HRZ590327:HSA590330 IBV590327:IBW590330 ILR590327:ILS590330 IVN590327:IVO590330 JFJ590327:JFK590330 JPF590327:JPG590330 JZB590327:JZC590330 KIX590327:KIY590330 KST590327:KSU590330 LCP590327:LCQ590330 LML590327:LMM590330 LWH590327:LWI590330 MGD590327:MGE590330 MPZ590327:MQA590330 MZV590327:MZW590330 NJR590327:NJS590330 NTN590327:NTO590330 ODJ590327:ODK590330 ONF590327:ONG590330 OXB590327:OXC590330 PGX590327:PGY590330 PQT590327:PQU590330 QAP590327:QAQ590330 QKL590327:QKM590330 QUH590327:QUI590330 RED590327:REE590330 RNZ590327:ROA590330 RXV590327:RXW590330 SHR590327:SHS590330 SRN590327:SRO590330 TBJ590327:TBK590330 TLF590327:TLG590330 TVB590327:TVC590330 UEX590327:UEY590330 UOT590327:UOU590330 UYP590327:UYQ590330 VIL590327:VIM590330 VSH590327:VSI590330 WCD590327:WCE590330 WLZ590327:WMA590330 WVV590327:WVW590330 JJ655863:JK655866 TF655863:TG655866 ADB655863:ADC655866 AMX655863:AMY655866 AWT655863:AWU655866 BGP655863:BGQ655866 BQL655863:BQM655866 CAH655863:CAI655866 CKD655863:CKE655866 CTZ655863:CUA655866 DDV655863:DDW655866 DNR655863:DNS655866 DXN655863:DXO655866 EHJ655863:EHK655866 ERF655863:ERG655866 FBB655863:FBC655866 FKX655863:FKY655866 FUT655863:FUU655866 GEP655863:GEQ655866 GOL655863:GOM655866 GYH655863:GYI655866 HID655863:HIE655866 HRZ655863:HSA655866 IBV655863:IBW655866 ILR655863:ILS655866 IVN655863:IVO655866 JFJ655863:JFK655866 JPF655863:JPG655866 JZB655863:JZC655866 KIX655863:KIY655866 KST655863:KSU655866 LCP655863:LCQ655866 LML655863:LMM655866 LWH655863:LWI655866 MGD655863:MGE655866 MPZ655863:MQA655866 MZV655863:MZW655866 NJR655863:NJS655866 NTN655863:NTO655866 ODJ655863:ODK655866 ONF655863:ONG655866 OXB655863:OXC655866 PGX655863:PGY655866 PQT655863:PQU655866 QAP655863:QAQ655866 QKL655863:QKM655866 QUH655863:QUI655866 RED655863:REE655866 RNZ655863:ROA655866 RXV655863:RXW655866 SHR655863:SHS655866 SRN655863:SRO655866 TBJ655863:TBK655866 TLF655863:TLG655866 TVB655863:TVC655866 UEX655863:UEY655866 UOT655863:UOU655866 UYP655863:UYQ655866 VIL655863:VIM655866 VSH655863:VSI655866 WCD655863:WCE655866 WLZ655863:WMA655866 WVV655863:WVW655866 JJ721399:JK721402 TF721399:TG721402 ADB721399:ADC721402 AMX721399:AMY721402 AWT721399:AWU721402 BGP721399:BGQ721402 BQL721399:BQM721402 CAH721399:CAI721402 CKD721399:CKE721402 CTZ721399:CUA721402 DDV721399:DDW721402 DNR721399:DNS721402 DXN721399:DXO721402 EHJ721399:EHK721402 ERF721399:ERG721402 FBB721399:FBC721402 FKX721399:FKY721402 FUT721399:FUU721402 GEP721399:GEQ721402 GOL721399:GOM721402 GYH721399:GYI721402 HID721399:HIE721402 HRZ721399:HSA721402 IBV721399:IBW721402 ILR721399:ILS721402 IVN721399:IVO721402 JFJ721399:JFK721402 JPF721399:JPG721402 JZB721399:JZC721402 KIX721399:KIY721402 KST721399:KSU721402 LCP721399:LCQ721402 LML721399:LMM721402 LWH721399:LWI721402 MGD721399:MGE721402 MPZ721399:MQA721402 MZV721399:MZW721402 NJR721399:NJS721402 NTN721399:NTO721402 ODJ721399:ODK721402 ONF721399:ONG721402 OXB721399:OXC721402 PGX721399:PGY721402 PQT721399:PQU721402 QAP721399:QAQ721402 QKL721399:QKM721402 QUH721399:QUI721402 RED721399:REE721402 RNZ721399:ROA721402 RXV721399:RXW721402 SHR721399:SHS721402 SRN721399:SRO721402 TBJ721399:TBK721402 TLF721399:TLG721402 TVB721399:TVC721402 UEX721399:UEY721402 UOT721399:UOU721402 UYP721399:UYQ721402 VIL721399:VIM721402 VSH721399:VSI721402 WCD721399:WCE721402 WLZ721399:WMA721402 WVV721399:WVW721402 JJ786935:JK786938 TF786935:TG786938 ADB786935:ADC786938 AMX786935:AMY786938 AWT786935:AWU786938 BGP786935:BGQ786938 BQL786935:BQM786938 CAH786935:CAI786938 CKD786935:CKE786938 CTZ786935:CUA786938 DDV786935:DDW786938 DNR786935:DNS786938 DXN786935:DXO786938 EHJ786935:EHK786938 ERF786935:ERG786938 FBB786935:FBC786938 FKX786935:FKY786938 FUT786935:FUU786938 GEP786935:GEQ786938 GOL786935:GOM786938 GYH786935:GYI786938 HID786935:HIE786938 HRZ786935:HSA786938 IBV786935:IBW786938 ILR786935:ILS786938 IVN786935:IVO786938 JFJ786935:JFK786938 JPF786935:JPG786938 JZB786935:JZC786938 KIX786935:KIY786938 KST786935:KSU786938 LCP786935:LCQ786938 LML786935:LMM786938 LWH786935:LWI786938 MGD786935:MGE786938 MPZ786935:MQA786938 MZV786935:MZW786938 NJR786935:NJS786938 NTN786935:NTO786938 ODJ786935:ODK786938 ONF786935:ONG786938 OXB786935:OXC786938 PGX786935:PGY786938 PQT786935:PQU786938 QAP786935:QAQ786938 QKL786935:QKM786938 QUH786935:QUI786938 RED786935:REE786938 RNZ786935:ROA786938 RXV786935:RXW786938 SHR786935:SHS786938 SRN786935:SRO786938 TBJ786935:TBK786938 TLF786935:TLG786938 TVB786935:TVC786938 UEX786935:UEY786938 UOT786935:UOU786938 UYP786935:UYQ786938 VIL786935:VIM786938 VSH786935:VSI786938 WCD786935:WCE786938 WLZ786935:WMA786938 WVV786935:WVW786938 JJ852471:JK852474 TF852471:TG852474 ADB852471:ADC852474 AMX852471:AMY852474 AWT852471:AWU852474 BGP852471:BGQ852474 BQL852471:BQM852474 CAH852471:CAI852474 CKD852471:CKE852474 CTZ852471:CUA852474 DDV852471:DDW852474 DNR852471:DNS852474 DXN852471:DXO852474 EHJ852471:EHK852474 ERF852471:ERG852474 FBB852471:FBC852474 FKX852471:FKY852474 FUT852471:FUU852474 GEP852471:GEQ852474 GOL852471:GOM852474 GYH852471:GYI852474 HID852471:HIE852474 HRZ852471:HSA852474 IBV852471:IBW852474 ILR852471:ILS852474 IVN852471:IVO852474 JFJ852471:JFK852474 JPF852471:JPG852474 JZB852471:JZC852474 KIX852471:KIY852474 KST852471:KSU852474 LCP852471:LCQ852474 LML852471:LMM852474 LWH852471:LWI852474 MGD852471:MGE852474 MPZ852471:MQA852474 MZV852471:MZW852474 NJR852471:NJS852474 NTN852471:NTO852474 ODJ852471:ODK852474 ONF852471:ONG852474 OXB852471:OXC852474 PGX852471:PGY852474 PQT852471:PQU852474 QAP852471:QAQ852474 QKL852471:QKM852474 QUH852471:QUI852474 RED852471:REE852474 RNZ852471:ROA852474 RXV852471:RXW852474 SHR852471:SHS852474 SRN852471:SRO852474 TBJ852471:TBK852474 TLF852471:TLG852474 TVB852471:TVC852474 UEX852471:UEY852474 UOT852471:UOU852474 UYP852471:UYQ852474 VIL852471:VIM852474 VSH852471:VSI852474 WCD852471:WCE852474 WLZ852471:WMA852474 WVV852471:WVW852474 JJ918007:JK918010 TF918007:TG918010 ADB918007:ADC918010 AMX918007:AMY918010 AWT918007:AWU918010 BGP918007:BGQ918010 BQL918007:BQM918010 CAH918007:CAI918010 CKD918007:CKE918010 CTZ918007:CUA918010 DDV918007:DDW918010 DNR918007:DNS918010 DXN918007:DXO918010 EHJ918007:EHK918010 ERF918007:ERG918010 FBB918007:FBC918010 FKX918007:FKY918010 FUT918007:FUU918010 GEP918007:GEQ918010 GOL918007:GOM918010 GYH918007:GYI918010 HID918007:HIE918010 HRZ918007:HSA918010 IBV918007:IBW918010 ILR918007:ILS918010 IVN918007:IVO918010 JFJ918007:JFK918010 JPF918007:JPG918010 JZB918007:JZC918010 KIX918007:KIY918010 KST918007:KSU918010 LCP918007:LCQ918010 LML918007:LMM918010 LWH918007:LWI918010 MGD918007:MGE918010 MPZ918007:MQA918010 MZV918007:MZW918010 NJR918007:NJS918010 NTN918007:NTO918010 ODJ918007:ODK918010 ONF918007:ONG918010 OXB918007:OXC918010 PGX918007:PGY918010 PQT918007:PQU918010 QAP918007:QAQ918010 QKL918007:QKM918010 QUH918007:QUI918010 RED918007:REE918010 RNZ918007:ROA918010 RXV918007:RXW918010 SHR918007:SHS918010 SRN918007:SRO918010 TBJ918007:TBK918010 TLF918007:TLG918010 TVB918007:TVC918010 UEX918007:UEY918010 UOT918007:UOU918010 UYP918007:UYQ918010 VIL918007:VIM918010 VSH918007:VSI918010 WCD918007:WCE918010 WLZ918007:WMA918010 WVV918007:WVW918010 JJ983543:JK983546 TF983543:TG983546 ADB983543:ADC983546 AMX983543:AMY983546 AWT983543:AWU983546 BGP983543:BGQ983546 BQL983543:BQM983546 CAH983543:CAI983546 CKD983543:CKE983546 CTZ983543:CUA983546 DDV983543:DDW983546 DNR983543:DNS983546 DXN983543:DXO983546 EHJ983543:EHK983546 ERF983543:ERG983546 FBB983543:FBC983546 FKX983543:FKY983546 FUT983543:FUU983546 GEP983543:GEQ983546 GOL983543:GOM983546 GYH983543:GYI983546 HID983543:HIE983546 HRZ983543:HSA983546 IBV983543:IBW983546 ILR983543:ILS983546 IVN983543:IVO983546 JFJ983543:JFK983546 JPF983543:JPG983546 JZB983543:JZC983546 KIX983543:KIY983546 KST983543:KSU983546 LCP983543:LCQ983546 LML983543:LMM983546 LWH983543:LWI983546 MGD983543:MGE983546 MPZ983543:MQA983546 MZV983543:MZW983546 NJR983543:NJS983546 NTN983543:NTO983546 ODJ983543:ODK983546 ONF983543:ONG983546 OXB983543:OXC983546 PGX983543:PGY983546 PQT983543:PQU983546 QAP983543:QAQ983546 QKL983543:QKM983546 QUH983543:QUI983546 RED983543:REE983546 RNZ983543:ROA983546 RXV983543:RXW983546 SHR983543:SHS983546 SRN983543:SRO983546 TBJ983543:TBK983546 TLF983543:TLG983546 TVB983543:TVC983546 UEX983543:UEY983546 UOT983543:UOU983546 UYP983543:UYQ983546 VIL983543:VIM983546 VSH983543:VSI983546 WCD983543:WCE983546 WLZ983543:WMA983546 WVV983543:WVW983546 JJ4:JK6 TF4:TG6 ADB4:ADC6 AMX4:AMY6 AWT4:AWU6 BGP4:BGQ6 BQL4:BQM6 CAH4:CAI6 CKD4:CKE6 CTZ4:CUA6 DDV4:DDW6 DNR4:DNS6 DXN4:DXO6 EHJ4:EHK6 ERF4:ERG6 FBB4:FBC6 FKX4:FKY6 FUT4:FUU6 GEP4:GEQ6 GOL4:GOM6 GYH4:GYI6 HID4:HIE6 HRZ4:HSA6 IBV4:IBW6 ILR4:ILS6 IVN4:IVO6 JFJ4:JFK6 JPF4:JPG6 JZB4:JZC6 KIX4:KIY6 KST4:KSU6 LCP4:LCQ6 LML4:LMM6 LWH4:LWI6 MGD4:MGE6 MPZ4:MQA6 MZV4:MZW6 NJR4:NJS6 NTN4:NTO6 ODJ4:ODK6 ONF4:ONG6 OXB4:OXC6 PGX4:PGY6 PQT4:PQU6 QAP4:QAQ6 QKL4:QKM6 QUH4:QUI6 RED4:REE6 RNZ4:ROA6 RXV4:RXW6 SHR4:SHS6 SRN4:SRO6 TBJ4:TBK6 TLF4:TLG6 TVB4:TVC6 UEX4:UEY6 UOT4:UOU6 UYP4:UYQ6 VIL4:VIM6 VSH4:VSI6 WCD4:WCE6 WLZ4:WMA6 WVV4:WVW6 JJ66033:JK66033 TF66033:TG66033 ADB66033:ADC66033 AMX66033:AMY66033 AWT66033:AWU66033 BGP66033:BGQ66033 BQL66033:BQM66033 CAH66033:CAI66033 CKD66033:CKE66033 CTZ66033:CUA66033 DDV66033:DDW66033 DNR66033:DNS66033 DXN66033:DXO66033 EHJ66033:EHK66033 ERF66033:ERG66033 FBB66033:FBC66033 FKX66033:FKY66033 FUT66033:FUU66033 GEP66033:GEQ66033 GOL66033:GOM66033 GYH66033:GYI66033 HID66033:HIE66033 HRZ66033:HSA66033 IBV66033:IBW66033 ILR66033:ILS66033 IVN66033:IVO66033 JFJ66033:JFK66033 JPF66033:JPG66033 JZB66033:JZC66033 KIX66033:KIY66033 KST66033:KSU66033 LCP66033:LCQ66033 LML66033:LMM66033 LWH66033:LWI66033 MGD66033:MGE66033 MPZ66033:MQA66033 MZV66033:MZW66033 NJR66033:NJS66033 NTN66033:NTO66033 ODJ66033:ODK66033 ONF66033:ONG66033 OXB66033:OXC66033 PGX66033:PGY66033 PQT66033:PQU66033 QAP66033:QAQ66033 QKL66033:QKM66033 QUH66033:QUI66033 RED66033:REE66033 RNZ66033:ROA66033 RXV66033:RXW66033 SHR66033:SHS66033 SRN66033:SRO66033 TBJ66033:TBK66033 TLF66033:TLG66033 TVB66033:TVC66033 UEX66033:UEY66033 UOT66033:UOU66033 UYP66033:UYQ66033 VIL66033:VIM66033 VSH66033:VSI66033 WCD66033:WCE66033 WLZ66033:WMA66033 WVV66033:WVW66033 JJ131569:JK131569 TF131569:TG131569 ADB131569:ADC131569 AMX131569:AMY131569 AWT131569:AWU131569 BGP131569:BGQ131569 BQL131569:BQM131569 CAH131569:CAI131569 CKD131569:CKE131569 CTZ131569:CUA131569 DDV131569:DDW131569 DNR131569:DNS131569 DXN131569:DXO131569 EHJ131569:EHK131569 ERF131569:ERG131569 FBB131569:FBC131569 FKX131569:FKY131569 FUT131569:FUU131569 GEP131569:GEQ131569 GOL131569:GOM131569 GYH131569:GYI131569 HID131569:HIE131569 HRZ131569:HSA131569 IBV131569:IBW131569 ILR131569:ILS131569 IVN131569:IVO131569 JFJ131569:JFK131569 JPF131569:JPG131569 JZB131569:JZC131569 KIX131569:KIY131569 KST131569:KSU131569 LCP131569:LCQ131569 LML131569:LMM131569 LWH131569:LWI131569 MGD131569:MGE131569 MPZ131569:MQA131569 MZV131569:MZW131569 NJR131569:NJS131569 NTN131569:NTO131569 ODJ131569:ODK131569 ONF131569:ONG131569 OXB131569:OXC131569 PGX131569:PGY131569 PQT131569:PQU131569 QAP131569:QAQ131569 QKL131569:QKM131569 QUH131569:QUI131569 RED131569:REE131569 RNZ131569:ROA131569 RXV131569:RXW131569 SHR131569:SHS131569 SRN131569:SRO131569 TBJ131569:TBK131569 TLF131569:TLG131569 TVB131569:TVC131569 UEX131569:UEY131569 UOT131569:UOU131569 UYP131569:UYQ131569 VIL131569:VIM131569 VSH131569:VSI131569 WCD131569:WCE131569 WLZ131569:WMA131569 WVV131569:WVW131569 JJ197105:JK197105 TF197105:TG197105 ADB197105:ADC197105 AMX197105:AMY197105 AWT197105:AWU197105 BGP197105:BGQ197105 BQL197105:BQM197105 CAH197105:CAI197105 CKD197105:CKE197105 CTZ197105:CUA197105 DDV197105:DDW197105 DNR197105:DNS197105 DXN197105:DXO197105 EHJ197105:EHK197105 ERF197105:ERG197105 FBB197105:FBC197105 FKX197105:FKY197105 FUT197105:FUU197105 GEP197105:GEQ197105 GOL197105:GOM197105 GYH197105:GYI197105 HID197105:HIE197105 HRZ197105:HSA197105 IBV197105:IBW197105 ILR197105:ILS197105 IVN197105:IVO197105 JFJ197105:JFK197105 JPF197105:JPG197105 JZB197105:JZC197105 KIX197105:KIY197105 KST197105:KSU197105 LCP197105:LCQ197105 LML197105:LMM197105 LWH197105:LWI197105 MGD197105:MGE197105 MPZ197105:MQA197105 MZV197105:MZW197105 NJR197105:NJS197105 NTN197105:NTO197105 ODJ197105:ODK197105 ONF197105:ONG197105 OXB197105:OXC197105 PGX197105:PGY197105 PQT197105:PQU197105 QAP197105:QAQ197105 QKL197105:QKM197105 QUH197105:QUI197105 RED197105:REE197105 RNZ197105:ROA197105 RXV197105:RXW197105 SHR197105:SHS197105 SRN197105:SRO197105 TBJ197105:TBK197105 TLF197105:TLG197105 TVB197105:TVC197105 UEX197105:UEY197105 UOT197105:UOU197105 UYP197105:UYQ197105 VIL197105:VIM197105 VSH197105:VSI197105 WCD197105:WCE197105 WLZ197105:WMA197105 WVV197105:WVW197105 JJ262641:JK262641 TF262641:TG262641 ADB262641:ADC262641 AMX262641:AMY262641 AWT262641:AWU262641 BGP262641:BGQ262641 BQL262641:BQM262641 CAH262641:CAI262641 CKD262641:CKE262641 CTZ262641:CUA262641 DDV262641:DDW262641 DNR262641:DNS262641 DXN262641:DXO262641 EHJ262641:EHK262641 ERF262641:ERG262641 FBB262641:FBC262641 FKX262641:FKY262641 FUT262641:FUU262641 GEP262641:GEQ262641 GOL262641:GOM262641 GYH262641:GYI262641 HID262641:HIE262641 HRZ262641:HSA262641 IBV262641:IBW262641 ILR262641:ILS262641 IVN262641:IVO262641 JFJ262641:JFK262641 JPF262641:JPG262641 JZB262641:JZC262641 KIX262641:KIY262641 KST262641:KSU262641 LCP262641:LCQ262641 LML262641:LMM262641 LWH262641:LWI262641 MGD262641:MGE262641 MPZ262641:MQA262641 MZV262641:MZW262641 NJR262641:NJS262641 NTN262641:NTO262641 ODJ262641:ODK262641 ONF262641:ONG262641 OXB262641:OXC262641 PGX262641:PGY262641 PQT262641:PQU262641 QAP262641:QAQ262641 QKL262641:QKM262641 QUH262641:QUI262641 RED262641:REE262641 RNZ262641:ROA262641 RXV262641:RXW262641 SHR262641:SHS262641 SRN262641:SRO262641 TBJ262641:TBK262641 TLF262641:TLG262641 TVB262641:TVC262641 UEX262641:UEY262641 UOT262641:UOU262641 UYP262641:UYQ262641 VIL262641:VIM262641 VSH262641:VSI262641 WCD262641:WCE262641 WLZ262641:WMA262641 WVV262641:WVW262641 JJ328177:JK328177 TF328177:TG328177 ADB328177:ADC328177 AMX328177:AMY328177 AWT328177:AWU328177 BGP328177:BGQ328177 BQL328177:BQM328177 CAH328177:CAI328177 CKD328177:CKE328177 CTZ328177:CUA328177 DDV328177:DDW328177 DNR328177:DNS328177 DXN328177:DXO328177 EHJ328177:EHK328177 ERF328177:ERG328177 FBB328177:FBC328177 FKX328177:FKY328177 FUT328177:FUU328177 GEP328177:GEQ328177 GOL328177:GOM328177 GYH328177:GYI328177 HID328177:HIE328177 HRZ328177:HSA328177 IBV328177:IBW328177 ILR328177:ILS328177 IVN328177:IVO328177 JFJ328177:JFK328177 JPF328177:JPG328177 JZB328177:JZC328177 KIX328177:KIY328177 KST328177:KSU328177 LCP328177:LCQ328177 LML328177:LMM328177 LWH328177:LWI328177 MGD328177:MGE328177 MPZ328177:MQA328177 MZV328177:MZW328177 NJR328177:NJS328177 NTN328177:NTO328177 ODJ328177:ODK328177 ONF328177:ONG328177 OXB328177:OXC328177 PGX328177:PGY328177 PQT328177:PQU328177 QAP328177:QAQ328177 QKL328177:QKM328177 QUH328177:QUI328177 RED328177:REE328177 RNZ328177:ROA328177 RXV328177:RXW328177 SHR328177:SHS328177 SRN328177:SRO328177 TBJ328177:TBK328177 TLF328177:TLG328177 TVB328177:TVC328177 UEX328177:UEY328177 UOT328177:UOU328177 UYP328177:UYQ328177 VIL328177:VIM328177 VSH328177:VSI328177 WCD328177:WCE328177 WLZ328177:WMA328177 WVV328177:WVW328177 JJ393713:JK393713 TF393713:TG393713 ADB393713:ADC393713 AMX393713:AMY393713 AWT393713:AWU393713 BGP393713:BGQ393713 BQL393713:BQM393713 CAH393713:CAI393713 CKD393713:CKE393713 CTZ393713:CUA393713 DDV393713:DDW393713 DNR393713:DNS393713 DXN393713:DXO393713 EHJ393713:EHK393713 ERF393713:ERG393713 FBB393713:FBC393713 FKX393713:FKY393713 FUT393713:FUU393713 GEP393713:GEQ393713 GOL393713:GOM393713 GYH393713:GYI393713 HID393713:HIE393713 HRZ393713:HSA393713 IBV393713:IBW393713 ILR393713:ILS393713 IVN393713:IVO393713 JFJ393713:JFK393713 JPF393713:JPG393713 JZB393713:JZC393713 KIX393713:KIY393713 KST393713:KSU393713 LCP393713:LCQ393713 LML393713:LMM393713 LWH393713:LWI393713 MGD393713:MGE393713 MPZ393713:MQA393713 MZV393713:MZW393713 NJR393713:NJS393713 NTN393713:NTO393713 ODJ393713:ODK393713 ONF393713:ONG393713 OXB393713:OXC393713 PGX393713:PGY393713 PQT393713:PQU393713 QAP393713:QAQ393713 QKL393713:QKM393713 QUH393713:QUI393713 RED393713:REE393713 RNZ393713:ROA393713 RXV393713:RXW393713 SHR393713:SHS393713 SRN393713:SRO393713 TBJ393713:TBK393713 TLF393713:TLG393713 TVB393713:TVC393713 UEX393713:UEY393713 UOT393713:UOU393713 UYP393713:UYQ393713 VIL393713:VIM393713 VSH393713:VSI393713 WCD393713:WCE393713 WLZ393713:WMA393713 WVV393713:WVW393713 JJ459249:JK459249 TF459249:TG459249 ADB459249:ADC459249 AMX459249:AMY459249 AWT459249:AWU459249 BGP459249:BGQ459249 BQL459249:BQM459249 CAH459249:CAI459249 CKD459249:CKE459249 CTZ459249:CUA459249 DDV459249:DDW459249 DNR459249:DNS459249 DXN459249:DXO459249 EHJ459249:EHK459249 ERF459249:ERG459249 FBB459249:FBC459249 FKX459249:FKY459249 FUT459249:FUU459249 GEP459249:GEQ459249 GOL459249:GOM459249 GYH459249:GYI459249 HID459249:HIE459249 HRZ459249:HSA459249 IBV459249:IBW459249 ILR459249:ILS459249 IVN459249:IVO459249 JFJ459249:JFK459249 JPF459249:JPG459249 JZB459249:JZC459249 KIX459249:KIY459249 KST459249:KSU459249 LCP459249:LCQ459249 LML459249:LMM459249 LWH459249:LWI459249 MGD459249:MGE459249 MPZ459249:MQA459249 MZV459249:MZW459249 NJR459249:NJS459249 NTN459249:NTO459249 ODJ459249:ODK459249 ONF459249:ONG459249 OXB459249:OXC459249 PGX459249:PGY459249 PQT459249:PQU459249 QAP459249:QAQ459249 QKL459249:QKM459249 QUH459249:QUI459249 RED459249:REE459249 RNZ459249:ROA459249 RXV459249:RXW459249 SHR459249:SHS459249 SRN459249:SRO459249 TBJ459249:TBK459249 TLF459249:TLG459249 TVB459249:TVC459249 UEX459249:UEY459249 UOT459249:UOU459249 UYP459249:UYQ459249 VIL459249:VIM459249 VSH459249:VSI459249 WCD459249:WCE459249 WLZ459249:WMA459249 WVV459249:WVW459249 JJ524785:JK524785 TF524785:TG524785 ADB524785:ADC524785 AMX524785:AMY524785 AWT524785:AWU524785 BGP524785:BGQ524785 BQL524785:BQM524785 CAH524785:CAI524785 CKD524785:CKE524785 CTZ524785:CUA524785 DDV524785:DDW524785 DNR524785:DNS524785 DXN524785:DXO524785 EHJ524785:EHK524785 ERF524785:ERG524785 FBB524785:FBC524785 FKX524785:FKY524785 FUT524785:FUU524785 GEP524785:GEQ524785 GOL524785:GOM524785 GYH524785:GYI524785 HID524785:HIE524785 HRZ524785:HSA524785 IBV524785:IBW524785 ILR524785:ILS524785 IVN524785:IVO524785 JFJ524785:JFK524785 JPF524785:JPG524785 JZB524785:JZC524785 KIX524785:KIY524785 KST524785:KSU524785 LCP524785:LCQ524785 LML524785:LMM524785 LWH524785:LWI524785 MGD524785:MGE524785 MPZ524785:MQA524785 MZV524785:MZW524785 NJR524785:NJS524785 NTN524785:NTO524785 ODJ524785:ODK524785 ONF524785:ONG524785 OXB524785:OXC524785 PGX524785:PGY524785 PQT524785:PQU524785 QAP524785:QAQ524785 QKL524785:QKM524785 QUH524785:QUI524785 RED524785:REE524785 RNZ524785:ROA524785 RXV524785:RXW524785 SHR524785:SHS524785 SRN524785:SRO524785 TBJ524785:TBK524785 TLF524785:TLG524785 TVB524785:TVC524785 UEX524785:UEY524785 UOT524785:UOU524785 UYP524785:UYQ524785 VIL524785:VIM524785 VSH524785:VSI524785 WCD524785:WCE524785 WLZ524785:WMA524785 WVV524785:WVW524785 JJ590321:JK590321 TF590321:TG590321 ADB590321:ADC590321 AMX590321:AMY590321 AWT590321:AWU590321 BGP590321:BGQ590321 BQL590321:BQM590321 CAH590321:CAI590321 CKD590321:CKE590321 CTZ590321:CUA590321 DDV590321:DDW590321 DNR590321:DNS590321 DXN590321:DXO590321 EHJ590321:EHK590321 ERF590321:ERG590321 FBB590321:FBC590321 FKX590321:FKY590321 FUT590321:FUU590321 GEP590321:GEQ590321 GOL590321:GOM590321 GYH590321:GYI590321 HID590321:HIE590321 HRZ590321:HSA590321 IBV590321:IBW590321 ILR590321:ILS590321 IVN590321:IVO590321 JFJ590321:JFK590321 JPF590321:JPG590321 JZB590321:JZC590321 KIX590321:KIY590321 KST590321:KSU590321 LCP590321:LCQ590321 LML590321:LMM590321 LWH590321:LWI590321 MGD590321:MGE590321 MPZ590321:MQA590321 MZV590321:MZW590321 NJR590321:NJS590321 NTN590321:NTO590321 ODJ590321:ODK590321 ONF590321:ONG590321 OXB590321:OXC590321 PGX590321:PGY590321 PQT590321:PQU590321 QAP590321:QAQ590321 QKL590321:QKM590321 QUH590321:QUI590321 RED590321:REE590321 RNZ590321:ROA590321 RXV590321:RXW590321 SHR590321:SHS590321 SRN590321:SRO590321 TBJ590321:TBK590321 TLF590321:TLG590321 TVB590321:TVC590321 UEX590321:UEY590321 UOT590321:UOU590321 UYP590321:UYQ590321 VIL590321:VIM590321 VSH590321:VSI590321 WCD590321:WCE590321 WLZ590321:WMA590321 WVV590321:WVW590321 JJ655857:JK655857 TF655857:TG655857 ADB655857:ADC655857 AMX655857:AMY655857 AWT655857:AWU655857 BGP655857:BGQ655857 BQL655857:BQM655857 CAH655857:CAI655857 CKD655857:CKE655857 CTZ655857:CUA655857 DDV655857:DDW655857 DNR655857:DNS655857 DXN655857:DXO655857 EHJ655857:EHK655857 ERF655857:ERG655857 FBB655857:FBC655857 FKX655857:FKY655857 FUT655857:FUU655857 GEP655857:GEQ655857 GOL655857:GOM655857 GYH655857:GYI655857 HID655857:HIE655857 HRZ655857:HSA655857 IBV655857:IBW655857 ILR655857:ILS655857 IVN655857:IVO655857 JFJ655857:JFK655857 JPF655857:JPG655857 JZB655857:JZC655857 KIX655857:KIY655857 KST655857:KSU655857 LCP655857:LCQ655857 LML655857:LMM655857 LWH655857:LWI655857 MGD655857:MGE655857 MPZ655857:MQA655857 MZV655857:MZW655857 NJR655857:NJS655857 NTN655857:NTO655857 ODJ655857:ODK655857 ONF655857:ONG655857 OXB655857:OXC655857 PGX655857:PGY655857 PQT655857:PQU655857 QAP655857:QAQ655857 QKL655857:QKM655857 QUH655857:QUI655857 RED655857:REE655857 RNZ655857:ROA655857 RXV655857:RXW655857 SHR655857:SHS655857 SRN655857:SRO655857 TBJ655857:TBK655857 TLF655857:TLG655857 TVB655857:TVC655857 UEX655857:UEY655857 UOT655857:UOU655857 UYP655857:UYQ655857 VIL655857:VIM655857 VSH655857:VSI655857 WCD655857:WCE655857 WLZ655857:WMA655857 WVV655857:WVW655857 JJ721393:JK721393 TF721393:TG721393 ADB721393:ADC721393 AMX721393:AMY721393 AWT721393:AWU721393 BGP721393:BGQ721393 BQL721393:BQM721393 CAH721393:CAI721393 CKD721393:CKE721393 CTZ721393:CUA721393 DDV721393:DDW721393 DNR721393:DNS721393 DXN721393:DXO721393 EHJ721393:EHK721393 ERF721393:ERG721393 FBB721393:FBC721393 FKX721393:FKY721393 FUT721393:FUU721393 GEP721393:GEQ721393 GOL721393:GOM721393 GYH721393:GYI721393 HID721393:HIE721393 HRZ721393:HSA721393 IBV721393:IBW721393 ILR721393:ILS721393 IVN721393:IVO721393 JFJ721393:JFK721393 JPF721393:JPG721393 JZB721393:JZC721393 KIX721393:KIY721393 KST721393:KSU721393 LCP721393:LCQ721393 LML721393:LMM721393 LWH721393:LWI721393 MGD721393:MGE721393 MPZ721393:MQA721393 MZV721393:MZW721393 NJR721393:NJS721393 NTN721393:NTO721393 ODJ721393:ODK721393 ONF721393:ONG721393 OXB721393:OXC721393 PGX721393:PGY721393 PQT721393:PQU721393 QAP721393:QAQ721393 QKL721393:QKM721393 QUH721393:QUI721393 RED721393:REE721393 RNZ721393:ROA721393 RXV721393:RXW721393 SHR721393:SHS721393 SRN721393:SRO721393 TBJ721393:TBK721393 TLF721393:TLG721393 TVB721393:TVC721393 UEX721393:UEY721393 UOT721393:UOU721393 UYP721393:UYQ721393 VIL721393:VIM721393 VSH721393:VSI721393 WCD721393:WCE721393 WLZ721393:WMA721393 WVV721393:WVW721393 JJ786929:JK786929 TF786929:TG786929 ADB786929:ADC786929 AMX786929:AMY786929 AWT786929:AWU786929 BGP786929:BGQ786929 BQL786929:BQM786929 CAH786929:CAI786929 CKD786929:CKE786929 CTZ786929:CUA786929 DDV786929:DDW786929 DNR786929:DNS786929 DXN786929:DXO786929 EHJ786929:EHK786929 ERF786929:ERG786929 FBB786929:FBC786929 FKX786929:FKY786929 FUT786929:FUU786929 GEP786929:GEQ786929 GOL786929:GOM786929 GYH786929:GYI786929 HID786929:HIE786929 HRZ786929:HSA786929 IBV786929:IBW786929 ILR786929:ILS786929 IVN786929:IVO786929 JFJ786929:JFK786929 JPF786929:JPG786929 JZB786929:JZC786929 KIX786929:KIY786929 KST786929:KSU786929 LCP786929:LCQ786929 LML786929:LMM786929 LWH786929:LWI786929 MGD786929:MGE786929 MPZ786929:MQA786929 MZV786929:MZW786929 NJR786929:NJS786929 NTN786929:NTO786929 ODJ786929:ODK786929 ONF786929:ONG786929 OXB786929:OXC786929 PGX786929:PGY786929 PQT786929:PQU786929 QAP786929:QAQ786929 QKL786929:QKM786929 QUH786929:QUI786929 RED786929:REE786929 RNZ786929:ROA786929 RXV786929:RXW786929 SHR786929:SHS786929 SRN786929:SRO786929 TBJ786929:TBK786929 TLF786929:TLG786929 TVB786929:TVC786929 UEX786929:UEY786929 UOT786929:UOU786929 UYP786929:UYQ786929 VIL786929:VIM786929 VSH786929:VSI786929 WCD786929:WCE786929 WLZ786929:WMA786929 WVV786929:WVW786929 JJ852465:JK852465 TF852465:TG852465 ADB852465:ADC852465 AMX852465:AMY852465 AWT852465:AWU852465 BGP852465:BGQ852465 BQL852465:BQM852465 CAH852465:CAI852465 CKD852465:CKE852465 CTZ852465:CUA852465 DDV852465:DDW852465 DNR852465:DNS852465 DXN852465:DXO852465 EHJ852465:EHK852465 ERF852465:ERG852465 FBB852465:FBC852465 FKX852465:FKY852465 FUT852465:FUU852465 GEP852465:GEQ852465 GOL852465:GOM852465 GYH852465:GYI852465 HID852465:HIE852465 HRZ852465:HSA852465 IBV852465:IBW852465 ILR852465:ILS852465 IVN852465:IVO852465 JFJ852465:JFK852465 JPF852465:JPG852465 JZB852465:JZC852465 KIX852465:KIY852465 KST852465:KSU852465 LCP852465:LCQ852465 LML852465:LMM852465 LWH852465:LWI852465 MGD852465:MGE852465 MPZ852465:MQA852465 MZV852465:MZW852465 NJR852465:NJS852465 NTN852465:NTO852465 ODJ852465:ODK852465 ONF852465:ONG852465 OXB852465:OXC852465 PGX852465:PGY852465 PQT852465:PQU852465 QAP852465:QAQ852465 QKL852465:QKM852465 QUH852465:QUI852465 RED852465:REE852465 RNZ852465:ROA852465 RXV852465:RXW852465 SHR852465:SHS852465 SRN852465:SRO852465 TBJ852465:TBK852465 TLF852465:TLG852465 TVB852465:TVC852465 UEX852465:UEY852465 UOT852465:UOU852465 UYP852465:UYQ852465 VIL852465:VIM852465 VSH852465:VSI852465 WCD852465:WCE852465 WLZ852465:WMA852465 WVV852465:WVW852465 JJ918001:JK918001 TF918001:TG918001 ADB918001:ADC918001 AMX918001:AMY918001 AWT918001:AWU918001 BGP918001:BGQ918001 BQL918001:BQM918001 CAH918001:CAI918001 CKD918001:CKE918001 CTZ918001:CUA918001 DDV918001:DDW918001 DNR918001:DNS918001 DXN918001:DXO918001 EHJ918001:EHK918001 ERF918001:ERG918001 FBB918001:FBC918001 FKX918001:FKY918001 FUT918001:FUU918001 GEP918001:GEQ918001 GOL918001:GOM918001 GYH918001:GYI918001 HID918001:HIE918001 HRZ918001:HSA918001 IBV918001:IBW918001 ILR918001:ILS918001 IVN918001:IVO918001 JFJ918001:JFK918001 JPF918001:JPG918001 JZB918001:JZC918001 KIX918001:KIY918001 KST918001:KSU918001 LCP918001:LCQ918001 LML918001:LMM918001 LWH918001:LWI918001 MGD918001:MGE918001 MPZ918001:MQA918001 MZV918001:MZW918001 NJR918001:NJS918001 NTN918001:NTO918001 ODJ918001:ODK918001 ONF918001:ONG918001 OXB918001:OXC918001 PGX918001:PGY918001 PQT918001:PQU918001 QAP918001:QAQ918001 QKL918001:QKM918001 QUH918001:QUI918001 RED918001:REE918001 RNZ918001:ROA918001 RXV918001:RXW918001 SHR918001:SHS918001 SRN918001:SRO918001 TBJ918001:TBK918001 TLF918001:TLG918001 TVB918001:TVC918001 UEX918001:UEY918001 UOT918001:UOU918001 UYP918001:UYQ918001 VIL918001:VIM918001 VSH918001:VSI918001 WCD918001:WCE918001 WLZ918001:WMA918001 WVV918001:WVW918001 JJ983537:JK983537 TF983537:TG983537 ADB983537:ADC983537 AMX983537:AMY983537 AWT983537:AWU983537 BGP983537:BGQ983537 BQL983537:BQM983537 CAH983537:CAI983537 CKD983537:CKE983537 CTZ983537:CUA983537 DDV983537:DDW983537 DNR983537:DNS983537 DXN983537:DXO983537 EHJ983537:EHK983537 ERF983537:ERG983537 FBB983537:FBC983537 FKX983537:FKY983537 FUT983537:FUU983537 GEP983537:GEQ983537 GOL983537:GOM983537 GYH983537:GYI983537 HID983537:HIE983537 HRZ983537:HSA983537 IBV983537:IBW983537 ILR983537:ILS983537 IVN983537:IVO983537 JFJ983537:JFK983537 JPF983537:JPG983537 JZB983537:JZC983537 KIX983537:KIY983537 KST983537:KSU983537 LCP983537:LCQ983537 LML983537:LMM983537 LWH983537:LWI983537 MGD983537:MGE983537 MPZ983537:MQA983537 MZV983537:MZW983537 NJR983537:NJS983537 NTN983537:NTO983537 ODJ983537:ODK983537 ONF983537:ONG983537 OXB983537:OXC983537 PGX983537:PGY983537 PQT983537:PQU983537 QAP983537:QAQ983537 QKL983537:QKM983537 QUH983537:QUI983537 RED983537:REE983537 RNZ983537:ROA983537 RXV983537:RXW983537 SHR983537:SHS983537 SRN983537:SRO983537 TBJ983537:TBK983537 TLF983537:TLG983537 TVB983537:TVC983537 UEX983537:UEY983537 UOT983537:UOU983537 UYP983537:UYQ983537 VIL983537:VIM983537 VSH983537:VSI983537 WCD983537:WCE983537 WLZ983537:WMA983537 WVV983537:WVW983537 JJ66051:JK66052 TF66051:TG66052 ADB66051:ADC66052 AMX66051:AMY66052 AWT66051:AWU66052 BGP66051:BGQ66052 BQL66051:BQM66052 CAH66051:CAI66052 CKD66051:CKE66052 CTZ66051:CUA66052 DDV66051:DDW66052 DNR66051:DNS66052 DXN66051:DXO66052 EHJ66051:EHK66052 ERF66051:ERG66052 FBB66051:FBC66052 FKX66051:FKY66052 FUT66051:FUU66052 GEP66051:GEQ66052 GOL66051:GOM66052 GYH66051:GYI66052 HID66051:HIE66052 HRZ66051:HSA66052 IBV66051:IBW66052 ILR66051:ILS66052 IVN66051:IVO66052 JFJ66051:JFK66052 JPF66051:JPG66052 JZB66051:JZC66052 KIX66051:KIY66052 KST66051:KSU66052 LCP66051:LCQ66052 LML66051:LMM66052 LWH66051:LWI66052 MGD66051:MGE66052 MPZ66051:MQA66052 MZV66051:MZW66052 NJR66051:NJS66052 NTN66051:NTO66052 ODJ66051:ODK66052 ONF66051:ONG66052 OXB66051:OXC66052 PGX66051:PGY66052 PQT66051:PQU66052 QAP66051:QAQ66052 QKL66051:QKM66052 QUH66051:QUI66052 RED66051:REE66052 RNZ66051:ROA66052 RXV66051:RXW66052 SHR66051:SHS66052 SRN66051:SRO66052 TBJ66051:TBK66052 TLF66051:TLG66052 TVB66051:TVC66052 UEX66051:UEY66052 UOT66051:UOU66052 UYP66051:UYQ66052 VIL66051:VIM66052 VSH66051:VSI66052 WCD66051:WCE66052 WLZ66051:WMA66052 WVV66051:WVW66052 JJ131587:JK131588 TF131587:TG131588 ADB131587:ADC131588 AMX131587:AMY131588 AWT131587:AWU131588 BGP131587:BGQ131588 BQL131587:BQM131588 CAH131587:CAI131588 CKD131587:CKE131588 CTZ131587:CUA131588 DDV131587:DDW131588 DNR131587:DNS131588 DXN131587:DXO131588 EHJ131587:EHK131588 ERF131587:ERG131588 FBB131587:FBC131588 FKX131587:FKY131588 FUT131587:FUU131588 GEP131587:GEQ131588 GOL131587:GOM131588 GYH131587:GYI131588 HID131587:HIE131588 HRZ131587:HSA131588 IBV131587:IBW131588 ILR131587:ILS131588 IVN131587:IVO131588 JFJ131587:JFK131588 JPF131587:JPG131588 JZB131587:JZC131588 KIX131587:KIY131588 KST131587:KSU131588 LCP131587:LCQ131588 LML131587:LMM131588 LWH131587:LWI131588 MGD131587:MGE131588 MPZ131587:MQA131588 MZV131587:MZW131588 NJR131587:NJS131588 NTN131587:NTO131588 ODJ131587:ODK131588 ONF131587:ONG131588 OXB131587:OXC131588 PGX131587:PGY131588 PQT131587:PQU131588 QAP131587:QAQ131588 QKL131587:QKM131588 QUH131587:QUI131588 RED131587:REE131588 RNZ131587:ROA131588 RXV131587:RXW131588 SHR131587:SHS131588 SRN131587:SRO131588 TBJ131587:TBK131588 TLF131587:TLG131588 TVB131587:TVC131588 UEX131587:UEY131588 UOT131587:UOU131588 UYP131587:UYQ131588 VIL131587:VIM131588 VSH131587:VSI131588 WCD131587:WCE131588 WLZ131587:WMA131588 WVV131587:WVW131588 JJ197123:JK197124 TF197123:TG197124 ADB197123:ADC197124 AMX197123:AMY197124 AWT197123:AWU197124 BGP197123:BGQ197124 BQL197123:BQM197124 CAH197123:CAI197124 CKD197123:CKE197124 CTZ197123:CUA197124 DDV197123:DDW197124 DNR197123:DNS197124 DXN197123:DXO197124 EHJ197123:EHK197124 ERF197123:ERG197124 FBB197123:FBC197124 FKX197123:FKY197124 FUT197123:FUU197124 GEP197123:GEQ197124 GOL197123:GOM197124 GYH197123:GYI197124 HID197123:HIE197124 HRZ197123:HSA197124 IBV197123:IBW197124 ILR197123:ILS197124 IVN197123:IVO197124 JFJ197123:JFK197124 JPF197123:JPG197124 JZB197123:JZC197124 KIX197123:KIY197124 KST197123:KSU197124 LCP197123:LCQ197124 LML197123:LMM197124 LWH197123:LWI197124 MGD197123:MGE197124 MPZ197123:MQA197124 MZV197123:MZW197124 NJR197123:NJS197124 NTN197123:NTO197124 ODJ197123:ODK197124 ONF197123:ONG197124 OXB197123:OXC197124 PGX197123:PGY197124 PQT197123:PQU197124 QAP197123:QAQ197124 QKL197123:QKM197124 QUH197123:QUI197124 RED197123:REE197124 RNZ197123:ROA197124 RXV197123:RXW197124 SHR197123:SHS197124 SRN197123:SRO197124 TBJ197123:TBK197124 TLF197123:TLG197124 TVB197123:TVC197124 UEX197123:UEY197124 UOT197123:UOU197124 UYP197123:UYQ197124 VIL197123:VIM197124 VSH197123:VSI197124 WCD197123:WCE197124 WLZ197123:WMA197124 WVV197123:WVW197124 JJ262659:JK262660 TF262659:TG262660 ADB262659:ADC262660 AMX262659:AMY262660 AWT262659:AWU262660 BGP262659:BGQ262660 BQL262659:BQM262660 CAH262659:CAI262660 CKD262659:CKE262660 CTZ262659:CUA262660 DDV262659:DDW262660 DNR262659:DNS262660 DXN262659:DXO262660 EHJ262659:EHK262660 ERF262659:ERG262660 FBB262659:FBC262660 FKX262659:FKY262660 FUT262659:FUU262660 GEP262659:GEQ262660 GOL262659:GOM262660 GYH262659:GYI262660 HID262659:HIE262660 HRZ262659:HSA262660 IBV262659:IBW262660 ILR262659:ILS262660 IVN262659:IVO262660 JFJ262659:JFK262660 JPF262659:JPG262660 JZB262659:JZC262660 KIX262659:KIY262660 KST262659:KSU262660 LCP262659:LCQ262660 LML262659:LMM262660 LWH262659:LWI262660 MGD262659:MGE262660 MPZ262659:MQA262660 MZV262659:MZW262660 NJR262659:NJS262660 NTN262659:NTO262660 ODJ262659:ODK262660 ONF262659:ONG262660 OXB262659:OXC262660 PGX262659:PGY262660 PQT262659:PQU262660 QAP262659:QAQ262660 QKL262659:QKM262660 QUH262659:QUI262660 RED262659:REE262660 RNZ262659:ROA262660 RXV262659:RXW262660 SHR262659:SHS262660 SRN262659:SRO262660 TBJ262659:TBK262660 TLF262659:TLG262660 TVB262659:TVC262660 UEX262659:UEY262660 UOT262659:UOU262660 UYP262659:UYQ262660 VIL262659:VIM262660 VSH262659:VSI262660 WCD262659:WCE262660 WLZ262659:WMA262660 WVV262659:WVW262660 JJ328195:JK328196 TF328195:TG328196 ADB328195:ADC328196 AMX328195:AMY328196 AWT328195:AWU328196 BGP328195:BGQ328196 BQL328195:BQM328196 CAH328195:CAI328196 CKD328195:CKE328196 CTZ328195:CUA328196 DDV328195:DDW328196 DNR328195:DNS328196 DXN328195:DXO328196 EHJ328195:EHK328196 ERF328195:ERG328196 FBB328195:FBC328196 FKX328195:FKY328196 FUT328195:FUU328196 GEP328195:GEQ328196 GOL328195:GOM328196 GYH328195:GYI328196 HID328195:HIE328196 HRZ328195:HSA328196 IBV328195:IBW328196 ILR328195:ILS328196 IVN328195:IVO328196 JFJ328195:JFK328196 JPF328195:JPG328196 JZB328195:JZC328196 KIX328195:KIY328196 KST328195:KSU328196 LCP328195:LCQ328196 LML328195:LMM328196 LWH328195:LWI328196 MGD328195:MGE328196 MPZ328195:MQA328196 MZV328195:MZW328196 NJR328195:NJS328196 NTN328195:NTO328196 ODJ328195:ODK328196 ONF328195:ONG328196 OXB328195:OXC328196 PGX328195:PGY328196 PQT328195:PQU328196 QAP328195:QAQ328196 QKL328195:QKM328196 QUH328195:QUI328196 RED328195:REE328196 RNZ328195:ROA328196 RXV328195:RXW328196 SHR328195:SHS328196 SRN328195:SRO328196 TBJ328195:TBK328196 TLF328195:TLG328196 TVB328195:TVC328196 UEX328195:UEY328196 UOT328195:UOU328196 UYP328195:UYQ328196 VIL328195:VIM328196 VSH328195:VSI328196 WCD328195:WCE328196 WLZ328195:WMA328196 WVV328195:WVW328196 JJ393731:JK393732 TF393731:TG393732 ADB393731:ADC393732 AMX393731:AMY393732 AWT393731:AWU393732 BGP393731:BGQ393732 BQL393731:BQM393732 CAH393731:CAI393732 CKD393731:CKE393732 CTZ393731:CUA393732 DDV393731:DDW393732 DNR393731:DNS393732 DXN393731:DXO393732 EHJ393731:EHK393732 ERF393731:ERG393732 FBB393731:FBC393732 FKX393731:FKY393732 FUT393731:FUU393732 GEP393731:GEQ393732 GOL393731:GOM393732 GYH393731:GYI393732 HID393731:HIE393732 HRZ393731:HSA393732 IBV393731:IBW393732 ILR393731:ILS393732 IVN393731:IVO393732 JFJ393731:JFK393732 JPF393731:JPG393732 JZB393731:JZC393732 KIX393731:KIY393732 KST393731:KSU393732 LCP393731:LCQ393732 LML393731:LMM393732 LWH393731:LWI393732 MGD393731:MGE393732 MPZ393731:MQA393732 MZV393731:MZW393732 NJR393731:NJS393732 NTN393731:NTO393732 ODJ393731:ODK393732 ONF393731:ONG393732 OXB393731:OXC393732 PGX393731:PGY393732 PQT393731:PQU393732 QAP393731:QAQ393732 QKL393731:QKM393732 QUH393731:QUI393732 RED393731:REE393732 RNZ393731:ROA393732 RXV393731:RXW393732 SHR393731:SHS393732 SRN393731:SRO393732 TBJ393731:TBK393732 TLF393731:TLG393732 TVB393731:TVC393732 UEX393731:UEY393732 UOT393731:UOU393732 UYP393731:UYQ393732 VIL393731:VIM393732 VSH393731:VSI393732 WCD393731:WCE393732 WLZ393731:WMA393732 WVV393731:WVW393732 JJ459267:JK459268 TF459267:TG459268 ADB459267:ADC459268 AMX459267:AMY459268 AWT459267:AWU459268 BGP459267:BGQ459268 BQL459267:BQM459268 CAH459267:CAI459268 CKD459267:CKE459268 CTZ459267:CUA459268 DDV459267:DDW459268 DNR459267:DNS459268 DXN459267:DXO459268 EHJ459267:EHK459268 ERF459267:ERG459268 FBB459267:FBC459268 FKX459267:FKY459268 FUT459267:FUU459268 GEP459267:GEQ459268 GOL459267:GOM459268 GYH459267:GYI459268 HID459267:HIE459268 HRZ459267:HSA459268 IBV459267:IBW459268 ILR459267:ILS459268 IVN459267:IVO459268 JFJ459267:JFK459268 JPF459267:JPG459268 JZB459267:JZC459268 KIX459267:KIY459268 KST459267:KSU459268 LCP459267:LCQ459268 LML459267:LMM459268 LWH459267:LWI459268 MGD459267:MGE459268 MPZ459267:MQA459268 MZV459267:MZW459268 NJR459267:NJS459268 NTN459267:NTO459268 ODJ459267:ODK459268 ONF459267:ONG459268 OXB459267:OXC459268 PGX459267:PGY459268 PQT459267:PQU459268 QAP459267:QAQ459268 QKL459267:QKM459268 QUH459267:QUI459268 RED459267:REE459268 RNZ459267:ROA459268 RXV459267:RXW459268 SHR459267:SHS459268 SRN459267:SRO459268 TBJ459267:TBK459268 TLF459267:TLG459268 TVB459267:TVC459268 UEX459267:UEY459268 UOT459267:UOU459268 UYP459267:UYQ459268 VIL459267:VIM459268 VSH459267:VSI459268 WCD459267:WCE459268 WLZ459267:WMA459268 WVV459267:WVW459268 JJ524803:JK524804 TF524803:TG524804 ADB524803:ADC524804 AMX524803:AMY524804 AWT524803:AWU524804 BGP524803:BGQ524804 BQL524803:BQM524804 CAH524803:CAI524804 CKD524803:CKE524804 CTZ524803:CUA524804 DDV524803:DDW524804 DNR524803:DNS524804 DXN524803:DXO524804 EHJ524803:EHK524804 ERF524803:ERG524804 FBB524803:FBC524804 FKX524803:FKY524804 FUT524803:FUU524804 GEP524803:GEQ524804 GOL524803:GOM524804 GYH524803:GYI524804 HID524803:HIE524804 HRZ524803:HSA524804 IBV524803:IBW524804 ILR524803:ILS524804 IVN524803:IVO524804 JFJ524803:JFK524804 JPF524803:JPG524804 JZB524803:JZC524804 KIX524803:KIY524804 KST524803:KSU524804 LCP524803:LCQ524804 LML524803:LMM524804 LWH524803:LWI524804 MGD524803:MGE524804 MPZ524803:MQA524804 MZV524803:MZW524804 NJR524803:NJS524804 NTN524803:NTO524804 ODJ524803:ODK524804 ONF524803:ONG524804 OXB524803:OXC524804 PGX524803:PGY524804 PQT524803:PQU524804 QAP524803:QAQ524804 QKL524803:QKM524804 QUH524803:QUI524804 RED524803:REE524804 RNZ524803:ROA524804 RXV524803:RXW524804 SHR524803:SHS524804 SRN524803:SRO524804 TBJ524803:TBK524804 TLF524803:TLG524804 TVB524803:TVC524804 UEX524803:UEY524804 UOT524803:UOU524804 UYP524803:UYQ524804 VIL524803:VIM524804 VSH524803:VSI524804 WCD524803:WCE524804 WLZ524803:WMA524804 WVV524803:WVW524804 JJ590339:JK590340 TF590339:TG590340 ADB590339:ADC590340 AMX590339:AMY590340 AWT590339:AWU590340 BGP590339:BGQ590340 BQL590339:BQM590340 CAH590339:CAI590340 CKD590339:CKE590340 CTZ590339:CUA590340 DDV590339:DDW590340 DNR590339:DNS590340 DXN590339:DXO590340 EHJ590339:EHK590340 ERF590339:ERG590340 FBB590339:FBC590340 FKX590339:FKY590340 FUT590339:FUU590340 GEP590339:GEQ590340 GOL590339:GOM590340 GYH590339:GYI590340 HID590339:HIE590340 HRZ590339:HSA590340 IBV590339:IBW590340 ILR590339:ILS590340 IVN590339:IVO590340 JFJ590339:JFK590340 JPF590339:JPG590340 JZB590339:JZC590340 KIX590339:KIY590340 KST590339:KSU590340 LCP590339:LCQ590340 LML590339:LMM590340 LWH590339:LWI590340 MGD590339:MGE590340 MPZ590339:MQA590340 MZV590339:MZW590340 NJR590339:NJS590340 NTN590339:NTO590340 ODJ590339:ODK590340 ONF590339:ONG590340 OXB590339:OXC590340 PGX590339:PGY590340 PQT590339:PQU590340 QAP590339:QAQ590340 QKL590339:QKM590340 QUH590339:QUI590340 RED590339:REE590340 RNZ590339:ROA590340 RXV590339:RXW590340 SHR590339:SHS590340 SRN590339:SRO590340 TBJ590339:TBK590340 TLF590339:TLG590340 TVB590339:TVC590340 UEX590339:UEY590340 UOT590339:UOU590340 UYP590339:UYQ590340 VIL590339:VIM590340 VSH590339:VSI590340 WCD590339:WCE590340 WLZ590339:WMA590340 WVV590339:WVW590340 JJ655875:JK655876 TF655875:TG655876 ADB655875:ADC655876 AMX655875:AMY655876 AWT655875:AWU655876 BGP655875:BGQ655876 BQL655875:BQM655876 CAH655875:CAI655876 CKD655875:CKE655876 CTZ655875:CUA655876 DDV655875:DDW655876 DNR655875:DNS655876 DXN655875:DXO655876 EHJ655875:EHK655876 ERF655875:ERG655876 FBB655875:FBC655876 FKX655875:FKY655876 FUT655875:FUU655876 GEP655875:GEQ655876 GOL655875:GOM655876 GYH655875:GYI655876 HID655875:HIE655876 HRZ655875:HSA655876 IBV655875:IBW655876 ILR655875:ILS655876 IVN655875:IVO655876 JFJ655875:JFK655876 JPF655875:JPG655876 JZB655875:JZC655876 KIX655875:KIY655876 KST655875:KSU655876 LCP655875:LCQ655876 LML655875:LMM655876 LWH655875:LWI655876 MGD655875:MGE655876 MPZ655875:MQA655876 MZV655875:MZW655876 NJR655875:NJS655876 NTN655875:NTO655876 ODJ655875:ODK655876 ONF655875:ONG655876 OXB655875:OXC655876 PGX655875:PGY655876 PQT655875:PQU655876 QAP655875:QAQ655876 QKL655875:QKM655876 QUH655875:QUI655876 RED655875:REE655876 RNZ655875:ROA655876 RXV655875:RXW655876 SHR655875:SHS655876 SRN655875:SRO655876 TBJ655875:TBK655876 TLF655875:TLG655876 TVB655875:TVC655876 UEX655875:UEY655876 UOT655875:UOU655876 UYP655875:UYQ655876 VIL655875:VIM655876 VSH655875:VSI655876 WCD655875:WCE655876 WLZ655875:WMA655876 WVV655875:WVW655876 JJ721411:JK721412 TF721411:TG721412 ADB721411:ADC721412 AMX721411:AMY721412 AWT721411:AWU721412 BGP721411:BGQ721412 BQL721411:BQM721412 CAH721411:CAI721412 CKD721411:CKE721412 CTZ721411:CUA721412 DDV721411:DDW721412 DNR721411:DNS721412 DXN721411:DXO721412 EHJ721411:EHK721412 ERF721411:ERG721412 FBB721411:FBC721412 FKX721411:FKY721412 FUT721411:FUU721412 GEP721411:GEQ721412 GOL721411:GOM721412 GYH721411:GYI721412 HID721411:HIE721412 HRZ721411:HSA721412 IBV721411:IBW721412 ILR721411:ILS721412 IVN721411:IVO721412 JFJ721411:JFK721412 JPF721411:JPG721412 JZB721411:JZC721412 KIX721411:KIY721412 KST721411:KSU721412 LCP721411:LCQ721412 LML721411:LMM721412 LWH721411:LWI721412 MGD721411:MGE721412 MPZ721411:MQA721412 MZV721411:MZW721412 NJR721411:NJS721412 NTN721411:NTO721412 ODJ721411:ODK721412 ONF721411:ONG721412 OXB721411:OXC721412 PGX721411:PGY721412 PQT721411:PQU721412 QAP721411:QAQ721412 QKL721411:QKM721412 QUH721411:QUI721412 RED721411:REE721412 RNZ721411:ROA721412 RXV721411:RXW721412 SHR721411:SHS721412 SRN721411:SRO721412 TBJ721411:TBK721412 TLF721411:TLG721412 TVB721411:TVC721412 UEX721411:UEY721412 UOT721411:UOU721412 UYP721411:UYQ721412 VIL721411:VIM721412 VSH721411:VSI721412 WCD721411:WCE721412 WLZ721411:WMA721412 WVV721411:WVW721412 JJ786947:JK786948 TF786947:TG786948 ADB786947:ADC786948 AMX786947:AMY786948 AWT786947:AWU786948 BGP786947:BGQ786948 BQL786947:BQM786948 CAH786947:CAI786948 CKD786947:CKE786948 CTZ786947:CUA786948 DDV786947:DDW786948 DNR786947:DNS786948 DXN786947:DXO786948 EHJ786947:EHK786948 ERF786947:ERG786948 FBB786947:FBC786948 FKX786947:FKY786948 FUT786947:FUU786948 GEP786947:GEQ786948 GOL786947:GOM786948 GYH786947:GYI786948 HID786947:HIE786948 HRZ786947:HSA786948 IBV786947:IBW786948 ILR786947:ILS786948 IVN786947:IVO786948 JFJ786947:JFK786948 JPF786947:JPG786948 JZB786947:JZC786948 KIX786947:KIY786948 KST786947:KSU786948 LCP786947:LCQ786948 LML786947:LMM786948 LWH786947:LWI786948 MGD786947:MGE786948 MPZ786947:MQA786948 MZV786947:MZW786948 NJR786947:NJS786948 NTN786947:NTO786948 ODJ786947:ODK786948 ONF786947:ONG786948 OXB786947:OXC786948 PGX786947:PGY786948 PQT786947:PQU786948 QAP786947:QAQ786948 QKL786947:QKM786948 QUH786947:QUI786948 RED786947:REE786948 RNZ786947:ROA786948 RXV786947:RXW786948 SHR786947:SHS786948 SRN786947:SRO786948 TBJ786947:TBK786948 TLF786947:TLG786948 TVB786947:TVC786948 UEX786947:UEY786948 UOT786947:UOU786948 UYP786947:UYQ786948 VIL786947:VIM786948 VSH786947:VSI786948 WCD786947:WCE786948 WLZ786947:WMA786948 WVV786947:WVW786948 JJ852483:JK852484 TF852483:TG852484 ADB852483:ADC852484 AMX852483:AMY852484 AWT852483:AWU852484 BGP852483:BGQ852484 BQL852483:BQM852484 CAH852483:CAI852484 CKD852483:CKE852484 CTZ852483:CUA852484 DDV852483:DDW852484 DNR852483:DNS852484 DXN852483:DXO852484 EHJ852483:EHK852484 ERF852483:ERG852484 FBB852483:FBC852484 FKX852483:FKY852484 FUT852483:FUU852484 GEP852483:GEQ852484 GOL852483:GOM852484 GYH852483:GYI852484 HID852483:HIE852484 HRZ852483:HSA852484 IBV852483:IBW852484 ILR852483:ILS852484 IVN852483:IVO852484 JFJ852483:JFK852484 JPF852483:JPG852484 JZB852483:JZC852484 KIX852483:KIY852484 KST852483:KSU852484 LCP852483:LCQ852484 LML852483:LMM852484 LWH852483:LWI852484 MGD852483:MGE852484 MPZ852483:MQA852484 MZV852483:MZW852484 NJR852483:NJS852484 NTN852483:NTO852484 ODJ852483:ODK852484 ONF852483:ONG852484 OXB852483:OXC852484 PGX852483:PGY852484 PQT852483:PQU852484 QAP852483:QAQ852484 QKL852483:QKM852484 QUH852483:QUI852484 RED852483:REE852484 RNZ852483:ROA852484 RXV852483:RXW852484 SHR852483:SHS852484 SRN852483:SRO852484 TBJ852483:TBK852484 TLF852483:TLG852484 TVB852483:TVC852484 UEX852483:UEY852484 UOT852483:UOU852484 UYP852483:UYQ852484 VIL852483:VIM852484 VSH852483:VSI852484 WCD852483:WCE852484 WLZ852483:WMA852484 WVV852483:WVW852484 JJ918019:JK918020 TF918019:TG918020 ADB918019:ADC918020 AMX918019:AMY918020 AWT918019:AWU918020 BGP918019:BGQ918020 BQL918019:BQM918020 CAH918019:CAI918020 CKD918019:CKE918020 CTZ918019:CUA918020 DDV918019:DDW918020 DNR918019:DNS918020 DXN918019:DXO918020 EHJ918019:EHK918020 ERF918019:ERG918020 FBB918019:FBC918020 FKX918019:FKY918020 FUT918019:FUU918020 GEP918019:GEQ918020 GOL918019:GOM918020 GYH918019:GYI918020 HID918019:HIE918020 HRZ918019:HSA918020 IBV918019:IBW918020 ILR918019:ILS918020 IVN918019:IVO918020 JFJ918019:JFK918020 JPF918019:JPG918020 JZB918019:JZC918020 KIX918019:KIY918020 KST918019:KSU918020 LCP918019:LCQ918020 LML918019:LMM918020 LWH918019:LWI918020 MGD918019:MGE918020 MPZ918019:MQA918020 MZV918019:MZW918020 NJR918019:NJS918020 NTN918019:NTO918020 ODJ918019:ODK918020 ONF918019:ONG918020 OXB918019:OXC918020 PGX918019:PGY918020 PQT918019:PQU918020 QAP918019:QAQ918020 QKL918019:QKM918020 QUH918019:QUI918020 RED918019:REE918020 RNZ918019:ROA918020 RXV918019:RXW918020 SHR918019:SHS918020 SRN918019:SRO918020 TBJ918019:TBK918020 TLF918019:TLG918020 TVB918019:TVC918020 UEX918019:UEY918020 UOT918019:UOU918020 UYP918019:UYQ918020 VIL918019:VIM918020 VSH918019:VSI918020 WCD918019:WCE918020 WLZ918019:WMA918020 WVV918019:WVW918020 JJ983555:JK983556 TF983555:TG983556 ADB983555:ADC983556 AMX983555:AMY983556 AWT983555:AWU983556 BGP983555:BGQ983556 BQL983555:BQM983556 CAH983555:CAI983556 CKD983555:CKE983556 CTZ983555:CUA983556 DDV983555:DDW983556 DNR983555:DNS983556 DXN983555:DXO983556 EHJ983555:EHK983556 ERF983555:ERG983556 FBB983555:FBC983556 FKX983555:FKY983556 FUT983555:FUU983556 GEP983555:GEQ983556 GOL983555:GOM983556 GYH983555:GYI983556 HID983555:HIE983556 HRZ983555:HSA983556 IBV983555:IBW983556 ILR983555:ILS983556 IVN983555:IVO983556 JFJ983555:JFK983556 JPF983555:JPG983556 JZB983555:JZC983556 KIX983555:KIY983556 KST983555:KSU983556 LCP983555:LCQ983556 LML983555:LMM983556 LWH983555:LWI983556 MGD983555:MGE983556 MPZ983555:MQA983556 MZV983555:MZW983556 NJR983555:NJS983556 NTN983555:NTO983556 ODJ983555:ODK983556 ONF983555:ONG983556 OXB983555:OXC983556 PGX983555:PGY983556 PQT983555:PQU983556 QAP983555:QAQ983556 QKL983555:QKM983556 QUH983555:QUI983556 RED983555:REE983556 RNZ983555:ROA983556 RXV983555:RXW983556 SHR983555:SHS983556 SRN983555:SRO983556 TBJ983555:TBK983556 TLF983555:TLG983556 TVB983555:TVC983556 UEX983555:UEY983556 UOT983555:UOU983556 UYP983555:UYQ983556 VIL983555:VIM983556 VSH983555:VSI983556 WCD983555:WCE983556 WLZ983555:WMA983556 WVV983555:WVW983556 JJ66061:JK66069 TF66061:TG66069 ADB66061:ADC66069 AMX66061:AMY66069 AWT66061:AWU66069 BGP66061:BGQ66069 BQL66061:BQM66069 CAH66061:CAI66069 CKD66061:CKE66069 CTZ66061:CUA66069 DDV66061:DDW66069 DNR66061:DNS66069 DXN66061:DXO66069 EHJ66061:EHK66069 ERF66061:ERG66069 FBB66061:FBC66069 FKX66061:FKY66069 FUT66061:FUU66069 GEP66061:GEQ66069 GOL66061:GOM66069 GYH66061:GYI66069 HID66061:HIE66069 HRZ66061:HSA66069 IBV66061:IBW66069 ILR66061:ILS66069 IVN66061:IVO66069 JFJ66061:JFK66069 JPF66061:JPG66069 JZB66061:JZC66069 KIX66061:KIY66069 KST66061:KSU66069 LCP66061:LCQ66069 LML66061:LMM66069 LWH66061:LWI66069 MGD66061:MGE66069 MPZ66061:MQA66069 MZV66061:MZW66069 NJR66061:NJS66069 NTN66061:NTO66069 ODJ66061:ODK66069 ONF66061:ONG66069 OXB66061:OXC66069 PGX66061:PGY66069 PQT66061:PQU66069 QAP66061:QAQ66069 QKL66061:QKM66069 QUH66061:QUI66069 RED66061:REE66069 RNZ66061:ROA66069 RXV66061:RXW66069 SHR66061:SHS66069 SRN66061:SRO66069 TBJ66061:TBK66069 TLF66061:TLG66069 TVB66061:TVC66069 UEX66061:UEY66069 UOT66061:UOU66069 UYP66061:UYQ66069 VIL66061:VIM66069 VSH66061:VSI66069 WCD66061:WCE66069 WLZ66061:WMA66069 WVV66061:WVW66069 JJ131597:JK131605 TF131597:TG131605 ADB131597:ADC131605 AMX131597:AMY131605 AWT131597:AWU131605 BGP131597:BGQ131605 BQL131597:BQM131605 CAH131597:CAI131605 CKD131597:CKE131605 CTZ131597:CUA131605 DDV131597:DDW131605 DNR131597:DNS131605 DXN131597:DXO131605 EHJ131597:EHK131605 ERF131597:ERG131605 FBB131597:FBC131605 FKX131597:FKY131605 FUT131597:FUU131605 GEP131597:GEQ131605 GOL131597:GOM131605 GYH131597:GYI131605 HID131597:HIE131605 HRZ131597:HSA131605 IBV131597:IBW131605 ILR131597:ILS131605 IVN131597:IVO131605 JFJ131597:JFK131605 JPF131597:JPG131605 JZB131597:JZC131605 KIX131597:KIY131605 KST131597:KSU131605 LCP131597:LCQ131605 LML131597:LMM131605 LWH131597:LWI131605 MGD131597:MGE131605 MPZ131597:MQA131605 MZV131597:MZW131605 NJR131597:NJS131605 NTN131597:NTO131605 ODJ131597:ODK131605 ONF131597:ONG131605 OXB131597:OXC131605 PGX131597:PGY131605 PQT131597:PQU131605 QAP131597:QAQ131605 QKL131597:QKM131605 QUH131597:QUI131605 RED131597:REE131605 RNZ131597:ROA131605 RXV131597:RXW131605 SHR131597:SHS131605 SRN131597:SRO131605 TBJ131597:TBK131605 TLF131597:TLG131605 TVB131597:TVC131605 UEX131597:UEY131605 UOT131597:UOU131605 UYP131597:UYQ131605 VIL131597:VIM131605 VSH131597:VSI131605 WCD131597:WCE131605 WLZ131597:WMA131605 WVV131597:WVW131605 JJ197133:JK197141 TF197133:TG197141 ADB197133:ADC197141 AMX197133:AMY197141 AWT197133:AWU197141 BGP197133:BGQ197141 BQL197133:BQM197141 CAH197133:CAI197141 CKD197133:CKE197141 CTZ197133:CUA197141 DDV197133:DDW197141 DNR197133:DNS197141 DXN197133:DXO197141 EHJ197133:EHK197141 ERF197133:ERG197141 FBB197133:FBC197141 FKX197133:FKY197141 FUT197133:FUU197141 GEP197133:GEQ197141 GOL197133:GOM197141 GYH197133:GYI197141 HID197133:HIE197141 HRZ197133:HSA197141 IBV197133:IBW197141 ILR197133:ILS197141 IVN197133:IVO197141 JFJ197133:JFK197141 JPF197133:JPG197141 JZB197133:JZC197141 KIX197133:KIY197141 KST197133:KSU197141 LCP197133:LCQ197141 LML197133:LMM197141 LWH197133:LWI197141 MGD197133:MGE197141 MPZ197133:MQA197141 MZV197133:MZW197141 NJR197133:NJS197141 NTN197133:NTO197141 ODJ197133:ODK197141 ONF197133:ONG197141 OXB197133:OXC197141 PGX197133:PGY197141 PQT197133:PQU197141 QAP197133:QAQ197141 QKL197133:QKM197141 QUH197133:QUI197141 RED197133:REE197141 RNZ197133:ROA197141 RXV197133:RXW197141 SHR197133:SHS197141 SRN197133:SRO197141 TBJ197133:TBK197141 TLF197133:TLG197141 TVB197133:TVC197141 UEX197133:UEY197141 UOT197133:UOU197141 UYP197133:UYQ197141 VIL197133:VIM197141 VSH197133:VSI197141 WCD197133:WCE197141 WLZ197133:WMA197141 WVV197133:WVW197141 JJ262669:JK262677 TF262669:TG262677 ADB262669:ADC262677 AMX262669:AMY262677 AWT262669:AWU262677 BGP262669:BGQ262677 BQL262669:BQM262677 CAH262669:CAI262677 CKD262669:CKE262677 CTZ262669:CUA262677 DDV262669:DDW262677 DNR262669:DNS262677 DXN262669:DXO262677 EHJ262669:EHK262677 ERF262669:ERG262677 FBB262669:FBC262677 FKX262669:FKY262677 FUT262669:FUU262677 GEP262669:GEQ262677 GOL262669:GOM262677 GYH262669:GYI262677 HID262669:HIE262677 HRZ262669:HSA262677 IBV262669:IBW262677 ILR262669:ILS262677 IVN262669:IVO262677 JFJ262669:JFK262677 JPF262669:JPG262677 JZB262669:JZC262677 KIX262669:KIY262677 KST262669:KSU262677 LCP262669:LCQ262677 LML262669:LMM262677 LWH262669:LWI262677 MGD262669:MGE262677 MPZ262669:MQA262677 MZV262669:MZW262677 NJR262669:NJS262677 NTN262669:NTO262677 ODJ262669:ODK262677 ONF262669:ONG262677 OXB262669:OXC262677 PGX262669:PGY262677 PQT262669:PQU262677 QAP262669:QAQ262677 QKL262669:QKM262677 QUH262669:QUI262677 RED262669:REE262677 RNZ262669:ROA262677 RXV262669:RXW262677 SHR262669:SHS262677 SRN262669:SRO262677 TBJ262669:TBK262677 TLF262669:TLG262677 TVB262669:TVC262677 UEX262669:UEY262677 UOT262669:UOU262677 UYP262669:UYQ262677 VIL262669:VIM262677 VSH262669:VSI262677 WCD262669:WCE262677 WLZ262669:WMA262677 WVV262669:WVW262677 JJ328205:JK328213 TF328205:TG328213 ADB328205:ADC328213 AMX328205:AMY328213 AWT328205:AWU328213 BGP328205:BGQ328213 BQL328205:BQM328213 CAH328205:CAI328213 CKD328205:CKE328213 CTZ328205:CUA328213 DDV328205:DDW328213 DNR328205:DNS328213 DXN328205:DXO328213 EHJ328205:EHK328213 ERF328205:ERG328213 FBB328205:FBC328213 FKX328205:FKY328213 FUT328205:FUU328213 GEP328205:GEQ328213 GOL328205:GOM328213 GYH328205:GYI328213 HID328205:HIE328213 HRZ328205:HSA328213 IBV328205:IBW328213 ILR328205:ILS328213 IVN328205:IVO328213 JFJ328205:JFK328213 JPF328205:JPG328213 JZB328205:JZC328213 KIX328205:KIY328213 KST328205:KSU328213 LCP328205:LCQ328213 LML328205:LMM328213 LWH328205:LWI328213 MGD328205:MGE328213 MPZ328205:MQA328213 MZV328205:MZW328213 NJR328205:NJS328213 NTN328205:NTO328213 ODJ328205:ODK328213 ONF328205:ONG328213 OXB328205:OXC328213 PGX328205:PGY328213 PQT328205:PQU328213 QAP328205:QAQ328213 QKL328205:QKM328213 QUH328205:QUI328213 RED328205:REE328213 RNZ328205:ROA328213 RXV328205:RXW328213 SHR328205:SHS328213 SRN328205:SRO328213 TBJ328205:TBK328213 TLF328205:TLG328213 TVB328205:TVC328213 UEX328205:UEY328213 UOT328205:UOU328213 UYP328205:UYQ328213 VIL328205:VIM328213 VSH328205:VSI328213 WCD328205:WCE328213 WLZ328205:WMA328213 WVV328205:WVW328213 JJ393741:JK393749 TF393741:TG393749 ADB393741:ADC393749 AMX393741:AMY393749 AWT393741:AWU393749 BGP393741:BGQ393749 BQL393741:BQM393749 CAH393741:CAI393749 CKD393741:CKE393749 CTZ393741:CUA393749 DDV393741:DDW393749 DNR393741:DNS393749 DXN393741:DXO393749 EHJ393741:EHK393749 ERF393741:ERG393749 FBB393741:FBC393749 FKX393741:FKY393749 FUT393741:FUU393749 GEP393741:GEQ393749 GOL393741:GOM393749 GYH393741:GYI393749 HID393741:HIE393749 HRZ393741:HSA393749 IBV393741:IBW393749 ILR393741:ILS393749 IVN393741:IVO393749 JFJ393741:JFK393749 JPF393741:JPG393749 JZB393741:JZC393749 KIX393741:KIY393749 KST393741:KSU393749 LCP393741:LCQ393749 LML393741:LMM393749 LWH393741:LWI393749 MGD393741:MGE393749 MPZ393741:MQA393749 MZV393741:MZW393749 NJR393741:NJS393749 NTN393741:NTO393749 ODJ393741:ODK393749 ONF393741:ONG393749 OXB393741:OXC393749 PGX393741:PGY393749 PQT393741:PQU393749 QAP393741:QAQ393749 QKL393741:QKM393749 QUH393741:QUI393749 RED393741:REE393749 RNZ393741:ROA393749 RXV393741:RXW393749 SHR393741:SHS393749 SRN393741:SRO393749 TBJ393741:TBK393749 TLF393741:TLG393749 TVB393741:TVC393749 UEX393741:UEY393749 UOT393741:UOU393749 UYP393741:UYQ393749 VIL393741:VIM393749 VSH393741:VSI393749 WCD393741:WCE393749 WLZ393741:WMA393749 WVV393741:WVW393749 JJ459277:JK459285 TF459277:TG459285 ADB459277:ADC459285 AMX459277:AMY459285 AWT459277:AWU459285 BGP459277:BGQ459285 BQL459277:BQM459285 CAH459277:CAI459285 CKD459277:CKE459285 CTZ459277:CUA459285 DDV459277:DDW459285 DNR459277:DNS459285 DXN459277:DXO459285 EHJ459277:EHK459285 ERF459277:ERG459285 FBB459277:FBC459285 FKX459277:FKY459285 FUT459277:FUU459285 GEP459277:GEQ459285 GOL459277:GOM459285 GYH459277:GYI459285 HID459277:HIE459285 HRZ459277:HSA459285 IBV459277:IBW459285 ILR459277:ILS459285 IVN459277:IVO459285 JFJ459277:JFK459285 JPF459277:JPG459285 JZB459277:JZC459285 KIX459277:KIY459285 KST459277:KSU459285 LCP459277:LCQ459285 LML459277:LMM459285 LWH459277:LWI459285 MGD459277:MGE459285 MPZ459277:MQA459285 MZV459277:MZW459285 NJR459277:NJS459285 NTN459277:NTO459285 ODJ459277:ODK459285 ONF459277:ONG459285 OXB459277:OXC459285 PGX459277:PGY459285 PQT459277:PQU459285 QAP459277:QAQ459285 QKL459277:QKM459285 QUH459277:QUI459285 RED459277:REE459285 RNZ459277:ROA459285 RXV459277:RXW459285 SHR459277:SHS459285 SRN459277:SRO459285 TBJ459277:TBK459285 TLF459277:TLG459285 TVB459277:TVC459285 UEX459277:UEY459285 UOT459277:UOU459285 UYP459277:UYQ459285 VIL459277:VIM459285 VSH459277:VSI459285 WCD459277:WCE459285 WLZ459277:WMA459285 WVV459277:WVW459285 JJ524813:JK524821 TF524813:TG524821 ADB524813:ADC524821 AMX524813:AMY524821 AWT524813:AWU524821 BGP524813:BGQ524821 BQL524813:BQM524821 CAH524813:CAI524821 CKD524813:CKE524821 CTZ524813:CUA524821 DDV524813:DDW524821 DNR524813:DNS524821 DXN524813:DXO524821 EHJ524813:EHK524821 ERF524813:ERG524821 FBB524813:FBC524821 FKX524813:FKY524821 FUT524813:FUU524821 GEP524813:GEQ524821 GOL524813:GOM524821 GYH524813:GYI524821 HID524813:HIE524821 HRZ524813:HSA524821 IBV524813:IBW524821 ILR524813:ILS524821 IVN524813:IVO524821 JFJ524813:JFK524821 JPF524813:JPG524821 JZB524813:JZC524821 KIX524813:KIY524821 KST524813:KSU524821 LCP524813:LCQ524821 LML524813:LMM524821 LWH524813:LWI524821 MGD524813:MGE524821 MPZ524813:MQA524821 MZV524813:MZW524821 NJR524813:NJS524821 NTN524813:NTO524821 ODJ524813:ODK524821 ONF524813:ONG524821 OXB524813:OXC524821 PGX524813:PGY524821 PQT524813:PQU524821 QAP524813:QAQ524821 QKL524813:QKM524821 QUH524813:QUI524821 RED524813:REE524821 RNZ524813:ROA524821 RXV524813:RXW524821 SHR524813:SHS524821 SRN524813:SRO524821 TBJ524813:TBK524821 TLF524813:TLG524821 TVB524813:TVC524821 UEX524813:UEY524821 UOT524813:UOU524821 UYP524813:UYQ524821 VIL524813:VIM524821 VSH524813:VSI524821 WCD524813:WCE524821 WLZ524813:WMA524821 WVV524813:WVW524821 JJ590349:JK590357 TF590349:TG590357 ADB590349:ADC590357 AMX590349:AMY590357 AWT590349:AWU590357 BGP590349:BGQ590357 BQL590349:BQM590357 CAH590349:CAI590357 CKD590349:CKE590357 CTZ590349:CUA590357 DDV590349:DDW590357 DNR590349:DNS590357 DXN590349:DXO590357 EHJ590349:EHK590357 ERF590349:ERG590357 FBB590349:FBC590357 FKX590349:FKY590357 FUT590349:FUU590357 GEP590349:GEQ590357 GOL590349:GOM590357 GYH590349:GYI590357 HID590349:HIE590357 HRZ590349:HSA590357 IBV590349:IBW590357 ILR590349:ILS590357 IVN590349:IVO590357 JFJ590349:JFK590357 JPF590349:JPG590357 JZB590349:JZC590357 KIX590349:KIY590357 KST590349:KSU590357 LCP590349:LCQ590357 LML590349:LMM590357 LWH590349:LWI590357 MGD590349:MGE590357 MPZ590349:MQA590357 MZV590349:MZW590357 NJR590349:NJS590357 NTN590349:NTO590357 ODJ590349:ODK590357 ONF590349:ONG590357 OXB590349:OXC590357 PGX590349:PGY590357 PQT590349:PQU590357 QAP590349:QAQ590357 QKL590349:QKM590357 QUH590349:QUI590357 RED590349:REE590357 RNZ590349:ROA590357 RXV590349:RXW590357 SHR590349:SHS590357 SRN590349:SRO590357 TBJ590349:TBK590357 TLF590349:TLG590357 TVB590349:TVC590357 UEX590349:UEY590357 UOT590349:UOU590357 UYP590349:UYQ590357 VIL590349:VIM590357 VSH590349:VSI590357 WCD590349:WCE590357 WLZ590349:WMA590357 WVV590349:WVW590357 JJ655885:JK655893 TF655885:TG655893 ADB655885:ADC655893 AMX655885:AMY655893 AWT655885:AWU655893 BGP655885:BGQ655893 BQL655885:BQM655893 CAH655885:CAI655893 CKD655885:CKE655893 CTZ655885:CUA655893 DDV655885:DDW655893 DNR655885:DNS655893 DXN655885:DXO655893 EHJ655885:EHK655893 ERF655885:ERG655893 FBB655885:FBC655893 FKX655885:FKY655893 FUT655885:FUU655893 GEP655885:GEQ655893 GOL655885:GOM655893 GYH655885:GYI655893 HID655885:HIE655893 HRZ655885:HSA655893 IBV655885:IBW655893 ILR655885:ILS655893 IVN655885:IVO655893 JFJ655885:JFK655893 JPF655885:JPG655893 JZB655885:JZC655893 KIX655885:KIY655893 KST655885:KSU655893 LCP655885:LCQ655893 LML655885:LMM655893 LWH655885:LWI655893 MGD655885:MGE655893 MPZ655885:MQA655893 MZV655885:MZW655893 NJR655885:NJS655893 NTN655885:NTO655893 ODJ655885:ODK655893 ONF655885:ONG655893 OXB655885:OXC655893 PGX655885:PGY655893 PQT655885:PQU655893 QAP655885:QAQ655893 QKL655885:QKM655893 QUH655885:QUI655893 RED655885:REE655893 RNZ655885:ROA655893 RXV655885:RXW655893 SHR655885:SHS655893 SRN655885:SRO655893 TBJ655885:TBK655893 TLF655885:TLG655893 TVB655885:TVC655893 UEX655885:UEY655893 UOT655885:UOU655893 UYP655885:UYQ655893 VIL655885:VIM655893 VSH655885:VSI655893 WCD655885:WCE655893 WLZ655885:WMA655893 WVV655885:WVW655893 JJ721421:JK721429 TF721421:TG721429 ADB721421:ADC721429 AMX721421:AMY721429 AWT721421:AWU721429 BGP721421:BGQ721429 BQL721421:BQM721429 CAH721421:CAI721429 CKD721421:CKE721429 CTZ721421:CUA721429 DDV721421:DDW721429 DNR721421:DNS721429 DXN721421:DXO721429 EHJ721421:EHK721429 ERF721421:ERG721429 FBB721421:FBC721429 FKX721421:FKY721429 FUT721421:FUU721429 GEP721421:GEQ721429 GOL721421:GOM721429 GYH721421:GYI721429 HID721421:HIE721429 HRZ721421:HSA721429 IBV721421:IBW721429 ILR721421:ILS721429 IVN721421:IVO721429 JFJ721421:JFK721429 JPF721421:JPG721429 JZB721421:JZC721429 KIX721421:KIY721429 KST721421:KSU721429 LCP721421:LCQ721429 LML721421:LMM721429 LWH721421:LWI721429 MGD721421:MGE721429 MPZ721421:MQA721429 MZV721421:MZW721429 NJR721421:NJS721429 NTN721421:NTO721429 ODJ721421:ODK721429 ONF721421:ONG721429 OXB721421:OXC721429 PGX721421:PGY721429 PQT721421:PQU721429 QAP721421:QAQ721429 QKL721421:QKM721429 QUH721421:QUI721429 RED721421:REE721429 RNZ721421:ROA721429 RXV721421:RXW721429 SHR721421:SHS721429 SRN721421:SRO721429 TBJ721421:TBK721429 TLF721421:TLG721429 TVB721421:TVC721429 UEX721421:UEY721429 UOT721421:UOU721429 UYP721421:UYQ721429 VIL721421:VIM721429 VSH721421:VSI721429 WCD721421:WCE721429 WLZ721421:WMA721429 WVV721421:WVW721429 JJ786957:JK786965 TF786957:TG786965 ADB786957:ADC786965 AMX786957:AMY786965 AWT786957:AWU786965 BGP786957:BGQ786965 BQL786957:BQM786965 CAH786957:CAI786965 CKD786957:CKE786965 CTZ786957:CUA786965 DDV786957:DDW786965 DNR786957:DNS786965 DXN786957:DXO786965 EHJ786957:EHK786965 ERF786957:ERG786965 FBB786957:FBC786965 FKX786957:FKY786965 FUT786957:FUU786965 GEP786957:GEQ786965 GOL786957:GOM786965 GYH786957:GYI786965 HID786957:HIE786965 HRZ786957:HSA786965 IBV786957:IBW786965 ILR786957:ILS786965 IVN786957:IVO786965 JFJ786957:JFK786965 JPF786957:JPG786965 JZB786957:JZC786965 KIX786957:KIY786965 KST786957:KSU786965 LCP786957:LCQ786965 LML786957:LMM786965 LWH786957:LWI786965 MGD786957:MGE786965 MPZ786957:MQA786965 MZV786957:MZW786965 NJR786957:NJS786965 NTN786957:NTO786965 ODJ786957:ODK786965 ONF786957:ONG786965 OXB786957:OXC786965 PGX786957:PGY786965 PQT786957:PQU786965 QAP786957:QAQ786965 QKL786957:QKM786965 QUH786957:QUI786965 RED786957:REE786965 RNZ786957:ROA786965 RXV786957:RXW786965 SHR786957:SHS786965 SRN786957:SRO786965 TBJ786957:TBK786965 TLF786957:TLG786965 TVB786957:TVC786965 UEX786957:UEY786965 UOT786957:UOU786965 UYP786957:UYQ786965 VIL786957:VIM786965 VSH786957:VSI786965 WCD786957:WCE786965 WLZ786957:WMA786965 WVV786957:WVW786965 JJ852493:JK852501 TF852493:TG852501 ADB852493:ADC852501 AMX852493:AMY852501 AWT852493:AWU852501 BGP852493:BGQ852501 BQL852493:BQM852501 CAH852493:CAI852501 CKD852493:CKE852501 CTZ852493:CUA852501 DDV852493:DDW852501 DNR852493:DNS852501 DXN852493:DXO852501 EHJ852493:EHK852501 ERF852493:ERG852501 FBB852493:FBC852501 FKX852493:FKY852501 FUT852493:FUU852501 GEP852493:GEQ852501 GOL852493:GOM852501 GYH852493:GYI852501 HID852493:HIE852501 HRZ852493:HSA852501 IBV852493:IBW852501 ILR852493:ILS852501 IVN852493:IVO852501 JFJ852493:JFK852501 JPF852493:JPG852501 JZB852493:JZC852501 KIX852493:KIY852501 KST852493:KSU852501 LCP852493:LCQ852501 LML852493:LMM852501 LWH852493:LWI852501 MGD852493:MGE852501 MPZ852493:MQA852501 MZV852493:MZW852501 NJR852493:NJS852501 NTN852493:NTO852501 ODJ852493:ODK852501 ONF852493:ONG852501 OXB852493:OXC852501 PGX852493:PGY852501 PQT852493:PQU852501 QAP852493:QAQ852501 QKL852493:QKM852501 QUH852493:QUI852501 RED852493:REE852501 RNZ852493:ROA852501 RXV852493:RXW852501 SHR852493:SHS852501 SRN852493:SRO852501 TBJ852493:TBK852501 TLF852493:TLG852501 TVB852493:TVC852501 UEX852493:UEY852501 UOT852493:UOU852501 UYP852493:UYQ852501 VIL852493:VIM852501 VSH852493:VSI852501 WCD852493:WCE852501 WLZ852493:WMA852501 WVV852493:WVW852501 JJ918029:JK918037 TF918029:TG918037 ADB918029:ADC918037 AMX918029:AMY918037 AWT918029:AWU918037 BGP918029:BGQ918037 BQL918029:BQM918037 CAH918029:CAI918037 CKD918029:CKE918037 CTZ918029:CUA918037 DDV918029:DDW918037 DNR918029:DNS918037 DXN918029:DXO918037 EHJ918029:EHK918037 ERF918029:ERG918037 FBB918029:FBC918037 FKX918029:FKY918037 FUT918029:FUU918037 GEP918029:GEQ918037 GOL918029:GOM918037 GYH918029:GYI918037 HID918029:HIE918037 HRZ918029:HSA918037 IBV918029:IBW918037 ILR918029:ILS918037 IVN918029:IVO918037 JFJ918029:JFK918037 JPF918029:JPG918037 JZB918029:JZC918037 KIX918029:KIY918037 KST918029:KSU918037 LCP918029:LCQ918037 LML918029:LMM918037 LWH918029:LWI918037 MGD918029:MGE918037 MPZ918029:MQA918037 MZV918029:MZW918037 NJR918029:NJS918037 NTN918029:NTO918037 ODJ918029:ODK918037 ONF918029:ONG918037 OXB918029:OXC918037 PGX918029:PGY918037 PQT918029:PQU918037 QAP918029:QAQ918037 QKL918029:QKM918037 QUH918029:QUI918037 RED918029:REE918037 RNZ918029:ROA918037 RXV918029:RXW918037 SHR918029:SHS918037 SRN918029:SRO918037 TBJ918029:TBK918037 TLF918029:TLG918037 TVB918029:TVC918037 UEX918029:UEY918037 UOT918029:UOU918037 UYP918029:UYQ918037 VIL918029:VIM918037 VSH918029:VSI918037 WCD918029:WCE918037 WLZ918029:WMA918037 WVV918029:WVW918037 JJ983565:JK983573 TF983565:TG983573 ADB983565:ADC983573 AMX983565:AMY983573 AWT983565:AWU983573 BGP983565:BGQ983573 BQL983565:BQM983573 CAH983565:CAI983573 CKD983565:CKE983573 CTZ983565:CUA983573 DDV983565:DDW983573 DNR983565:DNS983573 DXN983565:DXO983573 EHJ983565:EHK983573 ERF983565:ERG983573 FBB983565:FBC983573 FKX983565:FKY983573 FUT983565:FUU983573 GEP983565:GEQ983573 GOL983565:GOM983573 GYH983565:GYI983573 HID983565:HIE983573 HRZ983565:HSA983573 IBV983565:IBW983573 ILR983565:ILS983573 IVN983565:IVO983573 JFJ983565:JFK983573 JPF983565:JPG983573 JZB983565:JZC983573 KIX983565:KIY983573 KST983565:KSU983573 LCP983565:LCQ983573 LML983565:LMM983573 LWH983565:LWI983573 MGD983565:MGE983573 MPZ983565:MQA983573 MZV983565:MZW983573 NJR983565:NJS983573 NTN983565:NTO983573 ODJ983565:ODK983573 ONF983565:ONG983573 OXB983565:OXC983573 PGX983565:PGY983573 PQT983565:PQU983573 QAP983565:QAQ983573 QKL983565:QKM983573 QUH983565:QUI983573 RED983565:REE983573 RNZ983565:ROA983573 RXV983565:RXW983573 SHR983565:SHS983573 SRN983565:SRO983573 TBJ983565:TBK983573 TLF983565:TLG983573 TVB983565:TVC983573 UEX983565:UEY983573 UOT983565:UOU983573 UYP983565:UYQ983573 VIL983565:VIM983573 VSH983565:VSI983573 WCD983565:WCE983573 WLZ983565:WMA983573 WVV983565:WVW983573 JJ66078:JK66092 TF66078:TG66092 ADB66078:ADC66092 AMX66078:AMY66092 AWT66078:AWU66092 BGP66078:BGQ66092 BQL66078:BQM66092 CAH66078:CAI66092 CKD66078:CKE66092 CTZ66078:CUA66092 DDV66078:DDW66092 DNR66078:DNS66092 DXN66078:DXO66092 EHJ66078:EHK66092 ERF66078:ERG66092 FBB66078:FBC66092 FKX66078:FKY66092 FUT66078:FUU66092 GEP66078:GEQ66092 GOL66078:GOM66092 GYH66078:GYI66092 HID66078:HIE66092 HRZ66078:HSA66092 IBV66078:IBW66092 ILR66078:ILS66092 IVN66078:IVO66092 JFJ66078:JFK66092 JPF66078:JPG66092 JZB66078:JZC66092 KIX66078:KIY66092 KST66078:KSU66092 LCP66078:LCQ66092 LML66078:LMM66092 LWH66078:LWI66092 MGD66078:MGE66092 MPZ66078:MQA66092 MZV66078:MZW66092 NJR66078:NJS66092 NTN66078:NTO66092 ODJ66078:ODK66092 ONF66078:ONG66092 OXB66078:OXC66092 PGX66078:PGY66092 PQT66078:PQU66092 QAP66078:QAQ66092 QKL66078:QKM66092 QUH66078:QUI66092 RED66078:REE66092 RNZ66078:ROA66092 RXV66078:RXW66092 SHR66078:SHS66092 SRN66078:SRO66092 TBJ66078:TBK66092 TLF66078:TLG66092 TVB66078:TVC66092 UEX66078:UEY66092 UOT66078:UOU66092 UYP66078:UYQ66092 VIL66078:VIM66092 VSH66078:VSI66092 WCD66078:WCE66092 WLZ66078:WMA66092 WVV66078:WVW66092 JJ131614:JK131628 TF131614:TG131628 ADB131614:ADC131628 AMX131614:AMY131628 AWT131614:AWU131628 BGP131614:BGQ131628 BQL131614:BQM131628 CAH131614:CAI131628 CKD131614:CKE131628 CTZ131614:CUA131628 DDV131614:DDW131628 DNR131614:DNS131628 DXN131614:DXO131628 EHJ131614:EHK131628 ERF131614:ERG131628 FBB131614:FBC131628 FKX131614:FKY131628 FUT131614:FUU131628 GEP131614:GEQ131628 GOL131614:GOM131628 GYH131614:GYI131628 HID131614:HIE131628 HRZ131614:HSA131628 IBV131614:IBW131628 ILR131614:ILS131628 IVN131614:IVO131628 JFJ131614:JFK131628 JPF131614:JPG131628 JZB131614:JZC131628 KIX131614:KIY131628 KST131614:KSU131628 LCP131614:LCQ131628 LML131614:LMM131628 LWH131614:LWI131628 MGD131614:MGE131628 MPZ131614:MQA131628 MZV131614:MZW131628 NJR131614:NJS131628 NTN131614:NTO131628 ODJ131614:ODK131628 ONF131614:ONG131628 OXB131614:OXC131628 PGX131614:PGY131628 PQT131614:PQU131628 QAP131614:QAQ131628 QKL131614:QKM131628 QUH131614:QUI131628 RED131614:REE131628 RNZ131614:ROA131628 RXV131614:RXW131628 SHR131614:SHS131628 SRN131614:SRO131628 TBJ131614:TBK131628 TLF131614:TLG131628 TVB131614:TVC131628 UEX131614:UEY131628 UOT131614:UOU131628 UYP131614:UYQ131628 VIL131614:VIM131628 VSH131614:VSI131628 WCD131614:WCE131628 WLZ131614:WMA131628 WVV131614:WVW131628 JJ197150:JK197164 TF197150:TG197164 ADB197150:ADC197164 AMX197150:AMY197164 AWT197150:AWU197164 BGP197150:BGQ197164 BQL197150:BQM197164 CAH197150:CAI197164 CKD197150:CKE197164 CTZ197150:CUA197164 DDV197150:DDW197164 DNR197150:DNS197164 DXN197150:DXO197164 EHJ197150:EHK197164 ERF197150:ERG197164 FBB197150:FBC197164 FKX197150:FKY197164 FUT197150:FUU197164 GEP197150:GEQ197164 GOL197150:GOM197164 GYH197150:GYI197164 HID197150:HIE197164 HRZ197150:HSA197164 IBV197150:IBW197164 ILR197150:ILS197164 IVN197150:IVO197164 JFJ197150:JFK197164 JPF197150:JPG197164 JZB197150:JZC197164 KIX197150:KIY197164 KST197150:KSU197164 LCP197150:LCQ197164 LML197150:LMM197164 LWH197150:LWI197164 MGD197150:MGE197164 MPZ197150:MQA197164 MZV197150:MZW197164 NJR197150:NJS197164 NTN197150:NTO197164 ODJ197150:ODK197164 ONF197150:ONG197164 OXB197150:OXC197164 PGX197150:PGY197164 PQT197150:PQU197164 QAP197150:QAQ197164 QKL197150:QKM197164 QUH197150:QUI197164 RED197150:REE197164 RNZ197150:ROA197164 RXV197150:RXW197164 SHR197150:SHS197164 SRN197150:SRO197164 TBJ197150:TBK197164 TLF197150:TLG197164 TVB197150:TVC197164 UEX197150:UEY197164 UOT197150:UOU197164 UYP197150:UYQ197164 VIL197150:VIM197164 VSH197150:VSI197164 WCD197150:WCE197164 WLZ197150:WMA197164 WVV197150:WVW197164 JJ262686:JK262700 TF262686:TG262700 ADB262686:ADC262700 AMX262686:AMY262700 AWT262686:AWU262700 BGP262686:BGQ262700 BQL262686:BQM262700 CAH262686:CAI262700 CKD262686:CKE262700 CTZ262686:CUA262700 DDV262686:DDW262700 DNR262686:DNS262700 DXN262686:DXO262700 EHJ262686:EHK262700 ERF262686:ERG262700 FBB262686:FBC262700 FKX262686:FKY262700 FUT262686:FUU262700 GEP262686:GEQ262700 GOL262686:GOM262700 GYH262686:GYI262700 HID262686:HIE262700 HRZ262686:HSA262700 IBV262686:IBW262700 ILR262686:ILS262700 IVN262686:IVO262700 JFJ262686:JFK262700 JPF262686:JPG262700 JZB262686:JZC262700 KIX262686:KIY262700 KST262686:KSU262700 LCP262686:LCQ262700 LML262686:LMM262700 LWH262686:LWI262700 MGD262686:MGE262700 MPZ262686:MQA262700 MZV262686:MZW262700 NJR262686:NJS262700 NTN262686:NTO262700 ODJ262686:ODK262700 ONF262686:ONG262700 OXB262686:OXC262700 PGX262686:PGY262700 PQT262686:PQU262700 QAP262686:QAQ262700 QKL262686:QKM262700 QUH262686:QUI262700 RED262686:REE262700 RNZ262686:ROA262700 RXV262686:RXW262700 SHR262686:SHS262700 SRN262686:SRO262700 TBJ262686:TBK262700 TLF262686:TLG262700 TVB262686:TVC262700 UEX262686:UEY262700 UOT262686:UOU262700 UYP262686:UYQ262700 VIL262686:VIM262700 VSH262686:VSI262700 WCD262686:WCE262700 WLZ262686:WMA262700 WVV262686:WVW262700 JJ328222:JK328236 TF328222:TG328236 ADB328222:ADC328236 AMX328222:AMY328236 AWT328222:AWU328236 BGP328222:BGQ328236 BQL328222:BQM328236 CAH328222:CAI328236 CKD328222:CKE328236 CTZ328222:CUA328236 DDV328222:DDW328236 DNR328222:DNS328236 DXN328222:DXO328236 EHJ328222:EHK328236 ERF328222:ERG328236 FBB328222:FBC328236 FKX328222:FKY328236 FUT328222:FUU328236 GEP328222:GEQ328236 GOL328222:GOM328236 GYH328222:GYI328236 HID328222:HIE328236 HRZ328222:HSA328236 IBV328222:IBW328236 ILR328222:ILS328236 IVN328222:IVO328236 JFJ328222:JFK328236 JPF328222:JPG328236 JZB328222:JZC328236 KIX328222:KIY328236 KST328222:KSU328236 LCP328222:LCQ328236 LML328222:LMM328236 LWH328222:LWI328236 MGD328222:MGE328236 MPZ328222:MQA328236 MZV328222:MZW328236 NJR328222:NJS328236 NTN328222:NTO328236 ODJ328222:ODK328236 ONF328222:ONG328236 OXB328222:OXC328236 PGX328222:PGY328236 PQT328222:PQU328236 QAP328222:QAQ328236 QKL328222:QKM328236 QUH328222:QUI328236 RED328222:REE328236 RNZ328222:ROA328236 RXV328222:RXW328236 SHR328222:SHS328236 SRN328222:SRO328236 TBJ328222:TBK328236 TLF328222:TLG328236 TVB328222:TVC328236 UEX328222:UEY328236 UOT328222:UOU328236 UYP328222:UYQ328236 VIL328222:VIM328236 VSH328222:VSI328236 WCD328222:WCE328236 WLZ328222:WMA328236 WVV328222:WVW328236 JJ393758:JK393772 TF393758:TG393772 ADB393758:ADC393772 AMX393758:AMY393772 AWT393758:AWU393772 BGP393758:BGQ393772 BQL393758:BQM393772 CAH393758:CAI393772 CKD393758:CKE393772 CTZ393758:CUA393772 DDV393758:DDW393772 DNR393758:DNS393772 DXN393758:DXO393772 EHJ393758:EHK393772 ERF393758:ERG393772 FBB393758:FBC393772 FKX393758:FKY393772 FUT393758:FUU393772 GEP393758:GEQ393772 GOL393758:GOM393772 GYH393758:GYI393772 HID393758:HIE393772 HRZ393758:HSA393772 IBV393758:IBW393772 ILR393758:ILS393772 IVN393758:IVO393772 JFJ393758:JFK393772 JPF393758:JPG393772 JZB393758:JZC393772 KIX393758:KIY393772 KST393758:KSU393772 LCP393758:LCQ393772 LML393758:LMM393772 LWH393758:LWI393772 MGD393758:MGE393772 MPZ393758:MQA393772 MZV393758:MZW393772 NJR393758:NJS393772 NTN393758:NTO393772 ODJ393758:ODK393772 ONF393758:ONG393772 OXB393758:OXC393772 PGX393758:PGY393772 PQT393758:PQU393772 QAP393758:QAQ393772 QKL393758:QKM393772 QUH393758:QUI393772 RED393758:REE393772 RNZ393758:ROA393772 RXV393758:RXW393772 SHR393758:SHS393772 SRN393758:SRO393772 TBJ393758:TBK393772 TLF393758:TLG393772 TVB393758:TVC393772 UEX393758:UEY393772 UOT393758:UOU393772 UYP393758:UYQ393772 VIL393758:VIM393772 VSH393758:VSI393772 WCD393758:WCE393772 WLZ393758:WMA393772 WVV393758:WVW393772 JJ459294:JK459308 TF459294:TG459308 ADB459294:ADC459308 AMX459294:AMY459308 AWT459294:AWU459308 BGP459294:BGQ459308 BQL459294:BQM459308 CAH459294:CAI459308 CKD459294:CKE459308 CTZ459294:CUA459308 DDV459294:DDW459308 DNR459294:DNS459308 DXN459294:DXO459308 EHJ459294:EHK459308 ERF459294:ERG459308 FBB459294:FBC459308 FKX459294:FKY459308 FUT459294:FUU459308 GEP459294:GEQ459308 GOL459294:GOM459308 GYH459294:GYI459308 HID459294:HIE459308 HRZ459294:HSA459308 IBV459294:IBW459308 ILR459294:ILS459308 IVN459294:IVO459308 JFJ459294:JFK459308 JPF459294:JPG459308 JZB459294:JZC459308 KIX459294:KIY459308 KST459294:KSU459308 LCP459294:LCQ459308 LML459294:LMM459308 LWH459294:LWI459308 MGD459294:MGE459308 MPZ459294:MQA459308 MZV459294:MZW459308 NJR459294:NJS459308 NTN459294:NTO459308 ODJ459294:ODK459308 ONF459294:ONG459308 OXB459294:OXC459308 PGX459294:PGY459308 PQT459294:PQU459308 QAP459294:QAQ459308 QKL459294:QKM459308 QUH459294:QUI459308 RED459294:REE459308 RNZ459294:ROA459308 RXV459294:RXW459308 SHR459294:SHS459308 SRN459294:SRO459308 TBJ459294:TBK459308 TLF459294:TLG459308 TVB459294:TVC459308 UEX459294:UEY459308 UOT459294:UOU459308 UYP459294:UYQ459308 VIL459294:VIM459308 VSH459294:VSI459308 WCD459294:WCE459308 WLZ459294:WMA459308 WVV459294:WVW459308 JJ524830:JK524844 TF524830:TG524844 ADB524830:ADC524844 AMX524830:AMY524844 AWT524830:AWU524844 BGP524830:BGQ524844 BQL524830:BQM524844 CAH524830:CAI524844 CKD524830:CKE524844 CTZ524830:CUA524844 DDV524830:DDW524844 DNR524830:DNS524844 DXN524830:DXO524844 EHJ524830:EHK524844 ERF524830:ERG524844 FBB524830:FBC524844 FKX524830:FKY524844 FUT524830:FUU524844 GEP524830:GEQ524844 GOL524830:GOM524844 GYH524830:GYI524844 HID524830:HIE524844 HRZ524830:HSA524844 IBV524830:IBW524844 ILR524830:ILS524844 IVN524830:IVO524844 JFJ524830:JFK524844 JPF524830:JPG524844 JZB524830:JZC524844 KIX524830:KIY524844 KST524830:KSU524844 LCP524830:LCQ524844 LML524830:LMM524844 LWH524830:LWI524844 MGD524830:MGE524844 MPZ524830:MQA524844 MZV524830:MZW524844 NJR524830:NJS524844 NTN524830:NTO524844 ODJ524830:ODK524844 ONF524830:ONG524844 OXB524830:OXC524844 PGX524830:PGY524844 PQT524830:PQU524844 QAP524830:QAQ524844 QKL524830:QKM524844 QUH524830:QUI524844 RED524830:REE524844 RNZ524830:ROA524844 RXV524830:RXW524844 SHR524830:SHS524844 SRN524830:SRO524844 TBJ524830:TBK524844 TLF524830:TLG524844 TVB524830:TVC524844 UEX524830:UEY524844 UOT524830:UOU524844 UYP524830:UYQ524844 VIL524830:VIM524844 VSH524830:VSI524844 WCD524830:WCE524844 WLZ524830:WMA524844 WVV524830:WVW524844 JJ590366:JK590380 TF590366:TG590380 ADB590366:ADC590380 AMX590366:AMY590380 AWT590366:AWU590380 BGP590366:BGQ590380 BQL590366:BQM590380 CAH590366:CAI590380 CKD590366:CKE590380 CTZ590366:CUA590380 DDV590366:DDW590380 DNR590366:DNS590380 DXN590366:DXO590380 EHJ590366:EHK590380 ERF590366:ERG590380 FBB590366:FBC590380 FKX590366:FKY590380 FUT590366:FUU590380 GEP590366:GEQ590380 GOL590366:GOM590380 GYH590366:GYI590380 HID590366:HIE590380 HRZ590366:HSA590380 IBV590366:IBW590380 ILR590366:ILS590380 IVN590366:IVO590380 JFJ590366:JFK590380 JPF590366:JPG590380 JZB590366:JZC590380 KIX590366:KIY590380 KST590366:KSU590380 LCP590366:LCQ590380 LML590366:LMM590380 LWH590366:LWI590380 MGD590366:MGE590380 MPZ590366:MQA590380 MZV590366:MZW590380 NJR590366:NJS590380 NTN590366:NTO590380 ODJ590366:ODK590380 ONF590366:ONG590380 OXB590366:OXC590380 PGX590366:PGY590380 PQT590366:PQU590380 QAP590366:QAQ590380 QKL590366:QKM590380 QUH590366:QUI590380 RED590366:REE590380 RNZ590366:ROA590380 RXV590366:RXW590380 SHR590366:SHS590380 SRN590366:SRO590380 TBJ590366:TBK590380 TLF590366:TLG590380 TVB590366:TVC590380 UEX590366:UEY590380 UOT590366:UOU590380 UYP590366:UYQ590380 VIL590366:VIM590380 VSH590366:VSI590380 WCD590366:WCE590380 WLZ590366:WMA590380 WVV590366:WVW590380 JJ655902:JK655916 TF655902:TG655916 ADB655902:ADC655916 AMX655902:AMY655916 AWT655902:AWU655916 BGP655902:BGQ655916 BQL655902:BQM655916 CAH655902:CAI655916 CKD655902:CKE655916 CTZ655902:CUA655916 DDV655902:DDW655916 DNR655902:DNS655916 DXN655902:DXO655916 EHJ655902:EHK655916 ERF655902:ERG655916 FBB655902:FBC655916 FKX655902:FKY655916 FUT655902:FUU655916 GEP655902:GEQ655916 GOL655902:GOM655916 GYH655902:GYI655916 HID655902:HIE655916 HRZ655902:HSA655916 IBV655902:IBW655916 ILR655902:ILS655916 IVN655902:IVO655916 JFJ655902:JFK655916 JPF655902:JPG655916 JZB655902:JZC655916 KIX655902:KIY655916 KST655902:KSU655916 LCP655902:LCQ655916 LML655902:LMM655916 LWH655902:LWI655916 MGD655902:MGE655916 MPZ655902:MQA655916 MZV655902:MZW655916 NJR655902:NJS655916 NTN655902:NTO655916 ODJ655902:ODK655916 ONF655902:ONG655916 OXB655902:OXC655916 PGX655902:PGY655916 PQT655902:PQU655916 QAP655902:QAQ655916 QKL655902:QKM655916 QUH655902:QUI655916 RED655902:REE655916 RNZ655902:ROA655916 RXV655902:RXW655916 SHR655902:SHS655916 SRN655902:SRO655916 TBJ655902:TBK655916 TLF655902:TLG655916 TVB655902:TVC655916 UEX655902:UEY655916 UOT655902:UOU655916 UYP655902:UYQ655916 VIL655902:VIM655916 VSH655902:VSI655916 WCD655902:WCE655916 WLZ655902:WMA655916 WVV655902:WVW655916 JJ721438:JK721452 TF721438:TG721452 ADB721438:ADC721452 AMX721438:AMY721452 AWT721438:AWU721452 BGP721438:BGQ721452 BQL721438:BQM721452 CAH721438:CAI721452 CKD721438:CKE721452 CTZ721438:CUA721452 DDV721438:DDW721452 DNR721438:DNS721452 DXN721438:DXO721452 EHJ721438:EHK721452 ERF721438:ERG721452 FBB721438:FBC721452 FKX721438:FKY721452 FUT721438:FUU721452 GEP721438:GEQ721452 GOL721438:GOM721452 GYH721438:GYI721452 HID721438:HIE721452 HRZ721438:HSA721452 IBV721438:IBW721452 ILR721438:ILS721452 IVN721438:IVO721452 JFJ721438:JFK721452 JPF721438:JPG721452 JZB721438:JZC721452 KIX721438:KIY721452 KST721438:KSU721452 LCP721438:LCQ721452 LML721438:LMM721452 LWH721438:LWI721452 MGD721438:MGE721452 MPZ721438:MQA721452 MZV721438:MZW721452 NJR721438:NJS721452 NTN721438:NTO721452 ODJ721438:ODK721452 ONF721438:ONG721452 OXB721438:OXC721452 PGX721438:PGY721452 PQT721438:PQU721452 QAP721438:QAQ721452 QKL721438:QKM721452 QUH721438:QUI721452 RED721438:REE721452 RNZ721438:ROA721452 RXV721438:RXW721452 SHR721438:SHS721452 SRN721438:SRO721452 TBJ721438:TBK721452 TLF721438:TLG721452 TVB721438:TVC721452 UEX721438:UEY721452 UOT721438:UOU721452 UYP721438:UYQ721452 VIL721438:VIM721452 VSH721438:VSI721452 WCD721438:WCE721452 WLZ721438:WMA721452 WVV721438:WVW721452 JJ786974:JK786988 TF786974:TG786988 ADB786974:ADC786988 AMX786974:AMY786988 AWT786974:AWU786988 BGP786974:BGQ786988 BQL786974:BQM786988 CAH786974:CAI786988 CKD786974:CKE786988 CTZ786974:CUA786988 DDV786974:DDW786988 DNR786974:DNS786988 DXN786974:DXO786988 EHJ786974:EHK786988 ERF786974:ERG786988 FBB786974:FBC786988 FKX786974:FKY786988 FUT786974:FUU786988 GEP786974:GEQ786988 GOL786974:GOM786988 GYH786974:GYI786988 HID786974:HIE786988 HRZ786974:HSA786988 IBV786974:IBW786988 ILR786974:ILS786988 IVN786974:IVO786988 JFJ786974:JFK786988 JPF786974:JPG786988 JZB786974:JZC786988 KIX786974:KIY786988 KST786974:KSU786988 LCP786974:LCQ786988 LML786974:LMM786988 LWH786974:LWI786988 MGD786974:MGE786988 MPZ786974:MQA786988 MZV786974:MZW786988 NJR786974:NJS786988 NTN786974:NTO786988 ODJ786974:ODK786988 ONF786974:ONG786988 OXB786974:OXC786988 PGX786974:PGY786988 PQT786974:PQU786988 QAP786974:QAQ786988 QKL786974:QKM786988 QUH786974:QUI786988 RED786974:REE786988 RNZ786974:ROA786988 RXV786974:RXW786988 SHR786974:SHS786988 SRN786974:SRO786988 TBJ786974:TBK786988 TLF786974:TLG786988 TVB786974:TVC786988 UEX786974:UEY786988 UOT786974:UOU786988 UYP786974:UYQ786988 VIL786974:VIM786988 VSH786974:VSI786988 WCD786974:WCE786988 WLZ786974:WMA786988 WVV786974:WVW786988 JJ852510:JK852524 TF852510:TG852524 ADB852510:ADC852524 AMX852510:AMY852524 AWT852510:AWU852524 BGP852510:BGQ852524 BQL852510:BQM852524 CAH852510:CAI852524 CKD852510:CKE852524 CTZ852510:CUA852524 DDV852510:DDW852524 DNR852510:DNS852524 DXN852510:DXO852524 EHJ852510:EHK852524 ERF852510:ERG852524 FBB852510:FBC852524 FKX852510:FKY852524 FUT852510:FUU852524 GEP852510:GEQ852524 GOL852510:GOM852524 GYH852510:GYI852524 HID852510:HIE852524 HRZ852510:HSA852524 IBV852510:IBW852524 ILR852510:ILS852524 IVN852510:IVO852524 JFJ852510:JFK852524 JPF852510:JPG852524 JZB852510:JZC852524 KIX852510:KIY852524 KST852510:KSU852524 LCP852510:LCQ852524 LML852510:LMM852524 LWH852510:LWI852524 MGD852510:MGE852524 MPZ852510:MQA852524 MZV852510:MZW852524 NJR852510:NJS852524 NTN852510:NTO852524 ODJ852510:ODK852524 ONF852510:ONG852524 OXB852510:OXC852524 PGX852510:PGY852524 PQT852510:PQU852524 QAP852510:QAQ852524 QKL852510:QKM852524 QUH852510:QUI852524 RED852510:REE852524 RNZ852510:ROA852524 RXV852510:RXW852524 SHR852510:SHS852524 SRN852510:SRO852524 TBJ852510:TBK852524 TLF852510:TLG852524 TVB852510:TVC852524 UEX852510:UEY852524 UOT852510:UOU852524 UYP852510:UYQ852524 VIL852510:VIM852524 VSH852510:VSI852524 WCD852510:WCE852524 WLZ852510:WMA852524 WVV852510:WVW852524 JJ918046:JK918060 TF918046:TG918060 ADB918046:ADC918060 AMX918046:AMY918060 AWT918046:AWU918060 BGP918046:BGQ918060 BQL918046:BQM918060 CAH918046:CAI918060 CKD918046:CKE918060 CTZ918046:CUA918060 DDV918046:DDW918060 DNR918046:DNS918060 DXN918046:DXO918060 EHJ918046:EHK918060 ERF918046:ERG918060 FBB918046:FBC918060 FKX918046:FKY918060 FUT918046:FUU918060 GEP918046:GEQ918060 GOL918046:GOM918060 GYH918046:GYI918060 HID918046:HIE918060 HRZ918046:HSA918060 IBV918046:IBW918060 ILR918046:ILS918060 IVN918046:IVO918060 JFJ918046:JFK918060 JPF918046:JPG918060 JZB918046:JZC918060 KIX918046:KIY918060 KST918046:KSU918060 LCP918046:LCQ918060 LML918046:LMM918060 LWH918046:LWI918060 MGD918046:MGE918060 MPZ918046:MQA918060 MZV918046:MZW918060 NJR918046:NJS918060 NTN918046:NTO918060 ODJ918046:ODK918060 ONF918046:ONG918060 OXB918046:OXC918060 PGX918046:PGY918060 PQT918046:PQU918060 QAP918046:QAQ918060 QKL918046:QKM918060 QUH918046:QUI918060 RED918046:REE918060 RNZ918046:ROA918060 RXV918046:RXW918060 SHR918046:SHS918060 SRN918046:SRO918060 TBJ918046:TBK918060 TLF918046:TLG918060 TVB918046:TVC918060 UEX918046:UEY918060 UOT918046:UOU918060 UYP918046:UYQ918060 VIL918046:VIM918060 VSH918046:VSI918060 WCD918046:WCE918060 WLZ918046:WMA918060 WVV918046:WVW918060 JJ983582:JK983596 TF983582:TG983596 ADB983582:ADC983596 AMX983582:AMY983596 AWT983582:AWU983596 BGP983582:BGQ983596 BQL983582:BQM983596 CAH983582:CAI983596 CKD983582:CKE983596 CTZ983582:CUA983596 DDV983582:DDW983596 DNR983582:DNS983596 DXN983582:DXO983596 EHJ983582:EHK983596 ERF983582:ERG983596 FBB983582:FBC983596 FKX983582:FKY983596 FUT983582:FUU983596 GEP983582:GEQ983596 GOL983582:GOM983596 GYH983582:GYI983596 HID983582:HIE983596 HRZ983582:HSA983596 IBV983582:IBW983596 ILR983582:ILS983596 IVN983582:IVO983596 JFJ983582:JFK983596 JPF983582:JPG983596 JZB983582:JZC983596 KIX983582:KIY983596 KST983582:KSU983596 LCP983582:LCQ983596 LML983582:LMM983596 LWH983582:LWI983596 MGD983582:MGE983596 MPZ983582:MQA983596 MZV983582:MZW983596 NJR983582:NJS983596 NTN983582:NTO983596 ODJ983582:ODK983596 ONF983582:ONG983596 OXB983582:OXC983596 PGX983582:PGY983596 PQT983582:PQU983596 QAP983582:QAQ983596 QKL983582:QKM983596 QUH983582:QUI983596 RED983582:REE983596 RNZ983582:ROA983596 RXV983582:RXW983596 SHR983582:SHS983596 SRN983582:SRO983596 TBJ983582:TBK983596 TLF983582:TLG983596 TVB983582:TVC983596 UEX983582:UEY983596 UOT983582:UOU983596 UYP983582:UYQ983596 VIL983582:VIM983596 VSH983582:VSI983596 WCD983582:WCE983596 WLZ983582:WMA983596 WVV983582:WVW983596 J65532:J65546 JF66078:JF66092 TB66078:TB66092 ACX66078:ACX66092 AMT66078:AMT66092 AWP66078:AWP66092 BGL66078:BGL66092 BQH66078:BQH66092 CAD66078:CAD66092 CJZ66078:CJZ66092 CTV66078:CTV66092 DDR66078:DDR66092 DNN66078:DNN66092 DXJ66078:DXJ66092 EHF66078:EHF66092 ERB66078:ERB66092 FAX66078:FAX66092 FKT66078:FKT66092 FUP66078:FUP66092 GEL66078:GEL66092 GOH66078:GOH66092 GYD66078:GYD66092 HHZ66078:HHZ66092 HRV66078:HRV66092 IBR66078:IBR66092 ILN66078:ILN66092 IVJ66078:IVJ66092 JFF66078:JFF66092 JPB66078:JPB66092 JYX66078:JYX66092 KIT66078:KIT66092 KSP66078:KSP66092 LCL66078:LCL66092 LMH66078:LMH66092 LWD66078:LWD66092 MFZ66078:MFZ66092 MPV66078:MPV66092 MZR66078:MZR66092 NJN66078:NJN66092 NTJ66078:NTJ66092 ODF66078:ODF66092 ONB66078:ONB66092 OWX66078:OWX66092 PGT66078:PGT66092 PQP66078:PQP66092 QAL66078:QAL66092 QKH66078:QKH66092 QUD66078:QUD66092 RDZ66078:RDZ66092 RNV66078:RNV66092 RXR66078:RXR66092 SHN66078:SHN66092 SRJ66078:SRJ66092 TBF66078:TBF66092 TLB66078:TLB66092 TUX66078:TUX66092 UET66078:UET66092 UOP66078:UOP66092 UYL66078:UYL66092 VIH66078:VIH66092 VSD66078:VSD66092 WBZ66078:WBZ66092 WLV66078:WLV66092 WVR66078:WVR66092 J131068:J131082 JF131614:JF131628 TB131614:TB131628 ACX131614:ACX131628 AMT131614:AMT131628 AWP131614:AWP131628 BGL131614:BGL131628 BQH131614:BQH131628 CAD131614:CAD131628 CJZ131614:CJZ131628 CTV131614:CTV131628 DDR131614:DDR131628 DNN131614:DNN131628 DXJ131614:DXJ131628 EHF131614:EHF131628 ERB131614:ERB131628 FAX131614:FAX131628 FKT131614:FKT131628 FUP131614:FUP131628 GEL131614:GEL131628 GOH131614:GOH131628 GYD131614:GYD131628 HHZ131614:HHZ131628 HRV131614:HRV131628 IBR131614:IBR131628 ILN131614:ILN131628 IVJ131614:IVJ131628 JFF131614:JFF131628 JPB131614:JPB131628 JYX131614:JYX131628 KIT131614:KIT131628 KSP131614:KSP131628 LCL131614:LCL131628 LMH131614:LMH131628 LWD131614:LWD131628 MFZ131614:MFZ131628 MPV131614:MPV131628 MZR131614:MZR131628 NJN131614:NJN131628 NTJ131614:NTJ131628 ODF131614:ODF131628 ONB131614:ONB131628 OWX131614:OWX131628 PGT131614:PGT131628 PQP131614:PQP131628 QAL131614:QAL131628 QKH131614:QKH131628 QUD131614:QUD131628 RDZ131614:RDZ131628 RNV131614:RNV131628 RXR131614:RXR131628 SHN131614:SHN131628 SRJ131614:SRJ131628 TBF131614:TBF131628 TLB131614:TLB131628 TUX131614:TUX131628 UET131614:UET131628 UOP131614:UOP131628 UYL131614:UYL131628 VIH131614:VIH131628 VSD131614:VSD131628 WBZ131614:WBZ131628 WLV131614:WLV131628 WVR131614:WVR131628 J196604:J196618 JF197150:JF197164 TB197150:TB197164 ACX197150:ACX197164 AMT197150:AMT197164 AWP197150:AWP197164 BGL197150:BGL197164 BQH197150:BQH197164 CAD197150:CAD197164 CJZ197150:CJZ197164 CTV197150:CTV197164 DDR197150:DDR197164 DNN197150:DNN197164 DXJ197150:DXJ197164 EHF197150:EHF197164 ERB197150:ERB197164 FAX197150:FAX197164 FKT197150:FKT197164 FUP197150:FUP197164 GEL197150:GEL197164 GOH197150:GOH197164 GYD197150:GYD197164 HHZ197150:HHZ197164 HRV197150:HRV197164 IBR197150:IBR197164 ILN197150:ILN197164 IVJ197150:IVJ197164 JFF197150:JFF197164 JPB197150:JPB197164 JYX197150:JYX197164 KIT197150:KIT197164 KSP197150:KSP197164 LCL197150:LCL197164 LMH197150:LMH197164 LWD197150:LWD197164 MFZ197150:MFZ197164 MPV197150:MPV197164 MZR197150:MZR197164 NJN197150:NJN197164 NTJ197150:NTJ197164 ODF197150:ODF197164 ONB197150:ONB197164 OWX197150:OWX197164 PGT197150:PGT197164 PQP197150:PQP197164 QAL197150:QAL197164 QKH197150:QKH197164 QUD197150:QUD197164 RDZ197150:RDZ197164 RNV197150:RNV197164 RXR197150:RXR197164 SHN197150:SHN197164 SRJ197150:SRJ197164 TBF197150:TBF197164 TLB197150:TLB197164 TUX197150:TUX197164 UET197150:UET197164 UOP197150:UOP197164 UYL197150:UYL197164 VIH197150:VIH197164 VSD197150:VSD197164 WBZ197150:WBZ197164 WLV197150:WLV197164 WVR197150:WVR197164 J262140:J262154 JF262686:JF262700 TB262686:TB262700 ACX262686:ACX262700 AMT262686:AMT262700 AWP262686:AWP262700 BGL262686:BGL262700 BQH262686:BQH262700 CAD262686:CAD262700 CJZ262686:CJZ262700 CTV262686:CTV262700 DDR262686:DDR262700 DNN262686:DNN262700 DXJ262686:DXJ262700 EHF262686:EHF262700 ERB262686:ERB262700 FAX262686:FAX262700 FKT262686:FKT262700 FUP262686:FUP262700 GEL262686:GEL262700 GOH262686:GOH262700 GYD262686:GYD262700 HHZ262686:HHZ262700 HRV262686:HRV262700 IBR262686:IBR262700 ILN262686:ILN262700 IVJ262686:IVJ262700 JFF262686:JFF262700 JPB262686:JPB262700 JYX262686:JYX262700 KIT262686:KIT262700 KSP262686:KSP262700 LCL262686:LCL262700 LMH262686:LMH262700 LWD262686:LWD262700 MFZ262686:MFZ262700 MPV262686:MPV262700 MZR262686:MZR262700 NJN262686:NJN262700 NTJ262686:NTJ262700 ODF262686:ODF262700 ONB262686:ONB262700 OWX262686:OWX262700 PGT262686:PGT262700 PQP262686:PQP262700 QAL262686:QAL262700 QKH262686:QKH262700 QUD262686:QUD262700 RDZ262686:RDZ262700 RNV262686:RNV262700 RXR262686:RXR262700 SHN262686:SHN262700 SRJ262686:SRJ262700 TBF262686:TBF262700 TLB262686:TLB262700 TUX262686:TUX262700 UET262686:UET262700 UOP262686:UOP262700 UYL262686:UYL262700 VIH262686:VIH262700 VSD262686:VSD262700 WBZ262686:WBZ262700 WLV262686:WLV262700 WVR262686:WVR262700 J327676:J327690 JF328222:JF328236 TB328222:TB328236 ACX328222:ACX328236 AMT328222:AMT328236 AWP328222:AWP328236 BGL328222:BGL328236 BQH328222:BQH328236 CAD328222:CAD328236 CJZ328222:CJZ328236 CTV328222:CTV328236 DDR328222:DDR328236 DNN328222:DNN328236 DXJ328222:DXJ328236 EHF328222:EHF328236 ERB328222:ERB328236 FAX328222:FAX328236 FKT328222:FKT328236 FUP328222:FUP328236 GEL328222:GEL328236 GOH328222:GOH328236 GYD328222:GYD328236 HHZ328222:HHZ328236 HRV328222:HRV328236 IBR328222:IBR328236 ILN328222:ILN328236 IVJ328222:IVJ328236 JFF328222:JFF328236 JPB328222:JPB328236 JYX328222:JYX328236 KIT328222:KIT328236 KSP328222:KSP328236 LCL328222:LCL328236 LMH328222:LMH328236 LWD328222:LWD328236 MFZ328222:MFZ328236 MPV328222:MPV328236 MZR328222:MZR328236 NJN328222:NJN328236 NTJ328222:NTJ328236 ODF328222:ODF328236 ONB328222:ONB328236 OWX328222:OWX328236 PGT328222:PGT328236 PQP328222:PQP328236 QAL328222:QAL328236 QKH328222:QKH328236 QUD328222:QUD328236 RDZ328222:RDZ328236 RNV328222:RNV328236 RXR328222:RXR328236 SHN328222:SHN328236 SRJ328222:SRJ328236 TBF328222:TBF328236 TLB328222:TLB328236 TUX328222:TUX328236 UET328222:UET328236 UOP328222:UOP328236 UYL328222:UYL328236 VIH328222:VIH328236 VSD328222:VSD328236 WBZ328222:WBZ328236 WLV328222:WLV328236 WVR328222:WVR328236 J393212:J393226 JF393758:JF393772 TB393758:TB393772 ACX393758:ACX393772 AMT393758:AMT393772 AWP393758:AWP393772 BGL393758:BGL393772 BQH393758:BQH393772 CAD393758:CAD393772 CJZ393758:CJZ393772 CTV393758:CTV393772 DDR393758:DDR393772 DNN393758:DNN393772 DXJ393758:DXJ393772 EHF393758:EHF393772 ERB393758:ERB393772 FAX393758:FAX393772 FKT393758:FKT393772 FUP393758:FUP393772 GEL393758:GEL393772 GOH393758:GOH393772 GYD393758:GYD393772 HHZ393758:HHZ393772 HRV393758:HRV393772 IBR393758:IBR393772 ILN393758:ILN393772 IVJ393758:IVJ393772 JFF393758:JFF393772 JPB393758:JPB393772 JYX393758:JYX393772 KIT393758:KIT393772 KSP393758:KSP393772 LCL393758:LCL393772 LMH393758:LMH393772 LWD393758:LWD393772 MFZ393758:MFZ393772 MPV393758:MPV393772 MZR393758:MZR393772 NJN393758:NJN393772 NTJ393758:NTJ393772 ODF393758:ODF393772 ONB393758:ONB393772 OWX393758:OWX393772 PGT393758:PGT393772 PQP393758:PQP393772 QAL393758:QAL393772 QKH393758:QKH393772 QUD393758:QUD393772 RDZ393758:RDZ393772 RNV393758:RNV393772 RXR393758:RXR393772 SHN393758:SHN393772 SRJ393758:SRJ393772 TBF393758:TBF393772 TLB393758:TLB393772 TUX393758:TUX393772 UET393758:UET393772 UOP393758:UOP393772 UYL393758:UYL393772 VIH393758:VIH393772 VSD393758:VSD393772 WBZ393758:WBZ393772 WLV393758:WLV393772 WVR393758:WVR393772 J458748:J458762 JF459294:JF459308 TB459294:TB459308 ACX459294:ACX459308 AMT459294:AMT459308 AWP459294:AWP459308 BGL459294:BGL459308 BQH459294:BQH459308 CAD459294:CAD459308 CJZ459294:CJZ459308 CTV459294:CTV459308 DDR459294:DDR459308 DNN459294:DNN459308 DXJ459294:DXJ459308 EHF459294:EHF459308 ERB459294:ERB459308 FAX459294:FAX459308 FKT459294:FKT459308 FUP459294:FUP459308 GEL459294:GEL459308 GOH459294:GOH459308 GYD459294:GYD459308 HHZ459294:HHZ459308 HRV459294:HRV459308 IBR459294:IBR459308 ILN459294:ILN459308 IVJ459294:IVJ459308 JFF459294:JFF459308 JPB459294:JPB459308 JYX459294:JYX459308 KIT459294:KIT459308 KSP459294:KSP459308 LCL459294:LCL459308 LMH459294:LMH459308 LWD459294:LWD459308 MFZ459294:MFZ459308 MPV459294:MPV459308 MZR459294:MZR459308 NJN459294:NJN459308 NTJ459294:NTJ459308 ODF459294:ODF459308 ONB459294:ONB459308 OWX459294:OWX459308 PGT459294:PGT459308 PQP459294:PQP459308 QAL459294:QAL459308 QKH459294:QKH459308 QUD459294:QUD459308 RDZ459294:RDZ459308 RNV459294:RNV459308 RXR459294:RXR459308 SHN459294:SHN459308 SRJ459294:SRJ459308 TBF459294:TBF459308 TLB459294:TLB459308 TUX459294:TUX459308 UET459294:UET459308 UOP459294:UOP459308 UYL459294:UYL459308 VIH459294:VIH459308 VSD459294:VSD459308 WBZ459294:WBZ459308 WLV459294:WLV459308 WVR459294:WVR459308 J524284:J524298 JF524830:JF524844 TB524830:TB524844 ACX524830:ACX524844 AMT524830:AMT524844 AWP524830:AWP524844 BGL524830:BGL524844 BQH524830:BQH524844 CAD524830:CAD524844 CJZ524830:CJZ524844 CTV524830:CTV524844 DDR524830:DDR524844 DNN524830:DNN524844 DXJ524830:DXJ524844 EHF524830:EHF524844 ERB524830:ERB524844 FAX524830:FAX524844 FKT524830:FKT524844 FUP524830:FUP524844 GEL524830:GEL524844 GOH524830:GOH524844 GYD524830:GYD524844 HHZ524830:HHZ524844 HRV524830:HRV524844 IBR524830:IBR524844 ILN524830:ILN524844 IVJ524830:IVJ524844 JFF524830:JFF524844 JPB524830:JPB524844 JYX524830:JYX524844 KIT524830:KIT524844 KSP524830:KSP524844 LCL524830:LCL524844 LMH524830:LMH524844 LWD524830:LWD524844 MFZ524830:MFZ524844 MPV524830:MPV524844 MZR524830:MZR524844 NJN524830:NJN524844 NTJ524830:NTJ524844 ODF524830:ODF524844 ONB524830:ONB524844 OWX524830:OWX524844 PGT524830:PGT524844 PQP524830:PQP524844 QAL524830:QAL524844 QKH524830:QKH524844 QUD524830:QUD524844 RDZ524830:RDZ524844 RNV524830:RNV524844 RXR524830:RXR524844 SHN524830:SHN524844 SRJ524830:SRJ524844 TBF524830:TBF524844 TLB524830:TLB524844 TUX524830:TUX524844 UET524830:UET524844 UOP524830:UOP524844 UYL524830:UYL524844 VIH524830:VIH524844 VSD524830:VSD524844 WBZ524830:WBZ524844 WLV524830:WLV524844 WVR524830:WVR524844 J589820:J589834 JF590366:JF590380 TB590366:TB590380 ACX590366:ACX590380 AMT590366:AMT590380 AWP590366:AWP590380 BGL590366:BGL590380 BQH590366:BQH590380 CAD590366:CAD590380 CJZ590366:CJZ590380 CTV590366:CTV590380 DDR590366:DDR590380 DNN590366:DNN590380 DXJ590366:DXJ590380 EHF590366:EHF590380 ERB590366:ERB590380 FAX590366:FAX590380 FKT590366:FKT590380 FUP590366:FUP590380 GEL590366:GEL590380 GOH590366:GOH590380 GYD590366:GYD590380 HHZ590366:HHZ590380 HRV590366:HRV590380 IBR590366:IBR590380 ILN590366:ILN590380 IVJ590366:IVJ590380 JFF590366:JFF590380 JPB590366:JPB590380 JYX590366:JYX590380 KIT590366:KIT590380 KSP590366:KSP590380 LCL590366:LCL590380 LMH590366:LMH590380 LWD590366:LWD590380 MFZ590366:MFZ590380 MPV590366:MPV590380 MZR590366:MZR590380 NJN590366:NJN590380 NTJ590366:NTJ590380 ODF590366:ODF590380 ONB590366:ONB590380 OWX590366:OWX590380 PGT590366:PGT590380 PQP590366:PQP590380 QAL590366:QAL590380 QKH590366:QKH590380 QUD590366:QUD590380 RDZ590366:RDZ590380 RNV590366:RNV590380 RXR590366:RXR590380 SHN590366:SHN590380 SRJ590366:SRJ590380 TBF590366:TBF590380 TLB590366:TLB590380 TUX590366:TUX590380 UET590366:UET590380 UOP590366:UOP590380 UYL590366:UYL590380 VIH590366:VIH590380 VSD590366:VSD590380 WBZ590366:WBZ590380 WLV590366:WLV590380 WVR590366:WVR590380 J655356:J655370 JF655902:JF655916 TB655902:TB655916 ACX655902:ACX655916 AMT655902:AMT655916 AWP655902:AWP655916 BGL655902:BGL655916 BQH655902:BQH655916 CAD655902:CAD655916 CJZ655902:CJZ655916 CTV655902:CTV655916 DDR655902:DDR655916 DNN655902:DNN655916 DXJ655902:DXJ655916 EHF655902:EHF655916 ERB655902:ERB655916 FAX655902:FAX655916 FKT655902:FKT655916 FUP655902:FUP655916 GEL655902:GEL655916 GOH655902:GOH655916 GYD655902:GYD655916 HHZ655902:HHZ655916 HRV655902:HRV655916 IBR655902:IBR655916 ILN655902:ILN655916 IVJ655902:IVJ655916 JFF655902:JFF655916 JPB655902:JPB655916 JYX655902:JYX655916 KIT655902:KIT655916 KSP655902:KSP655916 LCL655902:LCL655916 LMH655902:LMH655916 LWD655902:LWD655916 MFZ655902:MFZ655916 MPV655902:MPV655916 MZR655902:MZR655916 NJN655902:NJN655916 NTJ655902:NTJ655916 ODF655902:ODF655916 ONB655902:ONB655916 OWX655902:OWX655916 PGT655902:PGT655916 PQP655902:PQP655916 QAL655902:QAL655916 QKH655902:QKH655916 QUD655902:QUD655916 RDZ655902:RDZ655916 RNV655902:RNV655916 RXR655902:RXR655916 SHN655902:SHN655916 SRJ655902:SRJ655916 TBF655902:TBF655916 TLB655902:TLB655916 TUX655902:TUX655916 UET655902:UET655916 UOP655902:UOP655916 UYL655902:UYL655916 VIH655902:VIH655916 VSD655902:VSD655916 WBZ655902:WBZ655916 WLV655902:WLV655916 WVR655902:WVR655916 J720892:J720906 JF721438:JF721452 TB721438:TB721452 ACX721438:ACX721452 AMT721438:AMT721452 AWP721438:AWP721452 BGL721438:BGL721452 BQH721438:BQH721452 CAD721438:CAD721452 CJZ721438:CJZ721452 CTV721438:CTV721452 DDR721438:DDR721452 DNN721438:DNN721452 DXJ721438:DXJ721452 EHF721438:EHF721452 ERB721438:ERB721452 FAX721438:FAX721452 FKT721438:FKT721452 FUP721438:FUP721452 GEL721438:GEL721452 GOH721438:GOH721452 GYD721438:GYD721452 HHZ721438:HHZ721452 HRV721438:HRV721452 IBR721438:IBR721452 ILN721438:ILN721452 IVJ721438:IVJ721452 JFF721438:JFF721452 JPB721438:JPB721452 JYX721438:JYX721452 KIT721438:KIT721452 KSP721438:KSP721452 LCL721438:LCL721452 LMH721438:LMH721452 LWD721438:LWD721452 MFZ721438:MFZ721452 MPV721438:MPV721452 MZR721438:MZR721452 NJN721438:NJN721452 NTJ721438:NTJ721452 ODF721438:ODF721452 ONB721438:ONB721452 OWX721438:OWX721452 PGT721438:PGT721452 PQP721438:PQP721452 QAL721438:QAL721452 QKH721438:QKH721452 QUD721438:QUD721452 RDZ721438:RDZ721452 RNV721438:RNV721452 RXR721438:RXR721452 SHN721438:SHN721452 SRJ721438:SRJ721452 TBF721438:TBF721452 TLB721438:TLB721452 TUX721438:TUX721452 UET721438:UET721452 UOP721438:UOP721452 UYL721438:UYL721452 VIH721438:VIH721452 VSD721438:VSD721452 WBZ721438:WBZ721452 WLV721438:WLV721452 WVR721438:WVR721452 J786428:J786442 JF786974:JF786988 TB786974:TB786988 ACX786974:ACX786988 AMT786974:AMT786988 AWP786974:AWP786988 BGL786974:BGL786988 BQH786974:BQH786988 CAD786974:CAD786988 CJZ786974:CJZ786988 CTV786974:CTV786988 DDR786974:DDR786988 DNN786974:DNN786988 DXJ786974:DXJ786988 EHF786974:EHF786988 ERB786974:ERB786988 FAX786974:FAX786988 FKT786974:FKT786988 FUP786974:FUP786988 GEL786974:GEL786988 GOH786974:GOH786988 GYD786974:GYD786988 HHZ786974:HHZ786988 HRV786974:HRV786988 IBR786974:IBR786988 ILN786974:ILN786988 IVJ786974:IVJ786988 JFF786974:JFF786988 JPB786974:JPB786988 JYX786974:JYX786988 KIT786974:KIT786988 KSP786974:KSP786988 LCL786974:LCL786988 LMH786974:LMH786988 LWD786974:LWD786988 MFZ786974:MFZ786988 MPV786974:MPV786988 MZR786974:MZR786988 NJN786974:NJN786988 NTJ786974:NTJ786988 ODF786974:ODF786988 ONB786974:ONB786988 OWX786974:OWX786988 PGT786974:PGT786988 PQP786974:PQP786988 QAL786974:QAL786988 QKH786974:QKH786988 QUD786974:QUD786988 RDZ786974:RDZ786988 RNV786974:RNV786988 RXR786974:RXR786988 SHN786974:SHN786988 SRJ786974:SRJ786988 TBF786974:TBF786988 TLB786974:TLB786988 TUX786974:TUX786988 UET786974:UET786988 UOP786974:UOP786988 UYL786974:UYL786988 VIH786974:VIH786988 VSD786974:VSD786988 WBZ786974:WBZ786988 WLV786974:WLV786988 WVR786974:WVR786988 J851964:J851978 JF852510:JF852524 TB852510:TB852524 ACX852510:ACX852524 AMT852510:AMT852524 AWP852510:AWP852524 BGL852510:BGL852524 BQH852510:BQH852524 CAD852510:CAD852524 CJZ852510:CJZ852524 CTV852510:CTV852524 DDR852510:DDR852524 DNN852510:DNN852524 DXJ852510:DXJ852524 EHF852510:EHF852524 ERB852510:ERB852524 FAX852510:FAX852524 FKT852510:FKT852524 FUP852510:FUP852524 GEL852510:GEL852524 GOH852510:GOH852524 GYD852510:GYD852524 HHZ852510:HHZ852524 HRV852510:HRV852524 IBR852510:IBR852524 ILN852510:ILN852524 IVJ852510:IVJ852524 JFF852510:JFF852524 JPB852510:JPB852524 JYX852510:JYX852524 KIT852510:KIT852524 KSP852510:KSP852524 LCL852510:LCL852524 LMH852510:LMH852524 LWD852510:LWD852524 MFZ852510:MFZ852524 MPV852510:MPV852524 MZR852510:MZR852524 NJN852510:NJN852524 NTJ852510:NTJ852524 ODF852510:ODF852524 ONB852510:ONB852524 OWX852510:OWX852524 PGT852510:PGT852524 PQP852510:PQP852524 QAL852510:QAL852524 QKH852510:QKH852524 QUD852510:QUD852524 RDZ852510:RDZ852524 RNV852510:RNV852524 RXR852510:RXR852524 SHN852510:SHN852524 SRJ852510:SRJ852524 TBF852510:TBF852524 TLB852510:TLB852524 TUX852510:TUX852524 UET852510:UET852524 UOP852510:UOP852524 UYL852510:UYL852524 VIH852510:VIH852524 VSD852510:VSD852524 WBZ852510:WBZ852524 WLV852510:WLV852524 WVR852510:WVR852524 J917500:J917514 JF918046:JF918060 TB918046:TB918060 ACX918046:ACX918060 AMT918046:AMT918060 AWP918046:AWP918060 BGL918046:BGL918060 BQH918046:BQH918060 CAD918046:CAD918060 CJZ918046:CJZ918060 CTV918046:CTV918060 DDR918046:DDR918060 DNN918046:DNN918060 DXJ918046:DXJ918060 EHF918046:EHF918060 ERB918046:ERB918060 FAX918046:FAX918060 FKT918046:FKT918060 FUP918046:FUP918060 GEL918046:GEL918060 GOH918046:GOH918060 GYD918046:GYD918060 HHZ918046:HHZ918060 HRV918046:HRV918060 IBR918046:IBR918060 ILN918046:ILN918060 IVJ918046:IVJ918060 JFF918046:JFF918060 JPB918046:JPB918060 JYX918046:JYX918060 KIT918046:KIT918060 KSP918046:KSP918060 LCL918046:LCL918060 LMH918046:LMH918060 LWD918046:LWD918060 MFZ918046:MFZ918060 MPV918046:MPV918060 MZR918046:MZR918060 NJN918046:NJN918060 NTJ918046:NTJ918060 ODF918046:ODF918060 ONB918046:ONB918060 OWX918046:OWX918060 PGT918046:PGT918060 PQP918046:PQP918060 QAL918046:QAL918060 QKH918046:QKH918060 QUD918046:QUD918060 RDZ918046:RDZ918060 RNV918046:RNV918060 RXR918046:RXR918060 SHN918046:SHN918060 SRJ918046:SRJ918060 TBF918046:TBF918060 TLB918046:TLB918060 TUX918046:TUX918060 UET918046:UET918060 UOP918046:UOP918060 UYL918046:UYL918060 VIH918046:VIH918060 VSD918046:VSD918060 WBZ918046:WBZ918060 WLV918046:WLV918060 WVR918046:WVR918060 J983036:J983050 JF983582:JF983596 TB983582:TB983596 ACX983582:ACX983596 AMT983582:AMT983596 AWP983582:AWP983596 BGL983582:BGL983596 BQH983582:BQH983596 CAD983582:CAD983596 CJZ983582:CJZ983596 CTV983582:CTV983596 DDR983582:DDR983596 DNN983582:DNN983596 DXJ983582:DXJ983596 EHF983582:EHF983596 ERB983582:ERB983596 FAX983582:FAX983596 FKT983582:FKT983596 FUP983582:FUP983596 GEL983582:GEL983596 GOH983582:GOH983596 GYD983582:GYD983596 HHZ983582:HHZ983596 HRV983582:HRV983596 IBR983582:IBR983596 ILN983582:ILN983596 IVJ983582:IVJ983596 JFF983582:JFF983596 JPB983582:JPB983596 JYX983582:JYX983596 KIT983582:KIT983596 KSP983582:KSP983596 LCL983582:LCL983596 LMH983582:LMH983596 LWD983582:LWD983596 MFZ983582:MFZ983596 MPV983582:MPV983596 MZR983582:MZR983596 NJN983582:NJN983596 NTJ983582:NTJ983596 ODF983582:ODF983596 ONB983582:ONB983596 OWX983582:OWX983596 PGT983582:PGT983596 PQP983582:PQP983596 QAL983582:QAL983596 QKH983582:QKH983596 QUD983582:QUD983596 RDZ983582:RDZ983596 RNV983582:RNV983596 RXR983582:RXR983596 SHN983582:SHN983596 SRJ983582:SRJ983596 TBF983582:TBF983596 TLB983582:TLB983596 TUX983582:TUX983596 UET983582:UET983596 UOP983582:UOP983596 UYL983582:UYL983596 VIH983582:VIH983596 VSD983582:VSD983596 WBZ983582:WBZ983596 WLV983582:WLV983596 WVR983582:WVR983596 RNV12:RNV15 RXR12:RXR15 SHN12:SHN15 SRJ12:SRJ15 TBF12:TBF15 TLB12:TLB15 TUX12:TUX15 UET12:UET15 UOP12:UOP15 UYL12:UYL15 VIH12:VIH15 VSD12:VSD15 WBZ12:WBZ15 WLV12:WLV15 WVR12:WVR15 QUD12:QUD15 JJ12:JK15 TF12:TG15 ADB12:ADC15 AMX12:AMY15 AWT12:AWU15 BGP12:BGQ15 BQL12:BQM15 CAH12:CAI15 CKD12:CKE15 CTZ12:CUA15 DDV12:DDW15 DNR12:DNS15 DXN12:DXO15 EHJ12:EHK15 ERF12:ERG15 FBB12:FBC15 FKX12:FKY15 FUT12:FUU15 GEP12:GEQ15 GOL12:GOM15 GYH12:GYI15 HID12:HIE15 HRZ12:HSA15 IBV12:IBW15 ILR12:ILS15 IVN12:IVO15 JFJ12:JFK15 JPF12:JPG15 JZB12:JZC15 KIX12:KIY15 KST12:KSU15 LCP12:LCQ15 LML12:LMM15 LWH12:LWI15 MGD12:MGE15 MPZ12:MQA15 MZV12:MZW15 NJR12:NJS15 NTN12:NTO15 ODJ12:ODK15 ONF12:ONG15 OXB12:OXC15 PGX12:PGY15 PQT12:PQU15 QAP12:QAQ15 QKL12:QKM15 QUH12:QUI15 RED12:REE15 RNZ12:ROA15 RXV12:RXW15 SHR12:SHS15 SRN12:SRO15 TBJ12:TBK15 TLF12:TLG15 TVB12:TVC15 UEX12:UEY15 UOT12:UOU15 UYP12:UYQ15 VIL12:VIM15 VSH12:VSI15 WLZ12:WMA15 WCD12:WCE15 WVV12:WVW15 JF12:JF15 TB12:TB15 ACX12:ACX15 AMT12:AMT15 AWP12:AWP15 BGL12:BGL15 BQH12:BQH15 CAD12:CAD15 CJZ12:CJZ15 CTV12:CTV15 DDR12:DDR15 DNN12:DNN15 DXJ12:DXJ15 EHF12:EHF15 ERB12:ERB15 FAX12:FAX15 FKT12:FKT15 FUP12:FUP15 GEL12:GEL15 GOH12:GOH15 GYD12:GYD15 HHZ12:HHZ15 HRV12:HRV15 IBR12:IBR15 ILN12:ILN15 IVJ12:IVJ15 JFF12:JFF15 JPB12:JPB15 JYX12:JYX15 KIT12:KIT15 KSP12:KSP15 LCL12:LCL15 LMH12:LMH15 LWD12:LWD15 MFZ12:MFZ15 MPV12:MPV15 MZR12:MZR15 NJN12:NJN15 NTJ12:NTJ15 ODF12:ODF15 ONB12:ONB15 OWX12:OWX15 PGT12:PGT15 PQP12:PQP15 QAL12:QAL15 QKH12:QKH15 WLV569:WLV572 WBZ569:WBZ572 VSD569:VSD572 VIH569:VIH572 UYL569:UYL572 UOP569:UOP572 UET569:UET572 TUX569:TUX572 TLB569:TLB572 TBF569:TBF572 SRJ569:SRJ572 SHN569:SHN572 RXR569:RXR572 RNV569:RNV572 RDZ569:RDZ572 QUD569:QUD572 QKH569:QKH572 QAL569:QAL572 PQP569:PQP572 PGT569:PGT572 OWX569:OWX572 ONB569:ONB572 ODF569:ODF572 NTJ569:NTJ572 NJN569:NJN572 MZR569:MZR572 MPV569:MPV572 MFZ569:MFZ572 LWD569:LWD572 LMH569:LMH572 LCL569:LCL572 KSP569:KSP572 KIT569:KIT572 JYX569:JYX572 JPB569:JPB572 JFF569:JFF572 IVJ569:IVJ572 ILN569:ILN572 IBR569:IBR572 HRV569:HRV572 HHZ569:HHZ572 GYD569:GYD572 GOH569:GOH572 GEL569:GEL572 FUP569:FUP572 FKT569:FKT572 FAX569:FAX572 ERB569:ERB572 EHF569:EHF572 DXJ569:DXJ572 DNN569:DNN572 DDR569:DDR572 CTV569:CTV572 CJZ569:CJZ572 CAD569:CAD572 BQH569:BQH572 BGL569:BGL572 AWP569:AWP572 AMT569:AMT572 ACX569:ACX572 TB569:TB572 JF569:JF572 WVV569:WVW572 WLZ569:WMA572 WCD569:WCE572 VSH569:VSI572 VIL569:VIM572 UYP569:UYQ572 UOT569:UOU572 UEX569:UEY572 TVB569:TVC572 TLF569:TLG572 TBJ569:TBK572 SRN569:SRO572 SHR569:SHS572 RXV569:RXW572 RNZ569:ROA572 RED569:REE572 QUH569:QUI572 QKL569:QKM572 QAP569:QAQ572 PQT569:PQU572 PGX569:PGY572 OXB569:OXC572 ONF569:ONG572 ODJ569:ODK572 NTN569:NTO572 NJR569:NJS572 MZV569:MZW572 MPZ569:MQA572 MGD569:MGE572 LWH569:LWI572 LML569:LMM572 LCP569:LCQ572 KST569:KSU572 KIX569:KIY572 JZB569:JZC572 JPF569:JPG572 JFJ569:JFK572 IVN569:IVO572 ILR569:ILS572 IBV569:IBW572 HRZ569:HSA572 HID569:HIE572 GYH569:GYI572 GOL569:GOM572 GEP569:GEQ572 FUT569:FUU572 FKX569:FKY572 FBB569:FBC572 ERF569:ERG572 EHJ569:EHK572 DXN569:DXO572 DNR569:DNS572 DDV569:DDW572 CTZ569:CUA572 CKD569:CKE572 CAH569:CAI572 BQL569:BQM572 BGP569:BGQ572 AWT569:AWU572 AMX569:AMY572 ADB569:ADC572 TF569:TG572 JJ569:JK572 WVR569:WVR572 RDZ12:RDZ15</xm:sqref>
        </x14:dataValidation>
        <x14:dataValidation type="list" showInputMessage="1" showErrorMessage="1">
          <x14:formula1>
            <xm:f>'Feat-Func-Development'!$H$5:$P$5</xm:f>
          </x14:formula1>
          <xm:sqref>D2:E2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rgb="FF00B050"/>
  </sheetPr>
  <dimension ref="A1:BT1660"/>
  <sheetViews>
    <sheetView showGridLines="0" view="pageBreakPreview" topLeftCell="A40" zoomScaleNormal="100" zoomScaleSheetLayoutView="100" workbookViewId="0">
      <selection activeCell="AF132" sqref="AF132"/>
    </sheetView>
  </sheetViews>
  <sheetFormatPr defaultColWidth="0" defaultRowHeight="12.75" zeroHeight="1"/>
  <cols>
    <col min="1" max="42" width="4.28515625" customWidth="1"/>
    <col min="43" max="43" width="12.28515625" hidden="1" customWidth="1"/>
    <col min="44" max="44" width="4.28515625" hidden="1" customWidth="1"/>
    <col min="45" max="45" width="12.42578125" hidden="1" customWidth="1"/>
    <col min="46" max="56" width="4.28515625" hidden="1" customWidth="1"/>
    <col min="57" max="72" width="0" hidden="1" customWidth="1"/>
    <col min="73" max="16384" width="4.28515625" hidden="1"/>
  </cols>
  <sheetData>
    <row r="1" spans="1:41" ht="12.75" customHeight="1">
      <c r="A1" s="926" t="str">
        <f>'Prog1 Summary Sheet'!H2&amp;" "&amp;'Prog1 Summary Sheet'!D2&amp;" "&amp;'Prog1 Summary Sheet'!F2</f>
        <v>&lt;Supplier name&gt; Supplier Report Prog1 &lt;ECU&gt;</v>
      </c>
      <c r="B1" s="926"/>
      <c r="C1" s="926"/>
      <c r="D1" s="926"/>
      <c r="E1" s="926"/>
      <c r="F1" s="926"/>
      <c r="G1" s="926"/>
      <c r="H1" s="926"/>
      <c r="I1" s="926"/>
      <c r="J1" s="926"/>
      <c r="K1" s="926"/>
      <c r="L1" s="926"/>
      <c r="M1" s="926"/>
      <c r="N1" s="926"/>
      <c r="O1" s="926"/>
      <c r="P1" s="926"/>
      <c r="Q1" s="926"/>
      <c r="R1" s="926"/>
      <c r="S1" s="926"/>
      <c r="T1" s="926"/>
      <c r="U1" s="926"/>
      <c r="V1" s="926"/>
      <c r="W1" s="926"/>
      <c r="X1" s="926"/>
      <c r="Y1" s="926"/>
      <c r="Z1" s="926"/>
      <c r="AA1" s="926"/>
      <c r="AB1" s="926"/>
      <c r="AC1" s="925"/>
      <c r="AD1" s="925"/>
      <c r="AE1" s="925"/>
      <c r="AF1" s="925"/>
      <c r="AG1" s="925"/>
      <c r="AH1" s="925"/>
    </row>
    <row r="2" spans="1:41" ht="13.5" customHeight="1">
      <c r="A2" s="926"/>
      <c r="B2" s="926"/>
      <c r="C2" s="926"/>
      <c r="D2" s="926"/>
      <c r="E2" s="926"/>
      <c r="F2" s="926"/>
      <c r="G2" s="926"/>
      <c r="H2" s="926"/>
      <c r="I2" s="926"/>
      <c r="J2" s="926"/>
      <c r="K2" s="926"/>
      <c r="L2" s="926"/>
      <c r="M2" s="926"/>
      <c r="N2" s="926"/>
      <c r="O2" s="926"/>
      <c r="P2" s="926"/>
      <c r="Q2" s="926"/>
      <c r="R2" s="926"/>
      <c r="S2" s="926"/>
      <c r="T2" s="926"/>
      <c r="U2" s="926"/>
      <c r="V2" s="926"/>
      <c r="W2" s="926"/>
      <c r="X2" s="926"/>
      <c r="Y2" s="926"/>
      <c r="Z2" s="926"/>
      <c r="AA2" s="926"/>
      <c r="AB2" s="926"/>
      <c r="AC2" s="925"/>
      <c r="AD2" s="925"/>
      <c r="AE2" s="925"/>
      <c r="AF2" s="925"/>
      <c r="AG2" s="925"/>
      <c r="AH2" s="925"/>
    </row>
    <row r="3" spans="1:41" ht="18">
      <c r="A3" s="162"/>
      <c r="B3" s="163" t="s">
        <v>2</v>
      </c>
      <c r="C3" s="162"/>
      <c r="D3" s="162"/>
      <c r="E3" s="162"/>
      <c r="F3" s="162"/>
      <c r="G3" s="162"/>
      <c r="H3" s="162"/>
      <c r="I3" s="162"/>
      <c r="J3" s="162"/>
      <c r="K3" s="162"/>
      <c r="L3" s="162"/>
      <c r="M3" s="162"/>
      <c r="N3" s="162"/>
      <c r="O3" s="162"/>
      <c r="P3" s="162"/>
      <c r="Q3" s="162"/>
      <c r="R3" s="162"/>
      <c r="S3" s="162"/>
      <c r="T3" s="162"/>
      <c r="U3" s="162"/>
      <c r="V3" s="162"/>
      <c r="W3" s="162"/>
      <c r="X3" s="162"/>
      <c r="Y3" s="162"/>
      <c r="Z3" s="162"/>
      <c r="AA3" s="162"/>
      <c r="AB3" s="164"/>
      <c r="AC3" s="925"/>
      <c r="AD3" s="925"/>
      <c r="AE3" s="925"/>
      <c r="AF3" s="925"/>
      <c r="AG3" s="925"/>
      <c r="AH3" s="925"/>
      <c r="AJ3" s="924"/>
      <c r="AK3" s="924"/>
      <c r="AL3" s="924"/>
      <c r="AM3" s="924"/>
    </row>
    <row r="4" spans="1:41" ht="13.5" thickBot="1">
      <c r="A4" s="162"/>
      <c r="B4" s="162"/>
      <c r="C4" s="162"/>
      <c r="D4" s="162"/>
      <c r="E4" s="162"/>
      <c r="F4" s="162"/>
      <c r="G4" s="162"/>
      <c r="H4" s="162"/>
      <c r="I4" s="162"/>
      <c r="J4" s="162"/>
      <c r="K4" s="162"/>
      <c r="L4" s="162"/>
      <c r="M4" s="162"/>
      <c r="N4" s="162"/>
      <c r="O4" s="162"/>
      <c r="P4" s="162"/>
      <c r="Q4" s="162"/>
      <c r="R4" s="162"/>
      <c r="S4" s="162"/>
      <c r="T4" s="162"/>
      <c r="U4" s="162"/>
      <c r="V4" s="162"/>
      <c r="W4" s="162"/>
      <c r="X4" s="162"/>
      <c r="Y4" s="162"/>
      <c r="Z4" s="162"/>
      <c r="AA4" s="162"/>
      <c r="AB4" s="164"/>
      <c r="AC4" s="925"/>
      <c r="AD4" s="925"/>
      <c r="AE4" s="925"/>
      <c r="AF4" s="925"/>
      <c r="AG4" s="925"/>
      <c r="AH4" s="925"/>
      <c r="AJ4" s="924"/>
      <c r="AK4" s="924"/>
      <c r="AL4" s="924"/>
      <c r="AM4" s="924"/>
    </row>
    <row r="5" spans="1:41" s="158" customFormat="1" ht="51" customHeight="1">
      <c r="A5" s="165"/>
      <c r="B5" s="166"/>
      <c r="C5" s="833">
        <v>34</v>
      </c>
      <c r="D5" s="833"/>
      <c r="E5" s="833">
        <v>154</v>
      </c>
      <c r="F5" s="833"/>
      <c r="G5" s="833">
        <v>155</v>
      </c>
      <c r="H5" s="833"/>
      <c r="I5" s="833">
        <v>245</v>
      </c>
      <c r="J5" s="833"/>
      <c r="K5" s="833">
        <v>275</v>
      </c>
      <c r="L5" s="833"/>
      <c r="M5" s="833">
        <v>315</v>
      </c>
      <c r="N5" s="833"/>
      <c r="O5" s="833">
        <v>336</v>
      </c>
      <c r="P5" s="833"/>
      <c r="Q5" s="833">
        <v>367</v>
      </c>
      <c r="R5" s="833"/>
      <c r="S5" s="833">
        <v>459</v>
      </c>
      <c r="T5" s="833"/>
      <c r="U5" s="833">
        <v>507</v>
      </c>
      <c r="V5" s="833"/>
      <c r="W5" s="833">
        <v>579</v>
      </c>
      <c r="X5" s="833"/>
      <c r="Y5" s="833">
        <v>671</v>
      </c>
      <c r="Z5" s="833"/>
      <c r="AA5" s="833">
        <v>732</v>
      </c>
      <c r="AB5" s="833"/>
      <c r="AC5" s="833">
        <v>791</v>
      </c>
      <c r="AD5" s="833"/>
      <c r="AE5" s="833">
        <v>944</v>
      </c>
      <c r="AF5" s="833"/>
      <c r="AG5" s="167"/>
      <c r="AH5" s="168"/>
      <c r="AI5" s="156"/>
      <c r="AJ5" s="927"/>
      <c r="AK5" s="927"/>
      <c r="AL5" s="927"/>
      <c r="AM5" s="927"/>
      <c r="AN5" s="157"/>
    </row>
    <row r="6" spans="1:41" s="158" customFormat="1">
      <c r="A6" s="169"/>
      <c r="B6" s="813" t="s">
        <v>3</v>
      </c>
      <c r="C6" s="813"/>
      <c r="D6" s="813" t="s">
        <v>4</v>
      </c>
      <c r="E6" s="813"/>
      <c r="F6" s="813" t="s">
        <v>5</v>
      </c>
      <c r="G6" s="813"/>
      <c r="H6" s="813" t="s">
        <v>6</v>
      </c>
      <c r="I6" s="813"/>
      <c r="J6" s="813" t="s">
        <v>7</v>
      </c>
      <c r="K6" s="813"/>
      <c r="L6" s="813" t="s">
        <v>8</v>
      </c>
      <c r="M6" s="813"/>
      <c r="N6" s="813" t="s">
        <v>9</v>
      </c>
      <c r="O6" s="813"/>
      <c r="P6" s="813" t="s">
        <v>10</v>
      </c>
      <c r="Q6" s="813"/>
      <c r="R6" s="813" t="s">
        <v>11</v>
      </c>
      <c r="S6" s="813"/>
      <c r="T6" s="813" t="s">
        <v>12</v>
      </c>
      <c r="U6" s="813"/>
      <c r="V6" s="813" t="s">
        <v>13</v>
      </c>
      <c r="W6" s="813"/>
      <c r="X6" s="813" t="s">
        <v>14</v>
      </c>
      <c r="Y6" s="813"/>
      <c r="Z6" s="813" t="s">
        <v>15</v>
      </c>
      <c r="AA6" s="813"/>
      <c r="AB6" s="813" t="s">
        <v>1</v>
      </c>
      <c r="AC6" s="813"/>
      <c r="AD6" s="813" t="s">
        <v>133</v>
      </c>
      <c r="AE6" s="813"/>
      <c r="AF6" s="813"/>
      <c r="AG6" s="843"/>
      <c r="AH6" s="168"/>
      <c r="AI6" s="156"/>
      <c r="AJ6" s="927"/>
      <c r="AK6" s="927"/>
      <c r="AL6" s="927"/>
      <c r="AM6" s="927"/>
      <c r="AN6" s="157"/>
    </row>
    <row r="7" spans="1:41" s="158" customFormat="1">
      <c r="A7" s="169"/>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c r="AF7" s="168"/>
      <c r="AG7" s="170"/>
      <c r="AH7" s="168"/>
      <c r="AI7" s="159"/>
      <c r="AJ7" s="928"/>
      <c r="AK7" s="928"/>
      <c r="AL7" s="928"/>
      <c r="AM7" s="928"/>
      <c r="AN7" s="157"/>
      <c r="AO7" s="157"/>
    </row>
    <row r="8" spans="1:41" s="158" customFormat="1">
      <c r="A8" s="169"/>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c r="AF8" s="168"/>
      <c r="AG8" s="170"/>
      <c r="AH8" s="168"/>
      <c r="AI8" s="159"/>
      <c r="AJ8" s="928"/>
      <c r="AK8" s="928"/>
      <c r="AL8" s="928"/>
      <c r="AM8" s="928"/>
      <c r="AN8" s="157"/>
      <c r="AO8" s="157"/>
    </row>
    <row r="9" spans="1:41" s="158" customFormat="1">
      <c r="A9" s="169"/>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c r="AF9" s="168"/>
      <c r="AG9" s="170"/>
      <c r="AH9" s="168"/>
      <c r="AI9" s="159"/>
    </row>
    <row r="10" spans="1:41" s="158" customFormat="1">
      <c r="A10" s="169"/>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c r="AF10" s="168"/>
      <c r="AG10" s="170"/>
      <c r="AH10" s="168"/>
      <c r="AI10" s="159"/>
    </row>
    <row r="11" spans="1:41" s="158" customFormat="1">
      <c r="A11" s="169"/>
      <c r="B11" s="171"/>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70"/>
      <c r="AH11" s="168"/>
      <c r="AI11" s="159"/>
    </row>
    <row r="12" spans="1:41" s="158" customFormat="1">
      <c r="A12" s="169"/>
      <c r="B12" s="171"/>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c r="AF12" s="168"/>
      <c r="AG12" s="170"/>
      <c r="AH12" s="168"/>
      <c r="AI12" s="159"/>
    </row>
    <row r="13" spans="1:41" s="158" customFormat="1">
      <c r="A13" s="169"/>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8"/>
      <c r="AG13" s="170"/>
      <c r="AH13" s="168"/>
      <c r="AI13" s="159"/>
    </row>
    <row r="14" spans="1:41" s="158" customFormat="1">
      <c r="A14" s="169"/>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c r="AF14" s="168"/>
      <c r="AG14" s="170"/>
      <c r="AH14" s="168"/>
      <c r="AI14" s="159"/>
    </row>
    <row r="15" spans="1:41" s="158" customFormat="1" ht="13.5" thickBot="1">
      <c r="A15" s="172"/>
      <c r="B15" s="173"/>
      <c r="C15" s="173"/>
      <c r="D15" s="173"/>
      <c r="E15" s="808" t="s">
        <v>17</v>
      </c>
      <c r="F15" s="808"/>
      <c r="G15" s="808" t="s">
        <v>135</v>
      </c>
      <c r="H15" s="808"/>
      <c r="I15" s="808" t="s">
        <v>18</v>
      </c>
      <c r="J15" s="808"/>
      <c r="K15" s="808" t="s">
        <v>134</v>
      </c>
      <c r="L15" s="808"/>
      <c r="M15" s="808" t="s">
        <v>19</v>
      </c>
      <c r="N15" s="808"/>
      <c r="O15" s="808" t="s">
        <v>20</v>
      </c>
      <c r="P15" s="808"/>
      <c r="Q15" s="808" t="s">
        <v>21</v>
      </c>
      <c r="R15" s="808"/>
      <c r="S15" s="808" t="s">
        <v>22</v>
      </c>
      <c r="T15" s="808"/>
      <c r="U15" s="808" t="s">
        <v>23</v>
      </c>
      <c r="V15" s="808"/>
      <c r="W15" s="808" t="s">
        <v>24</v>
      </c>
      <c r="X15" s="808"/>
      <c r="Y15" s="808" t="s">
        <v>25</v>
      </c>
      <c r="Z15" s="808"/>
      <c r="AA15" s="808" t="s">
        <v>26</v>
      </c>
      <c r="AB15" s="808"/>
      <c r="AC15" s="808" t="s">
        <v>27</v>
      </c>
      <c r="AD15" s="808"/>
      <c r="AE15" s="173"/>
      <c r="AF15" s="173"/>
      <c r="AG15" s="174"/>
      <c r="AH15" s="168"/>
      <c r="AI15" s="159"/>
      <c r="AJ15" s="157"/>
      <c r="AK15" s="157"/>
      <c r="AL15" s="157"/>
      <c r="AM15" s="157"/>
      <c r="AN15" s="157"/>
      <c r="AO15" s="157"/>
    </row>
    <row r="16" spans="1:41" s="158" customFormat="1" ht="13.5" thickBot="1">
      <c r="A16" s="168"/>
      <c r="B16" s="168"/>
      <c r="C16" s="168"/>
      <c r="D16" s="168"/>
      <c r="E16" s="175"/>
      <c r="F16" s="175"/>
      <c r="G16" s="175"/>
      <c r="H16" s="175"/>
      <c r="I16" s="175"/>
      <c r="J16" s="175"/>
      <c r="K16" s="175"/>
      <c r="L16" s="175"/>
      <c r="M16" s="175"/>
      <c r="N16" s="175"/>
      <c r="O16" s="175"/>
      <c r="P16" s="175"/>
      <c r="Q16" s="175"/>
      <c r="R16" s="175"/>
      <c r="S16" s="175"/>
      <c r="T16" s="175"/>
      <c r="U16" s="175"/>
      <c r="V16" s="175"/>
      <c r="W16" s="175"/>
      <c r="X16" s="175"/>
      <c r="Y16" s="175"/>
      <c r="Z16" s="175"/>
      <c r="AA16" s="175"/>
      <c r="AB16" s="175"/>
      <c r="AC16" s="175"/>
      <c r="AD16" s="175"/>
      <c r="AE16" s="168"/>
      <c r="AF16" s="168"/>
      <c r="AG16" s="168"/>
      <c r="AH16" s="168"/>
      <c r="AI16" s="157"/>
      <c r="AJ16" s="157"/>
      <c r="AK16" s="157"/>
      <c r="AL16" s="157"/>
      <c r="AM16" s="157"/>
      <c r="AN16" s="157"/>
      <c r="AO16" s="157"/>
    </row>
    <row r="17" spans="1:45" s="160" customFormat="1" ht="36" customHeight="1">
      <c r="A17" s="176"/>
      <c r="B17" s="929" t="s">
        <v>142</v>
      </c>
      <c r="C17" s="930"/>
      <c r="D17" s="930"/>
      <c r="E17" s="838" t="s">
        <v>139</v>
      </c>
      <c r="F17" s="838"/>
      <c r="G17" s="838"/>
      <c r="H17" s="844"/>
      <c r="I17" s="844"/>
      <c r="J17" s="838" t="s">
        <v>141</v>
      </c>
      <c r="K17" s="838"/>
      <c r="L17" s="838"/>
      <c r="M17" s="814" t="s">
        <v>143</v>
      </c>
      <c r="N17" s="814"/>
      <c r="O17" s="815"/>
      <c r="P17" s="177"/>
      <c r="Q17" s="176"/>
      <c r="R17" s="176"/>
      <c r="S17" s="176"/>
      <c r="T17" s="834" t="s">
        <v>142</v>
      </c>
      <c r="U17" s="835"/>
      <c r="V17" s="835"/>
      <c r="W17" s="838" t="s">
        <v>139</v>
      </c>
      <c r="X17" s="838"/>
      <c r="Y17" s="838"/>
      <c r="Z17" s="844"/>
      <c r="AA17" s="844"/>
      <c r="AB17" s="838" t="s">
        <v>141</v>
      </c>
      <c r="AC17" s="838"/>
      <c r="AD17" s="838"/>
      <c r="AE17" s="814" t="s">
        <v>143</v>
      </c>
      <c r="AF17" s="814"/>
      <c r="AG17" s="815"/>
      <c r="AH17" s="178"/>
      <c r="AI17" s="161"/>
      <c r="AJ17" s="161"/>
      <c r="AK17" s="161"/>
      <c r="AL17" s="161"/>
      <c r="AM17" s="161"/>
      <c r="AN17" s="161"/>
      <c r="AO17" s="161"/>
    </row>
    <row r="18" spans="1:45" s="158" customFormat="1" ht="36" customHeight="1" thickBot="1">
      <c r="A18" s="168"/>
      <c r="B18" s="931"/>
      <c r="C18" s="932"/>
      <c r="D18" s="932"/>
      <c r="E18" s="839"/>
      <c r="F18" s="839"/>
      <c r="G18" s="839"/>
      <c r="H18" s="845"/>
      <c r="I18" s="845"/>
      <c r="J18" s="839"/>
      <c r="K18" s="839"/>
      <c r="L18" s="839"/>
      <c r="M18" s="816"/>
      <c r="N18" s="816"/>
      <c r="O18" s="817"/>
      <c r="P18" s="177"/>
      <c r="Q18" s="162"/>
      <c r="R18" s="162"/>
      <c r="S18" s="162"/>
      <c r="T18" s="836"/>
      <c r="U18" s="837"/>
      <c r="V18" s="837"/>
      <c r="W18" s="839"/>
      <c r="X18" s="839"/>
      <c r="Y18" s="839"/>
      <c r="Z18" s="845"/>
      <c r="AA18" s="845"/>
      <c r="AB18" s="839"/>
      <c r="AC18" s="839"/>
      <c r="AD18" s="839"/>
      <c r="AE18" s="816"/>
      <c r="AF18" s="816"/>
      <c r="AG18" s="817"/>
      <c r="AH18" s="168"/>
      <c r="AI18" s="157"/>
      <c r="AJ18" s="157"/>
      <c r="AK18" s="157"/>
      <c r="AL18" s="157"/>
      <c r="AM18" s="157"/>
      <c r="AN18" s="157"/>
      <c r="AO18" s="157"/>
      <c r="AQ18" s="292"/>
      <c r="AS18" s="292"/>
    </row>
    <row r="19" spans="1:45" s="158" customFormat="1" ht="15.75" customHeight="1">
      <c r="A19" s="168"/>
      <c r="B19" s="810" t="s">
        <v>66</v>
      </c>
      <c r="C19" s="933"/>
      <c r="D19" s="933"/>
      <c r="E19" s="934"/>
      <c r="F19" s="934"/>
      <c r="G19" s="934"/>
      <c r="H19" s="179" t="s">
        <v>144</v>
      </c>
      <c r="I19" s="290"/>
      <c r="J19" s="809"/>
      <c r="K19" s="809"/>
      <c r="L19" s="809"/>
      <c r="M19" s="809"/>
      <c r="N19" s="809"/>
      <c r="O19" s="809"/>
      <c r="P19" s="181"/>
      <c r="Q19" s="162"/>
      <c r="R19" s="162"/>
      <c r="S19" s="162"/>
      <c r="T19" s="812" t="s">
        <v>19</v>
      </c>
      <c r="U19" s="812"/>
      <c r="V19" s="812"/>
      <c r="W19" s="809">
        <v>306</v>
      </c>
      <c r="X19" s="809"/>
      <c r="Y19" s="809"/>
      <c r="Z19" s="179" t="s">
        <v>144</v>
      </c>
      <c r="AA19" s="180"/>
      <c r="AB19" s="813"/>
      <c r="AC19" s="813"/>
      <c r="AD19" s="813"/>
      <c r="AE19" s="809"/>
      <c r="AF19" s="809"/>
      <c r="AG19" s="809"/>
      <c r="AH19" s="168"/>
      <c r="AI19" s="157"/>
      <c r="AJ19" s="157"/>
      <c r="AK19" s="157"/>
      <c r="AL19" s="157"/>
      <c r="AM19" s="157"/>
      <c r="AN19" s="157"/>
      <c r="AO19" s="157"/>
      <c r="AQ19" s="292"/>
      <c r="AS19" s="292"/>
    </row>
    <row r="20" spans="1:45" s="158" customFormat="1" ht="15.75" customHeight="1">
      <c r="A20" s="168"/>
      <c r="B20" s="810" t="s">
        <v>59</v>
      </c>
      <c r="C20" s="811"/>
      <c r="D20" s="811"/>
      <c r="E20" s="809"/>
      <c r="F20" s="809"/>
      <c r="G20" s="809"/>
      <c r="H20" s="179" t="s">
        <v>144</v>
      </c>
      <c r="I20" s="290"/>
      <c r="J20" s="809"/>
      <c r="K20" s="809"/>
      <c r="L20" s="809"/>
      <c r="M20" s="809"/>
      <c r="N20" s="809"/>
      <c r="O20" s="809"/>
      <c r="P20" s="181"/>
      <c r="Q20" s="162"/>
      <c r="R20" s="162"/>
      <c r="S20" s="162"/>
      <c r="T20" s="812" t="s">
        <v>20</v>
      </c>
      <c r="U20" s="812"/>
      <c r="V20" s="812"/>
      <c r="W20" s="809">
        <v>336</v>
      </c>
      <c r="X20" s="809"/>
      <c r="Y20" s="809"/>
      <c r="Z20" s="179" t="s">
        <v>144</v>
      </c>
      <c r="AA20" s="180"/>
      <c r="AB20" s="813"/>
      <c r="AC20" s="813"/>
      <c r="AD20" s="813"/>
      <c r="AE20" s="809"/>
      <c r="AF20" s="809"/>
      <c r="AG20" s="809"/>
      <c r="AH20" s="168"/>
      <c r="AI20" s="157"/>
      <c r="AJ20" s="157"/>
      <c r="AK20" s="157"/>
      <c r="AL20" s="157"/>
      <c r="AM20" s="157"/>
      <c r="AN20" s="157"/>
      <c r="AO20" s="157"/>
      <c r="AQ20" s="292"/>
      <c r="AS20" s="292"/>
    </row>
    <row r="21" spans="1:45" s="158" customFormat="1" ht="15.75" customHeight="1">
      <c r="A21" s="168"/>
      <c r="B21" s="810" t="s">
        <v>58</v>
      </c>
      <c r="C21" s="811"/>
      <c r="D21" s="811"/>
      <c r="E21" s="809"/>
      <c r="F21" s="809"/>
      <c r="G21" s="809"/>
      <c r="H21" s="179" t="s">
        <v>144</v>
      </c>
      <c r="I21" s="290"/>
      <c r="J21" s="809"/>
      <c r="K21" s="809"/>
      <c r="L21" s="809"/>
      <c r="M21" s="809"/>
      <c r="N21" s="809"/>
      <c r="O21" s="809"/>
      <c r="P21" s="181"/>
      <c r="Q21" s="162"/>
      <c r="R21" s="162"/>
      <c r="S21" s="162"/>
      <c r="T21" s="812" t="s">
        <v>21</v>
      </c>
      <c r="U21" s="812"/>
      <c r="V21" s="812"/>
      <c r="W21" s="809">
        <v>367</v>
      </c>
      <c r="X21" s="809"/>
      <c r="Y21" s="809"/>
      <c r="Z21" s="179" t="s">
        <v>144</v>
      </c>
      <c r="AA21" s="180"/>
      <c r="AB21" s="813"/>
      <c r="AC21" s="813"/>
      <c r="AD21" s="813"/>
      <c r="AE21" s="809"/>
      <c r="AF21" s="809"/>
      <c r="AG21" s="809"/>
      <c r="AH21" s="168"/>
      <c r="AI21" s="157"/>
      <c r="AJ21" s="157"/>
      <c r="AK21" s="157"/>
      <c r="AL21" s="157"/>
      <c r="AM21" s="157"/>
      <c r="AN21" s="157"/>
      <c r="AO21" s="157"/>
      <c r="AQ21" s="292"/>
      <c r="AS21" s="292"/>
    </row>
    <row r="22" spans="1:45" s="158" customFormat="1" ht="15.75">
      <c r="A22" s="168"/>
      <c r="B22" s="812" t="s">
        <v>91</v>
      </c>
      <c r="C22" s="812"/>
      <c r="D22" s="812"/>
      <c r="E22" s="809">
        <v>92</v>
      </c>
      <c r="F22" s="809"/>
      <c r="G22" s="809"/>
      <c r="H22" s="179" t="s">
        <v>144</v>
      </c>
      <c r="I22" s="180"/>
      <c r="J22" s="813"/>
      <c r="K22" s="813"/>
      <c r="L22" s="813"/>
      <c r="M22" s="832"/>
      <c r="N22" s="832"/>
      <c r="O22" s="832"/>
      <c r="P22" s="181"/>
      <c r="Q22" s="162"/>
      <c r="R22" s="162"/>
      <c r="S22" s="162"/>
      <c r="T22" s="812" t="s">
        <v>108</v>
      </c>
      <c r="U22" s="812"/>
      <c r="V22" s="812"/>
      <c r="W22" s="809">
        <v>427</v>
      </c>
      <c r="X22" s="809"/>
      <c r="Y22" s="809"/>
      <c r="Z22" s="179" t="s">
        <v>144</v>
      </c>
      <c r="AA22" s="180"/>
      <c r="AB22" s="813"/>
      <c r="AC22" s="813"/>
      <c r="AD22" s="813"/>
      <c r="AE22" s="809"/>
      <c r="AF22" s="809"/>
      <c r="AG22" s="809"/>
      <c r="AH22" s="168"/>
      <c r="AI22" s="157"/>
      <c r="AJ22" s="157"/>
      <c r="AK22" s="157"/>
      <c r="AL22" s="157"/>
      <c r="AM22" s="157"/>
      <c r="AN22" s="157"/>
      <c r="AO22" s="157"/>
      <c r="AQ22" s="292"/>
      <c r="AS22" s="292"/>
    </row>
    <row r="23" spans="1:45" s="158" customFormat="1" ht="15.75">
      <c r="A23" s="168"/>
      <c r="B23" s="812" t="s">
        <v>92</v>
      </c>
      <c r="C23" s="812"/>
      <c r="D23" s="812"/>
      <c r="E23" s="809">
        <v>123</v>
      </c>
      <c r="F23" s="809"/>
      <c r="G23" s="809"/>
      <c r="H23" s="179" t="s">
        <v>144</v>
      </c>
      <c r="I23" s="180"/>
      <c r="J23" s="813" t="s">
        <v>374</v>
      </c>
      <c r="K23" s="813"/>
      <c r="L23" s="813"/>
      <c r="M23" s="832">
        <v>102</v>
      </c>
      <c r="N23" s="832"/>
      <c r="O23" s="832"/>
      <c r="P23" s="181"/>
      <c r="Q23" s="162"/>
      <c r="R23" s="162"/>
      <c r="S23" s="162"/>
      <c r="T23" s="812" t="s">
        <v>22</v>
      </c>
      <c r="U23" s="812"/>
      <c r="V23" s="812"/>
      <c r="W23" s="809">
        <v>507</v>
      </c>
      <c r="X23" s="809"/>
      <c r="Y23" s="809"/>
      <c r="Z23" s="179" t="s">
        <v>144</v>
      </c>
      <c r="AA23" s="180"/>
      <c r="AB23" s="813" t="s">
        <v>377</v>
      </c>
      <c r="AC23" s="813"/>
      <c r="AD23" s="813"/>
      <c r="AE23" s="809">
        <v>504</v>
      </c>
      <c r="AF23" s="809"/>
      <c r="AG23" s="809"/>
      <c r="AH23" s="168"/>
      <c r="AI23" s="157"/>
      <c r="AJ23" s="157"/>
      <c r="AK23" s="157"/>
      <c r="AL23" s="157"/>
      <c r="AM23" s="157"/>
      <c r="AN23" s="157"/>
      <c r="AO23" s="157"/>
      <c r="AQ23" s="292"/>
      <c r="AS23" s="292"/>
    </row>
    <row r="24" spans="1:45" s="158" customFormat="1" ht="15.75">
      <c r="A24" s="168"/>
      <c r="B24" s="812" t="s">
        <v>67</v>
      </c>
      <c r="C24" s="812"/>
      <c r="D24" s="812"/>
      <c r="E24" s="809">
        <v>153</v>
      </c>
      <c r="F24" s="809"/>
      <c r="G24" s="809"/>
      <c r="H24" s="179" t="s">
        <v>144</v>
      </c>
      <c r="I24" s="180"/>
      <c r="J24" s="813"/>
      <c r="K24" s="813"/>
      <c r="L24" s="813"/>
      <c r="M24" s="832"/>
      <c r="N24" s="832"/>
      <c r="O24" s="832"/>
      <c r="P24" s="181"/>
      <c r="Q24" s="162"/>
      <c r="R24" s="162"/>
      <c r="S24" s="162"/>
      <c r="T24" s="812" t="s">
        <v>23</v>
      </c>
      <c r="U24" s="812"/>
      <c r="V24" s="812"/>
      <c r="W24" s="809">
        <v>610</v>
      </c>
      <c r="X24" s="809"/>
      <c r="Y24" s="809"/>
      <c r="Z24" s="179" t="s">
        <v>144</v>
      </c>
      <c r="AA24" s="180"/>
      <c r="AB24" s="813"/>
      <c r="AC24" s="813"/>
      <c r="AD24" s="813"/>
      <c r="AE24" s="809"/>
      <c r="AF24" s="809"/>
      <c r="AG24" s="809"/>
      <c r="AH24" s="168"/>
      <c r="AI24" s="157"/>
      <c r="AJ24" s="157"/>
      <c r="AK24" s="157"/>
      <c r="AL24" s="157"/>
      <c r="AM24" s="157"/>
      <c r="AN24" s="157"/>
      <c r="AO24" s="157"/>
      <c r="AQ24" s="292"/>
      <c r="AS24" s="292"/>
    </row>
    <row r="25" spans="1:45" s="158" customFormat="1" ht="15.75">
      <c r="A25" s="168"/>
      <c r="B25" s="812" t="s">
        <v>17</v>
      </c>
      <c r="C25" s="812"/>
      <c r="D25" s="812"/>
      <c r="E25" s="809">
        <v>184</v>
      </c>
      <c r="F25" s="809"/>
      <c r="G25" s="809"/>
      <c r="H25" s="179" t="s">
        <v>144</v>
      </c>
      <c r="I25" s="180"/>
      <c r="J25" s="813" t="s">
        <v>375</v>
      </c>
      <c r="K25" s="813"/>
      <c r="L25" s="813"/>
      <c r="M25" s="832">
        <v>187</v>
      </c>
      <c r="N25" s="832"/>
      <c r="O25" s="832"/>
      <c r="P25" s="181"/>
      <c r="Q25" s="162"/>
      <c r="R25" s="162"/>
      <c r="S25" s="162"/>
      <c r="T25" s="812" t="s">
        <v>24</v>
      </c>
      <c r="U25" s="812"/>
      <c r="V25" s="812"/>
      <c r="W25" s="809">
        <v>701</v>
      </c>
      <c r="X25" s="809"/>
      <c r="Y25" s="809"/>
      <c r="Z25" s="179" t="s">
        <v>144</v>
      </c>
      <c r="AA25" s="180"/>
      <c r="AB25" s="813"/>
      <c r="AC25" s="813"/>
      <c r="AD25" s="813"/>
      <c r="AE25" s="809"/>
      <c r="AF25" s="809"/>
      <c r="AG25" s="809"/>
      <c r="AH25" s="168"/>
      <c r="AI25" s="157"/>
      <c r="AJ25" s="157"/>
      <c r="AK25" s="157"/>
      <c r="AL25" s="157"/>
      <c r="AM25" s="157"/>
      <c r="AN25" s="157"/>
      <c r="AO25" s="157"/>
      <c r="AQ25" s="292"/>
      <c r="AS25" s="292"/>
    </row>
    <row r="26" spans="1:45" s="158" customFormat="1" ht="15.75">
      <c r="A26" s="168"/>
      <c r="B26" s="812" t="s">
        <v>135</v>
      </c>
      <c r="C26" s="812"/>
      <c r="D26" s="812"/>
      <c r="E26" s="809">
        <v>216</v>
      </c>
      <c r="F26" s="809"/>
      <c r="G26" s="809"/>
      <c r="H26" s="179" t="s">
        <v>144</v>
      </c>
      <c r="I26" s="180"/>
      <c r="J26" s="813"/>
      <c r="K26" s="813"/>
      <c r="L26" s="813"/>
      <c r="M26" s="832"/>
      <c r="N26" s="832"/>
      <c r="O26" s="832"/>
      <c r="P26" s="181"/>
      <c r="Q26" s="162"/>
      <c r="R26" s="162"/>
      <c r="S26" s="162"/>
      <c r="T26" s="812" t="s">
        <v>25</v>
      </c>
      <c r="U26" s="812"/>
      <c r="V26" s="812"/>
      <c r="W26" s="809">
        <v>763</v>
      </c>
      <c r="X26" s="809"/>
      <c r="Y26" s="809"/>
      <c r="Z26" s="179" t="s">
        <v>144</v>
      </c>
      <c r="AA26" s="180"/>
      <c r="AB26" s="813"/>
      <c r="AC26" s="813"/>
      <c r="AD26" s="813"/>
      <c r="AE26" s="809"/>
      <c r="AF26" s="809"/>
      <c r="AG26" s="809"/>
      <c r="AH26" s="168"/>
      <c r="AI26" s="157"/>
      <c r="AJ26" s="157"/>
      <c r="AK26" s="157"/>
      <c r="AL26" s="157"/>
      <c r="AM26" s="157"/>
      <c r="AN26" s="157"/>
      <c r="AO26" s="157"/>
      <c r="AQ26" s="292"/>
      <c r="AS26" s="292"/>
    </row>
    <row r="27" spans="1:45" s="158" customFormat="1" ht="15.75">
      <c r="A27" s="168"/>
      <c r="B27" s="812" t="s">
        <v>18</v>
      </c>
      <c r="C27" s="812"/>
      <c r="D27" s="812"/>
      <c r="E27" s="809">
        <v>245</v>
      </c>
      <c r="F27" s="809"/>
      <c r="G27" s="809"/>
      <c r="H27" s="179" t="s">
        <v>144</v>
      </c>
      <c r="I27" s="180"/>
      <c r="J27" s="813"/>
      <c r="K27" s="813"/>
      <c r="L27" s="813"/>
      <c r="M27" s="832"/>
      <c r="N27" s="832"/>
      <c r="O27" s="832"/>
      <c r="P27" s="181"/>
      <c r="Q27" s="162"/>
      <c r="R27" s="162"/>
      <c r="S27" s="162"/>
      <c r="T27" s="812" t="s">
        <v>26</v>
      </c>
      <c r="U27" s="812"/>
      <c r="V27" s="812"/>
      <c r="W27" s="809">
        <v>791</v>
      </c>
      <c r="X27" s="809"/>
      <c r="Y27" s="809"/>
      <c r="Z27" s="179" t="s">
        <v>144</v>
      </c>
      <c r="AA27" s="180"/>
      <c r="AB27" s="813"/>
      <c r="AC27" s="813"/>
      <c r="AD27" s="813"/>
      <c r="AE27" s="809"/>
      <c r="AF27" s="809"/>
      <c r="AG27" s="809"/>
      <c r="AH27" s="168"/>
      <c r="AI27" s="157"/>
      <c r="AJ27" s="157"/>
      <c r="AK27" s="157"/>
      <c r="AL27" s="157"/>
      <c r="AM27" s="157"/>
      <c r="AN27" s="157"/>
      <c r="AO27" s="157"/>
      <c r="AQ27" s="292"/>
      <c r="AS27" s="292"/>
    </row>
    <row r="28" spans="1:45" s="158" customFormat="1" ht="15.75">
      <c r="A28" s="168"/>
      <c r="B28" s="812" t="s">
        <v>134</v>
      </c>
      <c r="C28" s="812"/>
      <c r="D28" s="812"/>
      <c r="E28" s="809">
        <v>275</v>
      </c>
      <c r="F28" s="809"/>
      <c r="G28" s="809"/>
      <c r="H28" s="179" t="s">
        <v>144</v>
      </c>
      <c r="I28" s="180"/>
      <c r="J28" s="813" t="s">
        <v>376</v>
      </c>
      <c r="K28" s="813"/>
      <c r="L28" s="813"/>
      <c r="M28" s="832">
        <v>289</v>
      </c>
      <c r="N28" s="832"/>
      <c r="O28" s="832"/>
      <c r="P28" s="181"/>
      <c r="Q28" s="162"/>
      <c r="R28" s="162"/>
      <c r="S28" s="162"/>
      <c r="T28" s="812" t="s">
        <v>27</v>
      </c>
      <c r="U28" s="812"/>
      <c r="V28" s="812"/>
      <c r="W28" s="809">
        <v>823</v>
      </c>
      <c r="X28" s="809"/>
      <c r="Y28" s="809"/>
      <c r="Z28" s="179" t="s">
        <v>144</v>
      </c>
      <c r="AA28" s="180"/>
      <c r="AB28" s="813"/>
      <c r="AC28" s="813"/>
      <c r="AD28" s="813"/>
      <c r="AE28" s="809"/>
      <c r="AF28" s="809"/>
      <c r="AG28" s="809"/>
      <c r="AH28" s="168"/>
      <c r="AI28" s="157"/>
      <c r="AJ28" s="157"/>
      <c r="AK28" s="157"/>
      <c r="AL28" s="157"/>
      <c r="AM28" s="157"/>
      <c r="AN28" s="157"/>
      <c r="AO28" s="157"/>
      <c r="AQ28" s="292"/>
      <c r="AS28" s="292"/>
    </row>
    <row r="29" spans="1:45" s="72" customFormat="1" ht="15.75">
      <c r="A29" s="168"/>
      <c r="B29" s="182"/>
      <c r="C29" s="182"/>
      <c r="D29" s="182"/>
      <c r="E29" s="183"/>
      <c r="F29" s="183"/>
      <c r="G29" s="183"/>
      <c r="H29" s="179"/>
      <c r="I29" s="180"/>
      <c r="J29" s="175"/>
      <c r="K29" s="175"/>
      <c r="L29" s="175"/>
      <c r="M29" s="183"/>
      <c r="N29" s="183"/>
      <c r="O29" s="183"/>
      <c r="P29" s="181"/>
      <c r="Q29" s="162"/>
      <c r="R29" s="162"/>
      <c r="S29" s="162"/>
      <c r="T29" s="182"/>
      <c r="U29" s="182"/>
      <c r="V29" s="182"/>
      <c r="W29" s="183"/>
      <c r="X29" s="183"/>
      <c r="Y29" s="183"/>
      <c r="Z29" s="179"/>
      <c r="AA29" s="180"/>
      <c r="AB29" s="175"/>
      <c r="AC29" s="175"/>
      <c r="AD29" s="175"/>
      <c r="AE29" s="183"/>
      <c r="AF29" s="183"/>
      <c r="AG29" s="183"/>
      <c r="AH29" s="168"/>
      <c r="AI29" s="73"/>
      <c r="AJ29" s="73"/>
      <c r="AK29" s="73"/>
      <c r="AL29" s="73"/>
      <c r="AM29" s="73"/>
      <c r="AN29" s="73"/>
      <c r="AO29" s="73"/>
      <c r="AQ29" s="293"/>
      <c r="AS29" s="293"/>
    </row>
    <row r="30" spans="1:45" ht="18">
      <c r="A30" s="175"/>
      <c r="B30" s="163" t="s">
        <v>107</v>
      </c>
      <c r="C30" s="175"/>
      <c r="D30" s="175"/>
      <c r="E30" s="175"/>
      <c r="F30" s="175"/>
      <c r="G30" s="175"/>
      <c r="H30" s="175"/>
      <c r="I30" s="175"/>
      <c r="J30" s="175"/>
      <c r="K30" s="175"/>
      <c r="L30" s="175"/>
      <c r="M30" s="175"/>
      <c r="N30" s="175"/>
      <c r="O30" s="175"/>
      <c r="P30" s="175"/>
      <c r="Q30" s="175"/>
      <c r="R30" s="175"/>
      <c r="S30" s="175"/>
      <c r="T30" s="175"/>
      <c r="U30" s="175"/>
      <c r="V30" s="175"/>
      <c r="W30" s="175"/>
      <c r="X30" s="175"/>
      <c r="Y30" s="175"/>
      <c r="Z30" s="175"/>
      <c r="AA30" s="175"/>
      <c r="AB30" s="175"/>
      <c r="AC30" s="175"/>
      <c r="AD30" s="336"/>
      <c r="AE30" s="336"/>
      <c r="AF30" s="336"/>
      <c r="AG30" s="336"/>
      <c r="AH30" s="184"/>
      <c r="AI30" s="20"/>
      <c r="AJ30" s="20"/>
      <c r="AK30" s="20"/>
      <c r="AL30" s="20"/>
      <c r="AM30" s="20"/>
      <c r="AN30" s="20"/>
      <c r="AO30" s="20"/>
      <c r="AQ30" s="293"/>
      <c r="AS30" s="293"/>
    </row>
    <row r="31" spans="1:45" ht="18">
      <c r="A31" s="175"/>
      <c r="B31" s="163"/>
      <c r="C31" s="175"/>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75"/>
      <c r="AB31" s="175"/>
      <c r="AC31" s="175"/>
      <c r="AD31" s="336"/>
      <c r="AE31" s="336"/>
      <c r="AF31" s="336"/>
      <c r="AG31" s="336"/>
      <c r="AH31" s="184"/>
      <c r="AI31" s="21"/>
      <c r="AJ31" s="21"/>
      <c r="AK31" s="21"/>
      <c r="AL31" s="21"/>
      <c r="AM31" s="21"/>
      <c r="AN31" s="21"/>
      <c r="AO31" s="21"/>
      <c r="AQ31" s="293"/>
      <c r="AS31" s="293"/>
    </row>
    <row r="32" spans="1:45">
      <c r="A32" s="175"/>
      <c r="B32" s="175"/>
      <c r="C32" s="175"/>
      <c r="D32" s="175"/>
      <c r="E32" s="175"/>
      <c r="F32" s="175"/>
      <c r="G32" s="175"/>
      <c r="H32" s="175"/>
      <c r="I32" s="175"/>
      <c r="J32" s="175"/>
      <c r="K32" s="175"/>
      <c r="L32" s="175"/>
      <c r="M32" s="175"/>
      <c r="N32" s="175"/>
      <c r="O32" s="175"/>
      <c r="P32" s="175"/>
      <c r="Q32" s="175"/>
      <c r="R32" s="175"/>
      <c r="S32" s="175"/>
      <c r="T32" s="175"/>
      <c r="U32" s="175"/>
      <c r="V32" s="175"/>
      <c r="W32" s="175"/>
      <c r="X32" s="175"/>
      <c r="Y32" s="175"/>
      <c r="Z32" s="175"/>
      <c r="AA32" s="175"/>
      <c r="AB32" s="175"/>
      <c r="AC32" s="175"/>
      <c r="AD32" s="175"/>
      <c r="AE32" s="168"/>
      <c r="AF32" s="168"/>
      <c r="AG32" s="168"/>
      <c r="AH32" s="168"/>
      <c r="AI32" s="20"/>
      <c r="AJ32" s="20"/>
      <c r="AK32" s="20"/>
      <c r="AL32" s="20"/>
      <c r="AM32" s="20"/>
      <c r="AN32" s="20"/>
      <c r="AO32" s="20"/>
      <c r="AQ32" s="293"/>
      <c r="AS32" s="293"/>
    </row>
    <row r="33" spans="1:45">
      <c r="A33" s="175"/>
      <c r="B33" s="175"/>
      <c r="C33" s="175"/>
      <c r="D33" s="175"/>
      <c r="E33" s="175">
        <v>507</v>
      </c>
      <c r="F33" s="175"/>
      <c r="G33" s="175"/>
      <c r="H33" s="175"/>
      <c r="I33" s="175"/>
      <c r="J33" s="175"/>
      <c r="K33" s="175"/>
      <c r="L33" s="175"/>
      <c r="M33" s="175"/>
      <c r="N33" s="175"/>
      <c r="O33" s="175"/>
      <c r="P33" s="175"/>
      <c r="Q33" s="175"/>
      <c r="R33" s="175"/>
      <c r="S33" s="175"/>
      <c r="T33" s="175"/>
      <c r="U33" s="175"/>
      <c r="V33" s="175"/>
      <c r="W33" s="175"/>
      <c r="X33" s="175"/>
      <c r="Y33" s="175"/>
      <c r="Z33" s="175"/>
      <c r="AA33" s="175"/>
      <c r="AB33" s="175"/>
      <c r="AC33" s="175"/>
      <c r="AD33" s="175"/>
      <c r="AE33" s="168"/>
      <c r="AF33" s="168"/>
      <c r="AG33" s="168"/>
      <c r="AH33" s="168"/>
      <c r="AI33" s="20"/>
      <c r="AJ33" s="20"/>
      <c r="AK33" s="20"/>
      <c r="AL33" s="20"/>
      <c r="AM33" s="20"/>
      <c r="AN33" s="20"/>
      <c r="AO33" s="20"/>
      <c r="AQ33" s="293"/>
      <c r="AS33" s="293"/>
    </row>
    <row r="34" spans="1:45">
      <c r="A34" s="175"/>
      <c r="B34" s="175"/>
      <c r="C34" s="175"/>
      <c r="D34" s="175"/>
      <c r="E34" s="175">
        <v>610</v>
      </c>
      <c r="F34" s="175"/>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68"/>
      <c r="AF34" s="168"/>
      <c r="AG34" s="168"/>
      <c r="AH34" s="168"/>
      <c r="AI34" s="20"/>
      <c r="AJ34" s="20"/>
      <c r="AK34" s="20"/>
      <c r="AL34" s="20"/>
      <c r="AM34" s="20"/>
      <c r="AN34" s="20"/>
      <c r="AO34" s="20"/>
      <c r="AQ34" s="293"/>
      <c r="AS34" s="293"/>
    </row>
    <row r="35" spans="1:45">
      <c r="A35" s="175"/>
      <c r="B35" s="175"/>
      <c r="C35" s="175"/>
      <c r="D35" s="175"/>
      <c r="E35" s="175">
        <v>701</v>
      </c>
      <c r="F35" s="175"/>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68"/>
      <c r="AF35" s="168"/>
      <c r="AG35" s="168"/>
      <c r="AH35" s="168"/>
      <c r="AI35" s="20"/>
      <c r="AJ35" s="20"/>
      <c r="AK35" s="20"/>
      <c r="AL35" s="20"/>
      <c r="AM35" s="20"/>
      <c r="AN35" s="20"/>
      <c r="AO35" s="20"/>
      <c r="AQ35" s="293"/>
      <c r="AS35" s="293"/>
    </row>
    <row r="36" spans="1:45">
      <c r="A36" s="175"/>
      <c r="B36" s="175"/>
      <c r="C36" s="175"/>
      <c r="D36" s="175"/>
      <c r="E36" s="175">
        <v>763</v>
      </c>
      <c r="F36" s="175"/>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68"/>
      <c r="AF36" s="168"/>
      <c r="AG36" s="168"/>
      <c r="AH36" s="168"/>
      <c r="AI36" s="20"/>
      <c r="AJ36" s="20"/>
      <c r="AK36" s="20"/>
      <c r="AL36" s="20"/>
      <c r="AM36" s="20"/>
      <c r="AN36" s="20"/>
      <c r="AO36" s="20"/>
      <c r="AQ36" s="293"/>
      <c r="AS36" s="293"/>
    </row>
    <row r="37" spans="1:45">
      <c r="A37" s="168"/>
      <c r="B37" s="168"/>
      <c r="C37" s="168"/>
      <c r="D37" s="168"/>
      <c r="E37" s="175">
        <v>791</v>
      </c>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68"/>
      <c r="AF37" s="168"/>
      <c r="AG37" s="168"/>
      <c r="AH37" s="168"/>
      <c r="AI37" s="20"/>
      <c r="AJ37" s="20"/>
      <c r="AK37" s="20"/>
      <c r="AL37" s="20"/>
      <c r="AM37" s="20"/>
      <c r="AN37" s="20"/>
      <c r="AO37" s="20"/>
      <c r="AQ37" s="293"/>
      <c r="AS37" s="293"/>
    </row>
    <row r="38" spans="1:45">
      <c r="A38" s="168"/>
      <c r="B38" s="168"/>
      <c r="C38" s="168"/>
      <c r="D38" s="168"/>
      <c r="E38" s="175">
        <v>823</v>
      </c>
      <c r="F38" s="175"/>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68"/>
      <c r="AF38" s="168"/>
      <c r="AG38" s="168"/>
      <c r="AH38" s="168"/>
      <c r="AI38" s="20"/>
      <c r="AJ38" s="20"/>
      <c r="AK38" s="20"/>
      <c r="AL38" s="20"/>
      <c r="AM38" s="20"/>
      <c r="AN38" s="20"/>
      <c r="AO38" s="20"/>
      <c r="AQ38" s="293"/>
      <c r="AS38" s="293"/>
    </row>
    <row r="39" spans="1:45">
      <c r="A39" s="168"/>
      <c r="B39" s="168"/>
      <c r="C39" s="168"/>
      <c r="D39" s="168"/>
      <c r="E39" s="175"/>
      <c r="F39" s="175"/>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68"/>
      <c r="AF39" s="168"/>
      <c r="AG39" s="168"/>
      <c r="AH39" s="168"/>
      <c r="AI39" s="20"/>
      <c r="AJ39" s="20"/>
      <c r="AK39" s="20"/>
      <c r="AL39" s="20"/>
      <c r="AM39" s="20"/>
      <c r="AN39" s="20"/>
      <c r="AO39" s="20"/>
      <c r="AQ39" s="293"/>
      <c r="AS39" s="293"/>
    </row>
    <row r="40" spans="1:45">
      <c r="A40" s="168"/>
      <c r="B40" s="168"/>
      <c r="C40" s="168"/>
      <c r="D40" s="168"/>
      <c r="E40" s="175"/>
      <c r="F40" s="175"/>
      <c r="G40" s="175"/>
      <c r="H40" s="175"/>
      <c r="I40" s="175"/>
      <c r="J40" s="175"/>
      <c r="K40" s="175"/>
      <c r="L40" s="175"/>
      <c r="M40" s="175"/>
      <c r="N40" s="175"/>
      <c r="O40" s="175"/>
      <c r="P40" s="175"/>
      <c r="Q40" s="175"/>
      <c r="R40" s="175"/>
      <c r="S40" s="175"/>
      <c r="T40" s="175"/>
      <c r="U40" s="175"/>
      <c r="V40" s="175"/>
      <c r="W40" s="175"/>
      <c r="X40" s="175"/>
      <c r="Y40" s="175"/>
      <c r="Z40" s="175"/>
      <c r="AA40" s="175"/>
      <c r="AB40" s="175"/>
      <c r="AC40" s="175"/>
      <c r="AD40" s="175"/>
      <c r="AE40" s="168"/>
      <c r="AF40" s="168"/>
      <c r="AG40" s="168"/>
      <c r="AH40" s="168"/>
      <c r="AI40" s="20"/>
      <c r="AJ40" s="20"/>
      <c r="AK40" s="20"/>
      <c r="AL40" s="20"/>
      <c r="AM40" s="20"/>
      <c r="AN40" s="20"/>
      <c r="AO40" s="20"/>
      <c r="AQ40" s="293"/>
      <c r="AS40" s="293"/>
    </row>
    <row r="41" spans="1:45">
      <c r="A41" s="168"/>
      <c r="B41" s="168"/>
      <c r="C41" s="168"/>
      <c r="D41" s="168"/>
      <c r="E41" s="175"/>
      <c r="F41" s="175"/>
      <c r="G41" s="175"/>
      <c r="H41" s="175"/>
      <c r="I41" s="175"/>
      <c r="J41" s="175"/>
      <c r="K41" s="175"/>
      <c r="L41" s="175"/>
      <c r="M41" s="175"/>
      <c r="N41" s="175"/>
      <c r="O41" s="175"/>
      <c r="P41" s="175"/>
      <c r="Q41" s="175"/>
      <c r="R41" s="175"/>
      <c r="S41" s="175"/>
      <c r="T41" s="175"/>
      <c r="U41" s="175"/>
      <c r="V41" s="175"/>
      <c r="W41" s="175"/>
      <c r="X41" s="175"/>
      <c r="Y41" s="175"/>
      <c r="Z41" s="175"/>
      <c r="AA41" s="175"/>
      <c r="AB41" s="175"/>
      <c r="AC41" s="175"/>
      <c r="AD41" s="175"/>
      <c r="AE41" s="168"/>
      <c r="AF41" s="168"/>
      <c r="AG41" s="168"/>
      <c r="AH41" s="168"/>
      <c r="AI41" s="20"/>
      <c r="AJ41" s="20"/>
      <c r="AK41" s="20"/>
      <c r="AL41" s="20"/>
      <c r="AM41" s="20"/>
      <c r="AN41" s="20"/>
      <c r="AO41" s="20"/>
      <c r="AS41" s="293"/>
    </row>
    <row r="42" spans="1:45">
      <c r="A42" s="168"/>
      <c r="B42" s="168"/>
      <c r="C42" s="168"/>
      <c r="D42" s="168"/>
      <c r="E42" s="175"/>
      <c r="F42" s="175"/>
      <c r="G42" s="175"/>
      <c r="H42" s="175"/>
      <c r="I42" s="175"/>
      <c r="J42" s="175"/>
      <c r="K42" s="175"/>
      <c r="L42" s="175"/>
      <c r="M42" s="175"/>
      <c r="N42" s="175"/>
      <c r="O42" s="175"/>
      <c r="P42" s="175"/>
      <c r="Q42" s="175"/>
      <c r="R42" s="175"/>
      <c r="S42" s="175"/>
      <c r="T42" s="175"/>
      <c r="U42" s="175"/>
      <c r="V42" s="175"/>
      <c r="W42" s="175"/>
      <c r="X42" s="175"/>
      <c r="Y42" s="175"/>
      <c r="Z42" s="175"/>
      <c r="AA42" s="175"/>
      <c r="AB42" s="175"/>
      <c r="AC42" s="175"/>
      <c r="AD42" s="175"/>
      <c r="AE42" s="168"/>
      <c r="AF42" s="168"/>
      <c r="AG42" s="168"/>
      <c r="AH42" s="168"/>
      <c r="AI42" s="20"/>
      <c r="AJ42" s="20"/>
      <c r="AK42" s="20"/>
      <c r="AL42" s="20"/>
      <c r="AM42" s="20"/>
      <c r="AN42" s="20"/>
      <c r="AO42" s="20"/>
      <c r="AS42" s="293"/>
    </row>
    <row r="43" spans="1:45">
      <c r="A43" s="168"/>
      <c r="B43" s="168"/>
      <c r="C43" s="168"/>
      <c r="D43" s="168"/>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5"/>
      <c r="AD43" s="175"/>
      <c r="AE43" s="168"/>
      <c r="AF43" s="168"/>
      <c r="AG43" s="168"/>
      <c r="AH43" s="168"/>
      <c r="AI43" s="20"/>
      <c r="AJ43" s="20"/>
      <c r="AK43" s="20"/>
      <c r="AL43" s="20"/>
      <c r="AM43" s="20"/>
      <c r="AN43" s="20"/>
      <c r="AO43" s="20"/>
    </row>
    <row r="44" spans="1:45">
      <c r="A44" s="168"/>
      <c r="B44" s="168"/>
      <c r="C44" s="168"/>
      <c r="D44" s="168"/>
      <c r="E44" s="175"/>
      <c r="F44" s="175"/>
      <c r="G44" s="175"/>
      <c r="H44" s="175"/>
      <c r="I44" s="175"/>
      <c r="J44" s="175"/>
      <c r="K44" s="175"/>
      <c r="L44" s="175"/>
      <c r="M44" s="175"/>
      <c r="N44" s="175"/>
      <c r="O44" s="175"/>
      <c r="P44" s="175"/>
      <c r="Q44" s="175"/>
      <c r="R44" s="175"/>
      <c r="S44" s="175"/>
      <c r="T44" s="175"/>
      <c r="U44" s="175"/>
      <c r="V44" s="175"/>
      <c r="W44" s="175"/>
      <c r="X44" s="175"/>
      <c r="Y44" s="175"/>
      <c r="Z44" s="175"/>
      <c r="AA44" s="175"/>
      <c r="AB44" s="175"/>
      <c r="AC44" s="175"/>
      <c r="AD44" s="175"/>
      <c r="AE44" s="168"/>
      <c r="AF44" s="168"/>
      <c r="AG44" s="168"/>
      <c r="AH44" s="168"/>
      <c r="AI44" s="20"/>
      <c r="AJ44" s="20"/>
      <c r="AK44" s="20"/>
      <c r="AL44" s="20"/>
      <c r="AM44" s="20"/>
      <c r="AN44" s="20"/>
      <c r="AO44" s="20"/>
    </row>
    <row r="45" spans="1:45">
      <c r="A45" s="168"/>
      <c r="B45" s="168"/>
      <c r="C45" s="168"/>
      <c r="D45" s="168"/>
      <c r="E45" s="175"/>
      <c r="F45" s="175"/>
      <c r="G45" s="175"/>
      <c r="H45" s="175"/>
      <c r="I45" s="175"/>
      <c r="J45" s="175"/>
      <c r="K45" s="175"/>
      <c r="L45" s="175"/>
      <c r="M45" s="175"/>
      <c r="N45" s="175"/>
      <c r="O45" s="175"/>
      <c r="P45" s="175"/>
      <c r="Q45" s="175"/>
      <c r="R45" s="175"/>
      <c r="S45" s="175"/>
      <c r="T45" s="175"/>
      <c r="U45" s="175"/>
      <c r="V45" s="175"/>
      <c r="W45" s="175"/>
      <c r="X45" s="175"/>
      <c r="Y45" s="175"/>
      <c r="Z45" s="175"/>
      <c r="AA45" s="175"/>
      <c r="AB45" s="175"/>
      <c r="AC45" s="175"/>
      <c r="AD45" s="175"/>
      <c r="AE45" s="168"/>
      <c r="AF45" s="168"/>
      <c r="AG45" s="168"/>
      <c r="AH45" s="168"/>
      <c r="AI45" s="20"/>
      <c r="AJ45" s="20"/>
      <c r="AK45" s="20"/>
      <c r="AL45" s="20"/>
      <c r="AM45" s="20"/>
      <c r="AN45" s="20"/>
      <c r="AO45" s="20"/>
    </row>
    <row r="46" spans="1:45">
      <c r="A46" s="168"/>
      <c r="B46" s="168"/>
      <c r="C46" s="168"/>
      <c r="D46" s="168"/>
      <c r="E46" s="175"/>
      <c r="F46" s="175"/>
      <c r="G46" s="175"/>
      <c r="H46" s="175"/>
      <c r="I46" s="175"/>
      <c r="J46" s="175"/>
      <c r="K46" s="175"/>
      <c r="L46" s="175"/>
      <c r="M46" s="175"/>
      <c r="N46" s="175"/>
      <c r="O46" s="175"/>
      <c r="P46" s="175"/>
      <c r="Q46" s="175"/>
      <c r="R46" s="175"/>
      <c r="S46" s="175"/>
      <c r="T46" s="175"/>
      <c r="U46" s="175"/>
      <c r="V46" s="175"/>
      <c r="W46" s="175"/>
      <c r="X46" s="175"/>
      <c r="Y46" s="175"/>
      <c r="Z46" s="175"/>
      <c r="AA46" s="175"/>
      <c r="AB46" s="175"/>
      <c r="AC46" s="175"/>
      <c r="AD46" s="175"/>
      <c r="AE46" s="168"/>
      <c r="AF46" s="168"/>
      <c r="AG46" s="168"/>
      <c r="AH46" s="168"/>
      <c r="AI46" s="20"/>
      <c r="AJ46" s="20"/>
      <c r="AK46" s="20"/>
      <c r="AL46" s="20"/>
      <c r="AM46" s="20"/>
      <c r="AN46" s="20"/>
      <c r="AO46" s="20"/>
    </row>
    <row r="47" spans="1:45">
      <c r="A47" s="168"/>
      <c r="B47" s="168"/>
      <c r="C47" s="168"/>
      <c r="D47" s="168"/>
      <c r="E47" s="175"/>
      <c r="F47" s="175"/>
      <c r="G47" s="175"/>
      <c r="H47" s="175"/>
      <c r="I47" s="175"/>
      <c r="J47" s="175"/>
      <c r="K47" s="175"/>
      <c r="L47" s="175"/>
      <c r="M47" s="175"/>
      <c r="N47" s="175"/>
      <c r="O47" s="175"/>
      <c r="P47" s="175"/>
      <c r="Q47" s="175"/>
      <c r="R47" s="175"/>
      <c r="S47" s="175"/>
      <c r="T47" s="175"/>
      <c r="U47" s="175"/>
      <c r="V47" s="175"/>
      <c r="W47" s="175"/>
      <c r="X47" s="175"/>
      <c r="Y47" s="175"/>
      <c r="Z47" s="175"/>
      <c r="AA47" s="175"/>
      <c r="AB47" s="175"/>
      <c r="AC47" s="175"/>
      <c r="AD47" s="175"/>
      <c r="AE47" s="168"/>
      <c r="AF47" s="168"/>
      <c r="AG47" s="168"/>
      <c r="AH47" s="168"/>
      <c r="AI47" s="20"/>
      <c r="AJ47" s="20"/>
      <c r="AK47" s="20"/>
      <c r="AL47" s="20"/>
      <c r="AM47" s="20"/>
      <c r="AN47" s="20"/>
      <c r="AO47" s="20"/>
    </row>
    <row r="48" spans="1:45">
      <c r="A48" s="168"/>
      <c r="B48" s="168"/>
      <c r="C48" s="168"/>
      <c r="D48" s="168"/>
      <c r="E48" s="175"/>
      <c r="F48" s="175"/>
      <c r="G48" s="175"/>
      <c r="H48" s="175"/>
      <c r="I48" s="175"/>
      <c r="J48" s="175"/>
      <c r="K48" s="175"/>
      <c r="L48" s="175"/>
      <c r="M48" s="175"/>
      <c r="N48" s="175"/>
      <c r="O48" s="175"/>
      <c r="P48" s="175"/>
      <c r="Q48" s="175"/>
      <c r="R48" s="175"/>
      <c r="S48" s="175"/>
      <c r="T48" s="175"/>
      <c r="U48" s="175"/>
      <c r="V48" s="175"/>
      <c r="W48" s="175"/>
      <c r="X48" s="175"/>
      <c r="Y48" s="175"/>
      <c r="Z48" s="175"/>
      <c r="AA48" s="175"/>
      <c r="AB48" s="175"/>
      <c r="AC48" s="175"/>
      <c r="AD48" s="175"/>
      <c r="AE48" s="168"/>
      <c r="AF48" s="168"/>
      <c r="AG48" s="168"/>
      <c r="AH48" s="168"/>
      <c r="AI48" s="20"/>
      <c r="AJ48" s="20"/>
      <c r="AK48" s="20"/>
      <c r="AL48" s="20"/>
      <c r="AM48" s="20"/>
      <c r="AN48" s="20"/>
      <c r="AO48" s="20"/>
    </row>
    <row r="49" spans="1:41">
      <c r="A49" s="168"/>
      <c r="B49" s="168"/>
      <c r="C49" s="168"/>
      <c r="D49" s="168"/>
      <c r="E49" s="175"/>
      <c r="F49" s="175"/>
      <c r="G49" s="175"/>
      <c r="H49" s="175"/>
      <c r="I49" s="175"/>
      <c r="J49" s="175"/>
      <c r="K49" s="175"/>
      <c r="L49" s="175"/>
      <c r="M49" s="175"/>
      <c r="N49" s="175"/>
      <c r="O49" s="175"/>
      <c r="P49" s="175"/>
      <c r="Q49" s="175"/>
      <c r="R49" s="175"/>
      <c r="S49" s="175"/>
      <c r="T49" s="175"/>
      <c r="U49" s="175"/>
      <c r="V49" s="175"/>
      <c r="W49" s="175"/>
      <c r="X49" s="175"/>
      <c r="Y49" s="175"/>
      <c r="Z49" s="175"/>
      <c r="AA49" s="175"/>
      <c r="AB49" s="175"/>
      <c r="AC49" s="175"/>
      <c r="AD49" s="175"/>
      <c r="AE49" s="168"/>
      <c r="AF49" s="168"/>
      <c r="AG49" s="168"/>
      <c r="AH49" s="168"/>
      <c r="AI49" s="20"/>
      <c r="AJ49" s="20"/>
      <c r="AK49" s="20"/>
      <c r="AL49" s="20"/>
      <c r="AM49" s="20"/>
      <c r="AN49" s="20"/>
      <c r="AO49" s="20"/>
    </row>
    <row r="50" spans="1:41">
      <c r="A50" s="168"/>
      <c r="B50" s="168"/>
      <c r="C50" s="168"/>
      <c r="D50" s="168"/>
      <c r="E50" s="175"/>
      <c r="F50" s="175"/>
      <c r="G50" s="175"/>
      <c r="H50" s="175"/>
      <c r="I50" s="175"/>
      <c r="J50" s="175"/>
      <c r="K50" s="175"/>
      <c r="L50" s="175"/>
      <c r="M50" s="175"/>
      <c r="N50" s="175"/>
      <c r="O50" s="175"/>
      <c r="P50" s="175"/>
      <c r="Q50" s="175"/>
      <c r="R50" s="175"/>
      <c r="S50" s="175"/>
      <c r="T50" s="175"/>
      <c r="U50" s="175"/>
      <c r="V50" s="175"/>
      <c r="W50" s="175"/>
      <c r="X50" s="175"/>
      <c r="Y50" s="175"/>
      <c r="Z50" s="175"/>
      <c r="AA50" s="175"/>
      <c r="AB50" s="175"/>
      <c r="AC50" s="175"/>
      <c r="AD50" s="175"/>
      <c r="AE50" s="168"/>
      <c r="AF50" s="168"/>
      <c r="AG50" s="168"/>
      <c r="AH50" s="168"/>
      <c r="AI50" s="20"/>
      <c r="AJ50" s="20"/>
      <c r="AK50" s="20"/>
      <c r="AL50" s="20"/>
      <c r="AM50" s="20"/>
      <c r="AN50" s="20"/>
      <c r="AO50" s="20"/>
    </row>
    <row r="51" spans="1:41">
      <c r="A51" s="168"/>
      <c r="B51" s="168"/>
      <c r="C51" s="168"/>
      <c r="D51" s="168"/>
      <c r="E51" s="175"/>
      <c r="F51" s="175"/>
      <c r="G51" s="175"/>
      <c r="H51" s="175"/>
      <c r="I51" s="175"/>
      <c r="J51" s="175"/>
      <c r="K51" s="175"/>
      <c r="L51" s="175"/>
      <c r="M51" s="175"/>
      <c r="N51" s="175"/>
      <c r="O51" s="175"/>
      <c r="P51" s="175"/>
      <c r="Q51" s="175"/>
      <c r="R51" s="175"/>
      <c r="S51" s="175"/>
      <c r="T51" s="175"/>
      <c r="U51" s="175"/>
      <c r="V51" s="175"/>
      <c r="W51" s="175"/>
      <c r="X51" s="175"/>
      <c r="Y51" s="175"/>
      <c r="Z51" s="175"/>
      <c r="AA51" s="175"/>
      <c r="AB51" s="175"/>
      <c r="AC51" s="175"/>
      <c r="AD51" s="175"/>
      <c r="AE51" s="168"/>
      <c r="AF51" s="168"/>
      <c r="AG51" s="168"/>
      <c r="AH51" s="168"/>
      <c r="AI51" s="20"/>
      <c r="AJ51" s="20"/>
      <c r="AK51" s="20"/>
      <c r="AL51" s="20"/>
      <c r="AM51" s="20"/>
      <c r="AN51" s="20"/>
      <c r="AO51" s="20"/>
    </row>
    <row r="52" spans="1:41">
      <c r="A52" s="168"/>
      <c r="B52" s="168"/>
      <c r="C52" s="168"/>
      <c r="D52" s="168"/>
      <c r="E52" s="175"/>
      <c r="F52" s="175"/>
      <c r="G52" s="175"/>
      <c r="H52" s="175"/>
      <c r="I52" s="175"/>
      <c r="J52" s="175"/>
      <c r="K52" s="175"/>
      <c r="L52" s="175"/>
      <c r="M52" s="175"/>
      <c r="N52" s="175"/>
      <c r="O52" s="175"/>
      <c r="P52" s="175"/>
      <c r="Q52" s="175"/>
      <c r="R52" s="175"/>
      <c r="S52" s="175"/>
      <c r="T52" s="175"/>
      <c r="U52" s="175"/>
      <c r="V52" s="175"/>
      <c r="W52" s="175"/>
      <c r="X52" s="175"/>
      <c r="Y52" s="175"/>
      <c r="Z52" s="175"/>
      <c r="AA52" s="175"/>
      <c r="AB52" s="175"/>
      <c r="AC52" s="175"/>
      <c r="AD52" s="175"/>
      <c r="AE52" s="168"/>
      <c r="AF52" s="168"/>
      <c r="AG52" s="168"/>
      <c r="AH52" s="168"/>
      <c r="AI52" s="20"/>
      <c r="AJ52" s="20"/>
      <c r="AK52" s="20"/>
      <c r="AL52" s="20"/>
      <c r="AM52" s="20"/>
      <c r="AN52" s="20"/>
      <c r="AO52" s="20"/>
    </row>
    <row r="53" spans="1:41">
      <c r="A53" s="168"/>
      <c r="B53" s="168"/>
      <c r="C53" s="168"/>
      <c r="D53" s="168"/>
      <c r="E53" s="175"/>
      <c r="F53" s="175"/>
      <c r="G53" s="175"/>
      <c r="H53" s="175"/>
      <c r="I53" s="175"/>
      <c r="J53" s="175"/>
      <c r="K53" s="175"/>
      <c r="L53" s="175"/>
      <c r="M53" s="175"/>
      <c r="N53" s="175"/>
      <c r="O53" s="175"/>
      <c r="P53" s="175"/>
      <c r="Q53" s="175"/>
      <c r="R53" s="175"/>
      <c r="S53" s="175"/>
      <c r="T53" s="175"/>
      <c r="U53" s="175"/>
      <c r="V53" s="175"/>
      <c r="W53" s="175"/>
      <c r="X53" s="175"/>
      <c r="Y53" s="175"/>
      <c r="Z53" s="175"/>
      <c r="AA53" s="175"/>
      <c r="AB53" s="175"/>
      <c r="AC53" s="175"/>
      <c r="AD53" s="175"/>
      <c r="AE53" s="168"/>
      <c r="AF53" s="168"/>
      <c r="AG53" s="168"/>
      <c r="AH53" s="168"/>
      <c r="AI53" s="20"/>
      <c r="AJ53" s="20"/>
      <c r="AK53" s="20"/>
      <c r="AL53" s="20"/>
      <c r="AM53" s="20"/>
      <c r="AN53" s="20"/>
      <c r="AO53" s="20"/>
    </row>
    <row r="54" spans="1:41">
      <c r="A54" s="168"/>
      <c r="B54" s="168"/>
      <c r="C54" s="168"/>
      <c r="D54" s="168"/>
      <c r="E54" s="175"/>
      <c r="F54" s="175"/>
      <c r="G54" s="175"/>
      <c r="H54" s="175"/>
      <c r="I54" s="175"/>
      <c r="J54" s="175"/>
      <c r="K54" s="175"/>
      <c r="L54" s="175"/>
      <c r="M54" s="175"/>
      <c r="N54" s="175"/>
      <c r="O54" s="175"/>
      <c r="P54" s="175"/>
      <c r="Q54" s="175"/>
      <c r="R54" s="175"/>
      <c r="S54" s="175"/>
      <c r="T54" s="175"/>
      <c r="U54" s="175"/>
      <c r="V54" s="175"/>
      <c r="W54" s="175"/>
      <c r="X54" s="175"/>
      <c r="Y54" s="175"/>
      <c r="Z54" s="175"/>
      <c r="AA54" s="175"/>
      <c r="AB54" s="175"/>
      <c r="AC54" s="175"/>
      <c r="AD54" s="175"/>
      <c r="AE54" s="168"/>
      <c r="AF54" s="168"/>
      <c r="AG54" s="168"/>
      <c r="AH54" s="168"/>
      <c r="AI54" s="20"/>
      <c r="AJ54" s="20"/>
      <c r="AK54" s="20"/>
      <c r="AL54" s="20"/>
      <c r="AM54" s="20"/>
      <c r="AN54" s="20"/>
      <c r="AO54" s="20"/>
    </row>
    <row r="55" spans="1:41">
      <c r="A55" s="168"/>
      <c r="B55" s="168"/>
      <c r="C55" s="168"/>
      <c r="D55" s="168"/>
      <c r="E55" s="175"/>
      <c r="F55" s="175"/>
      <c r="G55" s="175"/>
      <c r="H55" s="175"/>
      <c r="I55" s="175"/>
      <c r="J55" s="175"/>
      <c r="K55" s="175"/>
      <c r="L55" s="175"/>
      <c r="M55" s="175"/>
      <c r="N55" s="175"/>
      <c r="O55" s="175"/>
      <c r="P55" s="175"/>
      <c r="Q55" s="175"/>
      <c r="R55" s="175"/>
      <c r="S55" s="175"/>
      <c r="T55" s="175"/>
      <c r="U55" s="175"/>
      <c r="V55" s="175"/>
      <c r="W55" s="175"/>
      <c r="X55" s="175"/>
      <c r="Y55" s="175"/>
      <c r="Z55" s="175"/>
      <c r="AA55" s="175"/>
      <c r="AB55" s="175"/>
      <c r="AC55" s="175"/>
      <c r="AD55" s="175"/>
      <c r="AE55" s="168"/>
      <c r="AF55" s="168"/>
      <c r="AG55" s="168"/>
      <c r="AH55" s="168"/>
      <c r="AI55" s="20"/>
      <c r="AJ55" s="20"/>
      <c r="AK55" s="20"/>
      <c r="AL55" s="20"/>
      <c r="AM55" s="20"/>
      <c r="AN55" s="20"/>
      <c r="AO55" s="20"/>
    </row>
    <row r="56" spans="1:41">
      <c r="A56" s="168"/>
      <c r="B56" s="168"/>
      <c r="C56" s="168"/>
      <c r="D56" s="168"/>
      <c r="E56" s="175"/>
      <c r="F56" s="175"/>
      <c r="G56" s="175"/>
      <c r="H56" s="175"/>
      <c r="I56" s="175"/>
      <c r="J56" s="175"/>
      <c r="K56" s="175"/>
      <c r="L56" s="175"/>
      <c r="M56" s="175"/>
      <c r="N56" s="175"/>
      <c r="O56" s="175"/>
      <c r="P56" s="175"/>
      <c r="Q56" s="175"/>
      <c r="R56" s="175"/>
      <c r="S56" s="175"/>
      <c r="T56" s="175"/>
      <c r="U56" s="175"/>
      <c r="V56" s="175"/>
      <c r="W56" s="175"/>
      <c r="X56" s="175"/>
      <c r="Y56" s="175"/>
      <c r="Z56" s="175"/>
      <c r="AA56" s="175"/>
      <c r="AB56" s="175"/>
      <c r="AC56" s="175"/>
      <c r="AD56" s="175"/>
      <c r="AE56" s="168"/>
      <c r="AF56" s="168"/>
      <c r="AG56" s="168"/>
      <c r="AH56" s="168"/>
      <c r="AI56" s="20"/>
      <c r="AJ56" s="20"/>
      <c r="AK56" s="20"/>
      <c r="AL56" s="20"/>
      <c r="AM56" s="20"/>
      <c r="AN56" s="20"/>
      <c r="AO56" s="20"/>
    </row>
    <row r="57" spans="1:41">
      <c r="A57" s="168"/>
      <c r="B57" s="168"/>
      <c r="C57" s="168"/>
      <c r="D57" s="168"/>
      <c r="E57" s="175"/>
      <c r="F57" s="175"/>
      <c r="G57" s="175"/>
      <c r="H57" s="175"/>
      <c r="I57" s="175"/>
      <c r="J57" s="175"/>
      <c r="K57" s="175"/>
      <c r="L57" s="175"/>
      <c r="M57" s="175"/>
      <c r="N57" s="175"/>
      <c r="O57" s="175"/>
      <c r="P57" s="175"/>
      <c r="Q57" s="175"/>
      <c r="R57" s="175"/>
      <c r="S57" s="175"/>
      <c r="T57" s="175"/>
      <c r="U57" s="175"/>
      <c r="V57" s="175"/>
      <c r="W57" s="175"/>
      <c r="X57" s="175"/>
      <c r="Y57" s="175"/>
      <c r="Z57" s="175"/>
      <c r="AA57" s="175"/>
      <c r="AB57" s="175"/>
      <c r="AC57" s="175"/>
      <c r="AD57" s="175"/>
      <c r="AE57" s="168"/>
      <c r="AF57" s="168"/>
      <c r="AG57" s="168"/>
      <c r="AH57" s="168"/>
      <c r="AI57" s="20"/>
      <c r="AJ57" s="20"/>
      <c r="AK57" s="20"/>
      <c r="AL57" s="20"/>
      <c r="AM57" s="20"/>
      <c r="AN57" s="20"/>
      <c r="AO57" s="20"/>
    </row>
    <row r="58" spans="1:41">
      <c r="A58" s="168"/>
      <c r="B58" s="168"/>
      <c r="C58" s="168"/>
      <c r="D58" s="168"/>
      <c r="E58" s="175"/>
      <c r="F58" s="175"/>
      <c r="G58" s="175"/>
      <c r="H58" s="175"/>
      <c r="I58" s="175"/>
      <c r="J58" s="175"/>
      <c r="K58" s="175"/>
      <c r="L58" s="175"/>
      <c r="M58" s="175"/>
      <c r="N58" s="175"/>
      <c r="O58" s="175"/>
      <c r="P58" s="175"/>
      <c r="Q58" s="175"/>
      <c r="R58" s="175"/>
      <c r="S58" s="175"/>
      <c r="T58" s="175"/>
      <c r="U58" s="175"/>
      <c r="V58" s="175"/>
      <c r="W58" s="175"/>
      <c r="X58" s="175"/>
      <c r="Y58" s="175"/>
      <c r="Z58" s="175"/>
      <c r="AA58" s="175"/>
      <c r="AB58" s="175"/>
      <c r="AC58" s="175"/>
      <c r="AD58" s="175"/>
      <c r="AE58" s="168"/>
      <c r="AF58" s="168"/>
      <c r="AG58" s="168"/>
      <c r="AH58" s="168"/>
      <c r="AI58" s="20"/>
      <c r="AJ58" s="20"/>
      <c r="AK58" s="20"/>
      <c r="AL58" s="20"/>
      <c r="AM58" s="20"/>
      <c r="AN58" s="20"/>
      <c r="AO58" s="20"/>
    </row>
    <row r="59" spans="1:41">
      <c r="A59" s="168"/>
      <c r="B59" s="168"/>
      <c r="C59" s="168"/>
      <c r="D59" s="168"/>
      <c r="E59" s="175"/>
      <c r="F59" s="175"/>
      <c r="G59" s="175"/>
      <c r="H59" s="175"/>
      <c r="I59" s="175"/>
      <c r="J59" s="175"/>
      <c r="K59" s="175"/>
      <c r="L59" s="175"/>
      <c r="M59" s="175"/>
      <c r="N59" s="175"/>
      <c r="O59" s="175"/>
      <c r="P59" s="175"/>
      <c r="Q59" s="175"/>
      <c r="R59" s="175"/>
      <c r="S59" s="175"/>
      <c r="T59" s="175"/>
      <c r="U59" s="175"/>
      <c r="V59" s="175"/>
      <c r="W59" s="175"/>
      <c r="X59" s="175"/>
      <c r="Y59" s="175"/>
      <c r="Z59" s="175"/>
      <c r="AA59" s="175"/>
      <c r="AB59" s="175"/>
      <c r="AC59" s="175"/>
      <c r="AD59" s="175"/>
      <c r="AE59" s="168"/>
      <c r="AF59" s="168"/>
      <c r="AG59" s="168"/>
      <c r="AH59" s="168"/>
      <c r="AI59" s="20"/>
      <c r="AJ59" s="20"/>
      <c r="AK59" s="20"/>
      <c r="AL59" s="20"/>
      <c r="AM59" s="20"/>
      <c r="AN59" s="20"/>
      <c r="AO59" s="20"/>
    </row>
    <row r="60" spans="1:41">
      <c r="A60" s="168"/>
      <c r="B60" s="168"/>
      <c r="C60" s="168"/>
      <c r="D60" s="168"/>
      <c r="E60" s="175"/>
      <c r="F60" s="175"/>
      <c r="G60" s="175"/>
      <c r="H60" s="175"/>
      <c r="I60" s="175"/>
      <c r="J60" s="175"/>
      <c r="K60" s="175"/>
      <c r="L60" s="175"/>
      <c r="M60" s="175"/>
      <c r="N60" s="175"/>
      <c r="O60" s="175"/>
      <c r="P60" s="175"/>
      <c r="Q60" s="175"/>
      <c r="R60" s="175"/>
      <c r="S60" s="175"/>
      <c r="T60" s="175"/>
      <c r="U60" s="175"/>
      <c r="V60" s="175"/>
      <c r="W60" s="175"/>
      <c r="X60" s="175"/>
      <c r="Y60" s="175"/>
      <c r="Z60" s="175"/>
      <c r="AA60" s="175"/>
      <c r="AB60" s="175"/>
      <c r="AC60" s="175"/>
      <c r="AD60" s="175"/>
      <c r="AE60" s="168"/>
      <c r="AF60" s="168"/>
      <c r="AG60" s="168"/>
      <c r="AH60" s="168"/>
      <c r="AI60" s="20"/>
      <c r="AJ60" s="20"/>
      <c r="AK60" s="20"/>
      <c r="AL60" s="20"/>
      <c r="AM60" s="20"/>
      <c r="AN60" s="20"/>
      <c r="AO60" s="20"/>
    </row>
    <row r="61" spans="1:41">
      <c r="A61" s="168"/>
      <c r="B61" s="168"/>
      <c r="C61" s="168"/>
      <c r="D61" s="168"/>
      <c r="E61" s="175"/>
      <c r="F61" s="175"/>
      <c r="G61" s="175"/>
      <c r="H61" s="175"/>
      <c r="I61" s="175"/>
      <c r="J61" s="175"/>
      <c r="K61" s="175"/>
      <c r="L61" s="175"/>
      <c r="M61" s="175"/>
      <c r="N61" s="175"/>
      <c r="O61" s="175"/>
      <c r="P61" s="175"/>
      <c r="Q61" s="175"/>
      <c r="R61" s="175"/>
      <c r="S61" s="175"/>
      <c r="T61" s="175"/>
      <c r="U61" s="175"/>
      <c r="V61" s="175"/>
      <c r="W61" s="175"/>
      <c r="X61" s="175"/>
      <c r="Y61" s="175"/>
      <c r="Z61" s="175"/>
      <c r="AA61" s="175"/>
      <c r="AB61" s="175"/>
      <c r="AC61" s="175"/>
      <c r="AD61" s="175"/>
      <c r="AE61" s="168"/>
      <c r="AF61" s="168"/>
      <c r="AG61" s="168"/>
      <c r="AH61" s="168"/>
      <c r="AI61" s="20"/>
      <c r="AJ61" s="20"/>
      <c r="AK61" s="20"/>
      <c r="AL61" s="20"/>
      <c r="AM61" s="20"/>
      <c r="AN61" s="20"/>
      <c r="AO61" s="20"/>
    </row>
    <row r="62" spans="1:41">
      <c r="A62" s="168"/>
      <c r="B62" s="168"/>
      <c r="C62" s="168"/>
      <c r="D62" s="168"/>
      <c r="E62" s="175"/>
      <c r="F62" s="175"/>
      <c r="G62" s="175"/>
      <c r="H62" s="175"/>
      <c r="I62" s="175"/>
      <c r="J62" s="175"/>
      <c r="K62" s="175"/>
      <c r="L62" s="175"/>
      <c r="M62" s="175"/>
      <c r="N62" s="175"/>
      <c r="O62" s="175"/>
      <c r="P62" s="175"/>
      <c r="Q62" s="175"/>
      <c r="R62" s="175"/>
      <c r="S62" s="175"/>
      <c r="T62" s="175"/>
      <c r="U62" s="175"/>
      <c r="V62" s="175"/>
      <c r="W62" s="175"/>
      <c r="X62" s="175"/>
      <c r="Y62" s="175"/>
      <c r="Z62" s="175"/>
      <c r="AA62" s="175"/>
      <c r="AB62" s="175"/>
      <c r="AC62" s="175"/>
      <c r="AD62" s="162"/>
      <c r="AE62" s="162"/>
      <c r="AF62" s="162"/>
      <c r="AG62" s="162"/>
      <c r="AH62" s="162"/>
      <c r="AI62" s="21"/>
      <c r="AJ62" s="21"/>
      <c r="AK62" s="21"/>
      <c r="AL62" s="21"/>
      <c r="AM62" s="21"/>
      <c r="AN62" s="21"/>
      <c r="AO62" s="21"/>
    </row>
    <row r="63" spans="1:41">
      <c r="A63" s="168"/>
      <c r="B63" s="168"/>
      <c r="C63" s="168"/>
      <c r="D63" s="168"/>
      <c r="E63" s="175"/>
      <c r="F63" s="175"/>
      <c r="G63" s="175"/>
      <c r="H63" s="175"/>
      <c r="I63" s="175"/>
      <c r="J63" s="175"/>
      <c r="K63" s="175"/>
      <c r="L63" s="175"/>
      <c r="M63" s="175"/>
      <c r="N63" s="175"/>
      <c r="O63" s="175"/>
      <c r="P63" s="175"/>
      <c r="Q63" s="175"/>
      <c r="R63" s="175"/>
      <c r="S63" s="175"/>
      <c r="T63" s="175"/>
      <c r="U63" s="175"/>
      <c r="V63" s="175"/>
      <c r="W63" s="175"/>
      <c r="X63" s="175"/>
      <c r="Y63" s="175"/>
      <c r="Z63" s="175"/>
      <c r="AA63" s="175"/>
      <c r="AB63" s="175"/>
      <c r="AC63" s="175"/>
      <c r="AD63" s="162"/>
      <c r="AE63" s="162"/>
      <c r="AF63" s="162"/>
      <c r="AG63" s="162"/>
      <c r="AH63" s="162"/>
      <c r="AI63" s="21"/>
      <c r="AJ63" s="21"/>
      <c r="AK63" s="21"/>
      <c r="AL63" s="21"/>
      <c r="AM63" s="21"/>
      <c r="AN63" s="21"/>
      <c r="AO63" s="21"/>
    </row>
    <row r="64" spans="1:41">
      <c r="A64" s="168"/>
      <c r="B64" s="168"/>
      <c r="C64" s="168"/>
      <c r="D64" s="168"/>
      <c r="E64" s="175"/>
      <c r="F64" s="175"/>
      <c r="G64" s="175"/>
      <c r="H64" s="175"/>
      <c r="I64" s="175"/>
      <c r="J64" s="175"/>
      <c r="K64" s="175"/>
      <c r="L64" s="175"/>
      <c r="M64" s="175"/>
      <c r="N64" s="175"/>
      <c r="O64" s="175"/>
      <c r="P64" s="175"/>
      <c r="Q64" s="175"/>
      <c r="R64" s="175"/>
      <c r="S64" s="175"/>
      <c r="T64" s="175"/>
      <c r="U64" s="175"/>
      <c r="V64" s="175"/>
      <c r="W64" s="175"/>
      <c r="X64" s="175"/>
      <c r="Y64" s="175"/>
      <c r="Z64" s="175"/>
      <c r="AA64" s="175"/>
      <c r="AB64" s="175"/>
      <c r="AC64" s="175"/>
      <c r="AD64" s="162"/>
      <c r="AE64" s="162"/>
      <c r="AF64" s="162"/>
      <c r="AG64" s="162"/>
      <c r="AH64" s="162"/>
      <c r="AI64" s="21"/>
      <c r="AJ64" s="21"/>
      <c r="AK64" s="21"/>
      <c r="AL64" s="21"/>
      <c r="AM64" s="21"/>
      <c r="AN64" s="21"/>
      <c r="AO64" s="21"/>
    </row>
    <row r="65" spans="1:41" ht="13.5" thickBot="1">
      <c r="A65" s="168"/>
      <c r="B65" s="168"/>
      <c r="C65" s="168"/>
      <c r="D65" s="168"/>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62"/>
      <c r="AE65" s="162"/>
      <c r="AF65" s="162"/>
      <c r="AG65" s="162"/>
      <c r="AH65" s="162"/>
      <c r="AI65" s="21"/>
      <c r="AJ65" s="21"/>
      <c r="AK65" s="21"/>
      <c r="AL65" s="21"/>
      <c r="AM65" s="21"/>
      <c r="AN65" s="21"/>
      <c r="AO65" s="21"/>
    </row>
    <row r="66" spans="1:41" ht="18">
      <c r="A66" s="168"/>
      <c r="B66" s="185" t="s">
        <v>208</v>
      </c>
      <c r="C66" s="166"/>
      <c r="D66" s="166"/>
      <c r="E66" s="186"/>
      <c r="F66" s="186"/>
      <c r="G66" s="186"/>
      <c r="H66" s="186"/>
      <c r="I66" s="186"/>
      <c r="J66" s="187"/>
      <c r="K66" s="175"/>
      <c r="L66" s="175"/>
      <c r="M66" s="175"/>
      <c r="N66" s="175"/>
      <c r="O66" s="175"/>
      <c r="P66" s="175"/>
      <c r="Q66" s="175"/>
      <c r="R66" s="175"/>
      <c r="S66" s="175"/>
      <c r="T66" s="175"/>
      <c r="U66" s="175"/>
      <c r="V66" s="175"/>
      <c r="W66" s="175"/>
      <c r="X66" s="175"/>
      <c r="Y66" s="175"/>
      <c r="Z66" s="175"/>
      <c r="AA66" s="175"/>
      <c r="AB66" s="175"/>
      <c r="AC66" s="175"/>
      <c r="AD66" s="162"/>
      <c r="AE66" s="162"/>
      <c r="AF66" s="162"/>
      <c r="AG66" s="162"/>
      <c r="AH66" s="162"/>
      <c r="AI66" s="21"/>
      <c r="AJ66" s="21"/>
      <c r="AK66" s="21"/>
      <c r="AL66" s="21"/>
      <c r="AM66" s="21"/>
      <c r="AN66" s="21"/>
      <c r="AO66" s="21"/>
    </row>
    <row r="67" spans="1:41" ht="16.5" thickBot="1">
      <c r="A67" s="168"/>
      <c r="B67" s="830" t="s">
        <v>209</v>
      </c>
      <c r="C67" s="831"/>
      <c r="D67" s="828">
        <v>0</v>
      </c>
      <c r="E67" s="939"/>
      <c r="F67" s="188"/>
      <c r="G67" s="189" t="s">
        <v>210</v>
      </c>
      <c r="H67" s="188"/>
      <c r="I67" s="828">
        <v>0</v>
      </c>
      <c r="J67" s="829"/>
      <c r="K67" s="175"/>
      <c r="L67" s="175"/>
      <c r="M67" s="175"/>
      <c r="N67" s="175"/>
      <c r="O67" s="175"/>
      <c r="P67" s="175"/>
      <c r="Q67" s="175"/>
      <c r="R67" s="175"/>
      <c r="S67" s="175"/>
      <c r="T67" s="175"/>
      <c r="U67" s="175"/>
      <c r="V67" s="175"/>
      <c r="W67" s="175"/>
      <c r="X67" s="175"/>
      <c r="Y67" s="175"/>
      <c r="Z67" s="175"/>
      <c r="AA67" s="175"/>
      <c r="AB67" s="175"/>
      <c r="AC67" s="175"/>
      <c r="AD67" s="162"/>
      <c r="AE67" s="162"/>
      <c r="AF67" s="162"/>
      <c r="AG67" s="162"/>
      <c r="AH67" s="162"/>
      <c r="AI67" s="21"/>
      <c r="AJ67" s="21"/>
      <c r="AK67" s="21"/>
      <c r="AL67" s="21"/>
      <c r="AM67" s="21"/>
      <c r="AN67" s="21"/>
      <c r="AO67" s="21"/>
    </row>
    <row r="68" spans="1:41" s="72" customFormat="1" ht="15.75">
      <c r="A68" s="168"/>
      <c r="B68" s="190"/>
      <c r="C68" s="190"/>
      <c r="D68" s="191"/>
      <c r="E68" s="192"/>
      <c r="F68" s="175"/>
      <c r="G68" s="193"/>
      <c r="H68" s="175"/>
      <c r="I68" s="191"/>
      <c r="J68" s="192"/>
      <c r="K68" s="175"/>
      <c r="L68" s="175"/>
      <c r="M68" s="175"/>
      <c r="N68" s="175"/>
      <c r="O68" s="175"/>
      <c r="P68" s="175"/>
      <c r="Q68" s="175"/>
      <c r="R68" s="175"/>
      <c r="S68" s="175"/>
      <c r="T68" s="175"/>
      <c r="U68" s="175"/>
      <c r="V68" s="175"/>
      <c r="W68" s="175"/>
      <c r="X68" s="175"/>
      <c r="Y68" s="175"/>
      <c r="Z68" s="175"/>
      <c r="AA68" s="175"/>
      <c r="AB68" s="175"/>
      <c r="AC68" s="175"/>
      <c r="AD68" s="162"/>
      <c r="AE68" s="162"/>
      <c r="AF68" s="162"/>
      <c r="AG68" s="162"/>
      <c r="AH68" s="162"/>
      <c r="AI68" s="73"/>
      <c r="AJ68" s="73"/>
      <c r="AK68" s="73"/>
      <c r="AL68" s="73"/>
      <c r="AM68" s="73"/>
      <c r="AN68" s="73"/>
      <c r="AO68" s="73"/>
    </row>
    <row r="69" spans="1:41" ht="18">
      <c r="A69" s="168"/>
      <c r="B69" s="163" t="s">
        <v>165</v>
      </c>
      <c r="C69" s="168"/>
      <c r="D69" s="168"/>
      <c r="E69" s="175"/>
      <c r="F69" s="175"/>
      <c r="G69" s="175"/>
      <c r="H69" s="175"/>
      <c r="I69" s="175"/>
      <c r="J69" s="175"/>
      <c r="K69" s="175"/>
      <c r="L69" s="175"/>
      <c r="M69" s="175"/>
      <c r="N69" s="175"/>
      <c r="O69" s="175"/>
      <c r="P69" s="175"/>
      <c r="Q69" s="175"/>
      <c r="R69" s="175"/>
      <c r="S69" s="175"/>
      <c r="T69" s="175"/>
      <c r="U69" s="175"/>
      <c r="V69" s="175"/>
      <c r="W69" s="175"/>
      <c r="X69" s="175"/>
      <c r="Y69" s="175"/>
      <c r="Z69" s="175"/>
      <c r="AA69" s="175"/>
      <c r="AB69" s="175"/>
      <c r="AC69" s="175"/>
      <c r="AD69" s="162"/>
      <c r="AE69" s="162"/>
      <c r="AF69" s="162"/>
      <c r="AG69" s="162"/>
      <c r="AH69" s="162"/>
      <c r="AI69" s="21"/>
      <c r="AJ69" s="21"/>
      <c r="AK69" s="21"/>
      <c r="AL69" s="21"/>
      <c r="AM69" s="21"/>
      <c r="AN69" s="21"/>
      <c r="AO69" s="21"/>
    </row>
    <row r="70" spans="1:41" ht="13.5" thickBot="1">
      <c r="A70" s="168"/>
      <c r="B70" s="168"/>
      <c r="C70" s="168"/>
      <c r="D70" s="194" t="s">
        <v>178</v>
      </c>
      <c r="E70" s="175"/>
      <c r="F70" s="175"/>
      <c r="G70" s="175"/>
      <c r="H70" s="175"/>
      <c r="I70" s="175"/>
      <c r="J70" s="175"/>
      <c r="K70" s="175"/>
      <c r="L70" s="175"/>
      <c r="M70" s="175"/>
      <c r="N70" s="175"/>
      <c r="O70" s="175"/>
      <c r="P70" s="175"/>
      <c r="Q70" s="175"/>
      <c r="R70" s="175"/>
      <c r="S70" s="175"/>
      <c r="T70" s="175"/>
      <c r="U70" s="175"/>
      <c r="V70" s="175"/>
      <c r="W70" s="175"/>
      <c r="X70" s="175"/>
      <c r="Y70" s="175"/>
      <c r="Z70" s="175"/>
      <c r="AA70" s="175"/>
      <c r="AB70" s="175"/>
      <c r="AC70" s="175"/>
      <c r="AD70" s="162"/>
      <c r="AE70" s="162"/>
      <c r="AF70" s="162"/>
      <c r="AG70" s="162"/>
      <c r="AH70" s="162"/>
      <c r="AI70" s="21"/>
      <c r="AJ70" s="21"/>
      <c r="AK70" s="21"/>
      <c r="AL70" s="21"/>
      <c r="AM70" s="21"/>
      <c r="AN70" s="21"/>
      <c r="AO70" s="21"/>
    </row>
    <row r="71" spans="1:41">
      <c r="A71" s="162"/>
      <c r="B71" s="162"/>
      <c r="C71" s="162"/>
      <c r="D71" s="919" t="s">
        <v>157</v>
      </c>
      <c r="E71" s="920"/>
      <c r="F71" s="920"/>
      <c r="G71" s="921"/>
      <c r="H71" s="840" t="s">
        <v>159</v>
      </c>
      <c r="I71" s="841"/>
      <c r="J71" s="841"/>
      <c r="K71" s="841"/>
      <c r="L71" s="841"/>
      <c r="M71" s="841"/>
      <c r="N71" s="841"/>
      <c r="O71" s="841"/>
      <c r="P71" s="841"/>
      <c r="Q71" s="841"/>
      <c r="R71" s="841"/>
      <c r="S71" s="841"/>
      <c r="T71" s="841"/>
      <c r="U71" s="841"/>
      <c r="V71" s="841"/>
      <c r="W71" s="841"/>
      <c r="X71" s="841"/>
      <c r="Y71" s="841"/>
      <c r="Z71" s="841"/>
      <c r="AA71" s="841"/>
      <c r="AB71" s="841"/>
      <c r="AC71" s="841"/>
      <c r="AD71" s="841"/>
      <c r="AE71" s="842"/>
      <c r="AF71" s="162"/>
      <c r="AG71" s="162"/>
      <c r="AH71" s="162"/>
    </row>
    <row r="72" spans="1:41">
      <c r="A72" s="162"/>
      <c r="B72" s="162"/>
      <c r="C72" s="162"/>
      <c r="D72" s="922"/>
      <c r="E72" s="873"/>
      <c r="F72" s="873"/>
      <c r="G72" s="874"/>
      <c r="H72" s="923"/>
      <c r="I72" s="917"/>
      <c r="J72" s="917"/>
      <c r="K72" s="917"/>
      <c r="L72" s="917"/>
      <c r="M72" s="917"/>
      <c r="N72" s="917"/>
      <c r="O72" s="917"/>
      <c r="P72" s="917"/>
      <c r="Q72" s="917"/>
      <c r="R72" s="917"/>
      <c r="S72" s="802">
        <v>0</v>
      </c>
      <c r="T72" s="802"/>
      <c r="U72" s="917"/>
      <c r="V72" s="917"/>
      <c r="W72" s="917"/>
      <c r="X72" s="917"/>
      <c r="Y72" s="917"/>
      <c r="Z72" s="917"/>
      <c r="AA72" s="917"/>
      <c r="AB72" s="917"/>
      <c r="AC72" s="917"/>
      <c r="AD72" s="917"/>
      <c r="AE72" s="918"/>
      <c r="AF72" s="162"/>
      <c r="AG72" s="162"/>
      <c r="AH72" s="162"/>
    </row>
    <row r="73" spans="1:41">
      <c r="A73" s="162"/>
      <c r="B73" s="162"/>
      <c r="C73" s="162"/>
      <c r="D73" s="940" t="s">
        <v>160</v>
      </c>
      <c r="E73" s="803"/>
      <c r="F73" s="803"/>
      <c r="G73" s="803"/>
      <c r="H73" s="195"/>
      <c r="I73" s="196"/>
      <c r="J73" s="196"/>
      <c r="K73" s="196"/>
      <c r="L73" s="196"/>
      <c r="M73" s="800" t="s">
        <v>164</v>
      </c>
      <c r="N73" s="800"/>
      <c r="O73" s="196"/>
      <c r="P73" s="197"/>
      <c r="Q73" s="195"/>
      <c r="R73" s="196"/>
      <c r="S73" s="196"/>
      <c r="T73" s="196"/>
      <c r="U73" s="196"/>
      <c r="V73" s="800" t="s">
        <v>38</v>
      </c>
      <c r="W73" s="800"/>
      <c r="X73" s="196"/>
      <c r="Y73" s="197"/>
      <c r="Z73" s="196"/>
      <c r="AA73" s="803" t="s">
        <v>171</v>
      </c>
      <c r="AB73" s="803"/>
      <c r="AC73" s="803"/>
      <c r="AD73" s="803"/>
      <c r="AE73" s="198"/>
      <c r="AF73" s="162"/>
      <c r="AG73" s="162"/>
      <c r="AH73" s="162"/>
    </row>
    <row r="74" spans="1:41">
      <c r="A74" s="162"/>
      <c r="B74" s="162"/>
      <c r="C74" s="162"/>
      <c r="D74" s="893"/>
      <c r="E74" s="894"/>
      <c r="F74" s="894"/>
      <c r="G74" s="894"/>
      <c r="H74" s="199"/>
      <c r="I74" s="200"/>
      <c r="J74" s="200"/>
      <c r="K74" s="200"/>
      <c r="L74" s="200"/>
      <c r="M74" s="802"/>
      <c r="N74" s="802"/>
      <c r="O74" s="200"/>
      <c r="P74" s="201"/>
      <c r="Q74" s="199"/>
      <c r="R74" s="200"/>
      <c r="S74" s="200"/>
      <c r="T74" s="200"/>
      <c r="U74" s="200"/>
      <c r="V74" s="801"/>
      <c r="W74" s="802"/>
      <c r="X74" s="200"/>
      <c r="Y74" s="201"/>
      <c r="Z74" s="200"/>
      <c r="AA74" s="200"/>
      <c r="AB74" s="801"/>
      <c r="AC74" s="802"/>
      <c r="AD74" s="200"/>
      <c r="AE74" s="202"/>
      <c r="AF74" s="162"/>
      <c r="AG74" s="162"/>
      <c r="AH74" s="162"/>
    </row>
    <row r="75" spans="1:41" ht="12.75" customHeight="1">
      <c r="A75" s="162"/>
      <c r="B75" s="162"/>
      <c r="C75" s="162"/>
      <c r="D75" s="203"/>
      <c r="E75" s="171"/>
      <c r="F75" s="204"/>
      <c r="G75" s="204"/>
      <c r="H75" s="875" t="s">
        <v>160</v>
      </c>
      <c r="I75" s="876"/>
      <c r="J75" s="877"/>
      <c r="K75" s="846" t="s">
        <v>140</v>
      </c>
      <c r="L75" s="847"/>
      <c r="M75" s="847"/>
      <c r="N75" s="827" t="s">
        <v>161</v>
      </c>
      <c r="O75" s="827"/>
      <c r="P75" s="827"/>
      <c r="Q75" s="870" t="s">
        <v>160</v>
      </c>
      <c r="R75" s="804"/>
      <c r="S75" s="871"/>
      <c r="T75" s="846" t="s">
        <v>140</v>
      </c>
      <c r="U75" s="847"/>
      <c r="V75" s="916"/>
      <c r="W75" s="827" t="s">
        <v>161</v>
      </c>
      <c r="X75" s="827"/>
      <c r="Y75" s="827"/>
      <c r="Z75" s="804" t="s">
        <v>160</v>
      </c>
      <c r="AA75" s="804"/>
      <c r="AB75" s="804"/>
      <c r="AC75" s="846" t="s">
        <v>140</v>
      </c>
      <c r="AD75" s="847"/>
      <c r="AE75" s="848"/>
      <c r="AF75" s="162"/>
      <c r="AG75" s="162"/>
      <c r="AH75" s="162"/>
    </row>
    <row r="76" spans="1:41">
      <c r="A76" s="162"/>
      <c r="B76" s="162"/>
      <c r="C76" s="162"/>
      <c r="D76" s="203"/>
      <c r="E76" s="171"/>
      <c r="F76" s="204"/>
      <c r="G76" s="204"/>
      <c r="H76" s="875"/>
      <c r="I76" s="876"/>
      <c r="J76" s="877"/>
      <c r="K76" s="827"/>
      <c r="L76" s="827"/>
      <c r="M76" s="827"/>
      <c r="N76" s="827"/>
      <c r="O76" s="827"/>
      <c r="P76" s="827"/>
      <c r="Q76" s="872"/>
      <c r="R76" s="873"/>
      <c r="S76" s="874"/>
      <c r="T76" s="827"/>
      <c r="U76" s="827"/>
      <c r="V76" s="827"/>
      <c r="W76" s="827"/>
      <c r="X76" s="827"/>
      <c r="Y76" s="827"/>
      <c r="Z76" s="804"/>
      <c r="AA76" s="804"/>
      <c r="AB76" s="804"/>
      <c r="AC76" s="846"/>
      <c r="AD76" s="847"/>
      <c r="AE76" s="848"/>
      <c r="AF76" s="162"/>
      <c r="AG76" s="162"/>
      <c r="AH76" s="162"/>
    </row>
    <row r="77" spans="1:41">
      <c r="A77" s="162"/>
      <c r="B77" s="162"/>
      <c r="C77" s="162"/>
      <c r="D77" s="893" t="s">
        <v>162</v>
      </c>
      <c r="E77" s="894"/>
      <c r="F77" s="894"/>
      <c r="G77" s="894"/>
      <c r="H77" s="887">
        <v>0</v>
      </c>
      <c r="I77" s="888"/>
      <c r="J77" s="888"/>
      <c r="K77" s="887">
        <v>0</v>
      </c>
      <c r="L77" s="888"/>
      <c r="M77" s="888"/>
      <c r="N77" s="888">
        <v>0</v>
      </c>
      <c r="O77" s="888"/>
      <c r="P77" s="889"/>
      <c r="Q77" s="887">
        <v>0</v>
      </c>
      <c r="R77" s="888"/>
      <c r="S77" s="888"/>
      <c r="T77" s="887">
        <v>0</v>
      </c>
      <c r="U77" s="888"/>
      <c r="V77" s="889"/>
      <c r="W77" s="887">
        <v>0</v>
      </c>
      <c r="X77" s="888"/>
      <c r="Y77" s="889"/>
      <c r="Z77" s="887">
        <v>0</v>
      </c>
      <c r="AA77" s="888"/>
      <c r="AB77" s="889"/>
      <c r="AC77" s="890">
        <v>0</v>
      </c>
      <c r="AD77" s="891"/>
      <c r="AE77" s="892"/>
      <c r="AF77" s="162"/>
      <c r="AG77" s="162"/>
      <c r="AH77" s="162"/>
    </row>
    <row r="78" spans="1:41" ht="13.5" thickBot="1">
      <c r="A78" s="162"/>
      <c r="B78" s="162"/>
      <c r="C78" s="162"/>
      <c r="D78" s="907" t="s">
        <v>163</v>
      </c>
      <c r="E78" s="908"/>
      <c r="F78" s="908"/>
      <c r="G78" s="908"/>
      <c r="H78" s="849">
        <v>0</v>
      </c>
      <c r="I78" s="850"/>
      <c r="J78" s="850"/>
      <c r="K78" s="849">
        <v>0</v>
      </c>
      <c r="L78" s="850"/>
      <c r="M78" s="850"/>
      <c r="N78" s="850">
        <v>0</v>
      </c>
      <c r="O78" s="850"/>
      <c r="P78" s="906"/>
      <c r="Q78" s="849">
        <v>0</v>
      </c>
      <c r="R78" s="850"/>
      <c r="S78" s="850"/>
      <c r="T78" s="849">
        <v>0</v>
      </c>
      <c r="U78" s="850"/>
      <c r="V78" s="906"/>
      <c r="W78" s="849">
        <v>0</v>
      </c>
      <c r="X78" s="850"/>
      <c r="Y78" s="906"/>
      <c r="Z78" s="849">
        <v>0</v>
      </c>
      <c r="AA78" s="850"/>
      <c r="AB78" s="906"/>
      <c r="AC78" s="849">
        <v>0</v>
      </c>
      <c r="AD78" s="850"/>
      <c r="AE78" s="851"/>
      <c r="AF78" s="162"/>
      <c r="AG78" s="162"/>
      <c r="AH78" s="162"/>
    </row>
    <row r="79" spans="1:41">
      <c r="A79" s="168"/>
      <c r="B79" s="168"/>
      <c r="C79" s="168"/>
      <c r="D79" s="878" t="s">
        <v>192</v>
      </c>
      <c r="E79" s="879"/>
      <c r="F79" s="879"/>
      <c r="G79" s="879"/>
      <c r="H79" s="879"/>
      <c r="I79" s="879"/>
      <c r="J79" s="880"/>
      <c r="K79" s="852" t="s">
        <v>193</v>
      </c>
      <c r="L79" s="853"/>
      <c r="M79" s="853"/>
      <c r="N79" s="853"/>
      <c r="O79" s="853"/>
      <c r="P79" s="854"/>
      <c r="Q79" s="852"/>
      <c r="R79" s="853"/>
      <c r="S79" s="854"/>
      <c r="T79" s="852" t="s">
        <v>38</v>
      </c>
      <c r="U79" s="853"/>
      <c r="V79" s="853"/>
      <c r="W79" s="853"/>
      <c r="X79" s="853"/>
      <c r="Y79" s="854"/>
      <c r="Z79" s="852"/>
      <c r="AA79" s="853"/>
      <c r="AB79" s="854"/>
      <c r="AC79" s="896"/>
      <c r="AD79" s="897"/>
      <c r="AE79" s="898"/>
      <c r="AF79" s="162"/>
      <c r="AG79" s="162"/>
      <c r="AH79" s="162"/>
      <c r="AI79" s="21"/>
      <c r="AJ79" s="21"/>
      <c r="AK79" s="21"/>
      <c r="AL79" s="21"/>
      <c r="AM79" s="21"/>
      <c r="AN79" s="21"/>
      <c r="AO79" s="21"/>
    </row>
    <row r="80" spans="1:41">
      <c r="A80" s="168"/>
      <c r="B80" s="168"/>
      <c r="C80" s="168"/>
      <c r="D80" s="881"/>
      <c r="E80" s="882"/>
      <c r="F80" s="882"/>
      <c r="G80" s="882"/>
      <c r="H80" s="882"/>
      <c r="I80" s="882"/>
      <c r="J80" s="883"/>
      <c r="K80" s="855"/>
      <c r="L80" s="856"/>
      <c r="M80" s="856"/>
      <c r="N80" s="856"/>
      <c r="O80" s="856"/>
      <c r="P80" s="857"/>
      <c r="Q80" s="855"/>
      <c r="R80" s="856"/>
      <c r="S80" s="857"/>
      <c r="T80" s="855"/>
      <c r="U80" s="856"/>
      <c r="V80" s="856"/>
      <c r="W80" s="856"/>
      <c r="X80" s="856"/>
      <c r="Y80" s="857"/>
      <c r="Z80" s="855"/>
      <c r="AA80" s="856"/>
      <c r="AB80" s="857"/>
      <c r="AC80" s="899"/>
      <c r="AD80" s="813"/>
      <c r="AE80" s="843"/>
      <c r="AF80" s="162"/>
      <c r="AG80" s="162"/>
      <c r="AH80" s="162"/>
      <c r="AI80" s="21"/>
      <c r="AJ80" s="21"/>
      <c r="AK80" s="21"/>
      <c r="AL80" s="21"/>
      <c r="AM80" s="21"/>
      <c r="AN80" s="21"/>
      <c r="AO80" s="21"/>
    </row>
    <row r="81" spans="1:41" ht="13.5" thickBot="1">
      <c r="A81" s="168"/>
      <c r="B81" s="168"/>
      <c r="C81" s="168"/>
      <c r="D81" s="884"/>
      <c r="E81" s="885"/>
      <c r="F81" s="885"/>
      <c r="G81" s="885"/>
      <c r="H81" s="885"/>
      <c r="I81" s="885"/>
      <c r="J81" s="886"/>
      <c r="K81" s="858"/>
      <c r="L81" s="859"/>
      <c r="M81" s="859"/>
      <c r="N81" s="859"/>
      <c r="O81" s="859"/>
      <c r="P81" s="860"/>
      <c r="Q81" s="858"/>
      <c r="R81" s="859"/>
      <c r="S81" s="860"/>
      <c r="T81" s="858"/>
      <c r="U81" s="859"/>
      <c r="V81" s="859"/>
      <c r="W81" s="859"/>
      <c r="X81" s="859"/>
      <c r="Y81" s="860"/>
      <c r="Z81" s="858"/>
      <c r="AA81" s="859"/>
      <c r="AB81" s="860"/>
      <c r="AC81" s="900"/>
      <c r="AD81" s="808"/>
      <c r="AE81" s="901"/>
      <c r="AF81" s="162"/>
      <c r="AG81" s="162"/>
      <c r="AH81" s="162"/>
      <c r="AI81" s="21"/>
      <c r="AJ81" s="21"/>
      <c r="AK81" s="21"/>
      <c r="AL81" s="21"/>
      <c r="AM81" s="21"/>
      <c r="AN81" s="21"/>
      <c r="AO81" s="21"/>
    </row>
    <row r="82" spans="1:41">
      <c r="A82" s="168"/>
      <c r="B82" s="168"/>
      <c r="C82" s="168"/>
      <c r="D82" s="878" t="s">
        <v>115</v>
      </c>
      <c r="E82" s="879"/>
      <c r="F82" s="879"/>
      <c r="G82" s="879"/>
      <c r="H82" s="879"/>
      <c r="I82" s="879"/>
      <c r="J82" s="880"/>
      <c r="K82" s="852" t="s">
        <v>254</v>
      </c>
      <c r="L82" s="853"/>
      <c r="M82" s="853"/>
      <c r="N82" s="853"/>
      <c r="O82" s="853"/>
      <c r="P82" s="854"/>
      <c r="Q82" s="861">
        <v>0</v>
      </c>
      <c r="R82" s="862"/>
      <c r="S82" s="863"/>
      <c r="T82" s="852" t="s">
        <v>256</v>
      </c>
      <c r="U82" s="853"/>
      <c r="V82" s="853"/>
      <c r="W82" s="853"/>
      <c r="X82" s="853"/>
      <c r="Y82" s="854"/>
      <c r="Z82" s="861">
        <v>0</v>
      </c>
      <c r="AA82" s="862"/>
      <c r="AB82" s="863"/>
      <c r="AC82" s="896"/>
      <c r="AD82" s="897"/>
      <c r="AE82" s="898"/>
      <c r="AF82" s="162"/>
      <c r="AG82" s="162"/>
      <c r="AH82" s="162"/>
      <c r="AI82" s="21"/>
      <c r="AJ82" s="21"/>
      <c r="AK82" s="21"/>
      <c r="AL82" s="21"/>
      <c r="AM82" s="21"/>
      <c r="AN82" s="21"/>
      <c r="AO82" s="21"/>
    </row>
    <row r="83" spans="1:41">
      <c r="A83" s="168"/>
      <c r="B83" s="168"/>
      <c r="C83" s="168"/>
      <c r="D83" s="881"/>
      <c r="E83" s="882"/>
      <c r="F83" s="882"/>
      <c r="G83" s="882"/>
      <c r="H83" s="882"/>
      <c r="I83" s="882"/>
      <c r="J83" s="883"/>
      <c r="K83" s="855"/>
      <c r="L83" s="856"/>
      <c r="M83" s="856"/>
      <c r="N83" s="856"/>
      <c r="O83" s="856"/>
      <c r="P83" s="857"/>
      <c r="Q83" s="864"/>
      <c r="R83" s="865"/>
      <c r="S83" s="866"/>
      <c r="T83" s="855"/>
      <c r="U83" s="856"/>
      <c r="V83" s="856"/>
      <c r="W83" s="856"/>
      <c r="X83" s="856"/>
      <c r="Y83" s="857"/>
      <c r="Z83" s="864"/>
      <c r="AA83" s="865"/>
      <c r="AB83" s="866"/>
      <c r="AC83" s="899"/>
      <c r="AD83" s="813"/>
      <c r="AE83" s="843"/>
      <c r="AF83" s="162"/>
      <c r="AG83" s="162"/>
      <c r="AH83" s="162"/>
      <c r="AI83" s="21"/>
      <c r="AJ83" s="21"/>
      <c r="AK83" s="21"/>
      <c r="AL83" s="21"/>
      <c r="AM83" s="21"/>
      <c r="AN83" s="21"/>
      <c r="AO83" s="21"/>
    </row>
    <row r="84" spans="1:41" ht="13.5" thickBot="1">
      <c r="A84" s="168"/>
      <c r="B84" s="168"/>
      <c r="C84" s="168"/>
      <c r="D84" s="884"/>
      <c r="E84" s="885"/>
      <c r="F84" s="885"/>
      <c r="G84" s="885"/>
      <c r="H84" s="885"/>
      <c r="I84" s="885"/>
      <c r="J84" s="886"/>
      <c r="K84" s="858"/>
      <c r="L84" s="859"/>
      <c r="M84" s="859"/>
      <c r="N84" s="859"/>
      <c r="O84" s="859"/>
      <c r="P84" s="860"/>
      <c r="Q84" s="867"/>
      <c r="R84" s="868"/>
      <c r="S84" s="869"/>
      <c r="T84" s="858"/>
      <c r="U84" s="859"/>
      <c r="V84" s="859"/>
      <c r="W84" s="859"/>
      <c r="X84" s="859"/>
      <c r="Y84" s="860"/>
      <c r="Z84" s="867"/>
      <c r="AA84" s="868"/>
      <c r="AB84" s="869"/>
      <c r="AC84" s="900"/>
      <c r="AD84" s="808"/>
      <c r="AE84" s="901"/>
      <c r="AF84" s="162"/>
      <c r="AG84" s="162"/>
      <c r="AH84" s="162"/>
      <c r="AI84" s="21"/>
      <c r="AJ84" s="21"/>
      <c r="AK84" s="21"/>
      <c r="AL84" s="21"/>
      <c r="AM84" s="21"/>
      <c r="AN84" s="21"/>
      <c r="AO84" s="21"/>
    </row>
    <row r="85" spans="1:41">
      <c r="A85" s="168"/>
      <c r="B85" s="168"/>
      <c r="C85" s="168"/>
      <c r="D85" s="168"/>
      <c r="E85" s="175"/>
      <c r="F85" s="175"/>
      <c r="G85" s="175"/>
      <c r="H85" s="175"/>
      <c r="I85" s="175"/>
      <c r="J85" s="175"/>
      <c r="K85" s="175"/>
      <c r="L85" s="175"/>
      <c r="M85" s="175"/>
      <c r="N85" s="175"/>
      <c r="O85" s="175"/>
      <c r="P85" s="175"/>
      <c r="Q85" s="175"/>
      <c r="R85" s="175"/>
      <c r="S85" s="175"/>
      <c r="T85" s="175"/>
      <c r="U85" s="175"/>
      <c r="V85" s="175"/>
      <c r="W85" s="175"/>
      <c r="X85" s="175"/>
      <c r="Y85" s="175"/>
      <c r="Z85" s="175"/>
      <c r="AA85" s="175"/>
      <c r="AB85" s="175"/>
      <c r="AC85" s="175"/>
      <c r="AD85" s="162"/>
      <c r="AE85" s="162"/>
      <c r="AF85" s="162"/>
      <c r="AG85" s="162"/>
      <c r="AH85" s="162"/>
      <c r="AI85" s="21"/>
      <c r="AJ85" s="21"/>
      <c r="AK85" s="21"/>
      <c r="AL85" s="21"/>
      <c r="AM85" s="21"/>
      <c r="AN85" s="21"/>
      <c r="AO85" s="21"/>
    </row>
    <row r="86" spans="1:41">
      <c r="A86" s="168"/>
      <c r="B86" s="168"/>
      <c r="C86" s="168"/>
      <c r="D86" s="168"/>
      <c r="E86" s="175"/>
      <c r="F86" s="175"/>
      <c r="G86" s="175"/>
      <c r="H86" s="175"/>
      <c r="I86" s="175"/>
      <c r="J86" s="175"/>
      <c r="K86" s="175"/>
      <c r="L86" s="175"/>
      <c r="M86" s="175"/>
      <c r="N86" s="175"/>
      <c r="O86" s="175"/>
      <c r="P86" s="175"/>
      <c r="Q86" s="175"/>
      <c r="R86" s="175"/>
      <c r="S86" s="175"/>
      <c r="T86" s="175"/>
      <c r="U86" s="175"/>
      <c r="V86" s="175"/>
      <c r="W86" s="175"/>
      <c r="X86" s="175"/>
      <c r="Y86" s="175"/>
      <c r="Z86" s="175"/>
      <c r="AA86" s="175"/>
      <c r="AB86" s="175"/>
      <c r="AC86" s="175"/>
      <c r="AD86" s="336"/>
      <c r="AE86" s="336"/>
      <c r="AF86" s="336"/>
      <c r="AG86" s="336"/>
      <c r="AH86" s="162"/>
      <c r="AI86" s="21"/>
      <c r="AJ86" s="21"/>
      <c r="AK86" s="21"/>
      <c r="AL86" s="21"/>
      <c r="AM86" s="21"/>
      <c r="AN86" s="21"/>
      <c r="AO86" s="21"/>
    </row>
    <row r="87" spans="1:41">
      <c r="A87" s="168"/>
      <c r="B87" s="168"/>
      <c r="C87" s="168"/>
      <c r="D87" s="168"/>
      <c r="E87" s="175"/>
      <c r="F87" s="175"/>
      <c r="G87" s="175"/>
      <c r="H87" s="175"/>
      <c r="I87" s="175"/>
      <c r="J87" s="175"/>
      <c r="K87" s="175"/>
      <c r="L87" s="175"/>
      <c r="M87" s="175"/>
      <c r="R87" s="175"/>
      <c r="S87" s="175"/>
      <c r="T87" s="175"/>
      <c r="U87" s="175"/>
      <c r="V87" s="175"/>
      <c r="W87" s="175"/>
      <c r="X87" s="175"/>
      <c r="Y87" s="175"/>
      <c r="Z87" s="175"/>
      <c r="AA87" s="175"/>
      <c r="AB87" s="175"/>
      <c r="AC87" s="175"/>
      <c r="AD87" s="336"/>
      <c r="AE87" s="336"/>
      <c r="AF87" s="336"/>
      <c r="AG87" s="336"/>
      <c r="AH87" s="162"/>
      <c r="AI87" s="21"/>
      <c r="AJ87" s="21"/>
      <c r="AK87" s="21"/>
      <c r="AL87" s="21"/>
      <c r="AM87" s="21"/>
      <c r="AN87" s="21"/>
      <c r="AO87" s="21"/>
    </row>
    <row r="88" spans="1:41" ht="15.75">
      <c r="A88" s="168"/>
      <c r="B88" s="168"/>
      <c r="C88" s="168"/>
      <c r="D88" s="168"/>
      <c r="E88" s="175"/>
      <c r="F88" s="175"/>
      <c r="G88" s="175"/>
      <c r="H88" s="175"/>
      <c r="I88" s="175"/>
      <c r="J88" s="175"/>
      <c r="K88" s="175"/>
      <c r="L88" s="175"/>
      <c r="M88" s="175"/>
      <c r="N88" s="175"/>
      <c r="O88" s="284"/>
      <c r="P88" s="284" t="s">
        <v>222</v>
      </c>
      <c r="Q88" s="284"/>
      <c r="R88" s="180"/>
      <c r="S88" s="175"/>
      <c r="T88" s="175"/>
      <c r="U88" s="175"/>
      <c r="V88" s="175"/>
      <c r="W88" s="175"/>
      <c r="X88" s="175"/>
      <c r="Y88" s="175"/>
      <c r="Z88" s="175"/>
      <c r="AA88" s="175"/>
      <c r="AB88" s="175"/>
      <c r="AC88" s="175"/>
      <c r="AD88" s="162"/>
      <c r="AE88" s="162"/>
      <c r="AF88" s="162"/>
      <c r="AG88" s="162"/>
      <c r="AH88" s="162"/>
      <c r="AI88" s="21"/>
      <c r="AJ88" s="21"/>
      <c r="AK88" s="21"/>
      <c r="AL88" s="21"/>
      <c r="AM88" s="21"/>
      <c r="AN88" s="21"/>
      <c r="AO88" s="21"/>
    </row>
    <row r="89" spans="1:41">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row>
    <row r="90" spans="1:41">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8"/>
      <c r="AF90" s="168"/>
      <c r="AG90" s="168"/>
      <c r="AH90" s="168"/>
    </row>
    <row r="91" spans="1:41">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8"/>
      <c r="AF91" s="168"/>
      <c r="AG91" s="168"/>
      <c r="AH91" s="168"/>
    </row>
    <row r="92" spans="1:41">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row>
    <row r="93" spans="1:41">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row>
    <row r="94" spans="1:41">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row>
    <row r="95" spans="1:41">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row>
    <row r="96" spans="1:41">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row>
    <row r="97" spans="1:34">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row>
    <row r="98" spans="1:34">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row>
    <row r="99" spans="1:34">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row>
    <row r="100" spans="1:34">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row>
    <row r="101" spans="1:34">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row>
    <row r="102" spans="1:34">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row>
    <row r="103" spans="1:34">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row>
    <row r="104" spans="1:34">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row>
    <row r="105" spans="1:34">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row>
    <row r="106" spans="1:34">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205"/>
      <c r="AF106" s="205"/>
      <c r="AG106" s="205"/>
      <c r="AH106" s="205"/>
    </row>
    <row r="107" spans="1:34">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205"/>
      <c r="AF107" s="205"/>
      <c r="AG107" s="205"/>
      <c r="AH107" s="205"/>
    </row>
    <row r="108" spans="1:34">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205"/>
      <c r="AF108" s="205"/>
      <c r="AG108" s="205"/>
      <c r="AH108" s="205"/>
    </row>
    <row r="109" spans="1:34">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row>
    <row r="110" spans="1:34">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row>
    <row r="111" spans="1:34">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row>
    <row r="112" spans="1:34">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row>
    <row r="113" spans="1:34" ht="15">
      <c r="A113" s="162"/>
      <c r="B113" s="206" t="s">
        <v>28</v>
      </c>
      <c r="C113" s="162"/>
      <c r="D113" s="162"/>
      <c r="E113" s="162"/>
      <c r="F113" s="162"/>
      <c r="G113" s="206" t="s">
        <v>82</v>
      </c>
      <c r="H113" s="162"/>
      <c r="I113" s="162"/>
      <c r="J113" s="162"/>
      <c r="K113" s="206" t="s">
        <v>83</v>
      </c>
      <c r="L113" s="162"/>
      <c r="M113" s="162"/>
      <c r="N113" s="162"/>
      <c r="O113" s="206" t="s">
        <v>84</v>
      </c>
      <c r="P113" s="162"/>
      <c r="Q113" s="162"/>
      <c r="R113" s="162"/>
      <c r="S113" s="162"/>
      <c r="T113" s="162"/>
      <c r="U113" s="162"/>
      <c r="V113" s="162"/>
      <c r="W113" s="162"/>
      <c r="X113" s="162"/>
      <c r="Y113" s="162"/>
      <c r="Z113" s="162"/>
      <c r="AA113" s="162"/>
      <c r="AB113" s="162"/>
      <c r="AC113" s="162"/>
      <c r="AD113" s="162"/>
      <c r="AE113" s="162"/>
      <c r="AF113" s="162"/>
      <c r="AG113" s="162"/>
      <c r="AH113" s="162"/>
    </row>
    <row r="114" spans="1:34" ht="15">
      <c r="A114" s="162"/>
      <c r="B114" s="206"/>
      <c r="C114" s="162"/>
      <c r="D114" s="162"/>
      <c r="E114" s="162"/>
      <c r="F114" s="162"/>
      <c r="G114" s="206"/>
      <c r="H114" s="162"/>
      <c r="I114" s="162"/>
      <c r="J114" s="162"/>
      <c r="K114" s="206"/>
      <c r="L114" s="162"/>
      <c r="M114" s="162"/>
      <c r="N114" s="162"/>
      <c r="O114" s="206"/>
      <c r="P114" s="162"/>
      <c r="Q114" s="162"/>
      <c r="R114" s="162"/>
      <c r="S114" s="162"/>
      <c r="T114" s="162"/>
      <c r="U114" s="162"/>
      <c r="V114" s="162"/>
      <c r="W114" s="162"/>
      <c r="X114" s="162"/>
      <c r="Y114" s="162"/>
      <c r="Z114" s="162"/>
      <c r="AA114" s="162"/>
      <c r="AB114" s="162"/>
      <c r="AC114" s="162"/>
      <c r="AD114" s="162"/>
      <c r="AE114" s="162"/>
      <c r="AF114" s="162"/>
      <c r="AG114" s="162"/>
      <c r="AH114" s="162"/>
    </row>
    <row r="115" spans="1:34" ht="15">
      <c r="A115" s="162"/>
      <c r="B115" s="206"/>
      <c r="C115" s="162"/>
      <c r="D115" s="162"/>
      <c r="E115" s="162"/>
      <c r="F115" s="162"/>
      <c r="G115" s="206"/>
      <c r="H115" s="162"/>
      <c r="I115" s="162"/>
      <c r="J115" s="162"/>
      <c r="K115" s="206"/>
      <c r="L115" s="162"/>
      <c r="M115" s="162"/>
      <c r="N115" s="162"/>
      <c r="O115" s="206"/>
      <c r="P115" s="162"/>
      <c r="Q115" s="162"/>
      <c r="R115" s="162"/>
      <c r="S115" s="162"/>
      <c r="T115" s="162"/>
      <c r="U115" s="162"/>
      <c r="V115" s="162"/>
      <c r="W115" s="162"/>
      <c r="X115" s="162"/>
      <c r="Y115" s="162"/>
      <c r="Z115" s="162"/>
      <c r="AA115" s="162"/>
      <c r="AB115" s="162"/>
      <c r="AC115" s="162"/>
      <c r="AD115" s="162"/>
      <c r="AE115" s="162"/>
      <c r="AF115" s="162"/>
      <c r="AG115" s="162"/>
      <c r="AH115" s="162"/>
    </row>
    <row r="116" spans="1:34" ht="15">
      <c r="A116" s="162"/>
      <c r="B116" s="206"/>
      <c r="C116" s="162"/>
      <c r="D116" s="162"/>
      <c r="E116" s="162"/>
      <c r="F116" s="162"/>
      <c r="G116" s="206"/>
      <c r="H116" s="162"/>
      <c r="I116" s="162"/>
      <c r="J116" s="162"/>
      <c r="K116" s="206"/>
      <c r="L116" s="162"/>
      <c r="M116" s="162"/>
      <c r="N116" s="162"/>
      <c r="O116" s="206"/>
      <c r="P116" s="162"/>
      <c r="Q116" s="162"/>
      <c r="R116" s="162"/>
      <c r="S116" s="162"/>
      <c r="T116" s="162"/>
      <c r="U116" s="162"/>
      <c r="V116" s="162"/>
      <c r="W116" s="162"/>
      <c r="X116" s="162"/>
      <c r="Y116" s="162"/>
      <c r="Z116" s="162"/>
      <c r="AA116" s="162"/>
      <c r="AB116" s="162"/>
      <c r="AC116" s="162"/>
      <c r="AD116" s="162"/>
      <c r="AE116" s="162"/>
      <c r="AF116" s="162"/>
      <c r="AG116" s="162"/>
      <c r="AH116" s="162"/>
    </row>
    <row r="117" spans="1:34" ht="15">
      <c r="A117" s="162"/>
      <c r="B117" s="206"/>
      <c r="C117" s="162"/>
      <c r="D117" s="162"/>
      <c r="E117" s="162"/>
      <c r="F117" s="162"/>
      <c r="G117" s="206"/>
      <c r="H117" s="162"/>
      <c r="I117" s="162"/>
      <c r="J117" s="162"/>
      <c r="K117" s="206"/>
      <c r="L117" s="162"/>
      <c r="M117" s="162"/>
      <c r="N117" s="162"/>
      <c r="O117" s="206"/>
      <c r="P117" s="162"/>
      <c r="Q117" s="162"/>
      <c r="R117" s="162"/>
      <c r="S117" s="162"/>
      <c r="T117" s="162"/>
      <c r="U117" s="162"/>
      <c r="V117" s="162"/>
      <c r="W117" s="162"/>
      <c r="X117" s="162"/>
      <c r="Y117" s="162"/>
      <c r="Z117" s="162"/>
      <c r="AA117" s="162"/>
      <c r="AB117" s="162"/>
      <c r="AC117" s="162"/>
      <c r="AD117" s="162"/>
      <c r="AE117" s="162"/>
      <c r="AF117" s="162"/>
      <c r="AG117" s="162"/>
      <c r="AH117" s="162"/>
    </row>
    <row r="118" spans="1:34" ht="15">
      <c r="A118" s="162"/>
      <c r="B118" s="206"/>
      <c r="C118" s="162"/>
      <c r="D118" s="162"/>
      <c r="E118" s="162"/>
      <c r="F118" s="162"/>
      <c r="G118" s="206"/>
      <c r="H118" s="162"/>
      <c r="I118" s="162"/>
      <c r="J118" s="162"/>
      <c r="K118" s="206"/>
      <c r="L118" s="162"/>
      <c r="M118" s="162"/>
      <c r="N118" s="162"/>
      <c r="O118" s="206"/>
      <c r="P118" s="162"/>
      <c r="Q118" s="162"/>
      <c r="R118" s="162"/>
      <c r="S118" s="162"/>
      <c r="T118" s="162"/>
      <c r="U118" s="162"/>
      <c r="V118" s="162"/>
      <c r="W118" s="162"/>
      <c r="X118" s="162"/>
      <c r="Y118" s="162"/>
      <c r="Z118" s="162"/>
      <c r="AA118" s="162"/>
      <c r="AB118" s="162"/>
      <c r="AC118" s="162"/>
      <c r="AD118" s="162"/>
      <c r="AE118" s="162"/>
      <c r="AF118" s="162"/>
      <c r="AG118" s="162"/>
      <c r="AH118" s="162"/>
    </row>
    <row r="119" spans="1:34" ht="15">
      <c r="A119" s="162"/>
      <c r="B119" s="206"/>
      <c r="C119" s="162"/>
      <c r="D119" s="162"/>
      <c r="E119" s="162"/>
      <c r="F119" s="162"/>
      <c r="G119" s="206"/>
      <c r="H119" s="162"/>
      <c r="I119" s="162"/>
      <c r="J119" s="162"/>
      <c r="K119" s="206"/>
      <c r="L119" s="162"/>
      <c r="M119" s="162"/>
      <c r="N119" s="162"/>
      <c r="O119" s="206"/>
      <c r="P119" s="162"/>
      <c r="Q119" s="162"/>
      <c r="R119" s="162"/>
      <c r="S119" s="162"/>
      <c r="T119" s="162"/>
      <c r="U119" s="162"/>
      <c r="V119" s="162"/>
      <c r="W119" s="162"/>
      <c r="X119" s="162"/>
      <c r="Y119" s="162"/>
      <c r="Z119" s="162"/>
      <c r="AA119" s="162"/>
      <c r="AB119" s="162"/>
      <c r="AC119" s="162"/>
      <c r="AD119" s="162"/>
      <c r="AE119" s="162"/>
      <c r="AF119" s="162"/>
      <c r="AG119" s="162"/>
      <c r="AH119" s="162"/>
    </row>
    <row r="120" spans="1:34" ht="15">
      <c r="A120" s="162"/>
      <c r="B120" s="206"/>
      <c r="C120" s="162"/>
      <c r="D120" s="162"/>
      <c r="E120" s="162"/>
      <c r="F120" s="162"/>
      <c r="G120" s="206"/>
      <c r="H120" s="162"/>
      <c r="I120" s="162"/>
      <c r="J120" s="162"/>
      <c r="K120" s="206"/>
      <c r="L120" s="162"/>
      <c r="M120" s="162"/>
      <c r="N120" s="162"/>
      <c r="O120" s="206"/>
      <c r="P120" s="162"/>
      <c r="Q120" s="162"/>
      <c r="R120" s="162"/>
      <c r="S120" s="162"/>
      <c r="T120" s="162"/>
      <c r="U120" s="162"/>
      <c r="V120" s="162"/>
      <c r="W120" s="162"/>
      <c r="X120" s="162"/>
      <c r="Y120" s="162"/>
      <c r="Z120" s="162"/>
      <c r="AA120" s="162"/>
      <c r="AB120" s="162"/>
      <c r="AC120" s="162"/>
      <c r="AD120" s="162"/>
      <c r="AE120" s="162"/>
      <c r="AF120" s="162"/>
      <c r="AG120" s="162"/>
      <c r="AH120" s="162"/>
    </row>
    <row r="121" spans="1:34" ht="15">
      <c r="A121" s="162"/>
      <c r="B121" s="206"/>
      <c r="C121" s="162"/>
      <c r="D121" s="162"/>
      <c r="E121" s="162"/>
      <c r="F121" s="162"/>
      <c r="G121" s="206"/>
      <c r="H121" s="162"/>
      <c r="I121" s="162"/>
      <c r="J121" s="162"/>
      <c r="K121" s="206"/>
      <c r="L121" s="162"/>
      <c r="M121" s="162"/>
      <c r="N121" s="162"/>
      <c r="O121" s="206"/>
      <c r="P121" s="162"/>
      <c r="Q121" s="162"/>
      <c r="R121" s="162"/>
      <c r="S121" s="162"/>
      <c r="T121" s="162"/>
      <c r="U121" s="162"/>
      <c r="V121" s="162"/>
      <c r="W121" s="162"/>
      <c r="X121" s="162"/>
      <c r="Y121" s="162"/>
      <c r="Z121" s="162"/>
      <c r="AA121" s="162"/>
      <c r="AB121" s="162"/>
      <c r="AC121" s="162"/>
      <c r="AD121" s="162"/>
      <c r="AE121" s="162"/>
      <c r="AF121" s="162"/>
      <c r="AG121" s="162"/>
      <c r="AH121" s="162"/>
    </row>
    <row r="122" spans="1:34" ht="15">
      <c r="A122" s="162"/>
      <c r="B122" s="206"/>
      <c r="C122" s="162"/>
      <c r="D122" s="162"/>
      <c r="E122" s="162"/>
      <c r="F122" s="162"/>
      <c r="G122" s="206"/>
      <c r="H122" s="162"/>
      <c r="I122" s="162"/>
      <c r="J122" s="162"/>
      <c r="K122" s="206"/>
      <c r="L122" s="162"/>
      <c r="M122" s="162"/>
      <c r="N122" s="162"/>
      <c r="O122" s="206"/>
      <c r="P122" s="162"/>
      <c r="Q122" s="162"/>
      <c r="R122" s="162"/>
      <c r="S122" s="162"/>
      <c r="T122" s="162"/>
      <c r="U122" s="162"/>
      <c r="V122" s="162"/>
      <c r="W122" s="162"/>
      <c r="X122" s="162"/>
      <c r="Y122" s="162"/>
      <c r="Z122" s="162"/>
      <c r="AA122" s="162"/>
      <c r="AB122" s="162"/>
      <c r="AC122" s="162"/>
      <c r="AD122" s="162"/>
      <c r="AE122" s="162"/>
      <c r="AF122" s="162"/>
      <c r="AG122" s="162"/>
      <c r="AH122" s="162"/>
    </row>
    <row r="123" spans="1:34" ht="15">
      <c r="A123" s="162"/>
      <c r="B123" s="206"/>
      <c r="C123" s="162"/>
      <c r="D123" s="162"/>
      <c r="E123" s="162"/>
      <c r="F123" s="162"/>
      <c r="G123" s="206"/>
      <c r="H123" s="162"/>
      <c r="I123" s="162"/>
      <c r="J123" s="162"/>
      <c r="K123" s="206"/>
      <c r="L123" s="162"/>
      <c r="M123" s="162"/>
      <c r="N123" s="162"/>
      <c r="O123" s="206"/>
      <c r="P123" s="162"/>
      <c r="Q123" s="162"/>
      <c r="R123" s="162"/>
      <c r="S123" s="162"/>
      <c r="T123" s="162"/>
      <c r="U123" s="162"/>
      <c r="V123" s="162"/>
      <c r="W123" s="162"/>
      <c r="X123" s="162"/>
      <c r="Y123" s="162"/>
      <c r="Z123" s="162"/>
      <c r="AA123" s="162"/>
      <c r="AB123" s="162"/>
      <c r="AC123" s="162"/>
      <c r="AD123" s="162"/>
      <c r="AE123" s="162"/>
      <c r="AF123" s="162"/>
      <c r="AG123" s="162"/>
      <c r="AH123" s="162"/>
    </row>
    <row r="124" spans="1:34" ht="15">
      <c r="A124" s="162"/>
      <c r="B124" s="206"/>
      <c r="C124" s="162"/>
      <c r="D124" s="162"/>
      <c r="E124" s="162"/>
      <c r="F124" s="162"/>
      <c r="G124" s="206"/>
      <c r="H124" s="162"/>
      <c r="I124" s="162"/>
      <c r="J124" s="162"/>
      <c r="K124" s="206"/>
      <c r="L124" s="162"/>
      <c r="M124" s="162"/>
      <c r="N124" s="162"/>
      <c r="O124" s="206"/>
      <c r="P124" s="162"/>
      <c r="Q124" s="162"/>
      <c r="R124" s="162"/>
      <c r="S124" s="162"/>
      <c r="T124" s="162"/>
      <c r="U124" s="162"/>
      <c r="V124" s="162"/>
      <c r="W124" s="162"/>
      <c r="X124" s="162"/>
      <c r="Y124" s="162"/>
      <c r="Z124" s="162"/>
      <c r="AA124" s="162"/>
      <c r="AB124" s="162"/>
      <c r="AC124" s="162"/>
      <c r="AD124" s="162"/>
      <c r="AE124" s="162"/>
      <c r="AF124" s="162"/>
      <c r="AG124" s="162"/>
      <c r="AH124" s="162"/>
    </row>
    <row r="125" spans="1:34" ht="15">
      <c r="A125" s="162"/>
      <c r="B125" s="206"/>
      <c r="C125" s="162"/>
      <c r="D125" s="162"/>
      <c r="E125" s="162"/>
      <c r="F125" s="162"/>
      <c r="G125" s="206"/>
      <c r="H125" s="162"/>
      <c r="I125" s="162"/>
      <c r="J125" s="162"/>
      <c r="K125" s="206"/>
      <c r="L125" s="162"/>
      <c r="M125" s="162"/>
      <c r="N125" s="162"/>
      <c r="O125" s="206"/>
      <c r="P125" s="162"/>
      <c r="Q125" s="162"/>
      <c r="R125" s="162"/>
      <c r="S125" s="162"/>
      <c r="T125" s="162"/>
      <c r="U125" s="162"/>
      <c r="V125" s="162"/>
      <c r="W125" s="162"/>
      <c r="X125" s="162"/>
      <c r="Y125" s="162"/>
      <c r="Z125" s="162"/>
      <c r="AA125" s="162"/>
      <c r="AB125" s="162"/>
      <c r="AC125" s="162"/>
      <c r="AD125" s="162"/>
      <c r="AE125" s="162"/>
      <c r="AF125" s="162"/>
      <c r="AG125" s="162"/>
      <c r="AH125" s="162"/>
    </row>
    <row r="126" spans="1:34" ht="15">
      <c r="A126" s="162"/>
      <c r="B126" s="206"/>
      <c r="C126" s="162"/>
      <c r="D126" s="162"/>
      <c r="E126" s="162"/>
      <c r="F126" s="162"/>
      <c r="G126" s="206"/>
      <c r="H126" s="162"/>
      <c r="I126" s="162"/>
      <c r="J126" s="162"/>
      <c r="K126" s="206"/>
      <c r="L126" s="162"/>
      <c r="M126" s="162"/>
      <c r="N126" s="162"/>
      <c r="O126" s="206"/>
      <c r="P126" s="162"/>
      <c r="Q126" s="162"/>
      <c r="R126" s="162"/>
      <c r="S126" s="162"/>
      <c r="T126" s="162"/>
      <c r="U126" s="162"/>
      <c r="V126" s="162"/>
      <c r="W126" s="162"/>
      <c r="X126" s="162"/>
      <c r="Y126" s="162"/>
      <c r="Z126" s="162"/>
      <c r="AA126" s="162"/>
      <c r="AB126" s="162"/>
      <c r="AC126" s="162"/>
      <c r="AD126" s="162"/>
      <c r="AE126" s="162"/>
      <c r="AF126" s="162"/>
      <c r="AG126" s="162"/>
      <c r="AH126" s="162"/>
    </row>
    <row r="127" spans="1:34" ht="15">
      <c r="A127" s="162"/>
      <c r="B127" s="206"/>
      <c r="C127" s="162"/>
      <c r="D127" s="162"/>
      <c r="E127" s="162"/>
      <c r="F127" s="162"/>
      <c r="G127" s="206"/>
      <c r="H127" s="162"/>
      <c r="I127" s="162"/>
      <c r="J127" s="162"/>
      <c r="K127" s="206"/>
      <c r="L127" s="162"/>
      <c r="M127" s="162"/>
      <c r="N127" s="162"/>
      <c r="O127" s="206"/>
      <c r="P127" s="162"/>
      <c r="Q127" s="162"/>
      <c r="R127" s="162"/>
      <c r="S127" s="162"/>
      <c r="T127" s="162"/>
      <c r="U127" s="162"/>
      <c r="V127" s="162"/>
      <c r="W127" s="162"/>
      <c r="X127" s="162"/>
      <c r="Y127" s="162"/>
      <c r="Z127" s="162"/>
      <c r="AA127" s="162"/>
      <c r="AB127" s="162"/>
      <c r="AC127" s="162"/>
      <c r="AD127" s="162"/>
      <c r="AE127" s="162"/>
      <c r="AF127" s="162"/>
      <c r="AG127" s="162"/>
      <c r="AH127" s="162"/>
    </row>
    <row r="128" spans="1:34" ht="15">
      <c r="A128" s="162"/>
      <c r="B128" s="206"/>
      <c r="C128" s="162"/>
      <c r="D128" s="162"/>
      <c r="E128" s="162"/>
      <c r="F128" s="162"/>
      <c r="G128" s="206"/>
      <c r="H128" s="162"/>
      <c r="I128" s="162"/>
      <c r="J128" s="162"/>
      <c r="K128" s="206"/>
      <c r="L128" s="162"/>
      <c r="M128" s="162"/>
      <c r="N128" s="162"/>
      <c r="O128" s="206"/>
      <c r="P128" s="162"/>
      <c r="Q128" s="162"/>
      <c r="R128" s="162"/>
      <c r="S128" s="162"/>
      <c r="T128" s="162"/>
      <c r="U128" s="162"/>
      <c r="V128" s="162"/>
      <c r="W128" s="162"/>
      <c r="X128" s="162"/>
      <c r="Y128" s="162"/>
      <c r="Z128" s="162"/>
      <c r="AA128" s="162"/>
      <c r="AB128" s="162"/>
      <c r="AC128" s="162"/>
      <c r="AD128" s="162"/>
      <c r="AE128" s="162"/>
      <c r="AF128" s="162"/>
      <c r="AG128" s="162"/>
      <c r="AH128" s="162"/>
    </row>
    <row r="129" spans="1:72" ht="15">
      <c r="A129" s="162"/>
      <c r="B129" s="206"/>
      <c r="C129" s="162"/>
      <c r="D129" s="162"/>
      <c r="E129" s="162"/>
      <c r="F129" s="162"/>
      <c r="G129" s="206"/>
      <c r="H129" s="162"/>
      <c r="I129" s="162"/>
      <c r="J129" s="162"/>
      <c r="K129" s="206"/>
      <c r="L129" s="162"/>
      <c r="M129" s="162"/>
      <c r="N129" s="162"/>
      <c r="O129" s="206"/>
      <c r="P129" s="162"/>
      <c r="Q129" s="162"/>
      <c r="R129" s="162"/>
      <c r="S129" s="162"/>
      <c r="T129" s="162"/>
      <c r="U129" s="162"/>
      <c r="V129" s="162"/>
      <c r="W129" s="162"/>
      <c r="X129" s="162"/>
      <c r="Y129" s="162"/>
      <c r="Z129" s="162"/>
      <c r="AA129" s="162"/>
      <c r="AB129" s="162"/>
      <c r="AC129" s="162"/>
      <c r="AD129" s="162"/>
      <c r="AE129" s="162"/>
      <c r="AF129" s="162"/>
      <c r="AG129" s="162"/>
      <c r="AH129" s="162"/>
    </row>
    <row r="130" spans="1:72" ht="15">
      <c r="A130" s="162"/>
      <c r="B130" s="206"/>
      <c r="C130" s="162"/>
      <c r="D130" s="162"/>
      <c r="E130" s="162"/>
      <c r="F130" s="162"/>
      <c r="G130" s="206"/>
      <c r="H130" s="162"/>
      <c r="I130" s="162"/>
      <c r="J130" s="162"/>
      <c r="K130" s="206"/>
      <c r="L130" s="162"/>
      <c r="M130" s="162"/>
      <c r="N130" s="162"/>
      <c r="O130" s="206"/>
      <c r="P130" s="162"/>
      <c r="Q130" s="162"/>
      <c r="R130" s="162"/>
      <c r="S130" s="162"/>
      <c r="T130" s="162"/>
      <c r="U130" s="162"/>
      <c r="V130" s="162"/>
      <c r="W130" s="162"/>
      <c r="X130" s="162"/>
      <c r="Y130" s="162"/>
      <c r="Z130" s="162"/>
      <c r="AA130" s="162"/>
      <c r="AB130" s="162"/>
      <c r="AC130" s="162"/>
      <c r="AD130" s="162"/>
      <c r="AE130" s="162"/>
      <c r="AF130" s="162"/>
      <c r="AG130" s="162"/>
      <c r="AH130" s="162"/>
    </row>
    <row r="131" spans="1:72" ht="15">
      <c r="A131" s="162"/>
      <c r="B131" s="206"/>
      <c r="C131" s="162"/>
      <c r="D131" s="162"/>
      <c r="E131" s="162"/>
      <c r="F131" s="162"/>
      <c r="G131" s="206"/>
      <c r="H131" s="162"/>
      <c r="I131" s="162"/>
      <c r="J131" s="162"/>
      <c r="K131" s="206"/>
      <c r="L131" s="162"/>
      <c r="M131" s="162"/>
      <c r="N131" s="162"/>
      <c r="O131" s="206"/>
      <c r="P131" s="162"/>
      <c r="Q131" s="162"/>
      <c r="R131" s="162"/>
      <c r="S131" s="162"/>
      <c r="T131" s="162"/>
      <c r="U131" s="162"/>
      <c r="V131" s="162"/>
      <c r="W131" s="162"/>
      <c r="X131" s="162"/>
      <c r="Y131" s="162"/>
      <c r="Z131" s="162"/>
      <c r="AA131" s="162"/>
      <c r="AB131" s="162"/>
      <c r="AC131" s="162"/>
      <c r="AD131" s="162"/>
      <c r="AE131" s="162"/>
      <c r="AF131" s="162"/>
      <c r="AG131" s="162"/>
      <c r="AH131" s="162"/>
    </row>
    <row r="132" spans="1:72" ht="15">
      <c r="A132" s="162"/>
      <c r="B132" s="206"/>
      <c r="C132" s="162"/>
      <c r="D132" s="162"/>
      <c r="E132" s="162"/>
      <c r="F132" s="162"/>
      <c r="G132" s="206"/>
      <c r="H132" s="162"/>
      <c r="I132" s="162"/>
      <c r="J132" s="162"/>
      <c r="K132" s="206"/>
      <c r="L132" s="162"/>
      <c r="M132" s="162"/>
      <c r="N132" s="162"/>
      <c r="O132" s="206"/>
      <c r="P132" s="162"/>
      <c r="Q132" s="162"/>
      <c r="R132" s="162"/>
      <c r="S132" s="162"/>
      <c r="T132" s="162"/>
      <c r="U132" s="162"/>
      <c r="V132" s="162"/>
      <c r="W132" s="162"/>
      <c r="X132" s="162"/>
      <c r="Y132" s="162"/>
      <c r="Z132" s="162"/>
      <c r="AA132" s="162"/>
      <c r="AB132" s="162"/>
      <c r="AC132" s="162"/>
      <c r="AD132" s="162"/>
      <c r="AE132" s="162"/>
      <c r="AF132" s="162"/>
      <c r="AG132" s="162"/>
      <c r="AH132" s="162"/>
    </row>
    <row r="133" spans="1:72" ht="15">
      <c r="A133" s="162"/>
      <c r="B133" s="206"/>
      <c r="C133" s="162"/>
      <c r="D133" s="162"/>
      <c r="E133" s="162"/>
      <c r="F133" s="162"/>
      <c r="G133" s="206"/>
      <c r="H133" s="162"/>
      <c r="I133" s="162"/>
      <c r="J133" s="162"/>
      <c r="K133" s="206"/>
      <c r="L133" s="162"/>
      <c r="M133" s="162"/>
      <c r="N133" s="162"/>
      <c r="O133" s="206"/>
      <c r="P133" s="162"/>
      <c r="Q133" s="162"/>
      <c r="R133" s="162"/>
      <c r="S133" s="162"/>
      <c r="T133" s="162"/>
      <c r="U133" s="162"/>
      <c r="V133" s="162"/>
      <c r="W133" s="162"/>
      <c r="X133" s="162"/>
      <c r="Y133" s="162"/>
      <c r="Z133" s="162"/>
      <c r="AA133" s="162"/>
      <c r="AB133" s="162"/>
      <c r="AC133" s="162"/>
      <c r="AD133" s="162"/>
      <c r="AE133" s="162"/>
      <c r="AF133" s="162"/>
      <c r="AG133" s="162"/>
      <c r="AH133" s="162"/>
    </row>
    <row r="134" spans="1:72">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row>
    <row r="135" spans="1:72">
      <c r="A135" s="162"/>
      <c r="B135" s="162"/>
      <c r="C135" s="162"/>
      <c r="D135" s="162"/>
      <c r="E135" s="162"/>
      <c r="F135" s="164"/>
      <c r="G135" s="164"/>
      <c r="H135" s="164"/>
      <c r="I135" s="164"/>
      <c r="J135" s="164"/>
      <c r="K135" s="164"/>
      <c r="L135" s="164"/>
      <c r="M135" s="164"/>
      <c r="N135" s="164"/>
      <c r="O135" s="164"/>
      <c r="P135" s="164"/>
      <c r="Q135" s="164"/>
      <c r="R135" s="164"/>
      <c r="S135" s="162"/>
      <c r="T135" s="162"/>
      <c r="U135" s="162"/>
      <c r="V135" s="162"/>
      <c r="W135" s="162"/>
      <c r="X135" s="162"/>
      <c r="Y135" s="162"/>
      <c r="Z135" s="162"/>
      <c r="AA135" s="162"/>
      <c r="AB135" s="162"/>
      <c r="AC135" s="162"/>
      <c r="AD135" s="162"/>
      <c r="AE135" s="162"/>
      <c r="AF135" s="162"/>
      <c r="AG135" s="162"/>
      <c r="AH135" s="162"/>
    </row>
    <row r="136" spans="1:72">
      <c r="A136" s="162"/>
      <c r="B136" s="162"/>
      <c r="C136" s="162"/>
      <c r="D136" s="162"/>
      <c r="E136" s="162"/>
      <c r="F136" s="164"/>
      <c r="G136" s="164"/>
      <c r="H136" s="164"/>
      <c r="I136" s="164"/>
      <c r="J136" s="164"/>
      <c r="K136" s="164"/>
      <c r="L136" s="164"/>
      <c r="M136" s="164"/>
      <c r="N136" s="164"/>
      <c r="O136" s="164"/>
      <c r="P136" s="164"/>
      <c r="Q136" s="164"/>
      <c r="R136" s="164"/>
      <c r="S136" s="162"/>
      <c r="T136" s="162"/>
      <c r="U136" s="162"/>
      <c r="V136" s="162"/>
      <c r="W136" s="162"/>
      <c r="X136" s="162"/>
      <c r="Y136" s="162"/>
      <c r="Z136" s="162"/>
      <c r="AA136" s="162"/>
      <c r="AB136" s="162"/>
      <c r="AC136" s="162"/>
      <c r="AD136" s="162"/>
      <c r="AE136" s="162"/>
      <c r="AF136" s="162"/>
      <c r="AG136" s="162"/>
      <c r="AH136" s="162"/>
    </row>
    <row r="137" spans="1:72">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row>
    <row r="138" spans="1:72" ht="18">
      <c r="A138" s="162"/>
      <c r="B138" s="207" t="s">
        <v>138</v>
      </c>
      <c r="C138" s="207"/>
      <c r="D138" s="207"/>
      <c r="E138" s="207"/>
      <c r="F138" s="207"/>
      <c r="G138" s="207"/>
      <c r="H138" s="207"/>
      <c r="I138" s="207"/>
      <c r="J138" s="207"/>
      <c r="K138" s="207"/>
      <c r="L138" s="207"/>
      <c r="M138" s="207"/>
      <c r="N138" s="207"/>
      <c r="O138" s="207"/>
      <c r="P138" s="207"/>
      <c r="Q138" s="207"/>
      <c r="R138" s="207"/>
      <c r="S138" s="207"/>
      <c r="T138" s="207"/>
      <c r="U138" s="207"/>
      <c r="V138" s="207"/>
      <c r="W138" s="207"/>
      <c r="X138" s="207"/>
      <c r="Y138" s="207"/>
      <c r="Z138" s="207"/>
      <c r="AA138" s="207"/>
      <c r="AB138" s="207"/>
      <c r="AC138" s="909" t="s">
        <v>397</v>
      </c>
      <c r="AD138" s="910"/>
      <c r="AE138" s="911"/>
      <c r="AF138" s="915" t="s">
        <v>398</v>
      </c>
      <c r="AG138" s="910"/>
      <c r="AH138" s="911"/>
      <c r="AI138" s="3"/>
      <c r="AJ138" s="3"/>
      <c r="AK138" s="3"/>
      <c r="AL138" s="3"/>
      <c r="AM138" s="3"/>
      <c r="AN138" s="3"/>
      <c r="AO138" s="3"/>
      <c r="AP138" s="3"/>
      <c r="AQ138" s="3"/>
      <c r="AR138" s="3"/>
      <c r="AS138" s="3"/>
      <c r="AT138" s="3"/>
      <c r="AU138" s="3"/>
      <c r="AV138" s="3"/>
      <c r="AW138" s="3"/>
      <c r="AX138" s="8"/>
      <c r="AY138" s="8"/>
      <c r="AZ138" s="8"/>
      <c r="BA138" s="8"/>
      <c r="BB138" s="8"/>
      <c r="BC138" s="8"/>
      <c r="BD138" s="8"/>
      <c r="BE138" s="8"/>
      <c r="BF138" s="8"/>
      <c r="BG138" s="8"/>
      <c r="BH138" s="8"/>
      <c r="BI138" s="8"/>
      <c r="BJ138" s="8"/>
      <c r="BK138" s="8"/>
      <c r="BL138" s="8"/>
      <c r="BM138" s="8"/>
      <c r="BN138" s="8"/>
      <c r="BO138" s="8"/>
      <c r="BP138" s="8"/>
      <c r="BQ138" s="8"/>
      <c r="BR138" s="8"/>
      <c r="BS138" s="8"/>
      <c r="BT138" s="8"/>
    </row>
    <row r="139" spans="1:72" ht="16.5" customHeight="1" thickBot="1">
      <c r="A139" s="209"/>
      <c r="B139" s="209"/>
      <c r="C139" s="209"/>
      <c r="D139" s="209"/>
      <c r="E139" s="209"/>
      <c r="F139" s="209"/>
      <c r="G139" s="209"/>
      <c r="H139" s="209"/>
      <c r="I139" s="209"/>
      <c r="J139" s="209"/>
      <c r="K139" s="209"/>
      <c r="L139" s="209"/>
      <c r="M139" s="209"/>
      <c r="N139" s="209"/>
      <c r="O139" s="209"/>
      <c r="P139" s="209"/>
      <c r="Q139" s="208"/>
      <c r="R139" s="208"/>
      <c r="S139" s="208"/>
      <c r="T139" s="208"/>
      <c r="U139" s="208"/>
      <c r="V139" s="208"/>
      <c r="W139" s="208"/>
      <c r="X139" s="208"/>
      <c r="Y139" s="208"/>
      <c r="Z139" s="208"/>
      <c r="AA139" s="208"/>
      <c r="AB139" s="208"/>
      <c r="AC139" s="912"/>
      <c r="AD139" s="913"/>
      <c r="AE139" s="914"/>
      <c r="AF139" s="913"/>
      <c r="AG139" s="913"/>
      <c r="AH139" s="914"/>
      <c r="AI139" s="3"/>
      <c r="AJ139" s="3"/>
      <c r="AK139" s="3"/>
      <c r="AL139" s="3"/>
      <c r="AM139" s="3"/>
      <c r="AN139" s="3"/>
      <c r="AO139" s="3"/>
      <c r="AP139" s="3"/>
      <c r="AQ139" s="3"/>
      <c r="AR139" s="3"/>
      <c r="AS139" s="3"/>
      <c r="AT139" s="3"/>
      <c r="AU139" s="3"/>
      <c r="AV139" s="3"/>
      <c r="AW139" s="3"/>
      <c r="AX139" s="8"/>
      <c r="AY139" s="8"/>
      <c r="AZ139" s="8"/>
      <c r="BA139" s="8"/>
      <c r="BB139" s="8"/>
      <c r="BC139" s="8"/>
      <c r="BD139" s="8"/>
      <c r="BE139" s="8"/>
      <c r="BF139" s="8"/>
      <c r="BG139" s="8"/>
      <c r="BH139" s="8"/>
      <c r="BI139" s="8"/>
      <c r="BJ139" s="8"/>
      <c r="BK139" s="8"/>
      <c r="BL139" s="8"/>
      <c r="BM139" s="8"/>
      <c r="BN139" s="8"/>
      <c r="BO139" s="8"/>
      <c r="BP139" s="8"/>
      <c r="BQ139" s="8"/>
      <c r="BR139" s="8"/>
      <c r="BS139" s="8"/>
      <c r="BT139" s="8"/>
    </row>
    <row r="140" spans="1:72" ht="48.75" customHeight="1" thickBot="1">
      <c r="A140" s="935" t="s">
        <v>109</v>
      </c>
      <c r="B140" s="936"/>
      <c r="C140" s="938" t="s">
        <v>29</v>
      </c>
      <c r="D140" s="936"/>
      <c r="E140" s="937" t="s">
        <v>110</v>
      </c>
      <c r="F140" s="903"/>
      <c r="G140" s="903"/>
      <c r="H140" s="903"/>
      <c r="I140" s="903"/>
      <c r="J140" s="903"/>
      <c r="K140" s="903"/>
      <c r="L140" s="903"/>
      <c r="M140" s="903"/>
      <c r="N140" s="903"/>
      <c r="O140" s="903"/>
      <c r="P140" s="903"/>
      <c r="Q140" s="903"/>
      <c r="R140" s="903"/>
      <c r="S140" s="903"/>
      <c r="T140" s="903"/>
      <c r="U140" s="903"/>
      <c r="V140" s="903"/>
      <c r="W140" s="903"/>
      <c r="X140" s="903"/>
      <c r="Y140" s="904"/>
      <c r="Z140" s="902" t="s">
        <v>386</v>
      </c>
      <c r="AA140" s="903"/>
      <c r="AB140" s="904"/>
      <c r="AC140" s="805" t="s">
        <v>395</v>
      </c>
      <c r="AD140" s="806"/>
      <c r="AE140" s="895"/>
      <c r="AF140" s="805" t="s">
        <v>410</v>
      </c>
      <c r="AG140" s="806"/>
      <c r="AH140" s="807"/>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4"/>
      <c r="BG140" s="4"/>
      <c r="BH140" s="4"/>
      <c r="BI140" s="4"/>
      <c r="BJ140" s="4"/>
      <c r="BK140" s="4"/>
      <c r="BL140" s="4"/>
      <c r="BM140" s="4"/>
      <c r="BN140" s="4"/>
      <c r="BO140" s="4"/>
      <c r="BP140" s="4"/>
      <c r="BQ140" s="4"/>
      <c r="BR140" s="4"/>
      <c r="BS140" s="4"/>
      <c r="BT140" s="4"/>
    </row>
    <row r="141" spans="1:72" s="72" customFormat="1" ht="15.95" customHeight="1" thickBot="1">
      <c r="A141" s="821" t="s">
        <v>31</v>
      </c>
      <c r="B141" s="822"/>
      <c r="C141" s="822"/>
      <c r="D141" s="822"/>
      <c r="E141" s="822"/>
      <c r="F141" s="822"/>
      <c r="G141" s="822"/>
      <c r="H141" s="822"/>
      <c r="I141" s="822"/>
      <c r="J141" s="822"/>
      <c r="K141" s="822"/>
      <c r="L141" s="822"/>
      <c r="M141" s="822"/>
      <c r="N141" s="822"/>
      <c r="O141" s="822"/>
      <c r="P141" s="822"/>
      <c r="Q141" s="822"/>
      <c r="R141" s="822"/>
      <c r="S141" s="822"/>
      <c r="T141" s="822"/>
      <c r="U141" s="822"/>
      <c r="V141" s="822"/>
      <c r="W141" s="822"/>
      <c r="X141" s="822"/>
      <c r="Y141" s="822"/>
      <c r="Z141" s="822"/>
      <c r="AA141" s="822"/>
      <c r="AB141" s="822"/>
      <c r="AC141" s="822"/>
      <c r="AD141" s="822"/>
      <c r="AE141" s="822"/>
      <c r="AF141" s="822"/>
      <c r="AG141" s="822"/>
      <c r="AH141" s="823"/>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4"/>
      <c r="BG141" s="4"/>
      <c r="BH141" s="4"/>
      <c r="BI141" s="4"/>
      <c r="BJ141" s="4"/>
      <c r="BK141" s="4"/>
      <c r="BL141" s="4"/>
      <c r="BM141" s="4"/>
      <c r="BN141" s="4"/>
      <c r="BO141" s="4"/>
      <c r="BP141" s="4"/>
      <c r="BQ141" s="4"/>
      <c r="BR141" s="4"/>
      <c r="BS141" s="4"/>
      <c r="BT141" s="4"/>
    </row>
    <row r="142" spans="1:72" s="72" customFormat="1" ht="15.95" customHeight="1" thickBot="1">
      <c r="A142" s="824" t="s">
        <v>32</v>
      </c>
      <c r="B142" s="825"/>
      <c r="C142" s="825"/>
      <c r="D142" s="825"/>
      <c r="E142" s="825"/>
      <c r="F142" s="825"/>
      <c r="G142" s="825"/>
      <c r="H142" s="825"/>
      <c r="I142" s="825"/>
      <c r="J142" s="825"/>
      <c r="K142" s="825"/>
      <c r="L142" s="825"/>
      <c r="M142" s="825"/>
      <c r="N142" s="825"/>
      <c r="O142" s="825"/>
      <c r="P142" s="825"/>
      <c r="Q142" s="825"/>
      <c r="R142" s="825"/>
      <c r="S142" s="825"/>
      <c r="T142" s="825"/>
      <c r="U142" s="825"/>
      <c r="V142" s="825"/>
      <c r="W142" s="825"/>
      <c r="X142" s="825"/>
      <c r="Y142" s="825"/>
      <c r="Z142" s="825"/>
      <c r="AA142" s="825"/>
      <c r="AB142" s="825"/>
      <c r="AC142" s="825"/>
      <c r="AD142" s="825"/>
      <c r="AE142" s="825"/>
      <c r="AF142" s="825"/>
      <c r="AG142" s="825"/>
      <c r="AH142" s="826"/>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4"/>
      <c r="BG142" s="4"/>
      <c r="BH142" s="4"/>
      <c r="BI142" s="4"/>
      <c r="BJ142" s="4"/>
      <c r="BK142" s="4"/>
      <c r="BL142" s="4"/>
      <c r="BM142" s="4"/>
      <c r="BN142" s="4"/>
      <c r="BO142" s="4"/>
      <c r="BP142" s="4"/>
      <c r="BQ142" s="4"/>
      <c r="BR142" s="4"/>
      <c r="BS142" s="4"/>
      <c r="BT142" s="4"/>
    </row>
    <row r="143" spans="1:72" s="72" customFormat="1" ht="15.95" customHeight="1" thickBot="1">
      <c r="A143" s="818" t="s">
        <v>33</v>
      </c>
      <c r="B143" s="819"/>
      <c r="C143" s="819"/>
      <c r="D143" s="819"/>
      <c r="E143" s="819"/>
      <c r="F143" s="819"/>
      <c r="G143" s="819"/>
      <c r="H143" s="819"/>
      <c r="I143" s="819"/>
      <c r="J143" s="819"/>
      <c r="K143" s="819"/>
      <c r="L143" s="819"/>
      <c r="M143" s="819"/>
      <c r="N143" s="819"/>
      <c r="O143" s="819"/>
      <c r="P143" s="819"/>
      <c r="Q143" s="819"/>
      <c r="R143" s="819"/>
      <c r="S143" s="819"/>
      <c r="T143" s="819"/>
      <c r="U143" s="819"/>
      <c r="V143" s="819"/>
      <c r="W143" s="819"/>
      <c r="X143" s="819"/>
      <c r="Y143" s="819"/>
      <c r="Z143" s="819"/>
      <c r="AA143" s="819"/>
      <c r="AB143" s="819"/>
      <c r="AC143" s="819"/>
      <c r="AD143" s="819"/>
      <c r="AE143" s="819"/>
      <c r="AF143" s="819"/>
      <c r="AG143" s="819"/>
      <c r="AH143" s="820"/>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4"/>
      <c r="BG143" s="4"/>
      <c r="BH143" s="4"/>
      <c r="BI143" s="4"/>
      <c r="BJ143" s="4"/>
      <c r="BK143" s="4"/>
      <c r="BL143" s="4"/>
      <c r="BM143" s="4"/>
      <c r="BN143" s="4"/>
      <c r="BO143" s="4"/>
      <c r="BP143" s="4"/>
      <c r="BQ143" s="4"/>
      <c r="BR143" s="4"/>
      <c r="BS143" s="4"/>
      <c r="BT143" s="4"/>
    </row>
    <row r="144" spans="1:72" s="72" customFormat="1" ht="15.95" customHeight="1" thickBot="1">
      <c r="A144" s="905" t="s">
        <v>34</v>
      </c>
      <c r="B144" s="819"/>
      <c r="C144" s="819"/>
      <c r="D144" s="819"/>
      <c r="E144" s="819"/>
      <c r="F144" s="819"/>
      <c r="G144" s="819"/>
      <c r="H144" s="819"/>
      <c r="I144" s="819"/>
      <c r="J144" s="819"/>
      <c r="K144" s="819"/>
      <c r="L144" s="819"/>
      <c r="M144" s="819"/>
      <c r="N144" s="819"/>
      <c r="O144" s="819"/>
      <c r="P144" s="819"/>
      <c r="Q144" s="819"/>
      <c r="R144" s="819"/>
      <c r="S144" s="819"/>
      <c r="T144" s="819"/>
      <c r="U144" s="819"/>
      <c r="V144" s="819"/>
      <c r="W144" s="819"/>
      <c r="X144" s="819"/>
      <c r="Y144" s="819"/>
      <c r="Z144" s="819"/>
      <c r="AA144" s="819"/>
      <c r="AB144" s="819"/>
      <c r="AC144" s="819"/>
      <c r="AD144" s="819"/>
      <c r="AE144" s="819"/>
      <c r="AF144" s="819"/>
      <c r="AG144" s="819"/>
      <c r="AH144" s="820"/>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4"/>
      <c r="BG144" s="4"/>
      <c r="BH144" s="4"/>
      <c r="BI144" s="4"/>
      <c r="BJ144" s="4"/>
      <c r="BK144" s="4"/>
      <c r="BL144" s="4"/>
      <c r="BM144" s="4"/>
      <c r="BN144" s="4"/>
      <c r="BO144" s="4"/>
      <c r="BP144" s="4"/>
      <c r="BQ144" s="4"/>
      <c r="BR144" s="4"/>
      <c r="BS144" s="4"/>
      <c r="BT144" s="4"/>
    </row>
    <row r="145" spans="1:72" s="72" customFormat="1" ht="15.95" customHeight="1" thickBot="1">
      <c r="A145" s="818" t="s">
        <v>136</v>
      </c>
      <c r="B145" s="819"/>
      <c r="C145" s="819"/>
      <c r="D145" s="819"/>
      <c r="E145" s="819"/>
      <c r="F145" s="819"/>
      <c r="G145" s="819"/>
      <c r="H145" s="819"/>
      <c r="I145" s="819"/>
      <c r="J145" s="819"/>
      <c r="K145" s="819"/>
      <c r="L145" s="819"/>
      <c r="M145" s="819"/>
      <c r="N145" s="819"/>
      <c r="O145" s="819"/>
      <c r="P145" s="819"/>
      <c r="Q145" s="819"/>
      <c r="R145" s="819"/>
      <c r="S145" s="819"/>
      <c r="T145" s="819"/>
      <c r="U145" s="819"/>
      <c r="V145" s="819"/>
      <c r="W145" s="819"/>
      <c r="X145" s="819"/>
      <c r="Y145" s="819"/>
      <c r="Z145" s="819"/>
      <c r="AA145" s="819"/>
      <c r="AB145" s="819"/>
      <c r="AC145" s="819"/>
      <c r="AD145" s="819"/>
      <c r="AE145" s="819"/>
      <c r="AF145" s="819"/>
      <c r="AG145" s="819"/>
      <c r="AH145" s="820"/>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4"/>
      <c r="BG145" s="4"/>
      <c r="BH145" s="4"/>
      <c r="BI145" s="4"/>
      <c r="BJ145" s="4"/>
      <c r="BK145" s="4"/>
      <c r="BL145" s="4"/>
      <c r="BM145" s="4"/>
      <c r="BN145" s="4"/>
      <c r="BO145" s="4"/>
      <c r="BP145" s="4"/>
      <c r="BQ145" s="4"/>
      <c r="BR145" s="4"/>
      <c r="BS145" s="4"/>
      <c r="BT145" s="4"/>
    </row>
    <row r="146" spans="1:72" s="72" customFormat="1" ht="15.95" customHeight="1" thickBot="1">
      <c r="A146" s="818" t="s">
        <v>137</v>
      </c>
      <c r="B146" s="819"/>
      <c r="C146" s="819"/>
      <c r="D146" s="819"/>
      <c r="E146" s="819"/>
      <c r="F146" s="819"/>
      <c r="G146" s="819"/>
      <c r="H146" s="819"/>
      <c r="I146" s="819"/>
      <c r="J146" s="819"/>
      <c r="K146" s="819"/>
      <c r="L146" s="819"/>
      <c r="M146" s="819"/>
      <c r="N146" s="819"/>
      <c r="O146" s="819"/>
      <c r="P146" s="819"/>
      <c r="Q146" s="819"/>
      <c r="R146" s="819"/>
      <c r="S146" s="819"/>
      <c r="T146" s="819"/>
      <c r="U146" s="819"/>
      <c r="V146" s="819"/>
      <c r="W146" s="819"/>
      <c r="X146" s="819"/>
      <c r="Y146" s="819"/>
      <c r="Z146" s="819"/>
      <c r="AA146" s="819"/>
      <c r="AB146" s="819"/>
      <c r="AC146" s="819"/>
      <c r="AD146" s="819"/>
      <c r="AE146" s="819"/>
      <c r="AF146" s="819"/>
      <c r="AG146" s="819"/>
      <c r="AH146" s="820"/>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4"/>
      <c r="BG146" s="4"/>
      <c r="BH146" s="4"/>
      <c r="BI146" s="4"/>
      <c r="BJ146" s="4"/>
      <c r="BK146" s="4"/>
      <c r="BL146" s="4"/>
      <c r="BM146" s="4"/>
      <c r="BN146" s="4"/>
      <c r="BO146" s="4"/>
      <c r="BP146" s="4"/>
      <c r="BQ146" s="4"/>
      <c r="BR146" s="4"/>
      <c r="BS146" s="4"/>
      <c r="BT146" s="4"/>
    </row>
    <row r="147" spans="1:72" s="72" customFormat="1" ht="15.95" customHeight="1">
      <c r="A147" s="205"/>
      <c r="B147" s="205"/>
      <c r="C147" s="205"/>
      <c r="D147" s="205"/>
      <c r="E147" s="205"/>
      <c r="F147" s="205"/>
      <c r="G147" s="205"/>
      <c r="H147" s="205"/>
      <c r="I147" s="205"/>
      <c r="J147" s="205"/>
      <c r="K147" s="205"/>
      <c r="L147" s="205"/>
      <c r="M147" s="205"/>
      <c r="N147" s="205"/>
      <c r="O147" s="205"/>
      <c r="P147" s="205"/>
      <c r="Q147" s="205"/>
      <c r="R147" s="205"/>
      <c r="S147" s="205"/>
      <c r="T147" s="205"/>
      <c r="U147" s="205"/>
      <c r="V147" s="205"/>
      <c r="W147" s="205"/>
      <c r="X147" s="205"/>
      <c r="Y147" s="205"/>
      <c r="Z147" s="205"/>
      <c r="AA147" s="205"/>
      <c r="AB147" s="205"/>
      <c r="AC147" s="205"/>
      <c r="AD147" s="205"/>
      <c r="AE147" s="205"/>
      <c r="AF147" s="205"/>
      <c r="AG147" s="205"/>
      <c r="AH147" s="20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4"/>
      <c r="BG147" s="4"/>
      <c r="BH147" s="4"/>
      <c r="BI147" s="4"/>
      <c r="BJ147" s="4"/>
      <c r="BK147" s="4"/>
      <c r="BL147" s="4"/>
      <c r="BM147" s="4"/>
      <c r="BN147" s="4"/>
      <c r="BO147" s="4"/>
      <c r="BP147" s="4"/>
      <c r="BQ147" s="4"/>
      <c r="BR147" s="4"/>
      <c r="BS147" s="4"/>
      <c r="BT147" s="4"/>
    </row>
    <row r="148" spans="1:72" s="72" customFormat="1" ht="15.95" customHeight="1" thickBot="1">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4"/>
      <c r="BG148" s="4"/>
      <c r="BH148" s="4"/>
      <c r="BI148" s="4"/>
      <c r="BJ148" s="4"/>
      <c r="BK148" s="4"/>
      <c r="BL148" s="4"/>
      <c r="BM148" s="4"/>
      <c r="BN148" s="4"/>
      <c r="BO148" s="4"/>
      <c r="BP148" s="4"/>
      <c r="BQ148" s="4"/>
      <c r="BR148" s="4"/>
      <c r="BS148" s="4"/>
      <c r="BT148" s="4"/>
    </row>
    <row r="149" spans="1:72" s="72" customFormat="1" ht="51.95" customHeight="1">
      <c r="A149" s="162"/>
      <c r="B149" s="791" t="s">
        <v>35</v>
      </c>
      <c r="C149" s="792"/>
      <c r="D149" s="792"/>
      <c r="E149" s="792"/>
      <c r="F149" s="792"/>
      <c r="G149" s="792"/>
      <c r="H149" s="792"/>
      <c r="I149" s="792"/>
      <c r="J149" s="792"/>
      <c r="K149" s="792"/>
      <c r="L149" s="792"/>
      <c r="M149" s="792"/>
      <c r="N149" s="792"/>
      <c r="O149" s="792"/>
      <c r="P149" s="792"/>
      <c r="Q149" s="792"/>
      <c r="R149" s="792"/>
      <c r="S149" s="792"/>
      <c r="T149" s="792"/>
      <c r="U149" s="792"/>
      <c r="V149" s="792"/>
      <c r="W149" s="792"/>
      <c r="X149" s="792"/>
      <c r="Y149" s="792"/>
      <c r="Z149" s="792"/>
      <c r="AA149" s="792"/>
      <c r="AB149" s="792"/>
      <c r="AC149" s="792"/>
      <c r="AD149" s="792"/>
      <c r="AE149" s="792"/>
      <c r="AF149" s="792"/>
      <c r="AG149" s="793"/>
      <c r="AH149" s="162"/>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4"/>
      <c r="BG149" s="4"/>
      <c r="BH149" s="4"/>
      <c r="BI149" s="4"/>
      <c r="BJ149" s="4"/>
      <c r="BK149" s="4"/>
      <c r="BL149" s="4"/>
      <c r="BM149" s="4"/>
      <c r="BN149" s="4"/>
      <c r="BO149" s="4"/>
      <c r="BP149" s="4"/>
      <c r="BQ149" s="4"/>
      <c r="BR149" s="4"/>
      <c r="BS149" s="4"/>
      <c r="BT149" s="4"/>
    </row>
    <row r="150" spans="1:72" s="72" customFormat="1" ht="15.95" customHeight="1">
      <c r="A150" s="162"/>
      <c r="B150" s="794"/>
      <c r="C150" s="795"/>
      <c r="D150" s="795"/>
      <c r="E150" s="795"/>
      <c r="F150" s="795"/>
      <c r="G150" s="795"/>
      <c r="H150" s="795"/>
      <c r="I150" s="795"/>
      <c r="J150" s="795"/>
      <c r="K150" s="795"/>
      <c r="L150" s="795"/>
      <c r="M150" s="795"/>
      <c r="N150" s="795"/>
      <c r="O150" s="795"/>
      <c r="P150" s="795"/>
      <c r="Q150" s="795"/>
      <c r="R150" s="795"/>
      <c r="S150" s="795"/>
      <c r="T150" s="795"/>
      <c r="U150" s="795"/>
      <c r="V150" s="795"/>
      <c r="W150" s="795"/>
      <c r="X150" s="795"/>
      <c r="Y150" s="795"/>
      <c r="Z150" s="795"/>
      <c r="AA150" s="795"/>
      <c r="AB150" s="795"/>
      <c r="AC150" s="795"/>
      <c r="AD150" s="795"/>
      <c r="AE150" s="795"/>
      <c r="AF150" s="795"/>
      <c r="AG150" s="796"/>
      <c r="AH150" s="162"/>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4"/>
      <c r="BG150" s="4"/>
      <c r="BH150" s="4"/>
      <c r="BI150" s="4"/>
      <c r="BJ150" s="4"/>
      <c r="BK150" s="4"/>
      <c r="BL150" s="4"/>
      <c r="BM150" s="4"/>
      <c r="BN150" s="4"/>
      <c r="BO150" s="4"/>
      <c r="BP150" s="4"/>
      <c r="BQ150" s="4"/>
      <c r="BR150" s="4"/>
      <c r="BS150" s="4"/>
      <c r="BT150" s="4"/>
    </row>
    <row r="151" spans="1:72" s="72" customFormat="1" ht="15.95" customHeight="1">
      <c r="A151" s="162"/>
      <c r="B151" s="794"/>
      <c r="C151" s="795"/>
      <c r="D151" s="795"/>
      <c r="E151" s="795"/>
      <c r="F151" s="795"/>
      <c r="G151" s="795"/>
      <c r="H151" s="795"/>
      <c r="I151" s="795"/>
      <c r="J151" s="795"/>
      <c r="K151" s="795"/>
      <c r="L151" s="795"/>
      <c r="M151" s="795"/>
      <c r="N151" s="795"/>
      <c r="O151" s="795"/>
      <c r="P151" s="795"/>
      <c r="Q151" s="795"/>
      <c r="R151" s="795"/>
      <c r="S151" s="795"/>
      <c r="T151" s="795"/>
      <c r="U151" s="795"/>
      <c r="V151" s="795"/>
      <c r="W151" s="795"/>
      <c r="X151" s="795"/>
      <c r="Y151" s="795"/>
      <c r="Z151" s="795"/>
      <c r="AA151" s="795"/>
      <c r="AB151" s="795"/>
      <c r="AC151" s="795"/>
      <c r="AD151" s="795"/>
      <c r="AE151" s="795"/>
      <c r="AF151" s="795"/>
      <c r="AG151" s="796"/>
      <c r="AH151" s="162"/>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4"/>
      <c r="BG151" s="4"/>
      <c r="BH151" s="4"/>
      <c r="BI151" s="4"/>
      <c r="BJ151" s="4"/>
      <c r="BK151" s="4"/>
      <c r="BL151" s="4"/>
      <c r="BM151" s="4"/>
      <c r="BN151" s="4"/>
      <c r="BO151" s="4"/>
      <c r="BP151" s="4"/>
      <c r="BQ151" s="4"/>
      <c r="BR151" s="4"/>
      <c r="BS151" s="4"/>
      <c r="BT151" s="4"/>
    </row>
    <row r="152" spans="1:72" s="72" customFormat="1" ht="15.95" customHeight="1">
      <c r="A152" s="162"/>
      <c r="B152" s="794"/>
      <c r="C152" s="795"/>
      <c r="D152" s="795"/>
      <c r="E152" s="795"/>
      <c r="F152" s="795"/>
      <c r="G152" s="795"/>
      <c r="H152" s="795"/>
      <c r="I152" s="795"/>
      <c r="J152" s="795"/>
      <c r="K152" s="795"/>
      <c r="L152" s="795"/>
      <c r="M152" s="795"/>
      <c r="N152" s="795"/>
      <c r="O152" s="795"/>
      <c r="P152" s="795"/>
      <c r="Q152" s="795"/>
      <c r="R152" s="795"/>
      <c r="S152" s="795"/>
      <c r="T152" s="795"/>
      <c r="U152" s="795"/>
      <c r="V152" s="795"/>
      <c r="W152" s="795"/>
      <c r="X152" s="795"/>
      <c r="Y152" s="795"/>
      <c r="Z152" s="795"/>
      <c r="AA152" s="795"/>
      <c r="AB152" s="795"/>
      <c r="AC152" s="795"/>
      <c r="AD152" s="795"/>
      <c r="AE152" s="795"/>
      <c r="AF152" s="795"/>
      <c r="AG152" s="796"/>
      <c r="AH152" s="162"/>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4"/>
      <c r="BG152" s="4"/>
      <c r="BH152" s="4"/>
      <c r="BI152" s="4"/>
      <c r="BJ152" s="4"/>
      <c r="BK152" s="4"/>
      <c r="BL152" s="4"/>
      <c r="BM152" s="4"/>
      <c r="BN152" s="4"/>
      <c r="BO152" s="4"/>
      <c r="BP152" s="4"/>
      <c r="BQ152" s="4"/>
      <c r="BR152" s="4"/>
      <c r="BS152" s="4"/>
      <c r="BT152" s="4"/>
    </row>
    <row r="153" spans="1:72" s="72" customFormat="1" ht="15.95" customHeight="1" thickBot="1">
      <c r="A153" s="162"/>
      <c r="B153" s="797"/>
      <c r="C153" s="798"/>
      <c r="D153" s="798"/>
      <c r="E153" s="798"/>
      <c r="F153" s="798"/>
      <c r="G153" s="798"/>
      <c r="H153" s="798"/>
      <c r="I153" s="798"/>
      <c r="J153" s="798"/>
      <c r="K153" s="798"/>
      <c r="L153" s="798"/>
      <c r="M153" s="798"/>
      <c r="N153" s="798"/>
      <c r="O153" s="798"/>
      <c r="P153" s="798"/>
      <c r="Q153" s="798"/>
      <c r="R153" s="798"/>
      <c r="S153" s="798"/>
      <c r="T153" s="798"/>
      <c r="U153" s="798"/>
      <c r="V153" s="798"/>
      <c r="W153" s="798"/>
      <c r="X153" s="798"/>
      <c r="Y153" s="798"/>
      <c r="Z153" s="798"/>
      <c r="AA153" s="798"/>
      <c r="AB153" s="798"/>
      <c r="AC153" s="798"/>
      <c r="AD153" s="798"/>
      <c r="AE153" s="798"/>
      <c r="AF153" s="798"/>
      <c r="AG153" s="799"/>
      <c r="AH153" s="162"/>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4"/>
      <c r="BG153" s="4"/>
      <c r="BH153" s="4"/>
      <c r="BI153" s="4"/>
      <c r="BJ153" s="4"/>
      <c r="BK153" s="4"/>
      <c r="BL153" s="4"/>
      <c r="BM153" s="4"/>
      <c r="BN153" s="4"/>
      <c r="BO153" s="4"/>
      <c r="BP153" s="4"/>
      <c r="BQ153" s="4"/>
      <c r="BR153" s="4"/>
      <c r="BS153" s="4"/>
      <c r="BT153" s="4"/>
    </row>
    <row r="154" spans="1:72" s="72" customFormat="1" ht="15.95" customHeight="1">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4"/>
      <c r="BG154" s="4"/>
      <c r="BH154" s="4"/>
      <c r="BI154" s="4"/>
      <c r="BJ154" s="4"/>
      <c r="BK154" s="4"/>
      <c r="BL154" s="4"/>
      <c r="BM154" s="4"/>
      <c r="BN154" s="4"/>
      <c r="BO154" s="4"/>
      <c r="BP154" s="4"/>
      <c r="BQ154" s="4"/>
      <c r="BR154" s="4"/>
      <c r="BS154" s="4"/>
      <c r="BT154" s="4"/>
    </row>
    <row r="155" spans="1:72" s="72" customFormat="1" ht="15.95" customHeight="1">
      <c r="A155" s="162"/>
      <c r="B155" s="207"/>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4"/>
      <c r="BG155" s="4"/>
      <c r="BH155" s="4"/>
      <c r="BI155" s="4"/>
      <c r="BJ155" s="4"/>
      <c r="BK155" s="4"/>
      <c r="BL155" s="4"/>
      <c r="BM155" s="4"/>
      <c r="BN155" s="4"/>
      <c r="BO155" s="4"/>
      <c r="BP155" s="4"/>
      <c r="BQ155" s="4"/>
      <c r="BR155" s="4"/>
      <c r="BS155" s="4"/>
      <c r="BT155" s="4"/>
    </row>
    <row r="156" spans="1:72" s="72" customFormat="1" ht="15.95" customHeight="1">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4"/>
      <c r="BG156" s="4"/>
      <c r="BH156" s="4"/>
      <c r="BI156" s="4"/>
      <c r="BJ156" s="4"/>
      <c r="BK156" s="4"/>
      <c r="BL156" s="4"/>
      <c r="BM156" s="4"/>
      <c r="BN156" s="4"/>
      <c r="BO156" s="4"/>
      <c r="BP156" s="4"/>
      <c r="BQ156" s="4"/>
      <c r="BR156" s="4"/>
      <c r="BS156" s="4"/>
      <c r="BT156" s="4"/>
    </row>
    <row r="157" spans="1:72" s="72" customFormat="1" ht="15.95" customHeight="1">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4"/>
      <c r="BG157" s="4"/>
      <c r="BH157" s="4"/>
      <c r="BI157" s="4"/>
      <c r="BJ157" s="4"/>
      <c r="BK157" s="4"/>
      <c r="BL157" s="4"/>
      <c r="BM157" s="4"/>
      <c r="BN157" s="4"/>
      <c r="BO157" s="4"/>
      <c r="BP157" s="4"/>
      <c r="BQ157" s="4"/>
      <c r="BR157" s="4"/>
      <c r="BS157" s="4"/>
      <c r="BT157" s="4"/>
    </row>
    <row r="158" spans="1:72" s="72" customFormat="1" ht="15.95" customHeight="1">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4"/>
      <c r="BG158" s="4"/>
      <c r="BH158" s="4"/>
      <c r="BI158" s="4"/>
      <c r="BJ158" s="4"/>
      <c r="BK158" s="4"/>
      <c r="BL158" s="4"/>
      <c r="BM158" s="4"/>
      <c r="BN158" s="4"/>
      <c r="BO158" s="4"/>
      <c r="BP158" s="4"/>
      <c r="BQ158" s="4"/>
      <c r="BR158" s="4"/>
      <c r="BS158" s="4"/>
      <c r="BT158" s="4"/>
    </row>
    <row r="159" spans="1:72" s="72" customFormat="1" ht="15.95" customHeight="1">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4"/>
      <c r="BG159" s="4"/>
      <c r="BH159" s="4"/>
      <c r="BI159" s="4"/>
      <c r="BJ159" s="4"/>
      <c r="BK159" s="4"/>
      <c r="BL159" s="4"/>
      <c r="BM159" s="4"/>
      <c r="BN159" s="4"/>
      <c r="BO159" s="4"/>
      <c r="BP159" s="4"/>
      <c r="BQ159" s="4"/>
      <c r="BR159" s="4"/>
      <c r="BS159" s="4"/>
      <c r="BT159" s="4"/>
    </row>
    <row r="160" spans="1:72" s="72" customFormat="1" ht="15.95" customHeight="1">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4"/>
      <c r="BG160" s="4"/>
      <c r="BH160" s="4"/>
      <c r="BI160" s="4"/>
      <c r="BJ160" s="4"/>
      <c r="BK160" s="4"/>
      <c r="BL160" s="4"/>
      <c r="BM160" s="4"/>
      <c r="BN160" s="4"/>
      <c r="BO160" s="4"/>
      <c r="BP160" s="4"/>
      <c r="BQ160" s="4"/>
      <c r="BR160" s="4"/>
      <c r="BS160" s="4"/>
      <c r="BT160" s="4"/>
    </row>
    <row r="161" spans="1:72" s="72" customFormat="1" ht="15.95" customHeight="1">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4"/>
      <c r="BG161" s="4"/>
      <c r="BH161" s="4"/>
      <c r="BI161" s="4"/>
      <c r="BJ161" s="4"/>
      <c r="BK161" s="4"/>
      <c r="BL161" s="4"/>
      <c r="BM161" s="4"/>
      <c r="BN161" s="4"/>
      <c r="BO161" s="4"/>
      <c r="BP161" s="4"/>
      <c r="BQ161" s="4"/>
      <c r="BR161" s="4"/>
      <c r="BS161" s="4"/>
      <c r="BT161" s="4"/>
    </row>
    <row r="162" spans="1:72" s="72" customFormat="1" ht="15.95" customHeight="1">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4"/>
      <c r="BG162" s="4"/>
      <c r="BH162" s="4"/>
      <c r="BI162" s="4"/>
      <c r="BJ162" s="4"/>
      <c r="BK162" s="4"/>
      <c r="BL162" s="4"/>
      <c r="BM162" s="4"/>
      <c r="BN162" s="4"/>
      <c r="BO162" s="4"/>
      <c r="BP162" s="4"/>
      <c r="BQ162" s="4"/>
      <c r="BR162" s="4"/>
      <c r="BS162" s="4"/>
      <c r="BT162" s="4"/>
    </row>
    <row r="163" spans="1:72" s="72" customFormat="1" ht="15.95" customHeight="1">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4"/>
      <c r="BG163" s="4"/>
      <c r="BH163" s="4"/>
      <c r="BI163" s="4"/>
      <c r="BJ163" s="4"/>
      <c r="BK163" s="4"/>
      <c r="BL163" s="4"/>
      <c r="BM163" s="4"/>
      <c r="BN163" s="4"/>
      <c r="BO163" s="4"/>
      <c r="BP163" s="4"/>
      <c r="BQ163" s="4"/>
      <c r="BR163" s="4"/>
      <c r="BS163" s="4"/>
      <c r="BT163" s="4"/>
    </row>
    <row r="164" spans="1:72" s="72" customFormat="1" ht="15.95" customHeight="1">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4"/>
      <c r="BG164" s="4"/>
      <c r="BH164" s="4"/>
      <c r="BI164" s="4"/>
      <c r="BJ164" s="4"/>
      <c r="BK164" s="4"/>
      <c r="BL164" s="4"/>
      <c r="BM164" s="4"/>
      <c r="BN164" s="4"/>
      <c r="BO164" s="4"/>
      <c r="BP164" s="4"/>
      <c r="BQ164" s="4"/>
      <c r="BR164" s="4"/>
      <c r="BS164" s="4"/>
      <c r="BT164" s="4"/>
    </row>
    <row r="165" spans="1:72" s="72" customFormat="1" ht="15.95" customHeight="1">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4"/>
      <c r="BG165" s="4"/>
      <c r="BH165" s="4"/>
      <c r="BI165" s="4"/>
      <c r="BJ165" s="4"/>
      <c r="BK165" s="4"/>
      <c r="BL165" s="4"/>
      <c r="BM165" s="4"/>
      <c r="BN165" s="4"/>
      <c r="BO165" s="4"/>
      <c r="BP165" s="4"/>
      <c r="BQ165" s="4"/>
      <c r="BR165" s="4"/>
      <c r="BS165" s="4"/>
      <c r="BT165" s="4"/>
    </row>
    <row r="166" spans="1:72" s="72" customFormat="1" ht="15.95" customHeight="1">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4"/>
      <c r="BG166" s="4"/>
      <c r="BH166" s="4"/>
      <c r="BI166" s="4"/>
      <c r="BJ166" s="4"/>
      <c r="BK166" s="4"/>
      <c r="BL166" s="4"/>
      <c r="BM166" s="4"/>
      <c r="BN166" s="4"/>
      <c r="BO166" s="4"/>
      <c r="BP166" s="4"/>
      <c r="BQ166" s="4"/>
      <c r="BR166" s="4"/>
      <c r="BS166" s="4"/>
      <c r="BT166" s="4"/>
    </row>
    <row r="167" spans="1:72" s="72" customFormat="1" ht="15.95" customHeight="1">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4"/>
      <c r="BG167" s="4"/>
      <c r="BH167" s="4"/>
      <c r="BI167" s="4"/>
      <c r="BJ167" s="4"/>
      <c r="BK167" s="4"/>
      <c r="BL167" s="4"/>
      <c r="BM167" s="4"/>
      <c r="BN167" s="4"/>
      <c r="BO167" s="4"/>
      <c r="BP167" s="4"/>
      <c r="BQ167" s="4"/>
      <c r="BR167" s="4"/>
      <c r="BS167" s="4"/>
      <c r="BT167" s="4"/>
    </row>
    <row r="168" spans="1:72" s="72" customFormat="1" ht="15.95" customHeight="1">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4"/>
      <c r="BG168" s="4"/>
      <c r="BH168" s="4"/>
      <c r="BI168" s="4"/>
      <c r="BJ168" s="4"/>
      <c r="BK168" s="4"/>
      <c r="BL168" s="4"/>
      <c r="BM168" s="4"/>
      <c r="BN168" s="4"/>
      <c r="BO168" s="4"/>
      <c r="BP168" s="4"/>
      <c r="BQ168" s="4"/>
      <c r="BR168" s="4"/>
      <c r="BS168" s="4"/>
      <c r="BT168" s="4"/>
    </row>
    <row r="169" spans="1:72" s="72" customFormat="1" ht="15.95" customHeight="1">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4"/>
      <c r="BG169" s="4"/>
      <c r="BH169" s="4"/>
      <c r="BI169" s="4"/>
      <c r="BJ169" s="4"/>
      <c r="BK169" s="4"/>
      <c r="BL169" s="4"/>
      <c r="BM169" s="4"/>
      <c r="BN169" s="4"/>
      <c r="BO169" s="4"/>
      <c r="BP169" s="4"/>
      <c r="BQ169" s="4"/>
      <c r="BR169" s="4"/>
      <c r="BS169" s="4"/>
      <c r="BT169" s="4"/>
    </row>
    <row r="170" spans="1:72" s="72" customFormat="1" ht="15.95" customHeight="1">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4"/>
      <c r="BG170" s="4"/>
      <c r="BH170" s="4"/>
      <c r="BI170" s="4"/>
      <c r="BJ170" s="4"/>
      <c r="BK170" s="4"/>
      <c r="BL170" s="4"/>
      <c r="BM170" s="4"/>
      <c r="BN170" s="4"/>
      <c r="BO170" s="4"/>
      <c r="BP170" s="4"/>
      <c r="BQ170" s="4"/>
      <c r="BR170" s="4"/>
      <c r="BS170" s="4"/>
      <c r="BT170" s="4"/>
    </row>
    <row r="171" spans="1:72" s="72" customFormat="1" ht="15.95" customHeight="1">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4"/>
      <c r="BG171" s="4"/>
      <c r="BH171" s="4"/>
      <c r="BI171" s="4"/>
      <c r="BJ171" s="4"/>
      <c r="BK171" s="4"/>
      <c r="BL171" s="4"/>
      <c r="BM171" s="4"/>
      <c r="BN171" s="4"/>
      <c r="BO171" s="4"/>
      <c r="BP171" s="4"/>
      <c r="BQ171" s="4"/>
      <c r="BR171" s="4"/>
      <c r="BS171" s="4"/>
      <c r="BT171" s="4"/>
    </row>
    <row r="172" spans="1:72" s="72" customFormat="1" ht="15.95" customHeight="1">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4"/>
      <c r="BG172" s="4"/>
      <c r="BH172" s="4"/>
      <c r="BI172" s="4"/>
      <c r="BJ172" s="4"/>
      <c r="BK172" s="4"/>
      <c r="BL172" s="4"/>
      <c r="BM172" s="4"/>
      <c r="BN172" s="4"/>
      <c r="BO172" s="4"/>
      <c r="BP172" s="4"/>
      <c r="BQ172" s="4"/>
      <c r="BR172" s="4"/>
      <c r="BS172" s="4"/>
      <c r="BT172" s="4"/>
    </row>
    <row r="173" spans="1:72" s="72" customFormat="1" ht="15.95" customHeight="1">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4"/>
      <c r="BG173" s="4"/>
      <c r="BH173" s="4"/>
      <c r="BI173" s="4"/>
      <c r="BJ173" s="4"/>
      <c r="BK173" s="4"/>
      <c r="BL173" s="4"/>
      <c r="BM173" s="4"/>
      <c r="BN173" s="4"/>
      <c r="BO173" s="4"/>
      <c r="BP173" s="4"/>
      <c r="BQ173" s="4"/>
      <c r="BR173" s="4"/>
      <c r="BS173" s="4"/>
      <c r="BT173" s="4"/>
    </row>
    <row r="174" spans="1:72" s="72" customFormat="1" ht="15.95" customHeight="1">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4"/>
      <c r="BG174" s="4"/>
      <c r="BH174" s="4"/>
      <c r="BI174" s="4"/>
      <c r="BJ174" s="4"/>
      <c r="BK174" s="4"/>
      <c r="BL174" s="4"/>
      <c r="BM174" s="4"/>
      <c r="BN174" s="4"/>
      <c r="BO174" s="4"/>
      <c r="BP174" s="4"/>
      <c r="BQ174" s="4"/>
      <c r="BR174" s="4"/>
      <c r="BS174" s="4"/>
      <c r="BT174" s="4"/>
    </row>
    <row r="175" spans="1:72" s="72" customFormat="1" ht="15.95" customHeight="1">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4"/>
      <c r="BG175" s="4"/>
      <c r="BH175" s="4"/>
      <c r="BI175" s="4"/>
      <c r="BJ175" s="4"/>
      <c r="BK175" s="4"/>
      <c r="BL175" s="4"/>
      <c r="BM175" s="4"/>
      <c r="BN175" s="4"/>
      <c r="BO175" s="4"/>
      <c r="BP175" s="4"/>
      <c r="BQ175" s="4"/>
      <c r="BR175" s="4"/>
      <c r="BS175" s="4"/>
      <c r="BT175" s="4"/>
    </row>
    <row r="176" spans="1:72" s="72" customFormat="1" ht="15.95" customHeight="1">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4"/>
      <c r="BG176" s="4"/>
      <c r="BH176" s="4"/>
      <c r="BI176" s="4"/>
      <c r="BJ176" s="4"/>
      <c r="BK176" s="4"/>
      <c r="BL176" s="4"/>
      <c r="BM176" s="4"/>
      <c r="BN176" s="4"/>
      <c r="BO176" s="4"/>
      <c r="BP176" s="4"/>
      <c r="BQ176" s="4"/>
      <c r="BR176" s="4"/>
      <c r="BS176" s="4"/>
      <c r="BT176" s="4"/>
    </row>
    <row r="177" spans="1:72" s="72" customFormat="1" ht="15.95" customHeight="1">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4"/>
      <c r="BG177" s="4"/>
      <c r="BH177" s="4"/>
      <c r="BI177" s="4"/>
      <c r="BJ177" s="4"/>
      <c r="BK177" s="4"/>
      <c r="BL177" s="4"/>
      <c r="BM177" s="4"/>
      <c r="BN177" s="4"/>
      <c r="BO177" s="4"/>
      <c r="BP177" s="4"/>
      <c r="BQ177" s="4"/>
      <c r="BR177" s="4"/>
      <c r="BS177" s="4"/>
      <c r="BT177" s="4"/>
    </row>
    <row r="178" spans="1:72" s="72" customFormat="1" ht="15.95" customHeight="1">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4"/>
      <c r="BG178" s="4"/>
      <c r="BH178" s="4"/>
      <c r="BI178" s="4"/>
      <c r="BJ178" s="4"/>
      <c r="BK178" s="4"/>
      <c r="BL178" s="4"/>
      <c r="BM178" s="4"/>
      <c r="BN178" s="4"/>
      <c r="BO178" s="4"/>
      <c r="BP178" s="4"/>
      <c r="BQ178" s="4"/>
      <c r="BR178" s="4"/>
      <c r="BS178" s="4"/>
      <c r="BT178" s="4"/>
    </row>
    <row r="179" spans="1:72" s="72" customFormat="1" ht="15.95" customHeight="1">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4"/>
      <c r="BG179" s="4"/>
      <c r="BH179" s="4"/>
      <c r="BI179" s="4"/>
      <c r="BJ179" s="4"/>
      <c r="BK179" s="4"/>
      <c r="BL179" s="4"/>
      <c r="BM179" s="4"/>
      <c r="BN179" s="4"/>
      <c r="BO179" s="4"/>
      <c r="BP179" s="4"/>
      <c r="BQ179" s="4"/>
      <c r="BR179" s="4"/>
      <c r="BS179" s="4"/>
      <c r="BT179" s="4"/>
    </row>
    <row r="180" spans="1:72" s="72" customFormat="1" ht="15.95" customHeight="1">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4"/>
      <c r="BG180" s="4"/>
      <c r="BH180" s="4"/>
      <c r="BI180" s="4"/>
      <c r="BJ180" s="4"/>
      <c r="BK180" s="4"/>
      <c r="BL180" s="4"/>
      <c r="BM180" s="4"/>
      <c r="BN180" s="4"/>
      <c r="BO180" s="4"/>
      <c r="BP180" s="4"/>
      <c r="BQ180" s="4"/>
      <c r="BR180" s="4"/>
      <c r="BS180" s="4"/>
      <c r="BT180" s="4"/>
    </row>
    <row r="181" spans="1:72" s="72" customFormat="1" ht="15.95" customHeight="1">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4"/>
      <c r="BG181" s="4"/>
      <c r="BH181" s="4"/>
      <c r="BI181" s="4"/>
      <c r="BJ181" s="4"/>
      <c r="BK181" s="4"/>
      <c r="BL181" s="4"/>
      <c r="BM181" s="4"/>
      <c r="BN181" s="4"/>
      <c r="BO181" s="4"/>
      <c r="BP181" s="4"/>
      <c r="BQ181" s="4"/>
      <c r="BR181" s="4"/>
      <c r="BS181" s="4"/>
      <c r="BT181" s="4"/>
    </row>
    <row r="182" spans="1:72" s="72" customFormat="1" ht="15.95" customHeight="1">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4"/>
      <c r="BG182" s="4"/>
      <c r="BH182" s="4"/>
      <c r="BI182" s="4"/>
      <c r="BJ182" s="4"/>
      <c r="BK182" s="4"/>
      <c r="BL182" s="4"/>
      <c r="BM182" s="4"/>
      <c r="BN182" s="4"/>
      <c r="BO182" s="4"/>
      <c r="BP182" s="4"/>
      <c r="BQ182" s="4"/>
      <c r="BR182" s="4"/>
      <c r="BS182" s="4"/>
      <c r="BT182" s="4"/>
    </row>
    <row r="183" spans="1:72" s="72" customFormat="1" ht="15.95" customHeight="1">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4"/>
      <c r="BG183" s="4"/>
      <c r="BH183" s="4"/>
      <c r="BI183" s="4"/>
      <c r="BJ183" s="4"/>
      <c r="BK183" s="4"/>
      <c r="BL183" s="4"/>
      <c r="BM183" s="4"/>
      <c r="BN183" s="4"/>
      <c r="BO183" s="4"/>
      <c r="BP183" s="4"/>
      <c r="BQ183" s="4"/>
      <c r="BR183" s="4"/>
      <c r="BS183" s="4"/>
      <c r="BT183" s="4"/>
    </row>
    <row r="184" spans="1:72" s="72" customFormat="1" ht="15.95" customHeight="1">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4"/>
      <c r="BG184" s="4"/>
      <c r="BH184" s="4"/>
      <c r="BI184" s="4"/>
      <c r="BJ184" s="4"/>
      <c r="BK184" s="4"/>
      <c r="BL184" s="4"/>
      <c r="BM184" s="4"/>
      <c r="BN184" s="4"/>
      <c r="BO184" s="4"/>
      <c r="BP184" s="4"/>
      <c r="BQ184" s="4"/>
      <c r="BR184" s="4"/>
      <c r="BS184" s="4"/>
      <c r="BT184" s="4"/>
    </row>
    <row r="185" spans="1:72" s="72" customFormat="1" ht="15.95" customHeight="1">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4"/>
      <c r="BG185" s="4"/>
      <c r="BH185" s="4"/>
      <c r="BI185" s="4"/>
      <c r="BJ185" s="4"/>
      <c r="BK185" s="4"/>
      <c r="BL185" s="4"/>
      <c r="BM185" s="4"/>
      <c r="BN185" s="4"/>
      <c r="BO185" s="4"/>
      <c r="BP185" s="4"/>
      <c r="BQ185" s="4"/>
      <c r="BR185" s="4"/>
      <c r="BS185" s="4"/>
      <c r="BT185" s="4"/>
    </row>
    <row r="186" spans="1:72" s="72" customFormat="1" ht="15.95" customHeight="1">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4"/>
      <c r="BG186" s="4"/>
      <c r="BH186" s="4"/>
      <c r="BI186" s="4"/>
      <c r="BJ186" s="4"/>
      <c r="BK186" s="4"/>
      <c r="BL186" s="4"/>
      <c r="BM186" s="4"/>
      <c r="BN186" s="4"/>
      <c r="BO186" s="4"/>
      <c r="BP186" s="4"/>
      <c r="BQ186" s="4"/>
      <c r="BR186" s="4"/>
      <c r="BS186" s="4"/>
      <c r="BT186" s="4"/>
    </row>
    <row r="187" spans="1:72" s="72" customFormat="1" ht="15.95" customHeight="1">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4"/>
      <c r="BG187" s="4"/>
      <c r="BH187" s="4"/>
      <c r="BI187" s="4"/>
      <c r="BJ187" s="4"/>
      <c r="BK187" s="4"/>
      <c r="BL187" s="4"/>
      <c r="BM187" s="4"/>
      <c r="BN187" s="4"/>
      <c r="BO187" s="4"/>
      <c r="BP187" s="4"/>
      <c r="BQ187" s="4"/>
      <c r="BR187" s="4"/>
      <c r="BS187" s="4"/>
      <c r="BT187" s="4"/>
    </row>
    <row r="188" spans="1:72" s="72" customFormat="1" ht="15.95" customHeight="1">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4"/>
      <c r="BG188" s="4"/>
      <c r="BH188" s="4"/>
      <c r="BI188" s="4"/>
      <c r="BJ188" s="4"/>
      <c r="BK188" s="4"/>
      <c r="BL188" s="4"/>
      <c r="BM188" s="4"/>
      <c r="BN188" s="4"/>
      <c r="BO188" s="4"/>
      <c r="BP188" s="4"/>
      <c r="BQ188" s="4"/>
      <c r="BR188" s="4"/>
      <c r="BS188" s="4"/>
      <c r="BT188" s="4"/>
    </row>
    <row r="189" spans="1:72" s="72" customFormat="1" ht="15.95" customHeight="1">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4"/>
      <c r="BG189" s="4"/>
      <c r="BH189" s="4"/>
      <c r="BI189" s="4"/>
      <c r="BJ189" s="4"/>
      <c r="BK189" s="4"/>
      <c r="BL189" s="4"/>
      <c r="BM189" s="4"/>
      <c r="BN189" s="4"/>
      <c r="BO189" s="4"/>
      <c r="BP189" s="4"/>
      <c r="BQ189" s="4"/>
      <c r="BR189" s="4"/>
      <c r="BS189" s="4"/>
      <c r="BT189" s="4"/>
    </row>
    <row r="190" spans="1:72" s="72" customFormat="1" ht="15.95" customHeight="1">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4"/>
      <c r="BG190" s="4"/>
      <c r="BH190" s="4"/>
      <c r="BI190" s="4"/>
      <c r="BJ190" s="4"/>
      <c r="BK190" s="4"/>
      <c r="BL190" s="4"/>
      <c r="BM190" s="4"/>
      <c r="BN190" s="4"/>
      <c r="BO190" s="4"/>
      <c r="BP190" s="4"/>
      <c r="BQ190" s="4"/>
      <c r="BR190" s="4"/>
      <c r="BS190" s="4"/>
      <c r="BT190" s="4"/>
    </row>
    <row r="191" spans="1:72" s="72" customFormat="1" ht="15.95" customHeight="1">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4"/>
      <c r="BG191" s="4"/>
      <c r="BH191" s="4"/>
      <c r="BI191" s="4"/>
      <c r="BJ191" s="4"/>
      <c r="BK191" s="4"/>
      <c r="BL191" s="4"/>
      <c r="BM191" s="4"/>
      <c r="BN191" s="4"/>
      <c r="BO191" s="4"/>
      <c r="BP191" s="4"/>
      <c r="BQ191" s="4"/>
      <c r="BR191" s="4"/>
      <c r="BS191" s="4"/>
      <c r="BT191" s="4"/>
    </row>
    <row r="192" spans="1:72" s="72" customFormat="1" ht="15.95" customHeight="1">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4"/>
      <c r="BG192" s="4"/>
      <c r="BH192" s="4"/>
      <c r="BI192" s="4"/>
      <c r="BJ192" s="4"/>
      <c r="BK192" s="4"/>
      <c r="BL192" s="4"/>
      <c r="BM192" s="4"/>
      <c r="BN192" s="4"/>
      <c r="BO192" s="4"/>
      <c r="BP192" s="4"/>
      <c r="BQ192" s="4"/>
      <c r="BR192" s="4"/>
      <c r="BS192" s="4"/>
      <c r="BT192" s="4"/>
    </row>
    <row r="193" spans="1:72" s="72" customFormat="1" ht="15.95" customHeight="1">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4"/>
      <c r="BG193" s="4"/>
      <c r="BH193" s="4"/>
      <c r="BI193" s="4"/>
      <c r="BJ193" s="4"/>
      <c r="BK193" s="4"/>
      <c r="BL193" s="4"/>
      <c r="BM193" s="4"/>
      <c r="BN193" s="4"/>
      <c r="BO193" s="4"/>
      <c r="BP193" s="4"/>
      <c r="BQ193" s="4"/>
      <c r="BR193" s="4"/>
      <c r="BS193" s="4"/>
      <c r="BT193" s="4"/>
    </row>
    <row r="194" spans="1:72" s="72" customFormat="1" ht="15.95" customHeight="1">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4"/>
      <c r="BG194" s="4"/>
      <c r="BH194" s="4"/>
      <c r="BI194" s="4"/>
      <c r="BJ194" s="4"/>
      <c r="BK194" s="4"/>
      <c r="BL194" s="4"/>
      <c r="BM194" s="4"/>
      <c r="BN194" s="4"/>
      <c r="BO194" s="4"/>
      <c r="BP194" s="4"/>
      <c r="BQ194" s="4"/>
      <c r="BR194" s="4"/>
      <c r="BS194" s="4"/>
      <c r="BT194" s="4"/>
    </row>
    <row r="195" spans="1:72" s="72" customFormat="1" ht="51.95" customHeight="1">
      <c r="A195" s="158"/>
      <c r="B195" s="158"/>
      <c r="C195" s="158"/>
      <c r="D195" s="158"/>
      <c r="E195" s="158"/>
      <c r="F195" s="158"/>
      <c r="G195" s="158"/>
      <c r="H195" s="158"/>
      <c r="I195" s="158"/>
      <c r="J195" s="158"/>
      <c r="K195" s="158"/>
      <c r="L195" s="158"/>
      <c r="M195" s="158"/>
      <c r="N195" s="158"/>
      <c r="O195" s="158"/>
      <c r="P195" s="158"/>
      <c r="Q195" s="158"/>
      <c r="R195" s="158"/>
      <c r="S195" s="158"/>
      <c r="T195" s="158"/>
      <c r="U195" s="158"/>
      <c r="V195" s="158"/>
      <c r="W195" s="158"/>
      <c r="X195" s="158"/>
      <c r="Y195" s="158"/>
      <c r="Z195" s="158"/>
      <c r="AA195" s="158"/>
      <c r="AB195" s="158"/>
      <c r="AC195" s="158"/>
      <c r="AD195" s="158"/>
      <c r="AE195" s="158"/>
      <c r="AF195" s="158"/>
      <c r="AG195" s="158"/>
      <c r="AH195" s="158"/>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4"/>
      <c r="BG195" s="4"/>
      <c r="BH195" s="4"/>
      <c r="BI195" s="4"/>
      <c r="BJ195" s="4"/>
      <c r="BK195" s="4"/>
      <c r="BL195" s="4"/>
      <c r="BM195" s="4"/>
      <c r="BN195" s="4"/>
      <c r="BO195" s="4"/>
      <c r="BP195" s="4"/>
      <c r="BQ195" s="4"/>
      <c r="BR195" s="4"/>
      <c r="BS195" s="4"/>
      <c r="BT195" s="4"/>
    </row>
    <row r="196" spans="1:72" s="72" customFormat="1" ht="15.95" customHeight="1">
      <c r="A196" s="158"/>
      <c r="B196" s="158"/>
      <c r="C196" s="158"/>
      <c r="D196" s="158"/>
      <c r="E196" s="158"/>
      <c r="F196" s="158"/>
      <c r="G196" s="158"/>
      <c r="H196" s="158"/>
      <c r="I196" s="158"/>
      <c r="J196" s="158"/>
      <c r="K196" s="158"/>
      <c r="L196" s="158"/>
      <c r="M196" s="158"/>
      <c r="N196" s="158"/>
      <c r="O196" s="158"/>
      <c r="P196" s="158"/>
      <c r="Q196" s="158"/>
      <c r="R196" s="158"/>
      <c r="S196" s="158"/>
      <c r="T196" s="158"/>
      <c r="U196" s="158"/>
      <c r="V196" s="158"/>
      <c r="W196" s="158"/>
      <c r="X196" s="158"/>
      <c r="Y196" s="158"/>
      <c r="Z196" s="158"/>
      <c r="AA196" s="158"/>
      <c r="AB196" s="158"/>
      <c r="AC196" s="158"/>
      <c r="AD196" s="158"/>
      <c r="AE196" s="158"/>
      <c r="AF196" s="158"/>
      <c r="AG196" s="158"/>
      <c r="AH196" s="158"/>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4"/>
      <c r="BG196" s="4"/>
      <c r="BH196" s="4"/>
      <c r="BI196" s="4"/>
      <c r="BJ196" s="4"/>
      <c r="BK196" s="4"/>
      <c r="BL196" s="4"/>
      <c r="BM196" s="4"/>
      <c r="BN196" s="4"/>
      <c r="BO196" s="4"/>
      <c r="BP196" s="4"/>
      <c r="BQ196" s="4"/>
      <c r="BR196" s="4"/>
      <c r="BS196" s="4"/>
      <c r="BT196" s="4"/>
    </row>
    <row r="197" spans="1:72" s="72" customFormat="1" ht="15.95" customHeight="1">
      <c r="A197" s="158"/>
      <c r="B197" s="158"/>
      <c r="C197" s="158"/>
      <c r="D197" s="158"/>
      <c r="E197" s="158"/>
      <c r="F197" s="158"/>
      <c r="G197" s="158"/>
      <c r="H197" s="158"/>
      <c r="I197" s="158"/>
      <c r="J197" s="158"/>
      <c r="K197" s="158"/>
      <c r="L197" s="158"/>
      <c r="M197" s="158"/>
      <c r="N197" s="158"/>
      <c r="O197" s="158"/>
      <c r="P197" s="158"/>
      <c r="Q197" s="158"/>
      <c r="R197" s="158"/>
      <c r="S197" s="158"/>
      <c r="T197" s="158"/>
      <c r="U197" s="158"/>
      <c r="V197" s="158"/>
      <c r="W197" s="158"/>
      <c r="X197" s="158"/>
      <c r="Y197" s="158"/>
      <c r="Z197" s="158"/>
      <c r="AA197" s="158"/>
      <c r="AB197" s="158"/>
      <c r="AC197" s="158"/>
      <c r="AD197" s="158"/>
      <c r="AE197" s="158"/>
      <c r="AF197" s="158"/>
      <c r="AG197" s="158"/>
      <c r="AH197" s="158"/>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4"/>
      <c r="BG197" s="4"/>
      <c r="BH197" s="4"/>
      <c r="BI197" s="4"/>
      <c r="BJ197" s="4"/>
      <c r="BK197" s="4"/>
      <c r="BL197" s="4"/>
      <c r="BM197" s="4"/>
      <c r="BN197" s="4"/>
      <c r="BO197" s="4"/>
      <c r="BP197" s="4"/>
      <c r="BQ197" s="4"/>
      <c r="BR197" s="4"/>
      <c r="BS197" s="4"/>
      <c r="BT197" s="4"/>
    </row>
    <row r="198" spans="1:72" s="72" customFormat="1" ht="15.95" customHeight="1">
      <c r="A198" s="158"/>
      <c r="B198" s="158"/>
      <c r="C198" s="158"/>
      <c r="D198" s="158"/>
      <c r="E198" s="158"/>
      <c r="F198" s="158"/>
      <c r="G198" s="158"/>
      <c r="H198" s="158"/>
      <c r="I198" s="158"/>
      <c r="J198" s="158"/>
      <c r="K198" s="158"/>
      <c r="L198" s="158"/>
      <c r="M198" s="158"/>
      <c r="N198" s="158"/>
      <c r="O198" s="158"/>
      <c r="P198" s="158"/>
      <c r="Q198" s="158"/>
      <c r="R198" s="158"/>
      <c r="S198" s="158"/>
      <c r="T198" s="158"/>
      <c r="U198" s="158"/>
      <c r="V198" s="158"/>
      <c r="W198" s="158"/>
      <c r="X198" s="158"/>
      <c r="Y198" s="158"/>
      <c r="Z198" s="158"/>
      <c r="AA198" s="158"/>
      <c r="AB198" s="158"/>
      <c r="AC198" s="158"/>
      <c r="AD198" s="158"/>
      <c r="AE198" s="158"/>
      <c r="AF198" s="158"/>
      <c r="AG198" s="158"/>
      <c r="AH198" s="158"/>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4"/>
      <c r="BG198" s="4"/>
      <c r="BH198" s="4"/>
      <c r="BI198" s="4"/>
      <c r="BJ198" s="4"/>
      <c r="BK198" s="4"/>
      <c r="BL198" s="4"/>
      <c r="BM198" s="4"/>
      <c r="BN198" s="4"/>
      <c r="BO198" s="4"/>
      <c r="BP198" s="4"/>
      <c r="BQ198" s="4"/>
      <c r="BR198" s="4"/>
      <c r="BS198" s="4"/>
      <c r="BT198" s="4"/>
    </row>
    <row r="199" spans="1:72" s="72" customFormat="1" ht="15.95" customHeight="1">
      <c r="A199" s="158"/>
      <c r="B199" s="158"/>
      <c r="C199" s="158"/>
      <c r="D199" s="158"/>
      <c r="E199" s="158"/>
      <c r="F199" s="158"/>
      <c r="G199" s="158"/>
      <c r="H199" s="158"/>
      <c r="I199" s="158"/>
      <c r="J199" s="158"/>
      <c r="K199" s="158"/>
      <c r="L199" s="158"/>
      <c r="M199" s="158"/>
      <c r="N199" s="158"/>
      <c r="O199" s="158"/>
      <c r="P199" s="158"/>
      <c r="Q199" s="158"/>
      <c r="R199" s="158"/>
      <c r="S199" s="158"/>
      <c r="T199" s="158"/>
      <c r="U199" s="158"/>
      <c r="V199" s="158"/>
      <c r="W199" s="158"/>
      <c r="X199" s="158"/>
      <c r="Y199" s="158"/>
      <c r="Z199" s="158"/>
      <c r="AA199" s="158"/>
      <c r="AB199" s="158"/>
      <c r="AC199" s="158"/>
      <c r="AD199" s="158"/>
      <c r="AE199" s="158"/>
      <c r="AF199" s="158"/>
      <c r="AG199" s="158"/>
      <c r="AH199" s="158"/>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4"/>
      <c r="BG199" s="4"/>
      <c r="BH199" s="4"/>
      <c r="BI199" s="4"/>
      <c r="BJ199" s="4"/>
      <c r="BK199" s="4"/>
      <c r="BL199" s="4"/>
      <c r="BM199" s="4"/>
      <c r="BN199" s="4"/>
      <c r="BO199" s="4"/>
      <c r="BP199" s="4"/>
      <c r="BQ199" s="4"/>
      <c r="BR199" s="4"/>
      <c r="BS199" s="4"/>
      <c r="BT199" s="4"/>
    </row>
    <row r="200" spans="1:72" s="72" customFormat="1" ht="15.95" customHeight="1">
      <c r="A200" s="158"/>
      <c r="B200" s="158"/>
      <c r="C200" s="158"/>
      <c r="D200" s="158"/>
      <c r="E200" s="158"/>
      <c r="F200" s="158"/>
      <c r="G200" s="158"/>
      <c r="H200" s="158"/>
      <c r="I200" s="158"/>
      <c r="J200" s="158"/>
      <c r="K200" s="158"/>
      <c r="L200" s="158"/>
      <c r="M200" s="158"/>
      <c r="N200" s="158"/>
      <c r="O200" s="158"/>
      <c r="P200" s="158"/>
      <c r="Q200" s="158"/>
      <c r="R200" s="158"/>
      <c r="S200" s="158"/>
      <c r="T200" s="158"/>
      <c r="U200" s="158"/>
      <c r="V200" s="158"/>
      <c r="W200" s="158"/>
      <c r="X200" s="158"/>
      <c r="Y200" s="158"/>
      <c r="Z200" s="158"/>
      <c r="AA200" s="158"/>
      <c r="AB200" s="158"/>
      <c r="AC200" s="158"/>
      <c r="AD200" s="158"/>
      <c r="AE200" s="158"/>
      <c r="AF200" s="158"/>
      <c r="AG200" s="158"/>
      <c r="AH200" s="158"/>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4"/>
      <c r="BG200" s="4"/>
      <c r="BH200" s="4"/>
      <c r="BI200" s="4"/>
      <c r="BJ200" s="4"/>
      <c r="BK200" s="4"/>
      <c r="BL200" s="4"/>
      <c r="BM200" s="4"/>
      <c r="BN200" s="4"/>
      <c r="BO200" s="4"/>
      <c r="BP200" s="4"/>
      <c r="BQ200" s="4"/>
      <c r="BR200" s="4"/>
      <c r="BS200" s="4"/>
      <c r="BT200" s="4"/>
    </row>
    <row r="201" spans="1:72" s="72" customFormat="1" ht="51.95" customHeight="1">
      <c r="A201" s="158"/>
      <c r="B201" s="158"/>
      <c r="C201" s="158"/>
      <c r="D201" s="158"/>
      <c r="E201" s="158"/>
      <c r="F201" s="158"/>
      <c r="G201" s="158"/>
      <c r="H201" s="158"/>
      <c r="I201" s="158"/>
      <c r="J201" s="158"/>
      <c r="K201" s="158"/>
      <c r="L201" s="158"/>
      <c r="M201" s="158"/>
      <c r="N201" s="158"/>
      <c r="O201" s="158"/>
      <c r="P201" s="158"/>
      <c r="Q201" s="158"/>
      <c r="R201" s="158"/>
      <c r="S201" s="158"/>
      <c r="T201" s="158"/>
      <c r="U201" s="158"/>
      <c r="V201" s="158"/>
      <c r="W201" s="158"/>
      <c r="X201" s="158"/>
      <c r="Y201" s="158"/>
      <c r="Z201" s="158"/>
      <c r="AA201" s="158"/>
      <c r="AB201" s="158"/>
      <c r="AC201" s="158"/>
      <c r="AD201" s="158"/>
      <c r="AE201" s="158"/>
      <c r="AF201" s="158"/>
      <c r="AG201" s="158"/>
      <c r="AH201" s="158"/>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4"/>
      <c r="BG201" s="4"/>
      <c r="BH201" s="4"/>
      <c r="BI201" s="4"/>
      <c r="BJ201" s="4"/>
      <c r="BK201" s="4"/>
      <c r="BL201" s="4"/>
      <c r="BM201" s="4"/>
      <c r="BN201" s="4"/>
      <c r="BO201" s="4"/>
      <c r="BP201" s="4"/>
      <c r="BQ201" s="4"/>
      <c r="BR201" s="4"/>
      <c r="BS201" s="4"/>
      <c r="BT201" s="4"/>
    </row>
    <row r="202" spans="1:72" s="72" customFormat="1" ht="15.95" customHeight="1">
      <c r="A202" s="158"/>
      <c r="B202" s="158"/>
      <c r="C202" s="158"/>
      <c r="D202" s="158"/>
      <c r="E202" s="158"/>
      <c r="F202" s="158"/>
      <c r="G202" s="158"/>
      <c r="H202" s="158"/>
      <c r="I202" s="158"/>
      <c r="J202" s="158"/>
      <c r="K202" s="158"/>
      <c r="L202" s="158"/>
      <c r="M202" s="158"/>
      <c r="N202" s="158"/>
      <c r="O202" s="158"/>
      <c r="P202" s="158"/>
      <c r="Q202" s="158"/>
      <c r="R202" s="158"/>
      <c r="S202" s="158"/>
      <c r="T202" s="158"/>
      <c r="U202" s="158"/>
      <c r="V202" s="158"/>
      <c r="W202" s="158"/>
      <c r="X202" s="158"/>
      <c r="Y202" s="158"/>
      <c r="Z202" s="158"/>
      <c r="AA202" s="158"/>
      <c r="AB202" s="158"/>
      <c r="AC202" s="158"/>
      <c r="AD202" s="158"/>
      <c r="AE202" s="158"/>
      <c r="AF202" s="158"/>
      <c r="AG202" s="158"/>
      <c r="AH202" s="158"/>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4"/>
      <c r="BG202" s="4"/>
      <c r="BH202" s="4"/>
      <c r="BI202" s="4"/>
      <c r="BJ202" s="4"/>
      <c r="BK202" s="4"/>
      <c r="BL202" s="4"/>
      <c r="BM202" s="4"/>
      <c r="BN202" s="4"/>
      <c r="BO202" s="4"/>
      <c r="BP202" s="4"/>
      <c r="BQ202" s="4"/>
      <c r="BR202" s="4"/>
      <c r="BS202" s="4"/>
      <c r="BT202" s="4"/>
    </row>
    <row r="203" spans="1:72" s="72" customFormat="1" ht="15.95" customHeight="1">
      <c r="A203" s="158"/>
      <c r="B203" s="158"/>
      <c r="C203" s="158"/>
      <c r="D203" s="158"/>
      <c r="E203" s="158"/>
      <c r="F203" s="158"/>
      <c r="G203" s="158"/>
      <c r="H203" s="158"/>
      <c r="I203" s="158"/>
      <c r="J203" s="158"/>
      <c r="K203" s="158"/>
      <c r="L203" s="158"/>
      <c r="M203" s="158"/>
      <c r="N203" s="158"/>
      <c r="O203" s="158"/>
      <c r="P203" s="158"/>
      <c r="Q203" s="158"/>
      <c r="R203" s="158"/>
      <c r="S203" s="158"/>
      <c r="T203" s="158"/>
      <c r="U203" s="158"/>
      <c r="V203" s="158"/>
      <c r="W203" s="158"/>
      <c r="X203" s="158"/>
      <c r="Y203" s="158"/>
      <c r="Z203" s="158"/>
      <c r="AA203" s="158"/>
      <c r="AB203" s="158"/>
      <c r="AC203" s="158"/>
      <c r="AD203" s="158"/>
      <c r="AE203" s="158"/>
      <c r="AF203" s="158"/>
      <c r="AG203" s="158"/>
      <c r="AH203" s="158"/>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4"/>
      <c r="BG203" s="4"/>
      <c r="BH203" s="4"/>
      <c r="BI203" s="4"/>
      <c r="BJ203" s="4"/>
      <c r="BK203" s="4"/>
      <c r="BL203" s="4"/>
      <c r="BM203" s="4"/>
      <c r="BN203" s="4"/>
      <c r="BO203" s="4"/>
      <c r="BP203" s="4"/>
      <c r="BQ203" s="4"/>
      <c r="BR203" s="4"/>
      <c r="BS203" s="4"/>
      <c r="BT203" s="4"/>
    </row>
    <row r="204" spans="1:72" s="72" customFormat="1" ht="15.95" customHeight="1">
      <c r="A204" s="158"/>
      <c r="B204" s="158"/>
      <c r="C204" s="158"/>
      <c r="D204" s="158"/>
      <c r="E204" s="158"/>
      <c r="F204" s="158"/>
      <c r="G204" s="158"/>
      <c r="H204" s="158"/>
      <c r="I204" s="158"/>
      <c r="J204" s="158"/>
      <c r="K204" s="158"/>
      <c r="L204" s="158"/>
      <c r="M204" s="158"/>
      <c r="N204" s="158"/>
      <c r="O204" s="158"/>
      <c r="P204" s="158"/>
      <c r="Q204" s="158"/>
      <c r="R204" s="158"/>
      <c r="S204" s="158"/>
      <c r="T204" s="158"/>
      <c r="U204" s="158"/>
      <c r="V204" s="158"/>
      <c r="W204" s="158"/>
      <c r="X204" s="158"/>
      <c r="Y204" s="158"/>
      <c r="Z204" s="158"/>
      <c r="AA204" s="158"/>
      <c r="AB204" s="158"/>
      <c r="AC204" s="158"/>
      <c r="AD204" s="158"/>
      <c r="AE204" s="158"/>
      <c r="AF204" s="158"/>
      <c r="AG204" s="158"/>
      <c r="AH204" s="158"/>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4"/>
      <c r="BG204" s="4"/>
      <c r="BH204" s="4"/>
      <c r="BI204" s="4"/>
      <c r="BJ204" s="4"/>
      <c r="BK204" s="4"/>
      <c r="BL204" s="4"/>
      <c r="BM204" s="4"/>
      <c r="BN204" s="4"/>
      <c r="BO204" s="4"/>
      <c r="BP204" s="4"/>
      <c r="BQ204" s="4"/>
      <c r="BR204" s="4"/>
      <c r="BS204" s="4"/>
      <c r="BT204" s="4"/>
    </row>
    <row r="205" spans="1:72" s="72" customFormat="1" ht="15.95" customHeight="1">
      <c r="A205" s="158"/>
      <c r="B205" s="158"/>
      <c r="C205" s="158"/>
      <c r="D205" s="158"/>
      <c r="E205" s="158"/>
      <c r="F205" s="158"/>
      <c r="G205" s="158"/>
      <c r="H205" s="158"/>
      <c r="I205" s="158"/>
      <c r="J205" s="158"/>
      <c r="K205" s="158"/>
      <c r="L205" s="158"/>
      <c r="M205" s="158"/>
      <c r="N205" s="158"/>
      <c r="O205" s="158"/>
      <c r="P205" s="158"/>
      <c r="Q205" s="158"/>
      <c r="R205" s="158"/>
      <c r="S205" s="158"/>
      <c r="T205" s="158"/>
      <c r="U205" s="158"/>
      <c r="V205" s="158"/>
      <c r="W205" s="158"/>
      <c r="X205" s="158"/>
      <c r="Y205" s="158"/>
      <c r="Z205" s="158"/>
      <c r="AA205" s="158"/>
      <c r="AB205" s="158"/>
      <c r="AC205" s="158"/>
      <c r="AD205" s="158"/>
      <c r="AE205" s="158"/>
      <c r="AF205" s="158"/>
      <c r="AG205" s="158"/>
      <c r="AH205" s="158"/>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4"/>
      <c r="BG205" s="4"/>
      <c r="BH205" s="4"/>
      <c r="BI205" s="4"/>
      <c r="BJ205" s="4"/>
      <c r="BK205" s="4"/>
      <c r="BL205" s="4"/>
      <c r="BM205" s="4"/>
      <c r="BN205" s="4"/>
      <c r="BO205" s="4"/>
      <c r="BP205" s="4"/>
      <c r="BQ205" s="4"/>
      <c r="BR205" s="4"/>
      <c r="BS205" s="4"/>
      <c r="BT205" s="4"/>
    </row>
    <row r="206" spans="1:72" s="72" customFormat="1" ht="15.95" customHeight="1">
      <c r="A206" s="158"/>
      <c r="B206" s="158"/>
      <c r="C206" s="158"/>
      <c r="D206" s="158"/>
      <c r="E206" s="158"/>
      <c r="F206" s="158"/>
      <c r="G206" s="158"/>
      <c r="H206" s="158"/>
      <c r="I206" s="158"/>
      <c r="J206" s="158"/>
      <c r="K206" s="158"/>
      <c r="L206" s="158"/>
      <c r="M206" s="158"/>
      <c r="N206" s="158"/>
      <c r="O206" s="158"/>
      <c r="P206" s="158"/>
      <c r="Q206" s="158"/>
      <c r="R206" s="158"/>
      <c r="S206" s="158"/>
      <c r="T206" s="158"/>
      <c r="U206" s="158"/>
      <c r="V206" s="158"/>
      <c r="W206" s="158"/>
      <c r="X206" s="158"/>
      <c r="Y206" s="158"/>
      <c r="Z206" s="158"/>
      <c r="AA206" s="158"/>
      <c r="AB206" s="158"/>
      <c r="AC206" s="158"/>
      <c r="AD206" s="158"/>
      <c r="AE206" s="158"/>
      <c r="AF206" s="158"/>
      <c r="AG206" s="158"/>
      <c r="AH206" s="158"/>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4"/>
      <c r="BG206" s="4"/>
      <c r="BH206" s="4"/>
      <c r="BI206" s="4"/>
      <c r="BJ206" s="4"/>
      <c r="BK206" s="4"/>
      <c r="BL206" s="4"/>
      <c r="BM206" s="4"/>
      <c r="BN206" s="4"/>
      <c r="BO206" s="4"/>
      <c r="BP206" s="4"/>
      <c r="BQ206" s="4"/>
      <c r="BR206" s="4"/>
      <c r="BS206" s="4"/>
      <c r="BT206" s="4"/>
    </row>
    <row r="207" spans="1:72" s="72" customFormat="1" ht="51.95" customHeight="1">
      <c r="A207" s="158"/>
      <c r="B207" s="158"/>
      <c r="C207" s="158"/>
      <c r="D207" s="158"/>
      <c r="E207" s="158"/>
      <c r="F207" s="158"/>
      <c r="G207" s="158"/>
      <c r="H207" s="158"/>
      <c r="I207" s="158"/>
      <c r="J207" s="158"/>
      <c r="K207" s="158"/>
      <c r="L207" s="158"/>
      <c r="M207" s="158"/>
      <c r="N207" s="158"/>
      <c r="O207" s="158"/>
      <c r="P207" s="158"/>
      <c r="Q207" s="158"/>
      <c r="R207" s="158"/>
      <c r="S207" s="158"/>
      <c r="T207" s="158"/>
      <c r="U207" s="158"/>
      <c r="V207" s="158"/>
      <c r="W207" s="158"/>
      <c r="X207" s="158"/>
      <c r="Y207" s="158"/>
      <c r="Z207" s="158"/>
      <c r="AA207" s="158"/>
      <c r="AB207" s="158"/>
      <c r="AC207" s="158"/>
      <c r="AD207" s="158"/>
      <c r="AE207" s="158"/>
      <c r="AF207" s="158"/>
      <c r="AG207" s="158"/>
      <c r="AH207" s="158"/>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4"/>
      <c r="BG207" s="4"/>
      <c r="BH207" s="4"/>
      <c r="BI207" s="4"/>
      <c r="BJ207" s="4"/>
      <c r="BK207" s="4"/>
      <c r="BL207" s="4"/>
      <c r="BM207" s="4"/>
      <c r="BN207" s="4"/>
      <c r="BO207" s="4"/>
      <c r="BP207" s="4"/>
      <c r="BQ207" s="4"/>
      <c r="BR207" s="4"/>
      <c r="BS207" s="4"/>
      <c r="BT207" s="4"/>
    </row>
    <row r="208" spans="1:72" s="72" customFormat="1" ht="15.95" customHeight="1">
      <c r="A208" s="158"/>
      <c r="B208" s="158"/>
      <c r="C208" s="158"/>
      <c r="D208" s="158"/>
      <c r="E208" s="158"/>
      <c r="F208" s="158"/>
      <c r="G208" s="158"/>
      <c r="H208" s="158"/>
      <c r="I208" s="158"/>
      <c r="J208" s="158"/>
      <c r="K208" s="158"/>
      <c r="L208" s="158"/>
      <c r="M208" s="158"/>
      <c r="N208" s="158"/>
      <c r="O208" s="158"/>
      <c r="P208" s="158"/>
      <c r="Q208" s="158"/>
      <c r="R208" s="158"/>
      <c r="S208" s="158"/>
      <c r="T208" s="158"/>
      <c r="U208" s="158"/>
      <c r="V208" s="158"/>
      <c r="W208" s="158"/>
      <c r="X208" s="158"/>
      <c r="Y208" s="158"/>
      <c r="Z208" s="158"/>
      <c r="AA208" s="158"/>
      <c r="AB208" s="158"/>
      <c r="AC208" s="158"/>
      <c r="AD208" s="158"/>
      <c r="AE208" s="158"/>
      <c r="AF208" s="158"/>
      <c r="AG208" s="158"/>
      <c r="AH208" s="158"/>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4"/>
      <c r="BG208" s="4"/>
      <c r="BH208" s="4"/>
      <c r="BI208" s="4"/>
      <c r="BJ208" s="4"/>
      <c r="BK208" s="4"/>
      <c r="BL208" s="4"/>
      <c r="BM208" s="4"/>
      <c r="BN208" s="4"/>
      <c r="BO208" s="4"/>
      <c r="BP208" s="4"/>
      <c r="BQ208" s="4"/>
      <c r="BR208" s="4"/>
      <c r="BS208" s="4"/>
      <c r="BT208" s="4"/>
    </row>
    <row r="209" spans="1:72" s="72" customFormat="1" ht="15.95" customHeight="1">
      <c r="A209" s="158"/>
      <c r="B209" s="158"/>
      <c r="C209" s="158"/>
      <c r="D209" s="158"/>
      <c r="E209" s="158"/>
      <c r="F209" s="158"/>
      <c r="G209" s="158"/>
      <c r="H209" s="158"/>
      <c r="I209" s="158"/>
      <c r="J209" s="158"/>
      <c r="K209" s="158"/>
      <c r="L209" s="158"/>
      <c r="M209" s="158"/>
      <c r="N209" s="158"/>
      <c r="O209" s="158"/>
      <c r="P209" s="158"/>
      <c r="Q209" s="158"/>
      <c r="R209" s="158"/>
      <c r="S209" s="158"/>
      <c r="T209" s="158"/>
      <c r="U209" s="158"/>
      <c r="V209" s="158"/>
      <c r="W209" s="158"/>
      <c r="X209" s="158"/>
      <c r="Y209" s="158"/>
      <c r="Z209" s="158"/>
      <c r="AA209" s="158"/>
      <c r="AB209" s="158"/>
      <c r="AC209" s="158"/>
      <c r="AD209" s="158"/>
      <c r="AE209" s="158"/>
      <c r="AF209" s="158"/>
      <c r="AG209" s="158"/>
      <c r="AH209" s="158"/>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4"/>
      <c r="BG209" s="4"/>
      <c r="BH209" s="4"/>
      <c r="BI209" s="4"/>
      <c r="BJ209" s="4"/>
      <c r="BK209" s="4"/>
      <c r="BL209" s="4"/>
      <c r="BM209" s="4"/>
      <c r="BN209" s="4"/>
      <c r="BO209" s="4"/>
      <c r="BP209" s="4"/>
      <c r="BQ209" s="4"/>
      <c r="BR209" s="4"/>
      <c r="BS209" s="4"/>
      <c r="BT209" s="4"/>
    </row>
    <row r="210" spans="1:72" s="72" customFormat="1" ht="15.95" customHeight="1">
      <c r="A210" s="158"/>
      <c r="B210" s="158"/>
      <c r="C210" s="158"/>
      <c r="D210" s="158"/>
      <c r="E210" s="158"/>
      <c r="F210" s="158"/>
      <c r="G210" s="158"/>
      <c r="H210" s="158"/>
      <c r="I210" s="158"/>
      <c r="J210" s="158"/>
      <c r="K210" s="158"/>
      <c r="L210" s="158"/>
      <c r="M210" s="158"/>
      <c r="N210" s="158"/>
      <c r="O210" s="158"/>
      <c r="P210" s="158"/>
      <c r="Q210" s="158"/>
      <c r="R210" s="158"/>
      <c r="S210" s="158"/>
      <c r="T210" s="158"/>
      <c r="U210" s="158"/>
      <c r="V210" s="158"/>
      <c r="W210" s="158"/>
      <c r="X210" s="158"/>
      <c r="Y210" s="158"/>
      <c r="Z210" s="158"/>
      <c r="AA210" s="158"/>
      <c r="AB210" s="158"/>
      <c r="AC210" s="158"/>
      <c r="AD210" s="158"/>
      <c r="AE210" s="158"/>
      <c r="AF210" s="158"/>
      <c r="AG210" s="158"/>
      <c r="AH210" s="158"/>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4"/>
      <c r="BG210" s="4"/>
      <c r="BH210" s="4"/>
      <c r="BI210" s="4"/>
      <c r="BJ210" s="4"/>
      <c r="BK210" s="4"/>
      <c r="BL210" s="4"/>
      <c r="BM210" s="4"/>
      <c r="BN210" s="4"/>
      <c r="BO210" s="4"/>
      <c r="BP210" s="4"/>
      <c r="BQ210" s="4"/>
      <c r="BR210" s="4"/>
      <c r="BS210" s="4"/>
      <c r="BT210" s="4"/>
    </row>
    <row r="211" spans="1:72" s="72" customFormat="1" ht="15.95" customHeight="1">
      <c r="A211" s="158"/>
      <c r="B211" s="158"/>
      <c r="C211" s="158"/>
      <c r="D211" s="158"/>
      <c r="E211" s="158"/>
      <c r="F211" s="158"/>
      <c r="G211" s="158"/>
      <c r="H211" s="158"/>
      <c r="I211" s="158"/>
      <c r="J211" s="158"/>
      <c r="K211" s="158"/>
      <c r="L211" s="158"/>
      <c r="M211" s="158"/>
      <c r="N211" s="158"/>
      <c r="O211" s="158"/>
      <c r="P211" s="158"/>
      <c r="Q211" s="158"/>
      <c r="R211" s="158"/>
      <c r="S211" s="158"/>
      <c r="T211" s="158"/>
      <c r="U211" s="158"/>
      <c r="V211" s="158"/>
      <c r="W211" s="158"/>
      <c r="X211" s="158"/>
      <c r="Y211" s="158"/>
      <c r="Z211" s="158"/>
      <c r="AA211" s="158"/>
      <c r="AB211" s="158"/>
      <c r="AC211" s="158"/>
      <c r="AD211" s="158"/>
      <c r="AE211" s="158"/>
      <c r="AF211" s="158"/>
      <c r="AG211" s="158"/>
      <c r="AH211" s="158"/>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4"/>
      <c r="BG211" s="4"/>
      <c r="BH211" s="4"/>
      <c r="BI211" s="4"/>
      <c r="BJ211" s="4"/>
      <c r="BK211" s="4"/>
      <c r="BL211" s="4"/>
      <c r="BM211" s="4"/>
      <c r="BN211" s="4"/>
      <c r="BO211" s="4"/>
      <c r="BP211" s="4"/>
      <c r="BQ211" s="4"/>
      <c r="BR211" s="4"/>
      <c r="BS211" s="4"/>
      <c r="BT211" s="4"/>
    </row>
    <row r="212" spans="1:72" s="72" customFormat="1" ht="15.95" customHeight="1">
      <c r="A212" s="158"/>
      <c r="B212" s="158"/>
      <c r="C212" s="158"/>
      <c r="D212" s="158"/>
      <c r="E212" s="158"/>
      <c r="F212" s="158"/>
      <c r="G212" s="158"/>
      <c r="H212" s="158"/>
      <c r="I212" s="158"/>
      <c r="J212" s="158"/>
      <c r="K212" s="158"/>
      <c r="L212" s="158"/>
      <c r="M212" s="158"/>
      <c r="N212" s="158"/>
      <c r="O212" s="158"/>
      <c r="P212" s="158"/>
      <c r="Q212" s="158"/>
      <c r="R212" s="158"/>
      <c r="S212" s="158"/>
      <c r="T212" s="158"/>
      <c r="U212" s="158"/>
      <c r="V212" s="158"/>
      <c r="W212" s="158"/>
      <c r="X212" s="158"/>
      <c r="Y212" s="158"/>
      <c r="Z212" s="158"/>
      <c r="AA212" s="158"/>
      <c r="AB212" s="158"/>
      <c r="AC212" s="158"/>
      <c r="AD212" s="158"/>
      <c r="AE212" s="158"/>
      <c r="AF212" s="158"/>
      <c r="AG212" s="158"/>
      <c r="AH212" s="158"/>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4"/>
      <c r="BG212" s="4"/>
      <c r="BH212" s="4"/>
      <c r="BI212" s="4"/>
      <c r="BJ212" s="4"/>
      <c r="BK212" s="4"/>
      <c r="BL212" s="4"/>
      <c r="BM212" s="4"/>
      <c r="BN212" s="4"/>
      <c r="BO212" s="4"/>
      <c r="BP212" s="4"/>
      <c r="BQ212" s="4"/>
      <c r="BR212" s="4"/>
      <c r="BS212" s="4"/>
      <c r="BT212" s="4"/>
    </row>
    <row r="213" spans="1:72" s="72" customFormat="1" ht="16.5" customHeight="1">
      <c r="A213" s="158"/>
      <c r="B213" s="158"/>
      <c r="C213" s="158"/>
      <c r="D213" s="158"/>
      <c r="E213" s="158"/>
      <c r="F213" s="158"/>
      <c r="G213" s="158"/>
      <c r="H213" s="158"/>
      <c r="I213" s="158"/>
      <c r="J213" s="158"/>
      <c r="K213" s="158"/>
      <c r="L213" s="158"/>
      <c r="M213" s="158"/>
      <c r="N213" s="158"/>
      <c r="O213" s="158"/>
      <c r="P213" s="158"/>
      <c r="Q213" s="158"/>
      <c r="R213" s="158"/>
      <c r="S213" s="158"/>
      <c r="T213" s="158"/>
      <c r="U213" s="158"/>
      <c r="V213" s="158"/>
      <c r="W213" s="158"/>
      <c r="X213" s="158"/>
      <c r="Y213" s="158"/>
      <c r="Z213" s="158"/>
      <c r="AA213" s="158"/>
      <c r="AB213" s="158"/>
      <c r="AC213" s="158"/>
      <c r="AD213" s="158"/>
      <c r="AE213" s="158"/>
      <c r="AF213" s="158"/>
      <c r="AG213" s="158"/>
      <c r="AH213" s="158"/>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4"/>
      <c r="BG213" s="4"/>
      <c r="BH213" s="4"/>
      <c r="BI213" s="4"/>
      <c r="BJ213" s="4"/>
      <c r="BK213" s="4"/>
      <c r="BL213" s="4"/>
      <c r="BM213" s="4"/>
      <c r="BN213" s="4"/>
      <c r="BO213" s="4"/>
      <c r="BP213" s="4"/>
      <c r="BQ213" s="4"/>
      <c r="BR213" s="4"/>
      <c r="BS213" s="4"/>
      <c r="BT213" s="4"/>
    </row>
    <row r="214" spans="1:72" s="72" customFormat="1" ht="15.75" customHeight="1">
      <c r="A214" s="158"/>
      <c r="B214" s="158"/>
      <c r="C214" s="158"/>
      <c r="D214" s="158"/>
      <c r="E214" s="158"/>
      <c r="F214" s="158"/>
      <c r="G214" s="158"/>
      <c r="H214" s="158"/>
      <c r="I214" s="158"/>
      <c r="J214" s="158"/>
      <c r="K214" s="158"/>
      <c r="L214" s="158"/>
      <c r="M214" s="158"/>
      <c r="N214" s="158"/>
      <c r="O214" s="158"/>
      <c r="P214" s="158"/>
      <c r="Q214" s="158"/>
      <c r="R214" s="158"/>
      <c r="S214" s="158"/>
      <c r="T214" s="158"/>
      <c r="U214" s="158"/>
      <c r="V214" s="158"/>
      <c r="W214" s="158"/>
      <c r="X214" s="158"/>
      <c r="Y214" s="158"/>
      <c r="Z214" s="158"/>
      <c r="AA214" s="158"/>
      <c r="AB214" s="158"/>
      <c r="AC214" s="158"/>
      <c r="AD214" s="158"/>
      <c r="AE214" s="158"/>
      <c r="AF214" s="158"/>
      <c r="AG214" s="158"/>
      <c r="AH214" s="158"/>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4"/>
      <c r="BG214" s="4"/>
      <c r="BH214" s="4"/>
      <c r="BI214" s="4"/>
      <c r="BJ214" s="4"/>
      <c r="BK214" s="4"/>
      <c r="BL214" s="4"/>
      <c r="BM214" s="4"/>
      <c r="BN214" s="4"/>
      <c r="BO214" s="4"/>
      <c r="BP214" s="4"/>
      <c r="BQ214" s="4"/>
      <c r="BR214" s="4"/>
      <c r="BS214" s="4"/>
      <c r="BT214" s="4"/>
    </row>
    <row r="215" spans="1:72" s="72" customFormat="1" ht="51.75" customHeight="1">
      <c r="A215" s="158"/>
      <c r="B215" s="158"/>
      <c r="C215" s="158"/>
      <c r="D215" s="158"/>
      <c r="E215" s="158"/>
      <c r="F215" s="158"/>
      <c r="G215" s="158"/>
      <c r="H215" s="158"/>
      <c r="I215" s="158"/>
      <c r="J215" s="158"/>
      <c r="K215" s="158"/>
      <c r="L215" s="158"/>
      <c r="M215" s="158"/>
      <c r="N215" s="158"/>
      <c r="O215" s="158"/>
      <c r="P215" s="158"/>
      <c r="Q215" s="158"/>
      <c r="R215" s="158"/>
      <c r="S215" s="158"/>
      <c r="T215" s="158"/>
      <c r="U215" s="158"/>
      <c r="V215" s="158"/>
      <c r="W215" s="158"/>
      <c r="X215" s="158"/>
      <c r="Y215" s="158"/>
      <c r="Z215" s="158"/>
      <c r="AA215" s="158"/>
      <c r="AB215" s="158"/>
      <c r="AC215" s="158"/>
      <c r="AD215" s="158"/>
      <c r="AE215" s="158"/>
      <c r="AF215" s="158"/>
      <c r="AG215" s="158"/>
      <c r="AH215" s="158"/>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4"/>
      <c r="BG215" s="4"/>
      <c r="BH215" s="4"/>
      <c r="BI215" s="4"/>
      <c r="BJ215" s="4"/>
      <c r="BK215" s="4"/>
      <c r="BL215" s="4"/>
      <c r="BM215" s="4"/>
      <c r="BN215" s="4"/>
      <c r="BO215" s="4"/>
      <c r="BP215" s="4"/>
      <c r="BQ215" s="4"/>
      <c r="BR215" s="4"/>
      <c r="BS215" s="4"/>
      <c r="BT215" s="4"/>
    </row>
    <row r="216" spans="1:72" s="72" customFormat="1" ht="16.5" customHeight="1">
      <c r="A216" s="158"/>
      <c r="B216" s="158"/>
      <c r="C216" s="158"/>
      <c r="D216" s="158"/>
      <c r="E216" s="158"/>
      <c r="F216" s="158"/>
      <c r="G216" s="158"/>
      <c r="H216" s="158"/>
      <c r="I216" s="158"/>
      <c r="J216" s="158"/>
      <c r="K216" s="158"/>
      <c r="L216" s="158"/>
      <c r="M216" s="158"/>
      <c r="N216" s="158"/>
      <c r="O216" s="158"/>
      <c r="P216" s="158"/>
      <c r="Q216" s="158"/>
      <c r="R216" s="158"/>
      <c r="S216" s="158"/>
      <c r="T216" s="158"/>
      <c r="U216" s="158"/>
      <c r="V216" s="158"/>
      <c r="W216" s="158"/>
      <c r="X216" s="158"/>
      <c r="Y216" s="158"/>
      <c r="Z216" s="158"/>
      <c r="AA216" s="158"/>
      <c r="AB216" s="158"/>
      <c r="AC216" s="158"/>
      <c r="AD216" s="158"/>
      <c r="AE216" s="158"/>
      <c r="AF216" s="158"/>
      <c r="AG216" s="158"/>
      <c r="AH216" s="158"/>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4"/>
      <c r="BG216" s="4"/>
      <c r="BH216" s="4"/>
      <c r="BI216" s="4"/>
      <c r="BJ216" s="4"/>
      <c r="BK216" s="4"/>
      <c r="BL216" s="4"/>
      <c r="BM216" s="4"/>
      <c r="BN216" s="4"/>
      <c r="BO216" s="4"/>
      <c r="BP216" s="4"/>
      <c r="BQ216" s="4"/>
      <c r="BR216" s="4"/>
      <c r="BS216" s="4"/>
      <c r="BT216" s="4"/>
    </row>
    <row r="217" spans="1:72" s="72" customFormat="1" ht="15.75" customHeight="1">
      <c r="A217" s="158"/>
      <c r="B217" s="158"/>
      <c r="C217" s="158"/>
      <c r="D217" s="158"/>
      <c r="E217" s="158"/>
      <c r="F217" s="158"/>
      <c r="G217" s="158"/>
      <c r="H217" s="158"/>
      <c r="I217" s="158"/>
      <c r="J217" s="158"/>
      <c r="K217" s="158"/>
      <c r="L217" s="158"/>
      <c r="M217" s="158"/>
      <c r="N217" s="158"/>
      <c r="O217" s="158"/>
      <c r="P217" s="158"/>
      <c r="Q217" s="158"/>
      <c r="R217" s="158"/>
      <c r="S217" s="158"/>
      <c r="T217" s="158"/>
      <c r="U217" s="158"/>
      <c r="V217" s="158"/>
      <c r="W217" s="158"/>
      <c r="X217" s="158"/>
      <c r="Y217" s="158"/>
      <c r="Z217" s="158"/>
      <c r="AA217" s="158"/>
      <c r="AB217" s="158"/>
      <c r="AC217" s="158"/>
      <c r="AD217" s="158"/>
      <c r="AE217" s="158"/>
      <c r="AF217" s="158"/>
      <c r="AG217" s="158"/>
      <c r="AH217" s="158"/>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4"/>
      <c r="BG217" s="4"/>
      <c r="BH217" s="4"/>
      <c r="BI217" s="4"/>
      <c r="BJ217" s="4"/>
      <c r="BK217" s="4"/>
      <c r="BL217" s="4"/>
      <c r="BM217" s="4"/>
      <c r="BN217" s="4"/>
      <c r="BO217" s="4"/>
      <c r="BP217" s="4"/>
      <c r="BQ217" s="4"/>
      <c r="BR217" s="4"/>
      <c r="BS217" s="4"/>
      <c r="BT217" s="4"/>
    </row>
    <row r="218" spans="1:72" s="72" customFormat="1" ht="16.5" customHeight="1">
      <c r="A218" s="158"/>
      <c r="B218" s="158"/>
      <c r="C218" s="158"/>
      <c r="D218" s="158"/>
      <c r="E218" s="158"/>
      <c r="F218" s="158"/>
      <c r="G218" s="158"/>
      <c r="H218" s="158"/>
      <c r="I218" s="158"/>
      <c r="J218" s="158"/>
      <c r="K218" s="158"/>
      <c r="L218" s="158"/>
      <c r="M218" s="158"/>
      <c r="N218" s="158"/>
      <c r="O218" s="158"/>
      <c r="P218" s="158"/>
      <c r="Q218" s="158"/>
      <c r="R218" s="158"/>
      <c r="S218" s="158"/>
      <c r="T218" s="158"/>
      <c r="U218" s="158"/>
      <c r="V218" s="158"/>
      <c r="W218" s="158"/>
      <c r="X218" s="158"/>
      <c r="Y218" s="158"/>
      <c r="Z218" s="158"/>
      <c r="AA218" s="158"/>
      <c r="AB218" s="158"/>
      <c r="AC218" s="158"/>
      <c r="AD218" s="158"/>
      <c r="AE218" s="158"/>
      <c r="AF218" s="158"/>
      <c r="AG218" s="158"/>
      <c r="AH218" s="158"/>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4"/>
      <c r="BG218" s="4"/>
      <c r="BH218" s="4"/>
      <c r="BI218" s="4"/>
      <c r="BJ218" s="4"/>
      <c r="BK218" s="4"/>
      <c r="BL218" s="4"/>
      <c r="BM218" s="4"/>
      <c r="BN218" s="4"/>
      <c r="BO218" s="4"/>
      <c r="BP218" s="4"/>
      <c r="BQ218" s="4"/>
      <c r="BR218" s="4"/>
      <c r="BS218" s="4"/>
      <c r="BT218" s="4"/>
    </row>
    <row r="219" spans="1:72" s="72" customFormat="1" ht="16.5" customHeight="1">
      <c r="A219" s="158"/>
      <c r="B219" s="158"/>
      <c r="C219" s="158"/>
      <c r="D219" s="158"/>
      <c r="E219" s="158"/>
      <c r="F219" s="158"/>
      <c r="G219" s="158"/>
      <c r="H219" s="158"/>
      <c r="I219" s="158"/>
      <c r="J219" s="158"/>
      <c r="K219" s="158"/>
      <c r="L219" s="158"/>
      <c r="M219" s="158"/>
      <c r="N219" s="158"/>
      <c r="O219" s="158"/>
      <c r="P219" s="158"/>
      <c r="Q219" s="158"/>
      <c r="R219" s="158"/>
      <c r="S219" s="158"/>
      <c r="T219" s="158"/>
      <c r="U219" s="158"/>
      <c r="V219" s="158"/>
      <c r="W219" s="158"/>
      <c r="X219" s="158"/>
      <c r="Y219" s="158"/>
      <c r="Z219" s="158"/>
      <c r="AA219" s="158"/>
      <c r="AB219" s="158"/>
      <c r="AC219" s="158"/>
      <c r="AD219" s="158"/>
      <c r="AE219" s="158"/>
      <c r="AF219" s="158"/>
      <c r="AG219" s="158"/>
      <c r="AH219" s="158"/>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4"/>
      <c r="BG219" s="4"/>
      <c r="BH219" s="4"/>
      <c r="BI219" s="4"/>
      <c r="BJ219" s="4"/>
      <c r="BK219" s="4"/>
      <c r="BL219" s="4"/>
      <c r="BM219" s="4"/>
      <c r="BN219" s="4"/>
      <c r="BO219" s="4"/>
      <c r="BP219" s="4"/>
      <c r="BQ219" s="4"/>
      <c r="BR219" s="4"/>
      <c r="BS219" s="4"/>
      <c r="BT219" s="4"/>
    </row>
    <row r="220" spans="1:72" s="72" customFormat="1" ht="15.75" customHeight="1">
      <c r="A220" s="158"/>
      <c r="B220" s="158"/>
      <c r="C220" s="158"/>
      <c r="D220" s="158"/>
      <c r="E220" s="158"/>
      <c r="F220" s="158"/>
      <c r="G220" s="158"/>
      <c r="H220" s="158"/>
      <c r="I220" s="158"/>
      <c r="J220" s="158"/>
      <c r="K220" s="158"/>
      <c r="L220" s="158"/>
      <c r="M220" s="158"/>
      <c r="N220" s="158"/>
      <c r="O220" s="158"/>
      <c r="P220" s="158"/>
      <c r="Q220" s="158"/>
      <c r="R220" s="158"/>
      <c r="S220" s="158"/>
      <c r="T220" s="158"/>
      <c r="U220" s="158"/>
      <c r="V220" s="158"/>
      <c r="W220" s="158"/>
      <c r="X220" s="158"/>
      <c r="Y220" s="158"/>
      <c r="Z220" s="158"/>
      <c r="AA220" s="158"/>
      <c r="AB220" s="158"/>
      <c r="AC220" s="158"/>
      <c r="AD220" s="158"/>
      <c r="AE220" s="158"/>
      <c r="AF220" s="158"/>
      <c r="AG220" s="158"/>
      <c r="AH220" s="158"/>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4"/>
      <c r="BG220" s="4"/>
      <c r="BH220" s="4"/>
      <c r="BI220" s="4"/>
      <c r="BJ220" s="4"/>
      <c r="BK220" s="4"/>
      <c r="BL220" s="4"/>
      <c r="BM220" s="4"/>
      <c r="BN220" s="4"/>
      <c r="BO220" s="4"/>
      <c r="BP220" s="4"/>
      <c r="BQ220" s="4"/>
      <c r="BR220" s="4"/>
      <c r="BS220" s="4"/>
      <c r="BT220" s="4"/>
    </row>
    <row r="221" spans="1:72" s="72" customFormat="1" ht="16.5" customHeight="1">
      <c r="A221" s="158"/>
      <c r="B221" s="158"/>
      <c r="C221" s="158"/>
      <c r="D221" s="158"/>
      <c r="E221" s="158"/>
      <c r="F221" s="158"/>
      <c r="G221" s="158"/>
      <c r="H221" s="158"/>
      <c r="I221" s="158"/>
      <c r="J221" s="158"/>
      <c r="K221" s="158"/>
      <c r="L221" s="158"/>
      <c r="M221" s="158"/>
      <c r="N221" s="158"/>
      <c r="O221" s="158"/>
      <c r="P221" s="158"/>
      <c r="Q221" s="158"/>
      <c r="R221" s="158"/>
      <c r="S221" s="158"/>
      <c r="T221" s="158"/>
      <c r="U221" s="158"/>
      <c r="V221" s="158"/>
      <c r="W221" s="158"/>
      <c r="X221" s="158"/>
      <c r="Y221" s="158"/>
      <c r="Z221" s="158"/>
      <c r="AA221" s="158"/>
      <c r="AB221" s="158"/>
      <c r="AC221" s="158"/>
      <c r="AD221" s="158"/>
      <c r="AE221" s="158"/>
      <c r="AF221" s="158"/>
      <c r="AG221" s="158"/>
      <c r="AH221" s="158"/>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4"/>
      <c r="BG221" s="4"/>
      <c r="BH221" s="4"/>
      <c r="BI221" s="4"/>
      <c r="BJ221" s="4"/>
      <c r="BK221" s="4"/>
      <c r="BL221" s="4"/>
      <c r="BM221" s="4"/>
      <c r="BN221" s="4"/>
      <c r="BO221" s="4"/>
      <c r="BP221" s="4"/>
      <c r="BQ221" s="4"/>
      <c r="BR221" s="4"/>
      <c r="BS221" s="4"/>
      <c r="BT221" s="4"/>
    </row>
    <row r="222" spans="1:72" s="72" customFormat="1" ht="16.5" customHeight="1">
      <c r="A222" s="158"/>
      <c r="B222" s="158"/>
      <c r="C222" s="158"/>
      <c r="D222" s="158"/>
      <c r="E222" s="158"/>
      <c r="F222" s="158"/>
      <c r="G222" s="158"/>
      <c r="H222" s="158"/>
      <c r="I222" s="158"/>
      <c r="J222" s="158"/>
      <c r="K222" s="158"/>
      <c r="L222" s="158"/>
      <c r="M222" s="158"/>
      <c r="N222" s="158"/>
      <c r="O222" s="158"/>
      <c r="P222" s="158"/>
      <c r="Q222" s="158"/>
      <c r="R222" s="158"/>
      <c r="S222" s="158"/>
      <c r="T222" s="158"/>
      <c r="U222" s="158"/>
      <c r="V222" s="158"/>
      <c r="W222" s="158"/>
      <c r="X222" s="158"/>
      <c r="Y222" s="158"/>
      <c r="Z222" s="158"/>
      <c r="AA222" s="158"/>
      <c r="AB222" s="158"/>
      <c r="AC222" s="158"/>
      <c r="AD222" s="158"/>
      <c r="AE222" s="158"/>
      <c r="AF222" s="158"/>
      <c r="AG222" s="158"/>
      <c r="AH222" s="158"/>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4"/>
      <c r="BG222" s="4"/>
      <c r="BH222" s="4"/>
      <c r="BI222" s="4"/>
      <c r="BJ222" s="4"/>
      <c r="BK222" s="4"/>
      <c r="BL222" s="4"/>
      <c r="BM222" s="4"/>
      <c r="BN222" s="4"/>
      <c r="BO222" s="4"/>
      <c r="BP222" s="4"/>
      <c r="BQ222" s="4"/>
      <c r="BR222" s="4"/>
      <c r="BS222" s="4"/>
      <c r="BT222" s="4"/>
    </row>
    <row r="223" spans="1:72" s="72" customFormat="1" ht="15.75" customHeight="1">
      <c r="A223" s="158"/>
      <c r="B223" s="158"/>
      <c r="C223" s="158"/>
      <c r="D223" s="158"/>
      <c r="E223" s="158"/>
      <c r="F223" s="158"/>
      <c r="G223" s="158"/>
      <c r="H223" s="158"/>
      <c r="I223" s="158"/>
      <c r="J223" s="158"/>
      <c r="K223" s="158"/>
      <c r="L223" s="158"/>
      <c r="M223" s="158"/>
      <c r="N223" s="158"/>
      <c r="O223" s="158"/>
      <c r="P223" s="158"/>
      <c r="Q223" s="158"/>
      <c r="R223" s="158"/>
      <c r="S223" s="158"/>
      <c r="T223" s="158"/>
      <c r="U223" s="158"/>
      <c r="V223" s="158"/>
      <c r="W223" s="158"/>
      <c r="X223" s="158"/>
      <c r="Y223" s="158"/>
      <c r="Z223" s="158"/>
      <c r="AA223" s="158"/>
      <c r="AB223" s="158"/>
      <c r="AC223" s="158"/>
      <c r="AD223" s="158"/>
      <c r="AE223" s="158"/>
      <c r="AF223" s="158"/>
      <c r="AG223" s="158"/>
      <c r="AH223" s="158"/>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4"/>
      <c r="BG223" s="4"/>
      <c r="BH223" s="4"/>
      <c r="BI223" s="4"/>
      <c r="BJ223" s="4"/>
      <c r="BK223" s="4"/>
      <c r="BL223" s="4"/>
      <c r="BM223" s="4"/>
      <c r="BN223" s="4"/>
      <c r="BO223" s="4"/>
      <c r="BP223" s="4"/>
      <c r="BQ223" s="4"/>
      <c r="BR223" s="4"/>
      <c r="BS223" s="4"/>
      <c r="BT223" s="4"/>
    </row>
    <row r="224" spans="1:72" s="72" customFormat="1" ht="15.75" customHeight="1">
      <c r="A224" s="158"/>
      <c r="B224" s="158"/>
      <c r="C224" s="158"/>
      <c r="D224" s="158"/>
      <c r="E224" s="158"/>
      <c r="F224" s="158"/>
      <c r="G224" s="158"/>
      <c r="H224" s="158"/>
      <c r="I224" s="158"/>
      <c r="J224" s="158"/>
      <c r="K224" s="158"/>
      <c r="L224" s="158"/>
      <c r="M224" s="158"/>
      <c r="N224" s="158"/>
      <c r="O224" s="158"/>
      <c r="P224" s="158"/>
      <c r="Q224" s="158"/>
      <c r="R224" s="158"/>
      <c r="S224" s="158"/>
      <c r="T224" s="158"/>
      <c r="U224" s="158"/>
      <c r="V224" s="158"/>
      <c r="W224" s="158"/>
      <c r="X224" s="158"/>
      <c r="Y224" s="158"/>
      <c r="Z224" s="158"/>
      <c r="AA224" s="158"/>
      <c r="AB224" s="158"/>
      <c r="AC224" s="158"/>
      <c r="AD224" s="158"/>
      <c r="AE224" s="158"/>
      <c r="AF224" s="158"/>
      <c r="AG224" s="158"/>
      <c r="AH224" s="158"/>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4"/>
      <c r="BG224" s="4"/>
      <c r="BH224" s="4"/>
      <c r="BI224" s="4"/>
      <c r="BJ224" s="4"/>
      <c r="BK224" s="4"/>
      <c r="BL224" s="4"/>
      <c r="BM224" s="4"/>
      <c r="BN224" s="4"/>
      <c r="BO224" s="4"/>
      <c r="BP224" s="4"/>
      <c r="BQ224" s="4"/>
      <c r="BR224" s="4"/>
      <c r="BS224" s="4"/>
      <c r="BT224" s="4"/>
    </row>
    <row r="225" spans="1:72" s="72" customFormat="1" ht="16.5" customHeight="1">
      <c r="A225" s="158"/>
      <c r="B225" s="158"/>
      <c r="C225" s="158"/>
      <c r="D225" s="158"/>
      <c r="E225" s="158"/>
      <c r="F225" s="158"/>
      <c r="G225" s="158"/>
      <c r="H225" s="158"/>
      <c r="I225" s="158"/>
      <c r="J225" s="158"/>
      <c r="K225" s="158"/>
      <c r="L225" s="158"/>
      <c r="M225" s="158"/>
      <c r="N225" s="158"/>
      <c r="O225" s="158"/>
      <c r="P225" s="158"/>
      <c r="Q225" s="158"/>
      <c r="R225" s="158"/>
      <c r="S225" s="158"/>
      <c r="T225" s="158"/>
      <c r="U225" s="158"/>
      <c r="V225" s="158"/>
      <c r="W225" s="158"/>
      <c r="X225" s="158"/>
      <c r="Y225" s="158"/>
      <c r="Z225" s="158"/>
      <c r="AA225" s="158"/>
      <c r="AB225" s="158"/>
      <c r="AC225" s="158"/>
      <c r="AD225" s="158"/>
      <c r="AE225" s="158"/>
      <c r="AF225" s="158"/>
      <c r="AG225" s="158"/>
      <c r="AH225" s="158"/>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4"/>
      <c r="BG225" s="4"/>
      <c r="BH225" s="4"/>
      <c r="BI225" s="4"/>
      <c r="BJ225" s="4"/>
      <c r="BK225" s="4"/>
      <c r="BL225" s="4"/>
      <c r="BM225" s="4"/>
      <c r="BN225" s="4"/>
      <c r="BO225" s="4"/>
      <c r="BP225" s="4"/>
      <c r="BQ225" s="4"/>
      <c r="BR225" s="4"/>
      <c r="BS225" s="4"/>
      <c r="BT225" s="4"/>
    </row>
    <row r="226" spans="1:72" s="72" customFormat="1" ht="15.75" customHeight="1">
      <c r="A226" s="158"/>
      <c r="B226" s="158"/>
      <c r="C226" s="158"/>
      <c r="D226" s="158"/>
      <c r="E226" s="158"/>
      <c r="F226" s="158"/>
      <c r="G226" s="158"/>
      <c r="H226" s="158"/>
      <c r="I226" s="158"/>
      <c r="J226" s="158"/>
      <c r="K226" s="158"/>
      <c r="L226" s="158"/>
      <c r="M226" s="158"/>
      <c r="N226" s="158"/>
      <c r="O226" s="158"/>
      <c r="P226" s="158"/>
      <c r="Q226" s="158"/>
      <c r="R226" s="158"/>
      <c r="S226" s="158"/>
      <c r="T226" s="158"/>
      <c r="U226" s="158"/>
      <c r="V226" s="158"/>
      <c r="W226" s="158"/>
      <c r="X226" s="158"/>
      <c r="Y226" s="158"/>
      <c r="Z226" s="158"/>
      <c r="AA226" s="158"/>
      <c r="AB226" s="158"/>
      <c r="AC226" s="158"/>
      <c r="AD226" s="158"/>
      <c r="AE226" s="158"/>
      <c r="AF226" s="158"/>
      <c r="AG226" s="158"/>
      <c r="AH226" s="158"/>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4"/>
      <c r="BG226" s="4"/>
      <c r="BH226" s="4"/>
      <c r="BI226" s="4"/>
      <c r="BJ226" s="4"/>
      <c r="BK226" s="4"/>
      <c r="BL226" s="4"/>
      <c r="BM226" s="4"/>
      <c r="BN226" s="4"/>
      <c r="BO226" s="4"/>
      <c r="BP226" s="4"/>
      <c r="BQ226" s="4"/>
      <c r="BR226" s="4"/>
      <c r="BS226" s="4"/>
      <c r="BT226" s="4"/>
    </row>
    <row r="227" spans="1:72" s="72" customFormat="1" ht="39" customHeight="1">
      <c r="A227" s="158"/>
      <c r="B227" s="158"/>
      <c r="C227" s="158"/>
      <c r="D227" s="158"/>
      <c r="E227" s="158"/>
      <c r="F227" s="158"/>
      <c r="G227" s="158"/>
      <c r="H227" s="158"/>
      <c r="I227" s="158"/>
      <c r="J227" s="158"/>
      <c r="K227" s="158"/>
      <c r="L227" s="158"/>
      <c r="M227" s="158"/>
      <c r="N227" s="158"/>
      <c r="O227" s="158"/>
      <c r="P227" s="158"/>
      <c r="Q227" s="158"/>
      <c r="R227" s="158"/>
      <c r="S227" s="158"/>
      <c r="T227" s="158"/>
      <c r="U227" s="158"/>
      <c r="V227" s="158"/>
      <c r="W227" s="158"/>
      <c r="X227" s="158"/>
      <c r="Y227" s="158"/>
      <c r="Z227" s="158"/>
      <c r="AA227" s="158"/>
      <c r="AB227" s="158"/>
      <c r="AC227" s="158"/>
      <c r="AD227" s="158"/>
      <c r="AE227" s="158"/>
      <c r="AF227" s="158"/>
      <c r="AG227" s="158"/>
      <c r="AH227" s="158"/>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4"/>
      <c r="BG227" s="4"/>
      <c r="BH227" s="4"/>
      <c r="BI227" s="4"/>
      <c r="BJ227" s="4"/>
      <c r="BK227" s="4"/>
      <c r="BL227" s="4"/>
      <c r="BM227" s="4"/>
      <c r="BN227" s="4"/>
      <c r="BO227" s="4"/>
      <c r="BP227" s="4"/>
      <c r="BQ227" s="4"/>
      <c r="BR227" s="4"/>
      <c r="BS227" s="4"/>
      <c r="BT227" s="4"/>
    </row>
    <row r="228" spans="1:72" s="72" customFormat="1" ht="16.5" customHeight="1">
      <c r="A228" s="158"/>
      <c r="B228" s="158"/>
      <c r="C228" s="158"/>
      <c r="D228" s="158"/>
      <c r="E228" s="158"/>
      <c r="F228" s="158"/>
      <c r="G228" s="158"/>
      <c r="H228" s="158"/>
      <c r="I228" s="158"/>
      <c r="J228" s="158"/>
      <c r="K228" s="158"/>
      <c r="L228" s="158"/>
      <c r="M228" s="158"/>
      <c r="N228" s="158"/>
      <c r="O228" s="158"/>
      <c r="P228" s="158"/>
      <c r="Q228" s="158"/>
      <c r="R228" s="158"/>
      <c r="S228" s="158"/>
      <c r="T228" s="158"/>
      <c r="U228" s="158"/>
      <c r="V228" s="158"/>
      <c r="W228" s="158"/>
      <c r="X228" s="158"/>
      <c r="Y228" s="158"/>
      <c r="Z228" s="158"/>
      <c r="AA228" s="158"/>
      <c r="AB228" s="158"/>
      <c r="AC228" s="158"/>
      <c r="AD228" s="158"/>
      <c r="AE228" s="158"/>
      <c r="AF228" s="158"/>
      <c r="AG228" s="158"/>
      <c r="AH228" s="158"/>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4"/>
      <c r="BG228" s="4"/>
      <c r="BH228" s="4"/>
      <c r="BI228" s="4"/>
      <c r="BJ228" s="4"/>
      <c r="BK228" s="4"/>
      <c r="BL228" s="4"/>
      <c r="BM228" s="4"/>
      <c r="BN228" s="4"/>
      <c r="BO228" s="4"/>
      <c r="BP228" s="4"/>
      <c r="BQ228" s="4"/>
      <c r="BR228" s="4"/>
      <c r="BS228" s="4"/>
      <c r="BT228" s="4"/>
    </row>
    <row r="229" spans="1:72" s="72" customFormat="1" ht="15.75" customHeight="1">
      <c r="A229" s="158"/>
      <c r="B229" s="158"/>
      <c r="C229" s="158"/>
      <c r="D229" s="158"/>
      <c r="E229" s="158"/>
      <c r="F229" s="158"/>
      <c r="G229" s="158"/>
      <c r="H229" s="158"/>
      <c r="I229" s="158"/>
      <c r="J229" s="158"/>
      <c r="K229" s="158"/>
      <c r="L229" s="158"/>
      <c r="M229" s="158"/>
      <c r="N229" s="158"/>
      <c r="O229" s="158"/>
      <c r="P229" s="158"/>
      <c r="Q229" s="158"/>
      <c r="R229" s="158"/>
      <c r="S229" s="158"/>
      <c r="T229" s="158"/>
      <c r="U229" s="158"/>
      <c r="V229" s="158"/>
      <c r="W229" s="158"/>
      <c r="X229" s="158"/>
      <c r="Y229" s="158"/>
      <c r="Z229" s="158"/>
      <c r="AA229" s="158"/>
      <c r="AB229" s="158"/>
      <c r="AC229" s="158"/>
      <c r="AD229" s="158"/>
      <c r="AE229" s="158"/>
      <c r="AF229" s="158"/>
      <c r="AG229" s="158"/>
      <c r="AH229" s="158"/>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4"/>
      <c r="BG229" s="4"/>
      <c r="BH229" s="4"/>
      <c r="BI229" s="4"/>
      <c r="BJ229" s="4"/>
      <c r="BK229" s="4"/>
      <c r="BL229" s="4"/>
      <c r="BM229" s="4"/>
      <c r="BN229" s="4"/>
      <c r="BO229" s="4"/>
      <c r="BP229" s="4"/>
      <c r="BQ229" s="4"/>
      <c r="BR229" s="4"/>
      <c r="BS229" s="4"/>
      <c r="BT229" s="4"/>
    </row>
    <row r="230" spans="1:72" s="72" customFormat="1" ht="16.5" customHeight="1">
      <c r="A230" s="158"/>
      <c r="B230" s="158"/>
      <c r="C230" s="158"/>
      <c r="D230" s="158"/>
      <c r="E230" s="158"/>
      <c r="F230" s="158"/>
      <c r="G230" s="158"/>
      <c r="H230" s="158"/>
      <c r="I230" s="158"/>
      <c r="J230" s="158"/>
      <c r="K230" s="158"/>
      <c r="L230" s="158"/>
      <c r="M230" s="158"/>
      <c r="N230" s="158"/>
      <c r="O230" s="158"/>
      <c r="P230" s="158"/>
      <c r="Q230" s="158"/>
      <c r="R230" s="158"/>
      <c r="S230" s="158"/>
      <c r="T230" s="158"/>
      <c r="U230" s="158"/>
      <c r="V230" s="158"/>
      <c r="W230" s="158"/>
      <c r="X230" s="158"/>
      <c r="Y230" s="158"/>
      <c r="Z230" s="158"/>
      <c r="AA230" s="158"/>
      <c r="AB230" s="158"/>
      <c r="AC230" s="158"/>
      <c r="AD230" s="158"/>
      <c r="AE230" s="158"/>
      <c r="AF230" s="158"/>
      <c r="AG230" s="158"/>
      <c r="AH230" s="158"/>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4"/>
      <c r="BG230" s="4"/>
      <c r="BH230" s="4"/>
      <c r="BI230" s="4"/>
      <c r="BJ230" s="4"/>
      <c r="BK230" s="4"/>
      <c r="BL230" s="4"/>
      <c r="BM230" s="4"/>
      <c r="BN230" s="4"/>
      <c r="BO230" s="4"/>
      <c r="BP230" s="4"/>
      <c r="BQ230" s="4"/>
      <c r="BR230" s="4"/>
      <c r="BS230" s="4"/>
      <c r="BT230" s="4"/>
    </row>
    <row r="231" spans="1:72" s="72" customFormat="1" ht="16.5" customHeight="1">
      <c r="A231" s="158"/>
      <c r="B231" s="158"/>
      <c r="C231" s="158"/>
      <c r="D231" s="158"/>
      <c r="E231" s="158"/>
      <c r="F231" s="158"/>
      <c r="G231" s="158"/>
      <c r="H231" s="158"/>
      <c r="I231" s="158"/>
      <c r="J231" s="158"/>
      <c r="K231" s="158"/>
      <c r="L231" s="158"/>
      <c r="M231" s="158"/>
      <c r="N231" s="158"/>
      <c r="O231" s="158"/>
      <c r="P231" s="158"/>
      <c r="Q231" s="158"/>
      <c r="R231" s="158"/>
      <c r="S231" s="158"/>
      <c r="T231" s="158"/>
      <c r="U231" s="158"/>
      <c r="V231" s="158"/>
      <c r="W231" s="158"/>
      <c r="X231" s="158"/>
      <c r="Y231" s="158"/>
      <c r="Z231" s="158"/>
      <c r="AA231" s="158"/>
      <c r="AB231" s="158"/>
      <c r="AC231" s="158"/>
      <c r="AD231" s="158"/>
      <c r="AE231" s="158"/>
      <c r="AF231" s="158"/>
      <c r="AG231" s="158"/>
      <c r="AH231" s="158"/>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4"/>
      <c r="BG231" s="4"/>
      <c r="BH231" s="4"/>
      <c r="BI231" s="4"/>
      <c r="BJ231" s="4"/>
      <c r="BK231" s="4"/>
      <c r="BL231" s="4"/>
      <c r="BM231" s="4"/>
      <c r="BN231" s="4"/>
      <c r="BO231" s="4"/>
      <c r="BP231" s="4"/>
      <c r="BQ231" s="4"/>
      <c r="BR231" s="4"/>
      <c r="BS231" s="4"/>
      <c r="BT231" s="4"/>
    </row>
    <row r="232" spans="1:72" s="72" customFormat="1" ht="15.75" customHeight="1">
      <c r="A232" s="158"/>
      <c r="B232" s="158"/>
      <c r="C232" s="158"/>
      <c r="D232" s="158"/>
      <c r="E232" s="158"/>
      <c r="F232" s="158"/>
      <c r="G232" s="158"/>
      <c r="H232" s="158"/>
      <c r="I232" s="158"/>
      <c r="J232" s="158"/>
      <c r="K232" s="158"/>
      <c r="L232" s="158"/>
      <c r="M232" s="158"/>
      <c r="N232" s="158"/>
      <c r="O232" s="158"/>
      <c r="P232" s="158"/>
      <c r="Q232" s="158"/>
      <c r="R232" s="158"/>
      <c r="S232" s="158"/>
      <c r="T232" s="158"/>
      <c r="U232" s="158"/>
      <c r="V232" s="158"/>
      <c r="W232" s="158"/>
      <c r="X232" s="158"/>
      <c r="Y232" s="158"/>
      <c r="Z232" s="158"/>
      <c r="AA232" s="158"/>
      <c r="AB232" s="158"/>
      <c r="AC232" s="158"/>
      <c r="AD232" s="158"/>
      <c r="AE232" s="158"/>
      <c r="AF232" s="158"/>
      <c r="AG232" s="158"/>
      <c r="AH232" s="158"/>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4"/>
      <c r="BG232" s="4"/>
      <c r="BH232" s="4"/>
      <c r="BI232" s="4"/>
      <c r="BJ232" s="4"/>
      <c r="BK232" s="4"/>
      <c r="BL232" s="4"/>
      <c r="BM232" s="4"/>
      <c r="BN232" s="4"/>
      <c r="BO232" s="4"/>
      <c r="BP232" s="4"/>
      <c r="BQ232" s="4"/>
      <c r="BR232" s="4"/>
      <c r="BS232" s="4"/>
      <c r="BT232" s="4"/>
    </row>
    <row r="233" spans="1:72" s="72" customFormat="1" ht="16.5" customHeight="1">
      <c r="A233" s="158"/>
      <c r="B233" s="158"/>
      <c r="C233" s="158"/>
      <c r="D233" s="158"/>
      <c r="E233" s="158"/>
      <c r="F233" s="158"/>
      <c r="G233" s="158"/>
      <c r="H233" s="158"/>
      <c r="I233" s="158"/>
      <c r="J233" s="158"/>
      <c r="K233" s="158"/>
      <c r="L233" s="158"/>
      <c r="M233" s="158"/>
      <c r="N233" s="158"/>
      <c r="O233" s="158"/>
      <c r="P233" s="158"/>
      <c r="Q233" s="158"/>
      <c r="R233" s="158"/>
      <c r="S233" s="158"/>
      <c r="T233" s="158"/>
      <c r="U233" s="158"/>
      <c r="V233" s="158"/>
      <c r="W233" s="158"/>
      <c r="X233" s="158"/>
      <c r="Y233" s="158"/>
      <c r="Z233" s="158"/>
      <c r="AA233" s="158"/>
      <c r="AB233" s="158"/>
      <c r="AC233" s="158"/>
      <c r="AD233" s="158"/>
      <c r="AE233" s="158"/>
      <c r="AF233" s="158"/>
      <c r="AG233" s="158"/>
      <c r="AH233" s="158"/>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4"/>
      <c r="BG233" s="4"/>
      <c r="BH233" s="4"/>
      <c r="BI233" s="4"/>
      <c r="BJ233" s="4"/>
      <c r="BK233" s="4"/>
      <c r="BL233" s="4"/>
      <c r="BM233" s="4"/>
      <c r="BN233" s="4"/>
      <c r="BO233" s="4"/>
      <c r="BP233" s="4"/>
      <c r="BQ233" s="4"/>
      <c r="BR233" s="4"/>
      <c r="BS233" s="4"/>
      <c r="BT233" s="4"/>
    </row>
    <row r="234" spans="1:72" s="72" customFormat="1" ht="16.5" customHeight="1">
      <c r="A234" s="158"/>
      <c r="B234" s="158"/>
      <c r="C234" s="158"/>
      <c r="D234" s="158"/>
      <c r="E234" s="158"/>
      <c r="F234" s="158"/>
      <c r="G234" s="158"/>
      <c r="H234" s="158"/>
      <c r="I234" s="158"/>
      <c r="J234" s="158"/>
      <c r="K234" s="158"/>
      <c r="L234" s="158"/>
      <c r="M234" s="158"/>
      <c r="N234" s="158"/>
      <c r="O234" s="158"/>
      <c r="P234" s="158"/>
      <c r="Q234" s="158"/>
      <c r="R234" s="158"/>
      <c r="S234" s="158"/>
      <c r="T234" s="158"/>
      <c r="U234" s="158"/>
      <c r="V234" s="158"/>
      <c r="W234" s="158"/>
      <c r="X234" s="158"/>
      <c r="Y234" s="158"/>
      <c r="Z234" s="158"/>
      <c r="AA234" s="158"/>
      <c r="AB234" s="158"/>
      <c r="AC234" s="158"/>
      <c r="AD234" s="158"/>
      <c r="AE234" s="158"/>
      <c r="AF234" s="158"/>
      <c r="AG234" s="158"/>
      <c r="AH234" s="158"/>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4"/>
      <c r="BG234" s="4"/>
      <c r="BH234" s="4"/>
      <c r="BI234" s="4"/>
      <c r="BJ234" s="4"/>
      <c r="BK234" s="4"/>
      <c r="BL234" s="4"/>
      <c r="BM234" s="4"/>
      <c r="BN234" s="4"/>
      <c r="BO234" s="4"/>
      <c r="BP234" s="4"/>
      <c r="BQ234" s="4"/>
      <c r="BR234" s="4"/>
      <c r="BS234" s="4"/>
      <c r="BT234" s="4"/>
    </row>
    <row r="235" spans="1:72" s="72" customFormat="1" ht="15.75" customHeight="1">
      <c r="A235" s="158"/>
      <c r="B235" s="158"/>
      <c r="C235" s="158"/>
      <c r="D235" s="158"/>
      <c r="E235" s="158"/>
      <c r="F235" s="158"/>
      <c r="G235" s="158"/>
      <c r="H235" s="158"/>
      <c r="I235" s="158"/>
      <c r="J235" s="158"/>
      <c r="K235" s="158"/>
      <c r="L235" s="158"/>
      <c r="M235" s="158"/>
      <c r="N235" s="158"/>
      <c r="O235" s="158"/>
      <c r="P235" s="158"/>
      <c r="Q235" s="158"/>
      <c r="R235" s="158"/>
      <c r="S235" s="158"/>
      <c r="T235" s="158"/>
      <c r="U235" s="158"/>
      <c r="V235" s="158"/>
      <c r="W235" s="158"/>
      <c r="X235" s="158"/>
      <c r="Y235" s="158"/>
      <c r="Z235" s="158"/>
      <c r="AA235" s="158"/>
      <c r="AB235" s="158"/>
      <c r="AC235" s="158"/>
      <c r="AD235" s="158"/>
      <c r="AE235" s="158"/>
      <c r="AF235" s="158"/>
      <c r="AG235" s="158"/>
      <c r="AH235" s="158"/>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4"/>
      <c r="BG235" s="4"/>
      <c r="BH235" s="4"/>
      <c r="BI235" s="4"/>
      <c r="BJ235" s="4"/>
      <c r="BK235" s="4"/>
      <c r="BL235" s="4"/>
      <c r="BM235" s="4"/>
      <c r="BN235" s="4"/>
      <c r="BO235" s="4"/>
      <c r="BP235" s="4"/>
      <c r="BQ235" s="4"/>
      <c r="BR235" s="4"/>
      <c r="BS235" s="4"/>
      <c r="BT235" s="4"/>
    </row>
    <row r="236" spans="1:72" s="72" customFormat="1" ht="38.25" customHeight="1">
      <c r="A236" s="158"/>
      <c r="B236" s="158"/>
      <c r="C236" s="158"/>
      <c r="D236" s="158"/>
      <c r="E236" s="158"/>
      <c r="F236" s="158"/>
      <c r="G236" s="158"/>
      <c r="H236" s="158"/>
      <c r="I236" s="158"/>
      <c r="J236" s="158"/>
      <c r="K236" s="158"/>
      <c r="L236" s="158"/>
      <c r="M236" s="158"/>
      <c r="N236" s="158"/>
      <c r="O236" s="158"/>
      <c r="P236" s="158"/>
      <c r="Q236" s="158"/>
      <c r="R236" s="158"/>
      <c r="S236" s="158"/>
      <c r="T236" s="158"/>
      <c r="U236" s="158"/>
      <c r="V236" s="158"/>
      <c r="W236" s="158"/>
      <c r="X236" s="158"/>
      <c r="Y236" s="158"/>
      <c r="Z236" s="158"/>
      <c r="AA236" s="158"/>
      <c r="AB236" s="158"/>
      <c r="AC236" s="158"/>
      <c r="AD236" s="158"/>
      <c r="AE236" s="158"/>
      <c r="AF236" s="158"/>
      <c r="AG236" s="158"/>
      <c r="AH236" s="158"/>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4"/>
      <c r="BG236" s="4"/>
      <c r="BH236" s="4"/>
      <c r="BI236" s="4"/>
      <c r="BJ236" s="4"/>
      <c r="BK236" s="4"/>
      <c r="BL236" s="4"/>
      <c r="BM236" s="4"/>
      <c r="BN236" s="4"/>
      <c r="BO236" s="4"/>
      <c r="BP236" s="4"/>
      <c r="BQ236" s="4"/>
      <c r="BR236" s="4"/>
      <c r="BS236" s="4"/>
      <c r="BT236" s="4"/>
    </row>
    <row r="237" spans="1:72" s="72" customFormat="1" ht="16.5" customHeight="1">
      <c r="A237" s="158"/>
      <c r="B237" s="158"/>
      <c r="C237" s="158"/>
      <c r="D237" s="158"/>
      <c r="E237" s="158"/>
      <c r="F237" s="158"/>
      <c r="G237" s="158"/>
      <c r="H237" s="158"/>
      <c r="I237" s="158"/>
      <c r="J237" s="158"/>
      <c r="K237" s="158"/>
      <c r="L237" s="158"/>
      <c r="M237" s="158"/>
      <c r="N237" s="158"/>
      <c r="O237" s="158"/>
      <c r="P237" s="158"/>
      <c r="Q237" s="158"/>
      <c r="R237" s="158"/>
      <c r="S237" s="158"/>
      <c r="T237" s="158"/>
      <c r="U237" s="158"/>
      <c r="V237" s="158"/>
      <c r="W237" s="158"/>
      <c r="X237" s="158"/>
      <c r="Y237" s="158"/>
      <c r="Z237" s="158"/>
      <c r="AA237" s="158"/>
      <c r="AB237" s="158"/>
      <c r="AC237" s="158"/>
      <c r="AD237" s="158"/>
      <c r="AE237" s="158"/>
      <c r="AF237" s="158"/>
      <c r="AG237" s="158"/>
      <c r="AH237" s="158"/>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4"/>
      <c r="BG237" s="4"/>
      <c r="BH237" s="4"/>
      <c r="BI237" s="4"/>
      <c r="BJ237" s="4"/>
      <c r="BK237" s="4"/>
      <c r="BL237" s="4"/>
      <c r="BM237" s="4"/>
      <c r="BN237" s="4"/>
      <c r="BO237" s="4"/>
      <c r="BP237" s="4"/>
      <c r="BQ237" s="4"/>
      <c r="BR237" s="4"/>
      <c r="BS237" s="4"/>
      <c r="BT237" s="4"/>
    </row>
    <row r="238" spans="1:72" s="72" customFormat="1" ht="15.75" customHeight="1">
      <c r="A238" s="158"/>
      <c r="B238" s="158"/>
      <c r="C238" s="158"/>
      <c r="D238" s="158"/>
      <c r="E238" s="158"/>
      <c r="F238" s="158"/>
      <c r="G238" s="158"/>
      <c r="H238" s="158"/>
      <c r="I238" s="158"/>
      <c r="J238" s="158"/>
      <c r="K238" s="158"/>
      <c r="L238" s="158"/>
      <c r="M238" s="158"/>
      <c r="N238" s="158"/>
      <c r="O238" s="158"/>
      <c r="P238" s="158"/>
      <c r="Q238" s="158"/>
      <c r="R238" s="158"/>
      <c r="S238" s="158"/>
      <c r="T238" s="158"/>
      <c r="U238" s="158"/>
      <c r="V238" s="158"/>
      <c r="W238" s="158"/>
      <c r="X238" s="158"/>
      <c r="Y238" s="158"/>
      <c r="Z238" s="158"/>
      <c r="AA238" s="158"/>
      <c r="AB238" s="158"/>
      <c r="AC238" s="158"/>
      <c r="AD238" s="158"/>
      <c r="AE238" s="158"/>
      <c r="AF238" s="158"/>
      <c r="AG238" s="158"/>
      <c r="AH238" s="158"/>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4"/>
      <c r="BG238" s="4"/>
      <c r="BH238" s="4"/>
      <c r="BI238" s="4"/>
      <c r="BJ238" s="4"/>
      <c r="BK238" s="4"/>
      <c r="BL238" s="4"/>
      <c r="BM238" s="4"/>
      <c r="BN238" s="4"/>
      <c r="BO238" s="4"/>
      <c r="BP238" s="4"/>
      <c r="BQ238" s="4"/>
      <c r="BR238" s="4"/>
      <c r="BS238" s="4"/>
      <c r="BT238" s="4"/>
    </row>
    <row r="239" spans="1:72" s="72" customFormat="1" ht="39" customHeight="1">
      <c r="A239" s="158"/>
      <c r="B239" s="158"/>
      <c r="C239" s="158"/>
      <c r="D239" s="158"/>
      <c r="E239" s="158"/>
      <c r="F239" s="158"/>
      <c r="G239" s="158"/>
      <c r="H239" s="158"/>
      <c r="I239" s="158"/>
      <c r="J239" s="158"/>
      <c r="K239" s="158"/>
      <c r="L239" s="158"/>
      <c r="M239" s="158"/>
      <c r="N239" s="158"/>
      <c r="O239" s="158"/>
      <c r="P239" s="158"/>
      <c r="Q239" s="158"/>
      <c r="R239" s="158"/>
      <c r="S239" s="158"/>
      <c r="T239" s="158"/>
      <c r="U239" s="158"/>
      <c r="V239" s="158"/>
      <c r="W239" s="158"/>
      <c r="X239" s="158"/>
      <c r="Y239" s="158"/>
      <c r="Z239" s="158"/>
      <c r="AA239" s="158"/>
      <c r="AB239" s="158"/>
      <c r="AC239" s="158"/>
      <c r="AD239" s="158"/>
      <c r="AE239" s="158"/>
      <c r="AF239" s="158"/>
      <c r="AG239" s="158"/>
      <c r="AH239" s="158"/>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4"/>
      <c r="BG239" s="4"/>
      <c r="BH239" s="4"/>
      <c r="BI239" s="4"/>
      <c r="BJ239" s="4"/>
      <c r="BK239" s="4"/>
      <c r="BL239" s="4"/>
      <c r="BM239" s="4"/>
      <c r="BN239" s="4"/>
      <c r="BO239" s="4"/>
      <c r="BP239" s="4"/>
      <c r="BQ239" s="4"/>
      <c r="BR239" s="4"/>
      <c r="BS239" s="4"/>
      <c r="BT239" s="4"/>
    </row>
    <row r="240" spans="1:72" s="72" customFormat="1" ht="16.5" customHeight="1">
      <c r="A240" s="158"/>
      <c r="B240" s="158"/>
      <c r="C240" s="158"/>
      <c r="D240" s="158"/>
      <c r="E240" s="158"/>
      <c r="F240" s="158"/>
      <c r="G240" s="158"/>
      <c r="H240" s="158"/>
      <c r="I240" s="158"/>
      <c r="J240" s="158"/>
      <c r="K240" s="158"/>
      <c r="L240" s="158"/>
      <c r="M240" s="158"/>
      <c r="N240" s="158"/>
      <c r="O240" s="158"/>
      <c r="P240" s="158"/>
      <c r="Q240" s="158"/>
      <c r="R240" s="158"/>
      <c r="S240" s="158"/>
      <c r="T240" s="158"/>
      <c r="U240" s="158"/>
      <c r="V240" s="158"/>
      <c r="W240" s="158"/>
      <c r="X240" s="158"/>
      <c r="Y240" s="158"/>
      <c r="Z240" s="158"/>
      <c r="AA240" s="158"/>
      <c r="AB240" s="158"/>
      <c r="AC240" s="158"/>
      <c r="AD240" s="158"/>
      <c r="AE240" s="158"/>
      <c r="AF240" s="158"/>
      <c r="AG240" s="158"/>
      <c r="AH240" s="158"/>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4"/>
      <c r="BG240" s="4"/>
      <c r="BH240" s="4"/>
      <c r="BI240" s="4"/>
      <c r="BJ240" s="4"/>
      <c r="BK240" s="4"/>
      <c r="BL240" s="4"/>
      <c r="BM240" s="4"/>
      <c r="BN240" s="4"/>
      <c r="BO240" s="4"/>
      <c r="BP240" s="4"/>
      <c r="BQ240" s="4"/>
      <c r="BR240" s="4"/>
      <c r="BS240" s="4"/>
      <c r="BT240" s="4"/>
    </row>
    <row r="241" spans="1:72" s="72" customFormat="1" ht="15.75" customHeight="1">
      <c r="A241" s="158"/>
      <c r="B241" s="158"/>
      <c r="C241" s="158"/>
      <c r="D241" s="158"/>
      <c r="E241" s="158"/>
      <c r="F241" s="158"/>
      <c r="G241" s="158"/>
      <c r="H241" s="158"/>
      <c r="I241" s="158"/>
      <c r="J241" s="158"/>
      <c r="K241" s="158"/>
      <c r="L241" s="158"/>
      <c r="M241" s="158"/>
      <c r="N241" s="158"/>
      <c r="O241" s="158"/>
      <c r="P241" s="158"/>
      <c r="Q241" s="158"/>
      <c r="R241" s="158"/>
      <c r="S241" s="158"/>
      <c r="T241" s="158"/>
      <c r="U241" s="158"/>
      <c r="V241" s="158"/>
      <c r="W241" s="158"/>
      <c r="X241" s="158"/>
      <c r="Y241" s="158"/>
      <c r="Z241" s="158"/>
      <c r="AA241" s="158"/>
      <c r="AB241" s="158"/>
      <c r="AC241" s="158"/>
      <c r="AD241" s="158"/>
      <c r="AE241" s="158"/>
      <c r="AF241" s="158"/>
      <c r="AG241" s="158"/>
      <c r="AH241" s="158"/>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4"/>
      <c r="BG241" s="4"/>
      <c r="BH241" s="4"/>
      <c r="BI241" s="4"/>
      <c r="BJ241" s="4"/>
      <c r="BK241" s="4"/>
      <c r="BL241" s="4"/>
      <c r="BM241" s="4"/>
      <c r="BN241" s="4"/>
      <c r="BO241" s="4"/>
      <c r="BP241" s="4"/>
      <c r="BQ241" s="4"/>
      <c r="BR241" s="4"/>
      <c r="BS241" s="4"/>
      <c r="BT241" s="4"/>
    </row>
    <row r="242" spans="1:72" s="72" customFormat="1" ht="16.5" customHeight="1">
      <c r="A242" s="158"/>
      <c r="B242" s="158"/>
      <c r="C242" s="158"/>
      <c r="D242" s="158"/>
      <c r="E242" s="158"/>
      <c r="F242" s="158"/>
      <c r="G242" s="158"/>
      <c r="H242" s="158"/>
      <c r="I242" s="158"/>
      <c r="J242" s="158"/>
      <c r="K242" s="158"/>
      <c r="L242" s="158"/>
      <c r="M242" s="158"/>
      <c r="N242" s="158"/>
      <c r="O242" s="158"/>
      <c r="P242" s="158"/>
      <c r="Q242" s="158"/>
      <c r="R242" s="158"/>
      <c r="S242" s="158"/>
      <c r="T242" s="158"/>
      <c r="U242" s="158"/>
      <c r="V242" s="158"/>
      <c r="W242" s="158"/>
      <c r="X242" s="158"/>
      <c r="Y242" s="158"/>
      <c r="Z242" s="158"/>
      <c r="AA242" s="158"/>
      <c r="AB242" s="158"/>
      <c r="AC242" s="158"/>
      <c r="AD242" s="158"/>
      <c r="AE242" s="158"/>
      <c r="AF242" s="158"/>
      <c r="AG242" s="158"/>
      <c r="AH242" s="158"/>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4"/>
      <c r="BG242" s="4"/>
      <c r="BH242" s="4"/>
      <c r="BI242" s="4"/>
      <c r="BJ242" s="4"/>
      <c r="BK242" s="4"/>
      <c r="BL242" s="4"/>
      <c r="BM242" s="4"/>
      <c r="BN242" s="4"/>
      <c r="BO242" s="4"/>
      <c r="BP242" s="4"/>
      <c r="BQ242" s="4"/>
      <c r="BR242" s="4"/>
      <c r="BS242" s="4"/>
      <c r="BT242" s="4"/>
    </row>
    <row r="243" spans="1:72" s="72" customFormat="1" ht="16.5" customHeight="1">
      <c r="A243" s="158"/>
      <c r="B243" s="158"/>
      <c r="C243" s="158"/>
      <c r="D243" s="158"/>
      <c r="E243" s="158"/>
      <c r="F243" s="158"/>
      <c r="G243" s="158"/>
      <c r="H243" s="158"/>
      <c r="I243" s="158"/>
      <c r="J243" s="158"/>
      <c r="K243" s="158"/>
      <c r="L243" s="158"/>
      <c r="M243" s="158"/>
      <c r="N243" s="158"/>
      <c r="O243" s="158"/>
      <c r="P243" s="158"/>
      <c r="Q243" s="158"/>
      <c r="R243" s="158"/>
      <c r="S243" s="158"/>
      <c r="T243" s="158"/>
      <c r="U243" s="158"/>
      <c r="V243" s="158"/>
      <c r="W243" s="158"/>
      <c r="X243" s="158"/>
      <c r="Y243" s="158"/>
      <c r="Z243" s="158"/>
      <c r="AA243" s="158"/>
      <c r="AB243" s="158"/>
      <c r="AC243" s="158"/>
      <c r="AD243" s="158"/>
      <c r="AE243" s="158"/>
      <c r="AF243" s="158"/>
      <c r="AG243" s="158"/>
      <c r="AH243" s="158"/>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4"/>
      <c r="BG243" s="4"/>
      <c r="BH243" s="4"/>
      <c r="BI243" s="4"/>
      <c r="BJ243" s="4"/>
      <c r="BK243" s="4"/>
      <c r="BL243" s="4"/>
      <c r="BM243" s="4"/>
      <c r="BN243" s="4"/>
      <c r="BO243" s="4"/>
      <c r="BP243" s="4"/>
      <c r="BQ243" s="4"/>
      <c r="BR243" s="4"/>
      <c r="BS243" s="4"/>
      <c r="BT243" s="4"/>
    </row>
    <row r="244" spans="1:72" s="72" customFormat="1" ht="15.75" customHeight="1">
      <c r="A244" s="158"/>
      <c r="B244" s="158"/>
      <c r="C244" s="158"/>
      <c r="D244" s="158"/>
      <c r="E244" s="158"/>
      <c r="F244" s="158"/>
      <c r="G244" s="158"/>
      <c r="H244" s="158"/>
      <c r="I244" s="158"/>
      <c r="J244" s="158"/>
      <c r="K244" s="158"/>
      <c r="L244" s="158"/>
      <c r="M244" s="158"/>
      <c r="N244" s="158"/>
      <c r="O244" s="158"/>
      <c r="P244" s="158"/>
      <c r="Q244" s="158"/>
      <c r="R244" s="158"/>
      <c r="S244" s="158"/>
      <c r="T244" s="158"/>
      <c r="U244" s="158"/>
      <c r="V244" s="158"/>
      <c r="W244" s="158"/>
      <c r="X244" s="158"/>
      <c r="Y244" s="158"/>
      <c r="Z244" s="158"/>
      <c r="AA244" s="158"/>
      <c r="AB244" s="158"/>
      <c r="AC244" s="158"/>
      <c r="AD244" s="158"/>
      <c r="AE244" s="158"/>
      <c r="AF244" s="158"/>
      <c r="AG244" s="158"/>
      <c r="AH244" s="158"/>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4"/>
      <c r="BG244" s="4"/>
      <c r="BH244" s="4"/>
      <c r="BI244" s="4"/>
      <c r="BJ244" s="4"/>
      <c r="BK244" s="4"/>
      <c r="BL244" s="4"/>
      <c r="BM244" s="4"/>
      <c r="BN244" s="4"/>
      <c r="BO244" s="4"/>
      <c r="BP244" s="4"/>
      <c r="BQ244" s="4"/>
      <c r="BR244" s="4"/>
      <c r="BS244" s="4"/>
      <c r="BT244" s="4"/>
    </row>
    <row r="245" spans="1:72" s="72" customFormat="1" ht="16.5" customHeight="1">
      <c r="A245" s="158"/>
      <c r="B245" s="158"/>
      <c r="C245" s="158"/>
      <c r="D245" s="158"/>
      <c r="E245" s="158"/>
      <c r="F245" s="158"/>
      <c r="G245" s="158"/>
      <c r="H245" s="158"/>
      <c r="I245" s="158"/>
      <c r="J245" s="158"/>
      <c r="K245" s="158"/>
      <c r="L245" s="158"/>
      <c r="M245" s="158"/>
      <c r="N245" s="158"/>
      <c r="O245" s="158"/>
      <c r="P245" s="158"/>
      <c r="Q245" s="158"/>
      <c r="R245" s="158"/>
      <c r="S245" s="158"/>
      <c r="T245" s="158"/>
      <c r="U245" s="158"/>
      <c r="V245" s="158"/>
      <c r="W245" s="158"/>
      <c r="X245" s="158"/>
      <c r="Y245" s="158"/>
      <c r="Z245" s="158"/>
      <c r="AA245" s="158"/>
      <c r="AB245" s="158"/>
      <c r="AC245" s="158"/>
      <c r="AD245" s="158"/>
      <c r="AE245" s="158"/>
      <c r="AF245" s="158"/>
      <c r="AG245" s="158"/>
      <c r="AH245" s="158"/>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4"/>
      <c r="BG245" s="4"/>
      <c r="BH245" s="4"/>
      <c r="BI245" s="4"/>
      <c r="BJ245" s="4"/>
      <c r="BK245" s="4"/>
      <c r="BL245" s="4"/>
      <c r="BM245" s="4"/>
      <c r="BN245" s="4"/>
      <c r="BO245" s="4"/>
      <c r="BP245" s="4"/>
      <c r="BQ245" s="4"/>
      <c r="BR245" s="4"/>
      <c r="BS245" s="4"/>
      <c r="BT245" s="4"/>
    </row>
    <row r="246" spans="1:72" s="72" customFormat="1" ht="15.75" customHeight="1">
      <c r="A246" s="158"/>
      <c r="B246" s="158"/>
      <c r="C246" s="158"/>
      <c r="D246" s="158"/>
      <c r="E246" s="158"/>
      <c r="F246" s="158"/>
      <c r="G246" s="158"/>
      <c r="H246" s="158"/>
      <c r="I246" s="158"/>
      <c r="J246" s="158"/>
      <c r="K246" s="158"/>
      <c r="L246" s="158"/>
      <c r="M246" s="158"/>
      <c r="N246" s="158"/>
      <c r="O246" s="158"/>
      <c r="P246" s="158"/>
      <c r="Q246" s="158"/>
      <c r="R246" s="158"/>
      <c r="S246" s="158"/>
      <c r="T246" s="158"/>
      <c r="U246" s="158"/>
      <c r="V246" s="158"/>
      <c r="W246" s="158"/>
      <c r="X246" s="158"/>
      <c r="Y246" s="158"/>
      <c r="Z246" s="158"/>
      <c r="AA246" s="158"/>
      <c r="AB246" s="158"/>
      <c r="AC246" s="158"/>
      <c r="AD246" s="158"/>
      <c r="AE246" s="158"/>
      <c r="AF246" s="158"/>
      <c r="AG246" s="158"/>
      <c r="AH246" s="158"/>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4"/>
      <c r="BG246" s="4"/>
      <c r="BH246" s="4"/>
      <c r="BI246" s="4"/>
      <c r="BJ246" s="4"/>
      <c r="BK246" s="4"/>
      <c r="BL246" s="4"/>
      <c r="BM246" s="4"/>
      <c r="BN246" s="4"/>
      <c r="BO246" s="4"/>
      <c r="BP246" s="4"/>
      <c r="BQ246" s="4"/>
      <c r="BR246" s="4"/>
      <c r="BS246" s="4"/>
      <c r="BT246" s="4"/>
    </row>
    <row r="247" spans="1:72" s="72" customFormat="1" ht="16.5" customHeight="1">
      <c r="A247" s="158"/>
      <c r="B247" s="158"/>
      <c r="C247" s="158"/>
      <c r="D247" s="158"/>
      <c r="E247" s="158"/>
      <c r="F247" s="158"/>
      <c r="G247" s="158"/>
      <c r="H247" s="158"/>
      <c r="I247" s="158"/>
      <c r="J247" s="158"/>
      <c r="K247" s="158"/>
      <c r="L247" s="158"/>
      <c r="M247" s="158"/>
      <c r="N247" s="158"/>
      <c r="O247" s="158"/>
      <c r="P247" s="158"/>
      <c r="Q247" s="158"/>
      <c r="R247" s="158"/>
      <c r="S247" s="158"/>
      <c r="T247" s="158"/>
      <c r="U247" s="158"/>
      <c r="V247" s="158"/>
      <c r="W247" s="158"/>
      <c r="X247" s="158"/>
      <c r="Y247" s="158"/>
      <c r="Z247" s="158"/>
      <c r="AA247" s="158"/>
      <c r="AB247" s="158"/>
      <c r="AC247" s="158"/>
      <c r="AD247" s="158"/>
      <c r="AE247" s="158"/>
      <c r="AF247" s="158"/>
      <c r="AG247" s="158"/>
      <c r="AH247" s="158"/>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4"/>
      <c r="BG247" s="4"/>
      <c r="BH247" s="4"/>
      <c r="BI247" s="4"/>
      <c r="BJ247" s="4"/>
      <c r="BK247" s="4"/>
      <c r="BL247" s="4"/>
      <c r="BM247" s="4"/>
      <c r="BN247" s="4"/>
      <c r="BO247" s="4"/>
      <c r="BP247" s="4"/>
      <c r="BQ247" s="4"/>
      <c r="BR247" s="4"/>
      <c r="BS247" s="4"/>
      <c r="BT247" s="4"/>
    </row>
    <row r="248" spans="1:72" s="72" customFormat="1" ht="16.5" customHeight="1">
      <c r="A248" s="158"/>
      <c r="B248" s="158"/>
      <c r="C248" s="158"/>
      <c r="D248" s="158"/>
      <c r="E248" s="158"/>
      <c r="F248" s="158"/>
      <c r="G248" s="158"/>
      <c r="H248" s="158"/>
      <c r="I248" s="158"/>
      <c r="J248" s="158"/>
      <c r="K248" s="158"/>
      <c r="L248" s="158"/>
      <c r="M248" s="158"/>
      <c r="N248" s="158"/>
      <c r="O248" s="158"/>
      <c r="P248" s="158"/>
      <c r="Q248" s="158"/>
      <c r="R248" s="158"/>
      <c r="S248" s="158"/>
      <c r="T248" s="158"/>
      <c r="U248" s="158"/>
      <c r="V248" s="158"/>
      <c r="W248" s="158"/>
      <c r="X248" s="158"/>
      <c r="Y248" s="158"/>
      <c r="Z248" s="158"/>
      <c r="AA248" s="158"/>
      <c r="AB248" s="158"/>
      <c r="AC248" s="158"/>
      <c r="AD248" s="158"/>
      <c r="AE248" s="158"/>
      <c r="AF248" s="158"/>
      <c r="AG248" s="158"/>
      <c r="AH248" s="158"/>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4"/>
      <c r="BG248" s="4"/>
      <c r="BH248" s="4"/>
      <c r="BI248" s="4"/>
      <c r="BJ248" s="4"/>
      <c r="BK248" s="4"/>
      <c r="BL248" s="4"/>
      <c r="BM248" s="4"/>
      <c r="BN248" s="4"/>
      <c r="BO248" s="4"/>
      <c r="BP248" s="4"/>
      <c r="BQ248" s="4"/>
      <c r="BR248" s="4"/>
      <c r="BS248" s="4"/>
      <c r="BT248" s="4"/>
    </row>
    <row r="249" spans="1:72" s="72" customFormat="1" ht="15.75" customHeight="1">
      <c r="A249" s="158"/>
      <c r="B249" s="158"/>
      <c r="C249" s="158"/>
      <c r="D249" s="158"/>
      <c r="E249" s="158"/>
      <c r="F249" s="158"/>
      <c r="G249" s="158"/>
      <c r="H249" s="158"/>
      <c r="I249" s="158"/>
      <c r="J249" s="158"/>
      <c r="K249" s="158"/>
      <c r="L249" s="158"/>
      <c r="M249" s="158"/>
      <c r="N249" s="158"/>
      <c r="O249" s="158"/>
      <c r="P249" s="158"/>
      <c r="Q249" s="158"/>
      <c r="R249" s="158"/>
      <c r="S249" s="158"/>
      <c r="T249" s="158"/>
      <c r="U249" s="158"/>
      <c r="V249" s="158"/>
      <c r="W249" s="158"/>
      <c r="X249" s="158"/>
      <c r="Y249" s="158"/>
      <c r="Z249" s="158"/>
      <c r="AA249" s="158"/>
      <c r="AB249" s="158"/>
      <c r="AC249" s="158"/>
      <c r="AD249" s="158"/>
      <c r="AE249" s="158"/>
      <c r="AF249" s="158"/>
      <c r="AG249" s="158"/>
      <c r="AH249" s="158"/>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4"/>
      <c r="BG249" s="4"/>
      <c r="BH249" s="4"/>
      <c r="BI249" s="4"/>
      <c r="BJ249" s="4"/>
      <c r="BK249" s="4"/>
      <c r="BL249" s="4"/>
      <c r="BM249" s="4"/>
      <c r="BN249" s="4"/>
      <c r="BO249" s="4"/>
      <c r="BP249" s="4"/>
      <c r="BQ249" s="4"/>
      <c r="BR249" s="4"/>
      <c r="BS249" s="4"/>
      <c r="BT249" s="4"/>
    </row>
    <row r="250" spans="1:72" s="72" customFormat="1" ht="39" customHeight="1">
      <c r="A250" s="158"/>
      <c r="B250" s="158"/>
      <c r="C250" s="158"/>
      <c r="D250" s="158"/>
      <c r="E250" s="158"/>
      <c r="F250" s="158"/>
      <c r="G250" s="158"/>
      <c r="H250" s="158"/>
      <c r="I250" s="158"/>
      <c r="J250" s="158"/>
      <c r="K250" s="158"/>
      <c r="L250" s="158"/>
      <c r="M250" s="158"/>
      <c r="N250" s="158"/>
      <c r="O250" s="158"/>
      <c r="P250" s="158"/>
      <c r="Q250" s="158"/>
      <c r="R250" s="158"/>
      <c r="S250" s="158"/>
      <c r="T250" s="158"/>
      <c r="U250" s="158"/>
      <c r="V250" s="158"/>
      <c r="W250" s="158"/>
      <c r="X250" s="158"/>
      <c r="Y250" s="158"/>
      <c r="Z250" s="158"/>
      <c r="AA250" s="158"/>
      <c r="AB250" s="158"/>
      <c r="AC250" s="158"/>
      <c r="AD250" s="158"/>
      <c r="AE250" s="158"/>
      <c r="AF250" s="158"/>
      <c r="AG250" s="158"/>
      <c r="AH250" s="158"/>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4"/>
      <c r="BG250" s="4"/>
      <c r="BH250" s="4"/>
      <c r="BI250" s="4"/>
      <c r="BJ250" s="4"/>
      <c r="BK250" s="4"/>
      <c r="BL250" s="4"/>
      <c r="BM250" s="4"/>
      <c r="BN250" s="4"/>
      <c r="BO250" s="4"/>
      <c r="BP250" s="4"/>
      <c r="BQ250" s="4"/>
      <c r="BR250" s="4"/>
      <c r="BS250" s="4"/>
      <c r="BT250" s="4"/>
    </row>
    <row r="251" spans="1:72" s="72" customFormat="1" ht="15.75" customHeight="1">
      <c r="A251" s="158"/>
      <c r="B251" s="158"/>
      <c r="C251" s="158"/>
      <c r="D251" s="158"/>
      <c r="E251" s="158"/>
      <c r="F251" s="158"/>
      <c r="G251" s="158"/>
      <c r="H251" s="158"/>
      <c r="I251" s="158"/>
      <c r="J251" s="158"/>
      <c r="K251" s="158"/>
      <c r="L251" s="158"/>
      <c r="M251" s="158"/>
      <c r="N251" s="158"/>
      <c r="O251" s="158"/>
      <c r="P251" s="158"/>
      <c r="Q251" s="158"/>
      <c r="R251" s="158"/>
      <c r="S251" s="158"/>
      <c r="T251" s="158"/>
      <c r="U251" s="158"/>
      <c r="V251" s="158"/>
      <c r="W251" s="158"/>
      <c r="X251" s="158"/>
      <c r="Y251" s="158"/>
      <c r="Z251" s="158"/>
      <c r="AA251" s="158"/>
      <c r="AB251" s="158"/>
      <c r="AC251" s="158"/>
      <c r="AD251" s="158"/>
      <c r="AE251" s="158"/>
      <c r="AF251" s="158"/>
      <c r="AG251" s="158"/>
      <c r="AH251" s="158"/>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4"/>
      <c r="BG251" s="4"/>
      <c r="BH251" s="4"/>
      <c r="BI251" s="4"/>
      <c r="BJ251" s="4"/>
      <c r="BK251" s="4"/>
      <c r="BL251" s="4"/>
      <c r="BM251" s="4"/>
      <c r="BN251" s="4"/>
      <c r="BO251" s="4"/>
      <c r="BP251" s="4"/>
      <c r="BQ251" s="4"/>
      <c r="BR251" s="4"/>
      <c r="BS251" s="4"/>
      <c r="BT251" s="4"/>
    </row>
    <row r="252" spans="1:72" s="72" customFormat="1" ht="15.75" customHeight="1">
      <c r="A252" s="158"/>
      <c r="B252" s="158"/>
      <c r="C252" s="158"/>
      <c r="D252" s="158"/>
      <c r="E252" s="158"/>
      <c r="F252" s="158"/>
      <c r="G252" s="158"/>
      <c r="H252" s="158"/>
      <c r="I252" s="158"/>
      <c r="J252" s="158"/>
      <c r="K252" s="158"/>
      <c r="L252" s="158"/>
      <c r="M252" s="158"/>
      <c r="N252" s="158"/>
      <c r="O252" s="158"/>
      <c r="P252" s="158"/>
      <c r="Q252" s="158"/>
      <c r="R252" s="158"/>
      <c r="S252" s="158"/>
      <c r="T252" s="158"/>
      <c r="U252" s="158"/>
      <c r="V252" s="158"/>
      <c r="W252" s="158"/>
      <c r="X252" s="158"/>
      <c r="Y252" s="158"/>
      <c r="Z252" s="158"/>
      <c r="AA252" s="158"/>
      <c r="AB252" s="158"/>
      <c r="AC252" s="158"/>
      <c r="AD252" s="158"/>
      <c r="AE252" s="158"/>
      <c r="AF252" s="158"/>
      <c r="AG252" s="158"/>
      <c r="AH252" s="158"/>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4"/>
      <c r="BG252" s="4"/>
      <c r="BH252" s="4"/>
      <c r="BI252" s="4"/>
      <c r="BJ252" s="4"/>
      <c r="BK252" s="4"/>
      <c r="BL252" s="4"/>
      <c r="BM252" s="4"/>
      <c r="BN252" s="4"/>
      <c r="BO252" s="4"/>
      <c r="BP252" s="4"/>
      <c r="BQ252" s="4"/>
      <c r="BR252" s="4"/>
      <c r="BS252" s="4"/>
      <c r="BT252" s="4"/>
    </row>
    <row r="253" spans="1:72" s="72" customFormat="1" ht="15.75" customHeight="1">
      <c r="A253" s="158"/>
      <c r="B253" s="158"/>
      <c r="C253" s="158"/>
      <c r="D253" s="158"/>
      <c r="E253" s="158"/>
      <c r="F253" s="158"/>
      <c r="G253" s="158"/>
      <c r="H253" s="158"/>
      <c r="I253" s="158"/>
      <c r="J253" s="158"/>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4"/>
      <c r="BG253" s="4"/>
      <c r="BH253" s="4"/>
      <c r="BI253" s="4"/>
      <c r="BJ253" s="4"/>
      <c r="BK253" s="4"/>
      <c r="BL253" s="4"/>
      <c r="BM253" s="4"/>
      <c r="BN253" s="4"/>
      <c r="BO253" s="4"/>
      <c r="BP253" s="4"/>
      <c r="BQ253" s="4"/>
      <c r="BR253" s="4"/>
      <c r="BS253" s="4"/>
      <c r="BT253" s="4"/>
    </row>
    <row r="254" spans="1:72" s="72" customFormat="1" ht="16.5" customHeight="1">
      <c r="A254" s="158"/>
      <c r="B254" s="158"/>
      <c r="C254" s="158"/>
      <c r="D254" s="158"/>
      <c r="E254" s="158"/>
      <c r="F254" s="158"/>
      <c r="G254" s="158"/>
      <c r="H254" s="158"/>
      <c r="I254" s="158"/>
      <c r="J254" s="158"/>
      <c r="K254" s="158"/>
      <c r="L254" s="158"/>
      <c r="M254" s="158"/>
      <c r="N254" s="158"/>
      <c r="O254" s="158"/>
      <c r="P254" s="158"/>
      <c r="Q254" s="158"/>
      <c r="R254" s="158"/>
      <c r="S254" s="158"/>
      <c r="T254" s="158"/>
      <c r="U254" s="158"/>
      <c r="V254" s="158"/>
      <c r="W254" s="158"/>
      <c r="X254" s="158"/>
      <c r="Y254" s="158"/>
      <c r="Z254" s="158"/>
      <c r="AA254" s="158"/>
      <c r="AB254" s="158"/>
      <c r="AC254" s="158"/>
      <c r="AD254" s="158"/>
      <c r="AE254" s="158"/>
      <c r="AF254" s="158"/>
      <c r="AG254" s="158"/>
      <c r="AH254" s="158"/>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4"/>
      <c r="BG254" s="4"/>
      <c r="BH254" s="4"/>
      <c r="BI254" s="4"/>
      <c r="BJ254" s="4"/>
      <c r="BK254" s="4"/>
      <c r="BL254" s="4"/>
      <c r="BM254" s="4"/>
      <c r="BN254" s="4"/>
      <c r="BO254" s="4"/>
      <c r="BP254" s="4"/>
      <c r="BQ254" s="4"/>
      <c r="BR254" s="4"/>
      <c r="BS254" s="4"/>
      <c r="BT254" s="4"/>
    </row>
    <row r="255" spans="1:72" s="72" customFormat="1" ht="16.5" customHeight="1">
      <c r="A255" s="158"/>
      <c r="B255" s="158"/>
      <c r="C255" s="158"/>
      <c r="D255" s="158"/>
      <c r="E255" s="158"/>
      <c r="F255" s="158"/>
      <c r="G255" s="158"/>
      <c r="H255" s="158"/>
      <c r="I255" s="158"/>
      <c r="J255" s="158"/>
      <c r="K255" s="158"/>
      <c r="L255" s="158"/>
      <c r="M255" s="158"/>
      <c r="N255" s="158"/>
      <c r="O255" s="158"/>
      <c r="P255" s="158"/>
      <c r="Q255" s="158"/>
      <c r="R255" s="158"/>
      <c r="S255" s="158"/>
      <c r="T255" s="158"/>
      <c r="U255" s="158"/>
      <c r="V255" s="158"/>
      <c r="W255" s="158"/>
      <c r="X255" s="158"/>
      <c r="Y255" s="158"/>
      <c r="Z255" s="158"/>
      <c r="AA255" s="158"/>
      <c r="AB255" s="158"/>
      <c r="AC255" s="158"/>
      <c r="AD255" s="158"/>
      <c r="AE255" s="158"/>
      <c r="AF255" s="158"/>
      <c r="AG255" s="158"/>
      <c r="AH255" s="158"/>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4"/>
      <c r="BG255" s="4"/>
      <c r="BH255" s="4"/>
      <c r="BI255" s="4"/>
      <c r="BJ255" s="4"/>
      <c r="BK255" s="4"/>
      <c r="BL255" s="4"/>
      <c r="BM255" s="4"/>
      <c r="BN255" s="4"/>
      <c r="BO255" s="4"/>
      <c r="BP255" s="4"/>
      <c r="BQ255" s="4"/>
      <c r="BR255" s="4"/>
      <c r="BS255" s="4"/>
      <c r="BT255" s="4"/>
    </row>
    <row r="256" spans="1:72" s="72" customFormat="1" ht="15.75" customHeight="1">
      <c r="A256" s="158"/>
      <c r="B256" s="158"/>
      <c r="C256" s="158"/>
      <c r="D256" s="158"/>
      <c r="E256" s="158"/>
      <c r="F256" s="158"/>
      <c r="G256" s="158"/>
      <c r="H256" s="158"/>
      <c r="I256" s="158"/>
      <c r="J256" s="158"/>
      <c r="K256" s="158"/>
      <c r="L256" s="158"/>
      <c r="M256" s="158"/>
      <c r="N256" s="158"/>
      <c r="O256" s="158"/>
      <c r="P256" s="158"/>
      <c r="Q256" s="158"/>
      <c r="R256" s="158"/>
      <c r="S256" s="158"/>
      <c r="T256" s="158"/>
      <c r="U256" s="158"/>
      <c r="V256" s="158"/>
      <c r="W256" s="158"/>
      <c r="X256" s="158"/>
      <c r="Y256" s="158"/>
      <c r="Z256" s="158"/>
      <c r="AA256" s="158"/>
      <c r="AB256" s="158"/>
      <c r="AC256" s="158"/>
      <c r="AD256" s="158"/>
      <c r="AE256" s="158"/>
      <c r="AF256" s="158"/>
      <c r="AG256" s="158"/>
      <c r="AH256" s="158"/>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4"/>
      <c r="BG256" s="4"/>
      <c r="BH256" s="4"/>
      <c r="BI256" s="4"/>
      <c r="BJ256" s="4"/>
      <c r="BK256" s="4"/>
      <c r="BL256" s="4"/>
      <c r="BM256" s="4"/>
      <c r="BN256" s="4"/>
      <c r="BO256" s="4"/>
      <c r="BP256" s="4"/>
      <c r="BQ256" s="4"/>
      <c r="BR256" s="4"/>
      <c r="BS256" s="4"/>
      <c r="BT256" s="4"/>
    </row>
    <row r="257" spans="1:72" s="72" customFormat="1" ht="16.5" customHeight="1">
      <c r="A257" s="158"/>
      <c r="B257" s="158"/>
      <c r="C257" s="158"/>
      <c r="D257" s="158"/>
      <c r="E257" s="158"/>
      <c r="F257" s="158"/>
      <c r="G257" s="158"/>
      <c r="H257" s="158"/>
      <c r="I257" s="158"/>
      <c r="J257" s="158"/>
      <c r="K257" s="158"/>
      <c r="L257" s="158"/>
      <c r="M257" s="158"/>
      <c r="N257" s="158"/>
      <c r="O257" s="158"/>
      <c r="P257" s="158"/>
      <c r="Q257" s="158"/>
      <c r="R257" s="158"/>
      <c r="S257" s="158"/>
      <c r="T257" s="158"/>
      <c r="U257" s="158"/>
      <c r="V257" s="158"/>
      <c r="W257" s="158"/>
      <c r="X257" s="158"/>
      <c r="Y257" s="158"/>
      <c r="Z257" s="158"/>
      <c r="AA257" s="158"/>
      <c r="AB257" s="158"/>
      <c r="AC257" s="158"/>
      <c r="AD257" s="158"/>
      <c r="AE257" s="158"/>
      <c r="AF257" s="158"/>
      <c r="AG257" s="158"/>
      <c r="AH257" s="158"/>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4"/>
      <c r="BG257" s="4"/>
      <c r="BH257" s="4"/>
      <c r="BI257" s="4"/>
      <c r="BJ257" s="4"/>
      <c r="BK257" s="4"/>
      <c r="BL257" s="4"/>
      <c r="BM257" s="4"/>
      <c r="BN257" s="4"/>
      <c r="BO257" s="4"/>
      <c r="BP257" s="4"/>
      <c r="BQ257" s="4"/>
      <c r="BR257" s="4"/>
      <c r="BS257" s="4"/>
      <c r="BT257" s="4"/>
    </row>
    <row r="258" spans="1:72" s="72" customFormat="1" ht="16.5" customHeight="1">
      <c r="A258" s="158"/>
      <c r="B258" s="158"/>
      <c r="C258" s="158"/>
      <c r="D258" s="158"/>
      <c r="E258" s="158"/>
      <c r="F258" s="158"/>
      <c r="G258" s="158"/>
      <c r="H258" s="158"/>
      <c r="I258" s="158"/>
      <c r="J258" s="158"/>
      <c r="K258" s="158"/>
      <c r="L258" s="158"/>
      <c r="M258" s="158"/>
      <c r="N258" s="158"/>
      <c r="O258" s="158"/>
      <c r="P258" s="158"/>
      <c r="Q258" s="158"/>
      <c r="R258" s="158"/>
      <c r="S258" s="158"/>
      <c r="T258" s="158"/>
      <c r="U258" s="158"/>
      <c r="V258" s="158"/>
      <c r="W258" s="158"/>
      <c r="X258" s="158"/>
      <c r="Y258" s="158"/>
      <c r="Z258" s="158"/>
      <c r="AA258" s="158"/>
      <c r="AB258" s="158"/>
      <c r="AC258" s="158"/>
      <c r="AD258" s="158"/>
      <c r="AE258" s="158"/>
      <c r="AF258" s="158"/>
      <c r="AG258" s="158"/>
      <c r="AH258" s="158"/>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4"/>
      <c r="BG258" s="4"/>
      <c r="BH258" s="4"/>
      <c r="BI258" s="4"/>
      <c r="BJ258" s="4"/>
      <c r="BK258" s="4"/>
      <c r="BL258" s="4"/>
      <c r="BM258" s="4"/>
      <c r="BN258" s="4"/>
      <c r="BO258" s="4"/>
      <c r="BP258" s="4"/>
      <c r="BQ258" s="4"/>
      <c r="BR258" s="4"/>
      <c r="BS258" s="4"/>
      <c r="BT258" s="4"/>
    </row>
    <row r="259" spans="1:72" s="72" customFormat="1" ht="15.75" customHeight="1">
      <c r="A259" s="158"/>
      <c r="B259" s="158"/>
      <c r="C259" s="158"/>
      <c r="D259" s="158"/>
      <c r="E259" s="158"/>
      <c r="F259" s="158"/>
      <c r="G259" s="158"/>
      <c r="H259" s="158"/>
      <c r="I259" s="158"/>
      <c r="J259" s="158"/>
      <c r="K259" s="158"/>
      <c r="L259" s="158"/>
      <c r="M259" s="158"/>
      <c r="N259" s="158"/>
      <c r="O259" s="158"/>
      <c r="P259" s="158"/>
      <c r="Q259" s="158"/>
      <c r="R259" s="158"/>
      <c r="S259" s="158"/>
      <c r="T259" s="158"/>
      <c r="U259" s="158"/>
      <c r="V259" s="158"/>
      <c r="W259" s="158"/>
      <c r="X259" s="158"/>
      <c r="Y259" s="158"/>
      <c r="Z259" s="158"/>
      <c r="AA259" s="158"/>
      <c r="AB259" s="158"/>
      <c r="AC259" s="158"/>
      <c r="AD259" s="158"/>
      <c r="AE259" s="158"/>
      <c r="AF259" s="158"/>
      <c r="AG259" s="158"/>
      <c r="AH259" s="158"/>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4"/>
      <c r="BG259" s="4"/>
      <c r="BH259" s="4"/>
      <c r="BI259" s="4"/>
      <c r="BJ259" s="4"/>
      <c r="BK259" s="4"/>
      <c r="BL259" s="4"/>
      <c r="BM259" s="4"/>
      <c r="BN259" s="4"/>
      <c r="BO259" s="4"/>
      <c r="BP259" s="4"/>
      <c r="BQ259" s="4"/>
      <c r="BR259" s="4"/>
      <c r="BS259" s="4"/>
      <c r="BT259" s="4"/>
    </row>
    <row r="260" spans="1:72" s="72" customFormat="1" ht="15.75" customHeight="1">
      <c r="A260" s="158"/>
      <c r="B260" s="158"/>
      <c r="C260" s="158"/>
      <c r="D260" s="158"/>
      <c r="E260" s="158"/>
      <c r="F260" s="158"/>
      <c r="G260" s="158"/>
      <c r="H260" s="158"/>
      <c r="I260" s="158"/>
      <c r="J260" s="158"/>
      <c r="K260" s="158"/>
      <c r="L260" s="158"/>
      <c r="M260" s="158"/>
      <c r="N260" s="158"/>
      <c r="O260" s="158"/>
      <c r="P260" s="158"/>
      <c r="Q260" s="158"/>
      <c r="R260" s="158"/>
      <c r="S260" s="158"/>
      <c r="T260" s="158"/>
      <c r="U260" s="158"/>
      <c r="V260" s="158"/>
      <c r="W260" s="158"/>
      <c r="X260" s="158"/>
      <c r="Y260" s="158"/>
      <c r="Z260" s="158"/>
      <c r="AA260" s="158"/>
      <c r="AB260" s="158"/>
      <c r="AC260" s="158"/>
      <c r="AD260" s="158"/>
      <c r="AE260" s="158"/>
      <c r="AF260" s="158"/>
      <c r="AG260" s="158"/>
      <c r="AH260" s="158"/>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4"/>
      <c r="BG260" s="4"/>
      <c r="BH260" s="4"/>
      <c r="BI260" s="4"/>
      <c r="BJ260" s="4"/>
      <c r="BK260" s="4"/>
      <c r="BL260" s="4"/>
      <c r="BM260" s="4"/>
      <c r="BN260" s="4"/>
      <c r="BO260" s="4"/>
      <c r="BP260" s="4"/>
      <c r="BQ260" s="4"/>
      <c r="BR260" s="4"/>
      <c r="BS260" s="4"/>
      <c r="BT260" s="4"/>
    </row>
    <row r="261" spans="1:72" s="72" customFormat="1" ht="16.5" customHeight="1">
      <c r="A261" s="158"/>
      <c r="B261" s="158"/>
      <c r="C261" s="158"/>
      <c r="D261" s="158"/>
      <c r="E261" s="158"/>
      <c r="F261" s="158"/>
      <c r="G261" s="158"/>
      <c r="H261" s="158"/>
      <c r="I261" s="158"/>
      <c r="J261" s="158"/>
      <c r="K261" s="158"/>
      <c r="L261" s="158"/>
      <c r="M261" s="158"/>
      <c r="N261" s="158"/>
      <c r="O261" s="158"/>
      <c r="P261" s="158"/>
      <c r="Q261" s="158"/>
      <c r="R261" s="158"/>
      <c r="S261" s="158"/>
      <c r="T261" s="158"/>
      <c r="U261" s="158"/>
      <c r="V261" s="158"/>
      <c r="W261" s="158"/>
      <c r="X261" s="158"/>
      <c r="Y261" s="158"/>
      <c r="Z261" s="158"/>
      <c r="AA261" s="158"/>
      <c r="AB261" s="158"/>
      <c r="AC261" s="158"/>
      <c r="AD261" s="158"/>
      <c r="AE261" s="158"/>
      <c r="AF261" s="158"/>
      <c r="AG261" s="158"/>
      <c r="AH261" s="158"/>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4"/>
      <c r="BG261" s="4"/>
      <c r="BH261" s="4"/>
      <c r="BI261" s="4"/>
      <c r="BJ261" s="4"/>
      <c r="BK261" s="4"/>
      <c r="BL261" s="4"/>
      <c r="BM261" s="4"/>
      <c r="BN261" s="4"/>
      <c r="BO261" s="4"/>
      <c r="BP261" s="4"/>
      <c r="BQ261" s="4"/>
      <c r="BR261" s="4"/>
      <c r="BS261" s="4"/>
      <c r="BT261" s="4"/>
    </row>
    <row r="262" spans="1:72" s="72" customFormat="1" ht="16.5" customHeight="1">
      <c r="A262" s="158"/>
      <c r="B262" s="158"/>
      <c r="C262" s="158"/>
      <c r="D262" s="158"/>
      <c r="E262" s="158"/>
      <c r="F262" s="158"/>
      <c r="G262" s="158"/>
      <c r="H262" s="158"/>
      <c r="I262" s="158"/>
      <c r="J262" s="158"/>
      <c r="K262" s="158"/>
      <c r="L262" s="158"/>
      <c r="M262" s="158"/>
      <c r="N262" s="158"/>
      <c r="O262" s="158"/>
      <c r="P262" s="158"/>
      <c r="Q262" s="158"/>
      <c r="R262" s="158"/>
      <c r="S262" s="158"/>
      <c r="T262" s="158"/>
      <c r="U262" s="158"/>
      <c r="V262" s="158"/>
      <c r="W262" s="158"/>
      <c r="X262" s="158"/>
      <c r="Y262" s="158"/>
      <c r="Z262" s="158"/>
      <c r="AA262" s="158"/>
      <c r="AB262" s="158"/>
      <c r="AC262" s="158"/>
      <c r="AD262" s="158"/>
      <c r="AE262" s="158"/>
      <c r="AF262" s="158"/>
      <c r="AG262" s="158"/>
      <c r="AH262" s="158"/>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4"/>
      <c r="BG262" s="4"/>
      <c r="BH262" s="4"/>
      <c r="BI262" s="4"/>
      <c r="BJ262" s="4"/>
      <c r="BK262" s="4"/>
      <c r="BL262" s="4"/>
      <c r="BM262" s="4"/>
      <c r="BN262" s="4"/>
      <c r="BO262" s="4"/>
      <c r="BP262" s="4"/>
      <c r="BQ262" s="4"/>
      <c r="BR262" s="4"/>
      <c r="BS262" s="4"/>
      <c r="BT262" s="4"/>
    </row>
    <row r="263" spans="1:72" s="72" customFormat="1" ht="16.5" customHeight="1">
      <c r="A263" s="158"/>
      <c r="B263" s="158"/>
      <c r="C263" s="158"/>
      <c r="D263" s="158"/>
      <c r="E263" s="158"/>
      <c r="F263" s="158"/>
      <c r="G263" s="158"/>
      <c r="H263" s="158"/>
      <c r="I263" s="158"/>
      <c r="J263" s="158"/>
      <c r="K263" s="158"/>
      <c r="L263" s="158"/>
      <c r="M263" s="158"/>
      <c r="N263" s="158"/>
      <c r="O263" s="158"/>
      <c r="P263" s="158"/>
      <c r="Q263" s="158"/>
      <c r="R263" s="158"/>
      <c r="S263" s="158"/>
      <c r="T263" s="158"/>
      <c r="U263" s="158"/>
      <c r="V263" s="158"/>
      <c r="W263" s="158"/>
      <c r="X263" s="158"/>
      <c r="Y263" s="158"/>
      <c r="Z263" s="158"/>
      <c r="AA263" s="158"/>
      <c r="AB263" s="158"/>
      <c r="AC263" s="158"/>
      <c r="AD263" s="158"/>
      <c r="AE263" s="158"/>
      <c r="AF263" s="158"/>
      <c r="AG263" s="158"/>
      <c r="AH263" s="158"/>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4"/>
      <c r="BG263" s="4"/>
      <c r="BH263" s="4"/>
      <c r="BI263" s="4"/>
      <c r="BJ263" s="4"/>
      <c r="BK263" s="4"/>
      <c r="BL263" s="4"/>
      <c r="BM263" s="4"/>
      <c r="BN263" s="4"/>
      <c r="BO263" s="4"/>
      <c r="BP263" s="4"/>
      <c r="BQ263" s="4"/>
      <c r="BR263" s="4"/>
      <c r="BS263" s="4"/>
      <c r="BT263" s="4"/>
    </row>
    <row r="264" spans="1:72" s="72" customFormat="1" ht="16.5" customHeight="1">
      <c r="A264" s="158"/>
      <c r="B264" s="158"/>
      <c r="C264" s="158"/>
      <c r="D264" s="158"/>
      <c r="E264" s="158"/>
      <c r="F264" s="158"/>
      <c r="G264" s="158"/>
      <c r="H264" s="158"/>
      <c r="I264" s="158"/>
      <c r="J264" s="158"/>
      <c r="K264" s="158"/>
      <c r="L264" s="158"/>
      <c r="M264" s="158"/>
      <c r="N264" s="158"/>
      <c r="O264" s="158"/>
      <c r="P264" s="158"/>
      <c r="Q264" s="158"/>
      <c r="R264" s="158"/>
      <c r="S264" s="158"/>
      <c r="T264" s="158"/>
      <c r="U264" s="158"/>
      <c r="V264" s="158"/>
      <c r="W264" s="158"/>
      <c r="X264" s="158"/>
      <c r="Y264" s="158"/>
      <c r="Z264" s="158"/>
      <c r="AA264" s="158"/>
      <c r="AB264" s="158"/>
      <c r="AC264" s="158"/>
      <c r="AD264" s="158"/>
      <c r="AE264" s="158"/>
      <c r="AF264" s="158"/>
      <c r="AG264" s="158"/>
      <c r="AH264" s="158"/>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4"/>
      <c r="BG264" s="4"/>
      <c r="BH264" s="4"/>
      <c r="BI264" s="4"/>
      <c r="BJ264" s="4"/>
      <c r="BK264" s="4"/>
      <c r="BL264" s="4"/>
      <c r="BM264" s="4"/>
      <c r="BN264" s="4"/>
      <c r="BO264" s="4"/>
      <c r="BP264" s="4"/>
      <c r="BQ264" s="4"/>
      <c r="BR264" s="4"/>
      <c r="BS264" s="4"/>
      <c r="BT264" s="4"/>
    </row>
    <row r="265" spans="1:72" s="72" customFormat="1" ht="16.5" customHeight="1">
      <c r="A265" s="158"/>
      <c r="B265" s="158"/>
      <c r="C265" s="158"/>
      <c r="D265" s="158"/>
      <c r="E265" s="158"/>
      <c r="F265" s="158"/>
      <c r="G265" s="158"/>
      <c r="H265" s="158"/>
      <c r="I265" s="158"/>
      <c r="J265" s="158"/>
      <c r="K265" s="158"/>
      <c r="L265" s="158"/>
      <c r="M265" s="158"/>
      <c r="N265" s="158"/>
      <c r="O265" s="158"/>
      <c r="P265" s="158"/>
      <c r="Q265" s="158"/>
      <c r="R265" s="158"/>
      <c r="S265" s="158"/>
      <c r="T265" s="158"/>
      <c r="U265" s="158"/>
      <c r="V265" s="158"/>
      <c r="W265" s="158"/>
      <c r="X265" s="158"/>
      <c r="Y265" s="158"/>
      <c r="Z265" s="158"/>
      <c r="AA265" s="158"/>
      <c r="AB265" s="158"/>
      <c r="AC265" s="158"/>
      <c r="AD265" s="158"/>
      <c r="AE265" s="158"/>
      <c r="AF265" s="158"/>
      <c r="AG265" s="158"/>
      <c r="AH265" s="158"/>
      <c r="AI265" s="5"/>
      <c r="AJ265" s="5"/>
      <c r="AK265" s="5"/>
      <c r="AL265" s="5"/>
      <c r="AM265" s="5"/>
      <c r="AN265" s="5"/>
      <c r="AO265" s="5"/>
      <c r="AP265" s="5"/>
      <c r="AQ265" s="5"/>
      <c r="AR265" s="5"/>
      <c r="AS265" s="5"/>
      <c r="AT265" s="5"/>
      <c r="AU265" s="5"/>
      <c r="AV265" s="5"/>
      <c r="AW265" s="5"/>
      <c r="AX265" s="5"/>
      <c r="AY265" s="5"/>
      <c r="AZ265" s="5"/>
      <c r="BA265" s="5"/>
      <c r="BB265" s="5"/>
      <c r="BC265" s="5"/>
      <c r="BD265" s="5"/>
      <c r="BE265" s="5"/>
      <c r="BF265" s="4"/>
      <c r="BG265" s="4"/>
      <c r="BH265" s="4"/>
      <c r="BI265" s="4"/>
      <c r="BJ265" s="4"/>
      <c r="BK265" s="4"/>
      <c r="BL265" s="4"/>
      <c r="BM265" s="4"/>
      <c r="BN265" s="4"/>
      <c r="BO265" s="4"/>
      <c r="BP265" s="4"/>
      <c r="BQ265" s="4"/>
      <c r="BR265" s="4"/>
      <c r="BS265" s="4"/>
      <c r="BT265" s="4"/>
    </row>
    <row r="266" spans="1:72" s="72" customFormat="1" ht="16.5" customHeight="1">
      <c r="A266" s="158"/>
      <c r="B266" s="158"/>
      <c r="C266" s="158"/>
      <c r="D266" s="158"/>
      <c r="E266" s="158"/>
      <c r="F266" s="158"/>
      <c r="G266" s="158"/>
      <c r="H266" s="158"/>
      <c r="I266" s="158"/>
      <c r="J266" s="158"/>
      <c r="K266" s="158"/>
      <c r="L266" s="158"/>
      <c r="M266" s="158"/>
      <c r="N266" s="158"/>
      <c r="O266" s="158"/>
      <c r="P266" s="158"/>
      <c r="Q266" s="158"/>
      <c r="R266" s="158"/>
      <c r="S266" s="158"/>
      <c r="T266" s="158"/>
      <c r="U266" s="158"/>
      <c r="V266" s="158"/>
      <c r="W266" s="158"/>
      <c r="X266" s="158"/>
      <c r="Y266" s="158"/>
      <c r="Z266" s="158"/>
      <c r="AA266" s="158"/>
      <c r="AB266" s="158"/>
      <c r="AC266" s="158"/>
      <c r="AD266" s="158"/>
      <c r="AE266" s="158"/>
      <c r="AF266" s="158"/>
      <c r="AG266" s="158"/>
      <c r="AH266" s="158"/>
      <c r="AI266" s="5"/>
      <c r="AJ266" s="5"/>
      <c r="AK266" s="5"/>
      <c r="AL266" s="5"/>
      <c r="AM266" s="5"/>
      <c r="AN266" s="5"/>
      <c r="AO266" s="5"/>
      <c r="AP266" s="5"/>
      <c r="AQ266" s="5"/>
      <c r="AR266" s="5"/>
      <c r="AS266" s="5"/>
      <c r="AT266" s="5"/>
      <c r="AU266" s="5"/>
      <c r="AV266" s="5"/>
      <c r="AW266" s="5"/>
      <c r="AX266" s="5"/>
      <c r="AY266" s="5"/>
      <c r="AZ266" s="5"/>
      <c r="BA266" s="5"/>
      <c r="BB266" s="5"/>
      <c r="BC266" s="5"/>
      <c r="BD266" s="5"/>
      <c r="BE266" s="5"/>
      <c r="BF266" s="4"/>
      <c r="BG266" s="4"/>
      <c r="BH266" s="4"/>
      <c r="BI266" s="4"/>
      <c r="BJ266" s="4"/>
      <c r="BK266" s="4"/>
      <c r="BL266" s="4"/>
      <c r="BM266" s="4"/>
      <c r="BN266" s="4"/>
      <c r="BO266" s="4"/>
      <c r="BP266" s="4"/>
      <c r="BQ266" s="4"/>
      <c r="BR266" s="4"/>
      <c r="BS266" s="4"/>
      <c r="BT266" s="4"/>
    </row>
    <row r="267" spans="1:72" s="72" customFormat="1" ht="16.5" customHeight="1">
      <c r="A267" s="158"/>
      <c r="B267" s="158"/>
      <c r="C267" s="158"/>
      <c r="D267" s="158"/>
      <c r="E267" s="158"/>
      <c r="F267" s="158"/>
      <c r="G267" s="158"/>
      <c r="H267" s="158"/>
      <c r="I267" s="158"/>
      <c r="J267" s="158"/>
      <c r="K267" s="158"/>
      <c r="L267" s="158"/>
      <c r="M267" s="158"/>
      <c r="N267" s="158"/>
      <c r="O267" s="158"/>
      <c r="P267" s="158"/>
      <c r="Q267" s="158"/>
      <c r="R267" s="158"/>
      <c r="S267" s="158"/>
      <c r="T267" s="158"/>
      <c r="U267" s="158"/>
      <c r="V267" s="158"/>
      <c r="W267" s="158"/>
      <c r="X267" s="158"/>
      <c r="Y267" s="158"/>
      <c r="Z267" s="158"/>
      <c r="AA267" s="158"/>
      <c r="AB267" s="158"/>
      <c r="AC267" s="158"/>
      <c r="AD267" s="158"/>
      <c r="AE267" s="158"/>
      <c r="AF267" s="158"/>
      <c r="AG267" s="158"/>
      <c r="AH267" s="158"/>
      <c r="AI267" s="5"/>
      <c r="AJ267" s="5"/>
      <c r="AK267" s="5"/>
      <c r="AL267" s="5"/>
      <c r="AM267" s="5"/>
      <c r="AN267" s="5"/>
      <c r="AO267" s="5"/>
      <c r="AP267" s="5"/>
      <c r="AQ267" s="5"/>
      <c r="AR267" s="5"/>
      <c r="AS267" s="5"/>
      <c r="AT267" s="5"/>
      <c r="AU267" s="5"/>
      <c r="AV267" s="5"/>
      <c r="AW267" s="5"/>
      <c r="AX267" s="5"/>
      <c r="AY267" s="5"/>
      <c r="AZ267" s="5"/>
      <c r="BA267" s="5"/>
      <c r="BB267" s="5"/>
      <c r="BC267" s="5"/>
      <c r="BD267" s="5"/>
      <c r="BE267" s="5"/>
      <c r="BF267" s="4"/>
      <c r="BG267" s="4"/>
      <c r="BH267" s="4"/>
      <c r="BI267" s="4"/>
      <c r="BJ267" s="4"/>
      <c r="BK267" s="4"/>
      <c r="BL267" s="4"/>
      <c r="BM267" s="4"/>
      <c r="BN267" s="4"/>
      <c r="BO267" s="4"/>
      <c r="BP267" s="4"/>
      <c r="BQ267" s="4"/>
      <c r="BR267" s="4"/>
      <c r="BS267" s="4"/>
      <c r="BT267" s="4"/>
    </row>
    <row r="268" spans="1:72" s="72" customFormat="1" ht="16.5" customHeight="1">
      <c r="A268" s="158"/>
      <c r="B268" s="158"/>
      <c r="C268" s="158"/>
      <c r="D268" s="158"/>
      <c r="E268" s="158"/>
      <c r="F268" s="158"/>
      <c r="G268" s="158"/>
      <c r="H268" s="158"/>
      <c r="I268" s="158"/>
      <c r="J268" s="158"/>
      <c r="K268" s="158"/>
      <c r="L268" s="158"/>
      <c r="M268" s="158"/>
      <c r="N268" s="158"/>
      <c r="O268" s="158"/>
      <c r="P268" s="158"/>
      <c r="Q268" s="158"/>
      <c r="R268" s="158"/>
      <c r="S268" s="158"/>
      <c r="T268" s="158"/>
      <c r="U268" s="158"/>
      <c r="V268" s="158"/>
      <c r="W268" s="158"/>
      <c r="X268" s="158"/>
      <c r="Y268" s="158"/>
      <c r="Z268" s="158"/>
      <c r="AA268" s="158"/>
      <c r="AB268" s="158"/>
      <c r="AC268" s="158"/>
      <c r="AD268" s="158"/>
      <c r="AE268" s="158"/>
      <c r="AF268" s="158"/>
      <c r="AG268" s="158"/>
      <c r="AH268" s="158"/>
      <c r="AI268" s="5"/>
      <c r="AJ268" s="5"/>
      <c r="AK268" s="5"/>
      <c r="AL268" s="5"/>
      <c r="AM268" s="5"/>
      <c r="AN268" s="5"/>
      <c r="AO268" s="5"/>
      <c r="AP268" s="5"/>
      <c r="AQ268" s="5"/>
      <c r="AR268" s="5"/>
      <c r="AS268" s="5"/>
      <c r="AT268" s="5"/>
      <c r="AU268" s="5"/>
      <c r="AV268" s="5"/>
      <c r="AW268" s="5"/>
      <c r="AX268" s="5"/>
      <c r="AY268" s="5"/>
      <c r="AZ268" s="5"/>
      <c r="BA268" s="5"/>
      <c r="BB268" s="5"/>
      <c r="BC268" s="5"/>
      <c r="BD268" s="5"/>
      <c r="BE268" s="5"/>
      <c r="BF268" s="4"/>
      <c r="BG268" s="4"/>
      <c r="BH268" s="4"/>
      <c r="BI268" s="4"/>
      <c r="BJ268" s="4"/>
      <c r="BK268" s="4"/>
      <c r="BL268" s="4"/>
      <c r="BM268" s="4"/>
      <c r="BN268" s="4"/>
      <c r="BO268" s="4"/>
      <c r="BP268" s="4"/>
      <c r="BQ268" s="4"/>
      <c r="BR268" s="4"/>
      <c r="BS268" s="4"/>
      <c r="BT268" s="4"/>
    </row>
    <row r="269" spans="1:72" s="72" customFormat="1" ht="16.5" customHeight="1">
      <c r="A269" s="158"/>
      <c r="B269" s="158"/>
      <c r="C269" s="158"/>
      <c r="D269" s="158"/>
      <c r="E269" s="158"/>
      <c r="F269" s="158"/>
      <c r="G269" s="158"/>
      <c r="H269" s="158"/>
      <c r="I269" s="158"/>
      <c r="J269" s="158"/>
      <c r="K269" s="158"/>
      <c r="L269" s="158"/>
      <c r="M269" s="158"/>
      <c r="N269" s="158"/>
      <c r="O269" s="158"/>
      <c r="P269" s="158"/>
      <c r="Q269" s="158"/>
      <c r="R269" s="158"/>
      <c r="S269" s="158"/>
      <c r="T269" s="158"/>
      <c r="U269" s="158"/>
      <c r="V269" s="158"/>
      <c r="W269" s="158"/>
      <c r="X269" s="158"/>
      <c r="Y269" s="158"/>
      <c r="Z269" s="158"/>
      <c r="AA269" s="158"/>
      <c r="AB269" s="158"/>
      <c r="AC269" s="158"/>
      <c r="AD269" s="158"/>
      <c r="AE269" s="158"/>
      <c r="AF269" s="158"/>
      <c r="AG269" s="158"/>
      <c r="AH269" s="158"/>
      <c r="AI269" s="5"/>
      <c r="AJ269" s="5"/>
      <c r="AK269" s="5"/>
      <c r="AL269" s="5"/>
      <c r="AM269" s="5"/>
      <c r="AN269" s="5"/>
      <c r="AO269" s="5"/>
      <c r="AP269" s="5"/>
      <c r="AQ269" s="5"/>
      <c r="AR269" s="5"/>
      <c r="AS269" s="5"/>
      <c r="AT269" s="5"/>
      <c r="AU269" s="5"/>
      <c r="AV269" s="5"/>
      <c r="AW269" s="5"/>
      <c r="AX269" s="5"/>
      <c r="AY269" s="5"/>
      <c r="AZ269" s="5"/>
      <c r="BA269" s="5"/>
      <c r="BB269" s="5"/>
      <c r="BC269" s="5"/>
      <c r="BD269" s="5"/>
      <c r="BE269" s="5"/>
      <c r="BF269" s="4"/>
      <c r="BG269" s="4"/>
      <c r="BH269" s="4"/>
      <c r="BI269" s="4"/>
      <c r="BJ269" s="4"/>
      <c r="BK269" s="4"/>
      <c r="BL269" s="4"/>
      <c r="BM269" s="4"/>
      <c r="BN269" s="4"/>
      <c r="BO269" s="4"/>
      <c r="BP269" s="4"/>
      <c r="BQ269" s="4"/>
      <c r="BR269" s="4"/>
      <c r="BS269" s="4"/>
      <c r="BT269" s="4"/>
    </row>
    <row r="270" spans="1:72" s="72" customFormat="1" ht="16.5" customHeight="1">
      <c r="A270" s="158"/>
      <c r="B270" s="158"/>
      <c r="C270" s="158"/>
      <c r="D270" s="158"/>
      <c r="E270" s="158"/>
      <c r="F270" s="158"/>
      <c r="G270" s="158"/>
      <c r="H270" s="158"/>
      <c r="I270" s="158"/>
      <c r="J270" s="158"/>
      <c r="K270" s="158"/>
      <c r="L270" s="158"/>
      <c r="M270" s="158"/>
      <c r="N270" s="158"/>
      <c r="O270" s="158"/>
      <c r="P270" s="158"/>
      <c r="Q270" s="158"/>
      <c r="R270" s="158"/>
      <c r="S270" s="158"/>
      <c r="T270" s="158"/>
      <c r="U270" s="158"/>
      <c r="V270" s="158"/>
      <c r="W270" s="158"/>
      <c r="X270" s="158"/>
      <c r="Y270" s="158"/>
      <c r="Z270" s="158"/>
      <c r="AA270" s="158"/>
      <c r="AB270" s="158"/>
      <c r="AC270" s="158"/>
      <c r="AD270" s="158"/>
      <c r="AE270" s="158"/>
      <c r="AF270" s="158"/>
      <c r="AG270" s="158"/>
      <c r="AH270" s="158"/>
      <c r="AI270" s="5"/>
      <c r="AJ270" s="5"/>
      <c r="AK270" s="5"/>
      <c r="AL270" s="5"/>
      <c r="AM270" s="5"/>
      <c r="AN270" s="5"/>
      <c r="AO270" s="5"/>
      <c r="AP270" s="5"/>
      <c r="AQ270" s="5"/>
      <c r="AR270" s="5"/>
      <c r="AS270" s="5"/>
      <c r="AT270" s="5"/>
      <c r="AU270" s="5"/>
      <c r="AV270" s="5"/>
      <c r="AW270" s="5"/>
      <c r="AX270" s="5"/>
      <c r="AY270" s="5"/>
      <c r="AZ270" s="5"/>
      <c r="BA270" s="5"/>
      <c r="BB270" s="5"/>
      <c r="BC270" s="5"/>
      <c r="BD270" s="5"/>
      <c r="BE270" s="5"/>
      <c r="BF270" s="4"/>
      <c r="BG270" s="4"/>
      <c r="BH270" s="4"/>
      <c r="BI270" s="4"/>
      <c r="BJ270" s="4"/>
      <c r="BK270" s="4"/>
      <c r="BL270" s="4"/>
      <c r="BM270" s="4"/>
      <c r="BN270" s="4"/>
      <c r="BO270" s="4"/>
      <c r="BP270" s="4"/>
      <c r="BQ270" s="4"/>
      <c r="BR270" s="4"/>
      <c r="BS270" s="4"/>
      <c r="BT270" s="4"/>
    </row>
    <row r="271" spans="1:72" s="72" customFormat="1" ht="16.5" customHeight="1">
      <c r="A271" s="158"/>
      <c r="B271" s="158"/>
      <c r="C271" s="158"/>
      <c r="D271" s="158"/>
      <c r="E271" s="158"/>
      <c r="F271" s="158"/>
      <c r="G271" s="158"/>
      <c r="H271" s="158"/>
      <c r="I271" s="158"/>
      <c r="J271" s="158"/>
      <c r="K271" s="158"/>
      <c r="L271" s="158"/>
      <c r="M271" s="158"/>
      <c r="N271" s="158"/>
      <c r="O271" s="158"/>
      <c r="P271" s="158"/>
      <c r="Q271" s="158"/>
      <c r="R271" s="158"/>
      <c r="S271" s="158"/>
      <c r="T271" s="158"/>
      <c r="U271" s="158"/>
      <c r="V271" s="158"/>
      <c r="W271" s="158"/>
      <c r="X271" s="158"/>
      <c r="Y271" s="158"/>
      <c r="Z271" s="158"/>
      <c r="AA271" s="158"/>
      <c r="AB271" s="158"/>
      <c r="AC271" s="158"/>
      <c r="AD271" s="158"/>
      <c r="AE271" s="158"/>
      <c r="AF271" s="158"/>
      <c r="AG271" s="158"/>
      <c r="AH271" s="158"/>
      <c r="AI271" s="5"/>
      <c r="AJ271" s="5"/>
      <c r="AK271" s="5"/>
      <c r="AL271" s="5"/>
      <c r="AM271" s="5"/>
      <c r="AN271" s="5"/>
      <c r="AO271" s="5"/>
      <c r="AP271" s="5"/>
      <c r="AQ271" s="5"/>
      <c r="AR271" s="5"/>
      <c r="AS271" s="5"/>
      <c r="AT271" s="5"/>
      <c r="AU271" s="5"/>
      <c r="AV271" s="5"/>
      <c r="AW271" s="5"/>
      <c r="AX271" s="5"/>
      <c r="AY271" s="5"/>
      <c r="AZ271" s="5"/>
      <c r="BA271" s="5"/>
      <c r="BB271" s="5"/>
      <c r="BC271" s="5"/>
      <c r="BD271" s="5"/>
      <c r="BE271" s="5"/>
      <c r="BF271" s="4"/>
      <c r="BG271" s="4"/>
      <c r="BH271" s="4"/>
      <c r="BI271" s="4"/>
      <c r="BJ271" s="4"/>
      <c r="BK271" s="4"/>
      <c r="BL271" s="4"/>
      <c r="BM271" s="4"/>
      <c r="BN271" s="4"/>
      <c r="BO271" s="4"/>
      <c r="BP271" s="4"/>
      <c r="BQ271" s="4"/>
      <c r="BR271" s="4"/>
      <c r="BS271" s="4"/>
      <c r="BT271" s="4"/>
    </row>
    <row r="272" spans="1:72" s="72" customFormat="1" ht="16.5" customHeight="1">
      <c r="A272" s="158"/>
      <c r="B272" s="158"/>
      <c r="C272" s="158"/>
      <c r="D272" s="158"/>
      <c r="E272" s="158"/>
      <c r="F272" s="158"/>
      <c r="G272" s="158"/>
      <c r="H272" s="158"/>
      <c r="I272" s="158"/>
      <c r="J272" s="158"/>
      <c r="K272" s="158"/>
      <c r="L272" s="158"/>
      <c r="M272" s="158"/>
      <c r="N272" s="158"/>
      <c r="O272" s="158"/>
      <c r="P272" s="158"/>
      <c r="Q272" s="158"/>
      <c r="R272" s="158"/>
      <c r="S272" s="158"/>
      <c r="T272" s="158"/>
      <c r="U272" s="158"/>
      <c r="V272" s="158"/>
      <c r="W272" s="158"/>
      <c r="X272" s="158"/>
      <c r="Y272" s="158"/>
      <c r="Z272" s="158"/>
      <c r="AA272" s="158"/>
      <c r="AB272" s="158"/>
      <c r="AC272" s="158"/>
      <c r="AD272" s="158"/>
      <c r="AE272" s="158"/>
      <c r="AF272" s="158"/>
      <c r="AG272" s="158"/>
      <c r="AH272" s="158"/>
      <c r="AI272" s="5"/>
      <c r="AJ272" s="5"/>
      <c r="AK272" s="5"/>
      <c r="AL272" s="5"/>
      <c r="AM272" s="5"/>
      <c r="AN272" s="5"/>
      <c r="AO272" s="5"/>
      <c r="AP272" s="5"/>
      <c r="AQ272" s="5"/>
      <c r="AR272" s="5"/>
      <c r="AS272" s="5"/>
      <c r="AT272" s="5"/>
      <c r="AU272" s="5"/>
      <c r="AV272" s="5"/>
      <c r="AW272" s="5"/>
      <c r="AX272" s="5"/>
      <c r="AY272" s="5"/>
      <c r="AZ272" s="5"/>
      <c r="BA272" s="5"/>
      <c r="BB272" s="5"/>
      <c r="BC272" s="5"/>
      <c r="BD272" s="5"/>
      <c r="BE272" s="5"/>
      <c r="BF272" s="4"/>
      <c r="BG272" s="4"/>
      <c r="BH272" s="4"/>
      <c r="BI272" s="4"/>
      <c r="BJ272" s="4"/>
      <c r="BK272" s="4"/>
      <c r="BL272" s="4"/>
      <c r="BM272" s="4"/>
      <c r="BN272" s="4"/>
      <c r="BO272" s="4"/>
      <c r="BP272" s="4"/>
      <c r="BQ272" s="4"/>
      <c r="BR272" s="4"/>
      <c r="BS272" s="4"/>
      <c r="BT272" s="4"/>
    </row>
    <row r="273" spans="1:72" s="72" customFormat="1" ht="16.5" customHeight="1">
      <c r="A273" s="158"/>
      <c r="B273" s="158"/>
      <c r="C273" s="158"/>
      <c r="D273" s="158"/>
      <c r="E273" s="158"/>
      <c r="F273" s="158"/>
      <c r="G273" s="158"/>
      <c r="H273" s="158"/>
      <c r="I273" s="158"/>
      <c r="J273" s="158"/>
      <c r="K273" s="158"/>
      <c r="L273" s="158"/>
      <c r="M273" s="158"/>
      <c r="N273" s="158"/>
      <c r="O273" s="158"/>
      <c r="P273" s="158"/>
      <c r="Q273" s="158"/>
      <c r="R273" s="158"/>
      <c r="S273" s="158"/>
      <c r="T273" s="158"/>
      <c r="U273" s="158"/>
      <c r="V273" s="158"/>
      <c r="W273" s="158"/>
      <c r="X273" s="158"/>
      <c r="Y273" s="158"/>
      <c r="Z273" s="158"/>
      <c r="AA273" s="158"/>
      <c r="AB273" s="158"/>
      <c r="AC273" s="158"/>
      <c r="AD273" s="158"/>
      <c r="AE273" s="158"/>
      <c r="AF273" s="158"/>
      <c r="AG273" s="158"/>
      <c r="AH273" s="158"/>
      <c r="AI273" s="5"/>
      <c r="AJ273" s="5"/>
      <c r="AK273" s="5"/>
      <c r="AL273" s="5"/>
      <c r="AM273" s="5"/>
      <c r="AN273" s="5"/>
      <c r="AO273" s="5"/>
      <c r="AP273" s="5"/>
      <c r="AQ273" s="5"/>
      <c r="AR273" s="5"/>
      <c r="AS273" s="5"/>
      <c r="AT273" s="5"/>
      <c r="AU273" s="5"/>
      <c r="AV273" s="5"/>
      <c r="AW273" s="5"/>
      <c r="AX273" s="5"/>
      <c r="AY273" s="5"/>
      <c r="AZ273" s="5"/>
      <c r="BA273" s="5"/>
      <c r="BB273" s="5"/>
      <c r="BC273" s="5"/>
      <c r="BD273" s="5"/>
      <c r="BE273" s="5"/>
      <c r="BF273" s="4"/>
      <c r="BG273" s="4"/>
      <c r="BH273" s="4"/>
      <c r="BI273" s="4"/>
      <c r="BJ273" s="4"/>
      <c r="BK273" s="4"/>
      <c r="BL273" s="4"/>
      <c r="BM273" s="4"/>
      <c r="BN273" s="4"/>
      <c r="BO273" s="4"/>
      <c r="BP273" s="4"/>
      <c r="BQ273" s="4"/>
      <c r="BR273" s="4"/>
      <c r="BS273" s="4"/>
      <c r="BT273" s="4"/>
    </row>
    <row r="274" spans="1:72" s="72" customFormat="1" ht="16.5" customHeight="1">
      <c r="A274" s="158"/>
      <c r="B274" s="158"/>
      <c r="C274" s="158"/>
      <c r="D274" s="158"/>
      <c r="E274" s="158"/>
      <c r="F274" s="158"/>
      <c r="G274" s="158"/>
      <c r="H274" s="158"/>
      <c r="I274" s="158"/>
      <c r="J274" s="158"/>
      <c r="K274" s="158"/>
      <c r="L274" s="158"/>
      <c r="M274" s="158"/>
      <c r="N274" s="158"/>
      <c r="O274" s="158"/>
      <c r="P274" s="158"/>
      <c r="Q274" s="158"/>
      <c r="R274" s="158"/>
      <c r="S274" s="158"/>
      <c r="T274" s="158"/>
      <c r="U274" s="158"/>
      <c r="V274" s="158"/>
      <c r="W274" s="158"/>
      <c r="X274" s="158"/>
      <c r="Y274" s="158"/>
      <c r="Z274" s="158"/>
      <c r="AA274" s="158"/>
      <c r="AB274" s="158"/>
      <c r="AC274" s="158"/>
      <c r="AD274" s="158"/>
      <c r="AE274" s="158"/>
      <c r="AF274" s="158"/>
      <c r="AG274" s="158"/>
      <c r="AH274" s="158"/>
      <c r="AI274" s="5"/>
      <c r="AJ274" s="5"/>
      <c r="AK274" s="5"/>
      <c r="AL274" s="5"/>
      <c r="AM274" s="5"/>
      <c r="AN274" s="5"/>
      <c r="AO274" s="5"/>
      <c r="AP274" s="5"/>
      <c r="AQ274" s="5"/>
      <c r="AR274" s="5"/>
      <c r="AS274" s="5"/>
      <c r="AT274" s="5"/>
      <c r="AU274" s="5"/>
      <c r="AV274" s="5"/>
      <c r="AW274" s="5"/>
      <c r="AX274" s="5"/>
      <c r="AY274" s="5"/>
      <c r="AZ274" s="5"/>
      <c r="BA274" s="5"/>
      <c r="BB274" s="5"/>
      <c r="BC274" s="5"/>
      <c r="BD274" s="5"/>
      <c r="BE274" s="5"/>
      <c r="BF274" s="4"/>
      <c r="BG274" s="4"/>
      <c r="BH274" s="4"/>
      <c r="BI274" s="4"/>
      <c r="BJ274" s="4"/>
      <c r="BK274" s="4"/>
      <c r="BL274" s="4"/>
      <c r="BM274" s="4"/>
      <c r="BN274" s="4"/>
      <c r="BO274" s="4"/>
      <c r="BP274" s="4"/>
      <c r="BQ274" s="4"/>
      <c r="BR274" s="4"/>
      <c r="BS274" s="4"/>
      <c r="BT274" s="4"/>
    </row>
    <row r="275" spans="1:72" s="72" customFormat="1" ht="16.5" customHeight="1">
      <c r="A275" s="158"/>
      <c r="B275" s="158"/>
      <c r="C275" s="158"/>
      <c r="D275" s="158"/>
      <c r="E275" s="158"/>
      <c r="F275" s="158"/>
      <c r="G275" s="158"/>
      <c r="H275" s="158"/>
      <c r="I275" s="158"/>
      <c r="J275" s="158"/>
      <c r="K275" s="158"/>
      <c r="L275" s="158"/>
      <c r="M275" s="158"/>
      <c r="N275" s="158"/>
      <c r="O275" s="158"/>
      <c r="P275" s="158"/>
      <c r="Q275" s="158"/>
      <c r="R275" s="158"/>
      <c r="S275" s="158"/>
      <c r="T275" s="158"/>
      <c r="U275" s="158"/>
      <c r="V275" s="158"/>
      <c r="W275" s="158"/>
      <c r="X275" s="158"/>
      <c r="Y275" s="158"/>
      <c r="Z275" s="158"/>
      <c r="AA275" s="158"/>
      <c r="AB275" s="158"/>
      <c r="AC275" s="158"/>
      <c r="AD275" s="158"/>
      <c r="AE275" s="158"/>
      <c r="AF275" s="158"/>
      <c r="AG275" s="158"/>
      <c r="AH275" s="158"/>
      <c r="AI275" s="5"/>
      <c r="AJ275" s="5"/>
      <c r="AK275" s="5"/>
      <c r="AL275" s="5"/>
      <c r="AM275" s="5"/>
      <c r="AN275" s="5"/>
      <c r="AO275" s="5"/>
      <c r="AP275" s="5"/>
      <c r="AQ275" s="5"/>
      <c r="AR275" s="5"/>
      <c r="AS275" s="5"/>
      <c r="AT275" s="5"/>
      <c r="AU275" s="5"/>
      <c r="AV275" s="5"/>
      <c r="AW275" s="5"/>
      <c r="AX275" s="5"/>
      <c r="AY275" s="5"/>
      <c r="AZ275" s="5"/>
      <c r="BA275" s="5"/>
      <c r="BB275" s="5"/>
      <c r="BC275" s="5"/>
      <c r="BD275" s="5"/>
      <c r="BE275" s="5"/>
      <c r="BF275" s="4"/>
      <c r="BG275" s="4"/>
      <c r="BH275" s="4"/>
      <c r="BI275" s="4"/>
      <c r="BJ275" s="4"/>
      <c r="BK275" s="4"/>
      <c r="BL275" s="4"/>
      <c r="BM275" s="4"/>
      <c r="BN275" s="4"/>
      <c r="BO275" s="4"/>
      <c r="BP275" s="4"/>
      <c r="BQ275" s="4"/>
      <c r="BR275" s="4"/>
      <c r="BS275" s="4"/>
      <c r="BT275" s="4"/>
    </row>
    <row r="276" spans="1:72" s="72" customFormat="1" ht="16.5" customHeight="1">
      <c r="A276" s="158"/>
      <c r="B276" s="158"/>
      <c r="C276" s="158"/>
      <c r="D276" s="158"/>
      <c r="E276" s="158"/>
      <c r="F276" s="158"/>
      <c r="G276" s="158"/>
      <c r="H276" s="158"/>
      <c r="I276" s="158"/>
      <c r="J276" s="158"/>
      <c r="K276" s="158"/>
      <c r="L276" s="158"/>
      <c r="M276" s="158"/>
      <c r="N276" s="158"/>
      <c r="O276" s="158"/>
      <c r="P276" s="158"/>
      <c r="Q276" s="158"/>
      <c r="R276" s="158"/>
      <c r="S276" s="158"/>
      <c r="T276" s="158"/>
      <c r="U276" s="158"/>
      <c r="V276" s="158"/>
      <c r="W276" s="158"/>
      <c r="X276" s="158"/>
      <c r="Y276" s="158"/>
      <c r="Z276" s="158"/>
      <c r="AA276" s="158"/>
      <c r="AB276" s="158"/>
      <c r="AC276" s="158"/>
      <c r="AD276" s="158"/>
      <c r="AE276" s="158"/>
      <c r="AF276" s="158"/>
      <c r="AG276" s="158"/>
      <c r="AH276" s="158"/>
      <c r="AI276" s="5"/>
      <c r="AJ276" s="5"/>
      <c r="AK276" s="5"/>
      <c r="AL276" s="5"/>
      <c r="AM276" s="5"/>
      <c r="AN276" s="5"/>
      <c r="AO276" s="5"/>
      <c r="AP276" s="5"/>
      <c r="AQ276" s="5"/>
      <c r="AR276" s="5"/>
      <c r="AS276" s="5"/>
      <c r="AT276" s="5"/>
      <c r="AU276" s="5"/>
      <c r="AV276" s="5"/>
      <c r="AW276" s="5"/>
      <c r="AX276" s="5"/>
      <c r="AY276" s="5"/>
      <c r="AZ276" s="5"/>
      <c r="BA276" s="5"/>
      <c r="BB276" s="5"/>
      <c r="BC276" s="5"/>
      <c r="BD276" s="5"/>
      <c r="BE276" s="5"/>
      <c r="BF276" s="4"/>
      <c r="BG276" s="4"/>
      <c r="BH276" s="4"/>
      <c r="BI276" s="4"/>
      <c r="BJ276" s="4"/>
      <c r="BK276" s="4"/>
      <c r="BL276" s="4"/>
      <c r="BM276" s="4"/>
      <c r="BN276" s="4"/>
      <c r="BO276" s="4"/>
      <c r="BP276" s="4"/>
      <c r="BQ276" s="4"/>
      <c r="BR276" s="4"/>
      <c r="BS276" s="4"/>
      <c r="BT276" s="4"/>
    </row>
    <row r="277" spans="1:72" s="72" customFormat="1" ht="15.75" customHeight="1">
      <c r="A277" s="158"/>
      <c r="B277" s="158"/>
      <c r="C277" s="158"/>
      <c r="D277" s="158"/>
      <c r="E277" s="158"/>
      <c r="F277" s="158"/>
      <c r="G277" s="158"/>
      <c r="H277" s="158"/>
      <c r="I277" s="158"/>
      <c r="J277" s="158"/>
      <c r="K277" s="158"/>
      <c r="L277" s="158"/>
      <c r="M277" s="158"/>
      <c r="N277" s="158"/>
      <c r="O277" s="158"/>
      <c r="P277" s="158"/>
      <c r="Q277" s="158"/>
      <c r="R277" s="158"/>
      <c r="S277" s="158"/>
      <c r="T277" s="158"/>
      <c r="U277" s="158"/>
      <c r="V277" s="158"/>
      <c r="W277" s="158"/>
      <c r="X277" s="158"/>
      <c r="Y277" s="158"/>
      <c r="Z277" s="158"/>
      <c r="AA277" s="158"/>
      <c r="AB277" s="158"/>
      <c r="AC277" s="158"/>
      <c r="AD277" s="158"/>
      <c r="AE277" s="158"/>
      <c r="AF277" s="158"/>
      <c r="AG277" s="158"/>
      <c r="AH277" s="158"/>
      <c r="AI277" s="5"/>
      <c r="AJ277" s="5"/>
      <c r="AK277" s="5"/>
      <c r="AL277" s="5"/>
      <c r="AM277" s="5"/>
      <c r="AN277" s="5"/>
      <c r="AO277" s="5"/>
      <c r="AP277" s="5"/>
      <c r="AQ277" s="5"/>
      <c r="AR277" s="5"/>
      <c r="AS277" s="5"/>
      <c r="AT277" s="5"/>
      <c r="AU277" s="5"/>
      <c r="AV277" s="5"/>
      <c r="AW277" s="5"/>
      <c r="AX277" s="5"/>
      <c r="AY277" s="5"/>
      <c r="AZ277" s="5"/>
      <c r="BA277" s="5"/>
      <c r="BB277" s="5"/>
      <c r="BC277" s="5"/>
      <c r="BD277" s="5"/>
      <c r="BE277" s="5"/>
      <c r="BF277" s="4"/>
      <c r="BG277" s="4"/>
      <c r="BH277" s="4"/>
      <c r="BI277" s="4"/>
      <c r="BJ277" s="4"/>
      <c r="BK277" s="4"/>
      <c r="BL277" s="4"/>
      <c r="BM277" s="4"/>
      <c r="BN277" s="4"/>
      <c r="BO277" s="4"/>
      <c r="BP277" s="4"/>
      <c r="BQ277" s="4"/>
      <c r="BR277" s="4"/>
      <c r="BS277" s="4"/>
      <c r="BT277" s="4"/>
    </row>
    <row r="278" spans="1:72" s="72" customFormat="1" ht="15.75" hidden="1" customHeight="1">
      <c r="A278" s="158"/>
      <c r="B278" s="158"/>
      <c r="C278" s="158"/>
      <c r="D278" s="158"/>
      <c r="E278" s="158"/>
      <c r="F278" s="158"/>
      <c r="G278" s="158"/>
      <c r="H278" s="158"/>
      <c r="I278" s="158"/>
      <c r="J278" s="158"/>
      <c r="K278" s="158"/>
      <c r="L278" s="158"/>
      <c r="M278" s="158"/>
      <c r="N278" s="158"/>
      <c r="O278" s="158"/>
      <c r="P278" s="158"/>
      <c r="Q278" s="158"/>
      <c r="R278" s="158"/>
      <c r="S278" s="158"/>
      <c r="T278" s="158"/>
      <c r="U278" s="158"/>
      <c r="V278" s="158"/>
      <c r="W278" s="158"/>
      <c r="X278" s="158"/>
      <c r="Y278" s="158"/>
      <c r="Z278" s="158"/>
      <c r="AA278" s="158"/>
      <c r="AB278" s="158"/>
      <c r="AC278" s="158"/>
      <c r="AD278" s="158"/>
      <c r="AE278" s="158"/>
      <c r="AF278" s="158"/>
      <c r="AG278" s="158"/>
      <c r="AH278" s="158"/>
      <c r="AI278" s="5"/>
      <c r="AJ278" s="5"/>
      <c r="AK278" s="5"/>
      <c r="AL278" s="5"/>
      <c r="AM278" s="5"/>
      <c r="AN278" s="5"/>
      <c r="AO278" s="5"/>
      <c r="AP278" s="5"/>
      <c r="AQ278" s="5"/>
      <c r="AR278" s="5"/>
      <c r="AS278" s="5"/>
      <c r="AT278" s="5"/>
      <c r="AU278" s="5"/>
      <c r="AV278" s="5"/>
      <c r="AW278" s="5"/>
      <c r="AX278" s="5"/>
      <c r="AY278" s="5"/>
      <c r="AZ278" s="5"/>
      <c r="BA278" s="5"/>
      <c r="BB278" s="5"/>
      <c r="BC278" s="5"/>
      <c r="BD278" s="5"/>
      <c r="BE278" s="5"/>
      <c r="BF278" s="4"/>
      <c r="BG278" s="4"/>
      <c r="BH278" s="4"/>
      <c r="BI278" s="4"/>
      <c r="BJ278" s="4"/>
      <c r="BK278" s="4"/>
      <c r="BL278" s="4"/>
      <c r="BM278" s="4"/>
      <c r="BN278" s="4"/>
      <c r="BO278" s="4"/>
      <c r="BP278" s="4"/>
      <c r="BQ278" s="4"/>
      <c r="BR278" s="4"/>
      <c r="BS278" s="4"/>
      <c r="BT278" s="4"/>
    </row>
    <row r="279" spans="1:72" s="72" customFormat="1" ht="15.75" hidden="1" customHeight="1">
      <c r="A279" s="158"/>
      <c r="B279" s="158"/>
      <c r="C279" s="158"/>
      <c r="D279" s="158"/>
      <c r="E279" s="158"/>
      <c r="F279" s="158"/>
      <c r="G279" s="158"/>
      <c r="H279" s="158"/>
      <c r="I279" s="158"/>
      <c r="J279" s="158"/>
      <c r="K279" s="158"/>
      <c r="L279" s="158"/>
      <c r="M279" s="158"/>
      <c r="N279" s="158"/>
      <c r="O279" s="158"/>
      <c r="P279" s="158"/>
      <c r="Q279" s="158"/>
      <c r="R279" s="158"/>
      <c r="S279" s="158"/>
      <c r="T279" s="158"/>
      <c r="U279" s="158"/>
      <c r="V279" s="158"/>
      <c r="W279" s="158"/>
      <c r="X279" s="158"/>
      <c r="Y279" s="158"/>
      <c r="Z279" s="158"/>
      <c r="AA279" s="158"/>
      <c r="AB279" s="158"/>
      <c r="AC279" s="158"/>
      <c r="AD279" s="158"/>
      <c r="AE279" s="158"/>
      <c r="AF279" s="158"/>
      <c r="AG279" s="158"/>
      <c r="AH279" s="158"/>
      <c r="AI279" s="5"/>
      <c r="AJ279" s="5"/>
      <c r="AK279" s="5"/>
      <c r="AL279" s="5"/>
      <c r="AM279" s="5"/>
      <c r="AN279" s="5"/>
      <c r="AO279" s="5"/>
      <c r="AP279" s="5"/>
      <c r="AQ279" s="5"/>
      <c r="AR279" s="5"/>
      <c r="AS279" s="5"/>
      <c r="AT279" s="5"/>
      <c r="AU279" s="5"/>
      <c r="AV279" s="5"/>
      <c r="AW279" s="5"/>
      <c r="AX279" s="5"/>
      <c r="AY279" s="5"/>
      <c r="AZ279" s="5"/>
      <c r="BA279" s="5"/>
      <c r="BB279" s="5"/>
      <c r="BC279" s="5"/>
      <c r="BD279" s="5"/>
      <c r="BE279" s="5"/>
      <c r="BF279" s="4"/>
      <c r="BG279" s="4"/>
      <c r="BH279" s="4"/>
      <c r="BI279" s="4"/>
      <c r="BJ279" s="4"/>
      <c r="BK279" s="4"/>
      <c r="BL279" s="4"/>
      <c r="BM279" s="4"/>
      <c r="BN279" s="4"/>
      <c r="BO279" s="4"/>
      <c r="BP279" s="4"/>
      <c r="BQ279" s="4"/>
      <c r="BR279" s="4"/>
      <c r="BS279" s="4"/>
      <c r="BT279" s="4"/>
    </row>
    <row r="280" spans="1:72" s="72" customFormat="1" ht="16.5" hidden="1" customHeight="1">
      <c r="A280" s="158"/>
      <c r="B280" s="158"/>
      <c r="C280" s="158"/>
      <c r="D280" s="158"/>
      <c r="E280" s="158"/>
      <c r="F280" s="158"/>
      <c r="G280" s="158"/>
      <c r="H280" s="158"/>
      <c r="I280" s="158"/>
      <c r="J280" s="158"/>
      <c r="K280" s="158"/>
      <c r="L280" s="158"/>
      <c r="M280" s="158"/>
      <c r="N280" s="158"/>
      <c r="O280" s="158"/>
      <c r="P280" s="158"/>
      <c r="Q280" s="158"/>
      <c r="R280" s="158"/>
      <c r="S280" s="158"/>
      <c r="T280" s="158"/>
      <c r="U280" s="158"/>
      <c r="V280" s="158"/>
      <c r="W280" s="158"/>
      <c r="X280" s="158"/>
      <c r="Y280" s="158"/>
      <c r="Z280" s="158"/>
      <c r="AA280" s="158"/>
      <c r="AB280" s="158"/>
      <c r="AC280" s="158"/>
      <c r="AD280" s="158"/>
      <c r="AE280" s="158"/>
      <c r="AF280" s="158"/>
      <c r="AG280" s="158"/>
      <c r="AH280" s="158"/>
      <c r="AI280" s="5"/>
      <c r="AJ280" s="5"/>
      <c r="AK280" s="5"/>
      <c r="AL280" s="5"/>
      <c r="AM280" s="5"/>
      <c r="AN280" s="5"/>
      <c r="AO280" s="5"/>
      <c r="AP280" s="5"/>
      <c r="AQ280" s="5"/>
      <c r="AR280" s="5"/>
      <c r="AS280" s="5"/>
      <c r="AT280" s="5"/>
      <c r="AU280" s="5"/>
      <c r="AV280" s="5"/>
      <c r="AW280" s="5"/>
      <c r="AX280" s="5"/>
      <c r="AY280" s="5"/>
      <c r="AZ280" s="5"/>
      <c r="BA280" s="5"/>
      <c r="BB280" s="5"/>
      <c r="BC280" s="5"/>
      <c r="BD280" s="5"/>
      <c r="BE280" s="5"/>
      <c r="BF280" s="4"/>
      <c r="BG280" s="4"/>
      <c r="BH280" s="4"/>
      <c r="BI280" s="4"/>
      <c r="BJ280" s="4"/>
      <c r="BK280" s="4"/>
      <c r="BL280" s="4"/>
      <c r="BM280" s="4"/>
      <c r="BN280" s="4"/>
      <c r="BO280" s="4"/>
      <c r="BP280" s="4"/>
      <c r="BQ280" s="4"/>
      <c r="BR280" s="4"/>
      <c r="BS280" s="4"/>
      <c r="BT280" s="4"/>
    </row>
    <row r="281" spans="1:72" s="72" customFormat="1" ht="16.5" hidden="1" customHeight="1">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s="5"/>
      <c r="AJ281" s="5"/>
      <c r="AK281" s="5"/>
      <c r="AL281" s="5"/>
      <c r="AM281" s="5"/>
      <c r="AN281" s="5"/>
      <c r="AO281" s="5"/>
      <c r="AP281" s="5"/>
      <c r="AQ281" s="5"/>
      <c r="AR281" s="5"/>
      <c r="AS281" s="5"/>
      <c r="AT281" s="5"/>
      <c r="AU281" s="5"/>
      <c r="AV281" s="5"/>
      <c r="AW281" s="5"/>
      <c r="AX281" s="5"/>
      <c r="AY281" s="5"/>
      <c r="AZ281" s="5"/>
      <c r="BA281" s="5"/>
      <c r="BB281" s="5"/>
      <c r="BC281" s="5"/>
      <c r="BD281" s="5"/>
      <c r="BE281" s="5"/>
      <c r="BF281" s="4"/>
      <c r="BG281" s="4"/>
      <c r="BH281" s="4"/>
      <c r="BI281" s="4"/>
      <c r="BJ281" s="4"/>
      <c r="BK281" s="4"/>
      <c r="BL281" s="4"/>
      <c r="BM281" s="4"/>
      <c r="BN281" s="4"/>
      <c r="BO281" s="4"/>
      <c r="BP281" s="4"/>
      <c r="BQ281" s="4"/>
      <c r="BR281" s="4"/>
      <c r="BS281" s="4"/>
      <c r="BT281" s="4"/>
    </row>
    <row r="282" spans="1:72" s="72" customFormat="1" ht="15.75" hidden="1" customHeight="1">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s="5"/>
      <c r="AJ282" s="5"/>
      <c r="AK282" s="5"/>
      <c r="AL282" s="5"/>
      <c r="AM282" s="5"/>
      <c r="AN282" s="5"/>
      <c r="AO282" s="5"/>
      <c r="AP282" s="5"/>
      <c r="AQ282" s="5"/>
      <c r="AR282" s="5"/>
      <c r="AS282" s="5"/>
      <c r="AT282" s="5"/>
      <c r="AU282" s="5"/>
      <c r="AV282" s="5"/>
      <c r="AW282" s="5"/>
      <c r="AX282" s="5"/>
      <c r="AY282" s="5"/>
      <c r="AZ282" s="5"/>
      <c r="BA282" s="5"/>
      <c r="BB282" s="5"/>
      <c r="BC282" s="5"/>
      <c r="BD282" s="5"/>
      <c r="BE282" s="5"/>
      <c r="BF282" s="4"/>
      <c r="BG282" s="4"/>
      <c r="BH282" s="4"/>
      <c r="BI282" s="4"/>
      <c r="BJ282" s="4"/>
      <c r="BK282" s="4"/>
      <c r="BL282" s="4"/>
      <c r="BM282" s="4"/>
      <c r="BN282" s="4"/>
      <c r="BO282" s="4"/>
      <c r="BP282" s="4"/>
      <c r="BQ282" s="4"/>
      <c r="BR282" s="4"/>
      <c r="BS282" s="4"/>
      <c r="BT282" s="4"/>
    </row>
    <row r="283" spans="1:72" s="72" customFormat="1" ht="16.5" hidden="1" customHeight="1">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s="5"/>
      <c r="AJ283" s="5"/>
      <c r="AK283" s="5"/>
      <c r="AL283" s="5"/>
      <c r="AM283" s="5"/>
      <c r="AN283" s="5"/>
      <c r="AO283" s="5"/>
      <c r="AP283" s="5"/>
      <c r="AQ283" s="5"/>
      <c r="AR283" s="5"/>
      <c r="AS283" s="5"/>
      <c r="AT283" s="5"/>
      <c r="AU283" s="5"/>
      <c r="AV283" s="5"/>
      <c r="AW283" s="5"/>
      <c r="AX283" s="5"/>
      <c r="AY283" s="5"/>
      <c r="AZ283" s="5"/>
      <c r="BA283" s="5"/>
      <c r="BB283" s="5"/>
      <c r="BC283" s="5"/>
      <c r="BD283" s="5"/>
      <c r="BE283" s="5"/>
      <c r="BF283" s="4"/>
      <c r="BG283" s="4"/>
      <c r="BH283" s="4"/>
      <c r="BI283" s="4"/>
      <c r="BJ283" s="4"/>
      <c r="BK283" s="4"/>
      <c r="BL283" s="4"/>
      <c r="BM283" s="4"/>
      <c r="BN283" s="4"/>
      <c r="BO283" s="4"/>
      <c r="BP283" s="4"/>
      <c r="BQ283" s="4"/>
      <c r="BR283" s="4"/>
      <c r="BS283" s="4"/>
      <c r="BT283" s="4"/>
    </row>
    <row r="284" spans="1:72" s="72" customFormat="1" ht="16.5" hidden="1" customHeight="1">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s="5"/>
      <c r="AJ284" s="5"/>
      <c r="AK284" s="5"/>
      <c r="AL284" s="5"/>
      <c r="AM284" s="5"/>
      <c r="AN284" s="5"/>
      <c r="AO284" s="5"/>
      <c r="AP284" s="5"/>
      <c r="AQ284" s="5"/>
      <c r="AR284" s="5"/>
      <c r="AS284" s="5"/>
      <c r="AT284" s="5"/>
      <c r="AU284" s="5"/>
      <c r="AV284" s="5"/>
      <c r="AW284" s="5"/>
      <c r="AX284" s="5"/>
      <c r="AY284" s="5"/>
      <c r="AZ284" s="5"/>
      <c r="BA284" s="5"/>
      <c r="BB284" s="5"/>
      <c r="BC284" s="5"/>
      <c r="BD284" s="5"/>
      <c r="BE284" s="5"/>
      <c r="BF284" s="4"/>
      <c r="BG284" s="4"/>
      <c r="BH284" s="4"/>
      <c r="BI284" s="4"/>
      <c r="BJ284" s="4"/>
      <c r="BK284" s="4"/>
      <c r="BL284" s="4"/>
      <c r="BM284" s="4"/>
      <c r="BN284" s="4"/>
      <c r="BO284" s="4"/>
      <c r="BP284" s="4"/>
      <c r="BQ284" s="4"/>
      <c r="BR284" s="4"/>
      <c r="BS284" s="4"/>
      <c r="BT284" s="4"/>
    </row>
    <row r="285" spans="1:72" s="72" customFormat="1" ht="15.75" hidden="1" customHeight="1">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s="5"/>
      <c r="AJ285" s="5"/>
      <c r="AK285" s="5"/>
      <c r="AL285" s="5"/>
      <c r="AM285" s="5"/>
      <c r="AN285" s="5"/>
      <c r="AO285" s="5"/>
      <c r="AP285" s="5"/>
      <c r="AQ285" s="5"/>
      <c r="AR285" s="5"/>
      <c r="AS285" s="5"/>
      <c r="AT285" s="5"/>
      <c r="AU285" s="5"/>
      <c r="AV285" s="5"/>
      <c r="AW285" s="5"/>
      <c r="AX285" s="5"/>
      <c r="AY285" s="5"/>
      <c r="AZ285" s="5"/>
      <c r="BA285" s="5"/>
      <c r="BB285" s="5"/>
      <c r="BC285" s="5"/>
      <c r="BD285" s="5"/>
      <c r="BE285" s="5"/>
      <c r="BF285" s="4"/>
      <c r="BG285" s="4"/>
      <c r="BH285" s="4"/>
      <c r="BI285" s="4"/>
      <c r="BJ285" s="4"/>
      <c r="BK285" s="4"/>
      <c r="BL285" s="4"/>
      <c r="BM285" s="4"/>
      <c r="BN285" s="4"/>
      <c r="BO285" s="4"/>
      <c r="BP285" s="4"/>
      <c r="BQ285" s="4"/>
      <c r="BR285" s="4"/>
      <c r="BS285" s="4"/>
      <c r="BT285" s="4"/>
    </row>
    <row r="286" spans="1:72" s="72" customFormat="1" ht="15.75" hidden="1" customHeight="1">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s="5"/>
      <c r="AJ286" s="5"/>
      <c r="AK286" s="5"/>
      <c r="AL286" s="5"/>
      <c r="AM286" s="5"/>
      <c r="AN286" s="5"/>
      <c r="AO286" s="5"/>
      <c r="AP286" s="5"/>
      <c r="AQ286" s="5"/>
      <c r="AR286" s="5"/>
      <c r="AS286" s="5"/>
      <c r="AT286" s="5"/>
      <c r="AU286" s="5"/>
      <c r="AV286" s="5"/>
      <c r="AW286" s="5"/>
      <c r="AX286" s="5"/>
      <c r="AY286" s="5"/>
      <c r="AZ286" s="5"/>
      <c r="BA286" s="5"/>
      <c r="BB286" s="5"/>
      <c r="BC286" s="5"/>
      <c r="BD286" s="5"/>
      <c r="BE286" s="5"/>
      <c r="BF286" s="4"/>
      <c r="BG286" s="4"/>
      <c r="BH286" s="4"/>
      <c r="BI286" s="4"/>
      <c r="BJ286" s="4"/>
      <c r="BK286" s="4"/>
      <c r="BL286" s="4"/>
      <c r="BM286" s="4"/>
      <c r="BN286" s="4"/>
      <c r="BO286" s="4"/>
      <c r="BP286" s="4"/>
      <c r="BQ286" s="4"/>
      <c r="BR286" s="4"/>
      <c r="BS286" s="4"/>
      <c r="BT286" s="4"/>
    </row>
    <row r="287" spans="1:72" s="72" customFormat="1" ht="16.5" hidden="1" customHeight="1">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s="5"/>
      <c r="AJ287" s="5"/>
      <c r="AK287" s="5"/>
      <c r="AL287" s="5"/>
      <c r="AM287" s="5"/>
      <c r="AN287" s="5"/>
      <c r="AO287" s="5"/>
      <c r="AP287" s="5"/>
      <c r="AQ287" s="5"/>
      <c r="AR287" s="5"/>
      <c r="AS287" s="5"/>
      <c r="AT287" s="5"/>
      <c r="AU287" s="5"/>
      <c r="AV287" s="5"/>
      <c r="AW287" s="5"/>
      <c r="AX287" s="5"/>
      <c r="AY287" s="5"/>
      <c r="AZ287" s="5"/>
      <c r="BA287" s="5"/>
      <c r="BB287" s="5"/>
      <c r="BC287" s="5"/>
      <c r="BD287" s="5"/>
      <c r="BE287" s="5"/>
      <c r="BF287" s="4"/>
      <c r="BG287" s="4"/>
      <c r="BH287" s="4"/>
      <c r="BI287" s="4"/>
      <c r="BJ287" s="4"/>
      <c r="BK287" s="4"/>
      <c r="BL287" s="4"/>
      <c r="BM287" s="4"/>
      <c r="BN287" s="4"/>
      <c r="BO287" s="4"/>
      <c r="BP287" s="4"/>
      <c r="BQ287" s="4"/>
      <c r="BR287" s="4"/>
      <c r="BS287" s="4"/>
      <c r="BT287" s="4"/>
    </row>
    <row r="288" spans="1:72" s="72" customFormat="1" ht="16.5" hidden="1" customHeight="1">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s="5"/>
      <c r="AJ288" s="5"/>
      <c r="AK288" s="5"/>
      <c r="AL288" s="5"/>
      <c r="AM288" s="5"/>
      <c r="AN288" s="5"/>
      <c r="AO288" s="5"/>
      <c r="AP288" s="5"/>
      <c r="AQ288" s="5"/>
      <c r="AR288" s="5"/>
      <c r="AS288" s="5"/>
      <c r="AT288" s="5"/>
      <c r="AU288" s="5"/>
      <c r="AV288" s="5"/>
      <c r="AW288" s="5"/>
      <c r="AX288" s="5"/>
      <c r="AY288" s="5"/>
      <c r="AZ288" s="5"/>
      <c r="BA288" s="5"/>
      <c r="BB288" s="5"/>
      <c r="BC288" s="5"/>
      <c r="BD288" s="5"/>
      <c r="BE288" s="5"/>
      <c r="BF288" s="4"/>
      <c r="BG288" s="4"/>
      <c r="BH288" s="4"/>
      <c r="BI288" s="4"/>
      <c r="BJ288" s="4"/>
      <c r="BK288" s="4"/>
      <c r="BL288" s="4"/>
      <c r="BM288" s="4"/>
      <c r="BN288" s="4"/>
      <c r="BO288" s="4"/>
      <c r="BP288" s="4"/>
      <c r="BQ288" s="4"/>
      <c r="BR288" s="4"/>
      <c r="BS288" s="4"/>
      <c r="BT288" s="4"/>
    </row>
    <row r="289" spans="1:72" s="72" customFormat="1" ht="15.75" hidden="1" customHeight="1">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s="5"/>
      <c r="AJ289" s="5"/>
      <c r="AK289" s="5"/>
      <c r="AL289" s="5"/>
      <c r="AM289" s="5"/>
      <c r="AN289" s="5"/>
      <c r="AO289" s="5"/>
      <c r="AP289" s="5"/>
      <c r="AQ289" s="5"/>
      <c r="AR289" s="5"/>
      <c r="AS289" s="5"/>
      <c r="AT289" s="5"/>
      <c r="AU289" s="5"/>
      <c r="AV289" s="5"/>
      <c r="AW289" s="5"/>
      <c r="AX289" s="5"/>
      <c r="AY289" s="5"/>
      <c r="AZ289" s="5"/>
      <c r="BA289" s="5"/>
      <c r="BB289" s="5"/>
      <c r="BC289" s="5"/>
      <c r="BD289" s="5"/>
      <c r="BE289" s="5"/>
      <c r="BF289" s="4"/>
      <c r="BG289" s="4"/>
      <c r="BH289" s="4"/>
      <c r="BI289" s="4"/>
      <c r="BJ289" s="4"/>
      <c r="BK289" s="4"/>
      <c r="BL289" s="4"/>
      <c r="BM289" s="4"/>
      <c r="BN289" s="4"/>
      <c r="BO289" s="4"/>
      <c r="BP289" s="4"/>
      <c r="BQ289" s="4"/>
      <c r="BR289" s="4"/>
      <c r="BS289" s="4"/>
      <c r="BT289" s="4"/>
    </row>
    <row r="290" spans="1:72" s="72" customFormat="1" ht="15.75" hidden="1" customHeight="1">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s="5"/>
      <c r="AJ290" s="5"/>
      <c r="AK290" s="5"/>
      <c r="AL290" s="5"/>
      <c r="AM290" s="5"/>
      <c r="AN290" s="5"/>
      <c r="AO290" s="5"/>
      <c r="AP290" s="5"/>
      <c r="AQ290" s="5"/>
      <c r="AR290" s="5"/>
      <c r="AS290" s="5"/>
      <c r="AT290" s="5"/>
      <c r="AU290" s="5"/>
      <c r="AV290" s="5"/>
      <c r="AW290" s="5"/>
      <c r="AX290" s="5"/>
      <c r="AY290" s="5"/>
      <c r="AZ290" s="5"/>
      <c r="BA290" s="5"/>
      <c r="BB290" s="5"/>
      <c r="BC290" s="5"/>
      <c r="BD290" s="5"/>
      <c r="BE290" s="5"/>
      <c r="BF290" s="4"/>
      <c r="BG290" s="4"/>
      <c r="BH290" s="4"/>
      <c r="BI290" s="4"/>
      <c r="BJ290" s="4"/>
      <c r="BK290" s="4"/>
      <c r="BL290" s="4"/>
      <c r="BM290" s="4"/>
      <c r="BN290" s="4"/>
      <c r="BO290" s="4"/>
      <c r="BP290" s="4"/>
      <c r="BQ290" s="4"/>
      <c r="BR290" s="4"/>
      <c r="BS290" s="4"/>
      <c r="BT290" s="4"/>
    </row>
    <row r="291" spans="1:72" s="72" customFormat="1" ht="15.75" hidden="1" customHeight="1">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s="5"/>
      <c r="AJ291" s="5"/>
      <c r="AK291" s="5"/>
      <c r="AL291" s="5"/>
      <c r="AM291" s="5"/>
      <c r="AN291" s="5"/>
      <c r="AO291" s="5"/>
      <c r="AP291" s="5"/>
      <c r="AQ291" s="5"/>
      <c r="AR291" s="5"/>
      <c r="AS291" s="5"/>
      <c r="AT291" s="5"/>
      <c r="AU291" s="5"/>
      <c r="AV291" s="5"/>
      <c r="AW291" s="5"/>
      <c r="AX291" s="5"/>
      <c r="AY291" s="5"/>
      <c r="AZ291" s="5"/>
      <c r="BA291" s="5"/>
      <c r="BB291" s="5"/>
      <c r="BC291" s="5"/>
      <c r="BD291" s="5"/>
      <c r="BE291" s="5"/>
      <c r="BF291" s="4"/>
      <c r="BG291" s="4"/>
      <c r="BH291" s="4"/>
      <c r="BI291" s="4"/>
      <c r="BJ291" s="4"/>
      <c r="BK291" s="4"/>
      <c r="BL291" s="4"/>
      <c r="BM291" s="4"/>
      <c r="BN291" s="4"/>
      <c r="BO291" s="4"/>
      <c r="BP291" s="4"/>
      <c r="BQ291" s="4"/>
      <c r="BR291" s="4"/>
      <c r="BS291" s="4"/>
      <c r="BT291" s="4"/>
    </row>
    <row r="292" spans="1:72" s="72" customFormat="1" ht="16.5" hidden="1" customHeight="1">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s="5"/>
      <c r="AJ292" s="5"/>
      <c r="AK292" s="5"/>
      <c r="AL292" s="5"/>
      <c r="AM292" s="5"/>
      <c r="AN292" s="5"/>
      <c r="AO292" s="5"/>
      <c r="AP292" s="5"/>
      <c r="AQ292" s="5"/>
      <c r="AR292" s="5"/>
      <c r="AS292" s="5"/>
      <c r="AT292" s="5"/>
      <c r="AU292" s="5"/>
      <c r="AV292" s="5"/>
      <c r="AW292" s="5"/>
      <c r="AX292" s="5"/>
      <c r="AY292" s="5"/>
      <c r="AZ292" s="5"/>
      <c r="BA292" s="5"/>
      <c r="BB292" s="5"/>
      <c r="BC292" s="5"/>
      <c r="BD292" s="5"/>
      <c r="BE292" s="5"/>
      <c r="BF292" s="4"/>
      <c r="BG292" s="4"/>
      <c r="BH292" s="4"/>
      <c r="BI292" s="4"/>
      <c r="BJ292" s="4"/>
      <c r="BK292" s="4"/>
      <c r="BL292" s="4"/>
      <c r="BM292" s="4"/>
      <c r="BN292" s="4"/>
      <c r="BO292" s="4"/>
      <c r="BP292" s="4"/>
      <c r="BQ292" s="4"/>
      <c r="BR292" s="4"/>
      <c r="BS292" s="4"/>
      <c r="BT292" s="4"/>
    </row>
    <row r="293" spans="1:72" s="72" customFormat="1" ht="16.5" hidden="1" customHeight="1">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s="5"/>
      <c r="AJ293" s="5"/>
      <c r="AK293" s="5"/>
      <c r="AL293" s="5"/>
      <c r="AM293" s="5"/>
      <c r="AN293" s="5"/>
      <c r="AO293" s="5"/>
      <c r="AP293" s="5"/>
      <c r="AQ293" s="5"/>
      <c r="AR293" s="5"/>
      <c r="AS293" s="5"/>
      <c r="AT293" s="5"/>
      <c r="AU293" s="5"/>
      <c r="AV293" s="5"/>
      <c r="AW293" s="5"/>
      <c r="AX293" s="5"/>
      <c r="AY293" s="5"/>
      <c r="AZ293" s="5"/>
      <c r="BA293" s="5"/>
      <c r="BB293" s="5"/>
      <c r="BC293" s="5"/>
      <c r="BD293" s="5"/>
      <c r="BE293" s="5"/>
      <c r="BF293" s="4"/>
      <c r="BG293" s="4"/>
      <c r="BH293" s="4"/>
      <c r="BI293" s="4"/>
      <c r="BJ293" s="4"/>
      <c r="BK293" s="4"/>
      <c r="BL293" s="4"/>
      <c r="BM293" s="4"/>
      <c r="BN293" s="4"/>
      <c r="BO293" s="4"/>
      <c r="BP293" s="4"/>
      <c r="BQ293" s="4"/>
      <c r="BR293" s="4"/>
      <c r="BS293" s="4"/>
      <c r="BT293" s="4"/>
    </row>
    <row r="294" spans="1:72" s="72" customFormat="1" ht="15.75" hidden="1" customHeight="1">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s="5"/>
      <c r="AJ294" s="5"/>
      <c r="AK294" s="5"/>
      <c r="AL294" s="5"/>
      <c r="AM294" s="5"/>
      <c r="AN294" s="5"/>
      <c r="AO294" s="5"/>
      <c r="AP294" s="5"/>
      <c r="AQ294" s="5"/>
      <c r="AR294" s="5"/>
      <c r="AS294" s="5"/>
      <c r="AT294" s="5"/>
      <c r="AU294" s="5"/>
      <c r="AV294" s="5"/>
      <c r="AW294" s="5"/>
      <c r="AX294" s="5"/>
      <c r="AY294" s="5"/>
      <c r="AZ294" s="5"/>
      <c r="BA294" s="5"/>
      <c r="BB294" s="5"/>
      <c r="BC294" s="5"/>
      <c r="BD294" s="5"/>
      <c r="BE294" s="5"/>
      <c r="BF294" s="4"/>
      <c r="BG294" s="4"/>
      <c r="BH294" s="4"/>
      <c r="BI294" s="4"/>
      <c r="BJ294" s="4"/>
      <c r="BK294" s="4"/>
      <c r="BL294" s="4"/>
      <c r="BM294" s="4"/>
      <c r="BN294" s="4"/>
      <c r="BO294" s="4"/>
      <c r="BP294" s="4"/>
      <c r="BQ294" s="4"/>
      <c r="BR294" s="4"/>
      <c r="BS294" s="4"/>
      <c r="BT294" s="4"/>
    </row>
    <row r="295" spans="1:72" s="72" customFormat="1" ht="16.5" hidden="1" customHeight="1">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s="5"/>
      <c r="AJ295" s="5"/>
      <c r="AK295" s="5"/>
      <c r="AL295" s="5"/>
      <c r="AM295" s="5"/>
      <c r="AN295" s="5"/>
      <c r="AO295" s="5"/>
      <c r="AP295" s="5"/>
      <c r="AQ295" s="5"/>
      <c r="AR295" s="5"/>
      <c r="AS295" s="5"/>
      <c r="AT295" s="5"/>
      <c r="AU295" s="5"/>
      <c r="AV295" s="5"/>
      <c r="AW295" s="5"/>
      <c r="AX295" s="5"/>
      <c r="AY295" s="5"/>
      <c r="AZ295" s="5"/>
      <c r="BA295" s="5"/>
      <c r="BB295" s="5"/>
      <c r="BC295" s="5"/>
      <c r="BD295" s="5"/>
      <c r="BE295" s="5"/>
      <c r="BF295" s="4"/>
      <c r="BG295" s="4"/>
      <c r="BH295" s="4"/>
      <c r="BI295" s="4"/>
      <c r="BJ295" s="4"/>
      <c r="BK295" s="4"/>
      <c r="BL295" s="4"/>
      <c r="BM295" s="4"/>
      <c r="BN295" s="4"/>
      <c r="BO295" s="4"/>
      <c r="BP295" s="4"/>
      <c r="BQ295" s="4"/>
      <c r="BR295" s="4"/>
      <c r="BS295" s="4"/>
      <c r="BT295" s="4"/>
    </row>
    <row r="296" spans="1:72" s="72" customFormat="1" ht="16.5" hidden="1" customHeight="1">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s="5"/>
      <c r="AJ296" s="5"/>
      <c r="AK296" s="5"/>
      <c r="AL296" s="5"/>
      <c r="AM296" s="5"/>
      <c r="AN296" s="5"/>
      <c r="AO296" s="5"/>
      <c r="AP296" s="5"/>
      <c r="AQ296" s="5"/>
      <c r="AR296" s="5"/>
      <c r="AS296" s="5"/>
      <c r="AT296" s="5"/>
      <c r="AU296" s="5"/>
      <c r="AV296" s="5"/>
      <c r="AW296" s="5"/>
      <c r="AX296" s="5"/>
      <c r="AY296" s="5"/>
      <c r="AZ296" s="5"/>
      <c r="BA296" s="5"/>
      <c r="BB296" s="5"/>
      <c r="BC296" s="5"/>
      <c r="BD296" s="5"/>
      <c r="BE296" s="5"/>
      <c r="BF296" s="4"/>
      <c r="BG296" s="4"/>
      <c r="BH296" s="4"/>
      <c r="BI296" s="4"/>
      <c r="BJ296" s="4"/>
      <c r="BK296" s="4"/>
      <c r="BL296" s="4"/>
      <c r="BM296" s="4"/>
      <c r="BN296" s="4"/>
      <c r="BO296" s="4"/>
      <c r="BP296" s="4"/>
      <c r="BQ296" s="4"/>
      <c r="BR296" s="4"/>
      <c r="BS296" s="4"/>
      <c r="BT296" s="4"/>
    </row>
    <row r="297" spans="1:72" s="72" customFormat="1" ht="15.75" hidden="1" customHeight="1">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s="5"/>
      <c r="AJ297" s="5"/>
      <c r="AK297" s="5"/>
      <c r="AL297" s="5"/>
      <c r="AM297" s="5"/>
      <c r="AN297" s="5"/>
      <c r="AO297" s="5"/>
      <c r="AP297" s="5"/>
      <c r="AQ297" s="5"/>
      <c r="AR297" s="5"/>
      <c r="AS297" s="5"/>
      <c r="AT297" s="5"/>
      <c r="AU297" s="5"/>
      <c r="AV297" s="5"/>
      <c r="AW297" s="5"/>
      <c r="AX297" s="5"/>
      <c r="AY297" s="5"/>
      <c r="AZ297" s="5"/>
      <c r="BA297" s="5"/>
      <c r="BB297" s="5"/>
      <c r="BC297" s="5"/>
      <c r="BD297" s="5"/>
      <c r="BE297" s="5"/>
      <c r="BF297" s="4"/>
      <c r="BG297" s="4"/>
      <c r="BH297" s="4"/>
      <c r="BI297" s="4"/>
      <c r="BJ297" s="4"/>
      <c r="BK297" s="4"/>
      <c r="BL297" s="4"/>
      <c r="BM297" s="4"/>
      <c r="BN297" s="4"/>
      <c r="BO297" s="4"/>
      <c r="BP297" s="4"/>
      <c r="BQ297" s="4"/>
      <c r="BR297" s="4"/>
      <c r="BS297" s="4"/>
      <c r="BT297" s="4"/>
    </row>
    <row r="298" spans="1:72" s="72" customFormat="1" ht="15.75" hidden="1" customHeight="1">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s="5"/>
      <c r="AJ298" s="5"/>
      <c r="AK298" s="5"/>
      <c r="AL298" s="5"/>
      <c r="AM298" s="5"/>
      <c r="AN298" s="5"/>
      <c r="AO298" s="5"/>
      <c r="AP298" s="5"/>
      <c r="AQ298" s="5"/>
      <c r="AR298" s="5"/>
      <c r="AS298" s="5"/>
      <c r="AT298" s="5"/>
      <c r="AU298" s="5"/>
      <c r="AV298" s="5"/>
      <c r="AW298" s="5"/>
      <c r="AX298" s="5"/>
      <c r="AY298" s="5"/>
      <c r="AZ298" s="5"/>
      <c r="BA298" s="5"/>
      <c r="BB298" s="5"/>
      <c r="BC298" s="5"/>
      <c r="BD298" s="5"/>
      <c r="BE298" s="5"/>
      <c r="BF298" s="4"/>
      <c r="BG298" s="4"/>
      <c r="BH298" s="4"/>
      <c r="BI298" s="4"/>
      <c r="BJ298" s="4"/>
      <c r="BK298" s="4"/>
      <c r="BL298" s="4"/>
      <c r="BM298" s="4"/>
      <c r="BN298" s="4"/>
      <c r="BO298" s="4"/>
      <c r="BP298" s="4"/>
      <c r="BQ298" s="4"/>
      <c r="BR298" s="4"/>
      <c r="BS298" s="4"/>
      <c r="BT298" s="4"/>
    </row>
    <row r="299" spans="1:72" s="72" customFormat="1" ht="16.5" hidden="1" customHeight="1">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s="5"/>
      <c r="AJ299" s="5"/>
      <c r="AK299" s="5"/>
      <c r="AL299" s="5"/>
      <c r="AM299" s="5"/>
      <c r="AN299" s="5"/>
      <c r="AO299" s="5"/>
      <c r="AP299" s="5"/>
      <c r="AQ299" s="5"/>
      <c r="AR299" s="5"/>
      <c r="AS299" s="5"/>
      <c r="AT299" s="5"/>
      <c r="AU299" s="5"/>
      <c r="AV299" s="5"/>
      <c r="AW299" s="5"/>
      <c r="AX299" s="5"/>
      <c r="AY299" s="5"/>
      <c r="AZ299" s="5"/>
      <c r="BA299" s="5"/>
      <c r="BB299" s="5"/>
      <c r="BC299" s="5"/>
      <c r="BD299" s="5"/>
      <c r="BE299" s="5"/>
      <c r="BF299" s="4"/>
      <c r="BG299" s="4"/>
      <c r="BH299" s="4"/>
      <c r="BI299" s="4"/>
      <c r="BJ299" s="4"/>
      <c r="BK299" s="4"/>
      <c r="BL299" s="4"/>
      <c r="BM299" s="4"/>
      <c r="BN299" s="4"/>
      <c r="BO299" s="4"/>
      <c r="BP299" s="4"/>
      <c r="BQ299" s="4"/>
      <c r="BR299" s="4"/>
      <c r="BS299" s="4"/>
      <c r="BT299" s="4"/>
    </row>
    <row r="300" spans="1:72" s="72" customFormat="1" ht="16.5" hidden="1" customHeight="1">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s="5"/>
      <c r="AJ300" s="5"/>
      <c r="AK300" s="5"/>
      <c r="AL300" s="5"/>
      <c r="AM300" s="5"/>
      <c r="AN300" s="5"/>
      <c r="AO300" s="5"/>
      <c r="AP300" s="5"/>
      <c r="AQ300" s="5"/>
      <c r="AR300" s="5"/>
      <c r="AS300" s="5"/>
      <c r="AT300" s="5"/>
      <c r="AU300" s="5"/>
      <c r="AV300" s="5"/>
      <c r="AW300" s="5"/>
      <c r="AX300" s="5"/>
      <c r="AY300" s="5"/>
      <c r="AZ300" s="5"/>
      <c r="BA300" s="5"/>
      <c r="BB300" s="5"/>
      <c r="BC300" s="5"/>
      <c r="BD300" s="5"/>
      <c r="BE300" s="5"/>
      <c r="BF300" s="4"/>
      <c r="BG300" s="4"/>
      <c r="BH300" s="4"/>
      <c r="BI300" s="4"/>
      <c r="BJ300" s="4"/>
      <c r="BK300" s="4"/>
      <c r="BL300" s="4"/>
      <c r="BM300" s="4"/>
      <c r="BN300" s="4"/>
      <c r="BO300" s="4"/>
      <c r="BP300" s="4"/>
      <c r="BQ300" s="4"/>
      <c r="BR300" s="4"/>
      <c r="BS300" s="4"/>
      <c r="BT300" s="4"/>
    </row>
    <row r="301" spans="1:72" s="72" customFormat="1" ht="15.75" hidden="1" customHeight="1">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s="5"/>
      <c r="AJ301" s="5"/>
      <c r="AK301" s="5"/>
      <c r="AL301" s="5"/>
      <c r="AM301" s="5"/>
      <c r="AN301" s="5"/>
      <c r="AO301" s="5"/>
      <c r="AP301" s="5"/>
      <c r="AQ301" s="5"/>
      <c r="AR301" s="5"/>
      <c r="AS301" s="5"/>
      <c r="AT301" s="5"/>
      <c r="AU301" s="5"/>
      <c r="AV301" s="5"/>
      <c r="AW301" s="5"/>
      <c r="AX301" s="5"/>
      <c r="AY301" s="5"/>
      <c r="AZ301" s="5"/>
      <c r="BA301" s="5"/>
      <c r="BB301" s="5"/>
      <c r="BC301" s="5"/>
      <c r="BD301" s="5"/>
      <c r="BE301" s="5"/>
      <c r="BF301" s="4"/>
      <c r="BG301" s="4"/>
      <c r="BH301" s="4"/>
      <c r="BI301" s="4"/>
      <c r="BJ301" s="4"/>
      <c r="BK301" s="4"/>
      <c r="BL301" s="4"/>
      <c r="BM301" s="4"/>
      <c r="BN301" s="4"/>
      <c r="BO301" s="4"/>
      <c r="BP301" s="4"/>
      <c r="BQ301" s="4"/>
      <c r="BR301" s="4"/>
      <c r="BS301" s="4"/>
      <c r="BT301" s="4"/>
    </row>
    <row r="302" spans="1:72" s="72" customFormat="1" ht="15.75" hidden="1" customHeight="1">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s="5"/>
      <c r="AJ302" s="5"/>
      <c r="AK302" s="5"/>
      <c r="AL302" s="5"/>
      <c r="AM302" s="5"/>
      <c r="AN302" s="5"/>
      <c r="AO302" s="5"/>
      <c r="AP302" s="5"/>
      <c r="AQ302" s="5"/>
      <c r="AR302" s="5"/>
      <c r="AS302" s="5"/>
      <c r="AT302" s="5"/>
      <c r="AU302" s="5"/>
      <c r="AV302" s="5"/>
      <c r="AW302" s="5"/>
      <c r="AX302" s="5"/>
      <c r="AY302" s="5"/>
      <c r="AZ302" s="5"/>
      <c r="BA302" s="5"/>
      <c r="BB302" s="5"/>
      <c r="BC302" s="5"/>
      <c r="BD302" s="5"/>
      <c r="BE302" s="5"/>
      <c r="BF302" s="4"/>
      <c r="BG302" s="4"/>
      <c r="BH302" s="4"/>
      <c r="BI302" s="4"/>
      <c r="BJ302" s="4"/>
      <c r="BK302" s="4"/>
      <c r="BL302" s="4"/>
      <c r="BM302" s="4"/>
      <c r="BN302" s="4"/>
      <c r="BO302" s="4"/>
      <c r="BP302" s="4"/>
      <c r="BQ302" s="4"/>
      <c r="BR302" s="4"/>
      <c r="BS302" s="4"/>
      <c r="BT302" s="4"/>
    </row>
    <row r="303" spans="1:72" s="72" customFormat="1" ht="15.75" hidden="1" customHeight="1">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s="5"/>
      <c r="AJ303" s="5"/>
      <c r="AK303" s="5"/>
      <c r="AL303" s="5"/>
      <c r="AM303" s="5"/>
      <c r="AN303" s="5"/>
      <c r="AO303" s="5"/>
      <c r="AP303" s="5"/>
      <c r="AQ303" s="5"/>
      <c r="AR303" s="5"/>
      <c r="AS303" s="5"/>
      <c r="AT303" s="5"/>
      <c r="AU303" s="5"/>
      <c r="AV303" s="5"/>
      <c r="AW303" s="5"/>
      <c r="AX303" s="5"/>
      <c r="AY303" s="5"/>
      <c r="AZ303" s="5"/>
      <c r="BA303" s="5"/>
      <c r="BB303" s="5"/>
      <c r="BC303" s="5"/>
      <c r="BD303" s="5"/>
      <c r="BE303" s="5"/>
      <c r="BF303" s="4"/>
      <c r="BG303" s="4"/>
      <c r="BH303" s="4"/>
      <c r="BI303" s="4"/>
      <c r="BJ303" s="4"/>
      <c r="BK303" s="4"/>
      <c r="BL303" s="4"/>
      <c r="BM303" s="4"/>
      <c r="BN303" s="4"/>
      <c r="BO303" s="4"/>
      <c r="BP303" s="4"/>
      <c r="BQ303" s="4"/>
      <c r="BR303" s="4"/>
      <c r="BS303" s="4"/>
      <c r="BT303" s="4"/>
    </row>
    <row r="304" spans="1:72" s="72" customFormat="1" ht="16.5" hidden="1" customHeight="1">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s="5"/>
      <c r="AJ304" s="5"/>
      <c r="AK304" s="5"/>
      <c r="AL304" s="5"/>
      <c r="AM304" s="5"/>
      <c r="AN304" s="5"/>
      <c r="AO304" s="5"/>
      <c r="AP304" s="5"/>
      <c r="AQ304" s="5"/>
      <c r="AR304" s="5"/>
      <c r="AS304" s="5"/>
      <c r="AT304" s="5"/>
      <c r="AU304" s="5"/>
      <c r="AV304" s="5"/>
      <c r="AW304" s="5"/>
      <c r="AX304" s="5"/>
      <c r="AY304" s="5"/>
      <c r="AZ304" s="5"/>
      <c r="BA304" s="5"/>
      <c r="BB304" s="5"/>
      <c r="BC304" s="5"/>
      <c r="BD304" s="5"/>
      <c r="BE304" s="5"/>
      <c r="BF304" s="4"/>
      <c r="BG304" s="4"/>
      <c r="BH304" s="4"/>
      <c r="BI304" s="4"/>
      <c r="BJ304" s="4"/>
      <c r="BK304" s="4"/>
      <c r="BL304" s="4"/>
      <c r="BM304" s="4"/>
      <c r="BN304" s="4"/>
      <c r="BO304" s="4"/>
      <c r="BP304" s="4"/>
      <c r="BQ304" s="4"/>
      <c r="BR304" s="4"/>
      <c r="BS304" s="4"/>
      <c r="BT304" s="4"/>
    </row>
    <row r="305" spans="1:72" s="72" customFormat="1" ht="16.5" hidden="1" customHeight="1">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s="5"/>
      <c r="AJ305" s="5"/>
      <c r="AK305" s="5"/>
      <c r="AL305" s="5"/>
      <c r="AM305" s="5"/>
      <c r="AN305" s="5"/>
      <c r="AO305" s="5"/>
      <c r="AP305" s="5"/>
      <c r="AQ305" s="5"/>
      <c r="AR305" s="5"/>
      <c r="AS305" s="5"/>
      <c r="AT305" s="5"/>
      <c r="AU305" s="5"/>
      <c r="AV305" s="5"/>
      <c r="AW305" s="5"/>
      <c r="AX305" s="5"/>
      <c r="AY305" s="5"/>
      <c r="AZ305" s="5"/>
      <c r="BA305" s="5"/>
      <c r="BB305" s="5"/>
      <c r="BC305" s="5"/>
      <c r="BD305" s="5"/>
      <c r="BE305" s="5"/>
      <c r="BF305" s="4"/>
      <c r="BG305" s="4"/>
      <c r="BH305" s="4"/>
      <c r="BI305" s="4"/>
      <c r="BJ305" s="4"/>
      <c r="BK305" s="4"/>
      <c r="BL305" s="4"/>
      <c r="BM305" s="4"/>
      <c r="BN305" s="4"/>
      <c r="BO305" s="4"/>
      <c r="BP305" s="4"/>
      <c r="BQ305" s="4"/>
      <c r="BR305" s="4"/>
      <c r="BS305" s="4"/>
      <c r="BT305" s="4"/>
    </row>
    <row r="306" spans="1:72" s="72" customFormat="1" ht="15.75" hidden="1" customHeight="1">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4"/>
      <c r="BG306" s="4"/>
      <c r="BH306" s="4"/>
      <c r="BI306" s="4"/>
      <c r="BJ306" s="4"/>
      <c r="BK306" s="4"/>
      <c r="BL306" s="4"/>
      <c r="BM306" s="4"/>
      <c r="BN306" s="4"/>
      <c r="BO306" s="4"/>
      <c r="BP306" s="4"/>
      <c r="BQ306" s="4"/>
      <c r="BR306" s="4"/>
      <c r="BS306" s="4"/>
      <c r="BT306" s="4"/>
    </row>
    <row r="307" spans="1:72" s="72" customFormat="1" ht="16.5" hidden="1" customHeight="1">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s="5"/>
      <c r="AJ307" s="5"/>
      <c r="AK307" s="5"/>
      <c r="AL307" s="5"/>
      <c r="AM307" s="5"/>
      <c r="AN307" s="5"/>
      <c r="AO307" s="5"/>
      <c r="AP307" s="5"/>
      <c r="AQ307" s="5"/>
      <c r="AR307" s="5"/>
      <c r="AS307" s="5"/>
      <c r="AT307" s="5"/>
      <c r="AU307" s="5"/>
      <c r="AV307" s="5"/>
      <c r="AW307" s="5"/>
      <c r="AX307" s="5"/>
      <c r="AY307" s="5"/>
      <c r="AZ307" s="5"/>
      <c r="BA307" s="5"/>
      <c r="BB307" s="5"/>
      <c r="BC307" s="5"/>
      <c r="BD307" s="5"/>
      <c r="BE307" s="5"/>
      <c r="BF307" s="4"/>
      <c r="BG307" s="4"/>
      <c r="BH307" s="4"/>
      <c r="BI307" s="4"/>
      <c r="BJ307" s="4"/>
      <c r="BK307" s="4"/>
      <c r="BL307" s="4"/>
      <c r="BM307" s="4"/>
      <c r="BN307" s="4"/>
      <c r="BO307" s="4"/>
      <c r="BP307" s="4"/>
      <c r="BQ307" s="4"/>
      <c r="BR307" s="4"/>
      <c r="BS307" s="4"/>
      <c r="BT307" s="4"/>
    </row>
    <row r="308" spans="1:72" s="72" customFormat="1" ht="16.5" hidden="1" customHeight="1">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s="5"/>
      <c r="AJ308" s="5"/>
      <c r="AK308" s="5"/>
      <c r="AL308" s="5"/>
      <c r="AM308" s="5"/>
      <c r="AN308" s="5"/>
      <c r="AO308" s="5"/>
      <c r="AP308" s="5"/>
      <c r="AQ308" s="5"/>
      <c r="AR308" s="5"/>
      <c r="AS308" s="5"/>
      <c r="AT308" s="5"/>
      <c r="AU308" s="5"/>
      <c r="AV308" s="5"/>
      <c r="AW308" s="5"/>
      <c r="AX308" s="5"/>
      <c r="AY308" s="5"/>
      <c r="AZ308" s="5"/>
      <c r="BA308" s="5"/>
      <c r="BB308" s="5"/>
      <c r="BC308" s="5"/>
      <c r="BD308" s="5"/>
      <c r="BE308" s="5"/>
      <c r="BF308" s="4"/>
      <c r="BG308" s="4"/>
      <c r="BH308" s="4"/>
      <c r="BI308" s="4"/>
      <c r="BJ308" s="4"/>
      <c r="BK308" s="4"/>
      <c r="BL308" s="4"/>
      <c r="BM308" s="4"/>
      <c r="BN308" s="4"/>
      <c r="BO308" s="4"/>
      <c r="BP308" s="4"/>
      <c r="BQ308" s="4"/>
      <c r="BR308" s="4"/>
      <c r="BS308" s="4"/>
      <c r="BT308" s="4"/>
    </row>
    <row r="309" spans="1:72" s="72" customFormat="1" ht="15.75" hidden="1" customHeight="1">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s="5"/>
      <c r="AJ309" s="5"/>
      <c r="AK309" s="5"/>
      <c r="AL309" s="5"/>
      <c r="AM309" s="5"/>
      <c r="AN309" s="5"/>
      <c r="AO309" s="5"/>
      <c r="AP309" s="5"/>
      <c r="AQ309" s="5"/>
      <c r="AR309" s="5"/>
      <c r="AS309" s="5"/>
      <c r="AT309" s="5"/>
      <c r="AU309" s="5"/>
      <c r="AV309" s="5"/>
      <c r="AW309" s="5"/>
      <c r="AX309" s="5"/>
      <c r="AY309" s="5"/>
      <c r="AZ309" s="5"/>
      <c r="BA309" s="5"/>
      <c r="BB309" s="5"/>
      <c r="BC309" s="5"/>
      <c r="BD309" s="5"/>
      <c r="BE309" s="5"/>
      <c r="BF309" s="4"/>
      <c r="BG309" s="4"/>
      <c r="BH309" s="4"/>
      <c r="BI309" s="4"/>
      <c r="BJ309" s="4"/>
      <c r="BK309" s="4"/>
      <c r="BL309" s="4"/>
      <c r="BM309" s="4"/>
      <c r="BN309" s="4"/>
      <c r="BO309" s="4"/>
      <c r="BP309" s="4"/>
      <c r="BQ309" s="4"/>
      <c r="BR309" s="4"/>
      <c r="BS309" s="4"/>
      <c r="BT309" s="4"/>
    </row>
    <row r="310" spans="1:72" s="72" customFormat="1" ht="15.75" hidden="1" customHeight="1">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s="5"/>
      <c r="AJ310" s="5"/>
      <c r="AK310" s="5"/>
      <c r="AL310" s="5"/>
      <c r="AM310" s="5"/>
      <c r="AN310" s="5"/>
      <c r="AO310" s="5"/>
      <c r="AP310" s="5"/>
      <c r="AQ310" s="5"/>
      <c r="AR310" s="5"/>
      <c r="AS310" s="5"/>
      <c r="AT310" s="5"/>
      <c r="AU310" s="5"/>
      <c r="AV310" s="5"/>
      <c r="AW310" s="5"/>
      <c r="AX310" s="5"/>
      <c r="AY310" s="5"/>
      <c r="AZ310" s="5"/>
      <c r="BA310" s="5"/>
      <c r="BB310" s="5"/>
      <c r="BC310" s="5"/>
      <c r="BD310" s="5"/>
      <c r="BE310" s="5"/>
      <c r="BF310" s="4"/>
      <c r="BG310" s="4"/>
      <c r="BH310" s="4"/>
      <c r="BI310" s="4"/>
      <c r="BJ310" s="4"/>
      <c r="BK310" s="4"/>
      <c r="BL310" s="4"/>
      <c r="BM310" s="4"/>
      <c r="BN310" s="4"/>
      <c r="BO310" s="4"/>
      <c r="BP310" s="4"/>
      <c r="BQ310" s="4"/>
      <c r="BR310" s="4"/>
      <c r="BS310" s="4"/>
      <c r="BT310" s="4"/>
    </row>
    <row r="311" spans="1:72" s="72" customFormat="1" ht="16.5" hidden="1" customHeight="1">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s="5"/>
      <c r="AJ311" s="5"/>
      <c r="AK311" s="5"/>
      <c r="AL311" s="5"/>
      <c r="AM311" s="5"/>
      <c r="AN311" s="5"/>
      <c r="AO311" s="5"/>
      <c r="AP311" s="5"/>
      <c r="AQ311" s="5"/>
      <c r="AR311" s="5"/>
      <c r="AS311" s="5"/>
      <c r="AT311" s="5"/>
      <c r="AU311" s="5"/>
      <c r="AV311" s="5"/>
      <c r="AW311" s="5"/>
      <c r="AX311" s="5"/>
      <c r="AY311" s="5"/>
      <c r="AZ311" s="5"/>
      <c r="BA311" s="5"/>
      <c r="BB311" s="5"/>
      <c r="BC311" s="5"/>
      <c r="BD311" s="5"/>
      <c r="BE311" s="5"/>
      <c r="BF311" s="4"/>
      <c r="BG311" s="4"/>
      <c r="BH311" s="4"/>
      <c r="BI311" s="4"/>
      <c r="BJ311" s="4"/>
      <c r="BK311" s="4"/>
      <c r="BL311" s="4"/>
      <c r="BM311" s="4"/>
      <c r="BN311" s="4"/>
      <c r="BO311" s="4"/>
      <c r="BP311" s="4"/>
      <c r="BQ311" s="4"/>
      <c r="BR311" s="4"/>
      <c r="BS311" s="4"/>
      <c r="BT311" s="4"/>
    </row>
    <row r="312" spans="1:72" s="72" customFormat="1" ht="16.5" hidden="1" customHeight="1">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s="5"/>
      <c r="AJ312" s="5"/>
      <c r="AK312" s="5"/>
      <c r="AL312" s="5"/>
      <c r="AM312" s="5"/>
      <c r="AN312" s="5"/>
      <c r="AO312" s="5"/>
      <c r="AP312" s="5"/>
      <c r="AQ312" s="5"/>
      <c r="AR312" s="5"/>
      <c r="AS312" s="5"/>
      <c r="AT312" s="5"/>
      <c r="AU312" s="5"/>
      <c r="AV312" s="5"/>
      <c r="AW312" s="5"/>
      <c r="AX312" s="5"/>
      <c r="AY312" s="5"/>
      <c r="AZ312" s="5"/>
      <c r="BA312" s="5"/>
      <c r="BB312" s="5"/>
      <c r="BC312" s="5"/>
      <c r="BD312" s="5"/>
      <c r="BE312" s="5"/>
      <c r="BF312" s="4"/>
      <c r="BG312" s="4"/>
      <c r="BH312" s="4"/>
      <c r="BI312" s="4"/>
      <c r="BJ312" s="4"/>
      <c r="BK312" s="4"/>
      <c r="BL312" s="4"/>
      <c r="BM312" s="4"/>
      <c r="BN312" s="4"/>
      <c r="BO312" s="4"/>
      <c r="BP312" s="4"/>
      <c r="BQ312" s="4"/>
      <c r="BR312" s="4"/>
      <c r="BS312" s="4"/>
      <c r="BT312" s="4"/>
    </row>
    <row r="313" spans="1:72" s="72" customFormat="1" ht="15.75" hidden="1" customHeight="1">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s="5"/>
      <c r="AJ313" s="5"/>
      <c r="AK313" s="5"/>
      <c r="AL313" s="5"/>
      <c r="AM313" s="5"/>
      <c r="AN313" s="5"/>
      <c r="AO313" s="5"/>
      <c r="AP313" s="5"/>
      <c r="AQ313" s="5"/>
      <c r="AR313" s="5"/>
      <c r="AS313" s="5"/>
      <c r="AT313" s="5"/>
      <c r="AU313" s="5"/>
      <c r="AV313" s="5"/>
      <c r="AW313" s="5"/>
      <c r="AX313" s="5"/>
      <c r="AY313" s="5"/>
      <c r="AZ313" s="5"/>
      <c r="BA313" s="5"/>
      <c r="BB313" s="5"/>
      <c r="BC313" s="5"/>
      <c r="BD313" s="5"/>
      <c r="BE313" s="5"/>
      <c r="BF313" s="4"/>
      <c r="BG313" s="4"/>
      <c r="BH313" s="4"/>
      <c r="BI313" s="4"/>
      <c r="BJ313" s="4"/>
      <c r="BK313" s="4"/>
      <c r="BL313" s="4"/>
      <c r="BM313" s="4"/>
      <c r="BN313" s="4"/>
      <c r="BO313" s="4"/>
      <c r="BP313" s="4"/>
      <c r="BQ313" s="4"/>
      <c r="BR313" s="4"/>
      <c r="BS313" s="4"/>
      <c r="BT313" s="4"/>
    </row>
    <row r="314" spans="1:72" s="72" customFormat="1" ht="15.75" hidden="1" customHeight="1">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s="5"/>
      <c r="AJ314" s="5"/>
      <c r="AK314" s="5"/>
      <c r="AL314" s="5"/>
      <c r="AM314" s="5"/>
      <c r="AN314" s="5"/>
      <c r="AO314" s="5"/>
      <c r="AP314" s="5"/>
      <c r="AQ314" s="5"/>
      <c r="AR314" s="5"/>
      <c r="AS314" s="5"/>
      <c r="AT314" s="5"/>
      <c r="AU314" s="5"/>
      <c r="AV314" s="5"/>
      <c r="AW314" s="5"/>
      <c r="AX314" s="5"/>
      <c r="AY314" s="5"/>
      <c r="AZ314" s="5"/>
      <c r="BA314" s="5"/>
      <c r="BB314" s="5"/>
      <c r="BC314" s="5"/>
      <c r="BD314" s="5"/>
      <c r="BE314" s="5"/>
      <c r="BF314" s="4"/>
      <c r="BG314" s="4"/>
      <c r="BH314" s="4"/>
      <c r="BI314" s="4"/>
      <c r="BJ314" s="4"/>
      <c r="BK314" s="4"/>
      <c r="BL314" s="4"/>
      <c r="BM314" s="4"/>
      <c r="BN314" s="4"/>
      <c r="BO314" s="4"/>
      <c r="BP314" s="4"/>
      <c r="BQ314" s="4"/>
      <c r="BR314" s="4"/>
      <c r="BS314" s="4"/>
      <c r="BT314" s="4"/>
    </row>
    <row r="315" spans="1:72" s="72" customFormat="1" ht="15.75" hidden="1" customHeight="1">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s="5"/>
      <c r="AJ315" s="5"/>
      <c r="AK315" s="5"/>
      <c r="AL315" s="5"/>
      <c r="AM315" s="5"/>
      <c r="AN315" s="5"/>
      <c r="AO315" s="5"/>
      <c r="AP315" s="5"/>
      <c r="AQ315" s="5"/>
      <c r="AR315" s="5"/>
      <c r="AS315" s="5"/>
      <c r="AT315" s="5"/>
      <c r="AU315" s="5"/>
      <c r="AV315" s="5"/>
      <c r="AW315" s="5"/>
      <c r="AX315" s="5"/>
      <c r="AY315" s="5"/>
      <c r="AZ315" s="5"/>
      <c r="BA315" s="5"/>
      <c r="BB315" s="5"/>
      <c r="BC315" s="5"/>
      <c r="BD315" s="5"/>
      <c r="BE315" s="5"/>
      <c r="BF315" s="4"/>
      <c r="BG315" s="4"/>
      <c r="BH315" s="4"/>
      <c r="BI315" s="4"/>
      <c r="BJ315" s="4"/>
      <c r="BK315" s="4"/>
      <c r="BL315" s="4"/>
      <c r="BM315" s="4"/>
      <c r="BN315" s="4"/>
      <c r="BO315" s="4"/>
      <c r="BP315" s="4"/>
      <c r="BQ315" s="4"/>
      <c r="BR315" s="4"/>
      <c r="BS315" s="4"/>
      <c r="BT315" s="4"/>
    </row>
    <row r="316" spans="1:72" s="72" customFormat="1" ht="16.5" hidden="1" customHeight="1">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s="5"/>
      <c r="AJ316" s="5"/>
      <c r="AK316" s="5"/>
      <c r="AL316" s="5"/>
      <c r="AM316" s="5"/>
      <c r="AN316" s="5"/>
      <c r="AO316" s="5"/>
      <c r="AP316" s="5"/>
      <c r="AQ316" s="5"/>
      <c r="AR316" s="5"/>
      <c r="AS316" s="5"/>
      <c r="AT316" s="5"/>
      <c r="AU316" s="5"/>
      <c r="AV316" s="5"/>
      <c r="AW316" s="5"/>
      <c r="AX316" s="5"/>
      <c r="AY316" s="5"/>
      <c r="AZ316" s="5"/>
      <c r="BA316" s="5"/>
      <c r="BB316" s="5"/>
      <c r="BC316" s="5"/>
      <c r="BD316" s="5"/>
      <c r="BE316" s="5"/>
      <c r="BF316" s="4"/>
      <c r="BG316" s="4"/>
      <c r="BH316" s="4"/>
      <c r="BI316" s="4"/>
      <c r="BJ316" s="4"/>
      <c r="BK316" s="4"/>
      <c r="BL316" s="4"/>
      <c r="BM316" s="4"/>
      <c r="BN316" s="4"/>
      <c r="BO316" s="4"/>
      <c r="BP316" s="4"/>
      <c r="BQ316" s="4"/>
      <c r="BR316" s="4"/>
      <c r="BS316" s="4"/>
      <c r="BT316" s="4"/>
    </row>
    <row r="317" spans="1:72" s="72" customFormat="1" ht="16.5" hidden="1" customHeight="1">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s="5"/>
      <c r="AJ317" s="5"/>
      <c r="AK317" s="5"/>
      <c r="AL317" s="5"/>
      <c r="AM317" s="5"/>
      <c r="AN317" s="5"/>
      <c r="AO317" s="5"/>
      <c r="AP317" s="5"/>
      <c r="AQ317" s="5"/>
      <c r="AR317" s="5"/>
      <c r="AS317" s="5"/>
      <c r="AT317" s="5"/>
      <c r="AU317" s="5"/>
      <c r="AV317" s="5"/>
      <c r="AW317" s="5"/>
      <c r="AX317" s="5"/>
      <c r="AY317" s="5"/>
      <c r="AZ317" s="5"/>
      <c r="BA317" s="5"/>
      <c r="BB317" s="5"/>
      <c r="BC317" s="5"/>
      <c r="BD317" s="5"/>
      <c r="BE317" s="5"/>
      <c r="BF317" s="4"/>
      <c r="BG317" s="4"/>
      <c r="BH317" s="4"/>
      <c r="BI317" s="4"/>
      <c r="BJ317" s="4"/>
      <c r="BK317" s="4"/>
      <c r="BL317" s="4"/>
      <c r="BM317" s="4"/>
      <c r="BN317" s="4"/>
      <c r="BO317" s="4"/>
      <c r="BP317" s="4"/>
      <c r="BQ317" s="4"/>
      <c r="BR317" s="4"/>
      <c r="BS317" s="4"/>
      <c r="BT317" s="4"/>
    </row>
    <row r="318" spans="1:72" s="72" customFormat="1" ht="15.75" hidden="1" customHeight="1">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s="5"/>
      <c r="AJ318" s="5"/>
      <c r="AK318" s="5"/>
      <c r="AL318" s="5"/>
      <c r="AM318" s="5"/>
      <c r="AN318" s="5"/>
      <c r="AO318" s="5"/>
      <c r="AP318" s="5"/>
      <c r="AQ318" s="5"/>
      <c r="AR318" s="5"/>
      <c r="AS318" s="5"/>
      <c r="AT318" s="5"/>
      <c r="AU318" s="5"/>
      <c r="AV318" s="5"/>
      <c r="AW318" s="5"/>
      <c r="AX318" s="5"/>
      <c r="AY318" s="5"/>
      <c r="AZ318" s="5"/>
      <c r="BA318" s="5"/>
      <c r="BB318" s="5"/>
      <c r="BC318" s="5"/>
      <c r="BD318" s="5"/>
      <c r="BE318" s="5"/>
      <c r="BF318" s="4"/>
      <c r="BG318" s="4"/>
      <c r="BH318" s="4"/>
      <c r="BI318" s="4"/>
      <c r="BJ318" s="4"/>
      <c r="BK318" s="4"/>
      <c r="BL318" s="4"/>
      <c r="BM318" s="4"/>
      <c r="BN318" s="4"/>
      <c r="BO318" s="4"/>
      <c r="BP318" s="4"/>
      <c r="BQ318" s="4"/>
      <c r="BR318" s="4"/>
      <c r="BS318" s="4"/>
      <c r="BT318" s="4"/>
    </row>
    <row r="319" spans="1:72" s="72" customFormat="1" ht="16.5" hidden="1" customHeight="1">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s="5"/>
      <c r="AJ319" s="5"/>
      <c r="AK319" s="5"/>
      <c r="AL319" s="5"/>
      <c r="AM319" s="5"/>
      <c r="AN319" s="5"/>
      <c r="AO319" s="5"/>
      <c r="AP319" s="5"/>
      <c r="AQ319" s="5"/>
      <c r="AR319" s="5"/>
      <c r="AS319" s="5"/>
      <c r="AT319" s="5"/>
      <c r="AU319" s="5"/>
      <c r="AV319" s="5"/>
      <c r="AW319" s="5"/>
      <c r="AX319" s="5"/>
      <c r="AY319" s="5"/>
      <c r="AZ319" s="5"/>
      <c r="BA319" s="5"/>
      <c r="BB319" s="5"/>
      <c r="BC319" s="5"/>
      <c r="BD319" s="5"/>
      <c r="BE319" s="5"/>
      <c r="BF319" s="4"/>
      <c r="BG319" s="4"/>
      <c r="BH319" s="4"/>
      <c r="BI319" s="4"/>
      <c r="BJ319" s="4"/>
      <c r="BK319" s="4"/>
      <c r="BL319" s="4"/>
      <c r="BM319" s="4"/>
      <c r="BN319" s="4"/>
      <c r="BO319" s="4"/>
      <c r="BP319" s="4"/>
      <c r="BQ319" s="4"/>
      <c r="BR319" s="4"/>
      <c r="BS319" s="4"/>
      <c r="BT319" s="4"/>
    </row>
    <row r="320" spans="1:72" s="72" customFormat="1" ht="16.5" hidden="1" customHeight="1">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s="5"/>
      <c r="AJ320" s="5"/>
      <c r="AK320" s="5"/>
      <c r="AL320" s="5"/>
      <c r="AM320" s="5"/>
      <c r="AN320" s="5"/>
      <c r="AO320" s="5"/>
      <c r="AP320" s="5"/>
      <c r="AQ320" s="5"/>
      <c r="AR320" s="5"/>
      <c r="AS320" s="5"/>
      <c r="AT320" s="5"/>
      <c r="AU320" s="5"/>
      <c r="AV320" s="5"/>
      <c r="AW320" s="5"/>
      <c r="AX320" s="5"/>
      <c r="AY320" s="5"/>
      <c r="AZ320" s="5"/>
      <c r="BA320" s="5"/>
      <c r="BB320" s="5"/>
      <c r="BC320" s="5"/>
      <c r="BD320" s="5"/>
      <c r="BE320" s="5"/>
      <c r="BF320" s="4"/>
      <c r="BG320" s="4"/>
      <c r="BH320" s="4"/>
      <c r="BI320" s="4"/>
      <c r="BJ320" s="4"/>
      <c r="BK320" s="4"/>
      <c r="BL320" s="4"/>
      <c r="BM320" s="4"/>
      <c r="BN320" s="4"/>
      <c r="BO320" s="4"/>
      <c r="BP320" s="4"/>
      <c r="BQ320" s="4"/>
      <c r="BR320" s="4"/>
      <c r="BS320" s="4"/>
      <c r="BT320" s="4"/>
    </row>
    <row r="321" spans="1:72" s="72" customFormat="1" ht="15.75" hidden="1" customHeight="1">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s="5"/>
      <c r="AJ321" s="5"/>
      <c r="AK321" s="5"/>
      <c r="AL321" s="5"/>
      <c r="AM321" s="5"/>
      <c r="AN321" s="5"/>
      <c r="AO321" s="5"/>
      <c r="AP321" s="5"/>
      <c r="AQ321" s="5"/>
      <c r="AR321" s="5"/>
      <c r="AS321" s="5"/>
      <c r="AT321" s="5"/>
      <c r="AU321" s="5"/>
      <c r="AV321" s="5"/>
      <c r="AW321" s="5"/>
      <c r="AX321" s="5"/>
      <c r="AY321" s="5"/>
      <c r="AZ321" s="5"/>
      <c r="BA321" s="5"/>
      <c r="BB321" s="5"/>
      <c r="BC321" s="5"/>
      <c r="BD321" s="5"/>
      <c r="BE321" s="5"/>
      <c r="BF321" s="4"/>
      <c r="BG321" s="4"/>
      <c r="BH321" s="4"/>
      <c r="BI321" s="4"/>
      <c r="BJ321" s="4"/>
      <c r="BK321" s="4"/>
      <c r="BL321" s="4"/>
      <c r="BM321" s="4"/>
      <c r="BN321" s="4"/>
      <c r="BO321" s="4"/>
      <c r="BP321" s="4"/>
      <c r="BQ321" s="4"/>
      <c r="BR321" s="4"/>
      <c r="BS321" s="4"/>
      <c r="BT321" s="4"/>
    </row>
    <row r="322" spans="1:72" s="72" customFormat="1" ht="15.75" hidden="1" customHeight="1">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s="5"/>
      <c r="AJ322" s="5"/>
      <c r="AK322" s="5"/>
      <c r="AL322" s="5"/>
      <c r="AM322" s="5"/>
      <c r="AN322" s="5"/>
      <c r="AO322" s="5"/>
      <c r="AP322" s="5"/>
      <c r="AQ322" s="5"/>
      <c r="AR322" s="5"/>
      <c r="AS322" s="5"/>
      <c r="AT322" s="5"/>
      <c r="AU322" s="5"/>
      <c r="AV322" s="5"/>
      <c r="AW322" s="5"/>
      <c r="AX322" s="5"/>
      <c r="AY322" s="5"/>
      <c r="AZ322" s="5"/>
      <c r="BA322" s="5"/>
      <c r="BB322" s="5"/>
      <c r="BC322" s="5"/>
      <c r="BD322" s="5"/>
      <c r="BE322" s="5"/>
      <c r="BF322" s="4"/>
      <c r="BG322" s="4"/>
      <c r="BH322" s="4"/>
      <c r="BI322" s="4"/>
      <c r="BJ322" s="4"/>
      <c r="BK322" s="4"/>
      <c r="BL322" s="4"/>
      <c r="BM322" s="4"/>
      <c r="BN322" s="4"/>
      <c r="BO322" s="4"/>
      <c r="BP322" s="4"/>
      <c r="BQ322" s="4"/>
      <c r="BR322" s="4"/>
      <c r="BS322" s="4"/>
      <c r="BT322" s="4"/>
    </row>
    <row r="323" spans="1:72" s="72" customFormat="1" ht="16.5" hidden="1" customHeight="1">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s="5"/>
      <c r="AJ323" s="5"/>
      <c r="AK323" s="5"/>
      <c r="AL323" s="5"/>
      <c r="AM323" s="5"/>
      <c r="AN323" s="5"/>
      <c r="AO323" s="5"/>
      <c r="AP323" s="5"/>
      <c r="AQ323" s="5"/>
      <c r="AR323" s="5"/>
      <c r="AS323" s="5"/>
      <c r="AT323" s="5"/>
      <c r="AU323" s="5"/>
      <c r="AV323" s="5"/>
      <c r="AW323" s="5"/>
      <c r="AX323" s="5"/>
      <c r="AY323" s="5"/>
      <c r="AZ323" s="5"/>
      <c r="BA323" s="5"/>
      <c r="BB323" s="5"/>
      <c r="BC323" s="5"/>
      <c r="BD323" s="5"/>
      <c r="BE323" s="5"/>
      <c r="BF323" s="4"/>
      <c r="BG323" s="4"/>
      <c r="BH323" s="4"/>
      <c r="BI323" s="4"/>
      <c r="BJ323" s="4"/>
      <c r="BK323" s="4"/>
      <c r="BL323" s="4"/>
      <c r="BM323" s="4"/>
      <c r="BN323" s="4"/>
      <c r="BO323" s="4"/>
      <c r="BP323" s="4"/>
      <c r="BQ323" s="4"/>
      <c r="BR323" s="4"/>
      <c r="BS323" s="4"/>
      <c r="BT323" s="4"/>
    </row>
    <row r="324" spans="1:72" s="72" customFormat="1" ht="16.5" hidden="1" customHeight="1">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s="5"/>
      <c r="AJ324" s="5"/>
      <c r="AK324" s="5"/>
      <c r="AL324" s="5"/>
      <c r="AM324" s="5"/>
      <c r="AN324" s="5"/>
      <c r="AO324" s="5"/>
      <c r="AP324" s="5"/>
      <c r="AQ324" s="5"/>
      <c r="AR324" s="5"/>
      <c r="AS324" s="5"/>
      <c r="AT324" s="5"/>
      <c r="AU324" s="5"/>
      <c r="AV324" s="5"/>
      <c r="AW324" s="5"/>
      <c r="AX324" s="5"/>
      <c r="AY324" s="5"/>
      <c r="AZ324" s="5"/>
      <c r="BA324" s="5"/>
      <c r="BB324" s="5"/>
      <c r="BC324" s="5"/>
      <c r="BD324" s="5"/>
      <c r="BE324" s="5"/>
      <c r="BF324" s="4"/>
      <c r="BG324" s="4"/>
      <c r="BH324" s="4"/>
      <c r="BI324" s="4"/>
      <c r="BJ324" s="4"/>
      <c r="BK324" s="4"/>
      <c r="BL324" s="4"/>
      <c r="BM324" s="4"/>
      <c r="BN324" s="4"/>
      <c r="BO324" s="4"/>
      <c r="BP324" s="4"/>
      <c r="BQ324" s="4"/>
      <c r="BR324" s="4"/>
      <c r="BS324" s="4"/>
      <c r="BT324" s="4"/>
    </row>
    <row r="325" spans="1:72" s="72" customFormat="1" ht="63.75" hidden="1" customHeight="1">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s="5"/>
      <c r="AJ325" s="5"/>
      <c r="AK325" s="5"/>
      <c r="AL325" s="5"/>
      <c r="AM325" s="5"/>
      <c r="AN325" s="5"/>
      <c r="AO325" s="5"/>
      <c r="AP325" s="5"/>
      <c r="AQ325" s="5"/>
      <c r="AR325" s="5"/>
      <c r="AS325" s="5"/>
      <c r="AT325" s="5"/>
      <c r="AU325" s="5"/>
      <c r="AV325" s="5"/>
      <c r="AW325" s="5"/>
      <c r="AX325" s="5"/>
      <c r="AY325" s="5"/>
      <c r="AZ325" s="5"/>
      <c r="BA325" s="5"/>
      <c r="BB325" s="5"/>
      <c r="BC325" s="5"/>
      <c r="BD325" s="5"/>
      <c r="BE325" s="5"/>
      <c r="BF325" s="4"/>
      <c r="BG325" s="4"/>
      <c r="BH325" s="4"/>
      <c r="BI325" s="4"/>
      <c r="BJ325" s="4"/>
      <c r="BK325" s="4"/>
      <c r="BL325" s="4"/>
      <c r="BM325" s="4"/>
      <c r="BN325" s="4"/>
      <c r="BO325" s="4"/>
      <c r="BP325" s="4"/>
      <c r="BQ325" s="4"/>
      <c r="BR325" s="4"/>
      <c r="BS325" s="4"/>
      <c r="BT325" s="4"/>
    </row>
    <row r="326" spans="1:72" s="72" customFormat="1" ht="15.75" hidden="1" customHeight="1">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s="5"/>
      <c r="AJ326" s="5"/>
      <c r="AK326" s="5"/>
      <c r="AL326" s="5"/>
      <c r="AM326" s="5"/>
      <c r="AN326" s="5"/>
      <c r="AO326" s="5"/>
      <c r="AP326" s="5"/>
      <c r="AQ326" s="5"/>
      <c r="AR326" s="5"/>
      <c r="AS326" s="5"/>
      <c r="AT326" s="5"/>
      <c r="AU326" s="5"/>
      <c r="AV326" s="5"/>
      <c r="AW326" s="5"/>
      <c r="AX326" s="5"/>
      <c r="AY326" s="5"/>
      <c r="AZ326" s="5"/>
      <c r="BA326" s="5"/>
      <c r="BB326" s="5"/>
      <c r="BC326" s="5"/>
      <c r="BD326" s="5"/>
      <c r="BE326" s="5"/>
      <c r="BF326" s="4"/>
      <c r="BG326" s="4"/>
      <c r="BH326" s="4"/>
      <c r="BI326" s="4"/>
      <c r="BJ326" s="4"/>
      <c r="BK326" s="4"/>
      <c r="BL326" s="4"/>
      <c r="BM326" s="4"/>
      <c r="BN326" s="4"/>
      <c r="BO326" s="4"/>
      <c r="BP326" s="4"/>
      <c r="BQ326" s="4"/>
      <c r="BR326" s="4"/>
      <c r="BS326" s="4"/>
      <c r="BT326" s="4"/>
    </row>
    <row r="327" spans="1:72" s="72" customFormat="1" ht="25.5" hidden="1" customHeight="1">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s="5"/>
      <c r="AJ327" s="5"/>
      <c r="AK327" s="5"/>
      <c r="AL327" s="5"/>
      <c r="AM327" s="5"/>
      <c r="AN327" s="5"/>
      <c r="AO327" s="5"/>
      <c r="AP327" s="5"/>
      <c r="AQ327" s="5"/>
      <c r="AR327" s="5"/>
      <c r="AS327" s="5"/>
      <c r="AT327" s="5"/>
      <c r="AU327" s="5"/>
      <c r="AV327" s="5"/>
      <c r="AW327" s="5"/>
      <c r="AX327" s="5"/>
      <c r="AY327" s="5"/>
      <c r="AZ327" s="5"/>
      <c r="BA327" s="5"/>
      <c r="BB327" s="5"/>
      <c r="BC327" s="5"/>
      <c r="BD327" s="5"/>
      <c r="BE327" s="5"/>
      <c r="BF327" s="4"/>
      <c r="BG327" s="4"/>
      <c r="BH327" s="4"/>
      <c r="BI327" s="4"/>
      <c r="BJ327" s="4"/>
      <c r="BK327" s="4"/>
      <c r="BL327" s="4"/>
      <c r="BM327" s="4"/>
      <c r="BN327" s="4"/>
      <c r="BO327" s="4"/>
      <c r="BP327" s="4"/>
      <c r="BQ327" s="4"/>
      <c r="BR327" s="4"/>
      <c r="BS327" s="4"/>
      <c r="BT327" s="4"/>
    </row>
    <row r="328" spans="1:72" s="72" customFormat="1" ht="16.5" hidden="1" customHeight="1">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s="5"/>
      <c r="AJ328" s="5"/>
      <c r="AK328" s="5"/>
      <c r="AL328" s="5"/>
      <c r="AM328" s="5"/>
      <c r="AN328" s="5"/>
      <c r="AO328" s="5"/>
      <c r="AP328" s="5"/>
      <c r="AQ328" s="5"/>
      <c r="AR328" s="5"/>
      <c r="AS328" s="5"/>
      <c r="AT328" s="5"/>
      <c r="AU328" s="5"/>
      <c r="AV328" s="5"/>
      <c r="AW328" s="5"/>
      <c r="AX328" s="5"/>
      <c r="AY328" s="5"/>
      <c r="AZ328" s="5"/>
      <c r="BA328" s="5"/>
      <c r="BB328" s="5"/>
      <c r="BC328" s="5"/>
      <c r="BD328" s="5"/>
      <c r="BE328" s="5"/>
      <c r="BF328" s="4"/>
      <c r="BG328" s="4"/>
      <c r="BH328" s="4"/>
      <c r="BI328" s="4"/>
      <c r="BJ328" s="4"/>
      <c r="BK328" s="4"/>
      <c r="BL328" s="4"/>
      <c r="BM328" s="4"/>
      <c r="BN328" s="4"/>
      <c r="BO328" s="4"/>
      <c r="BP328" s="4"/>
      <c r="BQ328" s="4"/>
      <c r="BR328" s="4"/>
      <c r="BS328" s="4"/>
      <c r="BT328" s="4"/>
    </row>
    <row r="329" spans="1:72" s="72" customFormat="1" ht="16.5" hidden="1" customHeight="1">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s="5"/>
      <c r="AJ329" s="5"/>
      <c r="AK329" s="5"/>
      <c r="AL329" s="5"/>
      <c r="AM329" s="5"/>
      <c r="AN329" s="5"/>
      <c r="AO329" s="5"/>
      <c r="AP329" s="5"/>
      <c r="AQ329" s="5"/>
      <c r="AR329" s="5"/>
      <c r="AS329" s="5"/>
      <c r="AT329" s="5"/>
      <c r="AU329" s="5"/>
      <c r="AV329" s="5"/>
      <c r="AW329" s="5"/>
      <c r="AX329" s="5"/>
      <c r="AY329" s="5"/>
      <c r="AZ329" s="5"/>
      <c r="BA329" s="5"/>
      <c r="BB329" s="5"/>
      <c r="BC329" s="5"/>
      <c r="BD329" s="5"/>
      <c r="BE329" s="5"/>
      <c r="BF329" s="4"/>
      <c r="BG329" s="4"/>
      <c r="BH329" s="4"/>
      <c r="BI329" s="4"/>
      <c r="BJ329" s="4"/>
      <c r="BK329" s="4"/>
      <c r="BL329" s="4"/>
      <c r="BM329" s="4"/>
      <c r="BN329" s="4"/>
      <c r="BO329" s="4"/>
      <c r="BP329" s="4"/>
      <c r="BQ329" s="4"/>
      <c r="BR329" s="4"/>
      <c r="BS329" s="4"/>
      <c r="BT329" s="4"/>
    </row>
    <row r="330" spans="1:72" s="72" customFormat="1" ht="15.75" hidden="1" customHeight="1">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s="5"/>
      <c r="AJ330" s="5"/>
      <c r="AK330" s="5"/>
      <c r="AL330" s="5"/>
      <c r="AM330" s="5"/>
      <c r="AN330" s="5"/>
      <c r="AO330" s="5"/>
      <c r="AP330" s="5"/>
      <c r="AQ330" s="5"/>
      <c r="AR330" s="5"/>
      <c r="AS330" s="5"/>
      <c r="AT330" s="5"/>
      <c r="AU330" s="5"/>
      <c r="AV330" s="5"/>
      <c r="AW330" s="5"/>
      <c r="AX330" s="5"/>
      <c r="AY330" s="5"/>
      <c r="AZ330" s="5"/>
      <c r="BA330" s="5"/>
      <c r="BB330" s="5"/>
      <c r="BC330" s="5"/>
      <c r="BD330" s="5"/>
      <c r="BE330" s="5"/>
      <c r="BF330" s="4"/>
      <c r="BG330" s="4"/>
      <c r="BH330" s="4"/>
      <c r="BI330" s="4"/>
      <c r="BJ330" s="4"/>
      <c r="BK330" s="4"/>
      <c r="BL330" s="4"/>
      <c r="BM330" s="4"/>
      <c r="BN330" s="4"/>
      <c r="BO330" s="4"/>
      <c r="BP330" s="4"/>
      <c r="BQ330" s="4"/>
      <c r="BR330" s="4"/>
      <c r="BS330" s="4"/>
      <c r="BT330" s="4"/>
    </row>
    <row r="331" spans="1:72" s="72" customFormat="1" ht="16.5" hidden="1" customHeight="1">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s="5"/>
      <c r="AJ331" s="5"/>
      <c r="AK331" s="5"/>
      <c r="AL331" s="5"/>
      <c r="AM331" s="5"/>
      <c r="AN331" s="5"/>
      <c r="AO331" s="5"/>
      <c r="AP331" s="5"/>
      <c r="AQ331" s="5"/>
      <c r="AR331" s="5"/>
      <c r="AS331" s="5"/>
      <c r="AT331" s="5"/>
      <c r="AU331" s="5"/>
      <c r="AV331" s="5"/>
      <c r="AW331" s="5"/>
      <c r="AX331" s="5"/>
      <c r="AY331" s="5"/>
      <c r="AZ331" s="5"/>
      <c r="BA331" s="5"/>
      <c r="BB331" s="5"/>
      <c r="BC331" s="5"/>
      <c r="BD331" s="5"/>
      <c r="BE331" s="5"/>
      <c r="BF331" s="4"/>
      <c r="BG331" s="4"/>
      <c r="BH331" s="4"/>
      <c r="BI331" s="4"/>
      <c r="BJ331" s="4"/>
      <c r="BK331" s="4"/>
      <c r="BL331" s="4"/>
      <c r="BM331" s="4"/>
      <c r="BN331" s="4"/>
      <c r="BO331" s="4"/>
      <c r="BP331" s="4"/>
      <c r="BQ331" s="4"/>
      <c r="BR331" s="4"/>
      <c r="BS331" s="4"/>
      <c r="BT331" s="4"/>
    </row>
    <row r="332" spans="1:72" s="72" customFormat="1" ht="16.5" hidden="1" customHeight="1">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s="5"/>
      <c r="AJ332" s="5"/>
      <c r="AK332" s="5"/>
      <c r="AL332" s="5"/>
      <c r="AM332" s="5"/>
      <c r="AN332" s="5"/>
      <c r="AO332" s="5"/>
      <c r="AP332" s="5"/>
      <c r="AQ332" s="5"/>
      <c r="AR332" s="5"/>
      <c r="AS332" s="5"/>
      <c r="AT332" s="5"/>
      <c r="AU332" s="5"/>
      <c r="AV332" s="5"/>
      <c r="AW332" s="5"/>
      <c r="AX332" s="5"/>
      <c r="AY332" s="5"/>
      <c r="AZ332" s="5"/>
      <c r="BA332" s="5"/>
      <c r="BB332" s="5"/>
      <c r="BC332" s="5"/>
      <c r="BD332" s="5"/>
      <c r="BE332" s="5"/>
      <c r="BF332" s="4"/>
      <c r="BG332" s="4"/>
      <c r="BH332" s="4"/>
      <c r="BI332" s="4"/>
      <c r="BJ332" s="4"/>
      <c r="BK332" s="4"/>
      <c r="BL332" s="4"/>
      <c r="BM332" s="4"/>
      <c r="BN332" s="4"/>
      <c r="BO332" s="4"/>
      <c r="BP332" s="4"/>
      <c r="BQ332" s="4"/>
      <c r="BR332" s="4"/>
      <c r="BS332" s="4"/>
      <c r="BT332" s="4"/>
    </row>
    <row r="333" spans="1:72" s="72" customFormat="1" ht="15.75" hidden="1" customHeight="1">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s="5"/>
      <c r="AJ333" s="5"/>
      <c r="AK333" s="5"/>
      <c r="AL333" s="5"/>
      <c r="AM333" s="5"/>
      <c r="AN333" s="5"/>
      <c r="AO333" s="5"/>
      <c r="AP333" s="5"/>
      <c r="AQ333" s="5"/>
      <c r="AR333" s="5"/>
      <c r="AS333" s="5"/>
      <c r="AT333" s="5"/>
      <c r="AU333" s="5"/>
      <c r="AV333" s="5"/>
      <c r="AW333" s="5"/>
      <c r="AX333" s="5"/>
      <c r="AY333" s="5"/>
      <c r="AZ333" s="5"/>
      <c r="BA333" s="5"/>
      <c r="BB333" s="5"/>
      <c r="BC333" s="5"/>
      <c r="BD333" s="5"/>
      <c r="BE333" s="5"/>
      <c r="BF333" s="4"/>
      <c r="BG333" s="4"/>
      <c r="BH333" s="4"/>
      <c r="BI333" s="4"/>
      <c r="BJ333" s="4"/>
      <c r="BK333" s="4"/>
      <c r="BL333" s="4"/>
      <c r="BM333" s="4"/>
      <c r="BN333" s="4"/>
      <c r="BO333" s="4"/>
      <c r="BP333" s="4"/>
      <c r="BQ333" s="4"/>
      <c r="BR333" s="4"/>
      <c r="BS333" s="4"/>
      <c r="BT333" s="4"/>
    </row>
    <row r="334" spans="1:72" s="72" customFormat="1" ht="15.75" hidden="1" customHeight="1">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s="5"/>
      <c r="AJ334" s="5"/>
      <c r="AK334" s="5"/>
      <c r="AL334" s="5"/>
      <c r="AM334" s="5"/>
      <c r="AN334" s="5"/>
      <c r="AO334" s="5"/>
      <c r="AP334" s="5"/>
      <c r="AQ334" s="5"/>
      <c r="AR334" s="5"/>
      <c r="AS334" s="5"/>
      <c r="AT334" s="5"/>
      <c r="AU334" s="5"/>
      <c r="AV334" s="5"/>
      <c r="AW334" s="5"/>
      <c r="AX334" s="5"/>
      <c r="AY334" s="5"/>
      <c r="AZ334" s="5"/>
      <c r="BA334" s="5"/>
      <c r="BB334" s="5"/>
      <c r="BC334" s="5"/>
      <c r="BD334" s="5"/>
      <c r="BE334" s="5"/>
      <c r="BF334" s="4"/>
      <c r="BG334" s="4"/>
      <c r="BH334" s="4"/>
      <c r="BI334" s="4"/>
      <c r="BJ334" s="4"/>
      <c r="BK334" s="4"/>
      <c r="BL334" s="4"/>
      <c r="BM334" s="4"/>
      <c r="BN334" s="4"/>
      <c r="BO334" s="4"/>
      <c r="BP334" s="4"/>
      <c r="BQ334" s="4"/>
      <c r="BR334" s="4"/>
      <c r="BS334" s="4"/>
      <c r="BT334" s="4"/>
    </row>
    <row r="335" spans="1:72" s="72" customFormat="1" ht="16.5" hidden="1" customHeight="1">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s="5"/>
      <c r="AJ335" s="5"/>
      <c r="AK335" s="5"/>
      <c r="AL335" s="5"/>
      <c r="AM335" s="5"/>
      <c r="AN335" s="5"/>
      <c r="AO335" s="5"/>
      <c r="AP335" s="5"/>
      <c r="AQ335" s="5"/>
      <c r="AR335" s="5"/>
      <c r="AS335" s="5"/>
      <c r="AT335" s="5"/>
      <c r="AU335" s="5"/>
      <c r="AV335" s="5"/>
      <c r="AW335" s="5"/>
      <c r="AX335" s="5"/>
      <c r="AY335" s="5"/>
      <c r="AZ335" s="5"/>
      <c r="BA335" s="5"/>
      <c r="BB335" s="5"/>
      <c r="BC335" s="5"/>
      <c r="BD335" s="5"/>
      <c r="BE335" s="5"/>
      <c r="BF335" s="4"/>
      <c r="BG335" s="4"/>
      <c r="BH335" s="4"/>
      <c r="BI335" s="4"/>
      <c r="BJ335" s="4"/>
      <c r="BK335" s="4"/>
      <c r="BL335" s="4"/>
      <c r="BM335" s="4"/>
      <c r="BN335" s="4"/>
      <c r="BO335" s="4"/>
      <c r="BP335" s="4"/>
      <c r="BQ335" s="4"/>
      <c r="BR335" s="4"/>
      <c r="BS335" s="4"/>
      <c r="BT335" s="4"/>
    </row>
    <row r="336" spans="1:72" s="72" customFormat="1" ht="16.5" hidden="1" customHeight="1">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s="5"/>
      <c r="AJ336" s="5"/>
      <c r="AK336" s="5"/>
      <c r="AL336" s="5"/>
      <c r="AM336" s="5"/>
      <c r="AN336" s="5"/>
      <c r="AO336" s="5"/>
      <c r="AP336" s="5"/>
      <c r="AQ336" s="5"/>
      <c r="AR336" s="5"/>
      <c r="AS336" s="5"/>
      <c r="AT336" s="5"/>
      <c r="AU336" s="5"/>
      <c r="AV336" s="5"/>
      <c r="AW336" s="5"/>
      <c r="AX336" s="5"/>
      <c r="AY336" s="5"/>
      <c r="AZ336" s="5"/>
      <c r="BA336" s="5"/>
      <c r="BB336" s="5"/>
      <c r="BC336" s="5"/>
      <c r="BD336" s="5"/>
      <c r="BE336" s="5"/>
      <c r="BF336" s="4"/>
      <c r="BG336" s="4"/>
      <c r="BH336" s="4"/>
      <c r="BI336" s="4"/>
      <c r="BJ336" s="4"/>
      <c r="BK336" s="4"/>
      <c r="BL336" s="4"/>
      <c r="BM336" s="4"/>
      <c r="BN336" s="4"/>
      <c r="BO336" s="4"/>
      <c r="BP336" s="4"/>
      <c r="BQ336" s="4"/>
      <c r="BR336" s="4"/>
      <c r="BS336" s="4"/>
      <c r="BT336" s="4"/>
    </row>
    <row r="337" spans="1:72" s="72" customFormat="1" ht="63.75" hidden="1" customHeight="1">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s="5"/>
      <c r="AJ337" s="5"/>
      <c r="AK337" s="5"/>
      <c r="AL337" s="5"/>
      <c r="AM337" s="5"/>
      <c r="AN337" s="5"/>
      <c r="AO337" s="5"/>
      <c r="AP337" s="5"/>
      <c r="AQ337" s="5"/>
      <c r="AR337" s="5"/>
      <c r="AS337" s="5"/>
      <c r="AT337" s="5"/>
      <c r="AU337" s="5"/>
      <c r="AV337" s="5"/>
      <c r="AW337" s="5"/>
      <c r="AX337" s="5"/>
      <c r="AY337" s="5"/>
      <c r="AZ337" s="5"/>
      <c r="BA337" s="5"/>
      <c r="BB337" s="5"/>
      <c r="BC337" s="5"/>
      <c r="BD337" s="5"/>
      <c r="BE337" s="5"/>
      <c r="BF337" s="4"/>
      <c r="BG337" s="4"/>
      <c r="BH337" s="4"/>
      <c r="BI337" s="4"/>
      <c r="BJ337" s="4"/>
      <c r="BK337" s="4"/>
      <c r="BL337" s="4"/>
      <c r="BM337" s="4"/>
      <c r="BN337" s="4"/>
      <c r="BO337" s="4"/>
      <c r="BP337" s="4"/>
      <c r="BQ337" s="4"/>
      <c r="BR337" s="4"/>
      <c r="BS337" s="4"/>
      <c r="BT337" s="4"/>
    </row>
    <row r="338" spans="1:72" s="72" customFormat="1" ht="15.75" hidden="1" customHeight="1">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s="5"/>
      <c r="AJ338" s="5"/>
      <c r="AK338" s="5"/>
      <c r="AL338" s="5"/>
      <c r="AM338" s="5"/>
      <c r="AN338" s="5"/>
      <c r="AO338" s="5"/>
      <c r="AP338" s="5"/>
      <c r="AQ338" s="5"/>
      <c r="AR338" s="5"/>
      <c r="AS338" s="5"/>
      <c r="AT338" s="5"/>
      <c r="AU338" s="5"/>
      <c r="AV338" s="5"/>
      <c r="AW338" s="5"/>
      <c r="AX338" s="5"/>
      <c r="AY338" s="5"/>
      <c r="AZ338" s="5"/>
      <c r="BA338" s="5"/>
      <c r="BB338" s="5"/>
      <c r="BC338" s="5"/>
      <c r="BD338" s="5"/>
      <c r="BE338" s="5"/>
      <c r="BF338" s="4"/>
      <c r="BG338" s="4"/>
      <c r="BH338" s="4"/>
      <c r="BI338" s="4"/>
      <c r="BJ338" s="4"/>
      <c r="BK338" s="4"/>
      <c r="BL338" s="4"/>
      <c r="BM338" s="4"/>
      <c r="BN338" s="4"/>
      <c r="BO338" s="4"/>
      <c r="BP338" s="4"/>
      <c r="BQ338" s="4"/>
      <c r="BR338" s="4"/>
      <c r="BS338" s="4"/>
      <c r="BT338" s="4"/>
    </row>
    <row r="339" spans="1:72" s="72" customFormat="1" ht="25.5" hidden="1" customHeight="1">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s="5"/>
      <c r="AJ339" s="5"/>
      <c r="AK339" s="5"/>
      <c r="AL339" s="5"/>
      <c r="AM339" s="5"/>
      <c r="AN339" s="5"/>
      <c r="AO339" s="5"/>
      <c r="AP339" s="5"/>
      <c r="AQ339" s="5"/>
      <c r="AR339" s="5"/>
      <c r="AS339" s="5"/>
      <c r="AT339" s="5"/>
      <c r="AU339" s="5"/>
      <c r="AV339" s="5"/>
      <c r="AW339" s="5"/>
      <c r="AX339" s="5"/>
      <c r="AY339" s="5"/>
      <c r="AZ339" s="5"/>
      <c r="BA339" s="5"/>
      <c r="BB339" s="5"/>
      <c r="BC339" s="5"/>
      <c r="BD339" s="5"/>
      <c r="BE339" s="5"/>
      <c r="BF339" s="4"/>
      <c r="BG339" s="4"/>
      <c r="BH339" s="4"/>
      <c r="BI339" s="4"/>
      <c r="BJ339" s="4"/>
      <c r="BK339" s="4"/>
      <c r="BL339" s="4"/>
      <c r="BM339" s="4"/>
      <c r="BN339" s="4"/>
      <c r="BO339" s="4"/>
      <c r="BP339" s="4"/>
      <c r="BQ339" s="4"/>
      <c r="BR339" s="4"/>
      <c r="BS339" s="4"/>
      <c r="BT339" s="4"/>
    </row>
    <row r="340" spans="1:72" s="72" customFormat="1" ht="16.5" hidden="1" customHeight="1">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s="5"/>
      <c r="AJ340" s="5"/>
      <c r="AK340" s="5"/>
      <c r="AL340" s="5"/>
      <c r="AM340" s="5"/>
      <c r="AN340" s="5"/>
      <c r="AO340" s="5"/>
      <c r="AP340" s="5"/>
      <c r="AQ340" s="5"/>
      <c r="AR340" s="5"/>
      <c r="AS340" s="5"/>
      <c r="AT340" s="5"/>
      <c r="AU340" s="5"/>
      <c r="AV340" s="5"/>
      <c r="AW340" s="5"/>
      <c r="AX340" s="5"/>
      <c r="AY340" s="5"/>
      <c r="AZ340" s="5"/>
      <c r="BA340" s="5"/>
      <c r="BB340" s="5"/>
      <c r="BC340" s="5"/>
      <c r="BD340" s="5"/>
      <c r="BE340" s="5"/>
      <c r="BF340" s="4"/>
      <c r="BG340" s="4"/>
      <c r="BH340" s="4"/>
      <c r="BI340" s="4"/>
      <c r="BJ340" s="4"/>
      <c r="BK340" s="4"/>
      <c r="BL340" s="4"/>
      <c r="BM340" s="4"/>
      <c r="BN340" s="4"/>
      <c r="BO340" s="4"/>
      <c r="BP340" s="4"/>
      <c r="BQ340" s="4"/>
      <c r="BR340" s="4"/>
      <c r="BS340" s="4"/>
      <c r="BT340" s="4"/>
    </row>
    <row r="341" spans="1:72" s="72" customFormat="1" ht="16.5" hidden="1" customHeight="1">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s="5"/>
      <c r="AJ341" s="5"/>
      <c r="AK341" s="5"/>
      <c r="AL341" s="5"/>
      <c r="AM341" s="5"/>
      <c r="AN341" s="5"/>
      <c r="AO341" s="5"/>
      <c r="AP341" s="5"/>
      <c r="AQ341" s="5"/>
      <c r="AR341" s="5"/>
      <c r="AS341" s="5"/>
      <c r="AT341" s="5"/>
      <c r="AU341" s="5"/>
      <c r="AV341" s="5"/>
      <c r="AW341" s="5"/>
      <c r="AX341" s="5"/>
      <c r="AY341" s="5"/>
      <c r="AZ341" s="5"/>
      <c r="BA341" s="5"/>
      <c r="BB341" s="5"/>
      <c r="BC341" s="5"/>
      <c r="BD341" s="5"/>
      <c r="BE341" s="5"/>
      <c r="BF341" s="4"/>
      <c r="BG341" s="4"/>
      <c r="BH341" s="4"/>
      <c r="BI341" s="4"/>
      <c r="BJ341" s="4"/>
      <c r="BK341" s="4"/>
      <c r="BL341" s="4"/>
      <c r="BM341" s="4"/>
      <c r="BN341" s="4"/>
      <c r="BO341" s="4"/>
      <c r="BP341" s="4"/>
      <c r="BQ341" s="4"/>
      <c r="BR341" s="4"/>
      <c r="BS341" s="4"/>
      <c r="BT341" s="4"/>
    </row>
    <row r="342" spans="1:72" s="72" customFormat="1" ht="15.75" hidden="1" customHeight="1">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s="5"/>
      <c r="AJ342" s="5"/>
      <c r="AK342" s="5"/>
      <c r="AL342" s="5"/>
      <c r="AM342" s="5"/>
      <c r="AN342" s="5"/>
      <c r="AO342" s="5"/>
      <c r="AP342" s="5"/>
      <c r="AQ342" s="5"/>
      <c r="AR342" s="5"/>
      <c r="AS342" s="5"/>
      <c r="AT342" s="5"/>
      <c r="AU342" s="5"/>
      <c r="AV342" s="5"/>
      <c r="AW342" s="5"/>
      <c r="AX342" s="5"/>
      <c r="AY342" s="5"/>
      <c r="AZ342" s="5"/>
      <c r="BA342" s="5"/>
      <c r="BB342" s="5"/>
      <c r="BC342" s="5"/>
      <c r="BD342" s="5"/>
      <c r="BE342" s="5"/>
      <c r="BF342" s="4"/>
      <c r="BG342" s="4"/>
      <c r="BH342" s="4"/>
      <c r="BI342" s="4"/>
      <c r="BJ342" s="4"/>
      <c r="BK342" s="4"/>
      <c r="BL342" s="4"/>
      <c r="BM342" s="4"/>
      <c r="BN342" s="4"/>
      <c r="BO342" s="4"/>
      <c r="BP342" s="4"/>
      <c r="BQ342" s="4"/>
      <c r="BR342" s="4"/>
      <c r="BS342" s="4"/>
      <c r="BT342" s="4"/>
    </row>
    <row r="343" spans="1:72" s="72" customFormat="1" ht="16.5" hidden="1" customHeight="1">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s="5"/>
      <c r="AJ343" s="5"/>
      <c r="AK343" s="5"/>
      <c r="AL343" s="5"/>
      <c r="AM343" s="5"/>
      <c r="AN343" s="5"/>
      <c r="AO343" s="5"/>
      <c r="AP343" s="5"/>
      <c r="AQ343" s="5"/>
      <c r="AR343" s="5"/>
      <c r="AS343" s="5"/>
      <c r="AT343" s="5"/>
      <c r="AU343" s="5"/>
      <c r="AV343" s="5"/>
      <c r="AW343" s="5"/>
      <c r="AX343" s="5"/>
      <c r="AY343" s="5"/>
      <c r="AZ343" s="5"/>
      <c r="BA343" s="5"/>
      <c r="BB343" s="5"/>
      <c r="BC343" s="5"/>
      <c r="BD343" s="5"/>
      <c r="BE343" s="5"/>
      <c r="BF343" s="4"/>
      <c r="BG343" s="4"/>
      <c r="BH343" s="4"/>
      <c r="BI343" s="4"/>
      <c r="BJ343" s="4"/>
      <c r="BK343" s="4"/>
      <c r="BL343" s="4"/>
      <c r="BM343" s="4"/>
      <c r="BN343" s="4"/>
      <c r="BO343" s="4"/>
      <c r="BP343" s="4"/>
      <c r="BQ343" s="4"/>
      <c r="BR343" s="4"/>
      <c r="BS343" s="4"/>
      <c r="BT343" s="4"/>
    </row>
    <row r="344" spans="1:72" s="72" customFormat="1" ht="16.5" hidden="1" customHeight="1">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s="5"/>
      <c r="AJ344" s="5"/>
      <c r="AK344" s="5"/>
      <c r="AL344" s="5"/>
      <c r="AM344" s="5"/>
      <c r="AN344" s="5"/>
      <c r="AO344" s="5"/>
      <c r="AP344" s="5"/>
      <c r="AQ344" s="5"/>
      <c r="AR344" s="5"/>
      <c r="AS344" s="5"/>
      <c r="AT344" s="5"/>
      <c r="AU344" s="5"/>
      <c r="AV344" s="5"/>
      <c r="AW344" s="5"/>
      <c r="AX344" s="5"/>
      <c r="AY344" s="5"/>
      <c r="AZ344" s="5"/>
      <c r="BA344" s="5"/>
      <c r="BB344" s="5"/>
      <c r="BC344" s="5"/>
      <c r="BD344" s="5"/>
      <c r="BE344" s="5"/>
      <c r="BF344" s="4"/>
      <c r="BG344" s="4"/>
      <c r="BH344" s="4"/>
      <c r="BI344" s="4"/>
      <c r="BJ344" s="4"/>
      <c r="BK344" s="4"/>
      <c r="BL344" s="4"/>
      <c r="BM344" s="4"/>
      <c r="BN344" s="4"/>
      <c r="BO344" s="4"/>
      <c r="BP344" s="4"/>
      <c r="BQ344" s="4"/>
      <c r="BR344" s="4"/>
      <c r="BS344" s="4"/>
      <c r="BT344" s="4"/>
    </row>
    <row r="345" spans="1:72" s="72" customFormat="1" ht="15.75" hidden="1" customHeight="1">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s="5"/>
      <c r="AJ345" s="5"/>
      <c r="AK345" s="5"/>
      <c r="AL345" s="5"/>
      <c r="AM345" s="5"/>
      <c r="AN345" s="5"/>
      <c r="AO345" s="5"/>
      <c r="AP345" s="5"/>
      <c r="AQ345" s="5"/>
      <c r="AR345" s="5"/>
      <c r="AS345" s="5"/>
      <c r="AT345" s="5"/>
      <c r="AU345" s="5"/>
      <c r="AV345" s="5"/>
      <c r="AW345" s="5"/>
      <c r="AX345" s="5"/>
      <c r="AY345" s="5"/>
      <c r="AZ345" s="5"/>
      <c r="BA345" s="5"/>
      <c r="BB345" s="5"/>
      <c r="BC345" s="5"/>
      <c r="BD345" s="5"/>
      <c r="BE345" s="5"/>
      <c r="BF345" s="4"/>
      <c r="BG345" s="4"/>
      <c r="BH345" s="4"/>
      <c r="BI345" s="4"/>
      <c r="BJ345" s="4"/>
      <c r="BK345" s="4"/>
      <c r="BL345" s="4"/>
      <c r="BM345" s="4"/>
      <c r="BN345" s="4"/>
      <c r="BO345" s="4"/>
      <c r="BP345" s="4"/>
      <c r="BQ345" s="4"/>
      <c r="BR345" s="4"/>
      <c r="BS345" s="4"/>
      <c r="BT345" s="4"/>
    </row>
    <row r="346" spans="1:72" s="72" customFormat="1" ht="15.75" hidden="1" customHeight="1">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s="5"/>
      <c r="AJ346" s="5"/>
      <c r="AK346" s="5"/>
      <c r="AL346" s="5"/>
      <c r="AM346" s="5"/>
      <c r="AN346" s="5"/>
      <c r="AO346" s="5"/>
      <c r="AP346" s="5"/>
      <c r="AQ346" s="5"/>
      <c r="AR346" s="5"/>
      <c r="AS346" s="5"/>
      <c r="AT346" s="5"/>
      <c r="AU346" s="5"/>
      <c r="AV346" s="5"/>
      <c r="AW346" s="5"/>
      <c r="AX346" s="5"/>
      <c r="AY346" s="5"/>
      <c r="AZ346" s="5"/>
      <c r="BA346" s="5"/>
      <c r="BB346" s="5"/>
      <c r="BC346" s="5"/>
      <c r="BD346" s="5"/>
      <c r="BE346" s="5"/>
      <c r="BF346" s="4"/>
      <c r="BG346" s="4"/>
      <c r="BH346" s="4"/>
      <c r="BI346" s="4"/>
      <c r="BJ346" s="4"/>
      <c r="BK346" s="4"/>
      <c r="BL346" s="4"/>
      <c r="BM346" s="4"/>
      <c r="BN346" s="4"/>
      <c r="BO346" s="4"/>
      <c r="BP346" s="4"/>
      <c r="BQ346" s="4"/>
      <c r="BR346" s="4"/>
      <c r="BS346" s="4"/>
      <c r="BT346" s="4"/>
    </row>
    <row r="347" spans="1:72" s="72" customFormat="1" ht="16.5" hidden="1" customHeight="1">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s="5"/>
      <c r="AJ347" s="5"/>
      <c r="AK347" s="5"/>
      <c r="AL347" s="5"/>
      <c r="AM347" s="5"/>
      <c r="AN347" s="5"/>
      <c r="AO347" s="5"/>
      <c r="AP347" s="5"/>
      <c r="AQ347" s="5"/>
      <c r="AR347" s="5"/>
      <c r="AS347" s="5"/>
      <c r="AT347" s="5"/>
      <c r="AU347" s="5"/>
      <c r="AV347" s="5"/>
      <c r="AW347" s="5"/>
      <c r="AX347" s="5"/>
      <c r="AY347" s="5"/>
      <c r="AZ347" s="5"/>
      <c r="BA347" s="5"/>
      <c r="BB347" s="5"/>
      <c r="BC347" s="5"/>
      <c r="BD347" s="5"/>
      <c r="BE347" s="5"/>
      <c r="BF347" s="4"/>
      <c r="BG347" s="4"/>
      <c r="BH347" s="4"/>
      <c r="BI347" s="4"/>
      <c r="BJ347" s="4"/>
      <c r="BK347" s="4"/>
      <c r="BL347" s="4"/>
      <c r="BM347" s="4"/>
      <c r="BN347" s="4"/>
      <c r="BO347" s="4"/>
      <c r="BP347" s="4"/>
      <c r="BQ347" s="4"/>
      <c r="BR347" s="4"/>
      <c r="BS347" s="4"/>
      <c r="BT347" s="4"/>
    </row>
    <row r="348" spans="1:72" s="72" customFormat="1" ht="16.5" hidden="1" customHeight="1">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s="5"/>
      <c r="AJ348" s="5"/>
      <c r="AK348" s="5"/>
      <c r="AL348" s="5"/>
      <c r="AM348" s="5"/>
      <c r="AN348" s="5"/>
      <c r="AO348" s="5"/>
      <c r="AP348" s="5"/>
      <c r="AQ348" s="5"/>
      <c r="AR348" s="5"/>
      <c r="AS348" s="5"/>
      <c r="AT348" s="5"/>
      <c r="AU348" s="5"/>
      <c r="AV348" s="5"/>
      <c r="AW348" s="5"/>
      <c r="AX348" s="5"/>
      <c r="AY348" s="5"/>
      <c r="AZ348" s="5"/>
      <c r="BA348" s="5"/>
      <c r="BB348" s="5"/>
      <c r="BC348" s="5"/>
      <c r="BD348" s="5"/>
      <c r="BE348" s="5"/>
      <c r="BF348" s="4"/>
      <c r="BG348" s="4"/>
      <c r="BH348" s="4"/>
      <c r="BI348" s="4"/>
      <c r="BJ348" s="4"/>
      <c r="BK348" s="4"/>
      <c r="BL348" s="4"/>
      <c r="BM348" s="4"/>
      <c r="BN348" s="4"/>
      <c r="BO348" s="4"/>
      <c r="BP348" s="4"/>
      <c r="BQ348" s="4"/>
      <c r="BR348" s="4"/>
      <c r="BS348" s="4"/>
      <c r="BT348" s="4"/>
    </row>
    <row r="349" spans="1:72" s="72" customFormat="1" ht="63.75" hidden="1" customHeight="1">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s="5"/>
      <c r="AJ349" s="5"/>
      <c r="AK349" s="5"/>
      <c r="AL349" s="5"/>
      <c r="AM349" s="5"/>
      <c r="AN349" s="5"/>
      <c r="AO349" s="5"/>
      <c r="AP349" s="5"/>
      <c r="AQ349" s="5"/>
      <c r="AR349" s="5"/>
      <c r="AS349" s="5"/>
      <c r="AT349" s="5"/>
      <c r="AU349" s="5"/>
      <c r="AV349" s="5"/>
      <c r="AW349" s="5"/>
      <c r="AX349" s="5"/>
      <c r="AY349" s="5"/>
      <c r="AZ349" s="5"/>
      <c r="BA349" s="5"/>
      <c r="BB349" s="5"/>
      <c r="BC349" s="5"/>
      <c r="BD349" s="5"/>
      <c r="BE349" s="5"/>
      <c r="BF349" s="4"/>
      <c r="BG349" s="4"/>
      <c r="BH349" s="4"/>
      <c r="BI349" s="4"/>
      <c r="BJ349" s="4"/>
      <c r="BK349" s="4"/>
      <c r="BL349" s="4"/>
      <c r="BM349" s="4"/>
      <c r="BN349" s="4"/>
      <c r="BO349" s="4"/>
      <c r="BP349" s="4"/>
      <c r="BQ349" s="4"/>
      <c r="BR349" s="4"/>
      <c r="BS349" s="4"/>
      <c r="BT349" s="4"/>
    </row>
    <row r="350" spans="1:72" s="72" customFormat="1" ht="15.75" hidden="1" customHeight="1">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s="5"/>
      <c r="AJ350" s="5"/>
      <c r="AK350" s="5"/>
      <c r="AL350" s="5"/>
      <c r="AM350" s="5"/>
      <c r="AN350" s="5"/>
      <c r="AO350" s="5"/>
      <c r="AP350" s="5"/>
      <c r="AQ350" s="5"/>
      <c r="AR350" s="5"/>
      <c r="AS350" s="5"/>
      <c r="AT350" s="5"/>
      <c r="AU350" s="5"/>
      <c r="AV350" s="5"/>
      <c r="AW350" s="5"/>
      <c r="AX350" s="5"/>
      <c r="AY350" s="5"/>
      <c r="AZ350" s="5"/>
      <c r="BA350" s="5"/>
      <c r="BB350" s="5"/>
      <c r="BC350" s="5"/>
      <c r="BD350" s="5"/>
      <c r="BE350" s="5"/>
      <c r="BF350" s="4"/>
      <c r="BG350" s="4"/>
      <c r="BH350" s="4"/>
      <c r="BI350" s="4"/>
      <c r="BJ350" s="4"/>
      <c r="BK350" s="4"/>
      <c r="BL350" s="4"/>
      <c r="BM350" s="4"/>
      <c r="BN350" s="4"/>
      <c r="BO350" s="4"/>
      <c r="BP350" s="4"/>
      <c r="BQ350" s="4"/>
      <c r="BR350" s="4"/>
      <c r="BS350" s="4"/>
      <c r="BT350" s="4"/>
    </row>
    <row r="351" spans="1:72" s="72" customFormat="1" ht="25.5" hidden="1" customHeight="1">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s="5"/>
      <c r="AJ351" s="5"/>
      <c r="AK351" s="5"/>
      <c r="AL351" s="5"/>
      <c r="AM351" s="5"/>
      <c r="AN351" s="5"/>
      <c r="AO351" s="5"/>
      <c r="AP351" s="5"/>
      <c r="AQ351" s="5"/>
      <c r="AR351" s="5"/>
      <c r="AS351" s="5"/>
      <c r="AT351" s="5"/>
      <c r="AU351" s="5"/>
      <c r="AV351" s="5"/>
      <c r="AW351" s="5"/>
      <c r="AX351" s="5"/>
      <c r="AY351" s="5"/>
      <c r="AZ351" s="5"/>
      <c r="BA351" s="5"/>
      <c r="BB351" s="5"/>
      <c r="BC351" s="5"/>
      <c r="BD351" s="5"/>
      <c r="BE351" s="5"/>
      <c r="BF351" s="4"/>
      <c r="BG351" s="4"/>
      <c r="BH351" s="4"/>
      <c r="BI351" s="4"/>
      <c r="BJ351" s="4"/>
      <c r="BK351" s="4"/>
      <c r="BL351" s="4"/>
      <c r="BM351" s="4"/>
      <c r="BN351" s="4"/>
      <c r="BO351" s="4"/>
      <c r="BP351" s="4"/>
      <c r="BQ351" s="4"/>
      <c r="BR351" s="4"/>
      <c r="BS351" s="4"/>
      <c r="BT351" s="4"/>
    </row>
    <row r="352" spans="1:72" s="72" customFormat="1" ht="16.5" hidden="1" customHeight="1">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s="5"/>
      <c r="AJ352" s="5"/>
      <c r="AK352" s="5"/>
      <c r="AL352" s="5"/>
      <c r="AM352" s="5"/>
      <c r="AN352" s="5"/>
      <c r="AO352" s="5"/>
      <c r="AP352" s="5"/>
      <c r="AQ352" s="5"/>
      <c r="AR352" s="5"/>
      <c r="AS352" s="5"/>
      <c r="AT352" s="5"/>
      <c r="AU352" s="5"/>
      <c r="AV352" s="5"/>
      <c r="AW352" s="5"/>
      <c r="AX352" s="5"/>
      <c r="AY352" s="5"/>
      <c r="AZ352" s="5"/>
      <c r="BA352" s="5"/>
      <c r="BB352" s="5"/>
      <c r="BC352" s="5"/>
      <c r="BD352" s="5"/>
      <c r="BE352" s="5"/>
      <c r="BF352" s="4"/>
      <c r="BG352" s="4"/>
      <c r="BH352" s="4"/>
      <c r="BI352" s="4"/>
      <c r="BJ352" s="4"/>
      <c r="BK352" s="4"/>
      <c r="BL352" s="4"/>
      <c r="BM352" s="4"/>
      <c r="BN352" s="4"/>
      <c r="BO352" s="4"/>
      <c r="BP352" s="4"/>
      <c r="BQ352" s="4"/>
      <c r="BR352" s="4"/>
      <c r="BS352" s="4"/>
      <c r="BT352" s="4"/>
    </row>
    <row r="353" spans="1:72" s="72" customFormat="1" ht="16.5" hidden="1" customHeight="1">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s="5"/>
      <c r="AJ353" s="5"/>
      <c r="AK353" s="5"/>
      <c r="AL353" s="5"/>
      <c r="AM353" s="5"/>
      <c r="AN353" s="5"/>
      <c r="AO353" s="5"/>
      <c r="AP353" s="5"/>
      <c r="AQ353" s="5"/>
      <c r="AR353" s="5"/>
      <c r="AS353" s="5"/>
      <c r="AT353" s="5"/>
      <c r="AU353" s="5"/>
      <c r="AV353" s="5"/>
      <c r="AW353" s="5"/>
      <c r="AX353" s="5"/>
      <c r="AY353" s="5"/>
      <c r="AZ353" s="5"/>
      <c r="BA353" s="5"/>
      <c r="BB353" s="5"/>
      <c r="BC353" s="5"/>
      <c r="BD353" s="5"/>
      <c r="BE353" s="5"/>
      <c r="BF353" s="4"/>
      <c r="BG353" s="4"/>
      <c r="BH353" s="4"/>
      <c r="BI353" s="4"/>
      <c r="BJ353" s="4"/>
      <c r="BK353" s="4"/>
      <c r="BL353" s="4"/>
      <c r="BM353" s="4"/>
      <c r="BN353" s="4"/>
      <c r="BO353" s="4"/>
      <c r="BP353" s="4"/>
      <c r="BQ353" s="4"/>
      <c r="BR353" s="4"/>
      <c r="BS353" s="4"/>
      <c r="BT353" s="4"/>
    </row>
    <row r="354" spans="1:72" s="72" customFormat="1" ht="15.75" hidden="1" customHeight="1">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s="5"/>
      <c r="AJ354" s="5"/>
      <c r="AK354" s="5"/>
      <c r="AL354" s="5"/>
      <c r="AM354" s="5"/>
      <c r="AN354" s="5"/>
      <c r="AO354" s="5"/>
      <c r="AP354" s="5"/>
      <c r="AQ354" s="5"/>
      <c r="AR354" s="5"/>
      <c r="AS354" s="5"/>
      <c r="AT354" s="5"/>
      <c r="AU354" s="5"/>
      <c r="AV354" s="5"/>
      <c r="AW354" s="5"/>
      <c r="AX354" s="5"/>
      <c r="AY354" s="5"/>
      <c r="AZ354" s="5"/>
      <c r="BA354" s="5"/>
      <c r="BB354" s="5"/>
      <c r="BC354" s="5"/>
      <c r="BD354" s="5"/>
      <c r="BE354" s="5"/>
      <c r="BF354" s="4"/>
      <c r="BG354" s="4"/>
      <c r="BH354" s="4"/>
      <c r="BI354" s="4"/>
      <c r="BJ354" s="4"/>
      <c r="BK354" s="4"/>
      <c r="BL354" s="4"/>
      <c r="BM354" s="4"/>
      <c r="BN354" s="4"/>
      <c r="BO354" s="4"/>
      <c r="BP354" s="4"/>
      <c r="BQ354" s="4"/>
      <c r="BR354" s="4"/>
      <c r="BS354" s="4"/>
      <c r="BT354" s="4"/>
    </row>
    <row r="355" spans="1:72" s="72" customFormat="1" ht="16.5" hidden="1" customHeight="1">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s="5"/>
      <c r="AJ355" s="5"/>
      <c r="AK355" s="5"/>
      <c r="AL355" s="5"/>
      <c r="AM355" s="5"/>
      <c r="AN355" s="5"/>
      <c r="AO355" s="5"/>
      <c r="AP355" s="5"/>
      <c r="AQ355" s="5"/>
      <c r="AR355" s="5"/>
      <c r="AS355" s="5"/>
      <c r="AT355" s="5"/>
      <c r="AU355" s="5"/>
      <c r="AV355" s="5"/>
      <c r="AW355" s="5"/>
      <c r="AX355" s="5"/>
      <c r="AY355" s="5"/>
      <c r="AZ355" s="5"/>
      <c r="BA355" s="5"/>
      <c r="BB355" s="5"/>
      <c r="BC355" s="5"/>
      <c r="BD355" s="5"/>
      <c r="BE355" s="5"/>
      <c r="BF355" s="4"/>
      <c r="BG355" s="4"/>
      <c r="BH355" s="4"/>
      <c r="BI355" s="4"/>
      <c r="BJ355" s="4"/>
      <c r="BK355" s="4"/>
      <c r="BL355" s="4"/>
      <c r="BM355" s="4"/>
      <c r="BN355" s="4"/>
      <c r="BO355" s="4"/>
      <c r="BP355" s="4"/>
      <c r="BQ355" s="4"/>
      <c r="BR355" s="4"/>
      <c r="BS355" s="4"/>
      <c r="BT355" s="4"/>
    </row>
    <row r="356" spans="1:72" s="72" customFormat="1" ht="16.5" hidden="1" customHeight="1">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s="5"/>
      <c r="AJ356" s="5"/>
      <c r="AK356" s="5"/>
      <c r="AL356" s="5"/>
      <c r="AM356" s="5"/>
      <c r="AN356" s="5"/>
      <c r="AO356" s="5"/>
      <c r="AP356" s="5"/>
      <c r="AQ356" s="5"/>
      <c r="AR356" s="5"/>
      <c r="AS356" s="5"/>
      <c r="AT356" s="5"/>
      <c r="AU356" s="5"/>
      <c r="AV356" s="5"/>
      <c r="AW356" s="5"/>
      <c r="AX356" s="5"/>
      <c r="AY356" s="5"/>
      <c r="AZ356" s="5"/>
      <c r="BA356" s="5"/>
      <c r="BB356" s="5"/>
      <c r="BC356" s="5"/>
      <c r="BD356" s="5"/>
      <c r="BE356" s="5"/>
      <c r="BF356" s="4"/>
      <c r="BG356" s="4"/>
      <c r="BH356" s="4"/>
      <c r="BI356" s="4"/>
      <c r="BJ356" s="4"/>
      <c r="BK356" s="4"/>
      <c r="BL356" s="4"/>
      <c r="BM356" s="4"/>
      <c r="BN356" s="4"/>
      <c r="BO356" s="4"/>
      <c r="BP356" s="4"/>
      <c r="BQ356" s="4"/>
      <c r="BR356" s="4"/>
      <c r="BS356" s="4"/>
      <c r="BT356" s="4"/>
    </row>
    <row r="357" spans="1:72" s="72" customFormat="1" ht="15.75" hidden="1" customHeight="1">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s="5"/>
      <c r="AJ357" s="5"/>
      <c r="AK357" s="5"/>
      <c r="AL357" s="5"/>
      <c r="AM357" s="5"/>
      <c r="AN357" s="5"/>
      <c r="AO357" s="5"/>
      <c r="AP357" s="5"/>
      <c r="AQ357" s="5"/>
      <c r="AR357" s="5"/>
      <c r="AS357" s="5"/>
      <c r="AT357" s="5"/>
      <c r="AU357" s="5"/>
      <c r="AV357" s="5"/>
      <c r="AW357" s="5"/>
      <c r="AX357" s="5"/>
      <c r="AY357" s="5"/>
      <c r="AZ357" s="5"/>
      <c r="BA357" s="5"/>
      <c r="BB357" s="5"/>
      <c r="BC357" s="5"/>
      <c r="BD357" s="5"/>
      <c r="BE357" s="5"/>
      <c r="BF357" s="4"/>
      <c r="BG357" s="4"/>
      <c r="BH357" s="4"/>
      <c r="BI357" s="4"/>
      <c r="BJ357" s="4"/>
      <c r="BK357" s="4"/>
      <c r="BL357" s="4"/>
      <c r="BM357" s="4"/>
      <c r="BN357" s="4"/>
      <c r="BO357" s="4"/>
      <c r="BP357" s="4"/>
      <c r="BQ357" s="4"/>
      <c r="BR357" s="4"/>
      <c r="BS357" s="4"/>
      <c r="BT357" s="4"/>
    </row>
    <row r="358" spans="1:72" s="72" customFormat="1" ht="15.75" hidden="1" customHeight="1">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s="5"/>
      <c r="AJ358" s="5"/>
      <c r="AK358" s="5"/>
      <c r="AL358" s="5"/>
      <c r="AM358" s="5"/>
      <c r="AN358" s="5"/>
      <c r="AO358" s="5"/>
      <c r="AP358" s="5"/>
      <c r="AQ358" s="5"/>
      <c r="AR358" s="5"/>
      <c r="AS358" s="5"/>
      <c r="AT358" s="5"/>
      <c r="AU358" s="5"/>
      <c r="AV358" s="5"/>
      <c r="AW358" s="5"/>
      <c r="AX358" s="5"/>
      <c r="AY358" s="5"/>
      <c r="AZ358" s="5"/>
      <c r="BA358" s="5"/>
      <c r="BB358" s="5"/>
      <c r="BC358" s="5"/>
      <c r="BD358" s="5"/>
      <c r="BE358" s="5"/>
      <c r="BF358" s="4"/>
      <c r="BG358" s="4"/>
      <c r="BH358" s="4"/>
      <c r="BI358" s="4"/>
      <c r="BJ358" s="4"/>
      <c r="BK358" s="4"/>
      <c r="BL358" s="4"/>
      <c r="BM358" s="4"/>
      <c r="BN358" s="4"/>
      <c r="BO358" s="4"/>
      <c r="BP358" s="4"/>
      <c r="BQ358" s="4"/>
      <c r="BR358" s="4"/>
      <c r="BS358" s="4"/>
      <c r="BT358" s="4"/>
    </row>
    <row r="359" spans="1:72" s="72" customFormat="1" ht="16.5" hidden="1" customHeight="1">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s="5"/>
      <c r="AJ359" s="5"/>
      <c r="AK359" s="5"/>
      <c r="AL359" s="5"/>
      <c r="AM359" s="5"/>
      <c r="AN359" s="5"/>
      <c r="AO359" s="5"/>
      <c r="AP359" s="5"/>
      <c r="AQ359" s="5"/>
      <c r="AR359" s="5"/>
      <c r="AS359" s="5"/>
      <c r="AT359" s="5"/>
      <c r="AU359" s="5"/>
      <c r="AV359" s="5"/>
      <c r="AW359" s="5"/>
      <c r="AX359" s="5"/>
      <c r="AY359" s="5"/>
      <c r="AZ359" s="5"/>
      <c r="BA359" s="5"/>
      <c r="BB359" s="5"/>
      <c r="BC359" s="5"/>
      <c r="BD359" s="5"/>
      <c r="BE359" s="5"/>
      <c r="BF359" s="4"/>
      <c r="BG359" s="4"/>
      <c r="BH359" s="4"/>
      <c r="BI359" s="4"/>
      <c r="BJ359" s="4"/>
      <c r="BK359" s="4"/>
      <c r="BL359" s="4"/>
      <c r="BM359" s="4"/>
      <c r="BN359" s="4"/>
      <c r="BO359" s="4"/>
      <c r="BP359" s="4"/>
      <c r="BQ359" s="4"/>
      <c r="BR359" s="4"/>
      <c r="BS359" s="4"/>
      <c r="BT359" s="4"/>
    </row>
    <row r="360" spans="1:72" s="72" customFormat="1" ht="16.5" hidden="1" customHeight="1">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s="5"/>
      <c r="AJ360" s="5"/>
      <c r="AK360" s="5"/>
      <c r="AL360" s="5"/>
      <c r="AM360" s="5"/>
      <c r="AN360" s="5"/>
      <c r="AO360" s="5"/>
      <c r="AP360" s="5"/>
      <c r="AQ360" s="5"/>
      <c r="AR360" s="5"/>
      <c r="AS360" s="5"/>
      <c r="AT360" s="5"/>
      <c r="AU360" s="5"/>
      <c r="AV360" s="5"/>
      <c r="AW360" s="5"/>
      <c r="AX360" s="5"/>
      <c r="AY360" s="5"/>
      <c r="AZ360" s="5"/>
      <c r="BA360" s="5"/>
      <c r="BB360" s="5"/>
      <c r="BC360" s="5"/>
      <c r="BD360" s="5"/>
      <c r="BE360" s="5"/>
      <c r="BF360" s="4"/>
      <c r="BG360" s="4"/>
      <c r="BH360" s="4"/>
      <c r="BI360" s="4"/>
      <c r="BJ360" s="4"/>
      <c r="BK360" s="4"/>
      <c r="BL360" s="4"/>
      <c r="BM360" s="4"/>
      <c r="BN360" s="4"/>
      <c r="BO360" s="4"/>
      <c r="BP360" s="4"/>
      <c r="BQ360" s="4"/>
      <c r="BR360" s="4"/>
      <c r="BS360" s="4"/>
      <c r="BT360" s="4"/>
    </row>
    <row r="361" spans="1:72" s="72" customFormat="1" ht="63.75" hidden="1" customHeight="1">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s="5"/>
      <c r="AJ361" s="5"/>
      <c r="AK361" s="5"/>
      <c r="AL361" s="5"/>
      <c r="AM361" s="5"/>
      <c r="AN361" s="5"/>
      <c r="AO361" s="5"/>
      <c r="AP361" s="5"/>
      <c r="AQ361" s="5"/>
      <c r="AR361" s="5"/>
      <c r="AS361" s="5"/>
      <c r="AT361" s="5"/>
      <c r="AU361" s="5"/>
      <c r="AV361" s="5"/>
      <c r="AW361" s="5"/>
      <c r="AX361" s="5"/>
      <c r="AY361" s="5"/>
      <c r="AZ361" s="5"/>
      <c r="BA361" s="5"/>
      <c r="BB361" s="5"/>
      <c r="BC361" s="5"/>
      <c r="BD361" s="5"/>
      <c r="BE361" s="5"/>
      <c r="BF361" s="4"/>
      <c r="BG361" s="4"/>
      <c r="BH361" s="4"/>
      <c r="BI361" s="4"/>
      <c r="BJ361" s="4"/>
      <c r="BK361" s="4"/>
      <c r="BL361" s="4"/>
      <c r="BM361" s="4"/>
      <c r="BN361" s="4"/>
      <c r="BO361" s="4"/>
      <c r="BP361" s="4"/>
      <c r="BQ361" s="4"/>
      <c r="BR361" s="4"/>
      <c r="BS361" s="4"/>
      <c r="BT361" s="4"/>
    </row>
    <row r="362" spans="1:72" s="72" customFormat="1" ht="15.75" hidden="1" customHeight="1">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s="5"/>
      <c r="AJ362" s="5"/>
      <c r="AK362" s="5"/>
      <c r="AL362" s="5"/>
      <c r="AM362" s="5"/>
      <c r="AN362" s="5"/>
      <c r="AO362" s="5"/>
      <c r="AP362" s="5"/>
      <c r="AQ362" s="5"/>
      <c r="AR362" s="5"/>
      <c r="AS362" s="5"/>
      <c r="AT362" s="5"/>
      <c r="AU362" s="5"/>
      <c r="AV362" s="5"/>
      <c r="AW362" s="5"/>
      <c r="AX362" s="5"/>
      <c r="AY362" s="5"/>
      <c r="AZ362" s="5"/>
      <c r="BA362" s="5"/>
      <c r="BB362" s="5"/>
      <c r="BC362" s="5"/>
      <c r="BD362" s="5"/>
      <c r="BE362" s="5"/>
      <c r="BF362" s="4"/>
      <c r="BG362" s="4"/>
      <c r="BH362" s="4"/>
      <c r="BI362" s="4"/>
      <c r="BJ362" s="4"/>
      <c r="BK362" s="4"/>
      <c r="BL362" s="4"/>
      <c r="BM362" s="4"/>
      <c r="BN362" s="4"/>
      <c r="BO362" s="4"/>
      <c r="BP362" s="4"/>
      <c r="BQ362" s="4"/>
      <c r="BR362" s="4"/>
      <c r="BS362" s="4"/>
      <c r="BT362" s="4"/>
    </row>
    <row r="363" spans="1:72" s="72" customFormat="1" ht="25.5" hidden="1" customHeight="1">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s="5"/>
      <c r="AJ363" s="5"/>
      <c r="AK363" s="5"/>
      <c r="AL363" s="5"/>
      <c r="AM363" s="5"/>
      <c r="AN363" s="5"/>
      <c r="AO363" s="5"/>
      <c r="AP363" s="5"/>
      <c r="AQ363" s="5"/>
      <c r="AR363" s="5"/>
      <c r="AS363" s="5"/>
      <c r="AT363" s="5"/>
      <c r="AU363" s="5"/>
      <c r="AV363" s="5"/>
      <c r="AW363" s="5"/>
      <c r="AX363" s="5"/>
      <c r="AY363" s="5"/>
      <c r="AZ363" s="5"/>
      <c r="BA363" s="5"/>
      <c r="BB363" s="5"/>
      <c r="BC363" s="5"/>
      <c r="BD363" s="5"/>
      <c r="BE363" s="5"/>
      <c r="BF363" s="4"/>
      <c r="BG363" s="4"/>
      <c r="BH363" s="4"/>
      <c r="BI363" s="4"/>
      <c r="BJ363" s="4"/>
      <c r="BK363" s="4"/>
      <c r="BL363" s="4"/>
      <c r="BM363" s="4"/>
      <c r="BN363" s="4"/>
      <c r="BO363" s="4"/>
      <c r="BP363" s="4"/>
      <c r="BQ363" s="4"/>
      <c r="BR363" s="4"/>
      <c r="BS363" s="4"/>
      <c r="BT363" s="4"/>
    </row>
    <row r="364" spans="1:72" s="72" customFormat="1" ht="16.5" hidden="1" customHeight="1">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s="5"/>
      <c r="AJ364" s="5"/>
      <c r="AK364" s="5"/>
      <c r="AL364" s="5"/>
      <c r="AM364" s="5"/>
      <c r="AN364" s="5"/>
      <c r="AO364" s="5"/>
      <c r="AP364" s="5"/>
      <c r="AQ364" s="5"/>
      <c r="AR364" s="5"/>
      <c r="AS364" s="5"/>
      <c r="AT364" s="5"/>
      <c r="AU364" s="5"/>
      <c r="AV364" s="5"/>
      <c r="AW364" s="5"/>
      <c r="AX364" s="5"/>
      <c r="AY364" s="5"/>
      <c r="AZ364" s="5"/>
      <c r="BA364" s="5"/>
      <c r="BB364" s="5"/>
      <c r="BC364" s="5"/>
      <c r="BD364" s="5"/>
      <c r="BE364" s="5"/>
      <c r="BF364" s="4"/>
      <c r="BG364" s="4"/>
      <c r="BH364" s="4"/>
      <c r="BI364" s="4"/>
      <c r="BJ364" s="4"/>
      <c r="BK364" s="4"/>
      <c r="BL364" s="4"/>
      <c r="BM364" s="4"/>
      <c r="BN364" s="4"/>
      <c r="BO364" s="4"/>
      <c r="BP364" s="4"/>
      <c r="BQ364" s="4"/>
      <c r="BR364" s="4"/>
      <c r="BS364" s="4"/>
      <c r="BT364" s="4"/>
    </row>
    <row r="365" spans="1:72" s="72" customFormat="1" ht="16.5" hidden="1" customHeight="1">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s="5"/>
      <c r="AJ365" s="5"/>
      <c r="AK365" s="5"/>
      <c r="AL365" s="5"/>
      <c r="AM365" s="5"/>
      <c r="AN365" s="5"/>
      <c r="AO365" s="5"/>
      <c r="AP365" s="5"/>
      <c r="AQ365" s="5"/>
      <c r="AR365" s="5"/>
      <c r="AS365" s="5"/>
      <c r="AT365" s="5"/>
      <c r="AU365" s="5"/>
      <c r="AV365" s="5"/>
      <c r="AW365" s="5"/>
      <c r="AX365" s="5"/>
      <c r="AY365" s="5"/>
      <c r="AZ365" s="5"/>
      <c r="BA365" s="5"/>
      <c r="BB365" s="5"/>
      <c r="BC365" s="5"/>
      <c r="BD365" s="5"/>
      <c r="BE365" s="5"/>
      <c r="BF365" s="4"/>
      <c r="BG365" s="4"/>
      <c r="BH365" s="4"/>
      <c r="BI365" s="4"/>
      <c r="BJ365" s="4"/>
      <c r="BK365" s="4"/>
      <c r="BL365" s="4"/>
      <c r="BM365" s="4"/>
      <c r="BN365" s="4"/>
      <c r="BO365" s="4"/>
      <c r="BP365" s="4"/>
      <c r="BQ365" s="4"/>
      <c r="BR365" s="4"/>
      <c r="BS365" s="4"/>
      <c r="BT365" s="4"/>
    </row>
    <row r="366" spans="1:72" s="72" customFormat="1" ht="15.75" hidden="1" customHeight="1">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s="5"/>
      <c r="AJ366" s="5"/>
      <c r="AK366" s="5"/>
      <c r="AL366" s="5"/>
      <c r="AM366" s="5"/>
      <c r="AN366" s="5"/>
      <c r="AO366" s="5"/>
      <c r="AP366" s="5"/>
      <c r="AQ366" s="5"/>
      <c r="AR366" s="5"/>
      <c r="AS366" s="5"/>
      <c r="AT366" s="5"/>
      <c r="AU366" s="5"/>
      <c r="AV366" s="5"/>
      <c r="AW366" s="5"/>
      <c r="AX366" s="5"/>
      <c r="AY366" s="5"/>
      <c r="AZ366" s="5"/>
      <c r="BA366" s="5"/>
      <c r="BB366" s="5"/>
      <c r="BC366" s="5"/>
      <c r="BD366" s="5"/>
      <c r="BE366" s="5"/>
      <c r="BF366" s="4"/>
      <c r="BG366" s="4"/>
      <c r="BH366" s="4"/>
      <c r="BI366" s="4"/>
      <c r="BJ366" s="4"/>
      <c r="BK366" s="4"/>
      <c r="BL366" s="4"/>
      <c r="BM366" s="4"/>
      <c r="BN366" s="4"/>
      <c r="BO366" s="4"/>
      <c r="BP366" s="4"/>
      <c r="BQ366" s="4"/>
      <c r="BR366" s="4"/>
      <c r="BS366" s="4"/>
      <c r="BT366" s="4"/>
    </row>
    <row r="367" spans="1:72" s="72" customFormat="1" ht="16.5" hidden="1" customHeight="1">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s="5"/>
      <c r="AJ367" s="5"/>
      <c r="AK367" s="5"/>
      <c r="AL367" s="5"/>
      <c r="AM367" s="5"/>
      <c r="AN367" s="5"/>
      <c r="AO367" s="5"/>
      <c r="AP367" s="5"/>
      <c r="AQ367" s="5"/>
      <c r="AR367" s="5"/>
      <c r="AS367" s="5"/>
      <c r="AT367" s="5"/>
      <c r="AU367" s="5"/>
      <c r="AV367" s="5"/>
      <c r="AW367" s="5"/>
      <c r="AX367" s="5"/>
      <c r="AY367" s="5"/>
      <c r="AZ367" s="5"/>
      <c r="BA367" s="5"/>
      <c r="BB367" s="5"/>
      <c r="BC367" s="5"/>
      <c r="BD367" s="5"/>
      <c r="BE367" s="5"/>
      <c r="BF367" s="4"/>
      <c r="BG367" s="4"/>
      <c r="BH367" s="4"/>
      <c r="BI367" s="4"/>
      <c r="BJ367" s="4"/>
      <c r="BK367" s="4"/>
      <c r="BL367" s="4"/>
      <c r="BM367" s="4"/>
      <c r="BN367" s="4"/>
      <c r="BO367" s="4"/>
      <c r="BP367" s="4"/>
      <c r="BQ367" s="4"/>
      <c r="BR367" s="4"/>
      <c r="BS367" s="4"/>
      <c r="BT367" s="4"/>
    </row>
    <row r="368" spans="1:72" s="72" customFormat="1" ht="16.5" hidden="1" customHeight="1">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s="5"/>
      <c r="AJ368" s="5"/>
      <c r="AK368" s="5"/>
      <c r="AL368" s="5"/>
      <c r="AM368" s="5"/>
      <c r="AN368" s="5"/>
      <c r="AO368" s="5"/>
      <c r="AP368" s="5"/>
      <c r="AQ368" s="5"/>
      <c r="AR368" s="5"/>
      <c r="AS368" s="5"/>
      <c r="AT368" s="5"/>
      <c r="AU368" s="5"/>
      <c r="AV368" s="5"/>
      <c r="AW368" s="5"/>
      <c r="AX368" s="5"/>
      <c r="AY368" s="5"/>
      <c r="AZ368" s="5"/>
      <c r="BA368" s="5"/>
      <c r="BB368" s="5"/>
      <c r="BC368" s="5"/>
      <c r="BD368" s="5"/>
      <c r="BE368" s="5"/>
      <c r="BF368" s="4"/>
      <c r="BG368" s="4"/>
      <c r="BH368" s="4"/>
      <c r="BI368" s="4"/>
      <c r="BJ368" s="4"/>
      <c r="BK368" s="4"/>
      <c r="BL368" s="4"/>
      <c r="BM368" s="4"/>
      <c r="BN368" s="4"/>
      <c r="BO368" s="4"/>
      <c r="BP368" s="4"/>
      <c r="BQ368" s="4"/>
      <c r="BR368" s="4"/>
      <c r="BS368" s="4"/>
      <c r="BT368" s="4"/>
    </row>
    <row r="369" spans="1:72" s="72" customFormat="1" ht="15.75" hidden="1" customHeight="1">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s="5"/>
      <c r="AJ369" s="5"/>
      <c r="AK369" s="5"/>
      <c r="AL369" s="5"/>
      <c r="AM369" s="5"/>
      <c r="AN369" s="5"/>
      <c r="AO369" s="5"/>
      <c r="AP369" s="5"/>
      <c r="AQ369" s="5"/>
      <c r="AR369" s="5"/>
      <c r="AS369" s="5"/>
      <c r="AT369" s="5"/>
      <c r="AU369" s="5"/>
      <c r="AV369" s="5"/>
      <c r="AW369" s="5"/>
      <c r="AX369" s="5"/>
      <c r="AY369" s="5"/>
      <c r="AZ369" s="5"/>
      <c r="BA369" s="5"/>
      <c r="BB369" s="5"/>
      <c r="BC369" s="5"/>
      <c r="BD369" s="5"/>
      <c r="BE369" s="5"/>
      <c r="BF369" s="4"/>
      <c r="BG369" s="4"/>
      <c r="BH369" s="4"/>
      <c r="BI369" s="4"/>
      <c r="BJ369" s="4"/>
      <c r="BK369" s="4"/>
      <c r="BL369" s="4"/>
      <c r="BM369" s="4"/>
      <c r="BN369" s="4"/>
      <c r="BO369" s="4"/>
      <c r="BP369" s="4"/>
      <c r="BQ369" s="4"/>
      <c r="BR369" s="4"/>
      <c r="BS369" s="4"/>
      <c r="BT369" s="4"/>
    </row>
    <row r="370" spans="1:72" s="72" customFormat="1" ht="15.75" hidden="1" customHeight="1">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s="5"/>
      <c r="AJ370" s="5"/>
      <c r="AK370" s="5"/>
      <c r="AL370" s="5"/>
      <c r="AM370" s="5"/>
      <c r="AN370" s="5"/>
      <c r="AO370" s="5"/>
      <c r="AP370" s="5"/>
      <c r="AQ370" s="5"/>
      <c r="AR370" s="5"/>
      <c r="AS370" s="5"/>
      <c r="AT370" s="5"/>
      <c r="AU370" s="5"/>
      <c r="AV370" s="5"/>
      <c r="AW370" s="5"/>
      <c r="AX370" s="5"/>
      <c r="AY370" s="5"/>
      <c r="AZ370" s="5"/>
      <c r="BA370" s="5"/>
      <c r="BB370" s="5"/>
      <c r="BC370" s="5"/>
      <c r="BD370" s="5"/>
      <c r="BE370" s="5"/>
      <c r="BF370" s="4"/>
      <c r="BG370" s="4"/>
      <c r="BH370" s="4"/>
      <c r="BI370" s="4"/>
      <c r="BJ370" s="4"/>
      <c r="BK370" s="4"/>
      <c r="BL370" s="4"/>
      <c r="BM370" s="4"/>
      <c r="BN370" s="4"/>
      <c r="BO370" s="4"/>
      <c r="BP370" s="4"/>
      <c r="BQ370" s="4"/>
      <c r="BR370" s="4"/>
      <c r="BS370" s="4"/>
      <c r="BT370" s="4"/>
    </row>
    <row r="371" spans="1:72" s="72" customFormat="1" ht="16.5" hidden="1" customHeight="1">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s="5"/>
      <c r="AJ371" s="5"/>
      <c r="AK371" s="5"/>
      <c r="AL371" s="5"/>
      <c r="AM371" s="5"/>
      <c r="AN371" s="5"/>
      <c r="AO371" s="5"/>
      <c r="AP371" s="5"/>
      <c r="AQ371" s="5"/>
      <c r="AR371" s="5"/>
      <c r="AS371" s="5"/>
      <c r="AT371" s="5"/>
      <c r="AU371" s="5"/>
      <c r="AV371" s="5"/>
      <c r="AW371" s="5"/>
      <c r="AX371" s="5"/>
      <c r="AY371" s="5"/>
      <c r="AZ371" s="5"/>
      <c r="BA371" s="5"/>
      <c r="BB371" s="5"/>
      <c r="BC371" s="5"/>
      <c r="BD371" s="5"/>
      <c r="BE371" s="5"/>
      <c r="BF371" s="4"/>
      <c r="BG371" s="4"/>
      <c r="BH371" s="4"/>
      <c r="BI371" s="4"/>
      <c r="BJ371" s="4"/>
      <c r="BK371" s="4"/>
      <c r="BL371" s="4"/>
      <c r="BM371" s="4"/>
      <c r="BN371" s="4"/>
      <c r="BO371" s="4"/>
      <c r="BP371" s="4"/>
      <c r="BQ371" s="4"/>
      <c r="BR371" s="4"/>
      <c r="BS371" s="4"/>
      <c r="BT371" s="4"/>
    </row>
    <row r="372" spans="1:72" s="72" customFormat="1" ht="16.5" hidden="1" customHeight="1">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s="5"/>
      <c r="AJ372" s="5"/>
      <c r="AK372" s="5"/>
      <c r="AL372" s="5"/>
      <c r="AM372" s="5"/>
      <c r="AN372" s="5"/>
      <c r="AO372" s="5"/>
      <c r="AP372" s="5"/>
      <c r="AQ372" s="5"/>
      <c r="AR372" s="5"/>
      <c r="AS372" s="5"/>
      <c r="AT372" s="5"/>
      <c r="AU372" s="5"/>
      <c r="AV372" s="5"/>
      <c r="AW372" s="5"/>
      <c r="AX372" s="5"/>
      <c r="AY372" s="5"/>
      <c r="AZ372" s="5"/>
      <c r="BA372" s="5"/>
      <c r="BB372" s="5"/>
      <c r="BC372" s="5"/>
      <c r="BD372" s="5"/>
      <c r="BE372" s="5"/>
      <c r="BF372" s="4"/>
      <c r="BG372" s="4"/>
      <c r="BH372" s="4"/>
      <c r="BI372" s="4"/>
      <c r="BJ372" s="4"/>
      <c r="BK372" s="4"/>
      <c r="BL372" s="4"/>
      <c r="BM372" s="4"/>
      <c r="BN372" s="4"/>
      <c r="BO372" s="4"/>
      <c r="BP372" s="4"/>
      <c r="BQ372" s="4"/>
      <c r="BR372" s="4"/>
      <c r="BS372" s="4"/>
      <c r="BT372" s="4"/>
    </row>
    <row r="373" spans="1:72" s="72" customFormat="1" ht="63.75" hidden="1" customHeight="1">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s="5"/>
      <c r="AJ373" s="5"/>
      <c r="AK373" s="5"/>
      <c r="AL373" s="5"/>
      <c r="AM373" s="5"/>
      <c r="AN373" s="5"/>
      <c r="AO373" s="5"/>
      <c r="AP373" s="5"/>
      <c r="AQ373" s="5"/>
      <c r="AR373" s="5"/>
      <c r="AS373" s="5"/>
      <c r="AT373" s="5"/>
      <c r="AU373" s="5"/>
      <c r="AV373" s="5"/>
      <c r="AW373" s="5"/>
      <c r="AX373" s="5"/>
      <c r="AY373" s="5"/>
      <c r="AZ373" s="5"/>
      <c r="BA373" s="5"/>
      <c r="BB373" s="5"/>
      <c r="BC373" s="5"/>
      <c r="BD373" s="5"/>
      <c r="BE373" s="5"/>
      <c r="BF373" s="4"/>
      <c r="BG373" s="4"/>
      <c r="BH373" s="4"/>
      <c r="BI373" s="4"/>
      <c r="BJ373" s="4"/>
      <c r="BK373" s="4"/>
      <c r="BL373" s="4"/>
      <c r="BM373" s="4"/>
      <c r="BN373" s="4"/>
      <c r="BO373" s="4"/>
      <c r="BP373" s="4"/>
      <c r="BQ373" s="4"/>
      <c r="BR373" s="4"/>
      <c r="BS373" s="4"/>
      <c r="BT373" s="4"/>
    </row>
    <row r="374" spans="1:72" s="72" customFormat="1" ht="15.75" hidden="1" customHeight="1">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s="5"/>
      <c r="AJ374" s="5"/>
      <c r="AK374" s="5"/>
      <c r="AL374" s="5"/>
      <c r="AM374" s="5"/>
      <c r="AN374" s="5"/>
      <c r="AO374" s="5"/>
      <c r="AP374" s="5"/>
      <c r="AQ374" s="5"/>
      <c r="AR374" s="5"/>
      <c r="AS374" s="5"/>
      <c r="AT374" s="5"/>
      <c r="AU374" s="5"/>
      <c r="AV374" s="5"/>
      <c r="AW374" s="5"/>
      <c r="AX374" s="5"/>
      <c r="AY374" s="5"/>
      <c r="AZ374" s="5"/>
      <c r="BA374" s="5"/>
      <c r="BB374" s="5"/>
      <c r="BC374" s="5"/>
      <c r="BD374" s="5"/>
      <c r="BE374" s="5"/>
      <c r="BF374" s="4"/>
      <c r="BG374" s="4"/>
      <c r="BH374" s="4"/>
      <c r="BI374" s="4"/>
      <c r="BJ374" s="4"/>
      <c r="BK374" s="4"/>
      <c r="BL374" s="4"/>
      <c r="BM374" s="4"/>
      <c r="BN374" s="4"/>
      <c r="BO374" s="4"/>
      <c r="BP374" s="4"/>
      <c r="BQ374" s="4"/>
      <c r="BR374" s="4"/>
      <c r="BS374" s="4"/>
      <c r="BT374" s="4"/>
    </row>
    <row r="375" spans="1:72" s="72" customFormat="1" ht="25.5" hidden="1" customHeight="1">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s="5"/>
      <c r="AJ375" s="5"/>
      <c r="AK375" s="5"/>
      <c r="AL375" s="5"/>
      <c r="AM375" s="5"/>
      <c r="AN375" s="5"/>
      <c r="AO375" s="5"/>
      <c r="AP375" s="5"/>
      <c r="AQ375" s="5"/>
      <c r="AR375" s="5"/>
      <c r="AS375" s="5"/>
      <c r="AT375" s="5"/>
      <c r="AU375" s="5"/>
      <c r="AV375" s="5"/>
      <c r="AW375" s="5"/>
      <c r="AX375" s="5"/>
      <c r="AY375" s="5"/>
      <c r="AZ375" s="5"/>
      <c r="BA375" s="5"/>
      <c r="BB375" s="5"/>
      <c r="BC375" s="5"/>
      <c r="BD375" s="5"/>
      <c r="BE375" s="5"/>
      <c r="BF375" s="4"/>
      <c r="BG375" s="4"/>
      <c r="BH375" s="4"/>
      <c r="BI375" s="4"/>
      <c r="BJ375" s="4"/>
      <c r="BK375" s="4"/>
      <c r="BL375" s="4"/>
      <c r="BM375" s="4"/>
      <c r="BN375" s="4"/>
      <c r="BO375" s="4"/>
      <c r="BP375" s="4"/>
      <c r="BQ375" s="4"/>
      <c r="BR375" s="4"/>
      <c r="BS375" s="4"/>
      <c r="BT375" s="4"/>
    </row>
    <row r="376" spans="1:72" s="72" customFormat="1" ht="16.5" hidden="1" customHeight="1">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s="5"/>
      <c r="AJ376" s="5"/>
      <c r="AK376" s="5"/>
      <c r="AL376" s="5"/>
      <c r="AM376" s="5"/>
      <c r="AN376" s="5"/>
      <c r="AO376" s="5"/>
      <c r="AP376" s="5"/>
      <c r="AQ376" s="5"/>
      <c r="AR376" s="5"/>
      <c r="AS376" s="5"/>
      <c r="AT376" s="5"/>
      <c r="AU376" s="5"/>
      <c r="AV376" s="5"/>
      <c r="AW376" s="5"/>
      <c r="AX376" s="5"/>
      <c r="AY376" s="5"/>
      <c r="AZ376" s="5"/>
      <c r="BA376" s="5"/>
      <c r="BB376" s="5"/>
      <c r="BC376" s="5"/>
      <c r="BD376" s="5"/>
      <c r="BE376" s="5"/>
      <c r="BF376" s="4"/>
      <c r="BG376" s="4"/>
      <c r="BH376" s="4"/>
      <c r="BI376" s="4"/>
      <c r="BJ376" s="4"/>
      <c r="BK376" s="4"/>
      <c r="BL376" s="4"/>
      <c r="BM376" s="4"/>
      <c r="BN376" s="4"/>
      <c r="BO376" s="4"/>
      <c r="BP376" s="4"/>
      <c r="BQ376" s="4"/>
      <c r="BR376" s="4"/>
      <c r="BS376" s="4"/>
      <c r="BT376" s="4"/>
    </row>
    <row r="377" spans="1:72" s="72" customFormat="1" ht="16.5" hidden="1" customHeight="1">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s="5"/>
      <c r="AJ377" s="5"/>
      <c r="AK377" s="5"/>
      <c r="AL377" s="5"/>
      <c r="AM377" s="5"/>
      <c r="AN377" s="5"/>
      <c r="AO377" s="5"/>
      <c r="AP377" s="5"/>
      <c r="AQ377" s="5"/>
      <c r="AR377" s="5"/>
      <c r="AS377" s="5"/>
      <c r="AT377" s="5"/>
      <c r="AU377" s="5"/>
      <c r="AV377" s="5"/>
      <c r="AW377" s="5"/>
      <c r="AX377" s="5"/>
      <c r="AY377" s="5"/>
      <c r="AZ377" s="5"/>
      <c r="BA377" s="5"/>
      <c r="BB377" s="5"/>
      <c r="BC377" s="5"/>
      <c r="BD377" s="5"/>
      <c r="BE377" s="5"/>
      <c r="BF377" s="4"/>
      <c r="BG377" s="4"/>
      <c r="BH377" s="4"/>
      <c r="BI377" s="4"/>
      <c r="BJ377" s="4"/>
      <c r="BK377" s="4"/>
      <c r="BL377" s="4"/>
      <c r="BM377" s="4"/>
      <c r="BN377" s="4"/>
      <c r="BO377" s="4"/>
      <c r="BP377" s="4"/>
      <c r="BQ377" s="4"/>
      <c r="BR377" s="4"/>
      <c r="BS377" s="4"/>
      <c r="BT377" s="4"/>
    </row>
    <row r="378" spans="1:72" s="72" customFormat="1" ht="15.75" hidden="1" customHeight="1">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s="5"/>
      <c r="AJ378" s="5"/>
      <c r="AK378" s="5"/>
      <c r="AL378" s="5"/>
      <c r="AM378" s="5"/>
      <c r="AN378" s="5"/>
      <c r="AO378" s="5"/>
      <c r="AP378" s="5"/>
      <c r="AQ378" s="5"/>
      <c r="AR378" s="5"/>
      <c r="AS378" s="5"/>
      <c r="AT378" s="5"/>
      <c r="AU378" s="5"/>
      <c r="AV378" s="5"/>
      <c r="AW378" s="5"/>
      <c r="AX378" s="5"/>
      <c r="AY378" s="5"/>
      <c r="AZ378" s="5"/>
      <c r="BA378" s="5"/>
      <c r="BB378" s="5"/>
      <c r="BC378" s="5"/>
      <c r="BD378" s="5"/>
      <c r="BE378" s="5"/>
      <c r="BF378" s="4"/>
      <c r="BG378" s="4"/>
      <c r="BH378" s="4"/>
      <c r="BI378" s="4"/>
      <c r="BJ378" s="4"/>
      <c r="BK378" s="4"/>
      <c r="BL378" s="4"/>
      <c r="BM378" s="4"/>
      <c r="BN378" s="4"/>
      <c r="BO378" s="4"/>
      <c r="BP378" s="4"/>
      <c r="BQ378" s="4"/>
      <c r="BR378" s="4"/>
      <c r="BS378" s="4"/>
      <c r="BT378" s="4"/>
    </row>
    <row r="379" spans="1:72" s="72" customFormat="1" ht="16.5" hidden="1" customHeight="1">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s="5"/>
      <c r="AJ379" s="5"/>
      <c r="AK379" s="5"/>
      <c r="AL379" s="5"/>
      <c r="AM379" s="5"/>
      <c r="AN379" s="5"/>
      <c r="AO379" s="5"/>
      <c r="AP379" s="5"/>
      <c r="AQ379" s="5"/>
      <c r="AR379" s="5"/>
      <c r="AS379" s="5"/>
      <c r="AT379" s="5"/>
      <c r="AU379" s="5"/>
      <c r="AV379" s="5"/>
      <c r="AW379" s="5"/>
      <c r="AX379" s="5"/>
      <c r="AY379" s="5"/>
      <c r="AZ379" s="5"/>
      <c r="BA379" s="5"/>
      <c r="BB379" s="5"/>
      <c r="BC379" s="5"/>
      <c r="BD379" s="5"/>
      <c r="BE379" s="5"/>
      <c r="BF379" s="4"/>
      <c r="BG379" s="4"/>
      <c r="BH379" s="4"/>
      <c r="BI379" s="4"/>
      <c r="BJ379" s="4"/>
      <c r="BK379" s="4"/>
      <c r="BL379" s="4"/>
      <c r="BM379" s="4"/>
      <c r="BN379" s="4"/>
      <c r="BO379" s="4"/>
      <c r="BP379" s="4"/>
      <c r="BQ379" s="4"/>
      <c r="BR379" s="4"/>
      <c r="BS379" s="4"/>
      <c r="BT379" s="4"/>
    </row>
    <row r="380" spans="1:72" s="72" customFormat="1" ht="16.5" hidden="1" customHeight="1">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s="5"/>
      <c r="AJ380" s="5"/>
      <c r="AK380" s="5"/>
      <c r="AL380" s="5"/>
      <c r="AM380" s="5"/>
      <c r="AN380" s="5"/>
      <c r="AO380" s="5"/>
      <c r="AP380" s="5"/>
      <c r="AQ380" s="5"/>
      <c r="AR380" s="5"/>
      <c r="AS380" s="5"/>
      <c r="AT380" s="5"/>
      <c r="AU380" s="5"/>
      <c r="AV380" s="5"/>
      <c r="AW380" s="5"/>
      <c r="AX380" s="5"/>
      <c r="AY380" s="5"/>
      <c r="AZ380" s="5"/>
      <c r="BA380" s="5"/>
      <c r="BB380" s="5"/>
      <c r="BC380" s="5"/>
      <c r="BD380" s="5"/>
      <c r="BE380" s="5"/>
      <c r="BF380" s="4"/>
      <c r="BG380" s="4"/>
      <c r="BH380" s="4"/>
      <c r="BI380" s="4"/>
      <c r="BJ380" s="4"/>
      <c r="BK380" s="4"/>
      <c r="BL380" s="4"/>
      <c r="BM380" s="4"/>
      <c r="BN380" s="4"/>
      <c r="BO380" s="4"/>
      <c r="BP380" s="4"/>
      <c r="BQ380" s="4"/>
      <c r="BR380" s="4"/>
      <c r="BS380" s="4"/>
      <c r="BT380" s="4"/>
    </row>
    <row r="381" spans="1:72" s="72" customFormat="1" ht="15.75" hidden="1" customHeight="1">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s="5"/>
      <c r="AJ381" s="5"/>
      <c r="AK381" s="5"/>
      <c r="AL381" s="5"/>
      <c r="AM381" s="5"/>
      <c r="AN381" s="5"/>
      <c r="AO381" s="5"/>
      <c r="AP381" s="5"/>
      <c r="AQ381" s="5"/>
      <c r="AR381" s="5"/>
      <c r="AS381" s="5"/>
      <c r="AT381" s="5"/>
      <c r="AU381" s="5"/>
      <c r="AV381" s="5"/>
      <c r="AW381" s="5"/>
      <c r="AX381" s="5"/>
      <c r="AY381" s="5"/>
      <c r="AZ381" s="5"/>
      <c r="BA381" s="5"/>
      <c r="BB381" s="5"/>
      <c r="BC381" s="5"/>
      <c r="BD381" s="5"/>
      <c r="BE381" s="5"/>
      <c r="BF381" s="4"/>
      <c r="BG381" s="4"/>
      <c r="BH381" s="4"/>
      <c r="BI381" s="4"/>
      <c r="BJ381" s="4"/>
      <c r="BK381" s="4"/>
      <c r="BL381" s="4"/>
      <c r="BM381" s="4"/>
      <c r="BN381" s="4"/>
      <c r="BO381" s="4"/>
      <c r="BP381" s="4"/>
      <c r="BQ381" s="4"/>
      <c r="BR381" s="4"/>
      <c r="BS381" s="4"/>
      <c r="BT381" s="4"/>
    </row>
    <row r="382" spans="1:72" s="72" customFormat="1" ht="15.75" hidden="1" customHeight="1">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s="5"/>
      <c r="AJ382" s="5"/>
      <c r="AK382" s="5"/>
      <c r="AL382" s="5"/>
      <c r="AM382" s="5"/>
      <c r="AN382" s="5"/>
      <c r="AO382" s="5"/>
      <c r="AP382" s="5"/>
      <c r="AQ382" s="5"/>
      <c r="AR382" s="5"/>
      <c r="AS382" s="5"/>
      <c r="AT382" s="5"/>
      <c r="AU382" s="5"/>
      <c r="AV382" s="5"/>
      <c r="AW382" s="5"/>
      <c r="AX382" s="5"/>
      <c r="AY382" s="5"/>
      <c r="AZ382" s="5"/>
      <c r="BA382" s="5"/>
      <c r="BB382" s="5"/>
      <c r="BC382" s="5"/>
      <c r="BD382" s="5"/>
      <c r="BE382" s="5"/>
      <c r="BF382" s="4"/>
      <c r="BG382" s="4"/>
      <c r="BH382" s="4"/>
      <c r="BI382" s="4"/>
      <c r="BJ382" s="4"/>
      <c r="BK382" s="4"/>
      <c r="BL382" s="4"/>
      <c r="BM382" s="4"/>
      <c r="BN382" s="4"/>
      <c r="BO382" s="4"/>
      <c r="BP382" s="4"/>
      <c r="BQ382" s="4"/>
      <c r="BR382" s="4"/>
      <c r="BS382" s="4"/>
      <c r="BT382" s="4"/>
    </row>
    <row r="383" spans="1:72" s="72" customFormat="1" ht="16.5" hidden="1" customHeight="1">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s="5"/>
      <c r="AJ383" s="5"/>
      <c r="AK383" s="5"/>
      <c r="AL383" s="5"/>
      <c r="AM383" s="5"/>
      <c r="AN383" s="5"/>
      <c r="AO383" s="5"/>
      <c r="AP383" s="5"/>
      <c r="AQ383" s="5"/>
      <c r="AR383" s="5"/>
      <c r="AS383" s="5"/>
      <c r="AT383" s="5"/>
      <c r="AU383" s="5"/>
      <c r="AV383" s="5"/>
      <c r="AW383" s="5"/>
      <c r="AX383" s="5"/>
      <c r="AY383" s="5"/>
      <c r="AZ383" s="5"/>
      <c r="BA383" s="5"/>
      <c r="BB383" s="5"/>
      <c r="BC383" s="5"/>
      <c r="BD383" s="5"/>
      <c r="BE383" s="5"/>
      <c r="BF383" s="4"/>
      <c r="BG383" s="4"/>
      <c r="BH383" s="4"/>
      <c r="BI383" s="4"/>
      <c r="BJ383" s="4"/>
      <c r="BK383" s="4"/>
      <c r="BL383" s="4"/>
      <c r="BM383" s="4"/>
      <c r="BN383" s="4"/>
      <c r="BO383" s="4"/>
      <c r="BP383" s="4"/>
      <c r="BQ383" s="4"/>
      <c r="BR383" s="4"/>
      <c r="BS383" s="4"/>
      <c r="BT383" s="4"/>
    </row>
    <row r="384" spans="1:72" s="72" customFormat="1" ht="16.5" hidden="1" customHeight="1">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s="5"/>
      <c r="AJ384" s="5"/>
      <c r="AK384" s="5"/>
      <c r="AL384" s="5"/>
      <c r="AM384" s="5"/>
      <c r="AN384" s="5"/>
      <c r="AO384" s="5"/>
      <c r="AP384" s="5"/>
      <c r="AQ384" s="5"/>
      <c r="AR384" s="5"/>
      <c r="AS384" s="5"/>
      <c r="AT384" s="5"/>
      <c r="AU384" s="5"/>
      <c r="AV384" s="5"/>
      <c r="AW384" s="5"/>
      <c r="AX384" s="5"/>
      <c r="AY384" s="5"/>
      <c r="AZ384" s="5"/>
      <c r="BA384" s="5"/>
      <c r="BB384" s="5"/>
      <c r="BC384" s="5"/>
      <c r="BD384" s="5"/>
      <c r="BE384" s="5"/>
      <c r="BF384" s="4"/>
      <c r="BG384" s="4"/>
      <c r="BH384" s="4"/>
      <c r="BI384" s="4"/>
      <c r="BJ384" s="4"/>
      <c r="BK384" s="4"/>
      <c r="BL384" s="4"/>
      <c r="BM384" s="4"/>
      <c r="BN384" s="4"/>
      <c r="BO384" s="4"/>
      <c r="BP384" s="4"/>
      <c r="BQ384" s="4"/>
      <c r="BR384" s="4"/>
      <c r="BS384" s="4"/>
      <c r="BT384" s="4"/>
    </row>
    <row r="385" spans="1:72" s="72" customFormat="1" ht="63.75" hidden="1" customHeight="1">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s="5"/>
      <c r="AJ385" s="5"/>
      <c r="AK385" s="5"/>
      <c r="AL385" s="5"/>
      <c r="AM385" s="5"/>
      <c r="AN385" s="5"/>
      <c r="AO385" s="5"/>
      <c r="AP385" s="5"/>
      <c r="AQ385" s="5"/>
      <c r="AR385" s="5"/>
      <c r="AS385" s="5"/>
      <c r="AT385" s="5"/>
      <c r="AU385" s="5"/>
      <c r="AV385" s="5"/>
      <c r="AW385" s="5"/>
      <c r="AX385" s="5"/>
      <c r="AY385" s="5"/>
      <c r="AZ385" s="5"/>
      <c r="BA385" s="5"/>
      <c r="BB385" s="5"/>
      <c r="BC385" s="5"/>
      <c r="BD385" s="5"/>
      <c r="BE385" s="5"/>
      <c r="BF385" s="4"/>
      <c r="BG385" s="4"/>
      <c r="BH385" s="4"/>
      <c r="BI385" s="4"/>
      <c r="BJ385" s="4"/>
      <c r="BK385" s="4"/>
      <c r="BL385" s="4"/>
      <c r="BM385" s="4"/>
      <c r="BN385" s="4"/>
      <c r="BO385" s="4"/>
      <c r="BP385" s="4"/>
      <c r="BQ385" s="4"/>
      <c r="BR385" s="4"/>
      <c r="BS385" s="4"/>
      <c r="BT385" s="4"/>
    </row>
    <row r="386" spans="1:72" s="72" customFormat="1" ht="15.75" hidden="1" customHeight="1">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s="5"/>
      <c r="AJ386" s="5"/>
      <c r="AK386" s="5"/>
      <c r="AL386" s="5"/>
      <c r="AM386" s="5"/>
      <c r="AN386" s="5"/>
      <c r="AO386" s="5"/>
      <c r="AP386" s="5"/>
      <c r="AQ386" s="5"/>
      <c r="AR386" s="5"/>
      <c r="AS386" s="5"/>
      <c r="AT386" s="5"/>
      <c r="AU386" s="5"/>
      <c r="AV386" s="5"/>
      <c r="AW386" s="5"/>
      <c r="AX386" s="5"/>
      <c r="AY386" s="5"/>
      <c r="AZ386" s="5"/>
      <c r="BA386" s="5"/>
      <c r="BB386" s="5"/>
      <c r="BC386" s="5"/>
      <c r="BD386" s="5"/>
      <c r="BE386" s="5"/>
      <c r="BF386" s="4"/>
      <c r="BG386" s="4"/>
      <c r="BH386" s="4"/>
      <c r="BI386" s="4"/>
      <c r="BJ386" s="4"/>
      <c r="BK386" s="4"/>
      <c r="BL386" s="4"/>
      <c r="BM386" s="4"/>
      <c r="BN386" s="4"/>
      <c r="BO386" s="4"/>
      <c r="BP386" s="4"/>
      <c r="BQ386" s="4"/>
      <c r="BR386" s="4"/>
      <c r="BS386" s="4"/>
      <c r="BT386" s="4"/>
    </row>
    <row r="387" spans="1:72" s="72" customFormat="1" ht="25.5" hidden="1" customHeight="1">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s="5"/>
      <c r="AJ387" s="5"/>
      <c r="AK387" s="5"/>
      <c r="AL387" s="5"/>
      <c r="AM387" s="5"/>
      <c r="AN387" s="5"/>
      <c r="AO387" s="5"/>
      <c r="AP387" s="5"/>
      <c r="AQ387" s="5"/>
      <c r="AR387" s="5"/>
      <c r="AS387" s="5"/>
      <c r="AT387" s="5"/>
      <c r="AU387" s="5"/>
      <c r="AV387" s="5"/>
      <c r="AW387" s="5"/>
      <c r="AX387" s="5"/>
      <c r="AY387" s="5"/>
      <c r="AZ387" s="5"/>
      <c r="BA387" s="5"/>
      <c r="BB387" s="5"/>
      <c r="BC387" s="5"/>
      <c r="BD387" s="5"/>
      <c r="BE387" s="5"/>
      <c r="BF387" s="4"/>
      <c r="BG387" s="4"/>
      <c r="BH387" s="4"/>
      <c r="BI387" s="4"/>
      <c r="BJ387" s="4"/>
      <c r="BK387" s="4"/>
      <c r="BL387" s="4"/>
      <c r="BM387" s="4"/>
      <c r="BN387" s="4"/>
      <c r="BO387" s="4"/>
      <c r="BP387" s="4"/>
      <c r="BQ387" s="4"/>
      <c r="BR387" s="4"/>
      <c r="BS387" s="4"/>
      <c r="BT387" s="4"/>
    </row>
    <row r="388" spans="1:72" s="72" customFormat="1" ht="16.5" hidden="1" customHeight="1">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s="5"/>
      <c r="AJ388" s="5"/>
      <c r="AK388" s="5"/>
      <c r="AL388" s="5"/>
      <c r="AM388" s="5"/>
      <c r="AN388" s="5"/>
      <c r="AO388" s="5"/>
      <c r="AP388" s="5"/>
      <c r="AQ388" s="5"/>
      <c r="AR388" s="5"/>
      <c r="AS388" s="5"/>
      <c r="AT388" s="5"/>
      <c r="AU388" s="5"/>
      <c r="AV388" s="5"/>
      <c r="AW388" s="5"/>
      <c r="AX388" s="5"/>
      <c r="AY388" s="5"/>
      <c r="AZ388" s="5"/>
      <c r="BA388" s="5"/>
      <c r="BB388" s="5"/>
      <c r="BC388" s="5"/>
      <c r="BD388" s="5"/>
      <c r="BE388" s="5"/>
      <c r="BF388" s="4"/>
      <c r="BG388" s="4"/>
      <c r="BH388" s="4"/>
      <c r="BI388" s="4"/>
      <c r="BJ388" s="4"/>
      <c r="BK388" s="4"/>
      <c r="BL388" s="4"/>
      <c r="BM388" s="4"/>
      <c r="BN388" s="4"/>
      <c r="BO388" s="4"/>
      <c r="BP388" s="4"/>
      <c r="BQ388" s="4"/>
      <c r="BR388" s="4"/>
      <c r="BS388" s="4"/>
      <c r="BT388" s="4"/>
    </row>
    <row r="389" spans="1:72" s="72" customFormat="1" ht="16.5" hidden="1" customHeight="1">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s="5"/>
      <c r="AJ389" s="5"/>
      <c r="AK389" s="5"/>
      <c r="AL389" s="5"/>
      <c r="AM389" s="5"/>
      <c r="AN389" s="5"/>
      <c r="AO389" s="5"/>
      <c r="AP389" s="5"/>
      <c r="AQ389" s="5"/>
      <c r="AR389" s="5"/>
      <c r="AS389" s="5"/>
      <c r="AT389" s="5"/>
      <c r="AU389" s="5"/>
      <c r="AV389" s="5"/>
      <c r="AW389" s="5"/>
      <c r="AX389" s="5"/>
      <c r="AY389" s="5"/>
      <c r="AZ389" s="5"/>
      <c r="BA389" s="5"/>
      <c r="BB389" s="5"/>
      <c r="BC389" s="5"/>
      <c r="BD389" s="5"/>
      <c r="BE389" s="5"/>
      <c r="BF389" s="4"/>
      <c r="BG389" s="4"/>
      <c r="BH389" s="4"/>
      <c r="BI389" s="4"/>
      <c r="BJ389" s="4"/>
      <c r="BK389" s="4"/>
      <c r="BL389" s="4"/>
      <c r="BM389" s="4"/>
      <c r="BN389" s="4"/>
      <c r="BO389" s="4"/>
      <c r="BP389" s="4"/>
      <c r="BQ389" s="4"/>
      <c r="BR389" s="4"/>
      <c r="BS389" s="4"/>
      <c r="BT389" s="4"/>
    </row>
    <row r="390" spans="1:72" s="72" customFormat="1" ht="15.75" hidden="1" customHeight="1">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s="5"/>
      <c r="AJ390" s="5"/>
      <c r="AK390" s="5"/>
      <c r="AL390" s="5"/>
      <c r="AM390" s="5"/>
      <c r="AN390" s="5"/>
      <c r="AO390" s="5"/>
      <c r="AP390" s="5"/>
      <c r="AQ390" s="5"/>
      <c r="AR390" s="5"/>
      <c r="AS390" s="5"/>
      <c r="AT390" s="5"/>
      <c r="AU390" s="5"/>
      <c r="AV390" s="5"/>
      <c r="AW390" s="5"/>
      <c r="AX390" s="5"/>
      <c r="AY390" s="5"/>
      <c r="AZ390" s="5"/>
      <c r="BA390" s="5"/>
      <c r="BB390" s="5"/>
      <c r="BC390" s="5"/>
      <c r="BD390" s="5"/>
      <c r="BE390" s="5"/>
      <c r="BF390" s="4"/>
      <c r="BG390" s="4"/>
      <c r="BH390" s="4"/>
      <c r="BI390" s="4"/>
      <c r="BJ390" s="4"/>
      <c r="BK390" s="4"/>
      <c r="BL390" s="4"/>
      <c r="BM390" s="4"/>
      <c r="BN390" s="4"/>
      <c r="BO390" s="4"/>
      <c r="BP390" s="4"/>
      <c r="BQ390" s="4"/>
      <c r="BR390" s="4"/>
      <c r="BS390" s="4"/>
      <c r="BT390" s="4"/>
    </row>
    <row r="391" spans="1:72" s="72" customFormat="1" ht="16.5" hidden="1" customHeight="1">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s="5"/>
      <c r="AJ391" s="5"/>
      <c r="AK391" s="5"/>
      <c r="AL391" s="5"/>
      <c r="AM391" s="5"/>
      <c r="AN391" s="5"/>
      <c r="AO391" s="5"/>
      <c r="AP391" s="5"/>
      <c r="AQ391" s="5"/>
      <c r="AR391" s="5"/>
      <c r="AS391" s="5"/>
      <c r="AT391" s="5"/>
      <c r="AU391" s="5"/>
      <c r="AV391" s="5"/>
      <c r="AW391" s="5"/>
      <c r="AX391" s="5"/>
      <c r="AY391" s="5"/>
      <c r="AZ391" s="5"/>
      <c r="BA391" s="5"/>
      <c r="BB391" s="5"/>
      <c r="BC391" s="5"/>
      <c r="BD391" s="5"/>
      <c r="BE391" s="5"/>
      <c r="BF391" s="4"/>
      <c r="BG391" s="4"/>
      <c r="BH391" s="4"/>
      <c r="BI391" s="4"/>
      <c r="BJ391" s="4"/>
      <c r="BK391" s="4"/>
      <c r="BL391" s="4"/>
      <c r="BM391" s="4"/>
      <c r="BN391" s="4"/>
      <c r="BO391" s="4"/>
      <c r="BP391" s="4"/>
      <c r="BQ391" s="4"/>
      <c r="BR391" s="4"/>
      <c r="BS391" s="4"/>
      <c r="BT391" s="4"/>
    </row>
    <row r="392" spans="1:72" s="72" customFormat="1" ht="16.5" hidden="1" customHeight="1">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s="5"/>
      <c r="AJ392" s="5"/>
      <c r="AK392" s="5"/>
      <c r="AL392" s="5"/>
      <c r="AM392" s="5"/>
      <c r="AN392" s="5"/>
      <c r="AO392" s="5"/>
      <c r="AP392" s="5"/>
      <c r="AQ392" s="5"/>
      <c r="AR392" s="5"/>
      <c r="AS392" s="5"/>
      <c r="AT392" s="5"/>
      <c r="AU392" s="5"/>
      <c r="AV392" s="5"/>
      <c r="AW392" s="5"/>
      <c r="AX392" s="5"/>
      <c r="AY392" s="5"/>
      <c r="AZ392" s="5"/>
      <c r="BA392" s="5"/>
      <c r="BB392" s="5"/>
      <c r="BC392" s="5"/>
      <c r="BD392" s="5"/>
      <c r="BE392" s="5"/>
      <c r="BF392" s="4"/>
      <c r="BG392" s="4"/>
      <c r="BH392" s="4"/>
      <c r="BI392" s="4"/>
      <c r="BJ392" s="4"/>
      <c r="BK392" s="4"/>
      <c r="BL392" s="4"/>
      <c r="BM392" s="4"/>
      <c r="BN392" s="4"/>
      <c r="BO392" s="4"/>
      <c r="BP392" s="4"/>
      <c r="BQ392" s="4"/>
      <c r="BR392" s="4"/>
      <c r="BS392" s="4"/>
      <c r="BT392" s="4"/>
    </row>
    <row r="393" spans="1:72" s="72" customFormat="1" ht="15.75" hidden="1" customHeight="1">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s="5"/>
      <c r="AJ393" s="5"/>
      <c r="AK393" s="5"/>
      <c r="AL393" s="5"/>
      <c r="AM393" s="5"/>
      <c r="AN393" s="5"/>
      <c r="AO393" s="5"/>
      <c r="AP393" s="5"/>
      <c r="AQ393" s="5"/>
      <c r="AR393" s="5"/>
      <c r="AS393" s="5"/>
      <c r="AT393" s="5"/>
      <c r="AU393" s="5"/>
      <c r="AV393" s="5"/>
      <c r="AW393" s="5"/>
      <c r="AX393" s="5"/>
      <c r="AY393" s="5"/>
      <c r="AZ393" s="5"/>
      <c r="BA393" s="5"/>
      <c r="BB393" s="5"/>
      <c r="BC393" s="5"/>
      <c r="BD393" s="5"/>
      <c r="BE393" s="5"/>
      <c r="BF393" s="4"/>
      <c r="BG393" s="4"/>
      <c r="BH393" s="4"/>
      <c r="BI393" s="4"/>
      <c r="BJ393" s="4"/>
      <c r="BK393" s="4"/>
      <c r="BL393" s="4"/>
      <c r="BM393" s="4"/>
      <c r="BN393" s="4"/>
      <c r="BO393" s="4"/>
      <c r="BP393" s="4"/>
      <c r="BQ393" s="4"/>
      <c r="BR393" s="4"/>
      <c r="BS393" s="4"/>
      <c r="BT393" s="4"/>
    </row>
    <row r="394" spans="1:72" s="72" customFormat="1" ht="15.75" hidden="1" customHeight="1">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s="5"/>
      <c r="AJ394" s="5"/>
      <c r="AK394" s="5"/>
      <c r="AL394" s="5"/>
      <c r="AM394" s="5"/>
      <c r="AN394" s="5"/>
      <c r="AO394" s="5"/>
      <c r="AP394" s="5"/>
      <c r="AQ394" s="5"/>
      <c r="AR394" s="5"/>
      <c r="AS394" s="5"/>
      <c r="AT394" s="5"/>
      <c r="AU394" s="5"/>
      <c r="AV394" s="5"/>
      <c r="AW394" s="5"/>
      <c r="AX394" s="5"/>
      <c r="AY394" s="5"/>
      <c r="AZ394" s="5"/>
      <c r="BA394" s="5"/>
      <c r="BB394" s="5"/>
      <c r="BC394" s="5"/>
      <c r="BD394" s="5"/>
      <c r="BE394" s="5"/>
      <c r="BF394" s="4"/>
      <c r="BG394" s="4"/>
      <c r="BH394" s="4"/>
      <c r="BI394" s="4"/>
      <c r="BJ394" s="4"/>
      <c r="BK394" s="4"/>
      <c r="BL394" s="4"/>
      <c r="BM394" s="4"/>
      <c r="BN394" s="4"/>
      <c r="BO394" s="4"/>
      <c r="BP394" s="4"/>
      <c r="BQ394" s="4"/>
      <c r="BR394" s="4"/>
      <c r="BS394" s="4"/>
      <c r="BT394" s="4"/>
    </row>
    <row r="395" spans="1:72" s="72" customFormat="1" ht="16.5" hidden="1" customHeight="1">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s="5"/>
      <c r="AJ395" s="5"/>
      <c r="AK395" s="5"/>
      <c r="AL395" s="5"/>
      <c r="AM395" s="5"/>
      <c r="AN395" s="5"/>
      <c r="AO395" s="5"/>
      <c r="AP395" s="5"/>
      <c r="AQ395" s="5"/>
      <c r="AR395" s="5"/>
      <c r="AS395" s="5"/>
      <c r="AT395" s="5"/>
      <c r="AU395" s="5"/>
      <c r="AV395" s="5"/>
      <c r="AW395" s="5"/>
      <c r="AX395" s="5"/>
      <c r="AY395" s="5"/>
      <c r="AZ395" s="5"/>
      <c r="BA395" s="5"/>
      <c r="BB395" s="5"/>
      <c r="BC395" s="5"/>
      <c r="BD395" s="5"/>
      <c r="BE395" s="5"/>
      <c r="BF395" s="4"/>
      <c r="BG395" s="4"/>
      <c r="BH395" s="4"/>
      <c r="BI395" s="4"/>
      <c r="BJ395" s="4"/>
      <c r="BK395" s="4"/>
      <c r="BL395" s="4"/>
      <c r="BM395" s="4"/>
      <c r="BN395" s="4"/>
      <c r="BO395" s="4"/>
      <c r="BP395" s="4"/>
      <c r="BQ395" s="4"/>
      <c r="BR395" s="4"/>
      <c r="BS395" s="4"/>
      <c r="BT395" s="4"/>
    </row>
    <row r="396" spans="1:72" s="72" customFormat="1" ht="16.5" hidden="1" customHeight="1">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s="5"/>
      <c r="AJ396" s="5"/>
      <c r="AK396" s="5"/>
      <c r="AL396" s="5"/>
      <c r="AM396" s="5"/>
      <c r="AN396" s="5"/>
      <c r="AO396" s="5"/>
      <c r="AP396" s="5"/>
      <c r="AQ396" s="5"/>
      <c r="AR396" s="5"/>
      <c r="AS396" s="5"/>
      <c r="AT396" s="5"/>
      <c r="AU396" s="5"/>
      <c r="AV396" s="5"/>
      <c r="AW396" s="5"/>
      <c r="AX396" s="5"/>
      <c r="AY396" s="5"/>
      <c r="AZ396" s="5"/>
      <c r="BA396" s="5"/>
      <c r="BB396" s="5"/>
      <c r="BC396" s="5"/>
      <c r="BD396" s="5"/>
      <c r="BE396" s="5"/>
      <c r="BF396" s="4"/>
      <c r="BG396" s="4"/>
      <c r="BH396" s="4"/>
      <c r="BI396" s="4"/>
      <c r="BJ396" s="4"/>
      <c r="BK396" s="4"/>
      <c r="BL396" s="4"/>
      <c r="BM396" s="4"/>
      <c r="BN396" s="4"/>
      <c r="BO396" s="4"/>
      <c r="BP396" s="4"/>
      <c r="BQ396" s="4"/>
      <c r="BR396" s="4"/>
      <c r="BS396" s="4"/>
      <c r="BT396" s="4"/>
    </row>
    <row r="397" spans="1:72" s="72" customFormat="1" ht="63.75" hidden="1" customHeight="1">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s="5"/>
      <c r="AJ397" s="5"/>
      <c r="AK397" s="5"/>
      <c r="AL397" s="5"/>
      <c r="AM397" s="5"/>
      <c r="AN397" s="5"/>
      <c r="AO397" s="5"/>
      <c r="AP397" s="5"/>
      <c r="AQ397" s="5"/>
      <c r="AR397" s="5"/>
      <c r="AS397" s="5"/>
      <c r="AT397" s="5"/>
      <c r="AU397" s="5"/>
      <c r="AV397" s="5"/>
      <c r="AW397" s="5"/>
      <c r="AX397" s="5"/>
      <c r="AY397" s="5"/>
      <c r="AZ397" s="5"/>
      <c r="BA397" s="5"/>
      <c r="BB397" s="5"/>
      <c r="BC397" s="5"/>
      <c r="BD397" s="5"/>
      <c r="BE397" s="5"/>
      <c r="BF397" s="4"/>
      <c r="BG397" s="4"/>
      <c r="BH397" s="4"/>
      <c r="BI397" s="4"/>
      <c r="BJ397" s="4"/>
      <c r="BK397" s="4"/>
      <c r="BL397" s="4"/>
      <c r="BM397" s="4"/>
      <c r="BN397" s="4"/>
      <c r="BO397" s="4"/>
      <c r="BP397" s="4"/>
      <c r="BQ397" s="4"/>
      <c r="BR397" s="4"/>
      <c r="BS397" s="4"/>
      <c r="BT397" s="4"/>
    </row>
    <row r="398" spans="1:72" s="72" customFormat="1" ht="15.75" hidden="1" customHeight="1">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s="5"/>
      <c r="AJ398" s="5"/>
      <c r="AK398" s="5"/>
      <c r="AL398" s="5"/>
      <c r="AM398" s="5"/>
      <c r="AN398" s="5"/>
      <c r="AO398" s="5"/>
      <c r="AP398" s="5"/>
      <c r="AQ398" s="5"/>
      <c r="AR398" s="5"/>
      <c r="AS398" s="5"/>
      <c r="AT398" s="5"/>
      <c r="AU398" s="5"/>
      <c r="AV398" s="5"/>
      <c r="AW398" s="5"/>
      <c r="AX398" s="5"/>
      <c r="AY398" s="5"/>
      <c r="AZ398" s="5"/>
      <c r="BA398" s="5"/>
      <c r="BB398" s="5"/>
      <c r="BC398" s="5"/>
      <c r="BD398" s="5"/>
      <c r="BE398" s="5"/>
      <c r="BF398" s="4"/>
      <c r="BG398" s="4"/>
      <c r="BH398" s="4"/>
      <c r="BI398" s="4"/>
      <c r="BJ398" s="4"/>
      <c r="BK398" s="4"/>
      <c r="BL398" s="4"/>
      <c r="BM398" s="4"/>
      <c r="BN398" s="4"/>
      <c r="BO398" s="4"/>
      <c r="BP398" s="4"/>
      <c r="BQ398" s="4"/>
      <c r="BR398" s="4"/>
      <c r="BS398" s="4"/>
      <c r="BT398" s="4"/>
    </row>
    <row r="399" spans="1:72" s="72" customFormat="1" ht="25.5" hidden="1" customHeight="1">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s="5"/>
      <c r="AJ399" s="5"/>
      <c r="AK399" s="5"/>
      <c r="AL399" s="5"/>
      <c r="AM399" s="5"/>
      <c r="AN399" s="5"/>
      <c r="AO399" s="5"/>
      <c r="AP399" s="5"/>
      <c r="AQ399" s="5"/>
      <c r="AR399" s="5"/>
      <c r="AS399" s="5"/>
      <c r="AT399" s="5"/>
      <c r="AU399" s="5"/>
      <c r="AV399" s="5"/>
      <c r="AW399" s="5"/>
      <c r="AX399" s="5"/>
      <c r="AY399" s="5"/>
      <c r="AZ399" s="5"/>
      <c r="BA399" s="5"/>
      <c r="BB399" s="5"/>
      <c r="BC399" s="5"/>
      <c r="BD399" s="5"/>
      <c r="BE399" s="5"/>
      <c r="BF399" s="4"/>
      <c r="BG399" s="4"/>
      <c r="BH399" s="4"/>
      <c r="BI399" s="4"/>
      <c r="BJ399" s="4"/>
      <c r="BK399" s="4"/>
      <c r="BL399" s="4"/>
      <c r="BM399" s="4"/>
      <c r="BN399" s="4"/>
      <c r="BO399" s="4"/>
      <c r="BP399" s="4"/>
      <c r="BQ399" s="4"/>
      <c r="BR399" s="4"/>
      <c r="BS399" s="4"/>
      <c r="BT399" s="4"/>
    </row>
    <row r="400" spans="1:72" s="72" customFormat="1" ht="16.5" hidden="1" customHeight="1">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s="5"/>
      <c r="AJ400" s="5"/>
      <c r="AK400" s="5"/>
      <c r="AL400" s="5"/>
      <c r="AM400" s="5"/>
      <c r="AN400" s="5"/>
      <c r="AO400" s="5"/>
      <c r="AP400" s="5"/>
      <c r="AQ400" s="5"/>
      <c r="AR400" s="5"/>
      <c r="AS400" s="5"/>
      <c r="AT400" s="5"/>
      <c r="AU400" s="5"/>
      <c r="AV400" s="5"/>
      <c r="AW400" s="5"/>
      <c r="AX400" s="5"/>
      <c r="AY400" s="5"/>
      <c r="AZ400" s="5"/>
      <c r="BA400" s="5"/>
      <c r="BB400" s="5"/>
      <c r="BC400" s="5"/>
      <c r="BD400" s="5"/>
      <c r="BE400" s="5"/>
      <c r="BF400" s="4"/>
      <c r="BG400" s="4"/>
      <c r="BH400" s="4"/>
      <c r="BI400" s="4"/>
      <c r="BJ400" s="4"/>
      <c r="BK400" s="4"/>
      <c r="BL400" s="4"/>
      <c r="BM400" s="4"/>
      <c r="BN400" s="4"/>
      <c r="BO400" s="4"/>
      <c r="BP400" s="4"/>
      <c r="BQ400" s="4"/>
      <c r="BR400" s="4"/>
      <c r="BS400" s="4"/>
      <c r="BT400" s="4"/>
    </row>
    <row r="401" spans="1:72" s="72" customFormat="1" ht="16.5" hidden="1" customHeight="1">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s="5"/>
      <c r="AJ401" s="5"/>
      <c r="AK401" s="5"/>
      <c r="AL401" s="5"/>
      <c r="AM401" s="5"/>
      <c r="AN401" s="5"/>
      <c r="AO401" s="5"/>
      <c r="AP401" s="5"/>
      <c r="AQ401" s="5"/>
      <c r="AR401" s="5"/>
      <c r="AS401" s="5"/>
      <c r="AT401" s="5"/>
      <c r="AU401" s="5"/>
      <c r="AV401" s="5"/>
      <c r="AW401" s="5"/>
      <c r="AX401" s="5"/>
      <c r="AY401" s="5"/>
      <c r="AZ401" s="5"/>
      <c r="BA401" s="5"/>
      <c r="BB401" s="5"/>
      <c r="BC401" s="5"/>
      <c r="BD401" s="5"/>
      <c r="BE401" s="5"/>
      <c r="BF401" s="4"/>
      <c r="BG401" s="4"/>
      <c r="BH401" s="4"/>
      <c r="BI401" s="4"/>
      <c r="BJ401" s="4"/>
      <c r="BK401" s="4"/>
      <c r="BL401" s="4"/>
      <c r="BM401" s="4"/>
      <c r="BN401" s="4"/>
      <c r="BO401" s="4"/>
      <c r="BP401" s="4"/>
      <c r="BQ401" s="4"/>
      <c r="BR401" s="4"/>
      <c r="BS401" s="4"/>
      <c r="BT401" s="4"/>
    </row>
    <row r="402" spans="1:72" s="72" customFormat="1" ht="15.75" hidden="1" customHeight="1">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s="5"/>
      <c r="AJ402" s="5"/>
      <c r="AK402" s="5"/>
      <c r="AL402" s="5"/>
      <c r="AM402" s="5"/>
      <c r="AN402" s="5"/>
      <c r="AO402" s="5"/>
      <c r="AP402" s="5"/>
      <c r="AQ402" s="5"/>
      <c r="AR402" s="5"/>
      <c r="AS402" s="5"/>
      <c r="AT402" s="5"/>
      <c r="AU402" s="5"/>
      <c r="AV402" s="5"/>
      <c r="AW402" s="5"/>
      <c r="AX402" s="5"/>
      <c r="AY402" s="5"/>
      <c r="AZ402" s="5"/>
      <c r="BA402" s="5"/>
      <c r="BB402" s="5"/>
      <c r="BC402" s="5"/>
      <c r="BD402" s="5"/>
      <c r="BE402" s="5"/>
      <c r="BF402" s="4"/>
      <c r="BG402" s="4"/>
      <c r="BH402" s="4"/>
      <c r="BI402" s="4"/>
      <c r="BJ402" s="4"/>
      <c r="BK402" s="4"/>
      <c r="BL402" s="4"/>
      <c r="BM402" s="4"/>
      <c r="BN402" s="4"/>
      <c r="BO402" s="4"/>
      <c r="BP402" s="4"/>
      <c r="BQ402" s="4"/>
      <c r="BR402" s="4"/>
      <c r="BS402" s="4"/>
      <c r="BT402" s="4"/>
    </row>
    <row r="403" spans="1:72" s="72" customFormat="1" ht="16.5" hidden="1" customHeight="1">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s="5"/>
      <c r="AJ403" s="5"/>
      <c r="AK403" s="5"/>
      <c r="AL403" s="5"/>
      <c r="AM403" s="5"/>
      <c r="AN403" s="5"/>
      <c r="AO403" s="5"/>
      <c r="AP403" s="5"/>
      <c r="AQ403" s="5"/>
      <c r="AR403" s="5"/>
      <c r="AS403" s="5"/>
      <c r="AT403" s="5"/>
      <c r="AU403" s="5"/>
      <c r="AV403" s="5"/>
      <c r="AW403" s="5"/>
      <c r="AX403" s="5"/>
      <c r="AY403" s="5"/>
      <c r="AZ403" s="5"/>
      <c r="BA403" s="5"/>
      <c r="BB403" s="5"/>
      <c r="BC403" s="5"/>
      <c r="BD403" s="5"/>
      <c r="BE403" s="5"/>
      <c r="BF403" s="4"/>
      <c r="BG403" s="4"/>
      <c r="BH403" s="4"/>
      <c r="BI403" s="4"/>
      <c r="BJ403" s="4"/>
      <c r="BK403" s="4"/>
      <c r="BL403" s="4"/>
      <c r="BM403" s="4"/>
      <c r="BN403" s="4"/>
      <c r="BO403" s="4"/>
      <c r="BP403" s="4"/>
      <c r="BQ403" s="4"/>
      <c r="BR403" s="4"/>
      <c r="BS403" s="4"/>
      <c r="BT403" s="4"/>
    </row>
    <row r="404" spans="1:72" s="72" customFormat="1" ht="16.5" hidden="1" customHeight="1">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s="5"/>
      <c r="AJ404" s="5"/>
      <c r="AK404" s="5"/>
      <c r="AL404" s="5"/>
      <c r="AM404" s="5"/>
      <c r="AN404" s="5"/>
      <c r="AO404" s="5"/>
      <c r="AP404" s="5"/>
      <c r="AQ404" s="5"/>
      <c r="AR404" s="5"/>
      <c r="AS404" s="5"/>
      <c r="AT404" s="5"/>
      <c r="AU404" s="5"/>
      <c r="AV404" s="5"/>
      <c r="AW404" s="5"/>
      <c r="AX404" s="5"/>
      <c r="AY404" s="5"/>
      <c r="AZ404" s="5"/>
      <c r="BA404" s="5"/>
      <c r="BB404" s="5"/>
      <c r="BC404" s="5"/>
      <c r="BD404" s="5"/>
      <c r="BE404" s="5"/>
      <c r="BF404" s="4"/>
      <c r="BG404" s="4"/>
      <c r="BH404" s="4"/>
      <c r="BI404" s="4"/>
      <c r="BJ404" s="4"/>
      <c r="BK404" s="4"/>
      <c r="BL404" s="4"/>
      <c r="BM404" s="4"/>
      <c r="BN404" s="4"/>
      <c r="BO404" s="4"/>
      <c r="BP404" s="4"/>
      <c r="BQ404" s="4"/>
      <c r="BR404" s="4"/>
      <c r="BS404" s="4"/>
      <c r="BT404" s="4"/>
    </row>
    <row r="405" spans="1:72" s="72" customFormat="1" ht="15.75" hidden="1" customHeight="1">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s="5"/>
      <c r="AJ405" s="5"/>
      <c r="AK405" s="5"/>
      <c r="AL405" s="5"/>
      <c r="AM405" s="5"/>
      <c r="AN405" s="5"/>
      <c r="AO405" s="5"/>
      <c r="AP405" s="5"/>
      <c r="AQ405" s="5"/>
      <c r="AR405" s="5"/>
      <c r="AS405" s="5"/>
      <c r="AT405" s="5"/>
      <c r="AU405" s="5"/>
      <c r="AV405" s="5"/>
      <c r="AW405" s="5"/>
      <c r="AX405" s="5"/>
      <c r="AY405" s="5"/>
      <c r="AZ405" s="5"/>
      <c r="BA405" s="5"/>
      <c r="BB405" s="5"/>
      <c r="BC405" s="5"/>
      <c r="BD405" s="5"/>
      <c r="BE405" s="5"/>
      <c r="BF405" s="4"/>
      <c r="BG405" s="4"/>
      <c r="BH405" s="4"/>
      <c r="BI405" s="4"/>
      <c r="BJ405" s="4"/>
      <c r="BK405" s="4"/>
      <c r="BL405" s="4"/>
      <c r="BM405" s="4"/>
      <c r="BN405" s="4"/>
      <c r="BO405" s="4"/>
      <c r="BP405" s="4"/>
      <c r="BQ405" s="4"/>
      <c r="BR405" s="4"/>
      <c r="BS405" s="4"/>
      <c r="BT405" s="4"/>
    </row>
    <row r="406" spans="1:72" s="72" customFormat="1" ht="15.75" hidden="1" customHeight="1">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s="5"/>
      <c r="AJ406" s="5"/>
      <c r="AK406" s="5"/>
      <c r="AL406" s="5"/>
      <c r="AM406" s="5"/>
      <c r="AN406" s="5"/>
      <c r="AO406" s="5"/>
      <c r="AP406" s="5"/>
      <c r="AQ406" s="5"/>
      <c r="AR406" s="5"/>
      <c r="AS406" s="5"/>
      <c r="AT406" s="5"/>
      <c r="AU406" s="5"/>
      <c r="AV406" s="5"/>
      <c r="AW406" s="5"/>
      <c r="AX406" s="5"/>
      <c r="AY406" s="5"/>
      <c r="AZ406" s="5"/>
      <c r="BA406" s="5"/>
      <c r="BB406" s="5"/>
      <c r="BC406" s="5"/>
      <c r="BD406" s="5"/>
      <c r="BE406" s="5"/>
      <c r="BF406" s="4"/>
      <c r="BG406" s="4"/>
      <c r="BH406" s="4"/>
      <c r="BI406" s="4"/>
      <c r="BJ406" s="4"/>
      <c r="BK406" s="4"/>
      <c r="BL406" s="4"/>
      <c r="BM406" s="4"/>
      <c r="BN406" s="4"/>
      <c r="BO406" s="4"/>
      <c r="BP406" s="4"/>
      <c r="BQ406" s="4"/>
      <c r="BR406" s="4"/>
      <c r="BS406" s="4"/>
      <c r="BT406" s="4"/>
    </row>
    <row r="407" spans="1:72" s="72" customFormat="1" ht="16.5" hidden="1" customHeight="1">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s="5"/>
      <c r="AJ407" s="5"/>
      <c r="AK407" s="5"/>
      <c r="AL407" s="5"/>
      <c r="AM407" s="5"/>
      <c r="AN407" s="5"/>
      <c r="AO407" s="5"/>
      <c r="AP407" s="5"/>
      <c r="AQ407" s="5"/>
      <c r="AR407" s="5"/>
      <c r="AS407" s="5"/>
      <c r="AT407" s="5"/>
      <c r="AU407" s="5"/>
      <c r="AV407" s="5"/>
      <c r="AW407" s="5"/>
      <c r="AX407" s="5"/>
      <c r="AY407" s="5"/>
      <c r="AZ407" s="5"/>
      <c r="BA407" s="5"/>
      <c r="BB407" s="5"/>
      <c r="BC407" s="5"/>
      <c r="BD407" s="5"/>
      <c r="BE407" s="5"/>
      <c r="BF407" s="4"/>
      <c r="BG407" s="4"/>
      <c r="BH407" s="4"/>
      <c r="BI407" s="4"/>
      <c r="BJ407" s="4"/>
      <c r="BK407" s="4"/>
      <c r="BL407" s="4"/>
      <c r="BM407" s="4"/>
      <c r="BN407" s="4"/>
      <c r="BO407" s="4"/>
      <c r="BP407" s="4"/>
      <c r="BQ407" s="4"/>
      <c r="BR407" s="4"/>
      <c r="BS407" s="4"/>
      <c r="BT407" s="4"/>
    </row>
    <row r="408" spans="1:72" s="72" customFormat="1" ht="16.5" hidden="1" customHeight="1">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s="5"/>
      <c r="AJ408" s="5"/>
      <c r="AK408" s="5"/>
      <c r="AL408" s="5"/>
      <c r="AM408" s="5"/>
      <c r="AN408" s="5"/>
      <c r="AO408" s="5"/>
      <c r="AP408" s="5"/>
      <c r="AQ408" s="5"/>
      <c r="AR408" s="5"/>
      <c r="AS408" s="5"/>
      <c r="AT408" s="5"/>
      <c r="AU408" s="5"/>
      <c r="AV408" s="5"/>
      <c r="AW408" s="5"/>
      <c r="AX408" s="5"/>
      <c r="AY408" s="5"/>
      <c r="AZ408" s="5"/>
      <c r="BA408" s="5"/>
      <c r="BB408" s="5"/>
      <c r="BC408" s="5"/>
      <c r="BD408" s="5"/>
      <c r="BE408" s="5"/>
      <c r="BF408" s="4"/>
      <c r="BG408" s="4"/>
      <c r="BH408" s="4"/>
      <c r="BI408" s="4"/>
      <c r="BJ408" s="4"/>
      <c r="BK408" s="4"/>
      <c r="BL408" s="4"/>
      <c r="BM408" s="4"/>
      <c r="BN408" s="4"/>
      <c r="BO408" s="4"/>
      <c r="BP408" s="4"/>
      <c r="BQ408" s="4"/>
      <c r="BR408" s="4"/>
      <c r="BS408" s="4"/>
      <c r="BT408" s="4"/>
    </row>
    <row r="409" spans="1:72" s="72" customFormat="1" ht="63.75" hidden="1" customHeight="1">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s="5"/>
      <c r="AJ409" s="5"/>
      <c r="AK409" s="5"/>
      <c r="AL409" s="5"/>
      <c r="AM409" s="5"/>
      <c r="AN409" s="5"/>
      <c r="AO409" s="5"/>
      <c r="AP409" s="5"/>
      <c r="AQ409" s="5"/>
      <c r="AR409" s="5"/>
      <c r="AS409" s="5"/>
      <c r="AT409" s="5"/>
      <c r="AU409" s="5"/>
      <c r="AV409" s="5"/>
      <c r="AW409" s="5"/>
      <c r="AX409" s="5"/>
      <c r="AY409" s="5"/>
      <c r="AZ409" s="5"/>
      <c r="BA409" s="5"/>
      <c r="BB409" s="5"/>
      <c r="BC409" s="5"/>
      <c r="BD409" s="5"/>
      <c r="BE409" s="5"/>
      <c r="BF409" s="4"/>
      <c r="BG409" s="4"/>
      <c r="BH409" s="4"/>
      <c r="BI409" s="4"/>
      <c r="BJ409" s="4"/>
      <c r="BK409" s="4"/>
      <c r="BL409" s="4"/>
      <c r="BM409" s="4"/>
      <c r="BN409" s="4"/>
      <c r="BO409" s="4"/>
      <c r="BP409" s="4"/>
      <c r="BQ409" s="4"/>
      <c r="BR409" s="4"/>
      <c r="BS409" s="4"/>
      <c r="BT409" s="4"/>
    </row>
    <row r="410" spans="1:72" s="72" customFormat="1" ht="15.75" hidden="1" customHeight="1">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s="5"/>
      <c r="AJ410" s="5"/>
      <c r="AK410" s="5"/>
      <c r="AL410" s="5"/>
      <c r="AM410" s="5"/>
      <c r="AN410" s="5"/>
      <c r="AO410" s="5"/>
      <c r="AP410" s="5"/>
      <c r="AQ410" s="5"/>
      <c r="AR410" s="5"/>
      <c r="AS410" s="5"/>
      <c r="AT410" s="5"/>
      <c r="AU410" s="5"/>
      <c r="AV410" s="5"/>
      <c r="AW410" s="5"/>
      <c r="AX410" s="5"/>
      <c r="AY410" s="5"/>
      <c r="AZ410" s="5"/>
      <c r="BA410" s="5"/>
      <c r="BB410" s="5"/>
      <c r="BC410" s="5"/>
      <c r="BD410" s="5"/>
      <c r="BE410" s="5"/>
      <c r="BF410" s="4"/>
      <c r="BG410" s="4"/>
      <c r="BH410" s="4"/>
      <c r="BI410" s="4"/>
      <c r="BJ410" s="4"/>
      <c r="BK410" s="4"/>
      <c r="BL410" s="4"/>
      <c r="BM410" s="4"/>
      <c r="BN410" s="4"/>
      <c r="BO410" s="4"/>
      <c r="BP410" s="4"/>
      <c r="BQ410" s="4"/>
      <c r="BR410" s="4"/>
      <c r="BS410" s="4"/>
      <c r="BT410" s="4"/>
    </row>
    <row r="411" spans="1:72" s="72" customFormat="1" ht="25.5" hidden="1" customHeight="1">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s="5"/>
      <c r="AJ411" s="5"/>
      <c r="AK411" s="5"/>
      <c r="AL411" s="5"/>
      <c r="AM411" s="5"/>
      <c r="AN411" s="5"/>
      <c r="AO411" s="5"/>
      <c r="AP411" s="5"/>
      <c r="AQ411" s="5"/>
      <c r="AR411" s="5"/>
      <c r="AS411" s="5"/>
      <c r="AT411" s="5"/>
      <c r="AU411" s="5"/>
      <c r="AV411" s="5"/>
      <c r="AW411" s="5"/>
      <c r="AX411" s="5"/>
      <c r="AY411" s="5"/>
      <c r="AZ411" s="5"/>
      <c r="BA411" s="5"/>
      <c r="BB411" s="5"/>
      <c r="BC411" s="5"/>
      <c r="BD411" s="5"/>
      <c r="BE411" s="5"/>
      <c r="BF411" s="4"/>
      <c r="BG411" s="4"/>
      <c r="BH411" s="4"/>
      <c r="BI411" s="4"/>
      <c r="BJ411" s="4"/>
      <c r="BK411" s="4"/>
      <c r="BL411" s="4"/>
      <c r="BM411" s="4"/>
      <c r="BN411" s="4"/>
      <c r="BO411" s="4"/>
      <c r="BP411" s="4"/>
      <c r="BQ411" s="4"/>
      <c r="BR411" s="4"/>
      <c r="BS411" s="4"/>
      <c r="BT411" s="4"/>
    </row>
    <row r="412" spans="1:72" s="72" customFormat="1" ht="16.5" hidden="1" customHeight="1">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s="5"/>
      <c r="AJ412" s="5"/>
      <c r="AK412" s="5"/>
      <c r="AL412" s="5"/>
      <c r="AM412" s="5"/>
      <c r="AN412" s="5"/>
      <c r="AO412" s="5"/>
      <c r="AP412" s="5"/>
      <c r="AQ412" s="5"/>
      <c r="AR412" s="5"/>
      <c r="AS412" s="5"/>
      <c r="AT412" s="5"/>
      <c r="AU412" s="5"/>
      <c r="AV412" s="5"/>
      <c r="AW412" s="5"/>
      <c r="AX412" s="5"/>
      <c r="AY412" s="5"/>
      <c r="AZ412" s="5"/>
      <c r="BA412" s="5"/>
      <c r="BB412" s="5"/>
      <c r="BC412" s="5"/>
      <c r="BD412" s="5"/>
      <c r="BE412" s="5"/>
      <c r="BF412" s="4"/>
      <c r="BG412" s="4"/>
      <c r="BH412" s="4"/>
      <c r="BI412" s="4"/>
      <c r="BJ412" s="4"/>
      <c r="BK412" s="4"/>
      <c r="BL412" s="4"/>
      <c r="BM412" s="4"/>
      <c r="BN412" s="4"/>
      <c r="BO412" s="4"/>
      <c r="BP412" s="4"/>
      <c r="BQ412" s="4"/>
      <c r="BR412" s="4"/>
      <c r="BS412" s="4"/>
      <c r="BT412" s="4"/>
    </row>
    <row r="413" spans="1:72" s="72" customFormat="1" ht="16.5" hidden="1" customHeight="1">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s="5"/>
      <c r="AJ413" s="5"/>
      <c r="AK413" s="5"/>
      <c r="AL413" s="5"/>
      <c r="AM413" s="5"/>
      <c r="AN413" s="5"/>
      <c r="AO413" s="5"/>
      <c r="AP413" s="5"/>
      <c r="AQ413" s="5"/>
      <c r="AR413" s="5"/>
      <c r="AS413" s="5"/>
      <c r="AT413" s="5"/>
      <c r="AU413" s="5"/>
      <c r="AV413" s="5"/>
      <c r="AW413" s="5"/>
      <c r="AX413" s="5"/>
      <c r="AY413" s="5"/>
      <c r="AZ413" s="5"/>
      <c r="BA413" s="5"/>
      <c r="BB413" s="5"/>
      <c r="BC413" s="5"/>
      <c r="BD413" s="5"/>
      <c r="BE413" s="5"/>
      <c r="BF413" s="4"/>
      <c r="BG413" s="4"/>
      <c r="BH413" s="4"/>
      <c r="BI413" s="4"/>
      <c r="BJ413" s="4"/>
      <c r="BK413" s="4"/>
      <c r="BL413" s="4"/>
      <c r="BM413" s="4"/>
      <c r="BN413" s="4"/>
      <c r="BO413" s="4"/>
      <c r="BP413" s="4"/>
      <c r="BQ413" s="4"/>
      <c r="BR413" s="4"/>
      <c r="BS413" s="4"/>
      <c r="BT413" s="4"/>
    </row>
    <row r="414" spans="1:72" s="72" customFormat="1" ht="15.75" hidden="1" customHeight="1">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s="5"/>
      <c r="AJ414" s="5"/>
      <c r="AK414" s="5"/>
      <c r="AL414" s="5"/>
      <c r="AM414" s="5"/>
      <c r="AN414" s="5"/>
      <c r="AO414" s="5"/>
      <c r="AP414" s="5"/>
      <c r="AQ414" s="5"/>
      <c r="AR414" s="5"/>
      <c r="AS414" s="5"/>
      <c r="AT414" s="5"/>
      <c r="AU414" s="5"/>
      <c r="AV414" s="5"/>
      <c r="AW414" s="5"/>
      <c r="AX414" s="5"/>
      <c r="AY414" s="5"/>
      <c r="AZ414" s="5"/>
      <c r="BA414" s="5"/>
      <c r="BB414" s="5"/>
      <c r="BC414" s="5"/>
      <c r="BD414" s="5"/>
      <c r="BE414" s="5"/>
      <c r="BF414" s="4"/>
      <c r="BG414" s="4"/>
      <c r="BH414" s="4"/>
      <c r="BI414" s="4"/>
      <c r="BJ414" s="4"/>
      <c r="BK414" s="4"/>
      <c r="BL414" s="4"/>
      <c r="BM414" s="4"/>
      <c r="BN414" s="4"/>
      <c r="BO414" s="4"/>
      <c r="BP414" s="4"/>
      <c r="BQ414" s="4"/>
      <c r="BR414" s="4"/>
      <c r="BS414" s="4"/>
      <c r="BT414" s="4"/>
    </row>
    <row r="415" spans="1:72" s="72" customFormat="1" ht="16.5" hidden="1" customHeight="1">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s="5"/>
      <c r="AJ415" s="5"/>
      <c r="AK415" s="5"/>
      <c r="AL415" s="5"/>
      <c r="AM415" s="5"/>
      <c r="AN415" s="5"/>
      <c r="AO415" s="5"/>
      <c r="AP415" s="5"/>
      <c r="AQ415" s="5"/>
      <c r="AR415" s="5"/>
      <c r="AS415" s="5"/>
      <c r="AT415" s="5"/>
      <c r="AU415" s="5"/>
      <c r="AV415" s="5"/>
      <c r="AW415" s="5"/>
      <c r="AX415" s="5"/>
      <c r="AY415" s="5"/>
      <c r="AZ415" s="5"/>
      <c r="BA415" s="5"/>
      <c r="BB415" s="5"/>
      <c r="BC415" s="5"/>
      <c r="BD415" s="5"/>
      <c r="BE415" s="5"/>
      <c r="BF415" s="4"/>
      <c r="BG415" s="4"/>
      <c r="BH415" s="4"/>
      <c r="BI415" s="4"/>
      <c r="BJ415" s="4"/>
      <c r="BK415" s="4"/>
      <c r="BL415" s="4"/>
      <c r="BM415" s="4"/>
      <c r="BN415" s="4"/>
      <c r="BO415" s="4"/>
      <c r="BP415" s="4"/>
      <c r="BQ415" s="4"/>
      <c r="BR415" s="4"/>
      <c r="BS415" s="4"/>
      <c r="BT415" s="4"/>
    </row>
    <row r="416" spans="1:72" s="72" customFormat="1" ht="16.5" hidden="1" customHeight="1">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s="5"/>
      <c r="AJ416" s="5"/>
      <c r="AK416" s="5"/>
      <c r="AL416" s="5"/>
      <c r="AM416" s="5"/>
      <c r="AN416" s="5"/>
      <c r="AO416" s="5"/>
      <c r="AP416" s="5"/>
      <c r="AQ416" s="5"/>
      <c r="AR416" s="5"/>
      <c r="AS416" s="5"/>
      <c r="AT416" s="5"/>
      <c r="AU416" s="5"/>
      <c r="AV416" s="5"/>
      <c r="AW416" s="5"/>
      <c r="AX416" s="5"/>
      <c r="AY416" s="5"/>
      <c r="AZ416" s="5"/>
      <c r="BA416" s="5"/>
      <c r="BB416" s="5"/>
      <c r="BC416" s="5"/>
      <c r="BD416" s="5"/>
      <c r="BE416" s="5"/>
      <c r="BF416" s="4"/>
      <c r="BG416" s="4"/>
      <c r="BH416" s="4"/>
      <c r="BI416" s="4"/>
      <c r="BJ416" s="4"/>
      <c r="BK416" s="4"/>
      <c r="BL416" s="4"/>
      <c r="BM416" s="4"/>
      <c r="BN416" s="4"/>
      <c r="BO416" s="4"/>
      <c r="BP416" s="4"/>
      <c r="BQ416" s="4"/>
      <c r="BR416" s="4"/>
      <c r="BS416" s="4"/>
      <c r="BT416" s="4"/>
    </row>
    <row r="417" spans="1:72" s="72" customFormat="1" ht="15.75" hidden="1" customHeight="1">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s="5"/>
      <c r="AJ417" s="5"/>
      <c r="AK417" s="5"/>
      <c r="AL417" s="5"/>
      <c r="AM417" s="5"/>
      <c r="AN417" s="5"/>
      <c r="AO417" s="5"/>
      <c r="AP417" s="5"/>
      <c r="AQ417" s="5"/>
      <c r="AR417" s="5"/>
      <c r="AS417" s="5"/>
      <c r="AT417" s="5"/>
      <c r="AU417" s="5"/>
      <c r="AV417" s="5"/>
      <c r="AW417" s="5"/>
      <c r="AX417" s="5"/>
      <c r="AY417" s="5"/>
      <c r="AZ417" s="5"/>
      <c r="BA417" s="5"/>
      <c r="BB417" s="5"/>
      <c r="BC417" s="5"/>
      <c r="BD417" s="5"/>
      <c r="BE417" s="5"/>
      <c r="BF417" s="4"/>
      <c r="BG417" s="4"/>
      <c r="BH417" s="4"/>
      <c r="BI417" s="4"/>
      <c r="BJ417" s="4"/>
      <c r="BK417" s="4"/>
      <c r="BL417" s="4"/>
      <c r="BM417" s="4"/>
      <c r="BN417" s="4"/>
      <c r="BO417" s="4"/>
      <c r="BP417" s="4"/>
      <c r="BQ417" s="4"/>
      <c r="BR417" s="4"/>
      <c r="BS417" s="4"/>
      <c r="BT417" s="4"/>
    </row>
    <row r="418" spans="1:72" s="72" customFormat="1" ht="15.75" hidden="1" customHeight="1">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s="5"/>
      <c r="AJ418" s="5"/>
      <c r="AK418" s="5"/>
      <c r="AL418" s="5"/>
      <c r="AM418" s="5"/>
      <c r="AN418" s="5"/>
      <c r="AO418" s="5"/>
      <c r="AP418" s="5"/>
      <c r="AQ418" s="5"/>
      <c r="AR418" s="5"/>
      <c r="AS418" s="5"/>
      <c r="AT418" s="5"/>
      <c r="AU418" s="5"/>
      <c r="AV418" s="5"/>
      <c r="AW418" s="5"/>
      <c r="AX418" s="5"/>
      <c r="AY418" s="5"/>
      <c r="AZ418" s="5"/>
      <c r="BA418" s="5"/>
      <c r="BB418" s="5"/>
      <c r="BC418" s="5"/>
      <c r="BD418" s="5"/>
      <c r="BE418" s="5"/>
      <c r="BF418" s="4"/>
      <c r="BG418" s="4"/>
      <c r="BH418" s="4"/>
      <c r="BI418" s="4"/>
      <c r="BJ418" s="4"/>
      <c r="BK418" s="4"/>
      <c r="BL418" s="4"/>
      <c r="BM418" s="4"/>
      <c r="BN418" s="4"/>
      <c r="BO418" s="4"/>
      <c r="BP418" s="4"/>
      <c r="BQ418" s="4"/>
      <c r="BR418" s="4"/>
      <c r="BS418" s="4"/>
      <c r="BT418" s="4"/>
    </row>
    <row r="419" spans="1:72" s="72" customFormat="1" ht="16.5" hidden="1" customHeight="1">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s="5"/>
      <c r="AJ419" s="5"/>
      <c r="AK419" s="5"/>
      <c r="AL419" s="5"/>
      <c r="AM419" s="5"/>
      <c r="AN419" s="5"/>
      <c r="AO419" s="5"/>
      <c r="AP419" s="5"/>
      <c r="AQ419" s="5"/>
      <c r="AR419" s="5"/>
      <c r="AS419" s="5"/>
      <c r="AT419" s="5"/>
      <c r="AU419" s="5"/>
      <c r="AV419" s="5"/>
      <c r="AW419" s="5"/>
      <c r="AX419" s="5"/>
      <c r="AY419" s="5"/>
      <c r="AZ419" s="5"/>
      <c r="BA419" s="5"/>
      <c r="BB419" s="5"/>
      <c r="BC419" s="5"/>
      <c r="BD419" s="5"/>
      <c r="BE419" s="5"/>
      <c r="BF419" s="4"/>
      <c r="BG419" s="4"/>
      <c r="BH419" s="4"/>
      <c r="BI419" s="4"/>
      <c r="BJ419" s="4"/>
      <c r="BK419" s="4"/>
      <c r="BL419" s="4"/>
      <c r="BM419" s="4"/>
      <c r="BN419" s="4"/>
      <c r="BO419" s="4"/>
      <c r="BP419" s="4"/>
      <c r="BQ419" s="4"/>
      <c r="BR419" s="4"/>
      <c r="BS419" s="4"/>
      <c r="BT419" s="4"/>
    </row>
    <row r="420" spans="1:72" s="72" customFormat="1" ht="16.5" hidden="1" customHeight="1">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s="5"/>
      <c r="AJ420" s="5"/>
      <c r="AK420" s="5"/>
      <c r="AL420" s="5"/>
      <c r="AM420" s="5"/>
      <c r="AN420" s="5"/>
      <c r="AO420" s="5"/>
      <c r="AP420" s="5"/>
      <c r="AQ420" s="5"/>
      <c r="AR420" s="5"/>
      <c r="AS420" s="5"/>
      <c r="AT420" s="5"/>
      <c r="AU420" s="5"/>
      <c r="AV420" s="5"/>
      <c r="AW420" s="5"/>
      <c r="AX420" s="5"/>
      <c r="AY420" s="5"/>
      <c r="AZ420" s="5"/>
      <c r="BA420" s="5"/>
      <c r="BB420" s="5"/>
      <c r="BC420" s="5"/>
      <c r="BD420" s="5"/>
      <c r="BE420" s="5"/>
      <c r="BF420" s="4"/>
      <c r="BG420" s="4"/>
      <c r="BH420" s="4"/>
      <c r="BI420" s="4"/>
      <c r="BJ420" s="4"/>
      <c r="BK420" s="4"/>
      <c r="BL420" s="4"/>
      <c r="BM420" s="4"/>
      <c r="BN420" s="4"/>
      <c r="BO420" s="4"/>
      <c r="BP420" s="4"/>
      <c r="BQ420" s="4"/>
      <c r="BR420" s="4"/>
      <c r="BS420" s="4"/>
      <c r="BT420" s="4"/>
    </row>
    <row r="421" spans="1:72" s="72" customFormat="1" ht="63.75" hidden="1" customHeight="1">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s="5"/>
      <c r="AJ421" s="5"/>
      <c r="AK421" s="5"/>
      <c r="AL421" s="5"/>
      <c r="AM421" s="5"/>
      <c r="AN421" s="5"/>
      <c r="AO421" s="5"/>
      <c r="AP421" s="5"/>
      <c r="AQ421" s="5"/>
      <c r="AR421" s="5"/>
      <c r="AS421" s="5"/>
      <c r="AT421" s="5"/>
      <c r="AU421" s="5"/>
      <c r="AV421" s="5"/>
      <c r="AW421" s="5"/>
      <c r="AX421" s="5"/>
      <c r="AY421" s="5"/>
      <c r="AZ421" s="5"/>
      <c r="BA421" s="5"/>
      <c r="BB421" s="5"/>
      <c r="BC421" s="5"/>
      <c r="BD421" s="5"/>
      <c r="BE421" s="5"/>
      <c r="BF421" s="4"/>
      <c r="BG421" s="4"/>
      <c r="BH421" s="4"/>
      <c r="BI421" s="4"/>
      <c r="BJ421" s="4"/>
      <c r="BK421" s="4"/>
      <c r="BL421" s="4"/>
      <c r="BM421" s="4"/>
      <c r="BN421" s="4"/>
      <c r="BO421" s="4"/>
      <c r="BP421" s="4"/>
      <c r="BQ421" s="4"/>
      <c r="BR421" s="4"/>
      <c r="BS421" s="4"/>
      <c r="BT421" s="4"/>
    </row>
    <row r="422" spans="1:72" s="72" customFormat="1" ht="15.75" hidden="1" customHeight="1">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s="5"/>
      <c r="AJ422" s="5"/>
      <c r="AK422" s="5"/>
      <c r="AL422" s="5"/>
      <c r="AM422" s="5"/>
      <c r="AN422" s="5"/>
      <c r="AO422" s="5"/>
      <c r="AP422" s="5"/>
      <c r="AQ422" s="5"/>
      <c r="AR422" s="5"/>
      <c r="AS422" s="5"/>
      <c r="AT422" s="5"/>
      <c r="AU422" s="5"/>
      <c r="AV422" s="5"/>
      <c r="AW422" s="5"/>
      <c r="AX422" s="5"/>
      <c r="AY422" s="5"/>
      <c r="AZ422" s="5"/>
      <c r="BA422" s="5"/>
      <c r="BB422" s="5"/>
      <c r="BC422" s="5"/>
      <c r="BD422" s="5"/>
      <c r="BE422" s="5"/>
      <c r="BF422" s="4"/>
      <c r="BG422" s="4"/>
      <c r="BH422" s="4"/>
      <c r="BI422" s="4"/>
      <c r="BJ422" s="4"/>
      <c r="BK422" s="4"/>
      <c r="BL422" s="4"/>
      <c r="BM422" s="4"/>
      <c r="BN422" s="4"/>
      <c r="BO422" s="4"/>
      <c r="BP422" s="4"/>
      <c r="BQ422" s="4"/>
      <c r="BR422" s="4"/>
      <c r="BS422" s="4"/>
      <c r="BT422" s="4"/>
    </row>
    <row r="423" spans="1:72" s="72" customFormat="1" ht="25.5" hidden="1" customHeight="1">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s="5"/>
      <c r="AJ423" s="5"/>
      <c r="AK423" s="5"/>
      <c r="AL423" s="5"/>
      <c r="AM423" s="5"/>
      <c r="AN423" s="5"/>
      <c r="AO423" s="5"/>
      <c r="AP423" s="5"/>
      <c r="AQ423" s="5"/>
      <c r="AR423" s="5"/>
      <c r="AS423" s="5"/>
      <c r="AT423" s="5"/>
      <c r="AU423" s="5"/>
      <c r="AV423" s="5"/>
      <c r="AW423" s="5"/>
      <c r="AX423" s="5"/>
      <c r="AY423" s="5"/>
      <c r="AZ423" s="5"/>
      <c r="BA423" s="5"/>
      <c r="BB423" s="5"/>
      <c r="BC423" s="5"/>
      <c r="BD423" s="5"/>
      <c r="BE423" s="5"/>
      <c r="BF423" s="4"/>
      <c r="BG423" s="4"/>
      <c r="BH423" s="4"/>
      <c r="BI423" s="4"/>
      <c r="BJ423" s="4"/>
      <c r="BK423" s="4"/>
      <c r="BL423" s="4"/>
      <c r="BM423" s="4"/>
      <c r="BN423" s="4"/>
      <c r="BO423" s="4"/>
      <c r="BP423" s="4"/>
      <c r="BQ423" s="4"/>
      <c r="BR423" s="4"/>
      <c r="BS423" s="4"/>
      <c r="BT423" s="4"/>
    </row>
    <row r="424" spans="1:72" s="72" customFormat="1" ht="16.5" hidden="1" customHeight="1">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s="5"/>
      <c r="AJ424" s="5"/>
      <c r="AK424" s="5"/>
      <c r="AL424" s="5"/>
      <c r="AM424" s="5"/>
      <c r="AN424" s="5"/>
      <c r="AO424" s="5"/>
      <c r="AP424" s="5"/>
      <c r="AQ424" s="5"/>
      <c r="AR424" s="5"/>
      <c r="AS424" s="5"/>
      <c r="AT424" s="5"/>
      <c r="AU424" s="5"/>
      <c r="AV424" s="5"/>
      <c r="AW424" s="5"/>
      <c r="AX424" s="5"/>
      <c r="AY424" s="5"/>
      <c r="AZ424" s="5"/>
      <c r="BA424" s="5"/>
      <c r="BB424" s="5"/>
      <c r="BC424" s="5"/>
      <c r="BD424" s="5"/>
      <c r="BE424" s="5"/>
      <c r="BF424" s="4"/>
      <c r="BG424" s="4"/>
      <c r="BH424" s="4"/>
      <c r="BI424" s="4"/>
      <c r="BJ424" s="4"/>
      <c r="BK424" s="4"/>
      <c r="BL424" s="4"/>
      <c r="BM424" s="4"/>
      <c r="BN424" s="4"/>
      <c r="BO424" s="4"/>
      <c r="BP424" s="4"/>
      <c r="BQ424" s="4"/>
      <c r="BR424" s="4"/>
      <c r="BS424" s="4"/>
      <c r="BT424" s="4"/>
    </row>
    <row r="425" spans="1:72" s="72" customFormat="1" ht="16.5" hidden="1" customHeight="1">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s="5"/>
      <c r="AJ425" s="5"/>
      <c r="AK425" s="5"/>
      <c r="AL425" s="5"/>
      <c r="AM425" s="5"/>
      <c r="AN425" s="5"/>
      <c r="AO425" s="5"/>
      <c r="AP425" s="5"/>
      <c r="AQ425" s="5"/>
      <c r="AR425" s="5"/>
      <c r="AS425" s="5"/>
      <c r="AT425" s="5"/>
      <c r="AU425" s="5"/>
      <c r="AV425" s="5"/>
      <c r="AW425" s="5"/>
      <c r="AX425" s="5"/>
      <c r="AY425" s="5"/>
      <c r="AZ425" s="5"/>
      <c r="BA425" s="5"/>
      <c r="BB425" s="5"/>
      <c r="BC425" s="5"/>
      <c r="BD425" s="5"/>
      <c r="BE425" s="5"/>
      <c r="BF425" s="4"/>
      <c r="BG425" s="4"/>
      <c r="BH425" s="4"/>
      <c r="BI425" s="4"/>
      <c r="BJ425" s="4"/>
      <c r="BK425" s="4"/>
      <c r="BL425" s="4"/>
      <c r="BM425" s="4"/>
      <c r="BN425" s="4"/>
      <c r="BO425" s="4"/>
      <c r="BP425" s="4"/>
      <c r="BQ425" s="4"/>
      <c r="BR425" s="4"/>
      <c r="BS425" s="4"/>
      <c r="BT425" s="4"/>
    </row>
    <row r="426" spans="1:72" s="72" customFormat="1" ht="15.75" hidden="1" customHeight="1">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s="5"/>
      <c r="AJ426" s="5"/>
      <c r="AK426" s="5"/>
      <c r="AL426" s="5"/>
      <c r="AM426" s="5"/>
      <c r="AN426" s="5"/>
      <c r="AO426" s="5"/>
      <c r="AP426" s="5"/>
      <c r="AQ426" s="5"/>
      <c r="AR426" s="5"/>
      <c r="AS426" s="5"/>
      <c r="AT426" s="5"/>
      <c r="AU426" s="5"/>
      <c r="AV426" s="5"/>
      <c r="AW426" s="5"/>
      <c r="AX426" s="5"/>
      <c r="AY426" s="5"/>
      <c r="AZ426" s="5"/>
      <c r="BA426" s="5"/>
      <c r="BB426" s="5"/>
      <c r="BC426" s="5"/>
      <c r="BD426" s="5"/>
      <c r="BE426" s="5"/>
      <c r="BF426" s="4"/>
      <c r="BG426" s="4"/>
      <c r="BH426" s="4"/>
      <c r="BI426" s="4"/>
      <c r="BJ426" s="4"/>
      <c r="BK426" s="4"/>
      <c r="BL426" s="4"/>
      <c r="BM426" s="4"/>
      <c r="BN426" s="4"/>
      <c r="BO426" s="4"/>
      <c r="BP426" s="4"/>
      <c r="BQ426" s="4"/>
      <c r="BR426" s="4"/>
      <c r="BS426" s="4"/>
      <c r="BT426" s="4"/>
    </row>
    <row r="427" spans="1:72" s="72" customFormat="1" ht="16.5" hidden="1" customHeight="1">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s="5"/>
      <c r="AJ427" s="5"/>
      <c r="AK427" s="5"/>
      <c r="AL427" s="5"/>
      <c r="AM427" s="5"/>
      <c r="AN427" s="5"/>
      <c r="AO427" s="5"/>
      <c r="AP427" s="5"/>
      <c r="AQ427" s="5"/>
      <c r="AR427" s="5"/>
      <c r="AS427" s="5"/>
      <c r="AT427" s="5"/>
      <c r="AU427" s="5"/>
      <c r="AV427" s="5"/>
      <c r="AW427" s="5"/>
      <c r="AX427" s="5"/>
      <c r="AY427" s="5"/>
      <c r="AZ427" s="5"/>
      <c r="BA427" s="5"/>
      <c r="BB427" s="5"/>
      <c r="BC427" s="5"/>
      <c r="BD427" s="5"/>
      <c r="BE427" s="5"/>
      <c r="BF427" s="4"/>
      <c r="BG427" s="4"/>
      <c r="BH427" s="4"/>
      <c r="BI427" s="4"/>
      <c r="BJ427" s="4"/>
      <c r="BK427" s="4"/>
      <c r="BL427" s="4"/>
      <c r="BM427" s="4"/>
      <c r="BN427" s="4"/>
      <c r="BO427" s="4"/>
      <c r="BP427" s="4"/>
      <c r="BQ427" s="4"/>
      <c r="BR427" s="4"/>
      <c r="BS427" s="4"/>
      <c r="BT427" s="4"/>
    </row>
    <row r="428" spans="1:72" s="72" customFormat="1" ht="16.5" hidden="1" customHeight="1">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s="5"/>
      <c r="AJ428" s="5"/>
      <c r="AK428" s="5"/>
      <c r="AL428" s="5"/>
      <c r="AM428" s="5"/>
      <c r="AN428" s="5"/>
      <c r="AO428" s="5"/>
      <c r="AP428" s="5"/>
      <c r="AQ428" s="5"/>
      <c r="AR428" s="5"/>
      <c r="AS428" s="5"/>
      <c r="AT428" s="5"/>
      <c r="AU428" s="5"/>
      <c r="AV428" s="5"/>
      <c r="AW428" s="5"/>
      <c r="AX428" s="5"/>
      <c r="AY428" s="5"/>
      <c r="AZ428" s="5"/>
      <c r="BA428" s="5"/>
      <c r="BB428" s="5"/>
      <c r="BC428" s="5"/>
      <c r="BD428" s="5"/>
      <c r="BE428" s="5"/>
      <c r="BF428" s="4"/>
      <c r="BG428" s="4"/>
      <c r="BH428" s="4"/>
      <c r="BI428" s="4"/>
      <c r="BJ428" s="4"/>
      <c r="BK428" s="4"/>
      <c r="BL428" s="4"/>
      <c r="BM428" s="4"/>
      <c r="BN428" s="4"/>
      <c r="BO428" s="4"/>
      <c r="BP428" s="4"/>
      <c r="BQ428" s="4"/>
      <c r="BR428" s="4"/>
      <c r="BS428" s="4"/>
      <c r="BT428" s="4"/>
    </row>
    <row r="429" spans="1:72" s="72" customFormat="1" ht="15.75" hidden="1" customHeight="1">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s="5"/>
      <c r="AJ429" s="5"/>
      <c r="AK429" s="5"/>
      <c r="AL429" s="5"/>
      <c r="AM429" s="5"/>
      <c r="AN429" s="5"/>
      <c r="AO429" s="5"/>
      <c r="AP429" s="5"/>
      <c r="AQ429" s="5"/>
      <c r="AR429" s="5"/>
      <c r="AS429" s="5"/>
      <c r="AT429" s="5"/>
      <c r="AU429" s="5"/>
      <c r="AV429" s="5"/>
      <c r="AW429" s="5"/>
      <c r="AX429" s="5"/>
      <c r="AY429" s="5"/>
      <c r="AZ429" s="5"/>
      <c r="BA429" s="5"/>
      <c r="BB429" s="5"/>
      <c r="BC429" s="5"/>
      <c r="BD429" s="5"/>
      <c r="BE429" s="5"/>
      <c r="BF429" s="4"/>
      <c r="BG429" s="4"/>
      <c r="BH429" s="4"/>
      <c r="BI429" s="4"/>
      <c r="BJ429" s="4"/>
      <c r="BK429" s="4"/>
      <c r="BL429" s="4"/>
      <c r="BM429" s="4"/>
      <c r="BN429" s="4"/>
      <c r="BO429" s="4"/>
      <c r="BP429" s="4"/>
      <c r="BQ429" s="4"/>
      <c r="BR429" s="4"/>
      <c r="BS429" s="4"/>
      <c r="BT429" s="4"/>
    </row>
    <row r="430" spans="1:72" s="72" customFormat="1" ht="15.75" hidden="1" customHeight="1">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s="5"/>
      <c r="AJ430" s="5"/>
      <c r="AK430" s="5"/>
      <c r="AL430" s="5"/>
      <c r="AM430" s="5"/>
      <c r="AN430" s="5"/>
      <c r="AO430" s="5"/>
      <c r="AP430" s="5"/>
      <c r="AQ430" s="5"/>
      <c r="AR430" s="5"/>
      <c r="AS430" s="5"/>
      <c r="AT430" s="5"/>
      <c r="AU430" s="5"/>
      <c r="AV430" s="5"/>
      <c r="AW430" s="5"/>
      <c r="AX430" s="5"/>
      <c r="AY430" s="5"/>
      <c r="AZ430" s="5"/>
      <c r="BA430" s="5"/>
      <c r="BB430" s="5"/>
      <c r="BC430" s="5"/>
      <c r="BD430" s="5"/>
      <c r="BE430" s="5"/>
      <c r="BF430" s="4"/>
      <c r="BG430" s="4"/>
      <c r="BH430" s="4"/>
      <c r="BI430" s="4"/>
      <c r="BJ430" s="4"/>
      <c r="BK430" s="4"/>
      <c r="BL430" s="4"/>
      <c r="BM430" s="4"/>
      <c r="BN430" s="4"/>
      <c r="BO430" s="4"/>
      <c r="BP430" s="4"/>
      <c r="BQ430" s="4"/>
      <c r="BR430" s="4"/>
      <c r="BS430" s="4"/>
      <c r="BT430" s="4"/>
    </row>
    <row r="431" spans="1:72" s="72" customFormat="1" ht="16.5" hidden="1" customHeight="1">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s="5"/>
      <c r="AJ431" s="5"/>
      <c r="AK431" s="5"/>
      <c r="AL431" s="5"/>
      <c r="AM431" s="5"/>
      <c r="AN431" s="5"/>
      <c r="AO431" s="5"/>
      <c r="AP431" s="5"/>
      <c r="AQ431" s="5"/>
      <c r="AR431" s="5"/>
      <c r="AS431" s="5"/>
      <c r="AT431" s="5"/>
      <c r="AU431" s="5"/>
      <c r="AV431" s="5"/>
      <c r="AW431" s="5"/>
      <c r="AX431" s="5"/>
      <c r="AY431" s="5"/>
      <c r="AZ431" s="5"/>
      <c r="BA431" s="5"/>
      <c r="BB431" s="5"/>
      <c r="BC431" s="5"/>
      <c r="BD431" s="5"/>
      <c r="BE431" s="5"/>
      <c r="BF431" s="4"/>
      <c r="BG431" s="4"/>
      <c r="BH431" s="4"/>
      <c r="BI431" s="4"/>
      <c r="BJ431" s="4"/>
      <c r="BK431" s="4"/>
      <c r="BL431" s="4"/>
      <c r="BM431" s="4"/>
      <c r="BN431" s="4"/>
      <c r="BO431" s="4"/>
      <c r="BP431" s="4"/>
      <c r="BQ431" s="4"/>
      <c r="BR431" s="4"/>
      <c r="BS431" s="4"/>
      <c r="BT431" s="4"/>
    </row>
    <row r="432" spans="1:72" s="72" customFormat="1" ht="16.5" hidden="1" customHeight="1">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s="5"/>
      <c r="AJ432" s="5"/>
      <c r="AK432" s="5"/>
      <c r="AL432" s="5"/>
      <c r="AM432" s="5"/>
      <c r="AN432" s="5"/>
      <c r="AO432" s="5"/>
      <c r="AP432" s="5"/>
      <c r="AQ432" s="5"/>
      <c r="AR432" s="5"/>
      <c r="AS432" s="5"/>
      <c r="AT432" s="5"/>
      <c r="AU432" s="5"/>
      <c r="AV432" s="5"/>
      <c r="AW432" s="5"/>
      <c r="AX432" s="5"/>
      <c r="AY432" s="5"/>
      <c r="AZ432" s="5"/>
      <c r="BA432" s="5"/>
      <c r="BB432" s="5"/>
      <c r="BC432" s="5"/>
      <c r="BD432" s="5"/>
      <c r="BE432" s="5"/>
      <c r="BF432" s="4"/>
      <c r="BG432" s="4"/>
      <c r="BH432" s="4"/>
      <c r="BI432" s="4"/>
      <c r="BJ432" s="4"/>
      <c r="BK432" s="4"/>
      <c r="BL432" s="4"/>
      <c r="BM432" s="4"/>
      <c r="BN432" s="4"/>
      <c r="BO432" s="4"/>
      <c r="BP432" s="4"/>
      <c r="BQ432" s="4"/>
      <c r="BR432" s="4"/>
      <c r="BS432" s="4"/>
      <c r="BT432" s="4"/>
    </row>
    <row r="433" spans="1:72" s="72" customFormat="1" ht="63.75" hidden="1" customHeight="1">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s="5"/>
      <c r="AJ433" s="5"/>
      <c r="AK433" s="5"/>
      <c r="AL433" s="5"/>
      <c r="AM433" s="5"/>
      <c r="AN433" s="5"/>
      <c r="AO433" s="5"/>
      <c r="AP433" s="5"/>
      <c r="AQ433" s="5"/>
      <c r="AR433" s="5"/>
      <c r="AS433" s="5"/>
      <c r="AT433" s="5"/>
      <c r="AU433" s="5"/>
      <c r="AV433" s="5"/>
      <c r="AW433" s="5"/>
      <c r="AX433" s="5"/>
      <c r="AY433" s="5"/>
      <c r="AZ433" s="5"/>
      <c r="BA433" s="5"/>
      <c r="BB433" s="5"/>
      <c r="BC433" s="5"/>
      <c r="BD433" s="5"/>
      <c r="BE433" s="5"/>
      <c r="BF433" s="4"/>
      <c r="BG433" s="4"/>
      <c r="BH433" s="4"/>
      <c r="BI433" s="4"/>
      <c r="BJ433" s="4"/>
      <c r="BK433" s="4"/>
      <c r="BL433" s="4"/>
      <c r="BM433" s="4"/>
      <c r="BN433" s="4"/>
      <c r="BO433" s="4"/>
      <c r="BP433" s="4"/>
      <c r="BQ433" s="4"/>
      <c r="BR433" s="4"/>
      <c r="BS433" s="4"/>
      <c r="BT433" s="4"/>
    </row>
    <row r="434" spans="1:72" s="72" customFormat="1" ht="15.75" hidden="1" customHeight="1">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s="5"/>
      <c r="AJ434" s="5"/>
      <c r="AK434" s="5"/>
      <c r="AL434" s="5"/>
      <c r="AM434" s="5"/>
      <c r="AN434" s="5"/>
      <c r="AO434" s="5"/>
      <c r="AP434" s="5"/>
      <c r="AQ434" s="5"/>
      <c r="AR434" s="5"/>
      <c r="AS434" s="5"/>
      <c r="AT434" s="5"/>
      <c r="AU434" s="5"/>
      <c r="AV434" s="5"/>
      <c r="AW434" s="5"/>
      <c r="AX434" s="5"/>
      <c r="AY434" s="5"/>
      <c r="AZ434" s="5"/>
      <c r="BA434" s="5"/>
      <c r="BB434" s="5"/>
      <c r="BC434" s="5"/>
      <c r="BD434" s="5"/>
      <c r="BE434" s="5"/>
      <c r="BF434" s="4"/>
      <c r="BG434" s="4"/>
      <c r="BH434" s="4"/>
      <c r="BI434" s="4"/>
      <c r="BJ434" s="4"/>
      <c r="BK434" s="4"/>
      <c r="BL434" s="4"/>
      <c r="BM434" s="4"/>
      <c r="BN434" s="4"/>
      <c r="BO434" s="4"/>
      <c r="BP434" s="4"/>
      <c r="BQ434" s="4"/>
      <c r="BR434" s="4"/>
      <c r="BS434" s="4"/>
      <c r="BT434" s="4"/>
    </row>
    <row r="435" spans="1:72" s="72" customFormat="1" ht="25.5" hidden="1" customHeight="1">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s="5"/>
      <c r="AJ435" s="5"/>
      <c r="AK435" s="5"/>
      <c r="AL435" s="5"/>
      <c r="AM435" s="5"/>
      <c r="AN435" s="5"/>
      <c r="AO435" s="5"/>
      <c r="AP435" s="5"/>
      <c r="AQ435" s="5"/>
      <c r="AR435" s="5"/>
      <c r="AS435" s="5"/>
      <c r="AT435" s="5"/>
      <c r="AU435" s="5"/>
      <c r="AV435" s="5"/>
      <c r="AW435" s="5"/>
      <c r="AX435" s="5"/>
      <c r="AY435" s="5"/>
      <c r="AZ435" s="5"/>
      <c r="BA435" s="5"/>
      <c r="BB435" s="5"/>
      <c r="BC435" s="5"/>
      <c r="BD435" s="5"/>
      <c r="BE435" s="5"/>
      <c r="BF435" s="4"/>
      <c r="BG435" s="4"/>
      <c r="BH435" s="4"/>
      <c r="BI435" s="4"/>
      <c r="BJ435" s="4"/>
      <c r="BK435" s="4"/>
      <c r="BL435" s="4"/>
      <c r="BM435" s="4"/>
      <c r="BN435" s="4"/>
      <c r="BO435" s="4"/>
      <c r="BP435" s="4"/>
      <c r="BQ435" s="4"/>
      <c r="BR435" s="4"/>
      <c r="BS435" s="4"/>
      <c r="BT435" s="4"/>
    </row>
    <row r="436" spans="1:72" s="72" customFormat="1" ht="16.5" hidden="1" customHeight="1">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s="5"/>
      <c r="AJ436" s="5"/>
      <c r="AK436" s="5"/>
      <c r="AL436" s="5"/>
      <c r="AM436" s="5"/>
      <c r="AN436" s="5"/>
      <c r="AO436" s="5"/>
      <c r="AP436" s="5"/>
      <c r="AQ436" s="5"/>
      <c r="AR436" s="5"/>
      <c r="AS436" s="5"/>
      <c r="AT436" s="5"/>
      <c r="AU436" s="5"/>
      <c r="AV436" s="5"/>
      <c r="AW436" s="5"/>
      <c r="AX436" s="5"/>
      <c r="AY436" s="5"/>
      <c r="AZ436" s="5"/>
      <c r="BA436" s="5"/>
      <c r="BB436" s="5"/>
      <c r="BC436" s="5"/>
      <c r="BD436" s="5"/>
      <c r="BE436" s="5"/>
      <c r="BF436" s="4"/>
      <c r="BG436" s="4"/>
      <c r="BH436" s="4"/>
      <c r="BI436" s="4"/>
      <c r="BJ436" s="4"/>
      <c r="BK436" s="4"/>
      <c r="BL436" s="4"/>
      <c r="BM436" s="4"/>
      <c r="BN436" s="4"/>
      <c r="BO436" s="4"/>
      <c r="BP436" s="4"/>
      <c r="BQ436" s="4"/>
      <c r="BR436" s="4"/>
      <c r="BS436" s="4"/>
      <c r="BT436" s="4"/>
    </row>
    <row r="437" spans="1:72" s="72" customFormat="1" ht="16.5" hidden="1" customHeight="1">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s="5"/>
      <c r="AJ437" s="5"/>
      <c r="AK437" s="5"/>
      <c r="AL437" s="5"/>
      <c r="AM437" s="5"/>
      <c r="AN437" s="5"/>
      <c r="AO437" s="5"/>
      <c r="AP437" s="5"/>
      <c r="AQ437" s="5"/>
      <c r="AR437" s="5"/>
      <c r="AS437" s="5"/>
      <c r="AT437" s="5"/>
      <c r="AU437" s="5"/>
      <c r="AV437" s="5"/>
      <c r="AW437" s="5"/>
      <c r="AX437" s="5"/>
      <c r="AY437" s="5"/>
      <c r="AZ437" s="5"/>
      <c r="BA437" s="5"/>
      <c r="BB437" s="5"/>
      <c r="BC437" s="5"/>
      <c r="BD437" s="5"/>
      <c r="BE437" s="5"/>
      <c r="BF437" s="4"/>
      <c r="BG437" s="4"/>
      <c r="BH437" s="4"/>
      <c r="BI437" s="4"/>
      <c r="BJ437" s="4"/>
      <c r="BK437" s="4"/>
      <c r="BL437" s="4"/>
      <c r="BM437" s="4"/>
      <c r="BN437" s="4"/>
      <c r="BO437" s="4"/>
      <c r="BP437" s="4"/>
      <c r="BQ437" s="4"/>
      <c r="BR437" s="4"/>
      <c r="BS437" s="4"/>
      <c r="BT437" s="4"/>
    </row>
    <row r="438" spans="1:72" s="72" customFormat="1" ht="15.75" hidden="1" customHeight="1">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s="5"/>
      <c r="AJ438" s="5"/>
      <c r="AK438" s="5"/>
      <c r="AL438" s="5"/>
      <c r="AM438" s="5"/>
      <c r="AN438" s="5"/>
      <c r="AO438" s="5"/>
      <c r="AP438" s="5"/>
      <c r="AQ438" s="5"/>
      <c r="AR438" s="5"/>
      <c r="AS438" s="5"/>
      <c r="AT438" s="5"/>
      <c r="AU438" s="5"/>
      <c r="AV438" s="5"/>
      <c r="AW438" s="5"/>
      <c r="AX438" s="5"/>
      <c r="AY438" s="5"/>
      <c r="AZ438" s="5"/>
      <c r="BA438" s="5"/>
      <c r="BB438" s="5"/>
      <c r="BC438" s="5"/>
      <c r="BD438" s="5"/>
      <c r="BE438" s="5"/>
      <c r="BF438" s="4"/>
      <c r="BG438" s="4"/>
      <c r="BH438" s="4"/>
      <c r="BI438" s="4"/>
      <c r="BJ438" s="4"/>
      <c r="BK438" s="4"/>
      <c r="BL438" s="4"/>
      <c r="BM438" s="4"/>
      <c r="BN438" s="4"/>
      <c r="BO438" s="4"/>
      <c r="BP438" s="4"/>
      <c r="BQ438" s="4"/>
      <c r="BR438" s="4"/>
      <c r="BS438" s="4"/>
      <c r="BT438" s="4"/>
    </row>
    <row r="439" spans="1:72" s="72" customFormat="1" ht="16.5" hidden="1" customHeight="1">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s="5"/>
      <c r="AJ439" s="5"/>
      <c r="AK439" s="5"/>
      <c r="AL439" s="5"/>
      <c r="AM439" s="5"/>
      <c r="AN439" s="5"/>
      <c r="AO439" s="5"/>
      <c r="AP439" s="5"/>
      <c r="AQ439" s="5"/>
      <c r="AR439" s="5"/>
      <c r="AS439" s="5"/>
      <c r="AT439" s="5"/>
      <c r="AU439" s="5"/>
      <c r="AV439" s="5"/>
      <c r="AW439" s="5"/>
      <c r="AX439" s="5"/>
      <c r="AY439" s="5"/>
      <c r="AZ439" s="5"/>
      <c r="BA439" s="5"/>
      <c r="BB439" s="5"/>
      <c r="BC439" s="5"/>
      <c r="BD439" s="5"/>
      <c r="BE439" s="5"/>
      <c r="BF439" s="4"/>
      <c r="BG439" s="4"/>
      <c r="BH439" s="4"/>
      <c r="BI439" s="4"/>
      <c r="BJ439" s="4"/>
      <c r="BK439" s="4"/>
      <c r="BL439" s="4"/>
      <c r="BM439" s="4"/>
      <c r="BN439" s="4"/>
      <c r="BO439" s="4"/>
      <c r="BP439" s="4"/>
      <c r="BQ439" s="4"/>
      <c r="BR439" s="4"/>
      <c r="BS439" s="4"/>
      <c r="BT439" s="4"/>
    </row>
    <row r="440" spans="1:72" s="72" customFormat="1" ht="16.5" hidden="1" customHeight="1">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s="5"/>
      <c r="AJ440" s="5"/>
      <c r="AK440" s="5"/>
      <c r="AL440" s="5"/>
      <c r="AM440" s="5"/>
      <c r="AN440" s="5"/>
      <c r="AO440" s="5"/>
      <c r="AP440" s="5"/>
      <c r="AQ440" s="5"/>
      <c r="AR440" s="5"/>
      <c r="AS440" s="5"/>
      <c r="AT440" s="5"/>
      <c r="AU440" s="5"/>
      <c r="AV440" s="5"/>
      <c r="AW440" s="5"/>
      <c r="AX440" s="5"/>
      <c r="AY440" s="5"/>
      <c r="AZ440" s="5"/>
      <c r="BA440" s="5"/>
      <c r="BB440" s="5"/>
      <c r="BC440" s="5"/>
      <c r="BD440" s="5"/>
      <c r="BE440" s="5"/>
      <c r="BF440" s="4"/>
      <c r="BG440" s="4"/>
      <c r="BH440" s="4"/>
      <c r="BI440" s="4"/>
      <c r="BJ440" s="4"/>
      <c r="BK440" s="4"/>
      <c r="BL440" s="4"/>
      <c r="BM440" s="4"/>
      <c r="BN440" s="4"/>
      <c r="BO440" s="4"/>
      <c r="BP440" s="4"/>
      <c r="BQ440" s="4"/>
      <c r="BR440" s="4"/>
      <c r="BS440" s="4"/>
      <c r="BT440" s="4"/>
    </row>
    <row r="441" spans="1:72" s="72" customFormat="1" ht="15.75" hidden="1" customHeight="1">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s="5"/>
      <c r="AJ441" s="5"/>
      <c r="AK441" s="5"/>
      <c r="AL441" s="5"/>
      <c r="AM441" s="5"/>
      <c r="AN441" s="5"/>
      <c r="AO441" s="5"/>
      <c r="AP441" s="5"/>
      <c r="AQ441" s="5"/>
      <c r="AR441" s="5"/>
      <c r="AS441" s="5"/>
      <c r="AT441" s="5"/>
      <c r="AU441" s="5"/>
      <c r="AV441" s="5"/>
      <c r="AW441" s="5"/>
      <c r="AX441" s="5"/>
      <c r="AY441" s="5"/>
      <c r="AZ441" s="5"/>
      <c r="BA441" s="5"/>
      <c r="BB441" s="5"/>
      <c r="BC441" s="5"/>
      <c r="BD441" s="5"/>
      <c r="BE441" s="5"/>
      <c r="BF441" s="4"/>
      <c r="BG441" s="4"/>
      <c r="BH441" s="4"/>
      <c r="BI441" s="4"/>
      <c r="BJ441" s="4"/>
      <c r="BK441" s="4"/>
      <c r="BL441" s="4"/>
      <c r="BM441" s="4"/>
      <c r="BN441" s="4"/>
      <c r="BO441" s="4"/>
      <c r="BP441" s="4"/>
      <c r="BQ441" s="4"/>
      <c r="BR441" s="4"/>
      <c r="BS441" s="4"/>
      <c r="BT441" s="4"/>
    </row>
    <row r="442" spans="1:72" s="72" customFormat="1" ht="15.75" hidden="1" customHeight="1">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s="5"/>
      <c r="AJ442" s="5"/>
      <c r="AK442" s="5"/>
      <c r="AL442" s="5"/>
      <c r="AM442" s="5"/>
      <c r="AN442" s="5"/>
      <c r="AO442" s="5"/>
      <c r="AP442" s="5"/>
      <c r="AQ442" s="5"/>
      <c r="AR442" s="5"/>
      <c r="AS442" s="5"/>
      <c r="AT442" s="5"/>
      <c r="AU442" s="5"/>
      <c r="AV442" s="5"/>
      <c r="AW442" s="5"/>
      <c r="AX442" s="5"/>
      <c r="AY442" s="5"/>
      <c r="AZ442" s="5"/>
      <c r="BA442" s="5"/>
      <c r="BB442" s="5"/>
      <c r="BC442" s="5"/>
      <c r="BD442" s="5"/>
      <c r="BE442" s="5"/>
      <c r="BF442" s="4"/>
      <c r="BG442" s="4"/>
      <c r="BH442" s="4"/>
      <c r="BI442" s="4"/>
      <c r="BJ442" s="4"/>
      <c r="BK442" s="4"/>
      <c r="BL442" s="4"/>
      <c r="BM442" s="4"/>
      <c r="BN442" s="4"/>
      <c r="BO442" s="4"/>
      <c r="BP442" s="4"/>
      <c r="BQ442" s="4"/>
      <c r="BR442" s="4"/>
      <c r="BS442" s="4"/>
      <c r="BT442" s="4"/>
    </row>
    <row r="443" spans="1:72" s="72" customFormat="1" ht="16.5" hidden="1" customHeight="1">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s="5"/>
      <c r="AJ443" s="5"/>
      <c r="AK443" s="5"/>
      <c r="AL443" s="5"/>
      <c r="AM443" s="5"/>
      <c r="AN443" s="5"/>
      <c r="AO443" s="5"/>
      <c r="AP443" s="5"/>
      <c r="AQ443" s="5"/>
      <c r="AR443" s="5"/>
      <c r="AS443" s="5"/>
      <c r="AT443" s="5"/>
      <c r="AU443" s="5"/>
      <c r="AV443" s="5"/>
      <c r="AW443" s="5"/>
      <c r="AX443" s="5"/>
      <c r="AY443" s="5"/>
      <c r="AZ443" s="5"/>
      <c r="BA443" s="5"/>
      <c r="BB443" s="5"/>
      <c r="BC443" s="5"/>
      <c r="BD443" s="5"/>
      <c r="BE443" s="5"/>
      <c r="BF443" s="4"/>
      <c r="BG443" s="4"/>
      <c r="BH443" s="4"/>
      <c r="BI443" s="4"/>
      <c r="BJ443" s="4"/>
      <c r="BK443" s="4"/>
      <c r="BL443" s="4"/>
      <c r="BM443" s="4"/>
      <c r="BN443" s="4"/>
      <c r="BO443" s="4"/>
      <c r="BP443" s="4"/>
      <c r="BQ443" s="4"/>
      <c r="BR443" s="4"/>
      <c r="BS443" s="4"/>
      <c r="BT443" s="4"/>
    </row>
    <row r="444" spans="1:72" s="72" customFormat="1" ht="16.5" hidden="1" customHeight="1">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s="5"/>
      <c r="AJ444" s="5"/>
      <c r="AK444" s="5"/>
      <c r="AL444" s="5"/>
      <c r="AM444" s="5"/>
      <c r="AN444" s="5"/>
      <c r="AO444" s="5"/>
      <c r="AP444" s="5"/>
      <c r="AQ444" s="5"/>
      <c r="AR444" s="5"/>
      <c r="AS444" s="5"/>
      <c r="AT444" s="5"/>
      <c r="AU444" s="5"/>
      <c r="AV444" s="5"/>
      <c r="AW444" s="5"/>
      <c r="AX444" s="5"/>
      <c r="AY444" s="5"/>
      <c r="AZ444" s="5"/>
      <c r="BA444" s="5"/>
      <c r="BB444" s="5"/>
      <c r="BC444" s="5"/>
      <c r="BD444" s="5"/>
      <c r="BE444" s="5"/>
      <c r="BF444" s="4"/>
      <c r="BG444" s="4"/>
      <c r="BH444" s="4"/>
      <c r="BI444" s="4"/>
      <c r="BJ444" s="4"/>
      <c r="BK444" s="4"/>
      <c r="BL444" s="4"/>
      <c r="BM444" s="4"/>
      <c r="BN444" s="4"/>
      <c r="BO444" s="4"/>
      <c r="BP444" s="4"/>
      <c r="BQ444" s="4"/>
      <c r="BR444" s="4"/>
      <c r="BS444" s="4"/>
      <c r="BT444" s="4"/>
    </row>
    <row r="445" spans="1:72" s="72" customFormat="1" ht="63.75" hidden="1" customHeight="1">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s="5"/>
      <c r="AJ445" s="5"/>
      <c r="AK445" s="5"/>
      <c r="AL445" s="5"/>
      <c r="AM445" s="5"/>
      <c r="AN445" s="5"/>
      <c r="AO445" s="5"/>
      <c r="AP445" s="5"/>
      <c r="AQ445" s="5"/>
      <c r="AR445" s="5"/>
      <c r="AS445" s="5"/>
      <c r="AT445" s="5"/>
      <c r="AU445" s="5"/>
      <c r="AV445" s="5"/>
      <c r="AW445" s="5"/>
      <c r="AX445" s="5"/>
      <c r="AY445" s="5"/>
      <c r="AZ445" s="5"/>
      <c r="BA445" s="5"/>
      <c r="BB445" s="5"/>
      <c r="BC445" s="5"/>
      <c r="BD445" s="5"/>
      <c r="BE445" s="5"/>
      <c r="BF445" s="4"/>
      <c r="BG445" s="4"/>
      <c r="BH445" s="4"/>
      <c r="BI445" s="4"/>
      <c r="BJ445" s="4"/>
      <c r="BK445" s="4"/>
      <c r="BL445" s="4"/>
      <c r="BM445" s="4"/>
      <c r="BN445" s="4"/>
      <c r="BO445" s="4"/>
      <c r="BP445" s="4"/>
      <c r="BQ445" s="4"/>
      <c r="BR445" s="4"/>
      <c r="BS445" s="4"/>
      <c r="BT445" s="4"/>
    </row>
    <row r="446" spans="1:72" s="72" customFormat="1" ht="15.75" hidden="1" customHeight="1">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s="5"/>
      <c r="AJ446" s="5"/>
      <c r="AK446" s="5"/>
      <c r="AL446" s="5"/>
      <c r="AM446" s="5"/>
      <c r="AN446" s="5"/>
      <c r="AO446" s="5"/>
      <c r="AP446" s="5"/>
      <c r="AQ446" s="5"/>
      <c r="AR446" s="5"/>
      <c r="AS446" s="5"/>
      <c r="AT446" s="5"/>
      <c r="AU446" s="5"/>
      <c r="AV446" s="5"/>
      <c r="AW446" s="5"/>
      <c r="AX446" s="5"/>
      <c r="AY446" s="5"/>
      <c r="AZ446" s="5"/>
      <c r="BA446" s="5"/>
      <c r="BB446" s="5"/>
      <c r="BC446" s="5"/>
      <c r="BD446" s="5"/>
      <c r="BE446" s="5"/>
      <c r="BF446" s="4"/>
      <c r="BG446" s="4"/>
      <c r="BH446" s="4"/>
      <c r="BI446" s="4"/>
      <c r="BJ446" s="4"/>
      <c r="BK446" s="4"/>
      <c r="BL446" s="4"/>
      <c r="BM446" s="4"/>
      <c r="BN446" s="4"/>
      <c r="BO446" s="4"/>
      <c r="BP446" s="4"/>
      <c r="BQ446" s="4"/>
      <c r="BR446" s="4"/>
      <c r="BS446" s="4"/>
      <c r="BT446" s="4"/>
    </row>
    <row r="447" spans="1:72" s="72" customFormat="1" ht="25.5" hidden="1" customHeight="1">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s="5"/>
      <c r="AJ447" s="5"/>
      <c r="AK447" s="5"/>
      <c r="AL447" s="5"/>
      <c r="AM447" s="5"/>
      <c r="AN447" s="5"/>
      <c r="AO447" s="5"/>
      <c r="AP447" s="5"/>
      <c r="AQ447" s="5"/>
      <c r="AR447" s="5"/>
      <c r="AS447" s="5"/>
      <c r="AT447" s="5"/>
      <c r="AU447" s="5"/>
      <c r="AV447" s="5"/>
      <c r="AW447" s="5"/>
      <c r="AX447" s="5"/>
      <c r="AY447" s="5"/>
      <c r="AZ447" s="5"/>
      <c r="BA447" s="5"/>
      <c r="BB447" s="5"/>
      <c r="BC447" s="5"/>
      <c r="BD447" s="5"/>
      <c r="BE447" s="5"/>
      <c r="BF447" s="4"/>
      <c r="BG447" s="4"/>
      <c r="BH447" s="4"/>
      <c r="BI447" s="4"/>
      <c r="BJ447" s="4"/>
      <c r="BK447" s="4"/>
      <c r="BL447" s="4"/>
      <c r="BM447" s="4"/>
      <c r="BN447" s="4"/>
      <c r="BO447" s="4"/>
      <c r="BP447" s="4"/>
      <c r="BQ447" s="4"/>
      <c r="BR447" s="4"/>
      <c r="BS447" s="4"/>
      <c r="BT447" s="4"/>
    </row>
    <row r="448" spans="1:72" s="72" customFormat="1" ht="16.5" hidden="1" customHeight="1">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s="5"/>
      <c r="AJ448" s="5"/>
      <c r="AK448" s="5"/>
      <c r="AL448" s="5"/>
      <c r="AM448" s="5"/>
      <c r="AN448" s="5"/>
      <c r="AO448" s="5"/>
      <c r="AP448" s="5"/>
      <c r="AQ448" s="5"/>
      <c r="AR448" s="5"/>
      <c r="AS448" s="5"/>
      <c r="AT448" s="5"/>
      <c r="AU448" s="5"/>
      <c r="AV448" s="5"/>
      <c r="AW448" s="5"/>
      <c r="AX448" s="5"/>
      <c r="AY448" s="5"/>
      <c r="AZ448" s="5"/>
      <c r="BA448" s="5"/>
      <c r="BB448" s="5"/>
      <c r="BC448" s="5"/>
      <c r="BD448" s="5"/>
      <c r="BE448" s="5"/>
      <c r="BF448" s="4"/>
      <c r="BG448" s="4"/>
      <c r="BH448" s="4"/>
      <c r="BI448" s="4"/>
      <c r="BJ448" s="4"/>
      <c r="BK448" s="4"/>
      <c r="BL448" s="4"/>
      <c r="BM448" s="4"/>
      <c r="BN448" s="4"/>
      <c r="BO448" s="4"/>
      <c r="BP448" s="4"/>
      <c r="BQ448" s="4"/>
      <c r="BR448" s="4"/>
      <c r="BS448" s="4"/>
      <c r="BT448" s="4"/>
    </row>
    <row r="449" spans="1:72" s="72" customFormat="1" ht="16.5" hidden="1" customHeight="1">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s="5"/>
      <c r="AJ449" s="5"/>
      <c r="AK449" s="5"/>
      <c r="AL449" s="5"/>
      <c r="AM449" s="5"/>
      <c r="AN449" s="5"/>
      <c r="AO449" s="5"/>
      <c r="AP449" s="5"/>
      <c r="AQ449" s="5"/>
      <c r="AR449" s="5"/>
      <c r="AS449" s="5"/>
      <c r="AT449" s="5"/>
      <c r="AU449" s="5"/>
      <c r="AV449" s="5"/>
      <c r="AW449" s="5"/>
      <c r="AX449" s="5"/>
      <c r="AY449" s="5"/>
      <c r="AZ449" s="5"/>
      <c r="BA449" s="5"/>
      <c r="BB449" s="5"/>
      <c r="BC449" s="5"/>
      <c r="BD449" s="5"/>
      <c r="BE449" s="5"/>
      <c r="BF449" s="4"/>
      <c r="BG449" s="4"/>
      <c r="BH449" s="4"/>
      <c r="BI449" s="4"/>
      <c r="BJ449" s="4"/>
      <c r="BK449" s="4"/>
      <c r="BL449" s="4"/>
      <c r="BM449" s="4"/>
      <c r="BN449" s="4"/>
      <c r="BO449" s="4"/>
      <c r="BP449" s="4"/>
      <c r="BQ449" s="4"/>
      <c r="BR449" s="4"/>
      <c r="BS449" s="4"/>
      <c r="BT449" s="4"/>
    </row>
    <row r="450" spans="1:72" s="72" customFormat="1" ht="15.75" hidden="1" customHeight="1">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s="5"/>
      <c r="AJ450" s="5"/>
      <c r="AK450" s="5"/>
      <c r="AL450" s="5"/>
      <c r="AM450" s="5"/>
      <c r="AN450" s="5"/>
      <c r="AO450" s="5"/>
      <c r="AP450" s="5"/>
      <c r="AQ450" s="5"/>
      <c r="AR450" s="5"/>
      <c r="AS450" s="5"/>
      <c r="AT450" s="5"/>
      <c r="AU450" s="5"/>
      <c r="AV450" s="5"/>
      <c r="AW450" s="5"/>
      <c r="AX450" s="5"/>
      <c r="AY450" s="5"/>
      <c r="AZ450" s="5"/>
      <c r="BA450" s="5"/>
      <c r="BB450" s="5"/>
      <c r="BC450" s="5"/>
      <c r="BD450" s="5"/>
      <c r="BE450" s="5"/>
      <c r="BF450" s="4"/>
      <c r="BG450" s="4"/>
      <c r="BH450" s="4"/>
      <c r="BI450" s="4"/>
      <c r="BJ450" s="4"/>
      <c r="BK450" s="4"/>
      <c r="BL450" s="4"/>
      <c r="BM450" s="4"/>
      <c r="BN450" s="4"/>
      <c r="BO450" s="4"/>
      <c r="BP450" s="4"/>
      <c r="BQ450" s="4"/>
      <c r="BR450" s="4"/>
      <c r="BS450" s="4"/>
      <c r="BT450" s="4"/>
    </row>
    <row r="451" spans="1:72" s="72" customFormat="1" ht="16.5" hidden="1" customHeight="1">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s="5"/>
      <c r="AJ451" s="5"/>
      <c r="AK451" s="5"/>
      <c r="AL451" s="5"/>
      <c r="AM451" s="5"/>
      <c r="AN451" s="5"/>
      <c r="AO451" s="5"/>
      <c r="AP451" s="5"/>
      <c r="AQ451" s="5"/>
      <c r="AR451" s="5"/>
      <c r="AS451" s="5"/>
      <c r="AT451" s="5"/>
      <c r="AU451" s="5"/>
      <c r="AV451" s="5"/>
      <c r="AW451" s="5"/>
      <c r="AX451" s="5"/>
      <c r="AY451" s="5"/>
      <c r="AZ451" s="5"/>
      <c r="BA451" s="5"/>
      <c r="BB451" s="5"/>
      <c r="BC451" s="5"/>
      <c r="BD451" s="5"/>
      <c r="BE451" s="5"/>
      <c r="BF451" s="4"/>
      <c r="BG451" s="4"/>
      <c r="BH451" s="4"/>
      <c r="BI451" s="4"/>
      <c r="BJ451" s="4"/>
      <c r="BK451" s="4"/>
      <c r="BL451" s="4"/>
      <c r="BM451" s="4"/>
      <c r="BN451" s="4"/>
      <c r="BO451" s="4"/>
      <c r="BP451" s="4"/>
      <c r="BQ451" s="4"/>
      <c r="BR451" s="4"/>
      <c r="BS451" s="4"/>
      <c r="BT451" s="4"/>
    </row>
    <row r="452" spans="1:72" s="72" customFormat="1" ht="16.5" hidden="1" customHeight="1">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s="5"/>
      <c r="AJ452" s="5"/>
      <c r="AK452" s="5"/>
      <c r="AL452" s="5"/>
      <c r="AM452" s="5"/>
      <c r="AN452" s="5"/>
      <c r="AO452" s="5"/>
      <c r="AP452" s="5"/>
      <c r="AQ452" s="5"/>
      <c r="AR452" s="5"/>
      <c r="AS452" s="5"/>
      <c r="AT452" s="5"/>
      <c r="AU452" s="5"/>
      <c r="AV452" s="5"/>
      <c r="AW452" s="5"/>
      <c r="AX452" s="5"/>
      <c r="AY452" s="5"/>
      <c r="AZ452" s="5"/>
      <c r="BA452" s="5"/>
      <c r="BB452" s="5"/>
      <c r="BC452" s="5"/>
      <c r="BD452" s="5"/>
      <c r="BE452" s="5"/>
      <c r="BF452" s="4"/>
      <c r="BG452" s="4"/>
      <c r="BH452" s="4"/>
      <c r="BI452" s="4"/>
      <c r="BJ452" s="4"/>
      <c r="BK452" s="4"/>
      <c r="BL452" s="4"/>
      <c r="BM452" s="4"/>
      <c r="BN452" s="4"/>
      <c r="BO452" s="4"/>
      <c r="BP452" s="4"/>
      <c r="BQ452" s="4"/>
      <c r="BR452" s="4"/>
      <c r="BS452" s="4"/>
      <c r="BT452" s="4"/>
    </row>
    <row r="453" spans="1:72" s="72" customFormat="1" ht="15.75" hidden="1" customHeight="1">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s="5"/>
      <c r="AJ453" s="5"/>
      <c r="AK453" s="5"/>
      <c r="AL453" s="5"/>
      <c r="AM453" s="5"/>
      <c r="AN453" s="5"/>
      <c r="AO453" s="5"/>
      <c r="AP453" s="5"/>
      <c r="AQ453" s="5"/>
      <c r="AR453" s="5"/>
      <c r="AS453" s="5"/>
      <c r="AT453" s="5"/>
      <c r="AU453" s="5"/>
      <c r="AV453" s="5"/>
      <c r="AW453" s="5"/>
      <c r="AX453" s="5"/>
      <c r="AY453" s="5"/>
      <c r="AZ453" s="5"/>
      <c r="BA453" s="5"/>
      <c r="BB453" s="5"/>
      <c r="BC453" s="5"/>
      <c r="BD453" s="5"/>
      <c r="BE453" s="5"/>
      <c r="BF453" s="4"/>
      <c r="BG453" s="4"/>
      <c r="BH453" s="4"/>
      <c r="BI453" s="4"/>
      <c r="BJ453" s="4"/>
      <c r="BK453" s="4"/>
      <c r="BL453" s="4"/>
      <c r="BM453" s="4"/>
      <c r="BN453" s="4"/>
      <c r="BO453" s="4"/>
      <c r="BP453" s="4"/>
      <c r="BQ453" s="4"/>
      <c r="BR453" s="4"/>
      <c r="BS453" s="4"/>
      <c r="BT453" s="4"/>
    </row>
    <row r="454" spans="1:72" s="72" customFormat="1" ht="15.75" hidden="1" customHeight="1">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s="5"/>
      <c r="AJ454" s="5"/>
      <c r="AK454" s="5"/>
      <c r="AL454" s="5"/>
      <c r="AM454" s="5"/>
      <c r="AN454" s="5"/>
      <c r="AO454" s="5"/>
      <c r="AP454" s="5"/>
      <c r="AQ454" s="5"/>
      <c r="AR454" s="5"/>
      <c r="AS454" s="5"/>
      <c r="AT454" s="5"/>
      <c r="AU454" s="5"/>
      <c r="AV454" s="5"/>
      <c r="AW454" s="5"/>
      <c r="AX454" s="5"/>
      <c r="AY454" s="5"/>
      <c r="AZ454" s="5"/>
      <c r="BA454" s="5"/>
      <c r="BB454" s="5"/>
      <c r="BC454" s="5"/>
      <c r="BD454" s="5"/>
      <c r="BE454" s="5"/>
      <c r="BF454" s="4"/>
      <c r="BG454" s="4"/>
      <c r="BH454" s="4"/>
      <c r="BI454" s="4"/>
      <c r="BJ454" s="4"/>
      <c r="BK454" s="4"/>
      <c r="BL454" s="4"/>
      <c r="BM454" s="4"/>
      <c r="BN454" s="4"/>
      <c r="BO454" s="4"/>
      <c r="BP454" s="4"/>
      <c r="BQ454" s="4"/>
      <c r="BR454" s="4"/>
      <c r="BS454" s="4"/>
      <c r="BT454" s="4"/>
    </row>
    <row r="455" spans="1:72" s="72" customFormat="1" ht="16.5" hidden="1" customHeight="1">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s="5"/>
      <c r="AJ455" s="5"/>
      <c r="AK455" s="5"/>
      <c r="AL455" s="5"/>
      <c r="AM455" s="5"/>
      <c r="AN455" s="5"/>
      <c r="AO455" s="5"/>
      <c r="AP455" s="5"/>
      <c r="AQ455" s="5"/>
      <c r="AR455" s="5"/>
      <c r="AS455" s="5"/>
      <c r="AT455" s="5"/>
      <c r="AU455" s="5"/>
      <c r="AV455" s="5"/>
      <c r="AW455" s="5"/>
      <c r="AX455" s="5"/>
      <c r="AY455" s="5"/>
      <c r="AZ455" s="5"/>
      <c r="BA455" s="5"/>
      <c r="BB455" s="5"/>
      <c r="BC455" s="5"/>
      <c r="BD455" s="5"/>
      <c r="BE455" s="5"/>
      <c r="BF455" s="4"/>
      <c r="BG455" s="4"/>
      <c r="BH455" s="4"/>
      <c r="BI455" s="4"/>
      <c r="BJ455" s="4"/>
      <c r="BK455" s="4"/>
      <c r="BL455" s="4"/>
      <c r="BM455" s="4"/>
      <c r="BN455" s="4"/>
      <c r="BO455" s="4"/>
      <c r="BP455" s="4"/>
      <c r="BQ455" s="4"/>
      <c r="BR455" s="4"/>
      <c r="BS455" s="4"/>
      <c r="BT455" s="4"/>
    </row>
    <row r="456" spans="1:72" s="72" customFormat="1" ht="16.5" hidden="1" customHeight="1">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s="5"/>
      <c r="AJ456" s="5"/>
      <c r="AK456" s="5"/>
      <c r="AL456" s="5"/>
      <c r="AM456" s="5"/>
      <c r="AN456" s="5"/>
      <c r="AO456" s="5"/>
      <c r="AP456" s="5"/>
      <c r="AQ456" s="5"/>
      <c r="AR456" s="5"/>
      <c r="AS456" s="5"/>
      <c r="AT456" s="5"/>
      <c r="AU456" s="5"/>
      <c r="AV456" s="5"/>
      <c r="AW456" s="5"/>
      <c r="AX456" s="5"/>
      <c r="AY456" s="5"/>
      <c r="AZ456" s="5"/>
      <c r="BA456" s="5"/>
      <c r="BB456" s="5"/>
      <c r="BC456" s="5"/>
      <c r="BD456" s="5"/>
      <c r="BE456" s="5"/>
      <c r="BF456" s="4"/>
      <c r="BG456" s="4"/>
      <c r="BH456" s="4"/>
      <c r="BI456" s="4"/>
      <c r="BJ456" s="4"/>
      <c r="BK456" s="4"/>
      <c r="BL456" s="4"/>
      <c r="BM456" s="4"/>
      <c r="BN456" s="4"/>
      <c r="BO456" s="4"/>
      <c r="BP456" s="4"/>
      <c r="BQ456" s="4"/>
      <c r="BR456" s="4"/>
      <c r="BS456" s="4"/>
      <c r="BT456" s="4"/>
    </row>
    <row r="457" spans="1:72" s="72" customFormat="1" ht="63.75" hidden="1" customHeight="1">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s="5"/>
      <c r="AJ457" s="5"/>
      <c r="AK457" s="5"/>
      <c r="AL457" s="5"/>
      <c r="AM457" s="5"/>
      <c r="AN457" s="5"/>
      <c r="AO457" s="5"/>
      <c r="AP457" s="5"/>
      <c r="AQ457" s="5"/>
      <c r="AR457" s="5"/>
      <c r="AS457" s="5"/>
      <c r="AT457" s="5"/>
      <c r="AU457" s="5"/>
      <c r="AV457" s="5"/>
      <c r="AW457" s="5"/>
      <c r="AX457" s="5"/>
      <c r="AY457" s="5"/>
      <c r="AZ457" s="5"/>
      <c r="BA457" s="5"/>
      <c r="BB457" s="5"/>
      <c r="BC457" s="5"/>
      <c r="BD457" s="5"/>
      <c r="BE457" s="5"/>
      <c r="BF457" s="4"/>
      <c r="BG457" s="4"/>
      <c r="BH457" s="4"/>
      <c r="BI457" s="4"/>
      <c r="BJ457" s="4"/>
      <c r="BK457" s="4"/>
      <c r="BL457" s="4"/>
      <c r="BM457" s="4"/>
      <c r="BN457" s="4"/>
      <c r="BO457" s="4"/>
      <c r="BP457" s="4"/>
      <c r="BQ457" s="4"/>
      <c r="BR457" s="4"/>
      <c r="BS457" s="4"/>
      <c r="BT457" s="4"/>
    </row>
    <row r="458" spans="1:72" s="72" customFormat="1" ht="15.75" hidden="1" customHeight="1">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s="5"/>
      <c r="AJ458" s="5"/>
      <c r="AK458" s="5"/>
      <c r="AL458" s="5"/>
      <c r="AM458" s="5"/>
      <c r="AN458" s="5"/>
      <c r="AO458" s="5"/>
      <c r="AP458" s="5"/>
      <c r="AQ458" s="5"/>
      <c r="AR458" s="5"/>
      <c r="AS458" s="5"/>
      <c r="AT458" s="5"/>
      <c r="AU458" s="5"/>
      <c r="AV458" s="5"/>
      <c r="AW458" s="5"/>
      <c r="AX458" s="5"/>
      <c r="AY458" s="5"/>
      <c r="AZ458" s="5"/>
      <c r="BA458" s="5"/>
      <c r="BB458" s="5"/>
      <c r="BC458" s="5"/>
      <c r="BD458" s="5"/>
      <c r="BE458" s="5"/>
      <c r="BF458" s="4"/>
      <c r="BG458" s="4"/>
      <c r="BH458" s="4"/>
      <c r="BI458" s="4"/>
      <c r="BJ458" s="4"/>
      <c r="BK458" s="4"/>
      <c r="BL458" s="4"/>
      <c r="BM458" s="4"/>
      <c r="BN458" s="4"/>
      <c r="BO458" s="4"/>
      <c r="BP458" s="4"/>
      <c r="BQ458" s="4"/>
      <c r="BR458" s="4"/>
      <c r="BS458" s="4"/>
      <c r="BT458" s="4"/>
    </row>
    <row r="459" spans="1:72" s="72" customFormat="1" ht="25.5" hidden="1" customHeight="1">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s="5"/>
      <c r="AJ459" s="5"/>
      <c r="AK459" s="5"/>
      <c r="AL459" s="5"/>
      <c r="AM459" s="5"/>
      <c r="AN459" s="5"/>
      <c r="AO459" s="5"/>
      <c r="AP459" s="5"/>
      <c r="AQ459" s="5"/>
      <c r="AR459" s="5"/>
      <c r="AS459" s="5"/>
      <c r="AT459" s="5"/>
      <c r="AU459" s="5"/>
      <c r="AV459" s="5"/>
      <c r="AW459" s="5"/>
      <c r="AX459" s="5"/>
      <c r="AY459" s="5"/>
      <c r="AZ459" s="5"/>
      <c r="BA459" s="5"/>
      <c r="BB459" s="5"/>
      <c r="BC459" s="5"/>
      <c r="BD459" s="5"/>
      <c r="BE459" s="5"/>
      <c r="BF459" s="4"/>
      <c r="BG459" s="4"/>
      <c r="BH459" s="4"/>
      <c r="BI459" s="4"/>
      <c r="BJ459" s="4"/>
      <c r="BK459" s="4"/>
      <c r="BL459" s="4"/>
      <c r="BM459" s="4"/>
      <c r="BN459" s="4"/>
      <c r="BO459" s="4"/>
      <c r="BP459" s="4"/>
      <c r="BQ459" s="4"/>
      <c r="BR459" s="4"/>
      <c r="BS459" s="4"/>
      <c r="BT459" s="4"/>
    </row>
    <row r="460" spans="1:72" s="72" customFormat="1" ht="16.5" hidden="1" customHeight="1">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s="5"/>
      <c r="AJ460" s="5"/>
      <c r="AK460" s="5"/>
      <c r="AL460" s="5"/>
      <c r="AM460" s="5"/>
      <c r="AN460" s="5"/>
      <c r="AO460" s="5"/>
      <c r="AP460" s="5"/>
      <c r="AQ460" s="5"/>
      <c r="AR460" s="5"/>
      <c r="AS460" s="5"/>
      <c r="AT460" s="5"/>
      <c r="AU460" s="5"/>
      <c r="AV460" s="5"/>
      <c r="AW460" s="5"/>
      <c r="AX460" s="5"/>
      <c r="AY460" s="5"/>
      <c r="AZ460" s="5"/>
      <c r="BA460" s="5"/>
      <c r="BB460" s="5"/>
      <c r="BC460" s="5"/>
      <c r="BD460" s="5"/>
      <c r="BE460" s="5"/>
      <c r="BF460" s="4"/>
      <c r="BG460" s="4"/>
      <c r="BH460" s="4"/>
      <c r="BI460" s="4"/>
      <c r="BJ460" s="4"/>
      <c r="BK460" s="4"/>
      <c r="BL460" s="4"/>
      <c r="BM460" s="4"/>
      <c r="BN460" s="4"/>
      <c r="BO460" s="4"/>
      <c r="BP460" s="4"/>
      <c r="BQ460" s="4"/>
      <c r="BR460" s="4"/>
      <c r="BS460" s="4"/>
      <c r="BT460" s="4"/>
    </row>
    <row r="461" spans="1:72" s="72" customFormat="1" ht="16.5" hidden="1" customHeight="1">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s="5"/>
      <c r="AJ461" s="5"/>
      <c r="AK461" s="5"/>
      <c r="AL461" s="5"/>
      <c r="AM461" s="5"/>
      <c r="AN461" s="5"/>
      <c r="AO461" s="5"/>
      <c r="AP461" s="5"/>
      <c r="AQ461" s="5"/>
      <c r="AR461" s="5"/>
      <c r="AS461" s="5"/>
      <c r="AT461" s="5"/>
      <c r="AU461" s="5"/>
      <c r="AV461" s="5"/>
      <c r="AW461" s="5"/>
      <c r="AX461" s="5"/>
      <c r="AY461" s="5"/>
      <c r="AZ461" s="5"/>
      <c r="BA461" s="5"/>
      <c r="BB461" s="5"/>
      <c r="BC461" s="5"/>
      <c r="BD461" s="5"/>
      <c r="BE461" s="5"/>
      <c r="BF461" s="4"/>
      <c r="BG461" s="4"/>
      <c r="BH461" s="4"/>
      <c r="BI461" s="4"/>
      <c r="BJ461" s="4"/>
      <c r="BK461" s="4"/>
      <c r="BL461" s="4"/>
      <c r="BM461" s="4"/>
      <c r="BN461" s="4"/>
      <c r="BO461" s="4"/>
      <c r="BP461" s="4"/>
      <c r="BQ461" s="4"/>
      <c r="BR461" s="4"/>
      <c r="BS461" s="4"/>
      <c r="BT461" s="4"/>
    </row>
    <row r="462" spans="1:72" s="72" customFormat="1" ht="15.75" hidden="1" customHeight="1">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s="5"/>
      <c r="AJ462" s="5"/>
      <c r="AK462" s="5"/>
      <c r="AL462" s="5"/>
      <c r="AM462" s="5"/>
      <c r="AN462" s="5"/>
      <c r="AO462" s="5"/>
      <c r="AP462" s="5"/>
      <c r="AQ462" s="5"/>
      <c r="AR462" s="5"/>
      <c r="AS462" s="5"/>
      <c r="AT462" s="5"/>
      <c r="AU462" s="5"/>
      <c r="AV462" s="5"/>
      <c r="AW462" s="5"/>
      <c r="AX462" s="5"/>
      <c r="AY462" s="5"/>
      <c r="AZ462" s="5"/>
      <c r="BA462" s="5"/>
      <c r="BB462" s="5"/>
      <c r="BC462" s="5"/>
      <c r="BD462" s="5"/>
      <c r="BE462" s="5"/>
      <c r="BF462" s="4"/>
      <c r="BG462" s="4"/>
      <c r="BH462" s="4"/>
      <c r="BI462" s="4"/>
      <c r="BJ462" s="4"/>
      <c r="BK462" s="4"/>
      <c r="BL462" s="4"/>
      <c r="BM462" s="4"/>
      <c r="BN462" s="4"/>
      <c r="BO462" s="4"/>
      <c r="BP462" s="4"/>
      <c r="BQ462" s="4"/>
      <c r="BR462" s="4"/>
      <c r="BS462" s="4"/>
      <c r="BT462" s="4"/>
    </row>
    <row r="463" spans="1:72" s="72" customFormat="1" ht="16.5" hidden="1" customHeight="1">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s="5"/>
      <c r="AJ463" s="5"/>
      <c r="AK463" s="5"/>
      <c r="AL463" s="5"/>
      <c r="AM463" s="5"/>
      <c r="AN463" s="5"/>
      <c r="AO463" s="5"/>
      <c r="AP463" s="5"/>
      <c r="AQ463" s="5"/>
      <c r="AR463" s="5"/>
      <c r="AS463" s="5"/>
      <c r="AT463" s="5"/>
      <c r="AU463" s="5"/>
      <c r="AV463" s="5"/>
      <c r="AW463" s="5"/>
      <c r="AX463" s="5"/>
      <c r="AY463" s="5"/>
      <c r="AZ463" s="5"/>
      <c r="BA463" s="5"/>
      <c r="BB463" s="5"/>
      <c r="BC463" s="5"/>
      <c r="BD463" s="5"/>
      <c r="BE463" s="5"/>
      <c r="BF463" s="4"/>
      <c r="BG463" s="4"/>
      <c r="BH463" s="4"/>
      <c r="BI463" s="4"/>
      <c r="BJ463" s="4"/>
      <c r="BK463" s="4"/>
      <c r="BL463" s="4"/>
      <c r="BM463" s="4"/>
      <c r="BN463" s="4"/>
      <c r="BO463" s="4"/>
      <c r="BP463" s="4"/>
      <c r="BQ463" s="4"/>
      <c r="BR463" s="4"/>
      <c r="BS463" s="4"/>
      <c r="BT463" s="4"/>
    </row>
    <row r="464" spans="1:72" s="72" customFormat="1" ht="16.5" hidden="1" customHeight="1">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s="5"/>
      <c r="AJ464" s="5"/>
      <c r="AK464" s="5"/>
      <c r="AL464" s="5"/>
      <c r="AM464" s="5"/>
      <c r="AN464" s="5"/>
      <c r="AO464" s="5"/>
      <c r="AP464" s="5"/>
      <c r="AQ464" s="5"/>
      <c r="AR464" s="5"/>
      <c r="AS464" s="5"/>
      <c r="AT464" s="5"/>
      <c r="AU464" s="5"/>
      <c r="AV464" s="5"/>
      <c r="AW464" s="5"/>
      <c r="AX464" s="5"/>
      <c r="AY464" s="5"/>
      <c r="AZ464" s="5"/>
      <c r="BA464" s="5"/>
      <c r="BB464" s="5"/>
      <c r="BC464" s="5"/>
      <c r="BD464" s="5"/>
      <c r="BE464" s="5"/>
      <c r="BF464" s="4"/>
      <c r="BG464" s="4"/>
      <c r="BH464" s="4"/>
      <c r="BI464" s="4"/>
      <c r="BJ464" s="4"/>
      <c r="BK464" s="4"/>
      <c r="BL464" s="4"/>
      <c r="BM464" s="4"/>
      <c r="BN464" s="4"/>
      <c r="BO464" s="4"/>
      <c r="BP464" s="4"/>
      <c r="BQ464" s="4"/>
      <c r="BR464" s="4"/>
      <c r="BS464" s="4"/>
      <c r="BT464" s="4"/>
    </row>
    <row r="465" spans="1:72" s="72" customFormat="1" ht="15.75" hidden="1" customHeight="1">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s="5"/>
      <c r="AJ465" s="5"/>
      <c r="AK465" s="5"/>
      <c r="AL465" s="5"/>
      <c r="AM465" s="5"/>
      <c r="AN465" s="5"/>
      <c r="AO465" s="5"/>
      <c r="AP465" s="5"/>
      <c r="AQ465" s="5"/>
      <c r="AR465" s="5"/>
      <c r="AS465" s="5"/>
      <c r="AT465" s="5"/>
      <c r="AU465" s="5"/>
      <c r="AV465" s="5"/>
      <c r="AW465" s="5"/>
      <c r="AX465" s="5"/>
      <c r="AY465" s="5"/>
      <c r="AZ465" s="5"/>
      <c r="BA465" s="5"/>
      <c r="BB465" s="5"/>
      <c r="BC465" s="5"/>
      <c r="BD465" s="5"/>
      <c r="BE465" s="5"/>
      <c r="BF465" s="4"/>
      <c r="BG465" s="4"/>
      <c r="BH465" s="4"/>
      <c r="BI465" s="4"/>
      <c r="BJ465" s="4"/>
      <c r="BK465" s="4"/>
      <c r="BL465" s="4"/>
      <c r="BM465" s="4"/>
      <c r="BN465" s="4"/>
      <c r="BO465" s="4"/>
      <c r="BP465" s="4"/>
      <c r="BQ465" s="4"/>
      <c r="BR465" s="4"/>
      <c r="BS465" s="4"/>
      <c r="BT465" s="4"/>
    </row>
    <row r="466" spans="1:72" s="72" customFormat="1" ht="15.75" hidden="1" customHeight="1">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s="5"/>
      <c r="AJ466" s="5"/>
      <c r="AK466" s="5"/>
      <c r="AL466" s="5"/>
      <c r="AM466" s="5"/>
      <c r="AN466" s="5"/>
      <c r="AO466" s="5"/>
      <c r="AP466" s="5"/>
      <c r="AQ466" s="5"/>
      <c r="AR466" s="5"/>
      <c r="AS466" s="5"/>
      <c r="AT466" s="5"/>
      <c r="AU466" s="5"/>
      <c r="AV466" s="5"/>
      <c r="AW466" s="5"/>
      <c r="AX466" s="5"/>
      <c r="AY466" s="5"/>
      <c r="AZ466" s="5"/>
      <c r="BA466" s="5"/>
      <c r="BB466" s="5"/>
      <c r="BC466" s="5"/>
      <c r="BD466" s="5"/>
      <c r="BE466" s="5"/>
      <c r="BF466" s="4"/>
      <c r="BG466" s="4"/>
      <c r="BH466" s="4"/>
      <c r="BI466" s="4"/>
      <c r="BJ466" s="4"/>
      <c r="BK466" s="4"/>
      <c r="BL466" s="4"/>
      <c r="BM466" s="4"/>
      <c r="BN466" s="4"/>
      <c r="BO466" s="4"/>
      <c r="BP466" s="4"/>
      <c r="BQ466" s="4"/>
      <c r="BR466" s="4"/>
      <c r="BS466" s="4"/>
      <c r="BT466" s="4"/>
    </row>
    <row r="467" spans="1:72" s="72" customFormat="1" ht="16.5" hidden="1" customHeight="1">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s="5"/>
      <c r="AJ467" s="5"/>
      <c r="AK467" s="5"/>
      <c r="AL467" s="5"/>
      <c r="AM467" s="5"/>
      <c r="AN467" s="5"/>
      <c r="AO467" s="5"/>
      <c r="AP467" s="5"/>
      <c r="AQ467" s="5"/>
      <c r="AR467" s="5"/>
      <c r="AS467" s="5"/>
      <c r="AT467" s="5"/>
      <c r="AU467" s="5"/>
      <c r="AV467" s="5"/>
      <c r="AW467" s="5"/>
      <c r="AX467" s="5"/>
      <c r="AY467" s="5"/>
      <c r="AZ467" s="5"/>
      <c r="BA467" s="5"/>
      <c r="BB467" s="5"/>
      <c r="BC467" s="5"/>
      <c r="BD467" s="5"/>
      <c r="BE467" s="5"/>
      <c r="BF467" s="4"/>
      <c r="BG467" s="4"/>
      <c r="BH467" s="4"/>
      <c r="BI467" s="4"/>
      <c r="BJ467" s="4"/>
      <c r="BK467" s="4"/>
      <c r="BL467" s="4"/>
      <c r="BM467" s="4"/>
      <c r="BN467" s="4"/>
      <c r="BO467" s="4"/>
      <c r="BP467" s="4"/>
      <c r="BQ467" s="4"/>
      <c r="BR467" s="4"/>
      <c r="BS467" s="4"/>
      <c r="BT467" s="4"/>
    </row>
    <row r="468" spans="1:72" s="72" customFormat="1" ht="16.5" hidden="1" customHeight="1">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s="5"/>
      <c r="AJ468" s="5"/>
      <c r="AK468" s="5"/>
      <c r="AL468" s="5"/>
      <c r="AM468" s="5"/>
      <c r="AN468" s="5"/>
      <c r="AO468" s="5"/>
      <c r="AP468" s="5"/>
      <c r="AQ468" s="5"/>
      <c r="AR468" s="5"/>
      <c r="AS468" s="5"/>
      <c r="AT468" s="5"/>
      <c r="AU468" s="5"/>
      <c r="AV468" s="5"/>
      <c r="AW468" s="5"/>
      <c r="AX468" s="5"/>
      <c r="AY468" s="5"/>
      <c r="AZ468" s="5"/>
      <c r="BA468" s="5"/>
      <c r="BB468" s="5"/>
      <c r="BC468" s="5"/>
      <c r="BD468" s="5"/>
      <c r="BE468" s="5"/>
      <c r="BF468" s="4"/>
      <c r="BG468" s="4"/>
      <c r="BH468" s="4"/>
      <c r="BI468" s="4"/>
      <c r="BJ468" s="4"/>
      <c r="BK468" s="4"/>
      <c r="BL468" s="4"/>
      <c r="BM468" s="4"/>
      <c r="BN468" s="4"/>
      <c r="BO468" s="4"/>
      <c r="BP468" s="4"/>
      <c r="BQ468" s="4"/>
      <c r="BR468" s="4"/>
      <c r="BS468" s="4"/>
      <c r="BT468" s="4"/>
    </row>
    <row r="469" spans="1:72" s="72" customFormat="1" ht="63.75" hidden="1" customHeight="1">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s="5"/>
      <c r="AJ469" s="5"/>
      <c r="AK469" s="5"/>
      <c r="AL469" s="5"/>
      <c r="AM469" s="5"/>
      <c r="AN469" s="5"/>
      <c r="AO469" s="5"/>
      <c r="AP469" s="5"/>
      <c r="AQ469" s="5"/>
      <c r="AR469" s="5"/>
      <c r="AS469" s="5"/>
      <c r="AT469" s="5"/>
      <c r="AU469" s="5"/>
      <c r="AV469" s="5"/>
      <c r="AW469" s="5"/>
      <c r="AX469" s="5"/>
      <c r="AY469" s="5"/>
      <c r="AZ469" s="5"/>
      <c r="BA469" s="5"/>
      <c r="BB469" s="5"/>
      <c r="BC469" s="5"/>
      <c r="BD469" s="5"/>
      <c r="BE469" s="5"/>
      <c r="BF469" s="4"/>
      <c r="BG469" s="4"/>
      <c r="BH469" s="4"/>
      <c r="BI469" s="4"/>
      <c r="BJ469" s="4"/>
      <c r="BK469" s="4"/>
      <c r="BL469" s="4"/>
      <c r="BM469" s="4"/>
      <c r="BN469" s="4"/>
      <c r="BO469" s="4"/>
      <c r="BP469" s="4"/>
      <c r="BQ469" s="4"/>
      <c r="BR469" s="4"/>
      <c r="BS469" s="4"/>
      <c r="BT469" s="4"/>
    </row>
    <row r="470" spans="1:72" s="72" customFormat="1" ht="15.75" hidden="1" customHeight="1">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s="5"/>
      <c r="AJ470" s="5"/>
      <c r="AK470" s="5"/>
      <c r="AL470" s="5"/>
      <c r="AM470" s="5"/>
      <c r="AN470" s="5"/>
      <c r="AO470" s="5"/>
      <c r="AP470" s="5"/>
      <c r="AQ470" s="5"/>
      <c r="AR470" s="5"/>
      <c r="AS470" s="5"/>
      <c r="AT470" s="5"/>
      <c r="AU470" s="5"/>
      <c r="AV470" s="5"/>
      <c r="AW470" s="5"/>
      <c r="AX470" s="5"/>
      <c r="AY470" s="5"/>
      <c r="AZ470" s="5"/>
      <c r="BA470" s="5"/>
      <c r="BB470" s="5"/>
      <c r="BC470" s="5"/>
      <c r="BD470" s="5"/>
      <c r="BE470" s="5"/>
      <c r="BF470" s="4"/>
      <c r="BG470" s="4"/>
      <c r="BH470" s="4"/>
      <c r="BI470" s="4"/>
      <c r="BJ470" s="4"/>
      <c r="BK470" s="4"/>
      <c r="BL470" s="4"/>
      <c r="BM470" s="4"/>
      <c r="BN470" s="4"/>
      <c r="BO470" s="4"/>
      <c r="BP470" s="4"/>
      <c r="BQ470" s="4"/>
      <c r="BR470" s="4"/>
      <c r="BS470" s="4"/>
      <c r="BT470" s="4"/>
    </row>
    <row r="471" spans="1:72" s="72" customFormat="1" ht="25.5" hidden="1" customHeight="1">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s="5"/>
      <c r="AJ471" s="5"/>
      <c r="AK471" s="5"/>
      <c r="AL471" s="5"/>
      <c r="AM471" s="5"/>
      <c r="AN471" s="5"/>
      <c r="AO471" s="5"/>
      <c r="AP471" s="5"/>
      <c r="AQ471" s="5"/>
      <c r="AR471" s="5"/>
      <c r="AS471" s="5"/>
      <c r="AT471" s="5"/>
      <c r="AU471" s="5"/>
      <c r="AV471" s="5"/>
      <c r="AW471" s="5"/>
      <c r="AX471" s="5"/>
      <c r="AY471" s="5"/>
      <c r="AZ471" s="5"/>
      <c r="BA471" s="5"/>
      <c r="BB471" s="5"/>
      <c r="BC471" s="5"/>
      <c r="BD471" s="5"/>
      <c r="BE471" s="5"/>
      <c r="BF471" s="4"/>
      <c r="BG471" s="4"/>
      <c r="BH471" s="4"/>
      <c r="BI471" s="4"/>
      <c r="BJ471" s="4"/>
      <c r="BK471" s="4"/>
      <c r="BL471" s="4"/>
      <c r="BM471" s="4"/>
      <c r="BN471" s="4"/>
      <c r="BO471" s="4"/>
      <c r="BP471" s="4"/>
      <c r="BQ471" s="4"/>
      <c r="BR471" s="4"/>
      <c r="BS471" s="4"/>
      <c r="BT471" s="4"/>
    </row>
    <row r="472" spans="1:72" s="72" customFormat="1" ht="16.5" hidden="1" customHeight="1">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s="5"/>
      <c r="AJ472" s="5"/>
      <c r="AK472" s="5"/>
      <c r="AL472" s="5"/>
      <c r="AM472" s="5"/>
      <c r="AN472" s="5"/>
      <c r="AO472" s="5"/>
      <c r="AP472" s="5"/>
      <c r="AQ472" s="5"/>
      <c r="AR472" s="5"/>
      <c r="AS472" s="5"/>
      <c r="AT472" s="5"/>
      <c r="AU472" s="5"/>
      <c r="AV472" s="5"/>
      <c r="AW472" s="5"/>
      <c r="AX472" s="5"/>
      <c r="AY472" s="5"/>
      <c r="AZ472" s="5"/>
      <c r="BA472" s="5"/>
      <c r="BB472" s="5"/>
      <c r="BC472" s="5"/>
      <c r="BD472" s="5"/>
      <c r="BE472" s="5"/>
      <c r="BF472" s="4"/>
      <c r="BG472" s="4"/>
      <c r="BH472" s="4"/>
      <c r="BI472" s="4"/>
      <c r="BJ472" s="4"/>
      <c r="BK472" s="4"/>
      <c r="BL472" s="4"/>
      <c r="BM472" s="4"/>
      <c r="BN472" s="4"/>
      <c r="BO472" s="4"/>
      <c r="BP472" s="4"/>
      <c r="BQ472" s="4"/>
      <c r="BR472" s="4"/>
      <c r="BS472" s="4"/>
      <c r="BT472" s="4"/>
    </row>
    <row r="473" spans="1:72" s="72" customFormat="1" ht="16.5" hidden="1" customHeight="1">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s="5"/>
      <c r="AJ473" s="5"/>
      <c r="AK473" s="5"/>
      <c r="AL473" s="5"/>
      <c r="AM473" s="5"/>
      <c r="AN473" s="5"/>
      <c r="AO473" s="5"/>
      <c r="AP473" s="5"/>
      <c r="AQ473" s="5"/>
      <c r="AR473" s="5"/>
      <c r="AS473" s="5"/>
      <c r="AT473" s="5"/>
      <c r="AU473" s="5"/>
      <c r="AV473" s="5"/>
      <c r="AW473" s="5"/>
      <c r="AX473" s="5"/>
      <c r="AY473" s="5"/>
      <c r="AZ473" s="5"/>
      <c r="BA473" s="5"/>
      <c r="BB473" s="5"/>
      <c r="BC473" s="5"/>
      <c r="BD473" s="5"/>
      <c r="BE473" s="5"/>
      <c r="BF473" s="4"/>
      <c r="BG473" s="4"/>
      <c r="BH473" s="4"/>
      <c r="BI473" s="4"/>
      <c r="BJ473" s="4"/>
      <c r="BK473" s="4"/>
      <c r="BL473" s="4"/>
      <c r="BM473" s="4"/>
      <c r="BN473" s="4"/>
      <c r="BO473" s="4"/>
      <c r="BP473" s="4"/>
      <c r="BQ473" s="4"/>
      <c r="BR473" s="4"/>
      <c r="BS473" s="4"/>
      <c r="BT473" s="4"/>
    </row>
    <row r="474" spans="1:72" s="72" customFormat="1" ht="15.75" hidden="1" customHeight="1">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s="5"/>
      <c r="AJ474" s="5"/>
      <c r="AK474" s="5"/>
      <c r="AL474" s="5"/>
      <c r="AM474" s="5"/>
      <c r="AN474" s="5"/>
      <c r="AO474" s="5"/>
      <c r="AP474" s="5"/>
      <c r="AQ474" s="5"/>
      <c r="AR474" s="5"/>
      <c r="AS474" s="5"/>
      <c r="AT474" s="5"/>
      <c r="AU474" s="5"/>
      <c r="AV474" s="5"/>
      <c r="AW474" s="5"/>
      <c r="AX474" s="5"/>
      <c r="AY474" s="5"/>
      <c r="AZ474" s="5"/>
      <c r="BA474" s="5"/>
      <c r="BB474" s="5"/>
      <c r="BC474" s="5"/>
      <c r="BD474" s="5"/>
      <c r="BE474" s="5"/>
      <c r="BF474" s="4"/>
      <c r="BG474" s="4"/>
      <c r="BH474" s="4"/>
      <c r="BI474" s="4"/>
      <c r="BJ474" s="4"/>
      <c r="BK474" s="4"/>
      <c r="BL474" s="4"/>
      <c r="BM474" s="4"/>
      <c r="BN474" s="4"/>
      <c r="BO474" s="4"/>
      <c r="BP474" s="4"/>
      <c r="BQ474" s="4"/>
      <c r="BR474" s="4"/>
      <c r="BS474" s="4"/>
      <c r="BT474" s="4"/>
    </row>
    <row r="475" spans="1:72" s="72" customFormat="1" ht="16.5" hidden="1" customHeight="1">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s="5"/>
      <c r="AJ475" s="5"/>
      <c r="AK475" s="5"/>
      <c r="AL475" s="5"/>
      <c r="AM475" s="5"/>
      <c r="AN475" s="5"/>
      <c r="AO475" s="5"/>
      <c r="AP475" s="5"/>
      <c r="AQ475" s="5"/>
      <c r="AR475" s="5"/>
      <c r="AS475" s="5"/>
      <c r="AT475" s="5"/>
      <c r="AU475" s="5"/>
      <c r="AV475" s="5"/>
      <c r="AW475" s="5"/>
      <c r="AX475" s="5"/>
      <c r="AY475" s="5"/>
      <c r="AZ475" s="5"/>
      <c r="BA475" s="5"/>
      <c r="BB475" s="5"/>
      <c r="BC475" s="5"/>
      <c r="BD475" s="5"/>
      <c r="BE475" s="5"/>
      <c r="BF475" s="4"/>
      <c r="BG475" s="4"/>
      <c r="BH475" s="4"/>
      <c r="BI475" s="4"/>
      <c r="BJ475" s="4"/>
      <c r="BK475" s="4"/>
      <c r="BL475" s="4"/>
      <c r="BM475" s="4"/>
      <c r="BN475" s="4"/>
      <c r="BO475" s="4"/>
      <c r="BP475" s="4"/>
      <c r="BQ475" s="4"/>
      <c r="BR475" s="4"/>
      <c r="BS475" s="4"/>
      <c r="BT475" s="4"/>
    </row>
    <row r="476" spans="1:72" s="72" customFormat="1" ht="16.5" hidden="1" customHeight="1">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s="5"/>
      <c r="AJ476" s="5"/>
      <c r="AK476" s="5"/>
      <c r="AL476" s="5"/>
      <c r="AM476" s="5"/>
      <c r="AN476" s="5"/>
      <c r="AO476" s="5"/>
      <c r="AP476" s="5"/>
      <c r="AQ476" s="5"/>
      <c r="AR476" s="5"/>
      <c r="AS476" s="5"/>
      <c r="AT476" s="5"/>
      <c r="AU476" s="5"/>
      <c r="AV476" s="5"/>
      <c r="AW476" s="5"/>
      <c r="AX476" s="5"/>
      <c r="AY476" s="5"/>
      <c r="AZ476" s="5"/>
      <c r="BA476" s="5"/>
      <c r="BB476" s="5"/>
      <c r="BC476" s="5"/>
      <c r="BD476" s="5"/>
      <c r="BE476" s="5"/>
      <c r="BF476" s="4"/>
      <c r="BG476" s="4"/>
      <c r="BH476" s="4"/>
      <c r="BI476" s="4"/>
      <c r="BJ476" s="4"/>
      <c r="BK476" s="4"/>
      <c r="BL476" s="4"/>
      <c r="BM476" s="4"/>
      <c r="BN476" s="4"/>
      <c r="BO476" s="4"/>
      <c r="BP476" s="4"/>
      <c r="BQ476" s="4"/>
      <c r="BR476" s="4"/>
      <c r="BS476" s="4"/>
      <c r="BT476" s="4"/>
    </row>
    <row r="477" spans="1:72" s="72" customFormat="1" ht="15.75" hidden="1" customHeight="1">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s="5"/>
      <c r="AJ477" s="5"/>
      <c r="AK477" s="5"/>
      <c r="AL477" s="5"/>
      <c r="AM477" s="5"/>
      <c r="AN477" s="5"/>
      <c r="AO477" s="5"/>
      <c r="AP477" s="5"/>
      <c r="AQ477" s="5"/>
      <c r="AR477" s="5"/>
      <c r="AS477" s="5"/>
      <c r="AT477" s="5"/>
      <c r="AU477" s="5"/>
      <c r="AV477" s="5"/>
      <c r="AW477" s="5"/>
      <c r="AX477" s="5"/>
      <c r="AY477" s="5"/>
      <c r="AZ477" s="5"/>
      <c r="BA477" s="5"/>
      <c r="BB477" s="5"/>
      <c r="BC477" s="5"/>
      <c r="BD477" s="5"/>
      <c r="BE477" s="5"/>
      <c r="BF477" s="4"/>
      <c r="BG477" s="4"/>
      <c r="BH477" s="4"/>
      <c r="BI477" s="4"/>
      <c r="BJ477" s="4"/>
      <c r="BK477" s="4"/>
      <c r="BL477" s="4"/>
      <c r="BM477" s="4"/>
      <c r="BN477" s="4"/>
      <c r="BO477" s="4"/>
      <c r="BP477" s="4"/>
      <c r="BQ477" s="4"/>
      <c r="BR477" s="4"/>
      <c r="BS477" s="4"/>
      <c r="BT477" s="4"/>
    </row>
    <row r="478" spans="1:72" s="72" customFormat="1" ht="15.75" hidden="1" customHeight="1">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s="5"/>
      <c r="AJ478" s="5"/>
      <c r="AK478" s="5"/>
      <c r="AL478" s="5"/>
      <c r="AM478" s="5"/>
      <c r="AN478" s="5"/>
      <c r="AO478" s="5"/>
      <c r="AP478" s="5"/>
      <c r="AQ478" s="5"/>
      <c r="AR478" s="5"/>
      <c r="AS478" s="5"/>
      <c r="AT478" s="5"/>
      <c r="AU478" s="5"/>
      <c r="AV478" s="5"/>
      <c r="AW478" s="5"/>
      <c r="AX478" s="5"/>
      <c r="AY478" s="5"/>
      <c r="AZ478" s="5"/>
      <c r="BA478" s="5"/>
      <c r="BB478" s="5"/>
      <c r="BC478" s="5"/>
      <c r="BD478" s="5"/>
      <c r="BE478" s="5"/>
      <c r="BF478" s="4"/>
      <c r="BG478" s="4"/>
      <c r="BH478" s="4"/>
      <c r="BI478" s="4"/>
      <c r="BJ478" s="4"/>
      <c r="BK478" s="4"/>
      <c r="BL478" s="4"/>
      <c r="BM478" s="4"/>
      <c r="BN478" s="4"/>
      <c r="BO478" s="4"/>
      <c r="BP478" s="4"/>
      <c r="BQ478" s="4"/>
      <c r="BR478" s="4"/>
      <c r="BS478" s="4"/>
      <c r="BT478" s="4"/>
    </row>
    <row r="479" spans="1:72" s="72" customFormat="1" ht="16.5" hidden="1" customHeight="1">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s="5"/>
      <c r="AJ479" s="5"/>
      <c r="AK479" s="5"/>
      <c r="AL479" s="5"/>
      <c r="AM479" s="5"/>
      <c r="AN479" s="5"/>
      <c r="AO479" s="5"/>
      <c r="AP479" s="5"/>
      <c r="AQ479" s="5"/>
      <c r="AR479" s="5"/>
      <c r="AS479" s="5"/>
      <c r="AT479" s="5"/>
      <c r="AU479" s="5"/>
      <c r="AV479" s="5"/>
      <c r="AW479" s="5"/>
      <c r="AX479" s="5"/>
      <c r="AY479" s="5"/>
      <c r="AZ479" s="5"/>
      <c r="BA479" s="5"/>
      <c r="BB479" s="5"/>
      <c r="BC479" s="5"/>
      <c r="BD479" s="5"/>
      <c r="BE479" s="5"/>
      <c r="BF479" s="4"/>
      <c r="BG479" s="4"/>
      <c r="BH479" s="4"/>
      <c r="BI479" s="4"/>
      <c r="BJ479" s="4"/>
      <c r="BK479" s="4"/>
      <c r="BL479" s="4"/>
      <c r="BM479" s="4"/>
      <c r="BN479" s="4"/>
      <c r="BO479" s="4"/>
      <c r="BP479" s="4"/>
      <c r="BQ479" s="4"/>
      <c r="BR479" s="4"/>
      <c r="BS479" s="4"/>
      <c r="BT479" s="4"/>
    </row>
    <row r="480" spans="1:72" s="72" customFormat="1" ht="16.5" hidden="1" customHeight="1">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s="5"/>
      <c r="AJ480" s="5"/>
      <c r="AK480" s="5"/>
      <c r="AL480" s="5"/>
      <c r="AM480" s="5"/>
      <c r="AN480" s="5"/>
      <c r="AO480" s="5"/>
      <c r="AP480" s="5"/>
      <c r="AQ480" s="5"/>
      <c r="AR480" s="5"/>
      <c r="AS480" s="5"/>
      <c r="AT480" s="5"/>
      <c r="AU480" s="5"/>
      <c r="AV480" s="5"/>
      <c r="AW480" s="5"/>
      <c r="AX480" s="5"/>
      <c r="AY480" s="5"/>
      <c r="AZ480" s="5"/>
      <c r="BA480" s="5"/>
      <c r="BB480" s="5"/>
      <c r="BC480" s="5"/>
      <c r="BD480" s="5"/>
      <c r="BE480" s="5"/>
      <c r="BF480" s="4"/>
      <c r="BG480" s="4"/>
      <c r="BH480" s="4"/>
      <c r="BI480" s="4"/>
      <c r="BJ480" s="4"/>
      <c r="BK480" s="4"/>
      <c r="BL480" s="4"/>
      <c r="BM480" s="4"/>
      <c r="BN480" s="4"/>
      <c r="BO480" s="4"/>
      <c r="BP480" s="4"/>
      <c r="BQ480" s="4"/>
      <c r="BR480" s="4"/>
      <c r="BS480" s="4"/>
      <c r="BT480" s="4"/>
    </row>
    <row r="481" spans="1:72" s="72" customFormat="1" ht="63.75" hidden="1" customHeight="1">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s="5"/>
      <c r="AJ481" s="5"/>
      <c r="AK481" s="5"/>
      <c r="AL481" s="5"/>
      <c r="AM481" s="5"/>
      <c r="AN481" s="5"/>
      <c r="AO481" s="5"/>
      <c r="AP481" s="5"/>
      <c r="AQ481" s="5"/>
      <c r="AR481" s="5"/>
      <c r="AS481" s="5"/>
      <c r="AT481" s="5"/>
      <c r="AU481" s="5"/>
      <c r="AV481" s="5"/>
      <c r="AW481" s="5"/>
      <c r="AX481" s="5"/>
      <c r="AY481" s="5"/>
      <c r="AZ481" s="5"/>
      <c r="BA481" s="5"/>
      <c r="BB481" s="5"/>
      <c r="BC481" s="5"/>
      <c r="BD481" s="5"/>
      <c r="BE481" s="5"/>
      <c r="BF481" s="4"/>
      <c r="BG481" s="4"/>
      <c r="BH481" s="4"/>
      <c r="BI481" s="4"/>
      <c r="BJ481" s="4"/>
      <c r="BK481" s="4"/>
      <c r="BL481" s="4"/>
      <c r="BM481" s="4"/>
      <c r="BN481" s="4"/>
      <c r="BO481" s="4"/>
      <c r="BP481" s="4"/>
      <c r="BQ481" s="4"/>
      <c r="BR481" s="4"/>
      <c r="BS481" s="4"/>
      <c r="BT481" s="4"/>
    </row>
    <row r="482" spans="1:72" s="72" customFormat="1" ht="15.75" hidden="1" customHeight="1">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s="5"/>
      <c r="AJ482" s="5"/>
      <c r="AK482" s="5"/>
      <c r="AL482" s="5"/>
      <c r="AM482" s="5"/>
      <c r="AN482" s="5"/>
      <c r="AO482" s="5"/>
      <c r="AP482" s="5"/>
      <c r="AQ482" s="5"/>
      <c r="AR482" s="5"/>
      <c r="AS482" s="5"/>
      <c r="AT482" s="5"/>
      <c r="AU482" s="5"/>
      <c r="AV482" s="5"/>
      <c r="AW482" s="5"/>
      <c r="AX482" s="5"/>
      <c r="AY482" s="5"/>
      <c r="AZ482" s="5"/>
      <c r="BA482" s="5"/>
      <c r="BB482" s="5"/>
      <c r="BC482" s="5"/>
      <c r="BD482" s="5"/>
      <c r="BE482" s="5"/>
      <c r="BF482" s="4"/>
      <c r="BG482" s="4"/>
      <c r="BH482" s="4"/>
      <c r="BI482" s="4"/>
      <c r="BJ482" s="4"/>
      <c r="BK482" s="4"/>
      <c r="BL482" s="4"/>
      <c r="BM482" s="4"/>
      <c r="BN482" s="4"/>
      <c r="BO482" s="4"/>
      <c r="BP482" s="4"/>
      <c r="BQ482" s="4"/>
      <c r="BR482" s="4"/>
      <c r="BS482" s="4"/>
      <c r="BT482" s="4"/>
    </row>
    <row r="483" spans="1:72" s="72" customFormat="1" ht="25.5" hidden="1" customHeight="1">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s="5"/>
      <c r="AJ483" s="5"/>
      <c r="AK483" s="5"/>
      <c r="AL483" s="5"/>
      <c r="AM483" s="5"/>
      <c r="AN483" s="5"/>
      <c r="AO483" s="5"/>
      <c r="AP483" s="5"/>
      <c r="AQ483" s="5"/>
      <c r="AR483" s="5"/>
      <c r="AS483" s="5"/>
      <c r="AT483" s="5"/>
      <c r="AU483" s="5"/>
      <c r="AV483" s="5"/>
      <c r="AW483" s="5"/>
      <c r="AX483" s="5"/>
      <c r="AY483" s="5"/>
      <c r="AZ483" s="5"/>
      <c r="BA483" s="5"/>
      <c r="BB483" s="5"/>
      <c r="BC483" s="5"/>
      <c r="BD483" s="5"/>
      <c r="BE483" s="5"/>
      <c r="BF483" s="4"/>
      <c r="BG483" s="4"/>
      <c r="BH483" s="4"/>
      <c r="BI483" s="4"/>
      <c r="BJ483" s="4"/>
      <c r="BK483" s="4"/>
      <c r="BL483" s="4"/>
      <c r="BM483" s="4"/>
      <c r="BN483" s="4"/>
      <c r="BO483" s="4"/>
      <c r="BP483" s="4"/>
      <c r="BQ483" s="4"/>
      <c r="BR483" s="4"/>
      <c r="BS483" s="4"/>
      <c r="BT483" s="4"/>
    </row>
    <row r="484" spans="1:72" s="72" customFormat="1" ht="16.5" hidden="1" customHeight="1">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s="5"/>
      <c r="AJ484" s="5"/>
      <c r="AK484" s="5"/>
      <c r="AL484" s="5"/>
      <c r="AM484" s="5"/>
      <c r="AN484" s="5"/>
      <c r="AO484" s="5"/>
      <c r="AP484" s="5"/>
      <c r="AQ484" s="5"/>
      <c r="AR484" s="5"/>
      <c r="AS484" s="5"/>
      <c r="AT484" s="5"/>
      <c r="AU484" s="5"/>
      <c r="AV484" s="5"/>
      <c r="AW484" s="5"/>
      <c r="AX484" s="5"/>
      <c r="AY484" s="5"/>
      <c r="AZ484" s="5"/>
      <c r="BA484" s="5"/>
      <c r="BB484" s="5"/>
      <c r="BC484" s="5"/>
      <c r="BD484" s="5"/>
      <c r="BE484" s="5"/>
      <c r="BF484" s="4"/>
      <c r="BG484" s="4"/>
      <c r="BH484" s="4"/>
      <c r="BI484" s="4"/>
      <c r="BJ484" s="4"/>
      <c r="BK484" s="4"/>
      <c r="BL484" s="4"/>
      <c r="BM484" s="4"/>
      <c r="BN484" s="4"/>
      <c r="BO484" s="4"/>
      <c r="BP484" s="4"/>
      <c r="BQ484" s="4"/>
      <c r="BR484" s="4"/>
      <c r="BS484" s="4"/>
      <c r="BT484" s="4"/>
    </row>
    <row r="485" spans="1:72" s="72" customFormat="1" ht="16.5" hidden="1" customHeight="1">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s="5"/>
      <c r="AJ485" s="5"/>
      <c r="AK485" s="5"/>
      <c r="AL485" s="5"/>
      <c r="AM485" s="5"/>
      <c r="AN485" s="5"/>
      <c r="AO485" s="5"/>
      <c r="AP485" s="5"/>
      <c r="AQ485" s="5"/>
      <c r="AR485" s="5"/>
      <c r="AS485" s="5"/>
      <c r="AT485" s="5"/>
      <c r="AU485" s="5"/>
      <c r="AV485" s="5"/>
      <c r="AW485" s="5"/>
      <c r="AX485" s="5"/>
      <c r="AY485" s="5"/>
      <c r="AZ485" s="5"/>
      <c r="BA485" s="5"/>
      <c r="BB485" s="5"/>
      <c r="BC485" s="5"/>
      <c r="BD485" s="5"/>
      <c r="BE485" s="5"/>
      <c r="BF485" s="4"/>
      <c r="BG485" s="4"/>
      <c r="BH485" s="4"/>
      <c r="BI485" s="4"/>
      <c r="BJ485" s="4"/>
      <c r="BK485" s="4"/>
      <c r="BL485" s="4"/>
      <c r="BM485" s="4"/>
      <c r="BN485" s="4"/>
      <c r="BO485" s="4"/>
      <c r="BP485" s="4"/>
      <c r="BQ485" s="4"/>
      <c r="BR485" s="4"/>
      <c r="BS485" s="4"/>
      <c r="BT485" s="4"/>
    </row>
    <row r="486" spans="1:72" s="72" customFormat="1" ht="15.75" hidden="1" customHeight="1">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s="5"/>
      <c r="AJ486" s="5"/>
      <c r="AK486" s="5"/>
      <c r="AL486" s="5"/>
      <c r="AM486" s="5"/>
      <c r="AN486" s="5"/>
      <c r="AO486" s="5"/>
      <c r="AP486" s="5"/>
      <c r="AQ486" s="5"/>
      <c r="AR486" s="5"/>
      <c r="AS486" s="5"/>
      <c r="AT486" s="5"/>
      <c r="AU486" s="5"/>
      <c r="AV486" s="5"/>
      <c r="AW486" s="5"/>
      <c r="AX486" s="5"/>
      <c r="AY486" s="5"/>
      <c r="AZ486" s="5"/>
      <c r="BA486" s="5"/>
      <c r="BB486" s="5"/>
      <c r="BC486" s="5"/>
      <c r="BD486" s="5"/>
      <c r="BE486" s="5"/>
      <c r="BF486" s="4"/>
      <c r="BG486" s="4"/>
      <c r="BH486" s="4"/>
      <c r="BI486" s="4"/>
      <c r="BJ486" s="4"/>
      <c r="BK486" s="4"/>
      <c r="BL486" s="4"/>
      <c r="BM486" s="4"/>
      <c r="BN486" s="4"/>
      <c r="BO486" s="4"/>
      <c r="BP486" s="4"/>
      <c r="BQ486" s="4"/>
      <c r="BR486" s="4"/>
      <c r="BS486" s="4"/>
      <c r="BT486" s="4"/>
    </row>
    <row r="487" spans="1:72" s="72" customFormat="1" ht="16.5" hidden="1" customHeight="1">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s="5"/>
      <c r="AJ487" s="5"/>
      <c r="AK487" s="5"/>
      <c r="AL487" s="5"/>
      <c r="AM487" s="5"/>
      <c r="AN487" s="5"/>
      <c r="AO487" s="5"/>
      <c r="AP487" s="5"/>
      <c r="AQ487" s="5"/>
      <c r="AR487" s="5"/>
      <c r="AS487" s="5"/>
      <c r="AT487" s="5"/>
      <c r="AU487" s="5"/>
      <c r="AV487" s="5"/>
      <c r="AW487" s="5"/>
      <c r="AX487" s="5"/>
      <c r="AY487" s="5"/>
      <c r="AZ487" s="5"/>
      <c r="BA487" s="5"/>
      <c r="BB487" s="5"/>
      <c r="BC487" s="5"/>
      <c r="BD487" s="5"/>
      <c r="BE487" s="5"/>
      <c r="BF487" s="4"/>
      <c r="BG487" s="4"/>
      <c r="BH487" s="4"/>
      <c r="BI487" s="4"/>
      <c r="BJ487" s="4"/>
      <c r="BK487" s="4"/>
      <c r="BL487" s="4"/>
      <c r="BM487" s="4"/>
      <c r="BN487" s="4"/>
      <c r="BO487" s="4"/>
      <c r="BP487" s="4"/>
      <c r="BQ487" s="4"/>
      <c r="BR487" s="4"/>
      <c r="BS487" s="4"/>
      <c r="BT487" s="4"/>
    </row>
    <row r="488" spans="1:72" s="72" customFormat="1" ht="16.5" hidden="1" customHeight="1">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s="5"/>
      <c r="AJ488" s="5"/>
      <c r="AK488" s="5"/>
      <c r="AL488" s="5"/>
      <c r="AM488" s="5"/>
      <c r="AN488" s="5"/>
      <c r="AO488" s="5"/>
      <c r="AP488" s="5"/>
      <c r="AQ488" s="5"/>
      <c r="AR488" s="5"/>
      <c r="AS488" s="5"/>
      <c r="AT488" s="5"/>
      <c r="AU488" s="5"/>
      <c r="AV488" s="5"/>
      <c r="AW488" s="5"/>
      <c r="AX488" s="5"/>
      <c r="AY488" s="5"/>
      <c r="AZ488" s="5"/>
      <c r="BA488" s="5"/>
      <c r="BB488" s="5"/>
      <c r="BC488" s="5"/>
      <c r="BD488" s="5"/>
      <c r="BE488" s="5"/>
      <c r="BF488" s="4"/>
      <c r="BG488" s="4"/>
      <c r="BH488" s="4"/>
      <c r="BI488" s="4"/>
      <c r="BJ488" s="4"/>
      <c r="BK488" s="4"/>
      <c r="BL488" s="4"/>
      <c r="BM488" s="4"/>
      <c r="BN488" s="4"/>
      <c r="BO488" s="4"/>
      <c r="BP488" s="4"/>
      <c r="BQ488" s="4"/>
      <c r="BR488" s="4"/>
      <c r="BS488" s="4"/>
      <c r="BT488" s="4"/>
    </row>
    <row r="489" spans="1:72" s="72" customFormat="1" ht="15.75" hidden="1" customHeight="1">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s="5"/>
      <c r="AJ489" s="5"/>
      <c r="AK489" s="5"/>
      <c r="AL489" s="5"/>
      <c r="AM489" s="5"/>
      <c r="AN489" s="5"/>
      <c r="AO489" s="5"/>
      <c r="AP489" s="5"/>
      <c r="AQ489" s="5"/>
      <c r="AR489" s="5"/>
      <c r="AS489" s="5"/>
      <c r="AT489" s="5"/>
      <c r="AU489" s="5"/>
      <c r="AV489" s="5"/>
      <c r="AW489" s="5"/>
      <c r="AX489" s="5"/>
      <c r="AY489" s="5"/>
      <c r="AZ489" s="5"/>
      <c r="BA489" s="5"/>
      <c r="BB489" s="5"/>
      <c r="BC489" s="5"/>
      <c r="BD489" s="5"/>
      <c r="BE489" s="5"/>
      <c r="BF489" s="4"/>
      <c r="BG489" s="4"/>
      <c r="BH489" s="4"/>
      <c r="BI489" s="4"/>
      <c r="BJ489" s="4"/>
      <c r="BK489" s="4"/>
      <c r="BL489" s="4"/>
      <c r="BM489" s="4"/>
      <c r="BN489" s="4"/>
      <c r="BO489" s="4"/>
      <c r="BP489" s="4"/>
      <c r="BQ489" s="4"/>
      <c r="BR489" s="4"/>
      <c r="BS489" s="4"/>
      <c r="BT489" s="4"/>
    </row>
    <row r="490" spans="1:72" s="72" customFormat="1" ht="15.75" hidden="1" customHeight="1">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s="5"/>
      <c r="AJ490" s="5"/>
      <c r="AK490" s="5"/>
      <c r="AL490" s="5"/>
      <c r="AM490" s="5"/>
      <c r="AN490" s="5"/>
      <c r="AO490" s="5"/>
      <c r="AP490" s="5"/>
      <c r="AQ490" s="5"/>
      <c r="AR490" s="5"/>
      <c r="AS490" s="5"/>
      <c r="AT490" s="5"/>
      <c r="AU490" s="5"/>
      <c r="AV490" s="5"/>
      <c r="AW490" s="5"/>
      <c r="AX490" s="5"/>
      <c r="AY490" s="5"/>
      <c r="AZ490" s="5"/>
      <c r="BA490" s="5"/>
      <c r="BB490" s="5"/>
      <c r="BC490" s="5"/>
      <c r="BD490" s="5"/>
      <c r="BE490" s="5"/>
      <c r="BF490" s="4"/>
      <c r="BG490" s="4"/>
      <c r="BH490" s="4"/>
      <c r="BI490" s="4"/>
      <c r="BJ490" s="4"/>
      <c r="BK490" s="4"/>
      <c r="BL490" s="4"/>
      <c r="BM490" s="4"/>
      <c r="BN490" s="4"/>
      <c r="BO490" s="4"/>
      <c r="BP490" s="4"/>
      <c r="BQ490" s="4"/>
      <c r="BR490" s="4"/>
      <c r="BS490" s="4"/>
      <c r="BT490" s="4"/>
    </row>
    <row r="491" spans="1:72" s="72" customFormat="1" ht="16.5" hidden="1" customHeight="1">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s="5"/>
      <c r="AJ491" s="5"/>
      <c r="AK491" s="5"/>
      <c r="AL491" s="5"/>
      <c r="AM491" s="5"/>
      <c r="AN491" s="5"/>
      <c r="AO491" s="5"/>
      <c r="AP491" s="5"/>
      <c r="AQ491" s="5"/>
      <c r="AR491" s="5"/>
      <c r="AS491" s="5"/>
      <c r="AT491" s="5"/>
      <c r="AU491" s="5"/>
      <c r="AV491" s="5"/>
      <c r="AW491" s="5"/>
      <c r="AX491" s="5"/>
      <c r="AY491" s="5"/>
      <c r="AZ491" s="5"/>
      <c r="BA491" s="5"/>
      <c r="BB491" s="5"/>
      <c r="BC491" s="5"/>
      <c r="BD491" s="5"/>
      <c r="BE491" s="5"/>
      <c r="BF491" s="4"/>
      <c r="BG491" s="4"/>
      <c r="BH491" s="4"/>
      <c r="BI491" s="4"/>
      <c r="BJ491" s="4"/>
      <c r="BK491" s="4"/>
      <c r="BL491" s="4"/>
      <c r="BM491" s="4"/>
      <c r="BN491" s="4"/>
      <c r="BO491" s="4"/>
      <c r="BP491" s="4"/>
      <c r="BQ491" s="4"/>
      <c r="BR491" s="4"/>
      <c r="BS491" s="4"/>
      <c r="BT491" s="4"/>
    </row>
    <row r="492" spans="1:72" s="72" customFormat="1" ht="16.5" hidden="1" customHeight="1">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s="5"/>
      <c r="AJ492" s="5"/>
      <c r="AK492" s="5"/>
      <c r="AL492" s="5"/>
      <c r="AM492" s="5"/>
      <c r="AN492" s="5"/>
      <c r="AO492" s="5"/>
      <c r="AP492" s="5"/>
      <c r="AQ492" s="5"/>
      <c r="AR492" s="5"/>
      <c r="AS492" s="5"/>
      <c r="AT492" s="5"/>
      <c r="AU492" s="5"/>
      <c r="AV492" s="5"/>
      <c r="AW492" s="5"/>
      <c r="AX492" s="5"/>
      <c r="AY492" s="5"/>
      <c r="AZ492" s="5"/>
      <c r="BA492" s="5"/>
      <c r="BB492" s="5"/>
      <c r="BC492" s="5"/>
      <c r="BD492" s="5"/>
      <c r="BE492" s="5"/>
      <c r="BF492" s="4"/>
      <c r="BG492" s="4"/>
      <c r="BH492" s="4"/>
      <c r="BI492" s="4"/>
      <c r="BJ492" s="4"/>
      <c r="BK492" s="4"/>
      <c r="BL492" s="4"/>
      <c r="BM492" s="4"/>
      <c r="BN492" s="4"/>
      <c r="BO492" s="4"/>
      <c r="BP492" s="4"/>
      <c r="BQ492" s="4"/>
      <c r="BR492" s="4"/>
      <c r="BS492" s="4"/>
      <c r="BT492" s="4"/>
    </row>
    <row r="493" spans="1:72" s="72" customFormat="1" ht="63.75" hidden="1" customHeight="1">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s="5"/>
      <c r="AJ493" s="5"/>
      <c r="AK493" s="5"/>
      <c r="AL493" s="5"/>
      <c r="AM493" s="5"/>
      <c r="AN493" s="5"/>
      <c r="AO493" s="5"/>
      <c r="AP493" s="5"/>
      <c r="AQ493" s="5"/>
      <c r="AR493" s="5"/>
      <c r="AS493" s="5"/>
      <c r="AT493" s="5"/>
      <c r="AU493" s="5"/>
      <c r="AV493" s="5"/>
      <c r="AW493" s="5"/>
      <c r="AX493" s="5"/>
      <c r="AY493" s="5"/>
      <c r="AZ493" s="5"/>
      <c r="BA493" s="5"/>
      <c r="BB493" s="5"/>
      <c r="BC493" s="5"/>
      <c r="BD493" s="5"/>
      <c r="BE493" s="5"/>
      <c r="BF493" s="4"/>
      <c r="BG493" s="4"/>
      <c r="BH493" s="4"/>
      <c r="BI493" s="4"/>
      <c r="BJ493" s="4"/>
      <c r="BK493" s="4"/>
      <c r="BL493" s="4"/>
      <c r="BM493" s="4"/>
      <c r="BN493" s="4"/>
      <c r="BO493" s="4"/>
      <c r="BP493" s="4"/>
      <c r="BQ493" s="4"/>
      <c r="BR493" s="4"/>
      <c r="BS493" s="4"/>
      <c r="BT493" s="4"/>
    </row>
    <row r="494" spans="1:72" s="72" customFormat="1" ht="15.75" hidden="1" customHeight="1">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s="5"/>
      <c r="AJ494" s="5"/>
      <c r="AK494" s="5"/>
      <c r="AL494" s="5"/>
      <c r="AM494" s="5"/>
      <c r="AN494" s="5"/>
      <c r="AO494" s="5"/>
      <c r="AP494" s="5"/>
      <c r="AQ494" s="5"/>
      <c r="AR494" s="5"/>
      <c r="AS494" s="5"/>
      <c r="AT494" s="5"/>
      <c r="AU494" s="5"/>
      <c r="AV494" s="5"/>
      <c r="AW494" s="5"/>
      <c r="AX494" s="5"/>
      <c r="AY494" s="5"/>
      <c r="AZ494" s="5"/>
      <c r="BA494" s="5"/>
      <c r="BB494" s="5"/>
      <c r="BC494" s="5"/>
      <c r="BD494" s="5"/>
      <c r="BE494" s="5"/>
      <c r="BF494" s="4"/>
      <c r="BG494" s="4"/>
      <c r="BH494" s="4"/>
      <c r="BI494" s="4"/>
      <c r="BJ494" s="4"/>
      <c r="BK494" s="4"/>
      <c r="BL494" s="4"/>
      <c r="BM494" s="4"/>
      <c r="BN494" s="4"/>
      <c r="BO494" s="4"/>
      <c r="BP494" s="4"/>
      <c r="BQ494" s="4"/>
      <c r="BR494" s="4"/>
      <c r="BS494" s="4"/>
      <c r="BT494" s="4"/>
    </row>
    <row r="495" spans="1:72" s="72" customFormat="1" ht="25.5" hidden="1" customHeight="1">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s="5"/>
      <c r="AJ495" s="5"/>
      <c r="AK495" s="5"/>
      <c r="AL495" s="5"/>
      <c r="AM495" s="5"/>
      <c r="AN495" s="5"/>
      <c r="AO495" s="5"/>
      <c r="AP495" s="5"/>
      <c r="AQ495" s="5"/>
      <c r="AR495" s="5"/>
      <c r="AS495" s="5"/>
      <c r="AT495" s="5"/>
      <c r="AU495" s="5"/>
      <c r="AV495" s="5"/>
      <c r="AW495" s="5"/>
      <c r="AX495" s="5"/>
      <c r="AY495" s="5"/>
      <c r="AZ495" s="5"/>
      <c r="BA495" s="5"/>
      <c r="BB495" s="5"/>
      <c r="BC495" s="5"/>
      <c r="BD495" s="5"/>
      <c r="BE495" s="5"/>
      <c r="BF495" s="4"/>
      <c r="BG495" s="4"/>
      <c r="BH495" s="4"/>
      <c r="BI495" s="4"/>
      <c r="BJ495" s="4"/>
      <c r="BK495" s="4"/>
      <c r="BL495" s="4"/>
      <c r="BM495" s="4"/>
      <c r="BN495" s="4"/>
      <c r="BO495" s="4"/>
      <c r="BP495" s="4"/>
      <c r="BQ495" s="4"/>
      <c r="BR495" s="4"/>
      <c r="BS495" s="4"/>
      <c r="BT495" s="4"/>
    </row>
    <row r="496" spans="1:72" s="72" customFormat="1" ht="16.5" hidden="1" customHeight="1">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s="5"/>
      <c r="AJ496" s="5"/>
      <c r="AK496" s="5"/>
      <c r="AL496" s="5"/>
      <c r="AM496" s="5"/>
      <c r="AN496" s="5"/>
      <c r="AO496" s="5"/>
      <c r="AP496" s="5"/>
      <c r="AQ496" s="5"/>
      <c r="AR496" s="5"/>
      <c r="AS496" s="5"/>
      <c r="AT496" s="5"/>
      <c r="AU496" s="5"/>
      <c r="AV496" s="5"/>
      <c r="AW496" s="5"/>
      <c r="AX496" s="5"/>
      <c r="AY496" s="5"/>
      <c r="AZ496" s="5"/>
      <c r="BA496" s="5"/>
      <c r="BB496" s="5"/>
      <c r="BC496" s="5"/>
      <c r="BD496" s="5"/>
      <c r="BE496" s="5"/>
      <c r="BF496" s="4"/>
      <c r="BG496" s="4"/>
      <c r="BH496" s="4"/>
      <c r="BI496" s="4"/>
      <c r="BJ496" s="4"/>
      <c r="BK496" s="4"/>
      <c r="BL496" s="4"/>
      <c r="BM496" s="4"/>
      <c r="BN496" s="4"/>
      <c r="BO496" s="4"/>
      <c r="BP496" s="4"/>
      <c r="BQ496" s="4"/>
      <c r="BR496" s="4"/>
      <c r="BS496" s="4"/>
      <c r="BT496" s="4"/>
    </row>
    <row r="497" spans="1:72" s="72" customFormat="1" ht="16.5" hidden="1" customHeight="1">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s="5"/>
      <c r="AJ497" s="5"/>
      <c r="AK497" s="5"/>
      <c r="AL497" s="5"/>
      <c r="AM497" s="5"/>
      <c r="AN497" s="5"/>
      <c r="AO497" s="5"/>
      <c r="AP497" s="5"/>
      <c r="AQ497" s="5"/>
      <c r="AR497" s="5"/>
      <c r="AS497" s="5"/>
      <c r="AT497" s="5"/>
      <c r="AU497" s="5"/>
      <c r="AV497" s="5"/>
      <c r="AW497" s="5"/>
      <c r="AX497" s="5"/>
      <c r="AY497" s="5"/>
      <c r="AZ497" s="5"/>
      <c r="BA497" s="5"/>
      <c r="BB497" s="5"/>
      <c r="BC497" s="5"/>
      <c r="BD497" s="5"/>
      <c r="BE497" s="5"/>
      <c r="BF497" s="4"/>
      <c r="BG497" s="4"/>
      <c r="BH497" s="4"/>
      <c r="BI497" s="4"/>
      <c r="BJ497" s="4"/>
      <c r="BK497" s="4"/>
      <c r="BL497" s="4"/>
      <c r="BM497" s="4"/>
      <c r="BN497" s="4"/>
      <c r="BO497" s="4"/>
      <c r="BP497" s="4"/>
      <c r="BQ497" s="4"/>
      <c r="BR497" s="4"/>
      <c r="BS497" s="4"/>
      <c r="BT497" s="4"/>
    </row>
    <row r="498" spans="1:72" s="72" customFormat="1" ht="15.75" hidden="1" customHeight="1">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s="5"/>
      <c r="AJ498" s="5"/>
      <c r="AK498" s="5"/>
      <c r="AL498" s="5"/>
      <c r="AM498" s="5"/>
      <c r="AN498" s="5"/>
      <c r="AO498" s="5"/>
      <c r="AP498" s="5"/>
      <c r="AQ498" s="5"/>
      <c r="AR498" s="5"/>
      <c r="AS498" s="5"/>
      <c r="AT498" s="5"/>
      <c r="AU498" s="5"/>
      <c r="AV498" s="5"/>
      <c r="AW498" s="5"/>
      <c r="AX498" s="5"/>
      <c r="AY498" s="5"/>
      <c r="AZ498" s="5"/>
      <c r="BA498" s="5"/>
      <c r="BB498" s="5"/>
      <c r="BC498" s="5"/>
      <c r="BD498" s="5"/>
      <c r="BE498" s="5"/>
      <c r="BF498" s="4"/>
      <c r="BG498" s="4"/>
      <c r="BH498" s="4"/>
      <c r="BI498" s="4"/>
      <c r="BJ498" s="4"/>
      <c r="BK498" s="4"/>
      <c r="BL498" s="4"/>
      <c r="BM498" s="4"/>
      <c r="BN498" s="4"/>
      <c r="BO498" s="4"/>
      <c r="BP498" s="4"/>
      <c r="BQ498" s="4"/>
      <c r="BR498" s="4"/>
      <c r="BS498" s="4"/>
      <c r="BT498" s="4"/>
    </row>
    <row r="499" spans="1:72" s="72" customFormat="1" ht="16.5" hidden="1" customHeight="1">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s="5"/>
      <c r="AJ499" s="5"/>
      <c r="AK499" s="5"/>
      <c r="AL499" s="5"/>
      <c r="AM499" s="5"/>
      <c r="AN499" s="5"/>
      <c r="AO499" s="5"/>
      <c r="AP499" s="5"/>
      <c r="AQ499" s="5"/>
      <c r="AR499" s="5"/>
      <c r="AS499" s="5"/>
      <c r="AT499" s="5"/>
      <c r="AU499" s="5"/>
      <c r="AV499" s="5"/>
      <c r="AW499" s="5"/>
      <c r="AX499" s="5"/>
      <c r="AY499" s="5"/>
      <c r="AZ499" s="5"/>
      <c r="BA499" s="5"/>
      <c r="BB499" s="5"/>
      <c r="BC499" s="5"/>
      <c r="BD499" s="5"/>
      <c r="BE499" s="5"/>
      <c r="BF499" s="4"/>
      <c r="BG499" s="4"/>
      <c r="BH499" s="4"/>
      <c r="BI499" s="4"/>
      <c r="BJ499" s="4"/>
      <c r="BK499" s="4"/>
      <c r="BL499" s="4"/>
      <c r="BM499" s="4"/>
      <c r="BN499" s="4"/>
      <c r="BO499" s="4"/>
      <c r="BP499" s="4"/>
      <c r="BQ499" s="4"/>
      <c r="BR499" s="4"/>
      <c r="BS499" s="4"/>
      <c r="BT499" s="4"/>
    </row>
    <row r="500" spans="1:72" s="72" customFormat="1" ht="16.5" hidden="1" customHeight="1">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s="5"/>
      <c r="AJ500" s="5"/>
      <c r="AK500" s="5"/>
      <c r="AL500" s="5"/>
      <c r="AM500" s="5"/>
      <c r="AN500" s="5"/>
      <c r="AO500" s="5"/>
      <c r="AP500" s="5"/>
      <c r="AQ500" s="5"/>
      <c r="AR500" s="5"/>
      <c r="AS500" s="5"/>
      <c r="AT500" s="5"/>
      <c r="AU500" s="5"/>
      <c r="AV500" s="5"/>
      <c r="AW500" s="5"/>
      <c r="AX500" s="5"/>
      <c r="AY500" s="5"/>
      <c r="AZ500" s="5"/>
      <c r="BA500" s="5"/>
      <c r="BB500" s="5"/>
      <c r="BC500" s="5"/>
      <c r="BD500" s="5"/>
      <c r="BE500" s="5"/>
      <c r="BF500" s="4"/>
      <c r="BG500" s="4"/>
      <c r="BH500" s="4"/>
      <c r="BI500" s="4"/>
      <c r="BJ500" s="4"/>
      <c r="BK500" s="4"/>
      <c r="BL500" s="4"/>
      <c r="BM500" s="4"/>
      <c r="BN500" s="4"/>
      <c r="BO500" s="4"/>
      <c r="BP500" s="4"/>
      <c r="BQ500" s="4"/>
      <c r="BR500" s="4"/>
      <c r="BS500" s="4"/>
      <c r="BT500" s="4"/>
    </row>
    <row r="501" spans="1:72" s="72" customFormat="1" ht="15.75" hidden="1" customHeight="1">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s="5"/>
      <c r="AJ501" s="5"/>
      <c r="AK501" s="5"/>
      <c r="AL501" s="5"/>
      <c r="AM501" s="5"/>
      <c r="AN501" s="5"/>
      <c r="AO501" s="5"/>
      <c r="AP501" s="5"/>
      <c r="AQ501" s="5"/>
      <c r="AR501" s="5"/>
      <c r="AS501" s="5"/>
      <c r="AT501" s="5"/>
      <c r="AU501" s="5"/>
      <c r="AV501" s="5"/>
      <c r="AW501" s="5"/>
      <c r="AX501" s="5"/>
      <c r="AY501" s="5"/>
      <c r="AZ501" s="5"/>
      <c r="BA501" s="5"/>
      <c r="BB501" s="5"/>
      <c r="BC501" s="5"/>
      <c r="BD501" s="5"/>
      <c r="BE501" s="5"/>
      <c r="BF501" s="4"/>
      <c r="BG501" s="4"/>
      <c r="BH501" s="4"/>
      <c r="BI501" s="4"/>
      <c r="BJ501" s="4"/>
      <c r="BK501" s="4"/>
      <c r="BL501" s="4"/>
      <c r="BM501" s="4"/>
      <c r="BN501" s="4"/>
      <c r="BO501" s="4"/>
      <c r="BP501" s="4"/>
      <c r="BQ501" s="4"/>
      <c r="BR501" s="4"/>
      <c r="BS501" s="4"/>
      <c r="BT501" s="4"/>
    </row>
    <row r="502" spans="1:72" s="72" customFormat="1" ht="15.75" hidden="1" customHeight="1">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s="5"/>
      <c r="AJ502" s="5"/>
      <c r="AK502" s="5"/>
      <c r="AL502" s="5"/>
      <c r="AM502" s="5"/>
      <c r="AN502" s="5"/>
      <c r="AO502" s="5"/>
      <c r="AP502" s="5"/>
      <c r="AQ502" s="5"/>
      <c r="AR502" s="5"/>
      <c r="AS502" s="5"/>
      <c r="AT502" s="5"/>
      <c r="AU502" s="5"/>
      <c r="AV502" s="5"/>
      <c r="AW502" s="5"/>
      <c r="AX502" s="5"/>
      <c r="AY502" s="5"/>
      <c r="AZ502" s="5"/>
      <c r="BA502" s="5"/>
      <c r="BB502" s="5"/>
      <c r="BC502" s="5"/>
      <c r="BD502" s="5"/>
      <c r="BE502" s="5"/>
      <c r="BF502" s="4"/>
      <c r="BG502" s="4"/>
      <c r="BH502" s="4"/>
      <c r="BI502" s="4"/>
      <c r="BJ502" s="4"/>
      <c r="BK502" s="4"/>
      <c r="BL502" s="4"/>
      <c r="BM502" s="4"/>
      <c r="BN502" s="4"/>
      <c r="BO502" s="4"/>
      <c r="BP502" s="4"/>
      <c r="BQ502" s="4"/>
      <c r="BR502" s="4"/>
      <c r="BS502" s="4"/>
      <c r="BT502" s="4"/>
    </row>
    <row r="503" spans="1:72" s="72" customFormat="1" ht="16.5" hidden="1" customHeight="1">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s="5"/>
      <c r="AJ503" s="5"/>
      <c r="AK503" s="5"/>
      <c r="AL503" s="5"/>
      <c r="AM503" s="5"/>
      <c r="AN503" s="5"/>
      <c r="AO503" s="5"/>
      <c r="AP503" s="5"/>
      <c r="AQ503" s="5"/>
      <c r="AR503" s="5"/>
      <c r="AS503" s="5"/>
      <c r="AT503" s="5"/>
      <c r="AU503" s="5"/>
      <c r="AV503" s="5"/>
      <c r="AW503" s="5"/>
      <c r="AX503" s="5"/>
      <c r="AY503" s="5"/>
      <c r="AZ503" s="5"/>
      <c r="BA503" s="5"/>
      <c r="BB503" s="5"/>
      <c r="BC503" s="5"/>
      <c r="BD503" s="5"/>
      <c r="BE503" s="5"/>
      <c r="BF503" s="4"/>
      <c r="BG503" s="4"/>
      <c r="BH503" s="4"/>
      <c r="BI503" s="4"/>
      <c r="BJ503" s="4"/>
      <c r="BK503" s="4"/>
      <c r="BL503" s="4"/>
      <c r="BM503" s="4"/>
      <c r="BN503" s="4"/>
      <c r="BO503" s="4"/>
      <c r="BP503" s="4"/>
      <c r="BQ503" s="4"/>
      <c r="BR503" s="4"/>
      <c r="BS503" s="4"/>
      <c r="BT503" s="4"/>
    </row>
    <row r="504" spans="1:72" s="72" customFormat="1" ht="16.5" hidden="1" customHeight="1">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s="5"/>
      <c r="AJ504" s="5"/>
      <c r="AK504" s="5"/>
      <c r="AL504" s="5"/>
      <c r="AM504" s="5"/>
      <c r="AN504" s="5"/>
      <c r="AO504" s="5"/>
      <c r="AP504" s="5"/>
      <c r="AQ504" s="5"/>
      <c r="AR504" s="5"/>
      <c r="AS504" s="5"/>
      <c r="AT504" s="5"/>
      <c r="AU504" s="5"/>
      <c r="AV504" s="5"/>
      <c r="AW504" s="5"/>
      <c r="AX504" s="5"/>
      <c r="AY504" s="5"/>
      <c r="AZ504" s="5"/>
      <c r="BA504" s="5"/>
      <c r="BB504" s="5"/>
      <c r="BC504" s="5"/>
      <c r="BD504" s="5"/>
      <c r="BE504" s="5"/>
      <c r="BF504" s="4"/>
      <c r="BG504" s="4"/>
      <c r="BH504" s="4"/>
      <c r="BI504" s="4"/>
      <c r="BJ504" s="4"/>
      <c r="BK504" s="4"/>
      <c r="BL504" s="4"/>
      <c r="BM504" s="4"/>
      <c r="BN504" s="4"/>
      <c r="BO504" s="4"/>
      <c r="BP504" s="4"/>
      <c r="BQ504" s="4"/>
      <c r="BR504" s="4"/>
      <c r="BS504" s="4"/>
      <c r="BT504" s="4"/>
    </row>
    <row r="505" spans="1:72" s="72" customFormat="1" ht="25.5" hidden="1" customHeight="1">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s="5"/>
      <c r="AJ505" s="5"/>
      <c r="AK505" s="5"/>
      <c r="AL505" s="5"/>
      <c r="AM505" s="5"/>
      <c r="AN505" s="5"/>
      <c r="AO505" s="5"/>
      <c r="AP505" s="5"/>
      <c r="AQ505" s="5"/>
      <c r="AR505" s="5"/>
      <c r="AS505" s="5"/>
      <c r="AT505" s="5"/>
      <c r="AU505" s="5"/>
      <c r="AV505" s="5"/>
      <c r="AW505" s="5"/>
      <c r="AX505" s="5"/>
      <c r="AY505" s="5"/>
      <c r="AZ505" s="5"/>
      <c r="BA505" s="5"/>
      <c r="BB505" s="5"/>
      <c r="BC505" s="5"/>
      <c r="BD505" s="5"/>
      <c r="BE505" s="5"/>
      <c r="BF505" s="4"/>
      <c r="BG505" s="4"/>
      <c r="BH505" s="4"/>
      <c r="BI505" s="4"/>
      <c r="BJ505" s="4"/>
      <c r="BK505" s="4"/>
      <c r="BL505" s="4"/>
      <c r="BM505" s="4"/>
      <c r="BN505" s="4"/>
      <c r="BO505" s="4"/>
      <c r="BP505" s="4"/>
      <c r="BQ505" s="4"/>
      <c r="BR505" s="4"/>
      <c r="BS505" s="4"/>
      <c r="BT505" s="4"/>
    </row>
    <row r="506" spans="1:72" s="72" customFormat="1" ht="15.75" hidden="1" customHeight="1">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s="5"/>
      <c r="AJ506" s="5"/>
      <c r="AK506" s="5"/>
      <c r="AL506" s="5"/>
      <c r="AM506" s="5"/>
      <c r="AN506" s="5"/>
      <c r="AO506" s="5"/>
      <c r="AP506" s="5"/>
      <c r="AQ506" s="5"/>
      <c r="AR506" s="5"/>
      <c r="AS506" s="5"/>
      <c r="AT506" s="5"/>
      <c r="AU506" s="5"/>
      <c r="AV506" s="5"/>
      <c r="AW506" s="5"/>
      <c r="AX506" s="5"/>
      <c r="AY506" s="5"/>
      <c r="AZ506" s="5"/>
      <c r="BA506" s="5"/>
      <c r="BB506" s="5"/>
      <c r="BC506" s="5"/>
      <c r="BD506" s="5"/>
      <c r="BE506" s="5"/>
      <c r="BF506" s="4"/>
      <c r="BG506" s="4"/>
      <c r="BH506" s="4"/>
      <c r="BI506" s="4"/>
      <c r="BJ506" s="4"/>
      <c r="BK506" s="4"/>
      <c r="BL506" s="4"/>
      <c r="BM506" s="4"/>
      <c r="BN506" s="4"/>
      <c r="BO506" s="4"/>
      <c r="BP506" s="4"/>
      <c r="BQ506" s="4"/>
      <c r="BR506" s="4"/>
      <c r="BS506" s="4"/>
      <c r="BT506" s="4"/>
    </row>
    <row r="507" spans="1:72" s="72" customFormat="1" ht="25.5" hidden="1" customHeight="1">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s="5"/>
      <c r="AJ507" s="5"/>
      <c r="AK507" s="5"/>
      <c r="AL507" s="5"/>
      <c r="AM507" s="5"/>
      <c r="AN507" s="5"/>
      <c r="AO507" s="5"/>
      <c r="AP507" s="5"/>
      <c r="AQ507" s="5"/>
      <c r="AR507" s="5"/>
      <c r="AS507" s="5"/>
      <c r="AT507" s="5"/>
      <c r="AU507" s="5"/>
      <c r="AV507" s="5"/>
      <c r="AW507" s="5"/>
      <c r="AX507" s="5"/>
      <c r="AY507" s="5"/>
      <c r="AZ507" s="5"/>
      <c r="BA507" s="5"/>
      <c r="BB507" s="5"/>
      <c r="BC507" s="5"/>
      <c r="BD507" s="5"/>
      <c r="BE507" s="5"/>
      <c r="BF507" s="4"/>
      <c r="BG507" s="4"/>
      <c r="BH507" s="4"/>
      <c r="BI507" s="4"/>
      <c r="BJ507" s="4"/>
      <c r="BK507" s="4"/>
      <c r="BL507" s="4"/>
      <c r="BM507" s="4"/>
      <c r="BN507" s="4"/>
      <c r="BO507" s="4"/>
      <c r="BP507" s="4"/>
      <c r="BQ507" s="4"/>
      <c r="BR507" s="4"/>
      <c r="BS507" s="4"/>
      <c r="BT507" s="4"/>
    </row>
    <row r="508" spans="1:72" s="72" customFormat="1" ht="16.5" hidden="1" customHeight="1">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s="5"/>
      <c r="AJ508" s="5"/>
      <c r="AK508" s="5"/>
      <c r="AL508" s="5"/>
      <c r="AM508" s="5"/>
      <c r="AN508" s="5"/>
      <c r="AO508" s="5"/>
      <c r="AP508" s="5"/>
      <c r="AQ508" s="5"/>
      <c r="AR508" s="5"/>
      <c r="AS508" s="5"/>
      <c r="AT508" s="5"/>
      <c r="AU508" s="5"/>
      <c r="AV508" s="5"/>
      <c r="AW508" s="5"/>
      <c r="AX508" s="5"/>
      <c r="AY508" s="5"/>
      <c r="AZ508" s="5"/>
      <c r="BA508" s="5"/>
      <c r="BB508" s="5"/>
      <c r="BC508" s="5"/>
      <c r="BD508" s="5"/>
      <c r="BE508" s="5"/>
      <c r="BF508" s="4"/>
      <c r="BG508" s="4"/>
      <c r="BH508" s="4"/>
      <c r="BI508" s="4"/>
      <c r="BJ508" s="4"/>
      <c r="BK508" s="4"/>
      <c r="BL508" s="4"/>
      <c r="BM508" s="4"/>
      <c r="BN508" s="4"/>
      <c r="BO508" s="4"/>
      <c r="BP508" s="4"/>
      <c r="BQ508" s="4"/>
      <c r="BR508" s="4"/>
      <c r="BS508" s="4"/>
      <c r="BT508" s="4"/>
    </row>
    <row r="509" spans="1:72" s="72" customFormat="1" ht="16.5" hidden="1" customHeight="1">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s="5"/>
      <c r="AJ509" s="5"/>
      <c r="AK509" s="5"/>
      <c r="AL509" s="5"/>
      <c r="AM509" s="5"/>
      <c r="AN509" s="5"/>
      <c r="AO509" s="5"/>
      <c r="AP509" s="5"/>
      <c r="AQ509" s="5"/>
      <c r="AR509" s="5"/>
      <c r="AS509" s="5"/>
      <c r="AT509" s="5"/>
      <c r="AU509" s="5"/>
      <c r="AV509" s="5"/>
      <c r="AW509" s="5"/>
      <c r="AX509" s="5"/>
      <c r="AY509" s="5"/>
      <c r="AZ509" s="5"/>
      <c r="BA509" s="5"/>
      <c r="BB509" s="5"/>
      <c r="BC509" s="5"/>
      <c r="BD509" s="5"/>
      <c r="BE509" s="5"/>
      <c r="BF509" s="4"/>
      <c r="BG509" s="4"/>
      <c r="BH509" s="4"/>
      <c r="BI509" s="4"/>
      <c r="BJ509" s="4"/>
      <c r="BK509" s="4"/>
      <c r="BL509" s="4"/>
      <c r="BM509" s="4"/>
      <c r="BN509" s="4"/>
      <c r="BO509" s="4"/>
      <c r="BP509" s="4"/>
      <c r="BQ509" s="4"/>
      <c r="BR509" s="4"/>
      <c r="BS509" s="4"/>
      <c r="BT509" s="4"/>
    </row>
    <row r="510" spans="1:72" s="72" customFormat="1" ht="15.75" hidden="1" customHeight="1">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s="5"/>
      <c r="AJ510" s="5"/>
      <c r="AK510" s="5"/>
      <c r="AL510" s="5"/>
      <c r="AM510" s="5"/>
      <c r="AN510" s="5"/>
      <c r="AO510" s="5"/>
      <c r="AP510" s="5"/>
      <c r="AQ510" s="5"/>
      <c r="AR510" s="5"/>
      <c r="AS510" s="5"/>
      <c r="AT510" s="5"/>
      <c r="AU510" s="5"/>
      <c r="AV510" s="5"/>
      <c r="AW510" s="5"/>
      <c r="AX510" s="5"/>
      <c r="AY510" s="5"/>
      <c r="AZ510" s="5"/>
      <c r="BA510" s="5"/>
      <c r="BB510" s="5"/>
      <c r="BC510" s="5"/>
      <c r="BD510" s="5"/>
      <c r="BE510" s="5"/>
      <c r="BF510" s="4"/>
      <c r="BG510" s="4"/>
      <c r="BH510" s="4"/>
      <c r="BI510" s="4"/>
      <c r="BJ510" s="4"/>
      <c r="BK510" s="4"/>
      <c r="BL510" s="4"/>
      <c r="BM510" s="4"/>
      <c r="BN510" s="4"/>
      <c r="BO510" s="4"/>
      <c r="BP510" s="4"/>
      <c r="BQ510" s="4"/>
      <c r="BR510" s="4"/>
      <c r="BS510" s="4"/>
      <c r="BT510" s="4"/>
    </row>
    <row r="511" spans="1:72" s="72" customFormat="1" ht="16.5" hidden="1" customHeight="1">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s="5"/>
      <c r="AJ511" s="5"/>
      <c r="AK511" s="5"/>
      <c r="AL511" s="5"/>
      <c r="AM511" s="5"/>
      <c r="AN511" s="5"/>
      <c r="AO511" s="5"/>
      <c r="AP511" s="5"/>
      <c r="AQ511" s="5"/>
      <c r="AR511" s="5"/>
      <c r="AS511" s="5"/>
      <c r="AT511" s="5"/>
      <c r="AU511" s="5"/>
      <c r="AV511" s="5"/>
      <c r="AW511" s="5"/>
      <c r="AX511" s="5"/>
      <c r="AY511" s="5"/>
      <c r="AZ511" s="5"/>
      <c r="BA511" s="5"/>
      <c r="BB511" s="5"/>
      <c r="BC511" s="5"/>
      <c r="BD511" s="5"/>
      <c r="BE511" s="5"/>
      <c r="BF511" s="4"/>
      <c r="BG511" s="4"/>
      <c r="BH511" s="4"/>
      <c r="BI511" s="4"/>
      <c r="BJ511" s="4"/>
      <c r="BK511" s="4"/>
      <c r="BL511" s="4"/>
      <c r="BM511" s="4"/>
      <c r="BN511" s="4"/>
      <c r="BO511" s="4"/>
      <c r="BP511" s="4"/>
      <c r="BQ511" s="4"/>
      <c r="BR511" s="4"/>
      <c r="BS511" s="4"/>
      <c r="BT511" s="4"/>
    </row>
    <row r="512" spans="1:72" s="72" customFormat="1" ht="16.5" hidden="1" customHeight="1">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s="5"/>
      <c r="AJ512" s="5"/>
      <c r="AK512" s="5"/>
      <c r="AL512" s="5"/>
      <c r="AM512" s="5"/>
      <c r="AN512" s="5"/>
      <c r="AO512" s="5"/>
      <c r="AP512" s="5"/>
      <c r="AQ512" s="5"/>
      <c r="AR512" s="5"/>
      <c r="AS512" s="5"/>
      <c r="AT512" s="5"/>
      <c r="AU512" s="5"/>
      <c r="AV512" s="5"/>
      <c r="AW512" s="5"/>
      <c r="AX512" s="5"/>
      <c r="AY512" s="5"/>
      <c r="AZ512" s="5"/>
      <c r="BA512" s="5"/>
      <c r="BB512" s="5"/>
      <c r="BC512" s="5"/>
      <c r="BD512" s="5"/>
      <c r="BE512" s="5"/>
      <c r="BF512" s="4"/>
      <c r="BG512" s="4"/>
      <c r="BH512" s="4"/>
      <c r="BI512" s="4"/>
      <c r="BJ512" s="4"/>
      <c r="BK512" s="4"/>
      <c r="BL512" s="4"/>
      <c r="BM512" s="4"/>
      <c r="BN512" s="4"/>
      <c r="BO512" s="4"/>
      <c r="BP512" s="4"/>
      <c r="BQ512" s="4"/>
      <c r="BR512" s="4"/>
      <c r="BS512" s="4"/>
      <c r="BT512" s="4"/>
    </row>
    <row r="513" spans="1:72" s="72" customFormat="1" ht="15.75" hidden="1" customHeight="1">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s="5"/>
      <c r="AJ513" s="5"/>
      <c r="AK513" s="5"/>
      <c r="AL513" s="5"/>
      <c r="AM513" s="5"/>
      <c r="AN513" s="5"/>
      <c r="AO513" s="5"/>
      <c r="AP513" s="5"/>
      <c r="AQ513" s="5"/>
      <c r="AR513" s="5"/>
      <c r="AS513" s="5"/>
      <c r="AT513" s="5"/>
      <c r="AU513" s="5"/>
      <c r="AV513" s="5"/>
      <c r="AW513" s="5"/>
      <c r="AX513" s="5"/>
      <c r="AY513" s="5"/>
      <c r="AZ513" s="5"/>
      <c r="BA513" s="5"/>
      <c r="BB513" s="5"/>
      <c r="BC513" s="5"/>
      <c r="BD513" s="5"/>
      <c r="BE513" s="5"/>
      <c r="BF513" s="4"/>
      <c r="BG513" s="4"/>
      <c r="BH513" s="4"/>
      <c r="BI513" s="4"/>
      <c r="BJ513" s="4"/>
      <c r="BK513" s="4"/>
      <c r="BL513" s="4"/>
      <c r="BM513" s="4"/>
      <c r="BN513" s="4"/>
      <c r="BO513" s="4"/>
      <c r="BP513" s="4"/>
      <c r="BQ513" s="4"/>
      <c r="BR513" s="4"/>
      <c r="BS513" s="4"/>
      <c r="BT513" s="4"/>
    </row>
    <row r="514" spans="1:72" s="72" customFormat="1" ht="15.75" hidden="1" customHeight="1">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s="5"/>
      <c r="AJ514" s="5"/>
      <c r="AK514" s="5"/>
      <c r="AL514" s="5"/>
      <c r="AM514" s="5"/>
      <c r="AN514" s="5"/>
      <c r="AO514" s="5"/>
      <c r="AP514" s="5"/>
      <c r="AQ514" s="5"/>
      <c r="AR514" s="5"/>
      <c r="AS514" s="5"/>
      <c r="AT514" s="5"/>
      <c r="AU514" s="5"/>
      <c r="AV514" s="5"/>
      <c r="AW514" s="5"/>
      <c r="AX514" s="5"/>
      <c r="AY514" s="5"/>
      <c r="AZ514" s="5"/>
      <c r="BA514" s="5"/>
      <c r="BB514" s="5"/>
      <c r="BC514" s="5"/>
      <c r="BD514" s="5"/>
      <c r="BE514" s="5"/>
      <c r="BF514" s="4"/>
      <c r="BG514" s="4"/>
      <c r="BH514" s="4"/>
      <c r="BI514" s="4"/>
      <c r="BJ514" s="4"/>
      <c r="BK514" s="4"/>
      <c r="BL514" s="4"/>
      <c r="BM514" s="4"/>
      <c r="BN514" s="4"/>
      <c r="BO514" s="4"/>
      <c r="BP514" s="4"/>
      <c r="BQ514" s="4"/>
      <c r="BR514" s="4"/>
      <c r="BS514" s="4"/>
      <c r="BT514" s="4"/>
    </row>
    <row r="515" spans="1:72" s="72" customFormat="1" ht="16.5" hidden="1" customHeight="1">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s="5"/>
      <c r="AJ515" s="5"/>
      <c r="AK515" s="5"/>
      <c r="AL515" s="5"/>
      <c r="AM515" s="5"/>
      <c r="AN515" s="5"/>
      <c r="AO515" s="5"/>
      <c r="AP515" s="5"/>
      <c r="AQ515" s="5"/>
      <c r="AR515" s="5"/>
      <c r="AS515" s="5"/>
      <c r="AT515" s="5"/>
      <c r="AU515" s="5"/>
      <c r="AV515" s="5"/>
      <c r="AW515" s="5"/>
      <c r="AX515" s="5"/>
      <c r="AY515" s="5"/>
      <c r="AZ515" s="5"/>
      <c r="BA515" s="5"/>
      <c r="BB515" s="5"/>
      <c r="BC515" s="5"/>
      <c r="BD515" s="5"/>
      <c r="BE515" s="5"/>
      <c r="BF515" s="4"/>
      <c r="BG515" s="4"/>
      <c r="BH515" s="4"/>
      <c r="BI515" s="4"/>
      <c r="BJ515" s="4"/>
      <c r="BK515" s="4"/>
      <c r="BL515" s="4"/>
      <c r="BM515" s="4"/>
      <c r="BN515" s="4"/>
      <c r="BO515" s="4"/>
      <c r="BP515" s="4"/>
      <c r="BQ515" s="4"/>
      <c r="BR515" s="4"/>
      <c r="BS515" s="4"/>
      <c r="BT515" s="4"/>
    </row>
    <row r="516" spans="1:72" s="72" customFormat="1" ht="16.5" hidden="1" customHeight="1">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s="5"/>
      <c r="AJ516" s="5"/>
      <c r="AK516" s="5"/>
      <c r="AL516" s="5"/>
      <c r="AM516" s="5"/>
      <c r="AN516" s="5"/>
      <c r="AO516" s="5"/>
      <c r="AP516" s="5"/>
      <c r="AQ516" s="5"/>
      <c r="AR516" s="5"/>
      <c r="AS516" s="5"/>
      <c r="AT516" s="5"/>
      <c r="AU516" s="5"/>
      <c r="AV516" s="5"/>
      <c r="AW516" s="5"/>
      <c r="AX516" s="5"/>
      <c r="AY516" s="5"/>
      <c r="AZ516" s="5"/>
      <c r="BA516" s="5"/>
      <c r="BB516" s="5"/>
      <c r="BC516" s="5"/>
      <c r="BD516" s="5"/>
      <c r="BE516" s="5"/>
      <c r="BF516" s="4"/>
      <c r="BG516" s="4"/>
      <c r="BH516" s="4"/>
      <c r="BI516" s="4"/>
      <c r="BJ516" s="4"/>
      <c r="BK516" s="4"/>
      <c r="BL516" s="4"/>
      <c r="BM516" s="4"/>
      <c r="BN516" s="4"/>
      <c r="BO516" s="4"/>
      <c r="BP516" s="4"/>
      <c r="BQ516" s="4"/>
      <c r="BR516" s="4"/>
      <c r="BS516" s="4"/>
      <c r="BT516" s="4"/>
    </row>
    <row r="517" spans="1:72" s="72" customFormat="1" ht="25.5" hidden="1" customHeight="1">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s="5"/>
      <c r="AJ517" s="5"/>
      <c r="AK517" s="5"/>
      <c r="AL517" s="5"/>
      <c r="AM517" s="5"/>
      <c r="AN517" s="5"/>
      <c r="AO517" s="5"/>
      <c r="AP517" s="5"/>
      <c r="AQ517" s="5"/>
      <c r="AR517" s="5"/>
      <c r="AS517" s="5"/>
      <c r="AT517" s="5"/>
      <c r="AU517" s="5"/>
      <c r="AV517" s="5"/>
      <c r="AW517" s="5"/>
      <c r="AX517" s="5"/>
      <c r="AY517" s="5"/>
      <c r="AZ517" s="5"/>
      <c r="BA517" s="5"/>
      <c r="BB517" s="5"/>
      <c r="BC517" s="5"/>
      <c r="BD517" s="5"/>
      <c r="BE517" s="5"/>
      <c r="BF517" s="4"/>
      <c r="BG517" s="4"/>
      <c r="BH517" s="4"/>
      <c r="BI517" s="4"/>
      <c r="BJ517" s="4"/>
      <c r="BK517" s="4"/>
      <c r="BL517" s="4"/>
      <c r="BM517" s="4"/>
      <c r="BN517" s="4"/>
      <c r="BO517" s="4"/>
      <c r="BP517" s="4"/>
      <c r="BQ517" s="4"/>
      <c r="BR517" s="4"/>
      <c r="BS517" s="4"/>
      <c r="BT517" s="4"/>
    </row>
    <row r="518" spans="1:72" s="72" customFormat="1" ht="15.75" hidden="1" customHeight="1">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s="5"/>
      <c r="AJ518" s="5"/>
      <c r="AK518" s="5"/>
      <c r="AL518" s="5"/>
      <c r="AM518" s="5"/>
      <c r="AN518" s="5"/>
      <c r="AO518" s="5"/>
      <c r="AP518" s="5"/>
      <c r="AQ518" s="5"/>
      <c r="AR518" s="5"/>
      <c r="AS518" s="5"/>
      <c r="AT518" s="5"/>
      <c r="AU518" s="5"/>
      <c r="AV518" s="5"/>
      <c r="AW518" s="5"/>
      <c r="AX518" s="5"/>
      <c r="AY518" s="5"/>
      <c r="AZ518" s="5"/>
      <c r="BA518" s="5"/>
      <c r="BB518" s="5"/>
      <c r="BC518" s="5"/>
      <c r="BD518" s="5"/>
      <c r="BE518" s="5"/>
      <c r="BF518" s="4"/>
      <c r="BG518" s="4"/>
      <c r="BH518" s="4"/>
      <c r="BI518" s="4"/>
      <c r="BJ518" s="4"/>
      <c r="BK518" s="4"/>
      <c r="BL518" s="4"/>
      <c r="BM518" s="4"/>
      <c r="BN518" s="4"/>
      <c r="BO518" s="4"/>
      <c r="BP518" s="4"/>
      <c r="BQ518" s="4"/>
      <c r="BR518" s="4"/>
      <c r="BS518" s="4"/>
      <c r="BT518" s="4"/>
    </row>
    <row r="519" spans="1:72" s="72" customFormat="1" ht="25.5" hidden="1" customHeight="1">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s="5"/>
      <c r="AJ519" s="5"/>
      <c r="AK519" s="5"/>
      <c r="AL519" s="5"/>
      <c r="AM519" s="5"/>
      <c r="AN519" s="5"/>
      <c r="AO519" s="5"/>
      <c r="AP519" s="5"/>
      <c r="AQ519" s="5"/>
      <c r="AR519" s="5"/>
      <c r="AS519" s="5"/>
      <c r="AT519" s="5"/>
      <c r="AU519" s="5"/>
      <c r="AV519" s="5"/>
      <c r="AW519" s="5"/>
      <c r="AX519" s="5"/>
      <c r="AY519" s="5"/>
      <c r="AZ519" s="5"/>
      <c r="BA519" s="5"/>
      <c r="BB519" s="5"/>
      <c r="BC519" s="5"/>
      <c r="BD519" s="5"/>
      <c r="BE519" s="5"/>
      <c r="BF519" s="4"/>
      <c r="BG519" s="4"/>
      <c r="BH519" s="4"/>
      <c r="BI519" s="4"/>
      <c r="BJ519" s="4"/>
      <c r="BK519" s="4"/>
      <c r="BL519" s="4"/>
      <c r="BM519" s="4"/>
      <c r="BN519" s="4"/>
      <c r="BO519" s="4"/>
      <c r="BP519" s="4"/>
      <c r="BQ519" s="4"/>
      <c r="BR519" s="4"/>
      <c r="BS519" s="4"/>
      <c r="BT519" s="4"/>
    </row>
    <row r="520" spans="1:72" s="72" customFormat="1" ht="16.5" hidden="1" customHeight="1">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s="5"/>
      <c r="AJ520" s="5"/>
      <c r="AK520" s="5"/>
      <c r="AL520" s="5"/>
      <c r="AM520" s="5"/>
      <c r="AN520" s="5"/>
      <c r="AO520" s="5"/>
      <c r="AP520" s="5"/>
      <c r="AQ520" s="5"/>
      <c r="AR520" s="5"/>
      <c r="AS520" s="5"/>
      <c r="AT520" s="5"/>
      <c r="AU520" s="5"/>
      <c r="AV520" s="5"/>
      <c r="AW520" s="5"/>
      <c r="AX520" s="5"/>
      <c r="AY520" s="5"/>
      <c r="AZ520" s="5"/>
      <c r="BA520" s="5"/>
      <c r="BB520" s="5"/>
      <c r="BC520" s="5"/>
      <c r="BD520" s="5"/>
      <c r="BE520" s="5"/>
      <c r="BF520" s="4"/>
      <c r="BG520" s="4"/>
      <c r="BH520" s="4"/>
      <c r="BI520" s="4"/>
      <c r="BJ520" s="4"/>
      <c r="BK520" s="4"/>
      <c r="BL520" s="4"/>
      <c r="BM520" s="4"/>
      <c r="BN520" s="4"/>
      <c r="BO520" s="4"/>
      <c r="BP520" s="4"/>
      <c r="BQ520" s="4"/>
      <c r="BR520" s="4"/>
      <c r="BS520" s="4"/>
      <c r="BT520" s="4"/>
    </row>
    <row r="521" spans="1:72" s="72" customFormat="1" ht="16.5" hidden="1" customHeight="1">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s="5"/>
      <c r="AJ521" s="5"/>
      <c r="AK521" s="5"/>
      <c r="AL521" s="5"/>
      <c r="AM521" s="5"/>
      <c r="AN521" s="5"/>
      <c r="AO521" s="5"/>
      <c r="AP521" s="5"/>
      <c r="AQ521" s="5"/>
      <c r="AR521" s="5"/>
      <c r="AS521" s="5"/>
      <c r="AT521" s="5"/>
      <c r="AU521" s="5"/>
      <c r="AV521" s="5"/>
      <c r="AW521" s="5"/>
      <c r="AX521" s="5"/>
      <c r="AY521" s="5"/>
      <c r="AZ521" s="5"/>
      <c r="BA521" s="5"/>
      <c r="BB521" s="5"/>
      <c r="BC521" s="5"/>
      <c r="BD521" s="5"/>
      <c r="BE521" s="5"/>
      <c r="BF521" s="4"/>
      <c r="BG521" s="4"/>
      <c r="BH521" s="4"/>
      <c r="BI521" s="4"/>
      <c r="BJ521" s="4"/>
      <c r="BK521" s="4"/>
      <c r="BL521" s="4"/>
      <c r="BM521" s="4"/>
      <c r="BN521" s="4"/>
      <c r="BO521" s="4"/>
      <c r="BP521" s="4"/>
      <c r="BQ521" s="4"/>
      <c r="BR521" s="4"/>
      <c r="BS521" s="4"/>
      <c r="BT521" s="4"/>
    </row>
    <row r="522" spans="1:72" s="72" customFormat="1" ht="15.75" hidden="1" customHeight="1">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s="5"/>
      <c r="AJ522" s="5"/>
      <c r="AK522" s="5"/>
      <c r="AL522" s="5"/>
      <c r="AM522" s="5"/>
      <c r="AN522" s="5"/>
      <c r="AO522" s="5"/>
      <c r="AP522" s="5"/>
      <c r="AQ522" s="5"/>
      <c r="AR522" s="5"/>
      <c r="AS522" s="5"/>
      <c r="AT522" s="5"/>
      <c r="AU522" s="5"/>
      <c r="AV522" s="5"/>
      <c r="AW522" s="5"/>
      <c r="AX522" s="5"/>
      <c r="AY522" s="5"/>
      <c r="AZ522" s="5"/>
      <c r="BA522" s="5"/>
      <c r="BB522" s="5"/>
      <c r="BC522" s="5"/>
      <c r="BD522" s="5"/>
      <c r="BE522" s="5"/>
      <c r="BF522" s="4"/>
      <c r="BG522" s="4"/>
      <c r="BH522" s="4"/>
      <c r="BI522" s="4"/>
      <c r="BJ522" s="4"/>
      <c r="BK522" s="4"/>
      <c r="BL522" s="4"/>
      <c r="BM522" s="4"/>
      <c r="BN522" s="4"/>
      <c r="BO522" s="4"/>
      <c r="BP522" s="4"/>
      <c r="BQ522" s="4"/>
      <c r="BR522" s="4"/>
      <c r="BS522" s="4"/>
      <c r="BT522" s="4"/>
    </row>
    <row r="523" spans="1:72" s="72" customFormat="1" ht="16.5" hidden="1" customHeight="1">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s="5"/>
      <c r="AJ523" s="5"/>
      <c r="AK523" s="5"/>
      <c r="AL523" s="5"/>
      <c r="AM523" s="5"/>
      <c r="AN523" s="5"/>
      <c r="AO523" s="5"/>
      <c r="AP523" s="5"/>
      <c r="AQ523" s="5"/>
      <c r="AR523" s="5"/>
      <c r="AS523" s="5"/>
      <c r="AT523" s="5"/>
      <c r="AU523" s="5"/>
      <c r="AV523" s="5"/>
      <c r="AW523" s="5"/>
      <c r="AX523" s="5"/>
      <c r="AY523" s="5"/>
      <c r="AZ523" s="5"/>
      <c r="BA523" s="5"/>
      <c r="BB523" s="5"/>
      <c r="BC523" s="5"/>
      <c r="BD523" s="5"/>
      <c r="BE523" s="5"/>
      <c r="BF523" s="4"/>
      <c r="BG523" s="4"/>
      <c r="BH523" s="4"/>
      <c r="BI523" s="4"/>
      <c r="BJ523" s="4"/>
      <c r="BK523" s="4"/>
      <c r="BL523" s="4"/>
      <c r="BM523" s="4"/>
      <c r="BN523" s="4"/>
      <c r="BO523" s="4"/>
      <c r="BP523" s="4"/>
      <c r="BQ523" s="4"/>
      <c r="BR523" s="4"/>
      <c r="BS523" s="4"/>
      <c r="BT523" s="4"/>
    </row>
    <row r="524" spans="1:72" s="72" customFormat="1" ht="16.5" hidden="1" customHeight="1">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s="5"/>
      <c r="AJ524" s="5"/>
      <c r="AK524" s="5"/>
      <c r="AL524" s="5"/>
      <c r="AM524" s="5"/>
      <c r="AN524" s="5"/>
      <c r="AO524" s="5"/>
      <c r="AP524" s="5"/>
      <c r="AQ524" s="5"/>
      <c r="AR524" s="5"/>
      <c r="AS524" s="5"/>
      <c r="AT524" s="5"/>
      <c r="AU524" s="5"/>
      <c r="AV524" s="5"/>
      <c r="AW524" s="5"/>
      <c r="AX524" s="5"/>
      <c r="AY524" s="5"/>
      <c r="AZ524" s="5"/>
      <c r="BA524" s="5"/>
      <c r="BB524" s="5"/>
      <c r="BC524" s="5"/>
      <c r="BD524" s="5"/>
      <c r="BE524" s="5"/>
      <c r="BF524" s="4"/>
      <c r="BG524" s="4"/>
      <c r="BH524" s="4"/>
      <c r="BI524" s="4"/>
      <c r="BJ524" s="4"/>
      <c r="BK524" s="4"/>
      <c r="BL524" s="4"/>
      <c r="BM524" s="4"/>
      <c r="BN524" s="4"/>
      <c r="BO524" s="4"/>
      <c r="BP524" s="4"/>
      <c r="BQ524" s="4"/>
      <c r="BR524" s="4"/>
      <c r="BS524" s="4"/>
      <c r="BT524" s="4"/>
    </row>
    <row r="525" spans="1:72" s="72" customFormat="1" ht="15.75" hidden="1" customHeight="1">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s="5"/>
      <c r="AJ525" s="5"/>
      <c r="AK525" s="5"/>
      <c r="AL525" s="5"/>
      <c r="AM525" s="5"/>
      <c r="AN525" s="5"/>
      <c r="AO525" s="5"/>
      <c r="AP525" s="5"/>
      <c r="AQ525" s="5"/>
      <c r="AR525" s="5"/>
      <c r="AS525" s="5"/>
      <c r="AT525" s="5"/>
      <c r="AU525" s="5"/>
      <c r="AV525" s="5"/>
      <c r="AW525" s="5"/>
      <c r="AX525" s="5"/>
      <c r="AY525" s="5"/>
      <c r="AZ525" s="5"/>
      <c r="BA525" s="5"/>
      <c r="BB525" s="5"/>
      <c r="BC525" s="5"/>
      <c r="BD525" s="5"/>
      <c r="BE525" s="5"/>
      <c r="BF525" s="4"/>
      <c r="BG525" s="4"/>
      <c r="BH525" s="4"/>
      <c r="BI525" s="4"/>
      <c r="BJ525" s="4"/>
      <c r="BK525" s="4"/>
      <c r="BL525" s="4"/>
      <c r="BM525" s="4"/>
      <c r="BN525" s="4"/>
      <c r="BO525" s="4"/>
      <c r="BP525" s="4"/>
      <c r="BQ525" s="4"/>
      <c r="BR525" s="4"/>
      <c r="BS525" s="4"/>
      <c r="BT525" s="4"/>
    </row>
    <row r="526" spans="1:72" s="72" customFormat="1" ht="15.75" hidden="1" customHeight="1">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s="5"/>
      <c r="AJ526" s="5"/>
      <c r="AK526" s="5"/>
      <c r="AL526" s="5"/>
      <c r="AM526" s="5"/>
      <c r="AN526" s="5"/>
      <c r="AO526" s="5"/>
      <c r="AP526" s="5"/>
      <c r="AQ526" s="5"/>
      <c r="AR526" s="5"/>
      <c r="AS526" s="5"/>
      <c r="AT526" s="5"/>
      <c r="AU526" s="5"/>
      <c r="AV526" s="5"/>
      <c r="AW526" s="5"/>
      <c r="AX526" s="5"/>
      <c r="AY526" s="5"/>
      <c r="AZ526" s="5"/>
      <c r="BA526" s="5"/>
      <c r="BB526" s="5"/>
      <c r="BC526" s="5"/>
      <c r="BD526" s="5"/>
      <c r="BE526" s="5"/>
      <c r="BF526" s="4"/>
      <c r="BG526" s="4"/>
      <c r="BH526" s="4"/>
      <c r="BI526" s="4"/>
      <c r="BJ526" s="4"/>
      <c r="BK526" s="4"/>
      <c r="BL526" s="4"/>
      <c r="BM526" s="4"/>
      <c r="BN526" s="4"/>
      <c r="BO526" s="4"/>
      <c r="BP526" s="4"/>
      <c r="BQ526" s="4"/>
      <c r="BR526" s="4"/>
      <c r="BS526" s="4"/>
      <c r="BT526" s="4"/>
    </row>
    <row r="527" spans="1:72" s="72" customFormat="1" ht="16.5" hidden="1" customHeight="1">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s="5"/>
      <c r="AJ527" s="5"/>
      <c r="AK527" s="5"/>
      <c r="AL527" s="5"/>
      <c r="AM527" s="5"/>
      <c r="AN527" s="5"/>
      <c r="AO527" s="5"/>
      <c r="AP527" s="5"/>
      <c r="AQ527" s="5"/>
      <c r="AR527" s="5"/>
      <c r="AS527" s="5"/>
      <c r="AT527" s="5"/>
      <c r="AU527" s="5"/>
      <c r="AV527" s="5"/>
      <c r="AW527" s="5"/>
      <c r="AX527" s="5"/>
      <c r="AY527" s="5"/>
      <c r="AZ527" s="5"/>
      <c r="BA527" s="5"/>
      <c r="BB527" s="5"/>
      <c r="BC527" s="5"/>
      <c r="BD527" s="5"/>
      <c r="BE527" s="5"/>
      <c r="BF527" s="4"/>
      <c r="BG527" s="4"/>
      <c r="BH527" s="4"/>
      <c r="BI527" s="4"/>
      <c r="BJ527" s="4"/>
      <c r="BK527" s="4"/>
      <c r="BL527" s="4"/>
      <c r="BM527" s="4"/>
      <c r="BN527" s="4"/>
      <c r="BO527" s="4"/>
      <c r="BP527" s="4"/>
      <c r="BQ527" s="4"/>
      <c r="BR527" s="4"/>
      <c r="BS527" s="4"/>
      <c r="BT527" s="4"/>
    </row>
    <row r="528" spans="1:72" s="72" customFormat="1" ht="16.5" hidden="1" customHeight="1">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s="5"/>
      <c r="AJ528" s="5"/>
      <c r="AK528" s="5"/>
      <c r="AL528" s="5"/>
      <c r="AM528" s="5"/>
      <c r="AN528" s="5"/>
      <c r="AO528" s="5"/>
      <c r="AP528" s="5"/>
      <c r="AQ528" s="5"/>
      <c r="AR528" s="5"/>
      <c r="AS528" s="5"/>
      <c r="AT528" s="5"/>
      <c r="AU528" s="5"/>
      <c r="AV528" s="5"/>
      <c r="AW528" s="5"/>
      <c r="AX528" s="5"/>
      <c r="AY528" s="5"/>
      <c r="AZ528" s="5"/>
      <c r="BA528" s="5"/>
      <c r="BB528" s="5"/>
      <c r="BC528" s="5"/>
      <c r="BD528" s="5"/>
      <c r="BE528" s="5"/>
      <c r="BF528" s="4"/>
      <c r="BG528" s="4"/>
      <c r="BH528" s="4"/>
      <c r="BI528" s="4"/>
      <c r="BJ528" s="4"/>
      <c r="BK528" s="4"/>
      <c r="BL528" s="4"/>
      <c r="BM528" s="4"/>
      <c r="BN528" s="4"/>
      <c r="BO528" s="4"/>
      <c r="BP528" s="4"/>
      <c r="BQ528" s="4"/>
      <c r="BR528" s="4"/>
      <c r="BS528" s="4"/>
      <c r="BT528" s="4"/>
    </row>
    <row r="529" spans="1:72" s="72" customFormat="1" ht="25.5" hidden="1" customHeight="1">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s="5"/>
      <c r="AJ529" s="5"/>
      <c r="AK529" s="5"/>
      <c r="AL529" s="5"/>
      <c r="AM529" s="5"/>
      <c r="AN529" s="5"/>
      <c r="AO529" s="5"/>
      <c r="AP529" s="5"/>
      <c r="AQ529" s="5"/>
      <c r="AR529" s="5"/>
      <c r="AS529" s="5"/>
      <c r="AT529" s="5"/>
      <c r="AU529" s="5"/>
      <c r="AV529" s="5"/>
      <c r="AW529" s="5"/>
      <c r="AX529" s="5"/>
      <c r="AY529" s="5"/>
      <c r="AZ529" s="5"/>
      <c r="BA529" s="5"/>
      <c r="BB529" s="5"/>
      <c r="BC529" s="5"/>
      <c r="BD529" s="5"/>
      <c r="BE529" s="5"/>
      <c r="BF529" s="4"/>
      <c r="BG529" s="4"/>
      <c r="BH529" s="4"/>
      <c r="BI529" s="4"/>
      <c r="BJ529" s="4"/>
      <c r="BK529" s="4"/>
      <c r="BL529" s="4"/>
      <c r="BM529" s="4"/>
      <c r="BN529" s="4"/>
      <c r="BO529" s="4"/>
      <c r="BP529" s="4"/>
      <c r="BQ529" s="4"/>
      <c r="BR529" s="4"/>
      <c r="BS529" s="4"/>
      <c r="BT529" s="4"/>
    </row>
    <row r="530" spans="1:72" s="72" customFormat="1" ht="15.75" hidden="1" customHeight="1">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s="5"/>
      <c r="AJ530" s="5"/>
      <c r="AK530" s="5"/>
      <c r="AL530" s="5"/>
      <c r="AM530" s="5"/>
      <c r="AN530" s="5"/>
      <c r="AO530" s="5"/>
      <c r="AP530" s="5"/>
      <c r="AQ530" s="5"/>
      <c r="AR530" s="5"/>
      <c r="AS530" s="5"/>
      <c r="AT530" s="5"/>
      <c r="AU530" s="5"/>
      <c r="AV530" s="5"/>
      <c r="AW530" s="5"/>
      <c r="AX530" s="5"/>
      <c r="AY530" s="5"/>
      <c r="AZ530" s="5"/>
      <c r="BA530" s="5"/>
      <c r="BB530" s="5"/>
      <c r="BC530" s="5"/>
      <c r="BD530" s="5"/>
      <c r="BE530" s="5"/>
      <c r="BF530" s="4"/>
      <c r="BG530" s="4"/>
      <c r="BH530" s="4"/>
      <c r="BI530" s="4"/>
      <c r="BJ530" s="4"/>
      <c r="BK530" s="4"/>
      <c r="BL530" s="4"/>
      <c r="BM530" s="4"/>
      <c r="BN530" s="4"/>
      <c r="BO530" s="4"/>
      <c r="BP530" s="4"/>
      <c r="BQ530" s="4"/>
      <c r="BR530" s="4"/>
      <c r="BS530" s="4"/>
      <c r="BT530" s="4"/>
    </row>
    <row r="531" spans="1:72" s="72" customFormat="1" ht="25.5" hidden="1" customHeight="1">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s="5"/>
      <c r="AJ531" s="5"/>
      <c r="AK531" s="5"/>
      <c r="AL531" s="5"/>
      <c r="AM531" s="5"/>
      <c r="AN531" s="5"/>
      <c r="AO531" s="5"/>
      <c r="AP531" s="5"/>
      <c r="AQ531" s="5"/>
      <c r="AR531" s="5"/>
      <c r="AS531" s="5"/>
      <c r="AT531" s="5"/>
      <c r="AU531" s="5"/>
      <c r="AV531" s="5"/>
      <c r="AW531" s="5"/>
      <c r="AX531" s="5"/>
      <c r="AY531" s="5"/>
      <c r="AZ531" s="5"/>
      <c r="BA531" s="5"/>
      <c r="BB531" s="5"/>
      <c r="BC531" s="5"/>
      <c r="BD531" s="5"/>
      <c r="BE531" s="5"/>
      <c r="BF531" s="4"/>
      <c r="BG531" s="4"/>
      <c r="BH531" s="4"/>
      <c r="BI531" s="4"/>
      <c r="BJ531" s="4"/>
      <c r="BK531" s="4"/>
      <c r="BL531" s="4"/>
      <c r="BM531" s="4"/>
      <c r="BN531" s="4"/>
      <c r="BO531" s="4"/>
      <c r="BP531" s="4"/>
      <c r="BQ531" s="4"/>
      <c r="BR531" s="4"/>
      <c r="BS531" s="4"/>
      <c r="BT531" s="4"/>
    </row>
    <row r="532" spans="1:72" s="72" customFormat="1" ht="16.5" hidden="1" customHeight="1">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s="5"/>
      <c r="AJ532" s="5"/>
      <c r="AK532" s="5"/>
      <c r="AL532" s="5"/>
      <c r="AM532" s="5"/>
      <c r="AN532" s="5"/>
      <c r="AO532" s="5"/>
      <c r="AP532" s="5"/>
      <c r="AQ532" s="5"/>
      <c r="AR532" s="5"/>
      <c r="AS532" s="5"/>
      <c r="AT532" s="5"/>
      <c r="AU532" s="5"/>
      <c r="AV532" s="5"/>
      <c r="AW532" s="5"/>
      <c r="AX532" s="5"/>
      <c r="AY532" s="5"/>
      <c r="AZ532" s="5"/>
      <c r="BA532" s="5"/>
      <c r="BB532" s="5"/>
      <c r="BC532" s="5"/>
      <c r="BD532" s="5"/>
      <c r="BE532" s="5"/>
      <c r="BF532" s="4"/>
      <c r="BG532" s="4"/>
      <c r="BH532" s="4"/>
      <c r="BI532" s="4"/>
      <c r="BJ532" s="4"/>
      <c r="BK532" s="4"/>
      <c r="BL532" s="4"/>
      <c r="BM532" s="4"/>
      <c r="BN532" s="4"/>
      <c r="BO532" s="4"/>
      <c r="BP532" s="4"/>
      <c r="BQ532" s="4"/>
      <c r="BR532" s="4"/>
      <c r="BS532" s="4"/>
      <c r="BT532" s="4"/>
    </row>
    <row r="533" spans="1:72" s="72" customFormat="1" ht="16.5" hidden="1" customHeight="1">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s="5"/>
      <c r="AJ533" s="5"/>
      <c r="AK533" s="5"/>
      <c r="AL533" s="5"/>
      <c r="AM533" s="5"/>
      <c r="AN533" s="5"/>
      <c r="AO533" s="5"/>
      <c r="AP533" s="5"/>
      <c r="AQ533" s="5"/>
      <c r="AR533" s="5"/>
      <c r="AS533" s="5"/>
      <c r="AT533" s="5"/>
      <c r="AU533" s="5"/>
      <c r="AV533" s="5"/>
      <c r="AW533" s="5"/>
      <c r="AX533" s="5"/>
      <c r="AY533" s="5"/>
      <c r="AZ533" s="5"/>
      <c r="BA533" s="5"/>
      <c r="BB533" s="5"/>
      <c r="BC533" s="5"/>
      <c r="BD533" s="5"/>
      <c r="BE533" s="5"/>
      <c r="BF533" s="4"/>
      <c r="BG533" s="4"/>
      <c r="BH533" s="4"/>
      <c r="BI533" s="4"/>
      <c r="BJ533" s="4"/>
      <c r="BK533" s="4"/>
      <c r="BL533" s="4"/>
      <c r="BM533" s="4"/>
      <c r="BN533" s="4"/>
      <c r="BO533" s="4"/>
      <c r="BP533" s="4"/>
      <c r="BQ533" s="4"/>
      <c r="BR533" s="4"/>
      <c r="BS533" s="4"/>
      <c r="BT533" s="4"/>
    </row>
    <row r="534" spans="1:72" s="72" customFormat="1" ht="15.75" hidden="1" customHeight="1">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4"/>
      <c r="BG534" s="4"/>
      <c r="BH534" s="4"/>
      <c r="BI534" s="4"/>
      <c r="BJ534" s="4"/>
      <c r="BK534" s="4"/>
      <c r="BL534" s="4"/>
      <c r="BM534" s="4"/>
      <c r="BN534" s="4"/>
      <c r="BO534" s="4"/>
      <c r="BP534" s="4"/>
      <c r="BQ534" s="4"/>
      <c r="BR534" s="4"/>
      <c r="BS534" s="4"/>
      <c r="BT534" s="4"/>
    </row>
    <row r="535" spans="1:72" s="72" customFormat="1" ht="16.5" hidden="1" customHeight="1">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4"/>
      <c r="BG535" s="4"/>
      <c r="BH535" s="4"/>
      <c r="BI535" s="4"/>
      <c r="BJ535" s="4"/>
      <c r="BK535" s="4"/>
      <c r="BL535" s="4"/>
      <c r="BM535" s="4"/>
      <c r="BN535" s="4"/>
      <c r="BO535" s="4"/>
      <c r="BP535" s="4"/>
      <c r="BQ535" s="4"/>
      <c r="BR535" s="4"/>
      <c r="BS535" s="4"/>
      <c r="BT535" s="4"/>
    </row>
    <row r="536" spans="1:72" s="72" customFormat="1" ht="16.5" hidden="1" customHeight="1">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4"/>
      <c r="BG536" s="4"/>
      <c r="BH536" s="4"/>
      <c r="BI536" s="4"/>
      <c r="BJ536" s="4"/>
      <c r="BK536" s="4"/>
      <c r="BL536" s="4"/>
      <c r="BM536" s="4"/>
      <c r="BN536" s="4"/>
      <c r="BO536" s="4"/>
      <c r="BP536" s="4"/>
      <c r="BQ536" s="4"/>
      <c r="BR536" s="4"/>
      <c r="BS536" s="4"/>
      <c r="BT536" s="4"/>
    </row>
    <row r="537" spans="1:72" s="72" customFormat="1" ht="15.75" hidden="1" customHeight="1">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4"/>
      <c r="BG537" s="4"/>
      <c r="BH537" s="4"/>
      <c r="BI537" s="4"/>
      <c r="BJ537" s="4"/>
      <c r="BK537" s="4"/>
      <c r="BL537" s="4"/>
      <c r="BM537" s="4"/>
      <c r="BN537" s="4"/>
      <c r="BO537" s="4"/>
      <c r="BP537" s="4"/>
      <c r="BQ537" s="4"/>
      <c r="BR537" s="4"/>
      <c r="BS537" s="4"/>
      <c r="BT537" s="4"/>
    </row>
    <row r="538" spans="1:72" s="72" customFormat="1" ht="15.75" hidden="1" customHeight="1">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4"/>
      <c r="BG538" s="4"/>
      <c r="BH538" s="4"/>
      <c r="BI538" s="4"/>
      <c r="BJ538" s="4"/>
      <c r="BK538" s="4"/>
      <c r="BL538" s="4"/>
      <c r="BM538" s="4"/>
      <c r="BN538" s="4"/>
      <c r="BO538" s="4"/>
      <c r="BP538" s="4"/>
      <c r="BQ538" s="4"/>
      <c r="BR538" s="4"/>
      <c r="BS538" s="4"/>
      <c r="BT538" s="4"/>
    </row>
    <row r="539" spans="1:72" s="72" customFormat="1" ht="16.5" hidden="1" customHeight="1">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4"/>
      <c r="BG539" s="4"/>
      <c r="BH539" s="4"/>
      <c r="BI539" s="4"/>
      <c r="BJ539" s="4"/>
      <c r="BK539" s="4"/>
      <c r="BL539" s="4"/>
      <c r="BM539" s="4"/>
      <c r="BN539" s="4"/>
      <c r="BO539" s="4"/>
      <c r="BP539" s="4"/>
      <c r="BQ539" s="4"/>
      <c r="BR539" s="4"/>
      <c r="BS539" s="4"/>
      <c r="BT539" s="4"/>
    </row>
    <row r="540" spans="1:72" s="72" customFormat="1" ht="15.75" hidden="1" customHeight="1">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4"/>
      <c r="BG540" s="4"/>
      <c r="BH540" s="4"/>
      <c r="BI540" s="4"/>
      <c r="BJ540" s="4"/>
      <c r="BK540" s="4"/>
      <c r="BL540" s="4"/>
      <c r="BM540" s="4"/>
      <c r="BN540" s="4"/>
      <c r="BO540" s="4"/>
      <c r="BP540" s="4"/>
      <c r="BQ540" s="4"/>
      <c r="BR540" s="4"/>
      <c r="BS540" s="4"/>
      <c r="BT540" s="4"/>
    </row>
    <row r="541" spans="1:72" s="72" customFormat="1" ht="16.5" hidden="1" customHeight="1">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4"/>
      <c r="BG541" s="4"/>
      <c r="BH541" s="4"/>
      <c r="BI541" s="4"/>
      <c r="BJ541" s="4"/>
      <c r="BK541" s="4"/>
      <c r="BL541" s="4"/>
      <c r="BM541" s="4"/>
      <c r="BN541" s="4"/>
      <c r="BO541" s="4"/>
      <c r="BP541" s="4"/>
      <c r="BQ541" s="4"/>
      <c r="BR541" s="4"/>
      <c r="BS541" s="4"/>
      <c r="BT541" s="4"/>
    </row>
    <row r="542" spans="1:72" s="72" customFormat="1" ht="15.75" hidden="1" customHeight="1">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4"/>
      <c r="BG542" s="4"/>
      <c r="BH542" s="4"/>
      <c r="BI542" s="4"/>
      <c r="BJ542" s="4"/>
      <c r="BK542" s="4"/>
      <c r="BL542" s="4"/>
      <c r="BM542" s="4"/>
      <c r="BN542" s="4"/>
      <c r="BO542" s="4"/>
      <c r="BP542" s="4"/>
      <c r="BQ542" s="4"/>
      <c r="BR542" s="4"/>
      <c r="BS542" s="4"/>
      <c r="BT542" s="4"/>
    </row>
    <row r="543" spans="1:72" s="72" customFormat="1" ht="26.25" hidden="1" customHeight="1">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4"/>
      <c r="BG543" s="4"/>
      <c r="BH543" s="4"/>
      <c r="BI543" s="4"/>
      <c r="BJ543" s="4"/>
      <c r="BK543" s="4"/>
      <c r="BL543" s="4"/>
      <c r="BM543" s="4"/>
      <c r="BN543" s="4"/>
      <c r="BO543" s="4"/>
      <c r="BP543" s="4"/>
      <c r="BQ543" s="4"/>
      <c r="BR543" s="4"/>
      <c r="BS543" s="4"/>
      <c r="BT543" s="4"/>
    </row>
    <row r="544" spans="1:72" s="72" customFormat="1" ht="15.75" hidden="1" customHeight="1">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4"/>
      <c r="BG544" s="4"/>
      <c r="BH544" s="4"/>
      <c r="BI544" s="4"/>
      <c r="BJ544" s="4"/>
      <c r="BK544" s="4"/>
      <c r="BL544" s="4"/>
      <c r="BM544" s="4"/>
      <c r="BN544" s="4"/>
      <c r="BO544" s="4"/>
      <c r="BP544" s="4"/>
      <c r="BQ544" s="4"/>
      <c r="BR544" s="4"/>
      <c r="BS544" s="4"/>
      <c r="BT544" s="4"/>
    </row>
    <row r="545" spans="1:72" s="72" customFormat="1" ht="26.25" hidden="1" customHeight="1">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4"/>
      <c r="BG545" s="4"/>
      <c r="BH545" s="4"/>
      <c r="BI545" s="4"/>
      <c r="BJ545" s="4"/>
      <c r="BK545" s="4"/>
      <c r="BL545" s="4"/>
      <c r="BM545" s="4"/>
      <c r="BN545" s="4"/>
      <c r="BO545" s="4"/>
      <c r="BP545" s="4"/>
      <c r="BQ545" s="4"/>
      <c r="BR545" s="4"/>
      <c r="BS545" s="4"/>
      <c r="BT545" s="4"/>
    </row>
    <row r="546" spans="1:72" s="72" customFormat="1" ht="16.5" hidden="1" customHeight="1">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4"/>
      <c r="BG546" s="4"/>
      <c r="BH546" s="4"/>
      <c r="BI546" s="4"/>
      <c r="BJ546" s="4"/>
      <c r="BK546" s="4"/>
      <c r="BL546" s="4"/>
      <c r="BM546" s="4"/>
      <c r="BN546" s="4"/>
      <c r="BO546" s="4"/>
      <c r="BP546" s="4"/>
      <c r="BQ546" s="4"/>
      <c r="BR546" s="4"/>
      <c r="BS546" s="4"/>
      <c r="BT546" s="4"/>
    </row>
    <row r="547" spans="1:72" s="72" customFormat="1" ht="16.5" hidden="1" customHeight="1">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4"/>
      <c r="BG547" s="4"/>
      <c r="BH547" s="4"/>
      <c r="BI547" s="4"/>
      <c r="BJ547" s="4"/>
      <c r="BK547" s="4"/>
      <c r="BL547" s="4"/>
      <c r="BM547" s="4"/>
      <c r="BN547" s="4"/>
      <c r="BO547" s="4"/>
      <c r="BP547" s="4"/>
      <c r="BQ547" s="4"/>
      <c r="BR547" s="4"/>
      <c r="BS547" s="4"/>
      <c r="BT547" s="4"/>
    </row>
    <row r="548" spans="1:72" s="72" customFormat="1" ht="16.5" hidden="1" customHeight="1">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4"/>
      <c r="BG548" s="4"/>
      <c r="BH548" s="4"/>
      <c r="BI548" s="4"/>
      <c r="BJ548" s="4"/>
      <c r="BK548" s="4"/>
      <c r="BL548" s="4"/>
      <c r="BM548" s="4"/>
      <c r="BN548" s="4"/>
      <c r="BO548" s="4"/>
      <c r="BP548" s="4"/>
      <c r="BQ548" s="4"/>
      <c r="BR548" s="4"/>
      <c r="BS548" s="4"/>
      <c r="BT548" s="4"/>
    </row>
    <row r="549" spans="1:72" s="72" customFormat="1" ht="15.75" hidden="1" customHeight="1">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4"/>
      <c r="BG549" s="4"/>
      <c r="BH549" s="4"/>
      <c r="BI549" s="4"/>
      <c r="BJ549" s="4"/>
      <c r="BK549" s="4"/>
      <c r="BL549" s="4"/>
      <c r="BM549" s="4"/>
      <c r="BN549" s="4"/>
      <c r="BO549" s="4"/>
      <c r="BP549" s="4"/>
      <c r="BQ549" s="4"/>
      <c r="BR549" s="4"/>
      <c r="BS549" s="4"/>
      <c r="BT549" s="4"/>
    </row>
    <row r="550" spans="1:72" s="72" customFormat="1" ht="16.5" hidden="1" customHeight="1">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4"/>
      <c r="BG550" s="4"/>
      <c r="BH550" s="4"/>
      <c r="BI550" s="4"/>
      <c r="BJ550" s="4"/>
      <c r="BK550" s="4"/>
      <c r="BL550" s="4"/>
      <c r="BM550" s="4"/>
      <c r="BN550" s="4"/>
      <c r="BO550" s="4"/>
      <c r="BP550" s="4"/>
      <c r="BQ550" s="4"/>
      <c r="BR550" s="4"/>
      <c r="BS550" s="4"/>
      <c r="BT550" s="4"/>
    </row>
    <row r="551" spans="1:72" s="72" customFormat="1" ht="15.75" hidden="1" customHeight="1">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4"/>
      <c r="BG551" s="4"/>
      <c r="BH551" s="4"/>
      <c r="BI551" s="4"/>
      <c r="BJ551" s="4"/>
      <c r="BK551" s="4"/>
      <c r="BL551" s="4"/>
      <c r="BM551" s="4"/>
      <c r="BN551" s="4"/>
      <c r="BO551" s="4"/>
      <c r="BP551" s="4"/>
      <c r="BQ551" s="4"/>
      <c r="BR551" s="4"/>
      <c r="BS551" s="4"/>
      <c r="BT551" s="4"/>
    </row>
    <row r="552" spans="1:72" s="72" customFormat="1" ht="26.25" hidden="1" customHeight="1">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4"/>
      <c r="BG552" s="4"/>
      <c r="BH552" s="4"/>
      <c r="BI552" s="4"/>
      <c r="BJ552" s="4"/>
      <c r="BK552" s="4"/>
      <c r="BL552" s="4"/>
      <c r="BM552" s="4"/>
      <c r="BN552" s="4"/>
      <c r="BO552" s="4"/>
      <c r="BP552" s="4"/>
      <c r="BQ552" s="4"/>
      <c r="BR552" s="4"/>
      <c r="BS552" s="4"/>
      <c r="BT552" s="4"/>
    </row>
    <row r="553" spans="1:72" s="72" customFormat="1" ht="15.75" hidden="1" customHeight="1">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4"/>
      <c r="BG553" s="4"/>
      <c r="BH553" s="4"/>
      <c r="BI553" s="4"/>
      <c r="BJ553" s="4"/>
      <c r="BK553" s="4"/>
      <c r="BL553" s="4"/>
      <c r="BM553" s="4"/>
      <c r="BN553" s="4"/>
      <c r="BO553" s="4"/>
      <c r="BP553" s="4"/>
      <c r="BQ553" s="4"/>
      <c r="BR553" s="4"/>
      <c r="BS553" s="4"/>
      <c r="BT553" s="4"/>
    </row>
    <row r="554" spans="1:72" s="72" customFormat="1" ht="15.75" hidden="1" customHeight="1">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4"/>
      <c r="BG554" s="4"/>
      <c r="BH554" s="4"/>
      <c r="BI554" s="4"/>
      <c r="BJ554" s="4"/>
      <c r="BK554" s="4"/>
      <c r="BL554" s="4"/>
      <c r="BM554" s="4"/>
      <c r="BN554" s="4"/>
      <c r="BO554" s="4"/>
      <c r="BP554" s="4"/>
      <c r="BQ554" s="4"/>
      <c r="BR554" s="4"/>
      <c r="BS554" s="4"/>
      <c r="BT554" s="4"/>
    </row>
    <row r="555" spans="1:72" s="72" customFormat="1" ht="16.5" hidden="1" customHeight="1">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4"/>
      <c r="BG555" s="4"/>
      <c r="BH555" s="4"/>
      <c r="BI555" s="4"/>
      <c r="BJ555" s="4"/>
      <c r="BK555" s="4"/>
      <c r="BL555" s="4"/>
      <c r="BM555" s="4"/>
      <c r="BN555" s="4"/>
      <c r="BO555" s="4"/>
      <c r="BP555" s="4"/>
      <c r="BQ555" s="4"/>
      <c r="BR555" s="4"/>
      <c r="BS555" s="4"/>
      <c r="BT555" s="4"/>
    </row>
    <row r="556" spans="1:72" s="72" customFormat="1" ht="16.5" hidden="1" customHeight="1">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4"/>
      <c r="BG556" s="4"/>
      <c r="BH556" s="4"/>
      <c r="BI556" s="4"/>
      <c r="BJ556" s="4"/>
      <c r="BK556" s="4"/>
      <c r="BL556" s="4"/>
      <c r="BM556" s="4"/>
      <c r="BN556" s="4"/>
      <c r="BO556" s="4"/>
      <c r="BP556" s="4"/>
      <c r="BQ556" s="4"/>
      <c r="BR556" s="4"/>
      <c r="BS556" s="4"/>
      <c r="BT556" s="4"/>
    </row>
    <row r="557" spans="1:72" s="72" customFormat="1" ht="25.5" hidden="1" customHeight="1">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4"/>
      <c r="BG557" s="4"/>
      <c r="BH557" s="4"/>
      <c r="BI557" s="4"/>
      <c r="BJ557" s="4"/>
      <c r="BK557" s="4"/>
      <c r="BL557" s="4"/>
      <c r="BM557" s="4"/>
      <c r="BN557" s="4"/>
      <c r="BO557" s="4"/>
      <c r="BP557" s="4"/>
      <c r="BQ557" s="4"/>
      <c r="BR557" s="4"/>
      <c r="BS557" s="4"/>
      <c r="BT557" s="4"/>
    </row>
    <row r="558" spans="1:72" s="72" customFormat="1" ht="25.5" hidden="1" customHeight="1">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4"/>
      <c r="BG558" s="4"/>
      <c r="BH558" s="4"/>
      <c r="BI558" s="4"/>
      <c r="BJ558" s="4"/>
      <c r="BK558" s="4"/>
      <c r="BL558" s="4"/>
      <c r="BM558" s="4"/>
      <c r="BN558" s="4"/>
      <c r="BO558" s="4"/>
      <c r="BP558" s="4"/>
      <c r="BQ558" s="4"/>
      <c r="BR558" s="4"/>
      <c r="BS558" s="4"/>
      <c r="BT558" s="4"/>
    </row>
    <row r="559" spans="1:72" s="72" customFormat="1" ht="26.25" hidden="1" customHeight="1">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4"/>
      <c r="BG559" s="4"/>
      <c r="BH559" s="4"/>
      <c r="BI559" s="4"/>
      <c r="BJ559" s="4"/>
      <c r="BK559" s="4"/>
      <c r="BL559" s="4"/>
      <c r="BM559" s="4"/>
      <c r="BN559" s="4"/>
      <c r="BO559" s="4"/>
      <c r="BP559" s="4"/>
      <c r="BQ559" s="4"/>
      <c r="BR559" s="4"/>
      <c r="BS559" s="4"/>
      <c r="BT559" s="4"/>
    </row>
    <row r="560" spans="1:72" s="72" customFormat="1" ht="15.75" hidden="1" customHeight="1">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4"/>
      <c r="BG560" s="4"/>
      <c r="BH560" s="4"/>
      <c r="BI560" s="4"/>
      <c r="BJ560" s="4"/>
      <c r="BK560" s="4"/>
      <c r="BL560" s="4"/>
      <c r="BM560" s="4"/>
      <c r="BN560" s="4"/>
      <c r="BO560" s="4"/>
      <c r="BP560" s="4"/>
      <c r="BQ560" s="4"/>
      <c r="BR560" s="4"/>
      <c r="BS560" s="4"/>
      <c r="BT560" s="4"/>
    </row>
    <row r="561" spans="1:72" s="72" customFormat="1" ht="26.25" hidden="1" customHeight="1">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4"/>
      <c r="BG561" s="4"/>
      <c r="BH561" s="4"/>
      <c r="BI561" s="4"/>
      <c r="BJ561" s="4"/>
      <c r="BK561" s="4"/>
      <c r="BL561" s="4"/>
      <c r="BM561" s="4"/>
      <c r="BN561" s="4"/>
      <c r="BO561" s="4"/>
      <c r="BP561" s="4"/>
      <c r="BQ561" s="4"/>
      <c r="BR561" s="4"/>
      <c r="BS561" s="4"/>
      <c r="BT561" s="4"/>
    </row>
    <row r="562" spans="1:72" s="72" customFormat="1" ht="26.25" hidden="1" customHeight="1">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4"/>
      <c r="BG562" s="4"/>
      <c r="BH562" s="4"/>
      <c r="BI562" s="4"/>
      <c r="BJ562" s="4"/>
      <c r="BK562" s="4"/>
      <c r="BL562" s="4"/>
      <c r="BM562" s="4"/>
      <c r="BN562" s="4"/>
      <c r="BO562" s="4"/>
      <c r="BP562" s="4"/>
      <c r="BQ562" s="4"/>
      <c r="BR562" s="4"/>
      <c r="BS562" s="4"/>
      <c r="BT562" s="4"/>
    </row>
    <row r="563" spans="1:72" s="72" customFormat="1" ht="15.75" hidden="1" customHeight="1">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4"/>
      <c r="BG563" s="4"/>
      <c r="BH563" s="4"/>
      <c r="BI563" s="4"/>
      <c r="BJ563" s="4"/>
      <c r="BK563" s="4"/>
      <c r="BL563" s="4"/>
      <c r="BM563" s="4"/>
      <c r="BN563" s="4"/>
      <c r="BO563" s="4"/>
      <c r="BP563" s="4"/>
      <c r="BQ563" s="4"/>
      <c r="BR563" s="4"/>
      <c r="BS563" s="4"/>
      <c r="BT563" s="4"/>
    </row>
    <row r="564" spans="1:72" s="72" customFormat="1" ht="26.25" hidden="1" customHeight="1">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4"/>
      <c r="BG564" s="4"/>
      <c r="BH564" s="4"/>
      <c r="BI564" s="4"/>
      <c r="BJ564" s="4"/>
      <c r="BK564" s="4"/>
      <c r="BL564" s="4"/>
      <c r="BM564" s="4"/>
      <c r="BN564" s="4"/>
      <c r="BO564" s="4"/>
      <c r="BP564" s="4"/>
      <c r="BQ564" s="4"/>
      <c r="BR564" s="4"/>
      <c r="BS564" s="4"/>
      <c r="BT564" s="4"/>
    </row>
    <row r="565" spans="1:72" s="72" customFormat="1" ht="26.25" hidden="1" customHeight="1">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4"/>
      <c r="BG565" s="4"/>
      <c r="BH565" s="4"/>
      <c r="BI565" s="4"/>
      <c r="BJ565" s="4"/>
      <c r="BK565" s="4"/>
      <c r="BL565" s="4"/>
      <c r="BM565" s="4"/>
      <c r="BN565" s="4"/>
      <c r="BO565" s="4"/>
      <c r="BP565" s="4"/>
      <c r="BQ565" s="4"/>
      <c r="BR565" s="4"/>
      <c r="BS565" s="4"/>
      <c r="BT565" s="4"/>
    </row>
    <row r="566" spans="1:72" s="72" customFormat="1" ht="16.5" hidden="1" customHeight="1">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4"/>
      <c r="BG566" s="4"/>
      <c r="BH566" s="4"/>
      <c r="BI566" s="4"/>
      <c r="BJ566" s="4"/>
      <c r="BK566" s="4"/>
      <c r="BL566" s="4"/>
      <c r="BM566" s="4"/>
      <c r="BN566" s="4"/>
      <c r="BO566" s="4"/>
      <c r="BP566" s="4"/>
      <c r="BQ566" s="4"/>
      <c r="BR566" s="4"/>
      <c r="BS566" s="4"/>
      <c r="BT566" s="4"/>
    </row>
    <row r="567" spans="1:72" s="72" customFormat="1" ht="16.5" hidden="1" customHeight="1">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4"/>
      <c r="BG567" s="4"/>
      <c r="BH567" s="4"/>
      <c r="BI567" s="4"/>
      <c r="BJ567" s="4"/>
      <c r="BK567" s="4"/>
      <c r="BL567" s="4"/>
      <c r="BM567" s="4"/>
      <c r="BN567" s="4"/>
      <c r="BO567" s="4"/>
      <c r="BP567" s="4"/>
      <c r="BQ567" s="4"/>
      <c r="BR567" s="4"/>
      <c r="BS567" s="4"/>
      <c r="BT567" s="4"/>
    </row>
    <row r="568" spans="1:72" s="72" customFormat="1" ht="25.5" hidden="1" customHeight="1">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4"/>
      <c r="BG568" s="4"/>
      <c r="BH568" s="4"/>
      <c r="BI568" s="4"/>
      <c r="BJ568" s="4"/>
      <c r="BK568" s="4"/>
      <c r="BL568" s="4"/>
      <c r="BM568" s="4"/>
      <c r="BN568" s="4"/>
      <c r="BO568" s="4"/>
      <c r="BP568" s="4"/>
      <c r="BQ568" s="4"/>
      <c r="BR568" s="4"/>
      <c r="BS568" s="4"/>
      <c r="BT568" s="4"/>
    </row>
    <row r="569" spans="1:72" s="72" customFormat="1" ht="103.5" hidden="1" customHeight="1">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4"/>
      <c r="BG569" s="4"/>
      <c r="BH569" s="4"/>
      <c r="BI569" s="4"/>
      <c r="BJ569" s="4"/>
      <c r="BK569" s="4"/>
      <c r="BL569" s="4"/>
      <c r="BM569" s="4"/>
      <c r="BN569" s="4"/>
      <c r="BO569" s="4"/>
      <c r="BP569" s="4"/>
      <c r="BQ569" s="4"/>
      <c r="BR569" s="4"/>
      <c r="BS569" s="4"/>
      <c r="BT569" s="4"/>
    </row>
    <row r="570" spans="1:72" s="72" customFormat="1" ht="25.5" hidden="1" customHeight="1">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4"/>
      <c r="BG570" s="4"/>
      <c r="BH570" s="4"/>
      <c r="BI570" s="4"/>
      <c r="BJ570" s="4"/>
      <c r="BK570" s="4"/>
      <c r="BL570" s="4"/>
      <c r="BM570" s="4"/>
      <c r="BN570" s="4"/>
      <c r="BO570" s="4"/>
      <c r="BP570" s="4"/>
      <c r="BQ570" s="4"/>
      <c r="BR570" s="4"/>
      <c r="BS570" s="4"/>
      <c r="BT570" s="4"/>
    </row>
    <row r="571" spans="1:72" s="72" customFormat="1" ht="25.5" hidden="1" customHeight="1">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4"/>
      <c r="BG571" s="4"/>
      <c r="BH571" s="4"/>
      <c r="BI571" s="4"/>
      <c r="BJ571" s="4"/>
      <c r="BK571" s="4"/>
      <c r="BL571" s="4"/>
      <c r="BM571" s="4"/>
      <c r="BN571" s="4"/>
      <c r="BO571" s="4"/>
      <c r="BP571" s="4"/>
      <c r="BQ571" s="4"/>
      <c r="BR571" s="4"/>
      <c r="BS571" s="4"/>
      <c r="BT571" s="4"/>
    </row>
    <row r="572" spans="1:72" s="72" customFormat="1" ht="15.75" hidden="1" customHeight="1">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4"/>
      <c r="BG572" s="4"/>
      <c r="BH572" s="4"/>
      <c r="BI572" s="4"/>
      <c r="BJ572" s="4"/>
      <c r="BK572" s="4"/>
      <c r="BL572" s="4"/>
      <c r="BM572" s="4"/>
      <c r="BN572" s="4"/>
      <c r="BO572" s="4"/>
      <c r="BP572" s="4"/>
      <c r="BQ572" s="4"/>
      <c r="BR572" s="4"/>
      <c r="BS572" s="4"/>
      <c r="BT572" s="4"/>
    </row>
    <row r="573" spans="1:72" s="72" customFormat="1" ht="25.5" hidden="1" customHeight="1">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4"/>
      <c r="BG573" s="4"/>
      <c r="BH573" s="4"/>
      <c r="BI573" s="4"/>
      <c r="BJ573" s="4"/>
      <c r="BK573" s="4"/>
      <c r="BL573" s="4"/>
      <c r="BM573" s="4"/>
      <c r="BN573" s="4"/>
      <c r="BO573" s="4"/>
      <c r="BP573" s="4"/>
      <c r="BQ573" s="4"/>
      <c r="BR573" s="4"/>
      <c r="BS573" s="4"/>
      <c r="BT573" s="4"/>
    </row>
    <row r="574" spans="1:72" s="72" customFormat="1" ht="25.5" hidden="1" customHeight="1">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4"/>
      <c r="BG574" s="4"/>
      <c r="BH574" s="4"/>
      <c r="BI574" s="4"/>
      <c r="BJ574" s="4"/>
      <c r="BK574" s="4"/>
      <c r="BL574" s="4"/>
      <c r="BM574" s="4"/>
      <c r="BN574" s="4"/>
      <c r="BO574" s="4"/>
      <c r="BP574" s="4"/>
      <c r="BQ574" s="4"/>
      <c r="BR574" s="4"/>
      <c r="BS574" s="4"/>
      <c r="BT574" s="4"/>
    </row>
    <row r="575" spans="1:72" s="72" customFormat="1" ht="16.5" hidden="1" customHeight="1">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4"/>
      <c r="BG575" s="4"/>
      <c r="BH575" s="4"/>
      <c r="BI575" s="4"/>
      <c r="BJ575" s="4"/>
      <c r="BK575" s="4"/>
      <c r="BL575" s="4"/>
      <c r="BM575" s="4"/>
      <c r="BN575" s="4"/>
      <c r="BO575" s="4"/>
      <c r="BP575" s="4"/>
      <c r="BQ575" s="4"/>
      <c r="BR575" s="4"/>
      <c r="BS575" s="4"/>
      <c r="BT575" s="4"/>
    </row>
    <row r="576" spans="1:72" s="72" customFormat="1" ht="25.5" hidden="1" customHeight="1">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4"/>
      <c r="BG576" s="4"/>
      <c r="BH576" s="4"/>
      <c r="BI576" s="4"/>
      <c r="BJ576" s="4"/>
      <c r="BK576" s="4"/>
      <c r="BL576" s="4"/>
      <c r="BM576" s="4"/>
      <c r="BN576" s="4"/>
      <c r="BO576" s="4"/>
      <c r="BP576" s="4"/>
      <c r="BQ576" s="4"/>
      <c r="BR576" s="4"/>
      <c r="BS576" s="4"/>
      <c r="BT576" s="4"/>
    </row>
    <row r="577" spans="1:72" s="72" customFormat="1" ht="25.5" hidden="1" customHeight="1">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4"/>
      <c r="BG577" s="4"/>
      <c r="BH577" s="4"/>
      <c r="BI577" s="4"/>
      <c r="BJ577" s="4"/>
      <c r="BK577" s="4"/>
      <c r="BL577" s="4"/>
      <c r="BM577" s="4"/>
      <c r="BN577" s="4"/>
      <c r="BO577" s="4"/>
      <c r="BP577" s="4"/>
      <c r="BQ577" s="4"/>
      <c r="BR577" s="4"/>
      <c r="BS577" s="4"/>
      <c r="BT577" s="4"/>
    </row>
    <row r="578" spans="1:72" s="72" customFormat="1" ht="16.5" hidden="1" customHeight="1">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4"/>
      <c r="BG578" s="4"/>
      <c r="BH578" s="4"/>
      <c r="BI578" s="4"/>
      <c r="BJ578" s="4"/>
      <c r="BK578" s="4"/>
      <c r="BL578" s="4"/>
      <c r="BM578" s="4"/>
      <c r="BN578" s="4"/>
      <c r="BO578" s="4"/>
      <c r="BP578" s="4"/>
      <c r="BQ578" s="4"/>
      <c r="BR578" s="4"/>
      <c r="BS578" s="4"/>
      <c r="BT578" s="4"/>
    </row>
    <row r="579" spans="1:72" s="72" customFormat="1" ht="25.5" hidden="1" customHeight="1">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4"/>
      <c r="BG579" s="4"/>
      <c r="BH579" s="4"/>
      <c r="BI579" s="4"/>
      <c r="BJ579" s="4"/>
      <c r="BK579" s="4"/>
      <c r="BL579" s="4"/>
      <c r="BM579" s="4"/>
      <c r="BN579" s="4"/>
      <c r="BO579" s="4"/>
      <c r="BP579" s="4"/>
      <c r="BQ579" s="4"/>
      <c r="BR579" s="4"/>
      <c r="BS579" s="4"/>
      <c r="BT579" s="4"/>
    </row>
    <row r="580" spans="1:72" s="72" customFormat="1" ht="25.5" hidden="1" customHeight="1">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4"/>
      <c r="BG580" s="4"/>
      <c r="BH580" s="4"/>
      <c r="BI580" s="4"/>
      <c r="BJ580" s="4"/>
      <c r="BK580" s="4"/>
      <c r="BL580" s="4"/>
      <c r="BM580" s="4"/>
      <c r="BN580" s="4"/>
      <c r="BO580" s="4"/>
      <c r="BP580" s="4"/>
      <c r="BQ580" s="4"/>
      <c r="BR580" s="4"/>
      <c r="BS580" s="4"/>
      <c r="BT580" s="4"/>
    </row>
    <row r="581" spans="1:72" s="72" customFormat="1" ht="103.5" hidden="1" customHeight="1">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4"/>
      <c r="BG581" s="4"/>
      <c r="BH581" s="4"/>
      <c r="BI581" s="4"/>
      <c r="BJ581" s="4"/>
      <c r="BK581" s="4"/>
      <c r="BL581" s="4"/>
      <c r="BM581" s="4"/>
      <c r="BN581" s="4"/>
      <c r="BO581" s="4"/>
      <c r="BP581" s="4"/>
      <c r="BQ581" s="4"/>
      <c r="BR581" s="4"/>
      <c r="BS581" s="4"/>
      <c r="BT581" s="4"/>
    </row>
    <row r="582" spans="1:72" s="72" customFormat="1" ht="103.5" hidden="1" customHeight="1">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4"/>
      <c r="BG582" s="4"/>
      <c r="BH582" s="4"/>
      <c r="BI582" s="4"/>
      <c r="BJ582" s="4"/>
      <c r="BK582" s="4"/>
      <c r="BL582" s="4"/>
      <c r="BM582" s="4"/>
      <c r="BN582" s="4"/>
      <c r="BO582" s="4"/>
      <c r="BP582" s="4"/>
      <c r="BQ582" s="4"/>
      <c r="BR582" s="4"/>
      <c r="BS582" s="4"/>
      <c r="BT582" s="4"/>
    </row>
    <row r="583" spans="1:72" s="72" customFormat="1" ht="26.25" hidden="1" customHeight="1">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4"/>
      <c r="BG583" s="4"/>
      <c r="BH583" s="4"/>
      <c r="BI583" s="4"/>
      <c r="BJ583" s="4"/>
      <c r="BK583" s="4"/>
      <c r="BL583" s="4"/>
      <c r="BM583" s="4"/>
      <c r="BN583" s="4"/>
      <c r="BO583" s="4"/>
      <c r="BP583" s="4"/>
      <c r="BQ583" s="4"/>
      <c r="BR583" s="4"/>
      <c r="BS583" s="4"/>
      <c r="BT583" s="4"/>
    </row>
    <row r="584" spans="1:72" s="72" customFormat="1" ht="26.25" hidden="1" customHeight="1">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4"/>
      <c r="BG584" s="4"/>
      <c r="BH584" s="4"/>
      <c r="BI584" s="4"/>
      <c r="BJ584" s="4"/>
      <c r="BK584" s="4"/>
      <c r="BL584" s="4"/>
      <c r="BM584" s="4"/>
      <c r="BN584" s="4"/>
      <c r="BO584" s="4"/>
      <c r="BP584" s="4"/>
      <c r="BQ584" s="4"/>
      <c r="BR584" s="4"/>
      <c r="BS584" s="4"/>
      <c r="BT584" s="4"/>
    </row>
    <row r="585" spans="1:72" s="72" customFormat="1" ht="15.75" hidden="1" customHeight="1">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4"/>
      <c r="BG585" s="4"/>
      <c r="BH585" s="4"/>
      <c r="BI585" s="4"/>
      <c r="BJ585" s="4"/>
      <c r="BK585" s="4"/>
      <c r="BL585" s="4"/>
      <c r="BM585" s="4"/>
      <c r="BN585" s="4"/>
      <c r="BO585" s="4"/>
      <c r="BP585" s="4"/>
      <c r="BQ585" s="4"/>
      <c r="BR585" s="4"/>
      <c r="BS585" s="4"/>
      <c r="BT585" s="4"/>
    </row>
    <row r="586" spans="1:72" s="72" customFormat="1" ht="26.25" hidden="1" customHeight="1">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4"/>
      <c r="BG586" s="4"/>
      <c r="BH586" s="4"/>
      <c r="BI586" s="4"/>
      <c r="BJ586" s="4"/>
      <c r="BK586" s="4"/>
      <c r="BL586" s="4"/>
      <c r="BM586" s="4"/>
      <c r="BN586" s="4"/>
      <c r="BO586" s="4"/>
      <c r="BP586" s="4"/>
      <c r="BQ586" s="4"/>
      <c r="BR586" s="4"/>
      <c r="BS586" s="4"/>
      <c r="BT586" s="4"/>
    </row>
    <row r="587" spans="1:72" s="72" customFormat="1" ht="26.25" hidden="1" customHeight="1">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4"/>
      <c r="BG587" s="4"/>
      <c r="BH587" s="4"/>
      <c r="BI587" s="4"/>
      <c r="BJ587" s="4"/>
      <c r="BK587" s="4"/>
      <c r="BL587" s="4"/>
      <c r="BM587" s="4"/>
      <c r="BN587" s="4"/>
      <c r="BO587" s="4"/>
      <c r="BP587" s="4"/>
      <c r="BQ587" s="4"/>
      <c r="BR587" s="4"/>
      <c r="BS587" s="4"/>
      <c r="BT587" s="4"/>
    </row>
    <row r="588" spans="1:72" s="72" customFormat="1" ht="16.5" hidden="1" customHeight="1">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4"/>
      <c r="BG588" s="4"/>
      <c r="BH588" s="4"/>
      <c r="BI588" s="4"/>
      <c r="BJ588" s="4"/>
      <c r="BK588" s="4"/>
      <c r="BL588" s="4"/>
      <c r="BM588" s="4"/>
      <c r="BN588" s="4"/>
      <c r="BO588" s="4"/>
      <c r="BP588" s="4"/>
      <c r="BQ588" s="4"/>
      <c r="BR588" s="4"/>
      <c r="BS588" s="4"/>
      <c r="BT588" s="4"/>
    </row>
    <row r="589" spans="1:72" s="72" customFormat="1" ht="16.5" hidden="1" customHeight="1">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4"/>
      <c r="BG589" s="4"/>
      <c r="BH589" s="4"/>
      <c r="BI589" s="4"/>
      <c r="BJ589" s="4"/>
      <c r="BK589" s="4"/>
      <c r="BL589" s="4"/>
      <c r="BM589" s="4"/>
      <c r="BN589" s="4"/>
      <c r="BO589" s="4"/>
      <c r="BP589" s="4"/>
      <c r="BQ589" s="4"/>
      <c r="BR589" s="4"/>
      <c r="BS589" s="4"/>
      <c r="BT589" s="4"/>
    </row>
    <row r="590" spans="1:72" s="72" customFormat="1" ht="25.5" hidden="1" customHeight="1">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4"/>
      <c r="BG590" s="4"/>
      <c r="BH590" s="4"/>
      <c r="BI590" s="4"/>
      <c r="BJ590" s="4"/>
      <c r="BK590" s="4"/>
      <c r="BL590" s="4"/>
      <c r="BM590" s="4"/>
      <c r="BN590" s="4"/>
      <c r="BO590" s="4"/>
      <c r="BP590" s="4"/>
      <c r="BQ590" s="4"/>
      <c r="BR590" s="4"/>
      <c r="BS590" s="4"/>
      <c r="BT590" s="4"/>
    </row>
    <row r="591" spans="1:72" s="72" customFormat="1" ht="103.5" hidden="1" customHeight="1">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4"/>
      <c r="BG591" s="4"/>
      <c r="BH591" s="4"/>
      <c r="BI591" s="4"/>
      <c r="BJ591" s="4"/>
      <c r="BK591" s="4"/>
      <c r="BL591" s="4"/>
      <c r="BM591" s="4"/>
      <c r="BN591" s="4"/>
      <c r="BO591" s="4"/>
      <c r="BP591" s="4"/>
      <c r="BQ591" s="4"/>
      <c r="BR591" s="4"/>
      <c r="BS591" s="4"/>
      <c r="BT591" s="4"/>
    </row>
    <row r="592" spans="1:72" s="72" customFormat="1" ht="25.5" hidden="1" customHeight="1">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4"/>
      <c r="BG592" s="4"/>
      <c r="BH592" s="4"/>
      <c r="BI592" s="4"/>
      <c r="BJ592" s="4"/>
      <c r="BK592" s="4"/>
      <c r="BL592" s="4"/>
      <c r="BM592" s="4"/>
      <c r="BN592" s="4"/>
      <c r="BO592" s="4"/>
      <c r="BP592" s="4"/>
      <c r="BQ592" s="4"/>
      <c r="BR592" s="4"/>
      <c r="BS592" s="4"/>
      <c r="BT592" s="4"/>
    </row>
    <row r="593" spans="1:72" s="72" customFormat="1" ht="25.5" hidden="1" customHeight="1">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4"/>
      <c r="BG593" s="4"/>
      <c r="BH593" s="4"/>
      <c r="BI593" s="4"/>
      <c r="BJ593" s="4"/>
      <c r="BK593" s="4"/>
      <c r="BL593" s="4"/>
      <c r="BM593" s="4"/>
      <c r="BN593" s="4"/>
      <c r="BO593" s="4"/>
      <c r="BP593" s="4"/>
      <c r="BQ593" s="4"/>
      <c r="BR593" s="4"/>
      <c r="BS593" s="4"/>
      <c r="BT593" s="4"/>
    </row>
    <row r="594" spans="1:72" s="72" customFormat="1" ht="103.5" hidden="1" customHeight="1">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4"/>
      <c r="BG594" s="4"/>
      <c r="BH594" s="4"/>
      <c r="BI594" s="4"/>
      <c r="BJ594" s="4"/>
      <c r="BK594" s="4"/>
      <c r="BL594" s="4"/>
      <c r="BM594" s="4"/>
      <c r="BN594" s="4"/>
      <c r="BO594" s="4"/>
      <c r="BP594" s="4"/>
      <c r="BQ594" s="4"/>
      <c r="BR594" s="4"/>
      <c r="BS594" s="4"/>
      <c r="BT594" s="4"/>
    </row>
    <row r="595" spans="1:72" s="72" customFormat="1" ht="25.5" hidden="1" customHeight="1">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4"/>
      <c r="BG595" s="4"/>
      <c r="BH595" s="4"/>
      <c r="BI595" s="4"/>
      <c r="BJ595" s="4"/>
      <c r="BK595" s="4"/>
      <c r="BL595" s="4"/>
      <c r="BM595" s="4"/>
      <c r="BN595" s="4"/>
      <c r="BO595" s="4"/>
      <c r="BP595" s="4"/>
      <c r="BQ595" s="4"/>
      <c r="BR595" s="4"/>
      <c r="BS595" s="4"/>
      <c r="BT595" s="4"/>
    </row>
    <row r="596" spans="1:72" s="72" customFormat="1" ht="25.5" hidden="1" customHeight="1">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4"/>
      <c r="BG596" s="4"/>
      <c r="BH596" s="4"/>
      <c r="BI596" s="4"/>
      <c r="BJ596" s="4"/>
      <c r="BK596" s="4"/>
      <c r="BL596" s="4"/>
      <c r="BM596" s="4"/>
      <c r="BN596" s="4"/>
      <c r="BO596" s="4"/>
      <c r="BP596" s="4"/>
      <c r="BQ596" s="4"/>
      <c r="BR596" s="4"/>
      <c r="BS596" s="4"/>
      <c r="BT596" s="4"/>
    </row>
    <row r="597" spans="1:72" s="72" customFormat="1" ht="16.5" hidden="1" customHeight="1">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4"/>
      <c r="BG597" s="4"/>
      <c r="BH597" s="4"/>
      <c r="BI597" s="4"/>
      <c r="BJ597" s="4"/>
      <c r="BK597" s="4"/>
      <c r="BL597" s="4"/>
      <c r="BM597" s="4"/>
      <c r="BN597" s="4"/>
      <c r="BO597" s="4"/>
      <c r="BP597" s="4"/>
      <c r="BQ597" s="4"/>
      <c r="BR597" s="4"/>
      <c r="BS597" s="4"/>
      <c r="BT597" s="4"/>
    </row>
    <row r="598" spans="1:72" s="72" customFormat="1" ht="25.5" hidden="1" customHeight="1">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4"/>
      <c r="BG598" s="4"/>
      <c r="BH598" s="4"/>
      <c r="BI598" s="4"/>
      <c r="BJ598" s="4"/>
      <c r="BK598" s="4"/>
      <c r="BL598" s="4"/>
      <c r="BM598" s="4"/>
      <c r="BN598" s="4"/>
      <c r="BO598" s="4"/>
      <c r="BP598" s="4"/>
      <c r="BQ598" s="4"/>
      <c r="BR598" s="4"/>
      <c r="BS598" s="4"/>
      <c r="BT598" s="4"/>
    </row>
    <row r="599" spans="1:72" s="72" customFormat="1" ht="25.5" hidden="1" customHeight="1">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4"/>
      <c r="BG599" s="4"/>
      <c r="BH599" s="4"/>
      <c r="BI599" s="4"/>
      <c r="BJ599" s="4"/>
      <c r="BK599" s="4"/>
      <c r="BL599" s="4"/>
      <c r="BM599" s="4"/>
      <c r="BN599" s="4"/>
      <c r="BO599" s="4"/>
      <c r="BP599" s="4"/>
      <c r="BQ599" s="4"/>
      <c r="BR599" s="4"/>
      <c r="BS599" s="4"/>
      <c r="BT599" s="4"/>
    </row>
    <row r="600" spans="1:72" s="72" customFormat="1" ht="16.5" hidden="1" customHeight="1">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4"/>
      <c r="BG600" s="4"/>
      <c r="BH600" s="4"/>
      <c r="BI600" s="4"/>
      <c r="BJ600" s="4"/>
      <c r="BK600" s="4"/>
      <c r="BL600" s="4"/>
      <c r="BM600" s="4"/>
      <c r="BN600" s="4"/>
      <c r="BO600" s="4"/>
      <c r="BP600" s="4"/>
      <c r="BQ600" s="4"/>
      <c r="BR600" s="4"/>
      <c r="BS600" s="4"/>
      <c r="BT600" s="4"/>
    </row>
    <row r="601" spans="1:72" s="72" customFormat="1" ht="25.5" hidden="1" customHeight="1">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4"/>
      <c r="BG601" s="4"/>
      <c r="BH601" s="4"/>
      <c r="BI601" s="4"/>
      <c r="BJ601" s="4"/>
      <c r="BK601" s="4"/>
      <c r="BL601" s="4"/>
      <c r="BM601" s="4"/>
      <c r="BN601" s="4"/>
      <c r="BO601" s="4"/>
      <c r="BP601" s="4"/>
      <c r="BQ601" s="4"/>
      <c r="BR601" s="4"/>
      <c r="BS601" s="4"/>
      <c r="BT601" s="4"/>
    </row>
    <row r="602" spans="1:72" s="72" customFormat="1" ht="25.5" hidden="1" customHeight="1">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4"/>
      <c r="BG602" s="4"/>
      <c r="BH602" s="4"/>
      <c r="BI602" s="4"/>
      <c r="BJ602" s="4"/>
      <c r="BK602" s="4"/>
      <c r="BL602" s="4"/>
      <c r="BM602" s="4"/>
      <c r="BN602" s="4"/>
      <c r="BO602" s="4"/>
      <c r="BP602" s="4"/>
      <c r="BQ602" s="4"/>
      <c r="BR602" s="4"/>
      <c r="BS602" s="4"/>
      <c r="BT602" s="4"/>
    </row>
    <row r="603" spans="1:72" s="72" customFormat="1" ht="103.5" hidden="1" customHeight="1">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4"/>
      <c r="BG603" s="4"/>
      <c r="BH603" s="4"/>
      <c r="BI603" s="4"/>
      <c r="BJ603" s="4"/>
      <c r="BK603" s="4"/>
      <c r="BL603" s="4"/>
      <c r="BM603" s="4"/>
      <c r="BN603" s="4"/>
      <c r="BO603" s="4"/>
      <c r="BP603" s="4"/>
      <c r="BQ603" s="4"/>
      <c r="BR603" s="4"/>
      <c r="BS603" s="4"/>
      <c r="BT603" s="4"/>
    </row>
    <row r="604" spans="1:72" s="72" customFormat="1" ht="103.5" hidden="1" customHeight="1">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4"/>
      <c r="BG604" s="4"/>
      <c r="BH604" s="4"/>
      <c r="BI604" s="4"/>
      <c r="BJ604" s="4"/>
      <c r="BK604" s="4"/>
      <c r="BL604" s="4"/>
      <c r="BM604" s="4"/>
      <c r="BN604" s="4"/>
      <c r="BO604" s="4"/>
      <c r="BP604" s="4"/>
      <c r="BQ604" s="4"/>
      <c r="BR604" s="4"/>
      <c r="BS604" s="4"/>
      <c r="BT604" s="4"/>
    </row>
    <row r="605" spans="1:72" s="72" customFormat="1" ht="26.25" hidden="1" customHeight="1">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4"/>
      <c r="BG605" s="4"/>
      <c r="BH605" s="4"/>
      <c r="BI605" s="4"/>
      <c r="BJ605" s="4"/>
      <c r="BK605" s="4"/>
      <c r="BL605" s="4"/>
      <c r="BM605" s="4"/>
      <c r="BN605" s="4"/>
      <c r="BO605" s="4"/>
      <c r="BP605" s="4"/>
      <c r="BQ605" s="4"/>
      <c r="BR605" s="4"/>
      <c r="BS605" s="4"/>
      <c r="BT605" s="4"/>
    </row>
    <row r="606" spans="1:72" s="72" customFormat="1" ht="26.25" hidden="1" customHeight="1">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4"/>
      <c r="BG606" s="4"/>
      <c r="BH606" s="4"/>
      <c r="BI606" s="4"/>
      <c r="BJ606" s="4"/>
      <c r="BK606" s="4"/>
      <c r="BL606" s="4"/>
      <c r="BM606" s="4"/>
      <c r="BN606" s="4"/>
      <c r="BO606" s="4"/>
      <c r="BP606" s="4"/>
      <c r="BQ606" s="4"/>
      <c r="BR606" s="4"/>
      <c r="BS606" s="4"/>
      <c r="BT606" s="4"/>
    </row>
    <row r="607" spans="1:72" s="72" customFormat="1" ht="15.75" hidden="1" customHeight="1">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4"/>
      <c r="BG607" s="4"/>
      <c r="BH607" s="4"/>
      <c r="BI607" s="4"/>
      <c r="BJ607" s="4"/>
      <c r="BK607" s="4"/>
      <c r="BL607" s="4"/>
      <c r="BM607" s="4"/>
      <c r="BN607" s="4"/>
      <c r="BO607" s="4"/>
      <c r="BP607" s="4"/>
      <c r="BQ607" s="4"/>
      <c r="BR607" s="4"/>
      <c r="BS607" s="4"/>
      <c r="BT607" s="4"/>
    </row>
    <row r="608" spans="1:72" s="72" customFormat="1" ht="26.25" hidden="1" customHeight="1">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4"/>
      <c r="BG608" s="4"/>
      <c r="BH608" s="4"/>
      <c r="BI608" s="4"/>
      <c r="BJ608" s="4"/>
      <c r="BK608" s="4"/>
      <c r="BL608" s="4"/>
      <c r="BM608" s="4"/>
      <c r="BN608" s="4"/>
      <c r="BO608" s="4"/>
      <c r="BP608" s="4"/>
      <c r="BQ608" s="4"/>
      <c r="BR608" s="4"/>
      <c r="BS608" s="4"/>
      <c r="BT608" s="4"/>
    </row>
    <row r="609" spans="1:72" s="72" customFormat="1" ht="26.25" hidden="1" customHeight="1">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4"/>
      <c r="BG609" s="4"/>
      <c r="BH609" s="4"/>
      <c r="BI609" s="4"/>
      <c r="BJ609" s="4"/>
      <c r="BK609" s="4"/>
      <c r="BL609" s="4"/>
      <c r="BM609" s="4"/>
      <c r="BN609" s="4"/>
      <c r="BO609" s="4"/>
      <c r="BP609" s="4"/>
      <c r="BQ609" s="4"/>
      <c r="BR609" s="4"/>
      <c r="BS609" s="4"/>
      <c r="BT609" s="4"/>
    </row>
    <row r="610" spans="1:72" s="72" customFormat="1" ht="16.5" hidden="1" customHeight="1">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4"/>
      <c r="BG610" s="4"/>
      <c r="BH610" s="4"/>
      <c r="BI610" s="4"/>
      <c r="BJ610" s="4"/>
      <c r="BK610" s="4"/>
      <c r="BL610" s="4"/>
      <c r="BM610" s="4"/>
      <c r="BN610" s="4"/>
      <c r="BO610" s="4"/>
      <c r="BP610" s="4"/>
      <c r="BQ610" s="4"/>
      <c r="BR610" s="4"/>
      <c r="BS610" s="4"/>
      <c r="BT610" s="4"/>
    </row>
    <row r="611" spans="1:72" s="72" customFormat="1" ht="16.5" hidden="1" customHeight="1">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4"/>
      <c r="BG611" s="4"/>
      <c r="BH611" s="4"/>
      <c r="BI611" s="4"/>
      <c r="BJ611" s="4"/>
      <c r="BK611" s="4"/>
      <c r="BL611" s="4"/>
      <c r="BM611" s="4"/>
      <c r="BN611" s="4"/>
      <c r="BO611" s="4"/>
      <c r="BP611" s="4"/>
      <c r="BQ611" s="4"/>
      <c r="BR611" s="4"/>
      <c r="BS611" s="4"/>
      <c r="BT611" s="4"/>
    </row>
    <row r="612" spans="1:72" s="72" customFormat="1" ht="16.5" hidden="1" customHeight="1">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4"/>
      <c r="BG612" s="4"/>
      <c r="BH612" s="4"/>
      <c r="BI612" s="4"/>
      <c r="BJ612" s="4"/>
      <c r="BK612" s="4"/>
      <c r="BL612" s="4"/>
      <c r="BM612" s="4"/>
      <c r="BN612" s="4"/>
      <c r="BO612" s="4"/>
      <c r="BP612" s="4"/>
      <c r="BQ612" s="4"/>
      <c r="BR612" s="4"/>
      <c r="BS612" s="4"/>
      <c r="BT612" s="4"/>
    </row>
    <row r="613" spans="1:72" s="72" customFormat="1" ht="103.5" hidden="1" customHeight="1">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4"/>
      <c r="BG613" s="4"/>
      <c r="BH613" s="4"/>
      <c r="BI613" s="4"/>
      <c r="BJ613" s="4"/>
      <c r="BK613" s="4"/>
      <c r="BL613" s="4"/>
      <c r="BM613" s="4"/>
      <c r="BN613" s="4"/>
      <c r="BO613" s="4"/>
      <c r="BP613" s="4"/>
      <c r="BQ613" s="4"/>
      <c r="BR613" s="4"/>
      <c r="BS613" s="4"/>
      <c r="BT613" s="4"/>
    </row>
    <row r="614" spans="1:72" s="72" customFormat="1" ht="25.5" hidden="1" customHeight="1">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4"/>
      <c r="BG614" s="4"/>
      <c r="BH614" s="4"/>
      <c r="BI614" s="4"/>
      <c r="BJ614" s="4"/>
      <c r="BK614" s="4"/>
      <c r="BL614" s="4"/>
      <c r="BM614" s="4"/>
      <c r="BN614" s="4"/>
      <c r="BO614" s="4"/>
      <c r="BP614" s="4"/>
      <c r="BQ614" s="4"/>
      <c r="BR614" s="4"/>
      <c r="BS614" s="4"/>
      <c r="BT614" s="4"/>
    </row>
    <row r="615" spans="1:72" s="72" customFormat="1" ht="25.5" hidden="1" customHeight="1">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4"/>
      <c r="BG615" s="4"/>
      <c r="BH615" s="4"/>
      <c r="BI615" s="4"/>
      <c r="BJ615" s="4"/>
      <c r="BK615" s="4"/>
      <c r="BL615" s="4"/>
      <c r="BM615" s="4"/>
      <c r="BN615" s="4"/>
      <c r="BO615" s="4"/>
      <c r="BP615" s="4"/>
      <c r="BQ615" s="4"/>
      <c r="BR615" s="4"/>
      <c r="BS615" s="4"/>
      <c r="BT615" s="4"/>
    </row>
    <row r="616" spans="1:72" s="72" customFormat="1" ht="103.5" hidden="1" customHeight="1">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4"/>
      <c r="BG616" s="4"/>
      <c r="BH616" s="4"/>
      <c r="BI616" s="4"/>
      <c r="BJ616" s="4"/>
      <c r="BK616" s="4"/>
      <c r="BL616" s="4"/>
      <c r="BM616" s="4"/>
      <c r="BN616" s="4"/>
      <c r="BO616" s="4"/>
      <c r="BP616" s="4"/>
      <c r="BQ616" s="4"/>
      <c r="BR616" s="4"/>
      <c r="BS616" s="4"/>
      <c r="BT616" s="4"/>
    </row>
    <row r="617" spans="1:72" s="72" customFormat="1" ht="25.5" hidden="1" customHeight="1">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4"/>
      <c r="BG617" s="4"/>
      <c r="BH617" s="4"/>
      <c r="BI617" s="4"/>
      <c r="BJ617" s="4"/>
      <c r="BK617" s="4"/>
      <c r="BL617" s="4"/>
      <c r="BM617" s="4"/>
      <c r="BN617" s="4"/>
      <c r="BO617" s="4"/>
      <c r="BP617" s="4"/>
      <c r="BQ617" s="4"/>
      <c r="BR617" s="4"/>
      <c r="BS617" s="4"/>
      <c r="BT617" s="4"/>
    </row>
    <row r="618" spans="1:72" s="72" customFormat="1" ht="25.5" hidden="1" customHeight="1">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4"/>
      <c r="BG618" s="4"/>
      <c r="BH618" s="4"/>
      <c r="BI618" s="4"/>
      <c r="BJ618" s="4"/>
      <c r="BK618" s="4"/>
      <c r="BL618" s="4"/>
      <c r="BM618" s="4"/>
      <c r="BN618" s="4"/>
      <c r="BO618" s="4"/>
      <c r="BP618" s="4"/>
      <c r="BQ618" s="4"/>
      <c r="BR618" s="4"/>
      <c r="BS618" s="4"/>
      <c r="BT618" s="4"/>
    </row>
    <row r="619" spans="1:72" s="72" customFormat="1" ht="15.75" hidden="1" customHeight="1">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4"/>
      <c r="BG619" s="4"/>
      <c r="BH619" s="4"/>
      <c r="BI619" s="4"/>
      <c r="BJ619" s="4"/>
      <c r="BK619" s="4"/>
      <c r="BL619" s="4"/>
      <c r="BM619" s="4"/>
      <c r="BN619" s="4"/>
      <c r="BO619" s="4"/>
      <c r="BP619" s="4"/>
      <c r="BQ619" s="4"/>
      <c r="BR619" s="4"/>
      <c r="BS619" s="4"/>
      <c r="BT619" s="4"/>
    </row>
    <row r="620" spans="1:72" s="72" customFormat="1" ht="25.5" hidden="1" customHeight="1">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4"/>
      <c r="BG620" s="4"/>
      <c r="BH620" s="4"/>
      <c r="BI620" s="4"/>
      <c r="BJ620" s="4"/>
      <c r="BK620" s="4"/>
      <c r="BL620" s="4"/>
      <c r="BM620" s="4"/>
      <c r="BN620" s="4"/>
      <c r="BO620" s="4"/>
      <c r="BP620" s="4"/>
      <c r="BQ620" s="4"/>
      <c r="BR620" s="4"/>
      <c r="BS620" s="4"/>
      <c r="BT620" s="4"/>
    </row>
    <row r="621" spans="1:72" s="72" customFormat="1" ht="25.5" hidden="1" customHeight="1">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4"/>
      <c r="BG621" s="4"/>
      <c r="BH621" s="4"/>
      <c r="BI621" s="4"/>
      <c r="BJ621" s="4"/>
      <c r="BK621" s="4"/>
      <c r="BL621" s="4"/>
      <c r="BM621" s="4"/>
      <c r="BN621" s="4"/>
      <c r="BO621" s="4"/>
      <c r="BP621" s="4"/>
      <c r="BQ621" s="4"/>
      <c r="BR621" s="4"/>
      <c r="BS621" s="4"/>
      <c r="BT621" s="4"/>
    </row>
    <row r="622" spans="1:72" s="72" customFormat="1" ht="16.5" hidden="1" customHeight="1">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4"/>
      <c r="BG622" s="4"/>
      <c r="BH622" s="4"/>
      <c r="BI622" s="4"/>
      <c r="BJ622" s="4"/>
      <c r="BK622" s="4"/>
      <c r="BL622" s="4"/>
      <c r="BM622" s="4"/>
      <c r="BN622" s="4"/>
      <c r="BO622" s="4"/>
      <c r="BP622" s="4"/>
      <c r="BQ622" s="4"/>
      <c r="BR622" s="4"/>
      <c r="BS622" s="4"/>
      <c r="BT622" s="4"/>
    </row>
    <row r="623" spans="1:72" s="72" customFormat="1" ht="16.5" hidden="1" customHeight="1">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4"/>
      <c r="BG623" s="4"/>
      <c r="BH623" s="4"/>
      <c r="BI623" s="4"/>
      <c r="BJ623" s="4"/>
      <c r="BK623" s="4"/>
      <c r="BL623" s="4"/>
      <c r="BM623" s="4"/>
      <c r="BN623" s="4"/>
      <c r="BO623" s="4"/>
      <c r="BP623" s="4"/>
      <c r="BQ623" s="4"/>
      <c r="BR623" s="4"/>
      <c r="BS623" s="4"/>
      <c r="BT623" s="4"/>
    </row>
    <row r="624" spans="1:72" s="72" customFormat="1" ht="15.75" hidden="1">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4"/>
      <c r="BG624" s="4"/>
      <c r="BH624" s="4"/>
      <c r="BI624" s="4"/>
      <c r="BJ624" s="4"/>
      <c r="BK624" s="4"/>
      <c r="BL624" s="4"/>
      <c r="BM624" s="4"/>
      <c r="BN624" s="4"/>
      <c r="BO624" s="4"/>
      <c r="BP624" s="4"/>
      <c r="BQ624" s="4"/>
      <c r="BR624" s="4"/>
      <c r="BS624" s="4"/>
      <c r="BT624" s="4"/>
    </row>
    <row r="625" spans="1:72" s="72" customFormat="1" ht="25.5" hidden="1" customHeight="1">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4"/>
      <c r="BG625" s="4"/>
      <c r="BH625" s="4"/>
      <c r="BI625" s="4"/>
      <c r="BJ625" s="4"/>
      <c r="BK625" s="4"/>
      <c r="BL625" s="4"/>
      <c r="BM625" s="4"/>
      <c r="BN625" s="4"/>
      <c r="BO625" s="4"/>
      <c r="BP625" s="4"/>
      <c r="BQ625" s="4"/>
      <c r="BR625" s="4"/>
      <c r="BS625" s="4"/>
      <c r="BT625" s="4"/>
    </row>
    <row r="626" spans="1:72" s="72" customFormat="1" ht="103.5" hidden="1" customHeight="1">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4"/>
      <c r="BG626" s="4"/>
      <c r="BH626" s="4"/>
      <c r="BI626" s="4"/>
      <c r="BJ626" s="4"/>
      <c r="BK626" s="4"/>
      <c r="BL626" s="4"/>
      <c r="BM626" s="4"/>
      <c r="BN626" s="4"/>
      <c r="BO626" s="4"/>
      <c r="BP626" s="4"/>
      <c r="BQ626" s="4"/>
      <c r="BR626" s="4"/>
      <c r="BS626" s="4"/>
      <c r="BT626" s="4"/>
    </row>
    <row r="627" spans="1:72" s="72" customFormat="1" ht="15.75" hidden="1">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s="5"/>
      <c r="AJ627" s="5"/>
      <c r="AK627" s="5"/>
      <c r="AL627" s="5"/>
      <c r="AM627" s="5"/>
      <c r="AN627" s="5"/>
      <c r="AO627" s="5"/>
      <c r="AP627" s="5"/>
      <c r="AQ627" s="5"/>
      <c r="AR627" s="5"/>
      <c r="AS627" s="5"/>
      <c r="AT627" s="5"/>
      <c r="AU627" s="5"/>
      <c r="AV627" s="5"/>
      <c r="AW627" s="5"/>
      <c r="AX627" s="5"/>
      <c r="AY627" s="5"/>
      <c r="AZ627" s="5"/>
      <c r="BA627" s="5"/>
      <c r="BB627" s="5"/>
      <c r="BC627" s="5"/>
      <c r="BD627" s="5"/>
      <c r="BE627" s="5"/>
      <c r="BF627" s="4"/>
      <c r="BG627" s="4"/>
      <c r="BH627" s="4"/>
      <c r="BI627" s="4"/>
      <c r="BJ627" s="4"/>
      <c r="BK627" s="4"/>
      <c r="BL627" s="4"/>
      <c r="BM627" s="4"/>
      <c r="BN627" s="4"/>
      <c r="BO627" s="4"/>
      <c r="BP627" s="4"/>
      <c r="BQ627" s="4"/>
      <c r="BR627" s="4"/>
      <c r="BS627" s="4"/>
      <c r="BT627" s="4"/>
    </row>
    <row r="628" spans="1:72" s="72" customFormat="1" ht="15.75" hidden="1" customHeight="1">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s="5"/>
      <c r="AJ628" s="5"/>
      <c r="AK628" s="5"/>
      <c r="AL628" s="5"/>
      <c r="AM628" s="5"/>
      <c r="AN628" s="5"/>
      <c r="AO628" s="5"/>
      <c r="AP628" s="5"/>
      <c r="AQ628" s="5"/>
      <c r="AR628" s="5"/>
      <c r="AS628" s="5"/>
      <c r="AT628" s="5"/>
      <c r="AU628" s="5"/>
      <c r="AV628" s="5"/>
      <c r="AW628" s="5"/>
      <c r="AX628" s="5"/>
      <c r="AY628" s="5"/>
      <c r="AZ628" s="5"/>
      <c r="BA628" s="5"/>
      <c r="BB628" s="5"/>
      <c r="BC628" s="5"/>
      <c r="BD628" s="5"/>
      <c r="BE628" s="5"/>
      <c r="BF628" s="4"/>
      <c r="BG628" s="4"/>
      <c r="BH628" s="4"/>
      <c r="BI628" s="4"/>
      <c r="BJ628" s="4"/>
      <c r="BK628" s="4"/>
      <c r="BL628" s="4"/>
      <c r="BM628" s="4"/>
      <c r="BN628" s="4"/>
      <c r="BO628" s="4"/>
      <c r="BP628" s="4"/>
      <c r="BQ628" s="4"/>
      <c r="BR628" s="4"/>
      <c r="BS628" s="4"/>
      <c r="BT628" s="4"/>
    </row>
    <row r="629" spans="1:72" s="72" customFormat="1" ht="15.75" hidden="1">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s="5"/>
      <c r="AJ629" s="5"/>
      <c r="AK629" s="5"/>
      <c r="AL629" s="5"/>
      <c r="AM629" s="5"/>
      <c r="AN629" s="5"/>
      <c r="AO629" s="5"/>
      <c r="AP629" s="5"/>
      <c r="AQ629" s="5"/>
      <c r="AR629" s="5"/>
      <c r="AS629" s="5"/>
      <c r="AT629" s="5"/>
      <c r="AU629" s="5"/>
      <c r="AV629" s="5"/>
      <c r="AW629" s="5"/>
      <c r="AX629" s="5"/>
      <c r="AY629" s="5"/>
      <c r="AZ629" s="5"/>
      <c r="BA629" s="5"/>
      <c r="BB629" s="5"/>
      <c r="BC629" s="5"/>
      <c r="BD629" s="5"/>
      <c r="BE629" s="5"/>
      <c r="BF629" s="4"/>
      <c r="BG629" s="4"/>
      <c r="BH629" s="4"/>
      <c r="BI629" s="4"/>
      <c r="BJ629" s="4"/>
      <c r="BK629" s="4"/>
      <c r="BL629" s="4"/>
      <c r="BM629" s="4"/>
      <c r="BN629" s="4"/>
      <c r="BO629" s="4"/>
      <c r="BP629" s="4"/>
      <c r="BQ629" s="4"/>
      <c r="BR629" s="4"/>
      <c r="BS629" s="4"/>
      <c r="BT629" s="4"/>
    </row>
    <row r="630" spans="1:72" s="72" customFormat="1" ht="15.75" hidden="1">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s="5"/>
      <c r="AJ630" s="5"/>
      <c r="AK630" s="5"/>
      <c r="AL630" s="5"/>
      <c r="AM630" s="5"/>
      <c r="AN630" s="5"/>
      <c r="AO630" s="5"/>
      <c r="AP630" s="5"/>
      <c r="AQ630" s="5"/>
      <c r="AR630" s="5"/>
      <c r="AS630" s="5"/>
      <c r="AT630" s="5"/>
      <c r="AU630" s="5"/>
      <c r="AV630" s="5"/>
      <c r="AW630" s="5"/>
      <c r="AX630" s="5"/>
      <c r="AY630" s="5"/>
      <c r="AZ630" s="5"/>
      <c r="BA630" s="5"/>
      <c r="BB630" s="5"/>
      <c r="BC630" s="5"/>
      <c r="BD630" s="5"/>
      <c r="BE630" s="5"/>
      <c r="BF630" s="4"/>
      <c r="BG630" s="4"/>
      <c r="BH630" s="4"/>
      <c r="BI630" s="4"/>
      <c r="BJ630" s="4"/>
      <c r="BK630" s="4"/>
      <c r="BL630" s="4"/>
      <c r="BM630" s="4"/>
      <c r="BN630" s="4"/>
      <c r="BO630" s="4"/>
      <c r="BP630" s="4"/>
      <c r="BQ630" s="4"/>
      <c r="BR630" s="4"/>
      <c r="BS630" s="4"/>
      <c r="BT630" s="4"/>
    </row>
    <row r="631" spans="1:72" s="72" customFormat="1" ht="16.5" hidden="1" customHeight="1">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s="5"/>
      <c r="AJ631" s="5"/>
      <c r="AK631" s="5"/>
      <c r="AL631" s="5"/>
      <c r="AM631" s="5"/>
      <c r="AN631" s="5"/>
      <c r="AO631" s="5"/>
      <c r="AP631" s="5"/>
      <c r="AQ631" s="5"/>
      <c r="AR631" s="5"/>
      <c r="AS631" s="5"/>
      <c r="AT631" s="5"/>
      <c r="AU631" s="5"/>
      <c r="AV631" s="5"/>
      <c r="AW631" s="5"/>
      <c r="AX631" s="5"/>
      <c r="AY631" s="5"/>
      <c r="AZ631" s="5"/>
      <c r="BA631" s="5"/>
      <c r="BB631" s="5"/>
      <c r="BC631" s="5"/>
      <c r="BD631" s="5"/>
      <c r="BE631" s="5"/>
      <c r="BF631" s="4"/>
      <c r="BG631" s="4"/>
      <c r="BH631" s="4"/>
      <c r="BI631" s="4"/>
      <c r="BJ631" s="4"/>
      <c r="BK631" s="4"/>
      <c r="BL631" s="4"/>
      <c r="BM631" s="4"/>
      <c r="BN631" s="4"/>
      <c r="BO631" s="4"/>
      <c r="BP631" s="4"/>
      <c r="BQ631" s="4"/>
      <c r="BR631" s="4"/>
      <c r="BS631" s="4"/>
      <c r="BT631" s="4"/>
    </row>
    <row r="632" spans="1:72" s="72" customFormat="1" ht="15.75" hidden="1">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s="5"/>
      <c r="AJ632" s="5"/>
      <c r="AK632" s="5"/>
      <c r="AL632" s="5"/>
      <c r="AM632" s="5"/>
      <c r="AN632" s="5"/>
      <c r="AO632" s="5"/>
      <c r="AP632" s="5"/>
      <c r="AQ632" s="5"/>
      <c r="AR632" s="5"/>
      <c r="AS632" s="5"/>
      <c r="AT632" s="5"/>
      <c r="AU632" s="5"/>
      <c r="AV632" s="5"/>
      <c r="AW632" s="5"/>
      <c r="AX632" s="5"/>
      <c r="AY632" s="5"/>
      <c r="AZ632" s="5"/>
      <c r="BA632" s="5"/>
      <c r="BB632" s="5"/>
      <c r="BC632" s="5"/>
      <c r="BD632" s="5"/>
      <c r="BE632" s="5"/>
      <c r="BF632" s="4"/>
      <c r="BG632" s="4"/>
      <c r="BH632" s="4"/>
      <c r="BI632" s="4"/>
      <c r="BJ632" s="4"/>
      <c r="BK632" s="4"/>
      <c r="BL632" s="4"/>
      <c r="BM632" s="4"/>
      <c r="BN632" s="4"/>
      <c r="BO632" s="4"/>
      <c r="BP632" s="4"/>
      <c r="BQ632" s="4"/>
      <c r="BR632" s="4"/>
      <c r="BS632" s="4"/>
      <c r="BT632" s="4"/>
    </row>
    <row r="633" spans="1:72" s="72" customFormat="1" ht="15.75" hidden="1">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s="5"/>
      <c r="AJ633" s="5"/>
      <c r="AK633" s="5"/>
      <c r="AL633" s="5"/>
      <c r="AM633" s="5"/>
      <c r="AN633" s="5"/>
      <c r="AO633" s="5"/>
      <c r="AP633" s="5"/>
      <c r="AQ633" s="5"/>
      <c r="AR633" s="5"/>
      <c r="AS633" s="5"/>
      <c r="AT633" s="5"/>
      <c r="AU633" s="5"/>
      <c r="AV633" s="5"/>
      <c r="AW633" s="5"/>
      <c r="AX633" s="5"/>
      <c r="AY633" s="5"/>
      <c r="AZ633" s="5"/>
      <c r="BA633" s="5"/>
      <c r="BB633" s="5"/>
      <c r="BC633" s="5"/>
      <c r="BD633" s="5"/>
      <c r="BE633" s="5"/>
      <c r="BF633" s="4"/>
      <c r="BG633" s="4"/>
      <c r="BH633" s="4"/>
      <c r="BI633" s="4"/>
      <c r="BJ633" s="4"/>
      <c r="BK633" s="4"/>
      <c r="BL633" s="4"/>
      <c r="BM633" s="4"/>
      <c r="BN633" s="4"/>
      <c r="BO633" s="4"/>
      <c r="BP633" s="4"/>
      <c r="BQ633" s="4"/>
      <c r="BR633" s="4"/>
      <c r="BS633" s="4"/>
      <c r="BT633" s="4"/>
    </row>
    <row r="634" spans="1:72" s="72" customFormat="1" ht="16.5" hidden="1" customHeight="1">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s="5"/>
      <c r="AJ634" s="5"/>
      <c r="AK634" s="5"/>
      <c r="AL634" s="5"/>
      <c r="AM634" s="5"/>
      <c r="AN634" s="5"/>
      <c r="AO634" s="5"/>
      <c r="AP634" s="5"/>
      <c r="AQ634" s="5"/>
      <c r="AR634" s="5"/>
      <c r="AS634" s="5"/>
      <c r="AT634" s="5"/>
      <c r="AU634" s="5"/>
      <c r="AV634" s="5"/>
      <c r="AW634" s="5"/>
      <c r="AX634" s="5"/>
      <c r="AY634" s="5"/>
      <c r="AZ634" s="5"/>
      <c r="BA634" s="5"/>
      <c r="BB634" s="5"/>
      <c r="BC634" s="5"/>
      <c r="BD634" s="5"/>
      <c r="BE634" s="5"/>
      <c r="BF634" s="4"/>
      <c r="BG634" s="4"/>
      <c r="BH634" s="4"/>
      <c r="BI634" s="4"/>
      <c r="BJ634" s="4"/>
      <c r="BK634" s="4"/>
      <c r="BL634" s="4"/>
      <c r="BM634" s="4"/>
      <c r="BN634" s="4"/>
      <c r="BO634" s="4"/>
      <c r="BP634" s="4"/>
      <c r="BQ634" s="4"/>
      <c r="BR634" s="4"/>
      <c r="BS634" s="4"/>
      <c r="BT634" s="4"/>
    </row>
    <row r="635" spans="1:72" s="72" customFormat="1" ht="25.5" hidden="1" customHeight="1">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s="5"/>
      <c r="AJ635" s="5"/>
      <c r="AK635" s="5"/>
      <c r="AL635" s="5"/>
      <c r="AM635" s="5"/>
      <c r="AN635" s="5"/>
      <c r="AO635" s="5"/>
      <c r="AP635" s="5"/>
      <c r="AQ635" s="5"/>
      <c r="AR635" s="5"/>
      <c r="AS635" s="5"/>
      <c r="AT635" s="5"/>
      <c r="AU635" s="5"/>
      <c r="AV635" s="5"/>
      <c r="AW635" s="5"/>
      <c r="AX635" s="5"/>
      <c r="AY635" s="5"/>
      <c r="AZ635" s="5"/>
      <c r="BA635" s="5"/>
      <c r="BB635" s="5"/>
      <c r="BC635" s="5"/>
      <c r="BD635" s="5"/>
      <c r="BE635" s="5"/>
      <c r="BF635" s="4"/>
      <c r="BG635" s="4"/>
      <c r="BH635" s="4"/>
      <c r="BI635" s="4"/>
      <c r="BJ635" s="4"/>
      <c r="BK635" s="4"/>
      <c r="BL635" s="4"/>
      <c r="BM635" s="4"/>
      <c r="BN635" s="4"/>
      <c r="BO635" s="4"/>
      <c r="BP635" s="4"/>
      <c r="BQ635" s="4"/>
      <c r="BR635" s="4"/>
      <c r="BS635" s="4"/>
      <c r="BT635" s="4"/>
    </row>
    <row r="636" spans="1:72" s="72" customFormat="1" ht="15.75" hidden="1" customHeight="1">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s="5"/>
      <c r="AJ636" s="5"/>
      <c r="AK636" s="5"/>
      <c r="AL636" s="5"/>
      <c r="AM636" s="5"/>
      <c r="AN636" s="5"/>
      <c r="AO636" s="5"/>
      <c r="AP636" s="5"/>
      <c r="AQ636" s="5"/>
      <c r="AR636" s="5"/>
      <c r="AS636" s="5"/>
      <c r="AT636" s="5"/>
      <c r="AU636" s="5"/>
      <c r="AV636" s="5"/>
      <c r="AW636" s="5"/>
      <c r="AX636" s="5"/>
      <c r="AY636" s="5"/>
      <c r="AZ636" s="5"/>
      <c r="BA636" s="5"/>
      <c r="BB636" s="5"/>
      <c r="BC636" s="5"/>
      <c r="BD636" s="5"/>
      <c r="BE636" s="5"/>
      <c r="BF636" s="4"/>
      <c r="BG636" s="4"/>
      <c r="BH636" s="4"/>
      <c r="BI636" s="4"/>
      <c r="BJ636" s="4"/>
      <c r="BK636" s="4"/>
      <c r="BL636" s="4"/>
      <c r="BM636" s="4"/>
      <c r="BN636" s="4"/>
      <c r="BO636" s="4"/>
      <c r="BP636" s="4"/>
      <c r="BQ636" s="4"/>
      <c r="BR636" s="4"/>
      <c r="BS636" s="4"/>
      <c r="BT636" s="4"/>
    </row>
    <row r="637" spans="1:72" s="72" customFormat="1" ht="15.75" hidden="1">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s="5"/>
      <c r="AJ637" s="5"/>
      <c r="AK637" s="5"/>
      <c r="AL637" s="5"/>
      <c r="AM637" s="5"/>
      <c r="AN637" s="5"/>
      <c r="AO637" s="5"/>
      <c r="AP637" s="5"/>
      <c r="AQ637" s="5"/>
      <c r="AR637" s="5"/>
      <c r="AS637" s="5"/>
      <c r="AT637" s="5"/>
      <c r="AU637" s="5"/>
      <c r="AV637" s="5"/>
      <c r="AW637" s="5"/>
      <c r="AX637" s="5"/>
      <c r="AY637" s="5"/>
      <c r="AZ637" s="5"/>
      <c r="BA637" s="5"/>
      <c r="BB637" s="5"/>
      <c r="BC637" s="5"/>
      <c r="BD637" s="5"/>
      <c r="BE637" s="5"/>
      <c r="BF637" s="4"/>
      <c r="BG637" s="4"/>
      <c r="BH637" s="4"/>
      <c r="BI637" s="4"/>
      <c r="BJ637" s="4"/>
      <c r="BK637" s="4"/>
      <c r="BL637" s="4"/>
      <c r="BM637" s="4"/>
      <c r="BN637" s="4"/>
      <c r="BO637" s="4"/>
      <c r="BP637" s="4"/>
      <c r="BQ637" s="4"/>
      <c r="BR637" s="4"/>
      <c r="BS637" s="4"/>
      <c r="BT637" s="4"/>
    </row>
    <row r="638" spans="1:72" s="72" customFormat="1" ht="103.5" hidden="1" customHeight="1">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s="5"/>
      <c r="AJ638" s="5"/>
      <c r="AK638" s="5"/>
      <c r="AL638" s="5"/>
      <c r="AM638" s="5"/>
      <c r="AN638" s="5"/>
      <c r="AO638" s="5"/>
      <c r="AP638" s="5"/>
      <c r="AQ638" s="5"/>
      <c r="AR638" s="5"/>
      <c r="AS638" s="5"/>
      <c r="AT638" s="5"/>
      <c r="AU638" s="5"/>
      <c r="AV638" s="5"/>
      <c r="AW638" s="5"/>
      <c r="AX638" s="5"/>
      <c r="AY638" s="5"/>
      <c r="AZ638" s="5"/>
      <c r="BA638" s="5"/>
      <c r="BB638" s="5"/>
      <c r="BC638" s="5"/>
      <c r="BD638" s="5"/>
      <c r="BE638" s="5"/>
      <c r="BF638" s="4"/>
      <c r="BG638" s="4"/>
      <c r="BH638" s="4"/>
      <c r="BI638" s="4"/>
      <c r="BJ638" s="4"/>
      <c r="BK638" s="4"/>
      <c r="BL638" s="4"/>
      <c r="BM638" s="4"/>
      <c r="BN638" s="4"/>
      <c r="BO638" s="4"/>
      <c r="BP638" s="4"/>
      <c r="BQ638" s="4"/>
      <c r="BR638" s="4"/>
      <c r="BS638" s="4"/>
      <c r="BT638" s="4"/>
    </row>
    <row r="639" spans="1:72" s="72" customFormat="1" ht="15.75" hidden="1" customHeight="1">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s="5"/>
      <c r="AJ639" s="5"/>
      <c r="AK639" s="5"/>
      <c r="AL639" s="5"/>
      <c r="AM639" s="5"/>
      <c r="AN639" s="5"/>
      <c r="AO639" s="5"/>
      <c r="AP639" s="5"/>
      <c r="AQ639" s="5"/>
      <c r="AR639" s="5"/>
      <c r="AS639" s="5"/>
      <c r="AT639" s="5"/>
      <c r="AU639" s="5"/>
      <c r="AV639" s="5"/>
      <c r="AW639" s="5"/>
      <c r="AX639" s="5"/>
      <c r="AY639" s="5"/>
      <c r="AZ639" s="5"/>
      <c r="BA639" s="5"/>
      <c r="BB639" s="5"/>
      <c r="BC639" s="5"/>
      <c r="BD639" s="5"/>
      <c r="BE639" s="5"/>
      <c r="BF639" s="4"/>
      <c r="BG639" s="4"/>
      <c r="BH639" s="4"/>
      <c r="BI639" s="4"/>
      <c r="BJ639" s="4"/>
      <c r="BK639" s="4"/>
      <c r="BL639" s="4"/>
      <c r="BM639" s="4"/>
      <c r="BN639" s="4"/>
      <c r="BO639" s="4"/>
      <c r="BP639" s="4"/>
      <c r="BQ639" s="4"/>
      <c r="BR639" s="4"/>
      <c r="BS639" s="4"/>
      <c r="BT639" s="4"/>
    </row>
    <row r="640" spans="1:72" s="72" customFormat="1" ht="16.5" hidden="1" customHeight="1">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s="5"/>
      <c r="AJ640" s="5"/>
      <c r="AK640" s="5"/>
      <c r="AL640" s="5"/>
      <c r="AM640" s="5"/>
      <c r="AN640" s="5"/>
      <c r="AO640" s="5"/>
      <c r="AP640" s="5"/>
      <c r="AQ640" s="5"/>
      <c r="AR640" s="5"/>
      <c r="AS640" s="5"/>
      <c r="AT640" s="5"/>
      <c r="AU640" s="5"/>
      <c r="AV640" s="5"/>
      <c r="AW640" s="5"/>
      <c r="AX640" s="5"/>
      <c r="AY640" s="5"/>
      <c r="AZ640" s="5"/>
      <c r="BA640" s="5"/>
      <c r="BB640" s="5"/>
      <c r="BC640" s="5"/>
      <c r="BD640" s="5"/>
      <c r="BE640" s="5"/>
      <c r="BF640" s="4"/>
      <c r="BG640" s="4"/>
      <c r="BH640" s="4"/>
      <c r="BI640" s="4"/>
      <c r="BJ640" s="4"/>
      <c r="BK640" s="4"/>
      <c r="BL640" s="4"/>
      <c r="BM640" s="4"/>
      <c r="BN640" s="4"/>
      <c r="BO640" s="4"/>
      <c r="BP640" s="4"/>
      <c r="BQ640" s="4"/>
      <c r="BR640" s="4"/>
      <c r="BS640" s="4"/>
      <c r="BT640" s="4"/>
    </row>
    <row r="641" spans="1:72" s="72" customFormat="1" ht="15.75" hidden="1" customHeight="1">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s="5"/>
      <c r="AJ641" s="5"/>
      <c r="AK641" s="5"/>
      <c r="AL641" s="5"/>
      <c r="AM641" s="5"/>
      <c r="AN641" s="5"/>
      <c r="AO641" s="5"/>
      <c r="AP641" s="5"/>
      <c r="AQ641" s="5"/>
      <c r="AR641" s="5"/>
      <c r="AS641" s="5"/>
      <c r="AT641" s="5"/>
      <c r="AU641" s="5"/>
      <c r="AV641" s="5"/>
      <c r="AW641" s="5"/>
      <c r="AX641" s="5"/>
      <c r="AY641" s="5"/>
      <c r="AZ641" s="5"/>
      <c r="BA641" s="5"/>
      <c r="BB641" s="5"/>
      <c r="BC641" s="5"/>
      <c r="BD641" s="5"/>
      <c r="BE641" s="5"/>
      <c r="BF641" s="4"/>
      <c r="BG641" s="4"/>
      <c r="BH641" s="4"/>
      <c r="BI641" s="4"/>
      <c r="BJ641" s="4"/>
      <c r="BK641" s="4"/>
      <c r="BL641" s="4"/>
      <c r="BM641" s="4"/>
      <c r="BN641" s="4"/>
      <c r="BO641" s="4"/>
      <c r="BP641" s="4"/>
      <c r="BQ641" s="4"/>
      <c r="BR641" s="4"/>
      <c r="BS641" s="4"/>
      <c r="BT641" s="4"/>
    </row>
    <row r="642" spans="1:72" s="72" customFormat="1" ht="15.75" hidden="1" customHeight="1">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s="5"/>
      <c r="AJ642" s="5"/>
      <c r="AK642" s="5"/>
      <c r="AL642" s="5"/>
      <c r="AM642" s="5"/>
      <c r="AN642" s="5"/>
      <c r="AO642" s="5"/>
      <c r="AP642" s="5"/>
      <c r="AQ642" s="5"/>
      <c r="AR642" s="5"/>
      <c r="AS642" s="5"/>
      <c r="AT642" s="5"/>
      <c r="AU642" s="5"/>
      <c r="AV642" s="5"/>
      <c r="AW642" s="5"/>
      <c r="AX642" s="5"/>
      <c r="AY642" s="5"/>
      <c r="AZ642" s="5"/>
      <c r="BA642" s="5"/>
      <c r="BB642" s="5"/>
      <c r="BC642" s="5"/>
      <c r="BD642" s="5"/>
      <c r="BE642" s="5"/>
      <c r="BF642" s="4"/>
      <c r="BG642" s="4"/>
      <c r="BH642" s="4"/>
      <c r="BI642" s="4"/>
      <c r="BJ642" s="4"/>
      <c r="BK642" s="4"/>
      <c r="BL642" s="4"/>
      <c r="BM642" s="4"/>
      <c r="BN642" s="4"/>
      <c r="BO642" s="4"/>
      <c r="BP642" s="4"/>
      <c r="BQ642" s="4"/>
      <c r="BR642" s="4"/>
      <c r="BS642" s="4"/>
      <c r="BT642" s="4"/>
    </row>
    <row r="643" spans="1:72" s="72" customFormat="1" ht="15.75" hidden="1" customHeight="1">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s="5"/>
      <c r="AJ643" s="5"/>
      <c r="AK643" s="5"/>
      <c r="AL643" s="5"/>
      <c r="AM643" s="5"/>
      <c r="AN643" s="5"/>
      <c r="AO643" s="5"/>
      <c r="AP643" s="5"/>
      <c r="AQ643" s="5"/>
      <c r="AR643" s="5"/>
      <c r="AS643" s="5"/>
      <c r="AT643" s="5"/>
      <c r="AU643" s="5"/>
      <c r="AV643" s="5"/>
      <c r="AW643" s="5"/>
      <c r="AX643" s="5"/>
      <c r="AY643" s="5"/>
      <c r="AZ643" s="5"/>
      <c r="BA643" s="5"/>
      <c r="BB643" s="5"/>
      <c r="BC643" s="5"/>
      <c r="BD643" s="5"/>
      <c r="BE643" s="5"/>
      <c r="BF643" s="4"/>
      <c r="BG643" s="4"/>
      <c r="BH643" s="4"/>
      <c r="BI643" s="4"/>
      <c r="BJ643" s="4"/>
      <c r="BK643" s="4"/>
      <c r="BL643" s="4"/>
      <c r="BM643" s="4"/>
      <c r="BN643" s="4"/>
      <c r="BO643" s="4"/>
      <c r="BP643" s="4"/>
      <c r="BQ643" s="4"/>
      <c r="BR643" s="4"/>
      <c r="BS643" s="4"/>
      <c r="BT643" s="4"/>
    </row>
    <row r="644" spans="1:72" s="72" customFormat="1" ht="16.5" hidden="1" customHeight="1">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s="5"/>
      <c r="AJ644" s="5"/>
      <c r="AK644" s="5"/>
      <c r="AL644" s="5"/>
      <c r="AM644" s="5"/>
      <c r="AN644" s="5"/>
      <c r="AO644" s="5"/>
      <c r="AP644" s="5"/>
      <c r="AQ644" s="5"/>
      <c r="AR644" s="5"/>
      <c r="AS644" s="5"/>
      <c r="AT644" s="5"/>
      <c r="AU644" s="5"/>
      <c r="AV644" s="5"/>
      <c r="AW644" s="5"/>
      <c r="AX644" s="5"/>
      <c r="AY644" s="5"/>
      <c r="AZ644" s="5"/>
      <c r="BA644" s="5"/>
      <c r="BB644" s="5"/>
      <c r="BC644" s="5"/>
      <c r="BD644" s="5"/>
      <c r="BE644" s="5"/>
      <c r="BF644" s="4"/>
      <c r="BG644" s="4"/>
      <c r="BH644" s="4"/>
      <c r="BI644" s="4"/>
      <c r="BJ644" s="4"/>
      <c r="BK644" s="4"/>
      <c r="BL644" s="4"/>
      <c r="BM644" s="4"/>
      <c r="BN644" s="4"/>
      <c r="BO644" s="4"/>
      <c r="BP644" s="4"/>
      <c r="BQ644" s="4"/>
      <c r="BR644" s="4"/>
      <c r="BS644" s="4"/>
      <c r="BT644" s="4"/>
    </row>
    <row r="645" spans="1:72" s="72" customFormat="1" ht="16.5" hidden="1" customHeight="1">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s="5"/>
      <c r="AJ645" s="5"/>
      <c r="AK645" s="5"/>
      <c r="AL645" s="5"/>
      <c r="AM645" s="5"/>
      <c r="AN645" s="5"/>
      <c r="AO645" s="5"/>
      <c r="AP645" s="5"/>
      <c r="AQ645" s="5"/>
      <c r="AR645" s="5"/>
      <c r="AS645" s="5"/>
      <c r="AT645" s="5"/>
      <c r="AU645" s="5"/>
      <c r="AV645" s="5"/>
      <c r="AW645" s="5"/>
      <c r="AX645" s="5"/>
      <c r="AY645" s="5"/>
      <c r="AZ645" s="5"/>
      <c r="BA645" s="5"/>
      <c r="BB645" s="5"/>
      <c r="BC645" s="5"/>
      <c r="BD645" s="5"/>
      <c r="BE645" s="5"/>
      <c r="BF645" s="4"/>
      <c r="BG645" s="4"/>
      <c r="BH645" s="4"/>
      <c r="BI645" s="4"/>
      <c r="BJ645" s="4"/>
      <c r="BK645" s="4"/>
      <c r="BL645" s="4"/>
      <c r="BM645" s="4"/>
      <c r="BN645" s="4"/>
      <c r="BO645" s="4"/>
      <c r="BP645" s="4"/>
      <c r="BQ645" s="4"/>
      <c r="BR645" s="4"/>
      <c r="BS645" s="4"/>
      <c r="BT645" s="4"/>
    </row>
    <row r="646" spans="1:72" s="72" customFormat="1" ht="25.5" hidden="1" customHeight="1">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s="5"/>
      <c r="AJ646" s="5"/>
      <c r="AK646" s="5"/>
      <c r="AL646" s="5"/>
      <c r="AM646" s="5"/>
      <c r="AN646" s="5"/>
      <c r="AO646" s="5"/>
      <c r="AP646" s="5"/>
      <c r="AQ646" s="5"/>
      <c r="AR646" s="5"/>
      <c r="AS646" s="5"/>
      <c r="AT646" s="5"/>
      <c r="AU646" s="5"/>
      <c r="AV646" s="5"/>
      <c r="AW646" s="5"/>
      <c r="AX646" s="5"/>
      <c r="AY646" s="5"/>
      <c r="AZ646" s="5"/>
      <c r="BA646" s="5"/>
      <c r="BB646" s="5"/>
      <c r="BC646" s="5"/>
      <c r="BD646" s="5"/>
      <c r="BE646" s="5"/>
      <c r="BF646" s="4"/>
      <c r="BG646" s="4"/>
      <c r="BH646" s="4"/>
      <c r="BI646" s="4"/>
      <c r="BJ646" s="4"/>
      <c r="BK646" s="4"/>
      <c r="BL646" s="4"/>
      <c r="BM646" s="4"/>
      <c r="BN646" s="4"/>
      <c r="BO646" s="4"/>
      <c r="BP646" s="4"/>
      <c r="BQ646" s="4"/>
      <c r="BR646" s="4"/>
      <c r="BS646" s="4"/>
      <c r="BT646" s="4"/>
    </row>
    <row r="647" spans="1:72" s="72" customFormat="1" ht="103.5" hidden="1" customHeight="1">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s="5"/>
      <c r="AJ647" s="5"/>
      <c r="AK647" s="5"/>
      <c r="AL647" s="5"/>
      <c r="AM647" s="5"/>
      <c r="AN647" s="5"/>
      <c r="AO647" s="5"/>
      <c r="AP647" s="5"/>
      <c r="AQ647" s="5"/>
      <c r="AR647" s="5"/>
      <c r="AS647" s="5"/>
      <c r="AT647" s="5"/>
      <c r="AU647" s="5"/>
      <c r="AV647" s="5"/>
      <c r="AW647" s="5"/>
      <c r="AX647" s="5"/>
      <c r="AY647" s="5"/>
      <c r="AZ647" s="5"/>
      <c r="BA647" s="5"/>
      <c r="BB647" s="5"/>
      <c r="BC647" s="5"/>
      <c r="BD647" s="5"/>
      <c r="BE647" s="5"/>
      <c r="BF647" s="4"/>
      <c r="BG647" s="4"/>
      <c r="BH647" s="4"/>
      <c r="BI647" s="4"/>
      <c r="BJ647" s="4"/>
      <c r="BK647" s="4"/>
      <c r="BL647" s="4"/>
      <c r="BM647" s="4"/>
      <c r="BN647" s="4"/>
      <c r="BO647" s="4"/>
      <c r="BP647" s="4"/>
      <c r="BQ647" s="4"/>
      <c r="BR647" s="4"/>
      <c r="BS647" s="4"/>
      <c r="BT647" s="4"/>
    </row>
    <row r="648" spans="1:72" s="72" customFormat="1" ht="25.5" hidden="1" customHeight="1">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s="5"/>
      <c r="AJ648" s="5"/>
      <c r="AK648" s="5"/>
      <c r="AL648" s="5"/>
      <c r="AM648" s="5"/>
      <c r="AN648" s="5"/>
      <c r="AO648" s="5"/>
      <c r="AP648" s="5"/>
      <c r="AQ648" s="5"/>
      <c r="AR648" s="5"/>
      <c r="AS648" s="5"/>
      <c r="AT648" s="5"/>
      <c r="AU648" s="5"/>
      <c r="AV648" s="5"/>
      <c r="AW648" s="5"/>
      <c r="AX648" s="5"/>
      <c r="AY648" s="5"/>
      <c r="AZ648" s="5"/>
      <c r="BA648" s="5"/>
      <c r="BB648" s="5"/>
      <c r="BC648" s="5"/>
      <c r="BD648" s="5"/>
      <c r="BE648" s="5"/>
      <c r="BF648" s="4"/>
      <c r="BG648" s="4"/>
      <c r="BH648" s="4"/>
      <c r="BI648" s="4"/>
      <c r="BJ648" s="4"/>
      <c r="BK648" s="4"/>
      <c r="BL648" s="4"/>
      <c r="BM648" s="4"/>
      <c r="BN648" s="4"/>
      <c r="BO648" s="4"/>
      <c r="BP648" s="4"/>
      <c r="BQ648" s="4"/>
      <c r="BR648" s="4"/>
      <c r="BS648" s="4"/>
      <c r="BT648" s="4"/>
    </row>
    <row r="649" spans="1:72" s="72" customFormat="1" ht="26.25" hidden="1" customHeight="1">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s="5"/>
      <c r="AJ649" s="5"/>
      <c r="AK649" s="5"/>
      <c r="AL649" s="5"/>
      <c r="AM649" s="5"/>
      <c r="AN649" s="5"/>
      <c r="AO649" s="5"/>
      <c r="AP649" s="5"/>
      <c r="AQ649" s="5"/>
      <c r="AR649" s="5"/>
      <c r="AS649" s="5"/>
      <c r="AT649" s="5"/>
      <c r="AU649" s="5"/>
      <c r="AV649" s="5"/>
      <c r="AW649" s="5"/>
      <c r="AX649" s="5"/>
      <c r="AY649" s="5"/>
      <c r="AZ649" s="5"/>
      <c r="BA649" s="5"/>
      <c r="BB649" s="5"/>
      <c r="BC649" s="5"/>
      <c r="BD649" s="5"/>
      <c r="BE649" s="5"/>
      <c r="BF649" s="4"/>
      <c r="BG649" s="4"/>
      <c r="BH649" s="4"/>
      <c r="BI649" s="4"/>
      <c r="BJ649" s="4"/>
      <c r="BK649" s="4"/>
      <c r="BL649" s="4"/>
      <c r="BM649" s="4"/>
      <c r="BN649" s="4"/>
      <c r="BO649" s="4"/>
      <c r="BP649" s="4"/>
      <c r="BQ649" s="4"/>
      <c r="BR649" s="4"/>
      <c r="BS649" s="4"/>
      <c r="BT649" s="4"/>
    </row>
    <row r="650" spans="1:72" s="72" customFormat="1" ht="15.75" hidden="1">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s="5"/>
      <c r="AJ650" s="5"/>
      <c r="AK650" s="5"/>
      <c r="AL650" s="5"/>
      <c r="AM650" s="5"/>
      <c r="AN650" s="5"/>
      <c r="AO650" s="5"/>
      <c r="AP650" s="5"/>
      <c r="AQ650" s="5"/>
      <c r="AR650" s="5"/>
      <c r="AS650" s="5"/>
      <c r="AT650" s="5"/>
      <c r="AU650" s="5"/>
      <c r="AV650" s="5"/>
      <c r="AW650" s="5"/>
      <c r="AX650" s="5"/>
      <c r="AY650" s="5"/>
      <c r="AZ650" s="5"/>
      <c r="BA650" s="5"/>
      <c r="BB650" s="5"/>
      <c r="BC650" s="5"/>
      <c r="BD650" s="5"/>
      <c r="BE650" s="5"/>
      <c r="BF650" s="4"/>
      <c r="BG650" s="4"/>
      <c r="BH650" s="4"/>
      <c r="BI650" s="4"/>
      <c r="BJ650" s="4"/>
      <c r="BK650" s="4"/>
      <c r="BL650" s="4"/>
      <c r="BM650" s="4"/>
      <c r="BN650" s="4"/>
      <c r="BO650" s="4"/>
      <c r="BP650" s="4"/>
      <c r="BQ650" s="4"/>
      <c r="BR650" s="4"/>
      <c r="BS650" s="4"/>
      <c r="BT650" s="4"/>
    </row>
    <row r="651" spans="1:72" s="72" customFormat="1" ht="15.75" hidden="1" customHeight="1">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s="5"/>
      <c r="AJ651" s="5"/>
      <c r="AK651" s="5"/>
      <c r="AL651" s="5"/>
      <c r="AM651" s="5"/>
      <c r="AN651" s="5"/>
      <c r="AO651" s="5"/>
      <c r="AP651" s="5"/>
      <c r="AQ651" s="5"/>
      <c r="AR651" s="5"/>
      <c r="AS651" s="5"/>
      <c r="AT651" s="5"/>
      <c r="AU651" s="5"/>
      <c r="AV651" s="5"/>
      <c r="AW651" s="5"/>
      <c r="AX651" s="5"/>
      <c r="AY651" s="5"/>
      <c r="AZ651" s="5"/>
      <c r="BA651" s="5"/>
      <c r="BB651" s="5"/>
      <c r="BC651" s="5"/>
      <c r="BD651" s="5"/>
      <c r="BE651" s="5"/>
      <c r="BF651" s="4"/>
      <c r="BG651" s="4"/>
      <c r="BH651" s="4"/>
      <c r="BI651" s="4"/>
      <c r="BJ651" s="4"/>
      <c r="BK651" s="4"/>
      <c r="BL651" s="4"/>
      <c r="BM651" s="4"/>
      <c r="BN651" s="4"/>
      <c r="BO651" s="4"/>
      <c r="BP651" s="4"/>
      <c r="BQ651" s="4"/>
      <c r="BR651" s="4"/>
      <c r="BS651" s="4"/>
      <c r="BT651" s="4"/>
    </row>
    <row r="652" spans="1:72" s="72" customFormat="1" ht="16.5" hidden="1" customHeight="1">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s="5"/>
      <c r="AJ652" s="5"/>
      <c r="AK652" s="5"/>
      <c r="AL652" s="5"/>
      <c r="AM652" s="5"/>
      <c r="AN652" s="5"/>
      <c r="AO652" s="5"/>
      <c r="AP652" s="5"/>
      <c r="AQ652" s="5"/>
      <c r="AR652" s="5"/>
      <c r="AS652" s="5"/>
      <c r="AT652" s="5"/>
      <c r="AU652" s="5"/>
      <c r="AV652" s="5"/>
      <c r="AW652" s="5"/>
      <c r="AX652" s="5"/>
      <c r="AY652" s="5"/>
      <c r="AZ652" s="5"/>
      <c r="BA652" s="5"/>
      <c r="BB652" s="5"/>
      <c r="BC652" s="5"/>
      <c r="BD652" s="5"/>
      <c r="BE652" s="5"/>
      <c r="BF652" s="4"/>
      <c r="BG652" s="4"/>
      <c r="BH652" s="4"/>
      <c r="BI652" s="4"/>
      <c r="BJ652" s="4"/>
      <c r="BK652" s="4"/>
      <c r="BL652" s="4"/>
      <c r="BM652" s="4"/>
      <c r="BN652" s="4"/>
      <c r="BO652" s="4"/>
      <c r="BP652" s="4"/>
      <c r="BQ652" s="4"/>
      <c r="BR652" s="4"/>
      <c r="BS652" s="4"/>
      <c r="BT652" s="4"/>
    </row>
    <row r="653" spans="1:72" s="72" customFormat="1" ht="15.75" hidden="1" customHeight="1">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s="5"/>
      <c r="AJ653" s="5"/>
      <c r="AK653" s="5"/>
      <c r="AL653" s="5"/>
      <c r="AM653" s="5"/>
      <c r="AN653" s="5"/>
      <c r="AO653" s="5"/>
      <c r="AP653" s="5"/>
      <c r="AQ653" s="5"/>
      <c r="AR653" s="5"/>
      <c r="AS653" s="5"/>
      <c r="AT653" s="5"/>
      <c r="AU653" s="5"/>
      <c r="AV653" s="5"/>
      <c r="AW653" s="5"/>
      <c r="AX653" s="5"/>
      <c r="AY653" s="5"/>
      <c r="AZ653" s="5"/>
      <c r="BA653" s="5"/>
      <c r="BB653" s="5"/>
      <c r="BC653" s="5"/>
      <c r="BD653" s="5"/>
      <c r="BE653" s="5"/>
      <c r="BF653" s="4"/>
      <c r="BG653" s="4"/>
      <c r="BH653" s="4"/>
      <c r="BI653" s="4"/>
      <c r="BJ653" s="4"/>
      <c r="BK653" s="4"/>
      <c r="BL653" s="4"/>
      <c r="BM653" s="4"/>
      <c r="BN653" s="4"/>
      <c r="BO653" s="4"/>
      <c r="BP653" s="4"/>
      <c r="BQ653" s="4"/>
      <c r="BR653" s="4"/>
      <c r="BS653" s="4"/>
      <c r="BT653" s="4"/>
    </row>
    <row r="654" spans="1:72" s="72" customFormat="1" ht="15.75" hidden="1" customHeight="1">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s="5"/>
      <c r="AJ654" s="5"/>
      <c r="AK654" s="5"/>
      <c r="AL654" s="5"/>
      <c r="AM654" s="5"/>
      <c r="AN654" s="5"/>
      <c r="AO654" s="5"/>
      <c r="AP654" s="5"/>
      <c r="AQ654" s="5"/>
      <c r="AR654" s="5"/>
      <c r="AS654" s="5"/>
      <c r="AT654" s="5"/>
      <c r="AU654" s="5"/>
      <c r="AV654" s="5"/>
      <c r="AW654" s="5"/>
      <c r="AX654" s="5"/>
      <c r="AY654" s="5"/>
      <c r="AZ654" s="5"/>
      <c r="BA654" s="5"/>
      <c r="BB654" s="5"/>
      <c r="BC654" s="5"/>
      <c r="BD654" s="5"/>
      <c r="BE654" s="5"/>
      <c r="BF654" s="4"/>
      <c r="BG654" s="4"/>
      <c r="BH654" s="4"/>
      <c r="BI654" s="4"/>
      <c r="BJ654" s="4"/>
      <c r="BK654" s="4"/>
      <c r="BL654" s="4"/>
      <c r="BM654" s="4"/>
      <c r="BN654" s="4"/>
      <c r="BO654" s="4"/>
      <c r="BP654" s="4"/>
      <c r="BQ654" s="4"/>
      <c r="BR654" s="4"/>
      <c r="BS654" s="4"/>
      <c r="BT654" s="4"/>
    </row>
    <row r="655" spans="1:72" s="72" customFormat="1" ht="15.75" hidden="1" customHeight="1">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s="5"/>
      <c r="AJ655" s="5"/>
      <c r="AK655" s="5"/>
      <c r="AL655" s="5"/>
      <c r="AM655" s="5"/>
      <c r="AN655" s="5"/>
      <c r="AO655" s="5"/>
      <c r="AP655" s="5"/>
      <c r="AQ655" s="5"/>
      <c r="AR655" s="5"/>
      <c r="AS655" s="5"/>
      <c r="AT655" s="5"/>
      <c r="AU655" s="5"/>
      <c r="AV655" s="5"/>
      <c r="AW655" s="5"/>
      <c r="AX655" s="5"/>
      <c r="AY655" s="5"/>
      <c r="AZ655" s="5"/>
      <c r="BA655" s="5"/>
      <c r="BB655" s="5"/>
      <c r="BC655" s="5"/>
      <c r="BD655" s="5"/>
      <c r="BE655" s="5"/>
      <c r="BF655" s="4"/>
      <c r="BG655" s="4"/>
      <c r="BH655" s="4"/>
      <c r="BI655" s="4"/>
      <c r="BJ655" s="4"/>
      <c r="BK655" s="4"/>
      <c r="BL655" s="4"/>
      <c r="BM655" s="4"/>
      <c r="BN655" s="4"/>
      <c r="BO655" s="4"/>
      <c r="BP655" s="4"/>
      <c r="BQ655" s="4"/>
      <c r="BR655" s="4"/>
      <c r="BS655" s="4"/>
      <c r="BT655" s="4"/>
    </row>
    <row r="656" spans="1:72" s="72" customFormat="1" ht="16.5" hidden="1" customHeight="1">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s="5"/>
      <c r="AJ656" s="5"/>
      <c r="AK656" s="5"/>
      <c r="AL656" s="5"/>
      <c r="AM656" s="5"/>
      <c r="AN656" s="5"/>
      <c r="AO656" s="5"/>
      <c r="AP656" s="5"/>
      <c r="AQ656" s="5"/>
      <c r="AR656" s="5"/>
      <c r="AS656" s="5"/>
      <c r="AT656" s="5"/>
      <c r="AU656" s="5"/>
      <c r="AV656" s="5"/>
      <c r="AW656" s="5"/>
      <c r="AX656" s="5"/>
      <c r="AY656" s="5"/>
      <c r="AZ656" s="5"/>
      <c r="BA656" s="5"/>
      <c r="BB656" s="5"/>
      <c r="BC656" s="5"/>
      <c r="BD656" s="5"/>
      <c r="BE656" s="5"/>
      <c r="BF656" s="4"/>
      <c r="BG656" s="4"/>
      <c r="BH656" s="4"/>
      <c r="BI656" s="4"/>
      <c r="BJ656" s="4"/>
      <c r="BK656" s="4"/>
      <c r="BL656" s="4"/>
      <c r="BM656" s="4"/>
      <c r="BN656" s="4"/>
      <c r="BO656" s="4"/>
      <c r="BP656" s="4"/>
      <c r="BQ656" s="4"/>
      <c r="BR656" s="4"/>
      <c r="BS656" s="4"/>
      <c r="BT656" s="4"/>
    </row>
    <row r="657" spans="1:72" s="72" customFormat="1" ht="16.5" hidden="1" customHeight="1">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s="5"/>
      <c r="AJ657" s="5"/>
      <c r="AK657" s="5"/>
      <c r="AL657" s="5"/>
      <c r="AM657" s="5"/>
      <c r="AN657" s="5"/>
      <c r="AO657" s="5"/>
      <c r="AP657" s="5"/>
      <c r="AQ657" s="5"/>
      <c r="AR657" s="5"/>
      <c r="AS657" s="5"/>
      <c r="AT657" s="5"/>
      <c r="AU657" s="5"/>
      <c r="AV657" s="5"/>
      <c r="AW657" s="5"/>
      <c r="AX657" s="5"/>
      <c r="AY657" s="5"/>
      <c r="AZ657" s="5"/>
      <c r="BA657" s="5"/>
      <c r="BB657" s="5"/>
      <c r="BC657" s="5"/>
      <c r="BD657" s="5"/>
      <c r="BE657" s="5"/>
      <c r="BF657" s="4"/>
      <c r="BG657" s="4"/>
      <c r="BH657" s="4"/>
      <c r="BI657" s="4"/>
      <c r="BJ657" s="4"/>
      <c r="BK657" s="4"/>
      <c r="BL657" s="4"/>
      <c r="BM657" s="4"/>
      <c r="BN657" s="4"/>
      <c r="BO657" s="4"/>
      <c r="BP657" s="4"/>
      <c r="BQ657" s="4"/>
      <c r="BR657" s="4"/>
      <c r="BS657" s="4"/>
      <c r="BT657" s="4"/>
    </row>
    <row r="658" spans="1:72" s="72" customFormat="1" ht="25.5" hidden="1" customHeight="1">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s="5"/>
      <c r="AJ658" s="5"/>
      <c r="AK658" s="5"/>
      <c r="AL658" s="5"/>
      <c r="AM658" s="5"/>
      <c r="AN658" s="5"/>
      <c r="AO658" s="5"/>
      <c r="AP658" s="5"/>
      <c r="AQ658" s="5"/>
      <c r="AR658" s="5"/>
      <c r="AS658" s="5"/>
      <c r="AT658" s="5"/>
      <c r="AU658" s="5"/>
      <c r="AV658" s="5"/>
      <c r="AW658" s="5"/>
      <c r="AX658" s="5"/>
      <c r="AY658" s="5"/>
      <c r="AZ658" s="5"/>
      <c r="BA658" s="5"/>
      <c r="BB658" s="5"/>
      <c r="BC658" s="5"/>
      <c r="BD658" s="5"/>
      <c r="BE658" s="5"/>
      <c r="BF658" s="4"/>
      <c r="BG658" s="4"/>
      <c r="BH658" s="4"/>
      <c r="BI658" s="4"/>
      <c r="BJ658" s="4"/>
      <c r="BK658" s="4"/>
      <c r="BL658" s="4"/>
      <c r="BM658" s="4"/>
      <c r="BN658" s="4"/>
      <c r="BO658" s="4"/>
      <c r="BP658" s="4"/>
      <c r="BQ658" s="4"/>
      <c r="BR658" s="4"/>
      <c r="BS658" s="4"/>
      <c r="BT658" s="4"/>
    </row>
    <row r="659" spans="1:72" s="72" customFormat="1" ht="103.5" hidden="1" customHeight="1">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s="5"/>
      <c r="AJ659" s="5"/>
      <c r="AK659" s="5"/>
      <c r="AL659" s="5"/>
      <c r="AM659" s="5"/>
      <c r="AN659" s="5"/>
      <c r="AO659" s="5"/>
      <c r="AP659" s="5"/>
      <c r="AQ659" s="5"/>
      <c r="AR659" s="5"/>
      <c r="AS659" s="5"/>
      <c r="AT659" s="5"/>
      <c r="AU659" s="5"/>
      <c r="AV659" s="5"/>
      <c r="AW659" s="5"/>
      <c r="AX659" s="5"/>
      <c r="AY659" s="5"/>
      <c r="AZ659" s="5"/>
      <c r="BA659" s="5"/>
      <c r="BB659" s="5"/>
      <c r="BC659" s="5"/>
      <c r="BD659" s="5"/>
      <c r="BE659" s="5"/>
      <c r="BF659" s="4"/>
      <c r="BG659" s="4"/>
      <c r="BH659" s="4"/>
      <c r="BI659" s="4"/>
      <c r="BJ659" s="4"/>
      <c r="BK659" s="4"/>
      <c r="BL659" s="4"/>
      <c r="BM659" s="4"/>
      <c r="BN659" s="4"/>
      <c r="BO659" s="4"/>
      <c r="BP659" s="4"/>
      <c r="BQ659" s="4"/>
      <c r="BR659" s="4"/>
      <c r="BS659" s="4"/>
      <c r="BT659" s="4"/>
    </row>
    <row r="660" spans="1:72" s="72" customFormat="1" ht="103.5" hidden="1" customHeight="1">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s="5"/>
      <c r="AJ660" s="5"/>
      <c r="AK660" s="5"/>
      <c r="AL660" s="5"/>
      <c r="AM660" s="5"/>
      <c r="AN660" s="5"/>
      <c r="AO660" s="5"/>
      <c r="AP660" s="5"/>
      <c r="AQ660" s="5"/>
      <c r="AR660" s="5"/>
      <c r="AS660" s="5"/>
      <c r="AT660" s="5"/>
      <c r="AU660" s="5"/>
      <c r="AV660" s="5"/>
      <c r="AW660" s="5"/>
      <c r="AX660" s="5"/>
      <c r="AY660" s="5"/>
      <c r="AZ660" s="5"/>
      <c r="BA660" s="5"/>
      <c r="BB660" s="5"/>
      <c r="BC660" s="5"/>
      <c r="BD660" s="5"/>
      <c r="BE660" s="5"/>
      <c r="BF660" s="4"/>
      <c r="BG660" s="4"/>
      <c r="BH660" s="4"/>
      <c r="BI660" s="4"/>
      <c r="BJ660" s="4"/>
      <c r="BK660" s="4"/>
      <c r="BL660" s="4"/>
      <c r="BM660" s="4"/>
      <c r="BN660" s="4"/>
      <c r="BO660" s="4"/>
      <c r="BP660" s="4"/>
      <c r="BQ660" s="4"/>
      <c r="BR660" s="4"/>
      <c r="BS660" s="4"/>
      <c r="BT660" s="4"/>
    </row>
    <row r="661" spans="1:72" s="72" customFormat="1" ht="26.25" hidden="1" customHeight="1">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s="5"/>
      <c r="AJ661" s="5"/>
      <c r="AK661" s="5"/>
      <c r="AL661" s="5"/>
      <c r="AM661" s="5"/>
      <c r="AN661" s="5"/>
      <c r="AO661" s="5"/>
      <c r="AP661" s="5"/>
      <c r="AQ661" s="5"/>
      <c r="AR661" s="5"/>
      <c r="AS661" s="5"/>
      <c r="AT661" s="5"/>
      <c r="AU661" s="5"/>
      <c r="AV661" s="5"/>
      <c r="AW661" s="5"/>
      <c r="AX661" s="5"/>
      <c r="AY661" s="5"/>
      <c r="AZ661" s="5"/>
      <c r="BA661" s="5"/>
      <c r="BB661" s="5"/>
      <c r="BC661" s="5"/>
      <c r="BD661" s="5"/>
      <c r="BE661" s="5"/>
      <c r="BF661" s="4"/>
      <c r="BG661" s="4"/>
      <c r="BH661" s="4"/>
      <c r="BI661" s="4"/>
      <c r="BJ661" s="4"/>
      <c r="BK661" s="4"/>
      <c r="BL661" s="4"/>
      <c r="BM661" s="4"/>
      <c r="BN661" s="4"/>
      <c r="BO661" s="4"/>
      <c r="BP661" s="4"/>
      <c r="BQ661" s="4"/>
      <c r="BR661" s="4"/>
      <c r="BS661" s="4"/>
      <c r="BT661" s="4"/>
    </row>
    <row r="662" spans="1:72" s="72" customFormat="1" ht="15.75" hidden="1" customHeight="1">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s="5"/>
      <c r="AJ662" s="5"/>
      <c r="AK662" s="5"/>
      <c r="AL662" s="5"/>
      <c r="AM662" s="5"/>
      <c r="AN662" s="5"/>
      <c r="AO662" s="5"/>
      <c r="AP662" s="5"/>
      <c r="AQ662" s="5"/>
      <c r="AR662" s="5"/>
      <c r="AS662" s="5"/>
      <c r="AT662" s="5"/>
      <c r="AU662" s="5"/>
      <c r="AV662" s="5"/>
      <c r="AW662" s="5"/>
      <c r="AX662" s="5"/>
      <c r="AY662" s="5"/>
      <c r="AZ662" s="5"/>
      <c r="BA662" s="5"/>
      <c r="BB662" s="5"/>
      <c r="BC662" s="5"/>
      <c r="BD662" s="5"/>
      <c r="BE662" s="5"/>
      <c r="BF662" s="4"/>
      <c r="BG662" s="4"/>
      <c r="BH662" s="4"/>
      <c r="BI662" s="4"/>
      <c r="BJ662" s="4"/>
      <c r="BK662" s="4"/>
      <c r="BL662" s="4"/>
      <c r="BM662" s="4"/>
      <c r="BN662" s="4"/>
      <c r="BO662" s="4"/>
      <c r="BP662" s="4"/>
      <c r="BQ662" s="4"/>
      <c r="BR662" s="4"/>
      <c r="BS662" s="4"/>
      <c r="BT662" s="4"/>
    </row>
    <row r="663" spans="1:72" s="72" customFormat="1" ht="15.75" hidden="1" customHeight="1">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s="5"/>
      <c r="AJ663" s="5"/>
      <c r="AK663" s="5"/>
      <c r="AL663" s="5"/>
      <c r="AM663" s="5"/>
      <c r="AN663" s="5"/>
      <c r="AO663" s="5"/>
      <c r="AP663" s="5"/>
      <c r="AQ663" s="5"/>
      <c r="AR663" s="5"/>
      <c r="AS663" s="5"/>
      <c r="AT663" s="5"/>
      <c r="AU663" s="5"/>
      <c r="AV663" s="5"/>
      <c r="AW663" s="5"/>
      <c r="AX663" s="5"/>
      <c r="AY663" s="5"/>
      <c r="AZ663" s="5"/>
      <c r="BA663" s="5"/>
      <c r="BB663" s="5"/>
      <c r="BC663" s="5"/>
      <c r="BD663" s="5"/>
      <c r="BE663" s="5"/>
      <c r="BF663" s="4"/>
      <c r="BG663" s="4"/>
      <c r="BH663" s="4"/>
      <c r="BI663" s="4"/>
      <c r="BJ663" s="4"/>
      <c r="BK663" s="4"/>
      <c r="BL663" s="4"/>
      <c r="BM663" s="4"/>
      <c r="BN663" s="4"/>
      <c r="BO663" s="4"/>
      <c r="BP663" s="4"/>
      <c r="BQ663" s="4"/>
      <c r="BR663" s="4"/>
      <c r="BS663" s="4"/>
      <c r="BT663" s="4"/>
    </row>
    <row r="664" spans="1:72" s="72" customFormat="1" ht="26.25" hidden="1" customHeight="1">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s="5"/>
      <c r="AJ664" s="5"/>
      <c r="AK664" s="5"/>
      <c r="AL664" s="5"/>
      <c r="AM664" s="5"/>
      <c r="AN664" s="5"/>
      <c r="AO664" s="5"/>
      <c r="AP664" s="5"/>
      <c r="AQ664" s="5"/>
      <c r="AR664" s="5"/>
      <c r="AS664" s="5"/>
      <c r="AT664" s="5"/>
      <c r="AU664" s="5"/>
      <c r="AV664" s="5"/>
      <c r="AW664" s="5"/>
      <c r="AX664" s="5"/>
      <c r="AY664" s="5"/>
      <c r="AZ664" s="5"/>
      <c r="BA664" s="5"/>
      <c r="BB664" s="5"/>
      <c r="BC664" s="5"/>
      <c r="BD664" s="5"/>
      <c r="BE664" s="5"/>
      <c r="BF664" s="4"/>
      <c r="BG664" s="4"/>
      <c r="BH664" s="4"/>
      <c r="BI664" s="4"/>
      <c r="BJ664" s="4"/>
      <c r="BK664" s="4"/>
      <c r="BL664" s="4"/>
      <c r="BM664" s="4"/>
      <c r="BN664" s="4"/>
      <c r="BO664" s="4"/>
      <c r="BP664" s="4"/>
      <c r="BQ664" s="4"/>
      <c r="BR664" s="4"/>
      <c r="BS664" s="4"/>
      <c r="BT664" s="4"/>
    </row>
    <row r="665" spans="1:72" s="72" customFormat="1" ht="15.75" hidden="1" customHeight="1">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s="5"/>
      <c r="AJ665" s="5"/>
      <c r="AK665" s="5"/>
      <c r="AL665" s="5"/>
      <c r="AM665" s="5"/>
      <c r="AN665" s="5"/>
      <c r="AO665" s="5"/>
      <c r="AP665" s="5"/>
      <c r="AQ665" s="5"/>
      <c r="AR665" s="5"/>
      <c r="AS665" s="5"/>
      <c r="AT665" s="5"/>
      <c r="AU665" s="5"/>
      <c r="AV665" s="5"/>
      <c r="AW665" s="5"/>
      <c r="AX665" s="5"/>
      <c r="AY665" s="5"/>
      <c r="AZ665" s="5"/>
      <c r="BA665" s="5"/>
      <c r="BB665" s="5"/>
      <c r="BC665" s="5"/>
      <c r="BD665" s="5"/>
      <c r="BE665" s="5"/>
      <c r="BF665" s="4"/>
      <c r="BG665" s="4"/>
      <c r="BH665" s="4"/>
      <c r="BI665" s="4"/>
      <c r="BJ665" s="4"/>
      <c r="BK665" s="4"/>
      <c r="BL665" s="4"/>
      <c r="BM665" s="4"/>
      <c r="BN665" s="4"/>
      <c r="BO665" s="4"/>
      <c r="BP665" s="4"/>
      <c r="BQ665" s="4"/>
      <c r="BR665" s="4"/>
      <c r="BS665" s="4"/>
      <c r="BT665" s="4"/>
    </row>
    <row r="666" spans="1:72" s="72" customFormat="1" ht="15.75" hidden="1" customHeight="1">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s="5"/>
      <c r="AJ666" s="5"/>
      <c r="AK666" s="5"/>
      <c r="AL666" s="5"/>
      <c r="AM666" s="5"/>
      <c r="AN666" s="5"/>
      <c r="AO666" s="5"/>
      <c r="AP666" s="5"/>
      <c r="AQ666" s="5"/>
      <c r="AR666" s="5"/>
      <c r="AS666" s="5"/>
      <c r="AT666" s="5"/>
      <c r="AU666" s="5"/>
      <c r="AV666" s="5"/>
      <c r="AW666" s="5"/>
      <c r="AX666" s="5"/>
      <c r="AY666" s="5"/>
      <c r="AZ666" s="5"/>
      <c r="BA666" s="5"/>
      <c r="BB666" s="5"/>
      <c r="BC666" s="5"/>
      <c r="BD666" s="5"/>
      <c r="BE666" s="5"/>
      <c r="BF666" s="4"/>
      <c r="BG666" s="4"/>
      <c r="BH666" s="4"/>
      <c r="BI666" s="4"/>
      <c r="BJ666" s="4"/>
      <c r="BK666" s="4"/>
      <c r="BL666" s="4"/>
      <c r="BM666" s="4"/>
      <c r="BN666" s="4"/>
      <c r="BO666" s="4"/>
      <c r="BP666" s="4"/>
      <c r="BQ666" s="4"/>
      <c r="BR666" s="4"/>
      <c r="BS666" s="4"/>
      <c r="BT666" s="4"/>
    </row>
    <row r="667" spans="1:72" s="72" customFormat="1" ht="15.75" hidden="1" customHeight="1">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s="5"/>
      <c r="AJ667" s="5"/>
      <c r="AK667" s="5"/>
      <c r="AL667" s="5"/>
      <c r="AM667" s="5"/>
      <c r="AN667" s="5"/>
      <c r="AO667" s="5"/>
      <c r="AP667" s="5"/>
      <c r="AQ667" s="5"/>
      <c r="AR667" s="5"/>
      <c r="AS667" s="5"/>
      <c r="AT667" s="5"/>
      <c r="AU667" s="5"/>
      <c r="AV667" s="5"/>
      <c r="AW667" s="5"/>
      <c r="AX667" s="5"/>
      <c r="AY667" s="5"/>
      <c r="AZ667" s="5"/>
      <c r="BA667" s="5"/>
      <c r="BB667" s="5"/>
      <c r="BC667" s="5"/>
      <c r="BD667" s="5"/>
      <c r="BE667" s="5"/>
      <c r="BF667" s="4"/>
      <c r="BG667" s="4"/>
      <c r="BH667" s="4"/>
      <c r="BI667" s="4"/>
      <c r="BJ667" s="4"/>
      <c r="BK667" s="4"/>
      <c r="BL667" s="4"/>
      <c r="BM667" s="4"/>
      <c r="BN667" s="4"/>
      <c r="BO667" s="4"/>
      <c r="BP667" s="4"/>
      <c r="BQ667" s="4"/>
      <c r="BR667" s="4"/>
      <c r="BS667" s="4"/>
      <c r="BT667" s="4"/>
    </row>
    <row r="668" spans="1:72" s="72" customFormat="1" ht="16.5" hidden="1" customHeight="1">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s="5"/>
      <c r="AJ668" s="5"/>
      <c r="AK668" s="5"/>
      <c r="AL668" s="5"/>
      <c r="AM668" s="5"/>
      <c r="AN668" s="5"/>
      <c r="AO668" s="5"/>
      <c r="AP668" s="5"/>
      <c r="AQ668" s="5"/>
      <c r="AR668" s="5"/>
      <c r="AS668" s="5"/>
      <c r="AT668" s="5"/>
      <c r="AU668" s="5"/>
      <c r="AV668" s="5"/>
      <c r="AW668" s="5"/>
      <c r="AX668" s="5"/>
      <c r="AY668" s="5"/>
      <c r="AZ668" s="5"/>
      <c r="BA668" s="5"/>
      <c r="BB668" s="5"/>
      <c r="BC668" s="5"/>
      <c r="BD668" s="5"/>
      <c r="BE668" s="5"/>
      <c r="BF668" s="4"/>
      <c r="BG668" s="4"/>
      <c r="BH668" s="4"/>
      <c r="BI668" s="4"/>
      <c r="BJ668" s="4"/>
      <c r="BK668" s="4"/>
      <c r="BL668" s="4"/>
      <c r="BM668" s="4"/>
      <c r="BN668" s="4"/>
      <c r="BO668" s="4"/>
      <c r="BP668" s="4"/>
      <c r="BQ668" s="4"/>
      <c r="BR668" s="4"/>
      <c r="BS668" s="4"/>
      <c r="BT668" s="4"/>
    </row>
    <row r="669" spans="1:72" s="72" customFormat="1" ht="16.5" hidden="1" customHeight="1">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s="5"/>
      <c r="AJ669" s="5"/>
      <c r="AK669" s="5"/>
      <c r="AL669" s="5"/>
      <c r="AM669" s="5"/>
      <c r="AN669" s="5"/>
      <c r="AO669" s="5"/>
      <c r="AP669" s="5"/>
      <c r="AQ669" s="5"/>
      <c r="AR669" s="5"/>
      <c r="AS669" s="5"/>
      <c r="AT669" s="5"/>
      <c r="AU669" s="5"/>
      <c r="AV669" s="5"/>
      <c r="AW669" s="5"/>
      <c r="AX669" s="5"/>
      <c r="AY669" s="5"/>
      <c r="AZ669" s="5"/>
      <c r="BA669" s="5"/>
      <c r="BB669" s="5"/>
      <c r="BC669" s="5"/>
      <c r="BD669" s="5"/>
      <c r="BE669" s="5"/>
      <c r="BF669" s="4"/>
      <c r="BG669" s="4"/>
      <c r="BH669" s="4"/>
      <c r="BI669" s="4"/>
      <c r="BJ669" s="4"/>
      <c r="BK669" s="4"/>
      <c r="BL669" s="4"/>
      <c r="BM669" s="4"/>
      <c r="BN669" s="4"/>
      <c r="BO669" s="4"/>
      <c r="BP669" s="4"/>
      <c r="BQ669" s="4"/>
      <c r="BR669" s="4"/>
      <c r="BS669" s="4"/>
      <c r="BT669" s="4"/>
    </row>
    <row r="670" spans="1:72" s="72" customFormat="1" ht="25.5" hidden="1" customHeight="1">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s="5"/>
      <c r="AJ670" s="5"/>
      <c r="AK670" s="5"/>
      <c r="AL670" s="5"/>
      <c r="AM670" s="5"/>
      <c r="AN670" s="5"/>
      <c r="AO670" s="5"/>
      <c r="AP670" s="5"/>
      <c r="AQ670" s="5"/>
      <c r="AR670" s="5"/>
      <c r="AS670" s="5"/>
      <c r="AT670" s="5"/>
      <c r="AU670" s="5"/>
      <c r="AV670" s="5"/>
      <c r="AW670" s="5"/>
      <c r="AX670" s="5"/>
      <c r="AY670" s="5"/>
      <c r="AZ670" s="5"/>
      <c r="BA670" s="5"/>
      <c r="BB670" s="5"/>
      <c r="BC670" s="5"/>
      <c r="BD670" s="5"/>
      <c r="BE670" s="5"/>
      <c r="BF670" s="4"/>
      <c r="BG670" s="4"/>
      <c r="BH670" s="4"/>
      <c r="BI670" s="4"/>
      <c r="BJ670" s="4"/>
      <c r="BK670" s="4"/>
      <c r="BL670" s="4"/>
      <c r="BM670" s="4"/>
      <c r="BN670" s="4"/>
      <c r="BO670" s="4"/>
      <c r="BP670" s="4"/>
      <c r="BQ670" s="4"/>
      <c r="BR670" s="4"/>
      <c r="BS670" s="4"/>
      <c r="BT670" s="4"/>
    </row>
    <row r="671" spans="1:72" s="72" customFormat="1" ht="103.5" hidden="1" customHeight="1">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s="5"/>
      <c r="AJ671" s="5"/>
      <c r="AK671" s="5"/>
      <c r="AL671" s="5"/>
      <c r="AM671" s="5"/>
      <c r="AN671" s="5"/>
      <c r="AO671" s="5"/>
      <c r="AP671" s="5"/>
      <c r="AQ671" s="5"/>
      <c r="AR671" s="5"/>
      <c r="AS671" s="5"/>
      <c r="AT671" s="5"/>
      <c r="AU671" s="5"/>
      <c r="AV671" s="5"/>
      <c r="AW671" s="5"/>
      <c r="AX671" s="5"/>
      <c r="AY671" s="5"/>
      <c r="AZ671" s="5"/>
      <c r="BA671" s="5"/>
      <c r="BB671" s="5"/>
      <c r="BC671" s="5"/>
      <c r="BD671" s="5"/>
      <c r="BE671" s="5"/>
      <c r="BF671" s="4"/>
      <c r="BG671" s="4"/>
      <c r="BH671" s="4"/>
      <c r="BI671" s="4"/>
      <c r="BJ671" s="4"/>
      <c r="BK671" s="4"/>
      <c r="BL671" s="4"/>
      <c r="BM671" s="4"/>
      <c r="BN671" s="4"/>
      <c r="BO671" s="4"/>
      <c r="BP671" s="4"/>
      <c r="BQ671" s="4"/>
      <c r="BR671" s="4"/>
      <c r="BS671" s="4"/>
      <c r="BT671" s="4"/>
    </row>
    <row r="672" spans="1:72" s="72" customFormat="1" ht="103.5" hidden="1" customHeight="1">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s="5"/>
      <c r="AJ672" s="5"/>
      <c r="AK672" s="5"/>
      <c r="AL672" s="5"/>
      <c r="AM672" s="5"/>
      <c r="AN672" s="5"/>
      <c r="AO672" s="5"/>
      <c r="AP672" s="5"/>
      <c r="AQ672" s="5"/>
      <c r="AR672" s="5"/>
      <c r="AS672" s="5"/>
      <c r="AT672" s="5"/>
      <c r="AU672" s="5"/>
      <c r="AV672" s="5"/>
      <c r="AW672" s="5"/>
      <c r="AX672" s="5"/>
      <c r="AY672" s="5"/>
      <c r="AZ672" s="5"/>
      <c r="BA672" s="5"/>
      <c r="BB672" s="5"/>
      <c r="BC672" s="5"/>
      <c r="BD672" s="5"/>
      <c r="BE672" s="5"/>
      <c r="BF672" s="4"/>
      <c r="BG672" s="4"/>
      <c r="BH672" s="4"/>
      <c r="BI672" s="4"/>
      <c r="BJ672" s="4"/>
      <c r="BK672" s="4"/>
      <c r="BL672" s="4"/>
      <c r="BM672" s="4"/>
      <c r="BN672" s="4"/>
      <c r="BO672" s="4"/>
      <c r="BP672" s="4"/>
      <c r="BQ672" s="4"/>
      <c r="BR672" s="4"/>
      <c r="BS672" s="4"/>
      <c r="BT672" s="4"/>
    </row>
    <row r="673" spans="1:72" s="72" customFormat="1" ht="26.25" hidden="1" customHeight="1">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s="5"/>
      <c r="AJ673" s="5"/>
      <c r="AK673" s="5"/>
      <c r="AL673" s="5"/>
      <c r="AM673" s="5"/>
      <c r="AN673" s="5"/>
      <c r="AO673" s="5"/>
      <c r="AP673" s="5"/>
      <c r="AQ673" s="5"/>
      <c r="AR673" s="5"/>
      <c r="AS673" s="5"/>
      <c r="AT673" s="5"/>
      <c r="AU673" s="5"/>
      <c r="AV673" s="5"/>
      <c r="AW673" s="5"/>
      <c r="AX673" s="5"/>
      <c r="AY673" s="5"/>
      <c r="AZ673" s="5"/>
      <c r="BA673" s="5"/>
      <c r="BB673" s="5"/>
      <c r="BC673" s="5"/>
      <c r="BD673" s="5"/>
      <c r="BE673" s="5"/>
      <c r="BF673" s="4"/>
      <c r="BG673" s="4"/>
      <c r="BH673" s="4"/>
      <c r="BI673" s="4"/>
      <c r="BJ673" s="4"/>
      <c r="BK673" s="4"/>
      <c r="BL673" s="4"/>
      <c r="BM673" s="4"/>
      <c r="BN673" s="4"/>
      <c r="BO673" s="4"/>
      <c r="BP673" s="4"/>
      <c r="BQ673" s="4"/>
      <c r="BR673" s="4"/>
      <c r="BS673" s="4"/>
      <c r="BT673" s="4"/>
    </row>
    <row r="674" spans="1:72" s="72" customFormat="1" ht="15.75" hidden="1" customHeight="1">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s="5"/>
      <c r="AJ674" s="5"/>
      <c r="AK674" s="5"/>
      <c r="AL674" s="5"/>
      <c r="AM674" s="5"/>
      <c r="AN674" s="5"/>
      <c r="AO674" s="5"/>
      <c r="AP674" s="5"/>
      <c r="AQ674" s="5"/>
      <c r="AR674" s="5"/>
      <c r="AS674" s="5"/>
      <c r="AT674" s="5"/>
      <c r="AU674" s="5"/>
      <c r="AV674" s="5"/>
      <c r="AW674" s="5"/>
      <c r="AX674" s="5"/>
      <c r="AY674" s="5"/>
      <c r="AZ674" s="5"/>
      <c r="BA674" s="5"/>
      <c r="BB674" s="5"/>
      <c r="BC674" s="5"/>
      <c r="BD674" s="5"/>
      <c r="BE674" s="5"/>
      <c r="BF674" s="4"/>
      <c r="BG674" s="4"/>
      <c r="BH674" s="4"/>
      <c r="BI674" s="4"/>
      <c r="BJ674" s="4"/>
      <c r="BK674" s="4"/>
      <c r="BL674" s="4"/>
      <c r="BM674" s="4"/>
      <c r="BN674" s="4"/>
      <c r="BO674" s="4"/>
      <c r="BP674" s="4"/>
      <c r="BQ674" s="4"/>
      <c r="BR674" s="4"/>
      <c r="BS674" s="4"/>
      <c r="BT674" s="4"/>
    </row>
    <row r="675" spans="1:72" s="72" customFormat="1" ht="15.75" hidden="1" customHeight="1">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s="5"/>
      <c r="AJ675" s="5"/>
      <c r="AK675" s="5"/>
      <c r="AL675" s="5"/>
      <c r="AM675" s="5"/>
      <c r="AN675" s="5"/>
      <c r="AO675" s="5"/>
      <c r="AP675" s="5"/>
      <c r="AQ675" s="5"/>
      <c r="AR675" s="5"/>
      <c r="AS675" s="5"/>
      <c r="AT675" s="5"/>
      <c r="AU675" s="5"/>
      <c r="AV675" s="5"/>
      <c r="AW675" s="5"/>
      <c r="AX675" s="5"/>
      <c r="AY675" s="5"/>
      <c r="AZ675" s="5"/>
      <c r="BA675" s="5"/>
      <c r="BB675" s="5"/>
      <c r="BC675" s="5"/>
      <c r="BD675" s="5"/>
      <c r="BE675" s="5"/>
      <c r="BF675" s="4"/>
      <c r="BG675" s="4"/>
      <c r="BH675" s="4"/>
      <c r="BI675" s="4"/>
      <c r="BJ675" s="4"/>
      <c r="BK675" s="4"/>
      <c r="BL675" s="4"/>
      <c r="BM675" s="4"/>
      <c r="BN675" s="4"/>
      <c r="BO675" s="4"/>
      <c r="BP675" s="4"/>
      <c r="BQ675" s="4"/>
      <c r="BR675" s="4"/>
      <c r="BS675" s="4"/>
      <c r="BT675" s="4"/>
    </row>
    <row r="676" spans="1:72" s="72" customFormat="1" ht="26.25" hidden="1" customHeight="1">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s="5"/>
      <c r="AJ676" s="5"/>
      <c r="AK676" s="5"/>
      <c r="AL676" s="5"/>
      <c r="AM676" s="5"/>
      <c r="AN676" s="5"/>
      <c r="AO676" s="5"/>
      <c r="AP676" s="5"/>
      <c r="AQ676" s="5"/>
      <c r="AR676" s="5"/>
      <c r="AS676" s="5"/>
      <c r="AT676" s="5"/>
      <c r="AU676" s="5"/>
      <c r="AV676" s="5"/>
      <c r="AW676" s="5"/>
      <c r="AX676" s="5"/>
      <c r="AY676" s="5"/>
      <c r="AZ676" s="5"/>
      <c r="BA676" s="5"/>
      <c r="BB676" s="5"/>
      <c r="BC676" s="5"/>
      <c r="BD676" s="5"/>
      <c r="BE676" s="5"/>
      <c r="BF676" s="4"/>
      <c r="BG676" s="4"/>
      <c r="BH676" s="4"/>
      <c r="BI676" s="4"/>
      <c r="BJ676" s="4"/>
      <c r="BK676" s="4"/>
      <c r="BL676" s="4"/>
      <c r="BM676" s="4"/>
      <c r="BN676" s="4"/>
      <c r="BO676" s="4"/>
      <c r="BP676" s="4"/>
      <c r="BQ676" s="4"/>
      <c r="BR676" s="4"/>
      <c r="BS676" s="4"/>
      <c r="BT676" s="4"/>
    </row>
    <row r="677" spans="1:72" s="72" customFormat="1" ht="15.75" hidden="1" customHeight="1">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s="5"/>
      <c r="AJ677" s="5"/>
      <c r="AK677" s="5"/>
      <c r="AL677" s="5"/>
      <c r="AM677" s="5"/>
      <c r="AN677" s="5"/>
      <c r="AO677" s="5"/>
      <c r="AP677" s="5"/>
      <c r="AQ677" s="5"/>
      <c r="AR677" s="5"/>
      <c r="AS677" s="5"/>
      <c r="AT677" s="5"/>
      <c r="AU677" s="5"/>
      <c r="AV677" s="5"/>
      <c r="AW677" s="5"/>
      <c r="AX677" s="5"/>
      <c r="AY677" s="5"/>
      <c r="AZ677" s="5"/>
      <c r="BA677" s="5"/>
      <c r="BB677" s="5"/>
      <c r="BC677" s="5"/>
      <c r="BD677" s="5"/>
      <c r="BE677" s="5"/>
      <c r="BF677" s="4"/>
      <c r="BG677" s="4"/>
      <c r="BH677" s="4"/>
      <c r="BI677" s="4"/>
      <c r="BJ677" s="4"/>
      <c r="BK677" s="4"/>
      <c r="BL677" s="4"/>
      <c r="BM677" s="4"/>
      <c r="BN677" s="4"/>
      <c r="BO677" s="4"/>
      <c r="BP677" s="4"/>
      <c r="BQ677" s="4"/>
      <c r="BR677" s="4"/>
      <c r="BS677" s="4"/>
      <c r="BT677" s="4"/>
    </row>
    <row r="678" spans="1:72" s="72" customFormat="1" ht="15.75" hidden="1" customHeight="1">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s="5"/>
      <c r="AJ678" s="5"/>
      <c r="AK678" s="5"/>
      <c r="AL678" s="5"/>
      <c r="AM678" s="5"/>
      <c r="AN678" s="5"/>
      <c r="AO678" s="5"/>
      <c r="AP678" s="5"/>
      <c r="AQ678" s="5"/>
      <c r="AR678" s="5"/>
      <c r="AS678" s="5"/>
      <c r="AT678" s="5"/>
      <c r="AU678" s="5"/>
      <c r="AV678" s="5"/>
      <c r="AW678" s="5"/>
      <c r="AX678" s="5"/>
      <c r="AY678" s="5"/>
      <c r="AZ678" s="5"/>
      <c r="BA678" s="5"/>
      <c r="BB678" s="5"/>
      <c r="BC678" s="5"/>
      <c r="BD678" s="5"/>
      <c r="BE678" s="5"/>
      <c r="BF678" s="4"/>
      <c r="BG678" s="4"/>
      <c r="BH678" s="4"/>
      <c r="BI678" s="4"/>
      <c r="BJ678" s="4"/>
      <c r="BK678" s="4"/>
      <c r="BL678" s="4"/>
      <c r="BM678" s="4"/>
      <c r="BN678" s="4"/>
      <c r="BO678" s="4"/>
      <c r="BP678" s="4"/>
      <c r="BQ678" s="4"/>
      <c r="BR678" s="4"/>
      <c r="BS678" s="4"/>
      <c r="BT678" s="4"/>
    </row>
    <row r="679" spans="1:72" s="72" customFormat="1" ht="15.75" hidden="1" customHeight="1">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s="5"/>
      <c r="AJ679" s="5"/>
      <c r="AK679" s="5"/>
      <c r="AL679" s="5"/>
      <c r="AM679" s="5"/>
      <c r="AN679" s="5"/>
      <c r="AO679" s="5"/>
      <c r="AP679" s="5"/>
      <c r="AQ679" s="5"/>
      <c r="AR679" s="5"/>
      <c r="AS679" s="5"/>
      <c r="AT679" s="5"/>
      <c r="AU679" s="5"/>
      <c r="AV679" s="5"/>
      <c r="AW679" s="5"/>
      <c r="AX679" s="5"/>
      <c r="AY679" s="5"/>
      <c r="AZ679" s="5"/>
      <c r="BA679" s="5"/>
      <c r="BB679" s="5"/>
      <c r="BC679" s="5"/>
      <c r="BD679" s="5"/>
      <c r="BE679" s="5"/>
      <c r="BF679" s="4"/>
      <c r="BG679" s="4"/>
      <c r="BH679" s="4"/>
      <c r="BI679" s="4"/>
      <c r="BJ679" s="4"/>
      <c r="BK679" s="4"/>
      <c r="BL679" s="4"/>
      <c r="BM679" s="4"/>
      <c r="BN679" s="4"/>
      <c r="BO679" s="4"/>
      <c r="BP679" s="4"/>
      <c r="BQ679" s="4"/>
      <c r="BR679" s="4"/>
      <c r="BS679" s="4"/>
      <c r="BT679" s="4"/>
    </row>
    <row r="680" spans="1:72" s="72" customFormat="1" ht="16.5" hidden="1" customHeight="1">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s="5"/>
      <c r="AJ680" s="5"/>
      <c r="AK680" s="5"/>
      <c r="AL680" s="5"/>
      <c r="AM680" s="5"/>
      <c r="AN680" s="5"/>
      <c r="AO680" s="5"/>
      <c r="AP680" s="5"/>
      <c r="AQ680" s="5"/>
      <c r="AR680" s="5"/>
      <c r="AS680" s="5"/>
      <c r="AT680" s="5"/>
      <c r="AU680" s="5"/>
      <c r="AV680" s="5"/>
      <c r="AW680" s="5"/>
      <c r="AX680" s="5"/>
      <c r="AY680" s="5"/>
      <c r="AZ680" s="5"/>
      <c r="BA680" s="5"/>
      <c r="BB680" s="5"/>
      <c r="BC680" s="5"/>
      <c r="BD680" s="5"/>
      <c r="BE680" s="5"/>
      <c r="BF680" s="4"/>
      <c r="BG680" s="4"/>
      <c r="BH680" s="4"/>
      <c r="BI680" s="4"/>
      <c r="BJ680" s="4"/>
      <c r="BK680" s="4"/>
      <c r="BL680" s="4"/>
      <c r="BM680" s="4"/>
      <c r="BN680" s="4"/>
      <c r="BO680" s="4"/>
      <c r="BP680" s="4"/>
      <c r="BQ680" s="4"/>
      <c r="BR680" s="4"/>
      <c r="BS680" s="4"/>
      <c r="BT680" s="4"/>
    </row>
    <row r="681" spans="1:72" s="72" customFormat="1" ht="16.5" hidden="1" customHeight="1">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s="5"/>
      <c r="AJ681" s="5"/>
      <c r="AK681" s="5"/>
      <c r="AL681" s="5"/>
      <c r="AM681" s="5"/>
      <c r="AN681" s="5"/>
      <c r="AO681" s="5"/>
      <c r="AP681" s="5"/>
      <c r="AQ681" s="5"/>
      <c r="AR681" s="5"/>
      <c r="AS681" s="5"/>
      <c r="AT681" s="5"/>
      <c r="AU681" s="5"/>
      <c r="AV681" s="5"/>
      <c r="AW681" s="5"/>
      <c r="AX681" s="5"/>
      <c r="AY681" s="5"/>
      <c r="AZ681" s="5"/>
      <c r="BA681" s="5"/>
      <c r="BB681" s="5"/>
      <c r="BC681" s="5"/>
      <c r="BD681" s="5"/>
      <c r="BE681" s="5"/>
      <c r="BF681" s="4"/>
      <c r="BG681" s="4"/>
      <c r="BH681" s="4"/>
      <c r="BI681" s="4"/>
      <c r="BJ681" s="4"/>
      <c r="BK681" s="4"/>
      <c r="BL681" s="4"/>
      <c r="BM681" s="4"/>
      <c r="BN681" s="4"/>
      <c r="BO681" s="4"/>
      <c r="BP681" s="4"/>
      <c r="BQ681" s="4"/>
      <c r="BR681" s="4"/>
      <c r="BS681" s="4"/>
      <c r="BT681" s="4"/>
    </row>
    <row r="682" spans="1:72" s="72" customFormat="1" ht="15.75" hidden="1" customHeight="1">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s="5"/>
      <c r="AJ682" s="5"/>
      <c r="AK682" s="5"/>
      <c r="AL682" s="5"/>
      <c r="AM682" s="5"/>
      <c r="AN682" s="5"/>
      <c r="AO682" s="5"/>
      <c r="AP682" s="5"/>
      <c r="AQ682" s="5"/>
      <c r="AR682" s="5"/>
      <c r="AS682" s="5"/>
      <c r="AT682" s="5"/>
      <c r="AU682" s="5"/>
      <c r="AV682" s="5"/>
      <c r="AW682" s="5"/>
      <c r="AX682" s="5"/>
      <c r="AY682" s="5"/>
      <c r="AZ682" s="5"/>
      <c r="BA682" s="5"/>
      <c r="BB682" s="5"/>
      <c r="BC682" s="5"/>
      <c r="BD682" s="5"/>
      <c r="BE682" s="5"/>
      <c r="BF682" s="4"/>
      <c r="BG682" s="4"/>
      <c r="BH682" s="4"/>
      <c r="BI682" s="4"/>
      <c r="BJ682" s="4"/>
      <c r="BK682" s="4"/>
      <c r="BL682" s="4"/>
      <c r="BM682" s="4"/>
      <c r="BN682" s="4"/>
      <c r="BO682" s="4"/>
      <c r="BP682" s="4"/>
      <c r="BQ682" s="4"/>
      <c r="BR682" s="4"/>
      <c r="BS682" s="4"/>
      <c r="BT682" s="4"/>
    </row>
    <row r="683" spans="1:72" s="72" customFormat="1" ht="103.5" hidden="1" customHeight="1">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s="5"/>
      <c r="AJ683" s="5"/>
      <c r="AK683" s="5"/>
      <c r="AL683" s="5"/>
      <c r="AM683" s="5"/>
      <c r="AN683" s="5"/>
      <c r="AO683" s="5"/>
      <c r="AP683" s="5"/>
      <c r="AQ683" s="5"/>
      <c r="AR683" s="5"/>
      <c r="AS683" s="5"/>
      <c r="AT683" s="5"/>
      <c r="AU683" s="5"/>
      <c r="AV683" s="5"/>
      <c r="AW683" s="5"/>
      <c r="AX683" s="5"/>
      <c r="AY683" s="5"/>
      <c r="AZ683" s="5"/>
      <c r="BA683" s="5"/>
      <c r="BB683" s="5"/>
      <c r="BC683" s="5"/>
      <c r="BD683" s="5"/>
      <c r="BE683" s="5"/>
      <c r="BF683" s="4"/>
      <c r="BG683" s="4"/>
      <c r="BH683" s="4"/>
      <c r="BI683" s="4"/>
      <c r="BJ683" s="4"/>
      <c r="BK683" s="4"/>
      <c r="BL683" s="4"/>
      <c r="BM683" s="4"/>
      <c r="BN683" s="4"/>
      <c r="BO683" s="4"/>
      <c r="BP683" s="4"/>
      <c r="BQ683" s="4"/>
      <c r="BR683" s="4"/>
      <c r="BS683" s="4"/>
      <c r="BT683" s="4"/>
    </row>
    <row r="684" spans="1:72" s="72" customFormat="1" ht="103.5" hidden="1" customHeight="1">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s="5"/>
      <c r="AJ684" s="5"/>
      <c r="AK684" s="5"/>
      <c r="AL684" s="5"/>
      <c r="AM684" s="5"/>
      <c r="AN684" s="5"/>
      <c r="AO684" s="5"/>
      <c r="AP684" s="5"/>
      <c r="AQ684" s="5"/>
      <c r="AR684" s="5"/>
      <c r="AS684" s="5"/>
      <c r="AT684" s="5"/>
      <c r="AU684" s="5"/>
      <c r="AV684" s="5"/>
      <c r="AW684" s="5"/>
      <c r="AX684" s="5"/>
      <c r="AY684" s="5"/>
      <c r="AZ684" s="5"/>
      <c r="BA684" s="5"/>
      <c r="BB684" s="5"/>
      <c r="BC684" s="5"/>
      <c r="BD684" s="5"/>
      <c r="BE684" s="5"/>
      <c r="BF684" s="4"/>
      <c r="BG684" s="4"/>
      <c r="BH684" s="4"/>
      <c r="BI684" s="4"/>
      <c r="BJ684" s="4"/>
      <c r="BK684" s="4"/>
      <c r="BL684" s="4"/>
      <c r="BM684" s="4"/>
      <c r="BN684" s="4"/>
      <c r="BO684" s="4"/>
      <c r="BP684" s="4"/>
      <c r="BQ684" s="4"/>
      <c r="BR684" s="4"/>
      <c r="BS684" s="4"/>
      <c r="BT684" s="4"/>
    </row>
    <row r="685" spans="1:72" s="72" customFormat="1" ht="26.25" hidden="1" customHeight="1">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s="5"/>
      <c r="AJ685" s="5"/>
      <c r="AK685" s="5"/>
      <c r="AL685" s="5"/>
      <c r="AM685" s="5"/>
      <c r="AN685" s="5"/>
      <c r="AO685" s="5"/>
      <c r="AP685" s="5"/>
      <c r="AQ685" s="5"/>
      <c r="AR685" s="5"/>
      <c r="AS685" s="5"/>
      <c r="AT685" s="5"/>
      <c r="AU685" s="5"/>
      <c r="AV685" s="5"/>
      <c r="AW685" s="5"/>
      <c r="AX685" s="5"/>
      <c r="AY685" s="5"/>
      <c r="AZ685" s="5"/>
      <c r="BA685" s="5"/>
      <c r="BB685" s="5"/>
      <c r="BC685" s="5"/>
      <c r="BD685" s="5"/>
      <c r="BE685" s="5"/>
      <c r="BF685" s="4"/>
      <c r="BG685" s="4"/>
      <c r="BH685" s="4"/>
      <c r="BI685" s="4"/>
      <c r="BJ685" s="4"/>
      <c r="BK685" s="4"/>
      <c r="BL685" s="4"/>
      <c r="BM685" s="4"/>
      <c r="BN685" s="4"/>
      <c r="BO685" s="4"/>
      <c r="BP685" s="4"/>
      <c r="BQ685" s="4"/>
      <c r="BR685" s="4"/>
      <c r="BS685" s="4"/>
      <c r="BT685" s="4"/>
    </row>
    <row r="686" spans="1:72" s="72" customFormat="1" ht="15.75" hidden="1" customHeight="1">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s="5"/>
      <c r="AJ686" s="5"/>
      <c r="AK686" s="5"/>
      <c r="AL686" s="5"/>
      <c r="AM686" s="5"/>
      <c r="AN686" s="5"/>
      <c r="AO686" s="5"/>
      <c r="AP686" s="5"/>
      <c r="AQ686" s="5"/>
      <c r="AR686" s="5"/>
      <c r="AS686" s="5"/>
      <c r="AT686" s="5"/>
      <c r="AU686" s="5"/>
      <c r="AV686" s="5"/>
      <c r="AW686" s="5"/>
      <c r="AX686" s="5"/>
      <c r="AY686" s="5"/>
      <c r="AZ686" s="5"/>
      <c r="BA686" s="5"/>
      <c r="BB686" s="5"/>
      <c r="BC686" s="5"/>
      <c r="BD686" s="5"/>
      <c r="BE686" s="5"/>
      <c r="BF686" s="4"/>
      <c r="BG686" s="4"/>
      <c r="BH686" s="4"/>
      <c r="BI686" s="4"/>
      <c r="BJ686" s="4"/>
      <c r="BK686" s="4"/>
      <c r="BL686" s="4"/>
      <c r="BM686" s="4"/>
      <c r="BN686" s="4"/>
      <c r="BO686" s="4"/>
      <c r="BP686" s="4"/>
      <c r="BQ686" s="4"/>
      <c r="BR686" s="4"/>
      <c r="BS686" s="4"/>
      <c r="BT686" s="4"/>
    </row>
    <row r="687" spans="1:72" s="72" customFormat="1" ht="15.75" hidden="1" customHeight="1">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s="5"/>
      <c r="AJ687" s="5"/>
      <c r="AK687" s="5"/>
      <c r="AL687" s="5"/>
      <c r="AM687" s="5"/>
      <c r="AN687" s="5"/>
      <c r="AO687" s="5"/>
      <c r="AP687" s="5"/>
      <c r="AQ687" s="5"/>
      <c r="AR687" s="5"/>
      <c r="AS687" s="5"/>
      <c r="AT687" s="5"/>
      <c r="AU687" s="5"/>
      <c r="AV687" s="5"/>
      <c r="AW687" s="5"/>
      <c r="AX687" s="5"/>
      <c r="AY687" s="5"/>
      <c r="AZ687" s="5"/>
      <c r="BA687" s="5"/>
      <c r="BB687" s="5"/>
      <c r="BC687" s="5"/>
      <c r="BD687" s="5"/>
      <c r="BE687" s="5"/>
      <c r="BF687" s="4"/>
      <c r="BG687" s="4"/>
      <c r="BH687" s="4"/>
      <c r="BI687" s="4"/>
      <c r="BJ687" s="4"/>
      <c r="BK687" s="4"/>
      <c r="BL687" s="4"/>
      <c r="BM687" s="4"/>
      <c r="BN687" s="4"/>
      <c r="BO687" s="4"/>
      <c r="BP687" s="4"/>
      <c r="BQ687" s="4"/>
      <c r="BR687" s="4"/>
      <c r="BS687" s="4"/>
      <c r="BT687" s="4"/>
    </row>
    <row r="688" spans="1:72" s="72" customFormat="1" ht="26.25" hidden="1" customHeight="1">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s="5"/>
      <c r="AJ688" s="5"/>
      <c r="AK688" s="5"/>
      <c r="AL688" s="5"/>
      <c r="AM688" s="5"/>
      <c r="AN688" s="5"/>
      <c r="AO688" s="5"/>
      <c r="AP688" s="5"/>
      <c r="AQ688" s="5"/>
      <c r="AR688" s="5"/>
      <c r="AS688" s="5"/>
      <c r="AT688" s="5"/>
      <c r="AU688" s="5"/>
      <c r="AV688" s="5"/>
      <c r="AW688" s="5"/>
      <c r="AX688" s="5"/>
      <c r="AY688" s="5"/>
      <c r="AZ688" s="5"/>
      <c r="BA688" s="5"/>
      <c r="BB688" s="5"/>
      <c r="BC688" s="5"/>
      <c r="BD688" s="5"/>
      <c r="BE688" s="5"/>
      <c r="BF688" s="4"/>
      <c r="BG688" s="4"/>
      <c r="BH688" s="4"/>
      <c r="BI688" s="4"/>
      <c r="BJ688" s="4"/>
      <c r="BK688" s="4"/>
      <c r="BL688" s="4"/>
      <c r="BM688" s="4"/>
      <c r="BN688" s="4"/>
      <c r="BO688" s="4"/>
      <c r="BP688" s="4"/>
      <c r="BQ688" s="4"/>
      <c r="BR688" s="4"/>
      <c r="BS688" s="4"/>
      <c r="BT688" s="4"/>
    </row>
    <row r="689" spans="1:72" s="72" customFormat="1" ht="16.5" hidden="1" customHeight="1">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s="5"/>
      <c r="AJ689" s="5"/>
      <c r="AK689" s="5"/>
      <c r="AL689" s="5"/>
      <c r="AM689" s="5"/>
      <c r="AN689" s="5"/>
      <c r="AO689" s="5"/>
      <c r="AP689" s="5"/>
      <c r="AQ689" s="5"/>
      <c r="AR689" s="5"/>
      <c r="AS689" s="5"/>
      <c r="AT689" s="5"/>
      <c r="AU689" s="5"/>
      <c r="AV689" s="5"/>
      <c r="AW689" s="5"/>
      <c r="AX689" s="5"/>
      <c r="AY689" s="5"/>
      <c r="AZ689" s="5"/>
      <c r="BA689" s="5"/>
      <c r="BB689" s="5"/>
      <c r="BC689" s="5"/>
      <c r="BD689" s="5"/>
      <c r="BE689" s="5"/>
      <c r="BF689" s="4"/>
      <c r="BG689" s="4"/>
      <c r="BH689" s="4"/>
      <c r="BI689" s="4"/>
      <c r="BJ689" s="4"/>
      <c r="BK689" s="4"/>
      <c r="BL689" s="4"/>
      <c r="BM689" s="4"/>
      <c r="BN689" s="4"/>
      <c r="BO689" s="4"/>
      <c r="BP689" s="4"/>
      <c r="BQ689" s="4"/>
      <c r="BR689" s="4"/>
      <c r="BS689" s="4"/>
      <c r="BT689" s="4"/>
    </row>
    <row r="690" spans="1:72" s="72" customFormat="1" ht="15.75" hidden="1" customHeight="1">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s="5"/>
      <c r="AJ690" s="5"/>
      <c r="AK690" s="5"/>
      <c r="AL690" s="5"/>
      <c r="AM690" s="5"/>
      <c r="AN690" s="5"/>
      <c r="AO690" s="5"/>
      <c r="AP690" s="5"/>
      <c r="AQ690" s="5"/>
      <c r="AR690" s="5"/>
      <c r="AS690" s="5"/>
      <c r="AT690" s="5"/>
      <c r="AU690" s="5"/>
      <c r="AV690" s="5"/>
      <c r="AW690" s="5"/>
      <c r="AX690" s="5"/>
      <c r="AY690" s="5"/>
      <c r="AZ690" s="5"/>
      <c r="BA690" s="5"/>
      <c r="BB690" s="5"/>
      <c r="BC690" s="5"/>
      <c r="BD690" s="5"/>
      <c r="BE690" s="5"/>
      <c r="BF690" s="4"/>
      <c r="BG690" s="4"/>
      <c r="BH690" s="4"/>
      <c r="BI690" s="4"/>
      <c r="BJ690" s="4"/>
      <c r="BK690" s="4"/>
      <c r="BL690" s="4"/>
      <c r="BM690" s="4"/>
      <c r="BN690" s="4"/>
      <c r="BO690" s="4"/>
      <c r="BP690" s="4"/>
      <c r="BQ690" s="4"/>
      <c r="BR690" s="4"/>
      <c r="BS690" s="4"/>
      <c r="BT690" s="4"/>
    </row>
    <row r="691" spans="1:72" s="72" customFormat="1" ht="15.75" hidden="1" customHeight="1">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s="5"/>
      <c r="AJ691" s="5"/>
      <c r="AK691" s="5"/>
      <c r="AL691" s="5"/>
      <c r="AM691" s="5"/>
      <c r="AN691" s="5"/>
      <c r="AO691" s="5"/>
      <c r="AP691" s="5"/>
      <c r="AQ691" s="5"/>
      <c r="AR691" s="5"/>
      <c r="AS691" s="5"/>
      <c r="AT691" s="5"/>
      <c r="AU691" s="5"/>
      <c r="AV691" s="5"/>
      <c r="AW691" s="5"/>
      <c r="AX691" s="5"/>
      <c r="AY691" s="5"/>
      <c r="AZ691" s="5"/>
      <c r="BA691" s="5"/>
      <c r="BB691" s="5"/>
      <c r="BC691" s="5"/>
      <c r="BD691" s="5"/>
      <c r="BE691" s="5"/>
      <c r="BF691" s="4"/>
      <c r="BG691" s="4"/>
      <c r="BH691" s="4"/>
      <c r="BI691" s="4"/>
      <c r="BJ691" s="4"/>
      <c r="BK691" s="4"/>
      <c r="BL691" s="4"/>
      <c r="BM691" s="4"/>
      <c r="BN691" s="4"/>
      <c r="BO691" s="4"/>
      <c r="BP691" s="4"/>
      <c r="BQ691" s="4"/>
      <c r="BR691" s="4"/>
      <c r="BS691" s="4"/>
      <c r="BT691" s="4"/>
    </row>
    <row r="692" spans="1:72" s="72" customFormat="1" ht="15.75" hidden="1" customHeight="1">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s="5"/>
      <c r="AJ692" s="5"/>
      <c r="AK692" s="5"/>
      <c r="AL692" s="5"/>
      <c r="AM692" s="5"/>
      <c r="AN692" s="5"/>
      <c r="AO692" s="5"/>
      <c r="AP692" s="5"/>
      <c r="AQ692" s="5"/>
      <c r="AR692" s="5"/>
      <c r="AS692" s="5"/>
      <c r="AT692" s="5"/>
      <c r="AU692" s="5"/>
      <c r="AV692" s="5"/>
      <c r="AW692" s="5"/>
      <c r="AX692" s="5"/>
      <c r="AY692" s="5"/>
      <c r="AZ692" s="5"/>
      <c r="BA692" s="5"/>
      <c r="BB692" s="5"/>
      <c r="BC692" s="5"/>
      <c r="BD692" s="5"/>
      <c r="BE692" s="5"/>
      <c r="BF692" s="4"/>
      <c r="BG692" s="4"/>
      <c r="BH692" s="4"/>
      <c r="BI692" s="4"/>
      <c r="BJ692" s="4"/>
      <c r="BK692" s="4"/>
      <c r="BL692" s="4"/>
      <c r="BM692" s="4"/>
      <c r="BN692" s="4"/>
      <c r="BO692" s="4"/>
      <c r="BP692" s="4"/>
      <c r="BQ692" s="4"/>
      <c r="BR692" s="4"/>
      <c r="BS692" s="4"/>
      <c r="BT692" s="4"/>
    </row>
    <row r="693" spans="1:72" s="72" customFormat="1" ht="15.75" hidden="1" customHeight="1">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s="5"/>
      <c r="AJ693" s="5"/>
      <c r="AK693" s="5"/>
      <c r="AL693" s="5"/>
      <c r="AM693" s="5"/>
      <c r="AN693" s="5"/>
      <c r="AO693" s="5"/>
      <c r="AP693" s="5"/>
      <c r="AQ693" s="5"/>
      <c r="AR693" s="5"/>
      <c r="AS693" s="5"/>
      <c r="AT693" s="5"/>
      <c r="AU693" s="5"/>
      <c r="AV693" s="5"/>
      <c r="AW693" s="5"/>
      <c r="AX693" s="5"/>
      <c r="AY693" s="5"/>
      <c r="AZ693" s="5"/>
      <c r="BA693" s="5"/>
      <c r="BB693" s="5"/>
      <c r="BC693" s="5"/>
      <c r="BD693" s="5"/>
      <c r="BE693" s="5"/>
      <c r="BF693" s="4"/>
      <c r="BG693" s="4"/>
      <c r="BH693" s="4"/>
      <c r="BI693" s="4"/>
      <c r="BJ693" s="4"/>
      <c r="BK693" s="4"/>
      <c r="BL693" s="4"/>
      <c r="BM693" s="4"/>
      <c r="BN693" s="4"/>
      <c r="BO693" s="4"/>
      <c r="BP693" s="4"/>
      <c r="BQ693" s="4"/>
      <c r="BR693" s="4"/>
      <c r="BS693" s="4"/>
      <c r="BT693" s="4"/>
    </row>
    <row r="694" spans="1:72" s="72" customFormat="1" ht="15.75" hidden="1" customHeight="1">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s="5"/>
      <c r="AJ694" s="5"/>
      <c r="AK694" s="5"/>
      <c r="AL694" s="5"/>
      <c r="AM694" s="5"/>
      <c r="AN694" s="5"/>
      <c r="AO694" s="5"/>
      <c r="AP694" s="5"/>
      <c r="AQ694" s="5"/>
      <c r="AR694" s="5"/>
      <c r="AS694" s="5"/>
      <c r="AT694" s="5"/>
      <c r="AU694" s="5"/>
      <c r="AV694" s="5"/>
      <c r="AW694" s="5"/>
      <c r="AX694" s="5"/>
      <c r="AY694" s="5"/>
      <c r="AZ694" s="5"/>
      <c r="BA694" s="5"/>
      <c r="BB694" s="5"/>
      <c r="BC694" s="5"/>
      <c r="BD694" s="5"/>
      <c r="BE694" s="5"/>
      <c r="BF694" s="4"/>
      <c r="BG694" s="4"/>
      <c r="BH694" s="4"/>
      <c r="BI694" s="4"/>
      <c r="BJ694" s="4"/>
      <c r="BK694" s="4"/>
      <c r="BL694" s="4"/>
      <c r="BM694" s="4"/>
      <c r="BN694" s="4"/>
      <c r="BO694" s="4"/>
      <c r="BP694" s="4"/>
      <c r="BQ694" s="4"/>
      <c r="BR694" s="4"/>
      <c r="BS694" s="4"/>
      <c r="BT694" s="4"/>
    </row>
    <row r="695" spans="1:72" s="72" customFormat="1" ht="16.5" hidden="1" customHeight="1">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s="5"/>
      <c r="AJ695" s="5"/>
      <c r="AK695" s="5"/>
      <c r="AL695" s="5"/>
      <c r="AM695" s="5"/>
      <c r="AN695" s="5"/>
      <c r="AO695" s="5"/>
      <c r="AP695" s="5"/>
      <c r="AQ695" s="5"/>
      <c r="AR695" s="5"/>
      <c r="AS695" s="5"/>
      <c r="AT695" s="5"/>
      <c r="AU695" s="5"/>
      <c r="AV695" s="5"/>
      <c r="AW695" s="5"/>
      <c r="AX695" s="5"/>
      <c r="AY695" s="5"/>
      <c r="AZ695" s="5"/>
      <c r="BA695" s="5"/>
      <c r="BB695" s="5"/>
      <c r="BC695" s="5"/>
      <c r="BD695" s="5"/>
      <c r="BE695" s="5"/>
      <c r="BF695" s="4"/>
      <c r="BG695" s="4"/>
      <c r="BH695" s="4"/>
      <c r="BI695" s="4"/>
      <c r="BJ695" s="4"/>
      <c r="BK695" s="4"/>
      <c r="BL695" s="4"/>
      <c r="BM695" s="4"/>
      <c r="BN695" s="4"/>
      <c r="BO695" s="4"/>
      <c r="BP695" s="4"/>
      <c r="BQ695" s="4"/>
      <c r="BR695" s="4"/>
      <c r="BS695" s="4"/>
      <c r="BT695" s="4"/>
    </row>
    <row r="696" spans="1:72" s="72" customFormat="1" ht="103.5" hidden="1" customHeight="1">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s="5"/>
      <c r="AJ696" s="5"/>
      <c r="AK696" s="5"/>
      <c r="AL696" s="5"/>
      <c r="AM696" s="5"/>
      <c r="AN696" s="5"/>
      <c r="AO696" s="5"/>
      <c r="AP696" s="5"/>
      <c r="AQ696" s="5"/>
      <c r="AR696" s="5"/>
      <c r="AS696" s="5"/>
      <c r="AT696" s="5"/>
      <c r="AU696" s="5"/>
      <c r="AV696" s="5"/>
      <c r="AW696" s="5"/>
      <c r="AX696" s="5"/>
      <c r="AY696" s="5"/>
      <c r="AZ696" s="5"/>
      <c r="BA696" s="5"/>
      <c r="BB696" s="5"/>
      <c r="BC696" s="5"/>
      <c r="BD696" s="5"/>
      <c r="BE696" s="5"/>
      <c r="BF696" s="4"/>
      <c r="BG696" s="4"/>
      <c r="BH696" s="4"/>
      <c r="BI696" s="4"/>
      <c r="BJ696" s="4"/>
      <c r="BK696" s="4"/>
      <c r="BL696" s="4"/>
      <c r="BM696" s="4"/>
      <c r="BN696" s="4"/>
      <c r="BO696" s="4"/>
      <c r="BP696" s="4"/>
      <c r="BQ696" s="4"/>
      <c r="BR696" s="4"/>
      <c r="BS696" s="4"/>
      <c r="BT696" s="4"/>
    </row>
    <row r="697" spans="1:72" s="72" customFormat="1" ht="15.75" hidden="1" customHeight="1">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s="5"/>
      <c r="AJ697" s="5"/>
      <c r="AK697" s="5"/>
      <c r="AL697" s="5"/>
      <c r="AM697" s="5"/>
      <c r="AN697" s="5"/>
      <c r="AO697" s="5"/>
      <c r="AP697" s="5"/>
      <c r="AQ697" s="5"/>
      <c r="AR697" s="5"/>
      <c r="AS697" s="5"/>
      <c r="AT697" s="5"/>
      <c r="AU697" s="5"/>
      <c r="AV697" s="5"/>
      <c r="AW697" s="5"/>
      <c r="AX697" s="5"/>
      <c r="AY697" s="5"/>
      <c r="AZ697" s="5"/>
      <c r="BA697" s="5"/>
      <c r="BB697" s="5"/>
      <c r="BC697" s="5"/>
      <c r="BD697" s="5"/>
      <c r="BE697" s="5"/>
      <c r="BF697" s="4"/>
      <c r="BG697" s="4"/>
      <c r="BH697" s="4"/>
      <c r="BI697" s="4"/>
      <c r="BJ697" s="4"/>
      <c r="BK697" s="4"/>
      <c r="BL697" s="4"/>
      <c r="BM697" s="4"/>
      <c r="BN697" s="4"/>
      <c r="BO697" s="4"/>
      <c r="BP697" s="4"/>
      <c r="BQ697" s="4"/>
      <c r="BR697" s="4"/>
      <c r="BS697" s="4"/>
      <c r="BT697" s="4"/>
    </row>
    <row r="698" spans="1:72" s="72" customFormat="1" ht="15.75" hidden="1" customHeight="1">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s="5"/>
      <c r="AJ698" s="5"/>
      <c r="AK698" s="5"/>
      <c r="AL698" s="5"/>
      <c r="AM698" s="5"/>
      <c r="AN698" s="5"/>
      <c r="AO698" s="5"/>
      <c r="AP698" s="5"/>
      <c r="AQ698" s="5"/>
      <c r="AR698" s="5"/>
      <c r="AS698" s="5"/>
      <c r="AT698" s="5"/>
      <c r="AU698" s="5"/>
      <c r="AV698" s="5"/>
      <c r="AW698" s="5"/>
      <c r="AX698" s="5"/>
      <c r="AY698" s="5"/>
      <c r="AZ698" s="5"/>
      <c r="BA698" s="5"/>
      <c r="BB698" s="5"/>
      <c r="BC698" s="5"/>
      <c r="BD698" s="5"/>
      <c r="BE698" s="5"/>
      <c r="BF698" s="4"/>
      <c r="BG698" s="4"/>
      <c r="BH698" s="4"/>
      <c r="BI698" s="4"/>
      <c r="BJ698" s="4"/>
      <c r="BK698" s="4"/>
      <c r="BL698" s="4"/>
      <c r="BM698" s="4"/>
      <c r="BN698" s="4"/>
      <c r="BO698" s="4"/>
      <c r="BP698" s="4"/>
      <c r="BQ698" s="4"/>
      <c r="BR698" s="4"/>
      <c r="BS698" s="4"/>
      <c r="BT698" s="4"/>
    </row>
    <row r="699" spans="1:72" s="72" customFormat="1" ht="15.75" hidden="1" customHeight="1">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s="5"/>
      <c r="AJ699" s="5"/>
      <c r="AK699" s="5"/>
      <c r="AL699" s="5"/>
      <c r="AM699" s="5"/>
      <c r="AN699" s="5"/>
      <c r="AO699" s="5"/>
      <c r="AP699" s="5"/>
      <c r="AQ699" s="5"/>
      <c r="AR699" s="5"/>
      <c r="AS699" s="5"/>
      <c r="AT699" s="5"/>
      <c r="AU699" s="5"/>
      <c r="AV699" s="5"/>
      <c r="AW699" s="5"/>
      <c r="AX699" s="5"/>
      <c r="AY699" s="5"/>
      <c r="AZ699" s="5"/>
      <c r="BA699" s="5"/>
      <c r="BB699" s="5"/>
      <c r="BC699" s="5"/>
      <c r="BD699" s="5"/>
      <c r="BE699" s="5"/>
      <c r="BF699" s="4"/>
      <c r="BG699" s="4"/>
      <c r="BH699" s="4"/>
      <c r="BI699" s="4"/>
      <c r="BJ699" s="4"/>
      <c r="BK699" s="4"/>
      <c r="BL699" s="4"/>
      <c r="BM699" s="4"/>
      <c r="BN699" s="4"/>
      <c r="BO699" s="4"/>
      <c r="BP699" s="4"/>
      <c r="BQ699" s="4"/>
      <c r="BR699" s="4"/>
      <c r="BS699" s="4"/>
      <c r="BT699" s="4"/>
    </row>
    <row r="700" spans="1:72" s="72" customFormat="1" ht="15.75" hidden="1" customHeight="1">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s="5"/>
      <c r="AJ700" s="5"/>
      <c r="AK700" s="5"/>
      <c r="AL700" s="5"/>
      <c r="AM700" s="5"/>
      <c r="AN700" s="5"/>
      <c r="AO700" s="5"/>
      <c r="AP700" s="5"/>
      <c r="AQ700" s="5"/>
      <c r="AR700" s="5"/>
      <c r="AS700" s="5"/>
      <c r="AT700" s="5"/>
      <c r="AU700" s="5"/>
      <c r="AV700" s="5"/>
      <c r="AW700" s="5"/>
      <c r="AX700" s="5"/>
      <c r="AY700" s="5"/>
      <c r="AZ700" s="5"/>
      <c r="BA700" s="5"/>
      <c r="BB700" s="5"/>
      <c r="BC700" s="5"/>
      <c r="BD700" s="5"/>
      <c r="BE700" s="5"/>
      <c r="BF700" s="4"/>
      <c r="BG700" s="4"/>
      <c r="BH700" s="4"/>
      <c r="BI700" s="4"/>
      <c r="BJ700" s="4"/>
      <c r="BK700" s="4"/>
      <c r="BL700" s="4"/>
      <c r="BM700" s="4"/>
      <c r="BN700" s="4"/>
      <c r="BO700" s="4"/>
      <c r="BP700" s="4"/>
      <c r="BQ700" s="4"/>
      <c r="BR700" s="4"/>
      <c r="BS700" s="4"/>
      <c r="BT700" s="4"/>
    </row>
    <row r="701" spans="1:72" s="72" customFormat="1" ht="15.75" hidden="1" customHeight="1">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s="5"/>
      <c r="AJ701" s="5"/>
      <c r="AK701" s="5"/>
      <c r="AL701" s="5"/>
      <c r="AM701" s="5"/>
      <c r="AN701" s="5"/>
      <c r="AO701" s="5"/>
      <c r="AP701" s="5"/>
      <c r="AQ701" s="5"/>
      <c r="AR701" s="5"/>
      <c r="AS701" s="5"/>
      <c r="AT701" s="5"/>
      <c r="AU701" s="5"/>
      <c r="AV701" s="5"/>
      <c r="AW701" s="5"/>
      <c r="AX701" s="5"/>
      <c r="AY701" s="5"/>
      <c r="AZ701" s="5"/>
      <c r="BA701" s="5"/>
      <c r="BB701" s="5"/>
      <c r="BC701" s="5"/>
      <c r="BD701" s="5"/>
      <c r="BE701" s="5"/>
      <c r="BF701" s="4"/>
      <c r="BG701" s="4"/>
      <c r="BH701" s="4"/>
      <c r="BI701" s="4"/>
      <c r="BJ701" s="4"/>
      <c r="BK701" s="4"/>
      <c r="BL701" s="4"/>
      <c r="BM701" s="4"/>
      <c r="BN701" s="4"/>
      <c r="BO701" s="4"/>
      <c r="BP701" s="4"/>
      <c r="BQ701" s="4"/>
      <c r="BR701" s="4"/>
      <c r="BS701" s="4"/>
      <c r="BT701" s="4"/>
    </row>
    <row r="702" spans="1:72" s="72" customFormat="1" ht="16.5" hidden="1" customHeight="1">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s="5"/>
      <c r="AJ702" s="5"/>
      <c r="AK702" s="5"/>
      <c r="AL702" s="5"/>
      <c r="AM702" s="5"/>
      <c r="AN702" s="5"/>
      <c r="AO702" s="5"/>
      <c r="AP702" s="5"/>
      <c r="AQ702" s="5"/>
      <c r="AR702" s="5"/>
      <c r="AS702" s="5"/>
      <c r="AT702" s="5"/>
      <c r="AU702" s="5"/>
      <c r="AV702" s="5"/>
      <c r="AW702" s="5"/>
      <c r="AX702" s="5"/>
      <c r="AY702" s="5"/>
      <c r="AZ702" s="5"/>
      <c r="BA702" s="5"/>
      <c r="BB702" s="5"/>
      <c r="BC702" s="5"/>
      <c r="BD702" s="5"/>
      <c r="BE702" s="5"/>
      <c r="BF702" s="4"/>
      <c r="BG702" s="4"/>
      <c r="BH702" s="4"/>
      <c r="BI702" s="4"/>
      <c r="BJ702" s="4"/>
      <c r="BK702" s="4"/>
      <c r="BL702" s="4"/>
      <c r="BM702" s="4"/>
      <c r="BN702" s="4"/>
      <c r="BO702" s="4"/>
      <c r="BP702" s="4"/>
      <c r="BQ702" s="4"/>
      <c r="BR702" s="4"/>
      <c r="BS702" s="4"/>
      <c r="BT702" s="4"/>
    </row>
    <row r="703" spans="1:72" s="72" customFormat="1" ht="15.75" hidden="1" customHeight="1">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s="5"/>
      <c r="AJ703" s="5"/>
      <c r="AK703" s="5"/>
      <c r="AL703" s="5"/>
      <c r="AM703" s="5"/>
      <c r="AN703" s="5"/>
      <c r="AO703" s="5"/>
      <c r="AP703" s="5"/>
      <c r="AQ703" s="5"/>
      <c r="AR703" s="5"/>
      <c r="AS703" s="5"/>
      <c r="AT703" s="5"/>
      <c r="AU703" s="5"/>
      <c r="AV703" s="5"/>
      <c r="AW703" s="5"/>
      <c r="AX703" s="5"/>
      <c r="AY703" s="5"/>
      <c r="AZ703" s="5"/>
      <c r="BA703" s="5"/>
      <c r="BB703" s="5"/>
      <c r="BC703" s="5"/>
      <c r="BD703" s="5"/>
      <c r="BE703" s="5"/>
      <c r="BF703" s="4"/>
      <c r="BG703" s="4"/>
      <c r="BH703" s="4"/>
      <c r="BI703" s="4"/>
      <c r="BJ703" s="4"/>
      <c r="BK703" s="4"/>
      <c r="BL703" s="4"/>
      <c r="BM703" s="4"/>
      <c r="BN703" s="4"/>
      <c r="BO703" s="4"/>
      <c r="BP703" s="4"/>
      <c r="BQ703" s="4"/>
      <c r="BR703" s="4"/>
      <c r="BS703" s="4"/>
      <c r="BT703" s="4"/>
    </row>
    <row r="704" spans="1:72" s="72" customFormat="1" ht="15.75" hidden="1" customHeight="1">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s="5"/>
      <c r="AJ704" s="5"/>
      <c r="AK704" s="5"/>
      <c r="AL704" s="5"/>
      <c r="AM704" s="5"/>
      <c r="AN704" s="5"/>
      <c r="AO704" s="5"/>
      <c r="AP704" s="5"/>
      <c r="AQ704" s="5"/>
      <c r="AR704" s="5"/>
      <c r="AS704" s="5"/>
      <c r="AT704" s="5"/>
      <c r="AU704" s="5"/>
      <c r="AV704" s="5"/>
      <c r="AW704" s="5"/>
      <c r="AX704" s="5"/>
      <c r="AY704" s="5"/>
      <c r="AZ704" s="5"/>
      <c r="BA704" s="5"/>
      <c r="BB704" s="5"/>
      <c r="BC704" s="5"/>
      <c r="BD704" s="5"/>
      <c r="BE704" s="5"/>
      <c r="BF704" s="4"/>
      <c r="BG704" s="4"/>
      <c r="BH704" s="4"/>
      <c r="BI704" s="4"/>
      <c r="BJ704" s="4"/>
      <c r="BK704" s="4"/>
      <c r="BL704" s="4"/>
      <c r="BM704" s="4"/>
      <c r="BN704" s="4"/>
      <c r="BO704" s="4"/>
      <c r="BP704" s="4"/>
      <c r="BQ704" s="4"/>
      <c r="BR704" s="4"/>
      <c r="BS704" s="4"/>
      <c r="BT704" s="4"/>
    </row>
    <row r="705" spans="1:72" s="72" customFormat="1" ht="15.75" hidden="1" customHeight="1">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s="5"/>
      <c r="AJ705" s="5"/>
      <c r="AK705" s="5"/>
      <c r="AL705" s="5"/>
      <c r="AM705" s="5"/>
      <c r="AN705" s="5"/>
      <c r="AO705" s="5"/>
      <c r="AP705" s="5"/>
      <c r="AQ705" s="5"/>
      <c r="AR705" s="5"/>
      <c r="AS705" s="5"/>
      <c r="AT705" s="5"/>
      <c r="AU705" s="5"/>
      <c r="AV705" s="5"/>
      <c r="AW705" s="5"/>
      <c r="AX705" s="5"/>
      <c r="AY705" s="5"/>
      <c r="AZ705" s="5"/>
      <c r="BA705" s="5"/>
      <c r="BB705" s="5"/>
      <c r="BC705" s="5"/>
      <c r="BD705" s="5"/>
      <c r="BE705" s="5"/>
      <c r="BF705" s="4"/>
      <c r="BG705" s="4"/>
      <c r="BH705" s="4"/>
      <c r="BI705" s="4"/>
      <c r="BJ705" s="4"/>
      <c r="BK705" s="4"/>
      <c r="BL705" s="4"/>
      <c r="BM705" s="4"/>
      <c r="BN705" s="4"/>
      <c r="BO705" s="4"/>
      <c r="BP705" s="4"/>
      <c r="BQ705" s="4"/>
      <c r="BR705" s="4"/>
      <c r="BS705" s="4"/>
      <c r="BT705" s="4"/>
    </row>
    <row r="706" spans="1:72" s="72" customFormat="1" ht="15.75" hidden="1" customHeight="1">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s="5"/>
      <c r="AJ706" s="5"/>
      <c r="AK706" s="5"/>
      <c r="AL706" s="5"/>
      <c r="AM706" s="5"/>
      <c r="AN706" s="5"/>
      <c r="AO706" s="5"/>
      <c r="AP706" s="5"/>
      <c r="AQ706" s="5"/>
      <c r="AR706" s="5"/>
      <c r="AS706" s="5"/>
      <c r="AT706" s="5"/>
      <c r="AU706" s="5"/>
      <c r="AV706" s="5"/>
      <c r="AW706" s="5"/>
      <c r="AX706" s="5"/>
      <c r="AY706" s="5"/>
      <c r="AZ706" s="5"/>
      <c r="BA706" s="5"/>
      <c r="BB706" s="5"/>
      <c r="BC706" s="5"/>
      <c r="BD706" s="5"/>
      <c r="BE706" s="5"/>
      <c r="BF706" s="4"/>
      <c r="BG706" s="4"/>
      <c r="BH706" s="4"/>
      <c r="BI706" s="4"/>
      <c r="BJ706" s="4"/>
      <c r="BK706" s="4"/>
      <c r="BL706" s="4"/>
      <c r="BM706" s="4"/>
      <c r="BN706" s="4"/>
      <c r="BO706" s="4"/>
      <c r="BP706" s="4"/>
      <c r="BQ706" s="4"/>
      <c r="BR706" s="4"/>
      <c r="BS706" s="4"/>
      <c r="BT706" s="4"/>
    </row>
    <row r="707" spans="1:72" s="72" customFormat="1" ht="15.75" hidden="1" customHeight="1">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s="5"/>
      <c r="AJ707" s="5"/>
      <c r="AK707" s="5"/>
      <c r="AL707" s="5"/>
      <c r="AM707" s="5"/>
      <c r="AN707" s="5"/>
      <c r="AO707" s="5"/>
      <c r="AP707" s="5"/>
      <c r="AQ707" s="5"/>
      <c r="AR707" s="5"/>
      <c r="AS707" s="5"/>
      <c r="AT707" s="5"/>
      <c r="AU707" s="5"/>
      <c r="AV707" s="5"/>
      <c r="AW707" s="5"/>
      <c r="AX707" s="5"/>
      <c r="AY707" s="5"/>
      <c r="AZ707" s="5"/>
      <c r="BA707" s="5"/>
      <c r="BB707" s="5"/>
      <c r="BC707" s="5"/>
      <c r="BD707" s="5"/>
      <c r="BE707" s="5"/>
      <c r="BF707" s="4"/>
      <c r="BG707" s="4"/>
      <c r="BH707" s="4"/>
      <c r="BI707" s="4"/>
      <c r="BJ707" s="4"/>
      <c r="BK707" s="4"/>
      <c r="BL707" s="4"/>
      <c r="BM707" s="4"/>
      <c r="BN707" s="4"/>
      <c r="BO707" s="4"/>
      <c r="BP707" s="4"/>
      <c r="BQ707" s="4"/>
      <c r="BR707" s="4"/>
      <c r="BS707" s="4"/>
      <c r="BT707" s="4"/>
    </row>
    <row r="708" spans="1:72" s="72" customFormat="1" ht="16.5" hidden="1" customHeight="1">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s="5"/>
      <c r="AJ708" s="5"/>
      <c r="AK708" s="5"/>
      <c r="AL708" s="5"/>
      <c r="AM708" s="5"/>
      <c r="AN708" s="5"/>
      <c r="AO708" s="5"/>
      <c r="AP708" s="5"/>
      <c r="AQ708" s="5"/>
      <c r="AR708" s="5"/>
      <c r="AS708" s="5"/>
      <c r="AT708" s="5"/>
      <c r="AU708" s="5"/>
      <c r="AV708" s="5"/>
      <c r="AW708" s="5"/>
      <c r="AX708" s="5"/>
      <c r="AY708" s="5"/>
      <c r="AZ708" s="5"/>
      <c r="BA708" s="5"/>
      <c r="BB708" s="5"/>
      <c r="BC708" s="5"/>
      <c r="BD708" s="5"/>
      <c r="BE708" s="5"/>
      <c r="BF708" s="4"/>
      <c r="BG708" s="4"/>
      <c r="BH708" s="4"/>
      <c r="BI708" s="4"/>
      <c r="BJ708" s="4"/>
      <c r="BK708" s="4"/>
      <c r="BL708" s="4"/>
      <c r="BM708" s="4"/>
      <c r="BN708" s="4"/>
      <c r="BO708" s="4"/>
      <c r="BP708" s="4"/>
      <c r="BQ708" s="4"/>
      <c r="BR708" s="4"/>
      <c r="BS708" s="4"/>
      <c r="BT708" s="4"/>
    </row>
    <row r="709" spans="1:72" s="72" customFormat="1" ht="15.75" hidden="1" customHeight="1">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s="5"/>
      <c r="AJ709" s="5"/>
      <c r="AK709" s="5"/>
      <c r="AL709" s="5"/>
      <c r="AM709" s="5"/>
      <c r="AN709" s="5"/>
      <c r="AO709" s="5"/>
      <c r="AP709" s="5"/>
      <c r="AQ709" s="5"/>
      <c r="AR709" s="5"/>
      <c r="AS709" s="5"/>
      <c r="AT709" s="5"/>
      <c r="AU709" s="5"/>
      <c r="AV709" s="5"/>
      <c r="AW709" s="5"/>
      <c r="AX709" s="5"/>
      <c r="AY709" s="5"/>
      <c r="AZ709" s="5"/>
      <c r="BA709" s="5"/>
      <c r="BB709" s="5"/>
      <c r="BC709" s="5"/>
      <c r="BD709" s="5"/>
      <c r="BE709" s="5"/>
      <c r="BF709" s="4"/>
      <c r="BG709" s="4"/>
      <c r="BH709" s="4"/>
      <c r="BI709" s="4"/>
      <c r="BJ709" s="4"/>
      <c r="BK709" s="4"/>
      <c r="BL709" s="4"/>
      <c r="BM709" s="4"/>
      <c r="BN709" s="4"/>
      <c r="BO709" s="4"/>
      <c r="BP709" s="4"/>
      <c r="BQ709" s="4"/>
      <c r="BR709" s="4"/>
      <c r="BS709" s="4"/>
      <c r="BT709" s="4"/>
    </row>
    <row r="710" spans="1:72" s="72" customFormat="1" ht="15.75" hidden="1" customHeight="1">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s="5"/>
      <c r="AJ710" s="5"/>
      <c r="AK710" s="5"/>
      <c r="AL710" s="5"/>
      <c r="AM710" s="5"/>
      <c r="AN710" s="5"/>
      <c r="AO710" s="5"/>
      <c r="AP710" s="5"/>
      <c r="AQ710" s="5"/>
      <c r="AR710" s="5"/>
      <c r="AS710" s="5"/>
      <c r="AT710" s="5"/>
      <c r="AU710" s="5"/>
      <c r="AV710" s="5"/>
      <c r="AW710" s="5"/>
      <c r="AX710" s="5"/>
      <c r="AY710" s="5"/>
      <c r="AZ710" s="5"/>
      <c r="BA710" s="5"/>
      <c r="BB710" s="5"/>
      <c r="BC710" s="5"/>
      <c r="BD710" s="5"/>
      <c r="BE710" s="5"/>
      <c r="BF710" s="4"/>
      <c r="BG710" s="4"/>
      <c r="BH710" s="4"/>
      <c r="BI710" s="4"/>
      <c r="BJ710" s="4"/>
      <c r="BK710" s="4"/>
      <c r="BL710" s="4"/>
      <c r="BM710" s="4"/>
      <c r="BN710" s="4"/>
      <c r="BO710" s="4"/>
      <c r="BP710" s="4"/>
      <c r="BQ710" s="4"/>
      <c r="BR710" s="4"/>
      <c r="BS710" s="4"/>
      <c r="BT710" s="4"/>
    </row>
    <row r="711" spans="1:72" s="72" customFormat="1" ht="16.5" hidden="1" customHeight="1">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s="5"/>
      <c r="AJ711" s="5"/>
      <c r="AK711" s="5"/>
      <c r="AL711" s="5"/>
      <c r="AM711" s="5"/>
      <c r="AN711" s="5"/>
      <c r="AO711" s="5"/>
      <c r="AP711" s="5"/>
      <c r="AQ711" s="5"/>
      <c r="AR711" s="5"/>
      <c r="AS711" s="5"/>
      <c r="AT711" s="5"/>
      <c r="AU711" s="5"/>
      <c r="AV711" s="5"/>
      <c r="AW711" s="5"/>
      <c r="AX711" s="5"/>
      <c r="AY711" s="5"/>
      <c r="AZ711" s="5"/>
      <c r="BA711" s="5"/>
      <c r="BB711" s="5"/>
      <c r="BC711" s="5"/>
      <c r="BD711" s="5"/>
      <c r="BE711" s="5"/>
      <c r="BF711" s="4"/>
      <c r="BG711" s="4"/>
      <c r="BH711" s="4"/>
      <c r="BI711" s="4"/>
      <c r="BJ711" s="4"/>
      <c r="BK711" s="4"/>
      <c r="BL711" s="4"/>
      <c r="BM711" s="4"/>
      <c r="BN711" s="4"/>
      <c r="BO711" s="4"/>
      <c r="BP711" s="4"/>
      <c r="BQ711" s="4"/>
      <c r="BR711" s="4"/>
      <c r="BS711" s="4"/>
      <c r="BT711" s="4"/>
    </row>
    <row r="712" spans="1:72" s="72" customFormat="1" ht="16.5" hidden="1" customHeight="1">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s="5"/>
      <c r="AJ712" s="5"/>
      <c r="AK712" s="5"/>
      <c r="AL712" s="5"/>
      <c r="AM712" s="5"/>
      <c r="AN712" s="5"/>
      <c r="AO712" s="5"/>
      <c r="AP712" s="5"/>
      <c r="AQ712" s="5"/>
      <c r="AR712" s="5"/>
      <c r="AS712" s="5"/>
      <c r="AT712" s="5"/>
      <c r="AU712" s="5"/>
      <c r="AV712" s="5"/>
      <c r="AW712" s="5"/>
      <c r="AX712" s="5"/>
      <c r="AY712" s="5"/>
      <c r="AZ712" s="5"/>
      <c r="BA712" s="5"/>
      <c r="BB712" s="5"/>
      <c r="BC712" s="5"/>
      <c r="BD712" s="5"/>
      <c r="BE712" s="5"/>
      <c r="BF712" s="4"/>
      <c r="BG712" s="4"/>
      <c r="BH712" s="4"/>
      <c r="BI712" s="4"/>
      <c r="BJ712" s="4"/>
      <c r="BK712" s="4"/>
      <c r="BL712" s="4"/>
      <c r="BM712" s="4"/>
      <c r="BN712" s="4"/>
      <c r="BO712" s="4"/>
      <c r="BP712" s="4"/>
      <c r="BQ712" s="4"/>
      <c r="BR712" s="4"/>
      <c r="BS712" s="4"/>
      <c r="BT712" s="4"/>
    </row>
    <row r="713" spans="1:72" s="72" customFormat="1" ht="16.5" hidden="1" customHeight="1">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s="5"/>
      <c r="AJ713" s="5"/>
      <c r="AK713" s="5"/>
      <c r="AL713" s="5"/>
      <c r="AM713" s="5"/>
      <c r="AN713" s="5"/>
      <c r="AO713" s="5"/>
      <c r="AP713" s="5"/>
      <c r="AQ713" s="5"/>
      <c r="AR713" s="5"/>
      <c r="AS713" s="5"/>
      <c r="AT713" s="5"/>
      <c r="AU713" s="5"/>
      <c r="AV713" s="5"/>
      <c r="AW713" s="5"/>
      <c r="AX713" s="5"/>
      <c r="AY713" s="5"/>
      <c r="AZ713" s="5"/>
      <c r="BA713" s="5"/>
      <c r="BB713" s="5"/>
      <c r="BC713" s="5"/>
      <c r="BD713" s="5"/>
      <c r="BE713" s="5"/>
      <c r="BF713" s="4"/>
      <c r="BG713" s="4"/>
      <c r="BH713" s="4"/>
      <c r="BI713" s="4"/>
      <c r="BJ713" s="4"/>
      <c r="BK713" s="4"/>
      <c r="BL713" s="4"/>
      <c r="BM713" s="4"/>
      <c r="BN713" s="4"/>
      <c r="BO713" s="4"/>
      <c r="BP713" s="4"/>
      <c r="BQ713" s="4"/>
      <c r="BR713" s="4"/>
      <c r="BS713" s="4"/>
      <c r="BT713" s="4"/>
    </row>
    <row r="714" spans="1:72" s="72" customFormat="1" ht="25.5" hidden="1" customHeight="1">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s="5"/>
      <c r="AJ714" s="5"/>
      <c r="AK714" s="5"/>
      <c r="AL714" s="5"/>
      <c r="AM714" s="5"/>
      <c r="AN714" s="5"/>
      <c r="AO714" s="5"/>
      <c r="AP714" s="5"/>
      <c r="AQ714" s="5"/>
      <c r="AR714" s="5"/>
      <c r="AS714" s="5"/>
      <c r="AT714" s="5"/>
      <c r="AU714" s="5"/>
      <c r="AV714" s="5"/>
      <c r="AW714" s="5"/>
      <c r="AX714" s="5"/>
      <c r="AY714" s="5"/>
      <c r="AZ714" s="5"/>
      <c r="BA714" s="5"/>
      <c r="BB714" s="5"/>
      <c r="BC714" s="5"/>
      <c r="BD714" s="5"/>
      <c r="BE714" s="5"/>
      <c r="BF714" s="4"/>
      <c r="BG714" s="4"/>
      <c r="BH714" s="4"/>
      <c r="BI714" s="4"/>
      <c r="BJ714" s="4"/>
      <c r="BK714" s="4"/>
      <c r="BL714" s="4"/>
      <c r="BM714" s="4"/>
      <c r="BN714" s="4"/>
      <c r="BO714" s="4"/>
      <c r="BP714" s="4"/>
      <c r="BQ714" s="4"/>
      <c r="BR714" s="4"/>
      <c r="BS714" s="4"/>
      <c r="BT714" s="4"/>
    </row>
    <row r="715" spans="1:72" s="72" customFormat="1" ht="25.5" hidden="1" customHeight="1">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s="5"/>
      <c r="AJ715" s="5"/>
      <c r="AK715" s="5"/>
      <c r="AL715" s="5"/>
      <c r="AM715" s="5"/>
      <c r="AN715" s="5"/>
      <c r="AO715" s="5"/>
      <c r="AP715" s="5"/>
      <c r="AQ715" s="5"/>
      <c r="AR715" s="5"/>
      <c r="AS715" s="5"/>
      <c r="AT715" s="5"/>
      <c r="AU715" s="5"/>
      <c r="AV715" s="5"/>
      <c r="AW715" s="5"/>
      <c r="AX715" s="5"/>
      <c r="AY715" s="5"/>
      <c r="AZ715" s="5"/>
      <c r="BA715" s="5"/>
      <c r="BB715" s="5"/>
      <c r="BC715" s="5"/>
      <c r="BD715" s="5"/>
      <c r="BE715" s="5"/>
      <c r="BF715" s="4"/>
      <c r="BG715" s="4"/>
      <c r="BH715" s="4"/>
      <c r="BI715" s="4"/>
      <c r="BJ715" s="4"/>
      <c r="BK715" s="4"/>
      <c r="BL715" s="4"/>
      <c r="BM715" s="4"/>
      <c r="BN715" s="4"/>
      <c r="BO715" s="4"/>
      <c r="BP715" s="4"/>
      <c r="BQ715" s="4"/>
      <c r="BR715" s="4"/>
      <c r="BS715" s="4"/>
      <c r="BT715" s="4"/>
    </row>
    <row r="716" spans="1:72" s="72" customFormat="1" ht="25.5" hidden="1" customHeight="1">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s="5"/>
      <c r="AJ716" s="5"/>
      <c r="AK716" s="5"/>
      <c r="AL716" s="5"/>
      <c r="AM716" s="5"/>
      <c r="AN716" s="5"/>
      <c r="AO716" s="5"/>
      <c r="AP716" s="5"/>
      <c r="AQ716" s="5"/>
      <c r="AR716" s="5"/>
      <c r="AS716" s="5"/>
      <c r="AT716" s="5"/>
      <c r="AU716" s="5"/>
      <c r="AV716" s="5"/>
      <c r="AW716" s="5"/>
      <c r="AX716" s="5"/>
      <c r="AY716" s="5"/>
      <c r="AZ716" s="5"/>
      <c r="BA716" s="5"/>
      <c r="BB716" s="5"/>
      <c r="BC716" s="5"/>
      <c r="BD716" s="5"/>
      <c r="BE716" s="5"/>
      <c r="BF716" s="4"/>
      <c r="BG716" s="4"/>
      <c r="BH716" s="4"/>
      <c r="BI716" s="4"/>
      <c r="BJ716" s="4"/>
      <c r="BK716" s="4"/>
      <c r="BL716" s="4"/>
      <c r="BM716" s="4"/>
      <c r="BN716" s="4"/>
      <c r="BO716" s="4"/>
      <c r="BP716" s="4"/>
      <c r="BQ716" s="4"/>
      <c r="BR716" s="4"/>
      <c r="BS716" s="4"/>
      <c r="BT716" s="4"/>
    </row>
    <row r="717" spans="1:72" s="72" customFormat="1" ht="25.5" hidden="1" customHeight="1">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s="5"/>
      <c r="AJ717" s="5"/>
      <c r="AK717" s="5"/>
      <c r="AL717" s="5"/>
      <c r="AM717" s="5"/>
      <c r="AN717" s="5"/>
      <c r="AO717" s="5"/>
      <c r="AP717" s="5"/>
      <c r="AQ717" s="5"/>
      <c r="AR717" s="5"/>
      <c r="AS717" s="5"/>
      <c r="AT717" s="5"/>
      <c r="AU717" s="5"/>
      <c r="AV717" s="5"/>
      <c r="AW717" s="5"/>
      <c r="AX717" s="5"/>
      <c r="AY717" s="5"/>
      <c r="AZ717" s="5"/>
      <c r="BA717" s="5"/>
      <c r="BB717" s="5"/>
      <c r="BC717" s="5"/>
      <c r="BD717" s="5"/>
      <c r="BE717" s="5"/>
      <c r="BF717" s="4"/>
      <c r="BG717" s="4"/>
      <c r="BH717" s="4"/>
      <c r="BI717" s="4"/>
      <c r="BJ717" s="4"/>
      <c r="BK717" s="4"/>
      <c r="BL717" s="4"/>
      <c r="BM717" s="4"/>
      <c r="BN717" s="4"/>
      <c r="BO717" s="4"/>
      <c r="BP717" s="4"/>
      <c r="BQ717" s="4"/>
      <c r="BR717" s="4"/>
      <c r="BS717" s="4"/>
      <c r="BT717" s="4"/>
    </row>
    <row r="718" spans="1:72" s="72" customFormat="1" ht="15.75" hidden="1" customHeight="1">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s="5"/>
      <c r="AJ718" s="5"/>
      <c r="AK718" s="5"/>
      <c r="AL718" s="5"/>
      <c r="AM718" s="5"/>
      <c r="AN718" s="5"/>
      <c r="AO718" s="5"/>
      <c r="AP718" s="5"/>
      <c r="AQ718" s="5"/>
      <c r="AR718" s="5"/>
      <c r="AS718" s="5"/>
      <c r="AT718" s="5"/>
      <c r="AU718" s="5"/>
      <c r="AV718" s="5"/>
      <c r="AW718" s="5"/>
      <c r="AX718" s="5"/>
      <c r="AY718" s="5"/>
      <c r="AZ718" s="5"/>
      <c r="BA718" s="5"/>
      <c r="BB718" s="5"/>
      <c r="BC718" s="5"/>
      <c r="BD718" s="5"/>
      <c r="BE718" s="5"/>
      <c r="BF718" s="4"/>
      <c r="BG718" s="4"/>
      <c r="BH718" s="4"/>
      <c r="BI718" s="4"/>
      <c r="BJ718" s="4"/>
      <c r="BK718" s="4"/>
      <c r="BL718" s="4"/>
      <c r="BM718" s="4"/>
      <c r="BN718" s="4"/>
      <c r="BO718" s="4"/>
      <c r="BP718" s="4"/>
      <c r="BQ718" s="4"/>
      <c r="BR718" s="4"/>
      <c r="BS718" s="4"/>
      <c r="BT718" s="4"/>
    </row>
    <row r="719" spans="1:72" s="72" customFormat="1" ht="15.75" hidden="1" customHeight="1">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s="5"/>
      <c r="AJ719" s="5"/>
      <c r="AK719" s="5"/>
      <c r="AL719" s="5"/>
      <c r="AM719" s="5"/>
      <c r="AN719" s="5"/>
      <c r="AO719" s="5"/>
      <c r="AP719" s="5"/>
      <c r="AQ719" s="5"/>
      <c r="AR719" s="5"/>
      <c r="AS719" s="5"/>
      <c r="AT719" s="5"/>
      <c r="AU719" s="5"/>
      <c r="AV719" s="5"/>
      <c r="AW719" s="5"/>
      <c r="AX719" s="5"/>
      <c r="AY719" s="5"/>
      <c r="AZ719" s="5"/>
      <c r="BA719" s="5"/>
      <c r="BB719" s="5"/>
      <c r="BC719" s="5"/>
      <c r="BD719" s="5"/>
      <c r="BE719" s="5"/>
      <c r="BF719" s="4"/>
      <c r="BG719" s="4"/>
      <c r="BH719" s="4"/>
      <c r="BI719" s="4"/>
      <c r="BJ719" s="4"/>
      <c r="BK719" s="4"/>
      <c r="BL719" s="4"/>
      <c r="BM719" s="4"/>
      <c r="BN719" s="4"/>
      <c r="BO719" s="4"/>
      <c r="BP719" s="4"/>
      <c r="BQ719" s="4"/>
      <c r="BR719" s="4"/>
      <c r="BS719" s="4"/>
      <c r="BT719" s="4"/>
    </row>
    <row r="720" spans="1:72" s="72" customFormat="1" ht="15.75" hidden="1" customHeight="1">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s="5"/>
      <c r="AJ720" s="5"/>
      <c r="AK720" s="5"/>
      <c r="AL720" s="5"/>
      <c r="AM720" s="5"/>
      <c r="AN720" s="5"/>
      <c r="AO720" s="5"/>
      <c r="AP720" s="5"/>
      <c r="AQ720" s="5"/>
      <c r="AR720" s="5"/>
      <c r="AS720" s="5"/>
      <c r="AT720" s="5"/>
      <c r="AU720" s="5"/>
      <c r="AV720" s="5"/>
      <c r="AW720" s="5"/>
      <c r="AX720" s="5"/>
      <c r="AY720" s="5"/>
      <c r="AZ720" s="5"/>
      <c r="BA720" s="5"/>
      <c r="BB720" s="5"/>
      <c r="BC720" s="5"/>
      <c r="BD720" s="5"/>
      <c r="BE720" s="5"/>
      <c r="BF720" s="4"/>
      <c r="BG720" s="4"/>
      <c r="BH720" s="4"/>
      <c r="BI720" s="4"/>
      <c r="BJ720" s="4"/>
      <c r="BK720" s="4"/>
      <c r="BL720" s="4"/>
      <c r="BM720" s="4"/>
      <c r="BN720" s="4"/>
      <c r="BO720" s="4"/>
      <c r="BP720" s="4"/>
      <c r="BQ720" s="4"/>
      <c r="BR720" s="4"/>
      <c r="BS720" s="4"/>
      <c r="BT720" s="4"/>
    </row>
    <row r="721" spans="1:72" s="72" customFormat="1" ht="15.75" hidden="1" customHeight="1">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s="5"/>
      <c r="AJ721" s="5"/>
      <c r="AK721" s="5"/>
      <c r="AL721" s="5"/>
      <c r="AM721" s="5"/>
      <c r="AN721" s="5"/>
      <c r="AO721" s="5"/>
      <c r="AP721" s="5"/>
      <c r="AQ721" s="5"/>
      <c r="AR721" s="5"/>
      <c r="AS721" s="5"/>
      <c r="AT721" s="5"/>
      <c r="AU721" s="5"/>
      <c r="AV721" s="5"/>
      <c r="AW721" s="5"/>
      <c r="AX721" s="5"/>
      <c r="AY721" s="5"/>
      <c r="AZ721" s="5"/>
      <c r="BA721" s="5"/>
      <c r="BB721" s="5"/>
      <c r="BC721" s="5"/>
      <c r="BD721" s="5"/>
      <c r="BE721" s="5"/>
      <c r="BF721" s="4"/>
      <c r="BG721" s="4"/>
      <c r="BH721" s="4"/>
      <c r="BI721" s="4"/>
      <c r="BJ721" s="4"/>
      <c r="BK721" s="4"/>
      <c r="BL721" s="4"/>
      <c r="BM721" s="4"/>
      <c r="BN721" s="4"/>
      <c r="BO721" s="4"/>
      <c r="BP721" s="4"/>
      <c r="BQ721" s="4"/>
      <c r="BR721" s="4"/>
      <c r="BS721" s="4"/>
      <c r="BT721" s="4"/>
    </row>
    <row r="722" spans="1:72" s="72" customFormat="1" ht="15.75" hidden="1" customHeight="1">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s="5"/>
      <c r="AJ722" s="5"/>
      <c r="AK722" s="5"/>
      <c r="AL722" s="5"/>
      <c r="AM722" s="5"/>
      <c r="AN722" s="5"/>
      <c r="AO722" s="5"/>
      <c r="AP722" s="5"/>
      <c r="AQ722" s="5"/>
      <c r="AR722" s="5"/>
      <c r="AS722" s="5"/>
      <c r="AT722" s="5"/>
      <c r="AU722" s="5"/>
      <c r="AV722" s="5"/>
      <c r="AW722" s="5"/>
      <c r="AX722" s="5"/>
      <c r="AY722" s="5"/>
      <c r="AZ722" s="5"/>
      <c r="BA722" s="5"/>
      <c r="BB722" s="5"/>
      <c r="BC722" s="5"/>
      <c r="BD722" s="5"/>
      <c r="BE722" s="5"/>
      <c r="BF722" s="4"/>
      <c r="BG722" s="4"/>
      <c r="BH722" s="4"/>
      <c r="BI722" s="4"/>
      <c r="BJ722" s="4"/>
      <c r="BK722" s="4"/>
      <c r="BL722" s="4"/>
      <c r="BM722" s="4"/>
      <c r="BN722" s="4"/>
      <c r="BO722" s="4"/>
      <c r="BP722" s="4"/>
      <c r="BQ722" s="4"/>
      <c r="BR722" s="4"/>
      <c r="BS722" s="4"/>
      <c r="BT722" s="4"/>
    </row>
    <row r="723" spans="1:72" s="72" customFormat="1" ht="15.75" hidden="1" customHeight="1">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s="5"/>
      <c r="AJ723" s="5"/>
      <c r="AK723" s="5"/>
      <c r="AL723" s="5"/>
      <c r="AM723" s="5"/>
      <c r="AN723" s="5"/>
      <c r="AO723" s="5"/>
      <c r="AP723" s="5"/>
      <c r="AQ723" s="5"/>
      <c r="AR723" s="5"/>
      <c r="AS723" s="5"/>
      <c r="AT723" s="5"/>
      <c r="AU723" s="5"/>
      <c r="AV723" s="5"/>
      <c r="AW723" s="5"/>
      <c r="AX723" s="5"/>
      <c r="AY723" s="5"/>
      <c r="AZ723" s="5"/>
      <c r="BA723" s="5"/>
      <c r="BB723" s="5"/>
      <c r="BC723" s="5"/>
      <c r="BD723" s="5"/>
      <c r="BE723" s="5"/>
      <c r="BF723" s="4"/>
      <c r="BG723" s="4"/>
      <c r="BH723" s="4"/>
      <c r="BI723" s="4"/>
      <c r="BJ723" s="4"/>
      <c r="BK723" s="4"/>
      <c r="BL723" s="4"/>
      <c r="BM723" s="4"/>
      <c r="BN723" s="4"/>
      <c r="BO723" s="4"/>
      <c r="BP723" s="4"/>
      <c r="BQ723" s="4"/>
      <c r="BR723" s="4"/>
      <c r="BS723" s="4"/>
      <c r="BT723" s="4"/>
    </row>
    <row r="724" spans="1:72" s="72" customFormat="1" ht="16.5" hidden="1" customHeight="1">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s="5"/>
      <c r="AJ724" s="5"/>
      <c r="AK724" s="5"/>
      <c r="AL724" s="5"/>
      <c r="AM724" s="5"/>
      <c r="AN724" s="5"/>
      <c r="AO724" s="5"/>
      <c r="AP724" s="5"/>
      <c r="AQ724" s="5"/>
      <c r="AR724" s="5"/>
      <c r="AS724" s="5"/>
      <c r="AT724" s="5"/>
      <c r="AU724" s="5"/>
      <c r="AV724" s="5"/>
      <c r="AW724" s="5"/>
      <c r="AX724" s="5"/>
      <c r="AY724" s="5"/>
      <c r="AZ724" s="5"/>
      <c r="BA724" s="5"/>
      <c r="BB724" s="5"/>
      <c r="BC724" s="5"/>
      <c r="BD724" s="5"/>
      <c r="BE724" s="5"/>
      <c r="BF724" s="4"/>
      <c r="BG724" s="4"/>
      <c r="BH724" s="4"/>
      <c r="BI724" s="4"/>
      <c r="BJ724" s="4"/>
      <c r="BK724" s="4"/>
      <c r="BL724" s="4"/>
      <c r="BM724" s="4"/>
      <c r="BN724" s="4"/>
      <c r="BO724" s="4"/>
      <c r="BP724" s="4"/>
      <c r="BQ724" s="4"/>
      <c r="BR724" s="4"/>
      <c r="BS724" s="4"/>
      <c r="BT724" s="4"/>
    </row>
    <row r="725" spans="1:72" s="72" customFormat="1" ht="16.5" hidden="1" customHeight="1">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s="5"/>
      <c r="AJ725" s="5"/>
      <c r="AK725" s="5"/>
      <c r="AL725" s="5"/>
      <c r="AM725" s="5"/>
      <c r="AN725" s="5"/>
      <c r="AO725" s="5"/>
      <c r="AP725" s="5"/>
      <c r="AQ725" s="5"/>
      <c r="AR725" s="5"/>
      <c r="AS725" s="5"/>
      <c r="AT725" s="5"/>
      <c r="AU725" s="5"/>
      <c r="AV725" s="5"/>
      <c r="AW725" s="5"/>
      <c r="AX725" s="5"/>
      <c r="AY725" s="5"/>
      <c r="AZ725" s="5"/>
      <c r="BA725" s="5"/>
      <c r="BB725" s="5"/>
      <c r="BC725" s="5"/>
      <c r="BD725" s="5"/>
      <c r="BE725" s="5"/>
      <c r="BF725" s="4"/>
      <c r="BG725" s="4"/>
      <c r="BH725" s="4"/>
      <c r="BI725" s="4"/>
      <c r="BJ725" s="4"/>
      <c r="BK725" s="4"/>
      <c r="BL725" s="4"/>
      <c r="BM725" s="4"/>
      <c r="BN725" s="4"/>
      <c r="BO725" s="4"/>
      <c r="BP725" s="4"/>
      <c r="BQ725" s="4"/>
      <c r="BR725" s="4"/>
      <c r="BS725" s="4"/>
      <c r="BT725" s="4"/>
    </row>
    <row r="726" spans="1:72" s="72" customFormat="1" ht="25.5" hidden="1" customHeight="1">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s="5"/>
      <c r="AJ726" s="5"/>
      <c r="AK726" s="5"/>
      <c r="AL726" s="5"/>
      <c r="AM726" s="5"/>
      <c r="AN726" s="5"/>
      <c r="AO726" s="5"/>
      <c r="AP726" s="5"/>
      <c r="AQ726" s="5"/>
      <c r="AR726" s="5"/>
      <c r="AS726" s="5"/>
      <c r="AT726" s="5"/>
      <c r="AU726" s="5"/>
      <c r="AV726" s="5"/>
      <c r="AW726" s="5"/>
      <c r="AX726" s="5"/>
      <c r="AY726" s="5"/>
      <c r="AZ726" s="5"/>
      <c r="BA726" s="5"/>
      <c r="BB726" s="5"/>
      <c r="BC726" s="5"/>
      <c r="BD726" s="5"/>
      <c r="BE726" s="5"/>
      <c r="BF726" s="4"/>
      <c r="BG726" s="4"/>
      <c r="BH726" s="4"/>
      <c r="BI726" s="4"/>
      <c r="BJ726" s="4"/>
      <c r="BK726" s="4"/>
      <c r="BL726" s="4"/>
      <c r="BM726" s="4"/>
      <c r="BN726" s="4"/>
      <c r="BO726" s="4"/>
      <c r="BP726" s="4"/>
      <c r="BQ726" s="4"/>
      <c r="BR726" s="4"/>
      <c r="BS726" s="4"/>
      <c r="BT726" s="4"/>
    </row>
    <row r="727" spans="1:72" s="72" customFormat="1" ht="15.75" hidden="1" customHeight="1">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s="5"/>
      <c r="AJ727" s="5"/>
      <c r="AK727" s="5"/>
      <c r="AL727" s="5"/>
      <c r="AM727" s="5"/>
      <c r="AN727" s="5"/>
      <c r="AO727" s="5"/>
      <c r="AP727" s="5"/>
      <c r="AQ727" s="5"/>
      <c r="AR727" s="5"/>
      <c r="AS727" s="5"/>
      <c r="AT727" s="5"/>
      <c r="AU727" s="5"/>
      <c r="AV727" s="5"/>
      <c r="AW727" s="5"/>
      <c r="AX727" s="5"/>
      <c r="AY727" s="5"/>
      <c r="AZ727" s="5"/>
      <c r="BA727" s="5"/>
      <c r="BB727" s="5"/>
      <c r="BC727" s="5"/>
      <c r="BD727" s="5"/>
      <c r="BE727" s="5"/>
      <c r="BF727" s="4"/>
      <c r="BG727" s="4"/>
      <c r="BH727" s="4"/>
      <c r="BI727" s="4"/>
      <c r="BJ727" s="4"/>
      <c r="BK727" s="4"/>
      <c r="BL727" s="4"/>
      <c r="BM727" s="4"/>
      <c r="BN727" s="4"/>
      <c r="BO727" s="4"/>
      <c r="BP727" s="4"/>
      <c r="BQ727" s="4"/>
      <c r="BR727" s="4"/>
      <c r="BS727" s="4"/>
      <c r="BT727" s="4"/>
    </row>
    <row r="728" spans="1:72" s="72" customFormat="1" ht="25.5" hidden="1" customHeight="1">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s="5"/>
      <c r="AJ728" s="5"/>
      <c r="AK728" s="5"/>
      <c r="AL728" s="5"/>
      <c r="AM728" s="5"/>
      <c r="AN728" s="5"/>
      <c r="AO728" s="5"/>
      <c r="AP728" s="5"/>
      <c r="AQ728" s="5"/>
      <c r="AR728" s="5"/>
      <c r="AS728" s="5"/>
      <c r="AT728" s="5"/>
      <c r="AU728" s="5"/>
      <c r="AV728" s="5"/>
      <c r="AW728" s="5"/>
      <c r="AX728" s="5"/>
      <c r="AY728" s="5"/>
      <c r="AZ728" s="5"/>
      <c r="BA728" s="5"/>
      <c r="BB728" s="5"/>
      <c r="BC728" s="5"/>
      <c r="BD728" s="5"/>
      <c r="BE728" s="5"/>
      <c r="BF728" s="4"/>
      <c r="BG728" s="4"/>
      <c r="BH728" s="4"/>
      <c r="BI728" s="4"/>
      <c r="BJ728" s="4"/>
      <c r="BK728" s="4"/>
      <c r="BL728" s="4"/>
      <c r="BM728" s="4"/>
      <c r="BN728" s="4"/>
      <c r="BO728" s="4"/>
      <c r="BP728" s="4"/>
      <c r="BQ728" s="4"/>
      <c r="BR728" s="4"/>
      <c r="BS728" s="4"/>
      <c r="BT728" s="4"/>
    </row>
    <row r="729" spans="1:72" s="72" customFormat="1" ht="26.25" hidden="1" customHeight="1">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s="5"/>
      <c r="AJ729" s="5"/>
      <c r="AK729" s="5"/>
      <c r="AL729" s="5"/>
      <c r="AM729" s="5"/>
      <c r="AN729" s="5"/>
      <c r="AO729" s="5"/>
      <c r="AP729" s="5"/>
      <c r="AQ729" s="5"/>
      <c r="AR729" s="5"/>
      <c r="AS729" s="5"/>
      <c r="AT729" s="5"/>
      <c r="AU729" s="5"/>
      <c r="AV729" s="5"/>
      <c r="AW729" s="5"/>
      <c r="AX729" s="5"/>
      <c r="AY729" s="5"/>
      <c r="AZ729" s="5"/>
      <c r="BA729" s="5"/>
      <c r="BB729" s="5"/>
      <c r="BC729" s="5"/>
      <c r="BD729" s="5"/>
      <c r="BE729" s="5"/>
      <c r="BF729" s="4"/>
      <c r="BG729" s="4"/>
      <c r="BH729" s="4"/>
      <c r="BI729" s="4"/>
      <c r="BJ729" s="4"/>
      <c r="BK729" s="4"/>
      <c r="BL729" s="4"/>
      <c r="BM729" s="4"/>
      <c r="BN729" s="4"/>
      <c r="BO729" s="4"/>
      <c r="BP729" s="4"/>
      <c r="BQ729" s="4"/>
      <c r="BR729" s="4"/>
      <c r="BS729" s="4"/>
      <c r="BT729" s="4"/>
    </row>
    <row r="730" spans="1:72" s="72" customFormat="1" ht="15.75" hidden="1" customHeight="1">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s="5"/>
      <c r="AJ730" s="5"/>
      <c r="AK730" s="5"/>
      <c r="AL730" s="5"/>
      <c r="AM730" s="5"/>
      <c r="AN730" s="5"/>
      <c r="AO730" s="5"/>
      <c r="AP730" s="5"/>
      <c r="AQ730" s="5"/>
      <c r="AR730" s="5"/>
      <c r="AS730" s="5"/>
      <c r="AT730" s="5"/>
      <c r="AU730" s="5"/>
      <c r="AV730" s="5"/>
      <c r="AW730" s="5"/>
      <c r="AX730" s="5"/>
      <c r="AY730" s="5"/>
      <c r="AZ730" s="5"/>
      <c r="BA730" s="5"/>
      <c r="BB730" s="5"/>
      <c r="BC730" s="5"/>
      <c r="BD730" s="5"/>
      <c r="BE730" s="5"/>
      <c r="BF730" s="4"/>
      <c r="BG730" s="4"/>
      <c r="BH730" s="4"/>
      <c r="BI730" s="4"/>
      <c r="BJ730" s="4"/>
      <c r="BK730" s="4"/>
      <c r="BL730" s="4"/>
      <c r="BM730" s="4"/>
      <c r="BN730" s="4"/>
      <c r="BO730" s="4"/>
      <c r="BP730" s="4"/>
      <c r="BQ730" s="4"/>
      <c r="BR730" s="4"/>
      <c r="BS730" s="4"/>
      <c r="BT730" s="4"/>
    </row>
    <row r="731" spans="1:72" s="72" customFormat="1" ht="15.75" hidden="1" customHeight="1">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s="5"/>
      <c r="AJ731" s="5"/>
      <c r="AK731" s="5"/>
      <c r="AL731" s="5"/>
      <c r="AM731" s="5"/>
      <c r="AN731" s="5"/>
      <c r="AO731" s="5"/>
      <c r="AP731" s="5"/>
      <c r="AQ731" s="5"/>
      <c r="AR731" s="5"/>
      <c r="AS731" s="5"/>
      <c r="AT731" s="5"/>
      <c r="AU731" s="5"/>
      <c r="AV731" s="5"/>
      <c r="AW731" s="5"/>
      <c r="AX731" s="5"/>
      <c r="AY731" s="5"/>
      <c r="AZ731" s="5"/>
      <c r="BA731" s="5"/>
      <c r="BB731" s="5"/>
      <c r="BC731" s="5"/>
      <c r="BD731" s="5"/>
      <c r="BE731" s="5"/>
      <c r="BF731" s="4"/>
      <c r="BG731" s="4"/>
      <c r="BH731" s="4"/>
      <c r="BI731" s="4"/>
      <c r="BJ731" s="4"/>
      <c r="BK731" s="4"/>
      <c r="BL731" s="4"/>
      <c r="BM731" s="4"/>
      <c r="BN731" s="4"/>
      <c r="BO731" s="4"/>
      <c r="BP731" s="4"/>
      <c r="BQ731" s="4"/>
      <c r="BR731" s="4"/>
      <c r="BS731" s="4"/>
      <c r="BT731" s="4"/>
    </row>
    <row r="732" spans="1:72" s="72" customFormat="1" ht="26.25" hidden="1" customHeight="1">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s="5"/>
      <c r="AJ732" s="5"/>
      <c r="AK732" s="5"/>
      <c r="AL732" s="5"/>
      <c r="AM732" s="5"/>
      <c r="AN732" s="5"/>
      <c r="AO732" s="5"/>
      <c r="AP732" s="5"/>
      <c r="AQ732" s="5"/>
      <c r="AR732" s="5"/>
      <c r="AS732" s="5"/>
      <c r="AT732" s="5"/>
      <c r="AU732" s="5"/>
      <c r="AV732" s="5"/>
      <c r="AW732" s="5"/>
      <c r="AX732" s="5"/>
      <c r="AY732" s="5"/>
      <c r="AZ732" s="5"/>
      <c r="BA732" s="5"/>
      <c r="BB732" s="5"/>
      <c r="BC732" s="5"/>
      <c r="BD732" s="5"/>
      <c r="BE732" s="5"/>
      <c r="BF732" s="4"/>
      <c r="BG732" s="4"/>
      <c r="BH732" s="4"/>
      <c r="BI732" s="4"/>
      <c r="BJ732" s="4"/>
      <c r="BK732" s="4"/>
      <c r="BL732" s="4"/>
      <c r="BM732" s="4"/>
      <c r="BN732" s="4"/>
      <c r="BO732" s="4"/>
      <c r="BP732" s="4"/>
      <c r="BQ732" s="4"/>
      <c r="BR732" s="4"/>
      <c r="BS732" s="4"/>
      <c r="BT732" s="4"/>
    </row>
    <row r="733" spans="1:72" s="72" customFormat="1" ht="16.5" hidden="1" customHeight="1">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s="5"/>
      <c r="AJ733" s="5"/>
      <c r="AK733" s="5"/>
      <c r="AL733" s="5"/>
      <c r="AM733" s="5"/>
      <c r="AN733" s="5"/>
      <c r="AO733" s="5"/>
      <c r="AP733" s="5"/>
      <c r="AQ733" s="5"/>
      <c r="AR733" s="5"/>
      <c r="AS733" s="5"/>
      <c r="AT733" s="5"/>
      <c r="AU733" s="5"/>
      <c r="AV733" s="5"/>
      <c r="AW733" s="5"/>
      <c r="AX733" s="5"/>
      <c r="AY733" s="5"/>
      <c r="AZ733" s="5"/>
      <c r="BA733" s="5"/>
      <c r="BB733" s="5"/>
      <c r="BC733" s="5"/>
      <c r="BD733" s="5"/>
      <c r="BE733" s="5"/>
      <c r="BF733" s="4"/>
      <c r="BG733" s="4"/>
      <c r="BH733" s="4"/>
      <c r="BI733" s="4"/>
      <c r="BJ733" s="4"/>
      <c r="BK733" s="4"/>
      <c r="BL733" s="4"/>
      <c r="BM733" s="4"/>
      <c r="BN733" s="4"/>
      <c r="BO733" s="4"/>
      <c r="BP733" s="4"/>
      <c r="BQ733" s="4"/>
      <c r="BR733" s="4"/>
      <c r="BS733" s="4"/>
      <c r="BT733" s="4"/>
    </row>
    <row r="734" spans="1:72" s="72" customFormat="1" ht="15.75" hidden="1" customHeight="1">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s="5"/>
      <c r="AJ734" s="5"/>
      <c r="AK734" s="5"/>
      <c r="AL734" s="5"/>
      <c r="AM734" s="5"/>
      <c r="AN734" s="5"/>
      <c r="AO734" s="5"/>
      <c r="AP734" s="5"/>
      <c r="AQ734" s="5"/>
      <c r="AR734" s="5"/>
      <c r="AS734" s="5"/>
      <c r="AT734" s="5"/>
      <c r="AU734" s="5"/>
      <c r="AV734" s="5"/>
      <c r="AW734" s="5"/>
      <c r="AX734" s="5"/>
      <c r="AY734" s="5"/>
      <c r="AZ734" s="5"/>
      <c r="BA734" s="5"/>
      <c r="BB734" s="5"/>
      <c r="BC734" s="5"/>
      <c r="BD734" s="5"/>
      <c r="BE734" s="5"/>
      <c r="BF734" s="4"/>
      <c r="BG734" s="4"/>
      <c r="BH734" s="4"/>
      <c r="BI734" s="4"/>
      <c r="BJ734" s="4"/>
      <c r="BK734" s="4"/>
      <c r="BL734" s="4"/>
      <c r="BM734" s="4"/>
      <c r="BN734" s="4"/>
      <c r="BO734" s="4"/>
      <c r="BP734" s="4"/>
      <c r="BQ734" s="4"/>
      <c r="BR734" s="4"/>
      <c r="BS734" s="4"/>
      <c r="BT734" s="4"/>
    </row>
    <row r="735" spans="1:72" s="72" customFormat="1" ht="15.75" hidden="1" customHeight="1">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s="5"/>
      <c r="AJ735" s="5"/>
      <c r="AK735" s="5"/>
      <c r="AL735" s="5"/>
      <c r="AM735" s="5"/>
      <c r="AN735" s="5"/>
      <c r="AO735" s="5"/>
      <c r="AP735" s="5"/>
      <c r="AQ735" s="5"/>
      <c r="AR735" s="5"/>
      <c r="AS735" s="5"/>
      <c r="AT735" s="5"/>
      <c r="AU735" s="5"/>
      <c r="AV735" s="5"/>
      <c r="AW735" s="5"/>
      <c r="AX735" s="5"/>
      <c r="AY735" s="5"/>
      <c r="AZ735" s="5"/>
      <c r="BA735" s="5"/>
      <c r="BB735" s="5"/>
      <c r="BC735" s="5"/>
      <c r="BD735" s="5"/>
      <c r="BE735" s="5"/>
      <c r="BF735" s="4"/>
      <c r="BG735" s="4"/>
      <c r="BH735" s="4"/>
      <c r="BI735" s="4"/>
      <c r="BJ735" s="4"/>
      <c r="BK735" s="4"/>
      <c r="BL735" s="4"/>
      <c r="BM735" s="4"/>
      <c r="BN735" s="4"/>
      <c r="BO735" s="4"/>
      <c r="BP735" s="4"/>
      <c r="BQ735" s="4"/>
      <c r="BR735" s="4"/>
      <c r="BS735" s="4"/>
      <c r="BT735" s="4"/>
    </row>
    <row r="736" spans="1:72" s="72" customFormat="1" ht="16.5" hidden="1" customHeight="1">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s="5"/>
      <c r="AJ736" s="5"/>
      <c r="AK736" s="5"/>
      <c r="AL736" s="5"/>
      <c r="AM736" s="5"/>
      <c r="AN736" s="5"/>
      <c r="AO736" s="5"/>
      <c r="AP736" s="5"/>
      <c r="AQ736" s="5"/>
      <c r="AR736" s="5"/>
      <c r="AS736" s="5"/>
      <c r="AT736" s="5"/>
      <c r="AU736" s="5"/>
      <c r="AV736" s="5"/>
      <c r="AW736" s="5"/>
      <c r="AX736" s="5"/>
      <c r="AY736" s="5"/>
      <c r="AZ736" s="5"/>
      <c r="BA736" s="5"/>
      <c r="BB736" s="5"/>
      <c r="BC736" s="5"/>
      <c r="BD736" s="5"/>
      <c r="BE736" s="5"/>
      <c r="BF736" s="4"/>
      <c r="BG736" s="4"/>
      <c r="BH736" s="4"/>
      <c r="BI736" s="4"/>
      <c r="BJ736" s="4"/>
      <c r="BK736" s="4"/>
      <c r="BL736" s="4"/>
      <c r="BM736" s="4"/>
      <c r="BN736" s="4"/>
      <c r="BO736" s="4"/>
      <c r="BP736" s="4"/>
      <c r="BQ736" s="4"/>
      <c r="BR736" s="4"/>
      <c r="BS736" s="4"/>
      <c r="BT736" s="4"/>
    </row>
    <row r="737" spans="1:72" s="72" customFormat="1" ht="15.75" hidden="1" customHeight="1">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s="5"/>
      <c r="AJ737" s="5"/>
      <c r="AK737" s="5"/>
      <c r="AL737" s="5"/>
      <c r="AM737" s="5"/>
      <c r="AN737" s="5"/>
      <c r="AO737" s="5"/>
      <c r="AP737" s="5"/>
      <c r="AQ737" s="5"/>
      <c r="AR737" s="5"/>
      <c r="AS737" s="5"/>
      <c r="AT737" s="5"/>
      <c r="AU737" s="5"/>
      <c r="AV737" s="5"/>
      <c r="AW737" s="5"/>
      <c r="AX737" s="5"/>
      <c r="AY737" s="5"/>
      <c r="AZ737" s="5"/>
      <c r="BA737" s="5"/>
      <c r="BB737" s="5"/>
      <c r="BC737" s="5"/>
      <c r="BD737" s="5"/>
      <c r="BE737" s="5"/>
      <c r="BF737" s="4"/>
      <c r="BG737" s="4"/>
      <c r="BH737" s="4"/>
      <c r="BI737" s="4"/>
      <c r="BJ737" s="4"/>
      <c r="BK737" s="4"/>
      <c r="BL737" s="4"/>
      <c r="BM737" s="4"/>
      <c r="BN737" s="4"/>
      <c r="BO737" s="4"/>
      <c r="BP737" s="4"/>
      <c r="BQ737" s="4"/>
      <c r="BR737" s="4"/>
      <c r="BS737" s="4"/>
      <c r="BT737" s="4"/>
    </row>
    <row r="738" spans="1:72" s="72" customFormat="1" ht="15.75" hidden="1" customHeight="1">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s="5"/>
      <c r="AJ738" s="5"/>
      <c r="AK738" s="5"/>
      <c r="AL738" s="5"/>
      <c r="AM738" s="5"/>
      <c r="AN738" s="5"/>
      <c r="AO738" s="5"/>
      <c r="AP738" s="5"/>
      <c r="AQ738" s="5"/>
      <c r="AR738" s="5"/>
      <c r="AS738" s="5"/>
      <c r="AT738" s="5"/>
      <c r="AU738" s="5"/>
      <c r="AV738" s="5"/>
      <c r="AW738" s="5"/>
      <c r="AX738" s="5"/>
      <c r="AY738" s="5"/>
      <c r="AZ738" s="5"/>
      <c r="BA738" s="5"/>
      <c r="BB738" s="5"/>
      <c r="BC738" s="5"/>
      <c r="BD738" s="5"/>
      <c r="BE738" s="5"/>
      <c r="BF738" s="4"/>
      <c r="BG738" s="4"/>
      <c r="BH738" s="4"/>
      <c r="BI738" s="4"/>
      <c r="BJ738" s="4"/>
      <c r="BK738" s="4"/>
      <c r="BL738" s="4"/>
      <c r="BM738" s="4"/>
      <c r="BN738" s="4"/>
      <c r="BO738" s="4"/>
      <c r="BP738" s="4"/>
      <c r="BQ738" s="4"/>
      <c r="BR738" s="4"/>
      <c r="BS738" s="4"/>
      <c r="BT738" s="4"/>
    </row>
    <row r="739" spans="1:72" s="72" customFormat="1" ht="16.5" hidden="1" customHeight="1">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s="5"/>
      <c r="AJ739" s="5"/>
      <c r="AK739" s="5"/>
      <c r="AL739" s="5"/>
      <c r="AM739" s="5"/>
      <c r="AN739" s="5"/>
      <c r="AO739" s="5"/>
      <c r="AP739" s="5"/>
      <c r="AQ739" s="5"/>
      <c r="AR739" s="5"/>
      <c r="AS739" s="5"/>
      <c r="AT739" s="5"/>
      <c r="AU739" s="5"/>
      <c r="AV739" s="5"/>
      <c r="AW739" s="5"/>
      <c r="AX739" s="5"/>
      <c r="AY739" s="5"/>
      <c r="AZ739" s="5"/>
      <c r="BA739" s="5"/>
      <c r="BB739" s="5"/>
      <c r="BC739" s="5"/>
      <c r="BD739" s="5"/>
      <c r="BE739" s="5"/>
      <c r="BF739" s="4"/>
      <c r="BG739" s="4"/>
      <c r="BH739" s="4"/>
      <c r="BI739" s="4"/>
      <c r="BJ739" s="4"/>
      <c r="BK739" s="4"/>
      <c r="BL739" s="4"/>
      <c r="BM739" s="4"/>
      <c r="BN739" s="4"/>
      <c r="BO739" s="4"/>
      <c r="BP739" s="4"/>
      <c r="BQ739" s="4"/>
      <c r="BR739" s="4"/>
      <c r="BS739" s="4"/>
      <c r="BT739" s="4"/>
    </row>
    <row r="740" spans="1:72" s="72" customFormat="1" ht="15.75" hidden="1" customHeight="1">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s="5"/>
      <c r="AJ740" s="5"/>
      <c r="AK740" s="5"/>
      <c r="AL740" s="5"/>
      <c r="AM740" s="5"/>
      <c r="AN740" s="5"/>
      <c r="AO740" s="5"/>
      <c r="AP740" s="5"/>
      <c r="AQ740" s="5"/>
      <c r="AR740" s="5"/>
      <c r="AS740" s="5"/>
      <c r="AT740" s="5"/>
      <c r="AU740" s="5"/>
      <c r="AV740" s="5"/>
      <c r="AW740" s="5"/>
      <c r="AX740" s="5"/>
      <c r="AY740" s="5"/>
      <c r="AZ740" s="5"/>
      <c r="BA740" s="5"/>
      <c r="BB740" s="5"/>
      <c r="BC740" s="5"/>
      <c r="BD740" s="5"/>
      <c r="BE740" s="5"/>
      <c r="BF740" s="4"/>
      <c r="BG740" s="4"/>
      <c r="BH740" s="4"/>
      <c r="BI740" s="4"/>
      <c r="BJ740" s="4"/>
      <c r="BK740" s="4"/>
      <c r="BL740" s="4"/>
      <c r="BM740" s="4"/>
      <c r="BN740" s="4"/>
      <c r="BO740" s="4"/>
      <c r="BP740" s="4"/>
      <c r="BQ740" s="4"/>
      <c r="BR740" s="4"/>
      <c r="BS740" s="4"/>
      <c r="BT740" s="4"/>
    </row>
    <row r="741" spans="1:72" s="72" customFormat="1" ht="15.75" hidden="1" customHeight="1">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s="5"/>
      <c r="AJ741" s="5"/>
      <c r="AK741" s="5"/>
      <c r="AL741" s="5"/>
      <c r="AM741" s="5"/>
      <c r="AN741" s="5"/>
      <c r="AO741" s="5"/>
      <c r="AP741" s="5"/>
      <c r="AQ741" s="5"/>
      <c r="AR741" s="5"/>
      <c r="AS741" s="5"/>
      <c r="AT741" s="5"/>
      <c r="AU741" s="5"/>
      <c r="AV741" s="5"/>
      <c r="AW741" s="5"/>
      <c r="AX741" s="5"/>
      <c r="AY741" s="5"/>
      <c r="AZ741" s="5"/>
      <c r="BA741" s="5"/>
      <c r="BB741" s="5"/>
      <c r="BC741" s="5"/>
      <c r="BD741" s="5"/>
      <c r="BE741" s="5"/>
      <c r="BF741" s="4"/>
      <c r="BG741" s="4"/>
      <c r="BH741" s="4"/>
      <c r="BI741" s="4"/>
      <c r="BJ741" s="4"/>
      <c r="BK741" s="4"/>
      <c r="BL741" s="4"/>
      <c r="BM741" s="4"/>
      <c r="BN741" s="4"/>
      <c r="BO741" s="4"/>
      <c r="BP741" s="4"/>
      <c r="BQ741" s="4"/>
      <c r="BR741" s="4"/>
      <c r="BS741" s="4"/>
      <c r="BT741" s="4"/>
    </row>
    <row r="742" spans="1:72" s="72" customFormat="1" ht="26.25" hidden="1" customHeight="1">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s="5"/>
      <c r="AJ742" s="5"/>
      <c r="AK742" s="5"/>
      <c r="AL742" s="5"/>
      <c r="AM742" s="5"/>
      <c r="AN742" s="5"/>
      <c r="AO742" s="5"/>
      <c r="AP742" s="5"/>
      <c r="AQ742" s="5"/>
      <c r="AR742" s="5"/>
      <c r="AS742" s="5"/>
      <c r="AT742" s="5"/>
      <c r="AU742" s="5"/>
      <c r="AV742" s="5"/>
      <c r="AW742" s="5"/>
      <c r="AX742" s="5"/>
      <c r="AY742" s="5"/>
      <c r="AZ742" s="5"/>
      <c r="BA742" s="5"/>
      <c r="BB742" s="5"/>
      <c r="BC742" s="5"/>
      <c r="BD742" s="5"/>
      <c r="BE742" s="5"/>
      <c r="BF742" s="4"/>
      <c r="BG742" s="4"/>
      <c r="BH742" s="4"/>
      <c r="BI742" s="4"/>
      <c r="BJ742" s="4"/>
      <c r="BK742" s="4"/>
      <c r="BL742" s="4"/>
      <c r="BM742" s="4"/>
      <c r="BN742" s="4"/>
      <c r="BO742" s="4"/>
      <c r="BP742" s="4"/>
      <c r="BQ742" s="4"/>
      <c r="BR742" s="4"/>
      <c r="BS742" s="4"/>
      <c r="BT742" s="4"/>
    </row>
    <row r="743" spans="1:72" s="72" customFormat="1" ht="15.75" hidden="1" customHeight="1">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s="5"/>
      <c r="AJ743" s="5"/>
      <c r="AK743" s="5"/>
      <c r="AL743" s="5"/>
      <c r="AM743" s="5"/>
      <c r="AN743" s="5"/>
      <c r="AO743" s="5"/>
      <c r="AP743" s="5"/>
      <c r="AQ743" s="5"/>
      <c r="AR743" s="5"/>
      <c r="AS743" s="5"/>
      <c r="AT743" s="5"/>
      <c r="AU743" s="5"/>
      <c r="AV743" s="5"/>
      <c r="AW743" s="5"/>
      <c r="AX743" s="5"/>
      <c r="AY743" s="5"/>
      <c r="AZ743" s="5"/>
      <c r="BA743" s="5"/>
      <c r="BB743" s="5"/>
      <c r="BC743" s="5"/>
      <c r="BD743" s="5"/>
      <c r="BE743" s="5"/>
      <c r="BF743" s="4"/>
      <c r="BG743" s="4"/>
      <c r="BH743" s="4"/>
      <c r="BI743" s="4"/>
      <c r="BJ743" s="4"/>
      <c r="BK743" s="4"/>
      <c r="BL743" s="4"/>
      <c r="BM743" s="4"/>
      <c r="BN743" s="4"/>
      <c r="BO743" s="4"/>
      <c r="BP743" s="4"/>
      <c r="BQ743" s="4"/>
      <c r="BR743" s="4"/>
      <c r="BS743" s="4"/>
      <c r="BT743" s="4"/>
    </row>
    <row r="744" spans="1:72" s="72" customFormat="1" ht="15.75" hidden="1" customHeight="1">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s="5"/>
      <c r="AJ744" s="5"/>
      <c r="AK744" s="5"/>
      <c r="AL744" s="5"/>
      <c r="AM744" s="5"/>
      <c r="AN744" s="5"/>
      <c r="AO744" s="5"/>
      <c r="AP744" s="5"/>
      <c r="AQ744" s="5"/>
      <c r="AR744" s="5"/>
      <c r="AS744" s="5"/>
      <c r="AT744" s="5"/>
      <c r="AU744" s="5"/>
      <c r="AV744" s="5"/>
      <c r="AW744" s="5"/>
      <c r="AX744" s="5"/>
      <c r="AY744" s="5"/>
      <c r="AZ744" s="5"/>
      <c r="BA744" s="5"/>
      <c r="BB744" s="5"/>
      <c r="BC744" s="5"/>
      <c r="BD744" s="5"/>
      <c r="BE744" s="5"/>
      <c r="BF744" s="4"/>
      <c r="BG744" s="4"/>
      <c r="BH744" s="4"/>
      <c r="BI744" s="4"/>
      <c r="BJ744" s="4"/>
      <c r="BK744" s="4"/>
      <c r="BL744" s="4"/>
      <c r="BM744" s="4"/>
      <c r="BN744" s="4"/>
      <c r="BO744" s="4"/>
      <c r="BP744" s="4"/>
      <c r="BQ744" s="4"/>
      <c r="BR744" s="4"/>
      <c r="BS744" s="4"/>
      <c r="BT744" s="4"/>
    </row>
    <row r="745" spans="1:72" s="72" customFormat="1" ht="15.75" hidden="1" customHeight="1">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s="5"/>
      <c r="AJ745" s="5"/>
      <c r="AK745" s="5"/>
      <c r="AL745" s="5"/>
      <c r="AM745" s="5"/>
      <c r="AN745" s="5"/>
      <c r="AO745" s="5"/>
      <c r="AP745" s="5"/>
      <c r="AQ745" s="5"/>
      <c r="AR745" s="5"/>
      <c r="AS745" s="5"/>
      <c r="AT745" s="5"/>
      <c r="AU745" s="5"/>
      <c r="AV745" s="5"/>
      <c r="AW745" s="5"/>
      <c r="AX745" s="5"/>
      <c r="AY745" s="5"/>
      <c r="AZ745" s="5"/>
      <c r="BA745" s="5"/>
      <c r="BB745" s="5"/>
      <c r="BC745" s="5"/>
      <c r="BD745" s="5"/>
      <c r="BE745" s="5"/>
      <c r="BF745" s="4"/>
      <c r="BG745" s="4"/>
      <c r="BH745" s="4"/>
      <c r="BI745" s="4"/>
      <c r="BJ745" s="4"/>
      <c r="BK745" s="4"/>
      <c r="BL745" s="4"/>
      <c r="BM745" s="4"/>
      <c r="BN745" s="4"/>
      <c r="BO745" s="4"/>
      <c r="BP745" s="4"/>
      <c r="BQ745" s="4"/>
      <c r="BR745" s="4"/>
      <c r="BS745" s="4"/>
      <c r="BT745" s="4"/>
    </row>
    <row r="746" spans="1:72" s="72" customFormat="1" ht="16.5" hidden="1" customHeight="1">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s="5"/>
      <c r="AJ746" s="5"/>
      <c r="AK746" s="5"/>
      <c r="AL746" s="5"/>
      <c r="AM746" s="5"/>
      <c r="AN746" s="5"/>
      <c r="AO746" s="5"/>
      <c r="AP746" s="5"/>
      <c r="AQ746" s="5"/>
      <c r="AR746" s="5"/>
      <c r="AS746" s="5"/>
      <c r="AT746" s="5"/>
      <c r="AU746" s="5"/>
      <c r="AV746" s="5"/>
      <c r="AW746" s="5"/>
      <c r="AX746" s="5"/>
      <c r="AY746" s="5"/>
      <c r="AZ746" s="5"/>
      <c r="BA746" s="5"/>
      <c r="BB746" s="5"/>
      <c r="BC746" s="5"/>
      <c r="BD746" s="5"/>
      <c r="BE746" s="5"/>
      <c r="BF746" s="4"/>
      <c r="BG746" s="4"/>
      <c r="BH746" s="4"/>
      <c r="BI746" s="4"/>
      <c r="BJ746" s="4"/>
      <c r="BK746" s="4"/>
      <c r="BL746" s="4"/>
      <c r="BM746" s="4"/>
      <c r="BN746" s="4"/>
      <c r="BO746" s="4"/>
      <c r="BP746" s="4"/>
      <c r="BQ746" s="4"/>
      <c r="BR746" s="4"/>
      <c r="BS746" s="4"/>
      <c r="BT746" s="4"/>
    </row>
    <row r="747" spans="1:72" s="72" customFormat="1" ht="16.5" hidden="1" customHeight="1">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s="5"/>
      <c r="AJ747" s="5"/>
      <c r="AK747" s="5"/>
      <c r="AL747" s="5"/>
      <c r="AM747" s="5"/>
      <c r="AN747" s="5"/>
      <c r="AO747" s="5"/>
      <c r="AP747" s="5"/>
      <c r="AQ747" s="5"/>
      <c r="AR747" s="5"/>
      <c r="AS747" s="5"/>
      <c r="AT747" s="5"/>
      <c r="AU747" s="5"/>
      <c r="AV747" s="5"/>
      <c r="AW747" s="5"/>
      <c r="AX747" s="5"/>
      <c r="AY747" s="5"/>
      <c r="AZ747" s="5"/>
      <c r="BA747" s="5"/>
      <c r="BB747" s="5"/>
      <c r="BC747" s="5"/>
      <c r="BD747" s="5"/>
      <c r="BE747" s="5"/>
      <c r="BF747" s="4"/>
      <c r="BG747" s="4"/>
      <c r="BH747" s="4"/>
      <c r="BI747" s="4"/>
      <c r="BJ747" s="4"/>
      <c r="BK747" s="4"/>
      <c r="BL747" s="4"/>
      <c r="BM747" s="4"/>
      <c r="BN747" s="4"/>
      <c r="BO747" s="4"/>
      <c r="BP747" s="4"/>
      <c r="BQ747" s="4"/>
      <c r="BR747" s="4"/>
      <c r="BS747" s="4"/>
      <c r="BT747" s="4"/>
    </row>
    <row r="748" spans="1:72" s="72" customFormat="1" ht="15.75" hidden="1" customHeight="1">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s="5"/>
      <c r="AJ748" s="5"/>
      <c r="AK748" s="5"/>
      <c r="AL748" s="5"/>
      <c r="AM748" s="5"/>
      <c r="AN748" s="5"/>
      <c r="AO748" s="5"/>
      <c r="AP748" s="5"/>
      <c r="AQ748" s="5"/>
      <c r="AR748" s="5"/>
      <c r="AS748" s="5"/>
      <c r="AT748" s="5"/>
      <c r="AU748" s="5"/>
      <c r="AV748" s="5"/>
      <c r="AW748" s="5"/>
      <c r="AX748" s="5"/>
      <c r="AY748" s="5"/>
      <c r="AZ748" s="5"/>
      <c r="BA748" s="5"/>
      <c r="BB748" s="5"/>
      <c r="BC748" s="5"/>
      <c r="BD748" s="5"/>
      <c r="BE748" s="5"/>
      <c r="BF748" s="4"/>
      <c r="BG748" s="4"/>
      <c r="BH748" s="4"/>
      <c r="BI748" s="4"/>
      <c r="BJ748" s="4"/>
      <c r="BK748" s="4"/>
      <c r="BL748" s="4"/>
      <c r="BM748" s="4"/>
      <c r="BN748" s="4"/>
      <c r="BO748" s="4"/>
      <c r="BP748" s="4"/>
      <c r="BQ748" s="4"/>
      <c r="BR748" s="4"/>
      <c r="BS748" s="4"/>
      <c r="BT748" s="4"/>
    </row>
    <row r="749" spans="1:72" s="72" customFormat="1" ht="16.5" hidden="1" customHeight="1">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s="5"/>
      <c r="AJ749" s="5"/>
      <c r="AK749" s="5"/>
      <c r="AL749" s="5"/>
      <c r="AM749" s="5"/>
      <c r="AN749" s="5"/>
      <c r="AO749" s="5"/>
      <c r="AP749" s="5"/>
      <c r="AQ749" s="5"/>
      <c r="AR749" s="5"/>
      <c r="AS749" s="5"/>
      <c r="AT749" s="5"/>
      <c r="AU749" s="5"/>
      <c r="AV749" s="5"/>
      <c r="AW749" s="5"/>
      <c r="AX749" s="5"/>
      <c r="AY749" s="5"/>
      <c r="AZ749" s="5"/>
      <c r="BA749" s="5"/>
      <c r="BB749" s="5"/>
      <c r="BC749" s="5"/>
      <c r="BD749" s="5"/>
      <c r="BE749" s="5"/>
      <c r="BF749" s="4"/>
      <c r="BG749" s="4"/>
      <c r="BH749" s="4"/>
      <c r="BI749" s="4"/>
      <c r="BJ749" s="4"/>
      <c r="BK749" s="4"/>
      <c r="BL749" s="4"/>
      <c r="BM749" s="4"/>
      <c r="BN749" s="4"/>
      <c r="BO749" s="4"/>
      <c r="BP749" s="4"/>
      <c r="BQ749" s="4"/>
      <c r="BR749" s="4"/>
      <c r="BS749" s="4"/>
      <c r="BT749" s="4"/>
    </row>
    <row r="750" spans="1:72" s="72" customFormat="1" ht="15.75" hidden="1" customHeight="1">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s="5"/>
      <c r="AJ750" s="5"/>
      <c r="AK750" s="5"/>
      <c r="AL750" s="5"/>
      <c r="AM750" s="5"/>
      <c r="AN750" s="5"/>
      <c r="AO750" s="5"/>
      <c r="AP750" s="5"/>
      <c r="AQ750" s="5"/>
      <c r="AR750" s="5"/>
      <c r="AS750" s="5"/>
      <c r="AT750" s="5"/>
      <c r="AU750" s="5"/>
      <c r="AV750" s="5"/>
      <c r="AW750" s="5"/>
      <c r="AX750" s="5"/>
      <c r="AY750" s="5"/>
      <c r="AZ750" s="5"/>
      <c r="BA750" s="5"/>
      <c r="BB750" s="5"/>
      <c r="BC750" s="5"/>
      <c r="BD750" s="5"/>
      <c r="BE750" s="5"/>
      <c r="BF750" s="4"/>
      <c r="BG750" s="4"/>
      <c r="BH750" s="4"/>
      <c r="BI750" s="4"/>
      <c r="BJ750" s="4"/>
      <c r="BK750" s="4"/>
      <c r="BL750" s="4"/>
      <c r="BM750" s="4"/>
      <c r="BN750" s="4"/>
      <c r="BO750" s="4"/>
      <c r="BP750" s="4"/>
      <c r="BQ750" s="4"/>
      <c r="BR750" s="4"/>
      <c r="BS750" s="4"/>
      <c r="BT750" s="4"/>
    </row>
    <row r="751" spans="1:72" s="72" customFormat="1" ht="26.25" hidden="1" customHeight="1">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s="5"/>
      <c r="AJ751" s="5"/>
      <c r="AK751" s="5"/>
      <c r="AL751" s="5"/>
      <c r="AM751" s="5"/>
      <c r="AN751" s="5"/>
      <c r="AO751" s="5"/>
      <c r="AP751" s="5"/>
      <c r="AQ751" s="5"/>
      <c r="AR751" s="5"/>
      <c r="AS751" s="5"/>
      <c r="AT751" s="5"/>
      <c r="AU751" s="5"/>
      <c r="AV751" s="5"/>
      <c r="AW751" s="5"/>
      <c r="AX751" s="5"/>
      <c r="AY751" s="5"/>
      <c r="AZ751" s="5"/>
      <c r="BA751" s="5"/>
      <c r="BB751" s="5"/>
      <c r="BC751" s="5"/>
      <c r="BD751" s="5"/>
      <c r="BE751" s="5"/>
      <c r="BF751" s="4"/>
      <c r="BG751" s="4"/>
      <c r="BH751" s="4"/>
      <c r="BI751" s="4"/>
      <c r="BJ751" s="4"/>
      <c r="BK751" s="4"/>
      <c r="BL751" s="4"/>
      <c r="BM751" s="4"/>
      <c r="BN751" s="4"/>
      <c r="BO751" s="4"/>
      <c r="BP751" s="4"/>
      <c r="BQ751" s="4"/>
      <c r="BR751" s="4"/>
      <c r="BS751" s="4"/>
      <c r="BT751" s="4"/>
    </row>
    <row r="752" spans="1:72" s="72" customFormat="1" ht="16.5" hidden="1" customHeight="1">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s="5"/>
      <c r="AJ752" s="5"/>
      <c r="AK752" s="5"/>
      <c r="AL752" s="5"/>
      <c r="AM752" s="5"/>
      <c r="AN752" s="5"/>
      <c r="AO752" s="5"/>
      <c r="AP752" s="5"/>
      <c r="AQ752" s="5"/>
      <c r="AR752" s="5"/>
      <c r="AS752" s="5"/>
      <c r="AT752" s="5"/>
      <c r="AU752" s="5"/>
      <c r="AV752" s="5"/>
      <c r="AW752" s="5"/>
      <c r="AX752" s="5"/>
      <c r="AY752" s="5"/>
      <c r="AZ752" s="5"/>
      <c r="BA752" s="5"/>
      <c r="BB752" s="5"/>
      <c r="BC752" s="5"/>
      <c r="BD752" s="5"/>
      <c r="BE752" s="5"/>
      <c r="BF752" s="4"/>
      <c r="BG752" s="4"/>
      <c r="BH752" s="4"/>
      <c r="BI752" s="4"/>
      <c r="BJ752" s="4"/>
      <c r="BK752" s="4"/>
      <c r="BL752" s="4"/>
      <c r="BM752" s="4"/>
      <c r="BN752" s="4"/>
      <c r="BO752" s="4"/>
      <c r="BP752" s="4"/>
      <c r="BQ752" s="4"/>
      <c r="BR752" s="4"/>
      <c r="BS752" s="4"/>
      <c r="BT752" s="4"/>
    </row>
    <row r="753" spans="1:72" s="72" customFormat="1" ht="15.75" hidden="1" customHeight="1">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s="5"/>
      <c r="AJ753" s="5"/>
      <c r="AK753" s="5"/>
      <c r="AL753" s="5"/>
      <c r="AM753" s="5"/>
      <c r="AN753" s="5"/>
      <c r="AO753" s="5"/>
      <c r="AP753" s="5"/>
      <c r="AQ753" s="5"/>
      <c r="AR753" s="5"/>
      <c r="AS753" s="5"/>
      <c r="AT753" s="5"/>
      <c r="AU753" s="5"/>
      <c r="AV753" s="5"/>
      <c r="AW753" s="5"/>
      <c r="AX753" s="5"/>
      <c r="AY753" s="5"/>
      <c r="AZ753" s="5"/>
      <c r="BA753" s="5"/>
      <c r="BB753" s="5"/>
      <c r="BC753" s="5"/>
      <c r="BD753" s="5"/>
      <c r="BE753" s="5"/>
      <c r="BF753" s="4"/>
      <c r="BG753" s="4"/>
      <c r="BH753" s="4"/>
      <c r="BI753" s="4"/>
      <c r="BJ753" s="4"/>
      <c r="BK753" s="4"/>
      <c r="BL753" s="4"/>
      <c r="BM753" s="4"/>
      <c r="BN753" s="4"/>
      <c r="BO753" s="4"/>
      <c r="BP753" s="4"/>
      <c r="BQ753" s="4"/>
      <c r="BR753" s="4"/>
      <c r="BS753" s="4"/>
      <c r="BT753" s="4"/>
    </row>
    <row r="754" spans="1:72" s="72" customFormat="1" ht="16.5" hidden="1" customHeight="1">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s="5"/>
      <c r="AJ754" s="5"/>
      <c r="AK754" s="5"/>
      <c r="AL754" s="5"/>
      <c r="AM754" s="5"/>
      <c r="AN754" s="5"/>
      <c r="AO754" s="5"/>
      <c r="AP754" s="5"/>
      <c r="AQ754" s="5"/>
      <c r="AR754" s="5"/>
      <c r="AS754" s="5"/>
      <c r="AT754" s="5"/>
      <c r="AU754" s="5"/>
      <c r="AV754" s="5"/>
      <c r="AW754" s="5"/>
      <c r="AX754" s="5"/>
      <c r="AY754" s="5"/>
      <c r="AZ754" s="5"/>
      <c r="BA754" s="5"/>
      <c r="BB754" s="5"/>
      <c r="BC754" s="5"/>
      <c r="BD754" s="5"/>
      <c r="BE754" s="5"/>
      <c r="BF754" s="4"/>
      <c r="BG754" s="4"/>
      <c r="BH754" s="4"/>
      <c r="BI754" s="4"/>
      <c r="BJ754" s="4"/>
      <c r="BK754" s="4"/>
      <c r="BL754" s="4"/>
      <c r="BM754" s="4"/>
      <c r="BN754" s="4"/>
      <c r="BO754" s="4"/>
      <c r="BP754" s="4"/>
      <c r="BQ754" s="4"/>
      <c r="BR754" s="4"/>
      <c r="BS754" s="4"/>
      <c r="BT754" s="4"/>
    </row>
    <row r="755" spans="1:72" s="72" customFormat="1" ht="16.5" hidden="1" customHeight="1">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s="5"/>
      <c r="AJ755" s="5"/>
      <c r="AK755" s="5"/>
      <c r="AL755" s="5"/>
      <c r="AM755" s="5"/>
      <c r="AN755" s="5"/>
      <c r="AO755" s="5"/>
      <c r="AP755" s="5"/>
      <c r="AQ755" s="5"/>
      <c r="AR755" s="5"/>
      <c r="AS755" s="5"/>
      <c r="AT755" s="5"/>
      <c r="AU755" s="5"/>
      <c r="AV755" s="5"/>
      <c r="AW755" s="5"/>
      <c r="AX755" s="5"/>
      <c r="AY755" s="5"/>
      <c r="AZ755" s="5"/>
      <c r="BA755" s="5"/>
      <c r="BB755" s="5"/>
      <c r="BC755" s="5"/>
      <c r="BD755" s="5"/>
      <c r="BE755" s="5"/>
      <c r="BF755" s="4"/>
      <c r="BG755" s="4"/>
      <c r="BH755" s="4"/>
      <c r="BI755" s="4"/>
      <c r="BJ755" s="4"/>
      <c r="BK755" s="4"/>
      <c r="BL755" s="4"/>
      <c r="BM755" s="4"/>
      <c r="BN755" s="4"/>
      <c r="BO755" s="4"/>
      <c r="BP755" s="4"/>
      <c r="BQ755" s="4"/>
      <c r="BR755" s="4"/>
      <c r="BS755" s="4"/>
      <c r="BT755" s="4"/>
    </row>
    <row r="756" spans="1:72" s="72" customFormat="1" ht="15.75" hidden="1" customHeight="1">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s="5"/>
      <c r="AJ756" s="5"/>
      <c r="AK756" s="5"/>
      <c r="AL756" s="5"/>
      <c r="AM756" s="5"/>
      <c r="AN756" s="5"/>
      <c r="AO756" s="5"/>
      <c r="AP756" s="5"/>
      <c r="AQ756" s="5"/>
      <c r="AR756" s="5"/>
      <c r="AS756" s="5"/>
      <c r="AT756" s="5"/>
      <c r="AU756" s="5"/>
      <c r="AV756" s="5"/>
      <c r="AW756" s="5"/>
      <c r="AX756" s="5"/>
      <c r="AY756" s="5"/>
      <c r="AZ756" s="5"/>
      <c r="BA756" s="5"/>
      <c r="BB756" s="5"/>
      <c r="BC756" s="5"/>
      <c r="BD756" s="5"/>
      <c r="BE756" s="5"/>
      <c r="BF756" s="4"/>
      <c r="BG756" s="4"/>
      <c r="BH756" s="4"/>
      <c r="BI756" s="4"/>
      <c r="BJ756" s="4"/>
      <c r="BK756" s="4"/>
      <c r="BL756" s="4"/>
      <c r="BM756" s="4"/>
      <c r="BN756" s="4"/>
      <c r="BO756" s="4"/>
      <c r="BP756" s="4"/>
      <c r="BQ756" s="4"/>
      <c r="BR756" s="4"/>
      <c r="BS756" s="4"/>
      <c r="BT756" s="4"/>
    </row>
    <row r="757" spans="1:72" s="72" customFormat="1" ht="15.75" hidden="1" customHeight="1">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s="5"/>
      <c r="AJ757" s="5"/>
      <c r="AK757" s="5"/>
      <c r="AL757" s="5"/>
      <c r="AM757" s="5"/>
      <c r="AN757" s="5"/>
      <c r="AO757" s="5"/>
      <c r="AP757" s="5"/>
      <c r="AQ757" s="5"/>
      <c r="AR757" s="5"/>
      <c r="AS757" s="5"/>
      <c r="AT757" s="5"/>
      <c r="AU757" s="5"/>
      <c r="AV757" s="5"/>
      <c r="AW757" s="5"/>
      <c r="AX757" s="5"/>
      <c r="AY757" s="5"/>
      <c r="AZ757" s="5"/>
      <c r="BA757" s="5"/>
      <c r="BB757" s="5"/>
      <c r="BC757" s="5"/>
      <c r="BD757" s="5"/>
      <c r="BE757" s="5"/>
      <c r="BF757" s="4"/>
      <c r="BG757" s="4"/>
      <c r="BH757" s="4"/>
      <c r="BI757" s="4"/>
      <c r="BJ757" s="4"/>
      <c r="BK757" s="4"/>
      <c r="BL757" s="4"/>
      <c r="BM757" s="4"/>
      <c r="BN757" s="4"/>
      <c r="BO757" s="4"/>
      <c r="BP757" s="4"/>
      <c r="BQ757" s="4"/>
      <c r="BR757" s="4"/>
      <c r="BS757" s="4"/>
      <c r="BT757" s="4"/>
    </row>
    <row r="758" spans="1:72" s="72" customFormat="1" ht="16.5" hidden="1" customHeight="1">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s="5"/>
      <c r="AJ758" s="5"/>
      <c r="AK758" s="5"/>
      <c r="AL758" s="5"/>
      <c r="AM758" s="5"/>
      <c r="AN758" s="5"/>
      <c r="AO758" s="5"/>
      <c r="AP758" s="5"/>
      <c r="AQ758" s="5"/>
      <c r="AR758" s="5"/>
      <c r="AS758" s="5"/>
      <c r="AT758" s="5"/>
      <c r="AU758" s="5"/>
      <c r="AV758" s="5"/>
      <c r="AW758" s="5"/>
      <c r="AX758" s="5"/>
      <c r="AY758" s="5"/>
      <c r="AZ758" s="5"/>
      <c r="BA758" s="5"/>
      <c r="BB758" s="5"/>
      <c r="BC758" s="5"/>
      <c r="BD758" s="5"/>
      <c r="BE758" s="5"/>
      <c r="BF758" s="4"/>
      <c r="BG758" s="4"/>
      <c r="BH758" s="4"/>
      <c r="BI758" s="4"/>
      <c r="BJ758" s="4"/>
      <c r="BK758" s="4"/>
      <c r="BL758" s="4"/>
      <c r="BM758" s="4"/>
      <c r="BN758" s="4"/>
      <c r="BO758" s="4"/>
      <c r="BP758" s="4"/>
      <c r="BQ758" s="4"/>
      <c r="BR758" s="4"/>
      <c r="BS758" s="4"/>
      <c r="BT758" s="4"/>
    </row>
    <row r="759" spans="1:72" s="72" customFormat="1" ht="15.75" hidden="1" customHeight="1">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s="5"/>
      <c r="AJ759" s="5"/>
      <c r="AK759" s="5"/>
      <c r="AL759" s="5"/>
      <c r="AM759" s="5"/>
      <c r="AN759" s="5"/>
      <c r="AO759" s="5"/>
      <c r="AP759" s="5"/>
      <c r="AQ759" s="5"/>
      <c r="AR759" s="5"/>
      <c r="AS759" s="5"/>
      <c r="AT759" s="5"/>
      <c r="AU759" s="5"/>
      <c r="AV759" s="5"/>
      <c r="AW759" s="5"/>
      <c r="AX759" s="5"/>
      <c r="AY759" s="5"/>
      <c r="AZ759" s="5"/>
      <c r="BA759" s="5"/>
      <c r="BB759" s="5"/>
      <c r="BC759" s="5"/>
      <c r="BD759" s="5"/>
      <c r="BE759" s="5"/>
      <c r="BF759" s="4"/>
      <c r="BG759" s="4"/>
      <c r="BH759" s="4"/>
      <c r="BI759" s="4"/>
      <c r="BJ759" s="4"/>
      <c r="BK759" s="4"/>
      <c r="BL759" s="4"/>
      <c r="BM759" s="4"/>
      <c r="BN759" s="4"/>
      <c r="BO759" s="4"/>
      <c r="BP759" s="4"/>
      <c r="BQ759" s="4"/>
      <c r="BR759" s="4"/>
      <c r="BS759" s="4"/>
      <c r="BT759" s="4"/>
    </row>
    <row r="760" spans="1:72" s="72" customFormat="1" ht="15.75" hidden="1" customHeight="1">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s="5"/>
      <c r="AJ760" s="5"/>
      <c r="AK760" s="5"/>
      <c r="AL760" s="5"/>
      <c r="AM760" s="5"/>
      <c r="AN760" s="5"/>
      <c r="AO760" s="5"/>
      <c r="AP760" s="5"/>
      <c r="AQ760" s="5"/>
      <c r="AR760" s="5"/>
      <c r="AS760" s="5"/>
      <c r="AT760" s="5"/>
      <c r="AU760" s="5"/>
      <c r="AV760" s="5"/>
      <c r="AW760" s="5"/>
      <c r="AX760" s="5"/>
      <c r="AY760" s="5"/>
      <c r="AZ760" s="5"/>
      <c r="BA760" s="5"/>
      <c r="BB760" s="5"/>
      <c r="BC760" s="5"/>
      <c r="BD760" s="5"/>
      <c r="BE760" s="5"/>
      <c r="BF760" s="4"/>
      <c r="BG760" s="4"/>
      <c r="BH760" s="4"/>
      <c r="BI760" s="4"/>
      <c r="BJ760" s="4"/>
      <c r="BK760" s="4"/>
      <c r="BL760" s="4"/>
      <c r="BM760" s="4"/>
      <c r="BN760" s="4"/>
      <c r="BO760" s="4"/>
      <c r="BP760" s="4"/>
      <c r="BQ760" s="4"/>
      <c r="BR760" s="4"/>
      <c r="BS760" s="4"/>
      <c r="BT760" s="4"/>
    </row>
    <row r="761" spans="1:72" s="72" customFormat="1" ht="16.5" hidden="1" customHeight="1">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s="5"/>
      <c r="AJ761" s="5"/>
      <c r="AK761" s="5"/>
      <c r="AL761" s="5"/>
      <c r="AM761" s="5"/>
      <c r="AN761" s="5"/>
      <c r="AO761" s="5"/>
      <c r="AP761" s="5"/>
      <c r="AQ761" s="5"/>
      <c r="AR761" s="5"/>
      <c r="AS761" s="5"/>
      <c r="AT761" s="5"/>
      <c r="AU761" s="5"/>
      <c r="AV761" s="5"/>
      <c r="AW761" s="5"/>
      <c r="AX761" s="5"/>
      <c r="AY761" s="5"/>
      <c r="AZ761" s="5"/>
      <c r="BA761" s="5"/>
      <c r="BB761" s="5"/>
      <c r="BC761" s="5"/>
      <c r="BD761" s="5"/>
      <c r="BE761" s="5"/>
      <c r="BF761" s="4"/>
      <c r="BG761" s="4"/>
      <c r="BH761" s="4"/>
      <c r="BI761" s="4"/>
      <c r="BJ761" s="4"/>
      <c r="BK761" s="4"/>
      <c r="BL761" s="4"/>
      <c r="BM761" s="4"/>
      <c r="BN761" s="4"/>
      <c r="BO761" s="4"/>
      <c r="BP761" s="4"/>
      <c r="BQ761" s="4"/>
      <c r="BR761" s="4"/>
      <c r="BS761" s="4"/>
      <c r="BT761" s="4"/>
    </row>
    <row r="762" spans="1:72" s="72" customFormat="1" ht="16.5" hidden="1" customHeight="1">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s="5"/>
      <c r="AJ762" s="5"/>
      <c r="AK762" s="5"/>
      <c r="AL762" s="5"/>
      <c r="AM762" s="5"/>
      <c r="AN762" s="5"/>
      <c r="AO762" s="5"/>
      <c r="AP762" s="5"/>
      <c r="AQ762" s="5"/>
      <c r="AR762" s="5"/>
      <c r="AS762" s="5"/>
      <c r="AT762" s="5"/>
      <c r="AU762" s="5"/>
      <c r="AV762" s="5"/>
      <c r="AW762" s="5"/>
      <c r="AX762" s="5"/>
      <c r="AY762" s="5"/>
      <c r="AZ762" s="5"/>
      <c r="BA762" s="5"/>
      <c r="BB762" s="5"/>
      <c r="BC762" s="5"/>
      <c r="BD762" s="5"/>
      <c r="BE762" s="5"/>
      <c r="BF762" s="4"/>
      <c r="BG762" s="4"/>
      <c r="BH762" s="4"/>
      <c r="BI762" s="4"/>
      <c r="BJ762" s="4"/>
      <c r="BK762" s="4"/>
      <c r="BL762" s="4"/>
      <c r="BM762" s="4"/>
      <c r="BN762" s="4"/>
      <c r="BO762" s="4"/>
      <c r="BP762" s="4"/>
      <c r="BQ762" s="4"/>
      <c r="BR762" s="4"/>
      <c r="BS762" s="4"/>
      <c r="BT762" s="4"/>
    </row>
    <row r="763" spans="1:72" s="72" customFormat="1" ht="15.75" hidden="1" customHeight="1">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s="5"/>
      <c r="AJ763" s="5"/>
      <c r="AK763" s="5"/>
      <c r="AL763" s="5"/>
      <c r="AM763" s="5"/>
      <c r="AN763" s="5"/>
      <c r="AO763" s="5"/>
      <c r="AP763" s="5"/>
      <c r="AQ763" s="5"/>
      <c r="AR763" s="5"/>
      <c r="AS763" s="5"/>
      <c r="AT763" s="5"/>
      <c r="AU763" s="5"/>
      <c r="AV763" s="5"/>
      <c r="AW763" s="5"/>
      <c r="AX763" s="5"/>
      <c r="AY763" s="5"/>
      <c r="AZ763" s="5"/>
      <c r="BA763" s="5"/>
      <c r="BB763" s="5"/>
      <c r="BC763" s="5"/>
      <c r="BD763" s="5"/>
      <c r="BE763" s="5"/>
      <c r="BF763" s="4"/>
      <c r="BG763" s="4"/>
      <c r="BH763" s="4"/>
      <c r="BI763" s="4"/>
      <c r="BJ763" s="4"/>
      <c r="BK763" s="4"/>
      <c r="BL763" s="4"/>
      <c r="BM763" s="4"/>
      <c r="BN763" s="4"/>
      <c r="BO763" s="4"/>
      <c r="BP763" s="4"/>
      <c r="BQ763" s="4"/>
      <c r="BR763" s="4"/>
      <c r="BS763" s="4"/>
      <c r="BT763" s="4"/>
    </row>
    <row r="764" spans="1:72" s="72" customFormat="1" ht="16.5" hidden="1" customHeight="1">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s="5"/>
      <c r="AJ764" s="5"/>
      <c r="AK764" s="5"/>
      <c r="AL764" s="5"/>
      <c r="AM764" s="5"/>
      <c r="AN764" s="5"/>
      <c r="AO764" s="5"/>
      <c r="AP764" s="5"/>
      <c r="AQ764" s="5"/>
      <c r="AR764" s="5"/>
      <c r="AS764" s="5"/>
      <c r="AT764" s="5"/>
      <c r="AU764" s="5"/>
      <c r="AV764" s="5"/>
      <c r="AW764" s="5"/>
      <c r="AX764" s="5"/>
      <c r="AY764" s="5"/>
      <c r="AZ764" s="5"/>
      <c r="BA764" s="5"/>
      <c r="BB764" s="5"/>
      <c r="BC764" s="5"/>
      <c r="BD764" s="5"/>
      <c r="BE764" s="5"/>
      <c r="BF764" s="4"/>
      <c r="BG764" s="4"/>
      <c r="BH764" s="4"/>
      <c r="BI764" s="4"/>
      <c r="BJ764" s="4"/>
      <c r="BK764" s="4"/>
      <c r="BL764" s="4"/>
      <c r="BM764" s="4"/>
      <c r="BN764" s="4"/>
      <c r="BO764" s="4"/>
      <c r="BP764" s="4"/>
      <c r="BQ764" s="4"/>
      <c r="BR764" s="4"/>
      <c r="BS764" s="4"/>
      <c r="BT764" s="4"/>
    </row>
    <row r="765" spans="1:72" s="72" customFormat="1" ht="15.75" hidden="1" customHeight="1">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s="5"/>
      <c r="AJ765" s="5"/>
      <c r="AK765" s="5"/>
      <c r="AL765" s="5"/>
      <c r="AM765" s="5"/>
      <c r="AN765" s="5"/>
      <c r="AO765" s="5"/>
      <c r="AP765" s="5"/>
      <c r="AQ765" s="5"/>
      <c r="AR765" s="5"/>
      <c r="AS765" s="5"/>
      <c r="AT765" s="5"/>
      <c r="AU765" s="5"/>
      <c r="AV765" s="5"/>
      <c r="AW765" s="5"/>
      <c r="AX765" s="5"/>
      <c r="AY765" s="5"/>
      <c r="AZ765" s="5"/>
      <c r="BA765" s="5"/>
      <c r="BB765" s="5"/>
      <c r="BC765" s="5"/>
      <c r="BD765" s="5"/>
      <c r="BE765" s="5"/>
      <c r="BF765" s="4"/>
      <c r="BG765" s="4"/>
      <c r="BH765" s="4"/>
      <c r="BI765" s="4"/>
      <c r="BJ765" s="4"/>
      <c r="BK765" s="4"/>
      <c r="BL765" s="4"/>
      <c r="BM765" s="4"/>
      <c r="BN765" s="4"/>
      <c r="BO765" s="4"/>
      <c r="BP765" s="4"/>
      <c r="BQ765" s="4"/>
      <c r="BR765" s="4"/>
      <c r="BS765" s="4"/>
      <c r="BT765" s="4"/>
    </row>
    <row r="766" spans="1:72" s="72" customFormat="1" ht="15.75" hidden="1" customHeight="1">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s="5"/>
      <c r="AJ766" s="5"/>
      <c r="AK766" s="5"/>
      <c r="AL766" s="5"/>
      <c r="AM766" s="5"/>
      <c r="AN766" s="5"/>
      <c r="AO766" s="5"/>
      <c r="AP766" s="5"/>
      <c r="AQ766" s="5"/>
      <c r="AR766" s="5"/>
      <c r="AS766" s="5"/>
      <c r="AT766" s="5"/>
      <c r="AU766" s="5"/>
      <c r="AV766" s="5"/>
      <c r="AW766" s="5"/>
      <c r="AX766" s="5"/>
      <c r="AY766" s="5"/>
      <c r="AZ766" s="5"/>
      <c r="BA766" s="5"/>
      <c r="BB766" s="5"/>
      <c r="BC766" s="5"/>
      <c r="BD766" s="5"/>
      <c r="BE766" s="5"/>
      <c r="BF766" s="4"/>
      <c r="BG766" s="4"/>
      <c r="BH766" s="4"/>
      <c r="BI766" s="4"/>
      <c r="BJ766" s="4"/>
      <c r="BK766" s="4"/>
      <c r="BL766" s="4"/>
      <c r="BM766" s="4"/>
      <c r="BN766" s="4"/>
      <c r="BO766" s="4"/>
      <c r="BP766" s="4"/>
      <c r="BQ766" s="4"/>
      <c r="BR766" s="4"/>
      <c r="BS766" s="4"/>
      <c r="BT766" s="4"/>
    </row>
    <row r="767" spans="1:72" s="72" customFormat="1" ht="15.75" hidden="1" customHeight="1">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s="5"/>
      <c r="AJ767" s="5"/>
      <c r="AK767" s="5"/>
      <c r="AL767" s="5"/>
      <c r="AM767" s="5"/>
      <c r="AN767" s="5"/>
      <c r="AO767" s="5"/>
      <c r="AP767" s="5"/>
      <c r="AQ767" s="5"/>
      <c r="AR767" s="5"/>
      <c r="AS767" s="5"/>
      <c r="AT767" s="5"/>
      <c r="AU767" s="5"/>
      <c r="AV767" s="5"/>
      <c r="AW767" s="5"/>
      <c r="AX767" s="5"/>
      <c r="AY767" s="5"/>
      <c r="AZ767" s="5"/>
      <c r="BA767" s="5"/>
      <c r="BB767" s="5"/>
      <c r="BC767" s="5"/>
      <c r="BD767" s="5"/>
      <c r="BE767" s="5"/>
      <c r="BF767" s="4"/>
      <c r="BG767" s="4"/>
      <c r="BH767" s="4"/>
      <c r="BI767" s="4"/>
      <c r="BJ767" s="4"/>
      <c r="BK767" s="4"/>
      <c r="BL767" s="4"/>
      <c r="BM767" s="4"/>
      <c r="BN767" s="4"/>
      <c r="BO767" s="4"/>
      <c r="BP767" s="4"/>
      <c r="BQ767" s="4"/>
      <c r="BR767" s="4"/>
      <c r="BS767" s="4"/>
      <c r="BT767" s="4"/>
    </row>
    <row r="768" spans="1:72" s="72" customFormat="1" ht="16.5" hidden="1" customHeight="1">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s="5"/>
      <c r="AJ768" s="5"/>
      <c r="AK768" s="5"/>
      <c r="AL768" s="5"/>
      <c r="AM768" s="5"/>
      <c r="AN768" s="5"/>
      <c r="AO768" s="5"/>
      <c r="AP768" s="5"/>
      <c r="AQ768" s="5"/>
      <c r="AR768" s="5"/>
      <c r="AS768" s="5"/>
      <c r="AT768" s="5"/>
      <c r="AU768" s="5"/>
      <c r="AV768" s="5"/>
      <c r="AW768" s="5"/>
      <c r="AX768" s="5"/>
      <c r="AY768" s="5"/>
      <c r="AZ768" s="5"/>
      <c r="BA768" s="5"/>
      <c r="BB768" s="5"/>
      <c r="BC768" s="5"/>
      <c r="BD768" s="5"/>
      <c r="BE768" s="5"/>
      <c r="BF768" s="4"/>
      <c r="BG768" s="4"/>
      <c r="BH768" s="4"/>
      <c r="BI768" s="4"/>
      <c r="BJ768" s="4"/>
      <c r="BK768" s="4"/>
      <c r="BL768" s="4"/>
      <c r="BM768" s="4"/>
      <c r="BN768" s="4"/>
      <c r="BO768" s="4"/>
      <c r="BP768" s="4"/>
      <c r="BQ768" s="4"/>
      <c r="BR768" s="4"/>
      <c r="BS768" s="4"/>
      <c r="BT768" s="4"/>
    </row>
    <row r="769" spans="1:72" s="72" customFormat="1" ht="16.5" hidden="1" customHeight="1">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s="5"/>
      <c r="AJ769" s="5"/>
      <c r="AK769" s="5"/>
      <c r="AL769" s="5"/>
      <c r="AM769" s="5"/>
      <c r="AN769" s="5"/>
      <c r="AO769" s="5"/>
      <c r="AP769" s="5"/>
      <c r="AQ769" s="5"/>
      <c r="AR769" s="5"/>
      <c r="AS769" s="5"/>
      <c r="AT769" s="5"/>
      <c r="AU769" s="5"/>
      <c r="AV769" s="5"/>
      <c r="AW769" s="5"/>
      <c r="AX769" s="5"/>
      <c r="AY769" s="5"/>
      <c r="AZ769" s="5"/>
      <c r="BA769" s="5"/>
      <c r="BB769" s="5"/>
      <c r="BC769" s="5"/>
      <c r="BD769" s="5"/>
      <c r="BE769" s="5"/>
      <c r="BF769" s="4"/>
      <c r="BG769" s="4"/>
      <c r="BH769" s="4"/>
      <c r="BI769" s="4"/>
      <c r="BJ769" s="4"/>
      <c r="BK769" s="4"/>
      <c r="BL769" s="4"/>
      <c r="BM769" s="4"/>
      <c r="BN769" s="4"/>
      <c r="BO769" s="4"/>
      <c r="BP769" s="4"/>
      <c r="BQ769" s="4"/>
      <c r="BR769" s="4"/>
      <c r="BS769" s="4"/>
      <c r="BT769" s="4"/>
    </row>
    <row r="770" spans="1:72" s="72" customFormat="1" ht="15.75" hidden="1" customHeight="1">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s="5"/>
      <c r="AJ770" s="5"/>
      <c r="AK770" s="5"/>
      <c r="AL770" s="5"/>
      <c r="AM770" s="5"/>
      <c r="AN770" s="5"/>
      <c r="AO770" s="5"/>
      <c r="AP770" s="5"/>
      <c r="AQ770" s="5"/>
      <c r="AR770" s="5"/>
      <c r="AS770" s="5"/>
      <c r="AT770" s="5"/>
      <c r="AU770" s="5"/>
      <c r="AV770" s="5"/>
      <c r="AW770" s="5"/>
      <c r="AX770" s="5"/>
      <c r="AY770" s="5"/>
      <c r="AZ770" s="5"/>
      <c r="BA770" s="5"/>
      <c r="BB770" s="5"/>
      <c r="BC770" s="5"/>
      <c r="BD770" s="5"/>
      <c r="BE770" s="5"/>
      <c r="BF770" s="4"/>
      <c r="BG770" s="4"/>
      <c r="BH770" s="4"/>
      <c r="BI770" s="4"/>
      <c r="BJ770" s="4"/>
      <c r="BK770" s="4"/>
      <c r="BL770" s="4"/>
      <c r="BM770" s="4"/>
      <c r="BN770" s="4"/>
      <c r="BO770" s="4"/>
      <c r="BP770" s="4"/>
      <c r="BQ770" s="4"/>
      <c r="BR770" s="4"/>
      <c r="BS770" s="4"/>
      <c r="BT770" s="4"/>
    </row>
    <row r="771" spans="1:72" s="72" customFormat="1" ht="16.5" hidden="1" customHeight="1">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s="5"/>
      <c r="AJ771" s="5"/>
      <c r="AK771" s="5"/>
      <c r="AL771" s="5"/>
      <c r="AM771" s="5"/>
      <c r="AN771" s="5"/>
      <c r="AO771" s="5"/>
      <c r="AP771" s="5"/>
      <c r="AQ771" s="5"/>
      <c r="AR771" s="5"/>
      <c r="AS771" s="5"/>
      <c r="AT771" s="5"/>
      <c r="AU771" s="5"/>
      <c r="AV771" s="5"/>
      <c r="AW771" s="5"/>
      <c r="AX771" s="5"/>
      <c r="AY771" s="5"/>
      <c r="AZ771" s="5"/>
      <c r="BA771" s="5"/>
      <c r="BB771" s="5"/>
      <c r="BC771" s="5"/>
      <c r="BD771" s="5"/>
      <c r="BE771" s="5"/>
      <c r="BF771" s="4"/>
      <c r="BG771" s="4"/>
      <c r="BH771" s="4"/>
      <c r="BI771" s="4"/>
      <c r="BJ771" s="4"/>
      <c r="BK771" s="4"/>
      <c r="BL771" s="4"/>
      <c r="BM771" s="4"/>
      <c r="BN771" s="4"/>
      <c r="BO771" s="4"/>
      <c r="BP771" s="4"/>
      <c r="BQ771" s="4"/>
      <c r="BR771" s="4"/>
      <c r="BS771" s="4"/>
      <c r="BT771" s="4"/>
    </row>
    <row r="772" spans="1:72" s="72" customFormat="1" ht="15.75" hidden="1" customHeight="1">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s="5"/>
      <c r="AJ772" s="5"/>
      <c r="AK772" s="5"/>
      <c r="AL772" s="5"/>
      <c r="AM772" s="5"/>
      <c r="AN772" s="5"/>
      <c r="AO772" s="5"/>
      <c r="AP772" s="5"/>
      <c r="AQ772" s="5"/>
      <c r="AR772" s="5"/>
      <c r="AS772" s="5"/>
      <c r="AT772" s="5"/>
      <c r="AU772" s="5"/>
      <c r="AV772" s="5"/>
      <c r="AW772" s="5"/>
      <c r="AX772" s="5"/>
      <c r="AY772" s="5"/>
      <c r="AZ772" s="5"/>
      <c r="BA772" s="5"/>
      <c r="BB772" s="5"/>
      <c r="BC772" s="5"/>
      <c r="BD772" s="5"/>
      <c r="BE772" s="5"/>
      <c r="BF772" s="4"/>
      <c r="BG772" s="4"/>
      <c r="BH772" s="4"/>
      <c r="BI772" s="4"/>
      <c r="BJ772" s="4"/>
      <c r="BK772" s="4"/>
      <c r="BL772" s="4"/>
      <c r="BM772" s="4"/>
      <c r="BN772" s="4"/>
      <c r="BO772" s="4"/>
      <c r="BP772" s="4"/>
      <c r="BQ772" s="4"/>
      <c r="BR772" s="4"/>
      <c r="BS772" s="4"/>
      <c r="BT772" s="4"/>
    </row>
    <row r="773" spans="1:72" s="72" customFormat="1" ht="26.25" hidden="1" customHeight="1">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s="5"/>
      <c r="AJ773" s="5"/>
      <c r="AK773" s="5"/>
      <c r="AL773" s="5"/>
      <c r="AM773" s="5"/>
      <c r="AN773" s="5"/>
      <c r="AO773" s="5"/>
      <c r="AP773" s="5"/>
      <c r="AQ773" s="5"/>
      <c r="AR773" s="5"/>
      <c r="AS773" s="5"/>
      <c r="AT773" s="5"/>
      <c r="AU773" s="5"/>
      <c r="AV773" s="5"/>
      <c r="AW773" s="5"/>
      <c r="AX773" s="5"/>
      <c r="AY773" s="5"/>
      <c r="AZ773" s="5"/>
      <c r="BA773" s="5"/>
      <c r="BB773" s="5"/>
      <c r="BC773" s="5"/>
      <c r="BD773" s="5"/>
      <c r="BE773" s="5"/>
      <c r="BF773" s="4"/>
      <c r="BG773" s="4"/>
      <c r="BH773" s="4"/>
      <c r="BI773" s="4"/>
      <c r="BJ773" s="4"/>
      <c r="BK773" s="4"/>
      <c r="BL773" s="4"/>
      <c r="BM773" s="4"/>
      <c r="BN773" s="4"/>
      <c r="BO773" s="4"/>
      <c r="BP773" s="4"/>
      <c r="BQ773" s="4"/>
      <c r="BR773" s="4"/>
      <c r="BS773" s="4"/>
      <c r="BT773" s="4"/>
    </row>
    <row r="774" spans="1:72" s="72" customFormat="1" ht="16.5" hidden="1" customHeight="1">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s="5"/>
      <c r="AJ774" s="5"/>
      <c r="AK774" s="5"/>
      <c r="AL774" s="5"/>
      <c r="AM774" s="5"/>
      <c r="AN774" s="5"/>
      <c r="AO774" s="5"/>
      <c r="AP774" s="5"/>
      <c r="AQ774" s="5"/>
      <c r="AR774" s="5"/>
      <c r="AS774" s="5"/>
      <c r="AT774" s="5"/>
      <c r="AU774" s="5"/>
      <c r="AV774" s="5"/>
      <c r="AW774" s="5"/>
      <c r="AX774" s="5"/>
      <c r="AY774" s="5"/>
      <c r="AZ774" s="5"/>
      <c r="BA774" s="5"/>
      <c r="BB774" s="5"/>
      <c r="BC774" s="5"/>
      <c r="BD774" s="5"/>
      <c r="BE774" s="5"/>
      <c r="BF774" s="4"/>
      <c r="BG774" s="4"/>
      <c r="BH774" s="4"/>
      <c r="BI774" s="4"/>
      <c r="BJ774" s="4"/>
      <c r="BK774" s="4"/>
      <c r="BL774" s="4"/>
      <c r="BM774" s="4"/>
      <c r="BN774" s="4"/>
      <c r="BO774" s="4"/>
      <c r="BP774" s="4"/>
      <c r="BQ774" s="4"/>
      <c r="BR774" s="4"/>
      <c r="BS774" s="4"/>
      <c r="BT774" s="4"/>
    </row>
    <row r="775" spans="1:72" s="72" customFormat="1" ht="15.75" hidden="1" customHeight="1">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s="5"/>
      <c r="AJ775" s="5"/>
      <c r="AK775" s="5"/>
      <c r="AL775" s="5"/>
      <c r="AM775" s="5"/>
      <c r="AN775" s="5"/>
      <c r="AO775" s="5"/>
      <c r="AP775" s="5"/>
      <c r="AQ775" s="5"/>
      <c r="AR775" s="5"/>
      <c r="AS775" s="5"/>
      <c r="AT775" s="5"/>
      <c r="AU775" s="5"/>
      <c r="AV775" s="5"/>
      <c r="AW775" s="5"/>
      <c r="AX775" s="5"/>
      <c r="AY775" s="5"/>
      <c r="AZ775" s="5"/>
      <c r="BA775" s="5"/>
      <c r="BB775" s="5"/>
      <c r="BC775" s="5"/>
      <c r="BD775" s="5"/>
      <c r="BE775" s="5"/>
      <c r="BF775" s="4"/>
      <c r="BG775" s="4"/>
      <c r="BH775" s="4"/>
      <c r="BI775" s="4"/>
      <c r="BJ775" s="4"/>
      <c r="BK775" s="4"/>
      <c r="BL775" s="4"/>
      <c r="BM775" s="4"/>
      <c r="BN775" s="4"/>
      <c r="BO775" s="4"/>
      <c r="BP775" s="4"/>
      <c r="BQ775" s="4"/>
      <c r="BR775" s="4"/>
      <c r="BS775" s="4"/>
      <c r="BT775" s="4"/>
    </row>
    <row r="776" spans="1:72" s="72" customFormat="1" ht="16.5" hidden="1" customHeight="1">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s="5"/>
      <c r="AJ776" s="5"/>
      <c r="AK776" s="5"/>
      <c r="AL776" s="5"/>
      <c r="AM776" s="5"/>
      <c r="AN776" s="5"/>
      <c r="AO776" s="5"/>
      <c r="AP776" s="5"/>
      <c r="AQ776" s="5"/>
      <c r="AR776" s="5"/>
      <c r="AS776" s="5"/>
      <c r="AT776" s="5"/>
      <c r="AU776" s="5"/>
      <c r="AV776" s="5"/>
      <c r="AW776" s="5"/>
      <c r="AX776" s="5"/>
      <c r="AY776" s="5"/>
      <c r="AZ776" s="5"/>
      <c r="BA776" s="5"/>
      <c r="BB776" s="5"/>
      <c r="BC776" s="5"/>
      <c r="BD776" s="5"/>
      <c r="BE776" s="5"/>
      <c r="BF776" s="4"/>
      <c r="BG776" s="4"/>
      <c r="BH776" s="4"/>
      <c r="BI776" s="4"/>
      <c r="BJ776" s="4"/>
      <c r="BK776" s="4"/>
      <c r="BL776" s="4"/>
      <c r="BM776" s="4"/>
      <c r="BN776" s="4"/>
      <c r="BO776" s="4"/>
      <c r="BP776" s="4"/>
      <c r="BQ776" s="4"/>
      <c r="BR776" s="4"/>
      <c r="BS776" s="4"/>
      <c r="BT776" s="4"/>
    </row>
    <row r="777" spans="1:72" s="72" customFormat="1" ht="15.75" hidden="1" customHeight="1">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s="5"/>
      <c r="AJ777" s="5"/>
      <c r="AK777" s="5"/>
      <c r="AL777" s="5"/>
      <c r="AM777" s="5"/>
      <c r="AN777" s="5"/>
      <c r="AO777" s="5"/>
      <c r="AP777" s="5"/>
      <c r="AQ777" s="5"/>
      <c r="AR777" s="5"/>
      <c r="AS777" s="5"/>
      <c r="AT777" s="5"/>
      <c r="AU777" s="5"/>
      <c r="AV777" s="5"/>
      <c r="AW777" s="5"/>
      <c r="AX777" s="5"/>
      <c r="AY777" s="5"/>
      <c r="AZ777" s="5"/>
      <c r="BA777" s="5"/>
      <c r="BB777" s="5"/>
      <c r="BC777" s="5"/>
      <c r="BD777" s="5"/>
      <c r="BE777" s="5"/>
      <c r="BF777" s="4"/>
      <c r="BG777" s="4"/>
      <c r="BH777" s="4"/>
      <c r="BI777" s="4"/>
      <c r="BJ777" s="4"/>
      <c r="BK777" s="4"/>
      <c r="BL777" s="4"/>
      <c r="BM777" s="4"/>
      <c r="BN777" s="4"/>
      <c r="BO777" s="4"/>
      <c r="BP777" s="4"/>
      <c r="BQ777" s="4"/>
      <c r="BR777" s="4"/>
      <c r="BS777" s="4"/>
      <c r="BT777" s="4"/>
    </row>
    <row r="778" spans="1:72" s="72" customFormat="1" ht="15.75" hidden="1" customHeight="1">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s="5"/>
      <c r="AJ778" s="5"/>
      <c r="AK778" s="5"/>
      <c r="AL778" s="5"/>
      <c r="AM778" s="5"/>
      <c r="AN778" s="5"/>
      <c r="AO778" s="5"/>
      <c r="AP778" s="5"/>
      <c r="AQ778" s="5"/>
      <c r="AR778" s="5"/>
      <c r="AS778" s="5"/>
      <c r="AT778" s="5"/>
      <c r="AU778" s="5"/>
      <c r="AV778" s="5"/>
      <c r="AW778" s="5"/>
      <c r="AX778" s="5"/>
      <c r="AY778" s="5"/>
      <c r="AZ778" s="5"/>
      <c r="BA778" s="5"/>
      <c r="BB778" s="5"/>
      <c r="BC778" s="5"/>
      <c r="BD778" s="5"/>
      <c r="BE778" s="5"/>
      <c r="BF778" s="4"/>
      <c r="BG778" s="4"/>
      <c r="BH778" s="4"/>
      <c r="BI778" s="4"/>
      <c r="BJ778" s="4"/>
      <c r="BK778" s="4"/>
      <c r="BL778" s="4"/>
      <c r="BM778" s="4"/>
      <c r="BN778" s="4"/>
      <c r="BO778" s="4"/>
      <c r="BP778" s="4"/>
      <c r="BQ778" s="4"/>
      <c r="BR778" s="4"/>
      <c r="BS778" s="4"/>
      <c r="BT778" s="4"/>
    </row>
    <row r="779" spans="1:72" s="72" customFormat="1" ht="15.75" hidden="1" customHeight="1">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s="5"/>
      <c r="AJ779" s="5"/>
      <c r="AK779" s="5"/>
      <c r="AL779" s="5"/>
      <c r="AM779" s="5"/>
      <c r="AN779" s="5"/>
      <c r="AO779" s="5"/>
      <c r="AP779" s="5"/>
      <c r="AQ779" s="5"/>
      <c r="AR779" s="5"/>
      <c r="AS779" s="5"/>
      <c r="AT779" s="5"/>
      <c r="AU779" s="5"/>
      <c r="AV779" s="5"/>
      <c r="AW779" s="5"/>
      <c r="AX779" s="5"/>
      <c r="AY779" s="5"/>
      <c r="AZ779" s="5"/>
      <c r="BA779" s="5"/>
      <c r="BB779" s="5"/>
      <c r="BC779" s="5"/>
      <c r="BD779" s="5"/>
      <c r="BE779" s="5"/>
      <c r="BF779" s="4"/>
      <c r="BG779" s="4"/>
      <c r="BH779" s="4"/>
      <c r="BI779" s="4"/>
      <c r="BJ779" s="4"/>
      <c r="BK779" s="4"/>
      <c r="BL779" s="4"/>
      <c r="BM779" s="4"/>
      <c r="BN779" s="4"/>
      <c r="BO779" s="4"/>
      <c r="BP779" s="4"/>
      <c r="BQ779" s="4"/>
      <c r="BR779" s="4"/>
      <c r="BS779" s="4"/>
      <c r="BT779" s="4"/>
    </row>
    <row r="780" spans="1:72" s="72" customFormat="1" ht="16.5" hidden="1" customHeight="1">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s="5"/>
      <c r="AJ780" s="5"/>
      <c r="AK780" s="5"/>
      <c r="AL780" s="5"/>
      <c r="AM780" s="5"/>
      <c r="AN780" s="5"/>
      <c r="AO780" s="5"/>
      <c r="AP780" s="5"/>
      <c r="AQ780" s="5"/>
      <c r="AR780" s="5"/>
      <c r="AS780" s="5"/>
      <c r="AT780" s="5"/>
      <c r="AU780" s="5"/>
      <c r="AV780" s="5"/>
      <c r="AW780" s="5"/>
      <c r="AX780" s="5"/>
      <c r="AY780" s="5"/>
      <c r="AZ780" s="5"/>
      <c r="BA780" s="5"/>
      <c r="BB780" s="5"/>
      <c r="BC780" s="5"/>
      <c r="BD780" s="5"/>
      <c r="BE780" s="5"/>
      <c r="BF780" s="4"/>
      <c r="BG780" s="4"/>
      <c r="BH780" s="4"/>
      <c r="BI780" s="4"/>
      <c r="BJ780" s="4"/>
      <c r="BK780" s="4"/>
      <c r="BL780" s="4"/>
      <c r="BM780" s="4"/>
      <c r="BN780" s="4"/>
      <c r="BO780" s="4"/>
      <c r="BP780" s="4"/>
      <c r="BQ780" s="4"/>
      <c r="BR780" s="4"/>
      <c r="BS780" s="4"/>
      <c r="BT780" s="4"/>
    </row>
    <row r="781" spans="1:72" s="72" customFormat="1" ht="16.5" hidden="1" customHeight="1">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s="5"/>
      <c r="AJ781" s="5"/>
      <c r="AK781" s="5"/>
      <c r="AL781" s="5"/>
      <c r="AM781" s="5"/>
      <c r="AN781" s="5"/>
      <c r="AO781" s="5"/>
      <c r="AP781" s="5"/>
      <c r="AQ781" s="5"/>
      <c r="AR781" s="5"/>
      <c r="AS781" s="5"/>
      <c r="AT781" s="5"/>
      <c r="AU781" s="5"/>
      <c r="AV781" s="5"/>
      <c r="AW781" s="5"/>
      <c r="AX781" s="5"/>
      <c r="AY781" s="5"/>
      <c r="AZ781" s="5"/>
      <c r="BA781" s="5"/>
      <c r="BB781" s="5"/>
      <c r="BC781" s="5"/>
      <c r="BD781" s="5"/>
      <c r="BE781" s="5"/>
      <c r="BF781" s="4"/>
      <c r="BG781" s="4"/>
      <c r="BH781" s="4"/>
      <c r="BI781" s="4"/>
      <c r="BJ781" s="4"/>
      <c r="BK781" s="4"/>
      <c r="BL781" s="4"/>
      <c r="BM781" s="4"/>
      <c r="BN781" s="4"/>
      <c r="BO781" s="4"/>
      <c r="BP781" s="4"/>
      <c r="BQ781" s="4"/>
      <c r="BR781" s="4"/>
      <c r="BS781" s="4"/>
      <c r="BT781" s="4"/>
    </row>
    <row r="782" spans="1:72" s="72" customFormat="1" ht="15.75" hidden="1" customHeight="1">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s="5"/>
      <c r="AJ782" s="5"/>
      <c r="AK782" s="5"/>
      <c r="AL782" s="5"/>
      <c r="AM782" s="5"/>
      <c r="AN782" s="5"/>
      <c r="AO782" s="5"/>
      <c r="AP782" s="5"/>
      <c r="AQ782" s="5"/>
      <c r="AR782" s="5"/>
      <c r="AS782" s="5"/>
      <c r="AT782" s="5"/>
      <c r="AU782" s="5"/>
      <c r="AV782" s="5"/>
      <c r="AW782" s="5"/>
      <c r="AX782" s="5"/>
      <c r="AY782" s="5"/>
      <c r="AZ782" s="5"/>
      <c r="BA782" s="5"/>
      <c r="BB782" s="5"/>
      <c r="BC782" s="5"/>
      <c r="BD782" s="5"/>
      <c r="BE782" s="5"/>
      <c r="BF782" s="4"/>
      <c r="BG782" s="4"/>
      <c r="BH782" s="4"/>
      <c r="BI782" s="4"/>
      <c r="BJ782" s="4"/>
      <c r="BK782" s="4"/>
      <c r="BL782" s="4"/>
      <c r="BM782" s="4"/>
      <c r="BN782" s="4"/>
      <c r="BO782" s="4"/>
      <c r="BP782" s="4"/>
      <c r="BQ782" s="4"/>
      <c r="BR782" s="4"/>
      <c r="BS782" s="4"/>
      <c r="BT782" s="4"/>
    </row>
    <row r="783" spans="1:72" s="72" customFormat="1" ht="16.5" hidden="1" customHeight="1">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s="5"/>
      <c r="AJ783" s="5"/>
      <c r="AK783" s="5"/>
      <c r="AL783" s="5"/>
      <c r="AM783" s="5"/>
      <c r="AN783" s="5"/>
      <c r="AO783" s="5"/>
      <c r="AP783" s="5"/>
      <c r="AQ783" s="5"/>
      <c r="AR783" s="5"/>
      <c r="AS783" s="5"/>
      <c r="AT783" s="5"/>
      <c r="AU783" s="5"/>
      <c r="AV783" s="5"/>
      <c r="AW783" s="5"/>
      <c r="AX783" s="5"/>
      <c r="AY783" s="5"/>
      <c r="AZ783" s="5"/>
      <c r="BA783" s="5"/>
      <c r="BB783" s="5"/>
      <c r="BC783" s="5"/>
      <c r="BD783" s="5"/>
      <c r="BE783" s="5"/>
      <c r="BF783" s="4"/>
      <c r="BG783" s="4"/>
      <c r="BH783" s="4"/>
      <c r="BI783" s="4"/>
      <c r="BJ783" s="4"/>
      <c r="BK783" s="4"/>
      <c r="BL783" s="4"/>
      <c r="BM783" s="4"/>
      <c r="BN783" s="4"/>
      <c r="BO783" s="4"/>
      <c r="BP783" s="4"/>
      <c r="BQ783" s="4"/>
      <c r="BR783" s="4"/>
      <c r="BS783" s="4"/>
      <c r="BT783" s="4"/>
    </row>
    <row r="784" spans="1:72" s="72" customFormat="1" ht="16.5" hidden="1" customHeight="1">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s="5"/>
      <c r="AJ784" s="5"/>
      <c r="AK784" s="5"/>
      <c r="AL784" s="5"/>
      <c r="AM784" s="5"/>
      <c r="AN784" s="5"/>
      <c r="AO784" s="5"/>
      <c r="AP784" s="5"/>
      <c r="AQ784" s="5"/>
      <c r="AR784" s="5"/>
      <c r="AS784" s="5"/>
      <c r="AT784" s="5"/>
      <c r="AU784" s="5"/>
      <c r="AV784" s="5"/>
      <c r="AW784" s="5"/>
      <c r="AX784" s="5"/>
      <c r="AY784" s="5"/>
      <c r="AZ784" s="5"/>
      <c r="BA784" s="5"/>
      <c r="BB784" s="5"/>
      <c r="BC784" s="5"/>
      <c r="BD784" s="5"/>
      <c r="BE784" s="5"/>
      <c r="BF784" s="4"/>
      <c r="BG784" s="4"/>
      <c r="BH784" s="4"/>
      <c r="BI784" s="4"/>
      <c r="BJ784" s="4"/>
      <c r="BK784" s="4"/>
      <c r="BL784" s="4"/>
      <c r="BM784" s="4"/>
      <c r="BN784" s="4"/>
      <c r="BO784" s="4"/>
      <c r="BP784" s="4"/>
      <c r="BQ784" s="4"/>
      <c r="BR784" s="4"/>
      <c r="BS784" s="4"/>
      <c r="BT784" s="4"/>
    </row>
    <row r="785" spans="1:72" s="72" customFormat="1" ht="39" hidden="1" customHeight="1">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s="5"/>
      <c r="AJ785" s="5"/>
      <c r="AK785" s="5"/>
      <c r="AL785" s="5"/>
      <c r="AM785" s="5"/>
      <c r="AN785" s="5"/>
      <c r="AO785" s="5"/>
      <c r="AP785" s="5"/>
      <c r="AQ785" s="5"/>
      <c r="AR785" s="5"/>
      <c r="AS785" s="5"/>
      <c r="AT785" s="5"/>
      <c r="AU785" s="5"/>
      <c r="AV785" s="5"/>
      <c r="AW785" s="5"/>
      <c r="AX785" s="5"/>
      <c r="AY785" s="5"/>
      <c r="AZ785" s="5"/>
      <c r="BA785" s="5"/>
      <c r="BB785" s="5"/>
      <c r="BC785" s="5"/>
      <c r="BD785" s="5"/>
      <c r="BE785" s="5"/>
      <c r="BF785" s="4"/>
      <c r="BG785" s="4"/>
      <c r="BH785" s="4"/>
      <c r="BI785" s="4"/>
      <c r="BJ785" s="4"/>
      <c r="BK785" s="4"/>
      <c r="BL785" s="4"/>
      <c r="BM785" s="4"/>
      <c r="BN785" s="4"/>
      <c r="BO785" s="4"/>
      <c r="BP785" s="4"/>
      <c r="BQ785" s="4"/>
      <c r="BR785" s="4"/>
      <c r="BS785" s="4"/>
      <c r="BT785" s="4"/>
    </row>
    <row r="786" spans="1:72" s="72" customFormat="1" ht="15.75" hidden="1" customHeight="1">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s="5"/>
      <c r="AJ786" s="5"/>
      <c r="AK786" s="5"/>
      <c r="AL786" s="5"/>
      <c r="AM786" s="5"/>
      <c r="AN786" s="5"/>
      <c r="AO786" s="5"/>
      <c r="AP786" s="5"/>
      <c r="AQ786" s="5"/>
      <c r="AR786" s="5"/>
      <c r="AS786" s="5"/>
      <c r="AT786" s="5"/>
      <c r="AU786" s="5"/>
      <c r="AV786" s="5"/>
      <c r="AW786" s="5"/>
      <c r="AX786" s="5"/>
      <c r="AY786" s="5"/>
      <c r="AZ786" s="5"/>
      <c r="BA786" s="5"/>
      <c r="BB786" s="5"/>
      <c r="BC786" s="5"/>
      <c r="BD786" s="5"/>
      <c r="BE786" s="5"/>
      <c r="BF786" s="4"/>
      <c r="BG786" s="4"/>
      <c r="BH786" s="4"/>
      <c r="BI786" s="4"/>
      <c r="BJ786" s="4"/>
      <c r="BK786" s="4"/>
      <c r="BL786" s="4"/>
      <c r="BM786" s="4"/>
      <c r="BN786" s="4"/>
      <c r="BO786" s="4"/>
      <c r="BP786" s="4"/>
      <c r="BQ786" s="4"/>
      <c r="BR786" s="4"/>
      <c r="BS786" s="4"/>
      <c r="BT786" s="4"/>
    </row>
    <row r="787" spans="1:72" s="72" customFormat="1" ht="15.75" hidden="1" customHeight="1">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s="5"/>
      <c r="AJ787" s="5"/>
      <c r="AK787" s="5"/>
      <c r="AL787" s="5"/>
      <c r="AM787" s="5"/>
      <c r="AN787" s="5"/>
      <c r="AO787" s="5"/>
      <c r="AP787" s="5"/>
      <c r="AQ787" s="5"/>
      <c r="AR787" s="5"/>
      <c r="AS787" s="5"/>
      <c r="AT787" s="5"/>
      <c r="AU787" s="5"/>
      <c r="AV787" s="5"/>
      <c r="AW787" s="5"/>
      <c r="AX787" s="5"/>
      <c r="AY787" s="5"/>
      <c r="AZ787" s="5"/>
      <c r="BA787" s="5"/>
      <c r="BB787" s="5"/>
      <c r="BC787" s="5"/>
      <c r="BD787" s="5"/>
      <c r="BE787" s="5"/>
      <c r="BF787" s="4"/>
      <c r="BG787" s="4"/>
      <c r="BH787" s="4"/>
      <c r="BI787" s="4"/>
      <c r="BJ787" s="4"/>
      <c r="BK787" s="4"/>
      <c r="BL787" s="4"/>
      <c r="BM787" s="4"/>
      <c r="BN787" s="4"/>
      <c r="BO787" s="4"/>
      <c r="BP787" s="4"/>
      <c r="BQ787" s="4"/>
      <c r="BR787" s="4"/>
      <c r="BS787" s="4"/>
      <c r="BT787" s="4"/>
    </row>
    <row r="788" spans="1:72" s="72" customFormat="1" ht="16.5" hidden="1" customHeight="1">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s="5"/>
      <c r="AJ788" s="5"/>
      <c r="AK788" s="5"/>
      <c r="AL788" s="5"/>
      <c r="AM788" s="5"/>
      <c r="AN788" s="5"/>
      <c r="AO788" s="5"/>
      <c r="AP788" s="5"/>
      <c r="AQ788" s="5"/>
      <c r="AR788" s="5"/>
      <c r="AS788" s="5"/>
      <c r="AT788" s="5"/>
      <c r="AU788" s="5"/>
      <c r="AV788" s="5"/>
      <c r="AW788" s="5"/>
      <c r="AX788" s="5"/>
      <c r="AY788" s="5"/>
      <c r="AZ788" s="5"/>
      <c r="BA788" s="5"/>
      <c r="BB788" s="5"/>
      <c r="BC788" s="5"/>
      <c r="BD788" s="5"/>
      <c r="BE788" s="5"/>
      <c r="BF788" s="4"/>
      <c r="BG788" s="4"/>
      <c r="BH788" s="4"/>
      <c r="BI788" s="4"/>
      <c r="BJ788" s="4"/>
      <c r="BK788" s="4"/>
      <c r="BL788" s="4"/>
      <c r="BM788" s="4"/>
      <c r="BN788" s="4"/>
      <c r="BO788" s="4"/>
      <c r="BP788" s="4"/>
      <c r="BQ788" s="4"/>
      <c r="BR788" s="4"/>
      <c r="BS788" s="4"/>
      <c r="BT788" s="4"/>
    </row>
    <row r="789" spans="1:72" s="72" customFormat="1" ht="16.5" hidden="1" customHeight="1">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s="5"/>
      <c r="AJ789" s="5"/>
      <c r="AK789" s="5"/>
      <c r="AL789" s="5"/>
      <c r="AM789" s="5"/>
      <c r="AN789" s="5"/>
      <c r="AO789" s="5"/>
      <c r="AP789" s="5"/>
      <c r="AQ789" s="5"/>
      <c r="AR789" s="5"/>
      <c r="AS789" s="5"/>
      <c r="AT789" s="5"/>
      <c r="AU789" s="5"/>
      <c r="AV789" s="5"/>
      <c r="AW789" s="5"/>
      <c r="AX789" s="5"/>
      <c r="AY789" s="5"/>
      <c r="AZ789" s="5"/>
      <c r="BA789" s="5"/>
      <c r="BB789" s="5"/>
      <c r="BC789" s="5"/>
      <c r="BD789" s="5"/>
      <c r="BE789" s="5"/>
      <c r="BF789" s="4"/>
      <c r="BG789" s="4"/>
      <c r="BH789" s="4"/>
      <c r="BI789" s="4"/>
      <c r="BJ789" s="4"/>
      <c r="BK789" s="4"/>
      <c r="BL789" s="4"/>
      <c r="BM789" s="4"/>
      <c r="BN789" s="4"/>
      <c r="BO789" s="4"/>
      <c r="BP789" s="4"/>
      <c r="BQ789" s="4"/>
      <c r="BR789" s="4"/>
      <c r="BS789" s="4"/>
      <c r="BT789" s="4"/>
    </row>
    <row r="790" spans="1:72" s="72" customFormat="1" ht="15.75" hidden="1" customHeight="1">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s="5"/>
      <c r="AJ790" s="5"/>
      <c r="AK790" s="5"/>
      <c r="AL790" s="5"/>
      <c r="AM790" s="5"/>
      <c r="AN790" s="5"/>
      <c r="AO790" s="5"/>
      <c r="AP790" s="5"/>
      <c r="AQ790" s="5"/>
      <c r="AR790" s="5"/>
      <c r="AS790" s="5"/>
      <c r="AT790" s="5"/>
      <c r="AU790" s="5"/>
      <c r="AV790" s="5"/>
      <c r="AW790" s="5"/>
      <c r="AX790" s="5"/>
      <c r="AY790" s="5"/>
      <c r="AZ790" s="5"/>
      <c r="BA790" s="5"/>
      <c r="BB790" s="5"/>
      <c r="BC790" s="5"/>
      <c r="BD790" s="5"/>
      <c r="BE790" s="5"/>
      <c r="BF790" s="4"/>
      <c r="BG790" s="4"/>
      <c r="BH790" s="4"/>
      <c r="BI790" s="4"/>
      <c r="BJ790" s="4"/>
      <c r="BK790" s="4"/>
      <c r="BL790" s="4"/>
      <c r="BM790" s="4"/>
      <c r="BN790" s="4"/>
      <c r="BO790" s="4"/>
      <c r="BP790" s="4"/>
      <c r="BQ790" s="4"/>
      <c r="BR790" s="4"/>
      <c r="BS790" s="4"/>
      <c r="BT790" s="4"/>
    </row>
    <row r="791" spans="1:72" s="72" customFormat="1" ht="15.75" hidden="1" customHeight="1">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s="5"/>
      <c r="AJ791" s="5"/>
      <c r="AK791" s="5"/>
      <c r="AL791" s="5"/>
      <c r="AM791" s="5"/>
      <c r="AN791" s="5"/>
      <c r="AO791" s="5"/>
      <c r="AP791" s="5"/>
      <c r="AQ791" s="5"/>
      <c r="AR791" s="5"/>
      <c r="AS791" s="5"/>
      <c r="AT791" s="5"/>
      <c r="AU791" s="5"/>
      <c r="AV791" s="5"/>
      <c r="AW791" s="5"/>
      <c r="AX791" s="5"/>
      <c r="AY791" s="5"/>
      <c r="AZ791" s="5"/>
      <c r="BA791" s="5"/>
      <c r="BB791" s="5"/>
      <c r="BC791" s="5"/>
      <c r="BD791" s="5"/>
      <c r="BE791" s="5"/>
      <c r="BF791" s="4"/>
      <c r="BG791" s="4"/>
      <c r="BH791" s="4"/>
      <c r="BI791" s="4"/>
      <c r="BJ791" s="4"/>
      <c r="BK791" s="4"/>
      <c r="BL791" s="4"/>
      <c r="BM791" s="4"/>
      <c r="BN791" s="4"/>
      <c r="BO791" s="4"/>
      <c r="BP791" s="4"/>
      <c r="BQ791" s="4"/>
      <c r="BR791" s="4"/>
      <c r="BS791" s="4"/>
      <c r="BT791" s="4"/>
    </row>
    <row r="792" spans="1:72" s="72" customFormat="1" ht="16.5" hidden="1" customHeight="1">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s="5"/>
      <c r="AJ792" s="5"/>
      <c r="AK792" s="5"/>
      <c r="AL792" s="5"/>
      <c r="AM792" s="5"/>
      <c r="AN792" s="5"/>
      <c r="AO792" s="5"/>
      <c r="AP792" s="5"/>
      <c r="AQ792" s="5"/>
      <c r="AR792" s="5"/>
      <c r="AS792" s="5"/>
      <c r="AT792" s="5"/>
      <c r="AU792" s="5"/>
      <c r="AV792" s="5"/>
      <c r="AW792" s="5"/>
      <c r="AX792" s="5"/>
      <c r="AY792" s="5"/>
      <c r="AZ792" s="5"/>
      <c r="BA792" s="5"/>
      <c r="BB792" s="5"/>
      <c r="BC792" s="5"/>
      <c r="BD792" s="5"/>
      <c r="BE792" s="5"/>
      <c r="BF792" s="4"/>
      <c r="BG792" s="4"/>
      <c r="BH792" s="4"/>
      <c r="BI792" s="4"/>
      <c r="BJ792" s="4"/>
      <c r="BK792" s="4"/>
      <c r="BL792" s="4"/>
      <c r="BM792" s="4"/>
      <c r="BN792" s="4"/>
      <c r="BO792" s="4"/>
      <c r="BP792" s="4"/>
      <c r="BQ792" s="4"/>
      <c r="BR792" s="4"/>
      <c r="BS792" s="4"/>
      <c r="BT792" s="4"/>
    </row>
    <row r="793" spans="1:72" s="72" customFormat="1" ht="15.75" hidden="1" customHeight="1">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s="5"/>
      <c r="AJ793" s="5"/>
      <c r="AK793" s="5"/>
      <c r="AL793" s="5"/>
      <c r="AM793" s="5"/>
      <c r="AN793" s="5"/>
      <c r="AO793" s="5"/>
      <c r="AP793" s="5"/>
      <c r="AQ793" s="5"/>
      <c r="AR793" s="5"/>
      <c r="AS793" s="5"/>
      <c r="AT793" s="5"/>
      <c r="AU793" s="5"/>
      <c r="AV793" s="5"/>
      <c r="AW793" s="5"/>
      <c r="AX793" s="5"/>
      <c r="AY793" s="5"/>
      <c r="AZ793" s="5"/>
      <c r="BA793" s="5"/>
      <c r="BB793" s="5"/>
      <c r="BC793" s="5"/>
      <c r="BD793" s="5"/>
      <c r="BE793" s="5"/>
      <c r="BF793" s="4"/>
      <c r="BG793" s="4"/>
      <c r="BH793" s="4"/>
      <c r="BI793" s="4"/>
      <c r="BJ793" s="4"/>
      <c r="BK793" s="4"/>
      <c r="BL793" s="4"/>
      <c r="BM793" s="4"/>
      <c r="BN793" s="4"/>
      <c r="BO793" s="4"/>
      <c r="BP793" s="4"/>
      <c r="BQ793" s="4"/>
      <c r="BR793" s="4"/>
      <c r="BS793" s="4"/>
      <c r="BT793" s="4"/>
    </row>
    <row r="794" spans="1:72" s="72" customFormat="1" ht="15.75" hidden="1" customHeight="1">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s="5"/>
      <c r="AJ794" s="5"/>
      <c r="AK794" s="5"/>
      <c r="AL794" s="5"/>
      <c r="AM794" s="5"/>
      <c r="AN794" s="5"/>
      <c r="AO794" s="5"/>
      <c r="AP794" s="5"/>
      <c r="AQ794" s="5"/>
      <c r="AR794" s="5"/>
      <c r="AS794" s="5"/>
      <c r="AT794" s="5"/>
      <c r="AU794" s="5"/>
      <c r="AV794" s="5"/>
      <c r="AW794" s="5"/>
      <c r="AX794" s="5"/>
      <c r="AY794" s="5"/>
      <c r="AZ794" s="5"/>
      <c r="BA794" s="5"/>
      <c r="BB794" s="5"/>
      <c r="BC794" s="5"/>
      <c r="BD794" s="5"/>
      <c r="BE794" s="5"/>
      <c r="BF794" s="4"/>
      <c r="BG794" s="4"/>
      <c r="BH794" s="4"/>
      <c r="BI794" s="4"/>
      <c r="BJ794" s="4"/>
      <c r="BK794" s="4"/>
      <c r="BL794" s="4"/>
      <c r="BM794" s="4"/>
      <c r="BN794" s="4"/>
      <c r="BO794" s="4"/>
      <c r="BP794" s="4"/>
      <c r="BQ794" s="4"/>
      <c r="BR794" s="4"/>
      <c r="BS794" s="4"/>
      <c r="BT794" s="4"/>
    </row>
    <row r="795" spans="1:72" s="72" customFormat="1" ht="16.5" hidden="1" customHeight="1">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s="5"/>
      <c r="AJ795" s="5"/>
      <c r="AK795" s="5"/>
      <c r="AL795" s="5"/>
      <c r="AM795" s="5"/>
      <c r="AN795" s="5"/>
      <c r="AO795" s="5"/>
      <c r="AP795" s="5"/>
      <c r="AQ795" s="5"/>
      <c r="AR795" s="5"/>
      <c r="AS795" s="5"/>
      <c r="AT795" s="5"/>
      <c r="AU795" s="5"/>
      <c r="AV795" s="5"/>
      <c r="AW795" s="5"/>
      <c r="AX795" s="5"/>
      <c r="AY795" s="5"/>
      <c r="AZ795" s="5"/>
      <c r="BA795" s="5"/>
      <c r="BB795" s="5"/>
      <c r="BC795" s="5"/>
      <c r="BD795" s="5"/>
      <c r="BE795" s="5"/>
      <c r="BF795" s="4"/>
      <c r="BG795" s="4"/>
      <c r="BH795" s="4"/>
      <c r="BI795" s="4"/>
      <c r="BJ795" s="4"/>
      <c r="BK795" s="4"/>
      <c r="BL795" s="4"/>
      <c r="BM795" s="4"/>
      <c r="BN795" s="4"/>
      <c r="BO795" s="4"/>
      <c r="BP795" s="4"/>
      <c r="BQ795" s="4"/>
      <c r="BR795" s="4"/>
      <c r="BS795" s="4"/>
      <c r="BT795" s="4"/>
    </row>
    <row r="796" spans="1:72" s="72" customFormat="1" ht="16.5" hidden="1" customHeight="1">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s="5"/>
      <c r="AJ796" s="5"/>
      <c r="AK796" s="5"/>
      <c r="AL796" s="5"/>
      <c r="AM796" s="5"/>
      <c r="AN796" s="5"/>
      <c r="AO796" s="5"/>
      <c r="AP796" s="5"/>
      <c r="AQ796" s="5"/>
      <c r="AR796" s="5"/>
      <c r="AS796" s="5"/>
      <c r="AT796" s="5"/>
      <c r="AU796" s="5"/>
      <c r="AV796" s="5"/>
      <c r="AW796" s="5"/>
      <c r="AX796" s="5"/>
      <c r="AY796" s="5"/>
      <c r="AZ796" s="5"/>
      <c r="BA796" s="5"/>
      <c r="BB796" s="5"/>
      <c r="BC796" s="5"/>
      <c r="BD796" s="5"/>
      <c r="BE796" s="5"/>
      <c r="BF796" s="4"/>
      <c r="BG796" s="4"/>
      <c r="BH796" s="4"/>
      <c r="BI796" s="4"/>
      <c r="BJ796" s="4"/>
      <c r="BK796" s="4"/>
      <c r="BL796" s="4"/>
      <c r="BM796" s="4"/>
      <c r="BN796" s="4"/>
      <c r="BO796" s="4"/>
      <c r="BP796" s="4"/>
      <c r="BQ796" s="4"/>
      <c r="BR796" s="4"/>
      <c r="BS796" s="4"/>
      <c r="BT796" s="4"/>
    </row>
    <row r="797" spans="1:72" s="72" customFormat="1" ht="15.75" hidden="1" customHeight="1">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s="5"/>
      <c r="AJ797" s="5"/>
      <c r="AK797" s="5"/>
      <c r="AL797" s="5"/>
      <c r="AM797" s="5"/>
      <c r="AN797" s="5"/>
      <c r="AO797" s="5"/>
      <c r="AP797" s="5"/>
      <c r="AQ797" s="5"/>
      <c r="AR797" s="5"/>
      <c r="AS797" s="5"/>
      <c r="AT797" s="5"/>
      <c r="AU797" s="5"/>
      <c r="AV797" s="5"/>
      <c r="AW797" s="5"/>
      <c r="AX797" s="5"/>
      <c r="AY797" s="5"/>
      <c r="AZ797" s="5"/>
      <c r="BA797" s="5"/>
      <c r="BB797" s="5"/>
      <c r="BC797" s="5"/>
      <c r="BD797" s="5"/>
      <c r="BE797" s="5"/>
      <c r="BF797" s="4"/>
      <c r="BG797" s="4"/>
      <c r="BH797" s="4"/>
      <c r="BI797" s="4"/>
      <c r="BJ797" s="4"/>
      <c r="BK797" s="4"/>
      <c r="BL797" s="4"/>
      <c r="BM797" s="4"/>
      <c r="BN797" s="4"/>
      <c r="BO797" s="4"/>
      <c r="BP797" s="4"/>
      <c r="BQ797" s="4"/>
      <c r="BR797" s="4"/>
      <c r="BS797" s="4"/>
      <c r="BT797" s="4"/>
    </row>
    <row r="798" spans="1:72" s="72" customFormat="1" ht="16.5" hidden="1" customHeight="1">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s="5"/>
      <c r="AJ798" s="5"/>
      <c r="AK798" s="5"/>
      <c r="AL798" s="5"/>
      <c r="AM798" s="5"/>
      <c r="AN798" s="5"/>
      <c r="AO798" s="5"/>
      <c r="AP798" s="5"/>
      <c r="AQ798" s="5"/>
      <c r="AR798" s="5"/>
      <c r="AS798" s="5"/>
      <c r="AT798" s="5"/>
      <c r="AU798" s="5"/>
      <c r="AV798" s="5"/>
      <c r="AW798" s="5"/>
      <c r="AX798" s="5"/>
      <c r="AY798" s="5"/>
      <c r="AZ798" s="5"/>
      <c r="BA798" s="5"/>
      <c r="BB798" s="5"/>
      <c r="BC798" s="5"/>
      <c r="BD798" s="5"/>
      <c r="BE798" s="5"/>
      <c r="BF798" s="4"/>
      <c r="BG798" s="4"/>
      <c r="BH798" s="4"/>
      <c r="BI798" s="4"/>
      <c r="BJ798" s="4"/>
      <c r="BK798" s="4"/>
      <c r="BL798" s="4"/>
      <c r="BM798" s="4"/>
      <c r="BN798" s="4"/>
      <c r="BO798" s="4"/>
      <c r="BP798" s="4"/>
      <c r="BQ798" s="4"/>
      <c r="BR798" s="4"/>
      <c r="BS798" s="4"/>
      <c r="BT798" s="4"/>
    </row>
    <row r="799" spans="1:72" s="72" customFormat="1" ht="15.75" hidden="1" customHeight="1">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s="5"/>
      <c r="AJ799" s="5"/>
      <c r="AK799" s="5"/>
      <c r="AL799" s="5"/>
      <c r="AM799" s="5"/>
      <c r="AN799" s="5"/>
      <c r="AO799" s="5"/>
      <c r="AP799" s="5"/>
      <c r="AQ799" s="5"/>
      <c r="AR799" s="5"/>
      <c r="AS799" s="5"/>
      <c r="AT799" s="5"/>
      <c r="AU799" s="5"/>
      <c r="AV799" s="5"/>
      <c r="AW799" s="5"/>
      <c r="AX799" s="5"/>
      <c r="AY799" s="5"/>
      <c r="AZ799" s="5"/>
      <c r="BA799" s="5"/>
      <c r="BB799" s="5"/>
      <c r="BC799" s="5"/>
      <c r="BD799" s="5"/>
      <c r="BE799" s="5"/>
      <c r="BF799" s="4"/>
      <c r="BG799" s="4"/>
      <c r="BH799" s="4"/>
      <c r="BI799" s="4"/>
      <c r="BJ799" s="4"/>
      <c r="BK799" s="4"/>
      <c r="BL799" s="4"/>
      <c r="BM799" s="4"/>
      <c r="BN799" s="4"/>
      <c r="BO799" s="4"/>
      <c r="BP799" s="4"/>
      <c r="BQ799" s="4"/>
      <c r="BR799" s="4"/>
      <c r="BS799" s="4"/>
      <c r="BT799" s="4"/>
    </row>
    <row r="800" spans="1:72" s="72" customFormat="1" ht="15.75" hidden="1" customHeight="1">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s="5"/>
      <c r="AJ800" s="5"/>
      <c r="AK800" s="5"/>
      <c r="AL800" s="5"/>
      <c r="AM800" s="5"/>
      <c r="AN800" s="5"/>
      <c r="AO800" s="5"/>
      <c r="AP800" s="5"/>
      <c r="AQ800" s="5"/>
      <c r="AR800" s="5"/>
      <c r="AS800" s="5"/>
      <c r="AT800" s="5"/>
      <c r="AU800" s="5"/>
      <c r="AV800" s="5"/>
      <c r="AW800" s="5"/>
      <c r="AX800" s="5"/>
      <c r="AY800" s="5"/>
      <c r="AZ800" s="5"/>
      <c r="BA800" s="5"/>
      <c r="BB800" s="5"/>
      <c r="BC800" s="5"/>
      <c r="BD800" s="5"/>
      <c r="BE800" s="5"/>
      <c r="BF800" s="4"/>
      <c r="BG800" s="4"/>
      <c r="BH800" s="4"/>
      <c r="BI800" s="4"/>
      <c r="BJ800" s="4"/>
      <c r="BK800" s="4"/>
      <c r="BL800" s="4"/>
      <c r="BM800" s="4"/>
      <c r="BN800" s="4"/>
      <c r="BO800" s="4"/>
      <c r="BP800" s="4"/>
      <c r="BQ800" s="4"/>
      <c r="BR800" s="4"/>
      <c r="BS800" s="4"/>
      <c r="BT800" s="4"/>
    </row>
    <row r="801" spans="1:72" s="72" customFormat="1" ht="15.75" hidden="1" customHeight="1">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s="5"/>
      <c r="AJ801" s="5"/>
      <c r="AK801" s="5"/>
      <c r="AL801" s="5"/>
      <c r="AM801" s="5"/>
      <c r="AN801" s="5"/>
      <c r="AO801" s="5"/>
      <c r="AP801" s="5"/>
      <c r="AQ801" s="5"/>
      <c r="AR801" s="5"/>
      <c r="AS801" s="5"/>
      <c r="AT801" s="5"/>
      <c r="AU801" s="5"/>
      <c r="AV801" s="5"/>
      <c r="AW801" s="5"/>
      <c r="AX801" s="5"/>
      <c r="AY801" s="5"/>
      <c r="AZ801" s="5"/>
      <c r="BA801" s="5"/>
      <c r="BB801" s="5"/>
      <c r="BC801" s="5"/>
      <c r="BD801" s="5"/>
      <c r="BE801" s="5"/>
      <c r="BF801" s="4"/>
      <c r="BG801" s="4"/>
      <c r="BH801" s="4"/>
      <c r="BI801" s="4"/>
      <c r="BJ801" s="4"/>
      <c r="BK801" s="4"/>
      <c r="BL801" s="4"/>
      <c r="BM801" s="4"/>
      <c r="BN801" s="4"/>
      <c r="BO801" s="4"/>
      <c r="BP801" s="4"/>
      <c r="BQ801" s="4"/>
      <c r="BR801" s="4"/>
      <c r="BS801" s="4"/>
      <c r="BT801" s="4"/>
    </row>
    <row r="802" spans="1:72" s="72" customFormat="1" ht="16.5" hidden="1" customHeight="1">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s="5"/>
      <c r="AJ802" s="5"/>
      <c r="AK802" s="5"/>
      <c r="AL802" s="5"/>
      <c r="AM802" s="5"/>
      <c r="AN802" s="5"/>
      <c r="AO802" s="5"/>
      <c r="AP802" s="5"/>
      <c r="AQ802" s="5"/>
      <c r="AR802" s="5"/>
      <c r="AS802" s="5"/>
      <c r="AT802" s="5"/>
      <c r="AU802" s="5"/>
      <c r="AV802" s="5"/>
      <c r="AW802" s="5"/>
      <c r="AX802" s="5"/>
      <c r="AY802" s="5"/>
      <c r="AZ802" s="5"/>
      <c r="BA802" s="5"/>
      <c r="BB802" s="5"/>
      <c r="BC802" s="5"/>
      <c r="BD802" s="5"/>
      <c r="BE802" s="5"/>
      <c r="BF802" s="4"/>
      <c r="BG802" s="4"/>
      <c r="BH802" s="4"/>
      <c r="BI802" s="4"/>
      <c r="BJ802" s="4"/>
      <c r="BK802" s="4"/>
      <c r="BL802" s="4"/>
      <c r="BM802" s="4"/>
      <c r="BN802" s="4"/>
      <c r="BO802" s="4"/>
      <c r="BP802" s="4"/>
      <c r="BQ802" s="4"/>
      <c r="BR802" s="4"/>
      <c r="BS802" s="4"/>
      <c r="BT802" s="4"/>
    </row>
    <row r="803" spans="1:72" s="72" customFormat="1" ht="16.5" hidden="1" customHeight="1">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s="5"/>
      <c r="AJ803" s="5"/>
      <c r="AK803" s="5"/>
      <c r="AL803" s="5"/>
      <c r="AM803" s="5"/>
      <c r="AN803" s="5"/>
      <c r="AO803" s="5"/>
      <c r="AP803" s="5"/>
      <c r="AQ803" s="5"/>
      <c r="AR803" s="5"/>
      <c r="AS803" s="5"/>
      <c r="AT803" s="5"/>
      <c r="AU803" s="5"/>
      <c r="AV803" s="5"/>
      <c r="AW803" s="5"/>
      <c r="AX803" s="5"/>
      <c r="AY803" s="5"/>
      <c r="AZ803" s="5"/>
      <c r="BA803" s="5"/>
      <c r="BB803" s="5"/>
      <c r="BC803" s="5"/>
      <c r="BD803" s="5"/>
      <c r="BE803" s="5"/>
      <c r="BF803" s="4"/>
      <c r="BG803" s="4"/>
      <c r="BH803" s="4"/>
      <c r="BI803" s="4"/>
      <c r="BJ803" s="4"/>
      <c r="BK803" s="4"/>
      <c r="BL803" s="4"/>
      <c r="BM803" s="4"/>
      <c r="BN803" s="4"/>
      <c r="BO803" s="4"/>
      <c r="BP803" s="4"/>
      <c r="BQ803" s="4"/>
      <c r="BR803" s="4"/>
      <c r="BS803" s="4"/>
      <c r="BT803" s="4"/>
    </row>
    <row r="804" spans="1:72" s="72" customFormat="1" ht="15.75" hidden="1" customHeight="1">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s="5"/>
      <c r="AJ804" s="5"/>
      <c r="AK804" s="5"/>
      <c r="AL804" s="5"/>
      <c r="AM804" s="5"/>
      <c r="AN804" s="5"/>
      <c r="AO804" s="5"/>
      <c r="AP804" s="5"/>
      <c r="AQ804" s="5"/>
      <c r="AR804" s="5"/>
      <c r="AS804" s="5"/>
      <c r="AT804" s="5"/>
      <c r="AU804" s="5"/>
      <c r="AV804" s="5"/>
      <c r="AW804" s="5"/>
      <c r="AX804" s="5"/>
      <c r="AY804" s="5"/>
      <c r="AZ804" s="5"/>
      <c r="BA804" s="5"/>
      <c r="BB804" s="5"/>
      <c r="BC804" s="5"/>
      <c r="BD804" s="5"/>
      <c r="BE804" s="5"/>
      <c r="BF804" s="4"/>
      <c r="BG804" s="4"/>
      <c r="BH804" s="4"/>
      <c r="BI804" s="4"/>
      <c r="BJ804" s="4"/>
      <c r="BK804" s="4"/>
      <c r="BL804" s="4"/>
      <c r="BM804" s="4"/>
      <c r="BN804" s="4"/>
      <c r="BO804" s="4"/>
      <c r="BP804" s="4"/>
      <c r="BQ804" s="4"/>
      <c r="BR804" s="4"/>
      <c r="BS804" s="4"/>
      <c r="BT804" s="4"/>
    </row>
    <row r="805" spans="1:72" s="72" customFormat="1" ht="16.5" hidden="1" customHeight="1">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s="5"/>
      <c r="AJ805" s="5"/>
      <c r="AK805" s="5"/>
      <c r="AL805" s="5"/>
      <c r="AM805" s="5"/>
      <c r="AN805" s="5"/>
      <c r="AO805" s="5"/>
      <c r="AP805" s="5"/>
      <c r="AQ805" s="5"/>
      <c r="AR805" s="5"/>
      <c r="AS805" s="5"/>
      <c r="AT805" s="5"/>
      <c r="AU805" s="5"/>
      <c r="AV805" s="5"/>
      <c r="AW805" s="5"/>
      <c r="AX805" s="5"/>
      <c r="AY805" s="5"/>
      <c r="AZ805" s="5"/>
      <c r="BA805" s="5"/>
      <c r="BB805" s="5"/>
      <c r="BC805" s="5"/>
      <c r="BD805" s="5"/>
      <c r="BE805" s="5"/>
      <c r="BF805" s="4"/>
      <c r="BG805" s="4"/>
      <c r="BH805" s="4"/>
      <c r="BI805" s="4"/>
      <c r="BJ805" s="4"/>
      <c r="BK805" s="4"/>
      <c r="BL805" s="4"/>
      <c r="BM805" s="4"/>
      <c r="BN805" s="4"/>
      <c r="BO805" s="4"/>
      <c r="BP805" s="4"/>
      <c r="BQ805" s="4"/>
      <c r="BR805" s="4"/>
      <c r="BS805" s="4"/>
      <c r="BT805" s="4"/>
    </row>
    <row r="806" spans="1:72" s="72" customFormat="1" ht="15.75" hidden="1" customHeight="1">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s="5"/>
      <c r="AJ806" s="5"/>
      <c r="AK806" s="5"/>
      <c r="AL806" s="5"/>
      <c r="AM806" s="5"/>
      <c r="AN806" s="5"/>
      <c r="AO806" s="5"/>
      <c r="AP806" s="5"/>
      <c r="AQ806" s="5"/>
      <c r="AR806" s="5"/>
      <c r="AS806" s="5"/>
      <c r="AT806" s="5"/>
      <c r="AU806" s="5"/>
      <c r="AV806" s="5"/>
      <c r="AW806" s="5"/>
      <c r="AX806" s="5"/>
      <c r="AY806" s="5"/>
      <c r="AZ806" s="5"/>
      <c r="BA806" s="5"/>
      <c r="BB806" s="5"/>
      <c r="BC806" s="5"/>
      <c r="BD806" s="5"/>
      <c r="BE806" s="5"/>
      <c r="BF806" s="4"/>
      <c r="BG806" s="4"/>
      <c r="BH806" s="4"/>
      <c r="BI806" s="4"/>
      <c r="BJ806" s="4"/>
      <c r="BK806" s="4"/>
      <c r="BL806" s="4"/>
      <c r="BM806" s="4"/>
      <c r="BN806" s="4"/>
      <c r="BO806" s="4"/>
      <c r="BP806" s="4"/>
      <c r="BQ806" s="4"/>
      <c r="BR806" s="4"/>
      <c r="BS806" s="4"/>
      <c r="BT806" s="4"/>
    </row>
    <row r="807" spans="1:72" s="72" customFormat="1" ht="39" hidden="1" customHeight="1">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s="5"/>
      <c r="AJ807" s="5"/>
      <c r="AK807" s="5"/>
      <c r="AL807" s="5"/>
      <c r="AM807" s="5"/>
      <c r="AN807" s="5"/>
      <c r="AO807" s="5"/>
      <c r="AP807" s="5"/>
      <c r="AQ807" s="5"/>
      <c r="AR807" s="5"/>
      <c r="AS807" s="5"/>
      <c r="AT807" s="5"/>
      <c r="AU807" s="5"/>
      <c r="AV807" s="5"/>
      <c r="AW807" s="5"/>
      <c r="AX807" s="5"/>
      <c r="AY807" s="5"/>
      <c r="AZ807" s="5"/>
      <c r="BA807" s="5"/>
      <c r="BB807" s="5"/>
      <c r="BC807" s="5"/>
      <c r="BD807" s="5"/>
      <c r="BE807" s="5"/>
      <c r="BF807" s="4"/>
      <c r="BG807" s="4"/>
      <c r="BH807" s="4"/>
      <c r="BI807" s="4"/>
      <c r="BJ807" s="4"/>
      <c r="BK807" s="4"/>
      <c r="BL807" s="4"/>
      <c r="BM807" s="4"/>
      <c r="BN807" s="4"/>
      <c r="BO807" s="4"/>
      <c r="BP807" s="4"/>
      <c r="BQ807" s="4"/>
      <c r="BR807" s="4"/>
      <c r="BS807" s="4"/>
      <c r="BT807" s="4"/>
    </row>
    <row r="808" spans="1:72" s="72" customFormat="1" ht="16.5" hidden="1" customHeight="1">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s="5"/>
      <c r="AJ808" s="5"/>
      <c r="AK808" s="5"/>
      <c r="AL808" s="5"/>
      <c r="AM808" s="5"/>
      <c r="AN808" s="5"/>
      <c r="AO808" s="5"/>
      <c r="AP808" s="5"/>
      <c r="AQ808" s="5"/>
      <c r="AR808" s="5"/>
      <c r="AS808" s="5"/>
      <c r="AT808" s="5"/>
      <c r="AU808" s="5"/>
      <c r="AV808" s="5"/>
      <c r="AW808" s="5"/>
      <c r="AX808" s="5"/>
      <c r="AY808" s="5"/>
      <c r="AZ808" s="5"/>
      <c r="BA808" s="5"/>
      <c r="BB808" s="5"/>
      <c r="BC808" s="5"/>
      <c r="BD808" s="5"/>
      <c r="BE808" s="5"/>
      <c r="BF808" s="4"/>
      <c r="BG808" s="4"/>
      <c r="BH808" s="4"/>
      <c r="BI808" s="4"/>
      <c r="BJ808" s="4"/>
      <c r="BK808" s="4"/>
      <c r="BL808" s="4"/>
      <c r="BM808" s="4"/>
      <c r="BN808" s="4"/>
      <c r="BO808" s="4"/>
      <c r="BP808" s="4"/>
      <c r="BQ808" s="4"/>
      <c r="BR808" s="4"/>
      <c r="BS808" s="4"/>
      <c r="BT808" s="4"/>
    </row>
    <row r="809" spans="1:72" s="72" customFormat="1" ht="15.75" hidden="1" customHeight="1">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s="5"/>
      <c r="AJ809" s="5"/>
      <c r="AK809" s="5"/>
      <c r="AL809" s="5"/>
      <c r="AM809" s="5"/>
      <c r="AN809" s="5"/>
      <c r="AO809" s="5"/>
      <c r="AP809" s="5"/>
      <c r="AQ809" s="5"/>
      <c r="AR809" s="5"/>
      <c r="AS809" s="5"/>
      <c r="AT809" s="5"/>
      <c r="AU809" s="5"/>
      <c r="AV809" s="5"/>
      <c r="AW809" s="5"/>
      <c r="AX809" s="5"/>
      <c r="AY809" s="5"/>
      <c r="AZ809" s="5"/>
      <c r="BA809" s="5"/>
      <c r="BB809" s="5"/>
      <c r="BC809" s="5"/>
      <c r="BD809" s="5"/>
      <c r="BE809" s="5"/>
      <c r="BF809" s="4"/>
      <c r="BG809" s="4"/>
      <c r="BH809" s="4"/>
      <c r="BI809" s="4"/>
      <c r="BJ809" s="4"/>
      <c r="BK809" s="4"/>
      <c r="BL809" s="4"/>
      <c r="BM809" s="4"/>
      <c r="BN809" s="4"/>
      <c r="BO809" s="4"/>
      <c r="BP809" s="4"/>
      <c r="BQ809" s="4"/>
      <c r="BR809" s="4"/>
      <c r="BS809" s="4"/>
      <c r="BT809" s="4"/>
    </row>
    <row r="810" spans="1:72" s="72" customFormat="1" ht="16.5" hidden="1" customHeight="1">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s="5"/>
      <c r="AJ810" s="5"/>
      <c r="AK810" s="5"/>
      <c r="AL810" s="5"/>
      <c r="AM810" s="5"/>
      <c r="AN810" s="5"/>
      <c r="AO810" s="5"/>
      <c r="AP810" s="5"/>
      <c r="AQ810" s="5"/>
      <c r="AR810" s="5"/>
      <c r="AS810" s="5"/>
      <c r="AT810" s="5"/>
      <c r="AU810" s="5"/>
      <c r="AV810" s="5"/>
      <c r="AW810" s="5"/>
      <c r="AX810" s="5"/>
      <c r="AY810" s="5"/>
      <c r="AZ810" s="5"/>
      <c r="BA810" s="5"/>
      <c r="BB810" s="5"/>
      <c r="BC810" s="5"/>
      <c r="BD810" s="5"/>
      <c r="BE810" s="5"/>
      <c r="BF810" s="4"/>
      <c r="BG810" s="4"/>
      <c r="BH810" s="4"/>
      <c r="BI810" s="4"/>
      <c r="BJ810" s="4"/>
      <c r="BK810" s="4"/>
      <c r="BL810" s="4"/>
      <c r="BM810" s="4"/>
      <c r="BN810" s="4"/>
      <c r="BO810" s="4"/>
      <c r="BP810" s="4"/>
      <c r="BQ810" s="4"/>
      <c r="BR810" s="4"/>
      <c r="BS810" s="4"/>
      <c r="BT810" s="4"/>
    </row>
    <row r="811" spans="1:72" s="72" customFormat="1" ht="16.5" hidden="1" customHeight="1">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s="5"/>
      <c r="AJ811" s="5"/>
      <c r="AK811" s="5"/>
      <c r="AL811" s="5"/>
      <c r="AM811" s="5"/>
      <c r="AN811" s="5"/>
      <c r="AO811" s="5"/>
      <c r="AP811" s="5"/>
      <c r="AQ811" s="5"/>
      <c r="AR811" s="5"/>
      <c r="AS811" s="5"/>
      <c r="AT811" s="5"/>
      <c r="AU811" s="5"/>
      <c r="AV811" s="5"/>
      <c r="AW811" s="5"/>
      <c r="AX811" s="5"/>
      <c r="AY811" s="5"/>
      <c r="AZ811" s="5"/>
      <c r="BA811" s="5"/>
      <c r="BB811" s="5"/>
      <c r="BC811" s="5"/>
      <c r="BD811" s="5"/>
      <c r="BE811" s="5"/>
      <c r="BF811" s="4"/>
      <c r="BG811" s="4"/>
      <c r="BH811" s="4"/>
      <c r="BI811" s="4"/>
      <c r="BJ811" s="4"/>
      <c r="BK811" s="4"/>
      <c r="BL811" s="4"/>
      <c r="BM811" s="4"/>
      <c r="BN811" s="4"/>
      <c r="BO811" s="4"/>
      <c r="BP811" s="4"/>
      <c r="BQ811" s="4"/>
      <c r="BR811" s="4"/>
      <c r="BS811" s="4"/>
      <c r="BT811" s="4"/>
    </row>
    <row r="812" spans="1:72" s="72" customFormat="1" ht="15.75" hidden="1" customHeight="1">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s="5"/>
      <c r="AJ812" s="5"/>
      <c r="AK812" s="5"/>
      <c r="AL812" s="5"/>
      <c r="AM812" s="5"/>
      <c r="AN812" s="5"/>
      <c r="AO812" s="5"/>
      <c r="AP812" s="5"/>
      <c r="AQ812" s="5"/>
      <c r="AR812" s="5"/>
      <c r="AS812" s="5"/>
      <c r="AT812" s="5"/>
      <c r="AU812" s="5"/>
      <c r="AV812" s="5"/>
      <c r="AW812" s="5"/>
      <c r="AX812" s="5"/>
      <c r="AY812" s="5"/>
      <c r="AZ812" s="5"/>
      <c r="BA812" s="5"/>
      <c r="BB812" s="5"/>
      <c r="BC812" s="5"/>
      <c r="BD812" s="5"/>
      <c r="BE812" s="5"/>
      <c r="BF812" s="4"/>
      <c r="BG812" s="4"/>
      <c r="BH812" s="4"/>
      <c r="BI812" s="4"/>
      <c r="BJ812" s="4"/>
      <c r="BK812" s="4"/>
      <c r="BL812" s="4"/>
      <c r="BM812" s="4"/>
      <c r="BN812" s="4"/>
      <c r="BO812" s="4"/>
      <c r="BP812" s="4"/>
      <c r="BQ812" s="4"/>
      <c r="BR812" s="4"/>
      <c r="BS812" s="4"/>
      <c r="BT812" s="4"/>
    </row>
    <row r="813" spans="1:72" s="72" customFormat="1" ht="15.75" hidden="1" customHeight="1">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s="5"/>
      <c r="AJ813" s="5"/>
      <c r="AK813" s="5"/>
      <c r="AL813" s="5"/>
      <c r="AM813" s="5"/>
      <c r="AN813" s="5"/>
      <c r="AO813" s="5"/>
      <c r="AP813" s="5"/>
      <c r="AQ813" s="5"/>
      <c r="AR813" s="5"/>
      <c r="AS813" s="5"/>
      <c r="AT813" s="5"/>
      <c r="AU813" s="5"/>
      <c r="AV813" s="5"/>
      <c r="AW813" s="5"/>
      <c r="AX813" s="5"/>
      <c r="AY813" s="5"/>
      <c r="AZ813" s="5"/>
      <c r="BA813" s="5"/>
      <c r="BB813" s="5"/>
      <c r="BC813" s="5"/>
      <c r="BD813" s="5"/>
      <c r="BE813" s="5"/>
      <c r="BF813" s="4"/>
      <c r="BG813" s="4"/>
      <c r="BH813" s="4"/>
      <c r="BI813" s="4"/>
      <c r="BJ813" s="4"/>
      <c r="BK813" s="4"/>
      <c r="BL813" s="4"/>
      <c r="BM813" s="4"/>
      <c r="BN813" s="4"/>
      <c r="BO813" s="4"/>
      <c r="BP813" s="4"/>
      <c r="BQ813" s="4"/>
      <c r="BR813" s="4"/>
      <c r="BS813" s="4"/>
      <c r="BT813" s="4"/>
    </row>
    <row r="814" spans="1:72" s="72" customFormat="1" ht="16.5" hidden="1" customHeight="1">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s="5"/>
      <c r="AJ814" s="5"/>
      <c r="AK814" s="5"/>
      <c r="AL814" s="5"/>
      <c r="AM814" s="5"/>
      <c r="AN814" s="5"/>
      <c r="AO814" s="5"/>
      <c r="AP814" s="5"/>
      <c r="AQ814" s="5"/>
      <c r="AR814" s="5"/>
      <c r="AS814" s="5"/>
      <c r="AT814" s="5"/>
      <c r="AU814" s="5"/>
      <c r="AV814" s="5"/>
      <c r="AW814" s="5"/>
      <c r="AX814" s="5"/>
      <c r="AY814" s="5"/>
      <c r="AZ814" s="5"/>
      <c r="BA814" s="5"/>
      <c r="BB814" s="5"/>
      <c r="BC814" s="5"/>
      <c r="BD814" s="5"/>
      <c r="BE814" s="5"/>
      <c r="BF814" s="4"/>
      <c r="BG814" s="4"/>
      <c r="BH814" s="4"/>
      <c r="BI814" s="4"/>
      <c r="BJ814" s="4"/>
      <c r="BK814" s="4"/>
      <c r="BL814" s="4"/>
      <c r="BM814" s="4"/>
      <c r="BN814" s="4"/>
      <c r="BO814" s="4"/>
      <c r="BP814" s="4"/>
      <c r="BQ814" s="4"/>
      <c r="BR814" s="4"/>
      <c r="BS814" s="4"/>
      <c r="BT814" s="4"/>
    </row>
    <row r="815" spans="1:72" s="72" customFormat="1" ht="15.75" hidden="1" customHeight="1">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s="5"/>
      <c r="AJ815" s="5"/>
      <c r="AK815" s="5"/>
      <c r="AL815" s="5"/>
      <c r="AM815" s="5"/>
      <c r="AN815" s="5"/>
      <c r="AO815" s="5"/>
      <c r="AP815" s="5"/>
      <c r="AQ815" s="5"/>
      <c r="AR815" s="5"/>
      <c r="AS815" s="5"/>
      <c r="AT815" s="5"/>
      <c r="AU815" s="5"/>
      <c r="AV815" s="5"/>
      <c r="AW815" s="5"/>
      <c r="AX815" s="5"/>
      <c r="AY815" s="5"/>
      <c r="AZ815" s="5"/>
      <c r="BA815" s="5"/>
      <c r="BB815" s="5"/>
      <c r="BC815" s="5"/>
      <c r="BD815" s="5"/>
      <c r="BE815" s="5"/>
      <c r="BF815" s="4"/>
      <c r="BG815" s="4"/>
      <c r="BH815" s="4"/>
      <c r="BI815" s="4"/>
      <c r="BJ815" s="4"/>
      <c r="BK815" s="4"/>
      <c r="BL815" s="4"/>
      <c r="BM815" s="4"/>
      <c r="BN815" s="4"/>
      <c r="BO815" s="4"/>
      <c r="BP815" s="4"/>
      <c r="BQ815" s="4"/>
      <c r="BR815" s="4"/>
      <c r="BS815" s="4"/>
      <c r="BT815" s="4"/>
    </row>
    <row r="816" spans="1:72" s="72" customFormat="1" ht="15.75" hidden="1" customHeight="1">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s="5"/>
      <c r="AJ816" s="5"/>
      <c r="AK816" s="5"/>
      <c r="AL816" s="5"/>
      <c r="AM816" s="5"/>
      <c r="AN816" s="5"/>
      <c r="AO816" s="5"/>
      <c r="AP816" s="5"/>
      <c r="AQ816" s="5"/>
      <c r="AR816" s="5"/>
      <c r="AS816" s="5"/>
      <c r="AT816" s="5"/>
      <c r="AU816" s="5"/>
      <c r="AV816" s="5"/>
      <c r="AW816" s="5"/>
      <c r="AX816" s="5"/>
      <c r="AY816" s="5"/>
      <c r="AZ816" s="5"/>
      <c r="BA816" s="5"/>
      <c r="BB816" s="5"/>
      <c r="BC816" s="5"/>
      <c r="BD816" s="5"/>
      <c r="BE816" s="5"/>
      <c r="BF816" s="4"/>
      <c r="BG816" s="4"/>
      <c r="BH816" s="4"/>
      <c r="BI816" s="4"/>
      <c r="BJ816" s="4"/>
      <c r="BK816" s="4"/>
      <c r="BL816" s="4"/>
      <c r="BM816" s="4"/>
      <c r="BN816" s="4"/>
      <c r="BO816" s="4"/>
      <c r="BP816" s="4"/>
      <c r="BQ816" s="4"/>
      <c r="BR816" s="4"/>
      <c r="BS816" s="4"/>
      <c r="BT816" s="4"/>
    </row>
    <row r="817" spans="1:72" s="72" customFormat="1" ht="16.5" hidden="1" customHeight="1">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s="5"/>
      <c r="AJ817" s="5"/>
      <c r="AK817" s="5"/>
      <c r="AL817" s="5"/>
      <c r="AM817" s="5"/>
      <c r="AN817" s="5"/>
      <c r="AO817" s="5"/>
      <c r="AP817" s="5"/>
      <c r="AQ817" s="5"/>
      <c r="AR817" s="5"/>
      <c r="AS817" s="5"/>
      <c r="AT817" s="5"/>
      <c r="AU817" s="5"/>
      <c r="AV817" s="5"/>
      <c r="AW817" s="5"/>
      <c r="AX817" s="5"/>
      <c r="AY817" s="5"/>
      <c r="AZ817" s="5"/>
      <c r="BA817" s="5"/>
      <c r="BB817" s="5"/>
      <c r="BC817" s="5"/>
      <c r="BD817" s="5"/>
      <c r="BE817" s="5"/>
      <c r="BF817" s="4"/>
      <c r="BG817" s="4"/>
      <c r="BH817" s="4"/>
      <c r="BI817" s="4"/>
      <c r="BJ817" s="4"/>
      <c r="BK817" s="4"/>
      <c r="BL817" s="4"/>
      <c r="BM817" s="4"/>
      <c r="BN817" s="4"/>
      <c r="BO817" s="4"/>
      <c r="BP817" s="4"/>
      <c r="BQ817" s="4"/>
      <c r="BR817" s="4"/>
      <c r="BS817" s="4"/>
      <c r="BT817" s="4"/>
    </row>
    <row r="818" spans="1:72" s="72" customFormat="1" ht="16.5" hidden="1" customHeight="1">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s="5"/>
      <c r="AJ818" s="5"/>
      <c r="AK818" s="5"/>
      <c r="AL818" s="5"/>
      <c r="AM818" s="5"/>
      <c r="AN818" s="5"/>
      <c r="AO818" s="5"/>
      <c r="AP818" s="5"/>
      <c r="AQ818" s="5"/>
      <c r="AR818" s="5"/>
      <c r="AS818" s="5"/>
      <c r="AT818" s="5"/>
      <c r="AU818" s="5"/>
      <c r="AV818" s="5"/>
      <c r="AW818" s="5"/>
      <c r="AX818" s="5"/>
      <c r="AY818" s="5"/>
      <c r="AZ818" s="5"/>
      <c r="BA818" s="5"/>
      <c r="BB818" s="5"/>
      <c r="BC818" s="5"/>
      <c r="BD818" s="5"/>
      <c r="BE818" s="5"/>
      <c r="BF818" s="4"/>
      <c r="BG818" s="4"/>
      <c r="BH818" s="4"/>
      <c r="BI818" s="4"/>
      <c r="BJ818" s="4"/>
      <c r="BK818" s="4"/>
      <c r="BL818" s="4"/>
      <c r="BM818" s="4"/>
      <c r="BN818" s="4"/>
      <c r="BO818" s="4"/>
      <c r="BP818" s="4"/>
      <c r="BQ818" s="4"/>
      <c r="BR818" s="4"/>
      <c r="BS818" s="4"/>
      <c r="BT818" s="4"/>
    </row>
    <row r="819" spans="1:72" s="72" customFormat="1" ht="15.75" hidden="1" customHeight="1">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s="5"/>
      <c r="AJ819" s="5"/>
      <c r="AK819" s="5"/>
      <c r="AL819" s="5"/>
      <c r="AM819" s="5"/>
      <c r="AN819" s="5"/>
      <c r="AO819" s="5"/>
      <c r="AP819" s="5"/>
      <c r="AQ819" s="5"/>
      <c r="AR819" s="5"/>
      <c r="AS819" s="5"/>
      <c r="AT819" s="5"/>
      <c r="AU819" s="5"/>
      <c r="AV819" s="5"/>
      <c r="AW819" s="5"/>
      <c r="AX819" s="5"/>
      <c r="AY819" s="5"/>
      <c r="AZ819" s="5"/>
      <c r="BA819" s="5"/>
      <c r="BB819" s="5"/>
      <c r="BC819" s="5"/>
      <c r="BD819" s="5"/>
      <c r="BE819" s="5"/>
      <c r="BF819" s="4"/>
      <c r="BG819" s="4"/>
      <c r="BH819" s="4"/>
      <c r="BI819" s="4"/>
      <c r="BJ819" s="4"/>
      <c r="BK819" s="4"/>
      <c r="BL819" s="4"/>
      <c r="BM819" s="4"/>
      <c r="BN819" s="4"/>
      <c r="BO819" s="4"/>
      <c r="BP819" s="4"/>
      <c r="BQ819" s="4"/>
      <c r="BR819" s="4"/>
      <c r="BS819" s="4"/>
      <c r="BT819" s="4"/>
    </row>
    <row r="820" spans="1:72" s="72" customFormat="1" ht="16.5" hidden="1" customHeight="1">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s="5"/>
      <c r="AJ820" s="5"/>
      <c r="AK820" s="5"/>
      <c r="AL820" s="5"/>
      <c r="AM820" s="5"/>
      <c r="AN820" s="5"/>
      <c r="AO820" s="5"/>
      <c r="AP820" s="5"/>
      <c r="AQ820" s="5"/>
      <c r="AR820" s="5"/>
      <c r="AS820" s="5"/>
      <c r="AT820" s="5"/>
      <c r="AU820" s="5"/>
      <c r="AV820" s="5"/>
      <c r="AW820" s="5"/>
      <c r="AX820" s="5"/>
      <c r="AY820" s="5"/>
      <c r="AZ820" s="5"/>
      <c r="BA820" s="5"/>
      <c r="BB820" s="5"/>
      <c r="BC820" s="5"/>
      <c r="BD820" s="5"/>
      <c r="BE820" s="5"/>
      <c r="BF820" s="4"/>
      <c r="BG820" s="4"/>
      <c r="BH820" s="4"/>
      <c r="BI820" s="4"/>
      <c r="BJ820" s="4"/>
      <c r="BK820" s="4"/>
      <c r="BL820" s="4"/>
      <c r="BM820" s="4"/>
      <c r="BN820" s="4"/>
      <c r="BO820" s="4"/>
      <c r="BP820" s="4"/>
      <c r="BQ820" s="4"/>
      <c r="BR820" s="4"/>
      <c r="BS820" s="4"/>
      <c r="BT820" s="4"/>
    </row>
    <row r="821" spans="1:72" s="72" customFormat="1" ht="15.75" hidden="1" customHeight="1">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s="5"/>
      <c r="AJ821" s="5"/>
      <c r="AK821" s="5"/>
      <c r="AL821" s="5"/>
      <c r="AM821" s="5"/>
      <c r="AN821" s="5"/>
      <c r="AO821" s="5"/>
      <c r="AP821" s="5"/>
      <c r="AQ821" s="5"/>
      <c r="AR821" s="5"/>
      <c r="AS821" s="5"/>
      <c r="AT821" s="5"/>
      <c r="AU821" s="5"/>
      <c r="AV821" s="5"/>
      <c r="AW821" s="5"/>
      <c r="AX821" s="5"/>
      <c r="AY821" s="5"/>
      <c r="AZ821" s="5"/>
      <c r="BA821" s="5"/>
      <c r="BB821" s="5"/>
      <c r="BC821" s="5"/>
      <c r="BD821" s="5"/>
      <c r="BE821" s="5"/>
      <c r="BF821" s="4"/>
      <c r="BG821" s="4"/>
      <c r="BH821" s="4"/>
      <c r="BI821" s="4"/>
      <c r="BJ821" s="4"/>
      <c r="BK821" s="4"/>
      <c r="BL821" s="4"/>
      <c r="BM821" s="4"/>
      <c r="BN821" s="4"/>
      <c r="BO821" s="4"/>
      <c r="BP821" s="4"/>
      <c r="BQ821" s="4"/>
      <c r="BR821" s="4"/>
      <c r="BS821" s="4"/>
      <c r="BT821" s="4"/>
    </row>
    <row r="822" spans="1:72" s="72" customFormat="1" ht="15.75" hidden="1" customHeight="1">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s="5"/>
      <c r="AJ822" s="5"/>
      <c r="AK822" s="5"/>
      <c r="AL822" s="5"/>
      <c r="AM822" s="5"/>
      <c r="AN822" s="5"/>
      <c r="AO822" s="5"/>
      <c r="AP822" s="5"/>
      <c r="AQ822" s="5"/>
      <c r="AR822" s="5"/>
      <c r="AS822" s="5"/>
      <c r="AT822" s="5"/>
      <c r="AU822" s="5"/>
      <c r="AV822" s="5"/>
      <c r="AW822" s="5"/>
      <c r="AX822" s="5"/>
      <c r="AY822" s="5"/>
      <c r="AZ822" s="5"/>
      <c r="BA822" s="5"/>
      <c r="BB822" s="5"/>
      <c r="BC822" s="5"/>
      <c r="BD822" s="5"/>
      <c r="BE822" s="5"/>
      <c r="BF822" s="4"/>
      <c r="BG822" s="4"/>
      <c r="BH822" s="4"/>
      <c r="BI822" s="4"/>
      <c r="BJ822" s="4"/>
      <c r="BK822" s="4"/>
      <c r="BL822" s="4"/>
      <c r="BM822" s="4"/>
      <c r="BN822" s="4"/>
      <c r="BO822" s="4"/>
      <c r="BP822" s="4"/>
      <c r="BQ822" s="4"/>
      <c r="BR822" s="4"/>
      <c r="BS822" s="4"/>
      <c r="BT822" s="4"/>
    </row>
    <row r="823" spans="1:72" s="72" customFormat="1" ht="15.75" hidden="1" customHeight="1">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s="5"/>
      <c r="AJ823" s="5"/>
      <c r="AK823" s="5"/>
      <c r="AL823" s="5"/>
      <c r="AM823" s="5"/>
      <c r="AN823" s="5"/>
      <c r="AO823" s="5"/>
      <c r="AP823" s="5"/>
      <c r="AQ823" s="5"/>
      <c r="AR823" s="5"/>
      <c r="AS823" s="5"/>
      <c r="AT823" s="5"/>
      <c r="AU823" s="5"/>
      <c r="AV823" s="5"/>
      <c r="AW823" s="5"/>
      <c r="AX823" s="5"/>
      <c r="AY823" s="5"/>
      <c r="AZ823" s="5"/>
      <c r="BA823" s="5"/>
      <c r="BB823" s="5"/>
      <c r="BC823" s="5"/>
      <c r="BD823" s="5"/>
      <c r="BE823" s="5"/>
      <c r="BF823" s="4"/>
      <c r="BG823" s="4"/>
      <c r="BH823" s="4"/>
      <c r="BI823" s="4"/>
      <c r="BJ823" s="4"/>
      <c r="BK823" s="4"/>
      <c r="BL823" s="4"/>
      <c r="BM823" s="4"/>
      <c r="BN823" s="4"/>
      <c r="BO823" s="4"/>
      <c r="BP823" s="4"/>
      <c r="BQ823" s="4"/>
      <c r="BR823" s="4"/>
      <c r="BS823" s="4"/>
      <c r="BT823" s="4"/>
    </row>
    <row r="824" spans="1:72" s="72" customFormat="1" ht="16.5" hidden="1" customHeight="1">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s="5"/>
      <c r="AJ824" s="5"/>
      <c r="AK824" s="5"/>
      <c r="AL824" s="5"/>
      <c r="AM824" s="5"/>
      <c r="AN824" s="5"/>
      <c r="AO824" s="5"/>
      <c r="AP824" s="5"/>
      <c r="AQ824" s="5"/>
      <c r="AR824" s="5"/>
      <c r="AS824" s="5"/>
      <c r="AT824" s="5"/>
      <c r="AU824" s="5"/>
      <c r="AV824" s="5"/>
      <c r="AW824" s="5"/>
      <c r="AX824" s="5"/>
      <c r="AY824" s="5"/>
      <c r="AZ824" s="5"/>
      <c r="BA824" s="5"/>
      <c r="BB824" s="5"/>
      <c r="BC824" s="5"/>
      <c r="BD824" s="5"/>
      <c r="BE824" s="5"/>
      <c r="BF824" s="4"/>
      <c r="BG824" s="4"/>
      <c r="BH824" s="4"/>
      <c r="BI824" s="4"/>
      <c r="BJ824" s="4"/>
      <c r="BK824" s="4"/>
      <c r="BL824" s="4"/>
      <c r="BM824" s="4"/>
      <c r="BN824" s="4"/>
      <c r="BO824" s="4"/>
      <c r="BP824" s="4"/>
      <c r="BQ824" s="4"/>
      <c r="BR824" s="4"/>
      <c r="BS824" s="4"/>
      <c r="BT824" s="4"/>
    </row>
    <row r="825" spans="1:72" s="72" customFormat="1" ht="16.5" hidden="1" customHeight="1">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s="5"/>
      <c r="AJ825" s="5"/>
      <c r="AK825" s="5"/>
      <c r="AL825" s="5"/>
      <c r="AM825" s="5"/>
      <c r="AN825" s="5"/>
      <c r="AO825" s="5"/>
      <c r="AP825" s="5"/>
      <c r="AQ825" s="5"/>
      <c r="AR825" s="5"/>
      <c r="AS825" s="5"/>
      <c r="AT825" s="5"/>
      <c r="AU825" s="5"/>
      <c r="AV825" s="5"/>
      <c r="AW825" s="5"/>
      <c r="AX825" s="5"/>
      <c r="AY825" s="5"/>
      <c r="AZ825" s="5"/>
      <c r="BA825" s="5"/>
      <c r="BB825" s="5"/>
      <c r="BC825" s="5"/>
      <c r="BD825" s="5"/>
      <c r="BE825" s="5"/>
      <c r="BF825" s="4"/>
      <c r="BG825" s="4"/>
      <c r="BH825" s="4"/>
      <c r="BI825" s="4"/>
      <c r="BJ825" s="4"/>
      <c r="BK825" s="4"/>
      <c r="BL825" s="4"/>
      <c r="BM825" s="4"/>
      <c r="BN825" s="4"/>
      <c r="BO825" s="4"/>
      <c r="BP825" s="4"/>
      <c r="BQ825" s="4"/>
      <c r="BR825" s="4"/>
      <c r="BS825" s="4"/>
      <c r="BT825" s="4"/>
    </row>
    <row r="826" spans="1:72" s="72" customFormat="1" ht="15.75" hidden="1" customHeight="1">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s="5"/>
      <c r="AJ826" s="5"/>
      <c r="AK826" s="5"/>
      <c r="AL826" s="5"/>
      <c r="AM826" s="5"/>
      <c r="AN826" s="5"/>
      <c r="AO826" s="5"/>
      <c r="AP826" s="5"/>
      <c r="AQ826" s="5"/>
      <c r="AR826" s="5"/>
      <c r="AS826" s="5"/>
      <c r="AT826" s="5"/>
      <c r="AU826" s="5"/>
      <c r="AV826" s="5"/>
      <c r="AW826" s="5"/>
      <c r="AX826" s="5"/>
      <c r="AY826" s="5"/>
      <c r="AZ826" s="5"/>
      <c r="BA826" s="5"/>
      <c r="BB826" s="5"/>
      <c r="BC826" s="5"/>
      <c r="BD826" s="5"/>
      <c r="BE826" s="5"/>
      <c r="BF826" s="4"/>
      <c r="BG826" s="4"/>
      <c r="BH826" s="4"/>
      <c r="BI826" s="4"/>
      <c r="BJ826" s="4"/>
      <c r="BK826" s="4"/>
      <c r="BL826" s="4"/>
      <c r="BM826" s="4"/>
      <c r="BN826" s="4"/>
      <c r="BO826" s="4"/>
      <c r="BP826" s="4"/>
      <c r="BQ826" s="4"/>
      <c r="BR826" s="4"/>
      <c r="BS826" s="4"/>
      <c r="BT826" s="4"/>
    </row>
    <row r="827" spans="1:72" s="72" customFormat="1" ht="16.5" hidden="1" customHeight="1">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s="5"/>
      <c r="AJ827" s="5"/>
      <c r="AK827" s="5"/>
      <c r="AL827" s="5"/>
      <c r="AM827" s="5"/>
      <c r="AN827" s="5"/>
      <c r="AO827" s="5"/>
      <c r="AP827" s="5"/>
      <c r="AQ827" s="5"/>
      <c r="AR827" s="5"/>
      <c r="AS827" s="5"/>
      <c r="AT827" s="5"/>
      <c r="AU827" s="5"/>
      <c r="AV827" s="5"/>
      <c r="AW827" s="5"/>
      <c r="AX827" s="5"/>
      <c r="AY827" s="5"/>
      <c r="AZ827" s="5"/>
      <c r="BA827" s="5"/>
      <c r="BB827" s="5"/>
      <c r="BC827" s="5"/>
      <c r="BD827" s="5"/>
      <c r="BE827" s="5"/>
      <c r="BF827" s="4"/>
      <c r="BG827" s="4"/>
      <c r="BH827" s="4"/>
      <c r="BI827" s="4"/>
      <c r="BJ827" s="4"/>
      <c r="BK827" s="4"/>
      <c r="BL827" s="4"/>
      <c r="BM827" s="4"/>
      <c r="BN827" s="4"/>
      <c r="BO827" s="4"/>
      <c r="BP827" s="4"/>
      <c r="BQ827" s="4"/>
      <c r="BR827" s="4"/>
      <c r="BS827" s="4"/>
      <c r="BT827" s="4"/>
    </row>
    <row r="828" spans="1:72" s="72" customFormat="1" ht="15.75" hidden="1" customHeight="1">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s="5"/>
      <c r="AJ828" s="5"/>
      <c r="AK828" s="5"/>
      <c r="AL828" s="5"/>
      <c r="AM828" s="5"/>
      <c r="AN828" s="5"/>
      <c r="AO828" s="5"/>
      <c r="AP828" s="5"/>
      <c r="AQ828" s="5"/>
      <c r="AR828" s="5"/>
      <c r="AS828" s="5"/>
      <c r="AT828" s="5"/>
      <c r="AU828" s="5"/>
      <c r="AV828" s="5"/>
      <c r="AW828" s="5"/>
      <c r="AX828" s="5"/>
      <c r="AY828" s="5"/>
      <c r="AZ828" s="5"/>
      <c r="BA828" s="5"/>
      <c r="BB828" s="5"/>
      <c r="BC828" s="5"/>
      <c r="BD828" s="5"/>
      <c r="BE828" s="5"/>
      <c r="BF828" s="4"/>
      <c r="BG828" s="4"/>
      <c r="BH828" s="4"/>
      <c r="BI828" s="4"/>
      <c r="BJ828" s="4"/>
      <c r="BK828" s="4"/>
      <c r="BL828" s="4"/>
      <c r="BM828" s="4"/>
      <c r="BN828" s="4"/>
      <c r="BO828" s="4"/>
      <c r="BP828" s="4"/>
      <c r="BQ828" s="4"/>
      <c r="BR828" s="4"/>
      <c r="BS828" s="4"/>
      <c r="BT828" s="4"/>
    </row>
    <row r="829" spans="1:72" s="72" customFormat="1" ht="39" hidden="1" customHeight="1">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s="5"/>
      <c r="AJ829" s="5"/>
      <c r="AK829" s="5"/>
      <c r="AL829" s="5"/>
      <c r="AM829" s="5"/>
      <c r="AN829" s="5"/>
      <c r="AO829" s="5"/>
      <c r="AP829" s="5"/>
      <c r="AQ829" s="5"/>
      <c r="AR829" s="5"/>
      <c r="AS829" s="5"/>
      <c r="AT829" s="5"/>
      <c r="AU829" s="5"/>
      <c r="AV829" s="5"/>
      <c r="AW829" s="5"/>
      <c r="AX829" s="5"/>
      <c r="AY829" s="5"/>
      <c r="AZ829" s="5"/>
      <c r="BA829" s="5"/>
      <c r="BB829" s="5"/>
      <c r="BC829" s="5"/>
      <c r="BD829" s="5"/>
      <c r="BE829" s="5"/>
      <c r="BF829" s="4"/>
      <c r="BG829" s="4"/>
      <c r="BH829" s="4"/>
      <c r="BI829" s="4"/>
      <c r="BJ829" s="4"/>
      <c r="BK829" s="4"/>
      <c r="BL829" s="4"/>
      <c r="BM829" s="4"/>
      <c r="BN829" s="4"/>
      <c r="BO829" s="4"/>
      <c r="BP829" s="4"/>
      <c r="BQ829" s="4"/>
      <c r="BR829" s="4"/>
      <c r="BS829" s="4"/>
      <c r="BT829" s="4"/>
    </row>
    <row r="830" spans="1:72" s="72" customFormat="1" ht="16.5" hidden="1" customHeight="1">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s="5"/>
      <c r="AJ830" s="5"/>
      <c r="AK830" s="5"/>
      <c r="AL830" s="5"/>
      <c r="AM830" s="5"/>
      <c r="AN830" s="5"/>
      <c r="AO830" s="5"/>
      <c r="AP830" s="5"/>
      <c r="AQ830" s="5"/>
      <c r="AR830" s="5"/>
      <c r="AS830" s="5"/>
      <c r="AT830" s="5"/>
      <c r="AU830" s="5"/>
      <c r="AV830" s="5"/>
      <c r="AW830" s="5"/>
      <c r="AX830" s="5"/>
      <c r="AY830" s="5"/>
      <c r="AZ830" s="5"/>
      <c r="BA830" s="5"/>
      <c r="BB830" s="5"/>
      <c r="BC830" s="5"/>
      <c r="BD830" s="5"/>
      <c r="BE830" s="5"/>
      <c r="BF830" s="4"/>
      <c r="BG830" s="4"/>
      <c r="BH830" s="4"/>
      <c r="BI830" s="4"/>
      <c r="BJ830" s="4"/>
      <c r="BK830" s="4"/>
      <c r="BL830" s="4"/>
      <c r="BM830" s="4"/>
      <c r="BN830" s="4"/>
      <c r="BO830" s="4"/>
      <c r="BP830" s="4"/>
      <c r="BQ830" s="4"/>
      <c r="BR830" s="4"/>
      <c r="BS830" s="4"/>
      <c r="BT830" s="4"/>
    </row>
    <row r="831" spans="1:72" s="72" customFormat="1" ht="15.75" hidden="1" customHeight="1">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s="5"/>
      <c r="AJ831" s="5"/>
      <c r="AK831" s="5"/>
      <c r="AL831" s="5"/>
      <c r="AM831" s="5"/>
      <c r="AN831" s="5"/>
      <c r="AO831" s="5"/>
      <c r="AP831" s="5"/>
      <c r="AQ831" s="5"/>
      <c r="AR831" s="5"/>
      <c r="AS831" s="5"/>
      <c r="AT831" s="5"/>
      <c r="AU831" s="5"/>
      <c r="AV831" s="5"/>
      <c r="AW831" s="5"/>
      <c r="AX831" s="5"/>
      <c r="AY831" s="5"/>
      <c r="AZ831" s="5"/>
      <c r="BA831" s="5"/>
      <c r="BB831" s="5"/>
      <c r="BC831" s="5"/>
      <c r="BD831" s="5"/>
      <c r="BE831" s="5"/>
      <c r="BF831" s="4"/>
      <c r="BG831" s="4"/>
      <c r="BH831" s="4"/>
      <c r="BI831" s="4"/>
      <c r="BJ831" s="4"/>
      <c r="BK831" s="4"/>
      <c r="BL831" s="4"/>
      <c r="BM831" s="4"/>
      <c r="BN831" s="4"/>
      <c r="BO831" s="4"/>
      <c r="BP831" s="4"/>
      <c r="BQ831" s="4"/>
      <c r="BR831" s="4"/>
      <c r="BS831" s="4"/>
      <c r="BT831" s="4"/>
    </row>
    <row r="832" spans="1:72" s="72" customFormat="1" ht="16.5" hidden="1" customHeight="1">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s="5"/>
      <c r="AJ832" s="5"/>
      <c r="AK832" s="5"/>
      <c r="AL832" s="5"/>
      <c r="AM832" s="5"/>
      <c r="AN832" s="5"/>
      <c r="AO832" s="5"/>
      <c r="AP832" s="5"/>
      <c r="AQ832" s="5"/>
      <c r="AR832" s="5"/>
      <c r="AS832" s="5"/>
      <c r="AT832" s="5"/>
      <c r="AU832" s="5"/>
      <c r="AV832" s="5"/>
      <c r="AW832" s="5"/>
      <c r="AX832" s="5"/>
      <c r="AY832" s="5"/>
      <c r="AZ832" s="5"/>
      <c r="BA832" s="5"/>
      <c r="BB832" s="5"/>
      <c r="BC832" s="5"/>
      <c r="BD832" s="5"/>
      <c r="BE832" s="5"/>
      <c r="BF832" s="4"/>
      <c r="BG832" s="4"/>
      <c r="BH832" s="4"/>
      <c r="BI832" s="4"/>
      <c r="BJ832" s="4"/>
      <c r="BK832" s="4"/>
      <c r="BL832" s="4"/>
      <c r="BM832" s="4"/>
      <c r="BN832" s="4"/>
      <c r="BO832" s="4"/>
      <c r="BP832" s="4"/>
      <c r="BQ832" s="4"/>
      <c r="BR832" s="4"/>
      <c r="BS832" s="4"/>
      <c r="BT832" s="4"/>
    </row>
    <row r="833" spans="1:72" s="72" customFormat="1" ht="15.75" hidden="1" customHeight="1">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s="5"/>
      <c r="AJ833" s="5"/>
      <c r="AK833" s="5"/>
      <c r="AL833" s="5"/>
      <c r="AM833" s="5"/>
      <c r="AN833" s="5"/>
      <c r="AO833" s="5"/>
      <c r="AP833" s="5"/>
      <c r="AQ833" s="5"/>
      <c r="AR833" s="5"/>
      <c r="AS833" s="5"/>
      <c r="AT833" s="5"/>
      <c r="AU833" s="5"/>
      <c r="AV833" s="5"/>
      <c r="AW833" s="5"/>
      <c r="AX833" s="5"/>
      <c r="AY833" s="5"/>
      <c r="AZ833" s="5"/>
      <c r="BA833" s="5"/>
      <c r="BB833" s="5"/>
      <c r="BC833" s="5"/>
      <c r="BD833" s="5"/>
      <c r="BE833" s="5"/>
      <c r="BF833" s="4"/>
      <c r="BG833" s="4"/>
      <c r="BH833" s="4"/>
      <c r="BI833" s="4"/>
      <c r="BJ833" s="4"/>
      <c r="BK833" s="4"/>
      <c r="BL833" s="4"/>
      <c r="BM833" s="4"/>
      <c r="BN833" s="4"/>
      <c r="BO833" s="4"/>
      <c r="BP833" s="4"/>
      <c r="BQ833" s="4"/>
      <c r="BR833" s="4"/>
      <c r="BS833" s="4"/>
      <c r="BT833" s="4"/>
    </row>
    <row r="834" spans="1:72" s="72" customFormat="1" ht="15.75" hidden="1" customHeight="1">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s="5"/>
      <c r="AJ834" s="5"/>
      <c r="AK834" s="5"/>
      <c r="AL834" s="5"/>
      <c r="AM834" s="5"/>
      <c r="AN834" s="5"/>
      <c r="AO834" s="5"/>
      <c r="AP834" s="5"/>
      <c r="AQ834" s="5"/>
      <c r="AR834" s="5"/>
      <c r="AS834" s="5"/>
      <c r="AT834" s="5"/>
      <c r="AU834" s="5"/>
      <c r="AV834" s="5"/>
      <c r="AW834" s="5"/>
      <c r="AX834" s="5"/>
      <c r="AY834" s="5"/>
      <c r="AZ834" s="5"/>
      <c r="BA834" s="5"/>
      <c r="BB834" s="5"/>
      <c r="BC834" s="5"/>
      <c r="BD834" s="5"/>
      <c r="BE834" s="5"/>
      <c r="BF834" s="4"/>
      <c r="BG834" s="4"/>
      <c r="BH834" s="4"/>
      <c r="BI834" s="4"/>
      <c r="BJ834" s="4"/>
      <c r="BK834" s="4"/>
      <c r="BL834" s="4"/>
      <c r="BM834" s="4"/>
      <c r="BN834" s="4"/>
      <c r="BO834" s="4"/>
      <c r="BP834" s="4"/>
      <c r="BQ834" s="4"/>
      <c r="BR834" s="4"/>
      <c r="BS834" s="4"/>
      <c r="BT834" s="4"/>
    </row>
    <row r="835" spans="1:72" s="72" customFormat="1" ht="15.75" hidden="1" customHeight="1">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s="5"/>
      <c r="AJ835" s="5"/>
      <c r="AK835" s="5"/>
      <c r="AL835" s="5"/>
      <c r="AM835" s="5"/>
      <c r="AN835" s="5"/>
      <c r="AO835" s="5"/>
      <c r="AP835" s="5"/>
      <c r="AQ835" s="5"/>
      <c r="AR835" s="5"/>
      <c r="AS835" s="5"/>
      <c r="AT835" s="5"/>
      <c r="AU835" s="5"/>
      <c r="AV835" s="5"/>
      <c r="AW835" s="5"/>
      <c r="AX835" s="5"/>
      <c r="AY835" s="5"/>
      <c r="AZ835" s="5"/>
      <c r="BA835" s="5"/>
      <c r="BB835" s="5"/>
      <c r="BC835" s="5"/>
      <c r="BD835" s="5"/>
      <c r="BE835" s="5"/>
      <c r="BF835" s="4"/>
      <c r="BG835" s="4"/>
      <c r="BH835" s="4"/>
      <c r="BI835" s="4"/>
      <c r="BJ835" s="4"/>
      <c r="BK835" s="4"/>
      <c r="BL835" s="4"/>
      <c r="BM835" s="4"/>
      <c r="BN835" s="4"/>
      <c r="BO835" s="4"/>
      <c r="BP835" s="4"/>
      <c r="BQ835" s="4"/>
      <c r="BR835" s="4"/>
      <c r="BS835" s="4"/>
      <c r="BT835" s="4"/>
    </row>
    <row r="836" spans="1:72" s="72" customFormat="1" ht="16.5" hidden="1" customHeight="1">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s="5"/>
      <c r="AJ836" s="5"/>
      <c r="AK836" s="5"/>
      <c r="AL836" s="5"/>
      <c r="AM836" s="5"/>
      <c r="AN836" s="5"/>
      <c r="AO836" s="5"/>
      <c r="AP836" s="5"/>
      <c r="AQ836" s="5"/>
      <c r="AR836" s="5"/>
      <c r="AS836" s="5"/>
      <c r="AT836" s="5"/>
      <c r="AU836" s="5"/>
      <c r="AV836" s="5"/>
      <c r="AW836" s="5"/>
      <c r="AX836" s="5"/>
      <c r="AY836" s="5"/>
      <c r="AZ836" s="5"/>
      <c r="BA836" s="5"/>
      <c r="BB836" s="5"/>
      <c r="BC836" s="5"/>
      <c r="BD836" s="5"/>
      <c r="BE836" s="5"/>
      <c r="BF836" s="4"/>
      <c r="BG836" s="4"/>
      <c r="BH836" s="4"/>
      <c r="BI836" s="4"/>
      <c r="BJ836" s="4"/>
      <c r="BK836" s="4"/>
      <c r="BL836" s="4"/>
      <c r="BM836" s="4"/>
      <c r="BN836" s="4"/>
      <c r="BO836" s="4"/>
      <c r="BP836" s="4"/>
      <c r="BQ836" s="4"/>
      <c r="BR836" s="4"/>
      <c r="BS836" s="4"/>
      <c r="BT836" s="4"/>
    </row>
    <row r="837" spans="1:72" s="72" customFormat="1" ht="16.5" hidden="1" customHeight="1">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s="5"/>
      <c r="AJ837" s="5"/>
      <c r="AK837" s="5"/>
      <c r="AL837" s="5"/>
      <c r="AM837" s="5"/>
      <c r="AN837" s="5"/>
      <c r="AO837" s="5"/>
      <c r="AP837" s="5"/>
      <c r="AQ837" s="5"/>
      <c r="AR837" s="5"/>
      <c r="AS837" s="5"/>
      <c r="AT837" s="5"/>
      <c r="AU837" s="5"/>
      <c r="AV837" s="5"/>
      <c r="AW837" s="5"/>
      <c r="AX837" s="5"/>
      <c r="AY837" s="5"/>
      <c r="AZ837" s="5"/>
      <c r="BA837" s="5"/>
      <c r="BB837" s="5"/>
      <c r="BC837" s="5"/>
      <c r="BD837" s="5"/>
      <c r="BE837" s="5"/>
      <c r="BF837" s="4"/>
      <c r="BG837" s="4"/>
      <c r="BH837" s="4"/>
      <c r="BI837" s="4"/>
      <c r="BJ837" s="4"/>
      <c r="BK837" s="4"/>
      <c r="BL837" s="4"/>
      <c r="BM837" s="4"/>
      <c r="BN837" s="4"/>
      <c r="BO837" s="4"/>
      <c r="BP837" s="4"/>
      <c r="BQ837" s="4"/>
      <c r="BR837" s="4"/>
      <c r="BS837" s="4"/>
      <c r="BT837" s="4"/>
    </row>
    <row r="838" spans="1:72" s="72" customFormat="1" ht="15.75" hidden="1" customHeight="1">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s="5"/>
      <c r="AJ838" s="5"/>
      <c r="AK838" s="5"/>
      <c r="AL838" s="5"/>
      <c r="AM838" s="5"/>
      <c r="AN838" s="5"/>
      <c r="AO838" s="5"/>
      <c r="AP838" s="5"/>
      <c r="AQ838" s="5"/>
      <c r="AR838" s="5"/>
      <c r="AS838" s="5"/>
      <c r="AT838" s="5"/>
      <c r="AU838" s="5"/>
      <c r="AV838" s="5"/>
      <c r="AW838" s="5"/>
      <c r="AX838" s="5"/>
      <c r="AY838" s="5"/>
      <c r="AZ838" s="5"/>
      <c r="BA838" s="5"/>
      <c r="BB838" s="5"/>
      <c r="BC838" s="5"/>
      <c r="BD838" s="5"/>
      <c r="BE838" s="5"/>
      <c r="BF838" s="4"/>
      <c r="BG838" s="4"/>
      <c r="BH838" s="4"/>
      <c r="BI838" s="4"/>
      <c r="BJ838" s="4"/>
      <c r="BK838" s="4"/>
      <c r="BL838" s="4"/>
      <c r="BM838" s="4"/>
      <c r="BN838" s="4"/>
      <c r="BO838" s="4"/>
      <c r="BP838" s="4"/>
      <c r="BQ838" s="4"/>
      <c r="BR838" s="4"/>
      <c r="BS838" s="4"/>
      <c r="BT838" s="4"/>
    </row>
    <row r="839" spans="1:72" s="72" customFormat="1" ht="16.5" hidden="1" customHeight="1">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s="5"/>
      <c r="AJ839" s="5"/>
      <c r="AK839" s="5"/>
      <c r="AL839" s="5"/>
      <c r="AM839" s="5"/>
      <c r="AN839" s="5"/>
      <c r="AO839" s="5"/>
      <c r="AP839" s="5"/>
      <c r="AQ839" s="5"/>
      <c r="AR839" s="5"/>
      <c r="AS839" s="5"/>
      <c r="AT839" s="5"/>
      <c r="AU839" s="5"/>
      <c r="AV839" s="5"/>
      <c r="AW839" s="5"/>
      <c r="AX839" s="5"/>
      <c r="AY839" s="5"/>
      <c r="AZ839" s="5"/>
      <c r="BA839" s="5"/>
      <c r="BB839" s="5"/>
      <c r="BC839" s="5"/>
      <c r="BD839" s="5"/>
      <c r="BE839" s="5"/>
      <c r="BF839" s="4"/>
      <c r="BG839" s="4"/>
      <c r="BH839" s="4"/>
      <c r="BI839" s="4"/>
      <c r="BJ839" s="4"/>
      <c r="BK839" s="4"/>
      <c r="BL839" s="4"/>
      <c r="BM839" s="4"/>
      <c r="BN839" s="4"/>
      <c r="BO839" s="4"/>
      <c r="BP839" s="4"/>
      <c r="BQ839" s="4"/>
      <c r="BR839" s="4"/>
      <c r="BS839" s="4"/>
      <c r="BT839" s="4"/>
    </row>
    <row r="840" spans="1:72" s="72" customFormat="1" ht="16.5" hidden="1" customHeight="1">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s="5"/>
      <c r="AJ840" s="5"/>
      <c r="AK840" s="5"/>
      <c r="AL840" s="5"/>
      <c r="AM840" s="5"/>
      <c r="AN840" s="5"/>
      <c r="AO840" s="5"/>
      <c r="AP840" s="5"/>
      <c r="AQ840" s="5"/>
      <c r="AR840" s="5"/>
      <c r="AS840" s="5"/>
      <c r="AT840" s="5"/>
      <c r="AU840" s="5"/>
      <c r="AV840" s="5"/>
      <c r="AW840" s="5"/>
      <c r="AX840" s="5"/>
      <c r="AY840" s="5"/>
      <c r="AZ840" s="5"/>
      <c r="BA840" s="5"/>
      <c r="BB840" s="5"/>
      <c r="BC840" s="5"/>
      <c r="BD840" s="5"/>
      <c r="BE840" s="5"/>
      <c r="BF840" s="4"/>
      <c r="BG840" s="4"/>
      <c r="BH840" s="4"/>
      <c r="BI840" s="4"/>
      <c r="BJ840" s="4"/>
      <c r="BK840" s="4"/>
      <c r="BL840" s="4"/>
      <c r="BM840" s="4"/>
      <c r="BN840" s="4"/>
      <c r="BO840" s="4"/>
      <c r="BP840" s="4"/>
      <c r="BQ840" s="4"/>
      <c r="BR840" s="4"/>
      <c r="BS840" s="4"/>
      <c r="BT840" s="4"/>
    </row>
    <row r="841" spans="1:72" s="72" customFormat="1" ht="39" hidden="1" customHeight="1">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s="5"/>
      <c r="AJ841" s="5"/>
      <c r="AK841" s="5"/>
      <c r="AL841" s="5"/>
      <c r="AM841" s="5"/>
      <c r="AN841" s="5"/>
      <c r="AO841" s="5"/>
      <c r="AP841" s="5"/>
      <c r="AQ841" s="5"/>
      <c r="AR841" s="5"/>
      <c r="AS841" s="5"/>
      <c r="AT841" s="5"/>
      <c r="AU841" s="5"/>
      <c r="AV841" s="5"/>
      <c r="AW841" s="5"/>
      <c r="AX841" s="5"/>
      <c r="AY841" s="5"/>
      <c r="AZ841" s="5"/>
      <c r="BA841" s="5"/>
      <c r="BB841" s="5"/>
      <c r="BC841" s="5"/>
      <c r="BD841" s="5"/>
      <c r="BE841" s="5"/>
      <c r="BF841" s="4"/>
      <c r="BG841" s="4"/>
      <c r="BH841" s="4"/>
      <c r="BI841" s="4"/>
      <c r="BJ841" s="4"/>
      <c r="BK841" s="4"/>
      <c r="BL841" s="4"/>
      <c r="BM841" s="4"/>
      <c r="BN841" s="4"/>
      <c r="BO841" s="4"/>
      <c r="BP841" s="4"/>
      <c r="BQ841" s="4"/>
      <c r="BR841" s="4"/>
      <c r="BS841" s="4"/>
      <c r="BT841" s="4"/>
    </row>
    <row r="842" spans="1:72" s="72" customFormat="1" ht="15.75" hidden="1" customHeight="1">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s="5"/>
      <c r="AJ842" s="5"/>
      <c r="AK842" s="5"/>
      <c r="AL842" s="5"/>
      <c r="AM842" s="5"/>
      <c r="AN842" s="5"/>
      <c r="AO842" s="5"/>
      <c r="AP842" s="5"/>
      <c r="AQ842" s="5"/>
      <c r="AR842" s="5"/>
      <c r="AS842" s="5"/>
      <c r="AT842" s="5"/>
      <c r="AU842" s="5"/>
      <c r="AV842" s="5"/>
      <c r="AW842" s="5"/>
      <c r="AX842" s="5"/>
      <c r="AY842" s="5"/>
      <c r="AZ842" s="5"/>
      <c r="BA842" s="5"/>
      <c r="BB842" s="5"/>
      <c r="BC842" s="5"/>
      <c r="BD842" s="5"/>
      <c r="BE842" s="5"/>
      <c r="BF842" s="4"/>
      <c r="BG842" s="4"/>
      <c r="BH842" s="4"/>
      <c r="BI842" s="4"/>
      <c r="BJ842" s="4"/>
      <c r="BK842" s="4"/>
      <c r="BL842" s="4"/>
      <c r="BM842" s="4"/>
      <c r="BN842" s="4"/>
      <c r="BO842" s="4"/>
      <c r="BP842" s="4"/>
      <c r="BQ842" s="4"/>
      <c r="BR842" s="4"/>
      <c r="BS842" s="4"/>
      <c r="BT842" s="4"/>
    </row>
    <row r="843" spans="1:72" s="72" customFormat="1" ht="15.75" hidden="1" customHeight="1">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s="5"/>
      <c r="AJ843" s="5"/>
      <c r="AK843" s="5"/>
      <c r="AL843" s="5"/>
      <c r="AM843" s="5"/>
      <c r="AN843" s="5"/>
      <c r="AO843" s="5"/>
      <c r="AP843" s="5"/>
      <c r="AQ843" s="5"/>
      <c r="AR843" s="5"/>
      <c r="AS843" s="5"/>
      <c r="AT843" s="5"/>
      <c r="AU843" s="5"/>
      <c r="AV843" s="5"/>
      <c r="AW843" s="5"/>
      <c r="AX843" s="5"/>
      <c r="AY843" s="5"/>
      <c r="AZ843" s="5"/>
      <c r="BA843" s="5"/>
      <c r="BB843" s="5"/>
      <c r="BC843" s="5"/>
      <c r="BD843" s="5"/>
      <c r="BE843" s="5"/>
      <c r="BF843" s="4"/>
      <c r="BG843" s="4"/>
      <c r="BH843" s="4"/>
      <c r="BI843" s="4"/>
      <c r="BJ843" s="4"/>
      <c r="BK843" s="4"/>
      <c r="BL843" s="4"/>
      <c r="BM843" s="4"/>
      <c r="BN843" s="4"/>
      <c r="BO843" s="4"/>
      <c r="BP843" s="4"/>
      <c r="BQ843" s="4"/>
      <c r="BR843" s="4"/>
      <c r="BS843" s="4"/>
      <c r="BT843" s="4"/>
    </row>
    <row r="844" spans="1:72" s="72" customFormat="1" ht="16.5" hidden="1" customHeight="1">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s="5"/>
      <c r="AJ844" s="5"/>
      <c r="AK844" s="5"/>
      <c r="AL844" s="5"/>
      <c r="AM844" s="5"/>
      <c r="AN844" s="5"/>
      <c r="AO844" s="5"/>
      <c r="AP844" s="5"/>
      <c r="AQ844" s="5"/>
      <c r="AR844" s="5"/>
      <c r="AS844" s="5"/>
      <c r="AT844" s="5"/>
      <c r="AU844" s="5"/>
      <c r="AV844" s="5"/>
      <c r="AW844" s="5"/>
      <c r="AX844" s="5"/>
      <c r="AY844" s="5"/>
      <c r="AZ844" s="5"/>
      <c r="BA844" s="5"/>
      <c r="BB844" s="5"/>
      <c r="BC844" s="5"/>
      <c r="BD844" s="5"/>
      <c r="BE844" s="5"/>
      <c r="BF844" s="4"/>
      <c r="BG844" s="4"/>
      <c r="BH844" s="4"/>
      <c r="BI844" s="4"/>
      <c r="BJ844" s="4"/>
      <c r="BK844" s="4"/>
      <c r="BL844" s="4"/>
      <c r="BM844" s="4"/>
      <c r="BN844" s="4"/>
      <c r="BO844" s="4"/>
      <c r="BP844" s="4"/>
      <c r="BQ844" s="4"/>
      <c r="BR844" s="4"/>
      <c r="BS844" s="4"/>
      <c r="BT844" s="4"/>
    </row>
    <row r="845" spans="1:72" s="72" customFormat="1" ht="15.75" hidden="1" customHeight="1">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s="5"/>
      <c r="AJ845" s="5"/>
      <c r="AK845" s="5"/>
      <c r="AL845" s="5"/>
      <c r="AM845" s="5"/>
      <c r="AN845" s="5"/>
      <c r="AO845" s="5"/>
      <c r="AP845" s="5"/>
      <c r="AQ845" s="5"/>
      <c r="AR845" s="5"/>
      <c r="AS845" s="5"/>
      <c r="AT845" s="5"/>
      <c r="AU845" s="5"/>
      <c r="AV845" s="5"/>
      <c r="AW845" s="5"/>
      <c r="AX845" s="5"/>
      <c r="AY845" s="5"/>
      <c r="AZ845" s="5"/>
      <c r="BA845" s="5"/>
      <c r="BB845" s="5"/>
      <c r="BC845" s="5"/>
      <c r="BD845" s="5"/>
      <c r="BE845" s="5"/>
      <c r="BF845" s="4"/>
      <c r="BG845" s="4"/>
      <c r="BH845" s="4"/>
      <c r="BI845" s="4"/>
      <c r="BJ845" s="4"/>
      <c r="BK845" s="4"/>
      <c r="BL845" s="4"/>
      <c r="BM845" s="4"/>
      <c r="BN845" s="4"/>
      <c r="BO845" s="4"/>
      <c r="BP845" s="4"/>
      <c r="BQ845" s="4"/>
      <c r="BR845" s="4"/>
      <c r="BS845" s="4"/>
      <c r="BT845" s="4"/>
    </row>
    <row r="846" spans="1:72" s="72" customFormat="1" ht="15.75" hidden="1" customHeight="1">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s="5"/>
      <c r="AJ846" s="5"/>
      <c r="AK846" s="5"/>
      <c r="AL846" s="5"/>
      <c r="AM846" s="5"/>
      <c r="AN846" s="5"/>
      <c r="AO846" s="5"/>
      <c r="AP846" s="5"/>
      <c r="AQ846" s="5"/>
      <c r="AR846" s="5"/>
      <c r="AS846" s="5"/>
      <c r="AT846" s="5"/>
      <c r="AU846" s="5"/>
      <c r="AV846" s="5"/>
      <c r="AW846" s="5"/>
      <c r="AX846" s="5"/>
      <c r="AY846" s="5"/>
      <c r="AZ846" s="5"/>
      <c r="BA846" s="5"/>
      <c r="BB846" s="5"/>
      <c r="BC846" s="5"/>
      <c r="BD846" s="5"/>
      <c r="BE846" s="5"/>
      <c r="BF846" s="4"/>
      <c r="BG846" s="4"/>
      <c r="BH846" s="4"/>
      <c r="BI846" s="4"/>
      <c r="BJ846" s="4"/>
      <c r="BK846" s="4"/>
      <c r="BL846" s="4"/>
      <c r="BM846" s="4"/>
      <c r="BN846" s="4"/>
      <c r="BO846" s="4"/>
      <c r="BP846" s="4"/>
      <c r="BQ846" s="4"/>
      <c r="BR846" s="4"/>
      <c r="BS846" s="4"/>
      <c r="BT846" s="4"/>
    </row>
    <row r="847" spans="1:72" s="72" customFormat="1" ht="15.75" hidden="1" customHeight="1">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s="5"/>
      <c r="AJ847" s="5"/>
      <c r="AK847" s="5"/>
      <c r="AL847" s="5"/>
      <c r="AM847" s="5"/>
      <c r="AN847" s="5"/>
      <c r="AO847" s="5"/>
      <c r="AP847" s="5"/>
      <c r="AQ847" s="5"/>
      <c r="AR847" s="5"/>
      <c r="AS847" s="5"/>
      <c r="AT847" s="5"/>
      <c r="AU847" s="5"/>
      <c r="AV847" s="5"/>
      <c r="AW847" s="5"/>
      <c r="AX847" s="5"/>
      <c r="AY847" s="5"/>
      <c r="AZ847" s="5"/>
      <c r="BA847" s="5"/>
      <c r="BB847" s="5"/>
      <c r="BC847" s="5"/>
      <c r="BD847" s="5"/>
      <c r="BE847" s="5"/>
      <c r="BF847" s="4"/>
      <c r="BG847" s="4"/>
      <c r="BH847" s="4"/>
      <c r="BI847" s="4"/>
      <c r="BJ847" s="4"/>
      <c r="BK847" s="4"/>
      <c r="BL847" s="4"/>
      <c r="BM847" s="4"/>
      <c r="BN847" s="4"/>
      <c r="BO847" s="4"/>
      <c r="BP847" s="4"/>
      <c r="BQ847" s="4"/>
      <c r="BR847" s="4"/>
      <c r="BS847" s="4"/>
      <c r="BT847" s="4"/>
    </row>
    <row r="848" spans="1:72" s="72" customFormat="1" ht="16.5" hidden="1" customHeight="1">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s="5"/>
      <c r="AJ848" s="5"/>
      <c r="AK848" s="5"/>
      <c r="AL848" s="5"/>
      <c r="AM848" s="5"/>
      <c r="AN848" s="5"/>
      <c r="AO848" s="5"/>
      <c r="AP848" s="5"/>
      <c r="AQ848" s="5"/>
      <c r="AR848" s="5"/>
      <c r="AS848" s="5"/>
      <c r="AT848" s="5"/>
      <c r="AU848" s="5"/>
      <c r="AV848" s="5"/>
      <c r="AW848" s="5"/>
      <c r="AX848" s="5"/>
      <c r="AY848" s="5"/>
      <c r="AZ848" s="5"/>
      <c r="BA848" s="5"/>
      <c r="BB848" s="5"/>
      <c r="BC848" s="5"/>
      <c r="BD848" s="5"/>
      <c r="BE848" s="5"/>
      <c r="BF848" s="4"/>
      <c r="BG848" s="4"/>
      <c r="BH848" s="4"/>
      <c r="BI848" s="4"/>
      <c r="BJ848" s="4"/>
      <c r="BK848" s="4"/>
      <c r="BL848" s="4"/>
      <c r="BM848" s="4"/>
      <c r="BN848" s="4"/>
      <c r="BO848" s="4"/>
      <c r="BP848" s="4"/>
      <c r="BQ848" s="4"/>
      <c r="BR848" s="4"/>
      <c r="BS848" s="4"/>
      <c r="BT848" s="4"/>
    </row>
    <row r="849" spans="1:72" s="72" customFormat="1" ht="16.5" hidden="1" customHeight="1">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s="5"/>
      <c r="AJ849" s="5"/>
      <c r="AK849" s="5"/>
      <c r="AL849" s="5"/>
      <c r="AM849" s="5"/>
      <c r="AN849" s="5"/>
      <c r="AO849" s="5"/>
      <c r="AP849" s="5"/>
      <c r="AQ849" s="5"/>
      <c r="AR849" s="5"/>
      <c r="AS849" s="5"/>
      <c r="AT849" s="5"/>
      <c r="AU849" s="5"/>
      <c r="AV849" s="5"/>
      <c r="AW849" s="5"/>
      <c r="AX849" s="5"/>
      <c r="AY849" s="5"/>
      <c r="AZ849" s="5"/>
      <c r="BA849" s="5"/>
      <c r="BB849" s="5"/>
      <c r="BC849" s="5"/>
      <c r="BD849" s="5"/>
      <c r="BE849" s="5"/>
      <c r="BF849" s="4"/>
      <c r="BG849" s="4"/>
      <c r="BH849" s="4"/>
      <c r="BI849" s="4"/>
      <c r="BJ849" s="4"/>
      <c r="BK849" s="4"/>
      <c r="BL849" s="4"/>
      <c r="BM849" s="4"/>
      <c r="BN849" s="4"/>
      <c r="BO849" s="4"/>
      <c r="BP849" s="4"/>
      <c r="BQ849" s="4"/>
      <c r="BR849" s="4"/>
      <c r="BS849" s="4"/>
      <c r="BT849" s="4"/>
    </row>
    <row r="850" spans="1:72" s="72" customFormat="1" ht="15.75" hidden="1" customHeight="1">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s="5"/>
      <c r="AJ850" s="5"/>
      <c r="AK850" s="5"/>
      <c r="AL850" s="5"/>
      <c r="AM850" s="5"/>
      <c r="AN850" s="5"/>
      <c r="AO850" s="5"/>
      <c r="AP850" s="5"/>
      <c r="AQ850" s="5"/>
      <c r="AR850" s="5"/>
      <c r="AS850" s="5"/>
      <c r="AT850" s="5"/>
      <c r="AU850" s="5"/>
      <c r="AV850" s="5"/>
      <c r="AW850" s="5"/>
      <c r="AX850" s="5"/>
      <c r="AY850" s="5"/>
      <c r="AZ850" s="5"/>
      <c r="BA850" s="5"/>
      <c r="BB850" s="5"/>
      <c r="BC850" s="5"/>
      <c r="BD850" s="5"/>
      <c r="BE850" s="5"/>
      <c r="BF850" s="4"/>
      <c r="BG850" s="4"/>
      <c r="BH850" s="4"/>
      <c r="BI850" s="4"/>
      <c r="BJ850" s="4"/>
      <c r="BK850" s="4"/>
      <c r="BL850" s="4"/>
      <c r="BM850" s="4"/>
      <c r="BN850" s="4"/>
      <c r="BO850" s="4"/>
      <c r="BP850" s="4"/>
      <c r="BQ850" s="4"/>
      <c r="BR850" s="4"/>
      <c r="BS850" s="4"/>
      <c r="BT850" s="4"/>
    </row>
    <row r="851" spans="1:72" s="72" customFormat="1" ht="16.5" hidden="1" customHeight="1">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s="5"/>
      <c r="AJ851" s="5"/>
      <c r="AK851" s="5"/>
      <c r="AL851" s="5"/>
      <c r="AM851" s="5"/>
      <c r="AN851" s="5"/>
      <c r="AO851" s="5"/>
      <c r="AP851" s="5"/>
      <c r="AQ851" s="5"/>
      <c r="AR851" s="5"/>
      <c r="AS851" s="5"/>
      <c r="AT851" s="5"/>
      <c r="AU851" s="5"/>
      <c r="AV851" s="5"/>
      <c r="AW851" s="5"/>
      <c r="AX851" s="5"/>
      <c r="AY851" s="5"/>
      <c r="AZ851" s="5"/>
      <c r="BA851" s="5"/>
      <c r="BB851" s="5"/>
      <c r="BC851" s="5"/>
      <c r="BD851" s="5"/>
      <c r="BE851" s="5"/>
      <c r="BF851" s="4"/>
      <c r="BG851" s="4"/>
      <c r="BH851" s="4"/>
      <c r="BI851" s="4"/>
      <c r="BJ851" s="4"/>
      <c r="BK851" s="4"/>
      <c r="BL851" s="4"/>
      <c r="BM851" s="4"/>
      <c r="BN851" s="4"/>
      <c r="BO851" s="4"/>
      <c r="BP851" s="4"/>
      <c r="BQ851" s="4"/>
      <c r="BR851" s="4"/>
      <c r="BS851" s="4"/>
      <c r="BT851" s="4"/>
    </row>
    <row r="852" spans="1:72" s="72" customFormat="1" ht="16.5" hidden="1" customHeight="1">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s="5"/>
      <c r="AJ852" s="5"/>
      <c r="AK852" s="5"/>
      <c r="AL852" s="5"/>
      <c r="AM852" s="5"/>
      <c r="AN852" s="5"/>
      <c r="AO852" s="5"/>
      <c r="AP852" s="5"/>
      <c r="AQ852" s="5"/>
      <c r="AR852" s="5"/>
      <c r="AS852" s="5"/>
      <c r="AT852" s="5"/>
      <c r="AU852" s="5"/>
      <c r="AV852" s="5"/>
      <c r="AW852" s="5"/>
      <c r="AX852" s="5"/>
      <c r="AY852" s="5"/>
      <c r="AZ852" s="5"/>
      <c r="BA852" s="5"/>
      <c r="BB852" s="5"/>
      <c r="BC852" s="5"/>
      <c r="BD852" s="5"/>
      <c r="BE852" s="5"/>
      <c r="BF852" s="4"/>
      <c r="BG852" s="4"/>
      <c r="BH852" s="4"/>
      <c r="BI852" s="4"/>
      <c r="BJ852" s="4"/>
      <c r="BK852" s="4"/>
      <c r="BL852" s="4"/>
      <c r="BM852" s="4"/>
      <c r="BN852" s="4"/>
      <c r="BO852" s="4"/>
      <c r="BP852" s="4"/>
      <c r="BQ852" s="4"/>
      <c r="BR852" s="4"/>
      <c r="BS852" s="4"/>
      <c r="BT852" s="4"/>
    </row>
    <row r="853" spans="1:72" s="72" customFormat="1" ht="26.25" hidden="1" customHeight="1">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s="5"/>
      <c r="AJ853" s="5"/>
      <c r="AK853" s="5"/>
      <c r="AL853" s="5"/>
      <c r="AM853" s="5"/>
      <c r="AN853" s="5"/>
      <c r="AO853" s="5"/>
      <c r="AP853" s="5"/>
      <c r="AQ853" s="5"/>
      <c r="AR853" s="5"/>
      <c r="AS853" s="5"/>
      <c r="AT853" s="5"/>
      <c r="AU853" s="5"/>
      <c r="AV853" s="5"/>
      <c r="AW853" s="5"/>
      <c r="AX853" s="5"/>
      <c r="AY853" s="5"/>
      <c r="AZ853" s="5"/>
      <c r="BA853" s="5"/>
      <c r="BB853" s="5"/>
      <c r="BC853" s="5"/>
      <c r="BD853" s="5"/>
      <c r="BE853" s="5"/>
      <c r="BF853" s="4"/>
      <c r="BG853" s="4"/>
      <c r="BH853" s="4"/>
      <c r="BI853" s="4"/>
      <c r="BJ853" s="4"/>
      <c r="BK853" s="4"/>
      <c r="BL853" s="4"/>
      <c r="BM853" s="4"/>
      <c r="BN853" s="4"/>
      <c r="BO853" s="4"/>
      <c r="BP853" s="4"/>
      <c r="BQ853" s="4"/>
      <c r="BR853" s="4"/>
      <c r="BS853" s="4"/>
      <c r="BT853" s="4"/>
    </row>
    <row r="854" spans="1:72" s="72" customFormat="1" ht="15.75" hidden="1" customHeight="1">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s="5"/>
      <c r="AJ854" s="5"/>
      <c r="AK854" s="5"/>
      <c r="AL854" s="5"/>
      <c r="AM854" s="5"/>
      <c r="AN854" s="5"/>
      <c r="AO854" s="5"/>
      <c r="AP854" s="5"/>
      <c r="AQ854" s="5"/>
      <c r="AR854" s="5"/>
      <c r="AS854" s="5"/>
      <c r="AT854" s="5"/>
      <c r="AU854" s="5"/>
      <c r="AV854" s="5"/>
      <c r="AW854" s="5"/>
      <c r="AX854" s="5"/>
      <c r="AY854" s="5"/>
      <c r="AZ854" s="5"/>
      <c r="BA854" s="5"/>
      <c r="BB854" s="5"/>
      <c r="BC854" s="5"/>
      <c r="BD854" s="5"/>
      <c r="BE854" s="5"/>
      <c r="BF854" s="4"/>
      <c r="BG854" s="4"/>
      <c r="BH854" s="4"/>
      <c r="BI854" s="4"/>
      <c r="BJ854" s="4"/>
      <c r="BK854" s="4"/>
      <c r="BL854" s="4"/>
      <c r="BM854" s="4"/>
      <c r="BN854" s="4"/>
      <c r="BO854" s="4"/>
      <c r="BP854" s="4"/>
      <c r="BQ854" s="4"/>
      <c r="BR854" s="4"/>
      <c r="BS854" s="4"/>
      <c r="BT854" s="4"/>
    </row>
    <row r="855" spans="1:72" s="72" customFormat="1" ht="15.75" hidden="1" customHeight="1">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s="5"/>
      <c r="AJ855" s="5"/>
      <c r="AK855" s="5"/>
      <c r="AL855" s="5"/>
      <c r="AM855" s="5"/>
      <c r="AN855" s="5"/>
      <c r="AO855" s="5"/>
      <c r="AP855" s="5"/>
      <c r="AQ855" s="5"/>
      <c r="AR855" s="5"/>
      <c r="AS855" s="5"/>
      <c r="AT855" s="5"/>
      <c r="AU855" s="5"/>
      <c r="AV855" s="5"/>
      <c r="AW855" s="5"/>
      <c r="AX855" s="5"/>
      <c r="AY855" s="5"/>
      <c r="AZ855" s="5"/>
      <c r="BA855" s="5"/>
      <c r="BB855" s="5"/>
      <c r="BC855" s="5"/>
      <c r="BD855" s="5"/>
      <c r="BE855" s="5"/>
      <c r="BF855" s="4"/>
      <c r="BG855" s="4"/>
      <c r="BH855" s="4"/>
      <c r="BI855" s="4"/>
      <c r="BJ855" s="4"/>
      <c r="BK855" s="4"/>
      <c r="BL855" s="4"/>
      <c r="BM855" s="4"/>
      <c r="BN855" s="4"/>
      <c r="BO855" s="4"/>
      <c r="BP855" s="4"/>
      <c r="BQ855" s="4"/>
      <c r="BR855" s="4"/>
      <c r="BS855" s="4"/>
      <c r="BT855" s="4"/>
    </row>
    <row r="856" spans="1:72" s="72" customFormat="1" ht="16.5" hidden="1" customHeight="1">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s="5"/>
      <c r="AJ856" s="5"/>
      <c r="AK856" s="5"/>
      <c r="AL856" s="5"/>
      <c r="AM856" s="5"/>
      <c r="AN856" s="5"/>
      <c r="AO856" s="5"/>
      <c r="AP856" s="5"/>
      <c r="AQ856" s="5"/>
      <c r="AR856" s="5"/>
      <c r="AS856" s="5"/>
      <c r="AT856" s="5"/>
      <c r="AU856" s="5"/>
      <c r="AV856" s="5"/>
      <c r="AW856" s="5"/>
      <c r="AX856" s="5"/>
      <c r="AY856" s="5"/>
      <c r="AZ856" s="5"/>
      <c r="BA856" s="5"/>
      <c r="BB856" s="5"/>
      <c r="BC856" s="5"/>
      <c r="BD856" s="5"/>
      <c r="BE856" s="5"/>
      <c r="BF856" s="4"/>
      <c r="BG856" s="4"/>
      <c r="BH856" s="4"/>
      <c r="BI856" s="4"/>
      <c r="BJ856" s="4"/>
      <c r="BK856" s="4"/>
      <c r="BL856" s="4"/>
      <c r="BM856" s="4"/>
      <c r="BN856" s="4"/>
      <c r="BO856" s="4"/>
      <c r="BP856" s="4"/>
      <c r="BQ856" s="4"/>
      <c r="BR856" s="4"/>
      <c r="BS856" s="4"/>
      <c r="BT856" s="4"/>
    </row>
    <row r="857" spans="1:72" s="72" customFormat="1" ht="15.75" hidden="1" customHeight="1">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s="5"/>
      <c r="AJ857" s="5"/>
      <c r="AK857" s="5"/>
      <c r="AL857" s="5"/>
      <c r="AM857" s="5"/>
      <c r="AN857" s="5"/>
      <c r="AO857" s="5"/>
      <c r="AP857" s="5"/>
      <c r="AQ857" s="5"/>
      <c r="AR857" s="5"/>
      <c r="AS857" s="5"/>
      <c r="AT857" s="5"/>
      <c r="AU857" s="5"/>
      <c r="AV857" s="5"/>
      <c r="AW857" s="5"/>
      <c r="AX857" s="5"/>
      <c r="AY857" s="5"/>
      <c r="AZ857" s="5"/>
      <c r="BA857" s="5"/>
      <c r="BB857" s="5"/>
      <c r="BC857" s="5"/>
      <c r="BD857" s="5"/>
      <c r="BE857" s="5"/>
      <c r="BF857" s="4"/>
      <c r="BG857" s="4"/>
      <c r="BH857" s="4"/>
      <c r="BI857" s="4"/>
      <c r="BJ857" s="4"/>
      <c r="BK857" s="4"/>
      <c r="BL857" s="4"/>
      <c r="BM857" s="4"/>
      <c r="BN857" s="4"/>
      <c r="BO857" s="4"/>
      <c r="BP857" s="4"/>
      <c r="BQ857" s="4"/>
      <c r="BR857" s="4"/>
      <c r="BS857" s="4"/>
      <c r="BT857" s="4"/>
    </row>
    <row r="858" spans="1:72" s="72" customFormat="1" ht="15.75" hidden="1" customHeight="1">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s="5"/>
      <c r="AJ858" s="5"/>
      <c r="AK858" s="5"/>
      <c r="AL858" s="5"/>
      <c r="AM858" s="5"/>
      <c r="AN858" s="5"/>
      <c r="AO858" s="5"/>
      <c r="AP858" s="5"/>
      <c r="AQ858" s="5"/>
      <c r="AR858" s="5"/>
      <c r="AS858" s="5"/>
      <c r="AT858" s="5"/>
      <c r="AU858" s="5"/>
      <c r="AV858" s="5"/>
      <c r="AW858" s="5"/>
      <c r="AX858" s="5"/>
      <c r="AY858" s="5"/>
      <c r="AZ858" s="5"/>
      <c r="BA858" s="5"/>
      <c r="BB858" s="5"/>
      <c r="BC858" s="5"/>
      <c r="BD858" s="5"/>
      <c r="BE858" s="5"/>
      <c r="BF858" s="4"/>
      <c r="BG858" s="4"/>
      <c r="BH858" s="4"/>
      <c r="BI858" s="4"/>
      <c r="BJ858" s="4"/>
      <c r="BK858" s="4"/>
      <c r="BL858" s="4"/>
      <c r="BM858" s="4"/>
      <c r="BN858" s="4"/>
      <c r="BO858" s="4"/>
      <c r="BP858" s="4"/>
      <c r="BQ858" s="4"/>
      <c r="BR858" s="4"/>
      <c r="BS858" s="4"/>
      <c r="BT858" s="4"/>
    </row>
    <row r="859" spans="1:72" s="72" customFormat="1" ht="15.75" hidden="1" customHeight="1">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s="5"/>
      <c r="AJ859" s="5"/>
      <c r="AK859" s="5"/>
      <c r="AL859" s="5"/>
      <c r="AM859" s="5"/>
      <c r="AN859" s="5"/>
      <c r="AO859" s="5"/>
      <c r="AP859" s="5"/>
      <c r="AQ859" s="5"/>
      <c r="AR859" s="5"/>
      <c r="AS859" s="5"/>
      <c r="AT859" s="5"/>
      <c r="AU859" s="5"/>
      <c r="AV859" s="5"/>
      <c r="AW859" s="5"/>
      <c r="AX859" s="5"/>
      <c r="AY859" s="5"/>
      <c r="AZ859" s="5"/>
      <c r="BA859" s="5"/>
      <c r="BB859" s="5"/>
      <c r="BC859" s="5"/>
      <c r="BD859" s="5"/>
      <c r="BE859" s="5"/>
      <c r="BF859" s="4"/>
      <c r="BG859" s="4"/>
      <c r="BH859" s="4"/>
      <c r="BI859" s="4"/>
      <c r="BJ859" s="4"/>
      <c r="BK859" s="4"/>
      <c r="BL859" s="4"/>
      <c r="BM859" s="4"/>
      <c r="BN859" s="4"/>
      <c r="BO859" s="4"/>
      <c r="BP859" s="4"/>
      <c r="BQ859" s="4"/>
      <c r="BR859" s="4"/>
      <c r="BS859" s="4"/>
      <c r="BT859" s="4"/>
    </row>
    <row r="860" spans="1:72" s="72" customFormat="1" ht="16.5" hidden="1" customHeight="1">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s="5"/>
      <c r="AJ860" s="5"/>
      <c r="AK860" s="5"/>
      <c r="AL860" s="5"/>
      <c r="AM860" s="5"/>
      <c r="AN860" s="5"/>
      <c r="AO860" s="5"/>
      <c r="AP860" s="5"/>
      <c r="AQ860" s="5"/>
      <c r="AR860" s="5"/>
      <c r="AS860" s="5"/>
      <c r="AT860" s="5"/>
      <c r="AU860" s="5"/>
      <c r="AV860" s="5"/>
      <c r="AW860" s="5"/>
      <c r="AX860" s="5"/>
      <c r="AY860" s="5"/>
      <c r="AZ860" s="5"/>
      <c r="BA860" s="5"/>
      <c r="BB860" s="5"/>
      <c r="BC860" s="5"/>
      <c r="BD860" s="5"/>
      <c r="BE860" s="5"/>
      <c r="BF860" s="4"/>
      <c r="BG860" s="4"/>
      <c r="BH860" s="4"/>
      <c r="BI860" s="4"/>
      <c r="BJ860" s="4"/>
      <c r="BK860" s="4"/>
      <c r="BL860" s="4"/>
      <c r="BM860" s="4"/>
      <c r="BN860" s="4"/>
      <c r="BO860" s="4"/>
      <c r="BP860" s="4"/>
      <c r="BQ860" s="4"/>
      <c r="BR860" s="4"/>
      <c r="BS860" s="4"/>
      <c r="BT860" s="4"/>
    </row>
    <row r="861" spans="1:72" s="72" customFormat="1" ht="16.5" hidden="1" customHeight="1">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s="5"/>
      <c r="AJ861" s="5"/>
      <c r="AK861" s="5"/>
      <c r="AL861" s="5"/>
      <c r="AM861" s="5"/>
      <c r="AN861" s="5"/>
      <c r="AO861" s="5"/>
      <c r="AP861" s="5"/>
      <c r="AQ861" s="5"/>
      <c r="AR861" s="5"/>
      <c r="AS861" s="5"/>
      <c r="AT861" s="5"/>
      <c r="AU861" s="5"/>
      <c r="AV861" s="5"/>
      <c r="AW861" s="5"/>
      <c r="AX861" s="5"/>
      <c r="AY861" s="5"/>
      <c r="AZ861" s="5"/>
      <c r="BA861" s="5"/>
      <c r="BB861" s="5"/>
      <c r="BC861" s="5"/>
      <c r="BD861" s="5"/>
      <c r="BE861" s="5"/>
      <c r="BF861" s="4"/>
      <c r="BG861" s="4"/>
      <c r="BH861" s="4"/>
      <c r="BI861" s="4"/>
      <c r="BJ861" s="4"/>
      <c r="BK861" s="4"/>
      <c r="BL861" s="4"/>
      <c r="BM861" s="4"/>
      <c r="BN861" s="4"/>
      <c r="BO861" s="4"/>
      <c r="BP861" s="4"/>
      <c r="BQ861" s="4"/>
      <c r="BR861" s="4"/>
      <c r="BS861" s="4"/>
      <c r="BT861" s="4"/>
    </row>
    <row r="862" spans="1:72" s="72" customFormat="1" ht="15.75" hidden="1" customHeight="1">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s="5"/>
      <c r="AJ862" s="5"/>
      <c r="AK862" s="5"/>
      <c r="AL862" s="5"/>
      <c r="AM862" s="5"/>
      <c r="AN862" s="5"/>
      <c r="AO862" s="5"/>
      <c r="AP862" s="5"/>
      <c r="AQ862" s="5"/>
      <c r="AR862" s="5"/>
      <c r="AS862" s="5"/>
      <c r="AT862" s="5"/>
      <c r="AU862" s="5"/>
      <c r="AV862" s="5"/>
      <c r="AW862" s="5"/>
      <c r="AX862" s="5"/>
      <c r="AY862" s="5"/>
      <c r="AZ862" s="5"/>
      <c r="BA862" s="5"/>
      <c r="BB862" s="5"/>
      <c r="BC862" s="5"/>
      <c r="BD862" s="5"/>
      <c r="BE862" s="5"/>
      <c r="BF862" s="4"/>
      <c r="BG862" s="4"/>
      <c r="BH862" s="4"/>
      <c r="BI862" s="4"/>
      <c r="BJ862" s="4"/>
      <c r="BK862" s="4"/>
      <c r="BL862" s="4"/>
      <c r="BM862" s="4"/>
      <c r="BN862" s="4"/>
      <c r="BO862" s="4"/>
      <c r="BP862" s="4"/>
      <c r="BQ862" s="4"/>
      <c r="BR862" s="4"/>
      <c r="BS862" s="4"/>
      <c r="BT862" s="4"/>
    </row>
    <row r="863" spans="1:72" s="72" customFormat="1" ht="16.5" hidden="1" customHeight="1">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s="5"/>
      <c r="AJ863" s="5"/>
      <c r="AK863" s="5"/>
      <c r="AL863" s="5"/>
      <c r="AM863" s="5"/>
      <c r="AN863" s="5"/>
      <c r="AO863" s="5"/>
      <c r="AP863" s="5"/>
      <c r="AQ863" s="5"/>
      <c r="AR863" s="5"/>
      <c r="AS863" s="5"/>
      <c r="AT863" s="5"/>
      <c r="AU863" s="5"/>
      <c r="AV863" s="5"/>
      <c r="AW863" s="5"/>
      <c r="AX863" s="5"/>
      <c r="AY863" s="5"/>
      <c r="AZ863" s="5"/>
      <c r="BA863" s="5"/>
      <c r="BB863" s="5"/>
      <c r="BC863" s="5"/>
      <c r="BD863" s="5"/>
      <c r="BE863" s="5"/>
      <c r="BF863" s="4"/>
      <c r="BG863" s="4"/>
      <c r="BH863" s="4"/>
      <c r="BI863" s="4"/>
      <c r="BJ863" s="4"/>
      <c r="BK863" s="4"/>
      <c r="BL863" s="4"/>
      <c r="BM863" s="4"/>
      <c r="BN863" s="4"/>
      <c r="BO863" s="4"/>
      <c r="BP863" s="4"/>
      <c r="BQ863" s="4"/>
      <c r="BR863" s="4"/>
      <c r="BS863" s="4"/>
      <c r="BT863" s="4"/>
    </row>
    <row r="864" spans="1:72" s="72" customFormat="1" ht="16.5" hidden="1" customHeight="1">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s="5"/>
      <c r="AJ864" s="5"/>
      <c r="AK864" s="5"/>
      <c r="AL864" s="5"/>
      <c r="AM864" s="5"/>
      <c r="AN864" s="5"/>
      <c r="AO864" s="5"/>
      <c r="AP864" s="5"/>
      <c r="AQ864" s="5"/>
      <c r="AR864" s="5"/>
      <c r="AS864" s="5"/>
      <c r="AT864" s="5"/>
      <c r="AU864" s="5"/>
      <c r="AV864" s="5"/>
      <c r="AW864" s="5"/>
      <c r="AX864" s="5"/>
      <c r="AY864" s="5"/>
      <c r="AZ864" s="5"/>
      <c r="BA864" s="5"/>
      <c r="BB864" s="5"/>
      <c r="BC864" s="5"/>
      <c r="BD864" s="5"/>
      <c r="BE864" s="5"/>
      <c r="BF864" s="4"/>
      <c r="BG864" s="4"/>
      <c r="BH864" s="4"/>
      <c r="BI864" s="4"/>
      <c r="BJ864" s="4"/>
      <c r="BK864" s="4"/>
      <c r="BL864" s="4"/>
      <c r="BM864" s="4"/>
      <c r="BN864" s="4"/>
      <c r="BO864" s="4"/>
      <c r="BP864" s="4"/>
      <c r="BQ864" s="4"/>
      <c r="BR864" s="4"/>
      <c r="BS864" s="4"/>
      <c r="BT864" s="4"/>
    </row>
    <row r="865" spans="1:72" s="72" customFormat="1" ht="26.25" hidden="1" customHeight="1">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s="5"/>
      <c r="AJ865" s="5"/>
      <c r="AK865" s="5"/>
      <c r="AL865" s="5"/>
      <c r="AM865" s="5"/>
      <c r="AN865" s="5"/>
      <c r="AO865" s="5"/>
      <c r="AP865" s="5"/>
      <c r="AQ865" s="5"/>
      <c r="AR865" s="5"/>
      <c r="AS865" s="5"/>
      <c r="AT865" s="5"/>
      <c r="AU865" s="5"/>
      <c r="AV865" s="5"/>
      <c r="AW865" s="5"/>
      <c r="AX865" s="5"/>
      <c r="AY865" s="5"/>
      <c r="AZ865" s="5"/>
      <c r="BA865" s="5"/>
      <c r="BB865" s="5"/>
      <c r="BC865" s="5"/>
      <c r="BD865" s="5"/>
      <c r="BE865" s="5"/>
      <c r="BF865" s="4"/>
      <c r="BG865" s="4"/>
      <c r="BH865" s="4"/>
      <c r="BI865" s="4"/>
      <c r="BJ865" s="4"/>
      <c r="BK865" s="4"/>
      <c r="BL865" s="4"/>
      <c r="BM865" s="4"/>
      <c r="BN865" s="4"/>
      <c r="BO865" s="4"/>
      <c r="BP865" s="4"/>
      <c r="BQ865" s="4"/>
      <c r="BR865" s="4"/>
      <c r="BS865" s="4"/>
      <c r="BT865" s="4"/>
    </row>
    <row r="866" spans="1:72" s="72" customFormat="1" ht="15.75" hidden="1" customHeight="1">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s="5"/>
      <c r="AJ866" s="5"/>
      <c r="AK866" s="5"/>
      <c r="AL866" s="5"/>
      <c r="AM866" s="5"/>
      <c r="AN866" s="5"/>
      <c r="AO866" s="5"/>
      <c r="AP866" s="5"/>
      <c r="AQ866" s="5"/>
      <c r="AR866" s="5"/>
      <c r="AS866" s="5"/>
      <c r="AT866" s="5"/>
      <c r="AU866" s="5"/>
      <c r="AV866" s="5"/>
      <c r="AW866" s="5"/>
      <c r="AX866" s="5"/>
      <c r="AY866" s="5"/>
      <c r="AZ866" s="5"/>
      <c r="BA866" s="5"/>
      <c r="BB866" s="5"/>
      <c r="BC866" s="5"/>
      <c r="BD866" s="5"/>
      <c r="BE866" s="5"/>
      <c r="BF866" s="4"/>
      <c r="BG866" s="4"/>
      <c r="BH866" s="4"/>
      <c r="BI866" s="4"/>
      <c r="BJ866" s="4"/>
      <c r="BK866" s="4"/>
      <c r="BL866" s="4"/>
      <c r="BM866" s="4"/>
      <c r="BN866" s="4"/>
      <c r="BO866" s="4"/>
      <c r="BP866" s="4"/>
      <c r="BQ866" s="4"/>
      <c r="BR866" s="4"/>
      <c r="BS866" s="4"/>
      <c r="BT866" s="4"/>
    </row>
    <row r="867" spans="1:72" s="72" customFormat="1" ht="15.75" hidden="1" customHeight="1">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s="5"/>
      <c r="AJ867" s="5"/>
      <c r="AK867" s="5"/>
      <c r="AL867" s="5"/>
      <c r="AM867" s="5"/>
      <c r="AN867" s="5"/>
      <c r="AO867" s="5"/>
      <c r="AP867" s="5"/>
      <c r="AQ867" s="5"/>
      <c r="AR867" s="5"/>
      <c r="AS867" s="5"/>
      <c r="AT867" s="5"/>
      <c r="AU867" s="5"/>
      <c r="AV867" s="5"/>
      <c r="AW867" s="5"/>
      <c r="AX867" s="5"/>
      <c r="AY867" s="5"/>
      <c r="AZ867" s="5"/>
      <c r="BA867" s="5"/>
      <c r="BB867" s="5"/>
      <c r="BC867" s="5"/>
      <c r="BD867" s="5"/>
      <c r="BE867" s="5"/>
      <c r="BF867" s="4"/>
      <c r="BG867" s="4"/>
      <c r="BH867" s="4"/>
      <c r="BI867" s="4"/>
      <c r="BJ867" s="4"/>
      <c r="BK867" s="4"/>
      <c r="BL867" s="4"/>
      <c r="BM867" s="4"/>
      <c r="BN867" s="4"/>
      <c r="BO867" s="4"/>
      <c r="BP867" s="4"/>
      <c r="BQ867" s="4"/>
      <c r="BR867" s="4"/>
      <c r="BS867" s="4"/>
      <c r="BT867" s="4"/>
    </row>
    <row r="868" spans="1:72" s="72" customFormat="1" ht="16.5" hidden="1" customHeight="1">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s="5"/>
      <c r="AJ868" s="5"/>
      <c r="AK868" s="5"/>
      <c r="AL868" s="5"/>
      <c r="AM868" s="5"/>
      <c r="AN868" s="5"/>
      <c r="AO868" s="5"/>
      <c r="AP868" s="5"/>
      <c r="AQ868" s="5"/>
      <c r="AR868" s="5"/>
      <c r="AS868" s="5"/>
      <c r="AT868" s="5"/>
      <c r="AU868" s="5"/>
      <c r="AV868" s="5"/>
      <c r="AW868" s="5"/>
      <c r="AX868" s="5"/>
      <c r="AY868" s="5"/>
      <c r="AZ868" s="5"/>
      <c r="BA868" s="5"/>
      <c r="BB868" s="5"/>
      <c r="BC868" s="5"/>
      <c r="BD868" s="5"/>
      <c r="BE868" s="5"/>
      <c r="BF868" s="4"/>
      <c r="BG868" s="4"/>
      <c r="BH868" s="4"/>
      <c r="BI868" s="4"/>
      <c r="BJ868" s="4"/>
      <c r="BK868" s="4"/>
      <c r="BL868" s="4"/>
      <c r="BM868" s="4"/>
      <c r="BN868" s="4"/>
      <c r="BO868" s="4"/>
      <c r="BP868" s="4"/>
      <c r="BQ868" s="4"/>
      <c r="BR868" s="4"/>
      <c r="BS868" s="4"/>
      <c r="BT868" s="4"/>
    </row>
    <row r="869" spans="1:72" s="72" customFormat="1" ht="16.5" hidden="1" customHeight="1">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s="5"/>
      <c r="AJ869" s="5"/>
      <c r="AK869" s="5"/>
      <c r="AL869" s="5"/>
      <c r="AM869" s="5"/>
      <c r="AN869" s="5"/>
      <c r="AO869" s="5"/>
      <c r="AP869" s="5"/>
      <c r="AQ869" s="5"/>
      <c r="AR869" s="5"/>
      <c r="AS869" s="5"/>
      <c r="AT869" s="5"/>
      <c r="AU869" s="5"/>
      <c r="AV869" s="5"/>
      <c r="AW869" s="5"/>
      <c r="AX869" s="5"/>
      <c r="AY869" s="5"/>
      <c r="AZ869" s="5"/>
      <c r="BA869" s="5"/>
      <c r="BB869" s="5"/>
      <c r="BC869" s="5"/>
      <c r="BD869" s="5"/>
      <c r="BE869" s="5"/>
      <c r="BF869" s="4"/>
      <c r="BG869" s="4"/>
      <c r="BH869" s="4"/>
      <c r="BI869" s="4"/>
      <c r="BJ869" s="4"/>
      <c r="BK869" s="4"/>
      <c r="BL869" s="4"/>
      <c r="BM869" s="4"/>
      <c r="BN869" s="4"/>
      <c r="BO869" s="4"/>
      <c r="BP869" s="4"/>
      <c r="BQ869" s="4"/>
      <c r="BR869" s="4"/>
      <c r="BS869" s="4"/>
      <c r="BT869" s="4"/>
    </row>
    <row r="870" spans="1:72" s="72" customFormat="1" ht="15.75" hidden="1" customHeight="1">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s="5"/>
      <c r="AJ870" s="5"/>
      <c r="AK870" s="5"/>
      <c r="AL870" s="5"/>
      <c r="AM870" s="5"/>
      <c r="AN870" s="5"/>
      <c r="AO870" s="5"/>
      <c r="AP870" s="5"/>
      <c r="AQ870" s="5"/>
      <c r="AR870" s="5"/>
      <c r="AS870" s="5"/>
      <c r="AT870" s="5"/>
      <c r="AU870" s="5"/>
      <c r="AV870" s="5"/>
      <c r="AW870" s="5"/>
      <c r="AX870" s="5"/>
      <c r="AY870" s="5"/>
      <c r="AZ870" s="5"/>
      <c r="BA870" s="5"/>
      <c r="BB870" s="5"/>
      <c r="BC870" s="5"/>
      <c r="BD870" s="5"/>
      <c r="BE870" s="5"/>
      <c r="BF870" s="4"/>
      <c r="BG870" s="4"/>
      <c r="BH870" s="4"/>
      <c r="BI870" s="4"/>
      <c r="BJ870" s="4"/>
      <c r="BK870" s="4"/>
      <c r="BL870" s="4"/>
      <c r="BM870" s="4"/>
      <c r="BN870" s="4"/>
      <c r="BO870" s="4"/>
      <c r="BP870" s="4"/>
      <c r="BQ870" s="4"/>
      <c r="BR870" s="4"/>
      <c r="BS870" s="4"/>
      <c r="BT870" s="4"/>
    </row>
    <row r="871" spans="1:72" s="72" customFormat="1" ht="15.75" hidden="1" customHeight="1">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s="5"/>
      <c r="AJ871" s="5"/>
      <c r="AK871" s="5"/>
      <c r="AL871" s="5"/>
      <c r="AM871" s="5"/>
      <c r="AN871" s="5"/>
      <c r="AO871" s="5"/>
      <c r="AP871" s="5"/>
      <c r="AQ871" s="5"/>
      <c r="AR871" s="5"/>
      <c r="AS871" s="5"/>
      <c r="AT871" s="5"/>
      <c r="AU871" s="5"/>
      <c r="AV871" s="5"/>
      <c r="AW871" s="5"/>
      <c r="AX871" s="5"/>
      <c r="AY871" s="5"/>
      <c r="AZ871" s="5"/>
      <c r="BA871" s="5"/>
      <c r="BB871" s="5"/>
      <c r="BC871" s="5"/>
      <c r="BD871" s="5"/>
      <c r="BE871" s="5"/>
      <c r="BF871" s="4"/>
      <c r="BG871" s="4"/>
      <c r="BH871" s="4"/>
      <c r="BI871" s="4"/>
      <c r="BJ871" s="4"/>
      <c r="BK871" s="4"/>
      <c r="BL871" s="4"/>
      <c r="BM871" s="4"/>
      <c r="BN871" s="4"/>
      <c r="BO871" s="4"/>
      <c r="BP871" s="4"/>
      <c r="BQ871" s="4"/>
      <c r="BR871" s="4"/>
      <c r="BS871" s="4"/>
      <c r="BT871" s="4"/>
    </row>
    <row r="872" spans="1:72" s="72" customFormat="1" ht="16.5" hidden="1" customHeight="1">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s="5"/>
      <c r="AJ872" s="5"/>
      <c r="AK872" s="5"/>
      <c r="AL872" s="5"/>
      <c r="AM872" s="5"/>
      <c r="AN872" s="5"/>
      <c r="AO872" s="5"/>
      <c r="AP872" s="5"/>
      <c r="AQ872" s="5"/>
      <c r="AR872" s="5"/>
      <c r="AS872" s="5"/>
      <c r="AT872" s="5"/>
      <c r="AU872" s="5"/>
      <c r="AV872" s="5"/>
      <c r="AW872" s="5"/>
      <c r="AX872" s="5"/>
      <c r="AY872" s="5"/>
      <c r="AZ872" s="5"/>
      <c r="BA872" s="5"/>
      <c r="BB872" s="5"/>
      <c r="BC872" s="5"/>
      <c r="BD872" s="5"/>
      <c r="BE872" s="5"/>
      <c r="BF872" s="4"/>
      <c r="BG872" s="4"/>
      <c r="BH872" s="4"/>
      <c r="BI872" s="4"/>
      <c r="BJ872" s="4"/>
      <c r="BK872" s="4"/>
      <c r="BL872" s="4"/>
      <c r="BM872" s="4"/>
      <c r="BN872" s="4"/>
      <c r="BO872" s="4"/>
      <c r="BP872" s="4"/>
      <c r="BQ872" s="4"/>
      <c r="BR872" s="4"/>
      <c r="BS872" s="4"/>
      <c r="BT872" s="4"/>
    </row>
    <row r="873" spans="1:72" s="72" customFormat="1" ht="15.75" hidden="1" customHeight="1">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s="5"/>
      <c r="AJ873" s="5"/>
      <c r="AK873" s="5"/>
      <c r="AL873" s="5"/>
      <c r="AM873" s="5"/>
      <c r="AN873" s="5"/>
      <c r="AO873" s="5"/>
      <c r="AP873" s="5"/>
      <c r="AQ873" s="5"/>
      <c r="AR873" s="5"/>
      <c r="AS873" s="5"/>
      <c r="AT873" s="5"/>
      <c r="AU873" s="5"/>
      <c r="AV873" s="5"/>
      <c r="AW873" s="5"/>
      <c r="AX873" s="5"/>
      <c r="AY873" s="5"/>
      <c r="AZ873" s="5"/>
      <c r="BA873" s="5"/>
      <c r="BB873" s="5"/>
      <c r="BC873" s="5"/>
      <c r="BD873" s="5"/>
      <c r="BE873" s="5"/>
      <c r="BF873" s="4"/>
      <c r="BG873" s="4"/>
      <c r="BH873" s="4"/>
      <c r="BI873" s="4"/>
      <c r="BJ873" s="4"/>
      <c r="BK873" s="4"/>
      <c r="BL873" s="4"/>
      <c r="BM873" s="4"/>
      <c r="BN873" s="4"/>
      <c r="BO873" s="4"/>
      <c r="BP873" s="4"/>
      <c r="BQ873" s="4"/>
      <c r="BR873" s="4"/>
      <c r="BS873" s="4"/>
      <c r="BT873" s="4"/>
    </row>
    <row r="874" spans="1:72" s="72" customFormat="1" ht="15.75" hidden="1" customHeight="1">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s="5"/>
      <c r="AJ874" s="5"/>
      <c r="AK874" s="5"/>
      <c r="AL874" s="5"/>
      <c r="AM874" s="5"/>
      <c r="AN874" s="5"/>
      <c r="AO874" s="5"/>
      <c r="AP874" s="5"/>
      <c r="AQ874" s="5"/>
      <c r="AR874" s="5"/>
      <c r="AS874" s="5"/>
      <c r="AT874" s="5"/>
      <c r="AU874" s="5"/>
      <c r="AV874" s="5"/>
      <c r="AW874" s="5"/>
      <c r="AX874" s="5"/>
      <c r="AY874" s="5"/>
      <c r="AZ874" s="5"/>
      <c r="BA874" s="5"/>
      <c r="BB874" s="5"/>
      <c r="BC874" s="5"/>
      <c r="BD874" s="5"/>
      <c r="BE874" s="5"/>
      <c r="BF874" s="4"/>
      <c r="BG874" s="4"/>
      <c r="BH874" s="4"/>
      <c r="BI874" s="4"/>
      <c r="BJ874" s="4"/>
      <c r="BK874" s="4"/>
      <c r="BL874" s="4"/>
      <c r="BM874" s="4"/>
      <c r="BN874" s="4"/>
      <c r="BO874" s="4"/>
      <c r="BP874" s="4"/>
      <c r="BQ874" s="4"/>
      <c r="BR874" s="4"/>
      <c r="BS874" s="4"/>
      <c r="BT874" s="4"/>
    </row>
    <row r="875" spans="1:72" s="72" customFormat="1" ht="16.5" hidden="1" customHeight="1">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s="5"/>
      <c r="AJ875" s="5"/>
      <c r="AK875" s="5"/>
      <c r="AL875" s="5"/>
      <c r="AM875" s="5"/>
      <c r="AN875" s="5"/>
      <c r="AO875" s="5"/>
      <c r="AP875" s="5"/>
      <c r="AQ875" s="5"/>
      <c r="AR875" s="5"/>
      <c r="AS875" s="5"/>
      <c r="AT875" s="5"/>
      <c r="AU875" s="5"/>
      <c r="AV875" s="5"/>
      <c r="AW875" s="5"/>
      <c r="AX875" s="5"/>
      <c r="AY875" s="5"/>
      <c r="AZ875" s="5"/>
      <c r="BA875" s="5"/>
      <c r="BB875" s="5"/>
      <c r="BC875" s="5"/>
      <c r="BD875" s="5"/>
      <c r="BE875" s="5"/>
      <c r="BF875" s="4"/>
      <c r="BG875" s="4"/>
      <c r="BH875" s="4"/>
      <c r="BI875" s="4"/>
      <c r="BJ875" s="4"/>
      <c r="BK875" s="4"/>
      <c r="BL875" s="4"/>
      <c r="BM875" s="4"/>
      <c r="BN875" s="4"/>
      <c r="BO875" s="4"/>
      <c r="BP875" s="4"/>
      <c r="BQ875" s="4"/>
      <c r="BR875" s="4"/>
      <c r="BS875" s="4"/>
      <c r="BT875" s="4"/>
    </row>
    <row r="876" spans="1:72" s="72" customFormat="1" ht="16.5" hidden="1" customHeight="1">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s="5"/>
      <c r="AJ876" s="5"/>
      <c r="AK876" s="5"/>
      <c r="AL876" s="5"/>
      <c r="AM876" s="5"/>
      <c r="AN876" s="5"/>
      <c r="AO876" s="5"/>
      <c r="AP876" s="5"/>
      <c r="AQ876" s="5"/>
      <c r="AR876" s="5"/>
      <c r="AS876" s="5"/>
      <c r="AT876" s="5"/>
      <c r="AU876" s="5"/>
      <c r="AV876" s="5"/>
      <c r="AW876" s="5"/>
      <c r="AX876" s="5"/>
      <c r="AY876" s="5"/>
      <c r="AZ876" s="5"/>
      <c r="BA876" s="5"/>
      <c r="BB876" s="5"/>
      <c r="BC876" s="5"/>
      <c r="BD876" s="5"/>
      <c r="BE876" s="5"/>
      <c r="BF876" s="4"/>
      <c r="BG876" s="4"/>
      <c r="BH876" s="4"/>
      <c r="BI876" s="4"/>
      <c r="BJ876" s="4"/>
      <c r="BK876" s="4"/>
      <c r="BL876" s="4"/>
      <c r="BM876" s="4"/>
      <c r="BN876" s="4"/>
      <c r="BO876" s="4"/>
      <c r="BP876" s="4"/>
      <c r="BQ876" s="4"/>
      <c r="BR876" s="4"/>
      <c r="BS876" s="4"/>
      <c r="BT876" s="4"/>
    </row>
    <row r="877" spans="1:72" s="72" customFormat="1" ht="15.75" hidden="1" customHeight="1">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s="5"/>
      <c r="AJ877" s="5"/>
      <c r="AK877" s="5"/>
      <c r="AL877" s="5"/>
      <c r="AM877" s="5"/>
      <c r="AN877" s="5"/>
      <c r="AO877" s="5"/>
      <c r="AP877" s="5"/>
      <c r="AQ877" s="5"/>
      <c r="AR877" s="5"/>
      <c r="AS877" s="5"/>
      <c r="AT877" s="5"/>
      <c r="AU877" s="5"/>
      <c r="AV877" s="5"/>
      <c r="AW877" s="5"/>
      <c r="AX877" s="5"/>
      <c r="AY877" s="5"/>
      <c r="AZ877" s="5"/>
      <c r="BA877" s="5"/>
      <c r="BB877" s="5"/>
      <c r="BC877" s="5"/>
      <c r="BD877" s="5"/>
      <c r="BE877" s="5"/>
      <c r="BF877" s="4"/>
      <c r="BG877" s="4"/>
      <c r="BH877" s="4"/>
      <c r="BI877" s="4"/>
      <c r="BJ877" s="4"/>
      <c r="BK877" s="4"/>
      <c r="BL877" s="4"/>
      <c r="BM877" s="4"/>
      <c r="BN877" s="4"/>
      <c r="BO877" s="4"/>
      <c r="BP877" s="4"/>
      <c r="BQ877" s="4"/>
      <c r="BR877" s="4"/>
      <c r="BS877" s="4"/>
      <c r="BT877" s="4"/>
    </row>
    <row r="878" spans="1:72" s="72" customFormat="1" ht="16.5" hidden="1" customHeight="1">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s="5"/>
      <c r="AJ878" s="5"/>
      <c r="AK878" s="5"/>
      <c r="AL878" s="5"/>
      <c r="AM878" s="5"/>
      <c r="AN878" s="5"/>
      <c r="AO878" s="5"/>
      <c r="AP878" s="5"/>
      <c r="AQ878" s="5"/>
      <c r="AR878" s="5"/>
      <c r="AS878" s="5"/>
      <c r="AT878" s="5"/>
      <c r="AU878" s="5"/>
      <c r="AV878" s="5"/>
      <c r="AW878" s="5"/>
      <c r="AX878" s="5"/>
      <c r="AY878" s="5"/>
      <c r="AZ878" s="5"/>
      <c r="BA878" s="5"/>
      <c r="BB878" s="5"/>
      <c r="BC878" s="5"/>
      <c r="BD878" s="5"/>
      <c r="BE878" s="5"/>
      <c r="BF878" s="4"/>
      <c r="BG878" s="4"/>
      <c r="BH878" s="4"/>
      <c r="BI878" s="4"/>
      <c r="BJ878" s="4"/>
      <c r="BK878" s="4"/>
      <c r="BL878" s="4"/>
      <c r="BM878" s="4"/>
      <c r="BN878" s="4"/>
      <c r="BO878" s="4"/>
      <c r="BP878" s="4"/>
      <c r="BQ878" s="4"/>
      <c r="BR878" s="4"/>
      <c r="BS878" s="4"/>
      <c r="BT878" s="4"/>
    </row>
    <row r="879" spans="1:72" s="72" customFormat="1" ht="15.75" hidden="1" customHeight="1">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s="5"/>
      <c r="AJ879" s="5"/>
      <c r="AK879" s="5"/>
      <c r="AL879" s="5"/>
      <c r="AM879" s="5"/>
      <c r="AN879" s="5"/>
      <c r="AO879" s="5"/>
      <c r="AP879" s="5"/>
      <c r="AQ879" s="5"/>
      <c r="AR879" s="5"/>
      <c r="AS879" s="5"/>
      <c r="AT879" s="5"/>
      <c r="AU879" s="5"/>
      <c r="AV879" s="5"/>
      <c r="AW879" s="5"/>
      <c r="AX879" s="5"/>
      <c r="AY879" s="5"/>
      <c r="AZ879" s="5"/>
      <c r="BA879" s="5"/>
      <c r="BB879" s="5"/>
      <c r="BC879" s="5"/>
      <c r="BD879" s="5"/>
      <c r="BE879" s="5"/>
      <c r="BF879" s="4"/>
      <c r="BG879" s="4"/>
      <c r="BH879" s="4"/>
      <c r="BI879" s="4"/>
      <c r="BJ879" s="4"/>
      <c r="BK879" s="4"/>
      <c r="BL879" s="4"/>
      <c r="BM879" s="4"/>
      <c r="BN879" s="4"/>
      <c r="BO879" s="4"/>
      <c r="BP879" s="4"/>
      <c r="BQ879" s="4"/>
      <c r="BR879" s="4"/>
      <c r="BS879" s="4"/>
      <c r="BT879" s="4"/>
    </row>
    <row r="880" spans="1:72" s="72" customFormat="1" ht="15.75" hidden="1" customHeight="1">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s="5"/>
      <c r="AJ880" s="5"/>
      <c r="AK880" s="5"/>
      <c r="AL880" s="5"/>
      <c r="AM880" s="5"/>
      <c r="AN880" s="5"/>
      <c r="AO880" s="5"/>
      <c r="AP880" s="5"/>
      <c r="AQ880" s="5"/>
      <c r="AR880" s="5"/>
      <c r="AS880" s="5"/>
      <c r="AT880" s="5"/>
      <c r="AU880" s="5"/>
      <c r="AV880" s="5"/>
      <c r="AW880" s="5"/>
      <c r="AX880" s="5"/>
      <c r="AY880" s="5"/>
      <c r="AZ880" s="5"/>
      <c r="BA880" s="5"/>
      <c r="BB880" s="5"/>
      <c r="BC880" s="5"/>
      <c r="BD880" s="5"/>
      <c r="BE880" s="5"/>
      <c r="BF880" s="4"/>
      <c r="BG880" s="4"/>
      <c r="BH880" s="4"/>
      <c r="BI880" s="4"/>
      <c r="BJ880" s="4"/>
      <c r="BK880" s="4"/>
      <c r="BL880" s="4"/>
      <c r="BM880" s="4"/>
      <c r="BN880" s="4"/>
      <c r="BO880" s="4"/>
      <c r="BP880" s="4"/>
      <c r="BQ880" s="4"/>
      <c r="BR880" s="4"/>
      <c r="BS880" s="4"/>
      <c r="BT880" s="4"/>
    </row>
    <row r="881" spans="1:72" s="72" customFormat="1" ht="15.75" hidden="1" customHeight="1">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s="5"/>
      <c r="AJ881" s="5"/>
      <c r="AK881" s="5"/>
      <c r="AL881" s="5"/>
      <c r="AM881" s="5"/>
      <c r="AN881" s="5"/>
      <c r="AO881" s="5"/>
      <c r="AP881" s="5"/>
      <c r="AQ881" s="5"/>
      <c r="AR881" s="5"/>
      <c r="AS881" s="5"/>
      <c r="AT881" s="5"/>
      <c r="AU881" s="5"/>
      <c r="AV881" s="5"/>
      <c r="AW881" s="5"/>
      <c r="AX881" s="5"/>
      <c r="AY881" s="5"/>
      <c r="AZ881" s="5"/>
      <c r="BA881" s="5"/>
      <c r="BB881" s="5"/>
      <c r="BC881" s="5"/>
      <c r="BD881" s="5"/>
      <c r="BE881" s="5"/>
      <c r="BF881" s="4"/>
      <c r="BG881" s="4"/>
      <c r="BH881" s="4"/>
      <c r="BI881" s="4"/>
      <c r="BJ881" s="4"/>
      <c r="BK881" s="4"/>
      <c r="BL881" s="4"/>
      <c r="BM881" s="4"/>
      <c r="BN881" s="4"/>
      <c r="BO881" s="4"/>
      <c r="BP881" s="4"/>
      <c r="BQ881" s="4"/>
      <c r="BR881" s="4"/>
      <c r="BS881" s="4"/>
      <c r="BT881" s="4"/>
    </row>
    <row r="882" spans="1:72" s="72" customFormat="1" ht="16.5" hidden="1" customHeight="1">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s="5"/>
      <c r="AJ882" s="5"/>
      <c r="AK882" s="5"/>
      <c r="AL882" s="5"/>
      <c r="AM882" s="5"/>
      <c r="AN882" s="5"/>
      <c r="AO882" s="5"/>
      <c r="AP882" s="5"/>
      <c r="AQ882" s="5"/>
      <c r="AR882" s="5"/>
      <c r="AS882" s="5"/>
      <c r="AT882" s="5"/>
      <c r="AU882" s="5"/>
      <c r="AV882" s="5"/>
      <c r="AW882" s="5"/>
      <c r="AX882" s="5"/>
      <c r="AY882" s="5"/>
      <c r="AZ882" s="5"/>
      <c r="BA882" s="5"/>
      <c r="BB882" s="5"/>
      <c r="BC882" s="5"/>
      <c r="BD882" s="5"/>
      <c r="BE882" s="5"/>
      <c r="BF882" s="4"/>
      <c r="BG882" s="4"/>
      <c r="BH882" s="4"/>
      <c r="BI882" s="4"/>
      <c r="BJ882" s="4"/>
      <c r="BK882" s="4"/>
      <c r="BL882" s="4"/>
      <c r="BM882" s="4"/>
      <c r="BN882" s="4"/>
      <c r="BO882" s="4"/>
      <c r="BP882" s="4"/>
      <c r="BQ882" s="4"/>
      <c r="BR882" s="4"/>
      <c r="BS882" s="4"/>
      <c r="BT882" s="4"/>
    </row>
    <row r="883" spans="1:72" s="72" customFormat="1" ht="16.5" hidden="1" customHeight="1">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s="5"/>
      <c r="AJ883" s="5"/>
      <c r="AK883" s="5"/>
      <c r="AL883" s="5"/>
      <c r="AM883" s="5"/>
      <c r="AN883" s="5"/>
      <c r="AO883" s="5"/>
      <c r="AP883" s="5"/>
      <c r="AQ883" s="5"/>
      <c r="AR883" s="5"/>
      <c r="AS883" s="5"/>
      <c r="AT883" s="5"/>
      <c r="AU883" s="5"/>
      <c r="AV883" s="5"/>
      <c r="AW883" s="5"/>
      <c r="AX883" s="5"/>
      <c r="AY883" s="5"/>
      <c r="AZ883" s="5"/>
      <c r="BA883" s="5"/>
      <c r="BB883" s="5"/>
      <c r="BC883" s="5"/>
      <c r="BD883" s="5"/>
      <c r="BE883" s="5"/>
      <c r="BF883" s="4"/>
      <c r="BG883" s="4"/>
      <c r="BH883" s="4"/>
      <c r="BI883" s="4"/>
      <c r="BJ883" s="4"/>
      <c r="BK883" s="4"/>
      <c r="BL883" s="4"/>
      <c r="BM883" s="4"/>
      <c r="BN883" s="4"/>
      <c r="BO883" s="4"/>
      <c r="BP883" s="4"/>
      <c r="BQ883" s="4"/>
      <c r="BR883" s="4"/>
      <c r="BS883" s="4"/>
      <c r="BT883" s="4"/>
    </row>
    <row r="884" spans="1:72" s="72" customFormat="1" ht="15.75" hidden="1" customHeight="1">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s="5"/>
      <c r="AJ884" s="5"/>
      <c r="AK884" s="5"/>
      <c r="AL884" s="5"/>
      <c r="AM884" s="5"/>
      <c r="AN884" s="5"/>
      <c r="AO884" s="5"/>
      <c r="AP884" s="5"/>
      <c r="AQ884" s="5"/>
      <c r="AR884" s="5"/>
      <c r="AS884" s="5"/>
      <c r="AT884" s="5"/>
      <c r="AU884" s="5"/>
      <c r="AV884" s="5"/>
      <c r="AW884" s="5"/>
      <c r="AX884" s="5"/>
      <c r="AY884" s="5"/>
      <c r="AZ884" s="5"/>
      <c r="BA884" s="5"/>
      <c r="BB884" s="5"/>
      <c r="BC884" s="5"/>
      <c r="BD884" s="5"/>
      <c r="BE884" s="5"/>
      <c r="BF884" s="4"/>
      <c r="BG884" s="4"/>
      <c r="BH884" s="4"/>
      <c r="BI884" s="4"/>
      <c r="BJ884" s="4"/>
      <c r="BK884" s="4"/>
      <c r="BL884" s="4"/>
      <c r="BM884" s="4"/>
      <c r="BN884" s="4"/>
      <c r="BO884" s="4"/>
      <c r="BP884" s="4"/>
      <c r="BQ884" s="4"/>
      <c r="BR884" s="4"/>
      <c r="BS884" s="4"/>
      <c r="BT884" s="4"/>
    </row>
    <row r="885" spans="1:72" s="72" customFormat="1" ht="16.5" hidden="1" customHeight="1">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s="5"/>
      <c r="AJ885" s="5"/>
      <c r="AK885" s="5"/>
      <c r="AL885" s="5"/>
      <c r="AM885" s="5"/>
      <c r="AN885" s="5"/>
      <c r="AO885" s="5"/>
      <c r="AP885" s="5"/>
      <c r="AQ885" s="5"/>
      <c r="AR885" s="5"/>
      <c r="AS885" s="5"/>
      <c r="AT885" s="5"/>
      <c r="AU885" s="5"/>
      <c r="AV885" s="5"/>
      <c r="AW885" s="5"/>
      <c r="AX885" s="5"/>
      <c r="AY885" s="5"/>
      <c r="AZ885" s="5"/>
      <c r="BA885" s="5"/>
      <c r="BB885" s="5"/>
      <c r="BC885" s="5"/>
      <c r="BD885" s="5"/>
      <c r="BE885" s="5"/>
      <c r="BF885" s="4"/>
      <c r="BG885" s="4"/>
      <c r="BH885" s="4"/>
      <c r="BI885" s="4"/>
      <c r="BJ885" s="4"/>
      <c r="BK885" s="4"/>
      <c r="BL885" s="4"/>
      <c r="BM885" s="4"/>
      <c r="BN885" s="4"/>
      <c r="BO885" s="4"/>
      <c r="BP885" s="4"/>
      <c r="BQ885" s="4"/>
      <c r="BR885" s="4"/>
      <c r="BS885" s="4"/>
      <c r="BT885" s="4"/>
    </row>
    <row r="886" spans="1:72" s="72" customFormat="1" ht="15.75" hidden="1" customHeight="1">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s="5"/>
      <c r="AJ886" s="5"/>
      <c r="AK886" s="5"/>
      <c r="AL886" s="5"/>
      <c r="AM886" s="5"/>
      <c r="AN886" s="5"/>
      <c r="AO886" s="5"/>
      <c r="AP886" s="5"/>
      <c r="AQ886" s="5"/>
      <c r="AR886" s="5"/>
      <c r="AS886" s="5"/>
      <c r="AT886" s="5"/>
      <c r="AU886" s="5"/>
      <c r="AV886" s="5"/>
      <c r="AW886" s="5"/>
      <c r="AX886" s="5"/>
      <c r="AY886" s="5"/>
      <c r="AZ886" s="5"/>
      <c r="BA886" s="5"/>
      <c r="BB886" s="5"/>
      <c r="BC886" s="5"/>
      <c r="BD886" s="5"/>
      <c r="BE886" s="5"/>
      <c r="BF886" s="4"/>
      <c r="BG886" s="4"/>
      <c r="BH886" s="4"/>
      <c r="BI886" s="4"/>
      <c r="BJ886" s="4"/>
      <c r="BK886" s="4"/>
      <c r="BL886" s="4"/>
      <c r="BM886" s="4"/>
      <c r="BN886" s="4"/>
      <c r="BO886" s="4"/>
      <c r="BP886" s="4"/>
      <c r="BQ886" s="4"/>
      <c r="BR886" s="4"/>
      <c r="BS886" s="4"/>
      <c r="BT886" s="4"/>
    </row>
    <row r="887" spans="1:72" s="72" customFormat="1" ht="26.25" hidden="1" customHeight="1">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s="5"/>
      <c r="AJ887" s="5"/>
      <c r="AK887" s="5"/>
      <c r="AL887" s="5"/>
      <c r="AM887" s="5"/>
      <c r="AN887" s="5"/>
      <c r="AO887" s="5"/>
      <c r="AP887" s="5"/>
      <c r="AQ887" s="5"/>
      <c r="AR887" s="5"/>
      <c r="AS887" s="5"/>
      <c r="AT887" s="5"/>
      <c r="AU887" s="5"/>
      <c r="AV887" s="5"/>
      <c r="AW887" s="5"/>
      <c r="AX887" s="5"/>
      <c r="AY887" s="5"/>
      <c r="AZ887" s="5"/>
      <c r="BA887" s="5"/>
      <c r="BB887" s="5"/>
      <c r="BC887" s="5"/>
      <c r="BD887" s="5"/>
      <c r="BE887" s="5"/>
      <c r="BF887" s="4"/>
      <c r="BG887" s="4"/>
      <c r="BH887" s="4"/>
      <c r="BI887" s="4"/>
      <c r="BJ887" s="4"/>
      <c r="BK887" s="4"/>
      <c r="BL887" s="4"/>
      <c r="BM887" s="4"/>
      <c r="BN887" s="4"/>
      <c r="BO887" s="4"/>
      <c r="BP887" s="4"/>
      <c r="BQ887" s="4"/>
      <c r="BR887" s="4"/>
      <c r="BS887" s="4"/>
      <c r="BT887" s="4"/>
    </row>
    <row r="888" spans="1:72" s="72" customFormat="1" ht="16.5" hidden="1" customHeight="1">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s="5"/>
      <c r="AJ888" s="5"/>
      <c r="AK888" s="5"/>
      <c r="AL888" s="5"/>
      <c r="AM888" s="5"/>
      <c r="AN888" s="5"/>
      <c r="AO888" s="5"/>
      <c r="AP888" s="5"/>
      <c r="AQ888" s="5"/>
      <c r="AR888" s="5"/>
      <c r="AS888" s="5"/>
      <c r="AT888" s="5"/>
      <c r="AU888" s="5"/>
      <c r="AV888" s="5"/>
      <c r="AW888" s="5"/>
      <c r="AX888" s="5"/>
      <c r="AY888" s="5"/>
      <c r="AZ888" s="5"/>
      <c r="BA888" s="5"/>
      <c r="BB888" s="5"/>
      <c r="BC888" s="5"/>
      <c r="BD888" s="5"/>
      <c r="BE888" s="5"/>
      <c r="BF888" s="4"/>
      <c r="BG888" s="4"/>
      <c r="BH888" s="4"/>
      <c r="BI888" s="4"/>
      <c r="BJ888" s="4"/>
      <c r="BK888" s="4"/>
      <c r="BL888" s="4"/>
      <c r="BM888" s="4"/>
      <c r="BN888" s="4"/>
      <c r="BO888" s="4"/>
      <c r="BP888" s="4"/>
      <c r="BQ888" s="4"/>
      <c r="BR888" s="4"/>
      <c r="BS888" s="4"/>
      <c r="BT888" s="4"/>
    </row>
    <row r="889" spans="1:72" s="72" customFormat="1" ht="15.75" hidden="1" customHeight="1">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s="5"/>
      <c r="AJ889" s="5"/>
      <c r="AK889" s="5"/>
      <c r="AL889" s="5"/>
      <c r="AM889" s="5"/>
      <c r="AN889" s="5"/>
      <c r="AO889" s="5"/>
      <c r="AP889" s="5"/>
      <c r="AQ889" s="5"/>
      <c r="AR889" s="5"/>
      <c r="AS889" s="5"/>
      <c r="AT889" s="5"/>
      <c r="AU889" s="5"/>
      <c r="AV889" s="5"/>
      <c r="AW889" s="5"/>
      <c r="AX889" s="5"/>
      <c r="AY889" s="5"/>
      <c r="AZ889" s="5"/>
      <c r="BA889" s="5"/>
      <c r="BB889" s="5"/>
      <c r="BC889" s="5"/>
      <c r="BD889" s="5"/>
      <c r="BE889" s="5"/>
      <c r="BF889" s="4"/>
      <c r="BG889" s="4"/>
      <c r="BH889" s="4"/>
      <c r="BI889" s="4"/>
      <c r="BJ889" s="4"/>
      <c r="BK889" s="4"/>
      <c r="BL889" s="4"/>
      <c r="BM889" s="4"/>
      <c r="BN889" s="4"/>
      <c r="BO889" s="4"/>
      <c r="BP889" s="4"/>
      <c r="BQ889" s="4"/>
      <c r="BR889" s="4"/>
      <c r="BS889" s="4"/>
      <c r="BT889" s="4"/>
    </row>
    <row r="890" spans="1:72" s="72" customFormat="1" ht="16.5" hidden="1" customHeight="1">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s="5"/>
      <c r="AJ890" s="5"/>
      <c r="AK890" s="5"/>
      <c r="AL890" s="5"/>
      <c r="AM890" s="5"/>
      <c r="AN890" s="5"/>
      <c r="AO890" s="5"/>
      <c r="AP890" s="5"/>
      <c r="AQ890" s="5"/>
      <c r="AR890" s="5"/>
      <c r="AS890" s="5"/>
      <c r="AT890" s="5"/>
      <c r="AU890" s="5"/>
      <c r="AV890" s="5"/>
      <c r="AW890" s="5"/>
      <c r="AX890" s="5"/>
      <c r="AY890" s="5"/>
      <c r="AZ890" s="5"/>
      <c r="BA890" s="5"/>
      <c r="BB890" s="5"/>
      <c r="BC890" s="5"/>
      <c r="BD890" s="5"/>
      <c r="BE890" s="5"/>
      <c r="BF890" s="4"/>
      <c r="BG890" s="4"/>
      <c r="BH890" s="4"/>
      <c r="BI890" s="4"/>
      <c r="BJ890" s="4"/>
      <c r="BK890" s="4"/>
      <c r="BL890" s="4"/>
      <c r="BM890" s="4"/>
      <c r="BN890" s="4"/>
      <c r="BO890" s="4"/>
      <c r="BP890" s="4"/>
      <c r="BQ890" s="4"/>
      <c r="BR890" s="4"/>
      <c r="BS890" s="4"/>
      <c r="BT890" s="4"/>
    </row>
    <row r="891" spans="1:72" s="72" customFormat="1" ht="16.5" hidden="1" customHeight="1">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s="5"/>
      <c r="AJ891" s="5"/>
      <c r="AK891" s="5"/>
      <c r="AL891" s="5"/>
      <c r="AM891" s="5"/>
      <c r="AN891" s="5"/>
      <c r="AO891" s="5"/>
      <c r="AP891" s="5"/>
      <c r="AQ891" s="5"/>
      <c r="AR891" s="5"/>
      <c r="AS891" s="5"/>
      <c r="AT891" s="5"/>
      <c r="AU891" s="5"/>
      <c r="AV891" s="5"/>
      <c r="AW891" s="5"/>
      <c r="AX891" s="5"/>
      <c r="AY891" s="5"/>
      <c r="AZ891" s="5"/>
      <c r="BA891" s="5"/>
      <c r="BB891" s="5"/>
      <c r="BC891" s="5"/>
      <c r="BD891" s="5"/>
      <c r="BE891" s="5"/>
      <c r="BF891" s="4"/>
      <c r="BG891" s="4"/>
      <c r="BH891" s="4"/>
      <c r="BI891" s="4"/>
      <c r="BJ891" s="4"/>
      <c r="BK891" s="4"/>
      <c r="BL891" s="4"/>
      <c r="BM891" s="4"/>
      <c r="BN891" s="4"/>
      <c r="BO891" s="4"/>
      <c r="BP891" s="4"/>
      <c r="BQ891" s="4"/>
      <c r="BR891" s="4"/>
      <c r="BS891" s="4"/>
      <c r="BT891" s="4"/>
    </row>
    <row r="892" spans="1:72" s="72" customFormat="1" ht="15.75" hidden="1" customHeight="1">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s="5"/>
      <c r="AJ892" s="5"/>
      <c r="AK892" s="5"/>
      <c r="AL892" s="5"/>
      <c r="AM892" s="5"/>
      <c r="AN892" s="5"/>
      <c r="AO892" s="5"/>
      <c r="AP892" s="5"/>
      <c r="AQ892" s="5"/>
      <c r="AR892" s="5"/>
      <c r="AS892" s="5"/>
      <c r="AT892" s="5"/>
      <c r="AU892" s="5"/>
      <c r="AV892" s="5"/>
      <c r="AW892" s="5"/>
      <c r="AX892" s="5"/>
      <c r="AY892" s="5"/>
      <c r="AZ892" s="5"/>
      <c r="BA892" s="5"/>
      <c r="BB892" s="5"/>
      <c r="BC892" s="5"/>
      <c r="BD892" s="5"/>
      <c r="BE892" s="5"/>
      <c r="BF892" s="4"/>
      <c r="BG892" s="4"/>
      <c r="BH892" s="4"/>
      <c r="BI892" s="4"/>
      <c r="BJ892" s="4"/>
      <c r="BK892" s="4"/>
      <c r="BL892" s="4"/>
      <c r="BM892" s="4"/>
      <c r="BN892" s="4"/>
      <c r="BO892" s="4"/>
      <c r="BP892" s="4"/>
      <c r="BQ892" s="4"/>
      <c r="BR892" s="4"/>
      <c r="BS892" s="4"/>
      <c r="BT892" s="4"/>
    </row>
    <row r="893" spans="1:72" s="72" customFormat="1" ht="15.75" hidden="1" customHeight="1">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s="5"/>
      <c r="AJ893" s="5"/>
      <c r="AK893" s="5"/>
      <c r="AL893" s="5"/>
      <c r="AM893" s="5"/>
      <c r="AN893" s="5"/>
      <c r="AO893" s="5"/>
      <c r="AP893" s="5"/>
      <c r="AQ893" s="5"/>
      <c r="AR893" s="5"/>
      <c r="AS893" s="5"/>
      <c r="AT893" s="5"/>
      <c r="AU893" s="5"/>
      <c r="AV893" s="5"/>
      <c r="AW893" s="5"/>
      <c r="AX893" s="5"/>
      <c r="AY893" s="5"/>
      <c r="AZ893" s="5"/>
      <c r="BA893" s="5"/>
      <c r="BB893" s="5"/>
      <c r="BC893" s="5"/>
      <c r="BD893" s="5"/>
      <c r="BE893" s="5"/>
      <c r="BF893" s="4"/>
      <c r="BG893" s="4"/>
      <c r="BH893" s="4"/>
      <c r="BI893" s="4"/>
      <c r="BJ893" s="4"/>
      <c r="BK893" s="4"/>
      <c r="BL893" s="4"/>
      <c r="BM893" s="4"/>
      <c r="BN893" s="4"/>
      <c r="BO893" s="4"/>
      <c r="BP893" s="4"/>
      <c r="BQ893" s="4"/>
      <c r="BR893" s="4"/>
      <c r="BS893" s="4"/>
      <c r="BT893" s="4"/>
    </row>
    <row r="894" spans="1:72" s="72" customFormat="1" ht="16.5" hidden="1" customHeight="1">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s="5"/>
      <c r="AJ894" s="5"/>
      <c r="AK894" s="5"/>
      <c r="AL894" s="5"/>
      <c r="AM894" s="5"/>
      <c r="AN894" s="5"/>
      <c r="AO894" s="5"/>
      <c r="AP894" s="5"/>
      <c r="AQ894" s="5"/>
      <c r="AR894" s="5"/>
      <c r="AS894" s="5"/>
      <c r="AT894" s="5"/>
      <c r="AU894" s="5"/>
      <c r="AV894" s="5"/>
      <c r="AW894" s="5"/>
      <c r="AX894" s="5"/>
      <c r="AY894" s="5"/>
      <c r="AZ894" s="5"/>
      <c r="BA894" s="5"/>
      <c r="BB894" s="5"/>
      <c r="BC894" s="5"/>
      <c r="BD894" s="5"/>
      <c r="BE894" s="5"/>
      <c r="BF894" s="4"/>
      <c r="BG894" s="4"/>
      <c r="BH894" s="4"/>
      <c r="BI894" s="4"/>
      <c r="BJ894" s="4"/>
      <c r="BK894" s="4"/>
      <c r="BL894" s="4"/>
      <c r="BM894" s="4"/>
      <c r="BN894" s="4"/>
      <c r="BO894" s="4"/>
      <c r="BP894" s="4"/>
      <c r="BQ894" s="4"/>
      <c r="BR894" s="4"/>
      <c r="BS894" s="4"/>
      <c r="BT894" s="4"/>
    </row>
    <row r="895" spans="1:72" s="72" customFormat="1" ht="15.75" hidden="1" customHeight="1">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s="5"/>
      <c r="AJ895" s="5"/>
      <c r="AK895" s="5"/>
      <c r="AL895" s="5"/>
      <c r="AM895" s="5"/>
      <c r="AN895" s="5"/>
      <c r="AO895" s="5"/>
      <c r="AP895" s="5"/>
      <c r="AQ895" s="5"/>
      <c r="AR895" s="5"/>
      <c r="AS895" s="5"/>
      <c r="AT895" s="5"/>
      <c r="AU895" s="5"/>
      <c r="AV895" s="5"/>
      <c r="AW895" s="5"/>
      <c r="AX895" s="5"/>
      <c r="AY895" s="5"/>
      <c r="AZ895" s="5"/>
      <c r="BA895" s="5"/>
      <c r="BB895" s="5"/>
      <c r="BC895" s="5"/>
      <c r="BD895" s="5"/>
      <c r="BE895" s="5"/>
      <c r="BF895" s="4"/>
      <c r="BG895" s="4"/>
      <c r="BH895" s="4"/>
      <c r="BI895" s="4"/>
      <c r="BJ895" s="4"/>
      <c r="BK895" s="4"/>
      <c r="BL895" s="4"/>
      <c r="BM895" s="4"/>
      <c r="BN895" s="4"/>
      <c r="BO895" s="4"/>
      <c r="BP895" s="4"/>
      <c r="BQ895" s="4"/>
      <c r="BR895" s="4"/>
      <c r="BS895" s="4"/>
      <c r="BT895" s="4"/>
    </row>
    <row r="896" spans="1:72" s="72" customFormat="1" ht="15.75" hidden="1" customHeight="1">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s="5"/>
      <c r="AJ896" s="5"/>
      <c r="AK896" s="5"/>
      <c r="AL896" s="5"/>
      <c r="AM896" s="5"/>
      <c r="AN896" s="5"/>
      <c r="AO896" s="5"/>
      <c r="AP896" s="5"/>
      <c r="AQ896" s="5"/>
      <c r="AR896" s="5"/>
      <c r="AS896" s="5"/>
      <c r="AT896" s="5"/>
      <c r="AU896" s="5"/>
      <c r="AV896" s="5"/>
      <c r="AW896" s="5"/>
      <c r="AX896" s="5"/>
      <c r="AY896" s="5"/>
      <c r="AZ896" s="5"/>
      <c r="BA896" s="5"/>
      <c r="BB896" s="5"/>
      <c r="BC896" s="5"/>
      <c r="BD896" s="5"/>
      <c r="BE896" s="5"/>
      <c r="BF896" s="4"/>
      <c r="BG896" s="4"/>
      <c r="BH896" s="4"/>
      <c r="BI896" s="4"/>
      <c r="BJ896" s="4"/>
      <c r="BK896" s="4"/>
      <c r="BL896" s="4"/>
      <c r="BM896" s="4"/>
      <c r="BN896" s="4"/>
      <c r="BO896" s="4"/>
      <c r="BP896" s="4"/>
      <c r="BQ896" s="4"/>
      <c r="BR896" s="4"/>
      <c r="BS896" s="4"/>
      <c r="BT896" s="4"/>
    </row>
    <row r="897" spans="1:72" s="72" customFormat="1" ht="16.5" hidden="1" customHeight="1">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s="5"/>
      <c r="AJ897" s="5"/>
      <c r="AK897" s="5"/>
      <c r="AL897" s="5"/>
      <c r="AM897" s="5"/>
      <c r="AN897" s="5"/>
      <c r="AO897" s="5"/>
      <c r="AP897" s="5"/>
      <c r="AQ897" s="5"/>
      <c r="AR897" s="5"/>
      <c r="AS897" s="5"/>
      <c r="AT897" s="5"/>
      <c r="AU897" s="5"/>
      <c r="AV897" s="5"/>
      <c r="AW897" s="5"/>
      <c r="AX897" s="5"/>
      <c r="AY897" s="5"/>
      <c r="AZ897" s="5"/>
      <c r="BA897" s="5"/>
      <c r="BB897" s="5"/>
      <c r="BC897" s="5"/>
      <c r="BD897" s="5"/>
      <c r="BE897" s="5"/>
      <c r="BF897" s="4"/>
      <c r="BG897" s="4"/>
      <c r="BH897" s="4"/>
      <c r="BI897" s="4"/>
      <c r="BJ897" s="4"/>
      <c r="BK897" s="4"/>
      <c r="BL897" s="4"/>
      <c r="BM897" s="4"/>
      <c r="BN897" s="4"/>
      <c r="BO897" s="4"/>
      <c r="BP897" s="4"/>
      <c r="BQ897" s="4"/>
      <c r="BR897" s="4"/>
      <c r="BS897" s="4"/>
      <c r="BT897" s="4"/>
    </row>
    <row r="898" spans="1:72" s="72" customFormat="1" ht="16.5" hidden="1" customHeight="1">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s="5"/>
      <c r="AJ898" s="5"/>
      <c r="AK898" s="5"/>
      <c r="AL898" s="5"/>
      <c r="AM898" s="5"/>
      <c r="AN898" s="5"/>
      <c r="AO898" s="5"/>
      <c r="AP898" s="5"/>
      <c r="AQ898" s="5"/>
      <c r="AR898" s="5"/>
      <c r="AS898" s="5"/>
      <c r="AT898" s="5"/>
      <c r="AU898" s="5"/>
      <c r="AV898" s="5"/>
      <c r="AW898" s="5"/>
      <c r="AX898" s="5"/>
      <c r="AY898" s="5"/>
      <c r="AZ898" s="5"/>
      <c r="BA898" s="5"/>
      <c r="BB898" s="5"/>
      <c r="BC898" s="5"/>
      <c r="BD898" s="5"/>
      <c r="BE898" s="5"/>
      <c r="BF898" s="4"/>
      <c r="BG898" s="4"/>
      <c r="BH898" s="4"/>
      <c r="BI898" s="4"/>
      <c r="BJ898" s="4"/>
      <c r="BK898" s="4"/>
      <c r="BL898" s="4"/>
      <c r="BM898" s="4"/>
      <c r="BN898" s="4"/>
      <c r="BO898" s="4"/>
      <c r="BP898" s="4"/>
      <c r="BQ898" s="4"/>
      <c r="BR898" s="4"/>
      <c r="BS898" s="4"/>
      <c r="BT898" s="4"/>
    </row>
    <row r="899" spans="1:72" s="72" customFormat="1" ht="15.75" hidden="1" customHeight="1">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s="5"/>
      <c r="AJ899" s="5"/>
      <c r="AK899" s="5"/>
      <c r="AL899" s="5"/>
      <c r="AM899" s="5"/>
      <c r="AN899" s="5"/>
      <c r="AO899" s="5"/>
      <c r="AP899" s="5"/>
      <c r="AQ899" s="5"/>
      <c r="AR899" s="5"/>
      <c r="AS899" s="5"/>
      <c r="AT899" s="5"/>
      <c r="AU899" s="5"/>
      <c r="AV899" s="5"/>
      <c r="AW899" s="5"/>
      <c r="AX899" s="5"/>
      <c r="AY899" s="5"/>
      <c r="AZ899" s="5"/>
      <c r="BA899" s="5"/>
      <c r="BB899" s="5"/>
      <c r="BC899" s="5"/>
      <c r="BD899" s="5"/>
      <c r="BE899" s="5"/>
      <c r="BF899" s="4"/>
      <c r="BG899" s="4"/>
      <c r="BH899" s="4"/>
      <c r="BI899" s="4"/>
      <c r="BJ899" s="4"/>
      <c r="BK899" s="4"/>
      <c r="BL899" s="4"/>
      <c r="BM899" s="4"/>
      <c r="BN899" s="4"/>
      <c r="BO899" s="4"/>
      <c r="BP899" s="4"/>
      <c r="BQ899" s="4"/>
      <c r="BR899" s="4"/>
      <c r="BS899" s="4"/>
      <c r="BT899" s="4"/>
    </row>
    <row r="900" spans="1:72" s="72" customFormat="1" ht="16.5" hidden="1" customHeight="1">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s="5"/>
      <c r="AJ900" s="5"/>
      <c r="AK900" s="5"/>
      <c r="AL900" s="5"/>
      <c r="AM900" s="5"/>
      <c r="AN900" s="5"/>
      <c r="AO900" s="5"/>
      <c r="AP900" s="5"/>
      <c r="AQ900" s="5"/>
      <c r="AR900" s="5"/>
      <c r="AS900" s="5"/>
      <c r="AT900" s="5"/>
      <c r="AU900" s="5"/>
      <c r="AV900" s="5"/>
      <c r="AW900" s="5"/>
      <c r="AX900" s="5"/>
      <c r="AY900" s="5"/>
      <c r="AZ900" s="5"/>
      <c r="BA900" s="5"/>
      <c r="BB900" s="5"/>
      <c r="BC900" s="5"/>
      <c r="BD900" s="5"/>
      <c r="BE900" s="5"/>
      <c r="BF900" s="4"/>
      <c r="BG900" s="4"/>
      <c r="BH900" s="4"/>
      <c r="BI900" s="4"/>
      <c r="BJ900" s="4"/>
      <c r="BK900" s="4"/>
      <c r="BL900" s="4"/>
      <c r="BM900" s="4"/>
      <c r="BN900" s="4"/>
      <c r="BO900" s="4"/>
      <c r="BP900" s="4"/>
      <c r="BQ900" s="4"/>
      <c r="BR900" s="4"/>
      <c r="BS900" s="4"/>
      <c r="BT900" s="4"/>
    </row>
    <row r="901" spans="1:72" s="72" customFormat="1" ht="15.75" hidden="1" customHeight="1">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s="5"/>
      <c r="AJ901" s="5"/>
      <c r="AK901" s="5"/>
      <c r="AL901" s="5"/>
      <c r="AM901" s="5"/>
      <c r="AN901" s="5"/>
      <c r="AO901" s="5"/>
      <c r="AP901" s="5"/>
      <c r="AQ901" s="5"/>
      <c r="AR901" s="5"/>
      <c r="AS901" s="5"/>
      <c r="AT901" s="5"/>
      <c r="AU901" s="5"/>
      <c r="AV901" s="5"/>
      <c r="AW901" s="5"/>
      <c r="AX901" s="5"/>
      <c r="AY901" s="5"/>
      <c r="AZ901" s="5"/>
      <c r="BA901" s="5"/>
      <c r="BB901" s="5"/>
      <c r="BC901" s="5"/>
      <c r="BD901" s="5"/>
      <c r="BE901" s="5"/>
      <c r="BF901" s="4"/>
      <c r="BG901" s="4"/>
      <c r="BH901" s="4"/>
      <c r="BI901" s="4"/>
      <c r="BJ901" s="4"/>
      <c r="BK901" s="4"/>
      <c r="BL901" s="4"/>
      <c r="BM901" s="4"/>
      <c r="BN901" s="4"/>
      <c r="BO901" s="4"/>
      <c r="BP901" s="4"/>
      <c r="BQ901" s="4"/>
      <c r="BR901" s="4"/>
      <c r="BS901" s="4"/>
      <c r="BT901" s="4"/>
    </row>
    <row r="902" spans="1:72" s="72" customFormat="1" ht="15.75" hidden="1" customHeight="1">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s="5"/>
      <c r="AJ902" s="5"/>
      <c r="AK902" s="5"/>
      <c r="AL902" s="5"/>
      <c r="AM902" s="5"/>
      <c r="AN902" s="5"/>
      <c r="AO902" s="5"/>
      <c r="AP902" s="5"/>
      <c r="AQ902" s="5"/>
      <c r="AR902" s="5"/>
      <c r="AS902" s="5"/>
      <c r="AT902" s="5"/>
      <c r="AU902" s="5"/>
      <c r="AV902" s="5"/>
      <c r="AW902" s="5"/>
      <c r="AX902" s="5"/>
      <c r="AY902" s="5"/>
      <c r="AZ902" s="5"/>
      <c r="BA902" s="5"/>
      <c r="BB902" s="5"/>
      <c r="BC902" s="5"/>
      <c r="BD902" s="5"/>
      <c r="BE902" s="5"/>
      <c r="BF902" s="4"/>
      <c r="BG902" s="4"/>
      <c r="BH902" s="4"/>
      <c r="BI902" s="4"/>
      <c r="BJ902" s="4"/>
      <c r="BK902" s="4"/>
      <c r="BL902" s="4"/>
      <c r="BM902" s="4"/>
      <c r="BN902" s="4"/>
      <c r="BO902" s="4"/>
      <c r="BP902" s="4"/>
      <c r="BQ902" s="4"/>
      <c r="BR902" s="4"/>
      <c r="BS902" s="4"/>
      <c r="BT902" s="4"/>
    </row>
    <row r="903" spans="1:72" s="72" customFormat="1" ht="15.75" hidden="1" customHeight="1">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s="5"/>
      <c r="AJ903" s="5"/>
      <c r="AK903" s="5"/>
      <c r="AL903" s="5"/>
      <c r="AM903" s="5"/>
      <c r="AN903" s="5"/>
      <c r="AO903" s="5"/>
      <c r="AP903" s="5"/>
      <c r="AQ903" s="5"/>
      <c r="AR903" s="5"/>
      <c r="AS903" s="5"/>
      <c r="AT903" s="5"/>
      <c r="AU903" s="5"/>
      <c r="AV903" s="5"/>
      <c r="AW903" s="5"/>
      <c r="AX903" s="5"/>
      <c r="AY903" s="5"/>
      <c r="AZ903" s="5"/>
      <c r="BA903" s="5"/>
      <c r="BB903" s="5"/>
      <c r="BC903" s="5"/>
      <c r="BD903" s="5"/>
      <c r="BE903" s="5"/>
      <c r="BF903" s="4"/>
      <c r="BG903" s="4"/>
      <c r="BH903" s="4"/>
      <c r="BI903" s="4"/>
      <c r="BJ903" s="4"/>
      <c r="BK903" s="4"/>
      <c r="BL903" s="4"/>
      <c r="BM903" s="4"/>
      <c r="BN903" s="4"/>
      <c r="BO903" s="4"/>
      <c r="BP903" s="4"/>
      <c r="BQ903" s="4"/>
      <c r="BR903" s="4"/>
      <c r="BS903" s="4"/>
      <c r="BT903" s="4"/>
    </row>
    <row r="904" spans="1:72" s="72" customFormat="1" ht="16.5" hidden="1" customHeight="1">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s="5"/>
      <c r="AJ904" s="5"/>
      <c r="AK904" s="5"/>
      <c r="AL904" s="5"/>
      <c r="AM904" s="5"/>
      <c r="AN904" s="5"/>
      <c r="AO904" s="5"/>
      <c r="AP904" s="5"/>
      <c r="AQ904" s="5"/>
      <c r="AR904" s="5"/>
      <c r="AS904" s="5"/>
      <c r="AT904" s="5"/>
      <c r="AU904" s="5"/>
      <c r="AV904" s="5"/>
      <c r="AW904" s="5"/>
      <c r="AX904" s="5"/>
      <c r="AY904" s="5"/>
      <c r="AZ904" s="5"/>
      <c r="BA904" s="5"/>
      <c r="BB904" s="5"/>
      <c r="BC904" s="5"/>
      <c r="BD904" s="5"/>
      <c r="BE904" s="5"/>
      <c r="BF904" s="4"/>
      <c r="BG904" s="4"/>
      <c r="BH904" s="4"/>
      <c r="BI904" s="4"/>
      <c r="BJ904" s="4"/>
      <c r="BK904" s="4"/>
      <c r="BL904" s="4"/>
      <c r="BM904" s="4"/>
      <c r="BN904" s="4"/>
      <c r="BO904" s="4"/>
      <c r="BP904" s="4"/>
      <c r="BQ904" s="4"/>
      <c r="BR904" s="4"/>
      <c r="BS904" s="4"/>
      <c r="BT904" s="4"/>
    </row>
    <row r="905" spans="1:72" s="72" customFormat="1" ht="16.5" hidden="1" customHeight="1">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s="5"/>
      <c r="AJ905" s="5"/>
      <c r="AK905" s="5"/>
      <c r="AL905" s="5"/>
      <c r="AM905" s="5"/>
      <c r="AN905" s="5"/>
      <c r="AO905" s="5"/>
      <c r="AP905" s="5"/>
      <c r="AQ905" s="5"/>
      <c r="AR905" s="5"/>
      <c r="AS905" s="5"/>
      <c r="AT905" s="5"/>
      <c r="AU905" s="5"/>
      <c r="AV905" s="5"/>
      <c r="AW905" s="5"/>
      <c r="AX905" s="5"/>
      <c r="AY905" s="5"/>
      <c r="AZ905" s="5"/>
      <c r="BA905" s="5"/>
      <c r="BB905" s="5"/>
      <c r="BC905" s="5"/>
      <c r="BD905" s="5"/>
      <c r="BE905" s="5"/>
      <c r="BF905" s="4"/>
      <c r="BG905" s="4"/>
      <c r="BH905" s="4"/>
      <c r="BI905" s="4"/>
      <c r="BJ905" s="4"/>
      <c r="BK905" s="4"/>
      <c r="BL905" s="4"/>
      <c r="BM905" s="4"/>
      <c r="BN905" s="4"/>
      <c r="BO905" s="4"/>
      <c r="BP905" s="4"/>
      <c r="BQ905" s="4"/>
      <c r="BR905" s="4"/>
      <c r="BS905" s="4"/>
      <c r="BT905" s="4"/>
    </row>
    <row r="906" spans="1:72" s="72" customFormat="1" ht="15.75" hidden="1" customHeight="1">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s="5"/>
      <c r="AJ906" s="5"/>
      <c r="AK906" s="5"/>
      <c r="AL906" s="5"/>
      <c r="AM906" s="5"/>
      <c r="AN906" s="5"/>
      <c r="AO906" s="5"/>
      <c r="AP906" s="5"/>
      <c r="AQ906" s="5"/>
      <c r="AR906" s="5"/>
      <c r="AS906" s="5"/>
      <c r="AT906" s="5"/>
      <c r="AU906" s="5"/>
      <c r="AV906" s="5"/>
      <c r="AW906" s="5"/>
      <c r="AX906" s="5"/>
      <c r="AY906" s="5"/>
      <c r="AZ906" s="5"/>
      <c r="BA906" s="5"/>
      <c r="BB906" s="5"/>
      <c r="BC906" s="5"/>
      <c r="BD906" s="5"/>
      <c r="BE906" s="5"/>
      <c r="BF906" s="4"/>
      <c r="BG906" s="4"/>
      <c r="BH906" s="4"/>
      <c r="BI906" s="4"/>
      <c r="BJ906" s="4"/>
      <c r="BK906" s="4"/>
      <c r="BL906" s="4"/>
      <c r="BM906" s="4"/>
      <c r="BN906" s="4"/>
      <c r="BO906" s="4"/>
      <c r="BP906" s="4"/>
      <c r="BQ906" s="4"/>
      <c r="BR906" s="4"/>
      <c r="BS906" s="4"/>
      <c r="BT906" s="4"/>
    </row>
    <row r="907" spans="1:72" s="72" customFormat="1" ht="16.5" hidden="1" customHeight="1">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s="5"/>
      <c r="AJ907" s="5"/>
      <c r="AK907" s="5"/>
      <c r="AL907" s="5"/>
      <c r="AM907" s="5"/>
      <c r="AN907" s="5"/>
      <c r="AO907" s="5"/>
      <c r="AP907" s="5"/>
      <c r="AQ907" s="5"/>
      <c r="AR907" s="5"/>
      <c r="AS907" s="5"/>
      <c r="AT907" s="5"/>
      <c r="AU907" s="5"/>
      <c r="AV907" s="5"/>
      <c r="AW907" s="5"/>
      <c r="AX907" s="5"/>
      <c r="AY907" s="5"/>
      <c r="AZ907" s="5"/>
      <c r="BA907" s="5"/>
      <c r="BB907" s="5"/>
      <c r="BC907" s="5"/>
      <c r="BD907" s="5"/>
      <c r="BE907" s="5"/>
      <c r="BF907" s="4"/>
      <c r="BG907" s="4"/>
      <c r="BH907" s="4"/>
      <c r="BI907" s="4"/>
      <c r="BJ907" s="4"/>
      <c r="BK907" s="4"/>
      <c r="BL907" s="4"/>
      <c r="BM907" s="4"/>
      <c r="BN907" s="4"/>
      <c r="BO907" s="4"/>
      <c r="BP907" s="4"/>
      <c r="BQ907" s="4"/>
      <c r="BR907" s="4"/>
      <c r="BS907" s="4"/>
      <c r="BT907" s="4"/>
    </row>
    <row r="908" spans="1:72" s="72" customFormat="1" ht="15.75" hidden="1" customHeight="1">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s="5"/>
      <c r="AJ908" s="5"/>
      <c r="AK908" s="5"/>
      <c r="AL908" s="5"/>
      <c r="AM908" s="5"/>
      <c r="AN908" s="5"/>
      <c r="AO908" s="5"/>
      <c r="AP908" s="5"/>
      <c r="AQ908" s="5"/>
      <c r="AR908" s="5"/>
      <c r="AS908" s="5"/>
      <c r="AT908" s="5"/>
      <c r="AU908" s="5"/>
      <c r="AV908" s="5"/>
      <c r="AW908" s="5"/>
      <c r="AX908" s="5"/>
      <c r="AY908" s="5"/>
      <c r="AZ908" s="5"/>
      <c r="BA908" s="5"/>
      <c r="BB908" s="5"/>
      <c r="BC908" s="5"/>
      <c r="BD908" s="5"/>
      <c r="BE908" s="5"/>
      <c r="BF908" s="4"/>
      <c r="BG908" s="4"/>
      <c r="BH908" s="4"/>
      <c r="BI908" s="4"/>
      <c r="BJ908" s="4"/>
      <c r="BK908" s="4"/>
      <c r="BL908" s="4"/>
      <c r="BM908" s="4"/>
      <c r="BN908" s="4"/>
      <c r="BO908" s="4"/>
      <c r="BP908" s="4"/>
      <c r="BQ908" s="4"/>
      <c r="BR908" s="4"/>
      <c r="BS908" s="4"/>
      <c r="BT908" s="4"/>
    </row>
    <row r="909" spans="1:72" s="72" customFormat="1" ht="26.25" hidden="1" customHeight="1">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s="5"/>
      <c r="AJ909" s="5"/>
      <c r="AK909" s="5"/>
      <c r="AL909" s="5"/>
      <c r="AM909" s="5"/>
      <c r="AN909" s="5"/>
      <c r="AO909" s="5"/>
      <c r="AP909" s="5"/>
      <c r="AQ909" s="5"/>
      <c r="AR909" s="5"/>
      <c r="AS909" s="5"/>
      <c r="AT909" s="5"/>
      <c r="AU909" s="5"/>
      <c r="AV909" s="5"/>
      <c r="AW909" s="5"/>
      <c r="AX909" s="5"/>
      <c r="AY909" s="5"/>
      <c r="AZ909" s="5"/>
      <c r="BA909" s="5"/>
      <c r="BB909" s="5"/>
      <c r="BC909" s="5"/>
      <c r="BD909" s="5"/>
      <c r="BE909" s="5"/>
      <c r="BF909" s="4"/>
      <c r="BG909" s="4"/>
      <c r="BH909" s="4"/>
      <c r="BI909" s="4"/>
      <c r="BJ909" s="4"/>
      <c r="BK909" s="4"/>
      <c r="BL909" s="4"/>
      <c r="BM909" s="4"/>
      <c r="BN909" s="4"/>
      <c r="BO909" s="4"/>
      <c r="BP909" s="4"/>
      <c r="BQ909" s="4"/>
      <c r="BR909" s="4"/>
      <c r="BS909" s="4"/>
      <c r="BT909" s="4"/>
    </row>
    <row r="910" spans="1:72" s="72" customFormat="1" ht="16.5" hidden="1" customHeight="1">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s="5"/>
      <c r="AJ910" s="5"/>
      <c r="AK910" s="5"/>
      <c r="AL910" s="5"/>
      <c r="AM910" s="5"/>
      <c r="AN910" s="5"/>
      <c r="AO910" s="5"/>
      <c r="AP910" s="5"/>
      <c r="AQ910" s="5"/>
      <c r="AR910" s="5"/>
      <c r="AS910" s="5"/>
      <c r="AT910" s="5"/>
      <c r="AU910" s="5"/>
      <c r="AV910" s="5"/>
      <c r="AW910" s="5"/>
      <c r="AX910" s="5"/>
      <c r="AY910" s="5"/>
      <c r="AZ910" s="5"/>
      <c r="BA910" s="5"/>
      <c r="BB910" s="5"/>
      <c r="BC910" s="5"/>
      <c r="BD910" s="5"/>
      <c r="BE910" s="5"/>
      <c r="BF910" s="4"/>
      <c r="BG910" s="4"/>
      <c r="BH910" s="4"/>
      <c r="BI910" s="4"/>
      <c r="BJ910" s="4"/>
      <c r="BK910" s="4"/>
      <c r="BL910" s="4"/>
      <c r="BM910" s="4"/>
      <c r="BN910" s="4"/>
      <c r="BO910" s="4"/>
      <c r="BP910" s="4"/>
      <c r="BQ910" s="4"/>
      <c r="BR910" s="4"/>
      <c r="BS910" s="4"/>
      <c r="BT910" s="4"/>
    </row>
    <row r="911" spans="1:72" s="72" customFormat="1" ht="15.75" hidden="1" customHeight="1">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s="5"/>
      <c r="AJ911" s="5"/>
      <c r="AK911" s="5"/>
      <c r="AL911" s="5"/>
      <c r="AM911" s="5"/>
      <c r="AN911" s="5"/>
      <c r="AO911" s="5"/>
      <c r="AP911" s="5"/>
      <c r="AQ911" s="5"/>
      <c r="AR911" s="5"/>
      <c r="AS911" s="5"/>
      <c r="AT911" s="5"/>
      <c r="AU911" s="5"/>
      <c r="AV911" s="5"/>
      <c r="AW911" s="5"/>
      <c r="AX911" s="5"/>
      <c r="AY911" s="5"/>
      <c r="AZ911" s="5"/>
      <c r="BA911" s="5"/>
      <c r="BB911" s="5"/>
      <c r="BC911" s="5"/>
      <c r="BD911" s="5"/>
      <c r="BE911" s="5"/>
      <c r="BF911" s="4"/>
      <c r="BG911" s="4"/>
      <c r="BH911" s="4"/>
      <c r="BI911" s="4"/>
      <c r="BJ911" s="4"/>
      <c r="BK911" s="4"/>
      <c r="BL911" s="4"/>
      <c r="BM911" s="4"/>
      <c r="BN911" s="4"/>
      <c r="BO911" s="4"/>
      <c r="BP911" s="4"/>
      <c r="BQ911" s="4"/>
      <c r="BR911" s="4"/>
      <c r="BS911" s="4"/>
      <c r="BT911" s="4"/>
    </row>
    <row r="912" spans="1:72" s="72" customFormat="1" ht="16.5" hidden="1" customHeight="1">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s="5"/>
      <c r="AJ912" s="5"/>
      <c r="AK912" s="5"/>
      <c r="AL912" s="5"/>
      <c r="AM912" s="5"/>
      <c r="AN912" s="5"/>
      <c r="AO912" s="5"/>
      <c r="AP912" s="5"/>
      <c r="AQ912" s="5"/>
      <c r="AR912" s="5"/>
      <c r="AS912" s="5"/>
      <c r="AT912" s="5"/>
      <c r="AU912" s="5"/>
      <c r="AV912" s="5"/>
      <c r="AW912" s="5"/>
      <c r="AX912" s="5"/>
      <c r="AY912" s="5"/>
      <c r="AZ912" s="5"/>
      <c r="BA912" s="5"/>
      <c r="BB912" s="5"/>
      <c r="BC912" s="5"/>
      <c r="BD912" s="5"/>
      <c r="BE912" s="5"/>
      <c r="BF912" s="4"/>
      <c r="BG912" s="4"/>
      <c r="BH912" s="4"/>
      <c r="BI912" s="4"/>
      <c r="BJ912" s="4"/>
      <c r="BK912" s="4"/>
      <c r="BL912" s="4"/>
      <c r="BM912" s="4"/>
      <c r="BN912" s="4"/>
      <c r="BO912" s="4"/>
      <c r="BP912" s="4"/>
      <c r="BQ912" s="4"/>
      <c r="BR912" s="4"/>
      <c r="BS912" s="4"/>
      <c r="BT912" s="4"/>
    </row>
    <row r="913" spans="1:72" s="72" customFormat="1" ht="15.75" hidden="1" customHeight="1">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s="5"/>
      <c r="AJ913" s="5"/>
      <c r="AK913" s="5"/>
      <c r="AL913" s="5"/>
      <c r="AM913" s="5"/>
      <c r="AN913" s="5"/>
      <c r="AO913" s="5"/>
      <c r="AP913" s="5"/>
      <c r="AQ913" s="5"/>
      <c r="AR913" s="5"/>
      <c r="AS913" s="5"/>
      <c r="AT913" s="5"/>
      <c r="AU913" s="5"/>
      <c r="AV913" s="5"/>
      <c r="AW913" s="5"/>
      <c r="AX913" s="5"/>
      <c r="AY913" s="5"/>
      <c r="AZ913" s="5"/>
      <c r="BA913" s="5"/>
      <c r="BB913" s="5"/>
      <c r="BC913" s="5"/>
      <c r="BD913" s="5"/>
      <c r="BE913" s="5"/>
      <c r="BF913" s="4"/>
      <c r="BG913" s="4"/>
      <c r="BH913" s="4"/>
      <c r="BI913" s="4"/>
      <c r="BJ913" s="4"/>
      <c r="BK913" s="4"/>
      <c r="BL913" s="4"/>
      <c r="BM913" s="4"/>
      <c r="BN913" s="4"/>
      <c r="BO913" s="4"/>
      <c r="BP913" s="4"/>
      <c r="BQ913" s="4"/>
      <c r="BR913" s="4"/>
      <c r="BS913" s="4"/>
      <c r="BT913" s="4"/>
    </row>
    <row r="914" spans="1:72" s="72" customFormat="1" ht="15.75" hidden="1" customHeight="1">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s="5"/>
      <c r="AJ914" s="5"/>
      <c r="AK914" s="5"/>
      <c r="AL914" s="5"/>
      <c r="AM914" s="5"/>
      <c r="AN914" s="5"/>
      <c r="AO914" s="5"/>
      <c r="AP914" s="5"/>
      <c r="AQ914" s="5"/>
      <c r="AR914" s="5"/>
      <c r="AS914" s="5"/>
      <c r="AT914" s="5"/>
      <c r="AU914" s="5"/>
      <c r="AV914" s="5"/>
      <c r="AW914" s="5"/>
      <c r="AX914" s="5"/>
      <c r="AY914" s="5"/>
      <c r="AZ914" s="5"/>
      <c r="BA914" s="5"/>
      <c r="BB914" s="5"/>
      <c r="BC914" s="5"/>
      <c r="BD914" s="5"/>
      <c r="BE914" s="5"/>
      <c r="BF914" s="4"/>
      <c r="BG914" s="4"/>
      <c r="BH914" s="4"/>
      <c r="BI914" s="4"/>
      <c r="BJ914" s="4"/>
      <c r="BK914" s="4"/>
      <c r="BL914" s="4"/>
      <c r="BM914" s="4"/>
      <c r="BN914" s="4"/>
      <c r="BO914" s="4"/>
      <c r="BP914" s="4"/>
      <c r="BQ914" s="4"/>
      <c r="BR914" s="4"/>
      <c r="BS914" s="4"/>
      <c r="BT914" s="4"/>
    </row>
    <row r="915" spans="1:72" s="72" customFormat="1" ht="15.75" hidden="1" customHeight="1">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s="5"/>
      <c r="AJ915" s="5"/>
      <c r="AK915" s="5"/>
      <c r="AL915" s="5"/>
      <c r="AM915" s="5"/>
      <c r="AN915" s="5"/>
      <c r="AO915" s="5"/>
      <c r="AP915" s="5"/>
      <c r="AQ915" s="5"/>
      <c r="AR915" s="5"/>
      <c r="AS915" s="5"/>
      <c r="AT915" s="5"/>
      <c r="AU915" s="5"/>
      <c r="AV915" s="5"/>
      <c r="AW915" s="5"/>
      <c r="AX915" s="5"/>
      <c r="AY915" s="5"/>
      <c r="AZ915" s="5"/>
      <c r="BA915" s="5"/>
      <c r="BB915" s="5"/>
      <c r="BC915" s="5"/>
      <c r="BD915" s="5"/>
      <c r="BE915" s="5"/>
      <c r="BF915" s="4"/>
      <c r="BG915" s="4"/>
      <c r="BH915" s="4"/>
      <c r="BI915" s="4"/>
      <c r="BJ915" s="4"/>
      <c r="BK915" s="4"/>
      <c r="BL915" s="4"/>
      <c r="BM915" s="4"/>
      <c r="BN915" s="4"/>
      <c r="BO915" s="4"/>
      <c r="BP915" s="4"/>
      <c r="BQ915" s="4"/>
      <c r="BR915" s="4"/>
      <c r="BS915" s="4"/>
      <c r="BT915" s="4"/>
    </row>
    <row r="916" spans="1:72" s="72" customFormat="1" ht="16.5" hidden="1" customHeight="1">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s="5"/>
      <c r="AJ916" s="5"/>
      <c r="AK916" s="5"/>
      <c r="AL916" s="5"/>
      <c r="AM916" s="5"/>
      <c r="AN916" s="5"/>
      <c r="AO916" s="5"/>
      <c r="AP916" s="5"/>
      <c r="AQ916" s="5"/>
      <c r="AR916" s="5"/>
      <c r="AS916" s="5"/>
      <c r="AT916" s="5"/>
      <c r="AU916" s="5"/>
      <c r="AV916" s="5"/>
      <c r="AW916" s="5"/>
      <c r="AX916" s="5"/>
      <c r="AY916" s="5"/>
      <c r="AZ916" s="5"/>
      <c r="BA916" s="5"/>
      <c r="BB916" s="5"/>
      <c r="BC916" s="5"/>
      <c r="BD916" s="5"/>
      <c r="BE916" s="5"/>
      <c r="BF916" s="4"/>
      <c r="BG916" s="4"/>
      <c r="BH916" s="4"/>
      <c r="BI916" s="4"/>
      <c r="BJ916" s="4"/>
      <c r="BK916" s="4"/>
      <c r="BL916" s="4"/>
      <c r="BM916" s="4"/>
      <c r="BN916" s="4"/>
      <c r="BO916" s="4"/>
      <c r="BP916" s="4"/>
      <c r="BQ916" s="4"/>
      <c r="BR916" s="4"/>
      <c r="BS916" s="4"/>
      <c r="BT916" s="4"/>
    </row>
    <row r="917" spans="1:72" s="72" customFormat="1" ht="15.75" hidden="1" customHeight="1">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s="5"/>
      <c r="AJ917" s="5"/>
      <c r="AK917" s="5"/>
      <c r="AL917" s="5"/>
      <c r="AM917" s="5"/>
      <c r="AN917" s="5"/>
      <c r="AO917" s="5"/>
      <c r="AP917" s="5"/>
      <c r="AQ917" s="5"/>
      <c r="AR917" s="5"/>
      <c r="AS917" s="5"/>
      <c r="AT917" s="5"/>
      <c r="AU917" s="5"/>
      <c r="AV917" s="5"/>
      <c r="AW917" s="5"/>
      <c r="AX917" s="5"/>
      <c r="AY917" s="5"/>
      <c r="AZ917" s="5"/>
      <c r="BA917" s="5"/>
      <c r="BB917" s="5"/>
      <c r="BC917" s="5"/>
      <c r="BD917" s="5"/>
      <c r="BE917" s="5"/>
      <c r="BF917" s="4"/>
      <c r="BG917" s="4"/>
      <c r="BH917" s="4"/>
      <c r="BI917" s="4"/>
      <c r="BJ917" s="4"/>
      <c r="BK917" s="4"/>
      <c r="BL917" s="4"/>
      <c r="BM917" s="4"/>
      <c r="BN917" s="4"/>
      <c r="BO917" s="4"/>
      <c r="BP917" s="4"/>
      <c r="BQ917" s="4"/>
      <c r="BR917" s="4"/>
      <c r="BS917" s="4"/>
      <c r="BT917" s="4"/>
    </row>
    <row r="918" spans="1:72" s="72" customFormat="1" ht="15.75" hidden="1" customHeight="1">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s="5"/>
      <c r="AJ918" s="5"/>
      <c r="AK918" s="5"/>
      <c r="AL918" s="5"/>
      <c r="AM918" s="5"/>
      <c r="AN918" s="5"/>
      <c r="AO918" s="5"/>
      <c r="AP918" s="5"/>
      <c r="AQ918" s="5"/>
      <c r="AR918" s="5"/>
      <c r="AS918" s="5"/>
      <c r="AT918" s="5"/>
      <c r="AU918" s="5"/>
      <c r="AV918" s="5"/>
      <c r="AW918" s="5"/>
      <c r="AX918" s="5"/>
      <c r="AY918" s="5"/>
      <c r="AZ918" s="5"/>
      <c r="BA918" s="5"/>
      <c r="BB918" s="5"/>
      <c r="BC918" s="5"/>
      <c r="BD918" s="5"/>
      <c r="BE918" s="5"/>
      <c r="BF918" s="4"/>
      <c r="BG918" s="4"/>
      <c r="BH918" s="4"/>
      <c r="BI918" s="4"/>
      <c r="BJ918" s="4"/>
      <c r="BK918" s="4"/>
      <c r="BL918" s="4"/>
      <c r="BM918" s="4"/>
      <c r="BN918" s="4"/>
      <c r="BO918" s="4"/>
      <c r="BP918" s="4"/>
      <c r="BQ918" s="4"/>
      <c r="BR918" s="4"/>
      <c r="BS918" s="4"/>
      <c r="BT918" s="4"/>
    </row>
    <row r="919" spans="1:72" s="72" customFormat="1" ht="16.5" hidden="1" customHeight="1">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s="5"/>
      <c r="AJ919" s="5"/>
      <c r="AK919" s="5"/>
      <c r="AL919" s="5"/>
      <c r="AM919" s="5"/>
      <c r="AN919" s="5"/>
      <c r="AO919" s="5"/>
      <c r="AP919" s="5"/>
      <c r="AQ919" s="5"/>
      <c r="AR919" s="5"/>
      <c r="AS919" s="5"/>
      <c r="AT919" s="5"/>
      <c r="AU919" s="5"/>
      <c r="AV919" s="5"/>
      <c r="AW919" s="5"/>
      <c r="AX919" s="5"/>
      <c r="AY919" s="5"/>
      <c r="AZ919" s="5"/>
      <c r="BA919" s="5"/>
      <c r="BB919" s="5"/>
      <c r="BC919" s="5"/>
      <c r="BD919" s="5"/>
      <c r="BE919" s="5"/>
      <c r="BF919" s="4"/>
      <c r="BG919" s="4"/>
      <c r="BH919" s="4"/>
      <c r="BI919" s="4"/>
      <c r="BJ919" s="4"/>
      <c r="BK919" s="4"/>
      <c r="BL919" s="4"/>
      <c r="BM919" s="4"/>
      <c r="BN919" s="4"/>
      <c r="BO919" s="4"/>
      <c r="BP919" s="4"/>
      <c r="BQ919" s="4"/>
      <c r="BR919" s="4"/>
      <c r="BS919" s="4"/>
      <c r="BT919" s="4"/>
    </row>
    <row r="920" spans="1:72" s="72" customFormat="1" ht="16.5" hidden="1" customHeight="1">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s="5"/>
      <c r="AJ920" s="5"/>
      <c r="AK920" s="5"/>
      <c r="AL920" s="5"/>
      <c r="AM920" s="5"/>
      <c r="AN920" s="5"/>
      <c r="AO920" s="5"/>
      <c r="AP920" s="5"/>
      <c r="AQ920" s="5"/>
      <c r="AR920" s="5"/>
      <c r="AS920" s="5"/>
      <c r="AT920" s="5"/>
      <c r="AU920" s="5"/>
      <c r="AV920" s="5"/>
      <c r="AW920" s="5"/>
      <c r="AX920" s="5"/>
      <c r="AY920" s="5"/>
      <c r="AZ920" s="5"/>
      <c r="BA920" s="5"/>
      <c r="BB920" s="5"/>
      <c r="BC920" s="5"/>
      <c r="BD920" s="5"/>
      <c r="BE920" s="5"/>
      <c r="BF920" s="4"/>
      <c r="BG920" s="4"/>
      <c r="BH920" s="4"/>
      <c r="BI920" s="4"/>
      <c r="BJ920" s="4"/>
      <c r="BK920" s="4"/>
      <c r="BL920" s="4"/>
      <c r="BM920" s="4"/>
      <c r="BN920" s="4"/>
      <c r="BO920" s="4"/>
      <c r="BP920" s="4"/>
      <c r="BQ920" s="4"/>
      <c r="BR920" s="4"/>
      <c r="BS920" s="4"/>
      <c r="BT920" s="4"/>
    </row>
    <row r="921" spans="1:72" s="72" customFormat="1" ht="15.75" hidden="1" customHeight="1">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s="5"/>
      <c r="AJ921" s="5"/>
      <c r="AK921" s="5"/>
      <c r="AL921" s="5"/>
      <c r="AM921" s="5"/>
      <c r="AN921" s="5"/>
      <c r="AO921" s="5"/>
      <c r="AP921" s="5"/>
      <c r="AQ921" s="5"/>
      <c r="AR921" s="5"/>
      <c r="AS921" s="5"/>
      <c r="AT921" s="5"/>
      <c r="AU921" s="5"/>
      <c r="AV921" s="5"/>
      <c r="AW921" s="5"/>
      <c r="AX921" s="5"/>
      <c r="AY921" s="5"/>
      <c r="AZ921" s="5"/>
      <c r="BA921" s="5"/>
      <c r="BB921" s="5"/>
      <c r="BC921" s="5"/>
      <c r="BD921" s="5"/>
      <c r="BE921" s="5"/>
      <c r="BF921" s="4"/>
      <c r="BG921" s="4"/>
      <c r="BH921" s="4"/>
      <c r="BI921" s="4"/>
      <c r="BJ921" s="4"/>
      <c r="BK921" s="4"/>
      <c r="BL921" s="4"/>
      <c r="BM921" s="4"/>
      <c r="BN921" s="4"/>
      <c r="BO921" s="4"/>
      <c r="BP921" s="4"/>
      <c r="BQ921" s="4"/>
      <c r="BR921" s="4"/>
      <c r="BS921" s="4"/>
      <c r="BT921" s="4"/>
    </row>
    <row r="922" spans="1:72" s="72" customFormat="1" ht="15.75" hidden="1" customHeight="1">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s="5"/>
      <c r="AJ922" s="5"/>
      <c r="AK922" s="5"/>
      <c r="AL922" s="5"/>
      <c r="AM922" s="5"/>
      <c r="AN922" s="5"/>
      <c r="AO922" s="5"/>
      <c r="AP922" s="5"/>
      <c r="AQ922" s="5"/>
      <c r="AR922" s="5"/>
      <c r="AS922" s="5"/>
      <c r="AT922" s="5"/>
      <c r="AU922" s="5"/>
      <c r="AV922" s="5"/>
      <c r="AW922" s="5"/>
      <c r="AX922" s="5"/>
      <c r="AY922" s="5"/>
      <c r="AZ922" s="5"/>
      <c r="BA922" s="5"/>
      <c r="BB922" s="5"/>
      <c r="BC922" s="5"/>
      <c r="BD922" s="5"/>
      <c r="BE922" s="5"/>
      <c r="BF922" s="4"/>
      <c r="BG922" s="4"/>
      <c r="BH922" s="4"/>
      <c r="BI922" s="4"/>
      <c r="BJ922" s="4"/>
      <c r="BK922" s="4"/>
      <c r="BL922" s="4"/>
      <c r="BM922" s="4"/>
      <c r="BN922" s="4"/>
      <c r="BO922" s="4"/>
      <c r="BP922" s="4"/>
      <c r="BQ922" s="4"/>
      <c r="BR922" s="4"/>
      <c r="BS922" s="4"/>
      <c r="BT922" s="4"/>
    </row>
    <row r="923" spans="1:72" s="72" customFormat="1" ht="15.75" hidden="1" customHeight="1">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s="5"/>
      <c r="AJ923" s="5"/>
      <c r="AK923" s="5"/>
      <c r="AL923" s="5"/>
      <c r="AM923" s="5"/>
      <c r="AN923" s="5"/>
      <c r="AO923" s="5"/>
      <c r="AP923" s="5"/>
      <c r="AQ923" s="5"/>
      <c r="AR923" s="5"/>
      <c r="AS923" s="5"/>
      <c r="AT923" s="5"/>
      <c r="AU923" s="5"/>
      <c r="AV923" s="5"/>
      <c r="AW923" s="5"/>
      <c r="AX923" s="5"/>
      <c r="AY923" s="5"/>
      <c r="AZ923" s="5"/>
      <c r="BA923" s="5"/>
      <c r="BB923" s="5"/>
      <c r="BC923" s="5"/>
      <c r="BD923" s="5"/>
      <c r="BE923" s="5"/>
      <c r="BF923" s="4"/>
      <c r="BG923" s="4"/>
      <c r="BH923" s="4"/>
      <c r="BI923" s="4"/>
      <c r="BJ923" s="4"/>
      <c r="BK923" s="4"/>
      <c r="BL923" s="4"/>
      <c r="BM923" s="4"/>
      <c r="BN923" s="4"/>
      <c r="BO923" s="4"/>
      <c r="BP923" s="4"/>
      <c r="BQ923" s="4"/>
      <c r="BR923" s="4"/>
      <c r="BS923" s="4"/>
      <c r="BT923" s="4"/>
    </row>
    <row r="924" spans="1:72" s="72" customFormat="1" ht="15.75" hidden="1" customHeight="1">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s="5"/>
      <c r="AJ924" s="5"/>
      <c r="AK924" s="5"/>
      <c r="AL924" s="5"/>
      <c r="AM924" s="5"/>
      <c r="AN924" s="5"/>
      <c r="AO924" s="5"/>
      <c r="AP924" s="5"/>
      <c r="AQ924" s="5"/>
      <c r="AR924" s="5"/>
      <c r="AS924" s="5"/>
      <c r="AT924" s="5"/>
      <c r="AU924" s="5"/>
      <c r="AV924" s="5"/>
      <c r="AW924" s="5"/>
      <c r="AX924" s="5"/>
      <c r="AY924" s="5"/>
      <c r="AZ924" s="5"/>
      <c r="BA924" s="5"/>
      <c r="BB924" s="5"/>
      <c r="BC924" s="5"/>
      <c r="BD924" s="5"/>
      <c r="BE924" s="5"/>
      <c r="BF924" s="4"/>
      <c r="BG924" s="4"/>
      <c r="BH924" s="4"/>
      <c r="BI924" s="4"/>
      <c r="BJ924" s="4"/>
      <c r="BK924" s="4"/>
      <c r="BL924" s="4"/>
      <c r="BM924" s="4"/>
      <c r="BN924" s="4"/>
      <c r="BO924" s="4"/>
      <c r="BP924" s="4"/>
      <c r="BQ924" s="4"/>
      <c r="BR924" s="4"/>
      <c r="BS924" s="4"/>
      <c r="BT924" s="4"/>
    </row>
    <row r="925" spans="1:72" s="72" customFormat="1" ht="15.75" hidden="1" customHeight="1">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s="5"/>
      <c r="AJ925" s="5"/>
      <c r="AK925" s="5"/>
      <c r="AL925" s="5"/>
      <c r="AM925" s="5"/>
      <c r="AN925" s="5"/>
      <c r="AO925" s="5"/>
      <c r="AP925" s="5"/>
      <c r="AQ925" s="5"/>
      <c r="AR925" s="5"/>
      <c r="AS925" s="5"/>
      <c r="AT925" s="5"/>
      <c r="AU925" s="5"/>
      <c r="AV925" s="5"/>
      <c r="AW925" s="5"/>
      <c r="AX925" s="5"/>
      <c r="AY925" s="5"/>
      <c r="AZ925" s="5"/>
      <c r="BA925" s="5"/>
      <c r="BB925" s="5"/>
      <c r="BC925" s="5"/>
      <c r="BD925" s="5"/>
      <c r="BE925" s="5"/>
      <c r="BF925" s="4"/>
      <c r="BG925" s="4"/>
      <c r="BH925" s="4"/>
      <c r="BI925" s="4"/>
      <c r="BJ925" s="4"/>
      <c r="BK925" s="4"/>
      <c r="BL925" s="4"/>
      <c r="BM925" s="4"/>
      <c r="BN925" s="4"/>
      <c r="BO925" s="4"/>
      <c r="BP925" s="4"/>
      <c r="BQ925" s="4"/>
      <c r="BR925" s="4"/>
      <c r="BS925" s="4"/>
      <c r="BT925" s="4"/>
    </row>
    <row r="926" spans="1:72" s="72" customFormat="1" ht="15.75" hidden="1" customHeight="1">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s="5"/>
      <c r="AJ926" s="5"/>
      <c r="AK926" s="5"/>
      <c r="AL926" s="5"/>
      <c r="AM926" s="5"/>
      <c r="AN926" s="5"/>
      <c r="AO926" s="5"/>
      <c r="AP926" s="5"/>
      <c r="AQ926" s="5"/>
      <c r="AR926" s="5"/>
      <c r="AS926" s="5"/>
      <c r="AT926" s="5"/>
      <c r="AU926" s="5"/>
      <c r="AV926" s="5"/>
      <c r="AW926" s="5"/>
      <c r="AX926" s="5"/>
      <c r="AY926" s="5"/>
      <c r="AZ926" s="5"/>
      <c r="BA926" s="5"/>
      <c r="BB926" s="5"/>
      <c r="BC926" s="5"/>
      <c r="BD926" s="5"/>
      <c r="BE926" s="5"/>
      <c r="BF926" s="4"/>
      <c r="BG926" s="4"/>
      <c r="BH926" s="4"/>
      <c r="BI926" s="4"/>
      <c r="BJ926" s="4"/>
      <c r="BK926" s="4"/>
      <c r="BL926" s="4"/>
      <c r="BM926" s="4"/>
      <c r="BN926" s="4"/>
      <c r="BO926" s="4"/>
      <c r="BP926" s="4"/>
      <c r="BQ926" s="4"/>
      <c r="BR926" s="4"/>
      <c r="BS926" s="4"/>
      <c r="BT926" s="4"/>
    </row>
    <row r="927" spans="1:72" s="72" customFormat="1" ht="15.75" hidden="1" customHeight="1">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s="5"/>
      <c r="AJ927" s="5"/>
      <c r="AK927" s="5"/>
      <c r="AL927" s="5"/>
      <c r="AM927" s="5"/>
      <c r="AN927" s="5"/>
      <c r="AO927" s="5"/>
      <c r="AP927" s="5"/>
      <c r="AQ927" s="5"/>
      <c r="AR927" s="5"/>
      <c r="AS927" s="5"/>
      <c r="AT927" s="5"/>
      <c r="AU927" s="5"/>
      <c r="AV927" s="5"/>
      <c r="AW927" s="5"/>
      <c r="AX927" s="5"/>
      <c r="AY927" s="5"/>
      <c r="AZ927" s="5"/>
      <c r="BA927" s="5"/>
      <c r="BB927" s="5"/>
      <c r="BC927" s="5"/>
      <c r="BD927" s="5"/>
      <c r="BE927" s="5"/>
      <c r="BF927" s="4"/>
      <c r="BG927" s="4"/>
      <c r="BH927" s="4"/>
      <c r="BI927" s="4"/>
      <c r="BJ927" s="4"/>
      <c r="BK927" s="4"/>
      <c r="BL927" s="4"/>
      <c r="BM927" s="4"/>
      <c r="BN927" s="4"/>
      <c r="BO927" s="4"/>
      <c r="BP927" s="4"/>
      <c r="BQ927" s="4"/>
      <c r="BR927" s="4"/>
      <c r="BS927" s="4"/>
      <c r="BT927" s="4"/>
    </row>
    <row r="928" spans="1:72" s="72" customFormat="1" ht="16.5" hidden="1" customHeight="1">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s="5"/>
      <c r="AJ928" s="5"/>
      <c r="AK928" s="5"/>
      <c r="AL928" s="5"/>
      <c r="AM928" s="5"/>
      <c r="AN928" s="5"/>
      <c r="AO928" s="5"/>
      <c r="AP928" s="5"/>
      <c r="AQ928" s="5"/>
      <c r="AR928" s="5"/>
      <c r="AS928" s="5"/>
      <c r="AT928" s="5"/>
      <c r="AU928" s="5"/>
      <c r="AV928" s="5"/>
      <c r="AW928" s="5"/>
      <c r="AX928" s="5"/>
      <c r="AY928" s="5"/>
      <c r="AZ928" s="5"/>
      <c r="BA928" s="5"/>
      <c r="BB928" s="5"/>
      <c r="BC928" s="5"/>
      <c r="BD928" s="5"/>
      <c r="BE928" s="5"/>
      <c r="BF928" s="4"/>
      <c r="BG928" s="4"/>
      <c r="BH928" s="4"/>
      <c r="BI928" s="4"/>
      <c r="BJ928" s="4"/>
      <c r="BK928" s="4"/>
      <c r="BL928" s="4"/>
      <c r="BM928" s="4"/>
      <c r="BN928" s="4"/>
      <c r="BO928" s="4"/>
      <c r="BP928" s="4"/>
      <c r="BQ928" s="4"/>
      <c r="BR928" s="4"/>
      <c r="BS928" s="4"/>
      <c r="BT928" s="4"/>
    </row>
    <row r="929" spans="1:72" s="72" customFormat="1" ht="15.75" hidden="1" customHeight="1">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s="5"/>
      <c r="AJ929" s="5"/>
      <c r="AK929" s="5"/>
      <c r="AL929" s="5"/>
      <c r="AM929" s="5"/>
      <c r="AN929" s="5"/>
      <c r="AO929" s="5"/>
      <c r="AP929" s="5"/>
      <c r="AQ929" s="5"/>
      <c r="AR929" s="5"/>
      <c r="AS929" s="5"/>
      <c r="AT929" s="5"/>
      <c r="AU929" s="5"/>
      <c r="AV929" s="5"/>
      <c r="AW929" s="5"/>
      <c r="AX929" s="5"/>
      <c r="AY929" s="5"/>
      <c r="AZ929" s="5"/>
      <c r="BA929" s="5"/>
      <c r="BB929" s="5"/>
      <c r="BC929" s="5"/>
      <c r="BD929" s="5"/>
      <c r="BE929" s="5"/>
      <c r="BF929" s="4"/>
      <c r="BG929" s="4"/>
      <c r="BH929" s="4"/>
      <c r="BI929" s="4"/>
      <c r="BJ929" s="4"/>
      <c r="BK929" s="4"/>
      <c r="BL929" s="4"/>
      <c r="BM929" s="4"/>
      <c r="BN929" s="4"/>
      <c r="BO929" s="4"/>
      <c r="BP929" s="4"/>
      <c r="BQ929" s="4"/>
      <c r="BR929" s="4"/>
      <c r="BS929" s="4"/>
      <c r="BT929" s="4"/>
    </row>
    <row r="930" spans="1:72" s="72" customFormat="1" ht="15.75" hidden="1" customHeight="1">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s="5"/>
      <c r="AJ930" s="5"/>
      <c r="AK930" s="5"/>
      <c r="AL930" s="5"/>
      <c r="AM930" s="5"/>
      <c r="AN930" s="5"/>
      <c r="AO930" s="5"/>
      <c r="AP930" s="5"/>
      <c r="AQ930" s="5"/>
      <c r="AR930" s="5"/>
      <c r="AS930" s="5"/>
      <c r="AT930" s="5"/>
      <c r="AU930" s="5"/>
      <c r="AV930" s="5"/>
      <c r="AW930" s="5"/>
      <c r="AX930" s="5"/>
      <c r="AY930" s="5"/>
      <c r="AZ930" s="5"/>
      <c r="BA930" s="5"/>
      <c r="BB930" s="5"/>
      <c r="BC930" s="5"/>
      <c r="BD930" s="5"/>
      <c r="BE930" s="5"/>
      <c r="BF930" s="4"/>
      <c r="BG930" s="4"/>
      <c r="BH930" s="4"/>
      <c r="BI930" s="4"/>
      <c r="BJ930" s="4"/>
      <c r="BK930" s="4"/>
      <c r="BL930" s="4"/>
      <c r="BM930" s="4"/>
      <c r="BN930" s="4"/>
      <c r="BO930" s="4"/>
      <c r="BP930" s="4"/>
      <c r="BQ930" s="4"/>
      <c r="BR930" s="4"/>
      <c r="BS930" s="4"/>
      <c r="BT930" s="4"/>
    </row>
    <row r="931" spans="1:72" s="72" customFormat="1" ht="15.75" hidden="1" customHeight="1">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s="5"/>
      <c r="AJ931" s="5"/>
      <c r="AK931" s="5"/>
      <c r="AL931" s="5"/>
      <c r="AM931" s="5"/>
      <c r="AN931" s="5"/>
      <c r="AO931" s="5"/>
      <c r="AP931" s="5"/>
      <c r="AQ931" s="5"/>
      <c r="AR931" s="5"/>
      <c r="AS931" s="5"/>
      <c r="AT931" s="5"/>
      <c r="AU931" s="5"/>
      <c r="AV931" s="5"/>
      <c r="AW931" s="5"/>
      <c r="AX931" s="5"/>
      <c r="AY931" s="5"/>
      <c r="AZ931" s="5"/>
      <c r="BA931" s="5"/>
      <c r="BB931" s="5"/>
      <c r="BC931" s="5"/>
      <c r="BD931" s="5"/>
      <c r="BE931" s="5"/>
      <c r="BF931" s="4"/>
      <c r="BG931" s="4"/>
      <c r="BH931" s="4"/>
      <c r="BI931" s="4"/>
      <c r="BJ931" s="4"/>
      <c r="BK931" s="4"/>
      <c r="BL931" s="4"/>
      <c r="BM931" s="4"/>
      <c r="BN931" s="4"/>
      <c r="BO931" s="4"/>
      <c r="BP931" s="4"/>
      <c r="BQ931" s="4"/>
      <c r="BR931" s="4"/>
      <c r="BS931" s="4"/>
      <c r="BT931" s="4"/>
    </row>
    <row r="932" spans="1:72" s="72" customFormat="1" ht="16.5" hidden="1" customHeight="1">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s="5"/>
      <c r="AJ932" s="5"/>
      <c r="AK932" s="5"/>
      <c r="AL932" s="5"/>
      <c r="AM932" s="5"/>
      <c r="AN932" s="5"/>
      <c r="AO932" s="5"/>
      <c r="AP932" s="5"/>
      <c r="AQ932" s="5"/>
      <c r="AR932" s="5"/>
      <c r="AS932" s="5"/>
      <c r="AT932" s="5"/>
      <c r="AU932" s="5"/>
      <c r="AV932" s="5"/>
      <c r="AW932" s="5"/>
      <c r="AX932" s="5"/>
      <c r="AY932" s="5"/>
      <c r="AZ932" s="5"/>
      <c r="BA932" s="5"/>
      <c r="BB932" s="5"/>
      <c r="BC932" s="5"/>
      <c r="BD932" s="5"/>
      <c r="BE932" s="5"/>
      <c r="BF932" s="4"/>
      <c r="BG932" s="4"/>
      <c r="BH932" s="4"/>
      <c r="BI932" s="4"/>
      <c r="BJ932" s="4"/>
      <c r="BK932" s="4"/>
      <c r="BL932" s="4"/>
      <c r="BM932" s="4"/>
      <c r="BN932" s="4"/>
      <c r="BO932" s="4"/>
      <c r="BP932" s="4"/>
      <c r="BQ932" s="4"/>
      <c r="BR932" s="4"/>
      <c r="BS932" s="4"/>
      <c r="BT932" s="4"/>
    </row>
    <row r="933" spans="1:72" s="72" customFormat="1" ht="15.75" hidden="1" customHeight="1">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s="5"/>
      <c r="AJ933" s="5"/>
      <c r="AK933" s="5"/>
      <c r="AL933" s="5"/>
      <c r="AM933" s="5"/>
      <c r="AN933" s="5"/>
      <c r="AO933" s="5"/>
      <c r="AP933" s="5"/>
      <c r="AQ933" s="5"/>
      <c r="AR933" s="5"/>
      <c r="AS933" s="5"/>
      <c r="AT933" s="5"/>
      <c r="AU933" s="5"/>
      <c r="AV933" s="5"/>
      <c r="AW933" s="5"/>
      <c r="AX933" s="5"/>
      <c r="AY933" s="5"/>
      <c r="AZ933" s="5"/>
      <c r="BA933" s="5"/>
      <c r="BB933" s="5"/>
      <c r="BC933" s="5"/>
      <c r="BD933" s="5"/>
      <c r="BE933" s="5"/>
      <c r="BF933" s="4"/>
      <c r="BG933" s="4"/>
      <c r="BH933" s="4"/>
      <c r="BI933" s="4"/>
      <c r="BJ933" s="4"/>
      <c r="BK933" s="4"/>
      <c r="BL933" s="4"/>
      <c r="BM933" s="4"/>
      <c r="BN933" s="4"/>
      <c r="BO933" s="4"/>
      <c r="BP933" s="4"/>
      <c r="BQ933" s="4"/>
      <c r="BR933" s="4"/>
      <c r="BS933" s="4"/>
      <c r="BT933" s="4"/>
    </row>
    <row r="934" spans="1:72" s="72" customFormat="1" ht="15.75" hidden="1" customHeight="1">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s="5"/>
      <c r="AJ934" s="5"/>
      <c r="AK934" s="5"/>
      <c r="AL934" s="5"/>
      <c r="AM934" s="5"/>
      <c r="AN934" s="5"/>
      <c r="AO934" s="5"/>
      <c r="AP934" s="5"/>
      <c r="AQ934" s="5"/>
      <c r="AR934" s="5"/>
      <c r="AS934" s="5"/>
      <c r="AT934" s="5"/>
      <c r="AU934" s="5"/>
      <c r="AV934" s="5"/>
      <c r="AW934" s="5"/>
      <c r="AX934" s="5"/>
      <c r="AY934" s="5"/>
      <c r="AZ934" s="5"/>
      <c r="BA934" s="5"/>
      <c r="BB934" s="5"/>
      <c r="BC934" s="5"/>
      <c r="BD934" s="5"/>
      <c r="BE934" s="5"/>
      <c r="BF934" s="4"/>
      <c r="BG934" s="4"/>
      <c r="BH934" s="4"/>
      <c r="BI934" s="4"/>
      <c r="BJ934" s="4"/>
      <c r="BK934" s="4"/>
      <c r="BL934" s="4"/>
      <c r="BM934" s="4"/>
      <c r="BN934" s="4"/>
      <c r="BO934" s="4"/>
      <c r="BP934" s="4"/>
      <c r="BQ934" s="4"/>
      <c r="BR934" s="4"/>
      <c r="BS934" s="4"/>
      <c r="BT934" s="4"/>
    </row>
    <row r="935" spans="1:72" s="72" customFormat="1" ht="15.75" hidden="1" customHeight="1">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s="5"/>
      <c r="AJ935" s="5"/>
      <c r="AK935" s="5"/>
      <c r="AL935" s="5"/>
      <c r="AM935" s="5"/>
      <c r="AN935" s="5"/>
      <c r="AO935" s="5"/>
      <c r="AP935" s="5"/>
      <c r="AQ935" s="5"/>
      <c r="AR935" s="5"/>
      <c r="AS935" s="5"/>
      <c r="AT935" s="5"/>
      <c r="AU935" s="5"/>
      <c r="AV935" s="5"/>
      <c r="AW935" s="5"/>
      <c r="AX935" s="5"/>
      <c r="AY935" s="5"/>
      <c r="AZ935" s="5"/>
      <c r="BA935" s="5"/>
      <c r="BB935" s="5"/>
      <c r="BC935" s="5"/>
      <c r="BD935" s="5"/>
      <c r="BE935" s="5"/>
      <c r="BF935" s="4"/>
      <c r="BG935" s="4"/>
      <c r="BH935" s="4"/>
      <c r="BI935" s="4"/>
      <c r="BJ935" s="4"/>
      <c r="BK935" s="4"/>
      <c r="BL935" s="4"/>
      <c r="BM935" s="4"/>
      <c r="BN935" s="4"/>
      <c r="BO935" s="4"/>
      <c r="BP935" s="4"/>
      <c r="BQ935" s="4"/>
      <c r="BR935" s="4"/>
      <c r="BS935" s="4"/>
      <c r="BT935" s="4"/>
    </row>
    <row r="936" spans="1:72" s="72" customFormat="1" ht="15.75" hidden="1" customHeight="1">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s="5"/>
      <c r="AJ936" s="5"/>
      <c r="AK936" s="5"/>
      <c r="AL936" s="5"/>
      <c r="AM936" s="5"/>
      <c r="AN936" s="5"/>
      <c r="AO936" s="5"/>
      <c r="AP936" s="5"/>
      <c r="AQ936" s="5"/>
      <c r="AR936" s="5"/>
      <c r="AS936" s="5"/>
      <c r="AT936" s="5"/>
      <c r="AU936" s="5"/>
      <c r="AV936" s="5"/>
      <c r="AW936" s="5"/>
      <c r="AX936" s="5"/>
      <c r="AY936" s="5"/>
      <c r="AZ936" s="5"/>
      <c r="BA936" s="5"/>
      <c r="BB936" s="5"/>
      <c r="BC936" s="5"/>
      <c r="BD936" s="5"/>
      <c r="BE936" s="5"/>
      <c r="BF936" s="4"/>
      <c r="BG936" s="4"/>
      <c r="BH936" s="4"/>
      <c r="BI936" s="4"/>
      <c r="BJ936" s="4"/>
      <c r="BK936" s="4"/>
      <c r="BL936" s="4"/>
      <c r="BM936" s="4"/>
      <c r="BN936" s="4"/>
      <c r="BO936" s="4"/>
      <c r="BP936" s="4"/>
      <c r="BQ936" s="4"/>
      <c r="BR936" s="4"/>
      <c r="BS936" s="4"/>
      <c r="BT936" s="4"/>
    </row>
    <row r="937" spans="1:72" s="72" customFormat="1" ht="15.75" hidden="1" customHeight="1">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s="5"/>
      <c r="AJ937" s="5"/>
      <c r="AK937" s="5"/>
      <c r="AL937" s="5"/>
      <c r="AM937" s="5"/>
      <c r="AN937" s="5"/>
      <c r="AO937" s="5"/>
      <c r="AP937" s="5"/>
      <c r="AQ937" s="5"/>
      <c r="AR937" s="5"/>
      <c r="AS937" s="5"/>
      <c r="AT937" s="5"/>
      <c r="AU937" s="5"/>
      <c r="AV937" s="5"/>
      <c r="AW937" s="5"/>
      <c r="AX937" s="5"/>
      <c r="AY937" s="5"/>
      <c r="AZ937" s="5"/>
      <c r="BA937" s="5"/>
      <c r="BB937" s="5"/>
      <c r="BC937" s="5"/>
      <c r="BD937" s="5"/>
      <c r="BE937" s="5"/>
      <c r="BF937" s="4"/>
      <c r="BG937" s="4"/>
      <c r="BH937" s="4"/>
      <c r="BI937" s="4"/>
      <c r="BJ937" s="4"/>
      <c r="BK937" s="4"/>
      <c r="BL937" s="4"/>
      <c r="BM937" s="4"/>
      <c r="BN937" s="4"/>
      <c r="BO937" s="4"/>
      <c r="BP937" s="4"/>
      <c r="BQ937" s="4"/>
      <c r="BR937" s="4"/>
      <c r="BS937" s="4"/>
      <c r="BT937" s="4"/>
    </row>
    <row r="938" spans="1:72" s="72" customFormat="1" ht="15.75" hidden="1" customHeight="1">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s="5"/>
      <c r="AJ938" s="5"/>
      <c r="AK938" s="5"/>
      <c r="AL938" s="5"/>
      <c r="AM938" s="5"/>
      <c r="AN938" s="5"/>
      <c r="AO938" s="5"/>
      <c r="AP938" s="5"/>
      <c r="AQ938" s="5"/>
      <c r="AR938" s="5"/>
      <c r="AS938" s="5"/>
      <c r="AT938" s="5"/>
      <c r="AU938" s="5"/>
      <c r="AV938" s="5"/>
      <c r="AW938" s="5"/>
      <c r="AX938" s="5"/>
      <c r="AY938" s="5"/>
      <c r="AZ938" s="5"/>
      <c r="BA938" s="5"/>
      <c r="BB938" s="5"/>
      <c r="BC938" s="5"/>
      <c r="BD938" s="5"/>
      <c r="BE938" s="5"/>
      <c r="BF938" s="4"/>
      <c r="BG938" s="4"/>
      <c r="BH938" s="4"/>
      <c r="BI938" s="4"/>
      <c r="BJ938" s="4"/>
      <c r="BK938" s="4"/>
      <c r="BL938" s="4"/>
      <c r="BM938" s="4"/>
      <c r="BN938" s="4"/>
      <c r="BO938" s="4"/>
      <c r="BP938" s="4"/>
      <c r="BQ938" s="4"/>
      <c r="BR938" s="4"/>
      <c r="BS938" s="4"/>
      <c r="BT938" s="4"/>
    </row>
    <row r="939" spans="1:72" s="72" customFormat="1" ht="15.75" hidden="1" customHeight="1">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s="5"/>
      <c r="AJ939" s="5"/>
      <c r="AK939" s="5"/>
      <c r="AL939" s="5"/>
      <c r="AM939" s="5"/>
      <c r="AN939" s="5"/>
      <c r="AO939" s="5"/>
      <c r="AP939" s="5"/>
      <c r="AQ939" s="5"/>
      <c r="AR939" s="5"/>
      <c r="AS939" s="5"/>
      <c r="AT939" s="5"/>
      <c r="AU939" s="5"/>
      <c r="AV939" s="5"/>
      <c r="AW939" s="5"/>
      <c r="AX939" s="5"/>
      <c r="AY939" s="5"/>
      <c r="AZ939" s="5"/>
      <c r="BA939" s="5"/>
      <c r="BB939" s="5"/>
      <c r="BC939" s="5"/>
      <c r="BD939" s="5"/>
      <c r="BE939" s="5"/>
      <c r="BF939" s="4"/>
      <c r="BG939" s="4"/>
      <c r="BH939" s="4"/>
      <c r="BI939" s="4"/>
      <c r="BJ939" s="4"/>
      <c r="BK939" s="4"/>
      <c r="BL939" s="4"/>
      <c r="BM939" s="4"/>
      <c r="BN939" s="4"/>
      <c r="BO939" s="4"/>
      <c r="BP939" s="4"/>
      <c r="BQ939" s="4"/>
      <c r="BR939" s="4"/>
      <c r="BS939" s="4"/>
      <c r="BT939" s="4"/>
    </row>
    <row r="940" spans="1:72" s="72" customFormat="1" ht="16.5" hidden="1" customHeight="1">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s="5"/>
      <c r="AJ940" s="5"/>
      <c r="AK940" s="5"/>
      <c r="AL940" s="5"/>
      <c r="AM940" s="5"/>
      <c r="AN940" s="5"/>
      <c r="AO940" s="5"/>
      <c r="AP940" s="5"/>
      <c r="AQ940" s="5"/>
      <c r="AR940" s="5"/>
      <c r="AS940" s="5"/>
      <c r="AT940" s="5"/>
      <c r="AU940" s="5"/>
      <c r="AV940" s="5"/>
      <c r="AW940" s="5"/>
      <c r="AX940" s="5"/>
      <c r="AY940" s="5"/>
      <c r="AZ940" s="5"/>
      <c r="BA940" s="5"/>
      <c r="BB940" s="5"/>
      <c r="BC940" s="5"/>
      <c r="BD940" s="5"/>
      <c r="BE940" s="5"/>
      <c r="BF940" s="4"/>
      <c r="BG940" s="4"/>
      <c r="BH940" s="4"/>
      <c r="BI940" s="4"/>
      <c r="BJ940" s="4"/>
      <c r="BK940" s="4"/>
      <c r="BL940" s="4"/>
      <c r="BM940" s="4"/>
      <c r="BN940" s="4"/>
      <c r="BO940" s="4"/>
      <c r="BP940" s="4"/>
      <c r="BQ940" s="4"/>
      <c r="BR940" s="4"/>
      <c r="BS940" s="4"/>
      <c r="BT940" s="4"/>
    </row>
    <row r="941" spans="1:72" s="72" customFormat="1" ht="15.75" hidden="1" customHeight="1">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s="5"/>
      <c r="AJ941" s="5"/>
      <c r="AK941" s="5"/>
      <c r="AL941" s="5"/>
      <c r="AM941" s="5"/>
      <c r="AN941" s="5"/>
      <c r="AO941" s="5"/>
      <c r="AP941" s="5"/>
      <c r="AQ941" s="5"/>
      <c r="AR941" s="5"/>
      <c r="AS941" s="5"/>
      <c r="AT941" s="5"/>
      <c r="AU941" s="5"/>
      <c r="AV941" s="5"/>
      <c r="AW941" s="5"/>
      <c r="AX941" s="5"/>
      <c r="AY941" s="5"/>
      <c r="AZ941" s="5"/>
      <c r="BA941" s="5"/>
      <c r="BB941" s="5"/>
      <c r="BC941" s="5"/>
      <c r="BD941" s="5"/>
      <c r="BE941" s="5"/>
      <c r="BF941" s="4"/>
      <c r="BG941" s="4"/>
      <c r="BH941" s="4"/>
      <c r="BI941" s="4"/>
      <c r="BJ941" s="4"/>
      <c r="BK941" s="4"/>
      <c r="BL941" s="4"/>
      <c r="BM941" s="4"/>
      <c r="BN941" s="4"/>
      <c r="BO941" s="4"/>
      <c r="BP941" s="4"/>
      <c r="BQ941" s="4"/>
      <c r="BR941" s="4"/>
      <c r="BS941" s="4"/>
      <c r="BT941" s="4"/>
    </row>
    <row r="942" spans="1:72" s="72" customFormat="1" ht="15.75" hidden="1" customHeight="1">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s="5"/>
      <c r="AJ942" s="5"/>
      <c r="AK942" s="5"/>
      <c r="AL942" s="5"/>
      <c r="AM942" s="5"/>
      <c r="AN942" s="5"/>
      <c r="AO942" s="5"/>
      <c r="AP942" s="5"/>
      <c r="AQ942" s="5"/>
      <c r="AR942" s="5"/>
      <c r="AS942" s="5"/>
      <c r="AT942" s="5"/>
      <c r="AU942" s="5"/>
      <c r="AV942" s="5"/>
      <c r="AW942" s="5"/>
      <c r="AX942" s="5"/>
      <c r="AY942" s="5"/>
      <c r="AZ942" s="5"/>
      <c r="BA942" s="5"/>
      <c r="BB942" s="5"/>
      <c r="BC942" s="5"/>
      <c r="BD942" s="5"/>
      <c r="BE942" s="5"/>
      <c r="BF942" s="4"/>
      <c r="BG942" s="4"/>
      <c r="BH942" s="4"/>
      <c r="BI942" s="4"/>
      <c r="BJ942" s="4"/>
      <c r="BK942" s="4"/>
      <c r="BL942" s="4"/>
      <c r="BM942" s="4"/>
      <c r="BN942" s="4"/>
      <c r="BO942" s="4"/>
      <c r="BP942" s="4"/>
      <c r="BQ942" s="4"/>
      <c r="BR942" s="4"/>
      <c r="BS942" s="4"/>
      <c r="BT942" s="4"/>
    </row>
    <row r="943" spans="1:72" s="72" customFormat="1" ht="15.75" hidden="1" customHeight="1">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s="5"/>
      <c r="AJ943" s="5"/>
      <c r="AK943" s="5"/>
      <c r="AL943" s="5"/>
      <c r="AM943" s="5"/>
      <c r="AN943" s="5"/>
      <c r="AO943" s="5"/>
      <c r="AP943" s="5"/>
      <c r="AQ943" s="5"/>
      <c r="AR943" s="5"/>
      <c r="AS943" s="5"/>
      <c r="AT943" s="5"/>
      <c r="AU943" s="5"/>
      <c r="AV943" s="5"/>
      <c r="AW943" s="5"/>
      <c r="AX943" s="5"/>
      <c r="AY943" s="5"/>
      <c r="AZ943" s="5"/>
      <c r="BA943" s="5"/>
      <c r="BB943" s="5"/>
      <c r="BC943" s="5"/>
      <c r="BD943" s="5"/>
      <c r="BE943" s="5"/>
      <c r="BF943" s="4"/>
      <c r="BG943" s="4"/>
      <c r="BH943" s="4"/>
      <c r="BI943" s="4"/>
      <c r="BJ943" s="4"/>
      <c r="BK943" s="4"/>
      <c r="BL943" s="4"/>
      <c r="BM943" s="4"/>
      <c r="BN943" s="4"/>
      <c r="BO943" s="4"/>
      <c r="BP943" s="4"/>
      <c r="BQ943" s="4"/>
      <c r="BR943" s="4"/>
      <c r="BS943" s="4"/>
      <c r="BT943" s="4"/>
    </row>
    <row r="944" spans="1:72" s="72" customFormat="1" ht="15.75" hidden="1" customHeight="1">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s="5"/>
      <c r="AJ944" s="5"/>
      <c r="AK944" s="5"/>
      <c r="AL944" s="5"/>
      <c r="AM944" s="5"/>
      <c r="AN944" s="5"/>
      <c r="AO944" s="5"/>
      <c r="AP944" s="5"/>
      <c r="AQ944" s="5"/>
      <c r="AR944" s="5"/>
      <c r="AS944" s="5"/>
      <c r="AT944" s="5"/>
      <c r="AU944" s="5"/>
      <c r="AV944" s="5"/>
      <c r="AW944" s="5"/>
      <c r="AX944" s="5"/>
      <c r="AY944" s="5"/>
      <c r="AZ944" s="5"/>
      <c r="BA944" s="5"/>
      <c r="BB944" s="5"/>
      <c r="BC944" s="5"/>
      <c r="BD944" s="5"/>
      <c r="BE944" s="5"/>
      <c r="BF944" s="4"/>
      <c r="BG944" s="4"/>
      <c r="BH944" s="4"/>
      <c r="BI944" s="4"/>
      <c r="BJ944" s="4"/>
      <c r="BK944" s="4"/>
      <c r="BL944" s="4"/>
      <c r="BM944" s="4"/>
      <c r="BN944" s="4"/>
      <c r="BO944" s="4"/>
      <c r="BP944" s="4"/>
      <c r="BQ944" s="4"/>
      <c r="BR944" s="4"/>
      <c r="BS944" s="4"/>
      <c r="BT944" s="4"/>
    </row>
    <row r="945" spans="1:72" s="72" customFormat="1" ht="15.75" hidden="1" customHeight="1">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s="5"/>
      <c r="AJ945" s="5"/>
      <c r="AK945" s="5"/>
      <c r="AL945" s="5"/>
      <c r="AM945" s="5"/>
      <c r="AN945" s="5"/>
      <c r="AO945" s="5"/>
      <c r="AP945" s="5"/>
      <c r="AQ945" s="5"/>
      <c r="AR945" s="5"/>
      <c r="AS945" s="5"/>
      <c r="AT945" s="5"/>
      <c r="AU945" s="5"/>
      <c r="AV945" s="5"/>
      <c r="AW945" s="5"/>
      <c r="AX945" s="5"/>
      <c r="AY945" s="5"/>
      <c r="AZ945" s="5"/>
      <c r="BA945" s="5"/>
      <c r="BB945" s="5"/>
      <c r="BC945" s="5"/>
      <c r="BD945" s="5"/>
      <c r="BE945" s="5"/>
      <c r="BF945" s="4"/>
      <c r="BG945" s="4"/>
      <c r="BH945" s="4"/>
      <c r="BI945" s="4"/>
      <c r="BJ945" s="4"/>
      <c r="BK945" s="4"/>
      <c r="BL945" s="4"/>
      <c r="BM945" s="4"/>
      <c r="BN945" s="4"/>
      <c r="BO945" s="4"/>
      <c r="BP945" s="4"/>
      <c r="BQ945" s="4"/>
      <c r="BR945" s="4"/>
      <c r="BS945" s="4"/>
      <c r="BT945" s="4"/>
    </row>
    <row r="946" spans="1:72" s="72" customFormat="1" ht="15.75" hidden="1" customHeight="1">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s="5"/>
      <c r="AJ946" s="5"/>
      <c r="AK946" s="5"/>
      <c r="AL946" s="5"/>
      <c r="AM946" s="5"/>
      <c r="AN946" s="5"/>
      <c r="AO946" s="5"/>
      <c r="AP946" s="5"/>
      <c r="AQ946" s="5"/>
      <c r="AR946" s="5"/>
      <c r="AS946" s="5"/>
      <c r="AT946" s="5"/>
      <c r="AU946" s="5"/>
      <c r="AV946" s="5"/>
      <c r="AW946" s="5"/>
      <c r="AX946" s="5"/>
      <c r="AY946" s="5"/>
      <c r="AZ946" s="5"/>
      <c r="BA946" s="5"/>
      <c r="BB946" s="5"/>
      <c r="BC946" s="5"/>
      <c r="BD946" s="5"/>
      <c r="BE946" s="5"/>
      <c r="BF946" s="4"/>
      <c r="BG946" s="4"/>
      <c r="BH946" s="4"/>
      <c r="BI946" s="4"/>
      <c r="BJ946" s="4"/>
      <c r="BK946" s="4"/>
      <c r="BL946" s="4"/>
      <c r="BM946" s="4"/>
      <c r="BN946" s="4"/>
      <c r="BO946" s="4"/>
      <c r="BP946" s="4"/>
      <c r="BQ946" s="4"/>
      <c r="BR946" s="4"/>
      <c r="BS946" s="4"/>
      <c r="BT946" s="4"/>
    </row>
    <row r="947" spans="1:72" s="72" customFormat="1" ht="15.75" hidden="1" customHeight="1">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s="5"/>
      <c r="AJ947" s="5"/>
      <c r="AK947" s="5"/>
      <c r="AL947" s="5"/>
      <c r="AM947" s="5"/>
      <c r="AN947" s="5"/>
      <c r="AO947" s="5"/>
      <c r="AP947" s="5"/>
      <c r="AQ947" s="5"/>
      <c r="AR947" s="5"/>
      <c r="AS947" s="5"/>
      <c r="AT947" s="5"/>
      <c r="AU947" s="5"/>
      <c r="AV947" s="5"/>
      <c r="AW947" s="5"/>
      <c r="AX947" s="5"/>
      <c r="AY947" s="5"/>
      <c r="AZ947" s="5"/>
      <c r="BA947" s="5"/>
      <c r="BB947" s="5"/>
      <c r="BC947" s="5"/>
      <c r="BD947" s="5"/>
      <c r="BE947" s="5"/>
      <c r="BF947" s="4"/>
      <c r="BG947" s="4"/>
      <c r="BH947" s="4"/>
      <c r="BI947" s="4"/>
      <c r="BJ947" s="4"/>
      <c r="BK947" s="4"/>
      <c r="BL947" s="4"/>
      <c r="BM947" s="4"/>
      <c r="BN947" s="4"/>
      <c r="BO947" s="4"/>
      <c r="BP947" s="4"/>
      <c r="BQ947" s="4"/>
      <c r="BR947" s="4"/>
      <c r="BS947" s="4"/>
      <c r="BT947" s="4"/>
    </row>
    <row r="948" spans="1:72" s="72" customFormat="1" ht="15.75" hidden="1" customHeight="1">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s="5"/>
      <c r="AJ948" s="5"/>
      <c r="AK948" s="5"/>
      <c r="AL948" s="5"/>
      <c r="AM948" s="5"/>
      <c r="AN948" s="5"/>
      <c r="AO948" s="5"/>
      <c r="AP948" s="5"/>
      <c r="AQ948" s="5"/>
      <c r="AR948" s="5"/>
      <c r="AS948" s="5"/>
      <c r="AT948" s="5"/>
      <c r="AU948" s="5"/>
      <c r="AV948" s="5"/>
      <c r="AW948" s="5"/>
      <c r="AX948" s="5"/>
      <c r="AY948" s="5"/>
      <c r="AZ948" s="5"/>
      <c r="BA948" s="5"/>
      <c r="BB948" s="5"/>
      <c r="BC948" s="5"/>
      <c r="BD948" s="5"/>
      <c r="BE948" s="5"/>
      <c r="BF948" s="4"/>
      <c r="BG948" s="4"/>
      <c r="BH948" s="4"/>
      <c r="BI948" s="4"/>
      <c r="BJ948" s="4"/>
      <c r="BK948" s="4"/>
      <c r="BL948" s="4"/>
      <c r="BM948" s="4"/>
      <c r="BN948" s="4"/>
      <c r="BO948" s="4"/>
      <c r="BP948" s="4"/>
      <c r="BQ948" s="4"/>
      <c r="BR948" s="4"/>
      <c r="BS948" s="4"/>
      <c r="BT948" s="4"/>
    </row>
    <row r="949" spans="1:72" s="72" customFormat="1" ht="15.75" hidden="1" customHeight="1">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s="5"/>
      <c r="AJ949" s="5"/>
      <c r="AK949" s="5"/>
      <c r="AL949" s="5"/>
      <c r="AM949" s="5"/>
      <c r="AN949" s="5"/>
      <c r="AO949" s="5"/>
      <c r="AP949" s="5"/>
      <c r="AQ949" s="5"/>
      <c r="AR949" s="5"/>
      <c r="AS949" s="5"/>
      <c r="AT949" s="5"/>
      <c r="AU949" s="5"/>
      <c r="AV949" s="5"/>
      <c r="AW949" s="5"/>
      <c r="AX949" s="5"/>
      <c r="AY949" s="5"/>
      <c r="AZ949" s="5"/>
      <c r="BA949" s="5"/>
      <c r="BB949" s="5"/>
      <c r="BC949" s="5"/>
      <c r="BD949" s="5"/>
      <c r="BE949" s="5"/>
      <c r="BF949" s="4"/>
      <c r="BG949" s="4"/>
      <c r="BH949" s="4"/>
      <c r="BI949" s="4"/>
      <c r="BJ949" s="4"/>
      <c r="BK949" s="4"/>
      <c r="BL949" s="4"/>
      <c r="BM949" s="4"/>
      <c r="BN949" s="4"/>
      <c r="BO949" s="4"/>
      <c r="BP949" s="4"/>
      <c r="BQ949" s="4"/>
      <c r="BR949" s="4"/>
      <c r="BS949" s="4"/>
      <c r="BT949" s="4"/>
    </row>
    <row r="950" spans="1:72" s="72" customFormat="1" ht="15.75" hidden="1" customHeight="1">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s="5"/>
      <c r="AJ950" s="5"/>
      <c r="AK950" s="5"/>
      <c r="AL950" s="5"/>
      <c r="AM950" s="5"/>
      <c r="AN950" s="5"/>
      <c r="AO950" s="5"/>
      <c r="AP950" s="5"/>
      <c r="AQ950" s="5"/>
      <c r="AR950" s="5"/>
      <c r="AS950" s="5"/>
      <c r="AT950" s="5"/>
      <c r="AU950" s="5"/>
      <c r="AV950" s="5"/>
      <c r="AW950" s="5"/>
      <c r="AX950" s="5"/>
      <c r="AY950" s="5"/>
      <c r="AZ950" s="5"/>
      <c r="BA950" s="5"/>
      <c r="BB950" s="5"/>
      <c r="BC950" s="5"/>
      <c r="BD950" s="5"/>
      <c r="BE950" s="5"/>
      <c r="BF950" s="4"/>
      <c r="BG950" s="4"/>
      <c r="BH950" s="4"/>
      <c r="BI950" s="4"/>
      <c r="BJ950" s="4"/>
      <c r="BK950" s="4"/>
      <c r="BL950" s="4"/>
      <c r="BM950" s="4"/>
      <c r="BN950" s="4"/>
      <c r="BO950" s="4"/>
      <c r="BP950" s="4"/>
      <c r="BQ950" s="4"/>
      <c r="BR950" s="4"/>
      <c r="BS950" s="4"/>
      <c r="BT950" s="4"/>
    </row>
    <row r="951" spans="1:72" s="72" customFormat="1" ht="15.75" hidden="1" customHeight="1">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s="5"/>
      <c r="AJ951" s="5"/>
      <c r="AK951" s="5"/>
      <c r="AL951" s="5"/>
      <c r="AM951" s="5"/>
      <c r="AN951" s="5"/>
      <c r="AO951" s="5"/>
      <c r="AP951" s="5"/>
      <c r="AQ951" s="5"/>
      <c r="AR951" s="5"/>
      <c r="AS951" s="5"/>
      <c r="AT951" s="5"/>
      <c r="AU951" s="5"/>
      <c r="AV951" s="5"/>
      <c r="AW951" s="5"/>
      <c r="AX951" s="5"/>
      <c r="AY951" s="5"/>
      <c r="AZ951" s="5"/>
      <c r="BA951" s="5"/>
      <c r="BB951" s="5"/>
      <c r="BC951" s="5"/>
      <c r="BD951" s="5"/>
      <c r="BE951" s="5"/>
      <c r="BF951" s="4"/>
      <c r="BG951" s="4"/>
      <c r="BH951" s="4"/>
      <c r="BI951" s="4"/>
      <c r="BJ951" s="4"/>
      <c r="BK951" s="4"/>
      <c r="BL951" s="4"/>
      <c r="BM951" s="4"/>
      <c r="BN951" s="4"/>
      <c r="BO951" s="4"/>
      <c r="BP951" s="4"/>
      <c r="BQ951" s="4"/>
      <c r="BR951" s="4"/>
      <c r="BS951" s="4"/>
      <c r="BT951" s="4"/>
    </row>
    <row r="952" spans="1:72" s="72" customFormat="1" ht="16.5" hidden="1" customHeight="1">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s="5"/>
      <c r="AJ952" s="5"/>
      <c r="AK952" s="5"/>
      <c r="AL952" s="5"/>
      <c r="AM952" s="5"/>
      <c r="AN952" s="5"/>
      <c r="AO952" s="5"/>
      <c r="AP952" s="5"/>
      <c r="AQ952" s="5"/>
      <c r="AR952" s="5"/>
      <c r="AS952" s="5"/>
      <c r="AT952" s="5"/>
      <c r="AU952" s="5"/>
      <c r="AV952" s="5"/>
      <c r="AW952" s="5"/>
      <c r="AX952" s="5"/>
      <c r="AY952" s="5"/>
      <c r="AZ952" s="5"/>
      <c r="BA952" s="5"/>
      <c r="BB952" s="5"/>
      <c r="BC952" s="5"/>
      <c r="BD952" s="5"/>
      <c r="BE952" s="5"/>
      <c r="BF952" s="4"/>
      <c r="BG952" s="4"/>
      <c r="BH952" s="4"/>
      <c r="BI952" s="4"/>
      <c r="BJ952" s="4"/>
      <c r="BK952" s="4"/>
      <c r="BL952" s="4"/>
      <c r="BM952" s="4"/>
      <c r="BN952" s="4"/>
      <c r="BO952" s="4"/>
      <c r="BP952" s="4"/>
      <c r="BQ952" s="4"/>
      <c r="BR952" s="4"/>
      <c r="BS952" s="4"/>
      <c r="BT952" s="4"/>
    </row>
    <row r="953" spans="1:72" s="72" customFormat="1" ht="15.75" hidden="1" customHeight="1">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s="5"/>
      <c r="AJ953" s="5"/>
      <c r="AK953" s="5"/>
      <c r="AL953" s="5"/>
      <c r="AM953" s="5"/>
      <c r="AN953" s="5"/>
      <c r="AO953" s="5"/>
      <c r="AP953" s="5"/>
      <c r="AQ953" s="5"/>
      <c r="AR953" s="5"/>
      <c r="AS953" s="5"/>
      <c r="AT953" s="5"/>
      <c r="AU953" s="5"/>
      <c r="AV953" s="5"/>
      <c r="AW953" s="5"/>
      <c r="AX953" s="5"/>
      <c r="AY953" s="5"/>
      <c r="AZ953" s="5"/>
      <c r="BA953" s="5"/>
      <c r="BB953" s="5"/>
      <c r="BC953" s="5"/>
      <c r="BD953" s="5"/>
      <c r="BE953" s="5"/>
      <c r="BF953" s="4"/>
      <c r="BG953" s="4"/>
      <c r="BH953" s="4"/>
      <c r="BI953" s="4"/>
      <c r="BJ953" s="4"/>
      <c r="BK953" s="4"/>
      <c r="BL953" s="4"/>
      <c r="BM953" s="4"/>
      <c r="BN953" s="4"/>
      <c r="BO953" s="4"/>
      <c r="BP953" s="4"/>
      <c r="BQ953" s="4"/>
      <c r="BR953" s="4"/>
      <c r="BS953" s="4"/>
      <c r="BT953" s="4"/>
    </row>
    <row r="954" spans="1:72" s="72" customFormat="1" ht="15.75" hidden="1" customHeight="1">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s="5"/>
      <c r="AJ954" s="5"/>
      <c r="AK954" s="5"/>
      <c r="AL954" s="5"/>
      <c r="AM954" s="5"/>
      <c r="AN954" s="5"/>
      <c r="AO954" s="5"/>
      <c r="AP954" s="5"/>
      <c r="AQ954" s="5"/>
      <c r="AR954" s="5"/>
      <c r="AS954" s="5"/>
      <c r="AT954" s="5"/>
      <c r="AU954" s="5"/>
      <c r="AV954" s="5"/>
      <c r="AW954" s="5"/>
      <c r="AX954" s="5"/>
      <c r="AY954" s="5"/>
      <c r="AZ954" s="5"/>
      <c r="BA954" s="5"/>
      <c r="BB954" s="5"/>
      <c r="BC954" s="5"/>
      <c r="BD954" s="5"/>
      <c r="BE954" s="5"/>
      <c r="BF954" s="4"/>
      <c r="BG954" s="4"/>
      <c r="BH954" s="4"/>
      <c r="BI954" s="4"/>
      <c r="BJ954" s="4"/>
      <c r="BK954" s="4"/>
      <c r="BL954" s="4"/>
      <c r="BM954" s="4"/>
      <c r="BN954" s="4"/>
      <c r="BO954" s="4"/>
      <c r="BP954" s="4"/>
      <c r="BQ954" s="4"/>
      <c r="BR954" s="4"/>
      <c r="BS954" s="4"/>
      <c r="BT954" s="4"/>
    </row>
    <row r="955" spans="1:72" s="72" customFormat="1" ht="15.75" hidden="1" customHeight="1">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s="5"/>
      <c r="AJ955" s="5"/>
      <c r="AK955" s="5"/>
      <c r="AL955" s="5"/>
      <c r="AM955" s="5"/>
      <c r="AN955" s="5"/>
      <c r="AO955" s="5"/>
      <c r="AP955" s="5"/>
      <c r="AQ955" s="5"/>
      <c r="AR955" s="5"/>
      <c r="AS955" s="5"/>
      <c r="AT955" s="5"/>
      <c r="AU955" s="5"/>
      <c r="AV955" s="5"/>
      <c r="AW955" s="5"/>
      <c r="AX955" s="5"/>
      <c r="AY955" s="5"/>
      <c r="AZ955" s="5"/>
      <c r="BA955" s="5"/>
      <c r="BB955" s="5"/>
      <c r="BC955" s="5"/>
      <c r="BD955" s="5"/>
      <c r="BE955" s="5"/>
      <c r="BF955" s="4"/>
      <c r="BG955" s="4"/>
      <c r="BH955" s="4"/>
      <c r="BI955" s="4"/>
      <c r="BJ955" s="4"/>
      <c r="BK955" s="4"/>
      <c r="BL955" s="4"/>
      <c r="BM955" s="4"/>
      <c r="BN955" s="4"/>
      <c r="BO955" s="4"/>
      <c r="BP955" s="4"/>
      <c r="BQ955" s="4"/>
      <c r="BR955" s="4"/>
      <c r="BS955" s="4"/>
      <c r="BT955" s="4"/>
    </row>
    <row r="956" spans="1:72" s="72" customFormat="1" ht="15.75" hidden="1" customHeight="1">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s="5"/>
      <c r="AJ956" s="5"/>
      <c r="AK956" s="5"/>
      <c r="AL956" s="5"/>
      <c r="AM956" s="5"/>
      <c r="AN956" s="5"/>
      <c r="AO956" s="5"/>
      <c r="AP956" s="5"/>
      <c r="AQ956" s="5"/>
      <c r="AR956" s="5"/>
      <c r="AS956" s="5"/>
      <c r="AT956" s="5"/>
      <c r="AU956" s="5"/>
      <c r="AV956" s="5"/>
      <c r="AW956" s="5"/>
      <c r="AX956" s="5"/>
      <c r="AY956" s="5"/>
      <c r="AZ956" s="5"/>
      <c r="BA956" s="5"/>
      <c r="BB956" s="5"/>
      <c r="BC956" s="5"/>
      <c r="BD956" s="5"/>
      <c r="BE956" s="5"/>
      <c r="BF956" s="4"/>
      <c r="BG956" s="4"/>
      <c r="BH956" s="4"/>
      <c r="BI956" s="4"/>
      <c r="BJ956" s="4"/>
      <c r="BK956" s="4"/>
      <c r="BL956" s="4"/>
      <c r="BM956" s="4"/>
      <c r="BN956" s="4"/>
      <c r="BO956" s="4"/>
      <c r="BP956" s="4"/>
      <c r="BQ956" s="4"/>
      <c r="BR956" s="4"/>
      <c r="BS956" s="4"/>
      <c r="BT956" s="4"/>
    </row>
    <row r="957" spans="1:72" s="72" customFormat="1" ht="15.75" hidden="1" customHeight="1">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s="5"/>
      <c r="AJ957" s="5"/>
      <c r="AK957" s="5"/>
      <c r="AL957" s="5"/>
      <c r="AM957" s="5"/>
      <c r="AN957" s="5"/>
      <c r="AO957" s="5"/>
      <c r="AP957" s="5"/>
      <c r="AQ957" s="5"/>
      <c r="AR957" s="5"/>
      <c r="AS957" s="5"/>
      <c r="AT957" s="5"/>
      <c r="AU957" s="5"/>
      <c r="AV957" s="5"/>
      <c r="AW957" s="5"/>
      <c r="AX957" s="5"/>
      <c r="AY957" s="5"/>
      <c r="AZ957" s="5"/>
      <c r="BA957" s="5"/>
      <c r="BB957" s="5"/>
      <c r="BC957" s="5"/>
      <c r="BD957" s="5"/>
      <c r="BE957" s="5"/>
      <c r="BF957" s="4"/>
      <c r="BG957" s="4"/>
      <c r="BH957" s="4"/>
      <c r="BI957" s="4"/>
      <c r="BJ957" s="4"/>
      <c r="BK957" s="4"/>
      <c r="BL957" s="4"/>
      <c r="BM957" s="4"/>
      <c r="BN957" s="4"/>
      <c r="BO957" s="4"/>
      <c r="BP957" s="4"/>
      <c r="BQ957" s="4"/>
      <c r="BR957" s="4"/>
      <c r="BS957" s="4"/>
      <c r="BT957" s="4"/>
    </row>
    <row r="958" spans="1:72" s="72" customFormat="1" ht="15.75" hidden="1" customHeight="1">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s="5"/>
      <c r="AJ958" s="5"/>
      <c r="AK958" s="5"/>
      <c r="AL958" s="5"/>
      <c r="AM958" s="5"/>
      <c r="AN958" s="5"/>
      <c r="AO958" s="5"/>
      <c r="AP958" s="5"/>
      <c r="AQ958" s="5"/>
      <c r="AR958" s="5"/>
      <c r="AS958" s="5"/>
      <c r="AT958" s="5"/>
      <c r="AU958" s="5"/>
      <c r="AV958" s="5"/>
      <c r="AW958" s="5"/>
      <c r="AX958" s="5"/>
      <c r="AY958" s="5"/>
      <c r="AZ958" s="5"/>
      <c r="BA958" s="5"/>
      <c r="BB958" s="5"/>
      <c r="BC958" s="5"/>
      <c r="BD958" s="5"/>
      <c r="BE958" s="5"/>
      <c r="BF958" s="4"/>
      <c r="BG958" s="4"/>
      <c r="BH958" s="4"/>
      <c r="BI958" s="4"/>
      <c r="BJ958" s="4"/>
      <c r="BK958" s="4"/>
      <c r="BL958" s="4"/>
      <c r="BM958" s="4"/>
      <c r="BN958" s="4"/>
      <c r="BO958" s="4"/>
      <c r="BP958" s="4"/>
      <c r="BQ958" s="4"/>
      <c r="BR958" s="4"/>
      <c r="BS958" s="4"/>
      <c r="BT958" s="4"/>
    </row>
    <row r="959" spans="1:72" s="72" customFormat="1" ht="15.75" hidden="1" customHeight="1">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s="5"/>
      <c r="AJ959" s="5"/>
      <c r="AK959" s="5"/>
      <c r="AL959" s="5"/>
      <c r="AM959" s="5"/>
      <c r="AN959" s="5"/>
      <c r="AO959" s="5"/>
      <c r="AP959" s="5"/>
      <c r="AQ959" s="5"/>
      <c r="AR959" s="5"/>
      <c r="AS959" s="5"/>
      <c r="AT959" s="5"/>
      <c r="AU959" s="5"/>
      <c r="AV959" s="5"/>
      <c r="AW959" s="5"/>
      <c r="AX959" s="5"/>
      <c r="AY959" s="5"/>
      <c r="AZ959" s="5"/>
      <c r="BA959" s="5"/>
      <c r="BB959" s="5"/>
      <c r="BC959" s="5"/>
      <c r="BD959" s="5"/>
      <c r="BE959" s="5"/>
      <c r="BF959" s="4"/>
      <c r="BG959" s="4"/>
      <c r="BH959" s="4"/>
      <c r="BI959" s="4"/>
      <c r="BJ959" s="4"/>
      <c r="BK959" s="4"/>
      <c r="BL959" s="4"/>
      <c r="BM959" s="4"/>
      <c r="BN959" s="4"/>
      <c r="BO959" s="4"/>
      <c r="BP959" s="4"/>
      <c r="BQ959" s="4"/>
      <c r="BR959" s="4"/>
      <c r="BS959" s="4"/>
      <c r="BT959" s="4"/>
    </row>
    <row r="960" spans="1:72" s="72" customFormat="1" ht="15.75" hidden="1" customHeight="1">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s="5"/>
      <c r="AJ960" s="5"/>
      <c r="AK960" s="5"/>
      <c r="AL960" s="5"/>
      <c r="AM960" s="5"/>
      <c r="AN960" s="5"/>
      <c r="AO960" s="5"/>
      <c r="AP960" s="5"/>
      <c r="AQ960" s="5"/>
      <c r="AR960" s="5"/>
      <c r="AS960" s="5"/>
      <c r="AT960" s="5"/>
      <c r="AU960" s="5"/>
      <c r="AV960" s="5"/>
      <c r="AW960" s="5"/>
      <c r="AX960" s="5"/>
      <c r="AY960" s="5"/>
      <c r="AZ960" s="5"/>
      <c r="BA960" s="5"/>
      <c r="BB960" s="5"/>
      <c r="BC960" s="5"/>
      <c r="BD960" s="5"/>
      <c r="BE960" s="5"/>
      <c r="BF960" s="4"/>
      <c r="BG960" s="4"/>
      <c r="BH960" s="4"/>
      <c r="BI960" s="4"/>
      <c r="BJ960" s="4"/>
      <c r="BK960" s="4"/>
      <c r="BL960" s="4"/>
      <c r="BM960" s="4"/>
      <c r="BN960" s="4"/>
      <c r="BO960" s="4"/>
      <c r="BP960" s="4"/>
      <c r="BQ960" s="4"/>
      <c r="BR960" s="4"/>
      <c r="BS960" s="4"/>
      <c r="BT960" s="4"/>
    </row>
    <row r="961" spans="1:72" s="72" customFormat="1" ht="15.75" hidden="1" customHeight="1">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s="5"/>
      <c r="AJ961" s="5"/>
      <c r="AK961" s="5"/>
      <c r="AL961" s="5"/>
      <c r="AM961" s="5"/>
      <c r="AN961" s="5"/>
      <c r="AO961" s="5"/>
      <c r="AP961" s="5"/>
      <c r="AQ961" s="5"/>
      <c r="AR961" s="5"/>
      <c r="AS961" s="5"/>
      <c r="AT961" s="5"/>
      <c r="AU961" s="5"/>
      <c r="AV961" s="5"/>
      <c r="AW961" s="5"/>
      <c r="AX961" s="5"/>
      <c r="AY961" s="5"/>
      <c r="AZ961" s="5"/>
      <c r="BA961" s="5"/>
      <c r="BB961" s="5"/>
      <c r="BC961" s="5"/>
      <c r="BD961" s="5"/>
      <c r="BE961" s="5"/>
      <c r="BF961" s="4"/>
      <c r="BG961" s="4"/>
      <c r="BH961" s="4"/>
      <c r="BI961" s="4"/>
      <c r="BJ961" s="4"/>
      <c r="BK961" s="4"/>
      <c r="BL961" s="4"/>
      <c r="BM961" s="4"/>
      <c r="BN961" s="4"/>
      <c r="BO961" s="4"/>
      <c r="BP961" s="4"/>
      <c r="BQ961" s="4"/>
      <c r="BR961" s="4"/>
      <c r="BS961" s="4"/>
      <c r="BT961" s="4"/>
    </row>
    <row r="962" spans="1:72" s="72" customFormat="1" ht="15.75" hidden="1" customHeight="1">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s="5"/>
      <c r="AJ962" s="5"/>
      <c r="AK962" s="5"/>
      <c r="AL962" s="5"/>
      <c r="AM962" s="5"/>
      <c r="AN962" s="5"/>
      <c r="AO962" s="5"/>
      <c r="AP962" s="5"/>
      <c r="AQ962" s="5"/>
      <c r="AR962" s="5"/>
      <c r="AS962" s="5"/>
      <c r="AT962" s="5"/>
      <c r="AU962" s="5"/>
      <c r="AV962" s="5"/>
      <c r="AW962" s="5"/>
      <c r="AX962" s="5"/>
      <c r="AY962" s="5"/>
      <c r="AZ962" s="5"/>
      <c r="BA962" s="5"/>
      <c r="BB962" s="5"/>
      <c r="BC962" s="5"/>
      <c r="BD962" s="5"/>
      <c r="BE962" s="5"/>
      <c r="BF962" s="4"/>
      <c r="BG962" s="4"/>
      <c r="BH962" s="4"/>
      <c r="BI962" s="4"/>
      <c r="BJ962" s="4"/>
      <c r="BK962" s="4"/>
      <c r="BL962" s="4"/>
      <c r="BM962" s="4"/>
      <c r="BN962" s="4"/>
      <c r="BO962" s="4"/>
      <c r="BP962" s="4"/>
      <c r="BQ962" s="4"/>
      <c r="BR962" s="4"/>
      <c r="BS962" s="4"/>
      <c r="BT962" s="4"/>
    </row>
    <row r="963" spans="1:72" s="72" customFormat="1" ht="15.75" hidden="1" customHeight="1">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s="5"/>
      <c r="AJ963" s="5"/>
      <c r="AK963" s="5"/>
      <c r="AL963" s="5"/>
      <c r="AM963" s="5"/>
      <c r="AN963" s="5"/>
      <c r="AO963" s="5"/>
      <c r="AP963" s="5"/>
      <c r="AQ963" s="5"/>
      <c r="AR963" s="5"/>
      <c r="AS963" s="5"/>
      <c r="AT963" s="5"/>
      <c r="AU963" s="5"/>
      <c r="AV963" s="5"/>
      <c r="AW963" s="5"/>
      <c r="AX963" s="5"/>
      <c r="AY963" s="5"/>
      <c r="AZ963" s="5"/>
      <c r="BA963" s="5"/>
      <c r="BB963" s="5"/>
      <c r="BC963" s="5"/>
      <c r="BD963" s="5"/>
      <c r="BE963" s="5"/>
      <c r="BF963" s="4"/>
      <c r="BG963" s="4"/>
      <c r="BH963" s="4"/>
      <c r="BI963" s="4"/>
      <c r="BJ963" s="4"/>
      <c r="BK963" s="4"/>
      <c r="BL963" s="4"/>
      <c r="BM963" s="4"/>
      <c r="BN963" s="4"/>
      <c r="BO963" s="4"/>
      <c r="BP963" s="4"/>
      <c r="BQ963" s="4"/>
      <c r="BR963" s="4"/>
      <c r="BS963" s="4"/>
      <c r="BT963" s="4"/>
    </row>
    <row r="964" spans="1:72" s="72" customFormat="1" ht="16.5" hidden="1" customHeight="1">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s="5"/>
      <c r="AJ964" s="5"/>
      <c r="AK964" s="5"/>
      <c r="AL964" s="5"/>
      <c r="AM964" s="5"/>
      <c r="AN964" s="5"/>
      <c r="AO964" s="5"/>
      <c r="AP964" s="5"/>
      <c r="AQ964" s="5"/>
      <c r="AR964" s="5"/>
      <c r="AS964" s="5"/>
      <c r="AT964" s="5"/>
      <c r="AU964" s="5"/>
      <c r="AV964" s="5"/>
      <c r="AW964" s="5"/>
      <c r="AX964" s="5"/>
      <c r="AY964" s="5"/>
      <c r="AZ964" s="5"/>
      <c r="BA964" s="5"/>
      <c r="BB964" s="5"/>
      <c r="BC964" s="5"/>
      <c r="BD964" s="5"/>
      <c r="BE964" s="5"/>
      <c r="BF964" s="4"/>
      <c r="BG964" s="4"/>
      <c r="BH964" s="4"/>
      <c r="BI964" s="4"/>
      <c r="BJ964" s="4"/>
      <c r="BK964" s="4"/>
      <c r="BL964" s="4"/>
      <c r="BM964" s="4"/>
      <c r="BN964" s="4"/>
      <c r="BO964" s="4"/>
      <c r="BP964" s="4"/>
      <c r="BQ964" s="4"/>
      <c r="BR964" s="4"/>
      <c r="BS964" s="4"/>
      <c r="BT964" s="4"/>
    </row>
    <row r="965" spans="1:72" s="72" customFormat="1" ht="15.75" hidden="1" customHeight="1">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s="5"/>
      <c r="AJ965" s="5"/>
      <c r="AK965" s="5"/>
      <c r="AL965" s="5"/>
      <c r="AM965" s="5"/>
      <c r="AN965" s="5"/>
      <c r="AO965" s="5"/>
      <c r="AP965" s="5"/>
      <c r="AQ965" s="5"/>
      <c r="AR965" s="5"/>
      <c r="AS965" s="5"/>
      <c r="AT965" s="5"/>
      <c r="AU965" s="5"/>
      <c r="AV965" s="5"/>
      <c r="AW965" s="5"/>
      <c r="AX965" s="5"/>
      <c r="AY965" s="5"/>
      <c r="AZ965" s="5"/>
      <c r="BA965" s="5"/>
      <c r="BB965" s="5"/>
      <c r="BC965" s="5"/>
      <c r="BD965" s="5"/>
      <c r="BE965" s="5"/>
      <c r="BF965" s="4"/>
      <c r="BG965" s="4"/>
      <c r="BH965" s="4"/>
      <c r="BI965" s="4"/>
      <c r="BJ965" s="4"/>
      <c r="BK965" s="4"/>
      <c r="BL965" s="4"/>
      <c r="BM965" s="4"/>
      <c r="BN965" s="4"/>
      <c r="BO965" s="4"/>
      <c r="BP965" s="4"/>
      <c r="BQ965" s="4"/>
      <c r="BR965" s="4"/>
      <c r="BS965" s="4"/>
      <c r="BT965" s="4"/>
    </row>
    <row r="966" spans="1:72" s="72" customFormat="1" ht="15.75" hidden="1" customHeight="1">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s="5"/>
      <c r="AJ966" s="5"/>
      <c r="AK966" s="5"/>
      <c r="AL966" s="5"/>
      <c r="AM966" s="5"/>
      <c r="AN966" s="5"/>
      <c r="AO966" s="5"/>
      <c r="AP966" s="5"/>
      <c r="AQ966" s="5"/>
      <c r="AR966" s="5"/>
      <c r="AS966" s="5"/>
      <c r="AT966" s="5"/>
      <c r="AU966" s="5"/>
      <c r="AV966" s="5"/>
      <c r="AW966" s="5"/>
      <c r="AX966" s="5"/>
      <c r="AY966" s="5"/>
      <c r="AZ966" s="5"/>
      <c r="BA966" s="5"/>
      <c r="BB966" s="5"/>
      <c r="BC966" s="5"/>
      <c r="BD966" s="5"/>
      <c r="BE966" s="5"/>
      <c r="BF966" s="4"/>
      <c r="BG966" s="4"/>
      <c r="BH966" s="4"/>
      <c r="BI966" s="4"/>
      <c r="BJ966" s="4"/>
      <c r="BK966" s="4"/>
      <c r="BL966" s="4"/>
      <c r="BM966" s="4"/>
      <c r="BN966" s="4"/>
      <c r="BO966" s="4"/>
      <c r="BP966" s="4"/>
      <c r="BQ966" s="4"/>
      <c r="BR966" s="4"/>
      <c r="BS966" s="4"/>
      <c r="BT966" s="4"/>
    </row>
    <row r="967" spans="1:72" s="72" customFormat="1" ht="15.75" hidden="1" customHeight="1">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s="5"/>
      <c r="AJ967" s="5"/>
      <c r="AK967" s="5"/>
      <c r="AL967" s="5"/>
      <c r="AM967" s="5"/>
      <c r="AN967" s="5"/>
      <c r="AO967" s="5"/>
      <c r="AP967" s="5"/>
      <c r="AQ967" s="5"/>
      <c r="AR967" s="5"/>
      <c r="AS967" s="5"/>
      <c r="AT967" s="5"/>
      <c r="AU967" s="5"/>
      <c r="AV967" s="5"/>
      <c r="AW967" s="5"/>
      <c r="AX967" s="5"/>
      <c r="AY967" s="5"/>
      <c r="AZ967" s="5"/>
      <c r="BA967" s="5"/>
      <c r="BB967" s="5"/>
      <c r="BC967" s="5"/>
      <c r="BD967" s="5"/>
      <c r="BE967" s="5"/>
      <c r="BF967" s="4"/>
      <c r="BG967" s="4"/>
      <c r="BH967" s="4"/>
      <c r="BI967" s="4"/>
      <c r="BJ967" s="4"/>
      <c r="BK967" s="4"/>
      <c r="BL967" s="4"/>
      <c r="BM967" s="4"/>
      <c r="BN967" s="4"/>
      <c r="BO967" s="4"/>
      <c r="BP967" s="4"/>
      <c r="BQ967" s="4"/>
      <c r="BR967" s="4"/>
      <c r="BS967" s="4"/>
      <c r="BT967" s="4"/>
    </row>
    <row r="968" spans="1:72" s="72" customFormat="1" ht="15.75" hidden="1" customHeight="1">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s="5"/>
      <c r="AJ968" s="5"/>
      <c r="AK968" s="5"/>
      <c r="AL968" s="5"/>
      <c r="AM968" s="5"/>
      <c r="AN968" s="5"/>
      <c r="AO968" s="5"/>
      <c r="AP968" s="5"/>
      <c r="AQ968" s="5"/>
      <c r="AR968" s="5"/>
      <c r="AS968" s="5"/>
      <c r="AT968" s="5"/>
      <c r="AU968" s="5"/>
      <c r="AV968" s="5"/>
      <c r="AW968" s="5"/>
      <c r="AX968" s="5"/>
      <c r="AY968" s="5"/>
      <c r="AZ968" s="5"/>
      <c r="BA968" s="5"/>
      <c r="BB968" s="5"/>
      <c r="BC968" s="5"/>
      <c r="BD968" s="5"/>
      <c r="BE968" s="5"/>
      <c r="BF968" s="4"/>
      <c r="BG968" s="4"/>
      <c r="BH968" s="4"/>
      <c r="BI968" s="4"/>
      <c r="BJ968" s="4"/>
      <c r="BK968" s="4"/>
      <c r="BL968" s="4"/>
      <c r="BM968" s="4"/>
      <c r="BN968" s="4"/>
      <c r="BO968" s="4"/>
      <c r="BP968" s="4"/>
      <c r="BQ968" s="4"/>
      <c r="BR968" s="4"/>
      <c r="BS968" s="4"/>
      <c r="BT968" s="4"/>
    </row>
    <row r="969" spans="1:72" s="72" customFormat="1" ht="15.75" hidden="1" customHeight="1">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s="5"/>
      <c r="AJ969" s="5"/>
      <c r="AK969" s="5"/>
      <c r="AL969" s="5"/>
      <c r="AM969" s="5"/>
      <c r="AN969" s="5"/>
      <c r="AO969" s="5"/>
      <c r="AP969" s="5"/>
      <c r="AQ969" s="5"/>
      <c r="AR969" s="5"/>
      <c r="AS969" s="5"/>
      <c r="AT969" s="5"/>
      <c r="AU969" s="5"/>
      <c r="AV969" s="5"/>
      <c r="AW969" s="5"/>
      <c r="AX969" s="5"/>
      <c r="AY969" s="5"/>
      <c r="AZ969" s="5"/>
      <c r="BA969" s="5"/>
      <c r="BB969" s="5"/>
      <c r="BC969" s="5"/>
      <c r="BD969" s="5"/>
      <c r="BE969" s="5"/>
      <c r="BF969" s="4"/>
      <c r="BG969" s="4"/>
      <c r="BH969" s="4"/>
      <c r="BI969" s="4"/>
      <c r="BJ969" s="4"/>
      <c r="BK969" s="4"/>
      <c r="BL969" s="4"/>
      <c r="BM969" s="4"/>
      <c r="BN969" s="4"/>
      <c r="BO969" s="4"/>
      <c r="BP969" s="4"/>
      <c r="BQ969" s="4"/>
      <c r="BR969" s="4"/>
      <c r="BS969" s="4"/>
      <c r="BT969" s="4"/>
    </row>
    <row r="970" spans="1:72" s="72" customFormat="1" ht="15.75" hidden="1" customHeight="1">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s="5"/>
      <c r="AJ970" s="5"/>
      <c r="AK970" s="5"/>
      <c r="AL970" s="5"/>
      <c r="AM970" s="5"/>
      <c r="AN970" s="5"/>
      <c r="AO970" s="5"/>
      <c r="AP970" s="5"/>
      <c r="AQ970" s="5"/>
      <c r="AR970" s="5"/>
      <c r="AS970" s="5"/>
      <c r="AT970" s="5"/>
      <c r="AU970" s="5"/>
      <c r="AV970" s="5"/>
      <c r="AW970" s="5"/>
      <c r="AX970" s="5"/>
      <c r="AY970" s="5"/>
      <c r="AZ970" s="5"/>
      <c r="BA970" s="5"/>
      <c r="BB970" s="5"/>
      <c r="BC970" s="5"/>
      <c r="BD970" s="5"/>
      <c r="BE970" s="5"/>
      <c r="BF970" s="4"/>
      <c r="BG970" s="4"/>
      <c r="BH970" s="4"/>
      <c r="BI970" s="4"/>
      <c r="BJ970" s="4"/>
      <c r="BK970" s="4"/>
      <c r="BL970" s="4"/>
      <c r="BM970" s="4"/>
      <c r="BN970" s="4"/>
      <c r="BO970" s="4"/>
      <c r="BP970" s="4"/>
      <c r="BQ970" s="4"/>
      <c r="BR970" s="4"/>
      <c r="BS970" s="4"/>
      <c r="BT970" s="4"/>
    </row>
    <row r="971" spans="1:72" s="72" customFormat="1" ht="15.75" hidden="1" customHeight="1">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s="5"/>
      <c r="AJ971" s="5"/>
      <c r="AK971" s="5"/>
      <c r="AL971" s="5"/>
      <c r="AM971" s="5"/>
      <c r="AN971" s="5"/>
      <c r="AO971" s="5"/>
      <c r="AP971" s="5"/>
      <c r="AQ971" s="5"/>
      <c r="AR971" s="5"/>
      <c r="AS971" s="5"/>
      <c r="AT971" s="5"/>
      <c r="AU971" s="5"/>
      <c r="AV971" s="5"/>
      <c r="AW971" s="5"/>
      <c r="AX971" s="5"/>
      <c r="AY971" s="5"/>
      <c r="AZ971" s="5"/>
      <c r="BA971" s="5"/>
      <c r="BB971" s="5"/>
      <c r="BC971" s="5"/>
      <c r="BD971" s="5"/>
      <c r="BE971" s="5"/>
      <c r="BF971" s="4"/>
      <c r="BG971" s="4"/>
      <c r="BH971" s="4"/>
      <c r="BI971" s="4"/>
      <c r="BJ971" s="4"/>
      <c r="BK971" s="4"/>
      <c r="BL971" s="4"/>
      <c r="BM971" s="4"/>
      <c r="BN971" s="4"/>
      <c r="BO971" s="4"/>
      <c r="BP971" s="4"/>
      <c r="BQ971" s="4"/>
      <c r="BR971" s="4"/>
      <c r="BS971" s="4"/>
      <c r="BT971" s="4"/>
    </row>
    <row r="972" spans="1:72" s="72" customFormat="1" ht="15.75" hidden="1" customHeight="1">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s="5"/>
      <c r="AJ972" s="5"/>
      <c r="AK972" s="5"/>
      <c r="AL972" s="5"/>
      <c r="AM972" s="5"/>
      <c r="AN972" s="5"/>
      <c r="AO972" s="5"/>
      <c r="AP972" s="5"/>
      <c r="AQ972" s="5"/>
      <c r="AR972" s="5"/>
      <c r="AS972" s="5"/>
      <c r="AT972" s="5"/>
      <c r="AU972" s="5"/>
      <c r="AV972" s="5"/>
      <c r="AW972" s="5"/>
      <c r="AX972" s="5"/>
      <c r="AY972" s="5"/>
      <c r="AZ972" s="5"/>
      <c r="BA972" s="5"/>
      <c r="BB972" s="5"/>
      <c r="BC972" s="5"/>
      <c r="BD972" s="5"/>
      <c r="BE972" s="5"/>
      <c r="BF972" s="4"/>
      <c r="BG972" s="4"/>
      <c r="BH972" s="4"/>
      <c r="BI972" s="4"/>
      <c r="BJ972" s="4"/>
      <c r="BK972" s="4"/>
      <c r="BL972" s="4"/>
      <c r="BM972" s="4"/>
      <c r="BN972" s="4"/>
      <c r="BO972" s="4"/>
      <c r="BP972" s="4"/>
      <c r="BQ972" s="4"/>
      <c r="BR972" s="4"/>
      <c r="BS972" s="4"/>
      <c r="BT972" s="4"/>
    </row>
    <row r="973" spans="1:72" s="72" customFormat="1" ht="15.75" hidden="1" customHeight="1">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s="5"/>
      <c r="AJ973" s="5"/>
      <c r="AK973" s="5"/>
      <c r="AL973" s="5"/>
      <c r="AM973" s="5"/>
      <c r="AN973" s="5"/>
      <c r="AO973" s="5"/>
      <c r="AP973" s="5"/>
      <c r="AQ973" s="5"/>
      <c r="AR973" s="5"/>
      <c r="AS973" s="5"/>
      <c r="AT973" s="5"/>
      <c r="AU973" s="5"/>
      <c r="AV973" s="5"/>
      <c r="AW973" s="5"/>
      <c r="AX973" s="5"/>
      <c r="AY973" s="5"/>
      <c r="AZ973" s="5"/>
      <c r="BA973" s="5"/>
      <c r="BB973" s="5"/>
      <c r="BC973" s="5"/>
      <c r="BD973" s="5"/>
      <c r="BE973" s="5"/>
      <c r="BF973" s="4"/>
      <c r="BG973" s="4"/>
      <c r="BH973" s="4"/>
      <c r="BI973" s="4"/>
      <c r="BJ973" s="4"/>
      <c r="BK973" s="4"/>
      <c r="BL973" s="4"/>
      <c r="BM973" s="4"/>
      <c r="BN973" s="4"/>
      <c r="BO973" s="4"/>
      <c r="BP973" s="4"/>
      <c r="BQ973" s="4"/>
      <c r="BR973" s="4"/>
      <c r="BS973" s="4"/>
      <c r="BT973" s="4"/>
    </row>
    <row r="974" spans="1:72" s="72" customFormat="1" ht="15.75" hidden="1" customHeight="1">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s="5"/>
      <c r="AJ974" s="5"/>
      <c r="AK974" s="5"/>
      <c r="AL974" s="5"/>
      <c r="AM974" s="5"/>
      <c r="AN974" s="5"/>
      <c r="AO974" s="5"/>
      <c r="AP974" s="5"/>
      <c r="AQ974" s="5"/>
      <c r="AR974" s="5"/>
      <c r="AS974" s="5"/>
      <c r="AT974" s="5"/>
      <c r="AU974" s="5"/>
      <c r="AV974" s="5"/>
      <c r="AW974" s="5"/>
      <c r="AX974" s="5"/>
      <c r="AY974" s="5"/>
      <c r="AZ974" s="5"/>
      <c r="BA974" s="5"/>
      <c r="BB974" s="5"/>
      <c r="BC974" s="5"/>
      <c r="BD974" s="5"/>
      <c r="BE974" s="5"/>
      <c r="BF974" s="4"/>
      <c r="BG974" s="4"/>
      <c r="BH974" s="4"/>
      <c r="BI974" s="4"/>
      <c r="BJ974" s="4"/>
      <c r="BK974" s="4"/>
      <c r="BL974" s="4"/>
      <c r="BM974" s="4"/>
      <c r="BN974" s="4"/>
      <c r="BO974" s="4"/>
      <c r="BP974" s="4"/>
      <c r="BQ974" s="4"/>
      <c r="BR974" s="4"/>
      <c r="BS974" s="4"/>
      <c r="BT974" s="4"/>
    </row>
    <row r="975" spans="1:72" s="72" customFormat="1" ht="15.75" hidden="1" customHeight="1">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s="5"/>
      <c r="AJ975" s="5"/>
      <c r="AK975" s="5"/>
      <c r="AL975" s="5"/>
      <c r="AM975" s="5"/>
      <c r="AN975" s="5"/>
      <c r="AO975" s="5"/>
      <c r="AP975" s="5"/>
      <c r="AQ975" s="5"/>
      <c r="AR975" s="5"/>
      <c r="AS975" s="5"/>
      <c r="AT975" s="5"/>
      <c r="AU975" s="5"/>
      <c r="AV975" s="5"/>
      <c r="AW975" s="5"/>
      <c r="AX975" s="5"/>
      <c r="AY975" s="5"/>
      <c r="AZ975" s="5"/>
      <c r="BA975" s="5"/>
      <c r="BB975" s="5"/>
      <c r="BC975" s="5"/>
      <c r="BD975" s="5"/>
      <c r="BE975" s="5"/>
      <c r="BF975" s="4"/>
      <c r="BG975" s="4"/>
      <c r="BH975" s="4"/>
      <c r="BI975" s="4"/>
      <c r="BJ975" s="4"/>
      <c r="BK975" s="4"/>
      <c r="BL975" s="4"/>
      <c r="BM975" s="4"/>
      <c r="BN975" s="4"/>
      <c r="BO975" s="4"/>
      <c r="BP975" s="4"/>
      <c r="BQ975" s="4"/>
      <c r="BR975" s="4"/>
      <c r="BS975" s="4"/>
      <c r="BT975" s="4"/>
    </row>
    <row r="976" spans="1:72" s="72" customFormat="1" ht="16.5" hidden="1" customHeight="1">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s="5"/>
      <c r="AJ976" s="5"/>
      <c r="AK976" s="5"/>
      <c r="AL976" s="5"/>
      <c r="AM976" s="5"/>
      <c r="AN976" s="5"/>
      <c r="AO976" s="5"/>
      <c r="AP976" s="5"/>
      <c r="AQ976" s="5"/>
      <c r="AR976" s="5"/>
      <c r="AS976" s="5"/>
      <c r="AT976" s="5"/>
      <c r="AU976" s="5"/>
      <c r="AV976" s="5"/>
      <c r="AW976" s="5"/>
      <c r="AX976" s="5"/>
      <c r="AY976" s="5"/>
      <c r="AZ976" s="5"/>
      <c r="BA976" s="5"/>
      <c r="BB976" s="5"/>
      <c r="BC976" s="5"/>
      <c r="BD976" s="5"/>
      <c r="BE976" s="5"/>
      <c r="BF976" s="4"/>
      <c r="BG976" s="4"/>
      <c r="BH976" s="4"/>
      <c r="BI976" s="4"/>
      <c r="BJ976" s="4"/>
      <c r="BK976" s="4"/>
      <c r="BL976" s="4"/>
      <c r="BM976" s="4"/>
      <c r="BN976" s="4"/>
      <c r="BO976" s="4"/>
      <c r="BP976" s="4"/>
      <c r="BQ976" s="4"/>
      <c r="BR976" s="4"/>
      <c r="BS976" s="4"/>
      <c r="BT976" s="4"/>
    </row>
    <row r="977" spans="1:72" s="72" customFormat="1" ht="15.75" hidden="1" customHeight="1">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s="5"/>
      <c r="AJ977" s="5"/>
      <c r="AK977" s="5"/>
      <c r="AL977" s="5"/>
      <c r="AM977" s="5"/>
      <c r="AN977" s="5"/>
      <c r="AO977" s="5"/>
      <c r="AP977" s="5"/>
      <c r="AQ977" s="5"/>
      <c r="AR977" s="5"/>
      <c r="AS977" s="5"/>
      <c r="AT977" s="5"/>
      <c r="AU977" s="5"/>
      <c r="AV977" s="5"/>
      <c r="AW977" s="5"/>
      <c r="AX977" s="5"/>
      <c r="AY977" s="5"/>
      <c r="AZ977" s="5"/>
      <c r="BA977" s="5"/>
      <c r="BB977" s="5"/>
      <c r="BC977" s="5"/>
      <c r="BD977" s="5"/>
      <c r="BE977" s="5"/>
      <c r="BF977" s="4"/>
      <c r="BG977" s="4"/>
      <c r="BH977" s="4"/>
      <c r="BI977" s="4"/>
      <c r="BJ977" s="4"/>
      <c r="BK977" s="4"/>
      <c r="BL977" s="4"/>
      <c r="BM977" s="4"/>
      <c r="BN977" s="4"/>
      <c r="BO977" s="4"/>
      <c r="BP977" s="4"/>
      <c r="BQ977" s="4"/>
      <c r="BR977" s="4"/>
      <c r="BS977" s="4"/>
      <c r="BT977" s="4"/>
    </row>
    <row r="978" spans="1:72" s="72" customFormat="1" ht="15.75" hidden="1" customHeight="1">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s="5"/>
      <c r="AJ978" s="5"/>
      <c r="AK978" s="5"/>
      <c r="AL978" s="5"/>
      <c r="AM978" s="5"/>
      <c r="AN978" s="5"/>
      <c r="AO978" s="5"/>
      <c r="AP978" s="5"/>
      <c r="AQ978" s="5"/>
      <c r="AR978" s="5"/>
      <c r="AS978" s="5"/>
      <c r="AT978" s="5"/>
      <c r="AU978" s="5"/>
      <c r="AV978" s="5"/>
      <c r="AW978" s="5"/>
      <c r="AX978" s="5"/>
      <c r="AY978" s="5"/>
      <c r="AZ978" s="5"/>
      <c r="BA978" s="5"/>
      <c r="BB978" s="5"/>
      <c r="BC978" s="5"/>
      <c r="BD978" s="5"/>
      <c r="BE978" s="5"/>
      <c r="BF978" s="4"/>
      <c r="BG978" s="4"/>
      <c r="BH978" s="4"/>
      <c r="BI978" s="4"/>
      <c r="BJ978" s="4"/>
      <c r="BK978" s="4"/>
      <c r="BL978" s="4"/>
      <c r="BM978" s="4"/>
      <c r="BN978" s="4"/>
      <c r="BO978" s="4"/>
      <c r="BP978" s="4"/>
      <c r="BQ978" s="4"/>
      <c r="BR978" s="4"/>
      <c r="BS978" s="4"/>
      <c r="BT978" s="4"/>
    </row>
    <row r="979" spans="1:72" s="72" customFormat="1" ht="15.75" hidden="1" customHeight="1">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s="5"/>
      <c r="AJ979" s="5"/>
      <c r="AK979" s="5"/>
      <c r="AL979" s="5"/>
      <c r="AM979" s="5"/>
      <c r="AN979" s="5"/>
      <c r="AO979" s="5"/>
      <c r="AP979" s="5"/>
      <c r="AQ979" s="5"/>
      <c r="AR979" s="5"/>
      <c r="AS979" s="5"/>
      <c r="AT979" s="5"/>
      <c r="AU979" s="5"/>
      <c r="AV979" s="5"/>
      <c r="AW979" s="5"/>
      <c r="AX979" s="5"/>
      <c r="AY979" s="5"/>
      <c r="AZ979" s="5"/>
      <c r="BA979" s="5"/>
      <c r="BB979" s="5"/>
      <c r="BC979" s="5"/>
      <c r="BD979" s="5"/>
      <c r="BE979" s="5"/>
      <c r="BF979" s="4"/>
      <c r="BG979" s="4"/>
      <c r="BH979" s="4"/>
      <c r="BI979" s="4"/>
      <c r="BJ979" s="4"/>
      <c r="BK979" s="4"/>
      <c r="BL979" s="4"/>
      <c r="BM979" s="4"/>
      <c r="BN979" s="4"/>
      <c r="BO979" s="4"/>
      <c r="BP979" s="4"/>
      <c r="BQ979" s="4"/>
      <c r="BR979" s="4"/>
      <c r="BS979" s="4"/>
      <c r="BT979" s="4"/>
    </row>
    <row r="980" spans="1:72" s="72" customFormat="1" ht="15.75" hidden="1" customHeight="1">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s="5"/>
      <c r="AJ980" s="5"/>
      <c r="AK980" s="5"/>
      <c r="AL980" s="5"/>
      <c r="AM980" s="5"/>
      <c r="AN980" s="5"/>
      <c r="AO980" s="5"/>
      <c r="AP980" s="5"/>
      <c r="AQ980" s="5"/>
      <c r="AR980" s="5"/>
      <c r="AS980" s="5"/>
      <c r="AT980" s="5"/>
      <c r="AU980" s="5"/>
      <c r="AV980" s="5"/>
      <c r="AW980" s="5"/>
      <c r="AX980" s="5"/>
      <c r="AY980" s="5"/>
      <c r="AZ980" s="5"/>
      <c r="BA980" s="5"/>
      <c r="BB980" s="5"/>
      <c r="BC980" s="5"/>
      <c r="BD980" s="5"/>
      <c r="BE980" s="5"/>
      <c r="BF980" s="4"/>
      <c r="BG980" s="4"/>
      <c r="BH980" s="4"/>
      <c r="BI980" s="4"/>
      <c r="BJ980" s="4"/>
      <c r="BK980" s="4"/>
      <c r="BL980" s="4"/>
      <c r="BM980" s="4"/>
      <c r="BN980" s="4"/>
      <c r="BO980" s="4"/>
      <c r="BP980" s="4"/>
      <c r="BQ980" s="4"/>
      <c r="BR980" s="4"/>
      <c r="BS980" s="4"/>
      <c r="BT980" s="4"/>
    </row>
    <row r="981" spans="1:72" s="72" customFormat="1" ht="15.75" hidden="1" customHeight="1">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s="5"/>
      <c r="AJ981" s="5"/>
      <c r="AK981" s="5"/>
      <c r="AL981" s="5"/>
      <c r="AM981" s="5"/>
      <c r="AN981" s="5"/>
      <c r="AO981" s="5"/>
      <c r="AP981" s="5"/>
      <c r="AQ981" s="5"/>
      <c r="AR981" s="5"/>
      <c r="AS981" s="5"/>
      <c r="AT981" s="5"/>
      <c r="AU981" s="5"/>
      <c r="AV981" s="5"/>
      <c r="AW981" s="5"/>
      <c r="AX981" s="5"/>
      <c r="AY981" s="5"/>
      <c r="AZ981" s="5"/>
      <c r="BA981" s="5"/>
      <c r="BB981" s="5"/>
      <c r="BC981" s="5"/>
      <c r="BD981" s="5"/>
      <c r="BE981" s="5"/>
      <c r="BF981" s="4"/>
      <c r="BG981" s="4"/>
      <c r="BH981" s="4"/>
      <c r="BI981" s="4"/>
      <c r="BJ981" s="4"/>
      <c r="BK981" s="4"/>
      <c r="BL981" s="4"/>
      <c r="BM981" s="4"/>
      <c r="BN981" s="4"/>
      <c r="BO981" s="4"/>
      <c r="BP981" s="4"/>
      <c r="BQ981" s="4"/>
      <c r="BR981" s="4"/>
      <c r="BS981" s="4"/>
      <c r="BT981" s="4"/>
    </row>
    <row r="982" spans="1:72" s="72" customFormat="1" ht="15.75" hidden="1" customHeight="1">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s="5"/>
      <c r="AJ982" s="5"/>
      <c r="AK982" s="5"/>
      <c r="AL982" s="5"/>
      <c r="AM982" s="5"/>
      <c r="AN982" s="5"/>
      <c r="AO982" s="5"/>
      <c r="AP982" s="5"/>
      <c r="AQ982" s="5"/>
      <c r="AR982" s="5"/>
      <c r="AS982" s="5"/>
      <c r="AT982" s="5"/>
      <c r="AU982" s="5"/>
      <c r="AV982" s="5"/>
      <c r="AW982" s="5"/>
      <c r="AX982" s="5"/>
      <c r="AY982" s="5"/>
      <c r="AZ982" s="5"/>
      <c r="BA982" s="5"/>
      <c r="BB982" s="5"/>
      <c r="BC982" s="5"/>
      <c r="BD982" s="5"/>
      <c r="BE982" s="5"/>
      <c r="BF982" s="4"/>
      <c r="BG982" s="4"/>
      <c r="BH982" s="4"/>
      <c r="BI982" s="4"/>
      <c r="BJ982" s="4"/>
      <c r="BK982" s="4"/>
      <c r="BL982" s="4"/>
      <c r="BM982" s="4"/>
      <c r="BN982" s="4"/>
      <c r="BO982" s="4"/>
      <c r="BP982" s="4"/>
      <c r="BQ982" s="4"/>
      <c r="BR982" s="4"/>
      <c r="BS982" s="4"/>
      <c r="BT982" s="4"/>
    </row>
    <row r="983" spans="1:72" s="72" customFormat="1" ht="15.75" hidden="1" customHeight="1">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s="5"/>
      <c r="AJ983" s="5"/>
      <c r="AK983" s="5"/>
      <c r="AL983" s="5"/>
      <c r="AM983" s="5"/>
      <c r="AN983" s="5"/>
      <c r="AO983" s="5"/>
      <c r="AP983" s="5"/>
      <c r="AQ983" s="5"/>
      <c r="AR983" s="5"/>
      <c r="AS983" s="5"/>
      <c r="AT983" s="5"/>
      <c r="AU983" s="5"/>
      <c r="AV983" s="5"/>
      <c r="AW983" s="5"/>
      <c r="AX983" s="5"/>
      <c r="AY983" s="5"/>
      <c r="AZ983" s="5"/>
      <c r="BA983" s="5"/>
      <c r="BB983" s="5"/>
      <c r="BC983" s="5"/>
      <c r="BD983" s="5"/>
      <c r="BE983" s="5"/>
      <c r="BF983" s="4"/>
      <c r="BG983" s="4"/>
      <c r="BH983" s="4"/>
      <c r="BI983" s="4"/>
      <c r="BJ983" s="4"/>
      <c r="BK983" s="4"/>
      <c r="BL983" s="4"/>
      <c r="BM983" s="4"/>
      <c r="BN983" s="4"/>
      <c r="BO983" s="4"/>
      <c r="BP983" s="4"/>
      <c r="BQ983" s="4"/>
      <c r="BR983" s="4"/>
      <c r="BS983" s="4"/>
      <c r="BT983" s="4"/>
    </row>
    <row r="984" spans="1:72" s="72" customFormat="1" ht="15.75" hidden="1" customHeight="1">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s="5"/>
      <c r="AJ984" s="5"/>
      <c r="AK984" s="5"/>
      <c r="AL984" s="5"/>
      <c r="AM984" s="5"/>
      <c r="AN984" s="5"/>
      <c r="AO984" s="5"/>
      <c r="AP984" s="5"/>
      <c r="AQ984" s="5"/>
      <c r="AR984" s="5"/>
      <c r="AS984" s="5"/>
      <c r="AT984" s="5"/>
      <c r="AU984" s="5"/>
      <c r="AV984" s="5"/>
      <c r="AW984" s="5"/>
      <c r="AX984" s="5"/>
      <c r="AY984" s="5"/>
      <c r="AZ984" s="5"/>
      <c r="BA984" s="5"/>
      <c r="BB984" s="5"/>
      <c r="BC984" s="5"/>
      <c r="BD984" s="5"/>
      <c r="BE984" s="5"/>
      <c r="BF984" s="4"/>
      <c r="BG984" s="4"/>
      <c r="BH984" s="4"/>
      <c r="BI984" s="4"/>
      <c r="BJ984" s="4"/>
      <c r="BK984" s="4"/>
      <c r="BL984" s="4"/>
      <c r="BM984" s="4"/>
      <c r="BN984" s="4"/>
      <c r="BO984" s="4"/>
      <c r="BP984" s="4"/>
      <c r="BQ984" s="4"/>
      <c r="BR984" s="4"/>
      <c r="BS984" s="4"/>
      <c r="BT984" s="4"/>
    </row>
    <row r="985" spans="1:72" s="72" customFormat="1" ht="15.75" hidden="1" customHeight="1">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s="5"/>
      <c r="AJ985" s="5"/>
      <c r="AK985" s="5"/>
      <c r="AL985" s="5"/>
      <c r="AM985" s="5"/>
      <c r="AN985" s="5"/>
      <c r="AO985" s="5"/>
      <c r="AP985" s="5"/>
      <c r="AQ985" s="5"/>
      <c r="AR985" s="5"/>
      <c r="AS985" s="5"/>
      <c r="AT985" s="5"/>
      <c r="AU985" s="5"/>
      <c r="AV985" s="5"/>
      <c r="AW985" s="5"/>
      <c r="AX985" s="5"/>
      <c r="AY985" s="5"/>
      <c r="AZ985" s="5"/>
      <c r="BA985" s="5"/>
      <c r="BB985" s="5"/>
      <c r="BC985" s="5"/>
      <c r="BD985" s="5"/>
      <c r="BE985" s="5"/>
      <c r="BF985" s="4"/>
      <c r="BG985" s="4"/>
      <c r="BH985" s="4"/>
      <c r="BI985" s="4"/>
      <c r="BJ985" s="4"/>
      <c r="BK985" s="4"/>
      <c r="BL985" s="4"/>
      <c r="BM985" s="4"/>
      <c r="BN985" s="4"/>
      <c r="BO985" s="4"/>
      <c r="BP985" s="4"/>
      <c r="BQ985" s="4"/>
      <c r="BR985" s="4"/>
      <c r="BS985" s="4"/>
      <c r="BT985" s="4"/>
    </row>
    <row r="986" spans="1:72" s="72" customFormat="1" ht="15.75" hidden="1" customHeight="1">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s="5"/>
      <c r="AJ986" s="5"/>
      <c r="AK986" s="5"/>
      <c r="AL986" s="5"/>
      <c r="AM986" s="5"/>
      <c r="AN986" s="5"/>
      <c r="AO986" s="5"/>
      <c r="AP986" s="5"/>
      <c r="AQ986" s="5"/>
      <c r="AR986" s="5"/>
      <c r="AS986" s="5"/>
      <c r="AT986" s="5"/>
      <c r="AU986" s="5"/>
      <c r="AV986" s="5"/>
      <c r="AW986" s="5"/>
      <c r="AX986" s="5"/>
      <c r="AY986" s="5"/>
      <c r="AZ986" s="5"/>
      <c r="BA986" s="5"/>
      <c r="BB986" s="5"/>
      <c r="BC986" s="5"/>
      <c r="BD986" s="5"/>
      <c r="BE986" s="5"/>
      <c r="BF986" s="4"/>
      <c r="BG986" s="4"/>
      <c r="BH986" s="4"/>
      <c r="BI986" s="4"/>
      <c r="BJ986" s="4"/>
      <c r="BK986" s="4"/>
      <c r="BL986" s="4"/>
      <c r="BM986" s="4"/>
      <c r="BN986" s="4"/>
      <c r="BO986" s="4"/>
      <c r="BP986" s="4"/>
      <c r="BQ986" s="4"/>
      <c r="BR986" s="4"/>
      <c r="BS986" s="4"/>
      <c r="BT986" s="4"/>
    </row>
    <row r="987" spans="1:72" s="72" customFormat="1" ht="15.75" hidden="1" customHeight="1">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s="5"/>
      <c r="AJ987" s="5"/>
      <c r="AK987" s="5"/>
      <c r="AL987" s="5"/>
      <c r="AM987" s="5"/>
      <c r="AN987" s="5"/>
      <c r="AO987" s="5"/>
      <c r="AP987" s="5"/>
      <c r="AQ987" s="5"/>
      <c r="AR987" s="5"/>
      <c r="AS987" s="5"/>
      <c r="AT987" s="5"/>
      <c r="AU987" s="5"/>
      <c r="AV987" s="5"/>
      <c r="AW987" s="5"/>
      <c r="AX987" s="5"/>
      <c r="AY987" s="5"/>
      <c r="AZ987" s="5"/>
      <c r="BA987" s="5"/>
      <c r="BB987" s="5"/>
      <c r="BC987" s="5"/>
      <c r="BD987" s="5"/>
      <c r="BE987" s="5"/>
      <c r="BF987" s="4"/>
      <c r="BG987" s="4"/>
      <c r="BH987" s="4"/>
      <c r="BI987" s="4"/>
      <c r="BJ987" s="4"/>
      <c r="BK987" s="4"/>
      <c r="BL987" s="4"/>
      <c r="BM987" s="4"/>
      <c r="BN987" s="4"/>
      <c r="BO987" s="4"/>
      <c r="BP987" s="4"/>
      <c r="BQ987" s="4"/>
      <c r="BR987" s="4"/>
      <c r="BS987" s="4"/>
      <c r="BT987" s="4"/>
    </row>
    <row r="988" spans="1:72" s="72" customFormat="1" ht="16.5" hidden="1" customHeight="1">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s="5"/>
      <c r="AJ988" s="5"/>
      <c r="AK988" s="5"/>
      <c r="AL988" s="5"/>
      <c r="AM988" s="5"/>
      <c r="AN988" s="5"/>
      <c r="AO988" s="5"/>
      <c r="AP988" s="5"/>
      <c r="AQ988" s="5"/>
      <c r="AR988" s="5"/>
      <c r="AS988" s="5"/>
      <c r="AT988" s="5"/>
      <c r="AU988" s="5"/>
      <c r="AV988" s="5"/>
      <c r="AW988" s="5"/>
      <c r="AX988" s="5"/>
      <c r="AY988" s="5"/>
      <c r="AZ988" s="5"/>
      <c r="BA988" s="5"/>
      <c r="BB988" s="5"/>
      <c r="BC988" s="5"/>
      <c r="BD988" s="5"/>
      <c r="BE988" s="5"/>
      <c r="BF988" s="4"/>
      <c r="BG988" s="4"/>
      <c r="BH988" s="4"/>
      <c r="BI988" s="4"/>
      <c r="BJ988" s="4"/>
      <c r="BK988" s="4"/>
      <c r="BL988" s="4"/>
      <c r="BM988" s="4"/>
      <c r="BN988" s="4"/>
      <c r="BO988" s="4"/>
      <c r="BP988" s="4"/>
      <c r="BQ988" s="4"/>
      <c r="BR988" s="4"/>
      <c r="BS988" s="4"/>
      <c r="BT988" s="4"/>
    </row>
    <row r="989" spans="1:72" s="72" customFormat="1" ht="16.5" hidden="1" customHeight="1">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s="5"/>
      <c r="AJ989" s="5"/>
      <c r="AK989" s="5"/>
      <c r="AL989" s="5"/>
      <c r="AM989" s="5"/>
      <c r="AN989" s="5"/>
      <c r="AO989" s="5"/>
      <c r="AP989" s="5"/>
      <c r="AQ989" s="5"/>
      <c r="AR989" s="5"/>
      <c r="AS989" s="5"/>
      <c r="AT989" s="5"/>
      <c r="AU989" s="5"/>
      <c r="AV989" s="5"/>
      <c r="AW989" s="5"/>
      <c r="AX989" s="5"/>
      <c r="AY989" s="5"/>
      <c r="AZ989" s="5"/>
      <c r="BA989" s="5"/>
      <c r="BB989" s="5"/>
      <c r="BC989" s="5"/>
      <c r="BD989" s="5"/>
      <c r="BE989" s="5"/>
      <c r="BF989" s="4"/>
      <c r="BG989" s="4"/>
      <c r="BH989" s="4"/>
      <c r="BI989" s="4"/>
      <c r="BJ989" s="4"/>
      <c r="BK989" s="4"/>
      <c r="BL989" s="4"/>
      <c r="BM989" s="4"/>
      <c r="BN989" s="4"/>
      <c r="BO989" s="4"/>
      <c r="BP989" s="4"/>
      <c r="BQ989" s="4"/>
      <c r="BR989" s="4"/>
      <c r="BS989" s="4"/>
      <c r="BT989" s="4"/>
    </row>
    <row r="990" spans="1:72" s="72" customFormat="1" ht="15.75" hidden="1">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s="5"/>
      <c r="AJ990" s="5"/>
      <c r="AK990" s="5"/>
      <c r="AL990" s="5"/>
      <c r="AM990" s="5"/>
      <c r="AN990" s="5"/>
      <c r="AO990" s="5"/>
      <c r="AP990" s="5"/>
      <c r="AQ990" s="5"/>
      <c r="AR990" s="5"/>
      <c r="AS990" s="5"/>
      <c r="AT990" s="5"/>
      <c r="AU990" s="5"/>
      <c r="AV990" s="5"/>
      <c r="AW990" s="5"/>
      <c r="AX990" s="5"/>
      <c r="AY990" s="5"/>
      <c r="AZ990" s="5"/>
      <c r="BA990" s="5"/>
      <c r="BB990" s="5"/>
      <c r="BC990" s="5"/>
      <c r="BD990" s="5"/>
      <c r="BE990" s="5"/>
      <c r="BF990" s="4"/>
      <c r="BG990" s="4"/>
      <c r="BH990" s="4"/>
      <c r="BI990" s="4"/>
      <c r="BJ990" s="4"/>
      <c r="BK990" s="4"/>
      <c r="BL990" s="4"/>
      <c r="BM990" s="4"/>
      <c r="BN990" s="4"/>
      <c r="BO990" s="4"/>
      <c r="BP990" s="4"/>
      <c r="BQ990" s="4"/>
      <c r="BR990" s="4"/>
      <c r="BS990" s="4"/>
      <c r="BT990" s="4"/>
    </row>
    <row r="991" spans="1:72" s="72" customFormat="1" ht="15.75" hidden="1">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s="5"/>
      <c r="AJ991" s="5"/>
      <c r="AK991" s="5"/>
      <c r="AL991" s="5"/>
      <c r="AM991" s="5"/>
      <c r="AN991" s="5"/>
      <c r="AO991" s="5"/>
      <c r="AP991" s="5"/>
      <c r="AQ991" s="5"/>
      <c r="AR991" s="5"/>
      <c r="AS991" s="5"/>
      <c r="AT991" s="5"/>
      <c r="AU991" s="5"/>
      <c r="AV991" s="5"/>
      <c r="AW991" s="5"/>
      <c r="AX991" s="5"/>
      <c r="AY991" s="5"/>
      <c r="AZ991" s="5"/>
      <c r="BA991" s="5"/>
      <c r="BB991" s="5"/>
      <c r="BC991" s="5"/>
      <c r="BD991" s="5"/>
      <c r="BE991" s="5"/>
      <c r="BF991" s="4"/>
      <c r="BG991" s="4"/>
      <c r="BH991" s="4"/>
      <c r="BI991" s="4"/>
      <c r="BJ991" s="4"/>
      <c r="BK991" s="4"/>
      <c r="BL991" s="4"/>
      <c r="BM991" s="4"/>
      <c r="BN991" s="4"/>
      <c r="BO991" s="4"/>
      <c r="BP991" s="4"/>
      <c r="BQ991" s="4"/>
      <c r="BR991" s="4"/>
      <c r="BS991" s="4"/>
      <c r="BT991" s="4"/>
    </row>
    <row r="992" spans="1:72" s="72" customFormat="1" ht="15.75" hidden="1">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s="5"/>
      <c r="AJ992" s="5"/>
      <c r="AK992" s="5"/>
      <c r="AL992" s="5"/>
      <c r="AM992" s="5"/>
      <c r="AN992" s="5"/>
      <c r="AO992" s="5"/>
      <c r="AP992" s="5"/>
      <c r="AQ992" s="5"/>
      <c r="AR992" s="5"/>
      <c r="AS992" s="5"/>
      <c r="AT992" s="5"/>
      <c r="AU992" s="5"/>
      <c r="AV992" s="5"/>
      <c r="AW992" s="5"/>
      <c r="AX992" s="5"/>
      <c r="AY992" s="5"/>
      <c r="AZ992" s="5"/>
      <c r="BA992" s="5"/>
      <c r="BB992" s="5"/>
      <c r="BC992" s="5"/>
      <c r="BD992" s="5"/>
      <c r="BE992" s="5"/>
      <c r="BF992" s="4"/>
      <c r="BG992" s="4"/>
      <c r="BH992" s="4"/>
      <c r="BI992" s="4"/>
      <c r="BJ992" s="4"/>
      <c r="BK992" s="4"/>
      <c r="BL992" s="4"/>
      <c r="BM992" s="4"/>
      <c r="BN992" s="4"/>
      <c r="BO992" s="4"/>
      <c r="BP992" s="4"/>
      <c r="BQ992" s="4"/>
      <c r="BR992" s="4"/>
      <c r="BS992" s="4"/>
      <c r="BT992" s="4"/>
    </row>
    <row r="993" spans="1:72" s="72" customFormat="1" ht="15.75" hidden="1">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s="5"/>
      <c r="AJ993" s="5"/>
      <c r="AK993" s="5"/>
      <c r="AL993" s="5"/>
      <c r="AM993" s="5"/>
      <c r="AN993" s="5"/>
      <c r="AO993" s="5"/>
      <c r="AP993" s="5"/>
      <c r="AQ993" s="5"/>
      <c r="AR993" s="5"/>
      <c r="AS993" s="5"/>
      <c r="AT993" s="5"/>
      <c r="AU993" s="5"/>
      <c r="AV993" s="5"/>
      <c r="AW993" s="5"/>
      <c r="AX993" s="5"/>
      <c r="AY993" s="5"/>
      <c r="AZ993" s="5"/>
      <c r="BA993" s="5"/>
      <c r="BB993" s="5"/>
      <c r="BC993" s="5"/>
      <c r="BD993" s="5"/>
      <c r="BE993" s="5"/>
      <c r="BF993" s="4"/>
      <c r="BG993" s="4"/>
      <c r="BH993" s="4"/>
      <c r="BI993" s="4"/>
      <c r="BJ993" s="4"/>
      <c r="BK993" s="4"/>
      <c r="BL993" s="4"/>
      <c r="BM993" s="4"/>
      <c r="BN993" s="4"/>
      <c r="BO993" s="4"/>
      <c r="BP993" s="4"/>
      <c r="BQ993" s="4"/>
      <c r="BR993" s="4"/>
      <c r="BS993" s="4"/>
      <c r="BT993" s="4"/>
    </row>
    <row r="994" spans="1:72" s="72" customFormat="1" ht="15.75" hidden="1" customHeight="1">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s="5"/>
      <c r="AJ994" s="5"/>
      <c r="AK994" s="5"/>
      <c r="AL994" s="5"/>
      <c r="AM994" s="5"/>
      <c r="AN994" s="5"/>
      <c r="AO994" s="5"/>
      <c r="AP994" s="5"/>
      <c r="AQ994" s="5"/>
      <c r="AR994" s="5"/>
      <c r="AS994" s="5"/>
      <c r="AT994" s="5"/>
      <c r="AU994" s="5"/>
      <c r="AV994" s="5"/>
      <c r="AW994" s="5"/>
      <c r="AX994" s="5"/>
      <c r="AY994" s="5"/>
      <c r="AZ994" s="5"/>
      <c r="BA994" s="5"/>
      <c r="BB994" s="5"/>
      <c r="BC994" s="5"/>
      <c r="BD994" s="5"/>
      <c r="BE994" s="5"/>
      <c r="BF994" s="4"/>
      <c r="BG994" s="4"/>
      <c r="BH994" s="4"/>
      <c r="BI994" s="4"/>
      <c r="BJ994" s="4"/>
      <c r="BK994" s="4"/>
      <c r="BL994" s="4"/>
      <c r="BM994" s="4"/>
      <c r="BN994" s="4"/>
      <c r="BO994" s="4"/>
      <c r="BP994" s="4"/>
      <c r="BQ994" s="4"/>
      <c r="BR994" s="4"/>
      <c r="BS994" s="4"/>
      <c r="BT994" s="4"/>
    </row>
    <row r="995" spans="1:72" s="72" customFormat="1" ht="15.75" hidden="1" customHeight="1">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s="5"/>
      <c r="AJ995" s="5"/>
      <c r="AK995" s="5"/>
      <c r="AL995" s="5"/>
      <c r="AM995" s="5"/>
      <c r="AN995" s="5"/>
      <c r="AO995" s="5"/>
      <c r="AP995" s="5"/>
      <c r="AQ995" s="5"/>
      <c r="AR995" s="5"/>
      <c r="AS995" s="5"/>
      <c r="AT995" s="5"/>
      <c r="AU995" s="5"/>
      <c r="AV995" s="5"/>
      <c r="AW995" s="5"/>
      <c r="AX995" s="5"/>
      <c r="AY995" s="5"/>
      <c r="AZ995" s="5"/>
      <c r="BA995" s="5"/>
      <c r="BB995" s="5"/>
      <c r="BC995" s="5"/>
      <c r="BD995" s="5"/>
      <c r="BE995" s="5"/>
      <c r="BF995" s="4"/>
      <c r="BG995" s="4"/>
      <c r="BH995" s="4"/>
      <c r="BI995" s="4"/>
      <c r="BJ995" s="4"/>
      <c r="BK995" s="4"/>
      <c r="BL995" s="4"/>
      <c r="BM995" s="4"/>
      <c r="BN995" s="4"/>
      <c r="BO995" s="4"/>
      <c r="BP995" s="4"/>
      <c r="BQ995" s="4"/>
      <c r="BR995" s="4"/>
      <c r="BS995" s="4"/>
      <c r="BT995" s="4"/>
    </row>
    <row r="996" spans="1:72" s="72" customFormat="1" ht="15.75" hidden="1" customHeight="1">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s="5"/>
      <c r="AJ996" s="5"/>
      <c r="AK996" s="5"/>
      <c r="AL996" s="5"/>
      <c r="AM996" s="5"/>
      <c r="AN996" s="5"/>
      <c r="AO996" s="5"/>
      <c r="AP996" s="5"/>
      <c r="AQ996" s="5"/>
      <c r="AR996" s="5"/>
      <c r="AS996" s="5"/>
      <c r="AT996" s="5"/>
      <c r="AU996" s="5"/>
      <c r="AV996" s="5"/>
      <c r="AW996" s="5"/>
      <c r="AX996" s="5"/>
      <c r="AY996" s="5"/>
      <c r="AZ996" s="5"/>
      <c r="BA996" s="5"/>
      <c r="BB996" s="5"/>
      <c r="BC996" s="5"/>
      <c r="BD996" s="5"/>
      <c r="BE996" s="5"/>
      <c r="BF996" s="4"/>
      <c r="BG996" s="4"/>
      <c r="BH996" s="4"/>
      <c r="BI996" s="4"/>
      <c r="BJ996" s="4"/>
      <c r="BK996" s="4"/>
      <c r="BL996" s="4"/>
      <c r="BM996" s="4"/>
      <c r="BN996" s="4"/>
      <c r="BO996" s="4"/>
      <c r="BP996" s="4"/>
      <c r="BQ996" s="4"/>
      <c r="BR996" s="4"/>
      <c r="BS996" s="4"/>
      <c r="BT996" s="4"/>
    </row>
    <row r="997" spans="1:72" s="72" customFormat="1" ht="15.75" hidden="1" customHeight="1">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s="5"/>
      <c r="AJ997" s="5"/>
      <c r="AK997" s="5"/>
      <c r="AL997" s="5"/>
      <c r="AM997" s="5"/>
      <c r="AN997" s="5"/>
      <c r="AO997" s="5"/>
      <c r="AP997" s="5"/>
      <c r="AQ997" s="5"/>
      <c r="AR997" s="5"/>
      <c r="AS997" s="5"/>
      <c r="AT997" s="5"/>
      <c r="AU997" s="5"/>
      <c r="AV997" s="5"/>
      <c r="AW997" s="5"/>
      <c r="AX997" s="5"/>
      <c r="AY997" s="5"/>
      <c r="AZ997" s="5"/>
      <c r="BA997" s="5"/>
      <c r="BB997" s="5"/>
      <c r="BC997" s="5"/>
      <c r="BD997" s="5"/>
      <c r="BE997" s="5"/>
      <c r="BF997" s="4"/>
      <c r="BG997" s="4"/>
      <c r="BH997" s="4"/>
      <c r="BI997" s="4"/>
      <c r="BJ997" s="4"/>
      <c r="BK997" s="4"/>
      <c r="BL997" s="4"/>
      <c r="BM997" s="4"/>
      <c r="BN997" s="4"/>
      <c r="BO997" s="4"/>
      <c r="BP997" s="4"/>
      <c r="BQ997" s="4"/>
      <c r="BR997" s="4"/>
      <c r="BS997" s="4"/>
      <c r="BT997" s="4"/>
    </row>
    <row r="998" spans="1:72" s="72" customFormat="1" ht="15.75" hidden="1" customHeight="1">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s="5"/>
      <c r="AJ998" s="5"/>
      <c r="AK998" s="5"/>
      <c r="AL998" s="5"/>
      <c r="AM998" s="5"/>
      <c r="AN998" s="5"/>
      <c r="AO998" s="5"/>
      <c r="AP998" s="5"/>
      <c r="AQ998" s="5"/>
      <c r="AR998" s="5"/>
      <c r="AS998" s="5"/>
      <c r="AT998" s="5"/>
      <c r="AU998" s="5"/>
      <c r="AV998" s="5"/>
      <c r="AW998" s="5"/>
      <c r="AX998" s="5"/>
      <c r="AY998" s="5"/>
      <c r="AZ998" s="5"/>
      <c r="BA998" s="5"/>
      <c r="BB998" s="5"/>
      <c r="BC998" s="5"/>
      <c r="BD998" s="5"/>
      <c r="BE998" s="5"/>
      <c r="BF998" s="4"/>
      <c r="BG998" s="4"/>
      <c r="BH998" s="4"/>
      <c r="BI998" s="4"/>
      <c r="BJ998" s="4"/>
      <c r="BK998" s="4"/>
      <c r="BL998" s="4"/>
      <c r="BM998" s="4"/>
      <c r="BN998" s="4"/>
      <c r="BO998" s="4"/>
      <c r="BP998" s="4"/>
      <c r="BQ998" s="4"/>
      <c r="BR998" s="4"/>
      <c r="BS998" s="4"/>
      <c r="BT998" s="4"/>
    </row>
    <row r="999" spans="1:72" s="72" customFormat="1" ht="15.75" hidden="1" customHeight="1">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s="5"/>
      <c r="AJ999" s="5"/>
      <c r="AK999" s="5"/>
      <c r="AL999" s="5"/>
      <c r="AM999" s="5"/>
      <c r="AN999" s="5"/>
      <c r="AO999" s="5"/>
      <c r="AP999" s="5"/>
      <c r="AQ999" s="5"/>
      <c r="AR999" s="5"/>
      <c r="AS999" s="5"/>
      <c r="AT999" s="5"/>
      <c r="AU999" s="5"/>
      <c r="AV999" s="5"/>
      <c r="AW999" s="5"/>
      <c r="AX999" s="5"/>
      <c r="AY999" s="5"/>
      <c r="AZ999" s="5"/>
      <c r="BA999" s="5"/>
      <c r="BB999" s="5"/>
      <c r="BC999" s="5"/>
      <c r="BD999" s="5"/>
      <c r="BE999" s="5"/>
      <c r="BF999" s="4"/>
      <c r="BG999" s="4"/>
      <c r="BH999" s="4"/>
      <c r="BI999" s="4"/>
      <c r="BJ999" s="4"/>
      <c r="BK999" s="4"/>
      <c r="BL999" s="4"/>
      <c r="BM999" s="4"/>
      <c r="BN999" s="4"/>
      <c r="BO999" s="4"/>
      <c r="BP999" s="4"/>
      <c r="BQ999" s="4"/>
      <c r="BR999" s="4"/>
      <c r="BS999" s="4"/>
      <c r="BT999" s="4"/>
    </row>
    <row r="1000" spans="1:72" s="72" customFormat="1" ht="16.5" hidden="1" customHeight="1">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s="5"/>
      <c r="AJ1000" s="5"/>
      <c r="AK1000" s="5"/>
      <c r="AL1000" s="5"/>
      <c r="AM1000" s="5"/>
      <c r="AN1000" s="5"/>
      <c r="AO1000" s="5"/>
      <c r="AP1000" s="5"/>
      <c r="AQ1000" s="5"/>
      <c r="AR1000" s="5"/>
      <c r="AS1000" s="5"/>
      <c r="AT1000" s="5"/>
      <c r="AU1000" s="5"/>
      <c r="AV1000" s="5"/>
      <c r="AW1000" s="5"/>
      <c r="AX1000" s="5"/>
      <c r="AY1000" s="5"/>
      <c r="AZ1000" s="5"/>
      <c r="BA1000" s="5"/>
      <c r="BB1000" s="5"/>
      <c r="BC1000" s="5"/>
      <c r="BD1000" s="5"/>
      <c r="BE1000" s="5"/>
      <c r="BF1000" s="4"/>
      <c r="BG1000" s="4"/>
      <c r="BH1000" s="4"/>
      <c r="BI1000" s="4"/>
      <c r="BJ1000" s="4"/>
      <c r="BK1000" s="4"/>
      <c r="BL1000" s="4"/>
      <c r="BM1000" s="4"/>
      <c r="BN1000" s="4"/>
      <c r="BO1000" s="4"/>
      <c r="BP1000" s="4"/>
      <c r="BQ1000" s="4"/>
      <c r="BR1000" s="4"/>
      <c r="BS1000" s="4"/>
      <c r="BT1000" s="4"/>
    </row>
    <row r="1001" spans="1:72" s="72" customFormat="1" ht="16.5" hidden="1" customHeight="1">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s="5"/>
      <c r="AJ1001" s="5"/>
      <c r="AK1001" s="5"/>
      <c r="AL1001" s="5"/>
      <c r="AM1001" s="5"/>
      <c r="AN1001" s="5"/>
      <c r="AO1001" s="5"/>
      <c r="AP1001" s="5"/>
      <c r="AQ1001" s="5"/>
      <c r="AR1001" s="5"/>
      <c r="AS1001" s="5"/>
      <c r="AT1001" s="5"/>
      <c r="AU1001" s="5"/>
      <c r="AV1001" s="5"/>
      <c r="AW1001" s="5"/>
      <c r="AX1001" s="5"/>
      <c r="AY1001" s="5"/>
      <c r="AZ1001" s="5"/>
      <c r="BA1001" s="5"/>
      <c r="BB1001" s="5"/>
      <c r="BC1001" s="5"/>
      <c r="BD1001" s="5"/>
      <c r="BE1001" s="5"/>
      <c r="BF1001" s="4"/>
      <c r="BG1001" s="4"/>
      <c r="BH1001" s="4"/>
      <c r="BI1001" s="4"/>
      <c r="BJ1001" s="4"/>
      <c r="BK1001" s="4"/>
      <c r="BL1001" s="4"/>
      <c r="BM1001" s="4"/>
      <c r="BN1001" s="4"/>
      <c r="BO1001" s="4"/>
      <c r="BP1001" s="4"/>
      <c r="BQ1001" s="4"/>
      <c r="BR1001" s="4"/>
      <c r="BS1001" s="4"/>
      <c r="BT1001" s="4"/>
    </row>
    <row r="1002" spans="1:72" s="72" customFormat="1" ht="15.75" hidden="1">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s="5"/>
      <c r="AJ1002" s="5"/>
      <c r="AK1002" s="5"/>
      <c r="AL1002" s="5"/>
      <c r="AM1002" s="5"/>
      <c r="AN1002" s="5"/>
      <c r="AO1002" s="5"/>
      <c r="AP1002" s="5"/>
      <c r="AQ1002" s="5"/>
      <c r="AR1002" s="5"/>
      <c r="AS1002" s="5"/>
      <c r="AT1002" s="5"/>
      <c r="AU1002" s="5"/>
      <c r="AV1002" s="5"/>
      <c r="AW1002" s="5"/>
      <c r="AX1002" s="5"/>
      <c r="AY1002" s="5"/>
      <c r="AZ1002" s="5"/>
      <c r="BA1002" s="5"/>
      <c r="BB1002" s="5"/>
      <c r="BC1002" s="5"/>
      <c r="BD1002" s="5"/>
      <c r="BE1002" s="5"/>
      <c r="BF1002" s="4"/>
      <c r="BG1002" s="4"/>
      <c r="BH1002" s="4"/>
      <c r="BI1002" s="4"/>
      <c r="BJ1002" s="4"/>
      <c r="BK1002" s="4"/>
      <c r="BL1002" s="4"/>
      <c r="BM1002" s="4"/>
      <c r="BN1002" s="4"/>
      <c r="BO1002" s="4"/>
      <c r="BP1002" s="4"/>
      <c r="BQ1002" s="4"/>
      <c r="BR1002" s="4"/>
      <c r="BS1002" s="4"/>
      <c r="BT1002" s="4"/>
    </row>
    <row r="1003" spans="1:72" s="72" customFormat="1" ht="15.75" hidden="1">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s="5"/>
      <c r="AJ1003" s="5"/>
      <c r="AK1003" s="5"/>
      <c r="AL1003" s="5"/>
      <c r="AM1003" s="5"/>
      <c r="AN1003" s="5"/>
      <c r="AO1003" s="5"/>
      <c r="AP1003" s="5"/>
      <c r="AQ1003" s="5"/>
      <c r="AR1003" s="5"/>
      <c r="AS1003" s="5"/>
      <c r="AT1003" s="5"/>
      <c r="AU1003" s="5"/>
      <c r="AV1003" s="5"/>
      <c r="AW1003" s="5"/>
      <c r="AX1003" s="5"/>
      <c r="AY1003" s="5"/>
      <c r="AZ1003" s="5"/>
      <c r="BA1003" s="5"/>
      <c r="BB1003" s="5"/>
      <c r="BC1003" s="5"/>
      <c r="BD1003" s="5"/>
      <c r="BE1003" s="5"/>
      <c r="BF1003" s="4"/>
      <c r="BG1003" s="4"/>
      <c r="BH1003" s="4"/>
      <c r="BI1003" s="4"/>
      <c r="BJ1003" s="4"/>
      <c r="BK1003" s="4"/>
      <c r="BL1003" s="4"/>
      <c r="BM1003" s="4"/>
      <c r="BN1003" s="4"/>
      <c r="BO1003" s="4"/>
      <c r="BP1003" s="4"/>
      <c r="BQ1003" s="4"/>
      <c r="BR1003" s="4"/>
      <c r="BS1003" s="4"/>
      <c r="BT1003" s="4"/>
    </row>
    <row r="1004" spans="1:72" s="72" customFormat="1" ht="15.75" hidden="1">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s="5"/>
      <c r="AJ1004" s="5"/>
      <c r="AK1004" s="5"/>
      <c r="AL1004" s="5"/>
      <c r="AM1004" s="5"/>
      <c r="AN1004" s="5"/>
      <c r="AO1004" s="5"/>
      <c r="AP1004" s="5"/>
      <c r="AQ1004" s="5"/>
      <c r="AR1004" s="5"/>
      <c r="AS1004" s="5"/>
      <c r="AT1004" s="5"/>
      <c r="AU1004" s="5"/>
      <c r="AV1004" s="5"/>
      <c r="AW1004" s="5"/>
      <c r="AX1004" s="5"/>
      <c r="AY1004" s="5"/>
      <c r="AZ1004" s="5"/>
      <c r="BA1004" s="5"/>
      <c r="BB1004" s="5"/>
      <c r="BC1004" s="5"/>
      <c r="BD1004" s="5"/>
      <c r="BE1004" s="5"/>
      <c r="BF1004" s="4"/>
      <c r="BG1004" s="4"/>
      <c r="BH1004" s="4"/>
      <c r="BI1004" s="4"/>
      <c r="BJ1004" s="4"/>
      <c r="BK1004" s="4"/>
      <c r="BL1004" s="4"/>
      <c r="BM1004" s="4"/>
      <c r="BN1004" s="4"/>
      <c r="BO1004" s="4"/>
      <c r="BP1004" s="4"/>
      <c r="BQ1004" s="4"/>
      <c r="BR1004" s="4"/>
      <c r="BS1004" s="4"/>
      <c r="BT1004" s="4"/>
    </row>
    <row r="1005" spans="1:72" s="72" customFormat="1" ht="15.75" hidden="1">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s="5"/>
      <c r="AJ1005" s="5"/>
      <c r="AK1005" s="5"/>
      <c r="AL1005" s="5"/>
      <c r="AM1005" s="5"/>
      <c r="AN1005" s="5"/>
      <c r="AO1005" s="5"/>
      <c r="AP1005" s="5"/>
      <c r="AQ1005" s="5"/>
      <c r="AR1005" s="5"/>
      <c r="AS1005" s="5"/>
      <c r="AT1005" s="5"/>
      <c r="AU1005" s="5"/>
      <c r="AV1005" s="5"/>
      <c r="AW1005" s="5"/>
      <c r="AX1005" s="5"/>
      <c r="AY1005" s="5"/>
      <c r="AZ1005" s="5"/>
      <c r="BA1005" s="5"/>
      <c r="BB1005" s="5"/>
      <c r="BC1005" s="5"/>
      <c r="BD1005" s="5"/>
      <c r="BE1005" s="5"/>
      <c r="BF1005" s="4"/>
      <c r="BG1005" s="4"/>
      <c r="BH1005" s="4"/>
      <c r="BI1005" s="4"/>
      <c r="BJ1005" s="4"/>
      <c r="BK1005" s="4"/>
      <c r="BL1005" s="4"/>
      <c r="BM1005" s="4"/>
      <c r="BN1005" s="4"/>
      <c r="BO1005" s="4"/>
      <c r="BP1005" s="4"/>
      <c r="BQ1005" s="4"/>
      <c r="BR1005" s="4"/>
      <c r="BS1005" s="4"/>
      <c r="BT1005" s="4"/>
    </row>
    <row r="1006" spans="1:72" s="72" customFormat="1" ht="15.75" hidden="1" customHeight="1">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s="5"/>
      <c r="AJ1006" s="5"/>
      <c r="AK1006" s="5"/>
      <c r="AL1006" s="5"/>
      <c r="AM1006" s="5"/>
      <c r="AN1006" s="5"/>
      <c r="AO1006" s="5"/>
      <c r="AP1006" s="5"/>
      <c r="AQ1006" s="5"/>
      <c r="AR1006" s="5"/>
      <c r="AS1006" s="5"/>
      <c r="AT1006" s="5"/>
      <c r="AU1006" s="5"/>
      <c r="AV1006" s="5"/>
      <c r="AW1006" s="5"/>
      <c r="AX1006" s="5"/>
      <c r="AY1006" s="5"/>
      <c r="AZ1006" s="5"/>
      <c r="BA1006" s="5"/>
      <c r="BB1006" s="5"/>
      <c r="BC1006" s="5"/>
      <c r="BD1006" s="5"/>
      <c r="BE1006" s="5"/>
      <c r="BF1006" s="4"/>
      <c r="BG1006" s="4"/>
      <c r="BH1006" s="4"/>
      <c r="BI1006" s="4"/>
      <c r="BJ1006" s="4"/>
      <c r="BK1006" s="4"/>
      <c r="BL1006" s="4"/>
      <c r="BM1006" s="4"/>
      <c r="BN1006" s="4"/>
      <c r="BO1006" s="4"/>
      <c r="BP1006" s="4"/>
      <c r="BQ1006" s="4"/>
      <c r="BR1006" s="4"/>
      <c r="BS1006" s="4"/>
      <c r="BT1006" s="4"/>
    </row>
    <row r="1007" spans="1:72" s="72" customFormat="1" ht="15.75" hidden="1" customHeight="1">
      <c r="A1007"/>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s="5"/>
      <c r="AJ1007" s="5"/>
      <c r="AK1007" s="5"/>
      <c r="AL1007" s="5"/>
      <c r="AM1007" s="5"/>
      <c r="AN1007" s="5"/>
      <c r="AO1007" s="5"/>
      <c r="AP1007" s="5"/>
      <c r="AQ1007" s="5"/>
      <c r="AR1007" s="5"/>
      <c r="AS1007" s="5"/>
      <c r="AT1007" s="5"/>
      <c r="AU1007" s="5"/>
      <c r="AV1007" s="5"/>
      <c r="AW1007" s="5"/>
      <c r="AX1007" s="5"/>
      <c r="AY1007" s="5"/>
      <c r="AZ1007" s="5"/>
      <c r="BA1007" s="5"/>
      <c r="BB1007" s="5"/>
      <c r="BC1007" s="5"/>
      <c r="BD1007" s="5"/>
      <c r="BE1007" s="5"/>
      <c r="BF1007" s="4"/>
      <c r="BG1007" s="4"/>
      <c r="BH1007" s="4"/>
      <c r="BI1007" s="4"/>
      <c r="BJ1007" s="4"/>
      <c r="BK1007" s="4"/>
      <c r="BL1007" s="4"/>
      <c r="BM1007" s="4"/>
      <c r="BN1007" s="4"/>
      <c r="BO1007" s="4"/>
      <c r="BP1007" s="4"/>
      <c r="BQ1007" s="4"/>
      <c r="BR1007" s="4"/>
      <c r="BS1007" s="4"/>
      <c r="BT1007" s="4"/>
    </row>
    <row r="1008" spans="1:72" s="72" customFormat="1" ht="15.75" hidden="1" customHeight="1">
      <c r="A1008"/>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s="5"/>
      <c r="AJ1008" s="5"/>
      <c r="AK1008" s="5"/>
      <c r="AL1008" s="5"/>
      <c r="AM1008" s="5"/>
      <c r="AN1008" s="5"/>
      <c r="AO1008" s="5"/>
      <c r="AP1008" s="5"/>
      <c r="AQ1008" s="5"/>
      <c r="AR1008" s="5"/>
      <c r="AS1008" s="5"/>
      <c r="AT1008" s="5"/>
      <c r="AU1008" s="5"/>
      <c r="AV1008" s="5"/>
      <c r="AW1008" s="5"/>
      <c r="AX1008" s="5"/>
      <c r="AY1008" s="5"/>
      <c r="AZ1008" s="5"/>
      <c r="BA1008" s="5"/>
      <c r="BB1008" s="5"/>
      <c r="BC1008" s="5"/>
      <c r="BD1008" s="5"/>
      <c r="BE1008" s="5"/>
      <c r="BF1008" s="4"/>
      <c r="BG1008" s="4"/>
      <c r="BH1008" s="4"/>
      <c r="BI1008" s="4"/>
      <c r="BJ1008" s="4"/>
      <c r="BK1008" s="4"/>
      <c r="BL1008" s="4"/>
      <c r="BM1008" s="4"/>
      <c r="BN1008" s="4"/>
      <c r="BO1008" s="4"/>
      <c r="BP1008" s="4"/>
      <c r="BQ1008" s="4"/>
      <c r="BR1008" s="4"/>
      <c r="BS1008" s="4"/>
      <c r="BT1008" s="4"/>
    </row>
    <row r="1009" spans="1:72" s="72" customFormat="1" ht="15.75" hidden="1" customHeight="1">
      <c r="A1009"/>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s="5"/>
      <c r="AJ1009" s="5"/>
      <c r="AK1009" s="5"/>
      <c r="AL1009" s="5"/>
      <c r="AM1009" s="5"/>
      <c r="AN1009" s="5"/>
      <c r="AO1009" s="5"/>
      <c r="AP1009" s="5"/>
      <c r="AQ1009" s="5"/>
      <c r="AR1009" s="5"/>
      <c r="AS1009" s="5"/>
      <c r="AT1009" s="5"/>
      <c r="AU1009" s="5"/>
      <c r="AV1009" s="5"/>
      <c r="AW1009" s="5"/>
      <c r="AX1009" s="5"/>
      <c r="AY1009" s="5"/>
      <c r="AZ1009" s="5"/>
      <c r="BA1009" s="5"/>
      <c r="BB1009" s="5"/>
      <c r="BC1009" s="5"/>
      <c r="BD1009" s="5"/>
      <c r="BE1009" s="5"/>
      <c r="BF1009" s="4"/>
      <c r="BG1009" s="4"/>
      <c r="BH1009" s="4"/>
      <c r="BI1009" s="4"/>
      <c r="BJ1009" s="4"/>
      <c r="BK1009" s="4"/>
      <c r="BL1009" s="4"/>
      <c r="BM1009" s="4"/>
      <c r="BN1009" s="4"/>
      <c r="BO1009" s="4"/>
      <c r="BP1009" s="4"/>
      <c r="BQ1009" s="4"/>
      <c r="BR1009" s="4"/>
      <c r="BS1009" s="4"/>
      <c r="BT1009" s="4"/>
    </row>
    <row r="1010" spans="1:72" s="72" customFormat="1" ht="15.75" hidden="1" customHeight="1">
      <c r="A1010"/>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s="5"/>
      <c r="AJ1010" s="5"/>
      <c r="AK1010" s="5"/>
      <c r="AL1010" s="5"/>
      <c r="AM1010" s="5"/>
      <c r="AN1010" s="5"/>
      <c r="AO1010" s="5"/>
      <c r="AP1010" s="5"/>
      <c r="AQ1010" s="5"/>
      <c r="AR1010" s="5"/>
      <c r="AS1010" s="5"/>
      <c r="AT1010" s="5"/>
      <c r="AU1010" s="5"/>
      <c r="AV1010" s="5"/>
      <c r="AW1010" s="5"/>
      <c r="AX1010" s="5"/>
      <c r="AY1010" s="5"/>
      <c r="AZ1010" s="5"/>
      <c r="BA1010" s="5"/>
      <c r="BB1010" s="5"/>
      <c r="BC1010" s="5"/>
      <c r="BD1010" s="5"/>
      <c r="BE1010" s="5"/>
      <c r="BF1010" s="4"/>
      <c r="BG1010" s="4"/>
      <c r="BH1010" s="4"/>
      <c r="BI1010" s="4"/>
      <c r="BJ1010" s="4"/>
      <c r="BK1010" s="4"/>
      <c r="BL1010" s="4"/>
      <c r="BM1010" s="4"/>
      <c r="BN1010" s="4"/>
      <c r="BO1010" s="4"/>
      <c r="BP1010" s="4"/>
      <c r="BQ1010" s="4"/>
      <c r="BR1010" s="4"/>
      <c r="BS1010" s="4"/>
      <c r="BT1010" s="4"/>
    </row>
    <row r="1011" spans="1:72" s="72" customFormat="1" ht="15.75" hidden="1" customHeight="1">
      <c r="A1011"/>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s="5"/>
      <c r="AJ1011" s="5"/>
      <c r="AK1011" s="5"/>
      <c r="AL1011" s="5"/>
      <c r="AM1011" s="5"/>
      <c r="AN1011" s="5"/>
      <c r="AO1011" s="5"/>
      <c r="AP1011" s="5"/>
      <c r="AQ1011" s="5"/>
      <c r="AR1011" s="5"/>
      <c r="AS1011" s="5"/>
      <c r="AT1011" s="5"/>
      <c r="AU1011" s="5"/>
      <c r="AV1011" s="5"/>
      <c r="AW1011" s="5"/>
      <c r="AX1011" s="5"/>
      <c r="AY1011" s="5"/>
      <c r="AZ1011" s="5"/>
      <c r="BA1011" s="5"/>
      <c r="BB1011" s="5"/>
      <c r="BC1011" s="5"/>
      <c r="BD1011" s="5"/>
      <c r="BE1011" s="5"/>
      <c r="BF1011" s="4"/>
      <c r="BG1011" s="4"/>
      <c r="BH1011" s="4"/>
      <c r="BI1011" s="4"/>
      <c r="BJ1011" s="4"/>
      <c r="BK1011" s="4"/>
      <c r="BL1011" s="4"/>
      <c r="BM1011" s="4"/>
      <c r="BN1011" s="4"/>
      <c r="BO1011" s="4"/>
      <c r="BP1011" s="4"/>
      <c r="BQ1011" s="4"/>
      <c r="BR1011" s="4"/>
      <c r="BS1011" s="4"/>
      <c r="BT1011" s="4"/>
    </row>
    <row r="1012" spans="1:72" s="72" customFormat="1" ht="16.5" hidden="1" customHeight="1">
      <c r="A1012"/>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s="5"/>
      <c r="AJ1012" s="5"/>
      <c r="AK1012" s="5"/>
      <c r="AL1012" s="5"/>
      <c r="AM1012" s="5"/>
      <c r="AN1012" s="5"/>
      <c r="AO1012" s="5"/>
      <c r="AP1012" s="5"/>
      <c r="AQ1012" s="5"/>
      <c r="AR1012" s="5"/>
      <c r="AS1012" s="5"/>
      <c r="AT1012" s="5"/>
      <c r="AU1012" s="5"/>
      <c r="AV1012" s="5"/>
      <c r="AW1012" s="5"/>
      <c r="AX1012" s="5"/>
      <c r="AY1012" s="5"/>
      <c r="AZ1012" s="5"/>
      <c r="BA1012" s="5"/>
      <c r="BB1012" s="5"/>
      <c r="BC1012" s="5"/>
      <c r="BD1012" s="5"/>
      <c r="BE1012" s="5"/>
      <c r="BF1012" s="4"/>
      <c r="BG1012" s="4"/>
      <c r="BH1012" s="4"/>
      <c r="BI1012" s="4"/>
      <c r="BJ1012" s="4"/>
      <c r="BK1012" s="4"/>
      <c r="BL1012" s="4"/>
      <c r="BM1012" s="4"/>
      <c r="BN1012" s="4"/>
      <c r="BO1012" s="4"/>
      <c r="BP1012" s="4"/>
      <c r="BQ1012" s="4"/>
      <c r="BR1012" s="4"/>
      <c r="BS1012" s="4"/>
      <c r="BT1012" s="4"/>
    </row>
    <row r="1013" spans="1:72" s="72" customFormat="1" ht="15.75" hidden="1" customHeight="1">
      <c r="A101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s="5"/>
      <c r="AJ1013" s="5"/>
      <c r="AK1013" s="5"/>
      <c r="AL1013" s="5"/>
      <c r="AM1013" s="5"/>
      <c r="AN1013" s="5"/>
      <c r="AO1013" s="5"/>
      <c r="AP1013" s="5"/>
      <c r="AQ1013" s="5"/>
      <c r="AR1013" s="5"/>
      <c r="AS1013" s="5"/>
      <c r="AT1013" s="5"/>
      <c r="AU1013" s="5"/>
      <c r="AV1013" s="5"/>
      <c r="AW1013" s="5"/>
      <c r="AX1013" s="5"/>
      <c r="AY1013" s="5"/>
      <c r="AZ1013" s="5"/>
      <c r="BA1013" s="5"/>
      <c r="BB1013" s="5"/>
      <c r="BC1013" s="5"/>
      <c r="BD1013" s="5"/>
      <c r="BE1013" s="5"/>
      <c r="BF1013" s="4"/>
      <c r="BG1013" s="4"/>
      <c r="BH1013" s="4"/>
      <c r="BI1013" s="4"/>
      <c r="BJ1013" s="4"/>
      <c r="BK1013" s="4"/>
      <c r="BL1013" s="4"/>
      <c r="BM1013" s="4"/>
      <c r="BN1013" s="4"/>
      <c r="BO1013" s="4"/>
      <c r="BP1013" s="4"/>
      <c r="BQ1013" s="4"/>
      <c r="BR1013" s="4"/>
      <c r="BS1013" s="4"/>
      <c r="BT1013" s="4"/>
    </row>
    <row r="1014" spans="1:72" s="72" customFormat="1" ht="15.75" hidden="1" customHeight="1">
      <c r="A1014"/>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s="5"/>
      <c r="AJ1014" s="5"/>
      <c r="AK1014" s="5"/>
      <c r="AL1014" s="5"/>
      <c r="AM1014" s="5"/>
      <c r="AN1014" s="5"/>
      <c r="AO1014" s="5"/>
      <c r="AP1014" s="5"/>
      <c r="AQ1014" s="5"/>
      <c r="AR1014" s="5"/>
      <c r="AS1014" s="5"/>
      <c r="AT1014" s="5"/>
      <c r="AU1014" s="5"/>
      <c r="AV1014" s="5"/>
      <c r="AW1014" s="5"/>
      <c r="AX1014" s="5"/>
      <c r="AY1014" s="5"/>
      <c r="AZ1014" s="5"/>
      <c r="BA1014" s="5"/>
      <c r="BB1014" s="5"/>
      <c r="BC1014" s="5"/>
      <c r="BD1014" s="5"/>
      <c r="BE1014" s="5"/>
      <c r="BF1014" s="4"/>
      <c r="BG1014" s="4"/>
      <c r="BH1014" s="4"/>
      <c r="BI1014" s="4"/>
      <c r="BJ1014" s="4"/>
      <c r="BK1014" s="4"/>
      <c r="BL1014" s="4"/>
      <c r="BM1014" s="4"/>
      <c r="BN1014" s="4"/>
      <c r="BO1014" s="4"/>
      <c r="BP1014" s="4"/>
      <c r="BQ1014" s="4"/>
      <c r="BR1014" s="4"/>
      <c r="BS1014" s="4"/>
      <c r="BT1014" s="4"/>
    </row>
    <row r="1015" spans="1:72" s="72" customFormat="1" ht="15.75" hidden="1" customHeight="1">
      <c r="A1015"/>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s="5"/>
      <c r="AJ1015" s="5"/>
      <c r="AK1015" s="5"/>
      <c r="AL1015" s="5"/>
      <c r="AM1015" s="5"/>
      <c r="AN1015" s="5"/>
      <c r="AO1015" s="5"/>
      <c r="AP1015" s="5"/>
      <c r="AQ1015" s="5"/>
      <c r="AR1015" s="5"/>
      <c r="AS1015" s="5"/>
      <c r="AT1015" s="5"/>
      <c r="AU1015" s="5"/>
      <c r="AV1015" s="5"/>
      <c r="AW1015" s="5"/>
      <c r="AX1015" s="5"/>
      <c r="AY1015" s="5"/>
      <c r="AZ1015" s="5"/>
      <c r="BA1015" s="5"/>
      <c r="BB1015" s="5"/>
      <c r="BC1015" s="5"/>
      <c r="BD1015" s="5"/>
      <c r="BE1015" s="5"/>
      <c r="BF1015" s="4"/>
      <c r="BG1015" s="4"/>
      <c r="BH1015" s="4"/>
      <c r="BI1015" s="4"/>
      <c r="BJ1015" s="4"/>
      <c r="BK1015" s="4"/>
      <c r="BL1015" s="4"/>
      <c r="BM1015" s="4"/>
      <c r="BN1015" s="4"/>
      <c r="BO1015" s="4"/>
      <c r="BP1015" s="4"/>
      <c r="BQ1015" s="4"/>
      <c r="BR1015" s="4"/>
      <c r="BS1015" s="4"/>
      <c r="BT1015" s="4"/>
    </row>
    <row r="1016" spans="1:72" s="72" customFormat="1" ht="15.75" hidden="1" customHeight="1">
      <c r="A101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s="5"/>
      <c r="AJ1016" s="5"/>
      <c r="AK1016" s="5"/>
      <c r="AL1016" s="5"/>
      <c r="AM1016" s="5"/>
      <c r="AN1016" s="5"/>
      <c r="AO1016" s="5"/>
      <c r="AP1016" s="5"/>
      <c r="AQ1016" s="5"/>
      <c r="AR1016" s="5"/>
      <c r="AS1016" s="5"/>
      <c r="AT1016" s="5"/>
      <c r="AU1016" s="5"/>
      <c r="AV1016" s="5"/>
      <c r="AW1016" s="5"/>
      <c r="AX1016" s="5"/>
      <c r="AY1016" s="5"/>
      <c r="AZ1016" s="5"/>
      <c r="BA1016" s="5"/>
      <c r="BB1016" s="5"/>
      <c r="BC1016" s="5"/>
      <c r="BD1016" s="5"/>
      <c r="BE1016" s="5"/>
      <c r="BF1016" s="4"/>
      <c r="BG1016" s="4"/>
      <c r="BH1016" s="4"/>
      <c r="BI1016" s="4"/>
      <c r="BJ1016" s="4"/>
      <c r="BK1016" s="4"/>
      <c r="BL1016" s="4"/>
      <c r="BM1016" s="4"/>
      <c r="BN1016" s="4"/>
      <c r="BO1016" s="4"/>
      <c r="BP1016" s="4"/>
      <c r="BQ1016" s="4"/>
      <c r="BR1016" s="4"/>
      <c r="BS1016" s="4"/>
      <c r="BT1016" s="4"/>
    </row>
    <row r="1017" spans="1:72" s="72" customFormat="1" ht="15.75" hidden="1" customHeight="1">
      <c r="A1017"/>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s="5"/>
      <c r="AJ1017" s="5"/>
      <c r="AK1017" s="5"/>
      <c r="AL1017" s="5"/>
      <c r="AM1017" s="5"/>
      <c r="AN1017" s="5"/>
      <c r="AO1017" s="5"/>
      <c r="AP1017" s="5"/>
      <c r="AQ1017" s="5"/>
      <c r="AR1017" s="5"/>
      <c r="AS1017" s="5"/>
      <c r="AT1017" s="5"/>
      <c r="AU1017" s="5"/>
      <c r="AV1017" s="5"/>
      <c r="AW1017" s="5"/>
      <c r="AX1017" s="5"/>
      <c r="AY1017" s="5"/>
      <c r="AZ1017" s="5"/>
      <c r="BA1017" s="5"/>
      <c r="BB1017" s="5"/>
      <c r="BC1017" s="5"/>
      <c r="BD1017" s="5"/>
      <c r="BE1017" s="5"/>
      <c r="BF1017" s="4"/>
      <c r="BG1017" s="4"/>
      <c r="BH1017" s="4"/>
      <c r="BI1017" s="4"/>
      <c r="BJ1017" s="4"/>
      <c r="BK1017" s="4"/>
      <c r="BL1017" s="4"/>
      <c r="BM1017" s="4"/>
      <c r="BN1017" s="4"/>
      <c r="BO1017" s="4"/>
      <c r="BP1017" s="4"/>
      <c r="BQ1017" s="4"/>
      <c r="BR1017" s="4"/>
      <c r="BS1017" s="4"/>
      <c r="BT1017" s="4"/>
    </row>
    <row r="1018" spans="1:72" s="72" customFormat="1" ht="15.75" hidden="1" customHeight="1">
      <c r="A1018"/>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s="5"/>
      <c r="AJ1018" s="5"/>
      <c r="AK1018" s="5"/>
      <c r="AL1018" s="5"/>
      <c r="AM1018" s="5"/>
      <c r="AN1018" s="5"/>
      <c r="AO1018" s="5"/>
      <c r="AP1018" s="5"/>
      <c r="AQ1018" s="5"/>
      <c r="AR1018" s="5"/>
      <c r="AS1018" s="5"/>
      <c r="AT1018" s="5"/>
      <c r="AU1018" s="5"/>
      <c r="AV1018" s="5"/>
      <c r="AW1018" s="5"/>
      <c r="AX1018" s="5"/>
      <c r="AY1018" s="5"/>
      <c r="AZ1018" s="5"/>
      <c r="BA1018" s="5"/>
      <c r="BB1018" s="5"/>
      <c r="BC1018" s="5"/>
      <c r="BD1018" s="5"/>
      <c r="BE1018" s="5"/>
      <c r="BF1018" s="4"/>
      <c r="BG1018" s="4"/>
      <c r="BH1018" s="4"/>
      <c r="BI1018" s="4"/>
      <c r="BJ1018" s="4"/>
      <c r="BK1018" s="4"/>
      <c r="BL1018" s="4"/>
      <c r="BM1018" s="4"/>
      <c r="BN1018" s="4"/>
      <c r="BO1018" s="4"/>
      <c r="BP1018" s="4"/>
      <c r="BQ1018" s="4"/>
      <c r="BR1018" s="4"/>
      <c r="BS1018" s="4"/>
      <c r="BT1018" s="4"/>
    </row>
    <row r="1019" spans="1:72" s="72" customFormat="1" ht="15.75" hidden="1" customHeight="1">
      <c r="A1019"/>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s="5"/>
      <c r="AJ1019" s="5"/>
      <c r="AK1019" s="5"/>
      <c r="AL1019" s="5"/>
      <c r="AM1019" s="5"/>
      <c r="AN1019" s="5"/>
      <c r="AO1019" s="5"/>
      <c r="AP1019" s="5"/>
      <c r="AQ1019" s="5"/>
      <c r="AR1019" s="5"/>
      <c r="AS1019" s="5"/>
      <c r="AT1019" s="5"/>
      <c r="AU1019" s="5"/>
      <c r="AV1019" s="5"/>
      <c r="AW1019" s="5"/>
      <c r="AX1019" s="5"/>
      <c r="AY1019" s="5"/>
      <c r="AZ1019" s="5"/>
      <c r="BA1019" s="5"/>
      <c r="BB1019" s="5"/>
      <c r="BC1019" s="5"/>
      <c r="BD1019" s="5"/>
      <c r="BE1019" s="5"/>
      <c r="BF1019" s="4"/>
      <c r="BG1019" s="4"/>
      <c r="BH1019" s="4"/>
      <c r="BI1019" s="4"/>
      <c r="BJ1019" s="4"/>
      <c r="BK1019" s="4"/>
      <c r="BL1019" s="4"/>
      <c r="BM1019" s="4"/>
      <c r="BN1019" s="4"/>
      <c r="BO1019" s="4"/>
      <c r="BP1019" s="4"/>
      <c r="BQ1019" s="4"/>
      <c r="BR1019" s="4"/>
      <c r="BS1019" s="4"/>
      <c r="BT1019" s="4"/>
    </row>
    <row r="1020" spans="1:72" s="72" customFormat="1" ht="15.75" hidden="1" customHeight="1">
      <c r="A1020"/>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s="5"/>
      <c r="AJ1020" s="5"/>
      <c r="AK1020" s="5"/>
      <c r="AL1020" s="5"/>
      <c r="AM1020" s="5"/>
      <c r="AN1020" s="5"/>
      <c r="AO1020" s="5"/>
      <c r="AP1020" s="5"/>
      <c r="AQ1020" s="5"/>
      <c r="AR1020" s="5"/>
      <c r="AS1020" s="5"/>
      <c r="AT1020" s="5"/>
      <c r="AU1020" s="5"/>
      <c r="AV1020" s="5"/>
      <c r="AW1020" s="5"/>
      <c r="AX1020" s="5"/>
      <c r="AY1020" s="5"/>
      <c r="AZ1020" s="5"/>
      <c r="BA1020" s="5"/>
      <c r="BB1020" s="5"/>
      <c r="BC1020" s="5"/>
      <c r="BD1020" s="5"/>
      <c r="BE1020" s="5"/>
      <c r="BF1020" s="4"/>
      <c r="BG1020" s="4"/>
      <c r="BH1020" s="4"/>
      <c r="BI1020" s="4"/>
      <c r="BJ1020" s="4"/>
      <c r="BK1020" s="4"/>
      <c r="BL1020" s="4"/>
      <c r="BM1020" s="4"/>
      <c r="BN1020" s="4"/>
      <c r="BO1020" s="4"/>
      <c r="BP1020" s="4"/>
      <c r="BQ1020" s="4"/>
      <c r="BR1020" s="4"/>
      <c r="BS1020" s="4"/>
      <c r="BT1020" s="4"/>
    </row>
    <row r="1021" spans="1:72" s="72" customFormat="1" ht="15.75" hidden="1" customHeight="1">
      <c r="A1021"/>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s="5"/>
      <c r="AJ1021" s="5"/>
      <c r="AK1021" s="5"/>
      <c r="AL1021" s="5"/>
      <c r="AM1021" s="5"/>
      <c r="AN1021" s="5"/>
      <c r="AO1021" s="5"/>
      <c r="AP1021" s="5"/>
      <c r="AQ1021" s="5"/>
      <c r="AR1021" s="5"/>
      <c r="AS1021" s="5"/>
      <c r="AT1021" s="5"/>
      <c r="AU1021" s="5"/>
      <c r="AV1021" s="5"/>
      <c r="AW1021" s="5"/>
      <c r="AX1021" s="5"/>
      <c r="AY1021" s="5"/>
      <c r="AZ1021" s="5"/>
      <c r="BA1021" s="5"/>
      <c r="BB1021" s="5"/>
      <c r="BC1021" s="5"/>
      <c r="BD1021" s="5"/>
      <c r="BE1021" s="5"/>
      <c r="BF1021" s="4"/>
      <c r="BG1021" s="4"/>
      <c r="BH1021" s="4"/>
      <c r="BI1021" s="4"/>
      <c r="BJ1021" s="4"/>
      <c r="BK1021" s="4"/>
      <c r="BL1021" s="4"/>
      <c r="BM1021" s="4"/>
      <c r="BN1021" s="4"/>
      <c r="BO1021" s="4"/>
      <c r="BP1021" s="4"/>
      <c r="BQ1021" s="4"/>
      <c r="BR1021" s="4"/>
      <c r="BS1021" s="4"/>
      <c r="BT1021" s="4"/>
    </row>
    <row r="1022" spans="1:72" s="72" customFormat="1" ht="15.75" hidden="1" customHeight="1">
      <c r="A1022"/>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s="5"/>
      <c r="AJ1022" s="5"/>
      <c r="AK1022" s="5"/>
      <c r="AL1022" s="5"/>
      <c r="AM1022" s="5"/>
      <c r="AN1022" s="5"/>
      <c r="AO1022" s="5"/>
      <c r="AP1022" s="5"/>
      <c r="AQ1022" s="5"/>
      <c r="AR1022" s="5"/>
      <c r="AS1022" s="5"/>
      <c r="AT1022" s="5"/>
      <c r="AU1022" s="5"/>
      <c r="AV1022" s="5"/>
      <c r="AW1022" s="5"/>
      <c r="AX1022" s="5"/>
      <c r="AY1022" s="5"/>
      <c r="AZ1022" s="5"/>
      <c r="BA1022" s="5"/>
      <c r="BB1022" s="5"/>
      <c r="BC1022" s="5"/>
      <c r="BD1022" s="5"/>
      <c r="BE1022" s="5"/>
      <c r="BF1022" s="4"/>
      <c r="BG1022" s="4"/>
      <c r="BH1022" s="4"/>
      <c r="BI1022" s="4"/>
      <c r="BJ1022" s="4"/>
      <c r="BK1022" s="4"/>
      <c r="BL1022" s="4"/>
      <c r="BM1022" s="4"/>
      <c r="BN1022" s="4"/>
      <c r="BO1022" s="4"/>
      <c r="BP1022" s="4"/>
      <c r="BQ1022" s="4"/>
      <c r="BR1022" s="4"/>
      <c r="BS1022" s="4"/>
      <c r="BT1022" s="4"/>
    </row>
    <row r="1023" spans="1:72" s="72" customFormat="1" ht="15.75" hidden="1" customHeight="1">
      <c r="A102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s="5"/>
      <c r="AJ1023" s="5"/>
      <c r="AK1023" s="5"/>
      <c r="AL1023" s="5"/>
      <c r="AM1023" s="5"/>
      <c r="AN1023" s="5"/>
      <c r="AO1023" s="5"/>
      <c r="AP1023" s="5"/>
      <c r="AQ1023" s="5"/>
      <c r="AR1023" s="5"/>
      <c r="AS1023" s="5"/>
      <c r="AT1023" s="5"/>
      <c r="AU1023" s="5"/>
      <c r="AV1023" s="5"/>
      <c r="AW1023" s="5"/>
      <c r="AX1023" s="5"/>
      <c r="AY1023" s="5"/>
      <c r="AZ1023" s="5"/>
      <c r="BA1023" s="5"/>
      <c r="BB1023" s="5"/>
      <c r="BC1023" s="5"/>
      <c r="BD1023" s="5"/>
      <c r="BE1023" s="5"/>
      <c r="BF1023" s="4"/>
      <c r="BG1023" s="4"/>
      <c r="BH1023" s="4"/>
      <c r="BI1023" s="4"/>
      <c r="BJ1023" s="4"/>
      <c r="BK1023" s="4"/>
      <c r="BL1023" s="4"/>
      <c r="BM1023" s="4"/>
      <c r="BN1023" s="4"/>
      <c r="BO1023" s="4"/>
      <c r="BP1023" s="4"/>
      <c r="BQ1023" s="4"/>
      <c r="BR1023" s="4"/>
      <c r="BS1023" s="4"/>
      <c r="BT1023" s="4"/>
    </row>
    <row r="1024" spans="1:72" s="72" customFormat="1" ht="16.5" hidden="1" customHeight="1">
      <c r="A1024"/>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s="5"/>
      <c r="AJ1024" s="5"/>
      <c r="AK1024" s="5"/>
      <c r="AL1024" s="5"/>
      <c r="AM1024" s="5"/>
      <c r="AN1024" s="5"/>
      <c r="AO1024" s="5"/>
      <c r="AP1024" s="5"/>
      <c r="AQ1024" s="5"/>
      <c r="AR1024" s="5"/>
      <c r="AS1024" s="5"/>
      <c r="AT1024" s="5"/>
      <c r="AU1024" s="5"/>
      <c r="AV1024" s="5"/>
      <c r="AW1024" s="5"/>
      <c r="AX1024" s="5"/>
      <c r="AY1024" s="5"/>
      <c r="AZ1024" s="5"/>
      <c r="BA1024" s="5"/>
      <c r="BB1024" s="5"/>
      <c r="BC1024" s="5"/>
      <c r="BD1024" s="5"/>
      <c r="BE1024" s="5"/>
      <c r="BF1024" s="4"/>
      <c r="BG1024" s="4"/>
      <c r="BH1024" s="4"/>
      <c r="BI1024" s="4"/>
      <c r="BJ1024" s="4"/>
      <c r="BK1024" s="4"/>
      <c r="BL1024" s="4"/>
      <c r="BM1024" s="4"/>
      <c r="BN1024" s="4"/>
      <c r="BO1024" s="4"/>
      <c r="BP1024" s="4"/>
      <c r="BQ1024" s="4"/>
      <c r="BR1024" s="4"/>
      <c r="BS1024" s="4"/>
      <c r="BT1024" s="4"/>
    </row>
    <row r="1025" spans="1:72" s="72" customFormat="1" ht="16.5" hidden="1" customHeight="1">
      <c r="A1025"/>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s="5"/>
      <c r="AJ1025" s="5"/>
      <c r="AK1025" s="5"/>
      <c r="AL1025" s="5"/>
      <c r="AM1025" s="5"/>
      <c r="AN1025" s="5"/>
      <c r="AO1025" s="5"/>
      <c r="AP1025" s="5"/>
      <c r="AQ1025" s="5"/>
      <c r="AR1025" s="5"/>
      <c r="AS1025" s="5"/>
      <c r="AT1025" s="5"/>
      <c r="AU1025" s="5"/>
      <c r="AV1025" s="5"/>
      <c r="AW1025" s="5"/>
      <c r="AX1025" s="5"/>
      <c r="AY1025" s="5"/>
      <c r="AZ1025" s="5"/>
      <c r="BA1025" s="5"/>
      <c r="BB1025" s="5"/>
      <c r="BC1025" s="5"/>
      <c r="BD1025" s="5"/>
      <c r="BE1025" s="5"/>
      <c r="BF1025" s="4"/>
      <c r="BG1025" s="4"/>
      <c r="BH1025" s="4"/>
      <c r="BI1025" s="4"/>
      <c r="BJ1025" s="4"/>
      <c r="BK1025" s="4"/>
      <c r="BL1025" s="4"/>
      <c r="BM1025" s="4"/>
      <c r="BN1025" s="4"/>
      <c r="BO1025" s="4"/>
      <c r="BP1025" s="4"/>
      <c r="BQ1025" s="4"/>
      <c r="BR1025" s="4"/>
      <c r="BS1025" s="4"/>
      <c r="BT1025" s="4"/>
    </row>
    <row r="1026" spans="1:72" s="72" customFormat="1" ht="15.75" hidden="1">
      <c r="A10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s="5"/>
      <c r="AJ1026" s="5"/>
      <c r="AK1026" s="5"/>
      <c r="AL1026" s="5"/>
      <c r="AM1026" s="5"/>
      <c r="AN1026" s="5"/>
      <c r="AO1026" s="5"/>
      <c r="AP1026" s="5"/>
      <c r="AQ1026" s="5"/>
      <c r="AR1026" s="5"/>
      <c r="AS1026" s="5"/>
      <c r="AT1026" s="5"/>
      <c r="AU1026" s="5"/>
      <c r="AV1026" s="5"/>
      <c r="AW1026" s="5"/>
      <c r="AX1026" s="5"/>
      <c r="AY1026" s="5"/>
      <c r="AZ1026" s="5"/>
      <c r="BA1026" s="5"/>
      <c r="BB1026" s="5"/>
      <c r="BC1026" s="5"/>
      <c r="BD1026" s="5"/>
      <c r="BE1026" s="5"/>
      <c r="BF1026" s="4"/>
      <c r="BG1026" s="4"/>
      <c r="BH1026" s="4"/>
      <c r="BI1026" s="4"/>
      <c r="BJ1026" s="4"/>
      <c r="BK1026" s="4"/>
      <c r="BL1026" s="4"/>
      <c r="BM1026" s="4"/>
      <c r="BN1026" s="4"/>
      <c r="BO1026" s="4"/>
      <c r="BP1026" s="4"/>
      <c r="BQ1026" s="4"/>
      <c r="BR1026" s="4"/>
      <c r="BS1026" s="4"/>
      <c r="BT1026" s="4"/>
    </row>
    <row r="1027" spans="1:72" s="72" customFormat="1" ht="15.75" hidden="1">
      <c r="A1027"/>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s="5"/>
      <c r="AJ1027" s="5"/>
      <c r="AK1027" s="5"/>
      <c r="AL1027" s="5"/>
      <c r="AM1027" s="5"/>
      <c r="AN1027" s="5"/>
      <c r="AO1027" s="5"/>
      <c r="AP1027" s="5"/>
      <c r="AQ1027" s="5"/>
      <c r="AR1027" s="5"/>
      <c r="AS1027" s="5"/>
      <c r="AT1027" s="5"/>
      <c r="AU1027" s="5"/>
      <c r="AV1027" s="5"/>
      <c r="AW1027" s="5"/>
      <c r="AX1027" s="5"/>
      <c r="AY1027" s="5"/>
      <c r="AZ1027" s="5"/>
      <c r="BA1027" s="5"/>
      <c r="BB1027" s="5"/>
      <c r="BC1027" s="5"/>
      <c r="BD1027" s="5"/>
      <c r="BE1027" s="5"/>
      <c r="BF1027" s="4"/>
      <c r="BG1027" s="4"/>
      <c r="BH1027" s="4"/>
      <c r="BI1027" s="4"/>
      <c r="BJ1027" s="4"/>
      <c r="BK1027" s="4"/>
      <c r="BL1027" s="4"/>
      <c r="BM1027" s="4"/>
      <c r="BN1027" s="4"/>
      <c r="BO1027" s="4"/>
      <c r="BP1027" s="4"/>
      <c r="BQ1027" s="4"/>
      <c r="BR1027" s="4"/>
      <c r="BS1027" s="4"/>
      <c r="BT1027" s="4"/>
    </row>
    <row r="1028" spans="1:72" s="72" customFormat="1" ht="15.75" hidden="1">
      <c r="A1028"/>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s="5"/>
      <c r="AJ1028" s="5"/>
      <c r="AK1028" s="5"/>
      <c r="AL1028" s="5"/>
      <c r="AM1028" s="5"/>
      <c r="AN1028" s="5"/>
      <c r="AO1028" s="5"/>
      <c r="AP1028" s="5"/>
      <c r="AQ1028" s="5"/>
      <c r="AR1028" s="5"/>
      <c r="AS1028" s="5"/>
      <c r="AT1028" s="5"/>
      <c r="AU1028" s="5"/>
      <c r="AV1028" s="5"/>
      <c r="AW1028" s="5"/>
      <c r="AX1028" s="5"/>
      <c r="AY1028" s="5"/>
      <c r="AZ1028" s="5"/>
      <c r="BA1028" s="5"/>
      <c r="BB1028" s="5"/>
      <c r="BC1028" s="5"/>
      <c r="BD1028" s="5"/>
      <c r="BE1028" s="5"/>
      <c r="BF1028" s="4"/>
      <c r="BG1028" s="4"/>
      <c r="BH1028" s="4"/>
      <c r="BI1028" s="4"/>
      <c r="BJ1028" s="4"/>
      <c r="BK1028" s="4"/>
      <c r="BL1028" s="4"/>
      <c r="BM1028" s="4"/>
      <c r="BN1028" s="4"/>
      <c r="BO1028" s="4"/>
      <c r="BP1028" s="4"/>
      <c r="BQ1028" s="4"/>
      <c r="BR1028" s="4"/>
      <c r="BS1028" s="4"/>
      <c r="BT1028" s="4"/>
    </row>
    <row r="1029" spans="1:72" s="72" customFormat="1" ht="15.75" hidden="1">
      <c r="A1029"/>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s="5"/>
      <c r="AJ1029" s="5"/>
      <c r="AK1029" s="5"/>
      <c r="AL1029" s="5"/>
      <c r="AM1029" s="5"/>
      <c r="AN1029" s="5"/>
      <c r="AO1029" s="5"/>
      <c r="AP1029" s="5"/>
      <c r="AQ1029" s="5"/>
      <c r="AR1029" s="5"/>
      <c r="AS1029" s="5"/>
      <c r="AT1029" s="5"/>
      <c r="AU1029" s="5"/>
      <c r="AV1029" s="5"/>
      <c r="AW1029" s="5"/>
      <c r="AX1029" s="5"/>
      <c r="AY1029" s="5"/>
      <c r="AZ1029" s="5"/>
      <c r="BA1029" s="5"/>
      <c r="BB1029" s="5"/>
      <c r="BC1029" s="5"/>
      <c r="BD1029" s="5"/>
      <c r="BE1029" s="5"/>
      <c r="BF1029" s="4"/>
      <c r="BG1029" s="4"/>
      <c r="BH1029" s="4"/>
      <c r="BI1029" s="4"/>
      <c r="BJ1029" s="4"/>
      <c r="BK1029" s="4"/>
      <c r="BL1029" s="4"/>
      <c r="BM1029" s="4"/>
      <c r="BN1029" s="4"/>
      <c r="BO1029" s="4"/>
      <c r="BP1029" s="4"/>
      <c r="BQ1029" s="4"/>
      <c r="BR1029" s="4"/>
      <c r="BS1029" s="4"/>
      <c r="BT1029" s="4"/>
    </row>
    <row r="1030" spans="1:72" s="72" customFormat="1" ht="15.75" hidden="1" customHeight="1">
      <c r="A1030"/>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s="5"/>
      <c r="AJ1030" s="5"/>
      <c r="AK1030" s="5"/>
      <c r="AL1030" s="5"/>
      <c r="AM1030" s="5"/>
      <c r="AN1030" s="5"/>
      <c r="AO1030" s="5"/>
      <c r="AP1030" s="5"/>
      <c r="AQ1030" s="5"/>
      <c r="AR1030" s="5"/>
      <c r="AS1030" s="5"/>
      <c r="AT1030" s="5"/>
      <c r="AU1030" s="5"/>
      <c r="AV1030" s="5"/>
      <c r="AW1030" s="5"/>
      <c r="AX1030" s="5"/>
      <c r="AY1030" s="5"/>
      <c r="AZ1030" s="5"/>
      <c r="BA1030" s="5"/>
      <c r="BB1030" s="5"/>
      <c r="BC1030" s="5"/>
      <c r="BD1030" s="5"/>
      <c r="BE1030" s="5"/>
      <c r="BF1030" s="4"/>
      <c r="BG1030" s="4"/>
      <c r="BH1030" s="4"/>
      <c r="BI1030" s="4"/>
      <c r="BJ1030" s="4"/>
      <c r="BK1030" s="4"/>
      <c r="BL1030" s="4"/>
      <c r="BM1030" s="4"/>
      <c r="BN1030" s="4"/>
      <c r="BO1030" s="4"/>
      <c r="BP1030" s="4"/>
      <c r="BQ1030" s="4"/>
      <c r="BR1030" s="4"/>
      <c r="BS1030" s="4"/>
      <c r="BT1030" s="4"/>
    </row>
    <row r="1031" spans="1:72" s="72" customFormat="1" ht="15.75" hidden="1" customHeight="1">
      <c r="A1031"/>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s="5"/>
      <c r="AJ1031" s="5"/>
      <c r="AK1031" s="5"/>
      <c r="AL1031" s="5"/>
      <c r="AM1031" s="5"/>
      <c r="AN1031" s="5"/>
      <c r="AO1031" s="5"/>
      <c r="AP1031" s="5"/>
      <c r="AQ1031" s="5"/>
      <c r="AR1031" s="5"/>
      <c r="AS1031" s="5"/>
      <c r="AT1031" s="5"/>
      <c r="AU1031" s="5"/>
      <c r="AV1031" s="5"/>
      <c r="AW1031" s="5"/>
      <c r="AX1031" s="5"/>
      <c r="AY1031" s="5"/>
      <c r="AZ1031" s="5"/>
      <c r="BA1031" s="5"/>
      <c r="BB1031" s="5"/>
      <c r="BC1031" s="5"/>
      <c r="BD1031" s="5"/>
      <c r="BE1031" s="5"/>
      <c r="BF1031" s="4"/>
      <c r="BG1031" s="4"/>
      <c r="BH1031" s="4"/>
      <c r="BI1031" s="4"/>
      <c r="BJ1031" s="4"/>
      <c r="BK1031" s="4"/>
      <c r="BL1031" s="4"/>
      <c r="BM1031" s="4"/>
      <c r="BN1031" s="4"/>
      <c r="BO1031" s="4"/>
      <c r="BP1031" s="4"/>
      <c r="BQ1031" s="4"/>
      <c r="BR1031" s="4"/>
      <c r="BS1031" s="4"/>
      <c r="BT1031" s="4"/>
    </row>
    <row r="1032" spans="1:72" s="72" customFormat="1" ht="15.75" hidden="1" customHeight="1">
      <c r="A1032"/>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s="5"/>
      <c r="AJ1032" s="5"/>
      <c r="AK1032" s="5"/>
      <c r="AL1032" s="5"/>
      <c r="AM1032" s="5"/>
      <c r="AN1032" s="5"/>
      <c r="AO1032" s="5"/>
      <c r="AP1032" s="5"/>
      <c r="AQ1032" s="5"/>
      <c r="AR1032" s="5"/>
      <c r="AS1032" s="5"/>
      <c r="AT1032" s="5"/>
      <c r="AU1032" s="5"/>
      <c r="AV1032" s="5"/>
      <c r="AW1032" s="5"/>
      <c r="AX1032" s="5"/>
      <c r="AY1032" s="5"/>
      <c r="AZ1032" s="5"/>
      <c r="BA1032" s="5"/>
      <c r="BB1032" s="5"/>
      <c r="BC1032" s="5"/>
      <c r="BD1032" s="5"/>
      <c r="BE1032" s="5"/>
      <c r="BF1032" s="4"/>
      <c r="BG1032" s="4"/>
      <c r="BH1032" s="4"/>
      <c r="BI1032" s="4"/>
      <c r="BJ1032" s="4"/>
      <c r="BK1032" s="4"/>
      <c r="BL1032" s="4"/>
      <c r="BM1032" s="4"/>
      <c r="BN1032" s="4"/>
      <c r="BO1032" s="4"/>
      <c r="BP1032" s="4"/>
      <c r="BQ1032" s="4"/>
      <c r="BR1032" s="4"/>
      <c r="BS1032" s="4"/>
      <c r="BT1032" s="4"/>
    </row>
    <row r="1033" spans="1:72" s="72" customFormat="1" ht="15.75" hidden="1" customHeight="1">
      <c r="A1033"/>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s="5"/>
      <c r="AJ1033" s="5"/>
      <c r="AK1033" s="5"/>
      <c r="AL1033" s="5"/>
      <c r="AM1033" s="5"/>
      <c r="AN1033" s="5"/>
      <c r="AO1033" s="5"/>
      <c r="AP1033" s="5"/>
      <c r="AQ1033" s="5"/>
      <c r="AR1033" s="5"/>
      <c r="AS1033" s="5"/>
      <c r="AT1033" s="5"/>
      <c r="AU1033" s="5"/>
      <c r="AV1033" s="5"/>
      <c r="AW1033" s="5"/>
      <c r="AX1033" s="5"/>
      <c r="AY1033" s="5"/>
      <c r="AZ1033" s="5"/>
      <c r="BA1033" s="5"/>
      <c r="BB1033" s="5"/>
      <c r="BC1033" s="5"/>
      <c r="BD1033" s="5"/>
      <c r="BE1033" s="5"/>
      <c r="BF1033" s="4"/>
      <c r="BG1033" s="4"/>
      <c r="BH1033" s="4"/>
      <c r="BI1033" s="4"/>
      <c r="BJ1033" s="4"/>
      <c r="BK1033" s="4"/>
      <c r="BL1033" s="4"/>
      <c r="BM1033" s="4"/>
      <c r="BN1033" s="4"/>
      <c r="BO1033" s="4"/>
      <c r="BP1033" s="4"/>
      <c r="BQ1033" s="4"/>
      <c r="BR1033" s="4"/>
      <c r="BS1033" s="4"/>
      <c r="BT1033" s="4"/>
    </row>
    <row r="1034" spans="1:72" s="72" customFormat="1" ht="15.75" hidden="1" customHeight="1">
      <c r="A1034"/>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s="5"/>
      <c r="AJ1034" s="5"/>
      <c r="AK1034" s="5"/>
      <c r="AL1034" s="5"/>
      <c r="AM1034" s="5"/>
      <c r="AN1034" s="5"/>
      <c r="AO1034" s="5"/>
      <c r="AP1034" s="5"/>
      <c r="AQ1034" s="5"/>
      <c r="AR1034" s="5"/>
      <c r="AS1034" s="5"/>
      <c r="AT1034" s="5"/>
      <c r="AU1034" s="5"/>
      <c r="AV1034" s="5"/>
      <c r="AW1034" s="5"/>
      <c r="AX1034" s="5"/>
      <c r="AY1034" s="5"/>
      <c r="AZ1034" s="5"/>
      <c r="BA1034" s="5"/>
      <c r="BB1034" s="5"/>
      <c r="BC1034" s="5"/>
      <c r="BD1034" s="5"/>
      <c r="BE1034" s="5"/>
      <c r="BF1034" s="4"/>
      <c r="BG1034" s="4"/>
      <c r="BH1034" s="4"/>
      <c r="BI1034" s="4"/>
      <c r="BJ1034" s="4"/>
      <c r="BK1034" s="4"/>
      <c r="BL1034" s="4"/>
      <c r="BM1034" s="4"/>
      <c r="BN1034" s="4"/>
      <c r="BO1034" s="4"/>
      <c r="BP1034" s="4"/>
      <c r="BQ1034" s="4"/>
      <c r="BR1034" s="4"/>
      <c r="BS1034" s="4"/>
      <c r="BT1034" s="4"/>
    </row>
    <row r="1035" spans="1:72" s="72" customFormat="1" ht="15.75" hidden="1" customHeight="1">
      <c r="A1035"/>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s="5"/>
      <c r="AJ1035" s="5"/>
      <c r="AK1035" s="5"/>
      <c r="AL1035" s="5"/>
      <c r="AM1035" s="5"/>
      <c r="AN1035" s="5"/>
      <c r="AO1035" s="5"/>
      <c r="AP1035" s="5"/>
      <c r="AQ1035" s="5"/>
      <c r="AR1035" s="5"/>
      <c r="AS1035" s="5"/>
      <c r="AT1035" s="5"/>
      <c r="AU1035" s="5"/>
      <c r="AV1035" s="5"/>
      <c r="AW1035" s="5"/>
      <c r="AX1035" s="5"/>
      <c r="AY1035" s="5"/>
      <c r="AZ1035" s="5"/>
      <c r="BA1035" s="5"/>
      <c r="BB1035" s="5"/>
      <c r="BC1035" s="5"/>
      <c r="BD1035" s="5"/>
      <c r="BE1035" s="5"/>
      <c r="BF1035" s="4"/>
      <c r="BG1035" s="4"/>
      <c r="BH1035" s="4"/>
      <c r="BI1035" s="4"/>
      <c r="BJ1035" s="4"/>
      <c r="BK1035" s="4"/>
      <c r="BL1035" s="4"/>
      <c r="BM1035" s="4"/>
      <c r="BN1035" s="4"/>
      <c r="BO1035" s="4"/>
      <c r="BP1035" s="4"/>
      <c r="BQ1035" s="4"/>
      <c r="BR1035" s="4"/>
      <c r="BS1035" s="4"/>
      <c r="BT1035" s="4"/>
    </row>
    <row r="1036" spans="1:72" s="72" customFormat="1" ht="16.5" hidden="1" customHeight="1">
      <c r="A103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s="5"/>
      <c r="AJ1036" s="5"/>
      <c r="AK1036" s="5"/>
      <c r="AL1036" s="5"/>
      <c r="AM1036" s="5"/>
      <c r="AN1036" s="5"/>
      <c r="AO1036" s="5"/>
      <c r="AP1036" s="5"/>
      <c r="AQ1036" s="5"/>
      <c r="AR1036" s="5"/>
      <c r="AS1036" s="5"/>
      <c r="AT1036" s="5"/>
      <c r="AU1036" s="5"/>
      <c r="AV1036" s="5"/>
      <c r="AW1036" s="5"/>
      <c r="AX1036" s="5"/>
      <c r="AY1036" s="5"/>
      <c r="AZ1036" s="5"/>
      <c r="BA1036" s="5"/>
      <c r="BB1036" s="5"/>
      <c r="BC1036" s="5"/>
      <c r="BD1036" s="5"/>
      <c r="BE1036" s="5"/>
      <c r="BF1036" s="4"/>
      <c r="BG1036" s="4"/>
      <c r="BH1036" s="4"/>
      <c r="BI1036" s="4"/>
      <c r="BJ1036" s="4"/>
      <c r="BK1036" s="4"/>
      <c r="BL1036" s="4"/>
      <c r="BM1036" s="4"/>
      <c r="BN1036" s="4"/>
      <c r="BO1036" s="4"/>
      <c r="BP1036" s="4"/>
      <c r="BQ1036" s="4"/>
      <c r="BR1036" s="4"/>
      <c r="BS1036" s="4"/>
      <c r="BT1036" s="4"/>
    </row>
    <row r="1037" spans="1:72" s="72" customFormat="1" ht="15.75" hidden="1" customHeight="1">
      <c r="A1037"/>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s="5"/>
      <c r="AJ1037" s="5"/>
      <c r="AK1037" s="5"/>
      <c r="AL1037" s="5"/>
      <c r="AM1037" s="5"/>
      <c r="AN1037" s="5"/>
      <c r="AO1037" s="5"/>
      <c r="AP1037" s="5"/>
      <c r="AQ1037" s="5"/>
      <c r="AR1037" s="5"/>
      <c r="AS1037" s="5"/>
      <c r="AT1037" s="5"/>
      <c r="AU1037" s="5"/>
      <c r="AV1037" s="5"/>
      <c r="AW1037" s="5"/>
      <c r="AX1037" s="5"/>
      <c r="AY1037" s="5"/>
      <c r="AZ1037" s="5"/>
      <c r="BA1037" s="5"/>
      <c r="BB1037" s="5"/>
      <c r="BC1037" s="5"/>
      <c r="BD1037" s="5"/>
      <c r="BE1037" s="5"/>
      <c r="BF1037" s="4"/>
      <c r="BG1037" s="4"/>
      <c r="BH1037" s="4"/>
      <c r="BI1037" s="4"/>
      <c r="BJ1037" s="4"/>
      <c r="BK1037" s="4"/>
      <c r="BL1037" s="4"/>
      <c r="BM1037" s="4"/>
      <c r="BN1037" s="4"/>
      <c r="BO1037" s="4"/>
      <c r="BP1037" s="4"/>
      <c r="BQ1037" s="4"/>
      <c r="BR1037" s="4"/>
      <c r="BS1037" s="4"/>
      <c r="BT1037" s="4"/>
    </row>
    <row r="1038" spans="1:72" s="72" customFormat="1" ht="15.75" hidden="1" customHeight="1">
      <c r="A1038"/>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s="5"/>
      <c r="AJ1038" s="5"/>
      <c r="AK1038" s="5"/>
      <c r="AL1038" s="5"/>
      <c r="AM1038" s="5"/>
      <c r="AN1038" s="5"/>
      <c r="AO1038" s="5"/>
      <c r="AP1038" s="5"/>
      <c r="AQ1038" s="5"/>
      <c r="AR1038" s="5"/>
      <c r="AS1038" s="5"/>
      <c r="AT1038" s="5"/>
      <c r="AU1038" s="5"/>
      <c r="AV1038" s="5"/>
      <c r="AW1038" s="5"/>
      <c r="AX1038" s="5"/>
      <c r="AY1038" s="5"/>
      <c r="AZ1038" s="5"/>
      <c r="BA1038" s="5"/>
      <c r="BB1038" s="5"/>
      <c r="BC1038" s="5"/>
      <c r="BD1038" s="5"/>
      <c r="BE1038" s="5"/>
      <c r="BF1038" s="4"/>
      <c r="BG1038" s="4"/>
      <c r="BH1038" s="4"/>
      <c r="BI1038" s="4"/>
      <c r="BJ1038" s="4"/>
      <c r="BK1038" s="4"/>
      <c r="BL1038" s="4"/>
      <c r="BM1038" s="4"/>
      <c r="BN1038" s="4"/>
      <c r="BO1038" s="4"/>
      <c r="BP1038" s="4"/>
      <c r="BQ1038" s="4"/>
      <c r="BR1038" s="4"/>
      <c r="BS1038" s="4"/>
      <c r="BT1038" s="4"/>
    </row>
    <row r="1039" spans="1:72" s="72" customFormat="1" ht="15.75" hidden="1" customHeight="1">
      <c r="A1039"/>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s="5"/>
      <c r="AJ1039" s="5"/>
      <c r="AK1039" s="5"/>
      <c r="AL1039" s="5"/>
      <c r="AM1039" s="5"/>
      <c r="AN1039" s="5"/>
      <c r="AO1039" s="5"/>
      <c r="AP1039" s="5"/>
      <c r="AQ1039" s="5"/>
      <c r="AR1039" s="5"/>
      <c r="AS1039" s="5"/>
      <c r="AT1039" s="5"/>
      <c r="AU1039" s="5"/>
      <c r="AV1039" s="5"/>
      <c r="AW1039" s="5"/>
      <c r="AX1039" s="5"/>
      <c r="AY1039" s="5"/>
      <c r="AZ1039" s="5"/>
      <c r="BA1039" s="5"/>
      <c r="BB1039" s="5"/>
      <c r="BC1039" s="5"/>
      <c r="BD1039" s="5"/>
      <c r="BE1039" s="5"/>
      <c r="BF1039" s="4"/>
      <c r="BG1039" s="4"/>
      <c r="BH1039" s="4"/>
      <c r="BI1039" s="4"/>
      <c r="BJ1039" s="4"/>
      <c r="BK1039" s="4"/>
      <c r="BL1039" s="4"/>
      <c r="BM1039" s="4"/>
      <c r="BN1039" s="4"/>
      <c r="BO1039" s="4"/>
      <c r="BP1039" s="4"/>
      <c r="BQ1039" s="4"/>
      <c r="BR1039" s="4"/>
      <c r="BS1039" s="4"/>
      <c r="BT1039" s="4"/>
    </row>
    <row r="1040" spans="1:72" s="72" customFormat="1" ht="15.75" hidden="1" customHeight="1">
      <c r="A1040"/>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s="5"/>
      <c r="AJ1040" s="5"/>
      <c r="AK1040" s="5"/>
      <c r="AL1040" s="5"/>
      <c r="AM1040" s="5"/>
      <c r="AN1040" s="5"/>
      <c r="AO1040" s="5"/>
      <c r="AP1040" s="5"/>
      <c r="AQ1040" s="5"/>
      <c r="AR1040" s="5"/>
      <c r="AS1040" s="5"/>
      <c r="AT1040" s="5"/>
      <c r="AU1040" s="5"/>
      <c r="AV1040" s="5"/>
      <c r="AW1040" s="5"/>
      <c r="AX1040" s="5"/>
      <c r="AY1040" s="5"/>
      <c r="AZ1040" s="5"/>
      <c r="BA1040" s="5"/>
      <c r="BB1040" s="5"/>
      <c r="BC1040" s="5"/>
      <c r="BD1040" s="5"/>
      <c r="BE1040" s="5"/>
      <c r="BF1040" s="4"/>
      <c r="BG1040" s="4"/>
      <c r="BH1040" s="4"/>
      <c r="BI1040" s="4"/>
      <c r="BJ1040" s="4"/>
      <c r="BK1040" s="4"/>
      <c r="BL1040" s="4"/>
      <c r="BM1040" s="4"/>
      <c r="BN1040" s="4"/>
      <c r="BO1040" s="4"/>
      <c r="BP1040" s="4"/>
      <c r="BQ1040" s="4"/>
      <c r="BR1040" s="4"/>
      <c r="BS1040" s="4"/>
      <c r="BT1040" s="4"/>
    </row>
    <row r="1041" spans="1:72" s="72" customFormat="1" ht="15.75" hidden="1" customHeight="1">
      <c r="A1041"/>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s="5"/>
      <c r="AJ1041" s="5"/>
      <c r="AK1041" s="5"/>
      <c r="AL1041" s="5"/>
      <c r="AM1041" s="5"/>
      <c r="AN1041" s="5"/>
      <c r="AO1041" s="5"/>
      <c r="AP1041" s="5"/>
      <c r="AQ1041" s="5"/>
      <c r="AR1041" s="5"/>
      <c r="AS1041" s="5"/>
      <c r="AT1041" s="5"/>
      <c r="AU1041" s="5"/>
      <c r="AV1041" s="5"/>
      <c r="AW1041" s="5"/>
      <c r="AX1041" s="5"/>
      <c r="AY1041" s="5"/>
      <c r="AZ1041" s="5"/>
      <c r="BA1041" s="5"/>
      <c r="BB1041" s="5"/>
      <c r="BC1041" s="5"/>
      <c r="BD1041" s="5"/>
      <c r="BE1041" s="5"/>
      <c r="BF1041" s="4"/>
      <c r="BG1041" s="4"/>
      <c r="BH1041" s="4"/>
      <c r="BI1041" s="4"/>
      <c r="BJ1041" s="4"/>
      <c r="BK1041" s="4"/>
      <c r="BL1041" s="4"/>
      <c r="BM1041" s="4"/>
      <c r="BN1041" s="4"/>
      <c r="BO1041" s="4"/>
      <c r="BP1041" s="4"/>
      <c r="BQ1041" s="4"/>
      <c r="BR1041" s="4"/>
      <c r="BS1041" s="4"/>
      <c r="BT1041" s="4"/>
    </row>
    <row r="1042" spans="1:72" s="72" customFormat="1" ht="15.75" hidden="1" customHeight="1">
      <c r="A1042"/>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s="5"/>
      <c r="AJ1042" s="5"/>
      <c r="AK1042" s="5"/>
      <c r="AL1042" s="5"/>
      <c r="AM1042" s="5"/>
      <c r="AN1042" s="5"/>
      <c r="AO1042" s="5"/>
      <c r="AP1042" s="5"/>
      <c r="AQ1042" s="5"/>
      <c r="AR1042" s="5"/>
      <c r="AS1042" s="5"/>
      <c r="AT1042" s="5"/>
      <c r="AU1042" s="5"/>
      <c r="AV1042" s="5"/>
      <c r="AW1042" s="5"/>
      <c r="AX1042" s="5"/>
      <c r="AY1042" s="5"/>
      <c r="AZ1042" s="5"/>
      <c r="BA1042" s="5"/>
      <c r="BB1042" s="5"/>
      <c r="BC1042" s="5"/>
      <c r="BD1042" s="5"/>
      <c r="BE1042" s="5"/>
      <c r="BF1042" s="4"/>
      <c r="BG1042" s="4"/>
      <c r="BH1042" s="4"/>
      <c r="BI1042" s="4"/>
      <c r="BJ1042" s="4"/>
      <c r="BK1042" s="4"/>
      <c r="BL1042" s="4"/>
      <c r="BM1042" s="4"/>
      <c r="BN1042" s="4"/>
      <c r="BO1042" s="4"/>
      <c r="BP1042" s="4"/>
      <c r="BQ1042" s="4"/>
      <c r="BR1042" s="4"/>
      <c r="BS1042" s="4"/>
      <c r="BT1042" s="4"/>
    </row>
    <row r="1043" spans="1:72" s="72" customFormat="1" ht="15.75" hidden="1" customHeight="1">
      <c r="A1043"/>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s="5"/>
      <c r="AJ1043" s="5"/>
      <c r="AK1043" s="5"/>
      <c r="AL1043" s="5"/>
      <c r="AM1043" s="5"/>
      <c r="AN1043" s="5"/>
      <c r="AO1043" s="5"/>
      <c r="AP1043" s="5"/>
      <c r="AQ1043" s="5"/>
      <c r="AR1043" s="5"/>
      <c r="AS1043" s="5"/>
      <c r="AT1043" s="5"/>
      <c r="AU1043" s="5"/>
      <c r="AV1043" s="5"/>
      <c r="AW1043" s="5"/>
      <c r="AX1043" s="5"/>
      <c r="AY1043" s="5"/>
      <c r="AZ1043" s="5"/>
      <c r="BA1043" s="5"/>
      <c r="BB1043" s="5"/>
      <c r="BC1043" s="5"/>
      <c r="BD1043" s="5"/>
      <c r="BE1043" s="5"/>
      <c r="BF1043" s="4"/>
      <c r="BG1043" s="4"/>
      <c r="BH1043" s="4"/>
      <c r="BI1043" s="4"/>
      <c r="BJ1043" s="4"/>
      <c r="BK1043" s="4"/>
      <c r="BL1043" s="4"/>
      <c r="BM1043" s="4"/>
      <c r="BN1043" s="4"/>
      <c r="BO1043" s="4"/>
      <c r="BP1043" s="4"/>
      <c r="BQ1043" s="4"/>
      <c r="BR1043" s="4"/>
      <c r="BS1043" s="4"/>
      <c r="BT1043" s="4"/>
    </row>
    <row r="1044" spans="1:72" s="72" customFormat="1" ht="15.75" hidden="1" customHeight="1">
      <c r="A1044"/>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s="5"/>
      <c r="AJ1044" s="5"/>
      <c r="AK1044" s="5"/>
      <c r="AL1044" s="5"/>
      <c r="AM1044" s="5"/>
      <c r="AN1044" s="5"/>
      <c r="AO1044" s="5"/>
      <c r="AP1044" s="5"/>
      <c r="AQ1044" s="5"/>
      <c r="AR1044" s="5"/>
      <c r="AS1044" s="5"/>
      <c r="AT1044" s="5"/>
      <c r="AU1044" s="5"/>
      <c r="AV1044" s="5"/>
      <c r="AW1044" s="5"/>
      <c r="AX1044" s="5"/>
      <c r="AY1044" s="5"/>
      <c r="AZ1044" s="5"/>
      <c r="BA1044" s="5"/>
      <c r="BB1044" s="5"/>
      <c r="BC1044" s="5"/>
      <c r="BD1044" s="5"/>
      <c r="BE1044" s="5"/>
      <c r="BF1044" s="4"/>
      <c r="BG1044" s="4"/>
      <c r="BH1044" s="4"/>
      <c r="BI1044" s="4"/>
      <c r="BJ1044" s="4"/>
      <c r="BK1044" s="4"/>
      <c r="BL1044" s="4"/>
      <c r="BM1044" s="4"/>
      <c r="BN1044" s="4"/>
      <c r="BO1044" s="4"/>
      <c r="BP1044" s="4"/>
      <c r="BQ1044" s="4"/>
      <c r="BR1044" s="4"/>
      <c r="BS1044" s="4"/>
      <c r="BT1044" s="4"/>
    </row>
    <row r="1045" spans="1:72" s="72" customFormat="1" ht="15.75" hidden="1" customHeight="1">
      <c r="A1045"/>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s="5"/>
      <c r="AJ1045" s="5"/>
      <c r="AK1045" s="5"/>
      <c r="AL1045" s="5"/>
      <c r="AM1045" s="5"/>
      <c r="AN1045" s="5"/>
      <c r="AO1045" s="5"/>
      <c r="AP1045" s="5"/>
      <c r="AQ1045" s="5"/>
      <c r="AR1045" s="5"/>
      <c r="AS1045" s="5"/>
      <c r="AT1045" s="5"/>
      <c r="AU1045" s="5"/>
      <c r="AV1045" s="5"/>
      <c r="AW1045" s="5"/>
      <c r="AX1045" s="5"/>
      <c r="AY1045" s="5"/>
      <c r="AZ1045" s="5"/>
      <c r="BA1045" s="5"/>
      <c r="BB1045" s="5"/>
      <c r="BC1045" s="5"/>
      <c r="BD1045" s="5"/>
      <c r="BE1045" s="5"/>
      <c r="BF1045" s="4"/>
      <c r="BG1045" s="4"/>
      <c r="BH1045" s="4"/>
      <c r="BI1045" s="4"/>
      <c r="BJ1045" s="4"/>
      <c r="BK1045" s="4"/>
      <c r="BL1045" s="4"/>
      <c r="BM1045" s="4"/>
      <c r="BN1045" s="4"/>
      <c r="BO1045" s="4"/>
      <c r="BP1045" s="4"/>
      <c r="BQ1045" s="4"/>
      <c r="BR1045" s="4"/>
      <c r="BS1045" s="4"/>
      <c r="BT1045" s="4"/>
    </row>
    <row r="1046" spans="1:72" s="72" customFormat="1" ht="15.75" hidden="1" customHeight="1">
      <c r="A104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s="5"/>
      <c r="AJ1046" s="5"/>
      <c r="AK1046" s="5"/>
      <c r="AL1046" s="5"/>
      <c r="AM1046" s="5"/>
      <c r="AN1046" s="5"/>
      <c r="AO1046" s="5"/>
      <c r="AP1046" s="5"/>
      <c r="AQ1046" s="5"/>
      <c r="AR1046" s="5"/>
      <c r="AS1046" s="5"/>
      <c r="AT1046" s="5"/>
      <c r="AU1046" s="5"/>
      <c r="AV1046" s="5"/>
      <c r="AW1046" s="5"/>
      <c r="AX1046" s="5"/>
      <c r="AY1046" s="5"/>
      <c r="AZ1046" s="5"/>
      <c r="BA1046" s="5"/>
      <c r="BB1046" s="5"/>
      <c r="BC1046" s="5"/>
      <c r="BD1046" s="5"/>
      <c r="BE1046" s="5"/>
      <c r="BF1046" s="4"/>
      <c r="BG1046" s="4"/>
      <c r="BH1046" s="4"/>
      <c r="BI1046" s="4"/>
      <c r="BJ1046" s="4"/>
      <c r="BK1046" s="4"/>
      <c r="BL1046" s="4"/>
      <c r="BM1046" s="4"/>
      <c r="BN1046" s="4"/>
      <c r="BO1046" s="4"/>
      <c r="BP1046" s="4"/>
      <c r="BQ1046" s="4"/>
      <c r="BR1046" s="4"/>
      <c r="BS1046" s="4"/>
      <c r="BT1046" s="4"/>
    </row>
    <row r="1047" spans="1:72" s="72" customFormat="1" ht="15.75" hidden="1" customHeight="1">
      <c r="A1047"/>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s="5"/>
      <c r="AJ1047" s="5"/>
      <c r="AK1047" s="5"/>
      <c r="AL1047" s="5"/>
      <c r="AM1047" s="5"/>
      <c r="AN1047" s="5"/>
      <c r="AO1047" s="5"/>
      <c r="AP1047" s="5"/>
      <c r="AQ1047" s="5"/>
      <c r="AR1047" s="5"/>
      <c r="AS1047" s="5"/>
      <c r="AT1047" s="5"/>
      <c r="AU1047" s="5"/>
      <c r="AV1047" s="5"/>
      <c r="AW1047" s="5"/>
      <c r="AX1047" s="5"/>
      <c r="AY1047" s="5"/>
      <c r="AZ1047" s="5"/>
      <c r="BA1047" s="5"/>
      <c r="BB1047" s="5"/>
      <c r="BC1047" s="5"/>
      <c r="BD1047" s="5"/>
      <c r="BE1047" s="5"/>
      <c r="BF1047" s="4"/>
      <c r="BG1047" s="4"/>
      <c r="BH1047" s="4"/>
      <c r="BI1047" s="4"/>
      <c r="BJ1047" s="4"/>
      <c r="BK1047" s="4"/>
      <c r="BL1047" s="4"/>
      <c r="BM1047" s="4"/>
      <c r="BN1047" s="4"/>
      <c r="BO1047" s="4"/>
      <c r="BP1047" s="4"/>
      <c r="BQ1047" s="4"/>
      <c r="BR1047" s="4"/>
      <c r="BS1047" s="4"/>
      <c r="BT1047" s="4"/>
    </row>
    <row r="1048" spans="1:72" s="72" customFormat="1" ht="16.5" hidden="1" customHeight="1">
      <c r="A1048"/>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s="5"/>
      <c r="AJ1048" s="5"/>
      <c r="AK1048" s="5"/>
      <c r="AL1048" s="5"/>
      <c r="AM1048" s="5"/>
      <c r="AN1048" s="5"/>
      <c r="AO1048" s="5"/>
      <c r="AP1048" s="5"/>
      <c r="AQ1048" s="5"/>
      <c r="AR1048" s="5"/>
      <c r="AS1048" s="5"/>
      <c r="AT1048" s="5"/>
      <c r="AU1048" s="5"/>
      <c r="AV1048" s="5"/>
      <c r="AW1048" s="5"/>
      <c r="AX1048" s="5"/>
      <c r="AY1048" s="5"/>
      <c r="AZ1048" s="5"/>
      <c r="BA1048" s="5"/>
      <c r="BB1048" s="5"/>
      <c r="BC1048" s="5"/>
      <c r="BD1048" s="5"/>
      <c r="BE1048" s="5"/>
      <c r="BF1048" s="4"/>
      <c r="BG1048" s="4"/>
      <c r="BH1048" s="4"/>
      <c r="BI1048" s="4"/>
      <c r="BJ1048" s="4"/>
      <c r="BK1048" s="4"/>
      <c r="BL1048" s="4"/>
      <c r="BM1048" s="4"/>
      <c r="BN1048" s="4"/>
      <c r="BO1048" s="4"/>
      <c r="BP1048" s="4"/>
      <c r="BQ1048" s="4"/>
      <c r="BR1048" s="4"/>
      <c r="BS1048" s="4"/>
      <c r="BT1048" s="4"/>
    </row>
    <row r="1049" spans="1:72" s="72" customFormat="1" ht="36.75" hidden="1" customHeight="1">
      <c r="A1049"/>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s="5"/>
      <c r="AJ1049" s="5"/>
      <c r="AK1049" s="5"/>
      <c r="AL1049" s="5"/>
      <c r="AM1049" s="5"/>
      <c r="AN1049" s="5"/>
      <c r="AO1049" s="5"/>
      <c r="AP1049" s="5"/>
      <c r="AQ1049" s="5"/>
      <c r="AR1049" s="5"/>
      <c r="AS1049" s="5"/>
      <c r="AT1049" s="5"/>
      <c r="AU1049" s="5"/>
      <c r="AV1049" s="5"/>
      <c r="AW1049" s="5"/>
      <c r="AX1049" s="5"/>
      <c r="AY1049" s="5"/>
      <c r="AZ1049" s="5"/>
      <c r="BA1049" s="5"/>
      <c r="BB1049" s="5"/>
      <c r="BC1049" s="5"/>
      <c r="BD1049" s="5"/>
      <c r="BE1049" s="5"/>
      <c r="BF1049" s="4"/>
      <c r="BG1049" s="4"/>
      <c r="BH1049" s="4"/>
      <c r="BI1049" s="4"/>
      <c r="BJ1049" s="4"/>
      <c r="BK1049" s="4"/>
      <c r="BL1049" s="4"/>
      <c r="BM1049" s="4"/>
      <c r="BN1049" s="4"/>
      <c r="BO1049" s="4"/>
      <c r="BP1049" s="4"/>
      <c r="BQ1049" s="4"/>
      <c r="BR1049" s="4"/>
      <c r="BS1049" s="4"/>
      <c r="BT1049" s="4"/>
    </row>
    <row r="1050" spans="1:72" s="72" customFormat="1" ht="36.75" hidden="1" customHeight="1">
      <c r="A1050"/>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s="5"/>
      <c r="AJ1050" s="5"/>
      <c r="AK1050" s="5"/>
      <c r="AL1050" s="5"/>
      <c r="AM1050" s="5"/>
      <c r="AN1050" s="5"/>
      <c r="AO1050" s="5"/>
      <c r="AP1050" s="5"/>
      <c r="AQ1050" s="5"/>
      <c r="AR1050" s="5"/>
      <c r="AS1050" s="5"/>
      <c r="AT1050" s="5"/>
      <c r="AU1050" s="5"/>
      <c r="AV1050" s="5"/>
      <c r="AW1050" s="5"/>
      <c r="AX1050" s="5"/>
      <c r="AY1050" s="5"/>
      <c r="AZ1050" s="5"/>
      <c r="BA1050" s="5"/>
      <c r="BB1050" s="5"/>
      <c r="BC1050" s="5"/>
      <c r="BD1050" s="5"/>
      <c r="BE1050" s="5"/>
      <c r="BF1050" s="4"/>
      <c r="BG1050" s="4"/>
      <c r="BH1050" s="4"/>
      <c r="BI1050" s="4"/>
      <c r="BJ1050" s="4"/>
      <c r="BK1050" s="4"/>
      <c r="BL1050" s="4"/>
      <c r="BM1050" s="4"/>
      <c r="BN1050" s="4"/>
      <c r="BO1050" s="4"/>
      <c r="BP1050" s="4"/>
      <c r="BQ1050" s="4"/>
      <c r="BR1050" s="4"/>
      <c r="BS1050" s="4"/>
      <c r="BT1050" s="4"/>
    </row>
    <row r="1051" spans="1:72" s="72" customFormat="1" ht="36.75" hidden="1" customHeight="1">
      <c r="A1051"/>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s="5"/>
      <c r="AJ1051" s="5"/>
      <c r="AK1051" s="5"/>
      <c r="AL1051" s="5"/>
      <c r="AM1051" s="5"/>
      <c r="AN1051" s="5"/>
      <c r="AO1051" s="5"/>
      <c r="AP1051" s="5"/>
      <c r="AQ1051" s="5"/>
      <c r="AR1051" s="5"/>
      <c r="AS1051" s="5"/>
      <c r="AT1051" s="5"/>
      <c r="AU1051" s="5"/>
      <c r="AV1051" s="5"/>
      <c r="AW1051" s="5"/>
      <c r="AX1051" s="5"/>
      <c r="AY1051" s="5"/>
      <c r="AZ1051" s="5"/>
      <c r="BA1051" s="5"/>
      <c r="BB1051" s="5"/>
      <c r="BC1051" s="5"/>
      <c r="BD1051" s="5"/>
      <c r="BE1051" s="5"/>
      <c r="BF1051" s="4"/>
      <c r="BG1051" s="4"/>
      <c r="BH1051" s="4"/>
      <c r="BI1051" s="4"/>
      <c r="BJ1051" s="4"/>
      <c r="BK1051" s="4"/>
      <c r="BL1051" s="4"/>
      <c r="BM1051" s="4"/>
      <c r="BN1051" s="4"/>
      <c r="BO1051" s="4"/>
      <c r="BP1051" s="4"/>
      <c r="BQ1051" s="4"/>
      <c r="BR1051" s="4"/>
      <c r="BS1051" s="4"/>
      <c r="BT1051" s="4"/>
    </row>
    <row r="1052" spans="1:72" s="72" customFormat="1" ht="36.75" hidden="1" customHeight="1">
      <c r="A1052"/>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s="5"/>
      <c r="AJ1052" s="5"/>
      <c r="AK1052" s="5"/>
      <c r="AL1052" s="5"/>
      <c r="AM1052" s="5"/>
      <c r="AN1052" s="5"/>
      <c r="AO1052" s="5"/>
      <c r="AP1052" s="5"/>
      <c r="AQ1052" s="5"/>
      <c r="AR1052" s="5"/>
      <c r="AS1052" s="5"/>
      <c r="AT1052" s="5"/>
      <c r="AU1052" s="5"/>
      <c r="AV1052" s="5"/>
      <c r="AW1052" s="5"/>
      <c r="AX1052" s="5"/>
      <c r="AY1052" s="5"/>
      <c r="AZ1052" s="5"/>
      <c r="BA1052" s="5"/>
      <c r="BB1052" s="5"/>
      <c r="BC1052" s="5"/>
      <c r="BD1052" s="5"/>
      <c r="BE1052" s="5"/>
      <c r="BF1052" s="4"/>
      <c r="BG1052" s="4"/>
      <c r="BH1052" s="4"/>
      <c r="BI1052" s="4"/>
      <c r="BJ1052" s="4"/>
      <c r="BK1052" s="4"/>
      <c r="BL1052" s="4"/>
      <c r="BM1052" s="4"/>
      <c r="BN1052" s="4"/>
      <c r="BO1052" s="4"/>
      <c r="BP1052" s="4"/>
      <c r="BQ1052" s="4"/>
      <c r="BR1052" s="4"/>
      <c r="BS1052" s="4"/>
      <c r="BT1052" s="4"/>
    </row>
    <row r="1053" spans="1:72" s="72" customFormat="1" ht="36.75" hidden="1" customHeight="1">
      <c r="A1053"/>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s="5"/>
      <c r="AJ1053" s="5"/>
      <c r="AK1053" s="5"/>
      <c r="AL1053" s="5"/>
      <c r="AM1053" s="5"/>
      <c r="AN1053" s="5"/>
      <c r="AO1053" s="5"/>
      <c r="AP1053" s="5"/>
      <c r="AQ1053" s="5"/>
      <c r="AR1053" s="5"/>
      <c r="AS1053" s="5"/>
      <c r="AT1053" s="5"/>
      <c r="AU1053" s="5"/>
      <c r="AV1053" s="5"/>
      <c r="AW1053" s="5"/>
      <c r="AX1053" s="5"/>
      <c r="AY1053" s="5"/>
      <c r="AZ1053" s="5"/>
      <c r="BA1053" s="5"/>
      <c r="BB1053" s="5"/>
      <c r="BC1053" s="5"/>
      <c r="BD1053" s="5"/>
      <c r="BE1053" s="5"/>
      <c r="BF1053" s="4"/>
      <c r="BG1053" s="4"/>
      <c r="BH1053" s="4"/>
      <c r="BI1053" s="4"/>
      <c r="BJ1053" s="4"/>
      <c r="BK1053" s="4"/>
      <c r="BL1053" s="4"/>
      <c r="BM1053" s="4"/>
      <c r="BN1053" s="4"/>
      <c r="BO1053" s="4"/>
      <c r="BP1053" s="4"/>
      <c r="BQ1053" s="4"/>
      <c r="BR1053" s="4"/>
      <c r="BS1053" s="4"/>
      <c r="BT1053" s="4"/>
    </row>
    <row r="1054" spans="1:72" s="72" customFormat="1" ht="15.75" hidden="1" customHeight="1">
      <c r="A1054"/>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s="5"/>
      <c r="AJ1054" s="5"/>
      <c r="AK1054" s="5"/>
      <c r="AL1054" s="5"/>
      <c r="AM1054" s="5"/>
      <c r="AN1054" s="5"/>
      <c r="AO1054" s="5"/>
      <c r="AP1054" s="5"/>
      <c r="AQ1054" s="5"/>
      <c r="AR1054" s="5"/>
      <c r="AS1054" s="5"/>
      <c r="AT1054" s="5"/>
      <c r="AU1054" s="5"/>
      <c r="AV1054" s="5"/>
      <c r="AW1054" s="5"/>
      <c r="AX1054" s="5"/>
      <c r="AY1054" s="5"/>
      <c r="AZ1054" s="5"/>
      <c r="BA1054" s="5"/>
      <c r="BB1054" s="5"/>
      <c r="BC1054" s="5"/>
      <c r="BD1054" s="5"/>
      <c r="BE1054" s="5"/>
      <c r="BF1054" s="4"/>
      <c r="BG1054" s="4"/>
      <c r="BH1054" s="4"/>
      <c r="BI1054" s="4"/>
      <c r="BJ1054" s="4"/>
      <c r="BK1054" s="4"/>
      <c r="BL1054" s="4"/>
      <c r="BM1054" s="4"/>
      <c r="BN1054" s="4"/>
      <c r="BO1054" s="4"/>
      <c r="BP1054" s="4"/>
      <c r="BQ1054" s="4"/>
      <c r="BR1054" s="4"/>
      <c r="BS1054" s="4"/>
      <c r="BT1054" s="4"/>
    </row>
    <row r="1055" spans="1:72" s="72" customFormat="1" ht="15.75" hidden="1" customHeight="1">
      <c r="A1055"/>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s="5"/>
      <c r="AJ1055" s="5"/>
      <c r="AK1055" s="5"/>
      <c r="AL1055" s="5"/>
      <c r="AM1055" s="5"/>
      <c r="AN1055" s="5"/>
      <c r="AO1055" s="5"/>
      <c r="AP1055" s="5"/>
      <c r="AQ1055" s="5"/>
      <c r="AR1055" s="5"/>
      <c r="AS1055" s="5"/>
      <c r="AT1055" s="5"/>
      <c r="AU1055" s="5"/>
      <c r="AV1055" s="5"/>
      <c r="AW1055" s="5"/>
      <c r="AX1055" s="5"/>
      <c r="AY1055" s="5"/>
      <c r="AZ1055" s="5"/>
      <c r="BA1055" s="5"/>
      <c r="BB1055" s="5"/>
      <c r="BC1055" s="5"/>
      <c r="BD1055" s="5"/>
      <c r="BE1055" s="5"/>
      <c r="BF1055" s="4"/>
      <c r="BG1055" s="4"/>
      <c r="BH1055" s="4"/>
      <c r="BI1055" s="4"/>
      <c r="BJ1055" s="4"/>
      <c r="BK1055" s="4"/>
      <c r="BL1055" s="4"/>
      <c r="BM1055" s="4"/>
      <c r="BN1055" s="4"/>
      <c r="BO1055" s="4"/>
      <c r="BP1055" s="4"/>
      <c r="BQ1055" s="4"/>
      <c r="BR1055" s="4"/>
      <c r="BS1055" s="4"/>
      <c r="BT1055" s="4"/>
    </row>
    <row r="1056" spans="1:72" s="72" customFormat="1" ht="15.75" hidden="1" customHeight="1">
      <c r="A105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s="5"/>
      <c r="AJ1056" s="5"/>
      <c r="AK1056" s="5"/>
      <c r="AL1056" s="5"/>
      <c r="AM1056" s="5"/>
      <c r="AN1056" s="5"/>
      <c r="AO1056" s="5"/>
      <c r="AP1056" s="5"/>
      <c r="AQ1056" s="5"/>
      <c r="AR1056" s="5"/>
      <c r="AS1056" s="5"/>
      <c r="AT1056" s="5"/>
      <c r="AU1056" s="5"/>
      <c r="AV1056" s="5"/>
      <c r="AW1056" s="5"/>
      <c r="AX1056" s="5"/>
      <c r="AY1056" s="5"/>
      <c r="AZ1056" s="5"/>
      <c r="BA1056" s="5"/>
      <c r="BB1056" s="5"/>
      <c r="BC1056" s="5"/>
      <c r="BD1056" s="5"/>
      <c r="BE1056" s="5"/>
      <c r="BF1056" s="4"/>
      <c r="BG1056" s="4"/>
      <c r="BH1056" s="4"/>
      <c r="BI1056" s="4"/>
      <c r="BJ1056" s="4"/>
      <c r="BK1056" s="4"/>
      <c r="BL1056" s="4"/>
      <c r="BM1056" s="4"/>
      <c r="BN1056" s="4"/>
      <c r="BO1056" s="4"/>
      <c r="BP1056" s="4"/>
      <c r="BQ1056" s="4"/>
      <c r="BR1056" s="4"/>
      <c r="BS1056" s="4"/>
      <c r="BT1056" s="4"/>
    </row>
    <row r="1057" spans="1:72" s="72" customFormat="1" ht="15.75" hidden="1" customHeight="1">
      <c r="A1057"/>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s="5"/>
      <c r="AJ1057" s="5"/>
      <c r="AK1057" s="5"/>
      <c r="AL1057" s="5"/>
      <c r="AM1057" s="5"/>
      <c r="AN1057" s="5"/>
      <c r="AO1057" s="5"/>
      <c r="AP1057" s="5"/>
      <c r="AQ1057" s="5"/>
      <c r="AR1057" s="5"/>
      <c r="AS1057" s="5"/>
      <c r="AT1057" s="5"/>
      <c r="AU1057" s="5"/>
      <c r="AV1057" s="5"/>
      <c r="AW1057" s="5"/>
      <c r="AX1057" s="5"/>
      <c r="AY1057" s="5"/>
      <c r="AZ1057" s="5"/>
      <c r="BA1057" s="5"/>
      <c r="BB1057" s="5"/>
      <c r="BC1057" s="5"/>
      <c r="BD1057" s="5"/>
      <c r="BE1057" s="5"/>
      <c r="BF1057" s="4"/>
      <c r="BG1057" s="4"/>
      <c r="BH1057" s="4"/>
      <c r="BI1057" s="4"/>
      <c r="BJ1057" s="4"/>
      <c r="BK1057" s="4"/>
      <c r="BL1057" s="4"/>
      <c r="BM1057" s="4"/>
      <c r="BN1057" s="4"/>
      <c r="BO1057" s="4"/>
      <c r="BP1057" s="4"/>
      <c r="BQ1057" s="4"/>
      <c r="BR1057" s="4"/>
      <c r="BS1057" s="4"/>
      <c r="BT1057" s="4"/>
    </row>
    <row r="1058" spans="1:72" s="72" customFormat="1" ht="15.75" hidden="1" customHeight="1">
      <c r="A1058"/>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s="5"/>
      <c r="AJ1058" s="5"/>
      <c r="AK1058" s="5"/>
      <c r="AL1058" s="5"/>
      <c r="AM1058" s="5"/>
      <c r="AN1058" s="5"/>
      <c r="AO1058" s="5"/>
      <c r="AP1058" s="5"/>
      <c r="AQ1058" s="5"/>
      <c r="AR1058" s="5"/>
      <c r="AS1058" s="5"/>
      <c r="AT1058" s="5"/>
      <c r="AU1058" s="5"/>
      <c r="AV1058" s="5"/>
      <c r="AW1058" s="5"/>
      <c r="AX1058" s="5"/>
      <c r="AY1058" s="5"/>
      <c r="AZ1058" s="5"/>
      <c r="BA1058" s="5"/>
      <c r="BB1058" s="5"/>
      <c r="BC1058" s="5"/>
      <c r="BD1058" s="5"/>
      <c r="BE1058" s="5"/>
      <c r="BF1058" s="4"/>
      <c r="BG1058" s="4"/>
      <c r="BH1058" s="4"/>
      <c r="BI1058" s="4"/>
      <c r="BJ1058" s="4"/>
      <c r="BK1058" s="4"/>
      <c r="BL1058" s="4"/>
      <c r="BM1058" s="4"/>
      <c r="BN1058" s="4"/>
      <c r="BO1058" s="4"/>
      <c r="BP1058" s="4"/>
      <c r="BQ1058" s="4"/>
      <c r="BR1058" s="4"/>
      <c r="BS1058" s="4"/>
      <c r="BT1058" s="4"/>
    </row>
    <row r="1059" spans="1:72" s="72" customFormat="1" ht="15.75" hidden="1" customHeight="1">
      <c r="A1059"/>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s="5"/>
      <c r="AJ1059" s="5"/>
      <c r="AK1059" s="5"/>
      <c r="AL1059" s="5"/>
      <c r="AM1059" s="5"/>
      <c r="AN1059" s="5"/>
      <c r="AO1059" s="5"/>
      <c r="AP1059" s="5"/>
      <c r="AQ1059" s="5"/>
      <c r="AR1059" s="5"/>
      <c r="AS1059" s="5"/>
      <c r="AT1059" s="5"/>
      <c r="AU1059" s="5"/>
      <c r="AV1059" s="5"/>
      <c r="AW1059" s="5"/>
      <c r="AX1059" s="5"/>
      <c r="AY1059" s="5"/>
      <c r="AZ1059" s="5"/>
      <c r="BA1059" s="5"/>
      <c r="BB1059" s="5"/>
      <c r="BC1059" s="5"/>
      <c r="BD1059" s="5"/>
      <c r="BE1059" s="5"/>
      <c r="BF1059" s="4"/>
      <c r="BG1059" s="4"/>
      <c r="BH1059" s="4"/>
      <c r="BI1059" s="4"/>
      <c r="BJ1059" s="4"/>
      <c r="BK1059" s="4"/>
      <c r="BL1059" s="4"/>
      <c r="BM1059" s="4"/>
      <c r="BN1059" s="4"/>
      <c r="BO1059" s="4"/>
      <c r="BP1059" s="4"/>
      <c r="BQ1059" s="4"/>
      <c r="BR1059" s="4"/>
      <c r="BS1059" s="4"/>
      <c r="BT1059" s="4"/>
    </row>
    <row r="1060" spans="1:72" s="72" customFormat="1" ht="16.5" hidden="1" customHeight="1">
      <c r="A1060"/>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s="5"/>
      <c r="AJ1060" s="5"/>
      <c r="AK1060" s="5"/>
      <c r="AL1060" s="5"/>
      <c r="AM1060" s="5"/>
      <c r="AN1060" s="5"/>
      <c r="AO1060" s="5"/>
      <c r="AP1060" s="5"/>
      <c r="AQ1060" s="5"/>
      <c r="AR1060" s="5"/>
      <c r="AS1060" s="5"/>
      <c r="AT1060" s="5"/>
      <c r="AU1060" s="5"/>
      <c r="AV1060" s="5"/>
      <c r="AW1060" s="5"/>
      <c r="AX1060" s="5"/>
      <c r="AY1060" s="5"/>
      <c r="AZ1060" s="5"/>
      <c r="BA1060" s="5"/>
      <c r="BB1060" s="5"/>
      <c r="BC1060" s="5"/>
      <c r="BD1060" s="5"/>
      <c r="BE1060" s="5"/>
      <c r="BF1060" s="4"/>
      <c r="BG1060" s="4"/>
      <c r="BH1060" s="4"/>
      <c r="BI1060" s="4"/>
      <c r="BJ1060" s="4"/>
      <c r="BK1060" s="4"/>
      <c r="BL1060" s="4"/>
      <c r="BM1060" s="4"/>
      <c r="BN1060" s="4"/>
      <c r="BO1060" s="4"/>
      <c r="BP1060" s="4"/>
      <c r="BQ1060" s="4"/>
      <c r="BR1060" s="4"/>
      <c r="BS1060" s="4"/>
      <c r="BT1060" s="4"/>
    </row>
    <row r="1061" spans="1:72" s="72" customFormat="1" ht="16.5" hidden="1" customHeight="1">
      <c r="A1061"/>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s="5"/>
      <c r="AJ1061" s="5"/>
      <c r="AK1061" s="5"/>
      <c r="AL1061" s="5"/>
      <c r="AM1061" s="5"/>
      <c r="AN1061" s="5"/>
      <c r="AO1061" s="5"/>
      <c r="AP1061" s="5"/>
      <c r="AQ1061" s="5"/>
      <c r="AR1061" s="5"/>
      <c r="AS1061" s="5"/>
      <c r="AT1061" s="5"/>
      <c r="AU1061" s="5"/>
      <c r="AV1061" s="5"/>
      <c r="AW1061" s="5"/>
      <c r="AX1061" s="5"/>
      <c r="AY1061" s="5"/>
      <c r="AZ1061" s="5"/>
      <c r="BA1061" s="5"/>
      <c r="BB1061" s="5"/>
      <c r="BC1061" s="5"/>
      <c r="BD1061" s="5"/>
      <c r="BE1061" s="5"/>
      <c r="BF1061" s="4"/>
      <c r="BG1061" s="4"/>
      <c r="BH1061" s="4"/>
      <c r="BI1061" s="4"/>
      <c r="BJ1061" s="4"/>
      <c r="BK1061" s="4"/>
      <c r="BL1061" s="4"/>
      <c r="BM1061" s="4"/>
      <c r="BN1061" s="4"/>
      <c r="BO1061" s="4"/>
      <c r="BP1061" s="4"/>
      <c r="BQ1061" s="4"/>
      <c r="BR1061" s="4"/>
      <c r="BS1061" s="4"/>
      <c r="BT1061" s="4"/>
    </row>
    <row r="1062" spans="1:72" s="72" customFormat="1" ht="15.75" hidden="1">
      <c r="A1062"/>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s="5"/>
      <c r="AJ1062" s="5"/>
      <c r="AK1062" s="5"/>
      <c r="AL1062" s="5"/>
      <c r="AM1062" s="5"/>
      <c r="AN1062" s="5"/>
      <c r="AO1062" s="5"/>
      <c r="AP1062" s="5"/>
      <c r="AQ1062" s="5"/>
      <c r="AR1062" s="5"/>
      <c r="AS1062" s="5"/>
      <c r="AT1062" s="5"/>
      <c r="AU1062" s="5"/>
      <c r="AV1062" s="5"/>
      <c r="AW1062" s="5"/>
      <c r="AX1062" s="5"/>
      <c r="AY1062" s="5"/>
      <c r="AZ1062" s="5"/>
      <c r="BA1062" s="5"/>
      <c r="BB1062" s="5"/>
      <c r="BC1062" s="5"/>
      <c r="BD1062" s="5"/>
      <c r="BE1062" s="5"/>
      <c r="BF1062" s="4"/>
      <c r="BG1062" s="4"/>
      <c r="BH1062" s="4"/>
      <c r="BI1062" s="4"/>
      <c r="BJ1062" s="4"/>
      <c r="BK1062" s="4"/>
      <c r="BL1062" s="4"/>
      <c r="BM1062" s="4"/>
      <c r="BN1062" s="4"/>
      <c r="BO1062" s="4"/>
      <c r="BP1062" s="4"/>
      <c r="BQ1062" s="4"/>
      <c r="BR1062" s="4"/>
      <c r="BS1062" s="4"/>
      <c r="BT1062" s="4"/>
    </row>
    <row r="1063" spans="1:72" s="72" customFormat="1" ht="15.75" hidden="1">
      <c r="A1063"/>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s="5"/>
      <c r="AJ1063" s="5"/>
      <c r="AK1063" s="5"/>
      <c r="AL1063" s="5"/>
      <c r="AM1063" s="5"/>
      <c r="AN1063" s="5"/>
      <c r="AO1063" s="5"/>
      <c r="AP1063" s="5"/>
      <c r="AQ1063" s="5"/>
      <c r="AR1063" s="5"/>
      <c r="AS1063" s="5"/>
      <c r="AT1063" s="5"/>
      <c r="AU1063" s="5"/>
      <c r="AV1063" s="5"/>
      <c r="AW1063" s="5"/>
      <c r="AX1063" s="5"/>
      <c r="AY1063" s="5"/>
      <c r="AZ1063" s="5"/>
      <c r="BA1063" s="5"/>
      <c r="BB1063" s="5"/>
      <c r="BC1063" s="5"/>
      <c r="BD1063" s="5"/>
      <c r="BE1063" s="5"/>
      <c r="BF1063" s="4"/>
      <c r="BG1063" s="4"/>
      <c r="BH1063" s="4"/>
      <c r="BI1063" s="4"/>
      <c r="BJ1063" s="4"/>
      <c r="BK1063" s="4"/>
      <c r="BL1063" s="4"/>
      <c r="BM1063" s="4"/>
      <c r="BN1063" s="4"/>
      <c r="BO1063" s="4"/>
      <c r="BP1063" s="4"/>
      <c r="BQ1063" s="4"/>
      <c r="BR1063" s="4"/>
      <c r="BS1063" s="4"/>
      <c r="BT1063" s="4"/>
    </row>
    <row r="1064" spans="1:72" s="72" customFormat="1" ht="15.75" hidden="1">
      <c r="A1064"/>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s="5"/>
      <c r="AJ1064" s="5"/>
      <c r="AK1064" s="5"/>
      <c r="AL1064" s="5"/>
      <c r="AM1064" s="5"/>
      <c r="AN1064" s="5"/>
      <c r="AO1064" s="5"/>
      <c r="AP1064" s="5"/>
      <c r="AQ1064" s="5"/>
      <c r="AR1064" s="5"/>
      <c r="AS1064" s="5"/>
      <c r="AT1064" s="5"/>
      <c r="AU1064" s="5"/>
      <c r="AV1064" s="5"/>
      <c r="AW1064" s="5"/>
      <c r="AX1064" s="5"/>
      <c r="AY1064" s="5"/>
      <c r="AZ1064" s="5"/>
      <c r="BA1064" s="5"/>
      <c r="BB1064" s="5"/>
      <c r="BC1064" s="5"/>
      <c r="BD1064" s="5"/>
      <c r="BE1064" s="5"/>
      <c r="BF1064" s="4"/>
      <c r="BG1064" s="4"/>
      <c r="BH1064" s="4"/>
      <c r="BI1064" s="4"/>
      <c r="BJ1064" s="4"/>
      <c r="BK1064" s="4"/>
      <c r="BL1064" s="4"/>
      <c r="BM1064" s="4"/>
      <c r="BN1064" s="4"/>
      <c r="BO1064" s="4"/>
      <c r="BP1064" s="4"/>
      <c r="BQ1064" s="4"/>
      <c r="BR1064" s="4"/>
      <c r="BS1064" s="4"/>
      <c r="BT1064" s="4"/>
    </row>
    <row r="1065" spans="1:72" s="72" customFormat="1" ht="15.75" hidden="1">
      <c r="A1065"/>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s="5"/>
      <c r="AJ1065" s="5"/>
      <c r="AK1065" s="5"/>
      <c r="AL1065" s="5"/>
      <c r="AM1065" s="5"/>
      <c r="AN1065" s="5"/>
      <c r="AO1065" s="5"/>
      <c r="AP1065" s="5"/>
      <c r="AQ1065" s="5"/>
      <c r="AR1065" s="5"/>
      <c r="AS1065" s="5"/>
      <c r="AT1065" s="5"/>
      <c r="AU1065" s="5"/>
      <c r="AV1065" s="5"/>
      <c r="AW1065" s="5"/>
      <c r="AX1065" s="5"/>
      <c r="AY1065" s="5"/>
      <c r="AZ1065" s="5"/>
      <c r="BA1065" s="5"/>
      <c r="BB1065" s="5"/>
      <c r="BC1065" s="5"/>
      <c r="BD1065" s="5"/>
      <c r="BE1065" s="5"/>
      <c r="BF1065" s="4"/>
      <c r="BG1065" s="4"/>
      <c r="BH1065" s="4"/>
      <c r="BI1065" s="4"/>
      <c r="BJ1065" s="4"/>
      <c r="BK1065" s="4"/>
      <c r="BL1065" s="4"/>
      <c r="BM1065" s="4"/>
      <c r="BN1065" s="4"/>
      <c r="BO1065" s="4"/>
      <c r="BP1065" s="4"/>
      <c r="BQ1065" s="4"/>
      <c r="BR1065" s="4"/>
      <c r="BS1065" s="4"/>
      <c r="BT1065" s="4"/>
    </row>
    <row r="1066" spans="1:72" s="72" customFormat="1" ht="15.75" hidden="1">
      <c r="A106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s="5"/>
      <c r="AJ1066" s="5"/>
      <c r="AK1066" s="5"/>
      <c r="AL1066" s="5"/>
      <c r="AM1066" s="5"/>
      <c r="AN1066" s="5"/>
      <c r="AO1066" s="5"/>
      <c r="AP1066" s="5"/>
      <c r="AQ1066" s="5"/>
      <c r="AR1066" s="5"/>
      <c r="AS1066" s="5"/>
      <c r="AT1066" s="5"/>
      <c r="AU1066" s="5"/>
      <c r="AV1066" s="5"/>
      <c r="AW1066" s="5"/>
      <c r="AX1066" s="5"/>
      <c r="AY1066" s="5"/>
      <c r="AZ1066" s="5"/>
      <c r="BA1066" s="5"/>
      <c r="BB1066" s="5"/>
      <c r="BC1066" s="5"/>
      <c r="BD1066" s="5"/>
      <c r="BE1066" s="5"/>
      <c r="BF1066" s="4"/>
      <c r="BG1066" s="4"/>
      <c r="BH1066" s="4"/>
      <c r="BI1066" s="4"/>
      <c r="BJ1066" s="4"/>
      <c r="BK1066" s="4"/>
      <c r="BL1066" s="4"/>
      <c r="BM1066" s="4"/>
      <c r="BN1066" s="4"/>
      <c r="BO1066" s="4"/>
      <c r="BP1066" s="4"/>
      <c r="BQ1066" s="4"/>
      <c r="BR1066" s="4"/>
      <c r="BS1066" s="4"/>
      <c r="BT1066" s="4"/>
    </row>
    <row r="1067" spans="1:72" s="72" customFormat="1" ht="15.75" hidden="1">
      <c r="A1067"/>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s="5"/>
      <c r="AJ1067" s="5"/>
      <c r="AK1067" s="5"/>
      <c r="AL1067" s="5"/>
      <c r="AM1067" s="5"/>
      <c r="AN1067" s="5"/>
      <c r="AO1067" s="5"/>
      <c r="AP1067" s="5"/>
      <c r="AQ1067" s="5"/>
      <c r="AR1067" s="5"/>
      <c r="AS1067" s="5"/>
      <c r="AT1067" s="5"/>
      <c r="AU1067" s="5"/>
      <c r="AV1067" s="5"/>
      <c r="AW1067" s="5"/>
      <c r="AX1067" s="5"/>
      <c r="AY1067" s="5"/>
      <c r="AZ1067" s="5"/>
      <c r="BA1067" s="5"/>
      <c r="BB1067" s="5"/>
      <c r="BC1067" s="5"/>
      <c r="BD1067" s="5"/>
      <c r="BE1067" s="5"/>
      <c r="BF1067" s="4"/>
      <c r="BG1067" s="4"/>
      <c r="BH1067" s="4"/>
      <c r="BI1067" s="4"/>
      <c r="BJ1067" s="4"/>
      <c r="BK1067" s="4"/>
      <c r="BL1067" s="4"/>
      <c r="BM1067" s="4"/>
      <c r="BN1067" s="4"/>
      <c r="BO1067" s="4"/>
      <c r="BP1067" s="4"/>
      <c r="BQ1067" s="4"/>
      <c r="BR1067" s="4"/>
      <c r="BS1067" s="4"/>
      <c r="BT1067" s="4"/>
    </row>
    <row r="1068" spans="1:72" s="72" customFormat="1" ht="15.75" hidden="1">
      <c r="A1068"/>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s="5"/>
      <c r="AJ1068" s="5"/>
      <c r="AK1068" s="5"/>
      <c r="AL1068" s="5"/>
      <c r="AM1068" s="5"/>
      <c r="AN1068" s="5"/>
      <c r="AO1068" s="5"/>
      <c r="AP1068" s="5"/>
      <c r="AQ1068" s="5"/>
      <c r="AR1068" s="5"/>
      <c r="AS1068" s="5"/>
      <c r="AT1068" s="5"/>
      <c r="AU1068" s="5"/>
      <c r="AV1068" s="5"/>
      <c r="AW1068" s="5"/>
      <c r="AX1068" s="5"/>
      <c r="AY1068" s="5"/>
      <c r="AZ1068" s="5"/>
      <c r="BA1068" s="5"/>
      <c r="BB1068" s="5"/>
      <c r="BC1068" s="5"/>
      <c r="BD1068" s="5"/>
      <c r="BE1068" s="5"/>
      <c r="BF1068" s="4"/>
      <c r="BG1068" s="4"/>
      <c r="BH1068" s="4"/>
      <c r="BI1068" s="4"/>
      <c r="BJ1068" s="4"/>
      <c r="BK1068" s="4"/>
      <c r="BL1068" s="4"/>
      <c r="BM1068" s="4"/>
      <c r="BN1068" s="4"/>
      <c r="BO1068" s="4"/>
      <c r="BP1068" s="4"/>
      <c r="BQ1068" s="4"/>
      <c r="BR1068" s="4"/>
      <c r="BS1068" s="4"/>
      <c r="BT1068" s="4"/>
    </row>
    <row r="1069" spans="1:72" s="72" customFormat="1" ht="15.75" hidden="1">
      <c r="A1069"/>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s="5"/>
      <c r="AJ1069" s="5"/>
      <c r="AK1069" s="5"/>
      <c r="AL1069" s="5"/>
      <c r="AM1069" s="5"/>
      <c r="AN1069" s="5"/>
      <c r="AO1069" s="5"/>
      <c r="AP1069" s="5"/>
      <c r="AQ1069" s="5"/>
      <c r="AR1069" s="5"/>
      <c r="AS1069" s="5"/>
      <c r="AT1069" s="5"/>
      <c r="AU1069" s="5"/>
      <c r="AV1069" s="5"/>
      <c r="AW1069" s="5"/>
      <c r="AX1069" s="5"/>
      <c r="AY1069" s="5"/>
      <c r="AZ1069" s="5"/>
      <c r="BA1069" s="5"/>
      <c r="BB1069" s="5"/>
      <c r="BC1069" s="5"/>
      <c r="BD1069" s="5"/>
      <c r="BE1069" s="5"/>
      <c r="BF1069" s="4"/>
      <c r="BG1069" s="4"/>
      <c r="BH1069" s="4"/>
      <c r="BI1069" s="4"/>
      <c r="BJ1069" s="4"/>
      <c r="BK1069" s="4"/>
      <c r="BL1069" s="4"/>
      <c r="BM1069" s="4"/>
      <c r="BN1069" s="4"/>
      <c r="BO1069" s="4"/>
      <c r="BP1069" s="4"/>
      <c r="BQ1069" s="4"/>
      <c r="BR1069" s="4"/>
      <c r="BS1069" s="4"/>
      <c r="BT1069" s="4"/>
    </row>
    <row r="1070" spans="1:72" s="72" customFormat="1" ht="15.75" hidden="1">
      <c r="A1070"/>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s="5"/>
      <c r="AJ1070" s="5"/>
      <c r="AK1070" s="5"/>
      <c r="AL1070" s="5"/>
      <c r="AM1070" s="5"/>
      <c r="AN1070" s="5"/>
      <c r="AO1070" s="5"/>
      <c r="AP1070" s="5"/>
      <c r="AQ1070" s="5"/>
      <c r="AR1070" s="5"/>
      <c r="AS1070" s="5"/>
      <c r="AT1070" s="5"/>
      <c r="AU1070" s="5"/>
      <c r="AV1070" s="5"/>
      <c r="AW1070" s="5"/>
      <c r="AX1070" s="5"/>
      <c r="AY1070" s="5"/>
      <c r="AZ1070" s="5"/>
      <c r="BA1070" s="5"/>
      <c r="BB1070" s="5"/>
      <c r="BC1070" s="5"/>
      <c r="BD1070" s="5"/>
      <c r="BE1070" s="5"/>
      <c r="BF1070" s="4"/>
      <c r="BG1070" s="4"/>
      <c r="BH1070" s="4"/>
      <c r="BI1070" s="4"/>
      <c r="BJ1070" s="4"/>
      <c r="BK1070" s="4"/>
      <c r="BL1070" s="4"/>
      <c r="BM1070" s="4"/>
      <c r="BN1070" s="4"/>
      <c r="BO1070" s="4"/>
      <c r="BP1070" s="4"/>
      <c r="BQ1070" s="4"/>
      <c r="BR1070" s="4"/>
      <c r="BS1070" s="4"/>
      <c r="BT1070" s="4"/>
    </row>
    <row r="1071" spans="1:72" s="72" customFormat="1" ht="15.75" hidden="1">
      <c r="A1071"/>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s="5"/>
      <c r="AJ1071" s="5"/>
      <c r="AK1071" s="5"/>
      <c r="AL1071" s="5"/>
      <c r="AM1071" s="5"/>
      <c r="AN1071" s="5"/>
      <c r="AO1071" s="5"/>
      <c r="AP1071" s="5"/>
      <c r="AQ1071" s="5"/>
      <c r="AR1071" s="5"/>
      <c r="AS1071" s="5"/>
      <c r="AT1071" s="5"/>
      <c r="AU1071" s="5"/>
      <c r="AV1071" s="5"/>
      <c r="AW1071" s="5"/>
      <c r="AX1071" s="5"/>
      <c r="AY1071" s="5"/>
      <c r="AZ1071" s="5"/>
      <c r="BA1071" s="5"/>
      <c r="BB1071" s="5"/>
      <c r="BC1071" s="5"/>
      <c r="BD1071" s="5"/>
      <c r="BE1071" s="5"/>
      <c r="BF1071" s="4"/>
      <c r="BG1071" s="4"/>
      <c r="BH1071" s="4"/>
      <c r="BI1071" s="4"/>
      <c r="BJ1071" s="4"/>
      <c r="BK1071" s="4"/>
      <c r="BL1071" s="4"/>
      <c r="BM1071" s="4"/>
      <c r="BN1071" s="4"/>
      <c r="BO1071" s="4"/>
      <c r="BP1071" s="4"/>
      <c r="BQ1071" s="4"/>
      <c r="BR1071" s="4"/>
      <c r="BS1071" s="4"/>
      <c r="BT1071" s="4"/>
    </row>
    <row r="1072" spans="1:72" s="72" customFormat="1" ht="15.75" hidden="1">
      <c r="A1072"/>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s="5"/>
      <c r="AJ1072" s="5"/>
      <c r="AK1072" s="5"/>
      <c r="AL1072" s="5"/>
      <c r="AM1072" s="5"/>
      <c r="AN1072" s="5"/>
      <c r="AO1072" s="5"/>
      <c r="AP1072" s="5"/>
      <c r="AQ1072" s="5"/>
      <c r="AR1072" s="5"/>
      <c r="AS1072" s="5"/>
      <c r="AT1072" s="5"/>
      <c r="AU1072" s="5"/>
      <c r="AV1072" s="5"/>
      <c r="AW1072" s="5"/>
      <c r="AX1072" s="5"/>
      <c r="AY1072" s="5"/>
      <c r="AZ1072" s="5"/>
      <c r="BA1072" s="5"/>
      <c r="BB1072" s="5"/>
      <c r="BC1072" s="5"/>
      <c r="BD1072" s="5"/>
      <c r="BE1072" s="5"/>
      <c r="BF1072" s="4"/>
      <c r="BG1072" s="4"/>
      <c r="BH1072" s="4"/>
      <c r="BI1072" s="4"/>
      <c r="BJ1072" s="4"/>
      <c r="BK1072" s="4"/>
      <c r="BL1072" s="4"/>
      <c r="BM1072" s="4"/>
      <c r="BN1072" s="4"/>
      <c r="BO1072" s="4"/>
      <c r="BP1072" s="4"/>
      <c r="BQ1072" s="4"/>
      <c r="BR1072" s="4"/>
      <c r="BS1072" s="4"/>
      <c r="BT1072" s="4"/>
    </row>
    <row r="1073" spans="1:72" s="72" customFormat="1" ht="15.75" hidden="1">
      <c r="A1073"/>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s="5"/>
      <c r="AJ1073" s="5"/>
      <c r="AK1073" s="5"/>
      <c r="AL1073" s="5"/>
      <c r="AM1073" s="5"/>
      <c r="AN1073" s="5"/>
      <c r="AO1073" s="5"/>
      <c r="AP1073" s="5"/>
      <c r="AQ1073" s="5"/>
      <c r="AR1073" s="5"/>
      <c r="AS1073" s="5"/>
      <c r="AT1073" s="5"/>
      <c r="AU1073" s="5"/>
      <c r="AV1073" s="5"/>
      <c r="AW1073" s="5"/>
      <c r="AX1073" s="5"/>
      <c r="AY1073" s="5"/>
      <c r="AZ1073" s="5"/>
      <c r="BA1073" s="5"/>
      <c r="BB1073" s="5"/>
      <c r="BC1073" s="5"/>
      <c r="BD1073" s="5"/>
      <c r="BE1073" s="5"/>
      <c r="BF1073" s="4"/>
      <c r="BG1073" s="4"/>
      <c r="BH1073" s="4"/>
      <c r="BI1073" s="4"/>
      <c r="BJ1073" s="4"/>
      <c r="BK1073" s="4"/>
      <c r="BL1073" s="4"/>
      <c r="BM1073" s="4"/>
      <c r="BN1073" s="4"/>
      <c r="BO1073" s="4"/>
      <c r="BP1073" s="4"/>
      <c r="BQ1073" s="4"/>
      <c r="BR1073" s="4"/>
      <c r="BS1073" s="4"/>
      <c r="BT1073" s="4"/>
    </row>
    <row r="1074" spans="1:72" s="72" customFormat="1" ht="15.75" hidden="1">
      <c r="A1074"/>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s="5"/>
      <c r="AJ1074" s="5"/>
      <c r="AK1074" s="5"/>
      <c r="AL1074" s="5"/>
      <c r="AM1074" s="5"/>
      <c r="AN1074" s="5"/>
      <c r="AO1074" s="5"/>
      <c r="AP1074" s="5"/>
      <c r="AQ1074" s="5"/>
      <c r="AR1074" s="5"/>
      <c r="AS1074" s="5"/>
      <c r="AT1074" s="5"/>
      <c r="AU1074" s="5"/>
      <c r="AV1074" s="5"/>
      <c r="AW1074" s="5"/>
      <c r="AX1074" s="5"/>
      <c r="AY1074" s="5"/>
      <c r="AZ1074" s="5"/>
      <c r="BA1074" s="5"/>
      <c r="BB1074" s="5"/>
      <c r="BC1074" s="5"/>
      <c r="BD1074" s="5"/>
      <c r="BE1074" s="5"/>
      <c r="BF1074" s="4"/>
      <c r="BG1074" s="4"/>
      <c r="BH1074" s="4"/>
      <c r="BI1074" s="4"/>
      <c r="BJ1074" s="4"/>
      <c r="BK1074" s="4"/>
      <c r="BL1074" s="4"/>
      <c r="BM1074" s="4"/>
      <c r="BN1074" s="4"/>
      <c r="BO1074" s="4"/>
      <c r="BP1074" s="4"/>
      <c r="BQ1074" s="4"/>
      <c r="BR1074" s="4"/>
      <c r="BS1074" s="4"/>
      <c r="BT1074" s="4"/>
    </row>
    <row r="1075" spans="1:72" s="72" customFormat="1" ht="15.75" hidden="1">
      <c r="A1075"/>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s="5"/>
      <c r="AJ1075" s="5"/>
      <c r="AK1075" s="5"/>
      <c r="AL1075" s="5"/>
      <c r="AM1075" s="5"/>
      <c r="AN1075" s="5"/>
      <c r="AO1075" s="5"/>
      <c r="AP1075" s="5"/>
      <c r="AQ1075" s="5"/>
      <c r="AR1075" s="5"/>
      <c r="AS1075" s="5"/>
      <c r="AT1075" s="5"/>
      <c r="AU1075" s="5"/>
      <c r="AV1075" s="5"/>
      <c r="AW1075" s="5"/>
      <c r="AX1075" s="5"/>
      <c r="AY1075" s="5"/>
      <c r="AZ1075" s="5"/>
      <c r="BA1075" s="5"/>
      <c r="BB1075" s="5"/>
      <c r="BC1075" s="5"/>
      <c r="BD1075" s="5"/>
      <c r="BE1075" s="5"/>
      <c r="BF1075" s="4"/>
      <c r="BG1075" s="4"/>
      <c r="BH1075" s="4"/>
      <c r="BI1075" s="4"/>
      <c r="BJ1075" s="4"/>
      <c r="BK1075" s="4"/>
      <c r="BL1075" s="4"/>
      <c r="BM1075" s="4"/>
      <c r="BN1075" s="4"/>
      <c r="BO1075" s="4"/>
      <c r="BP1075" s="4"/>
      <c r="BQ1075" s="4"/>
      <c r="BR1075" s="4"/>
      <c r="BS1075" s="4"/>
      <c r="BT1075" s="4"/>
    </row>
    <row r="1076" spans="1:72" s="72" customFormat="1" ht="15.75" hidden="1">
      <c r="A107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s="5"/>
      <c r="AJ1076" s="5"/>
      <c r="AK1076" s="5"/>
      <c r="AL1076" s="5"/>
      <c r="AM1076" s="5"/>
      <c r="AN1076" s="5"/>
      <c r="AO1076" s="5"/>
      <c r="AP1076" s="5"/>
      <c r="AQ1076" s="5"/>
      <c r="AR1076" s="5"/>
      <c r="AS1076" s="5"/>
      <c r="AT1076" s="5"/>
      <c r="AU1076" s="5"/>
      <c r="AV1076" s="5"/>
      <c r="AW1076" s="5"/>
      <c r="AX1076" s="5"/>
      <c r="AY1076" s="5"/>
      <c r="AZ1076" s="5"/>
      <c r="BA1076" s="5"/>
      <c r="BB1076" s="5"/>
      <c r="BC1076" s="5"/>
      <c r="BD1076" s="5"/>
      <c r="BE1076" s="5"/>
      <c r="BF1076" s="4"/>
      <c r="BG1076" s="4"/>
      <c r="BH1076" s="4"/>
      <c r="BI1076" s="4"/>
      <c r="BJ1076" s="4"/>
      <c r="BK1076" s="4"/>
      <c r="BL1076" s="4"/>
      <c r="BM1076" s="4"/>
      <c r="BN1076" s="4"/>
      <c r="BO1076" s="4"/>
      <c r="BP1076" s="4"/>
      <c r="BQ1076" s="4"/>
      <c r="BR1076" s="4"/>
      <c r="BS1076" s="4"/>
      <c r="BT1076" s="4"/>
    </row>
    <row r="1077" spans="1:72" s="72" customFormat="1" ht="15.75" hidden="1">
      <c r="A1077"/>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s="5"/>
      <c r="AJ1077" s="5"/>
      <c r="AK1077" s="5"/>
      <c r="AL1077" s="5"/>
      <c r="AM1077" s="5"/>
      <c r="AN1077" s="5"/>
      <c r="AO1077" s="5"/>
      <c r="AP1077" s="5"/>
      <c r="AQ1077" s="5"/>
      <c r="AR1077" s="5"/>
      <c r="AS1077" s="5"/>
      <c r="AT1077" s="5"/>
      <c r="AU1077" s="5"/>
      <c r="AV1077" s="5"/>
      <c r="AW1077" s="5"/>
      <c r="AX1077" s="5"/>
      <c r="AY1077" s="5"/>
      <c r="AZ1077" s="5"/>
      <c r="BA1077" s="5"/>
      <c r="BB1077" s="5"/>
      <c r="BC1077" s="5"/>
      <c r="BD1077" s="5"/>
      <c r="BE1077" s="5"/>
      <c r="BF1077" s="4"/>
      <c r="BG1077" s="4"/>
      <c r="BH1077" s="4"/>
      <c r="BI1077" s="4"/>
      <c r="BJ1077" s="4"/>
      <c r="BK1077" s="4"/>
      <c r="BL1077" s="4"/>
      <c r="BM1077" s="4"/>
      <c r="BN1077" s="4"/>
      <c r="BO1077" s="4"/>
      <c r="BP1077" s="4"/>
      <c r="BQ1077" s="4"/>
      <c r="BR1077" s="4"/>
      <c r="BS1077" s="4"/>
      <c r="BT1077" s="4"/>
    </row>
    <row r="1078" spans="1:72" s="72" customFormat="1" ht="15.75" hidden="1">
      <c r="A1078"/>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s="5"/>
      <c r="AJ1078" s="5"/>
      <c r="AK1078" s="5"/>
      <c r="AL1078" s="5"/>
      <c r="AM1078" s="5"/>
      <c r="AN1078" s="5"/>
      <c r="AO1078" s="5"/>
      <c r="AP1078" s="5"/>
      <c r="AQ1078" s="5"/>
      <c r="AR1078" s="5"/>
      <c r="AS1078" s="5"/>
      <c r="AT1078" s="5"/>
      <c r="AU1078" s="5"/>
      <c r="AV1078" s="5"/>
      <c r="AW1078" s="5"/>
      <c r="AX1078" s="5"/>
      <c r="AY1078" s="5"/>
      <c r="AZ1078" s="5"/>
      <c r="BA1078" s="5"/>
      <c r="BB1078" s="5"/>
      <c r="BC1078" s="5"/>
      <c r="BD1078" s="5"/>
      <c r="BE1078" s="5"/>
      <c r="BF1078" s="4"/>
      <c r="BG1078" s="4"/>
      <c r="BH1078" s="4"/>
      <c r="BI1078" s="4"/>
      <c r="BJ1078" s="4"/>
      <c r="BK1078" s="4"/>
      <c r="BL1078" s="4"/>
      <c r="BM1078" s="4"/>
      <c r="BN1078" s="4"/>
      <c r="BO1078" s="4"/>
      <c r="BP1078" s="4"/>
      <c r="BQ1078" s="4"/>
      <c r="BR1078" s="4"/>
      <c r="BS1078" s="4"/>
      <c r="BT1078" s="4"/>
    </row>
    <row r="1079" spans="1:72" s="72" customFormat="1" ht="15.75" hidden="1">
      <c r="A1079"/>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s="5"/>
      <c r="AJ1079" s="5"/>
      <c r="AK1079" s="5"/>
      <c r="AL1079" s="5"/>
      <c r="AM1079" s="5"/>
      <c r="AN1079" s="5"/>
      <c r="AO1079" s="5"/>
      <c r="AP1079" s="5"/>
      <c r="AQ1079" s="5"/>
      <c r="AR1079" s="5"/>
      <c r="AS1079" s="5"/>
      <c r="AT1079" s="5"/>
      <c r="AU1079" s="5"/>
      <c r="AV1079" s="5"/>
      <c r="AW1079" s="5"/>
      <c r="AX1079" s="5"/>
      <c r="AY1079" s="5"/>
      <c r="AZ1079" s="5"/>
      <c r="BA1079" s="5"/>
      <c r="BB1079" s="5"/>
      <c r="BC1079" s="5"/>
      <c r="BD1079" s="5"/>
      <c r="BE1079" s="5"/>
      <c r="BF1079" s="4"/>
      <c r="BG1079" s="4"/>
      <c r="BH1079" s="4"/>
      <c r="BI1079" s="4"/>
      <c r="BJ1079" s="4"/>
      <c r="BK1079" s="4"/>
      <c r="BL1079" s="4"/>
      <c r="BM1079" s="4"/>
      <c r="BN1079" s="4"/>
      <c r="BO1079" s="4"/>
      <c r="BP1079" s="4"/>
      <c r="BQ1079" s="4"/>
      <c r="BR1079" s="4"/>
      <c r="BS1079" s="4"/>
      <c r="BT1079" s="4"/>
    </row>
    <row r="1080" spans="1:72" s="72" customFormat="1" ht="15.75" hidden="1">
      <c r="A1080"/>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s="5"/>
      <c r="AJ1080" s="5"/>
      <c r="AK1080" s="5"/>
      <c r="AL1080" s="5"/>
      <c r="AM1080" s="5"/>
      <c r="AN1080" s="5"/>
      <c r="AO1080" s="5"/>
      <c r="AP1080" s="5"/>
      <c r="AQ1080" s="5"/>
      <c r="AR1080" s="5"/>
      <c r="AS1080" s="5"/>
      <c r="AT1080" s="5"/>
      <c r="AU1080" s="5"/>
      <c r="AV1080" s="5"/>
      <c r="AW1080" s="5"/>
      <c r="AX1080" s="5"/>
      <c r="AY1080" s="5"/>
      <c r="AZ1080" s="5"/>
      <c r="BA1080" s="5"/>
      <c r="BB1080" s="5"/>
      <c r="BC1080" s="5"/>
      <c r="BD1080" s="5"/>
      <c r="BE1080" s="5"/>
      <c r="BF1080" s="4"/>
      <c r="BG1080" s="4"/>
      <c r="BH1080" s="4"/>
      <c r="BI1080" s="4"/>
      <c r="BJ1080" s="4"/>
      <c r="BK1080" s="4"/>
      <c r="BL1080" s="4"/>
      <c r="BM1080" s="4"/>
      <c r="BN1080" s="4"/>
      <c r="BO1080" s="4"/>
      <c r="BP1080" s="4"/>
      <c r="BQ1080" s="4"/>
      <c r="BR1080" s="4"/>
      <c r="BS1080" s="4"/>
      <c r="BT1080" s="4"/>
    </row>
    <row r="1081" spans="1:72" s="72" customFormat="1" ht="15.75" hidden="1">
      <c r="A1081"/>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s="5"/>
      <c r="AJ1081" s="5"/>
      <c r="AK1081" s="5"/>
      <c r="AL1081" s="5"/>
      <c r="AM1081" s="5"/>
      <c r="AN1081" s="5"/>
      <c r="AO1081" s="5"/>
      <c r="AP1081" s="5"/>
      <c r="AQ1081" s="5"/>
      <c r="AR1081" s="5"/>
      <c r="AS1081" s="5"/>
      <c r="AT1081" s="5"/>
      <c r="AU1081" s="5"/>
      <c r="AV1081" s="5"/>
      <c r="AW1081" s="5"/>
      <c r="AX1081" s="5"/>
      <c r="AY1081" s="5"/>
      <c r="AZ1081" s="5"/>
      <c r="BA1081" s="5"/>
      <c r="BB1081" s="5"/>
      <c r="BC1081" s="5"/>
      <c r="BD1081" s="5"/>
      <c r="BE1081" s="5"/>
      <c r="BF1081" s="4"/>
      <c r="BG1081" s="4"/>
      <c r="BH1081" s="4"/>
      <c r="BI1081" s="4"/>
      <c r="BJ1081" s="4"/>
      <c r="BK1081" s="4"/>
      <c r="BL1081" s="4"/>
      <c r="BM1081" s="4"/>
      <c r="BN1081" s="4"/>
      <c r="BO1081" s="4"/>
      <c r="BP1081" s="4"/>
      <c r="BQ1081" s="4"/>
      <c r="BR1081" s="4"/>
      <c r="BS1081" s="4"/>
      <c r="BT1081" s="4"/>
    </row>
    <row r="1082" spans="1:72" s="72" customFormat="1" ht="15.75" hidden="1">
      <c r="A1082"/>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s="5"/>
      <c r="AJ1082" s="5"/>
      <c r="AK1082" s="5"/>
      <c r="AL1082" s="5"/>
      <c r="AM1082" s="5"/>
      <c r="AN1082" s="5"/>
      <c r="AO1082" s="5"/>
      <c r="AP1082" s="5"/>
      <c r="AQ1082" s="5"/>
      <c r="AR1082" s="5"/>
      <c r="AS1082" s="5"/>
      <c r="AT1082" s="5"/>
      <c r="AU1082" s="5"/>
      <c r="AV1082" s="5"/>
      <c r="AW1082" s="5"/>
      <c r="AX1082" s="5"/>
      <c r="AY1082" s="5"/>
      <c r="AZ1082" s="5"/>
      <c r="BA1082" s="5"/>
      <c r="BB1082" s="5"/>
      <c r="BC1082" s="5"/>
      <c r="BD1082" s="5"/>
      <c r="BE1082" s="5"/>
      <c r="BF1082" s="4"/>
      <c r="BG1082" s="4"/>
      <c r="BH1082" s="4"/>
      <c r="BI1082" s="4"/>
      <c r="BJ1082" s="4"/>
      <c r="BK1082" s="4"/>
      <c r="BL1082" s="4"/>
      <c r="BM1082" s="4"/>
      <c r="BN1082" s="4"/>
      <c r="BO1082" s="4"/>
      <c r="BP1082" s="4"/>
      <c r="BQ1082" s="4"/>
      <c r="BR1082" s="4"/>
      <c r="BS1082" s="4"/>
      <c r="BT1082" s="4"/>
    </row>
    <row r="1083" spans="1:72" s="72" customFormat="1" ht="15.75" hidden="1">
      <c r="A1083"/>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s="5"/>
      <c r="AJ1083" s="5"/>
      <c r="AK1083" s="5"/>
      <c r="AL1083" s="5"/>
      <c r="AM1083" s="5"/>
      <c r="AN1083" s="5"/>
      <c r="AO1083" s="5"/>
      <c r="AP1083" s="5"/>
      <c r="AQ1083" s="5"/>
      <c r="AR1083" s="5"/>
      <c r="AS1083" s="5"/>
      <c r="AT1083" s="5"/>
      <c r="AU1083" s="5"/>
      <c r="AV1083" s="5"/>
      <c r="AW1083" s="5"/>
      <c r="AX1083" s="5"/>
      <c r="AY1083" s="5"/>
      <c r="AZ1083" s="5"/>
      <c r="BA1083" s="5"/>
      <c r="BB1083" s="5"/>
      <c r="BC1083" s="5"/>
      <c r="BD1083" s="5"/>
      <c r="BE1083" s="5"/>
      <c r="BF1083" s="4"/>
      <c r="BG1083" s="4"/>
      <c r="BH1083" s="4"/>
      <c r="BI1083" s="4"/>
      <c r="BJ1083" s="4"/>
      <c r="BK1083" s="4"/>
      <c r="BL1083" s="4"/>
      <c r="BM1083" s="4"/>
      <c r="BN1083" s="4"/>
      <c r="BO1083" s="4"/>
      <c r="BP1083" s="4"/>
      <c r="BQ1083" s="4"/>
      <c r="BR1083" s="4"/>
      <c r="BS1083" s="4"/>
      <c r="BT1083" s="4"/>
    </row>
    <row r="1084" spans="1:72" s="72" customFormat="1" ht="15.75" hidden="1">
      <c r="A1084"/>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s="5"/>
      <c r="AJ1084" s="5"/>
      <c r="AK1084" s="5"/>
      <c r="AL1084" s="5"/>
      <c r="AM1084" s="5"/>
      <c r="AN1084" s="5"/>
      <c r="AO1084" s="5"/>
      <c r="AP1084" s="5"/>
      <c r="AQ1084" s="5"/>
      <c r="AR1084" s="5"/>
      <c r="AS1084" s="5"/>
      <c r="AT1084" s="5"/>
      <c r="AU1084" s="5"/>
      <c r="AV1084" s="5"/>
      <c r="AW1084" s="5"/>
      <c r="AX1084" s="5"/>
      <c r="AY1084" s="5"/>
      <c r="AZ1084" s="5"/>
      <c r="BA1084" s="5"/>
      <c r="BB1084" s="5"/>
      <c r="BC1084" s="5"/>
      <c r="BD1084" s="5"/>
      <c r="BE1084" s="5"/>
      <c r="BF1084" s="4"/>
      <c r="BG1084" s="4"/>
      <c r="BH1084" s="4"/>
      <c r="BI1084" s="4"/>
      <c r="BJ1084" s="4"/>
      <c r="BK1084" s="4"/>
      <c r="BL1084" s="4"/>
      <c r="BM1084" s="4"/>
      <c r="BN1084" s="4"/>
      <c r="BO1084" s="4"/>
      <c r="BP1084" s="4"/>
      <c r="BQ1084" s="4"/>
      <c r="BR1084" s="4"/>
      <c r="BS1084" s="4"/>
      <c r="BT1084" s="4"/>
    </row>
    <row r="1085" spans="1:72" s="72" customFormat="1" ht="15.75" hidden="1">
      <c r="A1085"/>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s="5"/>
      <c r="AJ1085" s="5"/>
      <c r="AK1085" s="5"/>
      <c r="AL1085" s="5"/>
      <c r="AM1085" s="5"/>
      <c r="AN1085" s="5"/>
      <c r="AO1085" s="5"/>
      <c r="AP1085" s="5"/>
      <c r="AQ1085" s="5"/>
      <c r="AR1085" s="5"/>
      <c r="AS1085" s="5"/>
      <c r="AT1085" s="5"/>
      <c r="AU1085" s="5"/>
      <c r="AV1085" s="5"/>
      <c r="AW1085" s="5"/>
      <c r="AX1085" s="5"/>
      <c r="AY1085" s="5"/>
      <c r="AZ1085" s="5"/>
      <c r="BA1085" s="5"/>
      <c r="BB1085" s="5"/>
      <c r="BC1085" s="5"/>
      <c r="BD1085" s="5"/>
      <c r="BE1085" s="5"/>
      <c r="BF1085" s="4"/>
      <c r="BG1085" s="4"/>
      <c r="BH1085" s="4"/>
      <c r="BI1085" s="4"/>
      <c r="BJ1085" s="4"/>
      <c r="BK1085" s="4"/>
      <c r="BL1085" s="4"/>
      <c r="BM1085" s="4"/>
      <c r="BN1085" s="4"/>
      <c r="BO1085" s="4"/>
      <c r="BP1085" s="4"/>
      <c r="BQ1085" s="4"/>
      <c r="BR1085" s="4"/>
      <c r="BS1085" s="4"/>
      <c r="BT1085" s="4"/>
    </row>
    <row r="1086" spans="1:72" s="72" customFormat="1" ht="15.75" hidden="1">
      <c r="A108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s="5"/>
      <c r="AJ1086" s="5"/>
      <c r="AK1086" s="5"/>
      <c r="AL1086" s="5"/>
      <c r="AM1086" s="5"/>
      <c r="AN1086" s="5"/>
      <c r="AO1086" s="5"/>
      <c r="AP1086" s="5"/>
      <c r="AQ1086" s="5"/>
      <c r="AR1086" s="5"/>
      <c r="AS1086" s="5"/>
      <c r="AT1086" s="5"/>
      <c r="AU1086" s="5"/>
      <c r="AV1086" s="5"/>
      <c r="AW1086" s="5"/>
      <c r="AX1086" s="5"/>
      <c r="AY1086" s="5"/>
      <c r="AZ1086" s="5"/>
      <c r="BA1086" s="5"/>
      <c r="BB1086" s="5"/>
      <c r="BC1086" s="5"/>
      <c r="BD1086" s="5"/>
      <c r="BE1086" s="5"/>
      <c r="BF1086" s="4"/>
      <c r="BG1086" s="4"/>
      <c r="BH1086" s="4"/>
      <c r="BI1086" s="4"/>
      <c r="BJ1086" s="4"/>
      <c r="BK1086" s="4"/>
      <c r="BL1086" s="4"/>
      <c r="BM1086" s="4"/>
      <c r="BN1086" s="4"/>
      <c r="BO1086" s="4"/>
      <c r="BP1086" s="4"/>
      <c r="BQ1086" s="4"/>
      <c r="BR1086" s="4"/>
      <c r="BS1086" s="4"/>
      <c r="BT1086" s="4"/>
    </row>
    <row r="1087" spans="1:72" s="72" customFormat="1" ht="15.75" hidden="1">
      <c r="A1087"/>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s="5"/>
      <c r="AJ1087" s="5"/>
      <c r="AK1087" s="5"/>
      <c r="AL1087" s="5"/>
      <c r="AM1087" s="5"/>
      <c r="AN1087" s="5"/>
      <c r="AO1087" s="5"/>
      <c r="AP1087" s="5"/>
      <c r="AQ1087" s="5"/>
      <c r="AR1087" s="5"/>
      <c r="AS1087" s="5"/>
      <c r="AT1087" s="5"/>
      <c r="AU1087" s="5"/>
      <c r="AV1087" s="5"/>
      <c r="AW1087" s="5"/>
      <c r="AX1087" s="5"/>
      <c r="AY1087" s="5"/>
      <c r="AZ1087" s="5"/>
      <c r="BA1087" s="5"/>
      <c r="BB1087" s="5"/>
      <c r="BC1087" s="5"/>
      <c r="BD1087" s="5"/>
      <c r="BE1087" s="5"/>
      <c r="BF1087" s="4"/>
      <c r="BG1087" s="4"/>
      <c r="BH1087" s="4"/>
      <c r="BI1087" s="4"/>
      <c r="BJ1087" s="4"/>
      <c r="BK1087" s="4"/>
      <c r="BL1087" s="4"/>
      <c r="BM1087" s="4"/>
      <c r="BN1087" s="4"/>
      <c r="BO1087" s="4"/>
      <c r="BP1087" s="4"/>
      <c r="BQ1087" s="4"/>
      <c r="BR1087" s="4"/>
      <c r="BS1087" s="4"/>
      <c r="BT1087" s="4"/>
    </row>
    <row r="1088" spans="1:72" s="72" customFormat="1" ht="15.75" hidden="1">
      <c r="A1088"/>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s="5"/>
      <c r="AJ1088" s="5"/>
      <c r="AK1088" s="5"/>
      <c r="AL1088" s="5"/>
      <c r="AM1088" s="5"/>
      <c r="AN1088" s="5"/>
      <c r="AO1088" s="5"/>
      <c r="AP1088" s="5"/>
      <c r="AQ1088" s="5"/>
      <c r="AR1088" s="5"/>
      <c r="AS1088" s="5"/>
      <c r="AT1088" s="5"/>
      <c r="AU1088" s="5"/>
      <c r="AV1088" s="5"/>
      <c r="AW1088" s="5"/>
      <c r="AX1088" s="5"/>
      <c r="AY1088" s="5"/>
      <c r="AZ1088" s="5"/>
      <c r="BA1088" s="5"/>
      <c r="BB1088" s="5"/>
      <c r="BC1088" s="5"/>
      <c r="BD1088" s="5"/>
      <c r="BE1088" s="5"/>
      <c r="BF1088" s="4"/>
      <c r="BG1088" s="4"/>
      <c r="BH1088" s="4"/>
      <c r="BI1088" s="4"/>
      <c r="BJ1088" s="4"/>
      <c r="BK1088" s="4"/>
      <c r="BL1088" s="4"/>
      <c r="BM1088" s="4"/>
      <c r="BN1088" s="4"/>
      <c r="BO1088" s="4"/>
      <c r="BP1088" s="4"/>
      <c r="BQ1088" s="4"/>
      <c r="BR1088" s="4"/>
      <c r="BS1088" s="4"/>
      <c r="BT1088" s="4"/>
    </row>
    <row r="1089" spans="1:72" s="72" customFormat="1" ht="15.75" hidden="1">
      <c r="A1089"/>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s="5"/>
      <c r="AJ1089" s="5"/>
      <c r="AK1089" s="5"/>
      <c r="AL1089" s="5"/>
      <c r="AM1089" s="5"/>
      <c r="AN1089" s="5"/>
      <c r="AO1089" s="5"/>
      <c r="AP1089" s="5"/>
      <c r="AQ1089" s="5"/>
      <c r="AR1089" s="5"/>
      <c r="AS1089" s="5"/>
      <c r="AT1089" s="5"/>
      <c r="AU1089" s="5"/>
      <c r="AV1089" s="5"/>
      <c r="AW1089" s="5"/>
      <c r="AX1089" s="5"/>
      <c r="AY1089" s="5"/>
      <c r="AZ1089" s="5"/>
      <c r="BA1089" s="5"/>
      <c r="BB1089" s="5"/>
      <c r="BC1089" s="5"/>
      <c r="BD1089" s="5"/>
      <c r="BE1089" s="5"/>
      <c r="BF1089" s="4"/>
      <c r="BG1089" s="4"/>
      <c r="BH1089" s="4"/>
      <c r="BI1089" s="4"/>
      <c r="BJ1089" s="4"/>
      <c r="BK1089" s="4"/>
      <c r="BL1089" s="4"/>
      <c r="BM1089" s="4"/>
      <c r="BN1089" s="4"/>
      <c r="BO1089" s="4"/>
      <c r="BP1089" s="4"/>
      <c r="BQ1089" s="4"/>
      <c r="BR1089" s="4"/>
      <c r="BS1089" s="4"/>
      <c r="BT1089" s="4"/>
    </row>
    <row r="1090" spans="1:72" s="72" customFormat="1" ht="15.75" hidden="1">
      <c r="A1090"/>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s="5"/>
      <c r="AJ1090" s="5"/>
      <c r="AK1090" s="5"/>
      <c r="AL1090" s="5"/>
      <c r="AM1090" s="5"/>
      <c r="AN1090" s="5"/>
      <c r="AO1090" s="5"/>
      <c r="AP1090" s="5"/>
      <c r="AQ1090" s="5"/>
      <c r="AR1090" s="5"/>
      <c r="AS1090" s="5"/>
      <c r="AT1090" s="5"/>
      <c r="AU1090" s="5"/>
      <c r="AV1090" s="5"/>
      <c r="AW1090" s="5"/>
      <c r="AX1090" s="5"/>
      <c r="AY1090" s="5"/>
      <c r="AZ1090" s="5"/>
      <c r="BA1090" s="5"/>
      <c r="BB1090" s="5"/>
      <c r="BC1090" s="5"/>
      <c r="BD1090" s="5"/>
      <c r="BE1090" s="5"/>
      <c r="BF1090" s="4"/>
      <c r="BG1090" s="4"/>
      <c r="BH1090" s="4"/>
      <c r="BI1090" s="4"/>
      <c r="BJ1090" s="4"/>
      <c r="BK1090" s="4"/>
      <c r="BL1090" s="4"/>
      <c r="BM1090" s="4"/>
      <c r="BN1090" s="4"/>
      <c r="BO1090" s="4"/>
      <c r="BP1090" s="4"/>
      <c r="BQ1090" s="4"/>
      <c r="BR1090" s="4"/>
      <c r="BS1090" s="4"/>
      <c r="BT1090" s="4"/>
    </row>
    <row r="1091" spans="1:72" s="72" customFormat="1" ht="15.75" hidden="1">
      <c r="A1091"/>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s="5"/>
      <c r="AJ1091" s="5"/>
      <c r="AK1091" s="5"/>
      <c r="AL1091" s="5"/>
      <c r="AM1091" s="5"/>
      <c r="AN1091" s="5"/>
      <c r="AO1091" s="5"/>
      <c r="AP1091" s="5"/>
      <c r="AQ1091" s="5"/>
      <c r="AR1091" s="5"/>
      <c r="AS1091" s="5"/>
      <c r="AT1091" s="5"/>
      <c r="AU1091" s="5"/>
      <c r="AV1091" s="5"/>
      <c r="AW1091" s="5"/>
      <c r="AX1091" s="5"/>
      <c r="AY1091" s="5"/>
      <c r="AZ1091" s="5"/>
      <c r="BA1091" s="5"/>
      <c r="BB1091" s="5"/>
      <c r="BC1091" s="5"/>
      <c r="BD1091" s="5"/>
      <c r="BE1091" s="5"/>
      <c r="BF1091" s="4"/>
      <c r="BG1091" s="4"/>
      <c r="BH1091" s="4"/>
      <c r="BI1091" s="4"/>
      <c r="BJ1091" s="4"/>
      <c r="BK1091" s="4"/>
      <c r="BL1091" s="4"/>
      <c r="BM1091" s="4"/>
      <c r="BN1091" s="4"/>
      <c r="BO1091" s="4"/>
      <c r="BP1091" s="4"/>
      <c r="BQ1091" s="4"/>
      <c r="BR1091" s="4"/>
      <c r="BS1091" s="4"/>
      <c r="BT1091" s="4"/>
    </row>
    <row r="1092" spans="1:72" s="72" customFormat="1" ht="15.75" hidden="1">
      <c r="A1092"/>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s="5"/>
      <c r="AJ1092" s="5"/>
      <c r="AK1092" s="5"/>
      <c r="AL1092" s="5"/>
      <c r="AM1092" s="5"/>
      <c r="AN1092" s="5"/>
      <c r="AO1092" s="5"/>
      <c r="AP1092" s="5"/>
      <c r="AQ1092" s="5"/>
      <c r="AR1092" s="5"/>
      <c r="AS1092" s="5"/>
      <c r="AT1092" s="5"/>
      <c r="AU1092" s="5"/>
      <c r="AV1092" s="5"/>
      <c r="AW1092" s="5"/>
      <c r="AX1092" s="5"/>
      <c r="AY1092" s="5"/>
      <c r="AZ1092" s="5"/>
      <c r="BA1092" s="5"/>
      <c r="BB1092" s="5"/>
      <c r="BC1092" s="5"/>
      <c r="BD1092" s="5"/>
      <c r="BE1092" s="5"/>
      <c r="BF1092" s="4"/>
      <c r="BG1092" s="4"/>
      <c r="BH1092" s="4"/>
      <c r="BI1092" s="4"/>
      <c r="BJ1092" s="4"/>
      <c r="BK1092" s="4"/>
      <c r="BL1092" s="4"/>
      <c r="BM1092" s="4"/>
      <c r="BN1092" s="4"/>
      <c r="BO1092" s="4"/>
      <c r="BP1092" s="4"/>
      <c r="BQ1092" s="4"/>
      <c r="BR1092" s="4"/>
      <c r="BS1092" s="4"/>
      <c r="BT1092" s="4"/>
    </row>
    <row r="1093" spans="1:72" s="72" customFormat="1" ht="15.75" hidden="1">
      <c r="A109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s="5"/>
      <c r="AJ1093" s="5"/>
      <c r="AK1093" s="5"/>
      <c r="AL1093" s="5"/>
      <c r="AM1093" s="5"/>
      <c r="AN1093" s="5"/>
      <c r="AO1093" s="5"/>
      <c r="AP1093" s="5"/>
      <c r="AQ1093" s="5"/>
      <c r="AR1093" s="5"/>
      <c r="AS1093" s="5"/>
      <c r="AT1093" s="5"/>
      <c r="AU1093" s="5"/>
      <c r="AV1093" s="5"/>
      <c r="AW1093" s="5"/>
      <c r="AX1093" s="5"/>
      <c r="AY1093" s="5"/>
      <c r="AZ1093" s="5"/>
      <c r="BA1093" s="5"/>
      <c r="BB1093" s="5"/>
      <c r="BC1093" s="5"/>
      <c r="BD1093" s="5"/>
      <c r="BE1093" s="5"/>
      <c r="BF1093" s="4"/>
      <c r="BG1093" s="4"/>
      <c r="BH1093" s="4"/>
      <c r="BI1093" s="4"/>
      <c r="BJ1093" s="4"/>
      <c r="BK1093" s="4"/>
      <c r="BL1093" s="4"/>
      <c r="BM1093" s="4"/>
      <c r="BN1093" s="4"/>
      <c r="BO1093" s="4"/>
      <c r="BP1093" s="4"/>
      <c r="BQ1093" s="4"/>
      <c r="BR1093" s="4"/>
      <c r="BS1093" s="4"/>
      <c r="BT1093" s="4"/>
    </row>
    <row r="1094" spans="1:72" s="72" customFormat="1" ht="15.75" hidden="1">
      <c r="A109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s="5"/>
      <c r="AJ1094" s="5"/>
      <c r="AK1094" s="5"/>
      <c r="AL1094" s="5"/>
      <c r="AM1094" s="5"/>
      <c r="AN1094" s="5"/>
      <c r="AO1094" s="5"/>
      <c r="AP1094" s="5"/>
      <c r="AQ1094" s="5"/>
      <c r="AR1094" s="5"/>
      <c r="AS1094" s="5"/>
      <c r="AT1094" s="5"/>
      <c r="AU1094" s="5"/>
      <c r="AV1094" s="5"/>
      <c r="AW1094" s="5"/>
      <c r="AX1094" s="5"/>
      <c r="AY1094" s="5"/>
      <c r="AZ1094" s="5"/>
      <c r="BA1094" s="5"/>
      <c r="BB1094" s="5"/>
      <c r="BC1094" s="5"/>
      <c r="BD1094" s="5"/>
      <c r="BE1094" s="5"/>
      <c r="BF1094" s="4"/>
      <c r="BG1094" s="4"/>
      <c r="BH1094" s="4"/>
      <c r="BI1094" s="4"/>
      <c r="BJ1094" s="4"/>
      <c r="BK1094" s="4"/>
      <c r="BL1094" s="4"/>
      <c r="BM1094" s="4"/>
      <c r="BN1094" s="4"/>
      <c r="BO1094" s="4"/>
      <c r="BP1094" s="4"/>
      <c r="BQ1094" s="4"/>
      <c r="BR1094" s="4"/>
      <c r="BS1094" s="4"/>
      <c r="BT1094" s="4"/>
    </row>
    <row r="1095" spans="1:72" s="72" customFormat="1" ht="15.75" hidden="1">
      <c r="A1095"/>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s="5"/>
      <c r="AJ1095" s="5"/>
      <c r="AK1095" s="5"/>
      <c r="AL1095" s="5"/>
      <c r="AM1095" s="5"/>
      <c r="AN1095" s="5"/>
      <c r="AO1095" s="5"/>
      <c r="AP1095" s="5"/>
      <c r="AQ1095" s="5"/>
      <c r="AR1095" s="5"/>
      <c r="AS1095" s="5"/>
      <c r="AT1095" s="5"/>
      <c r="AU1095" s="5"/>
      <c r="AV1095" s="5"/>
      <c r="AW1095" s="5"/>
      <c r="AX1095" s="5"/>
      <c r="AY1095" s="5"/>
      <c r="AZ1095" s="5"/>
      <c r="BA1095" s="5"/>
      <c r="BB1095" s="5"/>
      <c r="BC1095" s="5"/>
      <c r="BD1095" s="5"/>
      <c r="BE1095" s="5"/>
      <c r="BF1095" s="4"/>
      <c r="BG1095" s="4"/>
      <c r="BH1095" s="4"/>
      <c r="BI1095" s="4"/>
      <c r="BJ1095" s="4"/>
      <c r="BK1095" s="4"/>
      <c r="BL1095" s="4"/>
      <c r="BM1095" s="4"/>
      <c r="BN1095" s="4"/>
      <c r="BO1095" s="4"/>
      <c r="BP1095" s="4"/>
      <c r="BQ1095" s="4"/>
      <c r="BR1095" s="4"/>
      <c r="BS1095" s="4"/>
      <c r="BT1095" s="4"/>
    </row>
    <row r="1096" spans="1:72" s="72" customFormat="1" ht="15.75" hidden="1">
      <c r="A109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s="5"/>
      <c r="AJ1096" s="5"/>
      <c r="AK1096" s="5"/>
      <c r="AL1096" s="5"/>
      <c r="AM1096" s="5"/>
      <c r="AN1096" s="5"/>
      <c r="AO1096" s="5"/>
      <c r="AP1096" s="5"/>
      <c r="AQ1096" s="5"/>
      <c r="AR1096" s="5"/>
      <c r="AS1096" s="5"/>
      <c r="AT1096" s="5"/>
      <c r="AU1096" s="5"/>
      <c r="AV1096" s="5"/>
      <c r="AW1096" s="5"/>
      <c r="AX1096" s="5"/>
      <c r="AY1096" s="5"/>
      <c r="AZ1096" s="5"/>
      <c r="BA1096" s="5"/>
      <c r="BB1096" s="5"/>
      <c r="BC1096" s="5"/>
      <c r="BD1096" s="5"/>
      <c r="BE1096" s="5"/>
      <c r="BF1096" s="4"/>
      <c r="BG1096" s="4"/>
      <c r="BH1096" s="4"/>
      <c r="BI1096" s="4"/>
      <c r="BJ1096" s="4"/>
      <c r="BK1096" s="4"/>
      <c r="BL1096" s="4"/>
      <c r="BM1096" s="4"/>
      <c r="BN1096" s="4"/>
      <c r="BO1096" s="4"/>
      <c r="BP1096" s="4"/>
      <c r="BQ1096" s="4"/>
      <c r="BR1096" s="4"/>
      <c r="BS1096" s="4"/>
      <c r="BT1096" s="4"/>
    </row>
    <row r="1097" spans="1:72" s="72" customFormat="1" ht="15.75" hidden="1">
      <c r="A1097"/>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s="5"/>
      <c r="AJ1097" s="5"/>
      <c r="AK1097" s="5"/>
      <c r="AL1097" s="5"/>
      <c r="AM1097" s="5"/>
      <c r="AN1097" s="5"/>
      <c r="AO1097" s="5"/>
      <c r="AP1097" s="5"/>
      <c r="AQ1097" s="5"/>
      <c r="AR1097" s="5"/>
      <c r="AS1097" s="5"/>
      <c r="AT1097" s="5"/>
      <c r="AU1097" s="5"/>
      <c r="AV1097" s="5"/>
      <c r="AW1097" s="5"/>
      <c r="AX1097" s="5"/>
      <c r="AY1097" s="5"/>
      <c r="AZ1097" s="5"/>
      <c r="BA1097" s="5"/>
      <c r="BB1097" s="5"/>
      <c r="BC1097" s="5"/>
      <c r="BD1097" s="5"/>
      <c r="BE1097" s="5"/>
      <c r="BF1097" s="4"/>
      <c r="BG1097" s="4"/>
      <c r="BH1097" s="4"/>
      <c r="BI1097" s="4"/>
      <c r="BJ1097" s="4"/>
      <c r="BK1097" s="4"/>
      <c r="BL1097" s="4"/>
      <c r="BM1097" s="4"/>
      <c r="BN1097" s="4"/>
      <c r="BO1097" s="4"/>
      <c r="BP1097" s="4"/>
      <c r="BQ1097" s="4"/>
      <c r="BR1097" s="4"/>
      <c r="BS1097" s="4"/>
      <c r="BT1097" s="4"/>
    </row>
    <row r="1098" spans="1:72" s="72" customFormat="1" ht="15.75" hidden="1">
      <c r="A1098"/>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s="5"/>
      <c r="AJ1098" s="5"/>
      <c r="AK1098" s="5"/>
      <c r="AL1098" s="5"/>
      <c r="AM1098" s="5"/>
      <c r="AN1098" s="5"/>
      <c r="AO1098" s="5"/>
      <c r="AP1098" s="5"/>
      <c r="AQ1098" s="5"/>
      <c r="AR1098" s="5"/>
      <c r="AS1098" s="5"/>
      <c r="AT1098" s="5"/>
      <c r="AU1098" s="5"/>
      <c r="AV1098" s="5"/>
      <c r="AW1098" s="5"/>
      <c r="AX1098" s="5"/>
      <c r="AY1098" s="5"/>
      <c r="AZ1098" s="5"/>
      <c r="BA1098" s="5"/>
      <c r="BB1098" s="5"/>
      <c r="BC1098" s="5"/>
      <c r="BD1098" s="5"/>
      <c r="BE1098" s="5"/>
      <c r="BF1098" s="4"/>
      <c r="BG1098" s="4"/>
      <c r="BH1098" s="4"/>
      <c r="BI1098" s="4"/>
      <c r="BJ1098" s="4"/>
      <c r="BK1098" s="4"/>
      <c r="BL1098" s="4"/>
      <c r="BM1098" s="4"/>
      <c r="BN1098" s="4"/>
      <c r="BO1098" s="4"/>
      <c r="BP1098" s="4"/>
      <c r="BQ1098" s="4"/>
      <c r="BR1098" s="4"/>
      <c r="BS1098" s="4"/>
      <c r="BT1098" s="4"/>
    </row>
    <row r="1099" spans="1:72" s="72" customFormat="1" ht="15.75" hidden="1">
      <c r="A1099"/>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s="5"/>
      <c r="AJ1099" s="5"/>
      <c r="AK1099" s="5"/>
      <c r="AL1099" s="5"/>
      <c r="AM1099" s="5"/>
      <c r="AN1099" s="5"/>
      <c r="AO1099" s="5"/>
      <c r="AP1099" s="5"/>
      <c r="AQ1099" s="5"/>
      <c r="AR1099" s="5"/>
      <c r="AS1099" s="5"/>
      <c r="AT1099" s="5"/>
      <c r="AU1099" s="5"/>
      <c r="AV1099" s="5"/>
      <c r="AW1099" s="5"/>
      <c r="AX1099" s="5"/>
      <c r="AY1099" s="5"/>
      <c r="AZ1099" s="5"/>
      <c r="BA1099" s="5"/>
      <c r="BB1099" s="5"/>
      <c r="BC1099" s="5"/>
      <c r="BD1099" s="5"/>
      <c r="BE1099" s="5"/>
      <c r="BF1099" s="4"/>
      <c r="BG1099" s="4"/>
      <c r="BH1099" s="4"/>
      <c r="BI1099" s="4"/>
      <c r="BJ1099" s="4"/>
      <c r="BK1099" s="4"/>
      <c r="BL1099" s="4"/>
      <c r="BM1099" s="4"/>
      <c r="BN1099" s="4"/>
      <c r="BO1099" s="4"/>
      <c r="BP1099" s="4"/>
      <c r="BQ1099" s="4"/>
      <c r="BR1099" s="4"/>
      <c r="BS1099" s="4"/>
      <c r="BT1099" s="4"/>
    </row>
    <row r="1100" spans="1:72" s="72" customFormat="1" ht="15.75" hidden="1">
      <c r="A1100"/>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s="5"/>
      <c r="AJ1100" s="5"/>
      <c r="AK1100" s="5"/>
      <c r="AL1100" s="5"/>
      <c r="AM1100" s="5"/>
      <c r="AN1100" s="5"/>
      <c r="AO1100" s="5"/>
      <c r="AP1100" s="5"/>
      <c r="AQ1100" s="5"/>
      <c r="AR1100" s="5"/>
      <c r="AS1100" s="5"/>
      <c r="AT1100" s="5"/>
      <c r="AU1100" s="5"/>
      <c r="AV1100" s="5"/>
      <c r="AW1100" s="5"/>
      <c r="AX1100" s="5"/>
      <c r="AY1100" s="5"/>
      <c r="AZ1100" s="5"/>
      <c r="BA1100" s="5"/>
      <c r="BB1100" s="5"/>
      <c r="BC1100" s="5"/>
      <c r="BD1100" s="5"/>
      <c r="BE1100" s="5"/>
      <c r="BF1100" s="4"/>
      <c r="BG1100" s="4"/>
      <c r="BH1100" s="4"/>
      <c r="BI1100" s="4"/>
      <c r="BJ1100" s="4"/>
      <c r="BK1100" s="4"/>
      <c r="BL1100" s="4"/>
      <c r="BM1100" s="4"/>
      <c r="BN1100" s="4"/>
      <c r="BO1100" s="4"/>
      <c r="BP1100" s="4"/>
      <c r="BQ1100" s="4"/>
      <c r="BR1100" s="4"/>
      <c r="BS1100" s="4"/>
      <c r="BT1100" s="4"/>
    </row>
    <row r="1101" spans="1:72" s="72" customFormat="1" ht="15.75" hidden="1">
      <c r="A1101"/>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s="5"/>
      <c r="AJ1101" s="5"/>
      <c r="AK1101" s="5"/>
      <c r="AL1101" s="5"/>
      <c r="AM1101" s="5"/>
      <c r="AN1101" s="5"/>
      <c r="AO1101" s="5"/>
      <c r="AP1101" s="5"/>
      <c r="AQ1101" s="5"/>
      <c r="AR1101" s="5"/>
      <c r="AS1101" s="5"/>
      <c r="AT1101" s="5"/>
      <c r="AU1101" s="5"/>
      <c r="AV1101" s="5"/>
      <c r="AW1101" s="5"/>
      <c r="AX1101" s="5"/>
      <c r="AY1101" s="5"/>
      <c r="AZ1101" s="5"/>
      <c r="BA1101" s="5"/>
      <c r="BB1101" s="5"/>
      <c r="BC1101" s="5"/>
      <c r="BD1101" s="5"/>
      <c r="BE1101" s="5"/>
      <c r="BF1101" s="4"/>
      <c r="BG1101" s="4"/>
      <c r="BH1101" s="4"/>
      <c r="BI1101" s="4"/>
      <c r="BJ1101" s="4"/>
      <c r="BK1101" s="4"/>
      <c r="BL1101" s="4"/>
      <c r="BM1101" s="4"/>
      <c r="BN1101" s="4"/>
      <c r="BO1101" s="4"/>
      <c r="BP1101" s="4"/>
      <c r="BQ1101" s="4"/>
      <c r="BR1101" s="4"/>
      <c r="BS1101" s="4"/>
      <c r="BT1101" s="4"/>
    </row>
    <row r="1102" spans="1:72" s="72" customFormat="1" ht="15.75" hidden="1">
      <c r="A1102"/>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s="5"/>
      <c r="AJ1102" s="5"/>
      <c r="AK1102" s="5"/>
      <c r="AL1102" s="5"/>
      <c r="AM1102" s="5"/>
      <c r="AN1102" s="5"/>
      <c r="AO1102" s="5"/>
      <c r="AP1102" s="5"/>
      <c r="AQ1102" s="5"/>
      <c r="AR1102" s="5"/>
      <c r="AS1102" s="5"/>
      <c r="AT1102" s="5"/>
      <c r="AU1102" s="5"/>
      <c r="AV1102" s="5"/>
      <c r="AW1102" s="5"/>
      <c r="AX1102" s="5"/>
      <c r="AY1102" s="5"/>
      <c r="AZ1102" s="5"/>
      <c r="BA1102" s="5"/>
      <c r="BB1102" s="5"/>
      <c r="BC1102" s="5"/>
      <c r="BD1102" s="5"/>
      <c r="BE1102" s="5"/>
      <c r="BF1102" s="4"/>
      <c r="BG1102" s="4"/>
      <c r="BH1102" s="4"/>
      <c r="BI1102" s="4"/>
      <c r="BJ1102" s="4"/>
      <c r="BK1102" s="4"/>
      <c r="BL1102" s="4"/>
      <c r="BM1102" s="4"/>
      <c r="BN1102" s="4"/>
      <c r="BO1102" s="4"/>
      <c r="BP1102" s="4"/>
      <c r="BQ1102" s="4"/>
      <c r="BR1102" s="4"/>
      <c r="BS1102" s="4"/>
      <c r="BT1102" s="4"/>
    </row>
    <row r="1103" spans="1:72" s="72" customFormat="1" ht="15.75" hidden="1">
      <c r="A11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s="5"/>
      <c r="AJ1103" s="5"/>
      <c r="AK1103" s="5"/>
      <c r="AL1103" s="5"/>
      <c r="AM1103" s="5"/>
      <c r="AN1103" s="5"/>
      <c r="AO1103" s="5"/>
      <c r="AP1103" s="5"/>
      <c r="AQ1103" s="5"/>
      <c r="AR1103" s="5"/>
      <c r="AS1103" s="5"/>
      <c r="AT1103" s="5"/>
      <c r="AU1103" s="5"/>
      <c r="AV1103" s="5"/>
      <c r="AW1103" s="5"/>
      <c r="AX1103" s="5"/>
      <c r="AY1103" s="5"/>
      <c r="AZ1103" s="5"/>
      <c r="BA1103" s="5"/>
      <c r="BB1103" s="5"/>
      <c r="BC1103" s="5"/>
      <c r="BD1103" s="5"/>
      <c r="BE1103" s="5"/>
      <c r="BF1103" s="4"/>
      <c r="BG1103" s="4"/>
      <c r="BH1103" s="4"/>
      <c r="BI1103" s="4"/>
      <c r="BJ1103" s="4"/>
      <c r="BK1103" s="4"/>
      <c r="BL1103" s="4"/>
      <c r="BM1103" s="4"/>
      <c r="BN1103" s="4"/>
      <c r="BO1103" s="4"/>
      <c r="BP1103" s="4"/>
      <c r="BQ1103" s="4"/>
      <c r="BR1103" s="4"/>
      <c r="BS1103" s="4"/>
      <c r="BT1103" s="4"/>
    </row>
    <row r="1104" spans="1:72" s="72" customFormat="1" ht="15.75" hidden="1">
      <c r="A1104"/>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s="5"/>
      <c r="AJ1104" s="5"/>
      <c r="AK1104" s="5"/>
      <c r="AL1104" s="5"/>
      <c r="AM1104" s="5"/>
      <c r="AN1104" s="5"/>
      <c r="AO1104" s="5"/>
      <c r="AP1104" s="5"/>
      <c r="AQ1104" s="5"/>
      <c r="AR1104" s="5"/>
      <c r="AS1104" s="5"/>
      <c r="AT1104" s="5"/>
      <c r="AU1104" s="5"/>
      <c r="AV1104" s="5"/>
      <c r="AW1104" s="5"/>
      <c r="AX1104" s="5"/>
      <c r="AY1104" s="5"/>
      <c r="AZ1104" s="5"/>
      <c r="BA1104" s="5"/>
      <c r="BB1104" s="5"/>
      <c r="BC1104" s="5"/>
      <c r="BD1104" s="5"/>
      <c r="BE1104" s="5"/>
      <c r="BF1104" s="4"/>
      <c r="BG1104" s="4"/>
      <c r="BH1104" s="4"/>
      <c r="BI1104" s="4"/>
      <c r="BJ1104" s="4"/>
      <c r="BK1104" s="4"/>
      <c r="BL1104" s="4"/>
      <c r="BM1104" s="4"/>
      <c r="BN1104" s="4"/>
      <c r="BO1104" s="4"/>
      <c r="BP1104" s="4"/>
      <c r="BQ1104" s="4"/>
      <c r="BR1104" s="4"/>
      <c r="BS1104" s="4"/>
      <c r="BT1104" s="4"/>
    </row>
    <row r="1105" spans="1:72" s="72" customFormat="1" ht="15.75" hidden="1">
      <c r="A1105"/>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s="5"/>
      <c r="AJ1105" s="5"/>
      <c r="AK1105" s="5"/>
      <c r="AL1105" s="5"/>
      <c r="AM1105" s="5"/>
      <c r="AN1105" s="5"/>
      <c r="AO1105" s="5"/>
      <c r="AP1105" s="5"/>
      <c r="AQ1105" s="5"/>
      <c r="AR1105" s="5"/>
      <c r="AS1105" s="5"/>
      <c r="AT1105" s="5"/>
      <c r="AU1105" s="5"/>
      <c r="AV1105" s="5"/>
      <c r="AW1105" s="5"/>
      <c r="AX1105" s="5"/>
      <c r="AY1105" s="5"/>
      <c r="AZ1105" s="5"/>
      <c r="BA1105" s="5"/>
      <c r="BB1105" s="5"/>
      <c r="BC1105" s="5"/>
      <c r="BD1105" s="5"/>
      <c r="BE1105" s="5"/>
      <c r="BF1105" s="4"/>
      <c r="BG1105" s="4"/>
      <c r="BH1105" s="4"/>
      <c r="BI1105" s="4"/>
      <c r="BJ1105" s="4"/>
      <c r="BK1105" s="4"/>
      <c r="BL1105" s="4"/>
      <c r="BM1105" s="4"/>
      <c r="BN1105" s="4"/>
      <c r="BO1105" s="4"/>
      <c r="BP1105" s="4"/>
      <c r="BQ1105" s="4"/>
      <c r="BR1105" s="4"/>
      <c r="BS1105" s="4"/>
      <c r="BT1105" s="4"/>
    </row>
    <row r="1106" spans="1:72" s="72" customFormat="1" ht="15.75" hidden="1">
      <c r="A110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s="5"/>
      <c r="AJ1106" s="5"/>
      <c r="AK1106" s="5"/>
      <c r="AL1106" s="5"/>
      <c r="AM1106" s="5"/>
      <c r="AN1106" s="5"/>
      <c r="AO1106" s="5"/>
      <c r="AP1106" s="5"/>
      <c r="AQ1106" s="5"/>
      <c r="AR1106" s="5"/>
      <c r="AS1106" s="5"/>
      <c r="AT1106" s="5"/>
      <c r="AU1106" s="5"/>
      <c r="AV1106" s="5"/>
      <c r="AW1106" s="5"/>
      <c r="AX1106" s="5"/>
      <c r="AY1106" s="5"/>
      <c r="AZ1106" s="5"/>
      <c r="BA1106" s="5"/>
      <c r="BB1106" s="5"/>
      <c r="BC1106" s="5"/>
      <c r="BD1106" s="5"/>
      <c r="BE1106" s="5"/>
      <c r="BF1106" s="4"/>
      <c r="BG1106" s="4"/>
      <c r="BH1106" s="4"/>
      <c r="BI1106" s="4"/>
      <c r="BJ1106" s="4"/>
      <c r="BK1106" s="4"/>
      <c r="BL1106" s="4"/>
      <c r="BM1106" s="4"/>
      <c r="BN1106" s="4"/>
      <c r="BO1106" s="4"/>
      <c r="BP1106" s="4"/>
      <c r="BQ1106" s="4"/>
      <c r="BR1106" s="4"/>
      <c r="BS1106" s="4"/>
      <c r="BT1106" s="4"/>
    </row>
    <row r="1107" spans="1:72" s="72" customFormat="1" ht="15.75" hidden="1">
      <c r="A1107"/>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s="5"/>
      <c r="AJ1107" s="5"/>
      <c r="AK1107" s="5"/>
      <c r="AL1107" s="5"/>
      <c r="AM1107" s="5"/>
      <c r="AN1107" s="5"/>
      <c r="AO1107" s="5"/>
      <c r="AP1107" s="5"/>
      <c r="AQ1107" s="5"/>
      <c r="AR1107" s="5"/>
      <c r="AS1107" s="5"/>
      <c r="AT1107" s="5"/>
      <c r="AU1107" s="5"/>
      <c r="AV1107" s="5"/>
      <c r="AW1107" s="5"/>
      <c r="AX1107" s="5"/>
      <c r="AY1107" s="5"/>
      <c r="AZ1107" s="5"/>
      <c r="BA1107" s="5"/>
      <c r="BB1107" s="5"/>
      <c r="BC1107" s="5"/>
      <c r="BD1107" s="5"/>
      <c r="BE1107" s="5"/>
      <c r="BF1107" s="4"/>
      <c r="BG1107" s="4"/>
      <c r="BH1107" s="4"/>
      <c r="BI1107" s="4"/>
      <c r="BJ1107" s="4"/>
      <c r="BK1107" s="4"/>
      <c r="BL1107" s="4"/>
      <c r="BM1107" s="4"/>
      <c r="BN1107" s="4"/>
      <c r="BO1107" s="4"/>
      <c r="BP1107" s="4"/>
      <c r="BQ1107" s="4"/>
      <c r="BR1107" s="4"/>
      <c r="BS1107" s="4"/>
      <c r="BT1107" s="4"/>
    </row>
    <row r="1108" spans="1:72" s="72" customFormat="1" ht="15.75" hidden="1">
      <c r="A1108"/>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s="5"/>
      <c r="AJ1108" s="5"/>
      <c r="AK1108" s="5"/>
      <c r="AL1108" s="5"/>
      <c r="AM1108" s="5"/>
      <c r="AN1108" s="5"/>
      <c r="AO1108" s="5"/>
      <c r="AP1108" s="5"/>
      <c r="AQ1108" s="5"/>
      <c r="AR1108" s="5"/>
      <c r="AS1108" s="5"/>
      <c r="AT1108" s="5"/>
      <c r="AU1108" s="5"/>
      <c r="AV1108" s="5"/>
      <c r="AW1108" s="5"/>
      <c r="AX1108" s="5"/>
      <c r="AY1108" s="5"/>
      <c r="AZ1108" s="5"/>
      <c r="BA1108" s="5"/>
      <c r="BB1108" s="5"/>
      <c r="BC1108" s="5"/>
      <c r="BD1108" s="5"/>
      <c r="BE1108" s="5"/>
      <c r="BF1108" s="4"/>
      <c r="BG1108" s="4"/>
      <c r="BH1108" s="4"/>
      <c r="BI1108" s="4"/>
      <c r="BJ1108" s="4"/>
      <c r="BK1108" s="4"/>
      <c r="BL1108" s="4"/>
      <c r="BM1108" s="4"/>
      <c r="BN1108" s="4"/>
      <c r="BO1108" s="4"/>
      <c r="BP1108" s="4"/>
      <c r="BQ1108" s="4"/>
      <c r="BR1108" s="4"/>
      <c r="BS1108" s="4"/>
      <c r="BT1108" s="4"/>
    </row>
    <row r="1109" spans="1:72" s="72" customFormat="1" ht="15.75" hidden="1">
      <c r="A1109"/>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s="5"/>
      <c r="AJ1109" s="5"/>
      <c r="AK1109" s="5"/>
      <c r="AL1109" s="5"/>
      <c r="AM1109" s="5"/>
      <c r="AN1109" s="5"/>
      <c r="AO1109" s="5"/>
      <c r="AP1109" s="5"/>
      <c r="AQ1109" s="5"/>
      <c r="AR1109" s="5"/>
      <c r="AS1109" s="5"/>
      <c r="AT1109" s="5"/>
      <c r="AU1109" s="5"/>
      <c r="AV1109" s="5"/>
      <c r="AW1109" s="5"/>
      <c r="AX1109" s="5"/>
      <c r="AY1109" s="5"/>
      <c r="AZ1109" s="5"/>
      <c r="BA1109" s="5"/>
      <c r="BB1109" s="5"/>
      <c r="BC1109" s="5"/>
      <c r="BD1109" s="5"/>
      <c r="BE1109" s="5"/>
      <c r="BF1109" s="4"/>
      <c r="BG1109" s="4"/>
      <c r="BH1109" s="4"/>
      <c r="BI1109" s="4"/>
      <c r="BJ1109" s="4"/>
      <c r="BK1109" s="4"/>
      <c r="BL1109" s="4"/>
      <c r="BM1109" s="4"/>
      <c r="BN1109" s="4"/>
      <c r="BO1109" s="4"/>
      <c r="BP1109" s="4"/>
      <c r="BQ1109" s="4"/>
      <c r="BR1109" s="4"/>
      <c r="BS1109" s="4"/>
      <c r="BT1109" s="4"/>
    </row>
    <row r="1110" spans="1:72" s="72" customFormat="1" ht="15.75" hidden="1">
      <c r="A1110"/>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s="5"/>
      <c r="AJ1110" s="5"/>
      <c r="AK1110" s="5"/>
      <c r="AL1110" s="5"/>
      <c r="AM1110" s="5"/>
      <c r="AN1110" s="5"/>
      <c r="AO1110" s="5"/>
      <c r="AP1110" s="5"/>
      <c r="AQ1110" s="5"/>
      <c r="AR1110" s="5"/>
      <c r="AS1110" s="5"/>
      <c r="AT1110" s="5"/>
      <c r="AU1110" s="5"/>
      <c r="AV1110" s="5"/>
      <c r="AW1110" s="5"/>
      <c r="AX1110" s="5"/>
      <c r="AY1110" s="5"/>
      <c r="AZ1110" s="5"/>
      <c r="BA1110" s="5"/>
      <c r="BB1110" s="5"/>
      <c r="BC1110" s="5"/>
      <c r="BD1110" s="5"/>
      <c r="BE1110" s="5"/>
      <c r="BF1110" s="4"/>
      <c r="BG1110" s="4"/>
      <c r="BH1110" s="4"/>
      <c r="BI1110" s="4"/>
      <c r="BJ1110" s="4"/>
      <c r="BK1110" s="4"/>
      <c r="BL1110" s="4"/>
      <c r="BM1110" s="4"/>
      <c r="BN1110" s="4"/>
      <c r="BO1110" s="4"/>
      <c r="BP1110" s="4"/>
      <c r="BQ1110" s="4"/>
      <c r="BR1110" s="4"/>
      <c r="BS1110" s="4"/>
      <c r="BT1110" s="4"/>
    </row>
    <row r="1111" spans="1:72" s="72" customFormat="1" ht="15.75" hidden="1">
      <c r="A1111"/>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s="5"/>
      <c r="AJ1111" s="5"/>
      <c r="AK1111" s="5"/>
      <c r="AL1111" s="5"/>
      <c r="AM1111" s="5"/>
      <c r="AN1111" s="5"/>
      <c r="AO1111" s="5"/>
      <c r="AP1111" s="5"/>
      <c r="AQ1111" s="5"/>
      <c r="AR1111" s="5"/>
      <c r="AS1111" s="5"/>
      <c r="AT1111" s="5"/>
      <c r="AU1111" s="5"/>
      <c r="AV1111" s="5"/>
      <c r="AW1111" s="5"/>
      <c r="AX1111" s="5"/>
      <c r="AY1111" s="5"/>
      <c r="AZ1111" s="5"/>
      <c r="BA1111" s="5"/>
      <c r="BB1111" s="5"/>
      <c r="BC1111" s="5"/>
      <c r="BD1111" s="5"/>
      <c r="BE1111" s="5"/>
      <c r="BF1111" s="4"/>
      <c r="BG1111" s="4"/>
      <c r="BH1111" s="4"/>
      <c r="BI1111" s="4"/>
      <c r="BJ1111" s="4"/>
      <c r="BK1111" s="4"/>
      <c r="BL1111" s="4"/>
      <c r="BM1111" s="4"/>
      <c r="BN1111" s="4"/>
      <c r="BO1111" s="4"/>
      <c r="BP1111" s="4"/>
      <c r="BQ1111" s="4"/>
      <c r="BR1111" s="4"/>
      <c r="BS1111" s="4"/>
      <c r="BT1111" s="4"/>
    </row>
    <row r="1112" spans="1:72" s="72" customFormat="1" ht="15.75" hidden="1">
      <c r="A1112"/>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s="5"/>
      <c r="AJ1112" s="5"/>
      <c r="AK1112" s="5"/>
      <c r="AL1112" s="5"/>
      <c r="AM1112" s="5"/>
      <c r="AN1112" s="5"/>
      <c r="AO1112" s="5"/>
      <c r="AP1112" s="5"/>
      <c r="AQ1112" s="5"/>
      <c r="AR1112" s="5"/>
      <c r="AS1112" s="5"/>
      <c r="AT1112" s="5"/>
      <c r="AU1112" s="5"/>
      <c r="AV1112" s="5"/>
      <c r="AW1112" s="5"/>
      <c r="AX1112" s="5"/>
      <c r="AY1112" s="5"/>
      <c r="AZ1112" s="5"/>
      <c r="BA1112" s="5"/>
      <c r="BB1112" s="5"/>
      <c r="BC1112" s="5"/>
      <c r="BD1112" s="5"/>
      <c r="BE1112" s="5"/>
      <c r="BF1112" s="4"/>
      <c r="BG1112" s="4"/>
      <c r="BH1112" s="4"/>
      <c r="BI1112" s="4"/>
      <c r="BJ1112" s="4"/>
      <c r="BK1112" s="4"/>
      <c r="BL1112" s="4"/>
      <c r="BM1112" s="4"/>
      <c r="BN1112" s="4"/>
      <c r="BO1112" s="4"/>
      <c r="BP1112" s="4"/>
      <c r="BQ1112" s="4"/>
      <c r="BR1112" s="4"/>
      <c r="BS1112" s="4"/>
      <c r="BT1112" s="4"/>
    </row>
    <row r="1113" spans="1:72" s="72" customFormat="1" ht="15.75" hidden="1">
      <c r="A111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s="5"/>
      <c r="AJ1113" s="5"/>
      <c r="AK1113" s="5"/>
      <c r="AL1113" s="5"/>
      <c r="AM1113" s="5"/>
      <c r="AN1113" s="5"/>
      <c r="AO1113" s="5"/>
      <c r="AP1113" s="5"/>
      <c r="AQ1113" s="5"/>
      <c r="AR1113" s="5"/>
      <c r="AS1113" s="5"/>
      <c r="AT1113" s="5"/>
      <c r="AU1113" s="5"/>
      <c r="AV1113" s="5"/>
      <c r="AW1113" s="5"/>
      <c r="AX1113" s="5"/>
      <c r="AY1113" s="5"/>
      <c r="AZ1113" s="5"/>
      <c r="BA1113" s="5"/>
      <c r="BB1113" s="5"/>
      <c r="BC1113" s="5"/>
      <c r="BD1113" s="5"/>
      <c r="BE1113" s="5"/>
      <c r="BF1113" s="4"/>
      <c r="BG1113" s="4"/>
      <c r="BH1113" s="4"/>
      <c r="BI1113" s="4"/>
      <c r="BJ1113" s="4"/>
      <c r="BK1113" s="4"/>
      <c r="BL1113" s="4"/>
      <c r="BM1113" s="4"/>
      <c r="BN1113" s="4"/>
      <c r="BO1113" s="4"/>
      <c r="BP1113" s="4"/>
      <c r="BQ1113" s="4"/>
      <c r="BR1113" s="4"/>
      <c r="BS1113" s="4"/>
      <c r="BT1113" s="4"/>
    </row>
    <row r="1114" spans="1:72" s="72" customFormat="1" ht="15.75" hidden="1">
      <c r="A1114"/>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s="5"/>
      <c r="AJ1114" s="5"/>
      <c r="AK1114" s="5"/>
      <c r="AL1114" s="5"/>
      <c r="AM1114" s="5"/>
      <c r="AN1114" s="5"/>
      <c r="AO1114" s="5"/>
      <c r="AP1114" s="5"/>
      <c r="AQ1114" s="5"/>
      <c r="AR1114" s="5"/>
      <c r="AS1114" s="5"/>
      <c r="AT1114" s="5"/>
      <c r="AU1114" s="5"/>
      <c r="AV1114" s="5"/>
      <c r="AW1114" s="5"/>
      <c r="AX1114" s="5"/>
      <c r="AY1114" s="5"/>
      <c r="AZ1114" s="5"/>
      <c r="BA1114" s="5"/>
      <c r="BB1114" s="5"/>
      <c r="BC1114" s="5"/>
      <c r="BD1114" s="5"/>
      <c r="BE1114" s="5"/>
      <c r="BF1114" s="4"/>
      <c r="BG1114" s="4"/>
      <c r="BH1114" s="4"/>
      <c r="BI1114" s="4"/>
      <c r="BJ1114" s="4"/>
      <c r="BK1114" s="4"/>
      <c r="BL1114" s="4"/>
      <c r="BM1114" s="4"/>
      <c r="BN1114" s="4"/>
      <c r="BO1114" s="4"/>
      <c r="BP1114" s="4"/>
      <c r="BQ1114" s="4"/>
      <c r="BR1114" s="4"/>
      <c r="BS1114" s="4"/>
      <c r="BT1114" s="4"/>
    </row>
    <row r="1115" spans="1:72" s="72" customFormat="1" ht="15.75" hidden="1">
      <c r="A1115"/>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s="5"/>
      <c r="AJ1115" s="5"/>
      <c r="AK1115" s="5"/>
      <c r="AL1115" s="5"/>
      <c r="AM1115" s="5"/>
      <c r="AN1115" s="5"/>
      <c r="AO1115" s="5"/>
      <c r="AP1115" s="5"/>
      <c r="AQ1115" s="5"/>
      <c r="AR1115" s="5"/>
      <c r="AS1115" s="5"/>
      <c r="AT1115" s="5"/>
      <c r="AU1115" s="5"/>
      <c r="AV1115" s="5"/>
      <c r="AW1115" s="5"/>
      <c r="AX1115" s="5"/>
      <c r="AY1115" s="5"/>
      <c r="AZ1115" s="5"/>
      <c r="BA1115" s="5"/>
      <c r="BB1115" s="5"/>
      <c r="BC1115" s="5"/>
      <c r="BD1115" s="5"/>
      <c r="BE1115" s="5"/>
      <c r="BF1115" s="4"/>
      <c r="BG1115" s="4"/>
      <c r="BH1115" s="4"/>
      <c r="BI1115" s="4"/>
      <c r="BJ1115" s="4"/>
      <c r="BK1115" s="4"/>
      <c r="BL1115" s="4"/>
      <c r="BM1115" s="4"/>
      <c r="BN1115" s="4"/>
      <c r="BO1115" s="4"/>
      <c r="BP1115" s="4"/>
      <c r="BQ1115" s="4"/>
      <c r="BR1115" s="4"/>
      <c r="BS1115" s="4"/>
      <c r="BT1115" s="4"/>
    </row>
    <row r="1116" spans="1:72" s="72" customFormat="1" ht="15.75" hidden="1">
      <c r="A111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s="5"/>
      <c r="AJ1116" s="5"/>
      <c r="AK1116" s="5"/>
      <c r="AL1116" s="5"/>
      <c r="AM1116" s="5"/>
      <c r="AN1116" s="5"/>
      <c r="AO1116" s="5"/>
      <c r="AP1116" s="5"/>
      <c r="AQ1116" s="5"/>
      <c r="AR1116" s="5"/>
      <c r="AS1116" s="5"/>
      <c r="AT1116" s="5"/>
      <c r="AU1116" s="5"/>
      <c r="AV1116" s="5"/>
      <c r="AW1116" s="5"/>
      <c r="AX1116" s="5"/>
      <c r="AY1116" s="5"/>
      <c r="AZ1116" s="5"/>
      <c r="BA1116" s="5"/>
      <c r="BB1116" s="5"/>
      <c r="BC1116" s="5"/>
      <c r="BD1116" s="5"/>
      <c r="BE1116" s="5"/>
      <c r="BF1116" s="4"/>
      <c r="BG1116" s="4"/>
      <c r="BH1116" s="4"/>
      <c r="BI1116" s="4"/>
      <c r="BJ1116" s="4"/>
      <c r="BK1116" s="4"/>
      <c r="BL1116" s="4"/>
      <c r="BM1116" s="4"/>
      <c r="BN1116" s="4"/>
      <c r="BO1116" s="4"/>
      <c r="BP1116" s="4"/>
      <c r="BQ1116" s="4"/>
      <c r="BR1116" s="4"/>
      <c r="BS1116" s="4"/>
      <c r="BT1116" s="4"/>
    </row>
    <row r="1117" spans="1:72" s="72" customFormat="1" ht="15.75" hidden="1">
      <c r="A1117"/>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s="5"/>
      <c r="AJ1117" s="5"/>
      <c r="AK1117" s="5"/>
      <c r="AL1117" s="5"/>
      <c r="AM1117" s="5"/>
      <c r="AN1117" s="5"/>
      <c r="AO1117" s="5"/>
      <c r="AP1117" s="5"/>
      <c r="AQ1117" s="5"/>
      <c r="AR1117" s="5"/>
      <c r="AS1117" s="5"/>
      <c r="AT1117" s="5"/>
      <c r="AU1117" s="5"/>
      <c r="AV1117" s="5"/>
      <c r="AW1117" s="5"/>
      <c r="AX1117" s="5"/>
      <c r="AY1117" s="5"/>
      <c r="AZ1117" s="5"/>
      <c r="BA1117" s="5"/>
      <c r="BB1117" s="5"/>
      <c r="BC1117" s="5"/>
      <c r="BD1117" s="5"/>
      <c r="BE1117" s="5"/>
      <c r="BF1117" s="4"/>
      <c r="BG1117" s="4"/>
      <c r="BH1117" s="4"/>
      <c r="BI1117" s="4"/>
      <c r="BJ1117" s="4"/>
      <c r="BK1117" s="4"/>
      <c r="BL1117" s="4"/>
      <c r="BM1117" s="4"/>
      <c r="BN1117" s="4"/>
      <c r="BO1117" s="4"/>
      <c r="BP1117" s="4"/>
      <c r="BQ1117" s="4"/>
      <c r="BR1117" s="4"/>
      <c r="BS1117" s="4"/>
      <c r="BT1117" s="4"/>
    </row>
    <row r="1118" spans="1:72" s="72" customFormat="1" ht="15.75" hidden="1">
      <c r="A1118"/>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s="5"/>
      <c r="AJ1118" s="5"/>
      <c r="AK1118" s="5"/>
      <c r="AL1118" s="5"/>
      <c r="AM1118" s="5"/>
      <c r="AN1118" s="5"/>
      <c r="AO1118" s="5"/>
      <c r="AP1118" s="5"/>
      <c r="AQ1118" s="5"/>
      <c r="AR1118" s="5"/>
      <c r="AS1118" s="5"/>
      <c r="AT1118" s="5"/>
      <c r="AU1118" s="5"/>
      <c r="AV1118" s="5"/>
      <c r="AW1118" s="5"/>
      <c r="AX1118" s="5"/>
      <c r="AY1118" s="5"/>
      <c r="AZ1118" s="5"/>
      <c r="BA1118" s="5"/>
      <c r="BB1118" s="5"/>
      <c r="BC1118" s="5"/>
      <c r="BD1118" s="5"/>
      <c r="BE1118" s="5"/>
      <c r="BF1118" s="4"/>
      <c r="BG1118" s="4"/>
      <c r="BH1118" s="4"/>
      <c r="BI1118" s="4"/>
      <c r="BJ1118" s="4"/>
      <c r="BK1118" s="4"/>
      <c r="BL1118" s="4"/>
      <c r="BM1118" s="4"/>
      <c r="BN1118" s="4"/>
      <c r="BO1118" s="4"/>
      <c r="BP1118" s="4"/>
      <c r="BQ1118" s="4"/>
      <c r="BR1118" s="4"/>
      <c r="BS1118" s="4"/>
      <c r="BT1118" s="4"/>
    </row>
    <row r="1119" spans="1:72" s="72" customFormat="1" ht="15.75" hidden="1">
      <c r="A1119"/>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s="5"/>
      <c r="AJ1119" s="5"/>
      <c r="AK1119" s="5"/>
      <c r="AL1119" s="5"/>
      <c r="AM1119" s="5"/>
      <c r="AN1119" s="5"/>
      <c r="AO1119" s="5"/>
      <c r="AP1119" s="5"/>
      <c r="AQ1119" s="5"/>
      <c r="AR1119" s="5"/>
      <c r="AS1119" s="5"/>
      <c r="AT1119" s="5"/>
      <c r="AU1119" s="5"/>
      <c r="AV1119" s="5"/>
      <c r="AW1119" s="5"/>
      <c r="AX1119" s="5"/>
      <c r="AY1119" s="5"/>
      <c r="AZ1119" s="5"/>
      <c r="BA1119" s="5"/>
      <c r="BB1119" s="5"/>
      <c r="BC1119" s="5"/>
      <c r="BD1119" s="5"/>
      <c r="BE1119" s="5"/>
      <c r="BF1119" s="4"/>
      <c r="BG1119" s="4"/>
      <c r="BH1119" s="4"/>
      <c r="BI1119" s="4"/>
      <c r="BJ1119" s="4"/>
      <c r="BK1119" s="4"/>
      <c r="BL1119" s="4"/>
      <c r="BM1119" s="4"/>
      <c r="BN1119" s="4"/>
      <c r="BO1119" s="4"/>
      <c r="BP1119" s="4"/>
      <c r="BQ1119" s="4"/>
      <c r="BR1119" s="4"/>
      <c r="BS1119" s="4"/>
      <c r="BT1119" s="4"/>
    </row>
    <row r="1120" spans="1:72" s="72" customFormat="1" ht="15.75" hidden="1">
      <c r="A1120"/>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s="5"/>
      <c r="AJ1120" s="5"/>
      <c r="AK1120" s="5"/>
      <c r="AL1120" s="5"/>
      <c r="AM1120" s="5"/>
      <c r="AN1120" s="5"/>
      <c r="AO1120" s="5"/>
      <c r="AP1120" s="5"/>
      <c r="AQ1120" s="5"/>
      <c r="AR1120" s="5"/>
      <c r="AS1120" s="5"/>
      <c r="AT1120" s="5"/>
      <c r="AU1120" s="5"/>
      <c r="AV1120" s="5"/>
      <c r="AW1120" s="5"/>
      <c r="AX1120" s="5"/>
      <c r="AY1120" s="5"/>
      <c r="AZ1120" s="5"/>
      <c r="BA1120" s="5"/>
      <c r="BB1120" s="5"/>
      <c r="BC1120" s="5"/>
      <c r="BD1120" s="5"/>
      <c r="BE1120" s="5"/>
      <c r="BF1120" s="4"/>
      <c r="BG1120" s="4"/>
      <c r="BH1120" s="4"/>
      <c r="BI1120" s="4"/>
      <c r="BJ1120" s="4"/>
      <c r="BK1120" s="4"/>
      <c r="BL1120" s="4"/>
      <c r="BM1120" s="4"/>
      <c r="BN1120" s="4"/>
      <c r="BO1120" s="4"/>
      <c r="BP1120" s="4"/>
      <c r="BQ1120" s="4"/>
      <c r="BR1120" s="4"/>
      <c r="BS1120" s="4"/>
      <c r="BT1120" s="4"/>
    </row>
    <row r="1121" spans="1:72" s="72" customFormat="1" ht="15.75" hidden="1">
      <c r="A1121"/>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s="5"/>
      <c r="AJ1121" s="5"/>
      <c r="AK1121" s="5"/>
      <c r="AL1121" s="5"/>
      <c r="AM1121" s="5"/>
      <c r="AN1121" s="5"/>
      <c r="AO1121" s="5"/>
      <c r="AP1121" s="5"/>
      <c r="AQ1121" s="5"/>
      <c r="AR1121" s="5"/>
      <c r="AS1121" s="5"/>
      <c r="AT1121" s="5"/>
      <c r="AU1121" s="5"/>
      <c r="AV1121" s="5"/>
      <c r="AW1121" s="5"/>
      <c r="AX1121" s="5"/>
      <c r="AY1121" s="5"/>
      <c r="AZ1121" s="5"/>
      <c r="BA1121" s="5"/>
      <c r="BB1121" s="5"/>
      <c r="BC1121" s="5"/>
      <c r="BD1121" s="5"/>
      <c r="BE1121" s="5"/>
      <c r="BF1121" s="4"/>
      <c r="BG1121" s="4"/>
      <c r="BH1121" s="4"/>
      <c r="BI1121" s="4"/>
      <c r="BJ1121" s="4"/>
      <c r="BK1121" s="4"/>
      <c r="BL1121" s="4"/>
      <c r="BM1121" s="4"/>
      <c r="BN1121" s="4"/>
      <c r="BO1121" s="4"/>
      <c r="BP1121" s="4"/>
      <c r="BQ1121" s="4"/>
      <c r="BR1121" s="4"/>
      <c r="BS1121" s="4"/>
      <c r="BT1121" s="4"/>
    </row>
    <row r="1122" spans="1:72" s="72" customFormat="1" ht="15.75" hidden="1">
      <c r="A1122"/>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s="5"/>
      <c r="AJ1122" s="5"/>
      <c r="AK1122" s="5"/>
      <c r="AL1122" s="5"/>
      <c r="AM1122" s="5"/>
      <c r="AN1122" s="5"/>
      <c r="AO1122" s="5"/>
      <c r="AP1122" s="5"/>
      <c r="AQ1122" s="5"/>
      <c r="AR1122" s="5"/>
      <c r="AS1122" s="5"/>
      <c r="AT1122" s="5"/>
      <c r="AU1122" s="5"/>
      <c r="AV1122" s="5"/>
      <c r="AW1122" s="5"/>
      <c r="AX1122" s="5"/>
      <c r="AY1122" s="5"/>
      <c r="AZ1122" s="5"/>
      <c r="BA1122" s="5"/>
      <c r="BB1122" s="5"/>
      <c r="BC1122" s="5"/>
      <c r="BD1122" s="5"/>
      <c r="BE1122" s="5"/>
      <c r="BF1122" s="4"/>
      <c r="BG1122" s="4"/>
      <c r="BH1122" s="4"/>
      <c r="BI1122" s="4"/>
      <c r="BJ1122" s="4"/>
      <c r="BK1122" s="4"/>
      <c r="BL1122" s="4"/>
      <c r="BM1122" s="4"/>
      <c r="BN1122" s="4"/>
      <c r="BO1122" s="4"/>
      <c r="BP1122" s="4"/>
      <c r="BQ1122" s="4"/>
      <c r="BR1122" s="4"/>
      <c r="BS1122" s="4"/>
      <c r="BT1122" s="4"/>
    </row>
    <row r="1123" spans="1:72" s="72" customFormat="1" ht="15.75" hidden="1">
      <c r="A112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s="5"/>
      <c r="AJ1123" s="5"/>
      <c r="AK1123" s="5"/>
      <c r="AL1123" s="5"/>
      <c r="AM1123" s="5"/>
      <c r="AN1123" s="5"/>
      <c r="AO1123" s="5"/>
      <c r="AP1123" s="5"/>
      <c r="AQ1123" s="5"/>
      <c r="AR1123" s="5"/>
      <c r="AS1123" s="5"/>
      <c r="AT1123" s="5"/>
      <c r="AU1123" s="5"/>
      <c r="AV1123" s="5"/>
      <c r="AW1123" s="5"/>
      <c r="AX1123" s="5"/>
      <c r="AY1123" s="5"/>
      <c r="AZ1123" s="5"/>
      <c r="BA1123" s="5"/>
      <c r="BB1123" s="5"/>
      <c r="BC1123" s="5"/>
      <c r="BD1123" s="5"/>
      <c r="BE1123" s="5"/>
      <c r="BF1123" s="4"/>
      <c r="BG1123" s="4"/>
      <c r="BH1123" s="4"/>
      <c r="BI1123" s="4"/>
      <c r="BJ1123" s="4"/>
      <c r="BK1123" s="4"/>
      <c r="BL1123" s="4"/>
      <c r="BM1123" s="4"/>
      <c r="BN1123" s="4"/>
      <c r="BO1123" s="4"/>
      <c r="BP1123" s="4"/>
      <c r="BQ1123" s="4"/>
      <c r="BR1123" s="4"/>
      <c r="BS1123" s="4"/>
      <c r="BT1123" s="4"/>
    </row>
    <row r="1124" spans="1:72" s="72" customFormat="1" ht="15.75" hidden="1">
      <c r="A1124"/>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s="5"/>
      <c r="AJ1124" s="5"/>
      <c r="AK1124" s="5"/>
      <c r="AL1124" s="5"/>
      <c r="AM1124" s="5"/>
      <c r="AN1124" s="5"/>
      <c r="AO1124" s="5"/>
      <c r="AP1124" s="5"/>
      <c r="AQ1124" s="5"/>
      <c r="AR1124" s="5"/>
      <c r="AS1124" s="5"/>
      <c r="AT1124" s="5"/>
      <c r="AU1124" s="5"/>
      <c r="AV1124" s="5"/>
      <c r="AW1124" s="5"/>
      <c r="AX1124" s="5"/>
      <c r="AY1124" s="5"/>
      <c r="AZ1124" s="5"/>
      <c r="BA1124" s="5"/>
      <c r="BB1124" s="5"/>
      <c r="BC1124" s="5"/>
      <c r="BD1124" s="5"/>
      <c r="BE1124" s="5"/>
      <c r="BF1124" s="4"/>
      <c r="BG1124" s="4"/>
      <c r="BH1124" s="4"/>
      <c r="BI1124" s="4"/>
      <c r="BJ1124" s="4"/>
      <c r="BK1124" s="4"/>
      <c r="BL1124" s="4"/>
      <c r="BM1124" s="4"/>
      <c r="BN1124" s="4"/>
      <c r="BO1124" s="4"/>
      <c r="BP1124" s="4"/>
      <c r="BQ1124" s="4"/>
      <c r="BR1124" s="4"/>
      <c r="BS1124" s="4"/>
      <c r="BT1124" s="4"/>
    </row>
    <row r="1125" spans="1:72" s="72" customFormat="1" ht="15.75" hidden="1">
      <c r="A1125"/>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s="5"/>
      <c r="AJ1125" s="5"/>
      <c r="AK1125" s="5"/>
      <c r="AL1125" s="5"/>
      <c r="AM1125" s="5"/>
      <c r="AN1125" s="5"/>
      <c r="AO1125" s="5"/>
      <c r="AP1125" s="5"/>
      <c r="AQ1125" s="5"/>
      <c r="AR1125" s="5"/>
      <c r="AS1125" s="5"/>
      <c r="AT1125" s="5"/>
      <c r="AU1125" s="5"/>
      <c r="AV1125" s="5"/>
      <c r="AW1125" s="5"/>
      <c r="AX1125" s="5"/>
      <c r="AY1125" s="5"/>
      <c r="AZ1125" s="5"/>
      <c r="BA1125" s="5"/>
      <c r="BB1125" s="5"/>
      <c r="BC1125" s="5"/>
      <c r="BD1125" s="5"/>
      <c r="BE1125" s="5"/>
      <c r="BF1125" s="4"/>
      <c r="BG1125" s="4"/>
      <c r="BH1125" s="4"/>
      <c r="BI1125" s="4"/>
      <c r="BJ1125" s="4"/>
      <c r="BK1125" s="4"/>
      <c r="BL1125" s="4"/>
      <c r="BM1125" s="4"/>
      <c r="BN1125" s="4"/>
      <c r="BO1125" s="4"/>
      <c r="BP1125" s="4"/>
      <c r="BQ1125" s="4"/>
      <c r="BR1125" s="4"/>
      <c r="BS1125" s="4"/>
      <c r="BT1125" s="4"/>
    </row>
    <row r="1126" spans="1:72" s="72" customFormat="1" ht="15.75" hidden="1">
      <c r="A1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s="5"/>
      <c r="AJ1126" s="5"/>
      <c r="AK1126" s="5"/>
      <c r="AL1126" s="5"/>
      <c r="AM1126" s="5"/>
      <c r="AN1126" s="5"/>
      <c r="AO1126" s="5"/>
      <c r="AP1126" s="5"/>
      <c r="AQ1126" s="5"/>
      <c r="AR1126" s="5"/>
      <c r="AS1126" s="5"/>
      <c r="AT1126" s="5"/>
      <c r="AU1126" s="5"/>
      <c r="AV1126" s="5"/>
      <c r="AW1126" s="5"/>
      <c r="AX1126" s="5"/>
      <c r="AY1126" s="5"/>
      <c r="AZ1126" s="5"/>
      <c r="BA1126" s="5"/>
      <c r="BB1126" s="5"/>
      <c r="BC1126" s="5"/>
      <c r="BD1126" s="5"/>
      <c r="BE1126" s="5"/>
      <c r="BF1126" s="4"/>
      <c r="BG1126" s="4"/>
      <c r="BH1126" s="4"/>
      <c r="BI1126" s="4"/>
      <c r="BJ1126" s="4"/>
      <c r="BK1126" s="4"/>
      <c r="BL1126" s="4"/>
      <c r="BM1126" s="4"/>
      <c r="BN1126" s="4"/>
      <c r="BO1126" s="4"/>
      <c r="BP1126" s="4"/>
      <c r="BQ1126" s="4"/>
      <c r="BR1126" s="4"/>
      <c r="BS1126" s="4"/>
      <c r="BT1126" s="4"/>
    </row>
    <row r="1127" spans="1:72" s="72" customFormat="1" ht="15.75" hidden="1">
      <c r="A1127"/>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s="5"/>
      <c r="AJ1127" s="5"/>
      <c r="AK1127" s="5"/>
      <c r="AL1127" s="5"/>
      <c r="AM1127" s="5"/>
      <c r="AN1127" s="5"/>
      <c r="AO1127" s="5"/>
      <c r="AP1127" s="5"/>
      <c r="AQ1127" s="5"/>
      <c r="AR1127" s="5"/>
      <c r="AS1127" s="5"/>
      <c r="AT1127" s="5"/>
      <c r="AU1127" s="5"/>
      <c r="AV1127" s="5"/>
      <c r="AW1127" s="5"/>
      <c r="AX1127" s="5"/>
      <c r="AY1127" s="5"/>
      <c r="AZ1127" s="5"/>
      <c r="BA1127" s="5"/>
      <c r="BB1127" s="5"/>
      <c r="BC1127" s="5"/>
      <c r="BD1127" s="5"/>
      <c r="BE1127" s="5"/>
      <c r="BF1127" s="4"/>
      <c r="BG1127" s="4"/>
      <c r="BH1127" s="4"/>
      <c r="BI1127" s="4"/>
      <c r="BJ1127" s="4"/>
      <c r="BK1127" s="4"/>
      <c r="BL1127" s="4"/>
      <c r="BM1127" s="4"/>
      <c r="BN1127" s="4"/>
      <c r="BO1127" s="4"/>
      <c r="BP1127" s="4"/>
      <c r="BQ1127" s="4"/>
      <c r="BR1127" s="4"/>
      <c r="BS1127" s="4"/>
      <c r="BT1127" s="4"/>
    </row>
    <row r="1128" spans="1:72" s="72" customFormat="1" ht="15.75" hidden="1">
      <c r="A1128"/>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s="5"/>
      <c r="AJ1128" s="5"/>
      <c r="AK1128" s="5"/>
      <c r="AL1128" s="5"/>
      <c r="AM1128" s="5"/>
      <c r="AN1128" s="5"/>
      <c r="AO1128" s="5"/>
      <c r="AP1128" s="5"/>
      <c r="AQ1128" s="5"/>
      <c r="AR1128" s="5"/>
      <c r="AS1128" s="5"/>
      <c r="AT1128" s="5"/>
      <c r="AU1128" s="5"/>
      <c r="AV1128" s="5"/>
      <c r="AW1128" s="5"/>
      <c r="AX1128" s="5"/>
      <c r="AY1128" s="5"/>
      <c r="AZ1128" s="5"/>
      <c r="BA1128" s="5"/>
      <c r="BB1128" s="5"/>
      <c r="BC1128" s="5"/>
      <c r="BD1128" s="5"/>
      <c r="BE1128" s="5"/>
      <c r="BF1128" s="4"/>
      <c r="BG1128" s="4"/>
      <c r="BH1128" s="4"/>
      <c r="BI1128" s="4"/>
      <c r="BJ1128" s="4"/>
      <c r="BK1128" s="4"/>
      <c r="BL1128" s="4"/>
      <c r="BM1128" s="4"/>
      <c r="BN1128" s="4"/>
      <c r="BO1128" s="4"/>
      <c r="BP1128" s="4"/>
      <c r="BQ1128" s="4"/>
      <c r="BR1128" s="4"/>
      <c r="BS1128" s="4"/>
      <c r="BT1128" s="4"/>
    </row>
    <row r="1129" spans="1:72" s="72" customFormat="1" ht="15.75" hidden="1">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s="5"/>
      <c r="AJ1129" s="5"/>
      <c r="AK1129" s="5"/>
      <c r="AL1129" s="5"/>
      <c r="AM1129" s="5"/>
      <c r="AN1129" s="5"/>
      <c r="AO1129" s="5"/>
      <c r="AP1129" s="5"/>
      <c r="AQ1129" s="5"/>
      <c r="AR1129" s="5"/>
      <c r="AS1129" s="5"/>
      <c r="AT1129" s="5"/>
      <c r="AU1129" s="5"/>
      <c r="AV1129" s="5"/>
      <c r="AW1129" s="5"/>
      <c r="AX1129" s="5"/>
      <c r="AY1129" s="5"/>
      <c r="AZ1129" s="5"/>
      <c r="BA1129" s="5"/>
      <c r="BB1129" s="5"/>
      <c r="BC1129" s="5"/>
      <c r="BD1129" s="5"/>
      <c r="BE1129" s="5"/>
      <c r="BF1129" s="4"/>
      <c r="BG1129" s="4"/>
      <c r="BH1129" s="4"/>
      <c r="BI1129" s="4"/>
      <c r="BJ1129" s="4"/>
      <c r="BK1129" s="4"/>
      <c r="BL1129" s="4"/>
      <c r="BM1129" s="4"/>
      <c r="BN1129" s="4"/>
      <c r="BO1129" s="4"/>
      <c r="BP1129" s="4"/>
      <c r="BQ1129" s="4"/>
      <c r="BR1129" s="4"/>
      <c r="BS1129" s="4"/>
      <c r="BT1129" s="4"/>
    </row>
    <row r="1130" spans="1:72" s="72" customFormat="1" ht="15.75" hidden="1">
      <c r="A1130"/>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s="5"/>
      <c r="AJ1130" s="5"/>
      <c r="AK1130" s="5"/>
      <c r="AL1130" s="5"/>
      <c r="AM1130" s="5"/>
      <c r="AN1130" s="5"/>
      <c r="AO1130" s="5"/>
      <c r="AP1130" s="5"/>
      <c r="AQ1130" s="5"/>
      <c r="AR1130" s="5"/>
      <c r="AS1130" s="5"/>
      <c r="AT1130" s="5"/>
      <c r="AU1130" s="5"/>
      <c r="AV1130" s="5"/>
      <c r="AW1130" s="5"/>
      <c r="AX1130" s="5"/>
      <c r="AY1130" s="5"/>
      <c r="AZ1130" s="5"/>
      <c r="BA1130" s="5"/>
      <c r="BB1130" s="5"/>
      <c r="BC1130" s="5"/>
      <c r="BD1130" s="5"/>
      <c r="BE1130" s="5"/>
      <c r="BF1130" s="4"/>
      <c r="BG1130" s="4"/>
      <c r="BH1130" s="4"/>
      <c r="BI1130" s="4"/>
      <c r="BJ1130" s="4"/>
      <c r="BK1130" s="4"/>
      <c r="BL1130" s="4"/>
      <c r="BM1130" s="4"/>
      <c r="BN1130" s="4"/>
      <c r="BO1130" s="4"/>
      <c r="BP1130" s="4"/>
      <c r="BQ1130" s="4"/>
      <c r="BR1130" s="4"/>
      <c r="BS1130" s="4"/>
      <c r="BT1130" s="4"/>
    </row>
    <row r="1131" spans="1:72" s="72" customFormat="1" ht="15.75" hidden="1">
      <c r="A1131"/>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s="5"/>
      <c r="AJ1131" s="5"/>
      <c r="AK1131" s="5"/>
      <c r="AL1131" s="5"/>
      <c r="AM1131" s="5"/>
      <c r="AN1131" s="5"/>
      <c r="AO1131" s="5"/>
      <c r="AP1131" s="5"/>
      <c r="AQ1131" s="5"/>
      <c r="AR1131" s="5"/>
      <c r="AS1131" s="5"/>
      <c r="AT1131" s="5"/>
      <c r="AU1131" s="5"/>
      <c r="AV1131" s="5"/>
      <c r="AW1131" s="5"/>
      <c r="AX1131" s="5"/>
      <c r="AY1131" s="5"/>
      <c r="AZ1131" s="5"/>
      <c r="BA1131" s="5"/>
      <c r="BB1131" s="5"/>
      <c r="BC1131" s="5"/>
      <c r="BD1131" s="5"/>
      <c r="BE1131" s="5"/>
      <c r="BF1131" s="4"/>
      <c r="BG1131" s="4"/>
      <c r="BH1131" s="4"/>
      <c r="BI1131" s="4"/>
      <c r="BJ1131" s="4"/>
      <c r="BK1131" s="4"/>
      <c r="BL1131" s="4"/>
      <c r="BM1131" s="4"/>
      <c r="BN1131" s="4"/>
      <c r="BO1131" s="4"/>
      <c r="BP1131" s="4"/>
      <c r="BQ1131" s="4"/>
      <c r="BR1131" s="4"/>
      <c r="BS1131" s="4"/>
      <c r="BT1131" s="4"/>
    </row>
    <row r="1132" spans="1:72" s="72" customFormat="1" ht="15.75" hidden="1">
      <c r="A1132"/>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s="5"/>
      <c r="AJ1132" s="5"/>
      <c r="AK1132" s="5"/>
      <c r="AL1132" s="5"/>
      <c r="AM1132" s="5"/>
      <c r="AN1132" s="5"/>
      <c r="AO1132" s="5"/>
      <c r="AP1132" s="5"/>
      <c r="AQ1132" s="5"/>
      <c r="AR1132" s="5"/>
      <c r="AS1132" s="5"/>
      <c r="AT1132" s="5"/>
      <c r="AU1132" s="5"/>
      <c r="AV1132" s="5"/>
      <c r="AW1132" s="5"/>
      <c r="AX1132" s="5"/>
      <c r="AY1132" s="5"/>
      <c r="AZ1132" s="5"/>
      <c r="BA1132" s="5"/>
      <c r="BB1132" s="5"/>
      <c r="BC1132" s="5"/>
      <c r="BD1132" s="5"/>
      <c r="BE1132" s="5"/>
      <c r="BF1132" s="4"/>
      <c r="BG1132" s="4"/>
      <c r="BH1132" s="4"/>
      <c r="BI1132" s="4"/>
      <c r="BJ1132" s="4"/>
      <c r="BK1132" s="4"/>
      <c r="BL1132" s="4"/>
      <c r="BM1132" s="4"/>
      <c r="BN1132" s="4"/>
      <c r="BO1132" s="4"/>
      <c r="BP1132" s="4"/>
      <c r="BQ1132" s="4"/>
      <c r="BR1132" s="4"/>
      <c r="BS1132" s="4"/>
      <c r="BT1132" s="4"/>
    </row>
    <row r="1133" spans="1:72" s="72" customFormat="1" ht="15.75" hidden="1">
      <c r="A113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s="5"/>
      <c r="AJ1133" s="5"/>
      <c r="AK1133" s="5"/>
      <c r="AL1133" s="5"/>
      <c r="AM1133" s="5"/>
      <c r="AN1133" s="5"/>
      <c r="AO1133" s="5"/>
      <c r="AP1133" s="5"/>
      <c r="AQ1133" s="5"/>
      <c r="AR1133" s="5"/>
      <c r="AS1133" s="5"/>
      <c r="AT1133" s="5"/>
      <c r="AU1133" s="5"/>
      <c r="AV1133" s="5"/>
      <c r="AW1133" s="5"/>
      <c r="AX1133" s="5"/>
      <c r="AY1133" s="5"/>
      <c r="AZ1133" s="5"/>
      <c r="BA1133" s="5"/>
      <c r="BB1133" s="5"/>
      <c r="BC1133" s="5"/>
      <c r="BD1133" s="5"/>
      <c r="BE1133" s="5"/>
      <c r="BF1133" s="4"/>
      <c r="BG1133" s="4"/>
      <c r="BH1133" s="4"/>
      <c r="BI1133" s="4"/>
      <c r="BJ1133" s="4"/>
      <c r="BK1133" s="4"/>
      <c r="BL1133" s="4"/>
      <c r="BM1133" s="4"/>
      <c r="BN1133" s="4"/>
      <c r="BO1133" s="4"/>
      <c r="BP1133" s="4"/>
      <c r="BQ1133" s="4"/>
      <c r="BR1133" s="4"/>
      <c r="BS1133" s="4"/>
      <c r="BT1133" s="4"/>
    </row>
    <row r="1134" spans="1:72" s="72" customFormat="1" ht="15.75" hidden="1">
      <c r="A1134"/>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s="5"/>
      <c r="AJ1134" s="5"/>
      <c r="AK1134" s="5"/>
      <c r="AL1134" s="5"/>
      <c r="AM1134" s="5"/>
      <c r="AN1134" s="5"/>
      <c r="AO1134" s="5"/>
      <c r="AP1134" s="5"/>
      <c r="AQ1134" s="5"/>
      <c r="AR1134" s="5"/>
      <c r="AS1134" s="5"/>
      <c r="AT1134" s="5"/>
      <c r="AU1134" s="5"/>
      <c r="AV1134" s="5"/>
      <c r="AW1134" s="5"/>
      <c r="AX1134" s="5"/>
      <c r="AY1134" s="5"/>
      <c r="AZ1134" s="5"/>
      <c r="BA1134" s="5"/>
      <c r="BB1134" s="5"/>
      <c r="BC1134" s="5"/>
      <c r="BD1134" s="5"/>
      <c r="BE1134" s="5"/>
      <c r="BF1134" s="4"/>
      <c r="BG1134" s="4"/>
      <c r="BH1134" s="4"/>
      <c r="BI1134" s="4"/>
      <c r="BJ1134" s="4"/>
      <c r="BK1134" s="4"/>
      <c r="BL1134" s="4"/>
      <c r="BM1134" s="4"/>
      <c r="BN1134" s="4"/>
      <c r="BO1134" s="4"/>
      <c r="BP1134" s="4"/>
      <c r="BQ1134" s="4"/>
      <c r="BR1134" s="4"/>
      <c r="BS1134" s="4"/>
      <c r="BT1134" s="4"/>
    </row>
    <row r="1135" spans="1:72" s="72" customFormat="1" ht="15.75" hidden="1">
      <c r="A1135"/>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s="5"/>
      <c r="AJ1135" s="5"/>
      <c r="AK1135" s="5"/>
      <c r="AL1135" s="5"/>
      <c r="AM1135" s="5"/>
      <c r="AN1135" s="5"/>
      <c r="AO1135" s="5"/>
      <c r="AP1135" s="5"/>
      <c r="AQ1135" s="5"/>
      <c r="AR1135" s="5"/>
      <c r="AS1135" s="5"/>
      <c r="AT1135" s="5"/>
      <c r="AU1135" s="5"/>
      <c r="AV1135" s="5"/>
      <c r="AW1135" s="5"/>
      <c r="AX1135" s="5"/>
      <c r="AY1135" s="5"/>
      <c r="AZ1135" s="5"/>
      <c r="BA1135" s="5"/>
      <c r="BB1135" s="5"/>
      <c r="BC1135" s="5"/>
      <c r="BD1135" s="5"/>
      <c r="BE1135" s="5"/>
      <c r="BF1135" s="4"/>
      <c r="BG1135" s="4"/>
      <c r="BH1135" s="4"/>
      <c r="BI1135" s="4"/>
      <c r="BJ1135" s="4"/>
      <c r="BK1135" s="4"/>
      <c r="BL1135" s="4"/>
      <c r="BM1135" s="4"/>
      <c r="BN1135" s="4"/>
      <c r="BO1135" s="4"/>
      <c r="BP1135" s="4"/>
      <c r="BQ1135" s="4"/>
      <c r="BR1135" s="4"/>
      <c r="BS1135" s="4"/>
      <c r="BT1135" s="4"/>
    </row>
    <row r="1136" spans="1:72" s="72" customFormat="1" ht="15.75" hidden="1">
      <c r="A113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s="5"/>
      <c r="AJ1136" s="5"/>
      <c r="AK1136" s="5"/>
      <c r="AL1136" s="5"/>
      <c r="AM1136" s="5"/>
      <c r="AN1136" s="5"/>
      <c r="AO1136" s="5"/>
      <c r="AP1136" s="5"/>
      <c r="AQ1136" s="5"/>
      <c r="AR1136" s="5"/>
      <c r="AS1136" s="5"/>
      <c r="AT1136" s="5"/>
      <c r="AU1136" s="5"/>
      <c r="AV1136" s="5"/>
      <c r="AW1136" s="5"/>
      <c r="AX1136" s="5"/>
      <c r="AY1136" s="5"/>
      <c r="AZ1136" s="5"/>
      <c r="BA1136" s="5"/>
      <c r="BB1136" s="5"/>
      <c r="BC1136" s="5"/>
      <c r="BD1136" s="5"/>
      <c r="BE1136" s="5"/>
      <c r="BF1136" s="4"/>
      <c r="BG1136" s="4"/>
      <c r="BH1136" s="4"/>
      <c r="BI1136" s="4"/>
      <c r="BJ1136" s="4"/>
      <c r="BK1136" s="4"/>
      <c r="BL1136" s="4"/>
      <c r="BM1136" s="4"/>
      <c r="BN1136" s="4"/>
      <c r="BO1136" s="4"/>
      <c r="BP1136" s="4"/>
      <c r="BQ1136" s="4"/>
      <c r="BR1136" s="4"/>
      <c r="BS1136" s="4"/>
      <c r="BT1136" s="4"/>
    </row>
    <row r="1137" spans="1:72" s="72" customFormat="1" ht="15.75" hidden="1">
      <c r="A1137"/>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s="5"/>
      <c r="AJ1137" s="5"/>
      <c r="AK1137" s="5"/>
      <c r="AL1137" s="5"/>
      <c r="AM1137" s="5"/>
      <c r="AN1137" s="5"/>
      <c r="AO1137" s="5"/>
      <c r="AP1137" s="5"/>
      <c r="AQ1137" s="5"/>
      <c r="AR1137" s="5"/>
      <c r="AS1137" s="5"/>
      <c r="AT1137" s="5"/>
      <c r="AU1137" s="5"/>
      <c r="AV1137" s="5"/>
      <c r="AW1137" s="5"/>
      <c r="AX1137" s="5"/>
      <c r="AY1137" s="5"/>
      <c r="AZ1137" s="5"/>
      <c r="BA1137" s="5"/>
      <c r="BB1137" s="5"/>
      <c r="BC1137" s="5"/>
      <c r="BD1137" s="5"/>
      <c r="BE1137" s="5"/>
      <c r="BF1137" s="4"/>
      <c r="BG1137" s="4"/>
      <c r="BH1137" s="4"/>
      <c r="BI1137" s="4"/>
      <c r="BJ1137" s="4"/>
      <c r="BK1137" s="4"/>
      <c r="BL1137" s="4"/>
      <c r="BM1137" s="4"/>
      <c r="BN1137" s="4"/>
      <c r="BO1137" s="4"/>
      <c r="BP1137" s="4"/>
      <c r="BQ1137" s="4"/>
      <c r="BR1137" s="4"/>
      <c r="BS1137" s="4"/>
      <c r="BT1137" s="4"/>
    </row>
    <row r="1138" spans="1:72" s="72" customFormat="1" ht="15.75" hidden="1">
      <c r="A1138"/>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s="5"/>
      <c r="AJ1138" s="5"/>
      <c r="AK1138" s="5"/>
      <c r="AL1138" s="5"/>
      <c r="AM1138" s="5"/>
      <c r="AN1138" s="5"/>
      <c r="AO1138" s="5"/>
      <c r="AP1138" s="5"/>
      <c r="AQ1138" s="5"/>
      <c r="AR1138" s="5"/>
      <c r="AS1138" s="5"/>
      <c r="AT1138" s="5"/>
      <c r="AU1138" s="5"/>
      <c r="AV1138" s="5"/>
      <c r="AW1138" s="5"/>
      <c r="AX1138" s="5"/>
      <c r="AY1138" s="5"/>
      <c r="AZ1138" s="5"/>
      <c r="BA1138" s="5"/>
      <c r="BB1138" s="5"/>
      <c r="BC1138" s="5"/>
      <c r="BD1138" s="5"/>
      <c r="BE1138" s="5"/>
      <c r="BF1138" s="4"/>
      <c r="BG1138" s="4"/>
      <c r="BH1138" s="4"/>
      <c r="BI1138" s="4"/>
      <c r="BJ1138" s="4"/>
      <c r="BK1138" s="4"/>
      <c r="BL1138" s="4"/>
      <c r="BM1138" s="4"/>
      <c r="BN1138" s="4"/>
      <c r="BO1138" s="4"/>
      <c r="BP1138" s="4"/>
      <c r="BQ1138" s="4"/>
      <c r="BR1138" s="4"/>
      <c r="BS1138" s="4"/>
      <c r="BT1138" s="4"/>
    </row>
    <row r="1139" spans="1:72" s="72" customFormat="1" ht="15.75" hidden="1">
      <c r="A1139"/>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s="5"/>
      <c r="AJ1139" s="5"/>
      <c r="AK1139" s="5"/>
      <c r="AL1139" s="5"/>
      <c r="AM1139" s="5"/>
      <c r="AN1139" s="5"/>
      <c r="AO1139" s="5"/>
      <c r="AP1139" s="5"/>
      <c r="AQ1139" s="5"/>
      <c r="AR1139" s="5"/>
      <c r="AS1139" s="5"/>
      <c r="AT1139" s="5"/>
      <c r="AU1139" s="5"/>
      <c r="AV1139" s="5"/>
      <c r="AW1139" s="5"/>
      <c r="AX1139" s="5"/>
      <c r="AY1139" s="5"/>
      <c r="AZ1139" s="5"/>
      <c r="BA1139" s="5"/>
      <c r="BB1139" s="5"/>
      <c r="BC1139" s="5"/>
      <c r="BD1139" s="5"/>
      <c r="BE1139" s="5"/>
      <c r="BF1139" s="4"/>
      <c r="BG1139" s="4"/>
      <c r="BH1139" s="4"/>
      <c r="BI1139" s="4"/>
      <c r="BJ1139" s="4"/>
      <c r="BK1139" s="4"/>
      <c r="BL1139" s="4"/>
      <c r="BM1139" s="4"/>
      <c r="BN1139" s="4"/>
      <c r="BO1139" s="4"/>
      <c r="BP1139" s="4"/>
      <c r="BQ1139" s="4"/>
      <c r="BR1139" s="4"/>
      <c r="BS1139" s="4"/>
      <c r="BT1139" s="4"/>
    </row>
    <row r="1140" spans="1:72" s="72" customFormat="1" ht="15.75" hidden="1">
      <c r="A1140"/>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s="5"/>
      <c r="AJ1140" s="5"/>
      <c r="AK1140" s="5"/>
      <c r="AL1140" s="5"/>
      <c r="AM1140" s="5"/>
      <c r="AN1140" s="5"/>
      <c r="AO1140" s="5"/>
      <c r="AP1140" s="5"/>
      <c r="AQ1140" s="5"/>
      <c r="AR1140" s="5"/>
      <c r="AS1140" s="5"/>
      <c r="AT1140" s="5"/>
      <c r="AU1140" s="5"/>
      <c r="AV1140" s="5"/>
      <c r="AW1140" s="5"/>
      <c r="AX1140" s="5"/>
      <c r="AY1140" s="5"/>
      <c r="AZ1140" s="5"/>
      <c r="BA1140" s="5"/>
      <c r="BB1140" s="5"/>
      <c r="BC1140" s="5"/>
      <c r="BD1140" s="5"/>
      <c r="BE1140" s="5"/>
      <c r="BF1140" s="4"/>
      <c r="BG1140" s="4"/>
      <c r="BH1140" s="4"/>
      <c r="BI1140" s="4"/>
      <c r="BJ1140" s="4"/>
      <c r="BK1140" s="4"/>
      <c r="BL1140" s="4"/>
      <c r="BM1140" s="4"/>
      <c r="BN1140" s="4"/>
      <c r="BO1140" s="4"/>
      <c r="BP1140" s="4"/>
      <c r="BQ1140" s="4"/>
      <c r="BR1140" s="4"/>
      <c r="BS1140" s="4"/>
      <c r="BT1140" s="4"/>
    </row>
    <row r="1141" spans="1:72" s="72" customFormat="1" ht="15.75" hidden="1">
      <c r="A1141"/>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s="5"/>
      <c r="AJ1141" s="5"/>
      <c r="AK1141" s="5"/>
      <c r="AL1141" s="5"/>
      <c r="AM1141" s="5"/>
      <c r="AN1141" s="5"/>
      <c r="AO1141" s="5"/>
      <c r="AP1141" s="5"/>
      <c r="AQ1141" s="5"/>
      <c r="AR1141" s="5"/>
      <c r="AS1141" s="5"/>
      <c r="AT1141" s="5"/>
      <c r="AU1141" s="5"/>
      <c r="AV1141" s="5"/>
      <c r="AW1141" s="5"/>
      <c r="AX1141" s="5"/>
      <c r="AY1141" s="5"/>
      <c r="AZ1141" s="5"/>
      <c r="BA1141" s="5"/>
      <c r="BB1141" s="5"/>
      <c r="BC1141" s="5"/>
      <c r="BD1141" s="5"/>
      <c r="BE1141" s="5"/>
      <c r="BF1141" s="4"/>
      <c r="BG1141" s="4"/>
      <c r="BH1141" s="4"/>
      <c r="BI1141" s="4"/>
      <c r="BJ1141" s="4"/>
      <c r="BK1141" s="4"/>
      <c r="BL1141" s="4"/>
      <c r="BM1141" s="4"/>
      <c r="BN1141" s="4"/>
      <c r="BO1141" s="4"/>
      <c r="BP1141" s="4"/>
      <c r="BQ1141" s="4"/>
      <c r="BR1141" s="4"/>
      <c r="BS1141" s="4"/>
      <c r="BT1141" s="4"/>
    </row>
    <row r="1142" spans="1:72" s="72" customFormat="1" ht="15.75" hidden="1">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s="5"/>
      <c r="AJ1142" s="5"/>
      <c r="AK1142" s="5"/>
      <c r="AL1142" s="5"/>
      <c r="AM1142" s="5"/>
      <c r="AN1142" s="5"/>
      <c r="AO1142" s="5"/>
      <c r="AP1142" s="5"/>
      <c r="AQ1142" s="5"/>
      <c r="AR1142" s="5"/>
      <c r="AS1142" s="5"/>
      <c r="AT1142" s="5"/>
      <c r="AU1142" s="5"/>
      <c r="AV1142" s="5"/>
      <c r="AW1142" s="5"/>
      <c r="AX1142" s="5"/>
      <c r="AY1142" s="5"/>
      <c r="AZ1142" s="5"/>
      <c r="BA1142" s="5"/>
      <c r="BB1142" s="5"/>
      <c r="BC1142" s="5"/>
      <c r="BD1142" s="5"/>
      <c r="BE1142" s="5"/>
      <c r="BF1142" s="4"/>
      <c r="BG1142" s="4"/>
      <c r="BH1142" s="4"/>
      <c r="BI1142" s="4"/>
      <c r="BJ1142" s="4"/>
      <c r="BK1142" s="4"/>
      <c r="BL1142" s="4"/>
      <c r="BM1142" s="4"/>
      <c r="BN1142" s="4"/>
      <c r="BO1142" s="4"/>
      <c r="BP1142" s="4"/>
      <c r="BQ1142" s="4"/>
      <c r="BR1142" s="4"/>
      <c r="BS1142" s="4"/>
      <c r="BT1142" s="4"/>
    </row>
    <row r="1143" spans="1:72" s="72" customFormat="1" ht="15.75" hidden="1">
      <c r="A114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s="5"/>
      <c r="AJ1143" s="5"/>
      <c r="AK1143" s="5"/>
      <c r="AL1143" s="5"/>
      <c r="AM1143" s="5"/>
      <c r="AN1143" s="5"/>
      <c r="AO1143" s="5"/>
      <c r="AP1143" s="5"/>
      <c r="AQ1143" s="5"/>
      <c r="AR1143" s="5"/>
      <c r="AS1143" s="5"/>
      <c r="AT1143" s="5"/>
      <c r="AU1143" s="5"/>
      <c r="AV1143" s="5"/>
      <c r="AW1143" s="5"/>
      <c r="AX1143" s="5"/>
      <c r="AY1143" s="5"/>
      <c r="AZ1143" s="5"/>
      <c r="BA1143" s="5"/>
      <c r="BB1143" s="5"/>
      <c r="BC1143" s="5"/>
      <c r="BD1143" s="5"/>
      <c r="BE1143" s="5"/>
      <c r="BF1143" s="4"/>
      <c r="BG1143" s="4"/>
      <c r="BH1143" s="4"/>
      <c r="BI1143" s="4"/>
      <c r="BJ1143" s="4"/>
      <c r="BK1143" s="4"/>
      <c r="BL1143" s="4"/>
      <c r="BM1143" s="4"/>
      <c r="BN1143" s="4"/>
      <c r="BO1143" s="4"/>
      <c r="BP1143" s="4"/>
      <c r="BQ1143" s="4"/>
      <c r="BR1143" s="4"/>
      <c r="BS1143" s="4"/>
      <c r="BT1143" s="4"/>
    </row>
    <row r="1144" spans="1:72" s="72" customFormat="1" ht="15.75" hidden="1">
      <c r="A1144"/>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s="5"/>
      <c r="AJ1144" s="5"/>
      <c r="AK1144" s="5"/>
      <c r="AL1144" s="5"/>
      <c r="AM1144" s="5"/>
      <c r="AN1144" s="5"/>
      <c r="AO1144" s="5"/>
      <c r="AP1144" s="5"/>
      <c r="AQ1144" s="5"/>
      <c r="AR1144" s="5"/>
      <c r="AS1144" s="5"/>
      <c r="AT1144" s="5"/>
      <c r="AU1144" s="5"/>
      <c r="AV1144" s="5"/>
      <c r="AW1144" s="5"/>
      <c r="AX1144" s="5"/>
      <c r="AY1144" s="5"/>
      <c r="AZ1144" s="5"/>
      <c r="BA1144" s="5"/>
      <c r="BB1144" s="5"/>
      <c r="BC1144" s="5"/>
      <c r="BD1144" s="5"/>
      <c r="BE1144" s="5"/>
      <c r="BF1144" s="4"/>
      <c r="BG1144" s="4"/>
      <c r="BH1144" s="4"/>
      <c r="BI1144" s="4"/>
      <c r="BJ1144" s="4"/>
      <c r="BK1144" s="4"/>
      <c r="BL1144" s="4"/>
      <c r="BM1144" s="4"/>
      <c r="BN1144" s="4"/>
      <c r="BO1144" s="4"/>
      <c r="BP1144" s="4"/>
      <c r="BQ1144" s="4"/>
      <c r="BR1144" s="4"/>
      <c r="BS1144" s="4"/>
      <c r="BT1144" s="4"/>
    </row>
    <row r="1145" spans="1:72" s="72" customFormat="1" ht="15.75" hidden="1">
      <c r="A1145"/>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s="5"/>
      <c r="AJ1145" s="5"/>
      <c r="AK1145" s="5"/>
      <c r="AL1145" s="5"/>
      <c r="AM1145" s="5"/>
      <c r="AN1145" s="5"/>
      <c r="AO1145" s="5"/>
      <c r="AP1145" s="5"/>
      <c r="AQ1145" s="5"/>
      <c r="AR1145" s="5"/>
      <c r="AS1145" s="5"/>
      <c r="AT1145" s="5"/>
      <c r="AU1145" s="5"/>
      <c r="AV1145" s="5"/>
      <c r="AW1145" s="5"/>
      <c r="AX1145" s="5"/>
      <c r="AY1145" s="5"/>
      <c r="AZ1145" s="5"/>
      <c r="BA1145" s="5"/>
      <c r="BB1145" s="5"/>
      <c r="BC1145" s="5"/>
      <c r="BD1145" s="5"/>
      <c r="BE1145" s="5"/>
      <c r="BF1145" s="4"/>
      <c r="BG1145" s="4"/>
      <c r="BH1145" s="4"/>
      <c r="BI1145" s="4"/>
      <c r="BJ1145" s="4"/>
      <c r="BK1145" s="4"/>
      <c r="BL1145" s="4"/>
      <c r="BM1145" s="4"/>
      <c r="BN1145" s="4"/>
      <c r="BO1145" s="4"/>
      <c r="BP1145" s="4"/>
      <c r="BQ1145" s="4"/>
      <c r="BR1145" s="4"/>
      <c r="BS1145" s="4"/>
      <c r="BT1145" s="4"/>
    </row>
    <row r="1146" spans="1:72" s="72" customFormat="1" ht="15.75" hidden="1">
      <c r="A114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s="5"/>
      <c r="AJ1146" s="5"/>
      <c r="AK1146" s="5"/>
      <c r="AL1146" s="5"/>
      <c r="AM1146" s="5"/>
      <c r="AN1146" s="5"/>
      <c r="AO1146" s="5"/>
      <c r="AP1146" s="5"/>
      <c r="AQ1146" s="5"/>
      <c r="AR1146" s="5"/>
      <c r="AS1146" s="5"/>
      <c r="AT1146" s="5"/>
      <c r="AU1146" s="5"/>
      <c r="AV1146" s="5"/>
      <c r="AW1146" s="5"/>
      <c r="AX1146" s="5"/>
      <c r="AY1146" s="5"/>
      <c r="AZ1146" s="5"/>
      <c r="BA1146" s="5"/>
      <c r="BB1146" s="5"/>
      <c r="BC1146" s="5"/>
      <c r="BD1146" s="5"/>
      <c r="BE1146" s="5"/>
      <c r="BF1146" s="4"/>
      <c r="BG1146" s="4"/>
      <c r="BH1146" s="4"/>
      <c r="BI1146" s="4"/>
      <c r="BJ1146" s="4"/>
      <c r="BK1146" s="4"/>
      <c r="BL1146" s="4"/>
      <c r="BM1146" s="4"/>
      <c r="BN1146" s="4"/>
      <c r="BO1146" s="4"/>
      <c r="BP1146" s="4"/>
      <c r="BQ1146" s="4"/>
      <c r="BR1146" s="4"/>
      <c r="BS1146" s="4"/>
      <c r="BT1146" s="4"/>
    </row>
    <row r="1147" spans="1:72" s="72" customFormat="1" ht="15.75" hidden="1">
      <c r="A1147"/>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s="5"/>
      <c r="AJ1147" s="5"/>
      <c r="AK1147" s="5"/>
      <c r="AL1147" s="5"/>
      <c r="AM1147" s="5"/>
      <c r="AN1147" s="5"/>
      <c r="AO1147" s="5"/>
      <c r="AP1147" s="5"/>
      <c r="AQ1147" s="5"/>
      <c r="AR1147" s="5"/>
      <c r="AS1147" s="5"/>
      <c r="AT1147" s="5"/>
      <c r="AU1147" s="5"/>
      <c r="AV1147" s="5"/>
      <c r="AW1147" s="5"/>
      <c r="AX1147" s="5"/>
      <c r="AY1147" s="5"/>
      <c r="AZ1147" s="5"/>
      <c r="BA1147" s="5"/>
      <c r="BB1147" s="5"/>
      <c r="BC1147" s="5"/>
      <c r="BD1147" s="5"/>
      <c r="BE1147" s="5"/>
      <c r="BF1147" s="4"/>
      <c r="BG1147" s="4"/>
      <c r="BH1147" s="4"/>
      <c r="BI1147" s="4"/>
      <c r="BJ1147" s="4"/>
      <c r="BK1147" s="4"/>
      <c r="BL1147" s="4"/>
      <c r="BM1147" s="4"/>
      <c r="BN1147" s="4"/>
      <c r="BO1147" s="4"/>
      <c r="BP1147" s="4"/>
      <c r="BQ1147" s="4"/>
      <c r="BR1147" s="4"/>
      <c r="BS1147" s="4"/>
      <c r="BT1147" s="4"/>
    </row>
    <row r="1148" spans="1:72" s="72" customFormat="1" ht="15.75" hidden="1">
      <c r="A1148"/>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s="5"/>
      <c r="AJ1148" s="5"/>
      <c r="AK1148" s="5"/>
      <c r="AL1148" s="5"/>
      <c r="AM1148" s="5"/>
      <c r="AN1148" s="5"/>
      <c r="AO1148" s="5"/>
      <c r="AP1148" s="5"/>
      <c r="AQ1148" s="5"/>
      <c r="AR1148" s="5"/>
      <c r="AS1148" s="5"/>
      <c r="AT1148" s="5"/>
      <c r="AU1148" s="5"/>
      <c r="AV1148" s="5"/>
      <c r="AW1148" s="5"/>
      <c r="AX1148" s="5"/>
      <c r="AY1148" s="5"/>
      <c r="AZ1148" s="5"/>
      <c r="BA1148" s="5"/>
      <c r="BB1148" s="5"/>
      <c r="BC1148" s="5"/>
      <c r="BD1148" s="5"/>
      <c r="BE1148" s="5"/>
      <c r="BF1148" s="4"/>
      <c r="BG1148" s="4"/>
      <c r="BH1148" s="4"/>
      <c r="BI1148" s="4"/>
      <c r="BJ1148" s="4"/>
      <c r="BK1148" s="4"/>
      <c r="BL1148" s="4"/>
      <c r="BM1148" s="4"/>
      <c r="BN1148" s="4"/>
      <c r="BO1148" s="4"/>
      <c r="BP1148" s="4"/>
      <c r="BQ1148" s="4"/>
      <c r="BR1148" s="4"/>
      <c r="BS1148" s="4"/>
      <c r="BT1148" s="4"/>
    </row>
    <row r="1149" spans="1:72" s="72" customFormat="1" ht="15.75" hidden="1">
      <c r="A1149"/>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s="5"/>
      <c r="AJ1149" s="5"/>
      <c r="AK1149" s="5"/>
      <c r="AL1149" s="5"/>
      <c r="AM1149" s="5"/>
      <c r="AN1149" s="5"/>
      <c r="AO1149" s="5"/>
      <c r="AP1149" s="5"/>
      <c r="AQ1149" s="5"/>
      <c r="AR1149" s="5"/>
      <c r="AS1149" s="5"/>
      <c r="AT1149" s="5"/>
      <c r="AU1149" s="5"/>
      <c r="AV1149" s="5"/>
      <c r="AW1149" s="5"/>
      <c r="AX1149" s="5"/>
      <c r="AY1149" s="5"/>
      <c r="AZ1149" s="5"/>
      <c r="BA1149" s="5"/>
      <c r="BB1149" s="5"/>
      <c r="BC1149" s="5"/>
      <c r="BD1149" s="5"/>
      <c r="BE1149" s="5"/>
      <c r="BF1149" s="4"/>
      <c r="BG1149" s="4"/>
      <c r="BH1149" s="4"/>
      <c r="BI1149" s="4"/>
      <c r="BJ1149" s="4"/>
      <c r="BK1149" s="4"/>
      <c r="BL1149" s="4"/>
      <c r="BM1149" s="4"/>
      <c r="BN1149" s="4"/>
      <c r="BO1149" s="4"/>
      <c r="BP1149" s="4"/>
      <c r="BQ1149" s="4"/>
      <c r="BR1149" s="4"/>
      <c r="BS1149" s="4"/>
      <c r="BT1149" s="4"/>
    </row>
    <row r="1150" spans="1:72" s="72" customFormat="1" ht="15.75" hidden="1">
      <c r="A1150"/>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s="5"/>
      <c r="AJ1150" s="5"/>
      <c r="AK1150" s="5"/>
      <c r="AL1150" s="5"/>
      <c r="AM1150" s="5"/>
      <c r="AN1150" s="5"/>
      <c r="AO1150" s="5"/>
      <c r="AP1150" s="5"/>
      <c r="AQ1150" s="5"/>
      <c r="AR1150" s="5"/>
      <c r="AS1150" s="5"/>
      <c r="AT1150" s="5"/>
      <c r="AU1150" s="5"/>
      <c r="AV1150" s="5"/>
      <c r="AW1150" s="5"/>
      <c r="AX1150" s="5"/>
      <c r="AY1150" s="5"/>
      <c r="AZ1150" s="5"/>
      <c r="BA1150" s="5"/>
      <c r="BB1150" s="5"/>
      <c r="BC1150" s="5"/>
      <c r="BD1150" s="5"/>
      <c r="BE1150" s="5"/>
      <c r="BF1150" s="4"/>
      <c r="BG1150" s="4"/>
      <c r="BH1150" s="4"/>
      <c r="BI1150" s="4"/>
      <c r="BJ1150" s="4"/>
      <c r="BK1150" s="4"/>
      <c r="BL1150" s="4"/>
      <c r="BM1150" s="4"/>
      <c r="BN1150" s="4"/>
      <c r="BO1150" s="4"/>
      <c r="BP1150" s="4"/>
      <c r="BQ1150" s="4"/>
      <c r="BR1150" s="4"/>
      <c r="BS1150" s="4"/>
      <c r="BT1150" s="4"/>
    </row>
    <row r="1151" spans="1:72" s="72" customFormat="1" ht="15.75" hidden="1">
      <c r="A1151"/>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s="5"/>
      <c r="AJ1151" s="5"/>
      <c r="AK1151" s="5"/>
      <c r="AL1151" s="5"/>
      <c r="AM1151" s="5"/>
      <c r="AN1151" s="5"/>
      <c r="AO1151" s="5"/>
      <c r="AP1151" s="5"/>
      <c r="AQ1151" s="5"/>
      <c r="AR1151" s="5"/>
      <c r="AS1151" s="5"/>
      <c r="AT1151" s="5"/>
      <c r="AU1151" s="5"/>
      <c r="AV1151" s="5"/>
      <c r="AW1151" s="5"/>
      <c r="AX1151" s="5"/>
      <c r="AY1151" s="5"/>
      <c r="AZ1151" s="5"/>
      <c r="BA1151" s="5"/>
      <c r="BB1151" s="5"/>
      <c r="BC1151" s="5"/>
      <c r="BD1151" s="5"/>
      <c r="BE1151" s="5"/>
      <c r="BF1151" s="4"/>
      <c r="BG1151" s="4"/>
      <c r="BH1151" s="4"/>
      <c r="BI1151" s="4"/>
      <c r="BJ1151" s="4"/>
      <c r="BK1151" s="4"/>
      <c r="BL1151" s="4"/>
      <c r="BM1151" s="4"/>
      <c r="BN1151" s="4"/>
      <c r="BO1151" s="4"/>
      <c r="BP1151" s="4"/>
      <c r="BQ1151" s="4"/>
      <c r="BR1151" s="4"/>
      <c r="BS1151" s="4"/>
      <c r="BT1151" s="4"/>
    </row>
    <row r="1152" spans="1:72" s="72" customFormat="1" ht="15.75" hidden="1">
      <c r="A1152"/>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s="5"/>
      <c r="AJ1152" s="5"/>
      <c r="AK1152" s="5"/>
      <c r="AL1152" s="5"/>
      <c r="AM1152" s="5"/>
      <c r="AN1152" s="5"/>
      <c r="AO1152" s="5"/>
      <c r="AP1152" s="5"/>
      <c r="AQ1152" s="5"/>
      <c r="AR1152" s="5"/>
      <c r="AS1152" s="5"/>
      <c r="AT1152" s="5"/>
      <c r="AU1152" s="5"/>
      <c r="AV1152" s="5"/>
      <c r="AW1152" s="5"/>
      <c r="AX1152" s="5"/>
      <c r="AY1152" s="5"/>
      <c r="AZ1152" s="5"/>
      <c r="BA1152" s="5"/>
      <c r="BB1152" s="5"/>
      <c r="BC1152" s="5"/>
      <c r="BD1152" s="5"/>
      <c r="BE1152" s="5"/>
      <c r="BF1152" s="4"/>
      <c r="BG1152" s="4"/>
      <c r="BH1152" s="4"/>
      <c r="BI1152" s="4"/>
      <c r="BJ1152" s="4"/>
      <c r="BK1152" s="4"/>
      <c r="BL1152" s="4"/>
      <c r="BM1152" s="4"/>
      <c r="BN1152" s="4"/>
      <c r="BO1152" s="4"/>
      <c r="BP1152" s="4"/>
      <c r="BQ1152" s="4"/>
      <c r="BR1152" s="4"/>
      <c r="BS1152" s="4"/>
      <c r="BT1152" s="4"/>
    </row>
    <row r="1153" spans="1:72" s="72" customFormat="1" ht="15.75" hidden="1">
      <c r="A115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s="5"/>
      <c r="AJ1153" s="5"/>
      <c r="AK1153" s="5"/>
      <c r="AL1153" s="5"/>
      <c r="AM1153" s="5"/>
      <c r="AN1153" s="5"/>
      <c r="AO1153" s="5"/>
      <c r="AP1153" s="5"/>
      <c r="AQ1153" s="5"/>
      <c r="AR1153" s="5"/>
      <c r="AS1153" s="5"/>
      <c r="AT1153" s="5"/>
      <c r="AU1153" s="5"/>
      <c r="AV1153" s="5"/>
      <c r="AW1153" s="5"/>
      <c r="AX1153" s="5"/>
      <c r="AY1153" s="5"/>
      <c r="AZ1153" s="5"/>
      <c r="BA1153" s="5"/>
      <c r="BB1153" s="5"/>
      <c r="BC1153" s="5"/>
      <c r="BD1153" s="5"/>
      <c r="BE1153" s="5"/>
      <c r="BF1153" s="4"/>
      <c r="BG1153" s="4"/>
      <c r="BH1153" s="4"/>
      <c r="BI1153" s="4"/>
      <c r="BJ1153" s="4"/>
      <c r="BK1153" s="4"/>
      <c r="BL1153" s="4"/>
      <c r="BM1153" s="4"/>
      <c r="BN1153" s="4"/>
      <c r="BO1153" s="4"/>
      <c r="BP1153" s="4"/>
      <c r="BQ1153" s="4"/>
      <c r="BR1153" s="4"/>
      <c r="BS1153" s="4"/>
      <c r="BT1153" s="4"/>
    </row>
    <row r="1154" spans="1:72" s="72" customFormat="1" ht="15.75" hidden="1">
      <c r="A1154"/>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s="5"/>
      <c r="AJ1154" s="5"/>
      <c r="AK1154" s="5"/>
      <c r="AL1154" s="5"/>
      <c r="AM1154" s="5"/>
      <c r="AN1154" s="5"/>
      <c r="AO1154" s="5"/>
      <c r="AP1154" s="5"/>
      <c r="AQ1154" s="5"/>
      <c r="AR1154" s="5"/>
      <c r="AS1154" s="5"/>
      <c r="AT1154" s="5"/>
      <c r="AU1154" s="5"/>
      <c r="AV1154" s="5"/>
      <c r="AW1154" s="5"/>
      <c r="AX1154" s="5"/>
      <c r="AY1154" s="5"/>
      <c r="AZ1154" s="5"/>
      <c r="BA1154" s="5"/>
      <c r="BB1154" s="5"/>
      <c r="BC1154" s="5"/>
      <c r="BD1154" s="5"/>
      <c r="BE1154" s="5"/>
      <c r="BF1154" s="4"/>
      <c r="BG1154" s="4"/>
      <c r="BH1154" s="4"/>
      <c r="BI1154" s="4"/>
      <c r="BJ1154" s="4"/>
      <c r="BK1154" s="4"/>
      <c r="BL1154" s="4"/>
      <c r="BM1154" s="4"/>
      <c r="BN1154" s="4"/>
      <c r="BO1154" s="4"/>
      <c r="BP1154" s="4"/>
      <c r="BQ1154" s="4"/>
      <c r="BR1154" s="4"/>
      <c r="BS1154" s="4"/>
      <c r="BT1154" s="4"/>
    </row>
    <row r="1155" spans="1:72" s="72" customFormat="1" ht="15.75" hidden="1">
      <c r="A1155"/>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s="5"/>
      <c r="AJ1155" s="5"/>
      <c r="AK1155" s="5"/>
      <c r="AL1155" s="5"/>
      <c r="AM1155" s="5"/>
      <c r="AN1155" s="5"/>
      <c r="AO1155" s="5"/>
      <c r="AP1155" s="5"/>
      <c r="AQ1155" s="5"/>
      <c r="AR1155" s="5"/>
      <c r="AS1155" s="5"/>
      <c r="AT1155" s="5"/>
      <c r="AU1155" s="5"/>
      <c r="AV1155" s="5"/>
      <c r="AW1155" s="5"/>
      <c r="AX1155" s="5"/>
      <c r="AY1155" s="5"/>
      <c r="AZ1155" s="5"/>
      <c r="BA1155" s="5"/>
      <c r="BB1155" s="5"/>
      <c r="BC1155" s="5"/>
      <c r="BD1155" s="5"/>
      <c r="BE1155" s="5"/>
      <c r="BF1155" s="4"/>
      <c r="BG1155" s="4"/>
      <c r="BH1155" s="4"/>
      <c r="BI1155" s="4"/>
      <c r="BJ1155" s="4"/>
      <c r="BK1155" s="4"/>
      <c r="BL1155" s="4"/>
      <c r="BM1155" s="4"/>
      <c r="BN1155" s="4"/>
      <c r="BO1155" s="4"/>
      <c r="BP1155" s="4"/>
      <c r="BQ1155" s="4"/>
      <c r="BR1155" s="4"/>
      <c r="BS1155" s="4"/>
      <c r="BT1155" s="4"/>
    </row>
    <row r="1156" spans="1:72" s="72" customFormat="1" ht="15.75" hidden="1">
      <c r="A115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s="5"/>
      <c r="AJ1156" s="5"/>
      <c r="AK1156" s="5"/>
      <c r="AL1156" s="5"/>
      <c r="AM1156" s="5"/>
      <c r="AN1156" s="5"/>
      <c r="AO1156" s="5"/>
      <c r="AP1156" s="5"/>
      <c r="AQ1156" s="5"/>
      <c r="AR1156" s="5"/>
      <c r="AS1156" s="5"/>
      <c r="AT1156" s="5"/>
      <c r="AU1156" s="5"/>
      <c r="AV1156" s="5"/>
      <c r="AW1156" s="5"/>
      <c r="AX1156" s="5"/>
      <c r="AY1156" s="5"/>
      <c r="AZ1156" s="5"/>
      <c r="BA1156" s="5"/>
      <c r="BB1156" s="5"/>
      <c r="BC1156" s="5"/>
      <c r="BD1156" s="5"/>
      <c r="BE1156" s="5"/>
      <c r="BF1156" s="4"/>
      <c r="BG1156" s="4"/>
      <c r="BH1156" s="4"/>
      <c r="BI1156" s="4"/>
      <c r="BJ1156" s="4"/>
      <c r="BK1156" s="4"/>
      <c r="BL1156" s="4"/>
      <c r="BM1156" s="4"/>
      <c r="BN1156" s="4"/>
      <c r="BO1156" s="4"/>
      <c r="BP1156" s="4"/>
      <c r="BQ1156" s="4"/>
      <c r="BR1156" s="4"/>
      <c r="BS1156" s="4"/>
      <c r="BT1156" s="4"/>
    </row>
    <row r="1157" spans="1:72" s="72" customFormat="1" ht="15.75" hidden="1">
      <c r="A1157"/>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s="5"/>
      <c r="AJ1157" s="5"/>
      <c r="AK1157" s="5"/>
      <c r="AL1157" s="5"/>
      <c r="AM1157" s="5"/>
      <c r="AN1157" s="5"/>
      <c r="AO1157" s="5"/>
      <c r="AP1157" s="5"/>
      <c r="AQ1157" s="5"/>
      <c r="AR1157" s="5"/>
      <c r="AS1157" s="5"/>
      <c r="AT1157" s="5"/>
      <c r="AU1157" s="5"/>
      <c r="AV1157" s="5"/>
      <c r="AW1157" s="5"/>
      <c r="AX1157" s="5"/>
      <c r="AY1157" s="5"/>
      <c r="AZ1157" s="5"/>
      <c r="BA1157" s="5"/>
      <c r="BB1157" s="5"/>
      <c r="BC1157" s="5"/>
      <c r="BD1157" s="5"/>
      <c r="BE1157" s="5"/>
      <c r="BF1157" s="4"/>
      <c r="BG1157" s="4"/>
      <c r="BH1157" s="4"/>
      <c r="BI1157" s="4"/>
      <c r="BJ1157" s="4"/>
      <c r="BK1157" s="4"/>
      <c r="BL1157" s="4"/>
      <c r="BM1157" s="4"/>
      <c r="BN1157" s="4"/>
      <c r="BO1157" s="4"/>
      <c r="BP1157" s="4"/>
      <c r="BQ1157" s="4"/>
      <c r="BR1157" s="4"/>
      <c r="BS1157" s="4"/>
      <c r="BT1157" s="4"/>
    </row>
    <row r="1158" spans="1:72" s="72" customFormat="1" ht="15.75" hidden="1">
      <c r="A1158"/>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s="5"/>
      <c r="AJ1158" s="5"/>
      <c r="AK1158" s="5"/>
      <c r="AL1158" s="5"/>
      <c r="AM1158" s="5"/>
      <c r="AN1158" s="5"/>
      <c r="AO1158" s="5"/>
      <c r="AP1158" s="5"/>
      <c r="AQ1158" s="5"/>
      <c r="AR1158" s="5"/>
      <c r="AS1158" s="5"/>
      <c r="AT1158" s="5"/>
      <c r="AU1158" s="5"/>
      <c r="AV1158" s="5"/>
      <c r="AW1158" s="5"/>
      <c r="AX1158" s="5"/>
      <c r="AY1158" s="5"/>
      <c r="AZ1158" s="5"/>
      <c r="BA1158" s="5"/>
      <c r="BB1158" s="5"/>
      <c r="BC1158" s="5"/>
      <c r="BD1158" s="5"/>
      <c r="BE1158" s="5"/>
      <c r="BF1158" s="4"/>
      <c r="BG1158" s="4"/>
      <c r="BH1158" s="4"/>
      <c r="BI1158" s="4"/>
      <c r="BJ1158" s="4"/>
      <c r="BK1158" s="4"/>
      <c r="BL1158" s="4"/>
      <c r="BM1158" s="4"/>
      <c r="BN1158" s="4"/>
      <c r="BO1158" s="4"/>
      <c r="BP1158" s="4"/>
      <c r="BQ1158" s="4"/>
      <c r="BR1158" s="4"/>
      <c r="BS1158" s="4"/>
      <c r="BT1158" s="4"/>
    </row>
    <row r="1159" spans="1:72" s="72" customFormat="1" ht="15.75" hidden="1">
      <c r="A1159"/>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s="5"/>
      <c r="AJ1159" s="5"/>
      <c r="AK1159" s="5"/>
      <c r="AL1159" s="5"/>
      <c r="AM1159" s="5"/>
      <c r="AN1159" s="5"/>
      <c r="AO1159" s="5"/>
      <c r="AP1159" s="5"/>
      <c r="AQ1159" s="5"/>
      <c r="AR1159" s="5"/>
      <c r="AS1159" s="5"/>
      <c r="AT1159" s="5"/>
      <c r="AU1159" s="5"/>
      <c r="AV1159" s="5"/>
      <c r="AW1159" s="5"/>
      <c r="AX1159" s="5"/>
      <c r="AY1159" s="5"/>
      <c r="AZ1159" s="5"/>
      <c r="BA1159" s="5"/>
      <c r="BB1159" s="5"/>
      <c r="BC1159" s="5"/>
      <c r="BD1159" s="5"/>
      <c r="BE1159" s="5"/>
      <c r="BF1159" s="4"/>
      <c r="BG1159" s="4"/>
      <c r="BH1159" s="4"/>
      <c r="BI1159" s="4"/>
      <c r="BJ1159" s="4"/>
      <c r="BK1159" s="4"/>
      <c r="BL1159" s="4"/>
      <c r="BM1159" s="4"/>
      <c r="BN1159" s="4"/>
      <c r="BO1159" s="4"/>
      <c r="BP1159" s="4"/>
      <c r="BQ1159" s="4"/>
      <c r="BR1159" s="4"/>
      <c r="BS1159" s="4"/>
      <c r="BT1159" s="4"/>
    </row>
    <row r="1160" spans="1:72" s="72" customFormat="1" ht="15.75" hidden="1">
      <c r="A1160"/>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s="5"/>
      <c r="AJ1160" s="5"/>
      <c r="AK1160" s="5"/>
      <c r="AL1160" s="5"/>
      <c r="AM1160" s="5"/>
      <c r="AN1160" s="5"/>
      <c r="AO1160" s="5"/>
      <c r="AP1160" s="5"/>
      <c r="AQ1160" s="5"/>
      <c r="AR1160" s="5"/>
      <c r="AS1160" s="5"/>
      <c r="AT1160" s="5"/>
      <c r="AU1160" s="5"/>
      <c r="AV1160" s="5"/>
      <c r="AW1160" s="5"/>
      <c r="AX1160" s="5"/>
      <c r="AY1160" s="5"/>
      <c r="AZ1160" s="5"/>
      <c r="BA1160" s="5"/>
      <c r="BB1160" s="5"/>
      <c r="BC1160" s="5"/>
      <c r="BD1160" s="5"/>
      <c r="BE1160" s="5"/>
      <c r="BF1160" s="4"/>
      <c r="BG1160" s="4"/>
      <c r="BH1160" s="4"/>
      <c r="BI1160" s="4"/>
      <c r="BJ1160" s="4"/>
      <c r="BK1160" s="4"/>
      <c r="BL1160" s="4"/>
      <c r="BM1160" s="4"/>
      <c r="BN1160" s="4"/>
      <c r="BO1160" s="4"/>
      <c r="BP1160" s="4"/>
      <c r="BQ1160" s="4"/>
      <c r="BR1160" s="4"/>
      <c r="BS1160" s="4"/>
      <c r="BT1160" s="4"/>
    </row>
    <row r="1161" spans="1:72" s="72" customFormat="1" ht="15.75" hidden="1">
      <c r="A1161"/>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s="5"/>
      <c r="AJ1161" s="5"/>
      <c r="AK1161" s="5"/>
      <c r="AL1161" s="5"/>
      <c r="AM1161" s="5"/>
      <c r="AN1161" s="5"/>
      <c r="AO1161" s="5"/>
      <c r="AP1161" s="5"/>
      <c r="AQ1161" s="5"/>
      <c r="AR1161" s="5"/>
      <c r="AS1161" s="5"/>
      <c r="AT1161" s="5"/>
      <c r="AU1161" s="5"/>
      <c r="AV1161" s="5"/>
      <c r="AW1161" s="5"/>
      <c r="AX1161" s="5"/>
      <c r="AY1161" s="5"/>
      <c r="AZ1161" s="5"/>
      <c r="BA1161" s="5"/>
      <c r="BB1161" s="5"/>
      <c r="BC1161" s="5"/>
      <c r="BD1161" s="5"/>
      <c r="BE1161" s="5"/>
      <c r="BF1161" s="4"/>
      <c r="BG1161" s="4"/>
      <c r="BH1161" s="4"/>
      <c r="BI1161" s="4"/>
      <c r="BJ1161" s="4"/>
      <c r="BK1161" s="4"/>
      <c r="BL1161" s="4"/>
      <c r="BM1161" s="4"/>
      <c r="BN1161" s="4"/>
      <c r="BO1161" s="4"/>
      <c r="BP1161" s="4"/>
      <c r="BQ1161" s="4"/>
      <c r="BR1161" s="4"/>
      <c r="BS1161" s="4"/>
      <c r="BT1161" s="4"/>
    </row>
    <row r="1162" spans="1:72" s="72" customFormat="1" ht="15.75" hidden="1">
      <c r="A1162"/>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s="5"/>
      <c r="AJ1162" s="5"/>
      <c r="AK1162" s="5"/>
      <c r="AL1162" s="5"/>
      <c r="AM1162" s="5"/>
      <c r="AN1162" s="5"/>
      <c r="AO1162" s="5"/>
      <c r="AP1162" s="5"/>
      <c r="AQ1162" s="5"/>
      <c r="AR1162" s="5"/>
      <c r="AS1162" s="5"/>
      <c r="AT1162" s="5"/>
      <c r="AU1162" s="5"/>
      <c r="AV1162" s="5"/>
      <c r="AW1162" s="5"/>
      <c r="AX1162" s="5"/>
      <c r="AY1162" s="5"/>
      <c r="AZ1162" s="5"/>
      <c r="BA1162" s="5"/>
      <c r="BB1162" s="5"/>
      <c r="BC1162" s="5"/>
      <c r="BD1162" s="5"/>
      <c r="BE1162" s="5"/>
      <c r="BF1162" s="4"/>
      <c r="BG1162" s="4"/>
      <c r="BH1162" s="4"/>
      <c r="BI1162" s="4"/>
      <c r="BJ1162" s="4"/>
      <c r="BK1162" s="4"/>
      <c r="BL1162" s="4"/>
      <c r="BM1162" s="4"/>
      <c r="BN1162" s="4"/>
      <c r="BO1162" s="4"/>
      <c r="BP1162" s="4"/>
      <c r="BQ1162" s="4"/>
      <c r="BR1162" s="4"/>
      <c r="BS1162" s="4"/>
      <c r="BT1162" s="4"/>
    </row>
    <row r="1163" spans="1:72" s="72" customFormat="1" ht="15.75" hidden="1">
      <c r="A1163"/>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s="5"/>
      <c r="AJ1163" s="5"/>
      <c r="AK1163" s="5"/>
      <c r="AL1163" s="5"/>
      <c r="AM1163" s="5"/>
      <c r="AN1163" s="5"/>
      <c r="AO1163" s="5"/>
      <c r="AP1163" s="5"/>
      <c r="AQ1163" s="5"/>
      <c r="AR1163" s="5"/>
      <c r="AS1163" s="5"/>
      <c r="AT1163" s="5"/>
      <c r="AU1163" s="5"/>
      <c r="AV1163" s="5"/>
      <c r="AW1163" s="5"/>
      <c r="AX1163" s="5"/>
      <c r="AY1163" s="5"/>
      <c r="AZ1163" s="5"/>
      <c r="BA1163" s="5"/>
      <c r="BB1163" s="5"/>
      <c r="BC1163" s="5"/>
      <c r="BD1163" s="5"/>
      <c r="BE1163" s="5"/>
      <c r="BF1163" s="4"/>
      <c r="BG1163" s="4"/>
      <c r="BH1163" s="4"/>
      <c r="BI1163" s="4"/>
      <c r="BJ1163" s="4"/>
      <c r="BK1163" s="4"/>
      <c r="BL1163" s="4"/>
      <c r="BM1163" s="4"/>
      <c r="BN1163" s="4"/>
      <c r="BO1163" s="4"/>
      <c r="BP1163" s="4"/>
      <c r="BQ1163" s="4"/>
      <c r="BR1163" s="4"/>
      <c r="BS1163" s="4"/>
      <c r="BT1163" s="4"/>
    </row>
    <row r="1164" spans="1:72" s="72" customFormat="1" ht="15.75" hidden="1">
      <c r="A1164"/>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s="5"/>
      <c r="AJ1164" s="5"/>
      <c r="AK1164" s="5"/>
      <c r="AL1164" s="5"/>
      <c r="AM1164" s="5"/>
      <c r="AN1164" s="5"/>
      <c r="AO1164" s="5"/>
      <c r="AP1164" s="5"/>
      <c r="AQ1164" s="5"/>
      <c r="AR1164" s="5"/>
      <c r="AS1164" s="5"/>
      <c r="AT1164" s="5"/>
      <c r="AU1164" s="5"/>
      <c r="AV1164" s="5"/>
      <c r="AW1164" s="5"/>
      <c r="AX1164" s="5"/>
      <c r="AY1164" s="5"/>
      <c r="AZ1164" s="5"/>
      <c r="BA1164" s="5"/>
      <c r="BB1164" s="5"/>
      <c r="BC1164" s="5"/>
      <c r="BD1164" s="5"/>
      <c r="BE1164" s="5"/>
      <c r="BF1164" s="4"/>
      <c r="BG1164" s="4"/>
      <c r="BH1164" s="4"/>
      <c r="BI1164" s="4"/>
      <c r="BJ1164" s="4"/>
      <c r="BK1164" s="4"/>
      <c r="BL1164" s="4"/>
      <c r="BM1164" s="4"/>
      <c r="BN1164" s="4"/>
      <c r="BO1164" s="4"/>
      <c r="BP1164" s="4"/>
      <c r="BQ1164" s="4"/>
      <c r="BR1164" s="4"/>
      <c r="BS1164" s="4"/>
      <c r="BT1164" s="4"/>
    </row>
    <row r="1165" spans="1:72" s="72" customFormat="1" ht="15.75" hidden="1">
      <c r="A1165"/>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s="5"/>
      <c r="AJ1165" s="5"/>
      <c r="AK1165" s="5"/>
      <c r="AL1165" s="5"/>
      <c r="AM1165" s="5"/>
      <c r="AN1165" s="5"/>
      <c r="AO1165" s="5"/>
      <c r="AP1165" s="5"/>
      <c r="AQ1165" s="5"/>
      <c r="AR1165" s="5"/>
      <c r="AS1165" s="5"/>
      <c r="AT1165" s="5"/>
      <c r="AU1165" s="5"/>
      <c r="AV1165" s="5"/>
      <c r="AW1165" s="5"/>
      <c r="AX1165" s="5"/>
      <c r="AY1165" s="5"/>
      <c r="AZ1165" s="5"/>
      <c r="BA1165" s="5"/>
      <c r="BB1165" s="5"/>
      <c r="BC1165" s="5"/>
      <c r="BD1165" s="5"/>
      <c r="BE1165" s="5"/>
      <c r="BF1165" s="4"/>
      <c r="BG1165" s="4"/>
      <c r="BH1165" s="4"/>
      <c r="BI1165" s="4"/>
      <c r="BJ1165" s="4"/>
      <c r="BK1165" s="4"/>
      <c r="BL1165" s="4"/>
      <c r="BM1165" s="4"/>
      <c r="BN1165" s="4"/>
      <c r="BO1165" s="4"/>
      <c r="BP1165" s="4"/>
      <c r="BQ1165" s="4"/>
      <c r="BR1165" s="4"/>
      <c r="BS1165" s="4"/>
      <c r="BT1165" s="4"/>
    </row>
    <row r="1166" spans="1:72" s="72" customFormat="1" ht="15.75" hidden="1">
      <c r="A1166"/>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s="5"/>
      <c r="AJ1166" s="5"/>
      <c r="AK1166" s="5"/>
      <c r="AL1166" s="5"/>
      <c r="AM1166" s="5"/>
      <c r="AN1166" s="5"/>
      <c r="AO1166" s="5"/>
      <c r="AP1166" s="5"/>
      <c r="AQ1166" s="5"/>
      <c r="AR1166" s="5"/>
      <c r="AS1166" s="5"/>
      <c r="AT1166" s="5"/>
      <c r="AU1166" s="5"/>
      <c r="AV1166" s="5"/>
      <c r="AW1166" s="5"/>
      <c r="AX1166" s="5"/>
      <c r="AY1166" s="5"/>
      <c r="AZ1166" s="5"/>
      <c r="BA1166" s="5"/>
      <c r="BB1166" s="5"/>
      <c r="BC1166" s="5"/>
      <c r="BD1166" s="5"/>
      <c r="BE1166" s="5"/>
      <c r="BF1166" s="4"/>
      <c r="BG1166" s="4"/>
      <c r="BH1166" s="4"/>
      <c r="BI1166" s="4"/>
      <c r="BJ1166" s="4"/>
      <c r="BK1166" s="4"/>
      <c r="BL1166" s="4"/>
      <c r="BM1166" s="4"/>
      <c r="BN1166" s="4"/>
      <c r="BO1166" s="4"/>
      <c r="BP1166" s="4"/>
      <c r="BQ1166" s="4"/>
      <c r="BR1166" s="4"/>
      <c r="BS1166" s="4"/>
      <c r="BT1166" s="4"/>
    </row>
    <row r="1167" spans="1:72" s="72" customFormat="1" ht="15.75" hidden="1">
      <c r="A1167"/>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s="5"/>
      <c r="AJ1167" s="5"/>
      <c r="AK1167" s="5"/>
      <c r="AL1167" s="5"/>
      <c r="AM1167" s="5"/>
      <c r="AN1167" s="5"/>
      <c r="AO1167" s="5"/>
      <c r="AP1167" s="5"/>
      <c r="AQ1167" s="5"/>
      <c r="AR1167" s="5"/>
      <c r="AS1167" s="5"/>
      <c r="AT1167" s="5"/>
      <c r="AU1167" s="5"/>
      <c r="AV1167" s="5"/>
      <c r="AW1167" s="5"/>
      <c r="AX1167" s="5"/>
      <c r="AY1167" s="5"/>
      <c r="AZ1167" s="5"/>
      <c r="BA1167" s="5"/>
      <c r="BB1167" s="5"/>
      <c r="BC1167" s="5"/>
      <c r="BD1167" s="5"/>
      <c r="BE1167" s="5"/>
      <c r="BF1167" s="4"/>
      <c r="BG1167" s="4"/>
      <c r="BH1167" s="4"/>
      <c r="BI1167" s="4"/>
      <c r="BJ1167" s="4"/>
      <c r="BK1167" s="4"/>
      <c r="BL1167" s="4"/>
      <c r="BM1167" s="4"/>
      <c r="BN1167" s="4"/>
      <c r="BO1167" s="4"/>
      <c r="BP1167" s="4"/>
      <c r="BQ1167" s="4"/>
      <c r="BR1167" s="4"/>
      <c r="BS1167" s="4"/>
      <c r="BT1167" s="4"/>
    </row>
    <row r="1168" spans="1:72" s="72" customFormat="1" ht="15.75" hidden="1">
      <c r="A1168"/>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s="5"/>
      <c r="AJ1168" s="5"/>
      <c r="AK1168" s="5"/>
      <c r="AL1168" s="5"/>
      <c r="AM1168" s="5"/>
      <c r="AN1168" s="5"/>
      <c r="AO1168" s="5"/>
      <c r="AP1168" s="5"/>
      <c r="AQ1168" s="5"/>
      <c r="AR1168" s="5"/>
      <c r="AS1168" s="5"/>
      <c r="AT1168" s="5"/>
      <c r="AU1168" s="5"/>
      <c r="AV1168" s="5"/>
      <c r="AW1168" s="5"/>
      <c r="AX1168" s="5"/>
      <c r="AY1168" s="5"/>
      <c r="AZ1168" s="5"/>
      <c r="BA1168" s="5"/>
      <c r="BB1168" s="5"/>
      <c r="BC1168" s="5"/>
      <c r="BD1168" s="5"/>
      <c r="BE1168" s="5"/>
      <c r="BF1168" s="4"/>
      <c r="BG1168" s="4"/>
      <c r="BH1168" s="4"/>
      <c r="BI1168" s="4"/>
      <c r="BJ1168" s="4"/>
      <c r="BK1168" s="4"/>
      <c r="BL1168" s="4"/>
      <c r="BM1168" s="4"/>
      <c r="BN1168" s="4"/>
      <c r="BO1168" s="4"/>
      <c r="BP1168" s="4"/>
      <c r="BQ1168" s="4"/>
      <c r="BR1168" s="4"/>
      <c r="BS1168" s="4"/>
      <c r="BT1168" s="4"/>
    </row>
    <row r="1169" spans="1:72" s="72" customFormat="1" ht="15.75" hidden="1">
      <c r="A1169"/>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s="5"/>
      <c r="AJ1169" s="5"/>
      <c r="AK1169" s="5"/>
      <c r="AL1169" s="5"/>
      <c r="AM1169" s="5"/>
      <c r="AN1169" s="5"/>
      <c r="AO1169" s="5"/>
      <c r="AP1169" s="5"/>
      <c r="AQ1169" s="5"/>
      <c r="AR1169" s="5"/>
      <c r="AS1169" s="5"/>
      <c r="AT1169" s="5"/>
      <c r="AU1169" s="5"/>
      <c r="AV1169" s="5"/>
      <c r="AW1169" s="5"/>
      <c r="AX1169" s="5"/>
      <c r="AY1169" s="5"/>
      <c r="AZ1169" s="5"/>
      <c r="BA1169" s="5"/>
      <c r="BB1169" s="5"/>
      <c r="BC1169" s="5"/>
      <c r="BD1169" s="5"/>
      <c r="BE1169" s="5"/>
      <c r="BF1169" s="4"/>
      <c r="BG1169" s="4"/>
      <c r="BH1169" s="4"/>
      <c r="BI1169" s="4"/>
      <c r="BJ1169" s="4"/>
      <c r="BK1169" s="4"/>
      <c r="BL1169" s="4"/>
      <c r="BM1169" s="4"/>
      <c r="BN1169" s="4"/>
      <c r="BO1169" s="4"/>
      <c r="BP1169" s="4"/>
      <c r="BQ1169" s="4"/>
      <c r="BR1169" s="4"/>
      <c r="BS1169" s="4"/>
      <c r="BT1169" s="4"/>
    </row>
    <row r="1170" spans="1:72" s="72" customFormat="1" ht="15.75" hidden="1">
      <c r="A1170"/>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s="5"/>
      <c r="AJ1170" s="5"/>
      <c r="AK1170" s="5"/>
      <c r="AL1170" s="5"/>
      <c r="AM1170" s="5"/>
      <c r="AN1170" s="5"/>
      <c r="AO1170" s="5"/>
      <c r="AP1170" s="5"/>
      <c r="AQ1170" s="5"/>
      <c r="AR1170" s="5"/>
      <c r="AS1170" s="5"/>
      <c r="AT1170" s="5"/>
      <c r="AU1170" s="5"/>
      <c r="AV1170" s="5"/>
      <c r="AW1170" s="5"/>
      <c r="AX1170" s="5"/>
      <c r="AY1170" s="5"/>
      <c r="AZ1170" s="5"/>
      <c r="BA1170" s="5"/>
      <c r="BB1170" s="5"/>
      <c r="BC1170" s="5"/>
      <c r="BD1170" s="5"/>
      <c r="BE1170" s="5"/>
      <c r="BF1170" s="4"/>
      <c r="BG1170" s="4"/>
      <c r="BH1170" s="4"/>
      <c r="BI1170" s="4"/>
      <c r="BJ1170" s="4"/>
      <c r="BK1170" s="4"/>
      <c r="BL1170" s="4"/>
      <c r="BM1170" s="4"/>
      <c r="BN1170" s="4"/>
      <c r="BO1170" s="4"/>
      <c r="BP1170" s="4"/>
      <c r="BQ1170" s="4"/>
      <c r="BR1170" s="4"/>
      <c r="BS1170" s="4"/>
      <c r="BT1170" s="4"/>
    </row>
    <row r="1171" spans="1:72" s="72" customFormat="1" ht="15.75" hidden="1">
      <c r="A1171"/>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s="5"/>
      <c r="AJ1171" s="5"/>
      <c r="AK1171" s="5"/>
      <c r="AL1171" s="5"/>
      <c r="AM1171" s="5"/>
      <c r="AN1171" s="5"/>
      <c r="AO1171" s="5"/>
      <c r="AP1171" s="5"/>
      <c r="AQ1171" s="5"/>
      <c r="AR1171" s="5"/>
      <c r="AS1171" s="5"/>
      <c r="AT1171" s="5"/>
      <c r="AU1171" s="5"/>
      <c r="AV1171" s="5"/>
      <c r="AW1171" s="5"/>
      <c r="AX1171" s="5"/>
      <c r="AY1171" s="5"/>
      <c r="AZ1171" s="5"/>
      <c r="BA1171" s="5"/>
      <c r="BB1171" s="5"/>
      <c r="BC1171" s="5"/>
      <c r="BD1171" s="5"/>
      <c r="BE1171" s="5"/>
      <c r="BF1171" s="4"/>
      <c r="BG1171" s="4"/>
      <c r="BH1171" s="4"/>
      <c r="BI1171" s="4"/>
      <c r="BJ1171" s="4"/>
      <c r="BK1171" s="4"/>
      <c r="BL1171" s="4"/>
      <c r="BM1171" s="4"/>
      <c r="BN1171" s="4"/>
      <c r="BO1171" s="4"/>
      <c r="BP1171" s="4"/>
      <c r="BQ1171" s="4"/>
      <c r="BR1171" s="4"/>
      <c r="BS1171" s="4"/>
      <c r="BT1171" s="4"/>
    </row>
    <row r="1172" spans="1:72" s="72" customFormat="1" ht="15.75" hidden="1">
      <c r="A1172"/>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s="5"/>
      <c r="AJ1172" s="5"/>
      <c r="AK1172" s="5"/>
      <c r="AL1172" s="5"/>
      <c r="AM1172" s="5"/>
      <c r="AN1172" s="5"/>
      <c r="AO1172" s="5"/>
      <c r="AP1172" s="5"/>
      <c r="AQ1172" s="5"/>
      <c r="AR1172" s="5"/>
      <c r="AS1172" s="5"/>
      <c r="AT1172" s="5"/>
      <c r="AU1172" s="5"/>
      <c r="AV1172" s="5"/>
      <c r="AW1172" s="5"/>
      <c r="AX1172" s="5"/>
      <c r="AY1172" s="5"/>
      <c r="AZ1172" s="5"/>
      <c r="BA1172" s="5"/>
      <c r="BB1172" s="5"/>
      <c r="BC1172" s="5"/>
      <c r="BD1172" s="5"/>
      <c r="BE1172" s="5"/>
      <c r="BF1172" s="4"/>
      <c r="BG1172" s="4"/>
      <c r="BH1172" s="4"/>
      <c r="BI1172" s="4"/>
      <c r="BJ1172" s="4"/>
      <c r="BK1172" s="4"/>
      <c r="BL1172" s="4"/>
      <c r="BM1172" s="4"/>
      <c r="BN1172" s="4"/>
      <c r="BO1172" s="4"/>
      <c r="BP1172" s="4"/>
      <c r="BQ1172" s="4"/>
      <c r="BR1172" s="4"/>
      <c r="BS1172" s="4"/>
      <c r="BT1172" s="4"/>
    </row>
    <row r="1173" spans="1:72" s="72" customFormat="1" ht="15.75" hidden="1">
      <c r="A117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s="5"/>
      <c r="AJ1173" s="5"/>
      <c r="AK1173" s="5"/>
      <c r="AL1173" s="5"/>
      <c r="AM1173" s="5"/>
      <c r="AN1173" s="5"/>
      <c r="AO1173" s="5"/>
      <c r="AP1173" s="5"/>
      <c r="AQ1173" s="5"/>
      <c r="AR1173" s="5"/>
      <c r="AS1173" s="5"/>
      <c r="AT1173" s="5"/>
      <c r="AU1173" s="5"/>
      <c r="AV1173" s="5"/>
      <c r="AW1173" s="5"/>
      <c r="AX1173" s="5"/>
      <c r="AY1173" s="5"/>
      <c r="AZ1173" s="5"/>
      <c r="BA1173" s="5"/>
      <c r="BB1173" s="5"/>
      <c r="BC1173" s="5"/>
      <c r="BD1173" s="5"/>
      <c r="BE1173" s="5"/>
      <c r="BF1173" s="4"/>
      <c r="BG1173" s="4"/>
      <c r="BH1173" s="4"/>
      <c r="BI1173" s="4"/>
      <c r="BJ1173" s="4"/>
      <c r="BK1173" s="4"/>
      <c r="BL1173" s="4"/>
      <c r="BM1173" s="4"/>
      <c r="BN1173" s="4"/>
      <c r="BO1173" s="4"/>
      <c r="BP1173" s="4"/>
      <c r="BQ1173" s="4"/>
      <c r="BR1173" s="4"/>
      <c r="BS1173" s="4"/>
      <c r="BT1173" s="4"/>
    </row>
    <row r="1174" spans="1:72" s="72" customFormat="1" ht="15.75" hidden="1">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s="5"/>
      <c r="AJ1174" s="5"/>
      <c r="AK1174" s="5"/>
      <c r="AL1174" s="5"/>
      <c r="AM1174" s="5"/>
      <c r="AN1174" s="5"/>
      <c r="AO1174" s="5"/>
      <c r="AP1174" s="5"/>
      <c r="AQ1174" s="5"/>
      <c r="AR1174" s="5"/>
      <c r="AS1174" s="5"/>
      <c r="AT1174" s="5"/>
      <c r="AU1174" s="5"/>
      <c r="AV1174" s="5"/>
      <c r="AW1174" s="5"/>
      <c r="AX1174" s="5"/>
      <c r="AY1174" s="5"/>
      <c r="AZ1174" s="5"/>
      <c r="BA1174" s="5"/>
      <c r="BB1174" s="5"/>
      <c r="BC1174" s="5"/>
      <c r="BD1174" s="5"/>
      <c r="BE1174" s="5"/>
      <c r="BF1174" s="4"/>
      <c r="BG1174" s="4"/>
      <c r="BH1174" s="4"/>
      <c r="BI1174" s="4"/>
      <c r="BJ1174" s="4"/>
      <c r="BK1174" s="4"/>
      <c r="BL1174" s="4"/>
      <c r="BM1174" s="4"/>
      <c r="BN1174" s="4"/>
      <c r="BO1174" s="4"/>
      <c r="BP1174" s="4"/>
      <c r="BQ1174" s="4"/>
      <c r="BR1174" s="4"/>
      <c r="BS1174" s="4"/>
      <c r="BT1174" s="4"/>
    </row>
    <row r="1175" spans="1:72" s="72" customFormat="1" ht="15.75" hidden="1">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s="5"/>
      <c r="AJ1175" s="5"/>
      <c r="AK1175" s="5"/>
      <c r="AL1175" s="5"/>
      <c r="AM1175" s="5"/>
      <c r="AN1175" s="5"/>
      <c r="AO1175" s="5"/>
      <c r="AP1175" s="5"/>
      <c r="AQ1175" s="5"/>
      <c r="AR1175" s="5"/>
      <c r="AS1175" s="5"/>
      <c r="AT1175" s="5"/>
      <c r="AU1175" s="5"/>
      <c r="AV1175" s="5"/>
      <c r="AW1175" s="5"/>
      <c r="AX1175" s="5"/>
      <c r="AY1175" s="5"/>
      <c r="AZ1175" s="5"/>
      <c r="BA1175" s="5"/>
      <c r="BB1175" s="5"/>
      <c r="BC1175" s="5"/>
      <c r="BD1175" s="5"/>
      <c r="BE1175" s="5"/>
      <c r="BF1175" s="4"/>
      <c r="BG1175" s="4"/>
      <c r="BH1175" s="4"/>
      <c r="BI1175" s="4"/>
      <c r="BJ1175" s="4"/>
      <c r="BK1175" s="4"/>
      <c r="BL1175" s="4"/>
      <c r="BM1175" s="4"/>
      <c r="BN1175" s="4"/>
      <c r="BO1175" s="4"/>
      <c r="BP1175" s="4"/>
      <c r="BQ1175" s="4"/>
      <c r="BR1175" s="4"/>
      <c r="BS1175" s="4"/>
      <c r="BT1175" s="4"/>
    </row>
    <row r="1176" spans="1:72" s="72" customFormat="1" ht="15.75" hidden="1">
      <c r="A117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s="5"/>
      <c r="AJ1176" s="5"/>
      <c r="AK1176" s="5"/>
      <c r="AL1176" s="5"/>
      <c r="AM1176" s="5"/>
      <c r="AN1176" s="5"/>
      <c r="AO1176" s="5"/>
      <c r="AP1176" s="5"/>
      <c r="AQ1176" s="5"/>
      <c r="AR1176" s="5"/>
      <c r="AS1176" s="5"/>
      <c r="AT1176" s="5"/>
      <c r="AU1176" s="5"/>
      <c r="AV1176" s="5"/>
      <c r="AW1176" s="5"/>
      <c r="AX1176" s="5"/>
      <c r="AY1176" s="5"/>
      <c r="AZ1176" s="5"/>
      <c r="BA1176" s="5"/>
      <c r="BB1176" s="5"/>
      <c r="BC1176" s="5"/>
      <c r="BD1176" s="5"/>
      <c r="BE1176" s="5"/>
      <c r="BF1176" s="4"/>
      <c r="BG1176" s="4"/>
      <c r="BH1176" s="4"/>
      <c r="BI1176" s="4"/>
      <c r="BJ1176" s="4"/>
      <c r="BK1176" s="4"/>
      <c r="BL1176" s="4"/>
      <c r="BM1176" s="4"/>
      <c r="BN1176" s="4"/>
      <c r="BO1176" s="4"/>
      <c r="BP1176" s="4"/>
      <c r="BQ1176" s="4"/>
      <c r="BR1176" s="4"/>
      <c r="BS1176" s="4"/>
      <c r="BT1176" s="4"/>
    </row>
    <row r="1177" spans="1:72" s="72" customFormat="1" ht="15.75" hidden="1">
      <c r="A1177"/>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s="5"/>
      <c r="AJ1177" s="5"/>
      <c r="AK1177" s="5"/>
      <c r="AL1177" s="5"/>
      <c r="AM1177" s="5"/>
      <c r="AN1177" s="5"/>
      <c r="AO1177" s="5"/>
      <c r="AP1177" s="5"/>
      <c r="AQ1177" s="5"/>
      <c r="AR1177" s="5"/>
      <c r="AS1177" s="5"/>
      <c r="AT1177" s="5"/>
      <c r="AU1177" s="5"/>
      <c r="AV1177" s="5"/>
      <c r="AW1177" s="5"/>
      <c r="AX1177" s="5"/>
      <c r="AY1177" s="5"/>
      <c r="AZ1177" s="5"/>
      <c r="BA1177" s="5"/>
      <c r="BB1177" s="5"/>
      <c r="BC1177" s="5"/>
      <c r="BD1177" s="5"/>
      <c r="BE1177" s="5"/>
      <c r="BF1177" s="4"/>
      <c r="BG1177" s="4"/>
      <c r="BH1177" s="4"/>
      <c r="BI1177" s="4"/>
      <c r="BJ1177" s="4"/>
      <c r="BK1177" s="4"/>
      <c r="BL1177" s="4"/>
      <c r="BM1177" s="4"/>
      <c r="BN1177" s="4"/>
      <c r="BO1177" s="4"/>
      <c r="BP1177" s="4"/>
      <c r="BQ1177" s="4"/>
      <c r="BR1177" s="4"/>
      <c r="BS1177" s="4"/>
      <c r="BT1177" s="4"/>
    </row>
    <row r="1178" spans="1:72" s="72" customFormat="1" ht="15.75" hidden="1">
      <c r="A1178"/>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s="5"/>
      <c r="AJ1178" s="5"/>
      <c r="AK1178" s="5"/>
      <c r="AL1178" s="5"/>
      <c r="AM1178" s="5"/>
      <c r="AN1178" s="5"/>
      <c r="AO1178" s="5"/>
      <c r="AP1178" s="5"/>
      <c r="AQ1178" s="5"/>
      <c r="AR1178" s="5"/>
      <c r="AS1178" s="5"/>
      <c r="AT1178" s="5"/>
      <c r="AU1178" s="5"/>
      <c r="AV1178" s="5"/>
      <c r="AW1178" s="5"/>
      <c r="AX1178" s="5"/>
      <c r="AY1178" s="5"/>
      <c r="AZ1178" s="5"/>
      <c r="BA1178" s="5"/>
      <c r="BB1178" s="5"/>
      <c r="BC1178" s="5"/>
      <c r="BD1178" s="5"/>
      <c r="BE1178" s="5"/>
      <c r="BF1178" s="4"/>
      <c r="BG1178" s="4"/>
      <c r="BH1178" s="4"/>
      <c r="BI1178" s="4"/>
      <c r="BJ1178" s="4"/>
      <c r="BK1178" s="4"/>
      <c r="BL1178" s="4"/>
      <c r="BM1178" s="4"/>
      <c r="BN1178" s="4"/>
      <c r="BO1178" s="4"/>
      <c r="BP1178" s="4"/>
      <c r="BQ1178" s="4"/>
      <c r="BR1178" s="4"/>
      <c r="BS1178" s="4"/>
      <c r="BT1178" s="4"/>
    </row>
    <row r="1179" spans="1:72" s="72" customFormat="1" ht="15.75" hidden="1">
      <c r="A1179"/>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s="5"/>
      <c r="AJ1179" s="5"/>
      <c r="AK1179" s="5"/>
      <c r="AL1179" s="5"/>
      <c r="AM1179" s="5"/>
      <c r="AN1179" s="5"/>
      <c r="AO1179" s="5"/>
      <c r="AP1179" s="5"/>
      <c r="AQ1179" s="5"/>
      <c r="AR1179" s="5"/>
      <c r="AS1179" s="5"/>
      <c r="AT1179" s="5"/>
      <c r="AU1179" s="5"/>
      <c r="AV1179" s="5"/>
      <c r="AW1179" s="5"/>
      <c r="AX1179" s="5"/>
      <c r="AY1179" s="5"/>
      <c r="AZ1179" s="5"/>
      <c r="BA1179" s="5"/>
      <c r="BB1179" s="5"/>
      <c r="BC1179" s="5"/>
      <c r="BD1179" s="5"/>
      <c r="BE1179" s="5"/>
      <c r="BF1179" s="4"/>
      <c r="BG1179" s="4"/>
      <c r="BH1179" s="4"/>
      <c r="BI1179" s="4"/>
      <c r="BJ1179" s="4"/>
      <c r="BK1179" s="4"/>
      <c r="BL1179" s="4"/>
      <c r="BM1179" s="4"/>
      <c r="BN1179" s="4"/>
      <c r="BO1179" s="4"/>
      <c r="BP1179" s="4"/>
      <c r="BQ1179" s="4"/>
      <c r="BR1179" s="4"/>
      <c r="BS1179" s="4"/>
      <c r="BT1179" s="4"/>
    </row>
    <row r="1180" spans="1:72" s="72" customFormat="1" ht="15.75" hidden="1">
      <c r="A1180"/>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s="5"/>
      <c r="AJ1180" s="5"/>
      <c r="AK1180" s="5"/>
      <c r="AL1180" s="5"/>
      <c r="AM1180" s="5"/>
      <c r="AN1180" s="5"/>
      <c r="AO1180" s="5"/>
      <c r="AP1180" s="5"/>
      <c r="AQ1180" s="5"/>
      <c r="AR1180" s="5"/>
      <c r="AS1180" s="5"/>
      <c r="AT1180" s="5"/>
      <c r="AU1180" s="5"/>
      <c r="AV1180" s="5"/>
      <c r="AW1180" s="5"/>
      <c r="AX1180" s="5"/>
      <c r="AY1180" s="5"/>
      <c r="AZ1180" s="5"/>
      <c r="BA1180" s="5"/>
      <c r="BB1180" s="5"/>
      <c r="BC1180" s="5"/>
      <c r="BD1180" s="5"/>
      <c r="BE1180" s="5"/>
      <c r="BF1180" s="4"/>
      <c r="BG1180" s="4"/>
      <c r="BH1180" s="4"/>
      <c r="BI1180" s="4"/>
      <c r="BJ1180" s="4"/>
      <c r="BK1180" s="4"/>
      <c r="BL1180" s="4"/>
      <c r="BM1180" s="4"/>
      <c r="BN1180" s="4"/>
      <c r="BO1180" s="4"/>
      <c r="BP1180" s="4"/>
      <c r="BQ1180" s="4"/>
      <c r="BR1180" s="4"/>
      <c r="BS1180" s="4"/>
      <c r="BT1180" s="4"/>
    </row>
    <row r="1181" spans="1:72" s="72" customFormat="1" ht="15.75" hidden="1">
      <c r="A1181"/>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s="5"/>
      <c r="AJ1181" s="5"/>
      <c r="AK1181" s="5"/>
      <c r="AL1181" s="5"/>
      <c r="AM1181" s="5"/>
      <c r="AN1181" s="5"/>
      <c r="AO1181" s="5"/>
      <c r="AP1181" s="5"/>
      <c r="AQ1181" s="5"/>
      <c r="AR1181" s="5"/>
      <c r="AS1181" s="5"/>
      <c r="AT1181" s="5"/>
      <c r="AU1181" s="5"/>
      <c r="AV1181" s="5"/>
      <c r="AW1181" s="5"/>
      <c r="AX1181" s="5"/>
      <c r="AY1181" s="5"/>
      <c r="AZ1181" s="5"/>
      <c r="BA1181" s="5"/>
      <c r="BB1181" s="5"/>
      <c r="BC1181" s="5"/>
      <c r="BD1181" s="5"/>
      <c r="BE1181" s="5"/>
      <c r="BF1181" s="4"/>
      <c r="BG1181" s="4"/>
      <c r="BH1181" s="4"/>
      <c r="BI1181" s="4"/>
      <c r="BJ1181" s="4"/>
      <c r="BK1181" s="4"/>
      <c r="BL1181" s="4"/>
      <c r="BM1181" s="4"/>
      <c r="BN1181" s="4"/>
      <c r="BO1181" s="4"/>
      <c r="BP1181" s="4"/>
      <c r="BQ1181" s="4"/>
      <c r="BR1181" s="4"/>
      <c r="BS1181" s="4"/>
      <c r="BT1181" s="4"/>
    </row>
    <row r="1182" spans="1:72" s="72" customFormat="1" ht="15.75" hidden="1">
      <c r="A1182"/>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s="5"/>
      <c r="AJ1182" s="5"/>
      <c r="AK1182" s="5"/>
      <c r="AL1182" s="5"/>
      <c r="AM1182" s="5"/>
      <c r="AN1182" s="5"/>
      <c r="AO1182" s="5"/>
      <c r="AP1182" s="5"/>
      <c r="AQ1182" s="5"/>
      <c r="AR1182" s="5"/>
      <c r="AS1182" s="5"/>
      <c r="AT1182" s="5"/>
      <c r="AU1182" s="5"/>
      <c r="AV1182" s="5"/>
      <c r="AW1182" s="5"/>
      <c r="AX1182" s="5"/>
      <c r="AY1182" s="5"/>
      <c r="AZ1182" s="5"/>
      <c r="BA1182" s="5"/>
      <c r="BB1182" s="5"/>
      <c r="BC1182" s="5"/>
      <c r="BD1182" s="5"/>
      <c r="BE1182" s="5"/>
      <c r="BF1182" s="4"/>
      <c r="BG1182" s="4"/>
      <c r="BH1182" s="4"/>
      <c r="BI1182" s="4"/>
      <c r="BJ1182" s="4"/>
      <c r="BK1182" s="4"/>
      <c r="BL1182" s="4"/>
      <c r="BM1182" s="4"/>
      <c r="BN1182" s="4"/>
      <c r="BO1182" s="4"/>
      <c r="BP1182" s="4"/>
      <c r="BQ1182" s="4"/>
      <c r="BR1182" s="4"/>
      <c r="BS1182" s="4"/>
      <c r="BT1182" s="4"/>
    </row>
    <row r="1183" spans="1:72" s="72" customFormat="1" ht="15.75" hidden="1">
      <c r="A118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s="5"/>
      <c r="AJ1183" s="5"/>
      <c r="AK1183" s="5"/>
      <c r="AL1183" s="5"/>
      <c r="AM1183" s="5"/>
      <c r="AN1183" s="5"/>
      <c r="AO1183" s="5"/>
      <c r="AP1183" s="5"/>
      <c r="AQ1183" s="5"/>
      <c r="AR1183" s="5"/>
      <c r="AS1183" s="5"/>
      <c r="AT1183" s="5"/>
      <c r="AU1183" s="5"/>
      <c r="AV1183" s="5"/>
      <c r="AW1183" s="5"/>
      <c r="AX1183" s="5"/>
      <c r="AY1183" s="5"/>
      <c r="AZ1183" s="5"/>
      <c r="BA1183" s="5"/>
      <c r="BB1183" s="5"/>
      <c r="BC1183" s="5"/>
      <c r="BD1183" s="5"/>
      <c r="BE1183" s="5"/>
      <c r="BF1183" s="4"/>
      <c r="BG1183" s="4"/>
      <c r="BH1183" s="4"/>
      <c r="BI1183" s="4"/>
      <c r="BJ1183" s="4"/>
      <c r="BK1183" s="4"/>
      <c r="BL1183" s="4"/>
      <c r="BM1183" s="4"/>
      <c r="BN1183" s="4"/>
      <c r="BO1183" s="4"/>
      <c r="BP1183" s="4"/>
      <c r="BQ1183" s="4"/>
      <c r="BR1183" s="4"/>
      <c r="BS1183" s="4"/>
      <c r="BT1183" s="4"/>
    </row>
    <row r="1184" spans="1:72" s="72" customFormat="1" ht="15.75" hidden="1">
      <c r="A1184"/>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s="5"/>
      <c r="AJ1184" s="5"/>
      <c r="AK1184" s="5"/>
      <c r="AL1184" s="5"/>
      <c r="AM1184" s="5"/>
      <c r="AN1184" s="5"/>
      <c r="AO1184" s="5"/>
      <c r="AP1184" s="5"/>
      <c r="AQ1184" s="5"/>
      <c r="AR1184" s="5"/>
      <c r="AS1184" s="5"/>
      <c r="AT1184" s="5"/>
      <c r="AU1184" s="5"/>
      <c r="AV1184" s="5"/>
      <c r="AW1184" s="5"/>
      <c r="AX1184" s="5"/>
      <c r="AY1184" s="5"/>
      <c r="AZ1184" s="5"/>
      <c r="BA1184" s="5"/>
      <c r="BB1184" s="5"/>
      <c r="BC1184" s="5"/>
      <c r="BD1184" s="5"/>
      <c r="BE1184" s="5"/>
      <c r="BF1184" s="4"/>
      <c r="BG1184" s="4"/>
      <c r="BH1184" s="4"/>
      <c r="BI1184" s="4"/>
      <c r="BJ1184" s="4"/>
      <c r="BK1184" s="4"/>
      <c r="BL1184" s="4"/>
      <c r="BM1184" s="4"/>
      <c r="BN1184" s="4"/>
      <c r="BO1184" s="4"/>
      <c r="BP1184" s="4"/>
      <c r="BQ1184" s="4"/>
      <c r="BR1184" s="4"/>
      <c r="BS1184" s="4"/>
      <c r="BT1184" s="4"/>
    </row>
    <row r="1185" spans="1:72" s="72" customFormat="1" ht="15.75" hidden="1">
      <c r="A1185"/>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s="5"/>
      <c r="AJ1185" s="5"/>
      <c r="AK1185" s="5"/>
      <c r="AL1185" s="5"/>
      <c r="AM1185" s="5"/>
      <c r="AN1185" s="5"/>
      <c r="AO1185" s="5"/>
      <c r="AP1185" s="5"/>
      <c r="AQ1185" s="5"/>
      <c r="AR1185" s="5"/>
      <c r="AS1185" s="5"/>
      <c r="AT1185" s="5"/>
      <c r="AU1185" s="5"/>
      <c r="AV1185" s="5"/>
      <c r="AW1185" s="5"/>
      <c r="AX1185" s="5"/>
      <c r="AY1185" s="5"/>
      <c r="AZ1185" s="5"/>
      <c r="BA1185" s="5"/>
      <c r="BB1185" s="5"/>
      <c r="BC1185" s="5"/>
      <c r="BD1185" s="5"/>
      <c r="BE1185" s="5"/>
      <c r="BF1185" s="4"/>
      <c r="BG1185" s="4"/>
      <c r="BH1185" s="4"/>
      <c r="BI1185" s="4"/>
      <c r="BJ1185" s="4"/>
      <c r="BK1185" s="4"/>
      <c r="BL1185" s="4"/>
      <c r="BM1185" s="4"/>
      <c r="BN1185" s="4"/>
      <c r="BO1185" s="4"/>
      <c r="BP1185" s="4"/>
      <c r="BQ1185" s="4"/>
      <c r="BR1185" s="4"/>
      <c r="BS1185" s="4"/>
      <c r="BT1185" s="4"/>
    </row>
    <row r="1186" spans="1:72" s="72" customFormat="1" ht="15.75" hidden="1">
      <c r="A118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s="5"/>
      <c r="AJ1186" s="5"/>
      <c r="AK1186" s="5"/>
      <c r="AL1186" s="5"/>
      <c r="AM1186" s="5"/>
      <c r="AN1186" s="5"/>
      <c r="AO1186" s="5"/>
      <c r="AP1186" s="5"/>
      <c r="AQ1186" s="5"/>
      <c r="AR1186" s="5"/>
      <c r="AS1186" s="5"/>
      <c r="AT1186" s="5"/>
      <c r="AU1186" s="5"/>
      <c r="AV1186" s="5"/>
      <c r="AW1186" s="5"/>
      <c r="AX1186" s="5"/>
      <c r="AY1186" s="5"/>
      <c r="AZ1186" s="5"/>
      <c r="BA1186" s="5"/>
      <c r="BB1186" s="5"/>
      <c r="BC1186" s="5"/>
      <c r="BD1186" s="5"/>
      <c r="BE1186" s="5"/>
      <c r="BF1186" s="4"/>
      <c r="BG1186" s="4"/>
      <c r="BH1186" s="4"/>
      <c r="BI1186" s="4"/>
      <c r="BJ1186" s="4"/>
      <c r="BK1186" s="4"/>
      <c r="BL1186" s="4"/>
      <c r="BM1186" s="4"/>
      <c r="BN1186" s="4"/>
      <c r="BO1186" s="4"/>
      <c r="BP1186" s="4"/>
      <c r="BQ1186" s="4"/>
      <c r="BR1186" s="4"/>
      <c r="BS1186" s="4"/>
      <c r="BT1186" s="4"/>
    </row>
    <row r="1187" spans="1:72" s="72" customFormat="1" ht="15.75" hidden="1">
      <c r="A1187"/>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s="5"/>
      <c r="AJ1187" s="5"/>
      <c r="AK1187" s="5"/>
      <c r="AL1187" s="5"/>
      <c r="AM1187" s="5"/>
      <c r="AN1187" s="5"/>
      <c r="AO1187" s="5"/>
      <c r="AP1187" s="5"/>
      <c r="AQ1187" s="5"/>
      <c r="AR1187" s="5"/>
      <c r="AS1187" s="5"/>
      <c r="AT1187" s="5"/>
      <c r="AU1187" s="5"/>
      <c r="AV1187" s="5"/>
      <c r="AW1187" s="5"/>
      <c r="AX1187" s="5"/>
      <c r="AY1187" s="5"/>
      <c r="AZ1187" s="5"/>
      <c r="BA1187" s="5"/>
      <c r="BB1187" s="5"/>
      <c r="BC1187" s="5"/>
      <c r="BD1187" s="5"/>
      <c r="BE1187" s="5"/>
      <c r="BF1187" s="4"/>
      <c r="BG1187" s="4"/>
      <c r="BH1187" s="4"/>
      <c r="BI1187" s="4"/>
      <c r="BJ1187" s="4"/>
      <c r="BK1187" s="4"/>
      <c r="BL1187" s="4"/>
      <c r="BM1187" s="4"/>
      <c r="BN1187" s="4"/>
      <c r="BO1187" s="4"/>
      <c r="BP1187" s="4"/>
      <c r="BQ1187" s="4"/>
      <c r="BR1187" s="4"/>
      <c r="BS1187" s="4"/>
      <c r="BT1187" s="4"/>
    </row>
    <row r="1188" spans="1:72" s="72" customFormat="1" ht="15.75" hidden="1">
      <c r="A1188"/>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s="5"/>
      <c r="AJ1188" s="5"/>
      <c r="AK1188" s="5"/>
      <c r="AL1188" s="5"/>
      <c r="AM1188" s="5"/>
      <c r="AN1188" s="5"/>
      <c r="AO1188" s="5"/>
      <c r="AP1188" s="5"/>
      <c r="AQ1188" s="5"/>
      <c r="AR1188" s="5"/>
      <c r="AS1188" s="5"/>
      <c r="AT1188" s="5"/>
      <c r="AU1188" s="5"/>
      <c r="AV1188" s="5"/>
      <c r="AW1188" s="5"/>
      <c r="AX1188" s="5"/>
      <c r="AY1188" s="5"/>
      <c r="AZ1188" s="5"/>
      <c r="BA1188" s="5"/>
      <c r="BB1188" s="5"/>
      <c r="BC1188" s="5"/>
      <c r="BD1188" s="5"/>
      <c r="BE1188" s="5"/>
      <c r="BF1188" s="4"/>
      <c r="BG1188" s="4"/>
      <c r="BH1188" s="4"/>
      <c r="BI1188" s="4"/>
      <c r="BJ1188" s="4"/>
      <c r="BK1188" s="4"/>
      <c r="BL1188" s="4"/>
      <c r="BM1188" s="4"/>
      <c r="BN1188" s="4"/>
      <c r="BO1188" s="4"/>
      <c r="BP1188" s="4"/>
      <c r="BQ1188" s="4"/>
      <c r="BR1188" s="4"/>
      <c r="BS1188" s="4"/>
      <c r="BT1188" s="4"/>
    </row>
    <row r="1189" spans="1:72" s="72" customFormat="1" ht="15.75" hidden="1">
      <c r="A1189"/>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s="5"/>
      <c r="AJ1189" s="5"/>
      <c r="AK1189" s="5"/>
      <c r="AL1189" s="5"/>
      <c r="AM1189" s="5"/>
      <c r="AN1189" s="5"/>
      <c r="AO1189" s="5"/>
      <c r="AP1189" s="5"/>
      <c r="AQ1189" s="5"/>
      <c r="AR1189" s="5"/>
      <c r="AS1189" s="5"/>
      <c r="AT1189" s="5"/>
      <c r="AU1189" s="5"/>
      <c r="AV1189" s="5"/>
      <c r="AW1189" s="5"/>
      <c r="AX1189" s="5"/>
      <c r="AY1189" s="5"/>
      <c r="AZ1189" s="5"/>
      <c r="BA1189" s="5"/>
      <c r="BB1189" s="5"/>
      <c r="BC1189" s="5"/>
      <c r="BD1189" s="5"/>
      <c r="BE1189" s="5"/>
      <c r="BF1189" s="4"/>
      <c r="BG1189" s="4"/>
      <c r="BH1189" s="4"/>
      <c r="BI1189" s="4"/>
      <c r="BJ1189" s="4"/>
      <c r="BK1189" s="4"/>
      <c r="BL1189" s="4"/>
      <c r="BM1189" s="4"/>
      <c r="BN1189" s="4"/>
      <c r="BO1189" s="4"/>
      <c r="BP1189" s="4"/>
      <c r="BQ1189" s="4"/>
      <c r="BR1189" s="4"/>
      <c r="BS1189" s="4"/>
      <c r="BT1189" s="4"/>
    </row>
    <row r="1190" spans="1:72" s="72" customFormat="1" ht="15.75" hidden="1">
      <c r="A1190"/>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s="5"/>
      <c r="AJ1190" s="5"/>
      <c r="AK1190" s="5"/>
      <c r="AL1190" s="5"/>
      <c r="AM1190" s="5"/>
      <c r="AN1190" s="5"/>
      <c r="AO1190" s="5"/>
      <c r="AP1190" s="5"/>
      <c r="AQ1190" s="5"/>
      <c r="AR1190" s="5"/>
      <c r="AS1190" s="5"/>
      <c r="AT1190" s="5"/>
      <c r="AU1190" s="5"/>
      <c r="AV1190" s="5"/>
      <c r="AW1190" s="5"/>
      <c r="AX1190" s="5"/>
      <c r="AY1190" s="5"/>
      <c r="AZ1190" s="5"/>
      <c r="BA1190" s="5"/>
      <c r="BB1190" s="5"/>
      <c r="BC1190" s="5"/>
      <c r="BD1190" s="5"/>
      <c r="BE1190" s="5"/>
      <c r="BF1190" s="4"/>
      <c r="BG1190" s="4"/>
      <c r="BH1190" s="4"/>
      <c r="BI1190" s="4"/>
      <c r="BJ1190" s="4"/>
      <c r="BK1190" s="4"/>
      <c r="BL1190" s="4"/>
      <c r="BM1190" s="4"/>
      <c r="BN1190" s="4"/>
      <c r="BO1190" s="4"/>
      <c r="BP1190" s="4"/>
      <c r="BQ1190" s="4"/>
      <c r="BR1190" s="4"/>
      <c r="BS1190" s="4"/>
      <c r="BT1190" s="4"/>
    </row>
    <row r="1191" spans="1:72" s="72" customFormat="1" ht="15.75" hidden="1">
      <c r="A1191"/>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s="5"/>
      <c r="AJ1191" s="5"/>
      <c r="AK1191" s="5"/>
      <c r="AL1191" s="5"/>
      <c r="AM1191" s="5"/>
      <c r="AN1191" s="5"/>
      <c r="AO1191" s="5"/>
      <c r="AP1191" s="5"/>
      <c r="AQ1191" s="5"/>
      <c r="AR1191" s="5"/>
      <c r="AS1191" s="5"/>
      <c r="AT1191" s="5"/>
      <c r="AU1191" s="5"/>
      <c r="AV1191" s="5"/>
      <c r="AW1191" s="5"/>
      <c r="AX1191" s="5"/>
      <c r="AY1191" s="5"/>
      <c r="AZ1191" s="5"/>
      <c r="BA1191" s="5"/>
      <c r="BB1191" s="5"/>
      <c r="BC1191" s="5"/>
      <c r="BD1191" s="5"/>
      <c r="BE1191" s="5"/>
      <c r="BF1191" s="4"/>
      <c r="BG1191" s="4"/>
      <c r="BH1191" s="4"/>
      <c r="BI1191" s="4"/>
      <c r="BJ1191" s="4"/>
      <c r="BK1191" s="4"/>
      <c r="BL1191" s="4"/>
      <c r="BM1191" s="4"/>
      <c r="BN1191" s="4"/>
      <c r="BO1191" s="4"/>
      <c r="BP1191" s="4"/>
      <c r="BQ1191" s="4"/>
      <c r="BR1191" s="4"/>
      <c r="BS1191" s="4"/>
      <c r="BT1191" s="4"/>
    </row>
    <row r="1192" spans="1:72" s="72" customFormat="1" ht="15.75" hidden="1">
      <c r="A1192"/>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s="5"/>
      <c r="AJ1192" s="5"/>
      <c r="AK1192" s="5"/>
      <c r="AL1192" s="5"/>
      <c r="AM1192" s="5"/>
      <c r="AN1192" s="5"/>
      <c r="AO1192" s="5"/>
      <c r="AP1192" s="5"/>
      <c r="AQ1192" s="5"/>
      <c r="AR1192" s="5"/>
      <c r="AS1192" s="5"/>
      <c r="AT1192" s="5"/>
      <c r="AU1192" s="5"/>
      <c r="AV1192" s="5"/>
      <c r="AW1192" s="5"/>
      <c r="AX1192" s="5"/>
      <c r="AY1192" s="5"/>
      <c r="AZ1192" s="5"/>
      <c r="BA1192" s="5"/>
      <c r="BB1192" s="5"/>
      <c r="BC1192" s="5"/>
      <c r="BD1192" s="5"/>
      <c r="BE1192" s="5"/>
      <c r="BF1192" s="4"/>
      <c r="BG1192" s="4"/>
      <c r="BH1192" s="4"/>
      <c r="BI1192" s="4"/>
      <c r="BJ1192" s="4"/>
      <c r="BK1192" s="4"/>
      <c r="BL1192" s="4"/>
      <c r="BM1192" s="4"/>
      <c r="BN1192" s="4"/>
      <c r="BO1192" s="4"/>
      <c r="BP1192" s="4"/>
      <c r="BQ1192" s="4"/>
      <c r="BR1192" s="4"/>
      <c r="BS1192" s="4"/>
      <c r="BT1192" s="4"/>
    </row>
    <row r="1193" spans="1:72" s="72" customFormat="1" ht="15.75" hidden="1">
      <c r="A119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s="5"/>
      <c r="AJ1193" s="5"/>
      <c r="AK1193" s="5"/>
      <c r="AL1193" s="5"/>
      <c r="AM1193" s="5"/>
      <c r="AN1193" s="5"/>
      <c r="AO1193" s="5"/>
      <c r="AP1193" s="5"/>
      <c r="AQ1193" s="5"/>
      <c r="AR1193" s="5"/>
      <c r="AS1193" s="5"/>
      <c r="AT1193" s="5"/>
      <c r="AU1193" s="5"/>
      <c r="AV1193" s="5"/>
      <c r="AW1193" s="5"/>
      <c r="AX1193" s="5"/>
      <c r="AY1193" s="5"/>
      <c r="AZ1193" s="5"/>
      <c r="BA1193" s="5"/>
      <c r="BB1193" s="5"/>
      <c r="BC1193" s="5"/>
      <c r="BD1193" s="5"/>
      <c r="BE1193" s="5"/>
      <c r="BF1193" s="4"/>
      <c r="BG1193" s="4"/>
      <c r="BH1193" s="4"/>
      <c r="BI1193" s="4"/>
      <c r="BJ1193" s="4"/>
      <c r="BK1193" s="4"/>
      <c r="BL1193" s="4"/>
      <c r="BM1193" s="4"/>
      <c r="BN1193" s="4"/>
      <c r="BO1193" s="4"/>
      <c r="BP1193" s="4"/>
      <c r="BQ1193" s="4"/>
      <c r="BR1193" s="4"/>
      <c r="BS1193" s="4"/>
      <c r="BT1193" s="4"/>
    </row>
    <row r="1194" spans="1:72" s="72" customFormat="1" ht="15.75" hidden="1">
      <c r="A1194"/>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s="5"/>
      <c r="AJ1194" s="5"/>
      <c r="AK1194" s="5"/>
      <c r="AL1194" s="5"/>
      <c r="AM1194" s="5"/>
      <c r="AN1194" s="5"/>
      <c r="AO1194" s="5"/>
      <c r="AP1194" s="5"/>
      <c r="AQ1194" s="5"/>
      <c r="AR1194" s="5"/>
      <c r="AS1194" s="5"/>
      <c r="AT1194" s="5"/>
      <c r="AU1194" s="5"/>
      <c r="AV1194" s="5"/>
      <c r="AW1194" s="5"/>
      <c r="AX1194" s="5"/>
      <c r="AY1194" s="5"/>
      <c r="AZ1194" s="5"/>
      <c r="BA1194" s="5"/>
      <c r="BB1194" s="5"/>
      <c r="BC1194" s="5"/>
      <c r="BD1194" s="5"/>
      <c r="BE1194" s="5"/>
      <c r="BF1194" s="4"/>
      <c r="BG1194" s="4"/>
      <c r="BH1194" s="4"/>
      <c r="BI1194" s="4"/>
      <c r="BJ1194" s="4"/>
      <c r="BK1194" s="4"/>
      <c r="BL1194" s="4"/>
      <c r="BM1194" s="4"/>
      <c r="BN1194" s="4"/>
      <c r="BO1194" s="4"/>
      <c r="BP1194" s="4"/>
      <c r="BQ1194" s="4"/>
      <c r="BR1194" s="4"/>
      <c r="BS1194" s="4"/>
      <c r="BT1194" s="4"/>
    </row>
    <row r="1195" spans="1:72" s="72" customFormat="1" ht="15.75" hidden="1">
      <c r="A1195"/>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s="5"/>
      <c r="AJ1195" s="5"/>
      <c r="AK1195" s="5"/>
      <c r="AL1195" s="5"/>
      <c r="AM1195" s="5"/>
      <c r="AN1195" s="5"/>
      <c r="AO1195" s="5"/>
      <c r="AP1195" s="5"/>
      <c r="AQ1195" s="5"/>
      <c r="AR1195" s="5"/>
      <c r="AS1195" s="5"/>
      <c r="AT1195" s="5"/>
      <c r="AU1195" s="5"/>
      <c r="AV1195" s="5"/>
      <c r="AW1195" s="5"/>
      <c r="AX1195" s="5"/>
      <c r="AY1195" s="5"/>
      <c r="AZ1195" s="5"/>
      <c r="BA1195" s="5"/>
      <c r="BB1195" s="5"/>
      <c r="BC1195" s="5"/>
      <c r="BD1195" s="5"/>
      <c r="BE1195" s="5"/>
      <c r="BF1195" s="4"/>
      <c r="BG1195" s="4"/>
      <c r="BH1195" s="4"/>
      <c r="BI1195" s="4"/>
      <c r="BJ1195" s="4"/>
      <c r="BK1195" s="4"/>
      <c r="BL1195" s="4"/>
      <c r="BM1195" s="4"/>
      <c r="BN1195" s="4"/>
      <c r="BO1195" s="4"/>
      <c r="BP1195" s="4"/>
      <c r="BQ1195" s="4"/>
      <c r="BR1195" s="4"/>
      <c r="BS1195" s="4"/>
      <c r="BT1195" s="4"/>
    </row>
    <row r="1196" spans="1:72" s="72" customFormat="1" ht="15.75" hidden="1">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s="5"/>
      <c r="AJ1196" s="5"/>
      <c r="AK1196" s="5"/>
      <c r="AL1196" s="5"/>
      <c r="AM1196" s="5"/>
      <c r="AN1196" s="5"/>
      <c r="AO1196" s="5"/>
      <c r="AP1196" s="5"/>
      <c r="AQ1196" s="5"/>
      <c r="AR1196" s="5"/>
      <c r="AS1196" s="5"/>
      <c r="AT1196" s="5"/>
      <c r="AU1196" s="5"/>
      <c r="AV1196" s="5"/>
      <c r="AW1196" s="5"/>
      <c r="AX1196" s="5"/>
      <c r="AY1196" s="5"/>
      <c r="AZ1196" s="5"/>
      <c r="BA1196" s="5"/>
      <c r="BB1196" s="5"/>
      <c r="BC1196" s="5"/>
      <c r="BD1196" s="5"/>
      <c r="BE1196" s="5"/>
      <c r="BF1196" s="4"/>
      <c r="BG1196" s="4"/>
      <c r="BH1196" s="4"/>
      <c r="BI1196" s="4"/>
      <c r="BJ1196" s="4"/>
      <c r="BK1196" s="4"/>
      <c r="BL1196" s="4"/>
      <c r="BM1196" s="4"/>
      <c r="BN1196" s="4"/>
      <c r="BO1196" s="4"/>
      <c r="BP1196" s="4"/>
      <c r="BQ1196" s="4"/>
      <c r="BR1196" s="4"/>
      <c r="BS1196" s="4"/>
      <c r="BT1196" s="4"/>
    </row>
    <row r="1197" spans="1:72" s="72" customFormat="1" ht="15.75" hidden="1">
      <c r="A1197"/>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s="5"/>
      <c r="AJ1197" s="5"/>
      <c r="AK1197" s="5"/>
      <c r="AL1197" s="5"/>
      <c r="AM1197" s="5"/>
      <c r="AN1197" s="5"/>
      <c r="AO1197" s="5"/>
      <c r="AP1197" s="5"/>
      <c r="AQ1197" s="5"/>
      <c r="AR1197" s="5"/>
      <c r="AS1197" s="5"/>
      <c r="AT1197" s="5"/>
      <c r="AU1197" s="5"/>
      <c r="AV1197" s="5"/>
      <c r="AW1197" s="5"/>
      <c r="AX1197" s="5"/>
      <c r="AY1197" s="5"/>
      <c r="AZ1197" s="5"/>
      <c r="BA1197" s="5"/>
      <c r="BB1197" s="5"/>
      <c r="BC1197" s="5"/>
      <c r="BD1197" s="5"/>
      <c r="BE1197" s="5"/>
      <c r="BF1197" s="4"/>
      <c r="BG1197" s="4"/>
      <c r="BH1197" s="4"/>
      <c r="BI1197" s="4"/>
      <c r="BJ1197" s="4"/>
      <c r="BK1197" s="4"/>
      <c r="BL1197" s="4"/>
      <c r="BM1197" s="4"/>
      <c r="BN1197" s="4"/>
      <c r="BO1197" s="4"/>
      <c r="BP1197" s="4"/>
      <c r="BQ1197" s="4"/>
      <c r="BR1197" s="4"/>
      <c r="BS1197" s="4"/>
      <c r="BT1197" s="4"/>
    </row>
    <row r="1198" spans="1:72" s="72" customFormat="1" ht="15.75" hidden="1">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s="5"/>
      <c r="AJ1198" s="5"/>
      <c r="AK1198" s="5"/>
      <c r="AL1198" s="5"/>
      <c r="AM1198" s="5"/>
      <c r="AN1198" s="5"/>
      <c r="AO1198" s="5"/>
      <c r="AP1198" s="5"/>
      <c r="AQ1198" s="5"/>
      <c r="AR1198" s="5"/>
      <c r="AS1198" s="5"/>
      <c r="AT1198" s="5"/>
      <c r="AU1198" s="5"/>
      <c r="AV1198" s="5"/>
      <c r="AW1198" s="5"/>
      <c r="AX1198" s="5"/>
      <c r="AY1198" s="5"/>
      <c r="AZ1198" s="5"/>
      <c r="BA1198" s="5"/>
      <c r="BB1198" s="5"/>
      <c r="BC1198" s="5"/>
      <c r="BD1198" s="5"/>
      <c r="BE1198" s="5"/>
      <c r="BF1198" s="4"/>
      <c r="BG1198" s="4"/>
      <c r="BH1198" s="4"/>
      <c r="BI1198" s="4"/>
      <c r="BJ1198" s="4"/>
      <c r="BK1198" s="4"/>
      <c r="BL1198" s="4"/>
      <c r="BM1198" s="4"/>
      <c r="BN1198" s="4"/>
      <c r="BO1198" s="4"/>
      <c r="BP1198" s="4"/>
      <c r="BQ1198" s="4"/>
      <c r="BR1198" s="4"/>
      <c r="BS1198" s="4"/>
      <c r="BT1198" s="4"/>
    </row>
    <row r="1199" spans="1:72" s="72" customFormat="1" ht="15.75" hidden="1">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s="5"/>
      <c r="AJ1199" s="5"/>
      <c r="AK1199" s="5"/>
      <c r="AL1199" s="5"/>
      <c r="AM1199" s="5"/>
      <c r="AN1199" s="5"/>
      <c r="AO1199" s="5"/>
      <c r="AP1199" s="5"/>
      <c r="AQ1199" s="5"/>
      <c r="AR1199" s="5"/>
      <c r="AS1199" s="5"/>
      <c r="AT1199" s="5"/>
      <c r="AU1199" s="5"/>
      <c r="AV1199" s="5"/>
      <c r="AW1199" s="5"/>
      <c r="AX1199" s="5"/>
      <c r="AY1199" s="5"/>
      <c r="AZ1199" s="5"/>
      <c r="BA1199" s="5"/>
      <c r="BB1199" s="5"/>
      <c r="BC1199" s="5"/>
      <c r="BD1199" s="5"/>
      <c r="BE1199" s="5"/>
      <c r="BF1199" s="4"/>
      <c r="BG1199" s="4"/>
      <c r="BH1199" s="4"/>
      <c r="BI1199" s="4"/>
      <c r="BJ1199" s="4"/>
      <c r="BK1199" s="4"/>
      <c r="BL1199" s="4"/>
      <c r="BM1199" s="4"/>
      <c r="BN1199" s="4"/>
      <c r="BO1199" s="4"/>
      <c r="BP1199" s="4"/>
      <c r="BQ1199" s="4"/>
      <c r="BR1199" s="4"/>
      <c r="BS1199" s="4"/>
      <c r="BT1199" s="4"/>
    </row>
    <row r="1200" spans="1:72" s="72" customFormat="1" ht="15.75" hidden="1">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s="5"/>
      <c r="AJ1200" s="5"/>
      <c r="AK1200" s="5"/>
      <c r="AL1200" s="5"/>
      <c r="AM1200" s="5"/>
      <c r="AN1200" s="5"/>
      <c r="AO1200" s="5"/>
      <c r="AP1200" s="5"/>
      <c r="AQ1200" s="5"/>
      <c r="AR1200" s="5"/>
      <c r="AS1200" s="5"/>
      <c r="AT1200" s="5"/>
      <c r="AU1200" s="5"/>
      <c r="AV1200" s="5"/>
      <c r="AW1200" s="5"/>
      <c r="AX1200" s="5"/>
      <c r="AY1200" s="5"/>
      <c r="AZ1200" s="5"/>
      <c r="BA1200" s="5"/>
      <c r="BB1200" s="5"/>
      <c r="BC1200" s="5"/>
      <c r="BD1200" s="5"/>
      <c r="BE1200" s="5"/>
      <c r="BF1200" s="4"/>
      <c r="BG1200" s="4"/>
      <c r="BH1200" s="4"/>
      <c r="BI1200" s="4"/>
      <c r="BJ1200" s="4"/>
      <c r="BK1200" s="4"/>
      <c r="BL1200" s="4"/>
      <c r="BM1200" s="4"/>
      <c r="BN1200" s="4"/>
      <c r="BO1200" s="4"/>
      <c r="BP1200" s="4"/>
      <c r="BQ1200" s="4"/>
      <c r="BR1200" s="4"/>
      <c r="BS1200" s="4"/>
      <c r="BT1200" s="4"/>
    </row>
    <row r="1201" spans="1:72" s="72" customFormat="1" ht="15.75" hidden="1">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s="5"/>
      <c r="AJ1201" s="5"/>
      <c r="AK1201" s="5"/>
      <c r="AL1201" s="5"/>
      <c r="AM1201" s="5"/>
      <c r="AN1201" s="5"/>
      <c r="AO1201" s="5"/>
      <c r="AP1201" s="5"/>
      <c r="AQ1201" s="5"/>
      <c r="AR1201" s="5"/>
      <c r="AS1201" s="5"/>
      <c r="AT1201" s="5"/>
      <c r="AU1201" s="5"/>
      <c r="AV1201" s="5"/>
      <c r="AW1201" s="5"/>
      <c r="AX1201" s="5"/>
      <c r="AY1201" s="5"/>
      <c r="AZ1201" s="5"/>
      <c r="BA1201" s="5"/>
      <c r="BB1201" s="5"/>
      <c r="BC1201" s="5"/>
      <c r="BD1201" s="5"/>
      <c r="BE1201" s="5"/>
      <c r="BF1201" s="4"/>
      <c r="BG1201" s="4"/>
      <c r="BH1201" s="4"/>
      <c r="BI1201" s="4"/>
      <c r="BJ1201" s="4"/>
      <c r="BK1201" s="4"/>
      <c r="BL1201" s="4"/>
      <c r="BM1201" s="4"/>
      <c r="BN1201" s="4"/>
      <c r="BO1201" s="4"/>
      <c r="BP1201" s="4"/>
      <c r="BQ1201" s="4"/>
      <c r="BR1201" s="4"/>
      <c r="BS1201" s="4"/>
      <c r="BT1201" s="4"/>
    </row>
    <row r="1202" spans="1:72" s="72" customFormat="1" ht="15.75" hidden="1">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s="5"/>
      <c r="AJ1202" s="5"/>
      <c r="AK1202" s="5"/>
      <c r="AL1202" s="5"/>
      <c r="AM1202" s="5"/>
      <c r="AN1202" s="5"/>
      <c r="AO1202" s="5"/>
      <c r="AP1202" s="5"/>
      <c r="AQ1202" s="5"/>
      <c r="AR1202" s="5"/>
      <c r="AS1202" s="5"/>
      <c r="AT1202" s="5"/>
      <c r="AU1202" s="5"/>
      <c r="AV1202" s="5"/>
      <c r="AW1202" s="5"/>
      <c r="AX1202" s="5"/>
      <c r="AY1202" s="5"/>
      <c r="AZ1202" s="5"/>
      <c r="BA1202" s="5"/>
      <c r="BB1202" s="5"/>
      <c r="BC1202" s="5"/>
      <c r="BD1202" s="5"/>
      <c r="BE1202" s="5"/>
      <c r="BF1202" s="4"/>
      <c r="BG1202" s="4"/>
      <c r="BH1202" s="4"/>
      <c r="BI1202" s="4"/>
      <c r="BJ1202" s="4"/>
      <c r="BK1202" s="4"/>
      <c r="BL1202" s="4"/>
      <c r="BM1202" s="4"/>
      <c r="BN1202" s="4"/>
      <c r="BO1202" s="4"/>
      <c r="BP1202" s="4"/>
      <c r="BQ1202" s="4"/>
      <c r="BR1202" s="4"/>
      <c r="BS1202" s="4"/>
      <c r="BT1202" s="4"/>
    </row>
    <row r="1203" spans="1:72" s="72" customFormat="1" ht="15.75" hidden="1">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s="5"/>
      <c r="AJ1203" s="5"/>
      <c r="AK1203" s="5"/>
      <c r="AL1203" s="5"/>
      <c r="AM1203" s="5"/>
      <c r="AN1203" s="5"/>
      <c r="AO1203" s="5"/>
      <c r="AP1203" s="5"/>
      <c r="AQ1203" s="5"/>
      <c r="AR1203" s="5"/>
      <c r="AS1203" s="5"/>
      <c r="AT1203" s="5"/>
      <c r="AU1203" s="5"/>
      <c r="AV1203" s="5"/>
      <c r="AW1203" s="5"/>
      <c r="AX1203" s="5"/>
      <c r="AY1203" s="5"/>
      <c r="AZ1203" s="5"/>
      <c r="BA1203" s="5"/>
      <c r="BB1203" s="5"/>
      <c r="BC1203" s="5"/>
      <c r="BD1203" s="5"/>
      <c r="BE1203" s="5"/>
      <c r="BF1203" s="4"/>
      <c r="BG1203" s="4"/>
      <c r="BH1203" s="4"/>
      <c r="BI1203" s="4"/>
      <c r="BJ1203" s="4"/>
      <c r="BK1203" s="4"/>
      <c r="BL1203" s="4"/>
      <c r="BM1203" s="4"/>
      <c r="BN1203" s="4"/>
      <c r="BO1203" s="4"/>
      <c r="BP1203" s="4"/>
      <c r="BQ1203" s="4"/>
      <c r="BR1203" s="4"/>
      <c r="BS1203" s="4"/>
      <c r="BT1203" s="4"/>
    </row>
    <row r="1204" spans="1:72" s="72" customFormat="1" ht="15.75" hidden="1">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s="5"/>
      <c r="AJ1204" s="5"/>
      <c r="AK1204" s="5"/>
      <c r="AL1204" s="5"/>
      <c r="AM1204" s="5"/>
      <c r="AN1204" s="5"/>
      <c r="AO1204" s="5"/>
      <c r="AP1204" s="5"/>
      <c r="AQ1204" s="5"/>
      <c r="AR1204" s="5"/>
      <c r="AS1204" s="5"/>
      <c r="AT1204" s="5"/>
      <c r="AU1204" s="5"/>
      <c r="AV1204" s="5"/>
      <c r="AW1204" s="5"/>
      <c r="AX1204" s="5"/>
      <c r="AY1204" s="5"/>
      <c r="AZ1204" s="5"/>
      <c r="BA1204" s="5"/>
      <c r="BB1204" s="5"/>
      <c r="BC1204" s="5"/>
      <c r="BD1204" s="5"/>
      <c r="BE1204" s="5"/>
      <c r="BF1204" s="4"/>
      <c r="BG1204" s="4"/>
      <c r="BH1204" s="4"/>
      <c r="BI1204" s="4"/>
      <c r="BJ1204" s="4"/>
      <c r="BK1204" s="4"/>
      <c r="BL1204" s="4"/>
      <c r="BM1204" s="4"/>
      <c r="BN1204" s="4"/>
      <c r="BO1204" s="4"/>
      <c r="BP1204" s="4"/>
      <c r="BQ1204" s="4"/>
      <c r="BR1204" s="4"/>
      <c r="BS1204" s="4"/>
      <c r="BT1204" s="4"/>
    </row>
    <row r="1205" spans="1:72" s="72" customFormat="1" ht="15.75" hidden="1">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s="5"/>
      <c r="AJ1205" s="5"/>
      <c r="AK1205" s="5"/>
      <c r="AL1205" s="5"/>
      <c r="AM1205" s="5"/>
      <c r="AN1205" s="5"/>
      <c r="AO1205" s="5"/>
      <c r="AP1205" s="5"/>
      <c r="AQ1205" s="5"/>
      <c r="AR1205" s="5"/>
      <c r="AS1205" s="5"/>
      <c r="AT1205" s="5"/>
      <c r="AU1205" s="5"/>
      <c r="AV1205" s="5"/>
      <c r="AW1205" s="5"/>
      <c r="AX1205" s="5"/>
      <c r="AY1205" s="5"/>
      <c r="AZ1205" s="5"/>
      <c r="BA1205" s="5"/>
      <c r="BB1205" s="5"/>
      <c r="BC1205" s="5"/>
      <c r="BD1205" s="5"/>
      <c r="BE1205" s="5"/>
      <c r="BF1205" s="4"/>
      <c r="BG1205" s="4"/>
      <c r="BH1205" s="4"/>
      <c r="BI1205" s="4"/>
      <c r="BJ1205" s="4"/>
      <c r="BK1205" s="4"/>
      <c r="BL1205" s="4"/>
      <c r="BM1205" s="4"/>
      <c r="BN1205" s="4"/>
      <c r="BO1205" s="4"/>
      <c r="BP1205" s="4"/>
      <c r="BQ1205" s="4"/>
      <c r="BR1205" s="4"/>
      <c r="BS1205" s="4"/>
      <c r="BT1205" s="4"/>
    </row>
    <row r="1206" spans="1:72" s="72" customFormat="1" ht="15.75" hidden="1">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s="5"/>
      <c r="AJ1206" s="5"/>
      <c r="AK1206" s="5"/>
      <c r="AL1206" s="5"/>
      <c r="AM1206" s="5"/>
      <c r="AN1206" s="5"/>
      <c r="AO1206" s="5"/>
      <c r="AP1206" s="5"/>
      <c r="AQ1206" s="5"/>
      <c r="AR1206" s="5"/>
      <c r="AS1206" s="5"/>
      <c r="AT1206" s="5"/>
      <c r="AU1206" s="5"/>
      <c r="AV1206" s="5"/>
      <c r="AW1206" s="5"/>
      <c r="AX1206" s="5"/>
      <c r="AY1206" s="5"/>
      <c r="AZ1206" s="5"/>
      <c r="BA1206" s="5"/>
      <c r="BB1206" s="5"/>
      <c r="BC1206" s="5"/>
      <c r="BD1206" s="5"/>
      <c r="BE1206" s="5"/>
      <c r="BF1206" s="4"/>
      <c r="BG1206" s="4"/>
      <c r="BH1206" s="4"/>
      <c r="BI1206" s="4"/>
      <c r="BJ1206" s="4"/>
      <c r="BK1206" s="4"/>
      <c r="BL1206" s="4"/>
      <c r="BM1206" s="4"/>
      <c r="BN1206" s="4"/>
      <c r="BO1206" s="4"/>
      <c r="BP1206" s="4"/>
      <c r="BQ1206" s="4"/>
      <c r="BR1206" s="4"/>
      <c r="BS1206" s="4"/>
      <c r="BT1206" s="4"/>
    </row>
    <row r="1207" spans="1:72" s="72" customFormat="1" ht="15.75" hidden="1">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s="5"/>
      <c r="AJ1207" s="5"/>
      <c r="AK1207" s="5"/>
      <c r="AL1207" s="5"/>
      <c r="AM1207" s="5"/>
      <c r="AN1207" s="5"/>
      <c r="AO1207" s="5"/>
      <c r="AP1207" s="5"/>
      <c r="AQ1207" s="5"/>
      <c r="AR1207" s="5"/>
      <c r="AS1207" s="5"/>
      <c r="AT1207" s="5"/>
      <c r="AU1207" s="5"/>
      <c r="AV1207" s="5"/>
      <c r="AW1207" s="5"/>
      <c r="AX1207" s="5"/>
      <c r="AY1207" s="5"/>
      <c r="AZ1207" s="5"/>
      <c r="BA1207" s="5"/>
      <c r="BB1207" s="5"/>
      <c r="BC1207" s="5"/>
      <c r="BD1207" s="5"/>
      <c r="BE1207" s="5"/>
      <c r="BF1207" s="4"/>
      <c r="BG1207" s="4"/>
      <c r="BH1207" s="4"/>
      <c r="BI1207" s="4"/>
      <c r="BJ1207" s="4"/>
      <c r="BK1207" s="4"/>
      <c r="BL1207" s="4"/>
      <c r="BM1207" s="4"/>
      <c r="BN1207" s="4"/>
      <c r="BO1207" s="4"/>
      <c r="BP1207" s="4"/>
      <c r="BQ1207" s="4"/>
      <c r="BR1207" s="4"/>
      <c r="BS1207" s="4"/>
      <c r="BT1207" s="4"/>
    </row>
    <row r="1208" spans="1:72" s="72" customFormat="1" ht="15.75" hidden="1">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s="5"/>
      <c r="AJ1208" s="5"/>
      <c r="AK1208" s="5"/>
      <c r="AL1208" s="5"/>
      <c r="AM1208" s="5"/>
      <c r="AN1208" s="5"/>
      <c r="AO1208" s="5"/>
      <c r="AP1208" s="5"/>
      <c r="AQ1208" s="5"/>
      <c r="AR1208" s="5"/>
      <c r="AS1208" s="5"/>
      <c r="AT1208" s="5"/>
      <c r="AU1208" s="5"/>
      <c r="AV1208" s="5"/>
      <c r="AW1208" s="5"/>
      <c r="AX1208" s="5"/>
      <c r="AY1208" s="5"/>
      <c r="AZ1208" s="5"/>
      <c r="BA1208" s="5"/>
      <c r="BB1208" s="5"/>
      <c r="BC1208" s="5"/>
      <c r="BD1208" s="5"/>
      <c r="BE1208" s="5"/>
      <c r="BF1208" s="4"/>
      <c r="BG1208" s="4"/>
      <c r="BH1208" s="4"/>
      <c r="BI1208" s="4"/>
      <c r="BJ1208" s="4"/>
      <c r="BK1208" s="4"/>
      <c r="BL1208" s="4"/>
      <c r="BM1208" s="4"/>
      <c r="BN1208" s="4"/>
      <c r="BO1208" s="4"/>
      <c r="BP1208" s="4"/>
      <c r="BQ1208" s="4"/>
      <c r="BR1208" s="4"/>
      <c r="BS1208" s="4"/>
      <c r="BT1208" s="4"/>
    </row>
    <row r="1209" spans="1:72" s="72" customFormat="1" ht="15.75" hidden="1">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s="5"/>
      <c r="AJ1209" s="5"/>
      <c r="AK1209" s="5"/>
      <c r="AL1209" s="5"/>
      <c r="AM1209" s="5"/>
      <c r="AN1209" s="5"/>
      <c r="AO1209" s="5"/>
      <c r="AP1209" s="5"/>
      <c r="AQ1209" s="5"/>
      <c r="AR1209" s="5"/>
      <c r="AS1209" s="5"/>
      <c r="AT1209" s="5"/>
      <c r="AU1209" s="5"/>
      <c r="AV1209" s="5"/>
      <c r="AW1209" s="5"/>
      <c r="AX1209" s="5"/>
      <c r="AY1209" s="5"/>
      <c r="AZ1209" s="5"/>
      <c r="BA1209" s="5"/>
      <c r="BB1209" s="5"/>
      <c r="BC1209" s="5"/>
      <c r="BD1209" s="5"/>
      <c r="BE1209" s="5"/>
      <c r="BF1209" s="4"/>
      <c r="BG1209" s="4"/>
      <c r="BH1209" s="4"/>
      <c r="BI1209" s="4"/>
      <c r="BJ1209" s="4"/>
      <c r="BK1209" s="4"/>
      <c r="BL1209" s="4"/>
      <c r="BM1209" s="4"/>
      <c r="BN1209" s="4"/>
      <c r="BO1209" s="4"/>
      <c r="BP1209" s="4"/>
      <c r="BQ1209" s="4"/>
      <c r="BR1209" s="4"/>
      <c r="BS1209" s="4"/>
      <c r="BT1209" s="4"/>
    </row>
    <row r="1210" spans="1:72" s="72" customFormat="1" ht="15.75" hidden="1">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s="5"/>
      <c r="AJ1210" s="5"/>
      <c r="AK1210" s="5"/>
      <c r="AL1210" s="5"/>
      <c r="AM1210" s="5"/>
      <c r="AN1210" s="5"/>
      <c r="AO1210" s="5"/>
      <c r="AP1210" s="5"/>
      <c r="AQ1210" s="5"/>
      <c r="AR1210" s="5"/>
      <c r="AS1210" s="5"/>
      <c r="AT1210" s="5"/>
      <c r="AU1210" s="5"/>
      <c r="AV1210" s="5"/>
      <c r="AW1210" s="5"/>
      <c r="AX1210" s="5"/>
      <c r="AY1210" s="5"/>
      <c r="AZ1210" s="5"/>
      <c r="BA1210" s="5"/>
      <c r="BB1210" s="5"/>
      <c r="BC1210" s="5"/>
      <c r="BD1210" s="5"/>
      <c r="BE1210" s="5"/>
      <c r="BF1210" s="4"/>
      <c r="BG1210" s="4"/>
      <c r="BH1210" s="4"/>
      <c r="BI1210" s="4"/>
      <c r="BJ1210" s="4"/>
      <c r="BK1210" s="4"/>
      <c r="BL1210" s="4"/>
      <c r="BM1210" s="4"/>
      <c r="BN1210" s="4"/>
      <c r="BO1210" s="4"/>
      <c r="BP1210" s="4"/>
      <c r="BQ1210" s="4"/>
      <c r="BR1210" s="4"/>
      <c r="BS1210" s="4"/>
      <c r="BT1210" s="4"/>
    </row>
    <row r="1211" spans="1:72" s="72" customFormat="1" ht="15.75" hidden="1">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s="5"/>
      <c r="AJ1211" s="5"/>
      <c r="AK1211" s="5"/>
      <c r="AL1211" s="5"/>
      <c r="AM1211" s="5"/>
      <c r="AN1211" s="5"/>
      <c r="AO1211" s="5"/>
      <c r="AP1211" s="5"/>
      <c r="AQ1211" s="5"/>
      <c r="AR1211" s="5"/>
      <c r="AS1211" s="5"/>
      <c r="AT1211" s="5"/>
      <c r="AU1211" s="5"/>
      <c r="AV1211" s="5"/>
      <c r="AW1211" s="5"/>
      <c r="AX1211" s="5"/>
      <c r="AY1211" s="5"/>
      <c r="AZ1211" s="5"/>
      <c r="BA1211" s="5"/>
      <c r="BB1211" s="5"/>
      <c r="BC1211" s="5"/>
      <c r="BD1211" s="5"/>
      <c r="BE1211" s="5"/>
      <c r="BF1211" s="4"/>
      <c r="BG1211" s="4"/>
      <c r="BH1211" s="4"/>
      <c r="BI1211" s="4"/>
      <c r="BJ1211" s="4"/>
      <c r="BK1211" s="4"/>
      <c r="BL1211" s="4"/>
      <c r="BM1211" s="4"/>
      <c r="BN1211" s="4"/>
      <c r="BO1211" s="4"/>
      <c r="BP1211" s="4"/>
      <c r="BQ1211" s="4"/>
      <c r="BR1211" s="4"/>
      <c r="BS1211" s="4"/>
      <c r="BT1211" s="4"/>
    </row>
    <row r="1212" spans="1:72" s="72" customFormat="1" ht="15.75" hidden="1">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s="5"/>
      <c r="AJ1212" s="5"/>
      <c r="AK1212" s="5"/>
      <c r="AL1212" s="5"/>
      <c r="AM1212" s="5"/>
      <c r="AN1212" s="5"/>
      <c r="AO1212" s="5"/>
      <c r="AP1212" s="5"/>
      <c r="AQ1212" s="5"/>
      <c r="AR1212" s="5"/>
      <c r="AS1212" s="5"/>
      <c r="AT1212" s="5"/>
      <c r="AU1212" s="5"/>
      <c r="AV1212" s="5"/>
      <c r="AW1212" s="5"/>
      <c r="AX1212" s="5"/>
      <c r="AY1212" s="5"/>
      <c r="AZ1212" s="5"/>
      <c r="BA1212" s="5"/>
      <c r="BB1212" s="5"/>
      <c r="BC1212" s="5"/>
      <c r="BD1212" s="5"/>
      <c r="BE1212" s="5"/>
      <c r="BF1212" s="4"/>
      <c r="BG1212" s="4"/>
      <c r="BH1212" s="4"/>
      <c r="BI1212" s="4"/>
      <c r="BJ1212" s="4"/>
      <c r="BK1212" s="4"/>
      <c r="BL1212" s="4"/>
      <c r="BM1212" s="4"/>
      <c r="BN1212" s="4"/>
      <c r="BO1212" s="4"/>
      <c r="BP1212" s="4"/>
      <c r="BQ1212" s="4"/>
      <c r="BR1212" s="4"/>
      <c r="BS1212" s="4"/>
      <c r="BT1212" s="4"/>
    </row>
    <row r="1213" spans="1:72" s="72" customFormat="1" ht="15.75" hidden="1">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s="5"/>
      <c r="AJ1213" s="5"/>
      <c r="AK1213" s="5"/>
      <c r="AL1213" s="5"/>
      <c r="AM1213" s="5"/>
      <c r="AN1213" s="5"/>
      <c r="AO1213" s="5"/>
      <c r="AP1213" s="5"/>
      <c r="AQ1213" s="5"/>
      <c r="AR1213" s="5"/>
      <c r="AS1213" s="5"/>
      <c r="AT1213" s="5"/>
      <c r="AU1213" s="5"/>
      <c r="AV1213" s="5"/>
      <c r="AW1213" s="5"/>
      <c r="AX1213" s="5"/>
      <c r="AY1213" s="5"/>
      <c r="AZ1213" s="5"/>
      <c r="BA1213" s="5"/>
      <c r="BB1213" s="5"/>
      <c r="BC1213" s="5"/>
      <c r="BD1213" s="5"/>
      <c r="BE1213" s="5"/>
      <c r="BF1213" s="4"/>
      <c r="BG1213" s="4"/>
      <c r="BH1213" s="4"/>
      <c r="BI1213" s="4"/>
      <c r="BJ1213" s="4"/>
      <c r="BK1213" s="4"/>
      <c r="BL1213" s="4"/>
      <c r="BM1213" s="4"/>
      <c r="BN1213" s="4"/>
      <c r="BO1213" s="4"/>
      <c r="BP1213" s="4"/>
      <c r="BQ1213" s="4"/>
      <c r="BR1213" s="4"/>
      <c r="BS1213" s="4"/>
      <c r="BT1213" s="4"/>
    </row>
    <row r="1214" spans="1:72" s="72" customFormat="1" ht="15.75" hidden="1">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s="5"/>
      <c r="AJ1214" s="5"/>
      <c r="AK1214" s="5"/>
      <c r="AL1214" s="5"/>
      <c r="AM1214" s="5"/>
      <c r="AN1214" s="5"/>
      <c r="AO1214" s="5"/>
      <c r="AP1214" s="5"/>
      <c r="AQ1214" s="5"/>
      <c r="AR1214" s="5"/>
      <c r="AS1214" s="5"/>
      <c r="AT1214" s="5"/>
      <c r="AU1214" s="5"/>
      <c r="AV1214" s="5"/>
      <c r="AW1214" s="5"/>
      <c r="AX1214" s="5"/>
      <c r="AY1214" s="5"/>
      <c r="AZ1214" s="5"/>
      <c r="BA1214" s="5"/>
      <c r="BB1214" s="5"/>
      <c r="BC1214" s="5"/>
      <c r="BD1214" s="5"/>
      <c r="BE1214" s="5"/>
      <c r="BF1214" s="4"/>
      <c r="BG1214" s="4"/>
      <c r="BH1214" s="4"/>
      <c r="BI1214" s="4"/>
      <c r="BJ1214" s="4"/>
      <c r="BK1214" s="4"/>
      <c r="BL1214" s="4"/>
      <c r="BM1214" s="4"/>
      <c r="BN1214" s="4"/>
      <c r="BO1214" s="4"/>
      <c r="BP1214" s="4"/>
      <c r="BQ1214" s="4"/>
      <c r="BR1214" s="4"/>
      <c r="BS1214" s="4"/>
      <c r="BT1214" s="4"/>
    </row>
    <row r="1215" spans="1:72" s="72" customFormat="1" ht="15.75" hidden="1">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s="5"/>
      <c r="AJ1215" s="5"/>
      <c r="AK1215" s="5"/>
      <c r="AL1215" s="5"/>
      <c r="AM1215" s="5"/>
      <c r="AN1215" s="5"/>
      <c r="AO1215" s="5"/>
      <c r="AP1215" s="5"/>
      <c r="AQ1215" s="5"/>
      <c r="AR1215" s="5"/>
      <c r="AS1215" s="5"/>
      <c r="AT1215" s="5"/>
      <c r="AU1215" s="5"/>
      <c r="AV1215" s="5"/>
      <c r="AW1215" s="5"/>
      <c r="AX1215" s="5"/>
      <c r="AY1215" s="5"/>
      <c r="AZ1215" s="5"/>
      <c r="BA1215" s="5"/>
      <c r="BB1215" s="5"/>
      <c r="BC1215" s="5"/>
      <c r="BD1215" s="5"/>
      <c r="BE1215" s="5"/>
      <c r="BF1215" s="4"/>
      <c r="BG1215" s="4"/>
      <c r="BH1215" s="4"/>
      <c r="BI1215" s="4"/>
      <c r="BJ1215" s="4"/>
      <c r="BK1215" s="4"/>
      <c r="BL1215" s="4"/>
      <c r="BM1215" s="4"/>
      <c r="BN1215" s="4"/>
      <c r="BO1215" s="4"/>
      <c r="BP1215" s="4"/>
      <c r="BQ1215" s="4"/>
      <c r="BR1215" s="4"/>
      <c r="BS1215" s="4"/>
      <c r="BT1215" s="4"/>
    </row>
    <row r="1216" spans="1:72" s="72" customFormat="1" ht="15.75" hidden="1">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s="5"/>
      <c r="AJ1216" s="5"/>
      <c r="AK1216" s="5"/>
      <c r="AL1216" s="5"/>
      <c r="AM1216" s="5"/>
      <c r="AN1216" s="5"/>
      <c r="AO1216" s="5"/>
      <c r="AP1216" s="5"/>
      <c r="AQ1216" s="5"/>
      <c r="AR1216" s="5"/>
      <c r="AS1216" s="5"/>
      <c r="AT1216" s="5"/>
      <c r="AU1216" s="5"/>
      <c r="AV1216" s="5"/>
      <c r="AW1216" s="5"/>
      <c r="AX1216" s="5"/>
      <c r="AY1216" s="5"/>
      <c r="AZ1216" s="5"/>
      <c r="BA1216" s="5"/>
      <c r="BB1216" s="5"/>
      <c r="BC1216" s="5"/>
      <c r="BD1216" s="5"/>
      <c r="BE1216" s="5"/>
      <c r="BF1216" s="4"/>
      <c r="BG1216" s="4"/>
      <c r="BH1216" s="4"/>
      <c r="BI1216" s="4"/>
      <c r="BJ1216" s="4"/>
      <c r="BK1216" s="4"/>
      <c r="BL1216" s="4"/>
      <c r="BM1216" s="4"/>
      <c r="BN1216" s="4"/>
      <c r="BO1216" s="4"/>
      <c r="BP1216" s="4"/>
      <c r="BQ1216" s="4"/>
      <c r="BR1216" s="4"/>
      <c r="BS1216" s="4"/>
      <c r="BT1216" s="4"/>
    </row>
    <row r="1217" spans="1:72" s="72" customFormat="1" ht="15.75" hidden="1">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s="5"/>
      <c r="AJ1217" s="5"/>
      <c r="AK1217" s="5"/>
      <c r="AL1217" s="5"/>
      <c r="AM1217" s="5"/>
      <c r="AN1217" s="5"/>
      <c r="AO1217" s="5"/>
      <c r="AP1217" s="5"/>
      <c r="AQ1217" s="5"/>
      <c r="AR1217" s="5"/>
      <c r="AS1217" s="5"/>
      <c r="AT1217" s="5"/>
      <c r="AU1217" s="5"/>
      <c r="AV1217" s="5"/>
      <c r="AW1217" s="5"/>
      <c r="AX1217" s="5"/>
      <c r="AY1217" s="5"/>
      <c r="AZ1217" s="5"/>
      <c r="BA1217" s="5"/>
      <c r="BB1217" s="5"/>
      <c r="BC1217" s="5"/>
      <c r="BD1217" s="5"/>
      <c r="BE1217" s="5"/>
      <c r="BF1217" s="4"/>
      <c r="BG1217" s="4"/>
      <c r="BH1217" s="4"/>
      <c r="BI1217" s="4"/>
      <c r="BJ1217" s="4"/>
      <c r="BK1217" s="4"/>
      <c r="BL1217" s="4"/>
      <c r="BM1217" s="4"/>
      <c r="BN1217" s="4"/>
      <c r="BO1217" s="4"/>
      <c r="BP1217" s="4"/>
      <c r="BQ1217" s="4"/>
      <c r="BR1217" s="4"/>
      <c r="BS1217" s="4"/>
      <c r="BT1217" s="4"/>
    </row>
    <row r="1218" spans="1:72" s="72" customFormat="1" ht="15.75" hidden="1">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s="5"/>
      <c r="AJ1218" s="5"/>
      <c r="AK1218" s="5"/>
      <c r="AL1218" s="5"/>
      <c r="AM1218" s="5"/>
      <c r="AN1218" s="5"/>
      <c r="AO1218" s="5"/>
      <c r="AP1218" s="5"/>
      <c r="AQ1218" s="5"/>
      <c r="AR1218" s="5"/>
      <c r="AS1218" s="5"/>
      <c r="AT1218" s="5"/>
      <c r="AU1218" s="5"/>
      <c r="AV1218" s="5"/>
      <c r="AW1218" s="5"/>
      <c r="AX1218" s="5"/>
      <c r="AY1218" s="5"/>
      <c r="AZ1218" s="5"/>
      <c r="BA1218" s="5"/>
      <c r="BB1218" s="5"/>
      <c r="BC1218" s="5"/>
      <c r="BD1218" s="5"/>
      <c r="BE1218" s="5"/>
      <c r="BF1218" s="4"/>
      <c r="BG1218" s="4"/>
      <c r="BH1218" s="4"/>
      <c r="BI1218" s="4"/>
      <c r="BJ1218" s="4"/>
      <c r="BK1218" s="4"/>
      <c r="BL1218" s="4"/>
      <c r="BM1218" s="4"/>
      <c r="BN1218" s="4"/>
      <c r="BO1218" s="4"/>
      <c r="BP1218" s="4"/>
      <c r="BQ1218" s="4"/>
      <c r="BR1218" s="4"/>
      <c r="BS1218" s="4"/>
      <c r="BT1218" s="4"/>
    </row>
    <row r="1219" spans="1:72" s="72" customFormat="1" ht="15.75" hidden="1">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s="5"/>
      <c r="AJ1219" s="5"/>
      <c r="AK1219" s="5"/>
      <c r="AL1219" s="5"/>
      <c r="AM1219" s="5"/>
      <c r="AN1219" s="5"/>
      <c r="AO1219" s="5"/>
      <c r="AP1219" s="5"/>
      <c r="AQ1219" s="5"/>
      <c r="AR1219" s="5"/>
      <c r="AS1219" s="5"/>
      <c r="AT1219" s="5"/>
      <c r="AU1219" s="5"/>
      <c r="AV1219" s="5"/>
      <c r="AW1219" s="5"/>
      <c r="AX1219" s="5"/>
      <c r="AY1219" s="5"/>
      <c r="AZ1219" s="5"/>
      <c r="BA1219" s="5"/>
      <c r="BB1219" s="5"/>
      <c r="BC1219" s="5"/>
      <c r="BD1219" s="5"/>
      <c r="BE1219" s="5"/>
      <c r="BF1219" s="4"/>
      <c r="BG1219" s="4"/>
      <c r="BH1219" s="4"/>
      <c r="BI1219" s="4"/>
      <c r="BJ1219" s="4"/>
      <c r="BK1219" s="4"/>
      <c r="BL1219" s="4"/>
      <c r="BM1219" s="4"/>
      <c r="BN1219" s="4"/>
      <c r="BO1219" s="4"/>
      <c r="BP1219" s="4"/>
      <c r="BQ1219" s="4"/>
      <c r="BR1219" s="4"/>
      <c r="BS1219" s="4"/>
      <c r="BT1219" s="4"/>
    </row>
    <row r="1220" spans="1:72" s="72" customFormat="1" ht="15.75" hidden="1">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s="5"/>
      <c r="AJ1220" s="5"/>
      <c r="AK1220" s="5"/>
      <c r="AL1220" s="5"/>
      <c r="AM1220" s="5"/>
      <c r="AN1220" s="5"/>
      <c r="AO1220" s="5"/>
      <c r="AP1220" s="5"/>
      <c r="AQ1220" s="5"/>
      <c r="AR1220" s="5"/>
      <c r="AS1220" s="5"/>
      <c r="AT1220" s="5"/>
      <c r="AU1220" s="5"/>
      <c r="AV1220" s="5"/>
      <c r="AW1220" s="5"/>
      <c r="AX1220" s="5"/>
      <c r="AY1220" s="5"/>
      <c r="AZ1220" s="5"/>
      <c r="BA1220" s="5"/>
      <c r="BB1220" s="5"/>
      <c r="BC1220" s="5"/>
      <c r="BD1220" s="5"/>
      <c r="BE1220" s="5"/>
      <c r="BF1220" s="4"/>
      <c r="BG1220" s="4"/>
      <c r="BH1220" s="4"/>
      <c r="BI1220" s="4"/>
      <c r="BJ1220" s="4"/>
      <c r="BK1220" s="4"/>
      <c r="BL1220" s="4"/>
      <c r="BM1220" s="4"/>
      <c r="BN1220" s="4"/>
      <c r="BO1220" s="4"/>
      <c r="BP1220" s="4"/>
      <c r="BQ1220" s="4"/>
      <c r="BR1220" s="4"/>
      <c r="BS1220" s="4"/>
      <c r="BT1220" s="4"/>
    </row>
    <row r="1221" spans="1:72" s="72" customFormat="1" ht="15.75" hidden="1">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s="5"/>
      <c r="AJ1221" s="5"/>
      <c r="AK1221" s="5"/>
      <c r="AL1221" s="5"/>
      <c r="AM1221" s="5"/>
      <c r="AN1221" s="5"/>
      <c r="AO1221" s="5"/>
      <c r="AP1221" s="5"/>
      <c r="AQ1221" s="5"/>
      <c r="AR1221" s="5"/>
      <c r="AS1221" s="5"/>
      <c r="AT1221" s="5"/>
      <c r="AU1221" s="5"/>
      <c r="AV1221" s="5"/>
      <c r="AW1221" s="5"/>
      <c r="AX1221" s="5"/>
      <c r="AY1221" s="5"/>
      <c r="AZ1221" s="5"/>
      <c r="BA1221" s="5"/>
      <c r="BB1221" s="5"/>
      <c r="BC1221" s="5"/>
      <c r="BD1221" s="5"/>
      <c r="BE1221" s="5"/>
      <c r="BF1221" s="4"/>
      <c r="BG1221" s="4"/>
      <c r="BH1221" s="4"/>
      <c r="BI1221" s="4"/>
      <c r="BJ1221" s="4"/>
      <c r="BK1221" s="4"/>
      <c r="BL1221" s="4"/>
      <c r="BM1221" s="4"/>
      <c r="BN1221" s="4"/>
      <c r="BO1221" s="4"/>
      <c r="BP1221" s="4"/>
      <c r="BQ1221" s="4"/>
      <c r="BR1221" s="4"/>
      <c r="BS1221" s="4"/>
      <c r="BT1221" s="4"/>
    </row>
    <row r="1222" spans="1:72" s="72" customFormat="1" ht="15.75" hidden="1">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s="5"/>
      <c r="AJ1222" s="5"/>
      <c r="AK1222" s="5"/>
      <c r="AL1222" s="5"/>
      <c r="AM1222" s="5"/>
      <c r="AN1222" s="5"/>
      <c r="AO1222" s="5"/>
      <c r="AP1222" s="5"/>
      <c r="AQ1222" s="5"/>
      <c r="AR1222" s="5"/>
      <c r="AS1222" s="5"/>
      <c r="AT1222" s="5"/>
      <c r="AU1222" s="5"/>
      <c r="AV1222" s="5"/>
      <c r="AW1222" s="5"/>
      <c r="AX1222" s="5"/>
      <c r="AY1222" s="5"/>
      <c r="AZ1222" s="5"/>
      <c r="BA1222" s="5"/>
      <c r="BB1222" s="5"/>
      <c r="BC1222" s="5"/>
      <c r="BD1222" s="5"/>
      <c r="BE1222" s="5"/>
      <c r="BF1222" s="4"/>
      <c r="BG1222" s="4"/>
      <c r="BH1222" s="4"/>
      <c r="BI1222" s="4"/>
      <c r="BJ1222" s="4"/>
      <c r="BK1222" s="4"/>
      <c r="BL1222" s="4"/>
      <c r="BM1222" s="4"/>
      <c r="BN1222" s="4"/>
      <c r="BO1222" s="4"/>
      <c r="BP1222" s="4"/>
      <c r="BQ1222" s="4"/>
      <c r="BR1222" s="4"/>
      <c r="BS1222" s="4"/>
      <c r="BT1222" s="4"/>
    </row>
    <row r="1223" spans="1:72" s="72" customFormat="1" ht="15.75" hidden="1">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s="5"/>
      <c r="AJ1223" s="5"/>
      <c r="AK1223" s="5"/>
      <c r="AL1223" s="5"/>
      <c r="AM1223" s="5"/>
      <c r="AN1223" s="5"/>
      <c r="AO1223" s="5"/>
      <c r="AP1223" s="5"/>
      <c r="AQ1223" s="5"/>
      <c r="AR1223" s="5"/>
      <c r="AS1223" s="5"/>
      <c r="AT1223" s="5"/>
      <c r="AU1223" s="5"/>
      <c r="AV1223" s="5"/>
      <c r="AW1223" s="5"/>
      <c r="AX1223" s="5"/>
      <c r="AY1223" s="5"/>
      <c r="AZ1223" s="5"/>
      <c r="BA1223" s="5"/>
      <c r="BB1223" s="5"/>
      <c r="BC1223" s="5"/>
      <c r="BD1223" s="5"/>
      <c r="BE1223" s="5"/>
      <c r="BF1223" s="4"/>
      <c r="BG1223" s="4"/>
      <c r="BH1223" s="4"/>
      <c r="BI1223" s="4"/>
      <c r="BJ1223" s="4"/>
      <c r="BK1223" s="4"/>
      <c r="BL1223" s="4"/>
      <c r="BM1223" s="4"/>
      <c r="BN1223" s="4"/>
      <c r="BO1223" s="4"/>
      <c r="BP1223" s="4"/>
      <c r="BQ1223" s="4"/>
      <c r="BR1223" s="4"/>
      <c r="BS1223" s="4"/>
      <c r="BT1223" s="4"/>
    </row>
    <row r="1224" spans="1:72" s="72" customFormat="1" ht="15.75" hidden="1">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s="5"/>
      <c r="AJ1224" s="5"/>
      <c r="AK1224" s="5"/>
      <c r="AL1224" s="5"/>
      <c r="AM1224" s="5"/>
      <c r="AN1224" s="5"/>
      <c r="AO1224" s="5"/>
      <c r="AP1224" s="5"/>
      <c r="AQ1224" s="5"/>
      <c r="AR1224" s="5"/>
      <c r="AS1224" s="5"/>
      <c r="AT1224" s="5"/>
      <c r="AU1224" s="5"/>
      <c r="AV1224" s="5"/>
      <c r="AW1224" s="5"/>
      <c r="AX1224" s="5"/>
      <c r="AY1224" s="5"/>
      <c r="AZ1224" s="5"/>
      <c r="BA1224" s="5"/>
      <c r="BB1224" s="5"/>
      <c r="BC1224" s="5"/>
      <c r="BD1224" s="5"/>
      <c r="BE1224" s="5"/>
      <c r="BF1224" s="4"/>
      <c r="BG1224" s="4"/>
      <c r="BH1224" s="4"/>
      <c r="BI1224" s="4"/>
      <c r="BJ1224" s="4"/>
      <c r="BK1224" s="4"/>
      <c r="BL1224" s="4"/>
      <c r="BM1224" s="4"/>
      <c r="BN1224" s="4"/>
      <c r="BO1224" s="4"/>
      <c r="BP1224" s="4"/>
      <c r="BQ1224" s="4"/>
      <c r="BR1224" s="4"/>
      <c r="BS1224" s="4"/>
      <c r="BT1224" s="4"/>
    </row>
    <row r="1225" spans="1:72" s="72" customFormat="1" ht="15.75" hidden="1">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s="5"/>
      <c r="AJ1225" s="5"/>
      <c r="AK1225" s="5"/>
      <c r="AL1225" s="5"/>
      <c r="AM1225" s="5"/>
      <c r="AN1225" s="5"/>
      <c r="AO1225" s="5"/>
      <c r="AP1225" s="5"/>
      <c r="AQ1225" s="5"/>
      <c r="AR1225" s="5"/>
      <c r="AS1225" s="5"/>
      <c r="AT1225" s="5"/>
      <c r="AU1225" s="5"/>
      <c r="AV1225" s="5"/>
      <c r="AW1225" s="5"/>
      <c r="AX1225" s="5"/>
      <c r="AY1225" s="5"/>
      <c r="AZ1225" s="5"/>
      <c r="BA1225" s="5"/>
      <c r="BB1225" s="5"/>
      <c r="BC1225" s="5"/>
      <c r="BD1225" s="5"/>
      <c r="BE1225" s="5"/>
      <c r="BF1225" s="4"/>
      <c r="BG1225" s="4"/>
      <c r="BH1225" s="4"/>
      <c r="BI1225" s="4"/>
      <c r="BJ1225" s="4"/>
      <c r="BK1225" s="4"/>
      <c r="BL1225" s="4"/>
      <c r="BM1225" s="4"/>
      <c r="BN1225" s="4"/>
      <c r="BO1225" s="4"/>
      <c r="BP1225" s="4"/>
      <c r="BQ1225" s="4"/>
      <c r="BR1225" s="4"/>
      <c r="BS1225" s="4"/>
      <c r="BT1225" s="4"/>
    </row>
    <row r="1226" spans="1:72" s="72" customFormat="1" ht="15.75" hidden="1">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s="5"/>
      <c r="AJ1226" s="5"/>
      <c r="AK1226" s="5"/>
      <c r="AL1226" s="5"/>
      <c r="AM1226" s="5"/>
      <c r="AN1226" s="5"/>
      <c r="AO1226" s="5"/>
      <c r="AP1226" s="5"/>
      <c r="AQ1226" s="5"/>
      <c r="AR1226" s="5"/>
      <c r="AS1226" s="5"/>
      <c r="AT1226" s="5"/>
      <c r="AU1226" s="5"/>
      <c r="AV1226" s="5"/>
      <c r="AW1226" s="5"/>
      <c r="AX1226" s="5"/>
      <c r="AY1226" s="5"/>
      <c r="AZ1226" s="5"/>
      <c r="BA1226" s="5"/>
      <c r="BB1226" s="5"/>
      <c r="BC1226" s="5"/>
      <c r="BD1226" s="5"/>
      <c r="BE1226" s="5"/>
      <c r="BF1226" s="4"/>
      <c r="BG1226" s="4"/>
      <c r="BH1226" s="4"/>
      <c r="BI1226" s="4"/>
      <c r="BJ1226" s="4"/>
      <c r="BK1226" s="4"/>
      <c r="BL1226" s="4"/>
      <c r="BM1226" s="4"/>
      <c r="BN1226" s="4"/>
      <c r="BO1226" s="4"/>
      <c r="BP1226" s="4"/>
      <c r="BQ1226" s="4"/>
      <c r="BR1226" s="4"/>
      <c r="BS1226" s="4"/>
      <c r="BT1226" s="4"/>
    </row>
    <row r="1227" spans="1:72" s="72" customFormat="1" ht="15.75" hidden="1">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s="5"/>
      <c r="AJ1227" s="5"/>
      <c r="AK1227" s="5"/>
      <c r="AL1227" s="5"/>
      <c r="AM1227" s="5"/>
      <c r="AN1227" s="5"/>
      <c r="AO1227" s="5"/>
      <c r="AP1227" s="5"/>
      <c r="AQ1227" s="5"/>
      <c r="AR1227" s="5"/>
      <c r="AS1227" s="5"/>
      <c r="AT1227" s="5"/>
      <c r="AU1227" s="5"/>
      <c r="AV1227" s="5"/>
      <c r="AW1227" s="5"/>
      <c r="AX1227" s="5"/>
      <c r="AY1227" s="5"/>
      <c r="AZ1227" s="5"/>
      <c r="BA1227" s="5"/>
      <c r="BB1227" s="5"/>
      <c r="BC1227" s="5"/>
      <c r="BD1227" s="5"/>
      <c r="BE1227" s="5"/>
      <c r="BF1227" s="4"/>
      <c r="BG1227" s="4"/>
      <c r="BH1227" s="4"/>
      <c r="BI1227" s="4"/>
      <c r="BJ1227" s="4"/>
      <c r="BK1227" s="4"/>
      <c r="BL1227" s="4"/>
      <c r="BM1227" s="4"/>
      <c r="BN1227" s="4"/>
      <c r="BO1227" s="4"/>
      <c r="BP1227" s="4"/>
      <c r="BQ1227" s="4"/>
      <c r="BR1227" s="4"/>
      <c r="BS1227" s="4"/>
      <c r="BT1227" s="4"/>
    </row>
    <row r="1228" spans="1:72" s="72" customFormat="1" ht="15.75" hidden="1">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s="5"/>
      <c r="AJ1228" s="5"/>
      <c r="AK1228" s="5"/>
      <c r="AL1228" s="5"/>
      <c r="AM1228" s="5"/>
      <c r="AN1228" s="5"/>
      <c r="AO1228" s="5"/>
      <c r="AP1228" s="5"/>
      <c r="AQ1228" s="5"/>
      <c r="AR1228" s="5"/>
      <c r="AS1228" s="5"/>
      <c r="AT1228" s="5"/>
      <c r="AU1228" s="5"/>
      <c r="AV1228" s="5"/>
      <c r="AW1228" s="5"/>
      <c r="AX1228" s="5"/>
      <c r="AY1228" s="5"/>
      <c r="AZ1228" s="5"/>
      <c r="BA1228" s="5"/>
      <c r="BB1228" s="5"/>
      <c r="BC1228" s="5"/>
      <c r="BD1228" s="5"/>
      <c r="BE1228" s="5"/>
      <c r="BF1228" s="4"/>
      <c r="BG1228" s="4"/>
      <c r="BH1228" s="4"/>
      <c r="BI1228" s="4"/>
      <c r="BJ1228" s="4"/>
      <c r="BK1228" s="4"/>
      <c r="BL1228" s="4"/>
      <c r="BM1228" s="4"/>
      <c r="BN1228" s="4"/>
      <c r="BO1228" s="4"/>
      <c r="BP1228" s="4"/>
      <c r="BQ1228" s="4"/>
      <c r="BR1228" s="4"/>
      <c r="BS1228" s="4"/>
      <c r="BT1228" s="4"/>
    </row>
    <row r="1229" spans="1:72" s="72" customFormat="1" ht="15.75" hidden="1">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s="5"/>
      <c r="AJ1229" s="5"/>
      <c r="AK1229" s="5"/>
      <c r="AL1229" s="5"/>
      <c r="AM1229" s="5"/>
      <c r="AN1229" s="5"/>
      <c r="AO1229" s="5"/>
      <c r="AP1229" s="5"/>
      <c r="AQ1229" s="5"/>
      <c r="AR1229" s="5"/>
      <c r="AS1229" s="5"/>
      <c r="AT1229" s="5"/>
      <c r="AU1229" s="5"/>
      <c r="AV1229" s="5"/>
      <c r="AW1229" s="5"/>
      <c r="AX1229" s="5"/>
      <c r="AY1229" s="5"/>
      <c r="AZ1229" s="5"/>
      <c r="BA1229" s="5"/>
      <c r="BB1229" s="5"/>
      <c r="BC1229" s="5"/>
      <c r="BD1229" s="5"/>
      <c r="BE1229" s="5"/>
      <c r="BF1229" s="4"/>
      <c r="BG1229" s="4"/>
      <c r="BH1229" s="4"/>
      <c r="BI1229" s="4"/>
      <c r="BJ1229" s="4"/>
      <c r="BK1229" s="4"/>
      <c r="BL1229" s="4"/>
      <c r="BM1229" s="4"/>
      <c r="BN1229" s="4"/>
      <c r="BO1229" s="4"/>
      <c r="BP1229" s="4"/>
      <c r="BQ1229" s="4"/>
      <c r="BR1229" s="4"/>
      <c r="BS1229" s="4"/>
      <c r="BT1229" s="4"/>
    </row>
    <row r="1230" spans="1:72" s="72" customFormat="1" ht="15.75" hidden="1">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s="5"/>
      <c r="AJ1230" s="5"/>
      <c r="AK1230" s="5"/>
      <c r="AL1230" s="5"/>
      <c r="AM1230" s="5"/>
      <c r="AN1230" s="5"/>
      <c r="AO1230" s="5"/>
      <c r="AP1230" s="5"/>
      <c r="AQ1230" s="5"/>
      <c r="AR1230" s="5"/>
      <c r="AS1230" s="5"/>
      <c r="AT1230" s="5"/>
      <c r="AU1230" s="5"/>
      <c r="AV1230" s="5"/>
      <c r="AW1230" s="5"/>
      <c r="AX1230" s="5"/>
      <c r="AY1230" s="5"/>
      <c r="AZ1230" s="5"/>
      <c r="BA1230" s="5"/>
      <c r="BB1230" s="5"/>
      <c r="BC1230" s="5"/>
      <c r="BD1230" s="5"/>
      <c r="BE1230" s="5"/>
      <c r="BF1230" s="4"/>
      <c r="BG1230" s="4"/>
      <c r="BH1230" s="4"/>
      <c r="BI1230" s="4"/>
      <c r="BJ1230" s="4"/>
      <c r="BK1230" s="4"/>
      <c r="BL1230" s="4"/>
      <c r="BM1230" s="4"/>
      <c r="BN1230" s="4"/>
      <c r="BO1230" s="4"/>
      <c r="BP1230" s="4"/>
      <c r="BQ1230" s="4"/>
      <c r="BR1230" s="4"/>
      <c r="BS1230" s="4"/>
      <c r="BT1230" s="4"/>
    </row>
    <row r="1231" spans="1:72" s="72" customFormat="1" ht="15.75" hidden="1">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s="5"/>
      <c r="AJ1231" s="5"/>
      <c r="AK1231" s="5"/>
      <c r="AL1231" s="5"/>
      <c r="AM1231" s="5"/>
      <c r="AN1231" s="5"/>
      <c r="AO1231" s="5"/>
      <c r="AP1231" s="5"/>
      <c r="AQ1231" s="5"/>
      <c r="AR1231" s="5"/>
      <c r="AS1231" s="5"/>
      <c r="AT1231" s="5"/>
      <c r="AU1231" s="5"/>
      <c r="AV1231" s="5"/>
      <c r="AW1231" s="5"/>
      <c r="AX1231" s="5"/>
      <c r="AY1231" s="5"/>
      <c r="AZ1231" s="5"/>
      <c r="BA1231" s="5"/>
      <c r="BB1231" s="5"/>
      <c r="BC1231" s="5"/>
      <c r="BD1231" s="5"/>
      <c r="BE1231" s="5"/>
      <c r="BF1231" s="4"/>
      <c r="BG1231" s="4"/>
      <c r="BH1231" s="4"/>
      <c r="BI1231" s="4"/>
      <c r="BJ1231" s="4"/>
      <c r="BK1231" s="4"/>
      <c r="BL1231" s="4"/>
      <c r="BM1231" s="4"/>
      <c r="BN1231" s="4"/>
      <c r="BO1231" s="4"/>
      <c r="BP1231" s="4"/>
      <c r="BQ1231" s="4"/>
      <c r="BR1231" s="4"/>
      <c r="BS1231" s="4"/>
      <c r="BT1231" s="4"/>
    </row>
    <row r="1232" spans="1:72" s="72" customFormat="1" ht="15.75" hidden="1">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s="5"/>
      <c r="AJ1232" s="5"/>
      <c r="AK1232" s="5"/>
      <c r="AL1232" s="5"/>
      <c r="AM1232" s="5"/>
      <c r="AN1232" s="5"/>
      <c r="AO1232" s="5"/>
      <c r="AP1232" s="5"/>
      <c r="AQ1232" s="5"/>
      <c r="AR1232" s="5"/>
      <c r="AS1232" s="5"/>
      <c r="AT1232" s="5"/>
      <c r="AU1232" s="5"/>
      <c r="AV1232" s="5"/>
      <c r="AW1232" s="5"/>
      <c r="AX1232" s="5"/>
      <c r="AY1232" s="5"/>
      <c r="AZ1232" s="5"/>
      <c r="BA1232" s="5"/>
      <c r="BB1232" s="5"/>
      <c r="BC1232" s="5"/>
      <c r="BD1232" s="5"/>
      <c r="BE1232" s="5"/>
      <c r="BF1232" s="4"/>
      <c r="BG1232" s="4"/>
      <c r="BH1232" s="4"/>
      <c r="BI1232" s="4"/>
      <c r="BJ1232" s="4"/>
      <c r="BK1232" s="4"/>
      <c r="BL1232" s="4"/>
      <c r="BM1232" s="4"/>
      <c r="BN1232" s="4"/>
      <c r="BO1232" s="4"/>
      <c r="BP1232" s="4"/>
      <c r="BQ1232" s="4"/>
      <c r="BR1232" s="4"/>
      <c r="BS1232" s="4"/>
      <c r="BT1232" s="4"/>
    </row>
    <row r="1233" spans="1:72" s="72" customFormat="1" ht="15.75" hidden="1">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s="5"/>
      <c r="AJ1233" s="5"/>
      <c r="AK1233" s="5"/>
      <c r="AL1233" s="5"/>
      <c r="AM1233" s="5"/>
      <c r="AN1233" s="5"/>
      <c r="AO1233" s="5"/>
      <c r="AP1233" s="5"/>
      <c r="AQ1233" s="5"/>
      <c r="AR1233" s="5"/>
      <c r="AS1233" s="5"/>
      <c r="AT1233" s="5"/>
      <c r="AU1233" s="5"/>
      <c r="AV1233" s="5"/>
      <c r="AW1233" s="5"/>
      <c r="AX1233" s="5"/>
      <c r="AY1233" s="5"/>
      <c r="AZ1233" s="5"/>
      <c r="BA1233" s="5"/>
      <c r="BB1233" s="5"/>
      <c r="BC1233" s="5"/>
      <c r="BD1233" s="5"/>
      <c r="BE1233" s="5"/>
      <c r="BF1233" s="4"/>
      <c r="BG1233" s="4"/>
      <c r="BH1233" s="4"/>
      <c r="BI1233" s="4"/>
      <c r="BJ1233" s="4"/>
      <c r="BK1233" s="4"/>
      <c r="BL1233" s="4"/>
      <c r="BM1233" s="4"/>
      <c r="BN1233" s="4"/>
      <c r="BO1233" s="4"/>
      <c r="BP1233" s="4"/>
      <c r="BQ1233" s="4"/>
      <c r="BR1233" s="4"/>
      <c r="BS1233" s="4"/>
      <c r="BT1233" s="4"/>
    </row>
    <row r="1234" spans="1:72" s="72" customFormat="1" ht="15.75" hidden="1">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s="5"/>
      <c r="AJ1234" s="5"/>
      <c r="AK1234" s="5"/>
      <c r="AL1234" s="5"/>
      <c r="AM1234" s="5"/>
      <c r="AN1234" s="5"/>
      <c r="AO1234" s="5"/>
      <c r="AP1234" s="5"/>
      <c r="AQ1234" s="5"/>
      <c r="AR1234" s="5"/>
      <c r="AS1234" s="5"/>
      <c r="AT1234" s="5"/>
      <c r="AU1234" s="5"/>
      <c r="AV1234" s="5"/>
      <c r="AW1234" s="5"/>
      <c r="AX1234" s="5"/>
      <c r="AY1234" s="5"/>
      <c r="AZ1234" s="5"/>
      <c r="BA1234" s="5"/>
      <c r="BB1234" s="5"/>
      <c r="BC1234" s="5"/>
      <c r="BD1234" s="5"/>
      <c r="BE1234" s="5"/>
      <c r="BF1234" s="4"/>
      <c r="BG1234" s="4"/>
      <c r="BH1234" s="4"/>
      <c r="BI1234" s="4"/>
      <c r="BJ1234" s="4"/>
      <c r="BK1234" s="4"/>
      <c r="BL1234" s="4"/>
      <c r="BM1234" s="4"/>
      <c r="BN1234" s="4"/>
      <c r="BO1234" s="4"/>
      <c r="BP1234" s="4"/>
      <c r="BQ1234" s="4"/>
      <c r="BR1234" s="4"/>
      <c r="BS1234" s="4"/>
      <c r="BT1234" s="4"/>
    </row>
    <row r="1235" spans="1:72" s="72" customFormat="1" ht="15.75" hidden="1">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s="5"/>
      <c r="AJ1235" s="5"/>
      <c r="AK1235" s="5"/>
      <c r="AL1235" s="5"/>
      <c r="AM1235" s="5"/>
      <c r="AN1235" s="5"/>
      <c r="AO1235" s="5"/>
      <c r="AP1235" s="5"/>
      <c r="AQ1235" s="5"/>
      <c r="AR1235" s="5"/>
      <c r="AS1235" s="5"/>
      <c r="AT1235" s="5"/>
      <c r="AU1235" s="5"/>
      <c r="AV1235" s="5"/>
      <c r="AW1235" s="5"/>
      <c r="AX1235" s="5"/>
      <c r="AY1235" s="5"/>
      <c r="AZ1235" s="5"/>
      <c r="BA1235" s="5"/>
      <c r="BB1235" s="5"/>
      <c r="BC1235" s="5"/>
      <c r="BD1235" s="5"/>
      <c r="BE1235" s="5"/>
      <c r="BF1235" s="4"/>
      <c r="BG1235" s="4"/>
      <c r="BH1235" s="4"/>
      <c r="BI1235" s="4"/>
      <c r="BJ1235" s="4"/>
      <c r="BK1235" s="4"/>
      <c r="BL1235" s="4"/>
      <c r="BM1235" s="4"/>
      <c r="BN1235" s="4"/>
      <c r="BO1235" s="4"/>
      <c r="BP1235" s="4"/>
      <c r="BQ1235" s="4"/>
      <c r="BR1235" s="4"/>
      <c r="BS1235" s="4"/>
      <c r="BT1235" s="4"/>
    </row>
    <row r="1236" spans="1:72" s="72" customFormat="1" ht="15.75" hidden="1">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s="5"/>
      <c r="AJ1236" s="5"/>
      <c r="AK1236" s="5"/>
      <c r="AL1236" s="5"/>
      <c r="AM1236" s="5"/>
      <c r="AN1236" s="5"/>
      <c r="AO1236" s="5"/>
      <c r="AP1236" s="5"/>
      <c r="AQ1236" s="5"/>
      <c r="AR1236" s="5"/>
      <c r="AS1236" s="5"/>
      <c r="AT1236" s="5"/>
      <c r="AU1236" s="5"/>
      <c r="AV1236" s="5"/>
      <c r="AW1236" s="5"/>
      <c r="AX1236" s="5"/>
      <c r="AY1236" s="5"/>
      <c r="AZ1236" s="5"/>
      <c r="BA1236" s="5"/>
      <c r="BB1236" s="5"/>
      <c r="BC1236" s="5"/>
      <c r="BD1236" s="5"/>
      <c r="BE1236" s="5"/>
      <c r="BF1236" s="4"/>
      <c r="BG1236" s="4"/>
      <c r="BH1236" s="4"/>
      <c r="BI1236" s="4"/>
      <c r="BJ1236" s="4"/>
      <c r="BK1236" s="4"/>
      <c r="BL1236" s="4"/>
      <c r="BM1236" s="4"/>
      <c r="BN1236" s="4"/>
      <c r="BO1236" s="4"/>
      <c r="BP1236" s="4"/>
      <c r="BQ1236" s="4"/>
      <c r="BR1236" s="4"/>
      <c r="BS1236" s="4"/>
      <c r="BT1236" s="4"/>
    </row>
    <row r="1237" spans="1:72" s="72" customFormat="1" ht="15.75" hidden="1">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s="5"/>
      <c r="AJ1237" s="5"/>
      <c r="AK1237" s="5"/>
      <c r="AL1237" s="5"/>
      <c r="AM1237" s="5"/>
      <c r="AN1237" s="5"/>
      <c r="AO1237" s="5"/>
      <c r="AP1237" s="5"/>
      <c r="AQ1237" s="5"/>
      <c r="AR1237" s="5"/>
      <c r="AS1237" s="5"/>
      <c r="AT1237" s="5"/>
      <c r="AU1237" s="5"/>
      <c r="AV1237" s="5"/>
      <c r="AW1237" s="5"/>
      <c r="AX1237" s="5"/>
      <c r="AY1237" s="5"/>
      <c r="AZ1237" s="5"/>
      <c r="BA1237" s="5"/>
      <c r="BB1237" s="5"/>
      <c r="BC1237" s="5"/>
      <c r="BD1237" s="5"/>
      <c r="BE1237" s="5"/>
      <c r="BF1237" s="4"/>
      <c r="BG1237" s="4"/>
      <c r="BH1237" s="4"/>
      <c r="BI1237" s="4"/>
      <c r="BJ1237" s="4"/>
      <c r="BK1237" s="4"/>
      <c r="BL1237" s="4"/>
      <c r="BM1237" s="4"/>
      <c r="BN1237" s="4"/>
      <c r="BO1237" s="4"/>
      <c r="BP1237" s="4"/>
      <c r="BQ1237" s="4"/>
      <c r="BR1237" s="4"/>
      <c r="BS1237" s="4"/>
      <c r="BT1237" s="4"/>
    </row>
    <row r="1238" spans="1:72" s="72" customFormat="1" ht="15.75" hidden="1">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s="5"/>
      <c r="AJ1238" s="5"/>
      <c r="AK1238" s="5"/>
      <c r="AL1238" s="5"/>
      <c r="AM1238" s="5"/>
      <c r="AN1238" s="5"/>
      <c r="AO1238" s="5"/>
      <c r="AP1238" s="5"/>
      <c r="AQ1238" s="5"/>
      <c r="AR1238" s="5"/>
      <c r="AS1238" s="5"/>
      <c r="AT1238" s="5"/>
      <c r="AU1238" s="5"/>
      <c r="AV1238" s="5"/>
      <c r="AW1238" s="5"/>
      <c r="AX1238" s="5"/>
      <c r="AY1238" s="5"/>
      <c r="AZ1238" s="5"/>
      <c r="BA1238" s="5"/>
      <c r="BB1238" s="5"/>
      <c r="BC1238" s="5"/>
      <c r="BD1238" s="5"/>
      <c r="BE1238" s="5"/>
      <c r="BF1238" s="4"/>
      <c r="BG1238" s="4"/>
      <c r="BH1238" s="4"/>
      <c r="BI1238" s="4"/>
      <c r="BJ1238" s="4"/>
      <c r="BK1238" s="4"/>
      <c r="BL1238" s="4"/>
      <c r="BM1238" s="4"/>
      <c r="BN1238" s="4"/>
      <c r="BO1238" s="4"/>
      <c r="BP1238" s="4"/>
      <c r="BQ1238" s="4"/>
      <c r="BR1238" s="4"/>
      <c r="BS1238" s="4"/>
      <c r="BT1238" s="4"/>
    </row>
    <row r="1239" spans="1:72" s="72" customFormat="1" ht="15.75" hidden="1">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s="5"/>
      <c r="AJ1239" s="5"/>
      <c r="AK1239" s="5"/>
      <c r="AL1239" s="5"/>
      <c r="AM1239" s="5"/>
      <c r="AN1239" s="5"/>
      <c r="AO1239" s="5"/>
      <c r="AP1239" s="5"/>
      <c r="AQ1239" s="5"/>
      <c r="AR1239" s="5"/>
      <c r="AS1239" s="5"/>
      <c r="AT1239" s="5"/>
      <c r="AU1239" s="5"/>
      <c r="AV1239" s="5"/>
      <c r="AW1239" s="5"/>
      <c r="AX1239" s="5"/>
      <c r="AY1239" s="5"/>
      <c r="AZ1239" s="5"/>
      <c r="BA1239" s="5"/>
      <c r="BB1239" s="5"/>
      <c r="BC1239" s="5"/>
      <c r="BD1239" s="5"/>
      <c r="BE1239" s="5"/>
      <c r="BF1239" s="4"/>
      <c r="BG1239" s="4"/>
      <c r="BH1239" s="4"/>
      <c r="BI1239" s="4"/>
      <c r="BJ1239" s="4"/>
      <c r="BK1239" s="4"/>
      <c r="BL1239" s="4"/>
      <c r="BM1239" s="4"/>
      <c r="BN1239" s="4"/>
      <c r="BO1239" s="4"/>
      <c r="BP1239" s="4"/>
      <c r="BQ1239" s="4"/>
      <c r="BR1239" s="4"/>
      <c r="BS1239" s="4"/>
      <c r="BT1239" s="4"/>
    </row>
    <row r="1240" spans="1:72" s="72" customFormat="1" ht="15.75" hidden="1">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s="5"/>
      <c r="AJ1240" s="5"/>
      <c r="AK1240" s="5"/>
      <c r="AL1240" s="5"/>
      <c r="AM1240" s="5"/>
      <c r="AN1240" s="5"/>
      <c r="AO1240" s="5"/>
      <c r="AP1240" s="5"/>
      <c r="AQ1240" s="5"/>
      <c r="AR1240" s="5"/>
      <c r="AS1240" s="5"/>
      <c r="AT1240" s="5"/>
      <c r="AU1240" s="5"/>
      <c r="AV1240" s="5"/>
      <c r="AW1240" s="5"/>
      <c r="AX1240" s="5"/>
      <c r="AY1240" s="5"/>
      <c r="AZ1240" s="5"/>
      <c r="BA1240" s="5"/>
      <c r="BB1240" s="5"/>
      <c r="BC1240" s="5"/>
      <c r="BD1240" s="5"/>
      <c r="BE1240" s="5"/>
      <c r="BF1240" s="4"/>
      <c r="BG1240" s="4"/>
      <c r="BH1240" s="4"/>
      <c r="BI1240" s="4"/>
      <c r="BJ1240" s="4"/>
      <c r="BK1240" s="4"/>
      <c r="BL1240" s="4"/>
      <c r="BM1240" s="4"/>
      <c r="BN1240" s="4"/>
      <c r="BO1240" s="4"/>
      <c r="BP1240" s="4"/>
      <c r="BQ1240" s="4"/>
      <c r="BR1240" s="4"/>
      <c r="BS1240" s="4"/>
      <c r="BT1240" s="4"/>
    </row>
    <row r="1241" spans="1:72" s="72" customFormat="1" ht="15.75" hidden="1">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s="5"/>
      <c r="AJ1241" s="5"/>
      <c r="AK1241" s="5"/>
      <c r="AL1241" s="5"/>
      <c r="AM1241" s="5"/>
      <c r="AN1241" s="5"/>
      <c r="AO1241" s="5"/>
      <c r="AP1241" s="5"/>
      <c r="AQ1241" s="5"/>
      <c r="AR1241" s="5"/>
      <c r="AS1241" s="5"/>
      <c r="AT1241" s="5"/>
      <c r="AU1241" s="5"/>
      <c r="AV1241" s="5"/>
      <c r="AW1241" s="5"/>
      <c r="AX1241" s="5"/>
      <c r="AY1241" s="5"/>
      <c r="AZ1241" s="5"/>
      <c r="BA1241" s="5"/>
      <c r="BB1241" s="5"/>
      <c r="BC1241" s="5"/>
      <c r="BD1241" s="5"/>
      <c r="BE1241" s="5"/>
      <c r="BF1241" s="4"/>
      <c r="BG1241" s="4"/>
      <c r="BH1241" s="4"/>
      <c r="BI1241" s="4"/>
      <c r="BJ1241" s="4"/>
      <c r="BK1241" s="4"/>
      <c r="BL1241" s="4"/>
      <c r="BM1241" s="4"/>
      <c r="BN1241" s="4"/>
      <c r="BO1241" s="4"/>
      <c r="BP1241" s="4"/>
      <c r="BQ1241" s="4"/>
      <c r="BR1241" s="4"/>
      <c r="BS1241" s="4"/>
      <c r="BT1241" s="4"/>
    </row>
    <row r="1242" spans="1:72" s="72" customFormat="1" ht="15.75" hidden="1">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s="5"/>
      <c r="AJ1242" s="5"/>
      <c r="AK1242" s="5"/>
      <c r="AL1242" s="5"/>
      <c r="AM1242" s="5"/>
      <c r="AN1242" s="5"/>
      <c r="AO1242" s="5"/>
      <c r="AP1242" s="5"/>
      <c r="AQ1242" s="5"/>
      <c r="AR1242" s="5"/>
      <c r="AS1242" s="5"/>
      <c r="AT1242" s="5"/>
      <c r="AU1242" s="5"/>
      <c r="AV1242" s="5"/>
      <c r="AW1242" s="5"/>
      <c r="AX1242" s="5"/>
      <c r="AY1242" s="5"/>
      <c r="AZ1242" s="5"/>
      <c r="BA1242" s="5"/>
      <c r="BB1242" s="5"/>
      <c r="BC1242" s="5"/>
      <c r="BD1242" s="5"/>
      <c r="BE1242" s="5"/>
      <c r="BF1242" s="4"/>
      <c r="BG1242" s="4"/>
      <c r="BH1242" s="4"/>
      <c r="BI1242" s="4"/>
      <c r="BJ1242" s="4"/>
      <c r="BK1242" s="4"/>
      <c r="BL1242" s="4"/>
      <c r="BM1242" s="4"/>
      <c r="BN1242" s="4"/>
      <c r="BO1242" s="4"/>
      <c r="BP1242" s="4"/>
      <c r="BQ1242" s="4"/>
      <c r="BR1242" s="4"/>
      <c r="BS1242" s="4"/>
      <c r="BT1242" s="4"/>
    </row>
    <row r="1243" spans="1:72" s="72" customFormat="1" ht="15.75" hidden="1">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s="5"/>
      <c r="AJ1243" s="5"/>
      <c r="AK1243" s="5"/>
      <c r="AL1243" s="5"/>
      <c r="AM1243" s="5"/>
      <c r="AN1243" s="5"/>
      <c r="AO1243" s="5"/>
      <c r="AP1243" s="5"/>
      <c r="AQ1243" s="5"/>
      <c r="AR1243" s="5"/>
      <c r="AS1243" s="5"/>
      <c r="AT1243" s="5"/>
      <c r="AU1243" s="5"/>
      <c r="AV1243" s="5"/>
      <c r="AW1243" s="5"/>
      <c r="AX1243" s="5"/>
      <c r="AY1243" s="5"/>
      <c r="AZ1243" s="5"/>
      <c r="BA1243" s="5"/>
      <c r="BB1243" s="5"/>
      <c r="BC1243" s="5"/>
      <c r="BD1243" s="5"/>
      <c r="BE1243" s="5"/>
      <c r="BF1243" s="4"/>
      <c r="BG1243" s="4"/>
      <c r="BH1243" s="4"/>
      <c r="BI1243" s="4"/>
      <c r="BJ1243" s="4"/>
      <c r="BK1243" s="4"/>
      <c r="BL1243" s="4"/>
      <c r="BM1243" s="4"/>
      <c r="BN1243" s="4"/>
      <c r="BO1243" s="4"/>
      <c r="BP1243" s="4"/>
      <c r="BQ1243" s="4"/>
      <c r="BR1243" s="4"/>
      <c r="BS1243" s="4"/>
      <c r="BT1243" s="4"/>
    </row>
    <row r="1244" spans="1:72" s="72" customFormat="1" ht="15.75" hidden="1">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s="5"/>
      <c r="AJ1244" s="5"/>
      <c r="AK1244" s="5"/>
      <c r="AL1244" s="5"/>
      <c r="AM1244" s="5"/>
      <c r="AN1244" s="5"/>
      <c r="AO1244" s="5"/>
      <c r="AP1244" s="5"/>
      <c r="AQ1244" s="5"/>
      <c r="AR1244" s="5"/>
      <c r="AS1244" s="5"/>
      <c r="AT1244" s="5"/>
      <c r="AU1244" s="5"/>
      <c r="AV1244" s="5"/>
      <c r="AW1244" s="5"/>
      <c r="AX1244" s="5"/>
      <c r="AY1244" s="5"/>
      <c r="AZ1244" s="5"/>
      <c r="BA1244" s="5"/>
      <c r="BB1244" s="5"/>
      <c r="BC1244" s="5"/>
      <c r="BD1244" s="5"/>
      <c r="BE1244" s="5"/>
      <c r="BF1244" s="4"/>
      <c r="BG1244" s="4"/>
      <c r="BH1244" s="4"/>
      <c r="BI1244" s="4"/>
      <c r="BJ1244" s="4"/>
      <c r="BK1244" s="4"/>
      <c r="BL1244" s="4"/>
      <c r="BM1244" s="4"/>
      <c r="BN1244" s="4"/>
      <c r="BO1244" s="4"/>
      <c r="BP1244" s="4"/>
      <c r="BQ1244" s="4"/>
      <c r="BR1244" s="4"/>
      <c r="BS1244" s="4"/>
      <c r="BT1244" s="4"/>
    </row>
    <row r="1245" spans="1:72" s="72" customFormat="1" ht="15.75" hidden="1">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s="5"/>
      <c r="AJ1245" s="5"/>
      <c r="AK1245" s="5"/>
      <c r="AL1245" s="5"/>
      <c r="AM1245" s="5"/>
      <c r="AN1245" s="5"/>
      <c r="AO1245" s="5"/>
      <c r="AP1245" s="5"/>
      <c r="AQ1245" s="5"/>
      <c r="AR1245" s="5"/>
      <c r="AS1245" s="5"/>
      <c r="AT1245" s="5"/>
      <c r="AU1245" s="5"/>
      <c r="AV1245" s="5"/>
      <c r="AW1245" s="5"/>
      <c r="AX1245" s="5"/>
      <c r="AY1245" s="5"/>
      <c r="AZ1245" s="5"/>
      <c r="BA1245" s="5"/>
      <c r="BB1245" s="5"/>
      <c r="BC1245" s="5"/>
      <c r="BD1245" s="5"/>
      <c r="BE1245" s="5"/>
      <c r="BF1245" s="4"/>
      <c r="BG1245" s="4"/>
      <c r="BH1245" s="4"/>
      <c r="BI1245" s="4"/>
      <c r="BJ1245" s="4"/>
      <c r="BK1245" s="4"/>
      <c r="BL1245" s="4"/>
      <c r="BM1245" s="4"/>
      <c r="BN1245" s="4"/>
      <c r="BO1245" s="4"/>
      <c r="BP1245" s="4"/>
      <c r="BQ1245" s="4"/>
      <c r="BR1245" s="4"/>
      <c r="BS1245" s="4"/>
      <c r="BT1245" s="4"/>
    </row>
    <row r="1246" spans="1:72" s="72" customFormat="1" ht="15.75" hidden="1">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s="5"/>
      <c r="AJ1246" s="5"/>
      <c r="AK1246" s="5"/>
      <c r="AL1246" s="5"/>
      <c r="AM1246" s="5"/>
      <c r="AN1246" s="5"/>
      <c r="AO1246" s="5"/>
      <c r="AP1246" s="5"/>
      <c r="AQ1246" s="5"/>
      <c r="AR1246" s="5"/>
      <c r="AS1246" s="5"/>
      <c r="AT1246" s="5"/>
      <c r="AU1246" s="5"/>
      <c r="AV1246" s="5"/>
      <c r="AW1246" s="5"/>
      <c r="AX1246" s="5"/>
      <c r="AY1246" s="5"/>
      <c r="AZ1246" s="5"/>
      <c r="BA1246" s="5"/>
      <c r="BB1246" s="5"/>
      <c r="BC1246" s="5"/>
      <c r="BD1246" s="5"/>
      <c r="BE1246" s="5"/>
      <c r="BF1246" s="4"/>
      <c r="BG1246" s="4"/>
      <c r="BH1246" s="4"/>
      <c r="BI1246" s="4"/>
      <c r="BJ1246" s="4"/>
      <c r="BK1246" s="4"/>
      <c r="BL1246" s="4"/>
      <c r="BM1246" s="4"/>
      <c r="BN1246" s="4"/>
      <c r="BO1246" s="4"/>
      <c r="BP1246" s="4"/>
      <c r="BQ1246" s="4"/>
      <c r="BR1246" s="4"/>
      <c r="BS1246" s="4"/>
      <c r="BT1246" s="4"/>
    </row>
    <row r="1247" spans="1:72" s="72" customFormat="1" ht="15.75" hidden="1">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s="5"/>
      <c r="AJ1247" s="5"/>
      <c r="AK1247" s="5"/>
      <c r="AL1247" s="5"/>
      <c r="AM1247" s="5"/>
      <c r="AN1247" s="5"/>
      <c r="AO1247" s="5"/>
      <c r="AP1247" s="5"/>
      <c r="AQ1247" s="5"/>
      <c r="AR1247" s="5"/>
      <c r="AS1247" s="5"/>
      <c r="AT1247" s="5"/>
      <c r="AU1247" s="5"/>
      <c r="AV1247" s="5"/>
      <c r="AW1247" s="5"/>
      <c r="AX1247" s="5"/>
      <c r="AY1247" s="5"/>
      <c r="AZ1247" s="5"/>
      <c r="BA1247" s="5"/>
      <c r="BB1247" s="5"/>
      <c r="BC1247" s="5"/>
      <c r="BD1247" s="5"/>
      <c r="BE1247" s="5"/>
      <c r="BF1247" s="4"/>
      <c r="BG1247" s="4"/>
      <c r="BH1247" s="4"/>
      <c r="BI1247" s="4"/>
      <c r="BJ1247" s="4"/>
      <c r="BK1247" s="4"/>
      <c r="BL1247" s="4"/>
      <c r="BM1247" s="4"/>
      <c r="BN1247" s="4"/>
      <c r="BO1247" s="4"/>
      <c r="BP1247" s="4"/>
      <c r="BQ1247" s="4"/>
      <c r="BR1247" s="4"/>
      <c r="BS1247" s="4"/>
      <c r="BT1247" s="4"/>
    </row>
    <row r="1248" spans="1:72" s="72" customFormat="1" ht="15.75" hidden="1">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s="5"/>
      <c r="AJ1248" s="5"/>
      <c r="AK1248" s="5"/>
      <c r="AL1248" s="5"/>
      <c r="AM1248" s="5"/>
      <c r="AN1248" s="5"/>
      <c r="AO1248" s="5"/>
      <c r="AP1248" s="5"/>
      <c r="AQ1248" s="5"/>
      <c r="AR1248" s="5"/>
      <c r="AS1248" s="5"/>
      <c r="AT1248" s="5"/>
      <c r="AU1248" s="5"/>
      <c r="AV1248" s="5"/>
      <c r="AW1248" s="5"/>
      <c r="AX1248" s="5"/>
      <c r="AY1248" s="5"/>
      <c r="AZ1248" s="5"/>
      <c r="BA1248" s="5"/>
      <c r="BB1248" s="5"/>
      <c r="BC1248" s="5"/>
      <c r="BD1248" s="5"/>
      <c r="BE1248" s="5"/>
      <c r="BF1248" s="4"/>
      <c r="BG1248" s="4"/>
      <c r="BH1248" s="4"/>
      <c r="BI1248" s="4"/>
      <c r="BJ1248" s="4"/>
      <c r="BK1248" s="4"/>
      <c r="BL1248" s="4"/>
      <c r="BM1248" s="4"/>
      <c r="BN1248" s="4"/>
      <c r="BO1248" s="4"/>
      <c r="BP1248" s="4"/>
      <c r="BQ1248" s="4"/>
      <c r="BR1248" s="4"/>
      <c r="BS1248" s="4"/>
      <c r="BT1248" s="4"/>
    </row>
    <row r="1249" spans="1:72" s="72" customFormat="1" ht="15.75" hidden="1">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s="5"/>
      <c r="AJ1249" s="5"/>
      <c r="AK1249" s="5"/>
      <c r="AL1249" s="5"/>
      <c r="AM1249" s="5"/>
      <c r="AN1249" s="5"/>
      <c r="AO1249" s="5"/>
      <c r="AP1249" s="5"/>
      <c r="AQ1249" s="5"/>
      <c r="AR1249" s="5"/>
      <c r="AS1249" s="5"/>
      <c r="AT1249" s="5"/>
      <c r="AU1249" s="5"/>
      <c r="AV1249" s="5"/>
      <c r="AW1249" s="5"/>
      <c r="AX1249" s="5"/>
      <c r="AY1249" s="5"/>
      <c r="AZ1249" s="5"/>
      <c r="BA1249" s="5"/>
      <c r="BB1249" s="5"/>
      <c r="BC1249" s="5"/>
      <c r="BD1249" s="5"/>
      <c r="BE1249" s="5"/>
      <c r="BF1249" s="4"/>
      <c r="BG1249" s="4"/>
      <c r="BH1249" s="4"/>
      <c r="BI1249" s="4"/>
      <c r="BJ1249" s="4"/>
      <c r="BK1249" s="4"/>
      <c r="BL1249" s="4"/>
      <c r="BM1249" s="4"/>
      <c r="BN1249" s="4"/>
      <c r="BO1249" s="4"/>
      <c r="BP1249" s="4"/>
      <c r="BQ1249" s="4"/>
      <c r="BR1249" s="4"/>
      <c r="BS1249" s="4"/>
      <c r="BT1249" s="4"/>
    </row>
    <row r="1250" spans="1:72" s="72" customFormat="1" ht="15.75" hidden="1">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s="5"/>
      <c r="AJ1250" s="5"/>
      <c r="AK1250" s="5"/>
      <c r="AL1250" s="5"/>
      <c r="AM1250" s="5"/>
      <c r="AN1250" s="5"/>
      <c r="AO1250" s="5"/>
      <c r="AP1250" s="5"/>
      <c r="AQ1250" s="5"/>
      <c r="AR1250" s="5"/>
      <c r="AS1250" s="5"/>
      <c r="AT1250" s="5"/>
      <c r="AU1250" s="5"/>
      <c r="AV1250" s="5"/>
      <c r="AW1250" s="5"/>
      <c r="AX1250" s="5"/>
      <c r="AY1250" s="5"/>
      <c r="AZ1250" s="5"/>
      <c r="BA1250" s="5"/>
      <c r="BB1250" s="5"/>
      <c r="BC1250" s="5"/>
      <c r="BD1250" s="5"/>
      <c r="BE1250" s="5"/>
      <c r="BF1250" s="4"/>
      <c r="BG1250" s="4"/>
      <c r="BH1250" s="4"/>
      <c r="BI1250" s="4"/>
      <c r="BJ1250" s="4"/>
      <c r="BK1250" s="4"/>
      <c r="BL1250" s="4"/>
      <c r="BM1250" s="4"/>
      <c r="BN1250" s="4"/>
      <c r="BO1250" s="4"/>
      <c r="BP1250" s="4"/>
      <c r="BQ1250" s="4"/>
      <c r="BR1250" s="4"/>
      <c r="BS1250" s="4"/>
      <c r="BT1250" s="4"/>
    </row>
    <row r="1251" spans="1:72" s="72" customFormat="1" ht="15.75" hidden="1">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s="5"/>
      <c r="AJ1251" s="5"/>
      <c r="AK1251" s="5"/>
      <c r="AL1251" s="5"/>
      <c r="AM1251" s="5"/>
      <c r="AN1251" s="5"/>
      <c r="AO1251" s="5"/>
      <c r="AP1251" s="5"/>
      <c r="AQ1251" s="5"/>
      <c r="AR1251" s="5"/>
      <c r="AS1251" s="5"/>
      <c r="AT1251" s="5"/>
      <c r="AU1251" s="5"/>
      <c r="AV1251" s="5"/>
      <c r="AW1251" s="5"/>
      <c r="AX1251" s="5"/>
      <c r="AY1251" s="5"/>
      <c r="AZ1251" s="5"/>
      <c r="BA1251" s="5"/>
      <c r="BB1251" s="5"/>
      <c r="BC1251" s="5"/>
      <c r="BD1251" s="5"/>
      <c r="BE1251" s="5"/>
      <c r="BF1251" s="4"/>
      <c r="BG1251" s="4"/>
      <c r="BH1251" s="4"/>
      <c r="BI1251" s="4"/>
      <c r="BJ1251" s="4"/>
      <c r="BK1251" s="4"/>
      <c r="BL1251" s="4"/>
      <c r="BM1251" s="4"/>
      <c r="BN1251" s="4"/>
      <c r="BO1251" s="4"/>
      <c r="BP1251" s="4"/>
      <c r="BQ1251" s="4"/>
      <c r="BR1251" s="4"/>
      <c r="BS1251" s="4"/>
      <c r="BT1251" s="4"/>
    </row>
    <row r="1252" spans="1:72" s="72" customFormat="1" ht="15.75" hidden="1">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s="5"/>
      <c r="AJ1252" s="5"/>
      <c r="AK1252" s="5"/>
      <c r="AL1252" s="5"/>
      <c r="AM1252" s="5"/>
      <c r="AN1252" s="5"/>
      <c r="AO1252" s="5"/>
      <c r="AP1252" s="5"/>
      <c r="AQ1252" s="5"/>
      <c r="AR1252" s="5"/>
      <c r="AS1252" s="5"/>
      <c r="AT1252" s="5"/>
      <c r="AU1252" s="5"/>
      <c r="AV1252" s="5"/>
      <c r="AW1252" s="5"/>
      <c r="AX1252" s="5"/>
      <c r="AY1252" s="5"/>
      <c r="AZ1252" s="5"/>
      <c r="BA1252" s="5"/>
      <c r="BB1252" s="5"/>
      <c r="BC1252" s="5"/>
      <c r="BD1252" s="5"/>
      <c r="BE1252" s="5"/>
      <c r="BF1252" s="4"/>
      <c r="BG1252" s="4"/>
      <c r="BH1252" s="4"/>
      <c r="BI1252" s="4"/>
      <c r="BJ1252" s="4"/>
      <c r="BK1252" s="4"/>
      <c r="BL1252" s="4"/>
      <c r="BM1252" s="4"/>
      <c r="BN1252" s="4"/>
      <c r="BO1252" s="4"/>
      <c r="BP1252" s="4"/>
      <c r="BQ1252" s="4"/>
      <c r="BR1252" s="4"/>
      <c r="BS1252" s="4"/>
      <c r="BT1252" s="4"/>
    </row>
    <row r="1253" spans="1:72" s="72" customFormat="1" ht="15.75" hidden="1">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s="5"/>
      <c r="AJ1253" s="5"/>
      <c r="AK1253" s="5"/>
      <c r="AL1253" s="5"/>
      <c r="AM1253" s="5"/>
      <c r="AN1253" s="5"/>
      <c r="AO1253" s="5"/>
      <c r="AP1253" s="5"/>
      <c r="AQ1253" s="5"/>
      <c r="AR1253" s="5"/>
      <c r="AS1253" s="5"/>
      <c r="AT1253" s="5"/>
      <c r="AU1253" s="5"/>
      <c r="AV1253" s="5"/>
      <c r="AW1253" s="5"/>
      <c r="AX1253" s="5"/>
      <c r="AY1253" s="5"/>
      <c r="AZ1253" s="5"/>
      <c r="BA1253" s="5"/>
      <c r="BB1253" s="5"/>
      <c r="BC1253" s="5"/>
      <c r="BD1253" s="5"/>
      <c r="BE1253" s="5"/>
      <c r="BF1253" s="4"/>
      <c r="BG1253" s="4"/>
      <c r="BH1253" s="4"/>
      <c r="BI1253" s="4"/>
      <c r="BJ1253" s="4"/>
      <c r="BK1253" s="4"/>
      <c r="BL1253" s="4"/>
      <c r="BM1253" s="4"/>
      <c r="BN1253" s="4"/>
      <c r="BO1253" s="4"/>
      <c r="BP1253" s="4"/>
      <c r="BQ1253" s="4"/>
      <c r="BR1253" s="4"/>
      <c r="BS1253" s="4"/>
      <c r="BT1253" s="4"/>
    </row>
    <row r="1254" spans="1:72" s="72" customFormat="1" ht="15.75" hidden="1">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s="5"/>
      <c r="AJ1254" s="5"/>
      <c r="AK1254" s="5"/>
      <c r="AL1254" s="5"/>
      <c r="AM1254" s="5"/>
      <c r="AN1254" s="5"/>
      <c r="AO1254" s="5"/>
      <c r="AP1254" s="5"/>
      <c r="AQ1254" s="5"/>
      <c r="AR1254" s="5"/>
      <c r="AS1254" s="5"/>
      <c r="AT1254" s="5"/>
      <c r="AU1254" s="5"/>
      <c r="AV1254" s="5"/>
      <c r="AW1254" s="5"/>
      <c r="AX1254" s="5"/>
      <c r="AY1254" s="5"/>
      <c r="AZ1254" s="5"/>
      <c r="BA1254" s="5"/>
      <c r="BB1254" s="5"/>
      <c r="BC1254" s="5"/>
      <c r="BD1254" s="5"/>
      <c r="BE1254" s="5"/>
      <c r="BF1254" s="4"/>
      <c r="BG1254" s="4"/>
      <c r="BH1254" s="4"/>
      <c r="BI1254" s="4"/>
      <c r="BJ1254" s="4"/>
      <c r="BK1254" s="4"/>
      <c r="BL1254" s="4"/>
      <c r="BM1254" s="4"/>
      <c r="BN1254" s="4"/>
      <c r="BO1254" s="4"/>
      <c r="BP1254" s="4"/>
      <c r="BQ1254" s="4"/>
      <c r="BR1254" s="4"/>
      <c r="BS1254" s="4"/>
      <c r="BT1254" s="4"/>
    </row>
    <row r="1255" spans="1:72" s="72" customFormat="1" ht="15.75" hidden="1">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s="5"/>
      <c r="AJ1255" s="5"/>
      <c r="AK1255" s="5"/>
      <c r="AL1255" s="5"/>
      <c r="AM1255" s="5"/>
      <c r="AN1255" s="5"/>
      <c r="AO1255" s="5"/>
      <c r="AP1255" s="5"/>
      <c r="AQ1255" s="5"/>
      <c r="AR1255" s="5"/>
      <c r="AS1255" s="5"/>
      <c r="AT1255" s="5"/>
      <c r="AU1255" s="5"/>
      <c r="AV1255" s="5"/>
      <c r="AW1255" s="5"/>
      <c r="AX1255" s="5"/>
      <c r="AY1255" s="5"/>
      <c r="AZ1255" s="5"/>
      <c r="BA1255" s="5"/>
      <c r="BB1255" s="5"/>
      <c r="BC1255" s="5"/>
      <c r="BD1255" s="5"/>
      <c r="BE1255" s="5"/>
      <c r="BF1255" s="4"/>
      <c r="BG1255" s="4"/>
      <c r="BH1255" s="4"/>
      <c r="BI1255" s="4"/>
      <c r="BJ1255" s="4"/>
      <c r="BK1255" s="4"/>
      <c r="BL1255" s="4"/>
      <c r="BM1255" s="4"/>
      <c r="BN1255" s="4"/>
      <c r="BO1255" s="4"/>
      <c r="BP1255" s="4"/>
      <c r="BQ1255" s="4"/>
      <c r="BR1255" s="4"/>
      <c r="BS1255" s="4"/>
      <c r="BT1255" s="4"/>
    </row>
    <row r="1256" spans="1:72" s="72" customFormat="1" ht="15.75" hidden="1">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s="5"/>
      <c r="AJ1256" s="5"/>
      <c r="AK1256" s="5"/>
      <c r="AL1256" s="5"/>
      <c r="AM1256" s="5"/>
      <c r="AN1256" s="5"/>
      <c r="AO1256" s="5"/>
      <c r="AP1256" s="5"/>
      <c r="AQ1256" s="5"/>
      <c r="AR1256" s="5"/>
      <c r="AS1256" s="5"/>
      <c r="AT1256" s="5"/>
      <c r="AU1256" s="5"/>
      <c r="AV1256" s="5"/>
      <c r="AW1256" s="5"/>
      <c r="AX1256" s="5"/>
      <c r="AY1256" s="5"/>
      <c r="AZ1256" s="5"/>
      <c r="BA1256" s="5"/>
      <c r="BB1256" s="5"/>
      <c r="BC1256" s="5"/>
      <c r="BD1256" s="5"/>
      <c r="BE1256" s="5"/>
      <c r="BF1256" s="4"/>
      <c r="BG1256" s="4"/>
      <c r="BH1256" s="4"/>
      <c r="BI1256" s="4"/>
      <c r="BJ1256" s="4"/>
      <c r="BK1256" s="4"/>
      <c r="BL1256" s="4"/>
      <c r="BM1256" s="4"/>
      <c r="BN1256" s="4"/>
      <c r="BO1256" s="4"/>
      <c r="BP1256" s="4"/>
      <c r="BQ1256" s="4"/>
      <c r="BR1256" s="4"/>
      <c r="BS1256" s="4"/>
      <c r="BT1256" s="4"/>
    </row>
    <row r="1257" spans="1:72" s="72" customFormat="1" ht="15.75" hidden="1">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s="5"/>
      <c r="AJ1257" s="5"/>
      <c r="AK1257" s="5"/>
      <c r="AL1257" s="5"/>
      <c r="AM1257" s="5"/>
      <c r="AN1257" s="5"/>
      <c r="AO1257" s="5"/>
      <c r="AP1257" s="5"/>
      <c r="AQ1257" s="5"/>
      <c r="AR1257" s="5"/>
      <c r="AS1257" s="5"/>
      <c r="AT1257" s="5"/>
      <c r="AU1257" s="5"/>
      <c r="AV1257" s="5"/>
      <c r="AW1257" s="5"/>
      <c r="AX1257" s="5"/>
      <c r="AY1257" s="5"/>
      <c r="AZ1257" s="5"/>
      <c r="BA1257" s="5"/>
      <c r="BB1257" s="5"/>
      <c r="BC1257" s="5"/>
      <c r="BD1257" s="5"/>
      <c r="BE1257" s="5"/>
      <c r="BF1257" s="4"/>
      <c r="BG1257" s="4"/>
      <c r="BH1257" s="4"/>
      <c r="BI1257" s="4"/>
      <c r="BJ1257" s="4"/>
      <c r="BK1257" s="4"/>
      <c r="BL1257" s="4"/>
      <c r="BM1257" s="4"/>
      <c r="BN1257" s="4"/>
      <c r="BO1257" s="4"/>
      <c r="BP1257" s="4"/>
      <c r="BQ1257" s="4"/>
      <c r="BR1257" s="4"/>
      <c r="BS1257" s="4"/>
      <c r="BT1257" s="4"/>
    </row>
    <row r="1258" spans="1:72" s="72" customFormat="1" ht="15.75" hidden="1">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s="5"/>
      <c r="AJ1258" s="5"/>
      <c r="AK1258" s="5"/>
      <c r="AL1258" s="5"/>
      <c r="AM1258" s="5"/>
      <c r="AN1258" s="5"/>
      <c r="AO1258" s="5"/>
      <c r="AP1258" s="5"/>
      <c r="AQ1258" s="5"/>
      <c r="AR1258" s="5"/>
      <c r="AS1258" s="5"/>
      <c r="AT1258" s="5"/>
      <c r="AU1258" s="5"/>
      <c r="AV1258" s="5"/>
      <c r="AW1258" s="5"/>
      <c r="AX1258" s="5"/>
      <c r="AY1258" s="5"/>
      <c r="AZ1258" s="5"/>
      <c r="BA1258" s="5"/>
      <c r="BB1258" s="5"/>
      <c r="BC1258" s="5"/>
      <c r="BD1258" s="5"/>
      <c r="BE1258" s="5"/>
      <c r="BF1258" s="4"/>
      <c r="BG1258" s="4"/>
      <c r="BH1258" s="4"/>
      <c r="BI1258" s="4"/>
      <c r="BJ1258" s="4"/>
      <c r="BK1258" s="4"/>
      <c r="BL1258" s="4"/>
      <c r="BM1258" s="4"/>
      <c r="BN1258" s="4"/>
      <c r="BO1258" s="4"/>
      <c r="BP1258" s="4"/>
      <c r="BQ1258" s="4"/>
      <c r="BR1258" s="4"/>
      <c r="BS1258" s="4"/>
      <c r="BT1258" s="4"/>
    </row>
    <row r="1259" spans="1:72" s="72" customFormat="1" ht="15.75" hidden="1">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s="5"/>
      <c r="AJ1259" s="5"/>
      <c r="AK1259" s="5"/>
      <c r="AL1259" s="5"/>
      <c r="AM1259" s="5"/>
      <c r="AN1259" s="5"/>
      <c r="AO1259" s="5"/>
      <c r="AP1259" s="5"/>
      <c r="AQ1259" s="5"/>
      <c r="AR1259" s="5"/>
      <c r="AS1259" s="5"/>
      <c r="AT1259" s="5"/>
      <c r="AU1259" s="5"/>
      <c r="AV1259" s="5"/>
      <c r="AW1259" s="5"/>
      <c r="AX1259" s="5"/>
      <c r="AY1259" s="5"/>
      <c r="AZ1259" s="5"/>
      <c r="BA1259" s="5"/>
      <c r="BB1259" s="5"/>
      <c r="BC1259" s="5"/>
      <c r="BD1259" s="5"/>
      <c r="BE1259" s="5"/>
      <c r="BF1259" s="4"/>
      <c r="BG1259" s="4"/>
      <c r="BH1259" s="4"/>
      <c r="BI1259" s="4"/>
      <c r="BJ1259" s="4"/>
      <c r="BK1259" s="4"/>
      <c r="BL1259" s="4"/>
      <c r="BM1259" s="4"/>
      <c r="BN1259" s="4"/>
      <c r="BO1259" s="4"/>
      <c r="BP1259" s="4"/>
      <c r="BQ1259" s="4"/>
      <c r="BR1259" s="4"/>
      <c r="BS1259" s="4"/>
      <c r="BT1259" s="4"/>
    </row>
    <row r="1260" spans="1:72" s="72" customFormat="1" ht="15.75" hidden="1">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s="5"/>
      <c r="AJ1260" s="5"/>
      <c r="AK1260" s="5"/>
      <c r="AL1260" s="5"/>
      <c r="AM1260" s="5"/>
      <c r="AN1260" s="5"/>
      <c r="AO1260" s="5"/>
      <c r="AP1260" s="5"/>
      <c r="AQ1260" s="5"/>
      <c r="AR1260" s="5"/>
      <c r="AS1260" s="5"/>
      <c r="AT1260" s="5"/>
      <c r="AU1260" s="5"/>
      <c r="AV1260" s="5"/>
      <c r="AW1260" s="5"/>
      <c r="AX1260" s="5"/>
      <c r="AY1260" s="5"/>
      <c r="AZ1260" s="5"/>
      <c r="BA1260" s="5"/>
      <c r="BB1260" s="5"/>
      <c r="BC1260" s="5"/>
      <c r="BD1260" s="5"/>
      <c r="BE1260" s="5"/>
      <c r="BF1260" s="4"/>
      <c r="BG1260" s="4"/>
      <c r="BH1260" s="4"/>
      <c r="BI1260" s="4"/>
      <c r="BJ1260" s="4"/>
      <c r="BK1260" s="4"/>
      <c r="BL1260" s="4"/>
      <c r="BM1260" s="4"/>
      <c r="BN1260" s="4"/>
      <c r="BO1260" s="4"/>
      <c r="BP1260" s="4"/>
      <c r="BQ1260" s="4"/>
      <c r="BR1260" s="4"/>
      <c r="BS1260" s="4"/>
      <c r="BT1260" s="4"/>
    </row>
    <row r="1261" spans="1:72" s="72" customFormat="1" ht="15.75" hidden="1">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s="5"/>
      <c r="AJ1261" s="5"/>
      <c r="AK1261" s="5"/>
      <c r="AL1261" s="5"/>
      <c r="AM1261" s="5"/>
      <c r="AN1261" s="5"/>
      <c r="AO1261" s="5"/>
      <c r="AP1261" s="5"/>
      <c r="AQ1261" s="5"/>
      <c r="AR1261" s="5"/>
      <c r="AS1261" s="5"/>
      <c r="AT1261" s="5"/>
      <c r="AU1261" s="5"/>
      <c r="AV1261" s="5"/>
      <c r="AW1261" s="5"/>
      <c r="AX1261" s="5"/>
      <c r="AY1261" s="5"/>
      <c r="AZ1261" s="5"/>
      <c r="BA1261" s="5"/>
      <c r="BB1261" s="5"/>
      <c r="BC1261" s="5"/>
      <c r="BD1261" s="5"/>
      <c r="BE1261" s="5"/>
      <c r="BF1261" s="4"/>
      <c r="BG1261" s="4"/>
      <c r="BH1261" s="4"/>
      <c r="BI1261" s="4"/>
      <c r="BJ1261" s="4"/>
      <c r="BK1261" s="4"/>
      <c r="BL1261" s="4"/>
      <c r="BM1261" s="4"/>
      <c r="BN1261" s="4"/>
      <c r="BO1261" s="4"/>
      <c r="BP1261" s="4"/>
      <c r="BQ1261" s="4"/>
      <c r="BR1261" s="4"/>
      <c r="BS1261" s="4"/>
      <c r="BT1261" s="4"/>
    </row>
    <row r="1262" spans="1:72" s="72" customFormat="1" ht="15.75" hidden="1">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s="5"/>
      <c r="AJ1262" s="5"/>
      <c r="AK1262" s="5"/>
      <c r="AL1262" s="5"/>
      <c r="AM1262" s="5"/>
      <c r="AN1262" s="5"/>
      <c r="AO1262" s="5"/>
      <c r="AP1262" s="5"/>
      <c r="AQ1262" s="5"/>
      <c r="AR1262" s="5"/>
      <c r="AS1262" s="5"/>
      <c r="AT1262" s="5"/>
      <c r="AU1262" s="5"/>
      <c r="AV1262" s="5"/>
      <c r="AW1262" s="5"/>
      <c r="AX1262" s="5"/>
      <c r="AY1262" s="5"/>
      <c r="AZ1262" s="5"/>
      <c r="BA1262" s="5"/>
      <c r="BB1262" s="5"/>
      <c r="BC1262" s="5"/>
      <c r="BD1262" s="5"/>
      <c r="BE1262" s="5"/>
      <c r="BF1262" s="4"/>
      <c r="BG1262" s="4"/>
      <c r="BH1262" s="4"/>
      <c r="BI1262" s="4"/>
      <c r="BJ1262" s="4"/>
      <c r="BK1262" s="4"/>
      <c r="BL1262" s="4"/>
      <c r="BM1262" s="4"/>
      <c r="BN1262" s="4"/>
      <c r="BO1262" s="4"/>
      <c r="BP1262" s="4"/>
      <c r="BQ1262" s="4"/>
      <c r="BR1262" s="4"/>
      <c r="BS1262" s="4"/>
      <c r="BT1262" s="4"/>
    </row>
    <row r="1263" spans="1:72" s="72" customFormat="1" ht="15.75" hidden="1">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s="5"/>
      <c r="AJ1263" s="5"/>
      <c r="AK1263" s="5"/>
      <c r="AL1263" s="5"/>
      <c r="AM1263" s="5"/>
      <c r="AN1263" s="5"/>
      <c r="AO1263" s="5"/>
      <c r="AP1263" s="5"/>
      <c r="AQ1263" s="5"/>
      <c r="AR1263" s="5"/>
      <c r="AS1263" s="5"/>
      <c r="AT1263" s="5"/>
      <c r="AU1263" s="5"/>
      <c r="AV1263" s="5"/>
      <c r="AW1263" s="5"/>
      <c r="AX1263" s="5"/>
      <c r="AY1263" s="5"/>
      <c r="AZ1263" s="5"/>
      <c r="BA1263" s="5"/>
      <c r="BB1263" s="5"/>
      <c r="BC1263" s="5"/>
      <c r="BD1263" s="5"/>
      <c r="BE1263" s="5"/>
      <c r="BF1263" s="4"/>
      <c r="BG1263" s="4"/>
      <c r="BH1263" s="4"/>
      <c r="BI1263" s="4"/>
      <c r="BJ1263" s="4"/>
      <c r="BK1263" s="4"/>
      <c r="BL1263" s="4"/>
      <c r="BM1263" s="4"/>
      <c r="BN1263" s="4"/>
      <c r="BO1263" s="4"/>
      <c r="BP1263" s="4"/>
      <c r="BQ1263" s="4"/>
      <c r="BR1263" s="4"/>
      <c r="BS1263" s="4"/>
      <c r="BT1263" s="4"/>
    </row>
    <row r="1264" spans="1:72" s="72" customFormat="1" ht="15.75" hidden="1">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s="5"/>
      <c r="AJ1264" s="5"/>
      <c r="AK1264" s="5"/>
      <c r="AL1264" s="5"/>
      <c r="AM1264" s="5"/>
      <c r="AN1264" s="5"/>
      <c r="AO1264" s="5"/>
      <c r="AP1264" s="5"/>
      <c r="AQ1264" s="5"/>
      <c r="AR1264" s="5"/>
      <c r="AS1264" s="5"/>
      <c r="AT1264" s="5"/>
      <c r="AU1264" s="5"/>
      <c r="AV1264" s="5"/>
      <c r="AW1264" s="5"/>
      <c r="AX1264" s="5"/>
      <c r="AY1264" s="5"/>
      <c r="AZ1264" s="5"/>
      <c r="BA1264" s="5"/>
      <c r="BB1264" s="5"/>
      <c r="BC1264" s="5"/>
      <c r="BD1264" s="5"/>
      <c r="BE1264" s="5"/>
      <c r="BF1264" s="4"/>
      <c r="BG1264" s="4"/>
      <c r="BH1264" s="4"/>
      <c r="BI1264" s="4"/>
      <c r="BJ1264" s="4"/>
      <c r="BK1264" s="4"/>
      <c r="BL1264" s="4"/>
      <c r="BM1264" s="4"/>
      <c r="BN1264" s="4"/>
      <c r="BO1264" s="4"/>
      <c r="BP1264" s="4"/>
      <c r="BQ1264" s="4"/>
      <c r="BR1264" s="4"/>
      <c r="BS1264" s="4"/>
      <c r="BT1264" s="4"/>
    </row>
    <row r="1265" spans="1:72" s="72" customFormat="1" ht="15.75" hidden="1">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s="5"/>
      <c r="AJ1265" s="5"/>
      <c r="AK1265" s="5"/>
      <c r="AL1265" s="5"/>
      <c r="AM1265" s="5"/>
      <c r="AN1265" s="5"/>
      <c r="AO1265" s="5"/>
      <c r="AP1265" s="5"/>
      <c r="AQ1265" s="5"/>
      <c r="AR1265" s="5"/>
      <c r="AS1265" s="5"/>
      <c r="AT1265" s="5"/>
      <c r="AU1265" s="5"/>
      <c r="AV1265" s="5"/>
      <c r="AW1265" s="5"/>
      <c r="AX1265" s="5"/>
      <c r="AY1265" s="5"/>
      <c r="AZ1265" s="5"/>
      <c r="BA1265" s="5"/>
      <c r="BB1265" s="5"/>
      <c r="BC1265" s="5"/>
      <c r="BD1265" s="5"/>
      <c r="BE1265" s="5"/>
      <c r="BF1265" s="4"/>
      <c r="BG1265" s="4"/>
      <c r="BH1265" s="4"/>
      <c r="BI1265" s="4"/>
      <c r="BJ1265" s="4"/>
      <c r="BK1265" s="4"/>
      <c r="BL1265" s="4"/>
      <c r="BM1265" s="4"/>
      <c r="BN1265" s="4"/>
      <c r="BO1265" s="4"/>
      <c r="BP1265" s="4"/>
      <c r="BQ1265" s="4"/>
      <c r="BR1265" s="4"/>
      <c r="BS1265" s="4"/>
      <c r="BT1265" s="4"/>
    </row>
    <row r="1266" spans="1:72" s="72" customFormat="1" ht="15.75" hidden="1">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s="5"/>
      <c r="AJ1266" s="5"/>
      <c r="AK1266" s="5"/>
      <c r="AL1266" s="5"/>
      <c r="AM1266" s="5"/>
      <c r="AN1266" s="5"/>
      <c r="AO1266" s="5"/>
      <c r="AP1266" s="5"/>
      <c r="AQ1266" s="5"/>
      <c r="AR1266" s="5"/>
      <c r="AS1266" s="5"/>
      <c r="AT1266" s="5"/>
      <c r="AU1266" s="5"/>
      <c r="AV1266" s="5"/>
      <c r="AW1266" s="5"/>
      <c r="AX1266" s="5"/>
      <c r="AY1266" s="5"/>
      <c r="AZ1266" s="5"/>
      <c r="BA1266" s="5"/>
      <c r="BB1266" s="5"/>
      <c r="BC1266" s="5"/>
      <c r="BD1266" s="5"/>
      <c r="BE1266" s="5"/>
      <c r="BF1266" s="4"/>
      <c r="BG1266" s="4"/>
      <c r="BH1266" s="4"/>
      <c r="BI1266" s="4"/>
      <c r="BJ1266" s="4"/>
      <c r="BK1266" s="4"/>
      <c r="BL1266" s="4"/>
      <c r="BM1266" s="4"/>
      <c r="BN1266" s="4"/>
      <c r="BO1266" s="4"/>
      <c r="BP1266" s="4"/>
      <c r="BQ1266" s="4"/>
      <c r="BR1266" s="4"/>
      <c r="BS1266" s="4"/>
      <c r="BT1266" s="4"/>
    </row>
    <row r="1267" spans="1:72" s="72" customFormat="1" ht="15.75" hidden="1">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s="5"/>
      <c r="AJ1267" s="5"/>
      <c r="AK1267" s="5"/>
      <c r="AL1267" s="5"/>
      <c r="AM1267" s="5"/>
      <c r="AN1267" s="5"/>
      <c r="AO1267" s="5"/>
      <c r="AP1267" s="5"/>
      <c r="AQ1267" s="5"/>
      <c r="AR1267" s="5"/>
      <c r="AS1267" s="5"/>
      <c r="AT1267" s="5"/>
      <c r="AU1267" s="5"/>
      <c r="AV1267" s="5"/>
      <c r="AW1267" s="5"/>
      <c r="AX1267" s="5"/>
      <c r="AY1267" s="5"/>
      <c r="AZ1267" s="5"/>
      <c r="BA1267" s="5"/>
      <c r="BB1267" s="5"/>
      <c r="BC1267" s="5"/>
      <c r="BD1267" s="5"/>
      <c r="BE1267" s="5"/>
      <c r="BF1267" s="4"/>
      <c r="BG1267" s="4"/>
      <c r="BH1267" s="4"/>
      <c r="BI1267" s="4"/>
      <c r="BJ1267" s="4"/>
      <c r="BK1267" s="4"/>
      <c r="BL1267" s="4"/>
      <c r="BM1267" s="4"/>
      <c r="BN1267" s="4"/>
      <c r="BO1267" s="4"/>
      <c r="BP1267" s="4"/>
      <c r="BQ1267" s="4"/>
      <c r="BR1267" s="4"/>
      <c r="BS1267" s="4"/>
      <c r="BT1267" s="4"/>
    </row>
    <row r="1268" spans="1:72" s="72" customFormat="1" ht="15.75" hidden="1">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s="5"/>
      <c r="AJ1268" s="5"/>
      <c r="AK1268" s="5"/>
      <c r="AL1268" s="5"/>
      <c r="AM1268" s="5"/>
      <c r="AN1268" s="5"/>
      <c r="AO1268" s="5"/>
      <c r="AP1268" s="5"/>
      <c r="AQ1268" s="5"/>
      <c r="AR1268" s="5"/>
      <c r="AS1268" s="5"/>
      <c r="AT1268" s="5"/>
      <c r="AU1268" s="5"/>
      <c r="AV1268" s="5"/>
      <c r="AW1268" s="5"/>
      <c r="AX1268" s="5"/>
      <c r="AY1268" s="5"/>
      <c r="AZ1268" s="5"/>
      <c r="BA1268" s="5"/>
      <c r="BB1268" s="5"/>
      <c r="BC1268" s="5"/>
      <c r="BD1268" s="5"/>
      <c r="BE1268" s="5"/>
      <c r="BF1268" s="4"/>
      <c r="BG1268" s="4"/>
      <c r="BH1268" s="4"/>
      <c r="BI1268" s="4"/>
      <c r="BJ1268" s="4"/>
      <c r="BK1268" s="4"/>
      <c r="BL1268" s="4"/>
      <c r="BM1268" s="4"/>
      <c r="BN1268" s="4"/>
      <c r="BO1268" s="4"/>
      <c r="BP1268" s="4"/>
      <c r="BQ1268" s="4"/>
      <c r="BR1268" s="4"/>
      <c r="BS1268" s="4"/>
      <c r="BT1268" s="4"/>
    </row>
    <row r="1269" spans="1:72" s="72" customFormat="1" ht="15.75" hidden="1">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s="5"/>
      <c r="AJ1269" s="5"/>
      <c r="AK1269" s="5"/>
      <c r="AL1269" s="5"/>
      <c r="AM1269" s="5"/>
      <c r="AN1269" s="5"/>
      <c r="AO1269" s="5"/>
      <c r="AP1269" s="5"/>
      <c r="AQ1269" s="5"/>
      <c r="AR1269" s="5"/>
      <c r="AS1269" s="5"/>
      <c r="AT1269" s="5"/>
      <c r="AU1269" s="5"/>
      <c r="AV1269" s="5"/>
      <c r="AW1269" s="5"/>
      <c r="AX1269" s="5"/>
      <c r="AY1269" s="5"/>
      <c r="AZ1269" s="5"/>
      <c r="BA1269" s="5"/>
      <c r="BB1269" s="5"/>
      <c r="BC1269" s="5"/>
      <c r="BD1269" s="5"/>
      <c r="BE1269" s="5"/>
      <c r="BF1269" s="4"/>
      <c r="BG1269" s="4"/>
      <c r="BH1269" s="4"/>
      <c r="BI1269" s="4"/>
      <c r="BJ1269" s="4"/>
      <c r="BK1269" s="4"/>
      <c r="BL1269" s="4"/>
      <c r="BM1269" s="4"/>
      <c r="BN1269" s="4"/>
      <c r="BO1269" s="4"/>
      <c r="BP1269" s="4"/>
      <c r="BQ1269" s="4"/>
      <c r="BR1269" s="4"/>
      <c r="BS1269" s="4"/>
      <c r="BT1269" s="4"/>
    </row>
    <row r="1270" spans="1:72" s="72" customFormat="1" ht="15.75" hidden="1">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s="5"/>
      <c r="AJ1270" s="5"/>
      <c r="AK1270" s="5"/>
      <c r="AL1270" s="5"/>
      <c r="AM1270" s="5"/>
      <c r="AN1270" s="5"/>
      <c r="AO1270" s="5"/>
      <c r="AP1270" s="5"/>
      <c r="AQ1270" s="5"/>
      <c r="AR1270" s="5"/>
      <c r="AS1270" s="5"/>
      <c r="AT1270" s="5"/>
      <c r="AU1270" s="5"/>
      <c r="AV1270" s="5"/>
      <c r="AW1270" s="5"/>
      <c r="AX1270" s="5"/>
      <c r="AY1270" s="5"/>
      <c r="AZ1270" s="5"/>
      <c r="BA1270" s="5"/>
      <c r="BB1270" s="5"/>
      <c r="BC1270" s="5"/>
      <c r="BD1270" s="5"/>
      <c r="BE1270" s="5"/>
      <c r="BF1270" s="4"/>
      <c r="BG1270" s="4"/>
      <c r="BH1270" s="4"/>
      <c r="BI1270" s="4"/>
      <c r="BJ1270" s="4"/>
      <c r="BK1270" s="4"/>
      <c r="BL1270" s="4"/>
      <c r="BM1270" s="4"/>
      <c r="BN1270" s="4"/>
      <c r="BO1270" s="4"/>
      <c r="BP1270" s="4"/>
      <c r="BQ1270" s="4"/>
      <c r="BR1270" s="4"/>
      <c r="BS1270" s="4"/>
      <c r="BT1270" s="4"/>
    </row>
    <row r="1271" spans="1:72" s="72" customFormat="1" ht="15.75" hidden="1">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s="5"/>
      <c r="AJ1271" s="5"/>
      <c r="AK1271" s="5"/>
      <c r="AL1271" s="5"/>
      <c r="AM1271" s="5"/>
      <c r="AN1271" s="5"/>
      <c r="AO1271" s="5"/>
      <c r="AP1271" s="5"/>
      <c r="AQ1271" s="5"/>
      <c r="AR1271" s="5"/>
      <c r="AS1271" s="5"/>
      <c r="AT1271" s="5"/>
      <c r="AU1271" s="5"/>
      <c r="AV1271" s="5"/>
      <c r="AW1271" s="5"/>
      <c r="AX1271" s="5"/>
      <c r="AY1271" s="5"/>
      <c r="AZ1271" s="5"/>
      <c r="BA1271" s="5"/>
      <c r="BB1271" s="5"/>
      <c r="BC1271" s="5"/>
      <c r="BD1271" s="5"/>
      <c r="BE1271" s="5"/>
      <c r="BF1271" s="4"/>
      <c r="BG1271" s="4"/>
      <c r="BH1271" s="4"/>
      <c r="BI1271" s="4"/>
      <c r="BJ1271" s="4"/>
      <c r="BK1271" s="4"/>
      <c r="BL1271" s="4"/>
      <c r="BM1271" s="4"/>
      <c r="BN1271" s="4"/>
      <c r="BO1271" s="4"/>
      <c r="BP1271" s="4"/>
      <c r="BQ1271" s="4"/>
      <c r="BR1271" s="4"/>
      <c r="BS1271" s="4"/>
      <c r="BT1271" s="4"/>
    </row>
    <row r="1272" spans="1:72" s="72" customFormat="1" ht="15.75" hidden="1">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s="5"/>
      <c r="AJ1272" s="5"/>
      <c r="AK1272" s="5"/>
      <c r="AL1272" s="5"/>
      <c r="AM1272" s="5"/>
      <c r="AN1272" s="5"/>
      <c r="AO1272" s="5"/>
      <c r="AP1272" s="5"/>
      <c r="AQ1272" s="5"/>
      <c r="AR1272" s="5"/>
      <c r="AS1272" s="5"/>
      <c r="AT1272" s="5"/>
      <c r="AU1272" s="5"/>
      <c r="AV1272" s="5"/>
      <c r="AW1272" s="5"/>
      <c r="AX1272" s="5"/>
      <c r="AY1272" s="5"/>
      <c r="AZ1272" s="5"/>
      <c r="BA1272" s="5"/>
      <c r="BB1272" s="5"/>
      <c r="BC1272" s="5"/>
      <c r="BD1272" s="5"/>
      <c r="BE1272" s="5"/>
      <c r="BF1272" s="4"/>
      <c r="BG1272" s="4"/>
      <c r="BH1272" s="4"/>
      <c r="BI1272" s="4"/>
      <c r="BJ1272" s="4"/>
      <c r="BK1272" s="4"/>
      <c r="BL1272" s="4"/>
      <c r="BM1272" s="4"/>
      <c r="BN1272" s="4"/>
      <c r="BO1272" s="4"/>
      <c r="BP1272" s="4"/>
      <c r="BQ1272" s="4"/>
      <c r="BR1272" s="4"/>
      <c r="BS1272" s="4"/>
      <c r="BT1272" s="4"/>
    </row>
    <row r="1273" spans="1:72" s="72" customFormat="1" ht="15.75" hidden="1">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s="5"/>
      <c r="AJ1273" s="5"/>
      <c r="AK1273" s="5"/>
      <c r="AL1273" s="5"/>
      <c r="AM1273" s="5"/>
      <c r="AN1273" s="5"/>
      <c r="AO1273" s="5"/>
      <c r="AP1273" s="5"/>
      <c r="AQ1273" s="5"/>
      <c r="AR1273" s="5"/>
      <c r="AS1273" s="5"/>
      <c r="AT1273" s="5"/>
      <c r="AU1273" s="5"/>
      <c r="AV1273" s="5"/>
      <c r="AW1273" s="5"/>
      <c r="AX1273" s="5"/>
      <c r="AY1273" s="5"/>
      <c r="AZ1273" s="5"/>
      <c r="BA1273" s="5"/>
      <c r="BB1273" s="5"/>
      <c r="BC1273" s="5"/>
      <c r="BD1273" s="5"/>
      <c r="BE1273" s="5"/>
      <c r="BF1273" s="4"/>
      <c r="BG1273" s="4"/>
      <c r="BH1273" s="4"/>
      <c r="BI1273" s="4"/>
      <c r="BJ1273" s="4"/>
      <c r="BK1273" s="4"/>
      <c r="BL1273" s="4"/>
      <c r="BM1273" s="4"/>
      <c r="BN1273" s="4"/>
      <c r="BO1273" s="4"/>
      <c r="BP1273" s="4"/>
      <c r="BQ1273" s="4"/>
      <c r="BR1273" s="4"/>
      <c r="BS1273" s="4"/>
      <c r="BT1273" s="4"/>
    </row>
    <row r="1274" spans="1:72" s="72" customFormat="1" ht="15.75" hidden="1">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s="5"/>
      <c r="AJ1274" s="5"/>
      <c r="AK1274" s="5"/>
      <c r="AL1274" s="5"/>
      <c r="AM1274" s="5"/>
      <c r="AN1274" s="5"/>
      <c r="AO1274" s="5"/>
      <c r="AP1274" s="5"/>
      <c r="AQ1274" s="5"/>
      <c r="AR1274" s="5"/>
      <c r="AS1274" s="5"/>
      <c r="AT1274" s="5"/>
      <c r="AU1274" s="5"/>
      <c r="AV1274" s="5"/>
      <c r="AW1274" s="5"/>
      <c r="AX1274" s="5"/>
      <c r="AY1274" s="5"/>
      <c r="AZ1274" s="5"/>
      <c r="BA1274" s="5"/>
      <c r="BB1274" s="5"/>
      <c r="BC1274" s="5"/>
      <c r="BD1274" s="5"/>
      <c r="BE1274" s="5"/>
      <c r="BF1274" s="4"/>
      <c r="BG1274" s="4"/>
      <c r="BH1274" s="4"/>
      <c r="BI1274" s="4"/>
      <c r="BJ1274" s="4"/>
      <c r="BK1274" s="4"/>
      <c r="BL1274" s="4"/>
      <c r="BM1274" s="4"/>
      <c r="BN1274" s="4"/>
      <c r="BO1274" s="4"/>
      <c r="BP1274" s="4"/>
      <c r="BQ1274" s="4"/>
      <c r="BR1274" s="4"/>
      <c r="BS1274" s="4"/>
      <c r="BT1274" s="4"/>
    </row>
    <row r="1275" spans="1:72" s="72" customFormat="1" ht="15.75" hidden="1">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s="5"/>
      <c r="AJ1275" s="5"/>
      <c r="AK1275" s="5"/>
      <c r="AL1275" s="5"/>
      <c r="AM1275" s="5"/>
      <c r="AN1275" s="5"/>
      <c r="AO1275" s="5"/>
      <c r="AP1275" s="5"/>
      <c r="AQ1275" s="5"/>
      <c r="AR1275" s="5"/>
      <c r="AS1275" s="5"/>
      <c r="AT1275" s="5"/>
      <c r="AU1275" s="5"/>
      <c r="AV1275" s="5"/>
      <c r="AW1275" s="5"/>
      <c r="AX1275" s="5"/>
      <c r="AY1275" s="5"/>
      <c r="AZ1275" s="5"/>
      <c r="BA1275" s="5"/>
      <c r="BB1275" s="5"/>
      <c r="BC1275" s="5"/>
      <c r="BD1275" s="5"/>
      <c r="BE1275" s="5"/>
      <c r="BF1275" s="4"/>
      <c r="BG1275" s="4"/>
      <c r="BH1275" s="4"/>
      <c r="BI1275" s="4"/>
      <c r="BJ1275" s="4"/>
      <c r="BK1275" s="4"/>
      <c r="BL1275" s="4"/>
      <c r="BM1275" s="4"/>
      <c r="BN1275" s="4"/>
      <c r="BO1275" s="4"/>
      <c r="BP1275" s="4"/>
      <c r="BQ1275" s="4"/>
      <c r="BR1275" s="4"/>
      <c r="BS1275" s="4"/>
      <c r="BT1275" s="4"/>
    </row>
    <row r="1276" spans="1:72" s="72" customFormat="1" ht="15.75" hidden="1">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s="5"/>
      <c r="AJ1276" s="5"/>
      <c r="AK1276" s="5"/>
      <c r="AL1276" s="5"/>
      <c r="AM1276" s="5"/>
      <c r="AN1276" s="5"/>
      <c r="AO1276" s="5"/>
      <c r="AP1276" s="5"/>
      <c r="AQ1276" s="5"/>
      <c r="AR1276" s="5"/>
      <c r="AS1276" s="5"/>
      <c r="AT1276" s="5"/>
      <c r="AU1276" s="5"/>
      <c r="AV1276" s="5"/>
      <c r="AW1276" s="5"/>
      <c r="AX1276" s="5"/>
      <c r="AY1276" s="5"/>
      <c r="AZ1276" s="5"/>
      <c r="BA1276" s="5"/>
      <c r="BB1276" s="5"/>
      <c r="BC1276" s="5"/>
      <c r="BD1276" s="5"/>
      <c r="BE1276" s="5"/>
      <c r="BF1276" s="4"/>
      <c r="BG1276" s="4"/>
      <c r="BH1276" s="4"/>
      <c r="BI1276" s="4"/>
      <c r="BJ1276" s="4"/>
      <c r="BK1276" s="4"/>
      <c r="BL1276" s="4"/>
      <c r="BM1276" s="4"/>
      <c r="BN1276" s="4"/>
      <c r="BO1276" s="4"/>
      <c r="BP1276" s="4"/>
      <c r="BQ1276" s="4"/>
      <c r="BR1276" s="4"/>
      <c r="BS1276" s="4"/>
      <c r="BT1276" s="4"/>
    </row>
    <row r="1277" spans="1:72" s="72" customFormat="1" ht="15.75" hidden="1">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s="5"/>
      <c r="AJ1277" s="5"/>
      <c r="AK1277" s="5"/>
      <c r="AL1277" s="5"/>
      <c r="AM1277" s="5"/>
      <c r="AN1277" s="5"/>
      <c r="AO1277" s="5"/>
      <c r="AP1277" s="5"/>
      <c r="AQ1277" s="5"/>
      <c r="AR1277" s="5"/>
      <c r="AS1277" s="5"/>
      <c r="AT1277" s="5"/>
      <c r="AU1277" s="5"/>
      <c r="AV1277" s="5"/>
      <c r="AW1277" s="5"/>
      <c r="AX1277" s="5"/>
      <c r="AY1277" s="5"/>
      <c r="AZ1277" s="5"/>
      <c r="BA1277" s="5"/>
      <c r="BB1277" s="5"/>
      <c r="BC1277" s="5"/>
      <c r="BD1277" s="5"/>
      <c r="BE1277" s="5"/>
      <c r="BF1277" s="4"/>
      <c r="BG1277" s="4"/>
      <c r="BH1277" s="4"/>
      <c r="BI1277" s="4"/>
      <c r="BJ1277" s="4"/>
      <c r="BK1277" s="4"/>
      <c r="BL1277" s="4"/>
      <c r="BM1277" s="4"/>
      <c r="BN1277" s="4"/>
      <c r="BO1277" s="4"/>
      <c r="BP1277" s="4"/>
      <c r="BQ1277" s="4"/>
      <c r="BR1277" s="4"/>
      <c r="BS1277" s="4"/>
      <c r="BT1277" s="4"/>
    </row>
    <row r="1278" spans="1:72" s="72" customFormat="1" ht="15.75" hidden="1">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s="5"/>
      <c r="AJ1278" s="5"/>
      <c r="AK1278" s="5"/>
      <c r="AL1278" s="5"/>
      <c r="AM1278" s="5"/>
      <c r="AN1278" s="5"/>
      <c r="AO1278" s="5"/>
      <c r="AP1278" s="5"/>
      <c r="AQ1278" s="5"/>
      <c r="AR1278" s="5"/>
      <c r="AS1278" s="5"/>
      <c r="AT1278" s="5"/>
      <c r="AU1278" s="5"/>
      <c r="AV1278" s="5"/>
      <c r="AW1278" s="5"/>
      <c r="AX1278" s="5"/>
      <c r="AY1278" s="5"/>
      <c r="AZ1278" s="5"/>
      <c r="BA1278" s="5"/>
      <c r="BB1278" s="5"/>
      <c r="BC1278" s="5"/>
      <c r="BD1278" s="5"/>
      <c r="BE1278" s="5"/>
      <c r="BF1278" s="4"/>
      <c r="BG1278" s="4"/>
      <c r="BH1278" s="4"/>
      <c r="BI1278" s="4"/>
      <c r="BJ1278" s="4"/>
      <c r="BK1278" s="4"/>
      <c r="BL1278" s="4"/>
      <c r="BM1278" s="4"/>
      <c r="BN1278" s="4"/>
      <c r="BO1278" s="4"/>
      <c r="BP1278" s="4"/>
      <c r="BQ1278" s="4"/>
      <c r="BR1278" s="4"/>
      <c r="BS1278" s="4"/>
      <c r="BT1278" s="4"/>
    </row>
    <row r="1279" spans="1:72" s="72" customFormat="1" ht="15.75" hidden="1">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s="5"/>
      <c r="AJ1279" s="5"/>
      <c r="AK1279" s="5"/>
      <c r="AL1279" s="5"/>
      <c r="AM1279" s="5"/>
      <c r="AN1279" s="5"/>
      <c r="AO1279" s="5"/>
      <c r="AP1279" s="5"/>
      <c r="AQ1279" s="5"/>
      <c r="AR1279" s="5"/>
      <c r="AS1279" s="5"/>
      <c r="AT1279" s="5"/>
      <c r="AU1279" s="5"/>
      <c r="AV1279" s="5"/>
      <c r="AW1279" s="5"/>
      <c r="AX1279" s="5"/>
      <c r="AY1279" s="5"/>
      <c r="AZ1279" s="5"/>
      <c r="BA1279" s="5"/>
      <c r="BB1279" s="5"/>
      <c r="BC1279" s="5"/>
      <c r="BD1279" s="5"/>
      <c r="BE1279" s="5"/>
      <c r="BF1279" s="4"/>
      <c r="BG1279" s="4"/>
      <c r="BH1279" s="4"/>
      <c r="BI1279" s="4"/>
      <c r="BJ1279" s="4"/>
      <c r="BK1279" s="4"/>
      <c r="BL1279" s="4"/>
      <c r="BM1279" s="4"/>
      <c r="BN1279" s="4"/>
      <c r="BO1279" s="4"/>
      <c r="BP1279" s="4"/>
      <c r="BQ1279" s="4"/>
      <c r="BR1279" s="4"/>
      <c r="BS1279" s="4"/>
      <c r="BT1279" s="4"/>
    </row>
    <row r="1280" spans="1:72" s="72" customFormat="1" ht="15.75" hidden="1">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s="5"/>
      <c r="AJ1280" s="5"/>
      <c r="AK1280" s="5"/>
      <c r="AL1280" s="5"/>
      <c r="AM1280" s="5"/>
      <c r="AN1280" s="5"/>
      <c r="AO1280" s="5"/>
      <c r="AP1280" s="5"/>
      <c r="AQ1280" s="5"/>
      <c r="AR1280" s="5"/>
      <c r="AS1280" s="5"/>
      <c r="AT1280" s="5"/>
      <c r="AU1280" s="5"/>
      <c r="AV1280" s="5"/>
      <c r="AW1280" s="5"/>
      <c r="AX1280" s="5"/>
      <c r="AY1280" s="5"/>
      <c r="AZ1280" s="5"/>
      <c r="BA1280" s="5"/>
      <c r="BB1280" s="5"/>
      <c r="BC1280" s="5"/>
      <c r="BD1280" s="5"/>
      <c r="BE1280" s="5"/>
      <c r="BF1280" s="4"/>
      <c r="BG1280" s="4"/>
      <c r="BH1280" s="4"/>
      <c r="BI1280" s="4"/>
      <c r="BJ1280" s="4"/>
      <c r="BK1280" s="4"/>
      <c r="BL1280" s="4"/>
      <c r="BM1280" s="4"/>
      <c r="BN1280" s="4"/>
      <c r="BO1280" s="4"/>
      <c r="BP1280" s="4"/>
      <c r="BQ1280" s="4"/>
      <c r="BR1280" s="4"/>
      <c r="BS1280" s="4"/>
      <c r="BT1280" s="4"/>
    </row>
    <row r="1281" spans="1:72" s="72" customFormat="1" ht="15.75" hidden="1">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s="5"/>
      <c r="AJ1281" s="5"/>
      <c r="AK1281" s="5"/>
      <c r="AL1281" s="5"/>
      <c r="AM1281" s="5"/>
      <c r="AN1281" s="5"/>
      <c r="AO1281" s="5"/>
      <c r="AP1281" s="5"/>
      <c r="AQ1281" s="5"/>
      <c r="AR1281" s="5"/>
      <c r="AS1281" s="5"/>
      <c r="AT1281" s="5"/>
      <c r="AU1281" s="5"/>
      <c r="AV1281" s="5"/>
      <c r="AW1281" s="5"/>
      <c r="AX1281" s="5"/>
      <c r="AY1281" s="5"/>
      <c r="AZ1281" s="5"/>
      <c r="BA1281" s="5"/>
      <c r="BB1281" s="5"/>
      <c r="BC1281" s="5"/>
      <c r="BD1281" s="5"/>
      <c r="BE1281" s="5"/>
      <c r="BF1281" s="4"/>
      <c r="BG1281" s="4"/>
      <c r="BH1281" s="4"/>
      <c r="BI1281" s="4"/>
      <c r="BJ1281" s="4"/>
      <c r="BK1281" s="4"/>
      <c r="BL1281" s="4"/>
      <c r="BM1281" s="4"/>
      <c r="BN1281" s="4"/>
      <c r="BO1281" s="4"/>
      <c r="BP1281" s="4"/>
      <c r="BQ1281" s="4"/>
      <c r="BR1281" s="4"/>
      <c r="BS1281" s="4"/>
      <c r="BT1281" s="4"/>
    </row>
    <row r="1282" spans="1:72" s="72" customFormat="1" ht="15.75" hidden="1">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s="5"/>
      <c r="AJ1282" s="5"/>
      <c r="AK1282" s="5"/>
      <c r="AL1282" s="5"/>
      <c r="AM1282" s="5"/>
      <c r="AN1282" s="5"/>
      <c r="AO1282" s="5"/>
      <c r="AP1282" s="5"/>
      <c r="AQ1282" s="5"/>
      <c r="AR1282" s="5"/>
      <c r="AS1282" s="5"/>
      <c r="AT1282" s="5"/>
      <c r="AU1282" s="5"/>
      <c r="AV1282" s="5"/>
      <c r="AW1282" s="5"/>
      <c r="AX1282" s="5"/>
      <c r="AY1282" s="5"/>
      <c r="AZ1282" s="5"/>
      <c r="BA1282" s="5"/>
      <c r="BB1282" s="5"/>
      <c r="BC1282" s="5"/>
      <c r="BD1282" s="5"/>
      <c r="BE1282" s="5"/>
      <c r="BF1282" s="4"/>
      <c r="BG1282" s="4"/>
      <c r="BH1282" s="4"/>
      <c r="BI1282" s="4"/>
      <c r="BJ1282" s="4"/>
      <c r="BK1282" s="4"/>
      <c r="BL1282" s="4"/>
      <c r="BM1282" s="4"/>
      <c r="BN1282" s="4"/>
      <c r="BO1282" s="4"/>
      <c r="BP1282" s="4"/>
      <c r="BQ1282" s="4"/>
      <c r="BR1282" s="4"/>
      <c r="BS1282" s="4"/>
      <c r="BT1282" s="4"/>
    </row>
    <row r="1283" spans="1:72" s="72" customFormat="1" ht="15.75" hidden="1">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s="5"/>
      <c r="AJ1283" s="5"/>
      <c r="AK1283" s="5"/>
      <c r="AL1283" s="5"/>
      <c r="AM1283" s="5"/>
      <c r="AN1283" s="5"/>
      <c r="AO1283" s="5"/>
      <c r="AP1283" s="5"/>
      <c r="AQ1283" s="5"/>
      <c r="AR1283" s="5"/>
      <c r="AS1283" s="5"/>
      <c r="AT1283" s="5"/>
      <c r="AU1283" s="5"/>
      <c r="AV1283" s="5"/>
      <c r="AW1283" s="5"/>
      <c r="AX1283" s="5"/>
      <c r="AY1283" s="5"/>
      <c r="AZ1283" s="5"/>
      <c r="BA1283" s="5"/>
      <c r="BB1283" s="5"/>
      <c r="BC1283" s="5"/>
      <c r="BD1283" s="5"/>
      <c r="BE1283" s="5"/>
      <c r="BF1283" s="4"/>
      <c r="BG1283" s="4"/>
      <c r="BH1283" s="4"/>
      <c r="BI1283" s="4"/>
      <c r="BJ1283" s="4"/>
      <c r="BK1283" s="4"/>
      <c r="BL1283" s="4"/>
      <c r="BM1283" s="4"/>
      <c r="BN1283" s="4"/>
      <c r="BO1283" s="4"/>
      <c r="BP1283" s="4"/>
      <c r="BQ1283" s="4"/>
      <c r="BR1283" s="4"/>
      <c r="BS1283" s="4"/>
      <c r="BT1283" s="4"/>
    </row>
    <row r="1284" spans="1:72" s="72" customFormat="1" ht="15.75" hidden="1">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s="5"/>
      <c r="AJ1284" s="5"/>
      <c r="AK1284" s="5"/>
      <c r="AL1284" s="5"/>
      <c r="AM1284" s="5"/>
      <c r="AN1284" s="5"/>
      <c r="AO1284" s="5"/>
      <c r="AP1284" s="5"/>
      <c r="AQ1284" s="5"/>
      <c r="AR1284" s="5"/>
      <c r="AS1284" s="5"/>
      <c r="AT1284" s="5"/>
      <c r="AU1284" s="5"/>
      <c r="AV1284" s="5"/>
      <c r="AW1284" s="5"/>
      <c r="AX1284" s="5"/>
      <c r="AY1284" s="5"/>
      <c r="AZ1284" s="5"/>
      <c r="BA1284" s="5"/>
      <c r="BB1284" s="5"/>
      <c r="BC1284" s="5"/>
      <c r="BD1284" s="5"/>
      <c r="BE1284" s="5"/>
      <c r="BF1284" s="4"/>
      <c r="BG1284" s="4"/>
      <c r="BH1284" s="4"/>
      <c r="BI1284" s="4"/>
      <c r="BJ1284" s="4"/>
      <c r="BK1284" s="4"/>
      <c r="BL1284" s="4"/>
      <c r="BM1284" s="4"/>
      <c r="BN1284" s="4"/>
      <c r="BO1284" s="4"/>
      <c r="BP1284" s="4"/>
      <c r="BQ1284" s="4"/>
      <c r="BR1284" s="4"/>
      <c r="BS1284" s="4"/>
      <c r="BT1284" s="4"/>
    </row>
    <row r="1285" spans="1:72" s="72" customFormat="1" ht="15.75" hidden="1">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s="5"/>
      <c r="AJ1285" s="5"/>
      <c r="AK1285" s="5"/>
      <c r="AL1285" s="5"/>
      <c r="AM1285" s="5"/>
      <c r="AN1285" s="5"/>
      <c r="AO1285" s="5"/>
      <c r="AP1285" s="5"/>
      <c r="AQ1285" s="5"/>
      <c r="AR1285" s="5"/>
      <c r="AS1285" s="5"/>
      <c r="AT1285" s="5"/>
      <c r="AU1285" s="5"/>
      <c r="AV1285" s="5"/>
      <c r="AW1285" s="5"/>
      <c r="AX1285" s="5"/>
      <c r="AY1285" s="5"/>
      <c r="AZ1285" s="5"/>
      <c r="BA1285" s="5"/>
      <c r="BB1285" s="5"/>
      <c r="BC1285" s="5"/>
      <c r="BD1285" s="5"/>
      <c r="BE1285" s="5"/>
      <c r="BF1285" s="4"/>
      <c r="BG1285" s="4"/>
      <c r="BH1285" s="4"/>
      <c r="BI1285" s="4"/>
      <c r="BJ1285" s="4"/>
      <c r="BK1285" s="4"/>
      <c r="BL1285" s="4"/>
      <c r="BM1285" s="4"/>
      <c r="BN1285" s="4"/>
      <c r="BO1285" s="4"/>
      <c r="BP1285" s="4"/>
      <c r="BQ1285" s="4"/>
      <c r="BR1285" s="4"/>
      <c r="BS1285" s="4"/>
      <c r="BT1285" s="4"/>
    </row>
    <row r="1286" spans="1:72" s="72" customFormat="1" ht="15.75" hidden="1">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s="5"/>
      <c r="AJ1286" s="5"/>
      <c r="AK1286" s="5"/>
      <c r="AL1286" s="5"/>
      <c r="AM1286" s="5"/>
      <c r="AN1286" s="5"/>
      <c r="AO1286" s="5"/>
      <c r="AP1286" s="5"/>
      <c r="AQ1286" s="5"/>
      <c r="AR1286" s="5"/>
      <c r="AS1286" s="5"/>
      <c r="AT1286" s="5"/>
      <c r="AU1286" s="5"/>
      <c r="AV1286" s="5"/>
      <c r="AW1286" s="5"/>
      <c r="AX1286" s="5"/>
      <c r="AY1286" s="5"/>
      <c r="AZ1286" s="5"/>
      <c r="BA1286" s="5"/>
      <c r="BB1286" s="5"/>
      <c r="BC1286" s="5"/>
      <c r="BD1286" s="5"/>
      <c r="BE1286" s="5"/>
      <c r="BF1286" s="4"/>
      <c r="BG1286" s="4"/>
      <c r="BH1286" s="4"/>
      <c r="BI1286" s="4"/>
      <c r="BJ1286" s="4"/>
      <c r="BK1286" s="4"/>
      <c r="BL1286" s="4"/>
      <c r="BM1286" s="4"/>
      <c r="BN1286" s="4"/>
      <c r="BO1286" s="4"/>
      <c r="BP1286" s="4"/>
      <c r="BQ1286" s="4"/>
      <c r="BR1286" s="4"/>
      <c r="BS1286" s="4"/>
      <c r="BT1286" s="4"/>
    </row>
    <row r="1287" spans="1:72" s="72" customFormat="1" ht="15.75" hidden="1">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s="5"/>
      <c r="AJ1287" s="5"/>
      <c r="AK1287" s="5"/>
      <c r="AL1287" s="5"/>
      <c r="AM1287" s="5"/>
      <c r="AN1287" s="5"/>
      <c r="AO1287" s="5"/>
      <c r="AP1287" s="5"/>
      <c r="AQ1287" s="5"/>
      <c r="AR1287" s="5"/>
      <c r="AS1287" s="5"/>
      <c r="AT1287" s="5"/>
      <c r="AU1287" s="5"/>
      <c r="AV1287" s="5"/>
      <c r="AW1287" s="5"/>
      <c r="AX1287" s="5"/>
      <c r="AY1287" s="5"/>
      <c r="AZ1287" s="5"/>
      <c r="BA1287" s="5"/>
      <c r="BB1287" s="5"/>
      <c r="BC1287" s="5"/>
      <c r="BD1287" s="5"/>
      <c r="BE1287" s="5"/>
      <c r="BF1287" s="4"/>
      <c r="BG1287" s="4"/>
      <c r="BH1287" s="4"/>
      <c r="BI1287" s="4"/>
      <c r="BJ1287" s="4"/>
      <c r="BK1287" s="4"/>
      <c r="BL1287" s="4"/>
      <c r="BM1287" s="4"/>
      <c r="BN1287" s="4"/>
      <c r="BO1287" s="4"/>
      <c r="BP1287" s="4"/>
      <c r="BQ1287" s="4"/>
      <c r="BR1287" s="4"/>
      <c r="BS1287" s="4"/>
      <c r="BT1287" s="4"/>
    </row>
    <row r="1288" spans="1:72" s="72" customFormat="1" ht="15.75" hidden="1">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s="5"/>
      <c r="AJ1288" s="5"/>
      <c r="AK1288" s="5"/>
      <c r="AL1288" s="5"/>
      <c r="AM1288" s="5"/>
      <c r="AN1288" s="5"/>
      <c r="AO1288" s="5"/>
      <c r="AP1288" s="5"/>
      <c r="AQ1288" s="5"/>
      <c r="AR1288" s="5"/>
      <c r="AS1288" s="5"/>
      <c r="AT1288" s="5"/>
      <c r="AU1288" s="5"/>
      <c r="AV1288" s="5"/>
      <c r="AW1288" s="5"/>
      <c r="AX1288" s="5"/>
      <c r="AY1288" s="5"/>
      <c r="AZ1288" s="5"/>
      <c r="BA1288" s="5"/>
      <c r="BB1288" s="5"/>
      <c r="BC1288" s="5"/>
      <c r="BD1288" s="5"/>
      <c r="BE1288" s="5"/>
      <c r="BF1288" s="4"/>
      <c r="BG1288" s="4"/>
      <c r="BH1288" s="4"/>
      <c r="BI1288" s="4"/>
      <c r="BJ1288" s="4"/>
      <c r="BK1288" s="4"/>
      <c r="BL1288" s="4"/>
      <c r="BM1288" s="4"/>
      <c r="BN1288" s="4"/>
      <c r="BO1288" s="4"/>
      <c r="BP1288" s="4"/>
      <c r="BQ1288" s="4"/>
      <c r="BR1288" s="4"/>
      <c r="BS1288" s="4"/>
      <c r="BT1288" s="4"/>
    </row>
    <row r="1289" spans="1:72" s="72" customFormat="1" ht="15.75" hidden="1">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s="5"/>
      <c r="AJ1289" s="5"/>
      <c r="AK1289" s="5"/>
      <c r="AL1289" s="5"/>
      <c r="AM1289" s="5"/>
      <c r="AN1289" s="5"/>
      <c r="AO1289" s="5"/>
      <c r="AP1289" s="5"/>
      <c r="AQ1289" s="5"/>
      <c r="AR1289" s="5"/>
      <c r="AS1289" s="5"/>
      <c r="AT1289" s="5"/>
      <c r="AU1289" s="5"/>
      <c r="AV1289" s="5"/>
      <c r="AW1289" s="5"/>
      <c r="AX1289" s="5"/>
      <c r="AY1289" s="5"/>
      <c r="AZ1289" s="5"/>
      <c r="BA1289" s="5"/>
      <c r="BB1289" s="5"/>
      <c r="BC1289" s="5"/>
      <c r="BD1289" s="5"/>
      <c r="BE1289" s="5"/>
      <c r="BF1289" s="4"/>
      <c r="BG1289" s="4"/>
      <c r="BH1289" s="4"/>
      <c r="BI1289" s="4"/>
      <c r="BJ1289" s="4"/>
      <c r="BK1289" s="4"/>
      <c r="BL1289" s="4"/>
      <c r="BM1289" s="4"/>
      <c r="BN1289" s="4"/>
      <c r="BO1289" s="4"/>
      <c r="BP1289" s="4"/>
      <c r="BQ1289" s="4"/>
      <c r="BR1289" s="4"/>
      <c r="BS1289" s="4"/>
      <c r="BT1289" s="4"/>
    </row>
    <row r="1290" spans="1:72" s="72" customFormat="1" ht="15.75" hidden="1">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s="5"/>
      <c r="AJ1290" s="5"/>
      <c r="AK1290" s="5"/>
      <c r="AL1290" s="5"/>
      <c r="AM1290" s="5"/>
      <c r="AN1290" s="5"/>
      <c r="AO1290" s="5"/>
      <c r="AP1290" s="5"/>
      <c r="AQ1290" s="5"/>
      <c r="AR1290" s="5"/>
      <c r="AS1290" s="5"/>
      <c r="AT1290" s="5"/>
      <c r="AU1290" s="5"/>
      <c r="AV1290" s="5"/>
      <c r="AW1290" s="5"/>
      <c r="AX1290" s="5"/>
      <c r="AY1290" s="5"/>
      <c r="AZ1290" s="5"/>
      <c r="BA1290" s="5"/>
      <c r="BB1290" s="5"/>
      <c r="BC1290" s="5"/>
      <c r="BD1290" s="5"/>
      <c r="BE1290" s="5"/>
      <c r="BF1290" s="4"/>
      <c r="BG1290" s="4"/>
      <c r="BH1290" s="4"/>
      <c r="BI1290" s="4"/>
      <c r="BJ1290" s="4"/>
      <c r="BK1290" s="4"/>
      <c r="BL1290" s="4"/>
      <c r="BM1290" s="4"/>
      <c r="BN1290" s="4"/>
      <c r="BO1290" s="4"/>
      <c r="BP1290" s="4"/>
      <c r="BQ1290" s="4"/>
      <c r="BR1290" s="4"/>
      <c r="BS1290" s="4"/>
      <c r="BT1290" s="4"/>
    </row>
    <row r="1291" spans="1:72" s="72" customFormat="1" ht="15.75" hidden="1">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s="5"/>
      <c r="AJ1291" s="5"/>
      <c r="AK1291" s="5"/>
      <c r="AL1291" s="5"/>
      <c r="AM1291" s="5"/>
      <c r="AN1291" s="5"/>
      <c r="AO1291" s="5"/>
      <c r="AP1291" s="5"/>
      <c r="AQ1291" s="5"/>
      <c r="AR1291" s="5"/>
      <c r="AS1291" s="5"/>
      <c r="AT1291" s="5"/>
      <c r="AU1291" s="5"/>
      <c r="AV1291" s="5"/>
      <c r="AW1291" s="5"/>
      <c r="AX1291" s="5"/>
      <c r="AY1291" s="5"/>
      <c r="AZ1291" s="5"/>
      <c r="BA1291" s="5"/>
      <c r="BB1291" s="5"/>
      <c r="BC1291" s="5"/>
      <c r="BD1291" s="5"/>
      <c r="BE1291" s="5"/>
      <c r="BF1291" s="4"/>
      <c r="BG1291" s="4"/>
      <c r="BH1291" s="4"/>
      <c r="BI1291" s="4"/>
      <c r="BJ1291" s="4"/>
      <c r="BK1291" s="4"/>
      <c r="BL1291" s="4"/>
      <c r="BM1291" s="4"/>
      <c r="BN1291" s="4"/>
      <c r="BO1291" s="4"/>
      <c r="BP1291" s="4"/>
      <c r="BQ1291" s="4"/>
      <c r="BR1291" s="4"/>
      <c r="BS1291" s="4"/>
      <c r="BT1291" s="4"/>
    </row>
    <row r="1292" spans="1:72" s="72" customFormat="1" ht="15.75" hidden="1">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s="5"/>
      <c r="AJ1292" s="5"/>
      <c r="AK1292" s="5"/>
      <c r="AL1292" s="5"/>
      <c r="AM1292" s="5"/>
      <c r="AN1292" s="5"/>
      <c r="AO1292" s="5"/>
      <c r="AP1292" s="5"/>
      <c r="AQ1292" s="5"/>
      <c r="AR1292" s="5"/>
      <c r="AS1292" s="5"/>
      <c r="AT1292" s="5"/>
      <c r="AU1292" s="5"/>
      <c r="AV1292" s="5"/>
      <c r="AW1292" s="5"/>
      <c r="AX1292" s="5"/>
      <c r="AY1292" s="5"/>
      <c r="AZ1292" s="5"/>
      <c r="BA1292" s="5"/>
      <c r="BB1292" s="5"/>
      <c r="BC1292" s="5"/>
      <c r="BD1292" s="5"/>
      <c r="BE1292" s="5"/>
      <c r="BF1292" s="4"/>
      <c r="BG1292" s="4"/>
      <c r="BH1292" s="4"/>
      <c r="BI1292" s="4"/>
      <c r="BJ1292" s="4"/>
      <c r="BK1292" s="4"/>
      <c r="BL1292" s="4"/>
      <c r="BM1292" s="4"/>
      <c r="BN1292" s="4"/>
      <c r="BO1292" s="4"/>
      <c r="BP1292" s="4"/>
      <c r="BQ1292" s="4"/>
      <c r="BR1292" s="4"/>
      <c r="BS1292" s="4"/>
      <c r="BT1292" s="4"/>
    </row>
    <row r="1293" spans="1:72" s="72" customFormat="1" ht="15.75" hidden="1">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s="5"/>
      <c r="AJ1293" s="5"/>
      <c r="AK1293" s="5"/>
      <c r="AL1293" s="5"/>
      <c r="AM1293" s="5"/>
      <c r="AN1293" s="5"/>
      <c r="AO1293" s="5"/>
      <c r="AP1293" s="5"/>
      <c r="AQ1293" s="5"/>
      <c r="AR1293" s="5"/>
      <c r="AS1293" s="5"/>
      <c r="AT1293" s="5"/>
      <c r="AU1293" s="5"/>
      <c r="AV1293" s="5"/>
      <c r="AW1293" s="5"/>
      <c r="AX1293" s="5"/>
      <c r="AY1293" s="5"/>
      <c r="AZ1293" s="5"/>
      <c r="BA1293" s="5"/>
      <c r="BB1293" s="5"/>
      <c r="BC1293" s="5"/>
      <c r="BD1293" s="5"/>
      <c r="BE1293" s="5"/>
      <c r="BF1293" s="4"/>
      <c r="BG1293" s="4"/>
      <c r="BH1293" s="4"/>
      <c r="BI1293" s="4"/>
      <c r="BJ1293" s="4"/>
      <c r="BK1293" s="4"/>
      <c r="BL1293" s="4"/>
      <c r="BM1293" s="4"/>
      <c r="BN1293" s="4"/>
      <c r="BO1293" s="4"/>
      <c r="BP1293" s="4"/>
      <c r="BQ1293" s="4"/>
      <c r="BR1293" s="4"/>
      <c r="BS1293" s="4"/>
      <c r="BT1293" s="4"/>
    </row>
    <row r="1294" spans="1:72" s="72" customFormat="1" ht="15.75" hidden="1">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s="5"/>
      <c r="AJ1294" s="5"/>
      <c r="AK1294" s="5"/>
      <c r="AL1294" s="5"/>
      <c r="AM1294" s="5"/>
      <c r="AN1294" s="5"/>
      <c r="AO1294" s="5"/>
      <c r="AP1294" s="5"/>
      <c r="AQ1294" s="5"/>
      <c r="AR1294" s="5"/>
      <c r="AS1294" s="5"/>
      <c r="AT1294" s="5"/>
      <c r="AU1294" s="5"/>
      <c r="AV1294" s="5"/>
      <c r="AW1294" s="5"/>
      <c r="AX1294" s="5"/>
      <c r="AY1294" s="5"/>
      <c r="AZ1294" s="5"/>
      <c r="BA1294" s="5"/>
      <c r="BB1294" s="5"/>
      <c r="BC1294" s="5"/>
      <c r="BD1294" s="5"/>
      <c r="BE1294" s="5"/>
      <c r="BF1294" s="4"/>
      <c r="BG1294" s="4"/>
      <c r="BH1294" s="4"/>
      <c r="BI1294" s="4"/>
      <c r="BJ1294" s="4"/>
      <c r="BK1294" s="4"/>
      <c r="BL1294" s="4"/>
      <c r="BM1294" s="4"/>
      <c r="BN1294" s="4"/>
      <c r="BO1294" s="4"/>
      <c r="BP1294" s="4"/>
      <c r="BQ1294" s="4"/>
      <c r="BR1294" s="4"/>
      <c r="BS1294" s="4"/>
      <c r="BT1294" s="4"/>
    </row>
    <row r="1295" spans="1:72" s="72" customFormat="1" ht="15.75" hidden="1">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s="5"/>
      <c r="AJ1295" s="5"/>
      <c r="AK1295" s="5"/>
      <c r="AL1295" s="5"/>
      <c r="AM1295" s="5"/>
      <c r="AN1295" s="5"/>
      <c r="AO1295" s="5"/>
      <c r="AP1295" s="5"/>
      <c r="AQ1295" s="5"/>
      <c r="AR1295" s="5"/>
      <c r="AS1295" s="5"/>
      <c r="AT1295" s="5"/>
      <c r="AU1295" s="5"/>
      <c r="AV1295" s="5"/>
      <c r="AW1295" s="5"/>
      <c r="AX1295" s="5"/>
      <c r="AY1295" s="5"/>
      <c r="AZ1295" s="5"/>
      <c r="BA1295" s="5"/>
      <c r="BB1295" s="5"/>
      <c r="BC1295" s="5"/>
      <c r="BD1295" s="5"/>
      <c r="BE1295" s="5"/>
      <c r="BF1295" s="4"/>
      <c r="BG1295" s="4"/>
      <c r="BH1295" s="4"/>
      <c r="BI1295" s="4"/>
      <c r="BJ1295" s="4"/>
      <c r="BK1295" s="4"/>
      <c r="BL1295" s="4"/>
      <c r="BM1295" s="4"/>
      <c r="BN1295" s="4"/>
      <c r="BO1295" s="4"/>
      <c r="BP1295" s="4"/>
      <c r="BQ1295" s="4"/>
      <c r="BR1295" s="4"/>
      <c r="BS1295" s="4"/>
      <c r="BT1295" s="4"/>
    </row>
    <row r="1296" spans="1:72" s="72" customFormat="1" ht="15.75" hidden="1">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s="5"/>
      <c r="AJ1296" s="5"/>
      <c r="AK1296" s="5"/>
      <c r="AL1296" s="5"/>
      <c r="AM1296" s="5"/>
      <c r="AN1296" s="5"/>
      <c r="AO1296" s="5"/>
      <c r="AP1296" s="5"/>
      <c r="AQ1296" s="5"/>
      <c r="AR1296" s="5"/>
      <c r="AS1296" s="5"/>
      <c r="AT1296" s="5"/>
      <c r="AU1296" s="5"/>
      <c r="AV1296" s="5"/>
      <c r="AW1296" s="5"/>
      <c r="AX1296" s="5"/>
      <c r="AY1296" s="5"/>
      <c r="AZ1296" s="5"/>
      <c r="BA1296" s="5"/>
      <c r="BB1296" s="5"/>
      <c r="BC1296" s="5"/>
      <c r="BD1296" s="5"/>
      <c r="BE1296" s="5"/>
      <c r="BF1296" s="4"/>
      <c r="BG1296" s="4"/>
      <c r="BH1296" s="4"/>
      <c r="BI1296" s="4"/>
      <c r="BJ1296" s="4"/>
      <c r="BK1296" s="4"/>
      <c r="BL1296" s="4"/>
      <c r="BM1296" s="4"/>
      <c r="BN1296" s="4"/>
      <c r="BO1296" s="4"/>
      <c r="BP1296" s="4"/>
      <c r="BQ1296" s="4"/>
      <c r="BR1296" s="4"/>
      <c r="BS1296" s="4"/>
      <c r="BT1296" s="4"/>
    </row>
    <row r="1297" spans="1:72" s="72" customFormat="1" ht="15.75" hidden="1">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s="5"/>
      <c r="AJ1297" s="5"/>
      <c r="AK1297" s="5"/>
      <c r="AL1297" s="5"/>
      <c r="AM1297" s="5"/>
      <c r="AN1297" s="5"/>
      <c r="AO1297" s="5"/>
      <c r="AP1297" s="5"/>
      <c r="AQ1297" s="5"/>
      <c r="AR1297" s="5"/>
      <c r="AS1297" s="5"/>
      <c r="AT1297" s="5"/>
      <c r="AU1297" s="5"/>
      <c r="AV1297" s="5"/>
      <c r="AW1297" s="5"/>
      <c r="AX1297" s="5"/>
      <c r="AY1297" s="5"/>
      <c r="AZ1297" s="5"/>
      <c r="BA1297" s="5"/>
      <c r="BB1297" s="5"/>
      <c r="BC1297" s="5"/>
      <c r="BD1297" s="5"/>
      <c r="BE1297" s="5"/>
      <c r="BF1297" s="4"/>
      <c r="BG1297" s="4"/>
      <c r="BH1297" s="4"/>
      <c r="BI1297" s="4"/>
      <c r="BJ1297" s="4"/>
      <c r="BK1297" s="4"/>
      <c r="BL1297" s="4"/>
      <c r="BM1297" s="4"/>
      <c r="BN1297" s="4"/>
      <c r="BO1297" s="4"/>
      <c r="BP1297" s="4"/>
      <c r="BQ1297" s="4"/>
      <c r="BR1297" s="4"/>
      <c r="BS1297" s="4"/>
      <c r="BT1297" s="4"/>
    </row>
    <row r="1298" spans="1:72" s="72" customFormat="1" ht="15.75" hidden="1">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s="5"/>
      <c r="AJ1298" s="5"/>
      <c r="AK1298" s="5"/>
      <c r="AL1298" s="5"/>
      <c r="AM1298" s="5"/>
      <c r="AN1298" s="5"/>
      <c r="AO1298" s="5"/>
      <c r="AP1298" s="5"/>
      <c r="AQ1298" s="5"/>
      <c r="AR1298" s="5"/>
      <c r="AS1298" s="5"/>
      <c r="AT1298" s="5"/>
      <c r="AU1298" s="5"/>
      <c r="AV1298" s="5"/>
      <c r="AW1298" s="5"/>
      <c r="AX1298" s="5"/>
      <c r="AY1298" s="5"/>
      <c r="AZ1298" s="5"/>
      <c r="BA1298" s="5"/>
      <c r="BB1298" s="5"/>
      <c r="BC1298" s="5"/>
      <c r="BD1298" s="5"/>
      <c r="BE1298" s="5"/>
      <c r="BF1298" s="4"/>
      <c r="BG1298" s="4"/>
      <c r="BH1298" s="4"/>
      <c r="BI1298" s="4"/>
      <c r="BJ1298" s="4"/>
      <c r="BK1298" s="4"/>
      <c r="BL1298" s="4"/>
      <c r="BM1298" s="4"/>
      <c r="BN1298" s="4"/>
      <c r="BO1298" s="4"/>
      <c r="BP1298" s="4"/>
      <c r="BQ1298" s="4"/>
      <c r="BR1298" s="4"/>
      <c r="BS1298" s="4"/>
      <c r="BT1298" s="4"/>
    </row>
    <row r="1299" spans="1:72" s="72" customFormat="1" ht="15.75" hidden="1">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s="5"/>
      <c r="AJ1299" s="5"/>
      <c r="AK1299" s="5"/>
      <c r="AL1299" s="5"/>
      <c r="AM1299" s="5"/>
      <c r="AN1299" s="5"/>
      <c r="AO1299" s="5"/>
      <c r="AP1299" s="5"/>
      <c r="AQ1299" s="5"/>
      <c r="AR1299" s="5"/>
      <c r="AS1299" s="5"/>
      <c r="AT1299" s="5"/>
      <c r="AU1299" s="5"/>
      <c r="AV1299" s="5"/>
      <c r="AW1299" s="5"/>
      <c r="AX1299" s="5"/>
      <c r="AY1299" s="5"/>
      <c r="AZ1299" s="5"/>
      <c r="BA1299" s="5"/>
      <c r="BB1299" s="5"/>
      <c r="BC1299" s="5"/>
      <c r="BD1299" s="5"/>
      <c r="BE1299" s="5"/>
      <c r="BF1299" s="4"/>
      <c r="BG1299" s="4"/>
      <c r="BH1299" s="4"/>
      <c r="BI1299" s="4"/>
      <c r="BJ1299" s="4"/>
      <c r="BK1299" s="4"/>
      <c r="BL1299" s="4"/>
      <c r="BM1299" s="4"/>
      <c r="BN1299" s="4"/>
      <c r="BO1299" s="4"/>
      <c r="BP1299" s="4"/>
      <c r="BQ1299" s="4"/>
      <c r="BR1299" s="4"/>
      <c r="BS1299" s="4"/>
      <c r="BT1299" s="4"/>
    </row>
    <row r="1300" spans="1:72" s="72" customFormat="1" ht="15.75" hidden="1">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s="5"/>
      <c r="AJ1300" s="5"/>
      <c r="AK1300" s="5"/>
      <c r="AL1300" s="5"/>
      <c r="AM1300" s="5"/>
      <c r="AN1300" s="5"/>
      <c r="AO1300" s="5"/>
      <c r="AP1300" s="5"/>
      <c r="AQ1300" s="5"/>
      <c r="AR1300" s="5"/>
      <c r="AS1300" s="5"/>
      <c r="AT1300" s="5"/>
      <c r="AU1300" s="5"/>
      <c r="AV1300" s="5"/>
      <c r="AW1300" s="5"/>
      <c r="AX1300" s="5"/>
      <c r="AY1300" s="5"/>
      <c r="AZ1300" s="5"/>
      <c r="BA1300" s="5"/>
      <c r="BB1300" s="5"/>
      <c r="BC1300" s="5"/>
      <c r="BD1300" s="5"/>
      <c r="BE1300" s="5"/>
      <c r="BF1300" s="4"/>
      <c r="BG1300" s="4"/>
      <c r="BH1300" s="4"/>
      <c r="BI1300" s="4"/>
      <c r="BJ1300" s="4"/>
      <c r="BK1300" s="4"/>
      <c r="BL1300" s="4"/>
      <c r="BM1300" s="4"/>
      <c r="BN1300" s="4"/>
      <c r="BO1300" s="4"/>
      <c r="BP1300" s="4"/>
      <c r="BQ1300" s="4"/>
      <c r="BR1300" s="4"/>
      <c r="BS1300" s="4"/>
      <c r="BT1300" s="4"/>
    </row>
    <row r="1301" spans="1:72" s="72" customFormat="1" ht="15.75" hidden="1">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s="5"/>
      <c r="AJ1301" s="5"/>
      <c r="AK1301" s="5"/>
      <c r="AL1301" s="5"/>
      <c r="AM1301" s="5"/>
      <c r="AN1301" s="5"/>
      <c r="AO1301" s="5"/>
      <c r="AP1301" s="5"/>
      <c r="AQ1301" s="5"/>
      <c r="AR1301" s="5"/>
      <c r="AS1301" s="5"/>
      <c r="AT1301" s="5"/>
      <c r="AU1301" s="5"/>
      <c r="AV1301" s="5"/>
      <c r="AW1301" s="5"/>
      <c r="AX1301" s="5"/>
      <c r="AY1301" s="5"/>
      <c r="AZ1301" s="5"/>
      <c r="BA1301" s="5"/>
      <c r="BB1301" s="5"/>
      <c r="BC1301" s="5"/>
      <c r="BD1301" s="5"/>
      <c r="BE1301" s="5"/>
      <c r="BF1301" s="4"/>
      <c r="BG1301" s="4"/>
      <c r="BH1301" s="4"/>
      <c r="BI1301" s="4"/>
      <c r="BJ1301" s="4"/>
      <c r="BK1301" s="4"/>
      <c r="BL1301" s="4"/>
      <c r="BM1301" s="4"/>
      <c r="BN1301" s="4"/>
      <c r="BO1301" s="4"/>
      <c r="BP1301" s="4"/>
      <c r="BQ1301" s="4"/>
      <c r="BR1301" s="4"/>
      <c r="BS1301" s="4"/>
      <c r="BT1301" s="4"/>
    </row>
    <row r="1302" spans="1:72" s="72" customFormat="1" ht="15.75" hidden="1">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s="5"/>
      <c r="AJ1302" s="5"/>
      <c r="AK1302" s="5"/>
      <c r="AL1302" s="5"/>
      <c r="AM1302" s="5"/>
      <c r="AN1302" s="5"/>
      <c r="AO1302" s="5"/>
      <c r="AP1302" s="5"/>
      <c r="AQ1302" s="5"/>
      <c r="AR1302" s="5"/>
      <c r="AS1302" s="5"/>
      <c r="AT1302" s="5"/>
      <c r="AU1302" s="5"/>
      <c r="AV1302" s="5"/>
      <c r="AW1302" s="5"/>
      <c r="AX1302" s="5"/>
      <c r="AY1302" s="5"/>
      <c r="AZ1302" s="5"/>
      <c r="BA1302" s="5"/>
      <c r="BB1302" s="5"/>
      <c r="BC1302" s="5"/>
      <c r="BD1302" s="5"/>
      <c r="BE1302" s="5"/>
      <c r="BF1302" s="4"/>
      <c r="BG1302" s="4"/>
      <c r="BH1302" s="4"/>
      <c r="BI1302" s="4"/>
      <c r="BJ1302" s="4"/>
      <c r="BK1302" s="4"/>
      <c r="BL1302" s="4"/>
      <c r="BM1302" s="4"/>
      <c r="BN1302" s="4"/>
      <c r="BO1302" s="4"/>
      <c r="BP1302" s="4"/>
      <c r="BQ1302" s="4"/>
      <c r="BR1302" s="4"/>
      <c r="BS1302" s="4"/>
      <c r="BT1302" s="4"/>
    </row>
    <row r="1303" spans="1:72" s="72" customFormat="1" ht="15.75" hidden="1">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s="5"/>
      <c r="AJ1303" s="5"/>
      <c r="AK1303" s="5"/>
      <c r="AL1303" s="5"/>
      <c r="AM1303" s="5"/>
      <c r="AN1303" s="5"/>
      <c r="AO1303" s="5"/>
      <c r="AP1303" s="5"/>
      <c r="AQ1303" s="5"/>
      <c r="AR1303" s="5"/>
      <c r="AS1303" s="5"/>
      <c r="AT1303" s="5"/>
      <c r="AU1303" s="5"/>
      <c r="AV1303" s="5"/>
      <c r="AW1303" s="5"/>
      <c r="AX1303" s="5"/>
      <c r="AY1303" s="5"/>
      <c r="AZ1303" s="5"/>
      <c r="BA1303" s="5"/>
      <c r="BB1303" s="5"/>
      <c r="BC1303" s="5"/>
      <c r="BD1303" s="5"/>
      <c r="BE1303" s="5"/>
      <c r="BF1303" s="4"/>
      <c r="BG1303" s="4"/>
      <c r="BH1303" s="4"/>
      <c r="BI1303" s="4"/>
      <c r="BJ1303" s="4"/>
      <c r="BK1303" s="4"/>
      <c r="BL1303" s="4"/>
      <c r="BM1303" s="4"/>
      <c r="BN1303" s="4"/>
      <c r="BO1303" s="4"/>
      <c r="BP1303" s="4"/>
      <c r="BQ1303" s="4"/>
      <c r="BR1303" s="4"/>
      <c r="BS1303" s="4"/>
      <c r="BT1303" s="4"/>
    </row>
    <row r="1304" spans="1:72" s="72" customFormat="1" ht="15.75" hidden="1">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s="5"/>
      <c r="AJ1304" s="5"/>
      <c r="AK1304" s="5"/>
      <c r="AL1304" s="5"/>
      <c r="AM1304" s="5"/>
      <c r="AN1304" s="5"/>
      <c r="AO1304" s="5"/>
      <c r="AP1304" s="5"/>
      <c r="AQ1304" s="5"/>
      <c r="AR1304" s="5"/>
      <c r="AS1304" s="5"/>
      <c r="AT1304" s="5"/>
      <c r="AU1304" s="5"/>
      <c r="AV1304" s="5"/>
      <c r="AW1304" s="5"/>
      <c r="AX1304" s="5"/>
      <c r="AY1304" s="5"/>
      <c r="AZ1304" s="5"/>
      <c r="BA1304" s="5"/>
      <c r="BB1304" s="5"/>
      <c r="BC1304" s="5"/>
      <c r="BD1304" s="5"/>
      <c r="BE1304" s="5"/>
      <c r="BF1304" s="4"/>
      <c r="BG1304" s="4"/>
      <c r="BH1304" s="4"/>
      <c r="BI1304" s="4"/>
      <c r="BJ1304" s="4"/>
      <c r="BK1304" s="4"/>
      <c r="BL1304" s="4"/>
      <c r="BM1304" s="4"/>
      <c r="BN1304" s="4"/>
      <c r="BO1304" s="4"/>
      <c r="BP1304" s="4"/>
      <c r="BQ1304" s="4"/>
      <c r="BR1304" s="4"/>
      <c r="BS1304" s="4"/>
      <c r="BT1304" s="4"/>
    </row>
    <row r="1305" spans="1:72" s="72" customFormat="1" ht="15.75" hidden="1">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s="5"/>
      <c r="AJ1305" s="5"/>
      <c r="AK1305" s="5"/>
      <c r="AL1305" s="5"/>
      <c r="AM1305" s="5"/>
      <c r="AN1305" s="5"/>
      <c r="AO1305" s="5"/>
      <c r="AP1305" s="5"/>
      <c r="AQ1305" s="5"/>
      <c r="AR1305" s="5"/>
      <c r="AS1305" s="5"/>
      <c r="AT1305" s="5"/>
      <c r="AU1305" s="5"/>
      <c r="AV1305" s="5"/>
      <c r="AW1305" s="5"/>
      <c r="AX1305" s="5"/>
      <c r="AY1305" s="5"/>
      <c r="AZ1305" s="5"/>
      <c r="BA1305" s="5"/>
      <c r="BB1305" s="5"/>
      <c r="BC1305" s="5"/>
      <c r="BD1305" s="5"/>
      <c r="BE1305" s="5"/>
      <c r="BF1305" s="4"/>
      <c r="BG1305" s="4"/>
      <c r="BH1305" s="4"/>
      <c r="BI1305" s="4"/>
      <c r="BJ1305" s="4"/>
      <c r="BK1305" s="4"/>
      <c r="BL1305" s="4"/>
      <c r="BM1305" s="4"/>
      <c r="BN1305" s="4"/>
      <c r="BO1305" s="4"/>
      <c r="BP1305" s="4"/>
      <c r="BQ1305" s="4"/>
      <c r="BR1305" s="4"/>
      <c r="BS1305" s="4"/>
      <c r="BT1305" s="4"/>
    </row>
    <row r="1306" spans="1:72" s="72" customFormat="1" ht="15.75" hidden="1">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s="5"/>
      <c r="AJ1306" s="5"/>
      <c r="AK1306" s="5"/>
      <c r="AL1306" s="5"/>
      <c r="AM1306" s="5"/>
      <c r="AN1306" s="5"/>
      <c r="AO1306" s="5"/>
      <c r="AP1306" s="5"/>
      <c r="AQ1306" s="5"/>
      <c r="AR1306" s="5"/>
      <c r="AS1306" s="5"/>
      <c r="AT1306" s="5"/>
      <c r="AU1306" s="5"/>
      <c r="AV1306" s="5"/>
      <c r="AW1306" s="5"/>
      <c r="AX1306" s="5"/>
      <c r="AY1306" s="5"/>
      <c r="AZ1306" s="5"/>
      <c r="BA1306" s="5"/>
      <c r="BB1306" s="5"/>
      <c r="BC1306" s="5"/>
      <c r="BD1306" s="5"/>
      <c r="BE1306" s="5"/>
      <c r="BF1306" s="4"/>
      <c r="BG1306" s="4"/>
      <c r="BH1306" s="4"/>
      <c r="BI1306" s="4"/>
      <c r="BJ1306" s="4"/>
      <c r="BK1306" s="4"/>
      <c r="BL1306" s="4"/>
      <c r="BM1306" s="4"/>
      <c r="BN1306" s="4"/>
      <c r="BO1306" s="4"/>
      <c r="BP1306" s="4"/>
      <c r="BQ1306" s="4"/>
      <c r="BR1306" s="4"/>
      <c r="BS1306" s="4"/>
      <c r="BT1306" s="4"/>
    </row>
    <row r="1307" spans="1:72" s="72" customFormat="1" ht="15.75" hidden="1">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s="5"/>
      <c r="AJ1307" s="5"/>
      <c r="AK1307" s="5"/>
      <c r="AL1307" s="5"/>
      <c r="AM1307" s="5"/>
      <c r="AN1307" s="5"/>
      <c r="AO1307" s="5"/>
      <c r="AP1307" s="5"/>
      <c r="AQ1307" s="5"/>
      <c r="AR1307" s="5"/>
      <c r="AS1307" s="5"/>
      <c r="AT1307" s="5"/>
      <c r="AU1307" s="5"/>
      <c r="AV1307" s="5"/>
      <c r="AW1307" s="5"/>
      <c r="AX1307" s="5"/>
      <c r="AY1307" s="5"/>
      <c r="AZ1307" s="5"/>
      <c r="BA1307" s="5"/>
      <c r="BB1307" s="5"/>
      <c r="BC1307" s="5"/>
      <c r="BD1307" s="5"/>
      <c r="BE1307" s="5"/>
      <c r="BF1307" s="4"/>
      <c r="BG1307" s="4"/>
      <c r="BH1307" s="4"/>
      <c r="BI1307" s="4"/>
      <c r="BJ1307" s="4"/>
      <c r="BK1307" s="4"/>
      <c r="BL1307" s="4"/>
      <c r="BM1307" s="4"/>
      <c r="BN1307" s="4"/>
      <c r="BO1307" s="4"/>
      <c r="BP1307" s="4"/>
      <c r="BQ1307" s="4"/>
      <c r="BR1307" s="4"/>
      <c r="BS1307" s="4"/>
      <c r="BT1307" s="4"/>
    </row>
    <row r="1308" spans="1:72" s="72" customFormat="1" ht="15.75" hidden="1">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s="5"/>
      <c r="AJ1308" s="5"/>
      <c r="AK1308" s="5"/>
      <c r="AL1308" s="5"/>
      <c r="AM1308" s="5"/>
      <c r="AN1308" s="5"/>
      <c r="AO1308" s="5"/>
      <c r="AP1308" s="5"/>
      <c r="AQ1308" s="5"/>
      <c r="AR1308" s="5"/>
      <c r="AS1308" s="5"/>
      <c r="AT1308" s="5"/>
      <c r="AU1308" s="5"/>
      <c r="AV1308" s="5"/>
      <c r="AW1308" s="5"/>
      <c r="AX1308" s="5"/>
      <c r="AY1308" s="5"/>
      <c r="AZ1308" s="5"/>
      <c r="BA1308" s="5"/>
      <c r="BB1308" s="5"/>
      <c r="BC1308" s="5"/>
      <c r="BD1308" s="5"/>
      <c r="BE1308" s="5"/>
      <c r="BF1308" s="4"/>
      <c r="BG1308" s="4"/>
      <c r="BH1308" s="4"/>
      <c r="BI1308" s="4"/>
      <c r="BJ1308" s="4"/>
      <c r="BK1308" s="4"/>
      <c r="BL1308" s="4"/>
      <c r="BM1308" s="4"/>
      <c r="BN1308" s="4"/>
      <c r="BO1308" s="4"/>
      <c r="BP1308" s="4"/>
      <c r="BQ1308" s="4"/>
      <c r="BR1308" s="4"/>
      <c r="BS1308" s="4"/>
      <c r="BT1308" s="4"/>
    </row>
    <row r="1309" spans="1:72" s="72" customFormat="1" ht="15.75" hidden="1">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s="5"/>
      <c r="AJ1309" s="5"/>
      <c r="AK1309" s="5"/>
      <c r="AL1309" s="5"/>
      <c r="AM1309" s="5"/>
      <c r="AN1309" s="5"/>
      <c r="AO1309" s="5"/>
      <c r="AP1309" s="5"/>
      <c r="AQ1309" s="5"/>
      <c r="AR1309" s="5"/>
      <c r="AS1309" s="5"/>
      <c r="AT1309" s="5"/>
      <c r="AU1309" s="5"/>
      <c r="AV1309" s="5"/>
      <c r="AW1309" s="5"/>
      <c r="AX1309" s="5"/>
      <c r="AY1309" s="5"/>
      <c r="AZ1309" s="5"/>
      <c r="BA1309" s="5"/>
      <c r="BB1309" s="5"/>
      <c r="BC1309" s="5"/>
      <c r="BD1309" s="5"/>
      <c r="BE1309" s="5"/>
      <c r="BF1309" s="4"/>
      <c r="BG1309" s="4"/>
      <c r="BH1309" s="4"/>
      <c r="BI1309" s="4"/>
      <c r="BJ1309" s="4"/>
      <c r="BK1309" s="4"/>
      <c r="BL1309" s="4"/>
      <c r="BM1309" s="4"/>
      <c r="BN1309" s="4"/>
      <c r="BO1309" s="4"/>
      <c r="BP1309" s="4"/>
      <c r="BQ1309" s="4"/>
      <c r="BR1309" s="4"/>
      <c r="BS1309" s="4"/>
      <c r="BT1309" s="4"/>
    </row>
    <row r="1310" spans="1:72" s="72" customFormat="1" ht="15.75" hidden="1">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s="5"/>
      <c r="AJ1310" s="5"/>
      <c r="AK1310" s="5"/>
      <c r="AL1310" s="5"/>
      <c r="AM1310" s="5"/>
      <c r="AN1310" s="5"/>
      <c r="AO1310" s="5"/>
      <c r="AP1310" s="5"/>
      <c r="AQ1310" s="5"/>
      <c r="AR1310" s="5"/>
      <c r="AS1310" s="5"/>
      <c r="AT1310" s="5"/>
      <c r="AU1310" s="5"/>
      <c r="AV1310" s="5"/>
      <c r="AW1310" s="5"/>
      <c r="AX1310" s="5"/>
      <c r="AY1310" s="5"/>
      <c r="AZ1310" s="5"/>
      <c r="BA1310" s="5"/>
      <c r="BB1310" s="5"/>
      <c r="BC1310" s="5"/>
      <c r="BD1310" s="5"/>
      <c r="BE1310" s="5"/>
      <c r="BF1310" s="4"/>
      <c r="BG1310" s="4"/>
      <c r="BH1310" s="4"/>
      <c r="BI1310" s="4"/>
      <c r="BJ1310" s="4"/>
      <c r="BK1310" s="4"/>
      <c r="BL1310" s="4"/>
      <c r="BM1310" s="4"/>
      <c r="BN1310" s="4"/>
      <c r="BO1310" s="4"/>
      <c r="BP1310" s="4"/>
      <c r="BQ1310" s="4"/>
      <c r="BR1310" s="4"/>
      <c r="BS1310" s="4"/>
      <c r="BT1310" s="4"/>
    </row>
    <row r="1311" spans="1:72" s="72" customFormat="1" ht="15.75" hidden="1">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s="5"/>
      <c r="AJ1311" s="5"/>
      <c r="AK1311" s="5"/>
      <c r="AL1311" s="5"/>
      <c r="AM1311" s="5"/>
      <c r="AN1311" s="5"/>
      <c r="AO1311" s="5"/>
      <c r="AP1311" s="5"/>
      <c r="AQ1311" s="5"/>
      <c r="AR1311" s="5"/>
      <c r="AS1311" s="5"/>
      <c r="AT1311" s="5"/>
      <c r="AU1311" s="5"/>
      <c r="AV1311" s="5"/>
      <c r="AW1311" s="5"/>
      <c r="AX1311" s="5"/>
      <c r="AY1311" s="5"/>
      <c r="AZ1311" s="5"/>
      <c r="BA1311" s="5"/>
      <c r="BB1311" s="5"/>
      <c r="BC1311" s="5"/>
      <c r="BD1311" s="5"/>
      <c r="BE1311" s="5"/>
      <c r="BF1311" s="4"/>
      <c r="BG1311" s="4"/>
      <c r="BH1311" s="4"/>
      <c r="BI1311" s="4"/>
      <c r="BJ1311" s="4"/>
      <c r="BK1311" s="4"/>
      <c r="BL1311" s="4"/>
      <c r="BM1311" s="4"/>
      <c r="BN1311" s="4"/>
      <c r="BO1311" s="4"/>
      <c r="BP1311" s="4"/>
      <c r="BQ1311" s="4"/>
      <c r="BR1311" s="4"/>
      <c r="BS1311" s="4"/>
      <c r="BT1311" s="4"/>
    </row>
    <row r="1312" spans="1:72" s="72" customFormat="1" ht="15.75" hidden="1">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s="5"/>
      <c r="AJ1312" s="5"/>
      <c r="AK1312" s="5"/>
      <c r="AL1312" s="5"/>
      <c r="AM1312" s="5"/>
      <c r="AN1312" s="5"/>
      <c r="AO1312" s="5"/>
      <c r="AP1312" s="5"/>
      <c r="AQ1312" s="5"/>
      <c r="AR1312" s="5"/>
      <c r="AS1312" s="5"/>
      <c r="AT1312" s="5"/>
      <c r="AU1312" s="5"/>
      <c r="AV1312" s="5"/>
      <c r="AW1312" s="5"/>
      <c r="AX1312" s="5"/>
      <c r="AY1312" s="5"/>
      <c r="AZ1312" s="5"/>
      <c r="BA1312" s="5"/>
      <c r="BB1312" s="5"/>
      <c r="BC1312" s="5"/>
      <c r="BD1312" s="5"/>
      <c r="BE1312" s="5"/>
      <c r="BF1312" s="4"/>
      <c r="BG1312" s="4"/>
      <c r="BH1312" s="4"/>
      <c r="BI1312" s="4"/>
      <c r="BJ1312" s="4"/>
      <c r="BK1312" s="4"/>
      <c r="BL1312" s="4"/>
      <c r="BM1312" s="4"/>
      <c r="BN1312" s="4"/>
      <c r="BO1312" s="4"/>
      <c r="BP1312" s="4"/>
      <c r="BQ1312" s="4"/>
      <c r="BR1312" s="4"/>
      <c r="BS1312" s="4"/>
      <c r="BT1312" s="4"/>
    </row>
    <row r="1313" spans="1:72" s="72" customFormat="1" ht="15.75" hidden="1">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s="5"/>
      <c r="AJ1313" s="5"/>
      <c r="AK1313" s="5"/>
      <c r="AL1313" s="5"/>
      <c r="AM1313" s="5"/>
      <c r="AN1313" s="5"/>
      <c r="AO1313" s="5"/>
      <c r="AP1313" s="5"/>
      <c r="AQ1313" s="5"/>
      <c r="AR1313" s="5"/>
      <c r="AS1313" s="5"/>
      <c r="AT1313" s="5"/>
      <c r="AU1313" s="5"/>
      <c r="AV1313" s="5"/>
      <c r="AW1313" s="5"/>
      <c r="AX1313" s="5"/>
      <c r="AY1313" s="5"/>
      <c r="AZ1313" s="5"/>
      <c r="BA1313" s="5"/>
      <c r="BB1313" s="5"/>
      <c r="BC1313" s="5"/>
      <c r="BD1313" s="5"/>
      <c r="BE1313" s="5"/>
      <c r="BF1313" s="4"/>
      <c r="BG1313" s="4"/>
      <c r="BH1313" s="4"/>
      <c r="BI1313" s="4"/>
      <c r="BJ1313" s="4"/>
      <c r="BK1313" s="4"/>
      <c r="BL1313" s="4"/>
      <c r="BM1313" s="4"/>
      <c r="BN1313" s="4"/>
      <c r="BO1313" s="4"/>
      <c r="BP1313" s="4"/>
      <c r="BQ1313" s="4"/>
      <c r="BR1313" s="4"/>
      <c r="BS1313" s="4"/>
      <c r="BT1313" s="4"/>
    </row>
    <row r="1314" spans="1:72" s="72" customFormat="1" ht="15.75" hidden="1">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s="5"/>
      <c r="AJ1314" s="5"/>
      <c r="AK1314" s="5"/>
      <c r="AL1314" s="5"/>
      <c r="AM1314" s="5"/>
      <c r="AN1314" s="5"/>
      <c r="AO1314" s="5"/>
      <c r="AP1314" s="5"/>
      <c r="AQ1314" s="5"/>
      <c r="AR1314" s="5"/>
      <c r="AS1314" s="5"/>
      <c r="AT1314" s="5"/>
      <c r="AU1314" s="5"/>
      <c r="AV1314" s="5"/>
      <c r="AW1314" s="5"/>
      <c r="AX1314" s="5"/>
      <c r="AY1314" s="5"/>
      <c r="AZ1314" s="5"/>
      <c r="BA1314" s="5"/>
      <c r="BB1314" s="5"/>
      <c r="BC1314" s="5"/>
      <c r="BD1314" s="5"/>
      <c r="BE1314" s="5"/>
      <c r="BF1314" s="4"/>
      <c r="BG1314" s="4"/>
      <c r="BH1314" s="4"/>
      <c r="BI1314" s="4"/>
      <c r="BJ1314" s="4"/>
      <c r="BK1314" s="4"/>
      <c r="BL1314" s="4"/>
      <c r="BM1314" s="4"/>
      <c r="BN1314" s="4"/>
      <c r="BO1314" s="4"/>
      <c r="BP1314" s="4"/>
      <c r="BQ1314" s="4"/>
      <c r="BR1314" s="4"/>
      <c r="BS1314" s="4"/>
      <c r="BT1314" s="4"/>
    </row>
    <row r="1315" spans="1:72" s="72" customFormat="1" ht="15.75" hidden="1">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s="5"/>
      <c r="AJ1315" s="5"/>
      <c r="AK1315" s="5"/>
      <c r="AL1315" s="5"/>
      <c r="AM1315" s="5"/>
      <c r="AN1315" s="5"/>
      <c r="AO1315" s="5"/>
      <c r="AP1315" s="5"/>
      <c r="AQ1315" s="5"/>
      <c r="AR1315" s="5"/>
      <c r="AS1315" s="5"/>
      <c r="AT1315" s="5"/>
      <c r="AU1315" s="5"/>
      <c r="AV1315" s="5"/>
      <c r="AW1315" s="5"/>
      <c r="AX1315" s="5"/>
      <c r="AY1315" s="5"/>
      <c r="AZ1315" s="5"/>
      <c r="BA1315" s="5"/>
      <c r="BB1315" s="5"/>
      <c r="BC1315" s="5"/>
      <c r="BD1315" s="5"/>
      <c r="BE1315" s="5"/>
      <c r="BF1315" s="4"/>
      <c r="BG1315" s="4"/>
      <c r="BH1315" s="4"/>
      <c r="BI1315" s="4"/>
      <c r="BJ1315" s="4"/>
      <c r="BK1315" s="4"/>
      <c r="BL1315" s="4"/>
      <c r="BM1315" s="4"/>
      <c r="BN1315" s="4"/>
      <c r="BO1315" s="4"/>
      <c r="BP1315" s="4"/>
      <c r="BQ1315" s="4"/>
      <c r="BR1315" s="4"/>
      <c r="BS1315" s="4"/>
      <c r="BT1315" s="4"/>
    </row>
    <row r="1316" spans="1:72" s="72" customFormat="1" ht="15.75" hidden="1">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s="5"/>
      <c r="AJ1316" s="5"/>
      <c r="AK1316" s="5"/>
      <c r="AL1316" s="5"/>
      <c r="AM1316" s="5"/>
      <c r="AN1316" s="5"/>
      <c r="AO1316" s="5"/>
      <c r="AP1316" s="5"/>
      <c r="AQ1316" s="5"/>
      <c r="AR1316" s="5"/>
      <c r="AS1316" s="5"/>
      <c r="AT1316" s="5"/>
      <c r="AU1316" s="5"/>
      <c r="AV1316" s="5"/>
      <c r="AW1316" s="5"/>
      <c r="AX1316" s="5"/>
      <c r="AY1316" s="5"/>
      <c r="AZ1316" s="5"/>
      <c r="BA1316" s="5"/>
      <c r="BB1316" s="5"/>
      <c r="BC1316" s="5"/>
      <c r="BD1316" s="5"/>
      <c r="BE1316" s="5"/>
      <c r="BF1316" s="4"/>
      <c r="BG1316" s="4"/>
      <c r="BH1316" s="4"/>
      <c r="BI1316" s="4"/>
      <c r="BJ1316" s="4"/>
      <c r="BK1316" s="4"/>
      <c r="BL1316" s="4"/>
      <c r="BM1316" s="4"/>
      <c r="BN1316" s="4"/>
      <c r="BO1316" s="4"/>
      <c r="BP1316" s="4"/>
      <c r="BQ1316" s="4"/>
      <c r="BR1316" s="4"/>
      <c r="BS1316" s="4"/>
      <c r="BT1316" s="4"/>
    </row>
    <row r="1317" spans="1:72" s="72" customFormat="1" ht="15.75" hidden="1">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s="5"/>
      <c r="AJ1317" s="5"/>
      <c r="AK1317" s="5"/>
      <c r="AL1317" s="5"/>
      <c r="AM1317" s="5"/>
      <c r="AN1317" s="5"/>
      <c r="AO1317" s="5"/>
      <c r="AP1317" s="5"/>
      <c r="AQ1317" s="5"/>
      <c r="AR1317" s="5"/>
      <c r="AS1317" s="5"/>
      <c r="AT1317" s="5"/>
      <c r="AU1317" s="5"/>
      <c r="AV1317" s="5"/>
      <c r="AW1317" s="5"/>
      <c r="AX1317" s="5"/>
      <c r="AY1317" s="5"/>
      <c r="AZ1317" s="5"/>
      <c r="BA1317" s="5"/>
      <c r="BB1317" s="5"/>
      <c r="BC1317" s="5"/>
      <c r="BD1317" s="5"/>
      <c r="BE1317" s="5"/>
      <c r="BF1317" s="4"/>
      <c r="BG1317" s="4"/>
      <c r="BH1317" s="4"/>
      <c r="BI1317" s="4"/>
      <c r="BJ1317" s="4"/>
      <c r="BK1317" s="4"/>
      <c r="BL1317" s="4"/>
      <c r="BM1317" s="4"/>
      <c r="BN1317" s="4"/>
      <c r="BO1317" s="4"/>
      <c r="BP1317" s="4"/>
      <c r="BQ1317" s="4"/>
      <c r="BR1317" s="4"/>
      <c r="BS1317" s="4"/>
      <c r="BT1317" s="4"/>
    </row>
    <row r="1318" spans="1:72" s="72" customFormat="1" ht="15.75" hidden="1">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s="5"/>
      <c r="AJ1318" s="5"/>
      <c r="AK1318" s="5"/>
      <c r="AL1318" s="5"/>
      <c r="AM1318" s="5"/>
      <c r="AN1318" s="5"/>
      <c r="AO1318" s="5"/>
      <c r="AP1318" s="5"/>
      <c r="AQ1318" s="5"/>
      <c r="AR1318" s="5"/>
      <c r="AS1318" s="5"/>
      <c r="AT1318" s="5"/>
      <c r="AU1318" s="5"/>
      <c r="AV1318" s="5"/>
      <c r="AW1318" s="5"/>
      <c r="AX1318" s="5"/>
      <c r="AY1318" s="5"/>
      <c r="AZ1318" s="5"/>
      <c r="BA1318" s="5"/>
      <c r="BB1318" s="5"/>
      <c r="BC1318" s="5"/>
      <c r="BD1318" s="5"/>
      <c r="BE1318" s="5"/>
      <c r="BF1318" s="4"/>
      <c r="BG1318" s="4"/>
      <c r="BH1318" s="4"/>
      <c r="BI1318" s="4"/>
      <c r="BJ1318" s="4"/>
      <c r="BK1318" s="4"/>
      <c r="BL1318" s="4"/>
      <c r="BM1318" s="4"/>
      <c r="BN1318" s="4"/>
      <c r="BO1318" s="4"/>
      <c r="BP1318" s="4"/>
      <c r="BQ1318" s="4"/>
      <c r="BR1318" s="4"/>
      <c r="BS1318" s="4"/>
      <c r="BT1318" s="4"/>
    </row>
    <row r="1319" spans="1:72" s="72" customFormat="1" ht="15.75" hidden="1">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s="5"/>
      <c r="AJ1319" s="5"/>
      <c r="AK1319" s="5"/>
      <c r="AL1319" s="5"/>
      <c r="AM1319" s="5"/>
      <c r="AN1319" s="5"/>
      <c r="AO1319" s="5"/>
      <c r="AP1319" s="5"/>
      <c r="AQ1319" s="5"/>
      <c r="AR1319" s="5"/>
      <c r="AS1319" s="5"/>
      <c r="AT1319" s="5"/>
      <c r="AU1319" s="5"/>
      <c r="AV1319" s="5"/>
      <c r="AW1319" s="5"/>
      <c r="AX1319" s="5"/>
      <c r="AY1319" s="5"/>
      <c r="AZ1319" s="5"/>
      <c r="BA1319" s="5"/>
      <c r="BB1319" s="5"/>
      <c r="BC1319" s="5"/>
      <c r="BD1319" s="5"/>
      <c r="BE1319" s="5"/>
      <c r="BF1319" s="4"/>
      <c r="BG1319" s="4"/>
      <c r="BH1319" s="4"/>
      <c r="BI1319" s="4"/>
      <c r="BJ1319" s="4"/>
      <c r="BK1319" s="4"/>
      <c r="BL1319" s="4"/>
      <c r="BM1319" s="4"/>
      <c r="BN1319" s="4"/>
      <c r="BO1319" s="4"/>
      <c r="BP1319" s="4"/>
      <c r="BQ1319" s="4"/>
      <c r="BR1319" s="4"/>
      <c r="BS1319" s="4"/>
      <c r="BT1319" s="4"/>
    </row>
    <row r="1320" spans="1:72" s="72" customFormat="1" ht="15.75" hidden="1">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s="5"/>
      <c r="AJ1320" s="5"/>
      <c r="AK1320" s="5"/>
      <c r="AL1320" s="5"/>
      <c r="AM1320" s="5"/>
      <c r="AN1320" s="5"/>
      <c r="AO1320" s="5"/>
      <c r="AP1320" s="5"/>
      <c r="AQ1320" s="5"/>
      <c r="AR1320" s="5"/>
      <c r="AS1320" s="5"/>
      <c r="AT1320" s="5"/>
      <c r="AU1320" s="5"/>
      <c r="AV1320" s="5"/>
      <c r="AW1320" s="5"/>
      <c r="AX1320" s="5"/>
      <c r="AY1320" s="5"/>
      <c r="AZ1320" s="5"/>
      <c r="BA1320" s="5"/>
      <c r="BB1320" s="5"/>
      <c r="BC1320" s="5"/>
      <c r="BD1320" s="5"/>
      <c r="BE1320" s="5"/>
      <c r="BF1320" s="4"/>
      <c r="BG1320" s="4"/>
      <c r="BH1320" s="4"/>
      <c r="BI1320" s="4"/>
      <c r="BJ1320" s="4"/>
      <c r="BK1320" s="4"/>
      <c r="BL1320" s="4"/>
      <c r="BM1320" s="4"/>
      <c r="BN1320" s="4"/>
      <c r="BO1320" s="4"/>
      <c r="BP1320" s="4"/>
      <c r="BQ1320" s="4"/>
      <c r="BR1320" s="4"/>
      <c r="BS1320" s="4"/>
      <c r="BT1320" s="4"/>
    </row>
    <row r="1321" spans="1:72" s="72" customFormat="1" ht="15.75" hidden="1">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s="5"/>
      <c r="AJ1321" s="5"/>
      <c r="AK1321" s="5"/>
      <c r="AL1321" s="5"/>
      <c r="AM1321" s="5"/>
      <c r="AN1321" s="5"/>
      <c r="AO1321" s="5"/>
      <c r="AP1321" s="5"/>
      <c r="AQ1321" s="5"/>
      <c r="AR1321" s="5"/>
      <c r="AS1321" s="5"/>
      <c r="AT1321" s="5"/>
      <c r="AU1321" s="5"/>
      <c r="AV1321" s="5"/>
      <c r="AW1321" s="5"/>
      <c r="AX1321" s="5"/>
      <c r="AY1321" s="5"/>
      <c r="AZ1321" s="5"/>
      <c r="BA1321" s="5"/>
      <c r="BB1321" s="5"/>
      <c r="BC1321" s="5"/>
      <c r="BD1321" s="5"/>
      <c r="BE1321" s="5"/>
      <c r="BF1321" s="4"/>
      <c r="BG1321" s="4"/>
      <c r="BH1321" s="4"/>
      <c r="BI1321" s="4"/>
      <c r="BJ1321" s="4"/>
      <c r="BK1321" s="4"/>
      <c r="BL1321" s="4"/>
      <c r="BM1321" s="4"/>
      <c r="BN1321" s="4"/>
      <c r="BO1321" s="4"/>
      <c r="BP1321" s="4"/>
      <c r="BQ1321" s="4"/>
      <c r="BR1321" s="4"/>
      <c r="BS1321" s="4"/>
      <c r="BT1321" s="4"/>
    </row>
    <row r="1322" spans="1:72" s="72" customFormat="1" ht="15.75" hidden="1">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s="5"/>
      <c r="AJ1322" s="5"/>
      <c r="AK1322" s="5"/>
      <c r="AL1322" s="5"/>
      <c r="AM1322" s="5"/>
      <c r="AN1322" s="5"/>
      <c r="AO1322" s="5"/>
      <c r="AP1322" s="5"/>
      <c r="AQ1322" s="5"/>
      <c r="AR1322" s="5"/>
      <c r="AS1322" s="5"/>
      <c r="AT1322" s="5"/>
      <c r="AU1322" s="5"/>
      <c r="AV1322" s="5"/>
      <c r="AW1322" s="5"/>
      <c r="AX1322" s="5"/>
      <c r="AY1322" s="5"/>
      <c r="AZ1322" s="5"/>
      <c r="BA1322" s="5"/>
      <c r="BB1322" s="5"/>
      <c r="BC1322" s="5"/>
      <c r="BD1322" s="5"/>
      <c r="BE1322" s="5"/>
      <c r="BF1322" s="4"/>
      <c r="BG1322" s="4"/>
      <c r="BH1322" s="4"/>
      <c r="BI1322" s="4"/>
      <c r="BJ1322" s="4"/>
      <c r="BK1322" s="4"/>
      <c r="BL1322" s="4"/>
      <c r="BM1322" s="4"/>
      <c r="BN1322" s="4"/>
      <c r="BO1322" s="4"/>
      <c r="BP1322" s="4"/>
      <c r="BQ1322" s="4"/>
      <c r="BR1322" s="4"/>
      <c r="BS1322" s="4"/>
      <c r="BT1322" s="4"/>
    </row>
    <row r="1323" spans="1:72" s="72" customFormat="1" ht="15.75" hidden="1">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s="5"/>
      <c r="AJ1323" s="5"/>
      <c r="AK1323" s="5"/>
      <c r="AL1323" s="5"/>
      <c r="AM1323" s="5"/>
      <c r="AN1323" s="5"/>
      <c r="AO1323" s="5"/>
      <c r="AP1323" s="5"/>
      <c r="AQ1323" s="5"/>
      <c r="AR1323" s="5"/>
      <c r="AS1323" s="5"/>
      <c r="AT1323" s="5"/>
      <c r="AU1323" s="5"/>
      <c r="AV1323" s="5"/>
      <c r="AW1323" s="5"/>
      <c r="AX1323" s="5"/>
      <c r="AY1323" s="5"/>
      <c r="AZ1323" s="5"/>
      <c r="BA1323" s="5"/>
      <c r="BB1323" s="5"/>
      <c r="BC1323" s="5"/>
      <c r="BD1323" s="5"/>
      <c r="BE1323" s="5"/>
      <c r="BF1323" s="4"/>
      <c r="BG1323" s="4"/>
      <c r="BH1323" s="4"/>
      <c r="BI1323" s="4"/>
      <c r="BJ1323" s="4"/>
      <c r="BK1323" s="4"/>
      <c r="BL1323" s="4"/>
      <c r="BM1323" s="4"/>
      <c r="BN1323" s="4"/>
      <c r="BO1323" s="4"/>
      <c r="BP1323" s="4"/>
      <c r="BQ1323" s="4"/>
      <c r="BR1323" s="4"/>
      <c r="BS1323" s="4"/>
      <c r="BT1323" s="4"/>
    </row>
    <row r="1324" spans="1:72" s="72" customFormat="1" ht="15.75" hidden="1">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s="5"/>
      <c r="AJ1324" s="5"/>
      <c r="AK1324" s="5"/>
      <c r="AL1324" s="5"/>
      <c r="AM1324" s="5"/>
      <c r="AN1324" s="5"/>
      <c r="AO1324" s="5"/>
      <c r="AP1324" s="5"/>
      <c r="AQ1324" s="5"/>
      <c r="AR1324" s="5"/>
      <c r="AS1324" s="5"/>
      <c r="AT1324" s="5"/>
      <c r="AU1324" s="5"/>
      <c r="AV1324" s="5"/>
      <c r="AW1324" s="5"/>
      <c r="AX1324" s="5"/>
      <c r="AY1324" s="5"/>
      <c r="AZ1324" s="5"/>
      <c r="BA1324" s="5"/>
      <c r="BB1324" s="5"/>
      <c r="BC1324" s="5"/>
      <c r="BD1324" s="5"/>
      <c r="BE1324" s="5"/>
      <c r="BF1324" s="4"/>
      <c r="BG1324" s="4"/>
      <c r="BH1324" s="4"/>
      <c r="BI1324" s="4"/>
      <c r="BJ1324" s="4"/>
      <c r="BK1324" s="4"/>
      <c r="BL1324" s="4"/>
      <c r="BM1324" s="4"/>
      <c r="BN1324" s="4"/>
      <c r="BO1324" s="4"/>
      <c r="BP1324" s="4"/>
      <c r="BQ1324" s="4"/>
      <c r="BR1324" s="4"/>
      <c r="BS1324" s="4"/>
      <c r="BT1324" s="4"/>
    </row>
    <row r="1325" spans="1:72" s="72" customFormat="1" ht="15.75" hidden="1">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s="5"/>
      <c r="AJ1325" s="5"/>
      <c r="AK1325" s="5"/>
      <c r="AL1325" s="5"/>
      <c r="AM1325" s="5"/>
      <c r="AN1325" s="5"/>
      <c r="AO1325" s="5"/>
      <c r="AP1325" s="5"/>
      <c r="AQ1325" s="5"/>
      <c r="AR1325" s="5"/>
      <c r="AS1325" s="5"/>
      <c r="AT1325" s="5"/>
      <c r="AU1325" s="5"/>
      <c r="AV1325" s="5"/>
      <c r="AW1325" s="5"/>
      <c r="AX1325" s="5"/>
      <c r="AY1325" s="5"/>
      <c r="AZ1325" s="5"/>
      <c r="BA1325" s="5"/>
      <c r="BB1325" s="5"/>
      <c r="BC1325" s="5"/>
      <c r="BD1325" s="5"/>
      <c r="BE1325" s="5"/>
      <c r="BF1325" s="4"/>
      <c r="BG1325" s="4"/>
      <c r="BH1325" s="4"/>
      <c r="BI1325" s="4"/>
      <c r="BJ1325" s="4"/>
      <c r="BK1325" s="4"/>
      <c r="BL1325" s="4"/>
      <c r="BM1325" s="4"/>
      <c r="BN1325" s="4"/>
      <c r="BO1325" s="4"/>
      <c r="BP1325" s="4"/>
      <c r="BQ1325" s="4"/>
      <c r="BR1325" s="4"/>
      <c r="BS1325" s="4"/>
      <c r="BT1325" s="4"/>
    </row>
    <row r="1326" spans="1:72" s="72" customFormat="1" ht="15.75" hidden="1">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s="5"/>
      <c r="AJ1326" s="5"/>
      <c r="AK1326" s="5"/>
      <c r="AL1326" s="5"/>
      <c r="AM1326" s="5"/>
      <c r="AN1326" s="5"/>
      <c r="AO1326" s="5"/>
      <c r="AP1326" s="5"/>
      <c r="AQ1326" s="5"/>
      <c r="AR1326" s="5"/>
      <c r="AS1326" s="5"/>
      <c r="AT1326" s="5"/>
      <c r="AU1326" s="5"/>
      <c r="AV1326" s="5"/>
      <c r="AW1326" s="5"/>
      <c r="AX1326" s="5"/>
      <c r="AY1326" s="5"/>
      <c r="AZ1326" s="5"/>
      <c r="BA1326" s="5"/>
      <c r="BB1326" s="5"/>
      <c r="BC1326" s="5"/>
      <c r="BD1326" s="5"/>
      <c r="BE1326" s="5"/>
      <c r="BF1326" s="4"/>
      <c r="BG1326" s="4"/>
      <c r="BH1326" s="4"/>
      <c r="BI1326" s="4"/>
      <c r="BJ1326" s="4"/>
      <c r="BK1326" s="4"/>
      <c r="BL1326" s="4"/>
      <c r="BM1326" s="4"/>
      <c r="BN1326" s="4"/>
      <c r="BO1326" s="4"/>
      <c r="BP1326" s="4"/>
      <c r="BQ1326" s="4"/>
      <c r="BR1326" s="4"/>
      <c r="BS1326" s="4"/>
      <c r="BT1326" s="4"/>
    </row>
    <row r="1327" spans="1:72" s="72" customFormat="1" ht="15.75" hidden="1">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s="5"/>
      <c r="AJ1327" s="5"/>
      <c r="AK1327" s="5"/>
      <c r="AL1327" s="5"/>
      <c r="AM1327" s="5"/>
      <c r="AN1327" s="5"/>
      <c r="AO1327" s="5"/>
      <c r="AP1327" s="5"/>
      <c r="AQ1327" s="5"/>
      <c r="AR1327" s="5"/>
      <c r="AS1327" s="5"/>
      <c r="AT1327" s="5"/>
      <c r="AU1327" s="5"/>
      <c r="AV1327" s="5"/>
      <c r="AW1327" s="5"/>
      <c r="AX1327" s="5"/>
      <c r="AY1327" s="5"/>
      <c r="AZ1327" s="5"/>
      <c r="BA1327" s="5"/>
      <c r="BB1327" s="5"/>
      <c r="BC1327" s="5"/>
      <c r="BD1327" s="5"/>
      <c r="BE1327" s="5"/>
      <c r="BF1327" s="4"/>
      <c r="BG1327" s="4"/>
      <c r="BH1327" s="4"/>
      <c r="BI1327" s="4"/>
      <c r="BJ1327" s="4"/>
      <c r="BK1327" s="4"/>
      <c r="BL1327" s="4"/>
      <c r="BM1327" s="4"/>
      <c r="BN1327" s="4"/>
      <c r="BO1327" s="4"/>
      <c r="BP1327" s="4"/>
      <c r="BQ1327" s="4"/>
      <c r="BR1327" s="4"/>
      <c r="BS1327" s="4"/>
      <c r="BT1327" s="4"/>
    </row>
    <row r="1328" spans="1:72" s="72" customFormat="1" ht="15.75" hidden="1">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s="5"/>
      <c r="AJ1328" s="5"/>
      <c r="AK1328" s="5"/>
      <c r="AL1328" s="5"/>
      <c r="AM1328" s="5"/>
      <c r="AN1328" s="5"/>
      <c r="AO1328" s="5"/>
      <c r="AP1328" s="5"/>
      <c r="AQ1328" s="5"/>
      <c r="AR1328" s="5"/>
      <c r="AS1328" s="5"/>
      <c r="AT1328" s="5"/>
      <c r="AU1328" s="5"/>
      <c r="AV1328" s="5"/>
      <c r="AW1328" s="5"/>
      <c r="AX1328" s="5"/>
      <c r="AY1328" s="5"/>
      <c r="AZ1328" s="5"/>
      <c r="BA1328" s="5"/>
      <c r="BB1328" s="5"/>
      <c r="BC1328" s="5"/>
      <c r="BD1328" s="5"/>
      <c r="BE1328" s="5"/>
      <c r="BF1328" s="4"/>
      <c r="BG1328" s="4"/>
      <c r="BH1328" s="4"/>
      <c r="BI1328" s="4"/>
      <c r="BJ1328" s="4"/>
      <c r="BK1328" s="4"/>
      <c r="BL1328" s="4"/>
      <c r="BM1328" s="4"/>
      <c r="BN1328" s="4"/>
      <c r="BO1328" s="4"/>
      <c r="BP1328" s="4"/>
      <c r="BQ1328" s="4"/>
      <c r="BR1328" s="4"/>
      <c r="BS1328" s="4"/>
      <c r="BT1328" s="4"/>
    </row>
    <row r="1329" spans="1:72" s="72" customFormat="1" ht="15.75" hidden="1">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s="5"/>
      <c r="AJ1329" s="5"/>
      <c r="AK1329" s="5"/>
      <c r="AL1329" s="5"/>
      <c r="AM1329" s="5"/>
      <c r="AN1329" s="5"/>
      <c r="AO1329" s="5"/>
      <c r="AP1329" s="5"/>
      <c r="AQ1329" s="5"/>
      <c r="AR1329" s="5"/>
      <c r="AS1329" s="5"/>
      <c r="AT1329" s="5"/>
      <c r="AU1329" s="5"/>
      <c r="AV1329" s="5"/>
      <c r="AW1329" s="5"/>
      <c r="AX1329" s="5"/>
      <c r="AY1329" s="5"/>
      <c r="AZ1329" s="5"/>
      <c r="BA1329" s="5"/>
      <c r="BB1329" s="5"/>
      <c r="BC1329" s="5"/>
      <c r="BD1329" s="5"/>
      <c r="BE1329" s="5"/>
      <c r="BF1329" s="4"/>
      <c r="BG1329" s="4"/>
      <c r="BH1329" s="4"/>
      <c r="BI1329" s="4"/>
      <c r="BJ1329" s="4"/>
      <c r="BK1329" s="4"/>
      <c r="BL1329" s="4"/>
      <c r="BM1329" s="4"/>
      <c r="BN1329" s="4"/>
      <c r="BO1329" s="4"/>
      <c r="BP1329" s="4"/>
      <c r="BQ1329" s="4"/>
      <c r="BR1329" s="4"/>
      <c r="BS1329" s="4"/>
      <c r="BT1329" s="4"/>
    </row>
    <row r="1330" spans="1:72" s="72" customFormat="1" ht="15.75" hidden="1">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s="5"/>
      <c r="AJ1330" s="5"/>
      <c r="AK1330" s="5"/>
      <c r="AL1330" s="5"/>
      <c r="AM1330" s="5"/>
      <c r="AN1330" s="5"/>
      <c r="AO1330" s="5"/>
      <c r="AP1330" s="5"/>
      <c r="AQ1330" s="5"/>
      <c r="AR1330" s="5"/>
      <c r="AS1330" s="5"/>
      <c r="AT1330" s="5"/>
      <c r="AU1330" s="5"/>
      <c r="AV1330" s="5"/>
      <c r="AW1330" s="5"/>
      <c r="AX1330" s="5"/>
      <c r="AY1330" s="5"/>
      <c r="AZ1330" s="5"/>
      <c r="BA1330" s="5"/>
      <c r="BB1330" s="5"/>
      <c r="BC1330" s="5"/>
      <c r="BD1330" s="5"/>
      <c r="BE1330" s="5"/>
      <c r="BF1330" s="4"/>
      <c r="BG1330" s="4"/>
      <c r="BH1330" s="4"/>
      <c r="BI1330" s="4"/>
      <c r="BJ1330" s="4"/>
      <c r="BK1330" s="4"/>
      <c r="BL1330" s="4"/>
      <c r="BM1330" s="4"/>
      <c r="BN1330" s="4"/>
      <c r="BO1330" s="4"/>
      <c r="BP1330" s="4"/>
      <c r="BQ1330" s="4"/>
      <c r="BR1330" s="4"/>
      <c r="BS1330" s="4"/>
      <c r="BT1330" s="4"/>
    </row>
    <row r="1331" spans="1:72" s="72" customFormat="1" ht="15.75" hidden="1">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s="5"/>
      <c r="AJ1331" s="5"/>
      <c r="AK1331" s="5"/>
      <c r="AL1331" s="5"/>
      <c r="AM1331" s="5"/>
      <c r="AN1331" s="5"/>
      <c r="AO1331" s="5"/>
      <c r="AP1331" s="5"/>
      <c r="AQ1331" s="5"/>
      <c r="AR1331" s="5"/>
      <c r="AS1331" s="5"/>
      <c r="AT1331" s="5"/>
      <c r="AU1331" s="5"/>
      <c r="AV1331" s="5"/>
      <c r="AW1331" s="5"/>
      <c r="AX1331" s="5"/>
      <c r="AY1331" s="5"/>
      <c r="AZ1331" s="5"/>
      <c r="BA1331" s="5"/>
      <c r="BB1331" s="5"/>
      <c r="BC1331" s="5"/>
      <c r="BD1331" s="5"/>
      <c r="BE1331" s="5"/>
      <c r="BF1331" s="4"/>
      <c r="BG1331" s="4"/>
      <c r="BH1331" s="4"/>
      <c r="BI1331" s="4"/>
      <c r="BJ1331" s="4"/>
      <c r="BK1331" s="4"/>
      <c r="BL1331" s="4"/>
      <c r="BM1331" s="4"/>
      <c r="BN1331" s="4"/>
      <c r="BO1331" s="4"/>
      <c r="BP1331" s="4"/>
      <c r="BQ1331" s="4"/>
      <c r="BR1331" s="4"/>
      <c r="BS1331" s="4"/>
      <c r="BT1331" s="4"/>
    </row>
    <row r="1332" spans="1:72" s="72" customFormat="1" ht="15.75" hidden="1">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s="5"/>
      <c r="AJ1332" s="5"/>
      <c r="AK1332" s="5"/>
      <c r="AL1332" s="5"/>
      <c r="AM1332" s="5"/>
      <c r="AN1332" s="5"/>
      <c r="AO1332" s="5"/>
      <c r="AP1332" s="5"/>
      <c r="AQ1332" s="5"/>
      <c r="AR1332" s="5"/>
      <c r="AS1332" s="5"/>
      <c r="AT1332" s="5"/>
      <c r="AU1332" s="5"/>
      <c r="AV1332" s="5"/>
      <c r="AW1332" s="5"/>
      <c r="AX1332" s="5"/>
      <c r="AY1332" s="5"/>
      <c r="AZ1332" s="5"/>
      <c r="BA1332" s="5"/>
      <c r="BB1332" s="5"/>
      <c r="BC1332" s="5"/>
      <c r="BD1332" s="5"/>
      <c r="BE1332" s="5"/>
      <c r="BF1332" s="4"/>
      <c r="BG1332" s="4"/>
      <c r="BH1332" s="4"/>
      <c r="BI1332" s="4"/>
      <c r="BJ1332" s="4"/>
      <c r="BK1332" s="4"/>
      <c r="BL1332" s="4"/>
      <c r="BM1332" s="4"/>
      <c r="BN1332" s="4"/>
      <c r="BO1332" s="4"/>
      <c r="BP1332" s="4"/>
      <c r="BQ1332" s="4"/>
      <c r="BR1332" s="4"/>
      <c r="BS1332" s="4"/>
      <c r="BT1332" s="4"/>
    </row>
    <row r="1333" spans="1:72" s="72" customFormat="1" ht="15.75" hidden="1">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s="5"/>
      <c r="AJ1333" s="5"/>
      <c r="AK1333" s="5"/>
      <c r="AL1333" s="5"/>
      <c r="AM1333" s="5"/>
      <c r="AN1333" s="5"/>
      <c r="AO1333" s="5"/>
      <c r="AP1333" s="5"/>
      <c r="AQ1333" s="5"/>
      <c r="AR1333" s="5"/>
      <c r="AS1333" s="5"/>
      <c r="AT1333" s="5"/>
      <c r="AU1333" s="5"/>
      <c r="AV1333" s="5"/>
      <c r="AW1333" s="5"/>
      <c r="AX1333" s="5"/>
      <c r="AY1333" s="5"/>
      <c r="AZ1333" s="5"/>
      <c r="BA1333" s="5"/>
      <c r="BB1333" s="5"/>
      <c r="BC1333" s="5"/>
      <c r="BD1333" s="5"/>
      <c r="BE1333" s="5"/>
      <c r="BF1333" s="4"/>
      <c r="BG1333" s="4"/>
      <c r="BH1333" s="4"/>
      <c r="BI1333" s="4"/>
      <c r="BJ1333" s="4"/>
      <c r="BK1333" s="4"/>
      <c r="BL1333" s="4"/>
      <c r="BM1333" s="4"/>
      <c r="BN1333" s="4"/>
      <c r="BO1333" s="4"/>
      <c r="BP1333" s="4"/>
      <c r="BQ1333" s="4"/>
      <c r="BR1333" s="4"/>
      <c r="BS1333" s="4"/>
      <c r="BT1333" s="4"/>
    </row>
    <row r="1334" spans="1:72" s="72" customFormat="1" ht="15.75" hidden="1">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s="5"/>
      <c r="AJ1334" s="5"/>
      <c r="AK1334" s="5"/>
      <c r="AL1334" s="5"/>
      <c r="AM1334" s="5"/>
      <c r="AN1334" s="5"/>
      <c r="AO1334" s="5"/>
      <c r="AP1334" s="5"/>
      <c r="AQ1334" s="5"/>
      <c r="AR1334" s="5"/>
      <c r="AS1334" s="5"/>
      <c r="AT1334" s="5"/>
      <c r="AU1334" s="5"/>
      <c r="AV1334" s="5"/>
      <c r="AW1334" s="5"/>
      <c r="AX1334" s="5"/>
      <c r="AY1334" s="5"/>
      <c r="AZ1334" s="5"/>
      <c r="BA1334" s="5"/>
      <c r="BB1334" s="5"/>
      <c r="BC1334" s="5"/>
      <c r="BD1334" s="5"/>
      <c r="BE1334" s="5"/>
      <c r="BF1334" s="4"/>
      <c r="BG1334" s="4"/>
      <c r="BH1334" s="4"/>
      <c r="BI1334" s="4"/>
      <c r="BJ1334" s="4"/>
      <c r="BK1334" s="4"/>
      <c r="BL1334" s="4"/>
      <c r="BM1334" s="4"/>
      <c r="BN1334" s="4"/>
      <c r="BO1334" s="4"/>
      <c r="BP1334" s="4"/>
      <c r="BQ1334" s="4"/>
      <c r="BR1334" s="4"/>
      <c r="BS1334" s="4"/>
      <c r="BT1334" s="4"/>
    </row>
    <row r="1335" spans="1:72" s="72" customFormat="1" ht="15.75" hidden="1">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s="5"/>
      <c r="AJ1335" s="5"/>
      <c r="AK1335" s="5"/>
      <c r="AL1335" s="5"/>
      <c r="AM1335" s="5"/>
      <c r="AN1335" s="5"/>
      <c r="AO1335" s="5"/>
      <c r="AP1335" s="5"/>
      <c r="AQ1335" s="5"/>
      <c r="AR1335" s="5"/>
      <c r="AS1335" s="5"/>
      <c r="AT1335" s="5"/>
      <c r="AU1335" s="5"/>
      <c r="AV1335" s="5"/>
      <c r="AW1335" s="5"/>
      <c r="AX1335" s="5"/>
      <c r="AY1335" s="5"/>
      <c r="AZ1335" s="5"/>
      <c r="BA1335" s="5"/>
      <c r="BB1335" s="5"/>
      <c r="BC1335" s="5"/>
      <c r="BD1335" s="5"/>
      <c r="BE1335" s="5"/>
      <c r="BF1335" s="4"/>
      <c r="BG1335" s="4"/>
      <c r="BH1335" s="4"/>
      <c r="BI1335" s="4"/>
      <c r="BJ1335" s="4"/>
      <c r="BK1335" s="4"/>
      <c r="BL1335" s="4"/>
      <c r="BM1335" s="4"/>
      <c r="BN1335" s="4"/>
      <c r="BO1335" s="4"/>
      <c r="BP1335" s="4"/>
      <c r="BQ1335" s="4"/>
      <c r="BR1335" s="4"/>
      <c r="BS1335" s="4"/>
      <c r="BT1335" s="4"/>
    </row>
    <row r="1336" spans="1:72" s="72" customFormat="1" ht="15.75" hidden="1">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s="5"/>
      <c r="AJ1336" s="5"/>
      <c r="AK1336" s="5"/>
      <c r="AL1336" s="5"/>
      <c r="AM1336" s="5"/>
      <c r="AN1336" s="5"/>
      <c r="AO1336" s="5"/>
      <c r="AP1336" s="5"/>
      <c r="AQ1336" s="5"/>
      <c r="AR1336" s="5"/>
      <c r="AS1336" s="5"/>
      <c r="AT1336" s="5"/>
      <c r="AU1336" s="5"/>
      <c r="AV1336" s="5"/>
      <c r="AW1336" s="5"/>
      <c r="AX1336" s="5"/>
      <c r="AY1336" s="5"/>
      <c r="AZ1336" s="5"/>
      <c r="BA1336" s="5"/>
      <c r="BB1336" s="5"/>
      <c r="BC1336" s="5"/>
      <c r="BD1336" s="5"/>
      <c r="BE1336" s="5"/>
      <c r="BF1336" s="4"/>
      <c r="BG1336" s="4"/>
      <c r="BH1336" s="4"/>
      <c r="BI1336" s="4"/>
      <c r="BJ1336" s="4"/>
      <c r="BK1336" s="4"/>
      <c r="BL1336" s="4"/>
      <c r="BM1336" s="4"/>
      <c r="BN1336" s="4"/>
      <c r="BO1336" s="4"/>
      <c r="BP1336" s="4"/>
      <c r="BQ1336" s="4"/>
      <c r="BR1336" s="4"/>
      <c r="BS1336" s="4"/>
      <c r="BT1336" s="4"/>
    </row>
    <row r="1337" spans="1:72" s="72" customFormat="1" ht="15.75" hidden="1">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s="5"/>
      <c r="AJ1337" s="5"/>
      <c r="AK1337" s="5"/>
      <c r="AL1337" s="5"/>
      <c r="AM1337" s="5"/>
      <c r="AN1337" s="5"/>
      <c r="AO1337" s="5"/>
      <c r="AP1337" s="5"/>
      <c r="AQ1337" s="5"/>
      <c r="AR1337" s="5"/>
      <c r="AS1337" s="5"/>
      <c r="AT1337" s="5"/>
      <c r="AU1337" s="5"/>
      <c r="AV1337" s="5"/>
      <c r="AW1337" s="5"/>
      <c r="AX1337" s="5"/>
      <c r="AY1337" s="5"/>
      <c r="AZ1337" s="5"/>
      <c r="BA1337" s="5"/>
      <c r="BB1337" s="5"/>
      <c r="BC1337" s="5"/>
      <c r="BD1337" s="5"/>
      <c r="BE1337" s="5"/>
      <c r="BF1337" s="4"/>
      <c r="BG1337" s="4"/>
      <c r="BH1337" s="4"/>
      <c r="BI1337" s="4"/>
      <c r="BJ1337" s="4"/>
      <c r="BK1337" s="4"/>
      <c r="BL1337" s="4"/>
      <c r="BM1337" s="4"/>
      <c r="BN1337" s="4"/>
      <c r="BO1337" s="4"/>
      <c r="BP1337" s="4"/>
      <c r="BQ1337" s="4"/>
      <c r="BR1337" s="4"/>
      <c r="BS1337" s="4"/>
      <c r="BT1337" s="4"/>
    </row>
    <row r="1338" spans="1:72" s="72" customFormat="1" ht="15.75" hidden="1">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s="5"/>
      <c r="AJ1338" s="5"/>
      <c r="AK1338" s="5"/>
      <c r="AL1338" s="5"/>
      <c r="AM1338" s="5"/>
      <c r="AN1338" s="5"/>
      <c r="AO1338" s="5"/>
      <c r="AP1338" s="5"/>
      <c r="AQ1338" s="5"/>
      <c r="AR1338" s="5"/>
      <c r="AS1338" s="5"/>
      <c r="AT1338" s="5"/>
      <c r="AU1338" s="5"/>
      <c r="AV1338" s="5"/>
      <c r="AW1338" s="5"/>
      <c r="AX1338" s="5"/>
      <c r="AY1338" s="5"/>
      <c r="AZ1338" s="5"/>
      <c r="BA1338" s="5"/>
      <c r="BB1338" s="5"/>
      <c r="BC1338" s="5"/>
      <c r="BD1338" s="5"/>
      <c r="BE1338" s="5"/>
      <c r="BF1338" s="4"/>
      <c r="BG1338" s="4"/>
      <c r="BH1338" s="4"/>
      <c r="BI1338" s="4"/>
      <c r="BJ1338" s="4"/>
      <c r="BK1338" s="4"/>
      <c r="BL1338" s="4"/>
      <c r="BM1338" s="4"/>
      <c r="BN1338" s="4"/>
      <c r="BO1338" s="4"/>
      <c r="BP1338" s="4"/>
      <c r="BQ1338" s="4"/>
      <c r="BR1338" s="4"/>
      <c r="BS1338" s="4"/>
      <c r="BT1338" s="4"/>
    </row>
    <row r="1339" spans="1:72" s="72" customFormat="1" ht="15.75" hidden="1">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s="5"/>
      <c r="AJ1339" s="5"/>
      <c r="AK1339" s="5"/>
      <c r="AL1339" s="5"/>
      <c r="AM1339" s="5"/>
      <c r="AN1339" s="5"/>
      <c r="AO1339" s="5"/>
      <c r="AP1339" s="5"/>
      <c r="AQ1339" s="5"/>
      <c r="AR1339" s="5"/>
      <c r="AS1339" s="5"/>
      <c r="AT1339" s="5"/>
      <c r="AU1339" s="5"/>
      <c r="AV1339" s="5"/>
      <c r="AW1339" s="5"/>
      <c r="AX1339" s="5"/>
      <c r="AY1339" s="5"/>
      <c r="AZ1339" s="5"/>
      <c r="BA1339" s="5"/>
      <c r="BB1339" s="5"/>
      <c r="BC1339" s="5"/>
      <c r="BD1339" s="5"/>
      <c r="BE1339" s="5"/>
      <c r="BF1339" s="4"/>
      <c r="BG1339" s="4"/>
      <c r="BH1339" s="4"/>
      <c r="BI1339" s="4"/>
      <c r="BJ1339" s="4"/>
      <c r="BK1339" s="4"/>
      <c r="BL1339" s="4"/>
      <c r="BM1339" s="4"/>
      <c r="BN1339" s="4"/>
      <c r="BO1339" s="4"/>
      <c r="BP1339" s="4"/>
      <c r="BQ1339" s="4"/>
      <c r="BR1339" s="4"/>
      <c r="BS1339" s="4"/>
      <c r="BT1339" s="4"/>
    </row>
    <row r="1340" spans="1:72" s="72" customFormat="1" ht="15.75" hidden="1">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s="5"/>
      <c r="AJ1340" s="5"/>
      <c r="AK1340" s="5"/>
      <c r="AL1340" s="5"/>
      <c r="AM1340" s="5"/>
      <c r="AN1340" s="5"/>
      <c r="AO1340" s="5"/>
      <c r="AP1340" s="5"/>
      <c r="AQ1340" s="5"/>
      <c r="AR1340" s="5"/>
      <c r="AS1340" s="5"/>
      <c r="AT1340" s="5"/>
      <c r="AU1340" s="5"/>
      <c r="AV1340" s="5"/>
      <c r="AW1340" s="5"/>
      <c r="AX1340" s="5"/>
      <c r="AY1340" s="5"/>
      <c r="AZ1340" s="5"/>
      <c r="BA1340" s="5"/>
      <c r="BB1340" s="5"/>
      <c r="BC1340" s="5"/>
      <c r="BD1340" s="5"/>
      <c r="BE1340" s="5"/>
      <c r="BF1340" s="4"/>
      <c r="BG1340" s="4"/>
      <c r="BH1340" s="4"/>
      <c r="BI1340" s="4"/>
      <c r="BJ1340" s="4"/>
      <c r="BK1340" s="4"/>
      <c r="BL1340" s="4"/>
      <c r="BM1340" s="4"/>
      <c r="BN1340" s="4"/>
      <c r="BO1340" s="4"/>
      <c r="BP1340" s="4"/>
      <c r="BQ1340" s="4"/>
      <c r="BR1340" s="4"/>
      <c r="BS1340" s="4"/>
      <c r="BT1340" s="4"/>
    </row>
    <row r="1341" spans="1:72" s="72" customFormat="1" ht="15.75" hidden="1">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s="5"/>
      <c r="AJ1341" s="5"/>
      <c r="AK1341" s="5"/>
      <c r="AL1341" s="5"/>
      <c r="AM1341" s="5"/>
      <c r="AN1341" s="5"/>
      <c r="AO1341" s="5"/>
      <c r="AP1341" s="5"/>
      <c r="AQ1341" s="5"/>
      <c r="AR1341" s="5"/>
      <c r="AS1341" s="5"/>
      <c r="AT1341" s="5"/>
      <c r="AU1341" s="5"/>
      <c r="AV1341" s="5"/>
      <c r="AW1341" s="5"/>
      <c r="AX1341" s="5"/>
      <c r="AY1341" s="5"/>
      <c r="AZ1341" s="5"/>
      <c r="BA1341" s="5"/>
      <c r="BB1341" s="5"/>
      <c r="BC1341" s="5"/>
      <c r="BD1341" s="5"/>
      <c r="BE1341" s="5"/>
      <c r="BF1341" s="4"/>
      <c r="BG1341" s="4"/>
      <c r="BH1341" s="4"/>
      <c r="BI1341" s="4"/>
      <c r="BJ1341" s="4"/>
      <c r="BK1341" s="4"/>
      <c r="BL1341" s="4"/>
      <c r="BM1341" s="4"/>
      <c r="BN1341" s="4"/>
      <c r="BO1341" s="4"/>
      <c r="BP1341" s="4"/>
      <c r="BQ1341" s="4"/>
      <c r="BR1341" s="4"/>
      <c r="BS1341" s="4"/>
      <c r="BT1341" s="4"/>
    </row>
    <row r="1342" spans="1:72" s="72" customFormat="1" ht="15.75" hidden="1">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s="5"/>
      <c r="AJ1342" s="5"/>
      <c r="AK1342" s="5"/>
      <c r="AL1342" s="5"/>
      <c r="AM1342" s="5"/>
      <c r="AN1342" s="5"/>
      <c r="AO1342" s="5"/>
      <c r="AP1342" s="5"/>
      <c r="AQ1342" s="5"/>
      <c r="AR1342" s="5"/>
      <c r="AS1342" s="5"/>
      <c r="AT1342" s="5"/>
      <c r="AU1342" s="5"/>
      <c r="AV1342" s="5"/>
      <c r="AW1342" s="5"/>
      <c r="AX1342" s="5"/>
      <c r="AY1342" s="5"/>
      <c r="AZ1342" s="5"/>
      <c r="BA1342" s="5"/>
      <c r="BB1342" s="5"/>
      <c r="BC1342" s="5"/>
      <c r="BD1342" s="5"/>
      <c r="BE1342" s="5"/>
      <c r="BF1342" s="4"/>
      <c r="BG1342" s="4"/>
      <c r="BH1342" s="4"/>
      <c r="BI1342" s="4"/>
      <c r="BJ1342" s="4"/>
      <c r="BK1342" s="4"/>
      <c r="BL1342" s="4"/>
      <c r="BM1342" s="4"/>
      <c r="BN1342" s="4"/>
      <c r="BO1342" s="4"/>
      <c r="BP1342" s="4"/>
      <c r="BQ1342" s="4"/>
      <c r="BR1342" s="4"/>
      <c r="BS1342" s="4"/>
      <c r="BT1342" s="4"/>
    </row>
    <row r="1343" spans="1:72" s="72" customFormat="1" ht="15.75" hidden="1">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s="5"/>
      <c r="AJ1343" s="5"/>
      <c r="AK1343" s="5"/>
      <c r="AL1343" s="5"/>
      <c r="AM1343" s="5"/>
      <c r="AN1343" s="5"/>
      <c r="AO1343" s="5"/>
      <c r="AP1343" s="5"/>
      <c r="AQ1343" s="5"/>
      <c r="AR1343" s="5"/>
      <c r="AS1343" s="5"/>
      <c r="AT1343" s="5"/>
      <c r="AU1343" s="5"/>
      <c r="AV1343" s="5"/>
      <c r="AW1343" s="5"/>
      <c r="AX1343" s="5"/>
      <c r="AY1343" s="5"/>
      <c r="AZ1343" s="5"/>
      <c r="BA1343" s="5"/>
      <c r="BB1343" s="5"/>
      <c r="BC1343" s="5"/>
      <c r="BD1343" s="5"/>
      <c r="BE1343" s="5"/>
      <c r="BF1343" s="4"/>
      <c r="BG1343" s="4"/>
      <c r="BH1343" s="4"/>
      <c r="BI1343" s="4"/>
      <c r="BJ1343" s="4"/>
      <c r="BK1343" s="4"/>
      <c r="BL1343" s="4"/>
      <c r="BM1343" s="4"/>
      <c r="BN1343" s="4"/>
      <c r="BO1343" s="4"/>
      <c r="BP1343" s="4"/>
      <c r="BQ1343" s="4"/>
      <c r="BR1343" s="4"/>
      <c r="BS1343" s="4"/>
      <c r="BT1343" s="4"/>
    </row>
    <row r="1344" spans="1:72" s="72" customFormat="1" ht="15.75" hidden="1">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s="5"/>
      <c r="AJ1344" s="5"/>
      <c r="AK1344" s="5"/>
      <c r="AL1344" s="5"/>
      <c r="AM1344" s="5"/>
      <c r="AN1344" s="5"/>
      <c r="AO1344" s="5"/>
      <c r="AP1344" s="5"/>
      <c r="AQ1344" s="5"/>
      <c r="AR1344" s="5"/>
      <c r="AS1344" s="5"/>
      <c r="AT1344" s="5"/>
      <c r="AU1344" s="5"/>
      <c r="AV1344" s="5"/>
      <c r="AW1344" s="5"/>
      <c r="AX1344" s="5"/>
      <c r="AY1344" s="5"/>
      <c r="AZ1344" s="5"/>
      <c r="BA1344" s="5"/>
      <c r="BB1344" s="5"/>
      <c r="BC1344" s="5"/>
      <c r="BD1344" s="5"/>
      <c r="BE1344" s="5"/>
      <c r="BF1344" s="4"/>
      <c r="BG1344" s="4"/>
      <c r="BH1344" s="4"/>
      <c r="BI1344" s="4"/>
      <c r="BJ1344" s="4"/>
      <c r="BK1344" s="4"/>
      <c r="BL1344" s="4"/>
      <c r="BM1344" s="4"/>
      <c r="BN1344" s="4"/>
      <c r="BO1344" s="4"/>
      <c r="BP1344" s="4"/>
      <c r="BQ1344" s="4"/>
      <c r="BR1344" s="4"/>
      <c r="BS1344" s="4"/>
      <c r="BT1344" s="4"/>
    </row>
    <row r="1345" spans="1:72" s="72" customFormat="1" ht="15.75" hidden="1">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s="5"/>
      <c r="AJ1345" s="5"/>
      <c r="AK1345" s="5"/>
      <c r="AL1345" s="5"/>
      <c r="AM1345" s="5"/>
      <c r="AN1345" s="5"/>
      <c r="AO1345" s="5"/>
      <c r="AP1345" s="5"/>
      <c r="AQ1345" s="5"/>
      <c r="AR1345" s="5"/>
      <c r="AS1345" s="5"/>
      <c r="AT1345" s="5"/>
      <c r="AU1345" s="5"/>
      <c r="AV1345" s="5"/>
      <c r="AW1345" s="5"/>
      <c r="AX1345" s="5"/>
      <c r="AY1345" s="5"/>
      <c r="AZ1345" s="5"/>
      <c r="BA1345" s="5"/>
      <c r="BB1345" s="5"/>
      <c r="BC1345" s="5"/>
      <c r="BD1345" s="5"/>
      <c r="BE1345" s="5"/>
      <c r="BF1345" s="4"/>
      <c r="BG1345" s="4"/>
      <c r="BH1345" s="4"/>
      <c r="BI1345" s="4"/>
      <c r="BJ1345" s="4"/>
      <c r="BK1345" s="4"/>
      <c r="BL1345" s="4"/>
      <c r="BM1345" s="4"/>
      <c r="BN1345" s="4"/>
      <c r="BO1345" s="4"/>
      <c r="BP1345" s="4"/>
      <c r="BQ1345" s="4"/>
      <c r="BR1345" s="4"/>
      <c r="BS1345" s="4"/>
      <c r="BT1345" s="4"/>
    </row>
    <row r="1346" spans="1:72" s="72" customFormat="1" ht="15.75" hidden="1">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s="5"/>
      <c r="AJ1346" s="5"/>
      <c r="AK1346" s="5"/>
      <c r="AL1346" s="5"/>
      <c r="AM1346" s="5"/>
      <c r="AN1346" s="5"/>
      <c r="AO1346" s="5"/>
      <c r="AP1346" s="5"/>
      <c r="AQ1346" s="5"/>
      <c r="AR1346" s="5"/>
      <c r="AS1346" s="5"/>
      <c r="AT1346" s="5"/>
      <c r="AU1346" s="5"/>
      <c r="AV1346" s="5"/>
      <c r="AW1346" s="5"/>
      <c r="AX1346" s="5"/>
      <c r="AY1346" s="5"/>
      <c r="AZ1346" s="5"/>
      <c r="BA1346" s="5"/>
      <c r="BB1346" s="5"/>
      <c r="BC1346" s="5"/>
      <c r="BD1346" s="5"/>
      <c r="BE1346" s="5"/>
      <c r="BF1346" s="4"/>
      <c r="BG1346" s="4"/>
      <c r="BH1346" s="4"/>
      <c r="BI1346" s="4"/>
      <c r="BJ1346" s="4"/>
      <c r="BK1346" s="4"/>
      <c r="BL1346" s="4"/>
      <c r="BM1346" s="4"/>
      <c r="BN1346" s="4"/>
      <c r="BO1346" s="4"/>
      <c r="BP1346" s="4"/>
      <c r="BQ1346" s="4"/>
      <c r="BR1346" s="4"/>
      <c r="BS1346" s="4"/>
      <c r="BT1346" s="4"/>
    </row>
    <row r="1347" spans="1:72" s="72" customFormat="1" ht="15.75" hidden="1">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s="5"/>
      <c r="AJ1347" s="5"/>
      <c r="AK1347" s="5"/>
      <c r="AL1347" s="5"/>
      <c r="AM1347" s="5"/>
      <c r="AN1347" s="5"/>
      <c r="AO1347" s="5"/>
      <c r="AP1347" s="5"/>
      <c r="AQ1347" s="5"/>
      <c r="AR1347" s="5"/>
      <c r="AS1347" s="5"/>
      <c r="AT1347" s="5"/>
      <c r="AU1347" s="5"/>
      <c r="AV1347" s="5"/>
      <c r="AW1347" s="5"/>
      <c r="AX1347" s="5"/>
      <c r="AY1347" s="5"/>
      <c r="AZ1347" s="5"/>
      <c r="BA1347" s="5"/>
      <c r="BB1347" s="5"/>
      <c r="BC1347" s="5"/>
      <c r="BD1347" s="5"/>
      <c r="BE1347" s="5"/>
      <c r="BF1347" s="4"/>
      <c r="BG1347" s="4"/>
      <c r="BH1347" s="4"/>
      <c r="BI1347" s="4"/>
      <c r="BJ1347" s="4"/>
      <c r="BK1347" s="4"/>
      <c r="BL1347" s="4"/>
      <c r="BM1347" s="4"/>
      <c r="BN1347" s="4"/>
      <c r="BO1347" s="4"/>
      <c r="BP1347" s="4"/>
      <c r="BQ1347" s="4"/>
      <c r="BR1347" s="4"/>
      <c r="BS1347" s="4"/>
      <c r="BT1347" s="4"/>
    </row>
    <row r="1348" spans="1:72" s="72" customFormat="1" ht="15.75" hidden="1">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s="5"/>
      <c r="AJ1348" s="5"/>
      <c r="AK1348" s="5"/>
      <c r="AL1348" s="5"/>
      <c r="AM1348" s="5"/>
      <c r="AN1348" s="5"/>
      <c r="AO1348" s="5"/>
      <c r="AP1348" s="5"/>
      <c r="AQ1348" s="5"/>
      <c r="AR1348" s="5"/>
      <c r="AS1348" s="5"/>
      <c r="AT1348" s="5"/>
      <c r="AU1348" s="5"/>
      <c r="AV1348" s="5"/>
      <c r="AW1348" s="5"/>
      <c r="AX1348" s="5"/>
      <c r="AY1348" s="5"/>
      <c r="AZ1348" s="5"/>
      <c r="BA1348" s="5"/>
      <c r="BB1348" s="5"/>
      <c r="BC1348" s="5"/>
      <c r="BD1348" s="5"/>
      <c r="BE1348" s="5"/>
      <c r="BF1348" s="4"/>
      <c r="BG1348" s="4"/>
      <c r="BH1348" s="4"/>
      <c r="BI1348" s="4"/>
      <c r="BJ1348" s="4"/>
      <c r="BK1348" s="4"/>
      <c r="BL1348" s="4"/>
      <c r="BM1348" s="4"/>
      <c r="BN1348" s="4"/>
      <c r="BO1348" s="4"/>
      <c r="BP1348" s="4"/>
      <c r="BQ1348" s="4"/>
      <c r="BR1348" s="4"/>
      <c r="BS1348" s="4"/>
      <c r="BT1348" s="4"/>
    </row>
    <row r="1349" spans="1:72" s="72" customFormat="1" ht="15.75" hidden="1">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s="5"/>
      <c r="AJ1349" s="5"/>
      <c r="AK1349" s="5"/>
      <c r="AL1349" s="5"/>
      <c r="AM1349" s="5"/>
      <c r="AN1349" s="5"/>
      <c r="AO1349" s="5"/>
      <c r="AP1349" s="5"/>
      <c r="AQ1349" s="5"/>
      <c r="AR1349" s="5"/>
      <c r="AS1349" s="5"/>
      <c r="AT1349" s="5"/>
      <c r="AU1349" s="5"/>
      <c r="AV1349" s="5"/>
      <c r="AW1349" s="5"/>
      <c r="AX1349" s="5"/>
      <c r="AY1349" s="5"/>
      <c r="AZ1349" s="5"/>
      <c r="BA1349" s="5"/>
      <c r="BB1349" s="5"/>
      <c r="BC1349" s="5"/>
      <c r="BD1349" s="5"/>
      <c r="BE1349" s="5"/>
      <c r="BF1349" s="4"/>
      <c r="BG1349" s="4"/>
      <c r="BH1349" s="4"/>
      <c r="BI1349" s="4"/>
      <c r="BJ1349" s="4"/>
      <c r="BK1349" s="4"/>
      <c r="BL1349" s="4"/>
      <c r="BM1349" s="4"/>
      <c r="BN1349" s="4"/>
      <c r="BO1349" s="4"/>
      <c r="BP1349" s="4"/>
      <c r="BQ1349" s="4"/>
      <c r="BR1349" s="4"/>
      <c r="BS1349" s="4"/>
      <c r="BT1349" s="4"/>
    </row>
    <row r="1350" spans="1:72" s="72" customFormat="1" ht="15.75" hidden="1">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s="5"/>
      <c r="AJ1350" s="5"/>
      <c r="AK1350" s="5"/>
      <c r="AL1350" s="5"/>
      <c r="AM1350" s="5"/>
      <c r="AN1350" s="5"/>
      <c r="AO1350" s="5"/>
      <c r="AP1350" s="5"/>
      <c r="AQ1350" s="5"/>
      <c r="AR1350" s="5"/>
      <c r="AS1350" s="5"/>
      <c r="AT1350" s="5"/>
      <c r="AU1350" s="5"/>
      <c r="AV1350" s="5"/>
      <c r="AW1350" s="5"/>
      <c r="AX1350" s="5"/>
      <c r="AY1350" s="5"/>
      <c r="AZ1350" s="5"/>
      <c r="BA1350" s="5"/>
      <c r="BB1350" s="5"/>
      <c r="BC1350" s="5"/>
      <c r="BD1350" s="5"/>
      <c r="BE1350" s="5"/>
      <c r="BF1350" s="4"/>
      <c r="BG1350" s="4"/>
      <c r="BH1350" s="4"/>
      <c r="BI1350" s="4"/>
      <c r="BJ1350" s="4"/>
      <c r="BK1350" s="4"/>
      <c r="BL1350" s="4"/>
      <c r="BM1350" s="4"/>
      <c r="BN1350" s="4"/>
      <c r="BO1350" s="4"/>
      <c r="BP1350" s="4"/>
      <c r="BQ1350" s="4"/>
      <c r="BR1350" s="4"/>
      <c r="BS1350" s="4"/>
      <c r="BT1350" s="4"/>
    </row>
    <row r="1351" spans="1:72" s="72" customFormat="1" ht="15.75" hidden="1">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s="5"/>
      <c r="AJ1351" s="5"/>
      <c r="AK1351" s="5"/>
      <c r="AL1351" s="5"/>
      <c r="AM1351" s="5"/>
      <c r="AN1351" s="5"/>
      <c r="AO1351" s="5"/>
      <c r="AP1351" s="5"/>
      <c r="AQ1351" s="5"/>
      <c r="AR1351" s="5"/>
      <c r="AS1351" s="5"/>
      <c r="AT1351" s="5"/>
      <c r="AU1351" s="5"/>
      <c r="AV1351" s="5"/>
      <c r="AW1351" s="5"/>
      <c r="AX1351" s="5"/>
      <c r="AY1351" s="5"/>
      <c r="AZ1351" s="5"/>
      <c r="BA1351" s="5"/>
      <c r="BB1351" s="5"/>
      <c r="BC1351" s="5"/>
      <c r="BD1351" s="5"/>
      <c r="BE1351" s="5"/>
      <c r="BF1351" s="4"/>
      <c r="BG1351" s="4"/>
      <c r="BH1351" s="4"/>
      <c r="BI1351" s="4"/>
      <c r="BJ1351" s="4"/>
      <c r="BK1351" s="4"/>
      <c r="BL1351" s="4"/>
      <c r="BM1351" s="4"/>
      <c r="BN1351" s="4"/>
      <c r="BO1351" s="4"/>
      <c r="BP1351" s="4"/>
      <c r="BQ1351" s="4"/>
      <c r="BR1351" s="4"/>
      <c r="BS1351" s="4"/>
      <c r="BT1351" s="4"/>
    </row>
    <row r="1352" spans="1:72" s="72" customFormat="1" ht="15.75" hidden="1">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s="5"/>
      <c r="AJ1352" s="5"/>
      <c r="AK1352" s="5"/>
      <c r="AL1352" s="5"/>
      <c r="AM1352" s="5"/>
      <c r="AN1352" s="5"/>
      <c r="AO1352" s="5"/>
      <c r="AP1352" s="5"/>
      <c r="AQ1352" s="5"/>
      <c r="AR1352" s="5"/>
      <c r="AS1352" s="5"/>
      <c r="AT1352" s="5"/>
      <c r="AU1352" s="5"/>
      <c r="AV1352" s="5"/>
      <c r="AW1352" s="5"/>
      <c r="AX1352" s="5"/>
      <c r="AY1352" s="5"/>
      <c r="AZ1352" s="5"/>
      <c r="BA1352" s="5"/>
      <c r="BB1352" s="5"/>
      <c r="BC1352" s="5"/>
      <c r="BD1352" s="5"/>
      <c r="BE1352" s="5"/>
      <c r="BF1352" s="4"/>
      <c r="BG1352" s="4"/>
      <c r="BH1352" s="4"/>
      <c r="BI1352" s="4"/>
      <c r="BJ1352" s="4"/>
      <c r="BK1352" s="4"/>
      <c r="BL1352" s="4"/>
      <c r="BM1352" s="4"/>
      <c r="BN1352" s="4"/>
      <c r="BO1352" s="4"/>
      <c r="BP1352" s="4"/>
      <c r="BQ1352" s="4"/>
      <c r="BR1352" s="4"/>
      <c r="BS1352" s="4"/>
      <c r="BT1352" s="4"/>
    </row>
    <row r="1353" spans="1:72" s="72" customFormat="1" ht="15.75" hidden="1">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s="5"/>
      <c r="AJ1353" s="5"/>
      <c r="AK1353" s="5"/>
      <c r="AL1353" s="5"/>
      <c r="AM1353" s="5"/>
      <c r="AN1353" s="5"/>
      <c r="AO1353" s="5"/>
      <c r="AP1353" s="5"/>
      <c r="AQ1353" s="5"/>
      <c r="AR1353" s="5"/>
      <c r="AS1353" s="5"/>
      <c r="AT1353" s="5"/>
      <c r="AU1353" s="5"/>
      <c r="AV1353" s="5"/>
      <c r="AW1353" s="5"/>
      <c r="AX1353" s="5"/>
      <c r="AY1353" s="5"/>
      <c r="AZ1353" s="5"/>
      <c r="BA1353" s="5"/>
      <c r="BB1353" s="5"/>
      <c r="BC1353" s="5"/>
      <c r="BD1353" s="5"/>
      <c r="BE1353" s="5"/>
      <c r="BF1353" s="4"/>
      <c r="BG1353" s="4"/>
      <c r="BH1353" s="4"/>
      <c r="BI1353" s="4"/>
      <c r="BJ1353" s="4"/>
      <c r="BK1353" s="4"/>
      <c r="BL1353" s="4"/>
      <c r="BM1353" s="4"/>
      <c r="BN1353" s="4"/>
      <c r="BO1353" s="4"/>
      <c r="BP1353" s="4"/>
      <c r="BQ1353" s="4"/>
      <c r="BR1353" s="4"/>
      <c r="BS1353" s="4"/>
      <c r="BT1353" s="4"/>
    </row>
    <row r="1354" spans="1:72" s="72" customFormat="1" ht="15.75" hidden="1">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s="5"/>
      <c r="AJ1354" s="5"/>
      <c r="AK1354" s="5"/>
      <c r="AL1354" s="5"/>
      <c r="AM1354" s="5"/>
      <c r="AN1354" s="5"/>
      <c r="AO1354" s="5"/>
      <c r="AP1354" s="5"/>
      <c r="AQ1354" s="5"/>
      <c r="AR1354" s="5"/>
      <c r="AS1354" s="5"/>
      <c r="AT1354" s="5"/>
      <c r="AU1354" s="5"/>
      <c r="AV1354" s="5"/>
      <c r="AW1354" s="5"/>
      <c r="AX1354" s="5"/>
      <c r="AY1354" s="5"/>
      <c r="AZ1354" s="5"/>
      <c r="BA1354" s="5"/>
      <c r="BB1354" s="5"/>
      <c r="BC1354" s="5"/>
      <c r="BD1354" s="5"/>
      <c r="BE1354" s="5"/>
      <c r="BF1354" s="4"/>
      <c r="BG1354" s="4"/>
      <c r="BH1354" s="4"/>
      <c r="BI1354" s="4"/>
      <c r="BJ1354" s="4"/>
      <c r="BK1354" s="4"/>
      <c r="BL1354" s="4"/>
      <c r="BM1354" s="4"/>
      <c r="BN1354" s="4"/>
      <c r="BO1354" s="4"/>
      <c r="BP1354" s="4"/>
      <c r="BQ1354" s="4"/>
      <c r="BR1354" s="4"/>
      <c r="BS1354" s="4"/>
      <c r="BT1354" s="4"/>
    </row>
    <row r="1355" spans="1:72" s="72" customFormat="1" ht="15.75" hidden="1">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s="5"/>
      <c r="AJ1355" s="5"/>
      <c r="AK1355" s="5"/>
      <c r="AL1355" s="5"/>
      <c r="AM1355" s="5"/>
      <c r="AN1355" s="5"/>
      <c r="AO1355" s="5"/>
      <c r="AP1355" s="5"/>
      <c r="AQ1355" s="5"/>
      <c r="AR1355" s="5"/>
      <c r="AS1355" s="5"/>
      <c r="AT1355" s="5"/>
      <c r="AU1355" s="5"/>
      <c r="AV1355" s="5"/>
      <c r="AW1355" s="5"/>
      <c r="AX1355" s="5"/>
      <c r="AY1355" s="5"/>
      <c r="AZ1355" s="5"/>
      <c r="BA1355" s="5"/>
      <c r="BB1355" s="5"/>
      <c r="BC1355" s="5"/>
      <c r="BD1355" s="5"/>
      <c r="BE1355" s="5"/>
      <c r="BF1355" s="4"/>
      <c r="BG1355" s="4"/>
      <c r="BH1355" s="4"/>
      <c r="BI1355" s="4"/>
      <c r="BJ1355" s="4"/>
      <c r="BK1355" s="4"/>
      <c r="BL1355" s="4"/>
      <c r="BM1355" s="4"/>
      <c r="BN1355" s="4"/>
      <c r="BO1355" s="4"/>
      <c r="BP1355" s="4"/>
      <c r="BQ1355" s="4"/>
      <c r="BR1355" s="4"/>
      <c r="BS1355" s="4"/>
      <c r="BT1355" s="4"/>
    </row>
    <row r="1356" spans="1:72" s="72" customFormat="1" ht="15.75" hidden="1">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s="5"/>
      <c r="AJ1356" s="5"/>
      <c r="AK1356" s="5"/>
      <c r="AL1356" s="5"/>
      <c r="AM1356" s="5"/>
      <c r="AN1356" s="5"/>
      <c r="AO1356" s="5"/>
      <c r="AP1356" s="5"/>
      <c r="AQ1356" s="5"/>
      <c r="AR1356" s="5"/>
      <c r="AS1356" s="5"/>
      <c r="AT1356" s="5"/>
      <c r="AU1356" s="5"/>
      <c r="AV1356" s="5"/>
      <c r="AW1356" s="5"/>
      <c r="AX1356" s="5"/>
      <c r="AY1356" s="5"/>
      <c r="AZ1356" s="5"/>
      <c r="BA1356" s="5"/>
      <c r="BB1356" s="5"/>
      <c r="BC1356" s="5"/>
      <c r="BD1356" s="5"/>
      <c r="BE1356" s="5"/>
      <c r="BF1356" s="4"/>
      <c r="BG1356" s="4"/>
      <c r="BH1356" s="4"/>
      <c r="BI1356" s="4"/>
      <c r="BJ1356" s="4"/>
      <c r="BK1356" s="4"/>
      <c r="BL1356" s="4"/>
      <c r="BM1356" s="4"/>
      <c r="BN1356" s="4"/>
      <c r="BO1356" s="4"/>
      <c r="BP1356" s="4"/>
      <c r="BQ1356" s="4"/>
      <c r="BR1356" s="4"/>
      <c r="BS1356" s="4"/>
      <c r="BT1356" s="4"/>
    </row>
    <row r="1357" spans="1:72" s="72" customFormat="1" ht="15.75" hidden="1">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s="5"/>
      <c r="AJ1357" s="5"/>
      <c r="AK1357" s="5"/>
      <c r="AL1357" s="5"/>
      <c r="AM1357" s="5"/>
      <c r="AN1357" s="5"/>
      <c r="AO1357" s="5"/>
      <c r="AP1357" s="5"/>
      <c r="AQ1357" s="5"/>
      <c r="AR1357" s="5"/>
      <c r="AS1357" s="5"/>
      <c r="AT1357" s="5"/>
      <c r="AU1357" s="5"/>
      <c r="AV1357" s="5"/>
      <c r="AW1357" s="5"/>
      <c r="AX1357" s="5"/>
      <c r="AY1357" s="5"/>
      <c r="AZ1357" s="5"/>
      <c r="BA1357" s="5"/>
      <c r="BB1357" s="5"/>
      <c r="BC1357" s="5"/>
      <c r="BD1357" s="5"/>
      <c r="BE1357" s="5"/>
      <c r="BF1357" s="4"/>
      <c r="BG1357" s="4"/>
      <c r="BH1357" s="4"/>
      <c r="BI1357" s="4"/>
      <c r="BJ1357" s="4"/>
      <c r="BK1357" s="4"/>
      <c r="BL1357" s="4"/>
      <c r="BM1357" s="4"/>
      <c r="BN1357" s="4"/>
      <c r="BO1357" s="4"/>
      <c r="BP1357" s="4"/>
      <c r="BQ1357" s="4"/>
      <c r="BR1357" s="4"/>
      <c r="BS1357" s="4"/>
      <c r="BT1357" s="4"/>
    </row>
    <row r="1358" spans="1:72" s="72" customFormat="1" ht="15.75" hidden="1">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s="5"/>
      <c r="AJ1358" s="5"/>
      <c r="AK1358" s="5"/>
      <c r="AL1358" s="5"/>
      <c r="AM1358" s="5"/>
      <c r="AN1358" s="5"/>
      <c r="AO1358" s="5"/>
      <c r="AP1358" s="5"/>
      <c r="AQ1358" s="5"/>
      <c r="AR1358" s="5"/>
      <c r="AS1358" s="5"/>
      <c r="AT1358" s="5"/>
      <c r="AU1358" s="5"/>
      <c r="AV1358" s="5"/>
      <c r="AW1358" s="5"/>
      <c r="AX1358" s="5"/>
      <c r="AY1358" s="5"/>
      <c r="AZ1358" s="5"/>
      <c r="BA1358" s="5"/>
      <c r="BB1358" s="5"/>
      <c r="BC1358" s="5"/>
      <c r="BD1358" s="5"/>
      <c r="BE1358" s="5"/>
      <c r="BF1358" s="4"/>
      <c r="BG1358" s="4"/>
      <c r="BH1358" s="4"/>
      <c r="BI1358" s="4"/>
      <c r="BJ1358" s="4"/>
      <c r="BK1358" s="4"/>
      <c r="BL1358" s="4"/>
      <c r="BM1358" s="4"/>
      <c r="BN1358" s="4"/>
      <c r="BO1358" s="4"/>
      <c r="BP1358" s="4"/>
      <c r="BQ1358" s="4"/>
      <c r="BR1358" s="4"/>
      <c r="BS1358" s="4"/>
      <c r="BT1358" s="4"/>
    </row>
    <row r="1359" spans="1:72" s="72" customFormat="1" ht="15.75" hidden="1">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s="5"/>
      <c r="AJ1359" s="5"/>
      <c r="AK1359" s="5"/>
      <c r="AL1359" s="5"/>
      <c r="AM1359" s="5"/>
      <c r="AN1359" s="5"/>
      <c r="AO1359" s="5"/>
      <c r="AP1359" s="5"/>
      <c r="AQ1359" s="5"/>
      <c r="AR1359" s="5"/>
      <c r="AS1359" s="5"/>
      <c r="AT1359" s="5"/>
      <c r="AU1359" s="5"/>
      <c r="AV1359" s="5"/>
      <c r="AW1359" s="5"/>
      <c r="AX1359" s="5"/>
      <c r="AY1359" s="5"/>
      <c r="AZ1359" s="5"/>
      <c r="BA1359" s="5"/>
      <c r="BB1359" s="5"/>
      <c r="BC1359" s="5"/>
      <c r="BD1359" s="5"/>
      <c r="BE1359" s="5"/>
      <c r="BF1359" s="4"/>
      <c r="BG1359" s="4"/>
      <c r="BH1359" s="4"/>
      <c r="BI1359" s="4"/>
      <c r="BJ1359" s="4"/>
      <c r="BK1359" s="4"/>
      <c r="BL1359" s="4"/>
      <c r="BM1359" s="4"/>
      <c r="BN1359" s="4"/>
      <c r="BO1359" s="4"/>
      <c r="BP1359" s="4"/>
      <c r="BQ1359" s="4"/>
      <c r="BR1359" s="4"/>
      <c r="BS1359" s="4"/>
      <c r="BT1359" s="4"/>
    </row>
    <row r="1360" spans="1:72" s="72" customFormat="1" ht="15.75" hidden="1">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s="5"/>
      <c r="AJ1360" s="5"/>
      <c r="AK1360" s="5"/>
      <c r="AL1360" s="5"/>
      <c r="AM1360" s="5"/>
      <c r="AN1360" s="5"/>
      <c r="AO1360" s="5"/>
      <c r="AP1360" s="5"/>
      <c r="AQ1360" s="5"/>
      <c r="AR1360" s="5"/>
      <c r="AS1360" s="5"/>
      <c r="AT1360" s="5"/>
      <c r="AU1360" s="5"/>
      <c r="AV1360" s="5"/>
      <c r="AW1360" s="5"/>
      <c r="AX1360" s="5"/>
      <c r="AY1360" s="5"/>
      <c r="AZ1360" s="5"/>
      <c r="BA1360" s="5"/>
      <c r="BB1360" s="5"/>
      <c r="BC1360" s="5"/>
      <c r="BD1360" s="5"/>
      <c r="BE1360" s="5"/>
      <c r="BF1360" s="4"/>
      <c r="BG1360" s="4"/>
      <c r="BH1360" s="4"/>
      <c r="BI1360" s="4"/>
      <c r="BJ1360" s="4"/>
      <c r="BK1360" s="4"/>
      <c r="BL1360" s="4"/>
      <c r="BM1360" s="4"/>
      <c r="BN1360" s="4"/>
      <c r="BO1360" s="4"/>
      <c r="BP1360" s="4"/>
      <c r="BQ1360" s="4"/>
      <c r="BR1360" s="4"/>
      <c r="BS1360" s="4"/>
      <c r="BT1360" s="4"/>
    </row>
    <row r="1361" spans="1:72" s="72" customFormat="1" ht="15.75" hidden="1">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s="5"/>
      <c r="AJ1361" s="5"/>
      <c r="AK1361" s="5"/>
      <c r="AL1361" s="5"/>
      <c r="AM1361" s="5"/>
      <c r="AN1361" s="5"/>
      <c r="AO1361" s="5"/>
      <c r="AP1361" s="5"/>
      <c r="AQ1361" s="5"/>
      <c r="AR1361" s="5"/>
      <c r="AS1361" s="5"/>
      <c r="AT1361" s="5"/>
      <c r="AU1361" s="5"/>
      <c r="AV1361" s="5"/>
      <c r="AW1361" s="5"/>
      <c r="AX1361" s="5"/>
      <c r="AY1361" s="5"/>
      <c r="AZ1361" s="5"/>
      <c r="BA1361" s="5"/>
      <c r="BB1361" s="5"/>
      <c r="BC1361" s="5"/>
      <c r="BD1361" s="5"/>
      <c r="BE1361" s="5"/>
      <c r="BF1361" s="4"/>
      <c r="BG1361" s="4"/>
      <c r="BH1361" s="4"/>
      <c r="BI1361" s="4"/>
      <c r="BJ1361" s="4"/>
      <c r="BK1361" s="4"/>
      <c r="BL1361" s="4"/>
      <c r="BM1361" s="4"/>
      <c r="BN1361" s="4"/>
      <c r="BO1361" s="4"/>
      <c r="BP1361" s="4"/>
      <c r="BQ1361" s="4"/>
      <c r="BR1361" s="4"/>
      <c r="BS1361" s="4"/>
      <c r="BT1361" s="4"/>
    </row>
    <row r="1362" spans="1:72" s="72" customFormat="1" ht="15.75" hidden="1">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s="5"/>
      <c r="AJ1362" s="5"/>
      <c r="AK1362" s="5"/>
      <c r="AL1362" s="5"/>
      <c r="AM1362" s="5"/>
      <c r="AN1362" s="5"/>
      <c r="AO1362" s="5"/>
      <c r="AP1362" s="5"/>
      <c r="AQ1362" s="5"/>
      <c r="AR1362" s="5"/>
      <c r="AS1362" s="5"/>
      <c r="AT1362" s="5"/>
      <c r="AU1362" s="5"/>
      <c r="AV1362" s="5"/>
      <c r="AW1362" s="5"/>
      <c r="AX1362" s="5"/>
      <c r="AY1362" s="5"/>
      <c r="AZ1362" s="5"/>
      <c r="BA1362" s="5"/>
      <c r="BB1362" s="5"/>
      <c r="BC1362" s="5"/>
      <c r="BD1362" s="5"/>
      <c r="BE1362" s="5"/>
      <c r="BF1362" s="4"/>
      <c r="BG1362" s="4"/>
      <c r="BH1362" s="4"/>
      <c r="BI1362" s="4"/>
      <c r="BJ1362" s="4"/>
      <c r="BK1362" s="4"/>
      <c r="BL1362" s="4"/>
      <c r="BM1362" s="4"/>
      <c r="BN1362" s="4"/>
      <c r="BO1362" s="4"/>
      <c r="BP1362" s="4"/>
      <c r="BQ1362" s="4"/>
      <c r="BR1362" s="4"/>
      <c r="BS1362" s="4"/>
      <c r="BT1362" s="4"/>
    </row>
    <row r="1363" spans="1:72" s="72" customFormat="1" ht="15.75" hidden="1">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s="5"/>
      <c r="AJ1363" s="5"/>
      <c r="AK1363" s="5"/>
      <c r="AL1363" s="5"/>
      <c r="AM1363" s="5"/>
      <c r="AN1363" s="5"/>
      <c r="AO1363" s="5"/>
      <c r="AP1363" s="5"/>
      <c r="AQ1363" s="5"/>
      <c r="AR1363" s="5"/>
      <c r="AS1363" s="5"/>
      <c r="AT1363" s="5"/>
      <c r="AU1363" s="5"/>
      <c r="AV1363" s="5"/>
      <c r="AW1363" s="5"/>
      <c r="AX1363" s="5"/>
      <c r="AY1363" s="5"/>
      <c r="AZ1363" s="5"/>
      <c r="BA1363" s="5"/>
      <c r="BB1363" s="5"/>
      <c r="BC1363" s="5"/>
      <c r="BD1363" s="5"/>
      <c r="BE1363" s="5"/>
      <c r="BF1363" s="4"/>
      <c r="BG1363" s="4"/>
      <c r="BH1363" s="4"/>
      <c r="BI1363" s="4"/>
      <c r="BJ1363" s="4"/>
      <c r="BK1363" s="4"/>
      <c r="BL1363" s="4"/>
      <c r="BM1363" s="4"/>
      <c r="BN1363" s="4"/>
      <c r="BO1363" s="4"/>
      <c r="BP1363" s="4"/>
      <c r="BQ1363" s="4"/>
      <c r="BR1363" s="4"/>
      <c r="BS1363" s="4"/>
      <c r="BT1363" s="4"/>
    </row>
    <row r="1364" spans="1:72" s="72" customFormat="1" ht="15.75" hidden="1">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s="5"/>
      <c r="AJ1364" s="5"/>
      <c r="AK1364" s="5"/>
      <c r="AL1364" s="5"/>
      <c r="AM1364" s="5"/>
      <c r="AN1364" s="5"/>
      <c r="AO1364" s="5"/>
      <c r="AP1364" s="5"/>
      <c r="AQ1364" s="5"/>
      <c r="AR1364" s="5"/>
      <c r="AS1364" s="5"/>
      <c r="AT1364" s="5"/>
      <c r="AU1364" s="5"/>
      <c r="AV1364" s="5"/>
      <c r="AW1364" s="5"/>
      <c r="AX1364" s="5"/>
      <c r="AY1364" s="5"/>
      <c r="AZ1364" s="5"/>
      <c r="BA1364" s="5"/>
      <c r="BB1364" s="5"/>
      <c r="BC1364" s="5"/>
      <c r="BD1364" s="5"/>
      <c r="BE1364" s="5"/>
      <c r="BF1364" s="4"/>
      <c r="BG1364" s="4"/>
      <c r="BH1364" s="4"/>
      <c r="BI1364" s="4"/>
      <c r="BJ1364" s="4"/>
      <c r="BK1364" s="4"/>
      <c r="BL1364" s="4"/>
      <c r="BM1364" s="4"/>
      <c r="BN1364" s="4"/>
      <c r="BO1364" s="4"/>
      <c r="BP1364" s="4"/>
      <c r="BQ1364" s="4"/>
      <c r="BR1364" s="4"/>
      <c r="BS1364" s="4"/>
      <c r="BT1364" s="4"/>
    </row>
    <row r="1365" spans="1:72" s="72" customFormat="1" ht="15.75" hidden="1">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s="5"/>
      <c r="AJ1365" s="5"/>
      <c r="AK1365" s="5"/>
      <c r="AL1365" s="5"/>
      <c r="AM1365" s="5"/>
      <c r="AN1365" s="5"/>
      <c r="AO1365" s="5"/>
      <c r="AP1365" s="5"/>
      <c r="AQ1365" s="5"/>
      <c r="AR1365" s="5"/>
      <c r="AS1365" s="5"/>
      <c r="AT1365" s="5"/>
      <c r="AU1365" s="5"/>
      <c r="AV1365" s="5"/>
      <c r="AW1365" s="5"/>
      <c r="AX1365" s="5"/>
      <c r="AY1365" s="5"/>
      <c r="AZ1365" s="5"/>
      <c r="BA1365" s="5"/>
      <c r="BB1365" s="5"/>
      <c r="BC1365" s="5"/>
      <c r="BD1365" s="5"/>
      <c r="BE1365" s="5"/>
      <c r="BF1365" s="4"/>
      <c r="BG1365" s="4"/>
      <c r="BH1365" s="4"/>
      <c r="BI1365" s="4"/>
      <c r="BJ1365" s="4"/>
      <c r="BK1365" s="4"/>
      <c r="BL1365" s="4"/>
      <c r="BM1365" s="4"/>
      <c r="BN1365" s="4"/>
      <c r="BO1365" s="4"/>
      <c r="BP1365" s="4"/>
      <c r="BQ1365" s="4"/>
      <c r="BR1365" s="4"/>
      <c r="BS1365" s="4"/>
      <c r="BT1365" s="4"/>
    </row>
    <row r="1366" spans="1:72" s="72" customFormat="1" ht="15.75" hidden="1">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s="5"/>
      <c r="AJ1366" s="5"/>
      <c r="AK1366" s="5"/>
      <c r="AL1366" s="5"/>
      <c r="AM1366" s="5"/>
      <c r="AN1366" s="5"/>
      <c r="AO1366" s="5"/>
      <c r="AP1366" s="5"/>
      <c r="AQ1366" s="5"/>
      <c r="AR1366" s="5"/>
      <c r="AS1366" s="5"/>
      <c r="AT1366" s="5"/>
      <c r="AU1366" s="5"/>
      <c r="AV1366" s="5"/>
      <c r="AW1366" s="5"/>
      <c r="AX1366" s="5"/>
      <c r="AY1366" s="5"/>
      <c r="AZ1366" s="5"/>
      <c r="BA1366" s="5"/>
      <c r="BB1366" s="5"/>
      <c r="BC1366" s="5"/>
      <c r="BD1366" s="5"/>
      <c r="BE1366" s="5"/>
      <c r="BF1366" s="4"/>
      <c r="BG1366" s="4"/>
      <c r="BH1366" s="4"/>
      <c r="BI1366" s="4"/>
      <c r="BJ1366" s="4"/>
      <c r="BK1366" s="4"/>
      <c r="BL1366" s="4"/>
      <c r="BM1366" s="4"/>
      <c r="BN1366" s="4"/>
      <c r="BO1366" s="4"/>
      <c r="BP1366" s="4"/>
      <c r="BQ1366" s="4"/>
      <c r="BR1366" s="4"/>
      <c r="BS1366" s="4"/>
      <c r="BT1366" s="4"/>
    </row>
    <row r="1367" spans="1:72" s="72" customFormat="1" ht="15.75" hidden="1">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s="5"/>
      <c r="AJ1367" s="5"/>
      <c r="AK1367" s="5"/>
      <c r="AL1367" s="5"/>
      <c r="AM1367" s="5"/>
      <c r="AN1367" s="5"/>
      <c r="AO1367" s="5"/>
      <c r="AP1367" s="5"/>
      <c r="AQ1367" s="5"/>
      <c r="AR1367" s="5"/>
      <c r="AS1367" s="5"/>
      <c r="AT1367" s="5"/>
      <c r="AU1367" s="5"/>
      <c r="AV1367" s="5"/>
      <c r="AW1367" s="5"/>
      <c r="AX1367" s="5"/>
      <c r="AY1367" s="5"/>
      <c r="AZ1367" s="5"/>
      <c r="BA1367" s="5"/>
      <c r="BB1367" s="5"/>
      <c r="BC1367" s="5"/>
      <c r="BD1367" s="5"/>
      <c r="BE1367" s="5"/>
      <c r="BF1367" s="4"/>
      <c r="BG1367" s="4"/>
      <c r="BH1367" s="4"/>
      <c r="BI1367" s="4"/>
      <c r="BJ1367" s="4"/>
      <c r="BK1367" s="4"/>
      <c r="BL1367" s="4"/>
      <c r="BM1367" s="4"/>
      <c r="BN1367" s="4"/>
      <c r="BO1367" s="4"/>
      <c r="BP1367" s="4"/>
      <c r="BQ1367" s="4"/>
      <c r="BR1367" s="4"/>
      <c r="BS1367" s="4"/>
      <c r="BT1367" s="4"/>
    </row>
    <row r="1368" spans="1:72" s="72" customFormat="1" ht="15.75" hidden="1">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s="5"/>
      <c r="AJ1368" s="5"/>
      <c r="AK1368" s="5"/>
      <c r="AL1368" s="5"/>
      <c r="AM1368" s="5"/>
      <c r="AN1368" s="5"/>
      <c r="AO1368" s="5"/>
      <c r="AP1368" s="5"/>
      <c r="AQ1368" s="5"/>
      <c r="AR1368" s="5"/>
      <c r="AS1368" s="5"/>
      <c r="AT1368" s="5"/>
      <c r="AU1368" s="5"/>
      <c r="AV1368" s="5"/>
      <c r="AW1368" s="5"/>
      <c r="AX1368" s="5"/>
      <c r="AY1368" s="5"/>
      <c r="AZ1368" s="5"/>
      <c r="BA1368" s="5"/>
      <c r="BB1368" s="5"/>
      <c r="BC1368" s="5"/>
      <c r="BD1368" s="5"/>
      <c r="BE1368" s="5"/>
      <c r="BF1368" s="4"/>
      <c r="BG1368" s="4"/>
      <c r="BH1368" s="4"/>
      <c r="BI1368" s="4"/>
      <c r="BJ1368" s="4"/>
      <c r="BK1368" s="4"/>
      <c r="BL1368" s="4"/>
      <c r="BM1368" s="4"/>
      <c r="BN1368" s="4"/>
      <c r="BO1368" s="4"/>
      <c r="BP1368" s="4"/>
      <c r="BQ1368" s="4"/>
      <c r="BR1368" s="4"/>
      <c r="BS1368" s="4"/>
      <c r="BT1368" s="4"/>
    </row>
    <row r="1369" spans="1:72" s="72" customFormat="1" ht="15.75" hidden="1">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s="5"/>
      <c r="AJ1369" s="5"/>
      <c r="AK1369" s="5"/>
      <c r="AL1369" s="5"/>
      <c r="AM1369" s="5"/>
      <c r="AN1369" s="5"/>
      <c r="AO1369" s="5"/>
      <c r="AP1369" s="5"/>
      <c r="AQ1369" s="5"/>
      <c r="AR1369" s="5"/>
      <c r="AS1369" s="5"/>
      <c r="AT1369" s="5"/>
      <c r="AU1369" s="5"/>
      <c r="AV1369" s="5"/>
      <c r="AW1369" s="5"/>
      <c r="AX1369" s="5"/>
      <c r="AY1369" s="5"/>
      <c r="AZ1369" s="5"/>
      <c r="BA1369" s="5"/>
      <c r="BB1369" s="5"/>
      <c r="BC1369" s="5"/>
      <c r="BD1369" s="5"/>
      <c r="BE1369" s="5"/>
      <c r="BF1369" s="4"/>
      <c r="BG1369" s="4"/>
      <c r="BH1369" s="4"/>
      <c r="BI1369" s="4"/>
      <c r="BJ1369" s="4"/>
      <c r="BK1369" s="4"/>
      <c r="BL1369" s="4"/>
      <c r="BM1369" s="4"/>
      <c r="BN1369" s="4"/>
      <c r="BO1369" s="4"/>
      <c r="BP1369" s="4"/>
      <c r="BQ1369" s="4"/>
      <c r="BR1369" s="4"/>
      <c r="BS1369" s="4"/>
      <c r="BT1369" s="4"/>
    </row>
    <row r="1370" spans="1:72" s="72" customFormat="1" ht="15.75" hidden="1">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s="5"/>
      <c r="AJ1370" s="5"/>
      <c r="AK1370" s="5"/>
      <c r="AL1370" s="5"/>
      <c r="AM1370" s="5"/>
      <c r="AN1370" s="5"/>
      <c r="AO1370" s="5"/>
      <c r="AP1370" s="5"/>
      <c r="AQ1370" s="5"/>
      <c r="AR1370" s="5"/>
      <c r="AS1370" s="5"/>
      <c r="AT1370" s="5"/>
      <c r="AU1370" s="5"/>
      <c r="AV1370" s="5"/>
      <c r="AW1370" s="5"/>
      <c r="AX1370" s="5"/>
      <c r="AY1370" s="5"/>
      <c r="AZ1370" s="5"/>
      <c r="BA1370" s="5"/>
      <c r="BB1370" s="5"/>
      <c r="BC1370" s="5"/>
      <c r="BD1370" s="5"/>
      <c r="BE1370" s="5"/>
      <c r="BF1370" s="4"/>
      <c r="BG1370" s="4"/>
      <c r="BH1370" s="4"/>
      <c r="BI1370" s="4"/>
      <c r="BJ1370" s="4"/>
      <c r="BK1370" s="4"/>
      <c r="BL1370" s="4"/>
      <c r="BM1370" s="4"/>
      <c r="BN1370" s="4"/>
      <c r="BO1370" s="4"/>
      <c r="BP1370" s="4"/>
      <c r="BQ1370" s="4"/>
      <c r="BR1370" s="4"/>
      <c r="BS1370" s="4"/>
      <c r="BT1370" s="4"/>
    </row>
    <row r="1371" spans="1:72" s="72" customFormat="1" ht="15.75" hidden="1">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s="5"/>
      <c r="AJ1371" s="5"/>
      <c r="AK1371" s="5"/>
      <c r="AL1371" s="5"/>
      <c r="AM1371" s="5"/>
      <c r="AN1371" s="5"/>
      <c r="AO1371" s="5"/>
      <c r="AP1371" s="5"/>
      <c r="AQ1371" s="5"/>
      <c r="AR1371" s="5"/>
      <c r="AS1371" s="5"/>
      <c r="AT1371" s="5"/>
      <c r="AU1371" s="5"/>
      <c r="AV1371" s="5"/>
      <c r="AW1371" s="5"/>
      <c r="AX1371" s="5"/>
      <c r="AY1371" s="5"/>
      <c r="AZ1371" s="5"/>
      <c r="BA1371" s="5"/>
      <c r="BB1371" s="5"/>
      <c r="BC1371" s="5"/>
      <c r="BD1371" s="5"/>
      <c r="BE1371" s="5"/>
      <c r="BF1371" s="4"/>
      <c r="BG1371" s="4"/>
      <c r="BH1371" s="4"/>
      <c r="BI1371" s="4"/>
      <c r="BJ1371" s="4"/>
      <c r="BK1371" s="4"/>
      <c r="BL1371" s="4"/>
      <c r="BM1371" s="4"/>
      <c r="BN1371" s="4"/>
      <c r="BO1371" s="4"/>
      <c r="BP1371" s="4"/>
      <c r="BQ1371" s="4"/>
      <c r="BR1371" s="4"/>
      <c r="BS1371" s="4"/>
      <c r="BT1371" s="4"/>
    </row>
    <row r="1372" spans="1:72" s="72" customFormat="1" ht="15.75" hidden="1">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s="5"/>
      <c r="AJ1372" s="5"/>
      <c r="AK1372" s="5"/>
      <c r="AL1372" s="5"/>
      <c r="AM1372" s="5"/>
      <c r="AN1372" s="5"/>
      <c r="AO1372" s="5"/>
      <c r="AP1372" s="5"/>
      <c r="AQ1372" s="5"/>
      <c r="AR1372" s="5"/>
      <c r="AS1372" s="5"/>
      <c r="AT1372" s="5"/>
      <c r="AU1372" s="5"/>
      <c r="AV1372" s="5"/>
      <c r="AW1372" s="5"/>
      <c r="AX1372" s="5"/>
      <c r="AY1372" s="5"/>
      <c r="AZ1372" s="5"/>
      <c r="BA1372" s="5"/>
      <c r="BB1372" s="5"/>
      <c r="BC1372" s="5"/>
      <c r="BD1372" s="5"/>
      <c r="BE1372" s="5"/>
      <c r="BF1372" s="4"/>
      <c r="BG1372" s="4"/>
      <c r="BH1372" s="4"/>
      <c r="BI1372" s="4"/>
      <c r="BJ1372" s="4"/>
      <c r="BK1372" s="4"/>
      <c r="BL1372" s="4"/>
      <c r="BM1372" s="4"/>
      <c r="BN1372" s="4"/>
      <c r="BO1372" s="4"/>
      <c r="BP1372" s="4"/>
      <c r="BQ1372" s="4"/>
      <c r="BR1372" s="4"/>
      <c r="BS1372" s="4"/>
      <c r="BT1372" s="4"/>
    </row>
    <row r="1373" spans="1:72" s="72" customFormat="1" ht="15.75" hidden="1">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s="5"/>
      <c r="AJ1373" s="5"/>
      <c r="AK1373" s="5"/>
      <c r="AL1373" s="5"/>
      <c r="AM1373" s="5"/>
      <c r="AN1373" s="5"/>
      <c r="AO1373" s="5"/>
      <c r="AP1373" s="5"/>
      <c r="AQ1373" s="5"/>
      <c r="AR1373" s="5"/>
      <c r="AS1373" s="5"/>
      <c r="AT1373" s="5"/>
      <c r="AU1373" s="5"/>
      <c r="AV1373" s="5"/>
      <c r="AW1373" s="5"/>
      <c r="AX1373" s="5"/>
      <c r="AY1373" s="5"/>
      <c r="AZ1373" s="5"/>
      <c r="BA1373" s="5"/>
      <c r="BB1373" s="5"/>
      <c r="BC1373" s="5"/>
      <c r="BD1373" s="5"/>
      <c r="BE1373" s="5"/>
      <c r="BF1373" s="4"/>
      <c r="BG1373" s="4"/>
      <c r="BH1373" s="4"/>
      <c r="BI1373" s="4"/>
      <c r="BJ1373" s="4"/>
      <c r="BK1373" s="4"/>
      <c r="BL1373" s="4"/>
      <c r="BM1373" s="4"/>
      <c r="BN1373" s="4"/>
      <c r="BO1373" s="4"/>
      <c r="BP1373" s="4"/>
      <c r="BQ1373" s="4"/>
      <c r="BR1373" s="4"/>
      <c r="BS1373" s="4"/>
      <c r="BT1373" s="4"/>
    </row>
    <row r="1374" spans="1:72" s="72" customFormat="1" ht="15.75" hidden="1">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s="5"/>
      <c r="AJ1374" s="5"/>
      <c r="AK1374" s="5"/>
      <c r="AL1374" s="5"/>
      <c r="AM1374" s="5"/>
      <c r="AN1374" s="5"/>
      <c r="AO1374" s="5"/>
      <c r="AP1374" s="5"/>
      <c r="AQ1374" s="5"/>
      <c r="AR1374" s="5"/>
      <c r="AS1374" s="5"/>
      <c r="AT1374" s="5"/>
      <c r="AU1374" s="5"/>
      <c r="AV1374" s="5"/>
      <c r="AW1374" s="5"/>
      <c r="AX1374" s="5"/>
      <c r="AY1374" s="5"/>
      <c r="AZ1374" s="5"/>
      <c r="BA1374" s="5"/>
      <c r="BB1374" s="5"/>
      <c r="BC1374" s="5"/>
      <c r="BD1374" s="5"/>
      <c r="BE1374" s="5"/>
      <c r="BF1374" s="4"/>
      <c r="BG1374" s="4"/>
      <c r="BH1374" s="4"/>
      <c r="BI1374" s="4"/>
      <c r="BJ1374" s="4"/>
      <c r="BK1374" s="4"/>
      <c r="BL1374" s="4"/>
      <c r="BM1374" s="4"/>
      <c r="BN1374" s="4"/>
      <c r="BO1374" s="4"/>
      <c r="BP1374" s="4"/>
      <c r="BQ1374" s="4"/>
      <c r="BR1374" s="4"/>
      <c r="BS1374" s="4"/>
      <c r="BT1374" s="4"/>
    </row>
    <row r="1375" spans="1:72" s="72" customFormat="1" ht="15.75" hidden="1">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s="5"/>
      <c r="AJ1375" s="5"/>
      <c r="AK1375" s="5"/>
      <c r="AL1375" s="5"/>
      <c r="AM1375" s="5"/>
      <c r="AN1375" s="5"/>
      <c r="AO1375" s="5"/>
      <c r="AP1375" s="5"/>
      <c r="AQ1375" s="5"/>
      <c r="AR1375" s="5"/>
      <c r="AS1375" s="5"/>
      <c r="AT1375" s="5"/>
      <c r="AU1375" s="5"/>
      <c r="AV1375" s="5"/>
      <c r="AW1375" s="5"/>
      <c r="AX1375" s="5"/>
      <c r="AY1375" s="5"/>
      <c r="AZ1375" s="5"/>
      <c r="BA1375" s="5"/>
      <c r="BB1375" s="5"/>
      <c r="BC1375" s="5"/>
      <c r="BD1375" s="5"/>
      <c r="BE1375" s="5"/>
      <c r="BF1375" s="4"/>
      <c r="BG1375" s="4"/>
      <c r="BH1375" s="4"/>
      <c r="BI1375" s="4"/>
      <c r="BJ1375" s="4"/>
      <c r="BK1375" s="4"/>
      <c r="BL1375" s="4"/>
      <c r="BM1375" s="4"/>
      <c r="BN1375" s="4"/>
      <c r="BO1375" s="4"/>
      <c r="BP1375" s="4"/>
      <c r="BQ1375" s="4"/>
      <c r="BR1375" s="4"/>
      <c r="BS1375" s="4"/>
      <c r="BT1375" s="4"/>
    </row>
    <row r="1376" spans="1:72" s="72" customFormat="1" ht="15.75" hidden="1">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s="5"/>
      <c r="AJ1376" s="5"/>
      <c r="AK1376" s="5"/>
      <c r="AL1376" s="5"/>
      <c r="AM1376" s="5"/>
      <c r="AN1376" s="5"/>
      <c r="AO1376" s="5"/>
      <c r="AP1376" s="5"/>
      <c r="AQ1376" s="5"/>
      <c r="AR1376" s="5"/>
      <c r="AS1376" s="5"/>
      <c r="AT1376" s="5"/>
      <c r="AU1376" s="5"/>
      <c r="AV1376" s="5"/>
      <c r="AW1376" s="5"/>
      <c r="AX1376" s="5"/>
      <c r="AY1376" s="5"/>
      <c r="AZ1376" s="5"/>
      <c r="BA1376" s="5"/>
      <c r="BB1376" s="5"/>
      <c r="BC1376" s="5"/>
      <c r="BD1376" s="5"/>
      <c r="BE1376" s="5"/>
      <c r="BF1376" s="4"/>
      <c r="BG1376" s="4"/>
      <c r="BH1376" s="4"/>
      <c r="BI1376" s="4"/>
      <c r="BJ1376" s="4"/>
      <c r="BK1376" s="4"/>
      <c r="BL1376" s="4"/>
      <c r="BM1376" s="4"/>
      <c r="BN1376" s="4"/>
      <c r="BO1376" s="4"/>
      <c r="BP1376" s="4"/>
      <c r="BQ1376" s="4"/>
      <c r="BR1376" s="4"/>
      <c r="BS1376" s="4"/>
      <c r="BT1376" s="4"/>
    </row>
    <row r="1377" spans="1:72" s="72" customFormat="1" ht="15.75" hidden="1">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s="5"/>
      <c r="AJ1377" s="5"/>
      <c r="AK1377" s="5"/>
      <c r="AL1377" s="5"/>
      <c r="AM1377" s="5"/>
      <c r="AN1377" s="5"/>
      <c r="AO1377" s="5"/>
      <c r="AP1377" s="5"/>
      <c r="AQ1377" s="5"/>
      <c r="AR1377" s="5"/>
      <c r="AS1377" s="5"/>
      <c r="AT1377" s="5"/>
      <c r="AU1377" s="5"/>
      <c r="AV1377" s="5"/>
      <c r="AW1377" s="5"/>
      <c r="AX1377" s="5"/>
      <c r="AY1377" s="5"/>
      <c r="AZ1377" s="5"/>
      <c r="BA1377" s="5"/>
      <c r="BB1377" s="5"/>
      <c r="BC1377" s="5"/>
      <c r="BD1377" s="5"/>
      <c r="BE1377" s="5"/>
      <c r="BF1377" s="4"/>
      <c r="BG1377" s="4"/>
      <c r="BH1377" s="4"/>
      <c r="BI1377" s="4"/>
      <c r="BJ1377" s="4"/>
      <c r="BK1377" s="4"/>
      <c r="BL1377" s="4"/>
      <c r="BM1377" s="4"/>
      <c r="BN1377" s="4"/>
      <c r="BO1377" s="4"/>
      <c r="BP1377" s="4"/>
      <c r="BQ1377" s="4"/>
      <c r="BR1377" s="4"/>
      <c r="BS1377" s="4"/>
      <c r="BT1377" s="4"/>
    </row>
    <row r="1378" spans="1:72" s="72" customFormat="1" ht="15.75" hidden="1">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s="5"/>
      <c r="AJ1378" s="5"/>
      <c r="AK1378" s="5"/>
      <c r="AL1378" s="5"/>
      <c r="AM1378" s="5"/>
      <c r="AN1378" s="5"/>
      <c r="AO1378" s="5"/>
      <c r="AP1378" s="5"/>
      <c r="AQ1378" s="5"/>
      <c r="AR1378" s="5"/>
      <c r="AS1378" s="5"/>
      <c r="AT1378" s="5"/>
      <c r="AU1378" s="5"/>
      <c r="AV1378" s="5"/>
      <c r="AW1378" s="5"/>
      <c r="AX1378" s="5"/>
      <c r="AY1378" s="5"/>
      <c r="AZ1378" s="5"/>
      <c r="BA1378" s="5"/>
      <c r="BB1378" s="5"/>
      <c r="BC1378" s="5"/>
      <c r="BD1378" s="5"/>
      <c r="BE1378" s="5"/>
      <c r="BF1378" s="4"/>
      <c r="BG1378" s="4"/>
      <c r="BH1378" s="4"/>
      <c r="BI1378" s="4"/>
      <c r="BJ1378" s="4"/>
      <c r="BK1378" s="4"/>
      <c r="BL1378" s="4"/>
      <c r="BM1378" s="4"/>
      <c r="BN1378" s="4"/>
      <c r="BO1378" s="4"/>
      <c r="BP1378" s="4"/>
      <c r="BQ1378" s="4"/>
      <c r="BR1378" s="4"/>
      <c r="BS1378" s="4"/>
      <c r="BT1378" s="4"/>
    </row>
    <row r="1379" spans="1:72" s="72" customFormat="1" ht="15.75" hidden="1">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s="5"/>
      <c r="AJ1379" s="5"/>
      <c r="AK1379" s="5"/>
      <c r="AL1379" s="5"/>
      <c r="AM1379" s="5"/>
      <c r="AN1379" s="5"/>
      <c r="AO1379" s="5"/>
      <c r="AP1379" s="5"/>
      <c r="AQ1379" s="5"/>
      <c r="AR1379" s="5"/>
      <c r="AS1379" s="5"/>
      <c r="AT1379" s="5"/>
      <c r="AU1379" s="5"/>
      <c r="AV1379" s="5"/>
      <c r="AW1379" s="5"/>
      <c r="AX1379" s="5"/>
      <c r="AY1379" s="5"/>
      <c r="AZ1379" s="5"/>
      <c r="BA1379" s="5"/>
      <c r="BB1379" s="5"/>
      <c r="BC1379" s="5"/>
      <c r="BD1379" s="5"/>
      <c r="BE1379" s="5"/>
      <c r="BF1379" s="4"/>
      <c r="BG1379" s="4"/>
      <c r="BH1379" s="4"/>
      <c r="BI1379" s="4"/>
      <c r="BJ1379" s="4"/>
      <c r="BK1379" s="4"/>
      <c r="BL1379" s="4"/>
      <c r="BM1379" s="4"/>
      <c r="BN1379" s="4"/>
      <c r="BO1379" s="4"/>
      <c r="BP1379" s="4"/>
      <c r="BQ1379" s="4"/>
      <c r="BR1379" s="4"/>
      <c r="BS1379" s="4"/>
      <c r="BT1379" s="4"/>
    </row>
    <row r="1380" spans="1:72" s="72" customFormat="1" ht="15.75" hidden="1">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s="5"/>
      <c r="AJ1380" s="5"/>
      <c r="AK1380" s="5"/>
      <c r="AL1380" s="5"/>
      <c r="AM1380" s="5"/>
      <c r="AN1380" s="5"/>
      <c r="AO1380" s="5"/>
      <c r="AP1380" s="5"/>
      <c r="AQ1380" s="5"/>
      <c r="AR1380" s="5"/>
      <c r="AS1380" s="5"/>
      <c r="AT1380" s="5"/>
      <c r="AU1380" s="5"/>
      <c r="AV1380" s="5"/>
      <c r="AW1380" s="5"/>
      <c r="AX1380" s="5"/>
      <c r="AY1380" s="5"/>
      <c r="AZ1380" s="5"/>
      <c r="BA1380" s="5"/>
      <c r="BB1380" s="5"/>
      <c r="BC1380" s="5"/>
      <c r="BD1380" s="5"/>
      <c r="BE1380" s="5"/>
      <c r="BF1380" s="4"/>
      <c r="BG1380" s="4"/>
      <c r="BH1380" s="4"/>
      <c r="BI1380" s="4"/>
      <c r="BJ1380" s="4"/>
      <c r="BK1380" s="4"/>
      <c r="BL1380" s="4"/>
      <c r="BM1380" s="4"/>
      <c r="BN1380" s="4"/>
      <c r="BO1380" s="4"/>
      <c r="BP1380" s="4"/>
      <c r="BQ1380" s="4"/>
      <c r="BR1380" s="4"/>
      <c r="BS1380" s="4"/>
      <c r="BT1380" s="4"/>
    </row>
    <row r="1381" spans="1:72" s="72" customFormat="1" ht="15.75" hidden="1">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s="5"/>
      <c r="AJ1381" s="5"/>
      <c r="AK1381" s="5"/>
      <c r="AL1381" s="5"/>
      <c r="AM1381" s="5"/>
      <c r="AN1381" s="5"/>
      <c r="AO1381" s="5"/>
      <c r="AP1381" s="5"/>
      <c r="AQ1381" s="5"/>
      <c r="AR1381" s="5"/>
      <c r="AS1381" s="5"/>
      <c r="AT1381" s="5"/>
      <c r="AU1381" s="5"/>
      <c r="AV1381" s="5"/>
      <c r="AW1381" s="5"/>
      <c r="AX1381" s="5"/>
      <c r="AY1381" s="5"/>
      <c r="AZ1381" s="5"/>
      <c r="BA1381" s="5"/>
      <c r="BB1381" s="5"/>
      <c r="BC1381" s="5"/>
      <c r="BD1381" s="5"/>
      <c r="BE1381" s="5"/>
      <c r="BF1381" s="4"/>
      <c r="BG1381" s="4"/>
      <c r="BH1381" s="4"/>
      <c r="BI1381" s="4"/>
      <c r="BJ1381" s="4"/>
      <c r="BK1381" s="4"/>
      <c r="BL1381" s="4"/>
      <c r="BM1381" s="4"/>
      <c r="BN1381" s="4"/>
      <c r="BO1381" s="4"/>
      <c r="BP1381" s="4"/>
      <c r="BQ1381" s="4"/>
      <c r="BR1381" s="4"/>
      <c r="BS1381" s="4"/>
      <c r="BT1381" s="4"/>
    </row>
    <row r="1382" spans="1:72" s="72" customFormat="1" ht="15.75" hidden="1">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s="5"/>
      <c r="AJ1382" s="5"/>
      <c r="AK1382" s="5"/>
      <c r="AL1382" s="5"/>
      <c r="AM1382" s="5"/>
      <c r="AN1382" s="5"/>
      <c r="AO1382" s="5"/>
      <c r="AP1382" s="5"/>
      <c r="AQ1382" s="5"/>
      <c r="AR1382" s="5"/>
      <c r="AS1382" s="5"/>
      <c r="AT1382" s="5"/>
      <c r="AU1382" s="5"/>
      <c r="AV1382" s="5"/>
      <c r="AW1382" s="5"/>
      <c r="AX1382" s="5"/>
      <c r="AY1382" s="5"/>
      <c r="AZ1382" s="5"/>
      <c r="BA1382" s="5"/>
      <c r="BB1382" s="5"/>
      <c r="BC1382" s="5"/>
      <c r="BD1382" s="5"/>
      <c r="BE1382" s="5"/>
      <c r="BF1382" s="4"/>
      <c r="BG1382" s="4"/>
      <c r="BH1382" s="4"/>
      <c r="BI1382" s="4"/>
      <c r="BJ1382" s="4"/>
      <c r="BK1382" s="4"/>
      <c r="BL1382" s="4"/>
      <c r="BM1382" s="4"/>
      <c r="BN1382" s="4"/>
      <c r="BO1382" s="4"/>
      <c r="BP1382" s="4"/>
      <c r="BQ1382" s="4"/>
      <c r="BR1382" s="4"/>
      <c r="BS1382" s="4"/>
      <c r="BT1382" s="4"/>
    </row>
    <row r="1383" spans="1:72" s="72" customFormat="1" ht="15.75" hidden="1">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s="5"/>
      <c r="AJ1383" s="5"/>
      <c r="AK1383" s="5"/>
      <c r="AL1383" s="5"/>
      <c r="AM1383" s="5"/>
      <c r="AN1383" s="5"/>
      <c r="AO1383" s="5"/>
      <c r="AP1383" s="5"/>
      <c r="AQ1383" s="5"/>
      <c r="AR1383" s="5"/>
      <c r="AS1383" s="5"/>
      <c r="AT1383" s="5"/>
      <c r="AU1383" s="5"/>
      <c r="AV1383" s="5"/>
      <c r="AW1383" s="5"/>
      <c r="AX1383" s="5"/>
      <c r="AY1383" s="5"/>
      <c r="AZ1383" s="5"/>
      <c r="BA1383" s="5"/>
      <c r="BB1383" s="5"/>
      <c r="BC1383" s="5"/>
      <c r="BD1383" s="5"/>
      <c r="BE1383" s="5"/>
      <c r="BF1383" s="4"/>
      <c r="BG1383" s="4"/>
      <c r="BH1383" s="4"/>
      <c r="BI1383" s="4"/>
      <c r="BJ1383" s="4"/>
      <c r="BK1383" s="4"/>
      <c r="BL1383" s="4"/>
      <c r="BM1383" s="4"/>
      <c r="BN1383" s="4"/>
      <c r="BO1383" s="4"/>
      <c r="BP1383" s="4"/>
      <c r="BQ1383" s="4"/>
      <c r="BR1383" s="4"/>
      <c r="BS1383" s="4"/>
      <c r="BT1383" s="4"/>
    </row>
    <row r="1384" spans="1:72" s="72" customFormat="1" ht="15.75" hidden="1">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s="5"/>
      <c r="AJ1384" s="5"/>
      <c r="AK1384" s="5"/>
      <c r="AL1384" s="5"/>
      <c r="AM1384" s="5"/>
      <c r="AN1384" s="5"/>
      <c r="AO1384" s="5"/>
      <c r="AP1384" s="5"/>
      <c r="AQ1384" s="5"/>
      <c r="AR1384" s="5"/>
      <c r="AS1384" s="5"/>
      <c r="AT1384" s="5"/>
      <c r="AU1384" s="5"/>
      <c r="AV1384" s="5"/>
      <c r="AW1384" s="5"/>
      <c r="AX1384" s="5"/>
      <c r="AY1384" s="5"/>
      <c r="AZ1384" s="5"/>
      <c r="BA1384" s="5"/>
      <c r="BB1384" s="5"/>
      <c r="BC1384" s="5"/>
      <c r="BD1384" s="5"/>
      <c r="BE1384" s="5"/>
      <c r="BF1384" s="4"/>
      <c r="BG1384" s="4"/>
      <c r="BH1384" s="4"/>
      <c r="BI1384" s="4"/>
      <c r="BJ1384" s="4"/>
      <c r="BK1384" s="4"/>
      <c r="BL1384" s="4"/>
      <c r="BM1384" s="4"/>
      <c r="BN1384" s="4"/>
      <c r="BO1384" s="4"/>
      <c r="BP1384" s="4"/>
      <c r="BQ1384" s="4"/>
      <c r="BR1384" s="4"/>
      <c r="BS1384" s="4"/>
      <c r="BT1384" s="4"/>
    </row>
    <row r="1385" spans="1:72" s="72" customFormat="1" ht="15.75" hidden="1">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s="5"/>
      <c r="AJ1385" s="5"/>
      <c r="AK1385" s="5"/>
      <c r="AL1385" s="5"/>
      <c r="AM1385" s="5"/>
      <c r="AN1385" s="5"/>
      <c r="AO1385" s="5"/>
      <c r="AP1385" s="5"/>
      <c r="AQ1385" s="5"/>
      <c r="AR1385" s="5"/>
      <c r="AS1385" s="5"/>
      <c r="AT1385" s="5"/>
      <c r="AU1385" s="5"/>
      <c r="AV1385" s="5"/>
      <c r="AW1385" s="5"/>
      <c r="AX1385" s="5"/>
      <c r="AY1385" s="5"/>
      <c r="AZ1385" s="5"/>
      <c r="BA1385" s="5"/>
      <c r="BB1385" s="5"/>
      <c r="BC1385" s="5"/>
      <c r="BD1385" s="5"/>
      <c r="BE1385" s="5"/>
      <c r="BF1385" s="4"/>
      <c r="BG1385" s="4"/>
      <c r="BH1385" s="4"/>
      <c r="BI1385" s="4"/>
      <c r="BJ1385" s="4"/>
      <c r="BK1385" s="4"/>
      <c r="BL1385" s="4"/>
      <c r="BM1385" s="4"/>
      <c r="BN1385" s="4"/>
      <c r="BO1385" s="4"/>
      <c r="BP1385" s="4"/>
      <c r="BQ1385" s="4"/>
      <c r="BR1385" s="4"/>
      <c r="BS1385" s="4"/>
      <c r="BT1385" s="4"/>
    </row>
    <row r="1386" spans="1:72" s="72" customFormat="1" ht="15.75" hidden="1">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s="5"/>
      <c r="AJ1386" s="5"/>
      <c r="AK1386" s="5"/>
      <c r="AL1386" s="5"/>
      <c r="AM1386" s="5"/>
      <c r="AN1386" s="5"/>
      <c r="AO1386" s="5"/>
      <c r="AP1386" s="5"/>
      <c r="AQ1386" s="5"/>
      <c r="AR1386" s="5"/>
      <c r="AS1386" s="5"/>
      <c r="AT1386" s="5"/>
      <c r="AU1386" s="5"/>
      <c r="AV1386" s="5"/>
      <c r="AW1386" s="5"/>
      <c r="AX1386" s="5"/>
      <c r="AY1386" s="5"/>
      <c r="AZ1386" s="5"/>
      <c r="BA1386" s="5"/>
      <c r="BB1386" s="5"/>
      <c r="BC1386" s="5"/>
      <c r="BD1386" s="5"/>
      <c r="BE1386" s="5"/>
      <c r="BF1386" s="4"/>
      <c r="BG1386" s="4"/>
      <c r="BH1386" s="4"/>
      <c r="BI1386" s="4"/>
      <c r="BJ1386" s="4"/>
      <c r="BK1386" s="4"/>
      <c r="BL1386" s="4"/>
      <c r="BM1386" s="4"/>
      <c r="BN1386" s="4"/>
      <c r="BO1386" s="4"/>
      <c r="BP1386" s="4"/>
      <c r="BQ1386" s="4"/>
      <c r="BR1386" s="4"/>
      <c r="BS1386" s="4"/>
      <c r="BT1386" s="4"/>
    </row>
    <row r="1387" spans="1:72" s="72" customFormat="1" ht="15.75" hidden="1">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s="5"/>
      <c r="AJ1387" s="5"/>
      <c r="AK1387" s="5"/>
      <c r="AL1387" s="5"/>
      <c r="AM1387" s="5"/>
      <c r="AN1387" s="5"/>
      <c r="AO1387" s="5"/>
      <c r="AP1387" s="5"/>
      <c r="AQ1387" s="5"/>
      <c r="AR1387" s="5"/>
      <c r="AS1387" s="5"/>
      <c r="AT1387" s="5"/>
      <c r="AU1387" s="5"/>
      <c r="AV1387" s="5"/>
      <c r="AW1387" s="5"/>
      <c r="AX1387" s="5"/>
      <c r="AY1387" s="5"/>
      <c r="AZ1387" s="5"/>
      <c r="BA1387" s="5"/>
      <c r="BB1387" s="5"/>
      <c r="BC1387" s="5"/>
      <c r="BD1387" s="5"/>
      <c r="BE1387" s="5"/>
      <c r="BF1387" s="4"/>
      <c r="BG1387" s="4"/>
      <c r="BH1387" s="4"/>
      <c r="BI1387" s="4"/>
      <c r="BJ1387" s="4"/>
      <c r="BK1387" s="4"/>
      <c r="BL1387" s="4"/>
      <c r="BM1387" s="4"/>
      <c r="BN1387" s="4"/>
      <c r="BO1387" s="4"/>
      <c r="BP1387" s="4"/>
      <c r="BQ1387" s="4"/>
      <c r="BR1387" s="4"/>
      <c r="BS1387" s="4"/>
      <c r="BT1387" s="4"/>
    </row>
    <row r="1388" spans="1:72" s="72" customFormat="1" ht="15.75" hidden="1">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s="5"/>
      <c r="AJ1388" s="5"/>
      <c r="AK1388" s="5"/>
      <c r="AL1388" s="5"/>
      <c r="AM1388" s="5"/>
      <c r="AN1388" s="5"/>
      <c r="AO1388" s="5"/>
      <c r="AP1388" s="5"/>
      <c r="AQ1388" s="5"/>
      <c r="AR1388" s="5"/>
      <c r="AS1388" s="5"/>
      <c r="AT1388" s="5"/>
      <c r="AU1388" s="5"/>
      <c r="AV1388" s="5"/>
      <c r="AW1388" s="5"/>
      <c r="AX1388" s="5"/>
      <c r="AY1388" s="5"/>
      <c r="AZ1388" s="5"/>
      <c r="BA1388" s="5"/>
      <c r="BB1388" s="5"/>
      <c r="BC1388" s="5"/>
      <c r="BD1388" s="5"/>
      <c r="BE1388" s="5"/>
      <c r="BF1388" s="4"/>
      <c r="BG1388" s="4"/>
      <c r="BH1388" s="4"/>
      <c r="BI1388" s="4"/>
      <c r="BJ1388" s="4"/>
      <c r="BK1388" s="4"/>
      <c r="BL1388" s="4"/>
      <c r="BM1388" s="4"/>
      <c r="BN1388" s="4"/>
      <c r="BO1388" s="4"/>
      <c r="BP1388" s="4"/>
      <c r="BQ1388" s="4"/>
      <c r="BR1388" s="4"/>
      <c r="BS1388" s="4"/>
      <c r="BT1388" s="4"/>
    </row>
    <row r="1389" spans="1:72" s="72" customFormat="1" ht="15.75" hidden="1">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s="5"/>
      <c r="AJ1389" s="5"/>
      <c r="AK1389" s="5"/>
      <c r="AL1389" s="5"/>
      <c r="AM1389" s="5"/>
      <c r="AN1389" s="5"/>
      <c r="AO1389" s="5"/>
      <c r="AP1389" s="5"/>
      <c r="AQ1389" s="5"/>
      <c r="AR1389" s="5"/>
      <c r="AS1389" s="5"/>
      <c r="AT1389" s="5"/>
      <c r="AU1389" s="5"/>
      <c r="AV1389" s="5"/>
      <c r="AW1389" s="5"/>
      <c r="AX1389" s="5"/>
      <c r="AY1389" s="5"/>
      <c r="AZ1389" s="5"/>
      <c r="BA1389" s="5"/>
      <c r="BB1389" s="5"/>
      <c r="BC1389" s="5"/>
      <c r="BD1389" s="5"/>
      <c r="BE1389" s="5"/>
      <c r="BF1389" s="4"/>
      <c r="BG1389" s="4"/>
      <c r="BH1389" s="4"/>
      <c r="BI1389" s="4"/>
      <c r="BJ1389" s="4"/>
      <c r="BK1389" s="4"/>
      <c r="BL1389" s="4"/>
      <c r="BM1389" s="4"/>
      <c r="BN1389" s="4"/>
      <c r="BO1389" s="4"/>
      <c r="BP1389" s="4"/>
      <c r="BQ1389" s="4"/>
      <c r="BR1389" s="4"/>
      <c r="BS1389" s="4"/>
      <c r="BT1389" s="4"/>
    </row>
    <row r="1390" spans="1:72" s="72" customFormat="1" ht="15.75" hidden="1">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s="5"/>
      <c r="AJ1390" s="5"/>
      <c r="AK1390" s="5"/>
      <c r="AL1390" s="5"/>
      <c r="AM1390" s="5"/>
      <c r="AN1390" s="5"/>
      <c r="AO1390" s="5"/>
      <c r="AP1390" s="5"/>
      <c r="AQ1390" s="5"/>
      <c r="AR1390" s="5"/>
      <c r="AS1390" s="5"/>
      <c r="AT1390" s="5"/>
      <c r="AU1390" s="5"/>
      <c r="AV1390" s="5"/>
      <c r="AW1390" s="5"/>
      <c r="AX1390" s="5"/>
      <c r="AY1390" s="5"/>
      <c r="AZ1390" s="5"/>
      <c r="BA1390" s="5"/>
      <c r="BB1390" s="5"/>
      <c r="BC1390" s="5"/>
      <c r="BD1390" s="5"/>
      <c r="BE1390" s="5"/>
      <c r="BF1390" s="4"/>
      <c r="BG1390" s="4"/>
      <c r="BH1390" s="4"/>
      <c r="BI1390" s="4"/>
      <c r="BJ1390" s="4"/>
      <c r="BK1390" s="4"/>
      <c r="BL1390" s="4"/>
      <c r="BM1390" s="4"/>
      <c r="BN1390" s="4"/>
      <c r="BO1390" s="4"/>
      <c r="BP1390" s="4"/>
      <c r="BQ1390" s="4"/>
      <c r="BR1390" s="4"/>
      <c r="BS1390" s="4"/>
      <c r="BT1390" s="4"/>
    </row>
    <row r="1391" spans="1:72" s="72" customFormat="1" ht="15.75" hidden="1">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s="5"/>
      <c r="AJ1391" s="5"/>
      <c r="AK1391" s="5"/>
      <c r="AL1391" s="5"/>
      <c r="AM1391" s="5"/>
      <c r="AN1391" s="5"/>
      <c r="AO1391" s="5"/>
      <c r="AP1391" s="5"/>
      <c r="AQ1391" s="5"/>
      <c r="AR1391" s="5"/>
      <c r="AS1391" s="5"/>
      <c r="AT1391" s="5"/>
      <c r="AU1391" s="5"/>
      <c r="AV1391" s="5"/>
      <c r="AW1391" s="5"/>
      <c r="AX1391" s="5"/>
      <c r="AY1391" s="5"/>
      <c r="AZ1391" s="5"/>
      <c r="BA1391" s="5"/>
      <c r="BB1391" s="5"/>
      <c r="BC1391" s="5"/>
      <c r="BD1391" s="5"/>
      <c r="BE1391" s="5"/>
      <c r="BF1391" s="4"/>
      <c r="BG1391" s="4"/>
      <c r="BH1391" s="4"/>
      <c r="BI1391" s="4"/>
      <c r="BJ1391" s="4"/>
      <c r="BK1391" s="4"/>
      <c r="BL1391" s="4"/>
      <c r="BM1391" s="4"/>
      <c r="BN1391" s="4"/>
      <c r="BO1391" s="4"/>
      <c r="BP1391" s="4"/>
      <c r="BQ1391" s="4"/>
      <c r="BR1391" s="4"/>
      <c r="BS1391" s="4"/>
      <c r="BT1391" s="4"/>
    </row>
    <row r="1392" spans="1:72" s="72" customFormat="1" ht="15.75" hidden="1">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s="5"/>
      <c r="AJ1392" s="5"/>
      <c r="AK1392" s="5"/>
      <c r="AL1392" s="5"/>
      <c r="AM1392" s="5"/>
      <c r="AN1392" s="5"/>
      <c r="AO1392" s="5"/>
      <c r="AP1392" s="5"/>
      <c r="AQ1392" s="5"/>
      <c r="AR1392" s="5"/>
      <c r="AS1392" s="5"/>
      <c r="AT1392" s="5"/>
      <c r="AU1392" s="5"/>
      <c r="AV1392" s="5"/>
      <c r="AW1392" s="5"/>
      <c r="AX1392" s="5"/>
      <c r="AY1392" s="5"/>
      <c r="AZ1392" s="5"/>
      <c r="BA1392" s="5"/>
      <c r="BB1392" s="5"/>
      <c r="BC1392" s="5"/>
      <c r="BD1392" s="5"/>
      <c r="BE1392" s="5"/>
      <c r="BF1392" s="4"/>
      <c r="BG1392" s="4"/>
      <c r="BH1392" s="4"/>
      <c r="BI1392" s="4"/>
      <c r="BJ1392" s="4"/>
      <c r="BK1392" s="4"/>
      <c r="BL1392" s="4"/>
      <c r="BM1392" s="4"/>
      <c r="BN1392" s="4"/>
      <c r="BO1392" s="4"/>
      <c r="BP1392" s="4"/>
      <c r="BQ1392" s="4"/>
      <c r="BR1392" s="4"/>
      <c r="BS1392" s="4"/>
      <c r="BT1392" s="4"/>
    </row>
    <row r="1393" spans="1:72" s="72" customFormat="1" ht="15.75" hidden="1">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s="5"/>
      <c r="AJ1393" s="5"/>
      <c r="AK1393" s="5"/>
      <c r="AL1393" s="5"/>
      <c r="AM1393" s="5"/>
      <c r="AN1393" s="5"/>
      <c r="AO1393" s="5"/>
      <c r="AP1393" s="5"/>
      <c r="AQ1393" s="5"/>
      <c r="AR1393" s="5"/>
      <c r="AS1393" s="5"/>
      <c r="AT1393" s="5"/>
      <c r="AU1393" s="5"/>
      <c r="AV1393" s="5"/>
      <c r="AW1393" s="5"/>
      <c r="AX1393" s="5"/>
      <c r="AY1393" s="5"/>
      <c r="AZ1393" s="5"/>
      <c r="BA1393" s="5"/>
      <c r="BB1393" s="5"/>
      <c r="BC1393" s="5"/>
      <c r="BD1393" s="5"/>
      <c r="BE1393" s="5"/>
      <c r="BF1393" s="4"/>
      <c r="BG1393" s="4"/>
      <c r="BH1393" s="4"/>
      <c r="BI1393" s="4"/>
      <c r="BJ1393" s="4"/>
      <c r="BK1393" s="4"/>
      <c r="BL1393" s="4"/>
      <c r="BM1393" s="4"/>
      <c r="BN1393" s="4"/>
      <c r="BO1393" s="4"/>
      <c r="BP1393" s="4"/>
      <c r="BQ1393" s="4"/>
      <c r="BR1393" s="4"/>
      <c r="BS1393" s="4"/>
      <c r="BT1393" s="4"/>
    </row>
    <row r="1394" spans="1:72" s="72" customFormat="1" ht="15.75" hidden="1">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s="5"/>
      <c r="AJ1394" s="5"/>
      <c r="AK1394" s="5"/>
      <c r="AL1394" s="5"/>
      <c r="AM1394" s="5"/>
      <c r="AN1394" s="5"/>
      <c r="AO1394" s="5"/>
      <c r="AP1394" s="5"/>
      <c r="AQ1394" s="5"/>
      <c r="AR1394" s="5"/>
      <c r="AS1394" s="5"/>
      <c r="AT1394" s="5"/>
      <c r="AU1394" s="5"/>
      <c r="AV1394" s="5"/>
      <c r="AW1394" s="5"/>
      <c r="AX1394" s="5"/>
      <c r="AY1394" s="5"/>
      <c r="AZ1394" s="5"/>
      <c r="BA1394" s="5"/>
      <c r="BB1394" s="5"/>
      <c r="BC1394" s="5"/>
      <c r="BD1394" s="5"/>
      <c r="BE1394" s="5"/>
      <c r="BF1394" s="4"/>
      <c r="BG1394" s="4"/>
      <c r="BH1394" s="4"/>
      <c r="BI1394" s="4"/>
      <c r="BJ1394" s="4"/>
      <c r="BK1394" s="4"/>
      <c r="BL1394" s="4"/>
      <c r="BM1394" s="4"/>
      <c r="BN1394" s="4"/>
      <c r="BO1394" s="4"/>
      <c r="BP1394" s="4"/>
      <c r="BQ1394" s="4"/>
      <c r="BR1394" s="4"/>
      <c r="BS1394" s="4"/>
      <c r="BT1394" s="4"/>
    </row>
    <row r="1395" spans="1:72" s="72" customFormat="1" ht="15.75" hidden="1">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s="5"/>
      <c r="AJ1395" s="5"/>
      <c r="AK1395" s="5"/>
      <c r="AL1395" s="5"/>
      <c r="AM1395" s="5"/>
      <c r="AN1395" s="5"/>
      <c r="AO1395" s="5"/>
      <c r="AP1395" s="5"/>
      <c r="AQ1395" s="5"/>
      <c r="AR1395" s="5"/>
      <c r="AS1395" s="5"/>
      <c r="AT1395" s="5"/>
      <c r="AU1395" s="5"/>
      <c r="AV1395" s="5"/>
      <c r="AW1395" s="5"/>
      <c r="AX1395" s="5"/>
      <c r="AY1395" s="5"/>
      <c r="AZ1395" s="5"/>
      <c r="BA1395" s="5"/>
      <c r="BB1395" s="5"/>
      <c r="BC1395" s="5"/>
      <c r="BD1395" s="5"/>
      <c r="BE1395" s="5"/>
      <c r="BF1395" s="4"/>
      <c r="BG1395" s="4"/>
      <c r="BH1395" s="4"/>
      <c r="BI1395" s="4"/>
      <c r="BJ1395" s="4"/>
      <c r="BK1395" s="4"/>
      <c r="BL1395" s="4"/>
      <c r="BM1395" s="4"/>
      <c r="BN1395" s="4"/>
      <c r="BO1395" s="4"/>
      <c r="BP1395" s="4"/>
      <c r="BQ1395" s="4"/>
      <c r="BR1395" s="4"/>
      <c r="BS1395" s="4"/>
      <c r="BT1395" s="4"/>
    </row>
    <row r="1396" spans="1:72" s="72" customFormat="1" ht="15.75" hidden="1">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s="5"/>
      <c r="AJ1396" s="5"/>
      <c r="AK1396" s="5"/>
      <c r="AL1396" s="5"/>
      <c r="AM1396" s="5"/>
      <c r="AN1396" s="5"/>
      <c r="AO1396" s="5"/>
      <c r="AP1396" s="5"/>
      <c r="AQ1396" s="5"/>
      <c r="AR1396" s="5"/>
      <c r="AS1396" s="5"/>
      <c r="AT1396" s="5"/>
      <c r="AU1396" s="5"/>
      <c r="AV1396" s="5"/>
      <c r="AW1396" s="5"/>
      <c r="AX1396" s="5"/>
      <c r="AY1396" s="5"/>
      <c r="AZ1396" s="5"/>
      <c r="BA1396" s="5"/>
      <c r="BB1396" s="5"/>
      <c r="BC1396" s="5"/>
      <c r="BD1396" s="5"/>
      <c r="BE1396" s="5"/>
      <c r="BF1396" s="4"/>
      <c r="BG1396" s="4"/>
      <c r="BH1396" s="4"/>
      <c r="BI1396" s="4"/>
      <c r="BJ1396" s="4"/>
      <c r="BK1396" s="4"/>
      <c r="BL1396" s="4"/>
      <c r="BM1396" s="4"/>
      <c r="BN1396" s="4"/>
      <c r="BO1396" s="4"/>
      <c r="BP1396" s="4"/>
      <c r="BQ1396" s="4"/>
      <c r="BR1396" s="4"/>
      <c r="BS1396" s="4"/>
      <c r="BT1396" s="4"/>
    </row>
    <row r="1397" spans="1:72" s="72" customFormat="1" ht="15.75" hidden="1">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s="5"/>
      <c r="AJ1397" s="5"/>
      <c r="AK1397" s="5"/>
      <c r="AL1397" s="5"/>
      <c r="AM1397" s="5"/>
      <c r="AN1397" s="5"/>
      <c r="AO1397" s="5"/>
      <c r="AP1397" s="5"/>
      <c r="AQ1397" s="5"/>
      <c r="AR1397" s="5"/>
      <c r="AS1397" s="5"/>
      <c r="AT1397" s="5"/>
      <c r="AU1397" s="5"/>
      <c r="AV1397" s="5"/>
      <c r="AW1397" s="5"/>
      <c r="AX1397" s="5"/>
      <c r="AY1397" s="5"/>
      <c r="AZ1397" s="5"/>
      <c r="BA1397" s="5"/>
      <c r="BB1397" s="5"/>
      <c r="BC1397" s="5"/>
      <c r="BD1397" s="5"/>
      <c r="BE1397" s="5"/>
      <c r="BF1397" s="4"/>
      <c r="BG1397" s="4"/>
      <c r="BH1397" s="4"/>
      <c r="BI1397" s="4"/>
      <c r="BJ1397" s="4"/>
      <c r="BK1397" s="4"/>
      <c r="BL1397" s="4"/>
      <c r="BM1397" s="4"/>
      <c r="BN1397" s="4"/>
      <c r="BO1397" s="4"/>
      <c r="BP1397" s="4"/>
      <c r="BQ1397" s="4"/>
      <c r="BR1397" s="4"/>
      <c r="BS1397" s="4"/>
      <c r="BT1397" s="4"/>
    </row>
    <row r="1398" spans="1:72" s="72" customFormat="1" ht="15.75" hidden="1">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s="5"/>
      <c r="AJ1398" s="5"/>
      <c r="AK1398" s="5"/>
      <c r="AL1398" s="5"/>
      <c r="AM1398" s="5"/>
      <c r="AN1398" s="5"/>
      <c r="AO1398" s="5"/>
      <c r="AP1398" s="5"/>
      <c r="AQ1398" s="5"/>
      <c r="AR1398" s="5"/>
      <c r="AS1398" s="5"/>
      <c r="AT1398" s="5"/>
      <c r="AU1398" s="5"/>
      <c r="AV1398" s="5"/>
      <c r="AW1398" s="5"/>
      <c r="AX1398" s="5"/>
      <c r="AY1398" s="5"/>
      <c r="AZ1398" s="5"/>
      <c r="BA1398" s="5"/>
      <c r="BB1398" s="5"/>
      <c r="BC1398" s="5"/>
      <c r="BD1398" s="5"/>
      <c r="BE1398" s="5"/>
      <c r="BF1398" s="4"/>
      <c r="BG1398" s="4"/>
      <c r="BH1398" s="4"/>
      <c r="BI1398" s="4"/>
      <c r="BJ1398" s="4"/>
      <c r="BK1398" s="4"/>
      <c r="BL1398" s="4"/>
      <c r="BM1398" s="4"/>
      <c r="BN1398" s="4"/>
      <c r="BO1398" s="4"/>
      <c r="BP1398" s="4"/>
      <c r="BQ1398" s="4"/>
      <c r="BR1398" s="4"/>
      <c r="BS1398" s="4"/>
      <c r="BT1398" s="4"/>
    </row>
    <row r="1399" spans="1:72" s="72" customFormat="1" ht="15.75" hidden="1">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s="5"/>
      <c r="AJ1399" s="5"/>
      <c r="AK1399" s="5"/>
      <c r="AL1399" s="5"/>
      <c r="AM1399" s="5"/>
      <c r="AN1399" s="5"/>
      <c r="AO1399" s="5"/>
      <c r="AP1399" s="5"/>
      <c r="AQ1399" s="5"/>
      <c r="AR1399" s="5"/>
      <c r="AS1399" s="5"/>
      <c r="AT1399" s="5"/>
      <c r="AU1399" s="5"/>
      <c r="AV1399" s="5"/>
      <c r="AW1399" s="5"/>
      <c r="AX1399" s="5"/>
      <c r="AY1399" s="5"/>
      <c r="AZ1399" s="5"/>
      <c r="BA1399" s="5"/>
      <c r="BB1399" s="5"/>
      <c r="BC1399" s="5"/>
      <c r="BD1399" s="5"/>
      <c r="BE1399" s="5"/>
      <c r="BF1399" s="4"/>
      <c r="BG1399" s="4"/>
      <c r="BH1399" s="4"/>
      <c r="BI1399" s="4"/>
      <c r="BJ1399" s="4"/>
      <c r="BK1399" s="4"/>
      <c r="BL1399" s="4"/>
      <c r="BM1399" s="4"/>
      <c r="BN1399" s="4"/>
      <c r="BO1399" s="4"/>
      <c r="BP1399" s="4"/>
      <c r="BQ1399" s="4"/>
      <c r="BR1399" s="4"/>
      <c r="BS1399" s="4"/>
      <c r="BT1399" s="4"/>
    </row>
    <row r="1400" spans="1:72" s="72" customFormat="1" ht="15.75" hidden="1">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s="5"/>
      <c r="AJ1400" s="5"/>
      <c r="AK1400" s="5"/>
      <c r="AL1400" s="5"/>
      <c r="AM1400" s="5"/>
      <c r="AN1400" s="5"/>
      <c r="AO1400" s="5"/>
      <c r="AP1400" s="5"/>
      <c r="AQ1400" s="5"/>
      <c r="AR1400" s="5"/>
      <c r="AS1400" s="5"/>
      <c r="AT1400" s="5"/>
      <c r="AU1400" s="5"/>
      <c r="AV1400" s="5"/>
      <c r="AW1400" s="5"/>
      <c r="AX1400" s="5"/>
      <c r="AY1400" s="5"/>
      <c r="AZ1400" s="5"/>
      <c r="BA1400" s="5"/>
      <c r="BB1400" s="5"/>
      <c r="BC1400" s="5"/>
      <c r="BD1400" s="5"/>
      <c r="BE1400" s="5"/>
      <c r="BF1400" s="4"/>
      <c r="BG1400" s="4"/>
      <c r="BH1400" s="4"/>
      <c r="BI1400" s="4"/>
      <c r="BJ1400" s="4"/>
      <c r="BK1400" s="4"/>
      <c r="BL1400" s="4"/>
      <c r="BM1400" s="4"/>
      <c r="BN1400" s="4"/>
      <c r="BO1400" s="4"/>
      <c r="BP1400" s="4"/>
      <c r="BQ1400" s="4"/>
      <c r="BR1400" s="4"/>
      <c r="BS1400" s="4"/>
      <c r="BT1400" s="4"/>
    </row>
    <row r="1401" spans="1:72" s="72" customFormat="1" ht="15.75" hidden="1">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s="5"/>
      <c r="AJ1401" s="5"/>
      <c r="AK1401" s="5"/>
      <c r="AL1401" s="5"/>
      <c r="AM1401" s="5"/>
      <c r="AN1401" s="5"/>
      <c r="AO1401" s="5"/>
      <c r="AP1401" s="5"/>
      <c r="AQ1401" s="5"/>
      <c r="AR1401" s="5"/>
      <c r="AS1401" s="5"/>
      <c r="AT1401" s="5"/>
      <c r="AU1401" s="5"/>
      <c r="AV1401" s="5"/>
      <c r="AW1401" s="5"/>
      <c r="AX1401" s="5"/>
      <c r="AY1401" s="5"/>
      <c r="AZ1401" s="5"/>
      <c r="BA1401" s="5"/>
      <c r="BB1401" s="5"/>
      <c r="BC1401" s="5"/>
      <c r="BD1401" s="5"/>
      <c r="BE1401" s="5"/>
      <c r="BF1401" s="4"/>
      <c r="BG1401" s="4"/>
      <c r="BH1401" s="4"/>
      <c r="BI1401" s="4"/>
      <c r="BJ1401" s="4"/>
      <c r="BK1401" s="4"/>
      <c r="BL1401" s="4"/>
      <c r="BM1401" s="4"/>
      <c r="BN1401" s="4"/>
      <c r="BO1401" s="4"/>
      <c r="BP1401" s="4"/>
      <c r="BQ1401" s="4"/>
      <c r="BR1401" s="4"/>
      <c r="BS1401" s="4"/>
      <c r="BT1401" s="4"/>
    </row>
    <row r="1402" spans="1:72" s="72" customFormat="1" ht="15.75" hidden="1">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s="5"/>
      <c r="AJ1402" s="5"/>
      <c r="AK1402" s="5"/>
      <c r="AL1402" s="5"/>
      <c r="AM1402" s="5"/>
      <c r="AN1402" s="5"/>
      <c r="AO1402" s="5"/>
      <c r="AP1402" s="5"/>
      <c r="AQ1402" s="5"/>
      <c r="AR1402" s="5"/>
      <c r="AS1402" s="5"/>
      <c r="AT1402" s="5"/>
      <c r="AU1402" s="5"/>
      <c r="AV1402" s="5"/>
      <c r="AW1402" s="5"/>
      <c r="AX1402" s="5"/>
      <c r="AY1402" s="5"/>
      <c r="AZ1402" s="5"/>
      <c r="BA1402" s="5"/>
      <c r="BB1402" s="5"/>
      <c r="BC1402" s="5"/>
      <c r="BD1402" s="5"/>
      <c r="BE1402" s="5"/>
      <c r="BF1402" s="4"/>
      <c r="BG1402" s="4"/>
      <c r="BH1402" s="4"/>
      <c r="BI1402" s="4"/>
      <c r="BJ1402" s="4"/>
      <c r="BK1402" s="4"/>
      <c r="BL1402" s="4"/>
      <c r="BM1402" s="4"/>
      <c r="BN1402" s="4"/>
      <c r="BO1402" s="4"/>
      <c r="BP1402" s="4"/>
      <c r="BQ1402" s="4"/>
      <c r="BR1402" s="4"/>
      <c r="BS1402" s="4"/>
      <c r="BT1402" s="4"/>
    </row>
    <row r="1403" spans="1:72" s="72" customFormat="1" ht="15.75" hidden="1">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s="5"/>
      <c r="AJ1403" s="5"/>
      <c r="AK1403" s="5"/>
      <c r="AL1403" s="5"/>
      <c r="AM1403" s="5"/>
      <c r="AN1403" s="5"/>
      <c r="AO1403" s="5"/>
      <c r="AP1403" s="5"/>
      <c r="AQ1403" s="5"/>
      <c r="AR1403" s="5"/>
      <c r="AS1403" s="5"/>
      <c r="AT1403" s="5"/>
      <c r="AU1403" s="5"/>
      <c r="AV1403" s="5"/>
      <c r="AW1403" s="5"/>
      <c r="AX1403" s="5"/>
      <c r="AY1403" s="5"/>
      <c r="AZ1403" s="5"/>
      <c r="BA1403" s="5"/>
      <c r="BB1403" s="5"/>
      <c r="BC1403" s="5"/>
      <c r="BD1403" s="5"/>
      <c r="BE1403" s="5"/>
      <c r="BF1403" s="4"/>
      <c r="BG1403" s="4"/>
      <c r="BH1403" s="4"/>
      <c r="BI1403" s="4"/>
      <c r="BJ1403" s="4"/>
      <c r="BK1403" s="4"/>
      <c r="BL1403" s="4"/>
      <c r="BM1403" s="4"/>
      <c r="BN1403" s="4"/>
      <c r="BO1403" s="4"/>
      <c r="BP1403" s="4"/>
      <c r="BQ1403" s="4"/>
      <c r="BR1403" s="4"/>
      <c r="BS1403" s="4"/>
      <c r="BT1403" s="4"/>
    </row>
    <row r="1404" spans="1:72" s="72" customFormat="1" ht="15.75" hidden="1">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s="5"/>
      <c r="AJ1404" s="5"/>
      <c r="AK1404" s="5"/>
      <c r="AL1404" s="5"/>
      <c r="AM1404" s="5"/>
      <c r="AN1404" s="5"/>
      <c r="AO1404" s="5"/>
      <c r="AP1404" s="5"/>
      <c r="AQ1404" s="5"/>
      <c r="AR1404" s="5"/>
      <c r="AS1404" s="5"/>
      <c r="AT1404" s="5"/>
      <c r="AU1404" s="5"/>
      <c r="AV1404" s="5"/>
      <c r="AW1404" s="5"/>
      <c r="AX1404" s="5"/>
      <c r="AY1404" s="5"/>
      <c r="AZ1404" s="5"/>
      <c r="BA1404" s="5"/>
      <c r="BB1404" s="5"/>
      <c r="BC1404" s="5"/>
      <c r="BD1404" s="5"/>
      <c r="BE1404" s="5"/>
      <c r="BF1404" s="4"/>
      <c r="BG1404" s="4"/>
      <c r="BH1404" s="4"/>
      <c r="BI1404" s="4"/>
      <c r="BJ1404" s="4"/>
      <c r="BK1404" s="4"/>
      <c r="BL1404" s="4"/>
      <c r="BM1404" s="4"/>
      <c r="BN1404" s="4"/>
      <c r="BO1404" s="4"/>
      <c r="BP1404" s="4"/>
      <c r="BQ1404" s="4"/>
      <c r="BR1404" s="4"/>
      <c r="BS1404" s="4"/>
      <c r="BT1404" s="4"/>
    </row>
    <row r="1405" spans="1:72" s="72" customFormat="1" ht="15.75" hidden="1">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s="5"/>
      <c r="AJ1405" s="5"/>
      <c r="AK1405" s="5"/>
      <c r="AL1405" s="5"/>
      <c r="AM1405" s="5"/>
      <c r="AN1405" s="5"/>
      <c r="AO1405" s="5"/>
      <c r="AP1405" s="5"/>
      <c r="AQ1405" s="5"/>
      <c r="AR1405" s="5"/>
      <c r="AS1405" s="5"/>
      <c r="AT1405" s="5"/>
      <c r="AU1405" s="5"/>
      <c r="AV1405" s="5"/>
      <c r="AW1405" s="5"/>
      <c r="AX1405" s="5"/>
      <c r="AY1405" s="5"/>
      <c r="AZ1405" s="5"/>
      <c r="BA1405" s="5"/>
      <c r="BB1405" s="5"/>
      <c r="BC1405" s="5"/>
      <c r="BD1405" s="5"/>
      <c r="BE1405" s="5"/>
      <c r="BF1405" s="4"/>
      <c r="BG1405" s="4"/>
      <c r="BH1405" s="4"/>
      <c r="BI1405" s="4"/>
      <c r="BJ1405" s="4"/>
      <c r="BK1405" s="4"/>
      <c r="BL1405" s="4"/>
      <c r="BM1405" s="4"/>
      <c r="BN1405" s="4"/>
      <c r="BO1405" s="4"/>
      <c r="BP1405" s="4"/>
      <c r="BQ1405" s="4"/>
      <c r="BR1405" s="4"/>
      <c r="BS1405" s="4"/>
      <c r="BT1405" s="4"/>
    </row>
    <row r="1406" spans="1:72" s="72" customFormat="1" ht="15.75" hidden="1">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s="5"/>
      <c r="AJ1406" s="5"/>
      <c r="AK1406" s="5"/>
      <c r="AL1406" s="5"/>
      <c r="AM1406" s="5"/>
      <c r="AN1406" s="5"/>
      <c r="AO1406" s="5"/>
      <c r="AP1406" s="5"/>
      <c r="AQ1406" s="5"/>
      <c r="AR1406" s="5"/>
      <c r="AS1406" s="5"/>
      <c r="AT1406" s="5"/>
      <c r="AU1406" s="5"/>
      <c r="AV1406" s="5"/>
      <c r="AW1406" s="5"/>
      <c r="AX1406" s="5"/>
      <c r="AY1406" s="5"/>
      <c r="AZ1406" s="5"/>
      <c r="BA1406" s="5"/>
      <c r="BB1406" s="5"/>
      <c r="BC1406" s="5"/>
      <c r="BD1406" s="5"/>
      <c r="BE1406" s="5"/>
      <c r="BF1406" s="4"/>
      <c r="BG1406" s="4"/>
      <c r="BH1406" s="4"/>
      <c r="BI1406" s="4"/>
      <c r="BJ1406" s="4"/>
      <c r="BK1406" s="4"/>
      <c r="BL1406" s="4"/>
      <c r="BM1406" s="4"/>
      <c r="BN1406" s="4"/>
      <c r="BO1406" s="4"/>
      <c r="BP1406" s="4"/>
      <c r="BQ1406" s="4"/>
      <c r="BR1406" s="4"/>
      <c r="BS1406" s="4"/>
      <c r="BT1406" s="4"/>
    </row>
    <row r="1407" spans="1:72" s="72" customFormat="1" ht="15.75" hidden="1">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s="5"/>
      <c r="AJ1407" s="5"/>
      <c r="AK1407" s="5"/>
      <c r="AL1407" s="5"/>
      <c r="AM1407" s="5"/>
      <c r="AN1407" s="5"/>
      <c r="AO1407" s="5"/>
      <c r="AP1407" s="5"/>
      <c r="AQ1407" s="5"/>
      <c r="AR1407" s="5"/>
      <c r="AS1407" s="5"/>
      <c r="AT1407" s="5"/>
      <c r="AU1407" s="5"/>
      <c r="AV1407" s="5"/>
      <c r="AW1407" s="5"/>
      <c r="AX1407" s="5"/>
      <c r="AY1407" s="5"/>
      <c r="AZ1407" s="5"/>
      <c r="BA1407" s="5"/>
      <c r="BB1407" s="5"/>
      <c r="BC1407" s="5"/>
      <c r="BD1407" s="5"/>
      <c r="BE1407" s="5"/>
      <c r="BF1407" s="4"/>
      <c r="BG1407" s="4"/>
      <c r="BH1407" s="4"/>
      <c r="BI1407" s="4"/>
      <c r="BJ1407" s="4"/>
      <c r="BK1407" s="4"/>
      <c r="BL1407" s="4"/>
      <c r="BM1407" s="4"/>
      <c r="BN1407" s="4"/>
      <c r="BO1407" s="4"/>
      <c r="BP1407" s="4"/>
      <c r="BQ1407" s="4"/>
      <c r="BR1407" s="4"/>
      <c r="BS1407" s="4"/>
      <c r="BT1407" s="4"/>
    </row>
    <row r="1408" spans="1:72" s="72" customFormat="1" ht="15.75" hidden="1">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s="5"/>
      <c r="AJ1408" s="5"/>
      <c r="AK1408" s="5"/>
      <c r="AL1408" s="5"/>
      <c r="AM1408" s="5"/>
      <c r="AN1408" s="5"/>
      <c r="AO1408" s="5"/>
      <c r="AP1408" s="5"/>
      <c r="AQ1408" s="5"/>
      <c r="AR1408" s="5"/>
      <c r="AS1408" s="5"/>
      <c r="AT1408" s="5"/>
      <c r="AU1408" s="5"/>
      <c r="AV1408" s="5"/>
      <c r="AW1408" s="5"/>
      <c r="AX1408" s="5"/>
      <c r="AY1408" s="5"/>
      <c r="AZ1408" s="5"/>
      <c r="BA1408" s="5"/>
      <c r="BB1408" s="5"/>
      <c r="BC1408" s="5"/>
      <c r="BD1408" s="5"/>
      <c r="BE1408" s="5"/>
      <c r="BF1408" s="4"/>
      <c r="BG1408" s="4"/>
      <c r="BH1408" s="4"/>
      <c r="BI1408" s="4"/>
      <c r="BJ1408" s="4"/>
      <c r="BK1408" s="4"/>
      <c r="BL1408" s="4"/>
      <c r="BM1408" s="4"/>
      <c r="BN1408" s="4"/>
      <c r="BO1408" s="4"/>
      <c r="BP1408" s="4"/>
      <c r="BQ1408" s="4"/>
      <c r="BR1408" s="4"/>
      <c r="BS1408" s="4"/>
      <c r="BT1408" s="4"/>
    </row>
    <row r="1409" spans="1:72" s="72" customFormat="1" ht="15.75" hidden="1">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s="5"/>
      <c r="AJ1409" s="5"/>
      <c r="AK1409" s="5"/>
      <c r="AL1409" s="5"/>
      <c r="AM1409" s="5"/>
      <c r="AN1409" s="5"/>
      <c r="AO1409" s="5"/>
      <c r="AP1409" s="5"/>
      <c r="AQ1409" s="5"/>
      <c r="AR1409" s="5"/>
      <c r="AS1409" s="5"/>
      <c r="AT1409" s="5"/>
      <c r="AU1409" s="5"/>
      <c r="AV1409" s="5"/>
      <c r="AW1409" s="5"/>
      <c r="AX1409" s="5"/>
      <c r="AY1409" s="5"/>
      <c r="AZ1409" s="5"/>
      <c r="BA1409" s="5"/>
      <c r="BB1409" s="5"/>
      <c r="BC1409" s="5"/>
      <c r="BD1409" s="5"/>
      <c r="BE1409" s="5"/>
      <c r="BF1409" s="4"/>
      <c r="BG1409" s="4"/>
      <c r="BH1409" s="4"/>
      <c r="BI1409" s="4"/>
      <c r="BJ1409" s="4"/>
      <c r="BK1409" s="4"/>
      <c r="BL1409" s="4"/>
      <c r="BM1409" s="4"/>
      <c r="BN1409" s="4"/>
      <c r="BO1409" s="4"/>
      <c r="BP1409" s="4"/>
      <c r="BQ1409" s="4"/>
      <c r="BR1409" s="4"/>
      <c r="BS1409" s="4"/>
      <c r="BT1409" s="4"/>
    </row>
    <row r="1410" spans="1:72" s="72" customFormat="1" ht="15.75" hidden="1">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s="5"/>
      <c r="AJ1410" s="5"/>
      <c r="AK1410" s="5"/>
      <c r="AL1410" s="5"/>
      <c r="AM1410" s="5"/>
      <c r="AN1410" s="5"/>
      <c r="AO1410" s="5"/>
      <c r="AP1410" s="5"/>
      <c r="AQ1410" s="5"/>
      <c r="AR1410" s="5"/>
      <c r="AS1410" s="5"/>
      <c r="AT1410" s="5"/>
      <c r="AU1410" s="5"/>
      <c r="AV1410" s="5"/>
      <c r="AW1410" s="5"/>
      <c r="AX1410" s="5"/>
      <c r="AY1410" s="5"/>
      <c r="AZ1410" s="5"/>
      <c r="BA1410" s="5"/>
      <c r="BB1410" s="5"/>
      <c r="BC1410" s="5"/>
      <c r="BD1410" s="5"/>
      <c r="BE1410" s="5"/>
      <c r="BF1410" s="4"/>
      <c r="BG1410" s="4"/>
      <c r="BH1410" s="4"/>
      <c r="BI1410" s="4"/>
      <c r="BJ1410" s="4"/>
      <c r="BK1410" s="4"/>
      <c r="BL1410" s="4"/>
      <c r="BM1410" s="4"/>
      <c r="BN1410" s="4"/>
      <c r="BO1410" s="4"/>
      <c r="BP1410" s="4"/>
      <c r="BQ1410" s="4"/>
      <c r="BR1410" s="4"/>
      <c r="BS1410" s="4"/>
      <c r="BT1410" s="4"/>
    </row>
    <row r="1411" spans="1:72" s="72" customFormat="1" ht="15.75" hidden="1">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s="5"/>
      <c r="AJ1411" s="5"/>
      <c r="AK1411" s="5"/>
      <c r="AL1411" s="5"/>
      <c r="AM1411" s="5"/>
      <c r="AN1411" s="5"/>
      <c r="AO1411" s="5"/>
      <c r="AP1411" s="5"/>
      <c r="AQ1411" s="5"/>
      <c r="AR1411" s="5"/>
      <c r="AS1411" s="5"/>
      <c r="AT1411" s="5"/>
      <c r="AU1411" s="5"/>
      <c r="AV1411" s="5"/>
      <c r="AW1411" s="5"/>
      <c r="AX1411" s="5"/>
      <c r="AY1411" s="5"/>
      <c r="AZ1411" s="5"/>
      <c r="BA1411" s="5"/>
      <c r="BB1411" s="5"/>
      <c r="BC1411" s="5"/>
      <c r="BD1411" s="5"/>
      <c r="BE1411" s="5"/>
      <c r="BF1411" s="4"/>
      <c r="BG1411" s="4"/>
      <c r="BH1411" s="4"/>
      <c r="BI1411" s="4"/>
      <c r="BJ1411" s="4"/>
      <c r="BK1411" s="4"/>
      <c r="BL1411" s="4"/>
      <c r="BM1411" s="4"/>
      <c r="BN1411" s="4"/>
      <c r="BO1411" s="4"/>
      <c r="BP1411" s="4"/>
      <c r="BQ1411" s="4"/>
      <c r="BR1411" s="4"/>
      <c r="BS1411" s="4"/>
      <c r="BT1411" s="4"/>
    </row>
    <row r="1412" spans="1:72" s="72" customFormat="1" ht="15.75" hidden="1">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s="5"/>
      <c r="AJ1412" s="5"/>
      <c r="AK1412" s="5"/>
      <c r="AL1412" s="5"/>
      <c r="AM1412" s="5"/>
      <c r="AN1412" s="5"/>
      <c r="AO1412" s="5"/>
      <c r="AP1412" s="5"/>
      <c r="AQ1412" s="5"/>
      <c r="AR1412" s="5"/>
      <c r="AS1412" s="5"/>
      <c r="AT1412" s="5"/>
      <c r="AU1412" s="5"/>
      <c r="AV1412" s="5"/>
      <c r="AW1412" s="5"/>
      <c r="AX1412" s="5"/>
      <c r="AY1412" s="5"/>
      <c r="AZ1412" s="5"/>
      <c r="BA1412" s="5"/>
      <c r="BB1412" s="5"/>
      <c r="BC1412" s="5"/>
      <c r="BD1412" s="5"/>
      <c r="BE1412" s="5"/>
      <c r="BF1412" s="4"/>
      <c r="BG1412" s="4"/>
      <c r="BH1412" s="4"/>
      <c r="BI1412" s="4"/>
      <c r="BJ1412" s="4"/>
      <c r="BK1412" s="4"/>
      <c r="BL1412" s="4"/>
      <c r="BM1412" s="4"/>
      <c r="BN1412" s="4"/>
      <c r="BO1412" s="4"/>
      <c r="BP1412" s="4"/>
      <c r="BQ1412" s="4"/>
      <c r="BR1412" s="4"/>
      <c r="BS1412" s="4"/>
      <c r="BT1412" s="4"/>
    </row>
    <row r="1413" spans="1:72" s="72" customFormat="1" ht="15.75" hidden="1">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s="5"/>
      <c r="AJ1413" s="5"/>
      <c r="AK1413" s="5"/>
      <c r="AL1413" s="5"/>
      <c r="AM1413" s="5"/>
      <c r="AN1413" s="5"/>
      <c r="AO1413" s="5"/>
      <c r="AP1413" s="5"/>
      <c r="AQ1413" s="5"/>
      <c r="AR1413" s="5"/>
      <c r="AS1413" s="5"/>
      <c r="AT1413" s="5"/>
      <c r="AU1413" s="5"/>
      <c r="AV1413" s="5"/>
      <c r="AW1413" s="5"/>
      <c r="AX1413" s="5"/>
      <c r="AY1413" s="5"/>
      <c r="AZ1413" s="5"/>
      <c r="BA1413" s="5"/>
      <c r="BB1413" s="5"/>
      <c r="BC1413" s="5"/>
      <c r="BD1413" s="5"/>
      <c r="BE1413" s="5"/>
      <c r="BF1413" s="4"/>
      <c r="BG1413" s="4"/>
      <c r="BH1413" s="4"/>
      <c r="BI1413" s="4"/>
      <c r="BJ1413" s="4"/>
      <c r="BK1413" s="4"/>
      <c r="BL1413" s="4"/>
      <c r="BM1413" s="4"/>
      <c r="BN1413" s="4"/>
      <c r="BO1413" s="4"/>
      <c r="BP1413" s="4"/>
      <c r="BQ1413" s="4"/>
      <c r="BR1413" s="4"/>
      <c r="BS1413" s="4"/>
      <c r="BT1413" s="4"/>
    </row>
    <row r="1414" spans="1:72" s="72" customFormat="1" ht="15.75" hidden="1">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s="5"/>
      <c r="AJ1414" s="5"/>
      <c r="AK1414" s="5"/>
      <c r="AL1414" s="5"/>
      <c r="AM1414" s="5"/>
      <c r="AN1414" s="5"/>
      <c r="AO1414" s="5"/>
      <c r="AP1414" s="5"/>
      <c r="AQ1414" s="5"/>
      <c r="AR1414" s="5"/>
      <c r="AS1414" s="5"/>
      <c r="AT1414" s="5"/>
      <c r="AU1414" s="5"/>
      <c r="AV1414" s="5"/>
      <c r="AW1414" s="5"/>
      <c r="AX1414" s="5"/>
      <c r="AY1414" s="5"/>
      <c r="AZ1414" s="5"/>
      <c r="BA1414" s="5"/>
      <c r="BB1414" s="5"/>
      <c r="BC1414" s="5"/>
      <c r="BD1414" s="5"/>
      <c r="BE1414" s="5"/>
      <c r="BF1414" s="4"/>
      <c r="BG1414" s="4"/>
      <c r="BH1414" s="4"/>
      <c r="BI1414" s="4"/>
      <c r="BJ1414" s="4"/>
      <c r="BK1414" s="4"/>
      <c r="BL1414" s="4"/>
      <c r="BM1414" s="4"/>
      <c r="BN1414" s="4"/>
      <c r="BO1414" s="4"/>
      <c r="BP1414" s="4"/>
      <c r="BQ1414" s="4"/>
      <c r="BR1414" s="4"/>
      <c r="BS1414" s="4"/>
      <c r="BT1414" s="4"/>
    </row>
    <row r="1415" spans="1:72" s="72" customFormat="1" ht="15.75" hidden="1">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s="5"/>
      <c r="AJ1415" s="5"/>
      <c r="AK1415" s="5"/>
      <c r="AL1415" s="5"/>
      <c r="AM1415" s="5"/>
      <c r="AN1415" s="5"/>
      <c r="AO1415" s="5"/>
      <c r="AP1415" s="5"/>
      <c r="AQ1415" s="5"/>
      <c r="AR1415" s="5"/>
      <c r="AS1415" s="5"/>
      <c r="AT1415" s="5"/>
      <c r="AU1415" s="5"/>
      <c r="AV1415" s="5"/>
      <c r="AW1415" s="5"/>
      <c r="AX1415" s="5"/>
      <c r="AY1415" s="5"/>
      <c r="AZ1415" s="5"/>
      <c r="BA1415" s="5"/>
      <c r="BB1415" s="5"/>
      <c r="BC1415" s="5"/>
      <c r="BD1415" s="5"/>
      <c r="BE1415" s="5"/>
      <c r="BF1415" s="4"/>
      <c r="BG1415" s="4"/>
      <c r="BH1415" s="4"/>
      <c r="BI1415" s="4"/>
      <c r="BJ1415" s="4"/>
      <c r="BK1415" s="4"/>
      <c r="BL1415" s="4"/>
      <c r="BM1415" s="4"/>
      <c r="BN1415" s="4"/>
      <c r="BO1415" s="4"/>
      <c r="BP1415" s="4"/>
      <c r="BQ1415" s="4"/>
      <c r="BR1415" s="4"/>
      <c r="BS1415" s="4"/>
      <c r="BT1415" s="4"/>
    </row>
    <row r="1416" spans="1:72" s="72" customFormat="1" ht="15.75" hidden="1">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s="5"/>
      <c r="AJ1416" s="5"/>
      <c r="AK1416" s="5"/>
      <c r="AL1416" s="5"/>
      <c r="AM1416" s="5"/>
      <c r="AN1416" s="5"/>
      <c r="AO1416" s="5"/>
      <c r="AP1416" s="5"/>
      <c r="AQ1416" s="5"/>
      <c r="AR1416" s="5"/>
      <c r="AS1416" s="5"/>
      <c r="AT1416" s="5"/>
      <c r="AU1416" s="5"/>
      <c r="AV1416" s="5"/>
      <c r="AW1416" s="5"/>
      <c r="AX1416" s="5"/>
      <c r="AY1416" s="5"/>
      <c r="AZ1416" s="5"/>
      <c r="BA1416" s="5"/>
      <c r="BB1416" s="5"/>
      <c r="BC1416" s="5"/>
      <c r="BD1416" s="5"/>
      <c r="BE1416" s="5"/>
      <c r="BF1416" s="4"/>
      <c r="BG1416" s="4"/>
      <c r="BH1416" s="4"/>
      <c r="BI1416" s="4"/>
      <c r="BJ1416" s="4"/>
      <c r="BK1416" s="4"/>
      <c r="BL1416" s="4"/>
      <c r="BM1416" s="4"/>
      <c r="BN1416" s="4"/>
      <c r="BO1416" s="4"/>
      <c r="BP1416" s="4"/>
      <c r="BQ1416" s="4"/>
      <c r="BR1416" s="4"/>
      <c r="BS1416" s="4"/>
      <c r="BT1416" s="4"/>
    </row>
    <row r="1417" spans="1:72" s="72" customFormat="1" ht="15.75" hidden="1">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s="5"/>
      <c r="AJ1417" s="5"/>
      <c r="AK1417" s="5"/>
      <c r="AL1417" s="5"/>
      <c r="AM1417" s="5"/>
      <c r="AN1417" s="5"/>
      <c r="AO1417" s="5"/>
      <c r="AP1417" s="5"/>
      <c r="AQ1417" s="5"/>
      <c r="AR1417" s="5"/>
      <c r="AS1417" s="5"/>
      <c r="AT1417" s="5"/>
      <c r="AU1417" s="5"/>
      <c r="AV1417" s="5"/>
      <c r="AW1417" s="5"/>
      <c r="AX1417" s="5"/>
      <c r="AY1417" s="5"/>
      <c r="AZ1417" s="5"/>
      <c r="BA1417" s="5"/>
      <c r="BB1417" s="5"/>
      <c r="BC1417" s="5"/>
      <c r="BD1417" s="5"/>
      <c r="BE1417" s="5"/>
      <c r="BF1417" s="4"/>
      <c r="BG1417" s="4"/>
      <c r="BH1417" s="4"/>
      <c r="BI1417" s="4"/>
      <c r="BJ1417" s="4"/>
      <c r="BK1417" s="4"/>
      <c r="BL1417" s="4"/>
      <c r="BM1417" s="4"/>
      <c r="BN1417" s="4"/>
      <c r="BO1417" s="4"/>
      <c r="BP1417" s="4"/>
      <c r="BQ1417" s="4"/>
      <c r="BR1417" s="4"/>
      <c r="BS1417" s="4"/>
      <c r="BT1417" s="4"/>
    </row>
    <row r="1418" spans="1:72" s="72" customFormat="1" ht="15.75" hidden="1">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s="5"/>
      <c r="AJ1418" s="5"/>
      <c r="AK1418" s="5"/>
      <c r="AL1418" s="5"/>
      <c r="AM1418" s="5"/>
      <c r="AN1418" s="5"/>
      <c r="AO1418" s="5"/>
      <c r="AP1418" s="5"/>
      <c r="AQ1418" s="5"/>
      <c r="AR1418" s="5"/>
      <c r="AS1418" s="5"/>
      <c r="AT1418" s="5"/>
      <c r="AU1418" s="5"/>
      <c r="AV1418" s="5"/>
      <c r="AW1418" s="5"/>
      <c r="AX1418" s="5"/>
      <c r="AY1418" s="5"/>
      <c r="AZ1418" s="5"/>
      <c r="BA1418" s="5"/>
      <c r="BB1418" s="5"/>
      <c r="BC1418" s="5"/>
      <c r="BD1418" s="5"/>
      <c r="BE1418" s="5"/>
      <c r="BF1418" s="4"/>
      <c r="BG1418" s="4"/>
      <c r="BH1418" s="4"/>
      <c r="BI1418" s="4"/>
      <c r="BJ1418" s="4"/>
      <c r="BK1418" s="4"/>
      <c r="BL1418" s="4"/>
      <c r="BM1418" s="4"/>
      <c r="BN1418" s="4"/>
      <c r="BO1418" s="4"/>
      <c r="BP1418" s="4"/>
      <c r="BQ1418" s="4"/>
      <c r="BR1418" s="4"/>
      <c r="BS1418" s="4"/>
      <c r="BT1418" s="4"/>
    </row>
    <row r="1419" spans="1:72" s="72" customFormat="1" ht="15.75" hidden="1">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s="5"/>
      <c r="AJ1419" s="5"/>
      <c r="AK1419" s="5"/>
      <c r="AL1419" s="5"/>
      <c r="AM1419" s="5"/>
      <c r="AN1419" s="5"/>
      <c r="AO1419" s="5"/>
      <c r="AP1419" s="5"/>
      <c r="AQ1419" s="5"/>
      <c r="AR1419" s="5"/>
      <c r="AS1419" s="5"/>
      <c r="AT1419" s="5"/>
      <c r="AU1419" s="5"/>
      <c r="AV1419" s="5"/>
      <c r="AW1419" s="5"/>
      <c r="AX1419" s="5"/>
      <c r="AY1419" s="5"/>
      <c r="AZ1419" s="5"/>
      <c r="BA1419" s="5"/>
      <c r="BB1419" s="5"/>
      <c r="BC1419" s="5"/>
      <c r="BD1419" s="5"/>
      <c r="BE1419" s="5"/>
      <c r="BF1419" s="4"/>
      <c r="BG1419" s="4"/>
      <c r="BH1419" s="4"/>
      <c r="BI1419" s="4"/>
      <c r="BJ1419" s="4"/>
      <c r="BK1419" s="4"/>
      <c r="BL1419" s="4"/>
      <c r="BM1419" s="4"/>
      <c r="BN1419" s="4"/>
      <c r="BO1419" s="4"/>
      <c r="BP1419" s="4"/>
      <c r="BQ1419" s="4"/>
      <c r="BR1419" s="4"/>
      <c r="BS1419" s="4"/>
      <c r="BT1419" s="4"/>
    </row>
    <row r="1420" spans="1:72" s="72" customFormat="1" ht="15.75" hidden="1">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s="5"/>
      <c r="AJ1420" s="5"/>
      <c r="AK1420" s="5"/>
      <c r="AL1420" s="5"/>
      <c r="AM1420" s="5"/>
      <c r="AN1420" s="5"/>
      <c r="AO1420" s="5"/>
      <c r="AP1420" s="5"/>
      <c r="AQ1420" s="5"/>
      <c r="AR1420" s="5"/>
      <c r="AS1420" s="5"/>
      <c r="AT1420" s="5"/>
      <c r="AU1420" s="5"/>
      <c r="AV1420" s="5"/>
      <c r="AW1420" s="5"/>
      <c r="AX1420" s="5"/>
      <c r="AY1420" s="5"/>
      <c r="AZ1420" s="5"/>
      <c r="BA1420" s="5"/>
      <c r="BB1420" s="5"/>
      <c r="BC1420" s="5"/>
      <c r="BD1420" s="5"/>
      <c r="BE1420" s="5"/>
      <c r="BF1420" s="4"/>
      <c r="BG1420" s="4"/>
      <c r="BH1420" s="4"/>
      <c r="BI1420" s="4"/>
      <c r="BJ1420" s="4"/>
      <c r="BK1420" s="4"/>
      <c r="BL1420" s="4"/>
      <c r="BM1420" s="4"/>
      <c r="BN1420" s="4"/>
      <c r="BO1420" s="4"/>
      <c r="BP1420" s="4"/>
      <c r="BQ1420" s="4"/>
      <c r="BR1420" s="4"/>
      <c r="BS1420" s="4"/>
      <c r="BT1420" s="4"/>
    </row>
    <row r="1421" spans="1:72" s="72" customFormat="1" ht="15.75" hidden="1">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s="5"/>
      <c r="AJ1421" s="5"/>
      <c r="AK1421" s="5"/>
      <c r="AL1421" s="5"/>
      <c r="AM1421" s="5"/>
      <c r="AN1421" s="5"/>
      <c r="AO1421" s="5"/>
      <c r="AP1421" s="5"/>
      <c r="AQ1421" s="5"/>
      <c r="AR1421" s="5"/>
      <c r="AS1421" s="5"/>
      <c r="AT1421" s="5"/>
      <c r="AU1421" s="5"/>
      <c r="AV1421" s="5"/>
      <c r="AW1421" s="5"/>
      <c r="AX1421" s="5"/>
      <c r="AY1421" s="5"/>
      <c r="AZ1421" s="5"/>
      <c r="BA1421" s="5"/>
      <c r="BB1421" s="5"/>
      <c r="BC1421" s="5"/>
      <c r="BD1421" s="5"/>
      <c r="BE1421" s="5"/>
      <c r="BF1421" s="4"/>
      <c r="BG1421" s="4"/>
      <c r="BH1421" s="4"/>
      <c r="BI1421" s="4"/>
      <c r="BJ1421" s="4"/>
      <c r="BK1421" s="4"/>
      <c r="BL1421" s="4"/>
      <c r="BM1421" s="4"/>
      <c r="BN1421" s="4"/>
      <c r="BO1421" s="4"/>
      <c r="BP1421" s="4"/>
      <c r="BQ1421" s="4"/>
      <c r="BR1421" s="4"/>
      <c r="BS1421" s="4"/>
      <c r="BT1421" s="4"/>
    </row>
    <row r="1422" spans="1:72" s="72" customFormat="1" ht="15.75" hidden="1">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s="5"/>
      <c r="AJ1422" s="5"/>
      <c r="AK1422" s="5"/>
      <c r="AL1422" s="5"/>
      <c r="AM1422" s="5"/>
      <c r="AN1422" s="5"/>
      <c r="AO1422" s="5"/>
      <c r="AP1422" s="5"/>
      <c r="AQ1422" s="5"/>
      <c r="AR1422" s="5"/>
      <c r="AS1422" s="5"/>
      <c r="AT1422" s="5"/>
      <c r="AU1422" s="5"/>
      <c r="AV1422" s="5"/>
      <c r="AW1422" s="5"/>
      <c r="AX1422" s="5"/>
      <c r="AY1422" s="5"/>
      <c r="AZ1422" s="5"/>
      <c r="BA1422" s="5"/>
      <c r="BB1422" s="5"/>
      <c r="BC1422" s="5"/>
      <c r="BD1422" s="5"/>
      <c r="BE1422" s="5"/>
      <c r="BF1422" s="4"/>
      <c r="BG1422" s="4"/>
      <c r="BH1422" s="4"/>
      <c r="BI1422" s="4"/>
      <c r="BJ1422" s="4"/>
      <c r="BK1422" s="4"/>
      <c r="BL1422" s="4"/>
      <c r="BM1422" s="4"/>
      <c r="BN1422" s="4"/>
      <c r="BO1422" s="4"/>
      <c r="BP1422" s="4"/>
      <c r="BQ1422" s="4"/>
      <c r="BR1422" s="4"/>
      <c r="BS1422" s="4"/>
      <c r="BT1422" s="4"/>
    </row>
    <row r="1423" spans="1:72" s="72" customFormat="1" ht="15.75" hidden="1">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s="5"/>
      <c r="AJ1423" s="5"/>
      <c r="AK1423" s="5"/>
      <c r="AL1423" s="5"/>
      <c r="AM1423" s="5"/>
      <c r="AN1423" s="5"/>
      <c r="AO1423" s="5"/>
      <c r="AP1423" s="5"/>
      <c r="AQ1423" s="5"/>
      <c r="AR1423" s="5"/>
      <c r="AS1423" s="5"/>
      <c r="AT1423" s="5"/>
      <c r="AU1423" s="5"/>
      <c r="AV1423" s="5"/>
      <c r="AW1423" s="5"/>
      <c r="AX1423" s="5"/>
      <c r="AY1423" s="5"/>
      <c r="AZ1423" s="5"/>
      <c r="BA1423" s="5"/>
      <c r="BB1423" s="5"/>
      <c r="BC1423" s="5"/>
      <c r="BD1423" s="5"/>
      <c r="BE1423" s="5"/>
      <c r="BF1423" s="4"/>
      <c r="BG1423" s="4"/>
      <c r="BH1423" s="4"/>
      <c r="BI1423" s="4"/>
      <c r="BJ1423" s="4"/>
      <c r="BK1423" s="4"/>
      <c r="BL1423" s="4"/>
      <c r="BM1423" s="4"/>
      <c r="BN1423" s="4"/>
      <c r="BO1423" s="4"/>
      <c r="BP1423" s="4"/>
      <c r="BQ1423" s="4"/>
      <c r="BR1423" s="4"/>
      <c r="BS1423" s="4"/>
      <c r="BT1423" s="4"/>
    </row>
    <row r="1424" spans="1:72" s="72" customFormat="1" ht="15.75" hidden="1">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s="5"/>
      <c r="AJ1424" s="5"/>
      <c r="AK1424" s="5"/>
      <c r="AL1424" s="5"/>
      <c r="AM1424" s="5"/>
      <c r="AN1424" s="5"/>
      <c r="AO1424" s="5"/>
      <c r="AP1424" s="5"/>
      <c r="AQ1424" s="5"/>
      <c r="AR1424" s="5"/>
      <c r="AS1424" s="5"/>
      <c r="AT1424" s="5"/>
      <c r="AU1424" s="5"/>
      <c r="AV1424" s="5"/>
      <c r="AW1424" s="5"/>
      <c r="AX1424" s="5"/>
      <c r="AY1424" s="5"/>
      <c r="AZ1424" s="5"/>
      <c r="BA1424" s="5"/>
      <c r="BB1424" s="5"/>
      <c r="BC1424" s="5"/>
      <c r="BD1424" s="5"/>
      <c r="BE1424" s="5"/>
      <c r="BF1424" s="4"/>
      <c r="BG1424" s="4"/>
      <c r="BH1424" s="4"/>
      <c r="BI1424" s="4"/>
      <c r="BJ1424" s="4"/>
      <c r="BK1424" s="4"/>
      <c r="BL1424" s="4"/>
      <c r="BM1424" s="4"/>
      <c r="BN1424" s="4"/>
      <c r="BO1424" s="4"/>
      <c r="BP1424" s="4"/>
      <c r="BQ1424" s="4"/>
      <c r="BR1424" s="4"/>
      <c r="BS1424" s="4"/>
      <c r="BT1424" s="4"/>
    </row>
    <row r="1425" spans="1:72" s="72" customFormat="1" ht="15.75" hidden="1">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s="5"/>
      <c r="AJ1425" s="5"/>
      <c r="AK1425" s="5"/>
      <c r="AL1425" s="5"/>
      <c r="AM1425" s="5"/>
      <c r="AN1425" s="5"/>
      <c r="AO1425" s="5"/>
      <c r="AP1425" s="5"/>
      <c r="AQ1425" s="5"/>
      <c r="AR1425" s="5"/>
      <c r="AS1425" s="5"/>
      <c r="AT1425" s="5"/>
      <c r="AU1425" s="5"/>
      <c r="AV1425" s="5"/>
      <c r="AW1425" s="5"/>
      <c r="AX1425" s="5"/>
      <c r="AY1425" s="5"/>
      <c r="AZ1425" s="5"/>
      <c r="BA1425" s="5"/>
      <c r="BB1425" s="5"/>
      <c r="BC1425" s="5"/>
      <c r="BD1425" s="5"/>
      <c r="BE1425" s="5"/>
      <c r="BF1425" s="4"/>
      <c r="BG1425" s="4"/>
      <c r="BH1425" s="4"/>
      <c r="BI1425" s="4"/>
      <c r="BJ1425" s="4"/>
      <c r="BK1425" s="4"/>
      <c r="BL1425" s="4"/>
      <c r="BM1425" s="4"/>
      <c r="BN1425" s="4"/>
      <c r="BO1425" s="4"/>
      <c r="BP1425" s="4"/>
      <c r="BQ1425" s="4"/>
      <c r="BR1425" s="4"/>
      <c r="BS1425" s="4"/>
      <c r="BT1425" s="4"/>
    </row>
    <row r="1426" spans="1:72" s="72" customFormat="1" ht="15.75" hidden="1">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s="5"/>
      <c r="AJ1426" s="5"/>
      <c r="AK1426" s="5"/>
      <c r="AL1426" s="5"/>
      <c r="AM1426" s="5"/>
      <c r="AN1426" s="5"/>
      <c r="AO1426" s="5"/>
      <c r="AP1426" s="5"/>
      <c r="AQ1426" s="5"/>
      <c r="AR1426" s="5"/>
      <c r="AS1426" s="5"/>
      <c r="AT1426" s="5"/>
      <c r="AU1426" s="5"/>
      <c r="AV1426" s="5"/>
      <c r="AW1426" s="5"/>
      <c r="AX1426" s="5"/>
      <c r="AY1426" s="5"/>
      <c r="AZ1426" s="5"/>
      <c r="BA1426" s="5"/>
      <c r="BB1426" s="5"/>
      <c r="BC1426" s="5"/>
      <c r="BD1426" s="5"/>
      <c r="BE1426" s="5"/>
      <c r="BF1426" s="4"/>
      <c r="BG1426" s="4"/>
      <c r="BH1426" s="4"/>
      <c r="BI1426" s="4"/>
      <c r="BJ1426" s="4"/>
      <c r="BK1426" s="4"/>
      <c r="BL1426" s="4"/>
      <c r="BM1426" s="4"/>
      <c r="BN1426" s="4"/>
      <c r="BO1426" s="4"/>
      <c r="BP1426" s="4"/>
      <c r="BQ1426" s="4"/>
      <c r="BR1426" s="4"/>
      <c r="BS1426" s="4"/>
      <c r="BT1426" s="4"/>
    </row>
    <row r="1427" spans="1:72" s="72" customFormat="1" ht="15.75" hidden="1">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s="5"/>
      <c r="AJ1427" s="5"/>
      <c r="AK1427" s="5"/>
      <c r="AL1427" s="5"/>
      <c r="AM1427" s="5"/>
      <c r="AN1427" s="5"/>
      <c r="AO1427" s="5"/>
      <c r="AP1427" s="5"/>
      <c r="AQ1427" s="5"/>
      <c r="AR1427" s="5"/>
      <c r="AS1427" s="5"/>
      <c r="AT1427" s="5"/>
      <c r="AU1427" s="5"/>
      <c r="AV1427" s="5"/>
      <c r="AW1427" s="5"/>
      <c r="AX1427" s="5"/>
      <c r="AY1427" s="5"/>
      <c r="AZ1427" s="5"/>
      <c r="BA1427" s="5"/>
      <c r="BB1427" s="5"/>
      <c r="BC1427" s="5"/>
      <c r="BD1427" s="5"/>
      <c r="BE1427" s="5"/>
      <c r="BF1427" s="4"/>
      <c r="BG1427" s="4"/>
      <c r="BH1427" s="4"/>
      <c r="BI1427" s="4"/>
      <c r="BJ1427" s="4"/>
      <c r="BK1427" s="4"/>
      <c r="BL1427" s="4"/>
      <c r="BM1427" s="4"/>
      <c r="BN1427" s="4"/>
      <c r="BO1427" s="4"/>
      <c r="BP1427" s="4"/>
      <c r="BQ1427" s="4"/>
      <c r="BR1427" s="4"/>
      <c r="BS1427" s="4"/>
      <c r="BT1427" s="4"/>
    </row>
    <row r="1428" spans="1:72" s="72" customFormat="1" ht="15.75" hidden="1">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s="5"/>
      <c r="AJ1428" s="5"/>
      <c r="AK1428" s="5"/>
      <c r="AL1428" s="5"/>
      <c r="AM1428" s="5"/>
      <c r="AN1428" s="5"/>
      <c r="AO1428" s="5"/>
      <c r="AP1428" s="5"/>
      <c r="AQ1428" s="5"/>
      <c r="AR1428" s="5"/>
      <c r="AS1428" s="5"/>
      <c r="AT1428" s="5"/>
      <c r="AU1428" s="5"/>
      <c r="AV1428" s="5"/>
      <c r="AW1428" s="5"/>
      <c r="AX1428" s="5"/>
      <c r="AY1428" s="5"/>
      <c r="AZ1428" s="5"/>
      <c r="BA1428" s="5"/>
      <c r="BB1428" s="5"/>
      <c r="BC1428" s="5"/>
      <c r="BD1428" s="5"/>
      <c r="BE1428" s="5"/>
      <c r="BF1428" s="4"/>
      <c r="BG1428" s="4"/>
      <c r="BH1428" s="4"/>
      <c r="BI1428" s="4"/>
      <c r="BJ1428" s="4"/>
      <c r="BK1428" s="4"/>
      <c r="BL1428" s="4"/>
      <c r="BM1428" s="4"/>
      <c r="BN1428" s="4"/>
      <c r="BO1428" s="4"/>
      <c r="BP1428" s="4"/>
      <c r="BQ1428" s="4"/>
      <c r="BR1428" s="4"/>
      <c r="BS1428" s="4"/>
      <c r="BT1428" s="4"/>
    </row>
    <row r="1429" spans="1:72" s="72" customFormat="1" ht="15.75" hidden="1">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s="5"/>
      <c r="AJ1429" s="5"/>
      <c r="AK1429" s="5"/>
      <c r="AL1429" s="5"/>
      <c r="AM1429" s="5"/>
      <c r="AN1429" s="5"/>
      <c r="AO1429" s="5"/>
      <c r="AP1429" s="5"/>
      <c r="AQ1429" s="5"/>
      <c r="AR1429" s="5"/>
      <c r="AS1429" s="5"/>
      <c r="AT1429" s="5"/>
      <c r="AU1429" s="5"/>
      <c r="AV1429" s="5"/>
      <c r="AW1429" s="5"/>
      <c r="AX1429" s="5"/>
      <c r="AY1429" s="5"/>
      <c r="AZ1429" s="5"/>
      <c r="BA1429" s="5"/>
      <c r="BB1429" s="5"/>
      <c r="BC1429" s="5"/>
      <c r="BD1429" s="5"/>
      <c r="BE1429" s="5"/>
      <c r="BF1429" s="4"/>
      <c r="BG1429" s="4"/>
      <c r="BH1429" s="4"/>
      <c r="BI1429" s="4"/>
      <c r="BJ1429" s="4"/>
      <c r="BK1429" s="4"/>
      <c r="BL1429" s="4"/>
      <c r="BM1429" s="4"/>
      <c r="BN1429" s="4"/>
      <c r="BO1429" s="4"/>
      <c r="BP1429" s="4"/>
      <c r="BQ1429" s="4"/>
      <c r="BR1429" s="4"/>
      <c r="BS1429" s="4"/>
      <c r="BT1429" s="4"/>
    </row>
    <row r="1430" spans="1:72" s="72" customFormat="1" ht="15.75" hidden="1">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s="5"/>
      <c r="AJ1430" s="5"/>
      <c r="AK1430" s="5"/>
      <c r="AL1430" s="5"/>
      <c r="AM1430" s="5"/>
      <c r="AN1430" s="5"/>
      <c r="AO1430" s="5"/>
      <c r="AP1430" s="5"/>
      <c r="AQ1430" s="5"/>
      <c r="AR1430" s="5"/>
      <c r="AS1430" s="5"/>
      <c r="AT1430" s="5"/>
      <c r="AU1430" s="5"/>
      <c r="AV1430" s="5"/>
      <c r="AW1430" s="5"/>
      <c r="AX1430" s="5"/>
      <c r="AY1430" s="5"/>
      <c r="AZ1430" s="5"/>
      <c r="BA1430" s="5"/>
      <c r="BB1430" s="5"/>
      <c r="BC1430" s="5"/>
      <c r="BD1430" s="5"/>
      <c r="BE1430" s="5"/>
      <c r="BF1430" s="4"/>
      <c r="BG1430" s="4"/>
      <c r="BH1430" s="4"/>
      <c r="BI1430" s="4"/>
      <c r="BJ1430" s="4"/>
      <c r="BK1430" s="4"/>
      <c r="BL1430" s="4"/>
      <c r="BM1430" s="4"/>
      <c r="BN1430" s="4"/>
      <c r="BO1430" s="4"/>
      <c r="BP1430" s="4"/>
      <c r="BQ1430" s="4"/>
      <c r="BR1430" s="4"/>
      <c r="BS1430" s="4"/>
      <c r="BT1430" s="4"/>
    </row>
    <row r="1431" spans="1:72" s="72" customFormat="1" ht="15.75" hidden="1">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s="5"/>
      <c r="AJ1431" s="5"/>
      <c r="AK1431" s="5"/>
      <c r="AL1431" s="5"/>
      <c r="AM1431" s="5"/>
      <c r="AN1431" s="5"/>
      <c r="AO1431" s="5"/>
      <c r="AP1431" s="5"/>
      <c r="AQ1431" s="5"/>
      <c r="AR1431" s="5"/>
      <c r="AS1431" s="5"/>
      <c r="AT1431" s="5"/>
      <c r="AU1431" s="5"/>
      <c r="AV1431" s="5"/>
      <c r="AW1431" s="5"/>
      <c r="AX1431" s="5"/>
      <c r="AY1431" s="5"/>
      <c r="AZ1431" s="5"/>
      <c r="BA1431" s="5"/>
      <c r="BB1431" s="5"/>
      <c r="BC1431" s="5"/>
      <c r="BD1431" s="5"/>
      <c r="BE1431" s="5"/>
      <c r="BF1431" s="4"/>
      <c r="BG1431" s="4"/>
      <c r="BH1431" s="4"/>
      <c r="BI1431" s="4"/>
      <c r="BJ1431" s="4"/>
      <c r="BK1431" s="4"/>
      <c r="BL1431" s="4"/>
      <c r="BM1431" s="4"/>
      <c r="BN1431" s="4"/>
      <c r="BO1431" s="4"/>
      <c r="BP1431" s="4"/>
      <c r="BQ1431" s="4"/>
      <c r="BR1431" s="4"/>
      <c r="BS1431" s="4"/>
      <c r="BT1431" s="4"/>
    </row>
    <row r="1432" spans="1:72" s="72" customFormat="1" ht="15.75" hidden="1">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s="5"/>
      <c r="AJ1432" s="5"/>
      <c r="AK1432" s="5"/>
      <c r="AL1432" s="5"/>
      <c r="AM1432" s="5"/>
      <c r="AN1432" s="5"/>
      <c r="AO1432" s="5"/>
      <c r="AP1432" s="5"/>
      <c r="AQ1432" s="5"/>
      <c r="AR1432" s="5"/>
      <c r="AS1432" s="5"/>
      <c r="AT1432" s="5"/>
      <c r="AU1432" s="5"/>
      <c r="AV1432" s="5"/>
      <c r="AW1432" s="5"/>
      <c r="AX1432" s="5"/>
      <c r="AY1432" s="5"/>
      <c r="AZ1432" s="5"/>
      <c r="BA1432" s="5"/>
      <c r="BB1432" s="5"/>
      <c r="BC1432" s="5"/>
      <c r="BD1432" s="5"/>
      <c r="BE1432" s="5"/>
      <c r="BF1432" s="4"/>
      <c r="BG1432" s="4"/>
      <c r="BH1432" s="4"/>
      <c r="BI1432" s="4"/>
      <c r="BJ1432" s="4"/>
      <c r="BK1432" s="4"/>
      <c r="BL1432" s="4"/>
      <c r="BM1432" s="4"/>
      <c r="BN1432" s="4"/>
      <c r="BO1432" s="4"/>
      <c r="BP1432" s="4"/>
      <c r="BQ1432" s="4"/>
      <c r="BR1432" s="4"/>
      <c r="BS1432" s="4"/>
      <c r="BT1432" s="4"/>
    </row>
    <row r="1433" spans="1:72" s="72" customFormat="1" ht="15.75" hidden="1">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s="5"/>
      <c r="AJ1433" s="5"/>
      <c r="AK1433" s="5"/>
      <c r="AL1433" s="5"/>
      <c r="AM1433" s="5"/>
      <c r="AN1433" s="5"/>
      <c r="AO1433" s="5"/>
      <c r="AP1433" s="5"/>
      <c r="AQ1433" s="5"/>
      <c r="AR1433" s="5"/>
      <c r="AS1433" s="5"/>
      <c r="AT1433" s="5"/>
      <c r="AU1433" s="5"/>
      <c r="AV1433" s="5"/>
      <c r="AW1433" s="5"/>
      <c r="AX1433" s="5"/>
      <c r="AY1433" s="5"/>
      <c r="AZ1433" s="5"/>
      <c r="BA1433" s="5"/>
      <c r="BB1433" s="5"/>
      <c r="BC1433" s="5"/>
      <c r="BD1433" s="5"/>
      <c r="BE1433" s="5"/>
      <c r="BF1433" s="4"/>
      <c r="BG1433" s="4"/>
      <c r="BH1433" s="4"/>
      <c r="BI1433" s="4"/>
      <c r="BJ1433" s="4"/>
      <c r="BK1433" s="4"/>
      <c r="BL1433" s="4"/>
      <c r="BM1433" s="4"/>
      <c r="BN1433" s="4"/>
      <c r="BO1433" s="4"/>
      <c r="BP1433" s="4"/>
      <c r="BQ1433" s="4"/>
      <c r="BR1433" s="4"/>
      <c r="BS1433" s="4"/>
      <c r="BT1433" s="4"/>
    </row>
    <row r="1434" spans="1:72" s="72" customFormat="1" ht="15.75" hidden="1">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s="5"/>
      <c r="AJ1434" s="5"/>
      <c r="AK1434" s="5"/>
      <c r="AL1434" s="5"/>
      <c r="AM1434" s="5"/>
      <c r="AN1434" s="5"/>
      <c r="AO1434" s="5"/>
      <c r="AP1434" s="5"/>
      <c r="AQ1434" s="5"/>
      <c r="AR1434" s="5"/>
      <c r="AS1434" s="5"/>
      <c r="AT1434" s="5"/>
      <c r="AU1434" s="5"/>
      <c r="AV1434" s="5"/>
      <c r="AW1434" s="5"/>
      <c r="AX1434" s="5"/>
      <c r="AY1434" s="5"/>
      <c r="AZ1434" s="5"/>
      <c r="BA1434" s="5"/>
      <c r="BB1434" s="5"/>
      <c r="BC1434" s="5"/>
      <c r="BD1434" s="5"/>
      <c r="BE1434" s="5"/>
      <c r="BF1434" s="4"/>
      <c r="BG1434" s="4"/>
      <c r="BH1434" s="4"/>
      <c r="BI1434" s="4"/>
      <c r="BJ1434" s="4"/>
      <c r="BK1434" s="4"/>
      <c r="BL1434" s="4"/>
      <c r="BM1434" s="4"/>
      <c r="BN1434" s="4"/>
      <c r="BO1434" s="4"/>
      <c r="BP1434" s="4"/>
      <c r="BQ1434" s="4"/>
      <c r="BR1434" s="4"/>
      <c r="BS1434" s="4"/>
      <c r="BT1434" s="4"/>
    </row>
    <row r="1435" spans="1:72" s="72" customFormat="1" ht="15.75" hidden="1">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s="5"/>
      <c r="AJ1435" s="5"/>
      <c r="AK1435" s="5"/>
      <c r="AL1435" s="5"/>
      <c r="AM1435" s="5"/>
      <c r="AN1435" s="5"/>
      <c r="AO1435" s="5"/>
      <c r="AP1435" s="5"/>
      <c r="AQ1435" s="5"/>
      <c r="AR1435" s="5"/>
      <c r="AS1435" s="5"/>
      <c r="AT1435" s="5"/>
      <c r="AU1435" s="5"/>
      <c r="AV1435" s="5"/>
      <c r="AW1435" s="5"/>
      <c r="AX1435" s="5"/>
      <c r="AY1435" s="5"/>
      <c r="AZ1435" s="5"/>
      <c r="BA1435" s="5"/>
      <c r="BB1435" s="5"/>
      <c r="BC1435" s="5"/>
      <c r="BD1435" s="5"/>
      <c r="BE1435" s="5"/>
      <c r="BF1435" s="4"/>
      <c r="BG1435" s="4"/>
      <c r="BH1435" s="4"/>
      <c r="BI1435" s="4"/>
      <c r="BJ1435" s="4"/>
      <c r="BK1435" s="4"/>
      <c r="BL1435" s="4"/>
      <c r="BM1435" s="4"/>
      <c r="BN1435" s="4"/>
      <c r="BO1435" s="4"/>
      <c r="BP1435" s="4"/>
      <c r="BQ1435" s="4"/>
      <c r="BR1435" s="4"/>
      <c r="BS1435" s="4"/>
      <c r="BT1435" s="4"/>
    </row>
    <row r="1436" spans="1:72" s="72" customFormat="1" ht="15.75" hidden="1">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s="5"/>
      <c r="AJ1436" s="5"/>
      <c r="AK1436" s="5"/>
      <c r="AL1436" s="5"/>
      <c r="AM1436" s="5"/>
      <c r="AN1436" s="5"/>
      <c r="AO1436" s="5"/>
      <c r="AP1436" s="5"/>
      <c r="AQ1436" s="5"/>
      <c r="AR1436" s="5"/>
      <c r="AS1436" s="5"/>
      <c r="AT1436" s="5"/>
      <c r="AU1436" s="5"/>
      <c r="AV1436" s="5"/>
      <c r="AW1436" s="5"/>
      <c r="AX1436" s="5"/>
      <c r="AY1436" s="5"/>
      <c r="AZ1436" s="5"/>
      <c r="BA1436" s="5"/>
      <c r="BB1436" s="5"/>
      <c r="BC1436" s="5"/>
      <c r="BD1436" s="5"/>
      <c r="BE1436" s="5"/>
      <c r="BF1436" s="4"/>
      <c r="BG1436" s="4"/>
      <c r="BH1436" s="4"/>
      <c r="BI1436" s="4"/>
      <c r="BJ1436" s="4"/>
      <c r="BK1436" s="4"/>
      <c r="BL1436" s="4"/>
      <c r="BM1436" s="4"/>
      <c r="BN1436" s="4"/>
      <c r="BO1436" s="4"/>
      <c r="BP1436" s="4"/>
      <c r="BQ1436" s="4"/>
      <c r="BR1436" s="4"/>
      <c r="BS1436" s="4"/>
      <c r="BT1436" s="4"/>
    </row>
    <row r="1437" spans="1:72" s="72" customFormat="1" ht="15.75" hidden="1">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s="5"/>
      <c r="AJ1437" s="5"/>
      <c r="AK1437" s="5"/>
      <c r="AL1437" s="5"/>
      <c r="AM1437" s="5"/>
      <c r="AN1437" s="5"/>
      <c r="AO1437" s="5"/>
      <c r="AP1437" s="5"/>
      <c r="AQ1437" s="5"/>
      <c r="AR1437" s="5"/>
      <c r="AS1437" s="5"/>
      <c r="AT1437" s="5"/>
      <c r="AU1437" s="5"/>
      <c r="AV1437" s="5"/>
      <c r="AW1437" s="5"/>
      <c r="AX1437" s="5"/>
      <c r="AY1437" s="5"/>
      <c r="AZ1437" s="5"/>
      <c r="BA1437" s="5"/>
      <c r="BB1437" s="5"/>
      <c r="BC1437" s="5"/>
      <c r="BD1437" s="5"/>
      <c r="BE1437" s="5"/>
      <c r="BF1437" s="4"/>
      <c r="BG1437" s="4"/>
      <c r="BH1437" s="4"/>
      <c r="BI1437" s="4"/>
      <c r="BJ1437" s="4"/>
      <c r="BK1437" s="4"/>
      <c r="BL1437" s="4"/>
      <c r="BM1437" s="4"/>
      <c r="BN1437" s="4"/>
      <c r="BO1437" s="4"/>
      <c r="BP1437" s="4"/>
      <c r="BQ1437" s="4"/>
      <c r="BR1437" s="4"/>
      <c r="BS1437" s="4"/>
      <c r="BT1437" s="4"/>
    </row>
    <row r="1438" spans="1:72" s="72" customFormat="1" ht="15.75" hidden="1">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s="5"/>
      <c r="AJ1438" s="5"/>
      <c r="AK1438" s="5"/>
      <c r="AL1438" s="5"/>
      <c r="AM1438" s="5"/>
      <c r="AN1438" s="5"/>
      <c r="AO1438" s="5"/>
      <c r="AP1438" s="5"/>
      <c r="AQ1438" s="5"/>
      <c r="AR1438" s="5"/>
      <c r="AS1438" s="5"/>
      <c r="AT1438" s="5"/>
      <c r="AU1438" s="5"/>
      <c r="AV1438" s="5"/>
      <c r="AW1438" s="5"/>
      <c r="AX1438" s="5"/>
      <c r="AY1438" s="5"/>
      <c r="AZ1438" s="5"/>
      <c r="BA1438" s="5"/>
      <c r="BB1438" s="5"/>
      <c r="BC1438" s="5"/>
      <c r="BD1438" s="5"/>
      <c r="BE1438" s="5"/>
      <c r="BF1438" s="4"/>
      <c r="BG1438" s="4"/>
      <c r="BH1438" s="4"/>
      <c r="BI1438" s="4"/>
      <c r="BJ1438" s="4"/>
      <c r="BK1438" s="4"/>
      <c r="BL1438" s="4"/>
      <c r="BM1438" s="4"/>
      <c r="BN1438" s="4"/>
      <c r="BO1438" s="4"/>
      <c r="BP1438" s="4"/>
      <c r="BQ1438" s="4"/>
      <c r="BR1438" s="4"/>
      <c r="BS1438" s="4"/>
      <c r="BT1438" s="4"/>
    </row>
    <row r="1439" spans="1:72" s="72" customFormat="1" ht="15.75" hidden="1">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s="5"/>
      <c r="AJ1439" s="5"/>
      <c r="AK1439" s="5"/>
      <c r="AL1439" s="5"/>
      <c r="AM1439" s="5"/>
      <c r="AN1439" s="5"/>
      <c r="AO1439" s="5"/>
      <c r="AP1439" s="5"/>
      <c r="AQ1439" s="5"/>
      <c r="AR1439" s="5"/>
      <c r="AS1439" s="5"/>
      <c r="AT1439" s="5"/>
      <c r="AU1439" s="5"/>
      <c r="AV1439" s="5"/>
      <c r="AW1439" s="5"/>
      <c r="AX1439" s="5"/>
      <c r="AY1439" s="5"/>
      <c r="AZ1439" s="5"/>
      <c r="BA1439" s="5"/>
      <c r="BB1439" s="5"/>
      <c r="BC1439" s="5"/>
      <c r="BD1439" s="5"/>
      <c r="BE1439" s="5"/>
      <c r="BF1439" s="4"/>
      <c r="BG1439" s="4"/>
      <c r="BH1439" s="4"/>
      <c r="BI1439" s="4"/>
      <c r="BJ1439" s="4"/>
      <c r="BK1439" s="4"/>
      <c r="BL1439" s="4"/>
      <c r="BM1439" s="4"/>
      <c r="BN1439" s="4"/>
      <c r="BO1439" s="4"/>
      <c r="BP1439" s="4"/>
      <c r="BQ1439" s="4"/>
      <c r="BR1439" s="4"/>
      <c r="BS1439" s="4"/>
      <c r="BT1439" s="4"/>
    </row>
    <row r="1440" spans="1:72" s="72" customFormat="1" ht="15.75" hidden="1">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s="5"/>
      <c r="AJ1440" s="5"/>
      <c r="AK1440" s="5"/>
      <c r="AL1440" s="5"/>
      <c r="AM1440" s="5"/>
      <c r="AN1440" s="5"/>
      <c r="AO1440" s="5"/>
      <c r="AP1440" s="5"/>
      <c r="AQ1440" s="5"/>
      <c r="AR1440" s="5"/>
      <c r="AS1440" s="5"/>
      <c r="AT1440" s="5"/>
      <c r="AU1440" s="5"/>
      <c r="AV1440" s="5"/>
      <c r="AW1440" s="5"/>
      <c r="AX1440" s="5"/>
      <c r="AY1440" s="5"/>
      <c r="AZ1440" s="5"/>
      <c r="BA1440" s="5"/>
      <c r="BB1440" s="5"/>
      <c r="BC1440" s="5"/>
      <c r="BD1440" s="5"/>
      <c r="BE1440" s="5"/>
      <c r="BF1440" s="4"/>
      <c r="BG1440" s="4"/>
      <c r="BH1440" s="4"/>
      <c r="BI1440" s="4"/>
      <c r="BJ1440" s="4"/>
      <c r="BK1440" s="4"/>
      <c r="BL1440" s="4"/>
      <c r="BM1440" s="4"/>
      <c r="BN1440" s="4"/>
      <c r="BO1440" s="4"/>
      <c r="BP1440" s="4"/>
      <c r="BQ1440" s="4"/>
      <c r="BR1440" s="4"/>
      <c r="BS1440" s="4"/>
      <c r="BT1440" s="4"/>
    </row>
    <row r="1441" spans="1:72" s="72" customFormat="1" ht="15.75" hidden="1">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s="5"/>
      <c r="AJ1441" s="5"/>
      <c r="AK1441" s="5"/>
      <c r="AL1441" s="5"/>
      <c r="AM1441" s="5"/>
      <c r="AN1441" s="5"/>
      <c r="AO1441" s="5"/>
      <c r="AP1441" s="5"/>
      <c r="AQ1441" s="5"/>
      <c r="AR1441" s="5"/>
      <c r="AS1441" s="5"/>
      <c r="AT1441" s="5"/>
      <c r="AU1441" s="5"/>
      <c r="AV1441" s="5"/>
      <c r="AW1441" s="5"/>
      <c r="AX1441" s="5"/>
      <c r="AY1441" s="5"/>
      <c r="AZ1441" s="5"/>
      <c r="BA1441" s="5"/>
      <c r="BB1441" s="5"/>
      <c r="BC1441" s="5"/>
      <c r="BD1441" s="5"/>
      <c r="BE1441" s="5"/>
      <c r="BF1441" s="4"/>
      <c r="BG1441" s="4"/>
      <c r="BH1441" s="4"/>
      <c r="BI1441" s="4"/>
      <c r="BJ1441" s="4"/>
      <c r="BK1441" s="4"/>
      <c r="BL1441" s="4"/>
      <c r="BM1441" s="4"/>
      <c r="BN1441" s="4"/>
      <c r="BO1441" s="4"/>
      <c r="BP1441" s="4"/>
      <c r="BQ1441" s="4"/>
      <c r="BR1441" s="4"/>
      <c r="BS1441" s="4"/>
      <c r="BT1441" s="4"/>
    </row>
    <row r="1442" spans="1:72" s="72" customFormat="1" ht="15.75" hidden="1">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s="5"/>
      <c r="AJ1442" s="5"/>
      <c r="AK1442" s="5"/>
      <c r="AL1442" s="5"/>
      <c r="AM1442" s="5"/>
      <c r="AN1442" s="5"/>
      <c r="AO1442" s="5"/>
      <c r="AP1442" s="5"/>
      <c r="AQ1442" s="5"/>
      <c r="AR1442" s="5"/>
      <c r="AS1442" s="5"/>
      <c r="AT1442" s="5"/>
      <c r="AU1442" s="5"/>
      <c r="AV1442" s="5"/>
      <c r="AW1442" s="5"/>
      <c r="AX1442" s="5"/>
      <c r="AY1442" s="5"/>
      <c r="AZ1442" s="5"/>
      <c r="BA1442" s="5"/>
      <c r="BB1442" s="5"/>
      <c r="BC1442" s="5"/>
      <c r="BD1442" s="5"/>
      <c r="BE1442" s="5"/>
      <c r="BF1442" s="4"/>
      <c r="BG1442" s="4"/>
      <c r="BH1442" s="4"/>
      <c r="BI1442" s="4"/>
      <c r="BJ1442" s="4"/>
      <c r="BK1442" s="4"/>
      <c r="BL1442" s="4"/>
      <c r="BM1442" s="4"/>
      <c r="BN1442" s="4"/>
      <c r="BO1442" s="4"/>
      <c r="BP1442" s="4"/>
      <c r="BQ1442" s="4"/>
      <c r="BR1442" s="4"/>
      <c r="BS1442" s="4"/>
      <c r="BT1442" s="4"/>
    </row>
    <row r="1443" spans="1:72" s="72" customFormat="1" ht="15.75" hidden="1">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s="5"/>
      <c r="AJ1443" s="5"/>
      <c r="AK1443" s="5"/>
      <c r="AL1443" s="5"/>
      <c r="AM1443" s="5"/>
      <c r="AN1443" s="5"/>
      <c r="AO1443" s="5"/>
      <c r="AP1443" s="5"/>
      <c r="AQ1443" s="5"/>
      <c r="AR1443" s="5"/>
      <c r="AS1443" s="5"/>
      <c r="AT1443" s="5"/>
      <c r="AU1443" s="5"/>
      <c r="AV1443" s="5"/>
      <c r="AW1443" s="5"/>
      <c r="AX1443" s="5"/>
      <c r="AY1443" s="5"/>
      <c r="AZ1443" s="5"/>
      <c r="BA1443" s="5"/>
      <c r="BB1443" s="5"/>
      <c r="BC1443" s="5"/>
      <c r="BD1443" s="5"/>
      <c r="BE1443" s="5"/>
      <c r="BF1443" s="4"/>
      <c r="BG1443" s="4"/>
      <c r="BH1443" s="4"/>
      <c r="BI1443" s="4"/>
      <c r="BJ1443" s="4"/>
      <c r="BK1443" s="4"/>
      <c r="BL1443" s="4"/>
      <c r="BM1443" s="4"/>
      <c r="BN1443" s="4"/>
      <c r="BO1443" s="4"/>
      <c r="BP1443" s="4"/>
      <c r="BQ1443" s="4"/>
      <c r="BR1443" s="4"/>
      <c r="BS1443" s="4"/>
      <c r="BT1443" s="4"/>
    </row>
    <row r="1444" spans="1:72" s="72" customFormat="1" ht="15.75" hidden="1">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s="5"/>
      <c r="AJ1444" s="5"/>
      <c r="AK1444" s="5"/>
      <c r="AL1444" s="5"/>
      <c r="AM1444" s="5"/>
      <c r="AN1444" s="5"/>
      <c r="AO1444" s="5"/>
      <c r="AP1444" s="5"/>
      <c r="AQ1444" s="5"/>
      <c r="AR1444" s="5"/>
      <c r="AS1444" s="5"/>
      <c r="AT1444" s="5"/>
      <c r="AU1444" s="5"/>
      <c r="AV1444" s="5"/>
      <c r="AW1444" s="5"/>
      <c r="AX1444" s="5"/>
      <c r="AY1444" s="5"/>
      <c r="AZ1444" s="5"/>
      <c r="BA1444" s="5"/>
      <c r="BB1444" s="5"/>
      <c r="BC1444" s="5"/>
      <c r="BD1444" s="5"/>
      <c r="BE1444" s="5"/>
      <c r="BF1444" s="4"/>
      <c r="BG1444" s="4"/>
      <c r="BH1444" s="4"/>
      <c r="BI1444" s="4"/>
      <c r="BJ1444" s="4"/>
      <c r="BK1444" s="4"/>
      <c r="BL1444" s="4"/>
      <c r="BM1444" s="4"/>
      <c r="BN1444" s="4"/>
      <c r="BO1444" s="4"/>
      <c r="BP1444" s="4"/>
      <c r="BQ1444" s="4"/>
      <c r="BR1444" s="4"/>
      <c r="BS1444" s="4"/>
      <c r="BT1444" s="4"/>
    </row>
    <row r="1445" spans="1:72" s="72" customFormat="1" ht="15.75" hidden="1">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s="5"/>
      <c r="AJ1445" s="5"/>
      <c r="AK1445" s="5"/>
      <c r="AL1445" s="5"/>
      <c r="AM1445" s="5"/>
      <c r="AN1445" s="5"/>
      <c r="AO1445" s="5"/>
      <c r="AP1445" s="5"/>
      <c r="AQ1445" s="5"/>
      <c r="AR1445" s="5"/>
      <c r="AS1445" s="5"/>
      <c r="AT1445" s="5"/>
      <c r="AU1445" s="5"/>
      <c r="AV1445" s="5"/>
      <c r="AW1445" s="5"/>
      <c r="AX1445" s="5"/>
      <c r="AY1445" s="5"/>
      <c r="AZ1445" s="5"/>
      <c r="BA1445" s="5"/>
      <c r="BB1445" s="5"/>
      <c r="BC1445" s="5"/>
      <c r="BD1445" s="5"/>
      <c r="BE1445" s="5"/>
      <c r="BF1445" s="4"/>
      <c r="BG1445" s="4"/>
      <c r="BH1445" s="4"/>
      <c r="BI1445" s="4"/>
      <c r="BJ1445" s="4"/>
      <c r="BK1445" s="4"/>
      <c r="BL1445" s="4"/>
      <c r="BM1445" s="4"/>
      <c r="BN1445" s="4"/>
      <c r="BO1445" s="4"/>
      <c r="BP1445" s="4"/>
      <c r="BQ1445" s="4"/>
      <c r="BR1445" s="4"/>
      <c r="BS1445" s="4"/>
      <c r="BT1445" s="4"/>
    </row>
    <row r="1446" spans="1:72" s="72" customFormat="1" ht="15.75" hidden="1">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s="5"/>
      <c r="AJ1446" s="5"/>
      <c r="AK1446" s="5"/>
      <c r="AL1446" s="5"/>
      <c r="AM1446" s="5"/>
      <c r="AN1446" s="5"/>
      <c r="AO1446" s="5"/>
      <c r="AP1446" s="5"/>
      <c r="AQ1446" s="5"/>
      <c r="AR1446" s="5"/>
      <c r="AS1446" s="5"/>
      <c r="AT1446" s="5"/>
      <c r="AU1446" s="5"/>
      <c r="AV1446" s="5"/>
      <c r="AW1446" s="5"/>
      <c r="AX1446" s="5"/>
      <c r="AY1446" s="5"/>
      <c r="AZ1446" s="5"/>
      <c r="BA1446" s="5"/>
      <c r="BB1446" s="5"/>
      <c r="BC1446" s="5"/>
      <c r="BD1446" s="5"/>
      <c r="BE1446" s="5"/>
      <c r="BF1446" s="4"/>
      <c r="BG1446" s="4"/>
      <c r="BH1446" s="4"/>
      <c r="BI1446" s="4"/>
      <c r="BJ1446" s="4"/>
      <c r="BK1446" s="4"/>
      <c r="BL1446" s="4"/>
      <c r="BM1446" s="4"/>
      <c r="BN1446" s="4"/>
      <c r="BO1446" s="4"/>
      <c r="BP1446" s="4"/>
      <c r="BQ1446" s="4"/>
      <c r="BR1446" s="4"/>
      <c r="BS1446" s="4"/>
      <c r="BT1446" s="4"/>
    </row>
    <row r="1447" spans="1:72" s="72" customFormat="1" ht="15.75" hidden="1">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s="5"/>
      <c r="AJ1447" s="5"/>
      <c r="AK1447" s="5"/>
      <c r="AL1447" s="5"/>
      <c r="AM1447" s="5"/>
      <c r="AN1447" s="5"/>
      <c r="AO1447" s="5"/>
      <c r="AP1447" s="5"/>
      <c r="AQ1447" s="5"/>
      <c r="AR1447" s="5"/>
      <c r="AS1447" s="5"/>
      <c r="AT1447" s="5"/>
      <c r="AU1447" s="5"/>
      <c r="AV1447" s="5"/>
      <c r="AW1447" s="5"/>
      <c r="AX1447" s="5"/>
      <c r="AY1447" s="5"/>
      <c r="AZ1447" s="5"/>
      <c r="BA1447" s="5"/>
      <c r="BB1447" s="5"/>
      <c r="BC1447" s="5"/>
      <c r="BD1447" s="5"/>
      <c r="BE1447" s="5"/>
      <c r="BF1447" s="4"/>
      <c r="BG1447" s="4"/>
      <c r="BH1447" s="4"/>
      <c r="BI1447" s="4"/>
      <c r="BJ1447" s="4"/>
      <c r="BK1447" s="4"/>
      <c r="BL1447" s="4"/>
      <c r="BM1447" s="4"/>
      <c r="BN1447" s="4"/>
      <c r="BO1447" s="4"/>
      <c r="BP1447" s="4"/>
      <c r="BQ1447" s="4"/>
      <c r="BR1447" s="4"/>
      <c r="BS1447" s="4"/>
      <c r="BT1447" s="4"/>
    </row>
    <row r="1448" spans="1:72" s="72" customFormat="1" ht="15.75" hidden="1">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s="5"/>
      <c r="AJ1448" s="5"/>
      <c r="AK1448" s="5"/>
      <c r="AL1448" s="5"/>
      <c r="AM1448" s="5"/>
      <c r="AN1448" s="5"/>
      <c r="AO1448" s="5"/>
      <c r="AP1448" s="5"/>
      <c r="AQ1448" s="5"/>
      <c r="AR1448" s="5"/>
      <c r="AS1448" s="5"/>
      <c r="AT1448" s="5"/>
      <c r="AU1448" s="5"/>
      <c r="AV1448" s="5"/>
      <c r="AW1448" s="5"/>
      <c r="AX1448" s="5"/>
      <c r="AY1448" s="5"/>
      <c r="AZ1448" s="5"/>
      <c r="BA1448" s="5"/>
      <c r="BB1448" s="5"/>
      <c r="BC1448" s="5"/>
      <c r="BD1448" s="5"/>
      <c r="BE1448" s="5"/>
      <c r="BF1448" s="4"/>
      <c r="BG1448" s="4"/>
      <c r="BH1448" s="4"/>
      <c r="BI1448" s="4"/>
      <c r="BJ1448" s="4"/>
      <c r="BK1448" s="4"/>
      <c r="BL1448" s="4"/>
      <c r="BM1448" s="4"/>
      <c r="BN1448" s="4"/>
      <c r="BO1448" s="4"/>
      <c r="BP1448" s="4"/>
      <c r="BQ1448" s="4"/>
      <c r="BR1448" s="4"/>
      <c r="BS1448" s="4"/>
      <c r="BT1448" s="4"/>
    </row>
    <row r="1449" spans="1:72" s="72" customFormat="1" ht="15.75" hidden="1">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s="5"/>
      <c r="AJ1449" s="5"/>
      <c r="AK1449" s="5"/>
      <c r="AL1449" s="5"/>
      <c r="AM1449" s="5"/>
      <c r="AN1449" s="5"/>
      <c r="AO1449" s="5"/>
      <c r="AP1449" s="5"/>
      <c r="AQ1449" s="5"/>
      <c r="AR1449" s="5"/>
      <c r="AS1449" s="5"/>
      <c r="AT1449" s="5"/>
      <c r="AU1449" s="5"/>
      <c r="AV1449" s="5"/>
      <c r="AW1449" s="5"/>
      <c r="AX1449" s="5"/>
      <c r="AY1449" s="5"/>
      <c r="AZ1449" s="5"/>
      <c r="BA1449" s="5"/>
      <c r="BB1449" s="5"/>
      <c r="BC1449" s="5"/>
      <c r="BD1449" s="5"/>
      <c r="BE1449" s="5"/>
      <c r="BF1449" s="4"/>
      <c r="BG1449" s="4"/>
      <c r="BH1449" s="4"/>
      <c r="BI1449" s="4"/>
      <c r="BJ1449" s="4"/>
      <c r="BK1449" s="4"/>
      <c r="BL1449" s="4"/>
      <c r="BM1449" s="4"/>
      <c r="BN1449" s="4"/>
      <c r="BO1449" s="4"/>
      <c r="BP1449" s="4"/>
      <c r="BQ1449" s="4"/>
      <c r="BR1449" s="4"/>
      <c r="BS1449" s="4"/>
      <c r="BT1449" s="4"/>
    </row>
    <row r="1450" spans="1:72" s="72" customFormat="1" ht="15.75" hidden="1">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s="5"/>
      <c r="AJ1450" s="5"/>
      <c r="AK1450" s="5"/>
      <c r="AL1450" s="5"/>
      <c r="AM1450" s="5"/>
      <c r="AN1450" s="5"/>
      <c r="AO1450" s="5"/>
      <c r="AP1450" s="5"/>
      <c r="AQ1450" s="5"/>
      <c r="AR1450" s="5"/>
      <c r="AS1450" s="5"/>
      <c r="AT1450" s="5"/>
      <c r="AU1450" s="5"/>
      <c r="AV1450" s="5"/>
      <c r="AW1450" s="5"/>
      <c r="AX1450" s="5"/>
      <c r="AY1450" s="5"/>
      <c r="AZ1450" s="5"/>
      <c r="BA1450" s="5"/>
      <c r="BB1450" s="5"/>
      <c r="BC1450" s="5"/>
      <c r="BD1450" s="5"/>
      <c r="BE1450" s="5"/>
      <c r="BF1450" s="4"/>
      <c r="BG1450" s="4"/>
      <c r="BH1450" s="4"/>
      <c r="BI1450" s="4"/>
      <c r="BJ1450" s="4"/>
      <c r="BK1450" s="4"/>
      <c r="BL1450" s="4"/>
      <c r="BM1450" s="4"/>
      <c r="BN1450" s="4"/>
      <c r="BO1450" s="4"/>
      <c r="BP1450" s="4"/>
      <c r="BQ1450" s="4"/>
      <c r="BR1450" s="4"/>
      <c r="BS1450" s="4"/>
      <c r="BT1450" s="4"/>
    </row>
    <row r="1451" spans="1:72" s="72" customFormat="1" ht="15.75" hidden="1">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s="5"/>
      <c r="AJ1451" s="5"/>
      <c r="AK1451" s="5"/>
      <c r="AL1451" s="5"/>
      <c r="AM1451" s="5"/>
      <c r="AN1451" s="5"/>
      <c r="AO1451" s="5"/>
      <c r="AP1451" s="5"/>
      <c r="AQ1451" s="5"/>
      <c r="AR1451" s="5"/>
      <c r="AS1451" s="5"/>
      <c r="AT1451" s="5"/>
      <c r="AU1451" s="5"/>
      <c r="AV1451" s="5"/>
      <c r="AW1451" s="5"/>
      <c r="AX1451" s="5"/>
      <c r="AY1451" s="5"/>
      <c r="AZ1451" s="5"/>
      <c r="BA1451" s="5"/>
      <c r="BB1451" s="5"/>
      <c r="BC1451" s="5"/>
      <c r="BD1451" s="5"/>
      <c r="BE1451" s="5"/>
      <c r="BF1451" s="4"/>
      <c r="BG1451" s="4"/>
      <c r="BH1451" s="4"/>
      <c r="BI1451" s="4"/>
      <c r="BJ1451" s="4"/>
      <c r="BK1451" s="4"/>
      <c r="BL1451" s="4"/>
      <c r="BM1451" s="4"/>
      <c r="BN1451" s="4"/>
      <c r="BO1451" s="4"/>
      <c r="BP1451" s="4"/>
      <c r="BQ1451" s="4"/>
      <c r="BR1451" s="4"/>
      <c r="BS1451" s="4"/>
      <c r="BT1451" s="4"/>
    </row>
    <row r="1452" spans="1:72" s="72" customFormat="1" ht="15.75" hidden="1">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s="5"/>
      <c r="AJ1452" s="5"/>
      <c r="AK1452" s="5"/>
      <c r="AL1452" s="5"/>
      <c r="AM1452" s="5"/>
      <c r="AN1452" s="5"/>
      <c r="AO1452" s="5"/>
      <c r="AP1452" s="5"/>
      <c r="AQ1452" s="5"/>
      <c r="AR1452" s="5"/>
      <c r="AS1452" s="5"/>
      <c r="AT1452" s="5"/>
      <c r="AU1452" s="5"/>
      <c r="AV1452" s="5"/>
      <c r="AW1452" s="5"/>
      <c r="AX1452" s="5"/>
      <c r="AY1452" s="5"/>
      <c r="AZ1452" s="5"/>
      <c r="BA1452" s="5"/>
      <c r="BB1452" s="5"/>
      <c r="BC1452" s="5"/>
      <c r="BD1452" s="5"/>
      <c r="BE1452" s="5"/>
      <c r="BF1452" s="4"/>
      <c r="BG1452" s="4"/>
      <c r="BH1452" s="4"/>
      <c r="BI1452" s="4"/>
      <c r="BJ1452" s="4"/>
      <c r="BK1452" s="4"/>
      <c r="BL1452" s="4"/>
      <c r="BM1452" s="4"/>
      <c r="BN1452" s="4"/>
      <c r="BO1452" s="4"/>
      <c r="BP1452" s="4"/>
      <c r="BQ1452" s="4"/>
      <c r="BR1452" s="4"/>
      <c r="BS1452" s="4"/>
      <c r="BT1452" s="4"/>
    </row>
    <row r="1453" spans="1:72" s="72" customFormat="1" ht="15.75" hidden="1">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s="5"/>
      <c r="AJ1453" s="5"/>
      <c r="AK1453" s="5"/>
      <c r="AL1453" s="5"/>
      <c r="AM1453" s="5"/>
      <c r="AN1453" s="5"/>
      <c r="AO1453" s="5"/>
      <c r="AP1453" s="5"/>
      <c r="AQ1453" s="5"/>
      <c r="AR1453" s="5"/>
      <c r="AS1453" s="5"/>
      <c r="AT1453" s="5"/>
      <c r="AU1453" s="5"/>
      <c r="AV1453" s="5"/>
      <c r="AW1453" s="5"/>
      <c r="AX1453" s="5"/>
      <c r="AY1453" s="5"/>
      <c r="AZ1453" s="5"/>
      <c r="BA1453" s="5"/>
      <c r="BB1453" s="5"/>
      <c r="BC1453" s="5"/>
      <c r="BD1453" s="5"/>
      <c r="BE1453" s="5"/>
      <c r="BF1453" s="4"/>
      <c r="BG1453" s="4"/>
      <c r="BH1453" s="4"/>
      <c r="BI1453" s="4"/>
      <c r="BJ1453" s="4"/>
      <c r="BK1453" s="4"/>
      <c r="BL1453" s="4"/>
      <c r="BM1453" s="4"/>
      <c r="BN1453" s="4"/>
      <c r="BO1453" s="4"/>
      <c r="BP1453" s="4"/>
      <c r="BQ1453" s="4"/>
      <c r="BR1453" s="4"/>
      <c r="BS1453" s="4"/>
      <c r="BT1453" s="4"/>
    </row>
    <row r="1454" spans="1:72" s="72" customFormat="1" ht="15.75" hidden="1">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s="5"/>
      <c r="AJ1454" s="5"/>
      <c r="AK1454" s="5"/>
      <c r="AL1454" s="5"/>
      <c r="AM1454" s="5"/>
      <c r="AN1454" s="5"/>
      <c r="AO1454" s="5"/>
      <c r="AP1454" s="5"/>
      <c r="AQ1454" s="5"/>
      <c r="AR1454" s="5"/>
      <c r="AS1454" s="5"/>
      <c r="AT1454" s="5"/>
      <c r="AU1454" s="5"/>
      <c r="AV1454" s="5"/>
      <c r="AW1454" s="5"/>
      <c r="AX1454" s="5"/>
      <c r="AY1454" s="5"/>
      <c r="AZ1454" s="5"/>
      <c r="BA1454" s="5"/>
      <c r="BB1454" s="5"/>
      <c r="BC1454" s="5"/>
      <c r="BD1454" s="5"/>
      <c r="BE1454" s="5"/>
      <c r="BF1454" s="4"/>
      <c r="BG1454" s="4"/>
      <c r="BH1454" s="4"/>
      <c r="BI1454" s="4"/>
      <c r="BJ1454" s="4"/>
      <c r="BK1454" s="4"/>
      <c r="BL1454" s="4"/>
      <c r="BM1454" s="4"/>
      <c r="BN1454" s="4"/>
      <c r="BO1454" s="4"/>
      <c r="BP1454" s="4"/>
      <c r="BQ1454" s="4"/>
      <c r="BR1454" s="4"/>
      <c r="BS1454" s="4"/>
      <c r="BT1454" s="4"/>
    </row>
    <row r="1455" spans="1:72" s="72" customFormat="1" ht="15.75" hidden="1">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s="5"/>
      <c r="AJ1455" s="5"/>
      <c r="AK1455" s="5"/>
      <c r="AL1455" s="5"/>
      <c r="AM1455" s="5"/>
      <c r="AN1455" s="5"/>
      <c r="AO1455" s="5"/>
      <c r="AP1455" s="5"/>
      <c r="AQ1455" s="5"/>
      <c r="AR1455" s="5"/>
      <c r="AS1455" s="5"/>
      <c r="AT1455" s="5"/>
      <c r="AU1455" s="5"/>
      <c r="AV1455" s="5"/>
      <c r="AW1455" s="5"/>
      <c r="AX1455" s="5"/>
      <c r="AY1455" s="5"/>
      <c r="AZ1455" s="5"/>
      <c r="BA1455" s="5"/>
      <c r="BB1455" s="5"/>
      <c r="BC1455" s="5"/>
      <c r="BD1455" s="5"/>
      <c r="BE1455" s="5"/>
      <c r="BF1455" s="4"/>
      <c r="BG1455" s="4"/>
      <c r="BH1455" s="4"/>
      <c r="BI1455" s="4"/>
      <c r="BJ1455" s="4"/>
      <c r="BK1455" s="4"/>
      <c r="BL1455" s="4"/>
      <c r="BM1455" s="4"/>
      <c r="BN1455" s="4"/>
      <c r="BO1455" s="4"/>
      <c r="BP1455" s="4"/>
      <c r="BQ1455" s="4"/>
      <c r="BR1455" s="4"/>
      <c r="BS1455" s="4"/>
      <c r="BT1455" s="4"/>
    </row>
    <row r="1456" spans="1:72" s="72" customFormat="1" ht="15.75" hidden="1">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s="5"/>
      <c r="AJ1456" s="5"/>
      <c r="AK1456" s="5"/>
      <c r="AL1456" s="5"/>
      <c r="AM1456" s="5"/>
      <c r="AN1456" s="5"/>
      <c r="AO1456" s="5"/>
      <c r="AP1456" s="5"/>
      <c r="AQ1456" s="5"/>
      <c r="AR1456" s="5"/>
      <c r="AS1456" s="5"/>
      <c r="AT1456" s="5"/>
      <c r="AU1456" s="5"/>
      <c r="AV1456" s="5"/>
      <c r="AW1456" s="5"/>
      <c r="AX1456" s="5"/>
      <c r="AY1456" s="5"/>
      <c r="AZ1456" s="5"/>
      <c r="BA1456" s="5"/>
      <c r="BB1456" s="5"/>
      <c r="BC1456" s="5"/>
      <c r="BD1456" s="5"/>
      <c r="BE1456" s="5"/>
      <c r="BF1456" s="4"/>
      <c r="BG1456" s="4"/>
      <c r="BH1456" s="4"/>
      <c r="BI1456" s="4"/>
      <c r="BJ1456" s="4"/>
      <c r="BK1456" s="4"/>
      <c r="BL1456" s="4"/>
      <c r="BM1456" s="4"/>
      <c r="BN1456" s="4"/>
      <c r="BO1456" s="4"/>
      <c r="BP1456" s="4"/>
      <c r="BQ1456" s="4"/>
      <c r="BR1456" s="4"/>
      <c r="BS1456" s="4"/>
      <c r="BT1456" s="4"/>
    </row>
    <row r="1457" spans="1:72" s="72" customFormat="1" ht="15.75" hidden="1">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s="5"/>
      <c r="AJ1457" s="5"/>
      <c r="AK1457" s="5"/>
      <c r="AL1457" s="5"/>
      <c r="AM1457" s="5"/>
      <c r="AN1457" s="5"/>
      <c r="AO1457" s="5"/>
      <c r="AP1457" s="5"/>
      <c r="AQ1457" s="5"/>
      <c r="AR1457" s="5"/>
      <c r="AS1457" s="5"/>
      <c r="AT1457" s="5"/>
      <c r="AU1457" s="5"/>
      <c r="AV1457" s="5"/>
      <c r="AW1457" s="5"/>
      <c r="AX1457" s="5"/>
      <c r="AY1457" s="5"/>
      <c r="AZ1457" s="5"/>
      <c r="BA1457" s="5"/>
      <c r="BB1457" s="5"/>
      <c r="BC1457" s="5"/>
      <c r="BD1457" s="5"/>
      <c r="BE1457" s="5"/>
      <c r="BF1457" s="4"/>
      <c r="BG1457" s="4"/>
      <c r="BH1457" s="4"/>
      <c r="BI1457" s="4"/>
      <c r="BJ1457" s="4"/>
      <c r="BK1457" s="4"/>
      <c r="BL1457" s="4"/>
      <c r="BM1457" s="4"/>
      <c r="BN1457" s="4"/>
      <c r="BO1457" s="4"/>
      <c r="BP1457" s="4"/>
      <c r="BQ1457" s="4"/>
      <c r="BR1457" s="4"/>
      <c r="BS1457" s="4"/>
      <c r="BT1457" s="4"/>
    </row>
    <row r="1458" spans="1:72" s="72" customFormat="1" ht="15.75" hidden="1">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s="5"/>
      <c r="AJ1458" s="5"/>
      <c r="AK1458" s="5"/>
      <c r="AL1458" s="5"/>
      <c r="AM1458" s="5"/>
      <c r="AN1458" s="5"/>
      <c r="AO1458" s="5"/>
      <c r="AP1458" s="5"/>
      <c r="AQ1458" s="5"/>
      <c r="AR1458" s="5"/>
      <c r="AS1458" s="5"/>
      <c r="AT1458" s="5"/>
      <c r="AU1458" s="5"/>
      <c r="AV1458" s="5"/>
      <c r="AW1458" s="5"/>
      <c r="AX1458" s="5"/>
      <c r="AY1458" s="5"/>
      <c r="AZ1458" s="5"/>
      <c r="BA1458" s="5"/>
      <c r="BB1458" s="5"/>
      <c r="BC1458" s="5"/>
      <c r="BD1458" s="5"/>
      <c r="BE1458" s="5"/>
      <c r="BF1458" s="4"/>
      <c r="BG1458" s="4"/>
      <c r="BH1458" s="4"/>
      <c r="BI1458" s="4"/>
      <c r="BJ1458" s="4"/>
      <c r="BK1458" s="4"/>
      <c r="BL1458" s="4"/>
      <c r="BM1458" s="4"/>
      <c r="BN1458" s="4"/>
      <c r="BO1458" s="4"/>
      <c r="BP1458" s="4"/>
      <c r="BQ1458" s="4"/>
      <c r="BR1458" s="4"/>
      <c r="BS1458" s="4"/>
      <c r="BT1458" s="4"/>
    </row>
    <row r="1459" spans="1:72" s="72" customFormat="1" ht="15.75" hidden="1">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s="5"/>
      <c r="AJ1459" s="5"/>
      <c r="AK1459" s="5"/>
      <c r="AL1459" s="5"/>
      <c r="AM1459" s="5"/>
      <c r="AN1459" s="5"/>
      <c r="AO1459" s="5"/>
      <c r="AP1459" s="5"/>
      <c r="AQ1459" s="5"/>
      <c r="AR1459" s="5"/>
      <c r="AS1459" s="5"/>
      <c r="AT1459" s="5"/>
      <c r="AU1459" s="5"/>
      <c r="AV1459" s="5"/>
      <c r="AW1459" s="5"/>
      <c r="AX1459" s="5"/>
      <c r="AY1459" s="5"/>
      <c r="AZ1459" s="5"/>
      <c r="BA1459" s="5"/>
      <c r="BB1459" s="5"/>
      <c r="BC1459" s="5"/>
      <c r="BD1459" s="5"/>
      <c r="BE1459" s="5"/>
      <c r="BF1459" s="4"/>
      <c r="BG1459" s="4"/>
      <c r="BH1459" s="4"/>
      <c r="BI1459" s="4"/>
      <c r="BJ1459" s="4"/>
      <c r="BK1459" s="4"/>
      <c r="BL1459" s="4"/>
      <c r="BM1459" s="4"/>
      <c r="BN1459" s="4"/>
      <c r="BO1459" s="4"/>
      <c r="BP1459" s="4"/>
      <c r="BQ1459" s="4"/>
      <c r="BR1459" s="4"/>
      <c r="BS1459" s="4"/>
      <c r="BT1459" s="4"/>
    </row>
    <row r="1460" spans="1:72" s="72" customFormat="1" ht="15.75" hidden="1">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s="5"/>
      <c r="AJ1460" s="5"/>
      <c r="AK1460" s="5"/>
      <c r="AL1460" s="5"/>
      <c r="AM1460" s="5"/>
      <c r="AN1460" s="5"/>
      <c r="AO1460" s="5"/>
      <c r="AP1460" s="5"/>
      <c r="AQ1460" s="5"/>
      <c r="AR1460" s="5"/>
      <c r="AS1460" s="5"/>
      <c r="AT1460" s="5"/>
      <c r="AU1460" s="5"/>
      <c r="AV1460" s="5"/>
      <c r="AW1460" s="5"/>
      <c r="AX1460" s="5"/>
      <c r="AY1460" s="5"/>
      <c r="AZ1460" s="5"/>
      <c r="BA1460" s="5"/>
      <c r="BB1460" s="5"/>
      <c r="BC1460" s="5"/>
      <c r="BD1460" s="5"/>
      <c r="BE1460" s="5"/>
      <c r="BF1460" s="4"/>
      <c r="BG1460" s="4"/>
      <c r="BH1460" s="4"/>
      <c r="BI1460" s="4"/>
      <c r="BJ1460" s="4"/>
      <c r="BK1460" s="4"/>
      <c r="BL1460" s="4"/>
      <c r="BM1460" s="4"/>
      <c r="BN1460" s="4"/>
      <c r="BO1460" s="4"/>
      <c r="BP1460" s="4"/>
      <c r="BQ1460" s="4"/>
      <c r="BR1460" s="4"/>
      <c r="BS1460" s="4"/>
      <c r="BT1460" s="4"/>
    </row>
    <row r="1461" spans="1:72" s="72" customFormat="1" ht="15.75" hidden="1">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s="5"/>
      <c r="AJ1461" s="5"/>
      <c r="AK1461" s="5"/>
      <c r="AL1461" s="5"/>
      <c r="AM1461" s="5"/>
      <c r="AN1461" s="5"/>
      <c r="AO1461" s="5"/>
      <c r="AP1461" s="5"/>
      <c r="AQ1461" s="5"/>
      <c r="AR1461" s="5"/>
      <c r="AS1461" s="5"/>
      <c r="AT1461" s="5"/>
      <c r="AU1461" s="5"/>
      <c r="AV1461" s="5"/>
      <c r="AW1461" s="5"/>
      <c r="AX1461" s="5"/>
      <c r="AY1461" s="5"/>
      <c r="AZ1461" s="5"/>
      <c r="BA1461" s="5"/>
      <c r="BB1461" s="5"/>
      <c r="BC1461" s="5"/>
      <c r="BD1461" s="5"/>
      <c r="BE1461" s="5"/>
      <c r="BF1461" s="4"/>
      <c r="BG1461" s="4"/>
      <c r="BH1461" s="4"/>
      <c r="BI1461" s="4"/>
      <c r="BJ1461" s="4"/>
      <c r="BK1461" s="4"/>
      <c r="BL1461" s="4"/>
      <c r="BM1461" s="4"/>
      <c r="BN1461" s="4"/>
      <c r="BO1461" s="4"/>
      <c r="BP1461" s="4"/>
      <c r="BQ1461" s="4"/>
      <c r="BR1461" s="4"/>
      <c r="BS1461" s="4"/>
      <c r="BT1461" s="4"/>
    </row>
    <row r="1462" spans="1:72" s="72" customFormat="1" ht="15.75" hidden="1">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s="5"/>
      <c r="AJ1462" s="5"/>
      <c r="AK1462" s="5"/>
      <c r="AL1462" s="5"/>
      <c r="AM1462" s="5"/>
      <c r="AN1462" s="5"/>
      <c r="AO1462" s="5"/>
      <c r="AP1462" s="5"/>
      <c r="AQ1462" s="5"/>
      <c r="AR1462" s="5"/>
      <c r="AS1462" s="5"/>
      <c r="AT1462" s="5"/>
      <c r="AU1462" s="5"/>
      <c r="AV1462" s="5"/>
      <c r="AW1462" s="5"/>
      <c r="AX1462" s="5"/>
      <c r="AY1462" s="5"/>
      <c r="AZ1462" s="5"/>
      <c r="BA1462" s="5"/>
      <c r="BB1462" s="5"/>
      <c r="BC1462" s="5"/>
      <c r="BD1462" s="5"/>
      <c r="BE1462" s="5"/>
      <c r="BF1462" s="4"/>
      <c r="BG1462" s="4"/>
      <c r="BH1462" s="4"/>
      <c r="BI1462" s="4"/>
      <c r="BJ1462" s="4"/>
      <c r="BK1462" s="4"/>
      <c r="BL1462" s="4"/>
      <c r="BM1462" s="4"/>
      <c r="BN1462" s="4"/>
      <c r="BO1462" s="4"/>
      <c r="BP1462" s="4"/>
      <c r="BQ1462" s="4"/>
      <c r="BR1462" s="4"/>
      <c r="BS1462" s="4"/>
      <c r="BT1462" s="4"/>
    </row>
    <row r="1463" spans="1:72" s="72" customFormat="1" ht="15.75" hidden="1">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s="5"/>
      <c r="AJ1463" s="5"/>
      <c r="AK1463" s="5"/>
      <c r="AL1463" s="5"/>
      <c r="AM1463" s="5"/>
      <c r="AN1463" s="5"/>
      <c r="AO1463" s="5"/>
      <c r="AP1463" s="5"/>
      <c r="AQ1463" s="5"/>
      <c r="AR1463" s="5"/>
      <c r="AS1463" s="5"/>
      <c r="AT1463" s="5"/>
      <c r="AU1463" s="5"/>
      <c r="AV1463" s="5"/>
      <c r="AW1463" s="5"/>
      <c r="AX1463" s="5"/>
      <c r="AY1463" s="5"/>
      <c r="AZ1463" s="5"/>
      <c r="BA1463" s="5"/>
      <c r="BB1463" s="5"/>
      <c r="BC1463" s="5"/>
      <c r="BD1463" s="5"/>
      <c r="BE1463" s="5"/>
      <c r="BF1463" s="4"/>
      <c r="BG1463" s="4"/>
      <c r="BH1463" s="4"/>
      <c r="BI1463" s="4"/>
      <c r="BJ1463" s="4"/>
      <c r="BK1463" s="4"/>
      <c r="BL1463" s="4"/>
      <c r="BM1463" s="4"/>
      <c r="BN1463" s="4"/>
      <c r="BO1463" s="4"/>
      <c r="BP1463" s="4"/>
      <c r="BQ1463" s="4"/>
      <c r="BR1463" s="4"/>
      <c r="BS1463" s="4"/>
      <c r="BT1463" s="4"/>
    </row>
    <row r="1464" spans="1:72" s="72" customFormat="1" ht="15.75" hidden="1">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s="5"/>
      <c r="AJ1464" s="5"/>
      <c r="AK1464" s="5"/>
      <c r="AL1464" s="5"/>
      <c r="AM1464" s="5"/>
      <c r="AN1464" s="5"/>
      <c r="AO1464" s="5"/>
      <c r="AP1464" s="5"/>
      <c r="AQ1464" s="5"/>
      <c r="AR1464" s="5"/>
      <c r="AS1464" s="5"/>
      <c r="AT1464" s="5"/>
      <c r="AU1464" s="5"/>
      <c r="AV1464" s="5"/>
      <c r="AW1464" s="5"/>
      <c r="AX1464" s="5"/>
      <c r="AY1464" s="5"/>
      <c r="AZ1464" s="5"/>
      <c r="BA1464" s="5"/>
      <c r="BB1464" s="5"/>
      <c r="BC1464" s="5"/>
      <c r="BD1464" s="5"/>
      <c r="BE1464" s="5"/>
      <c r="BF1464" s="4"/>
      <c r="BG1464" s="4"/>
      <c r="BH1464" s="4"/>
      <c r="BI1464" s="4"/>
      <c r="BJ1464" s="4"/>
      <c r="BK1464" s="4"/>
      <c r="BL1464" s="4"/>
      <c r="BM1464" s="4"/>
      <c r="BN1464" s="4"/>
      <c r="BO1464" s="4"/>
      <c r="BP1464" s="4"/>
      <c r="BQ1464" s="4"/>
      <c r="BR1464" s="4"/>
      <c r="BS1464" s="4"/>
      <c r="BT1464" s="4"/>
    </row>
    <row r="1465" spans="1:72" s="72" customFormat="1" ht="15.75" hidden="1">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s="5"/>
      <c r="AJ1465" s="5"/>
      <c r="AK1465" s="5"/>
      <c r="AL1465" s="5"/>
      <c r="AM1465" s="5"/>
      <c r="AN1465" s="5"/>
      <c r="AO1465" s="5"/>
      <c r="AP1465" s="5"/>
      <c r="AQ1465" s="5"/>
      <c r="AR1465" s="5"/>
      <c r="AS1465" s="5"/>
      <c r="AT1465" s="5"/>
      <c r="AU1465" s="5"/>
      <c r="AV1465" s="5"/>
      <c r="AW1465" s="5"/>
      <c r="AX1465" s="5"/>
      <c r="AY1465" s="5"/>
      <c r="AZ1465" s="5"/>
      <c r="BA1465" s="5"/>
      <c r="BB1465" s="5"/>
      <c r="BC1465" s="5"/>
      <c r="BD1465" s="5"/>
      <c r="BE1465" s="5"/>
      <c r="BF1465" s="4"/>
      <c r="BG1465" s="4"/>
      <c r="BH1465" s="4"/>
      <c r="BI1465" s="4"/>
      <c r="BJ1465" s="4"/>
      <c r="BK1465" s="4"/>
      <c r="BL1465" s="4"/>
      <c r="BM1465" s="4"/>
      <c r="BN1465" s="4"/>
      <c r="BO1465" s="4"/>
      <c r="BP1465" s="4"/>
      <c r="BQ1465" s="4"/>
      <c r="BR1465" s="4"/>
      <c r="BS1465" s="4"/>
      <c r="BT1465" s="4"/>
    </row>
    <row r="1466" spans="1:72" s="72" customFormat="1" ht="15.75" hidden="1">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s="5"/>
      <c r="AJ1466" s="5"/>
      <c r="AK1466" s="5"/>
      <c r="AL1466" s="5"/>
      <c r="AM1466" s="5"/>
      <c r="AN1466" s="5"/>
      <c r="AO1466" s="5"/>
      <c r="AP1466" s="5"/>
      <c r="AQ1466" s="5"/>
      <c r="AR1466" s="5"/>
      <c r="AS1466" s="5"/>
      <c r="AT1466" s="5"/>
      <c r="AU1466" s="5"/>
      <c r="AV1466" s="5"/>
      <c r="AW1466" s="5"/>
      <c r="AX1466" s="5"/>
      <c r="AY1466" s="5"/>
      <c r="AZ1466" s="5"/>
      <c r="BA1466" s="5"/>
      <c r="BB1466" s="5"/>
      <c r="BC1466" s="5"/>
      <c r="BD1466" s="5"/>
      <c r="BE1466" s="5"/>
      <c r="BF1466" s="4"/>
      <c r="BG1466" s="4"/>
      <c r="BH1466" s="4"/>
      <c r="BI1466" s="4"/>
      <c r="BJ1466" s="4"/>
      <c r="BK1466" s="4"/>
      <c r="BL1466" s="4"/>
      <c r="BM1466" s="4"/>
      <c r="BN1466" s="4"/>
      <c r="BO1466" s="4"/>
      <c r="BP1466" s="4"/>
      <c r="BQ1466" s="4"/>
      <c r="BR1466" s="4"/>
      <c r="BS1466" s="4"/>
      <c r="BT1466" s="4"/>
    </row>
    <row r="1467" spans="1:72" s="72" customFormat="1" ht="15.75" hidden="1">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s="5"/>
      <c r="AJ1467" s="5"/>
      <c r="AK1467" s="5"/>
      <c r="AL1467" s="5"/>
      <c r="AM1467" s="5"/>
      <c r="AN1467" s="5"/>
      <c r="AO1467" s="5"/>
      <c r="AP1467" s="5"/>
      <c r="AQ1467" s="5"/>
      <c r="AR1467" s="5"/>
      <c r="AS1467" s="5"/>
      <c r="AT1467" s="5"/>
      <c r="AU1467" s="5"/>
      <c r="AV1467" s="5"/>
      <c r="AW1467" s="5"/>
      <c r="AX1467" s="5"/>
      <c r="AY1467" s="5"/>
      <c r="AZ1467" s="5"/>
      <c r="BA1467" s="5"/>
      <c r="BB1467" s="5"/>
      <c r="BC1467" s="5"/>
      <c r="BD1467" s="5"/>
      <c r="BE1467" s="5"/>
      <c r="BF1467" s="4"/>
      <c r="BG1467" s="4"/>
      <c r="BH1467" s="4"/>
      <c r="BI1467" s="4"/>
      <c r="BJ1467" s="4"/>
      <c r="BK1467" s="4"/>
      <c r="BL1467" s="4"/>
      <c r="BM1467" s="4"/>
      <c r="BN1467" s="4"/>
      <c r="BO1467" s="4"/>
      <c r="BP1467" s="4"/>
      <c r="BQ1467" s="4"/>
      <c r="BR1467" s="4"/>
      <c r="BS1467" s="4"/>
      <c r="BT1467" s="4"/>
    </row>
    <row r="1468" spans="1:72" s="72" customFormat="1" ht="15.75" hidden="1">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s="5"/>
      <c r="AJ1468" s="5"/>
      <c r="AK1468" s="5"/>
      <c r="AL1468" s="5"/>
      <c r="AM1468" s="5"/>
      <c r="AN1468" s="5"/>
      <c r="AO1468" s="5"/>
      <c r="AP1468" s="5"/>
      <c r="AQ1468" s="5"/>
      <c r="AR1468" s="5"/>
      <c r="AS1468" s="5"/>
      <c r="AT1468" s="5"/>
      <c r="AU1468" s="5"/>
      <c r="AV1468" s="5"/>
      <c r="AW1468" s="5"/>
      <c r="AX1468" s="5"/>
      <c r="AY1468" s="5"/>
      <c r="AZ1468" s="5"/>
      <c r="BA1468" s="5"/>
      <c r="BB1468" s="5"/>
      <c r="BC1468" s="5"/>
      <c r="BD1468" s="5"/>
      <c r="BE1468" s="5"/>
      <c r="BF1468" s="4"/>
      <c r="BG1468" s="4"/>
      <c r="BH1468" s="4"/>
      <c r="BI1468" s="4"/>
      <c r="BJ1468" s="4"/>
      <c r="BK1468" s="4"/>
      <c r="BL1468" s="4"/>
      <c r="BM1468" s="4"/>
      <c r="BN1468" s="4"/>
      <c r="BO1468" s="4"/>
      <c r="BP1468" s="4"/>
      <c r="BQ1468" s="4"/>
      <c r="BR1468" s="4"/>
      <c r="BS1468" s="4"/>
      <c r="BT1468" s="4"/>
    </row>
    <row r="1469" spans="1:72" s="72" customFormat="1" ht="15.75" hidden="1">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s="5"/>
      <c r="AJ1469" s="5"/>
      <c r="AK1469" s="5"/>
      <c r="AL1469" s="5"/>
      <c r="AM1469" s="5"/>
      <c r="AN1469" s="5"/>
      <c r="AO1469" s="5"/>
      <c r="AP1469" s="5"/>
      <c r="AQ1469" s="5"/>
      <c r="AR1469" s="5"/>
      <c r="AS1469" s="5"/>
      <c r="AT1469" s="5"/>
      <c r="AU1469" s="5"/>
      <c r="AV1469" s="5"/>
      <c r="AW1469" s="5"/>
      <c r="AX1469" s="5"/>
      <c r="AY1469" s="5"/>
      <c r="AZ1469" s="5"/>
      <c r="BA1469" s="5"/>
      <c r="BB1469" s="5"/>
      <c r="BC1469" s="5"/>
      <c r="BD1469" s="5"/>
      <c r="BE1469" s="5"/>
      <c r="BF1469" s="4"/>
      <c r="BG1469" s="4"/>
      <c r="BH1469" s="4"/>
      <c r="BI1469" s="4"/>
      <c r="BJ1469" s="4"/>
      <c r="BK1469" s="4"/>
      <c r="BL1469" s="4"/>
      <c r="BM1469" s="4"/>
      <c r="BN1469" s="4"/>
      <c r="BO1469" s="4"/>
      <c r="BP1469" s="4"/>
      <c r="BQ1469" s="4"/>
      <c r="BR1469" s="4"/>
      <c r="BS1469" s="4"/>
      <c r="BT1469" s="4"/>
    </row>
    <row r="1470" spans="1:72" s="72" customFormat="1" ht="15.75" hidden="1">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s="5"/>
      <c r="AJ1470" s="5"/>
      <c r="AK1470" s="5"/>
      <c r="AL1470" s="5"/>
      <c r="AM1470" s="5"/>
      <c r="AN1470" s="5"/>
      <c r="AO1470" s="5"/>
      <c r="AP1470" s="5"/>
      <c r="AQ1470" s="5"/>
      <c r="AR1470" s="5"/>
      <c r="AS1470" s="5"/>
      <c r="AT1470" s="5"/>
      <c r="AU1470" s="5"/>
      <c r="AV1470" s="5"/>
      <c r="AW1470" s="5"/>
      <c r="AX1470" s="5"/>
      <c r="AY1470" s="5"/>
      <c r="AZ1470" s="5"/>
      <c r="BA1470" s="5"/>
      <c r="BB1470" s="5"/>
      <c r="BC1470" s="5"/>
      <c r="BD1470" s="5"/>
      <c r="BE1470" s="5"/>
      <c r="BF1470" s="4"/>
      <c r="BG1470" s="4"/>
      <c r="BH1470" s="4"/>
      <c r="BI1470" s="4"/>
      <c r="BJ1470" s="4"/>
      <c r="BK1470" s="4"/>
      <c r="BL1470" s="4"/>
      <c r="BM1470" s="4"/>
      <c r="BN1470" s="4"/>
      <c r="BO1470" s="4"/>
      <c r="BP1470" s="4"/>
      <c r="BQ1470" s="4"/>
      <c r="BR1470" s="4"/>
      <c r="BS1470" s="4"/>
      <c r="BT1470" s="4"/>
    </row>
    <row r="1471" spans="1:72" s="72" customFormat="1" ht="15.75" hidden="1">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s="5"/>
      <c r="AJ1471" s="5"/>
      <c r="AK1471" s="5"/>
      <c r="AL1471" s="5"/>
      <c r="AM1471" s="5"/>
      <c r="AN1471" s="5"/>
      <c r="AO1471" s="5"/>
      <c r="AP1471" s="5"/>
      <c r="AQ1471" s="5"/>
      <c r="AR1471" s="5"/>
      <c r="AS1471" s="5"/>
      <c r="AT1471" s="5"/>
      <c r="AU1471" s="5"/>
      <c r="AV1471" s="5"/>
      <c r="AW1471" s="5"/>
      <c r="AX1471" s="5"/>
      <c r="AY1471" s="5"/>
      <c r="AZ1471" s="5"/>
      <c r="BA1471" s="5"/>
      <c r="BB1471" s="5"/>
      <c r="BC1471" s="5"/>
      <c r="BD1471" s="5"/>
      <c r="BE1471" s="5"/>
      <c r="BF1471" s="4"/>
      <c r="BG1471" s="4"/>
      <c r="BH1471" s="4"/>
      <c r="BI1471" s="4"/>
      <c r="BJ1471" s="4"/>
      <c r="BK1471" s="4"/>
      <c r="BL1471" s="4"/>
      <c r="BM1471" s="4"/>
      <c r="BN1471" s="4"/>
      <c r="BO1471" s="4"/>
      <c r="BP1471" s="4"/>
      <c r="BQ1471" s="4"/>
      <c r="BR1471" s="4"/>
      <c r="BS1471" s="4"/>
      <c r="BT1471" s="4"/>
    </row>
    <row r="1472" spans="1:72" s="72" customFormat="1" ht="15.75" hidden="1">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s="5"/>
      <c r="AJ1472" s="5"/>
      <c r="AK1472" s="5"/>
      <c r="AL1472" s="5"/>
      <c r="AM1472" s="5"/>
      <c r="AN1472" s="5"/>
      <c r="AO1472" s="5"/>
      <c r="AP1472" s="5"/>
      <c r="AQ1472" s="5"/>
      <c r="AR1472" s="5"/>
      <c r="AS1472" s="5"/>
      <c r="AT1472" s="5"/>
      <c r="AU1472" s="5"/>
      <c r="AV1472" s="5"/>
      <c r="AW1472" s="5"/>
      <c r="AX1472" s="5"/>
      <c r="AY1472" s="5"/>
      <c r="AZ1472" s="5"/>
      <c r="BA1472" s="5"/>
      <c r="BB1472" s="5"/>
      <c r="BC1472" s="5"/>
      <c r="BD1472" s="5"/>
      <c r="BE1472" s="5"/>
      <c r="BF1472" s="4"/>
      <c r="BG1472" s="4"/>
      <c r="BH1472" s="4"/>
      <c r="BI1472" s="4"/>
      <c r="BJ1472" s="4"/>
      <c r="BK1472" s="4"/>
      <c r="BL1472" s="4"/>
      <c r="BM1472" s="4"/>
      <c r="BN1472" s="4"/>
      <c r="BO1472" s="4"/>
      <c r="BP1472" s="4"/>
      <c r="BQ1472" s="4"/>
      <c r="BR1472" s="4"/>
      <c r="BS1472" s="4"/>
      <c r="BT1472" s="4"/>
    </row>
    <row r="1473" spans="1:72" s="72" customFormat="1" ht="15.75" hidden="1">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s="5"/>
      <c r="AJ1473" s="5"/>
      <c r="AK1473" s="5"/>
      <c r="AL1473" s="5"/>
      <c r="AM1473" s="5"/>
      <c r="AN1473" s="5"/>
      <c r="AO1473" s="5"/>
      <c r="AP1473" s="5"/>
      <c r="AQ1473" s="5"/>
      <c r="AR1473" s="5"/>
      <c r="AS1473" s="5"/>
      <c r="AT1473" s="5"/>
      <c r="AU1473" s="5"/>
      <c r="AV1473" s="5"/>
      <c r="AW1473" s="5"/>
      <c r="AX1473" s="5"/>
      <c r="AY1473" s="5"/>
      <c r="AZ1473" s="5"/>
      <c r="BA1473" s="5"/>
      <c r="BB1473" s="5"/>
      <c r="BC1473" s="5"/>
      <c r="BD1473" s="5"/>
      <c r="BE1473" s="5"/>
      <c r="BF1473" s="4"/>
      <c r="BG1473" s="4"/>
      <c r="BH1473" s="4"/>
      <c r="BI1473" s="4"/>
      <c r="BJ1473" s="4"/>
      <c r="BK1473" s="4"/>
      <c r="BL1473" s="4"/>
      <c r="BM1473" s="4"/>
      <c r="BN1473" s="4"/>
      <c r="BO1473" s="4"/>
      <c r="BP1473" s="4"/>
      <c r="BQ1473" s="4"/>
      <c r="BR1473" s="4"/>
      <c r="BS1473" s="4"/>
      <c r="BT1473" s="4"/>
    </row>
    <row r="1474" spans="1:72" s="72" customFormat="1" ht="15.75" hidden="1">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s="5"/>
      <c r="AJ1474" s="5"/>
      <c r="AK1474" s="5"/>
      <c r="AL1474" s="5"/>
      <c r="AM1474" s="5"/>
      <c r="AN1474" s="5"/>
      <c r="AO1474" s="5"/>
      <c r="AP1474" s="5"/>
      <c r="AQ1474" s="5"/>
      <c r="AR1474" s="5"/>
      <c r="AS1474" s="5"/>
      <c r="AT1474" s="5"/>
      <c r="AU1474" s="5"/>
      <c r="AV1474" s="5"/>
      <c r="AW1474" s="5"/>
      <c r="AX1474" s="5"/>
      <c r="AY1474" s="5"/>
      <c r="AZ1474" s="5"/>
      <c r="BA1474" s="5"/>
      <c r="BB1474" s="5"/>
      <c r="BC1474" s="5"/>
      <c r="BD1474" s="5"/>
      <c r="BE1474" s="5"/>
      <c r="BF1474" s="4"/>
      <c r="BG1474" s="4"/>
      <c r="BH1474" s="4"/>
      <c r="BI1474" s="4"/>
      <c r="BJ1474" s="4"/>
      <c r="BK1474" s="4"/>
      <c r="BL1474" s="4"/>
      <c r="BM1474" s="4"/>
      <c r="BN1474" s="4"/>
      <c r="BO1474" s="4"/>
      <c r="BP1474" s="4"/>
      <c r="BQ1474" s="4"/>
      <c r="BR1474" s="4"/>
      <c r="BS1474" s="4"/>
      <c r="BT1474" s="4"/>
    </row>
    <row r="1475" spans="1:72" s="72" customFormat="1" ht="15.75" hidden="1">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s="5"/>
      <c r="AJ1475" s="5"/>
      <c r="AK1475" s="5"/>
      <c r="AL1475" s="5"/>
      <c r="AM1475" s="5"/>
      <c r="AN1475" s="5"/>
      <c r="AO1475" s="5"/>
      <c r="AP1475" s="5"/>
      <c r="AQ1475" s="5"/>
      <c r="AR1475" s="5"/>
      <c r="AS1475" s="5"/>
      <c r="AT1475" s="5"/>
      <c r="AU1475" s="5"/>
      <c r="AV1475" s="5"/>
      <c r="AW1475" s="5"/>
      <c r="AX1475" s="5"/>
      <c r="AY1475" s="5"/>
      <c r="AZ1475" s="5"/>
      <c r="BA1475" s="5"/>
      <c r="BB1475" s="5"/>
      <c r="BC1475" s="5"/>
      <c r="BD1475" s="5"/>
      <c r="BE1475" s="5"/>
      <c r="BF1475" s="4"/>
      <c r="BG1475" s="4"/>
      <c r="BH1475" s="4"/>
      <c r="BI1475" s="4"/>
      <c r="BJ1475" s="4"/>
      <c r="BK1475" s="4"/>
      <c r="BL1475" s="4"/>
      <c r="BM1475" s="4"/>
      <c r="BN1475" s="4"/>
      <c r="BO1475" s="4"/>
      <c r="BP1475" s="4"/>
      <c r="BQ1475" s="4"/>
      <c r="BR1475" s="4"/>
      <c r="BS1475" s="4"/>
      <c r="BT1475" s="4"/>
    </row>
    <row r="1476" spans="1:72" s="72" customFormat="1" ht="15.75" hidden="1">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s="5"/>
      <c r="AJ1476" s="5"/>
      <c r="AK1476" s="5"/>
      <c r="AL1476" s="5"/>
      <c r="AM1476" s="5"/>
      <c r="AN1476" s="5"/>
      <c r="AO1476" s="5"/>
      <c r="AP1476" s="5"/>
      <c r="AQ1476" s="5"/>
      <c r="AR1476" s="5"/>
      <c r="AS1476" s="5"/>
      <c r="AT1476" s="5"/>
      <c r="AU1476" s="5"/>
      <c r="AV1476" s="5"/>
      <c r="AW1476" s="5"/>
      <c r="AX1476" s="5"/>
      <c r="AY1476" s="5"/>
      <c r="AZ1476" s="5"/>
      <c r="BA1476" s="5"/>
      <c r="BB1476" s="5"/>
      <c r="BC1476" s="5"/>
      <c r="BD1476" s="5"/>
      <c r="BE1476" s="5"/>
      <c r="BF1476" s="4"/>
      <c r="BG1476" s="4"/>
      <c r="BH1476" s="4"/>
      <c r="BI1476" s="4"/>
      <c r="BJ1476" s="4"/>
      <c r="BK1476" s="4"/>
      <c r="BL1476" s="4"/>
      <c r="BM1476" s="4"/>
      <c r="BN1476" s="4"/>
      <c r="BO1476" s="4"/>
      <c r="BP1476" s="4"/>
      <c r="BQ1476" s="4"/>
      <c r="BR1476" s="4"/>
      <c r="BS1476" s="4"/>
      <c r="BT1476" s="4"/>
    </row>
    <row r="1477" spans="1:72" s="72" customFormat="1" ht="15.75" hidden="1">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s="5"/>
      <c r="AJ1477" s="5"/>
      <c r="AK1477" s="5"/>
      <c r="AL1477" s="5"/>
      <c r="AM1477" s="5"/>
      <c r="AN1477" s="5"/>
      <c r="AO1477" s="5"/>
      <c r="AP1477" s="5"/>
      <c r="AQ1477" s="5"/>
      <c r="AR1477" s="5"/>
      <c r="AS1477" s="5"/>
      <c r="AT1477" s="5"/>
      <c r="AU1477" s="5"/>
      <c r="AV1477" s="5"/>
      <c r="AW1477" s="5"/>
      <c r="AX1477" s="5"/>
      <c r="AY1477" s="5"/>
      <c r="AZ1477" s="5"/>
      <c r="BA1477" s="5"/>
      <c r="BB1477" s="5"/>
      <c r="BC1477" s="5"/>
      <c r="BD1477" s="5"/>
      <c r="BE1477" s="5"/>
      <c r="BF1477" s="4"/>
      <c r="BG1477" s="4"/>
      <c r="BH1477" s="4"/>
      <c r="BI1477" s="4"/>
      <c r="BJ1477" s="4"/>
      <c r="BK1477" s="4"/>
      <c r="BL1477" s="4"/>
      <c r="BM1477" s="4"/>
      <c r="BN1477" s="4"/>
      <c r="BO1477" s="4"/>
      <c r="BP1477" s="4"/>
      <c r="BQ1477" s="4"/>
      <c r="BR1477" s="4"/>
      <c r="BS1477" s="4"/>
      <c r="BT1477" s="4"/>
    </row>
    <row r="1478" spans="1:72" s="72" customFormat="1" ht="15.75" hidden="1">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s="5"/>
      <c r="AJ1478" s="5"/>
      <c r="AK1478" s="5"/>
      <c r="AL1478" s="5"/>
      <c r="AM1478" s="5"/>
      <c r="AN1478" s="5"/>
      <c r="AO1478" s="5"/>
      <c r="AP1478" s="5"/>
      <c r="AQ1478" s="5"/>
      <c r="AR1478" s="5"/>
      <c r="AS1478" s="5"/>
      <c r="AT1478" s="5"/>
      <c r="AU1478" s="5"/>
      <c r="AV1478" s="5"/>
      <c r="AW1478" s="5"/>
      <c r="AX1478" s="5"/>
      <c r="AY1478" s="5"/>
      <c r="AZ1478" s="5"/>
      <c r="BA1478" s="5"/>
      <c r="BB1478" s="5"/>
      <c r="BC1478" s="5"/>
      <c r="BD1478" s="5"/>
      <c r="BE1478" s="5"/>
      <c r="BF1478" s="4"/>
      <c r="BG1478" s="4"/>
      <c r="BH1478" s="4"/>
      <c r="BI1478" s="4"/>
      <c r="BJ1478" s="4"/>
      <c r="BK1478" s="4"/>
      <c r="BL1478" s="4"/>
      <c r="BM1478" s="4"/>
      <c r="BN1478" s="4"/>
      <c r="BO1478" s="4"/>
      <c r="BP1478" s="4"/>
      <c r="BQ1478" s="4"/>
      <c r="BR1478" s="4"/>
      <c r="BS1478" s="4"/>
      <c r="BT1478" s="4"/>
    </row>
    <row r="1479" spans="1:72" s="72" customFormat="1" ht="15.75" hidden="1">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s="5"/>
      <c r="AJ1479" s="5"/>
      <c r="AK1479" s="5"/>
      <c r="AL1479" s="5"/>
      <c r="AM1479" s="5"/>
      <c r="AN1479" s="5"/>
      <c r="AO1479" s="5"/>
      <c r="AP1479" s="5"/>
      <c r="AQ1479" s="5"/>
      <c r="AR1479" s="5"/>
      <c r="AS1479" s="5"/>
      <c r="AT1479" s="5"/>
      <c r="AU1479" s="5"/>
      <c r="AV1479" s="5"/>
      <c r="AW1479" s="5"/>
      <c r="AX1479" s="5"/>
      <c r="AY1479" s="5"/>
      <c r="AZ1479" s="5"/>
      <c r="BA1479" s="5"/>
      <c r="BB1479" s="5"/>
      <c r="BC1479" s="5"/>
      <c r="BD1479" s="5"/>
      <c r="BE1479" s="5"/>
      <c r="BF1479" s="4"/>
      <c r="BG1479" s="4"/>
      <c r="BH1479" s="4"/>
      <c r="BI1479" s="4"/>
      <c r="BJ1479" s="4"/>
      <c r="BK1479" s="4"/>
      <c r="BL1479" s="4"/>
      <c r="BM1479" s="4"/>
      <c r="BN1479" s="4"/>
      <c r="BO1479" s="4"/>
      <c r="BP1479" s="4"/>
      <c r="BQ1479" s="4"/>
      <c r="BR1479" s="4"/>
      <c r="BS1479" s="4"/>
      <c r="BT1479" s="4"/>
    </row>
    <row r="1480" spans="1:72" s="72" customFormat="1" ht="15.75" hidden="1">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s="5"/>
      <c r="AJ1480" s="5"/>
      <c r="AK1480" s="5"/>
      <c r="AL1480" s="5"/>
      <c r="AM1480" s="5"/>
      <c r="AN1480" s="5"/>
      <c r="AO1480" s="5"/>
      <c r="AP1480" s="5"/>
      <c r="AQ1480" s="5"/>
      <c r="AR1480" s="5"/>
      <c r="AS1480" s="5"/>
      <c r="AT1480" s="5"/>
      <c r="AU1480" s="5"/>
      <c r="AV1480" s="5"/>
      <c r="AW1480" s="5"/>
      <c r="AX1480" s="5"/>
      <c r="AY1480" s="5"/>
      <c r="AZ1480" s="5"/>
      <c r="BA1480" s="5"/>
      <c r="BB1480" s="5"/>
      <c r="BC1480" s="5"/>
      <c r="BD1480" s="5"/>
      <c r="BE1480" s="5"/>
      <c r="BF1480" s="4"/>
      <c r="BG1480" s="4"/>
      <c r="BH1480" s="4"/>
      <c r="BI1480" s="4"/>
      <c r="BJ1480" s="4"/>
      <c r="BK1480" s="4"/>
      <c r="BL1480" s="4"/>
      <c r="BM1480" s="4"/>
      <c r="BN1480" s="4"/>
      <c r="BO1480" s="4"/>
      <c r="BP1480" s="4"/>
      <c r="BQ1480" s="4"/>
      <c r="BR1480" s="4"/>
      <c r="BS1480" s="4"/>
      <c r="BT1480" s="4"/>
    </row>
    <row r="1481" spans="1:72" s="72" customFormat="1" ht="15.75" hidden="1">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s="5"/>
      <c r="AJ1481" s="5"/>
      <c r="AK1481" s="5"/>
      <c r="AL1481" s="5"/>
      <c r="AM1481" s="5"/>
      <c r="AN1481" s="5"/>
      <c r="AO1481" s="5"/>
      <c r="AP1481" s="5"/>
      <c r="AQ1481" s="5"/>
      <c r="AR1481" s="5"/>
      <c r="AS1481" s="5"/>
      <c r="AT1481" s="5"/>
      <c r="AU1481" s="5"/>
      <c r="AV1481" s="5"/>
      <c r="AW1481" s="5"/>
      <c r="AX1481" s="5"/>
      <c r="AY1481" s="5"/>
      <c r="AZ1481" s="5"/>
      <c r="BA1481" s="5"/>
      <c r="BB1481" s="5"/>
      <c r="BC1481" s="5"/>
      <c r="BD1481" s="5"/>
      <c r="BE1481" s="5"/>
      <c r="BF1481" s="4"/>
      <c r="BG1481" s="4"/>
      <c r="BH1481" s="4"/>
      <c r="BI1481" s="4"/>
      <c r="BJ1481" s="4"/>
      <c r="BK1481" s="4"/>
      <c r="BL1481" s="4"/>
      <c r="BM1481" s="4"/>
      <c r="BN1481" s="4"/>
      <c r="BO1481" s="4"/>
      <c r="BP1481" s="4"/>
      <c r="BQ1481" s="4"/>
      <c r="BR1481" s="4"/>
      <c r="BS1481" s="4"/>
      <c r="BT1481" s="4"/>
    </row>
    <row r="1482" spans="1:72" s="72" customFormat="1" ht="15.75" hidden="1">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s="5"/>
      <c r="AJ1482" s="5"/>
      <c r="AK1482" s="5"/>
      <c r="AL1482" s="5"/>
      <c r="AM1482" s="5"/>
      <c r="AN1482" s="5"/>
      <c r="AO1482" s="5"/>
      <c r="AP1482" s="5"/>
      <c r="AQ1482" s="5"/>
      <c r="AR1482" s="5"/>
      <c r="AS1482" s="5"/>
      <c r="AT1482" s="5"/>
      <c r="AU1482" s="5"/>
      <c r="AV1482" s="5"/>
      <c r="AW1482" s="5"/>
      <c r="AX1482" s="5"/>
      <c r="AY1482" s="5"/>
      <c r="AZ1482" s="5"/>
      <c r="BA1482" s="5"/>
      <c r="BB1482" s="5"/>
      <c r="BC1482" s="5"/>
      <c r="BD1482" s="5"/>
      <c r="BE1482" s="5"/>
      <c r="BF1482" s="4"/>
      <c r="BG1482" s="4"/>
      <c r="BH1482" s="4"/>
      <c r="BI1482" s="4"/>
      <c r="BJ1482" s="4"/>
      <c r="BK1482" s="4"/>
      <c r="BL1482" s="4"/>
      <c r="BM1482" s="4"/>
      <c r="BN1482" s="4"/>
      <c r="BO1482" s="4"/>
      <c r="BP1482" s="4"/>
      <c r="BQ1482" s="4"/>
      <c r="BR1482" s="4"/>
      <c r="BS1482" s="4"/>
      <c r="BT1482" s="4"/>
    </row>
    <row r="1483" spans="1:72" s="72" customFormat="1" ht="15.75" hidden="1">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s="5"/>
      <c r="AJ1483" s="5"/>
      <c r="AK1483" s="5"/>
      <c r="AL1483" s="5"/>
      <c r="AM1483" s="5"/>
      <c r="AN1483" s="5"/>
      <c r="AO1483" s="5"/>
      <c r="AP1483" s="5"/>
      <c r="AQ1483" s="5"/>
      <c r="AR1483" s="5"/>
      <c r="AS1483" s="5"/>
      <c r="AT1483" s="5"/>
      <c r="AU1483" s="5"/>
      <c r="AV1483" s="5"/>
      <c r="AW1483" s="5"/>
      <c r="AX1483" s="5"/>
      <c r="AY1483" s="5"/>
      <c r="AZ1483" s="5"/>
      <c r="BA1483" s="5"/>
      <c r="BB1483" s="5"/>
      <c r="BC1483" s="5"/>
      <c r="BD1483" s="5"/>
      <c r="BE1483" s="5"/>
      <c r="BF1483" s="4"/>
      <c r="BG1483" s="4"/>
      <c r="BH1483" s="4"/>
      <c r="BI1483" s="4"/>
      <c r="BJ1483" s="4"/>
      <c r="BK1483" s="4"/>
      <c r="BL1483" s="4"/>
      <c r="BM1483" s="4"/>
      <c r="BN1483" s="4"/>
      <c r="BO1483" s="4"/>
      <c r="BP1483" s="4"/>
      <c r="BQ1483" s="4"/>
      <c r="BR1483" s="4"/>
      <c r="BS1483" s="4"/>
      <c r="BT1483" s="4"/>
    </row>
    <row r="1484" spans="1:72" s="72" customFormat="1" ht="15.75" hidden="1">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s="5"/>
      <c r="AJ1484" s="5"/>
      <c r="AK1484" s="5"/>
      <c r="AL1484" s="5"/>
      <c r="AM1484" s="5"/>
      <c r="AN1484" s="5"/>
      <c r="AO1484" s="5"/>
      <c r="AP1484" s="5"/>
      <c r="AQ1484" s="5"/>
      <c r="AR1484" s="5"/>
      <c r="AS1484" s="5"/>
      <c r="AT1484" s="5"/>
      <c r="AU1484" s="5"/>
      <c r="AV1484" s="5"/>
      <c r="AW1484" s="5"/>
      <c r="AX1484" s="5"/>
      <c r="AY1484" s="5"/>
      <c r="AZ1484" s="5"/>
      <c r="BA1484" s="5"/>
      <c r="BB1484" s="5"/>
      <c r="BC1484" s="5"/>
      <c r="BD1484" s="5"/>
      <c r="BE1484" s="5"/>
      <c r="BF1484" s="4"/>
      <c r="BG1484" s="4"/>
      <c r="BH1484" s="4"/>
      <c r="BI1484" s="4"/>
      <c r="BJ1484" s="4"/>
      <c r="BK1484" s="4"/>
      <c r="BL1484" s="4"/>
      <c r="BM1484" s="4"/>
      <c r="BN1484" s="4"/>
      <c r="BO1484" s="4"/>
      <c r="BP1484" s="4"/>
      <c r="BQ1484" s="4"/>
      <c r="BR1484" s="4"/>
      <c r="BS1484" s="4"/>
      <c r="BT1484" s="4"/>
    </row>
    <row r="1485" spans="1:72" s="72" customFormat="1" ht="15.75" hidden="1">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s="5"/>
      <c r="AJ1485" s="5"/>
      <c r="AK1485" s="5"/>
      <c r="AL1485" s="5"/>
      <c r="AM1485" s="5"/>
      <c r="AN1485" s="5"/>
      <c r="AO1485" s="5"/>
      <c r="AP1485" s="5"/>
      <c r="AQ1485" s="5"/>
      <c r="AR1485" s="5"/>
      <c r="AS1485" s="5"/>
      <c r="AT1485" s="5"/>
      <c r="AU1485" s="5"/>
      <c r="AV1485" s="5"/>
      <c r="AW1485" s="5"/>
      <c r="AX1485" s="5"/>
      <c r="AY1485" s="5"/>
      <c r="AZ1485" s="5"/>
      <c r="BA1485" s="5"/>
      <c r="BB1485" s="5"/>
      <c r="BC1485" s="5"/>
      <c r="BD1485" s="5"/>
      <c r="BE1485" s="5"/>
      <c r="BF1485" s="4"/>
      <c r="BG1485" s="4"/>
      <c r="BH1485" s="4"/>
      <c r="BI1485" s="4"/>
      <c r="BJ1485" s="4"/>
      <c r="BK1485" s="4"/>
      <c r="BL1485" s="4"/>
      <c r="BM1485" s="4"/>
      <c r="BN1485" s="4"/>
      <c r="BO1485" s="4"/>
      <c r="BP1485" s="4"/>
      <c r="BQ1485" s="4"/>
      <c r="BR1485" s="4"/>
      <c r="BS1485" s="4"/>
      <c r="BT1485" s="4"/>
    </row>
    <row r="1486" spans="1:72" s="72" customFormat="1" ht="15.75" hidden="1">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s="5"/>
      <c r="AJ1486" s="5"/>
      <c r="AK1486" s="5"/>
      <c r="AL1486" s="5"/>
      <c r="AM1486" s="5"/>
      <c r="AN1486" s="5"/>
      <c r="AO1486" s="5"/>
      <c r="AP1486" s="5"/>
      <c r="AQ1486" s="5"/>
      <c r="AR1486" s="5"/>
      <c r="AS1486" s="5"/>
      <c r="AT1486" s="5"/>
      <c r="AU1486" s="5"/>
      <c r="AV1486" s="5"/>
      <c r="AW1486" s="5"/>
      <c r="AX1486" s="5"/>
      <c r="AY1486" s="5"/>
      <c r="AZ1486" s="5"/>
      <c r="BA1486" s="5"/>
      <c r="BB1486" s="5"/>
      <c r="BC1486" s="5"/>
      <c r="BD1486" s="5"/>
      <c r="BE1486" s="5"/>
      <c r="BF1486" s="4"/>
      <c r="BG1486" s="4"/>
      <c r="BH1486" s="4"/>
      <c r="BI1486" s="4"/>
      <c r="BJ1486" s="4"/>
      <c r="BK1486" s="4"/>
      <c r="BL1486" s="4"/>
      <c r="BM1486" s="4"/>
      <c r="BN1486" s="4"/>
      <c r="BO1486" s="4"/>
      <c r="BP1486" s="4"/>
      <c r="BQ1486" s="4"/>
      <c r="BR1486" s="4"/>
      <c r="BS1486" s="4"/>
      <c r="BT1486" s="4"/>
    </row>
    <row r="1487" spans="1:72" s="72" customFormat="1" ht="15.75" hidden="1">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s="5"/>
      <c r="AJ1487" s="5"/>
      <c r="AK1487" s="5"/>
      <c r="AL1487" s="5"/>
      <c r="AM1487" s="5"/>
      <c r="AN1487" s="5"/>
      <c r="AO1487" s="5"/>
      <c r="AP1487" s="5"/>
      <c r="AQ1487" s="5"/>
      <c r="AR1487" s="5"/>
      <c r="AS1487" s="5"/>
      <c r="AT1487" s="5"/>
      <c r="AU1487" s="5"/>
      <c r="AV1487" s="5"/>
      <c r="AW1487" s="5"/>
      <c r="AX1487" s="5"/>
      <c r="AY1487" s="5"/>
      <c r="AZ1487" s="5"/>
      <c r="BA1487" s="5"/>
      <c r="BB1487" s="5"/>
      <c r="BC1487" s="5"/>
      <c r="BD1487" s="5"/>
      <c r="BE1487" s="5"/>
      <c r="BF1487" s="4"/>
      <c r="BG1487" s="4"/>
      <c r="BH1487" s="4"/>
      <c r="BI1487" s="4"/>
      <c r="BJ1487" s="4"/>
      <c r="BK1487" s="4"/>
      <c r="BL1487" s="4"/>
      <c r="BM1487" s="4"/>
      <c r="BN1487" s="4"/>
      <c r="BO1487" s="4"/>
      <c r="BP1487" s="4"/>
      <c r="BQ1487" s="4"/>
      <c r="BR1487" s="4"/>
      <c r="BS1487" s="4"/>
      <c r="BT1487" s="4"/>
    </row>
    <row r="1488" spans="1:72" s="72" customFormat="1" ht="15.75" hidden="1">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s="5"/>
      <c r="AJ1488" s="5"/>
      <c r="AK1488" s="5"/>
      <c r="AL1488" s="5"/>
      <c r="AM1488" s="5"/>
      <c r="AN1488" s="5"/>
      <c r="AO1488" s="5"/>
      <c r="AP1488" s="5"/>
      <c r="AQ1488" s="5"/>
      <c r="AR1488" s="5"/>
      <c r="AS1488" s="5"/>
      <c r="AT1488" s="5"/>
      <c r="AU1488" s="5"/>
      <c r="AV1488" s="5"/>
      <c r="AW1488" s="5"/>
      <c r="AX1488" s="5"/>
      <c r="AY1488" s="5"/>
      <c r="AZ1488" s="5"/>
      <c r="BA1488" s="5"/>
      <c r="BB1488" s="5"/>
      <c r="BC1488" s="5"/>
      <c r="BD1488" s="5"/>
      <c r="BE1488" s="5"/>
      <c r="BF1488" s="4"/>
      <c r="BG1488" s="4"/>
      <c r="BH1488" s="4"/>
      <c r="BI1488" s="4"/>
      <c r="BJ1488" s="4"/>
      <c r="BK1488" s="4"/>
      <c r="BL1488" s="4"/>
      <c r="BM1488" s="4"/>
      <c r="BN1488" s="4"/>
      <c r="BO1488" s="4"/>
      <c r="BP1488" s="4"/>
      <c r="BQ1488" s="4"/>
      <c r="BR1488" s="4"/>
      <c r="BS1488" s="4"/>
      <c r="BT1488" s="4"/>
    </row>
    <row r="1489" spans="1:72" s="72" customFormat="1" ht="15.75" hidden="1">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s="5"/>
      <c r="AJ1489" s="5"/>
      <c r="AK1489" s="5"/>
      <c r="AL1489" s="5"/>
      <c r="AM1489" s="5"/>
      <c r="AN1489" s="5"/>
      <c r="AO1489" s="5"/>
      <c r="AP1489" s="5"/>
      <c r="AQ1489" s="5"/>
      <c r="AR1489" s="5"/>
      <c r="AS1489" s="5"/>
      <c r="AT1489" s="5"/>
      <c r="AU1489" s="5"/>
      <c r="AV1489" s="5"/>
      <c r="AW1489" s="5"/>
      <c r="AX1489" s="5"/>
      <c r="AY1489" s="5"/>
      <c r="AZ1489" s="5"/>
      <c r="BA1489" s="5"/>
      <c r="BB1489" s="5"/>
      <c r="BC1489" s="5"/>
      <c r="BD1489" s="5"/>
      <c r="BE1489" s="5"/>
      <c r="BF1489" s="4"/>
      <c r="BG1489" s="4"/>
      <c r="BH1489" s="4"/>
      <c r="BI1489" s="4"/>
      <c r="BJ1489" s="4"/>
      <c r="BK1489" s="4"/>
      <c r="BL1489" s="4"/>
      <c r="BM1489" s="4"/>
      <c r="BN1489" s="4"/>
      <c r="BO1489" s="4"/>
      <c r="BP1489" s="4"/>
      <c r="BQ1489" s="4"/>
      <c r="BR1489" s="4"/>
      <c r="BS1489" s="4"/>
      <c r="BT1489" s="4"/>
    </row>
    <row r="1490" spans="1:72" s="72" customFormat="1" ht="15.75" hidden="1">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s="5"/>
      <c r="AJ1490" s="5"/>
      <c r="AK1490" s="5"/>
      <c r="AL1490" s="5"/>
      <c r="AM1490" s="5"/>
      <c r="AN1490" s="5"/>
      <c r="AO1490" s="5"/>
      <c r="AP1490" s="5"/>
      <c r="AQ1490" s="5"/>
      <c r="AR1490" s="5"/>
      <c r="AS1490" s="5"/>
      <c r="AT1490" s="5"/>
      <c r="AU1490" s="5"/>
      <c r="AV1490" s="5"/>
      <c r="AW1490" s="5"/>
      <c r="AX1490" s="5"/>
      <c r="AY1490" s="5"/>
      <c r="AZ1490" s="5"/>
      <c r="BA1490" s="5"/>
      <c r="BB1490" s="5"/>
      <c r="BC1490" s="5"/>
      <c r="BD1490" s="5"/>
      <c r="BE1490" s="5"/>
      <c r="BF1490" s="4"/>
      <c r="BG1490" s="4"/>
      <c r="BH1490" s="4"/>
      <c r="BI1490" s="4"/>
      <c r="BJ1490" s="4"/>
      <c r="BK1490" s="4"/>
      <c r="BL1490" s="4"/>
      <c r="BM1490" s="4"/>
      <c r="BN1490" s="4"/>
      <c r="BO1490" s="4"/>
      <c r="BP1490" s="4"/>
      <c r="BQ1490" s="4"/>
      <c r="BR1490" s="4"/>
      <c r="BS1490" s="4"/>
      <c r="BT1490" s="4"/>
    </row>
    <row r="1491" spans="1:72" s="72" customFormat="1" ht="15.75" hidden="1">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s="5"/>
      <c r="AJ1491" s="5"/>
      <c r="AK1491" s="5"/>
      <c r="AL1491" s="5"/>
      <c r="AM1491" s="5"/>
      <c r="AN1491" s="5"/>
      <c r="AO1491" s="5"/>
      <c r="AP1491" s="5"/>
      <c r="AQ1491" s="5"/>
      <c r="AR1491" s="5"/>
      <c r="AS1491" s="5"/>
      <c r="AT1491" s="5"/>
      <c r="AU1491" s="5"/>
      <c r="AV1491" s="5"/>
      <c r="AW1491" s="5"/>
      <c r="AX1491" s="5"/>
      <c r="AY1491" s="5"/>
      <c r="AZ1491" s="5"/>
      <c r="BA1491" s="5"/>
      <c r="BB1491" s="5"/>
      <c r="BC1491" s="5"/>
      <c r="BD1491" s="5"/>
      <c r="BE1491" s="5"/>
      <c r="BF1491" s="4"/>
      <c r="BG1491" s="4"/>
      <c r="BH1491" s="4"/>
      <c r="BI1491" s="4"/>
      <c r="BJ1491" s="4"/>
      <c r="BK1491" s="4"/>
      <c r="BL1491" s="4"/>
      <c r="BM1491" s="4"/>
      <c r="BN1491" s="4"/>
      <c r="BO1491" s="4"/>
      <c r="BP1491" s="4"/>
      <c r="BQ1491" s="4"/>
      <c r="BR1491" s="4"/>
      <c r="BS1491" s="4"/>
      <c r="BT1491" s="4"/>
    </row>
    <row r="1492" spans="1:72" s="72" customFormat="1" ht="15.75" hidden="1">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s="5"/>
      <c r="AJ1492" s="5"/>
      <c r="AK1492" s="5"/>
      <c r="AL1492" s="5"/>
      <c r="AM1492" s="5"/>
      <c r="AN1492" s="5"/>
      <c r="AO1492" s="5"/>
      <c r="AP1492" s="5"/>
      <c r="AQ1492" s="5"/>
      <c r="AR1492" s="5"/>
      <c r="AS1492" s="5"/>
      <c r="AT1492" s="5"/>
      <c r="AU1492" s="5"/>
      <c r="AV1492" s="5"/>
      <c r="AW1492" s="5"/>
      <c r="AX1492" s="5"/>
      <c r="AY1492" s="5"/>
      <c r="AZ1492" s="5"/>
      <c r="BA1492" s="5"/>
      <c r="BB1492" s="5"/>
      <c r="BC1492" s="5"/>
      <c r="BD1492" s="5"/>
      <c r="BE1492" s="5"/>
      <c r="BF1492" s="4"/>
      <c r="BG1492" s="4"/>
      <c r="BH1492" s="4"/>
      <c r="BI1492" s="4"/>
      <c r="BJ1492" s="4"/>
      <c r="BK1492" s="4"/>
      <c r="BL1492" s="4"/>
      <c r="BM1492" s="4"/>
      <c r="BN1492" s="4"/>
      <c r="BO1492" s="4"/>
      <c r="BP1492" s="4"/>
      <c r="BQ1492" s="4"/>
      <c r="BR1492" s="4"/>
      <c r="BS1492" s="4"/>
      <c r="BT1492" s="4"/>
    </row>
    <row r="1493" spans="1:72" s="72" customFormat="1" ht="15.75" hidden="1">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s="5"/>
      <c r="AJ1493" s="5"/>
      <c r="AK1493" s="5"/>
      <c r="AL1493" s="5"/>
      <c r="AM1493" s="5"/>
      <c r="AN1493" s="5"/>
      <c r="AO1493" s="5"/>
      <c r="AP1493" s="5"/>
      <c r="AQ1493" s="5"/>
      <c r="AR1493" s="5"/>
      <c r="AS1493" s="5"/>
      <c r="AT1493" s="5"/>
      <c r="AU1493" s="5"/>
      <c r="AV1493" s="5"/>
      <c r="AW1493" s="5"/>
      <c r="AX1493" s="5"/>
      <c r="AY1493" s="5"/>
      <c r="AZ1493" s="5"/>
      <c r="BA1493" s="5"/>
      <c r="BB1493" s="5"/>
      <c r="BC1493" s="5"/>
      <c r="BD1493" s="5"/>
      <c r="BE1493" s="5"/>
      <c r="BF1493" s="4"/>
      <c r="BG1493" s="4"/>
      <c r="BH1493" s="4"/>
      <c r="BI1493" s="4"/>
      <c r="BJ1493" s="4"/>
      <c r="BK1493" s="4"/>
      <c r="BL1493" s="4"/>
      <c r="BM1493" s="4"/>
      <c r="BN1493" s="4"/>
      <c r="BO1493" s="4"/>
      <c r="BP1493" s="4"/>
      <c r="BQ1493" s="4"/>
      <c r="BR1493" s="4"/>
      <c r="BS1493" s="4"/>
      <c r="BT1493" s="4"/>
    </row>
    <row r="1494" spans="1:72" s="72" customFormat="1" ht="15.75" hidden="1">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s="5"/>
      <c r="AJ1494" s="5"/>
      <c r="AK1494" s="5"/>
      <c r="AL1494" s="5"/>
      <c r="AM1494" s="5"/>
      <c r="AN1494" s="5"/>
      <c r="AO1494" s="5"/>
      <c r="AP1494" s="5"/>
      <c r="AQ1494" s="5"/>
      <c r="AR1494" s="5"/>
      <c r="AS1494" s="5"/>
      <c r="AT1494" s="5"/>
      <c r="AU1494" s="5"/>
      <c r="AV1494" s="5"/>
      <c r="AW1494" s="5"/>
      <c r="AX1494" s="5"/>
      <c r="AY1494" s="5"/>
      <c r="AZ1494" s="5"/>
      <c r="BA1494" s="5"/>
      <c r="BB1494" s="5"/>
      <c r="BC1494" s="5"/>
      <c r="BD1494" s="5"/>
      <c r="BE1494" s="5"/>
      <c r="BF1494" s="4"/>
      <c r="BG1494" s="4"/>
      <c r="BH1494" s="4"/>
      <c r="BI1494" s="4"/>
      <c r="BJ1494" s="4"/>
      <c r="BK1494" s="4"/>
      <c r="BL1494" s="4"/>
      <c r="BM1494" s="4"/>
      <c r="BN1494" s="4"/>
      <c r="BO1494" s="4"/>
      <c r="BP1494" s="4"/>
      <c r="BQ1494" s="4"/>
      <c r="BR1494" s="4"/>
      <c r="BS1494" s="4"/>
      <c r="BT1494" s="4"/>
    </row>
    <row r="1495" spans="1:72" s="72" customFormat="1" ht="15.75" hidden="1">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s="5"/>
      <c r="AJ1495" s="5"/>
      <c r="AK1495" s="5"/>
      <c r="AL1495" s="5"/>
      <c r="AM1495" s="5"/>
      <c r="AN1495" s="5"/>
      <c r="AO1495" s="5"/>
      <c r="AP1495" s="5"/>
      <c r="AQ1495" s="5"/>
      <c r="AR1495" s="5"/>
      <c r="AS1495" s="5"/>
      <c r="AT1495" s="5"/>
      <c r="AU1495" s="5"/>
      <c r="AV1495" s="5"/>
      <c r="AW1495" s="5"/>
      <c r="AX1495" s="5"/>
      <c r="AY1495" s="5"/>
      <c r="AZ1495" s="5"/>
      <c r="BA1495" s="5"/>
      <c r="BB1495" s="5"/>
      <c r="BC1495" s="5"/>
      <c r="BD1495" s="5"/>
      <c r="BE1495" s="5"/>
      <c r="BF1495" s="4"/>
      <c r="BG1495" s="4"/>
      <c r="BH1495" s="4"/>
      <c r="BI1495" s="4"/>
      <c r="BJ1495" s="4"/>
      <c r="BK1495" s="4"/>
      <c r="BL1495" s="4"/>
      <c r="BM1495" s="4"/>
      <c r="BN1495" s="4"/>
      <c r="BO1495" s="4"/>
      <c r="BP1495" s="4"/>
      <c r="BQ1495" s="4"/>
      <c r="BR1495" s="4"/>
      <c r="BS1495" s="4"/>
      <c r="BT1495" s="4"/>
    </row>
    <row r="1496" spans="1:72" s="72" customFormat="1" ht="15.75" hidden="1">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s="5"/>
      <c r="AJ1496" s="5"/>
      <c r="AK1496" s="5"/>
      <c r="AL1496" s="5"/>
      <c r="AM1496" s="5"/>
      <c r="AN1496" s="5"/>
      <c r="AO1496" s="5"/>
      <c r="AP1496" s="5"/>
      <c r="AQ1496" s="5"/>
      <c r="AR1496" s="5"/>
      <c r="AS1496" s="5"/>
      <c r="AT1496" s="5"/>
      <c r="AU1496" s="5"/>
      <c r="AV1496" s="5"/>
      <c r="AW1496" s="5"/>
      <c r="AX1496" s="5"/>
      <c r="AY1496" s="5"/>
      <c r="AZ1496" s="5"/>
      <c r="BA1496" s="5"/>
      <c r="BB1496" s="5"/>
      <c r="BC1496" s="5"/>
      <c r="BD1496" s="5"/>
      <c r="BE1496" s="5"/>
      <c r="BF1496" s="4"/>
      <c r="BG1496" s="4"/>
      <c r="BH1496" s="4"/>
      <c r="BI1496" s="4"/>
      <c r="BJ1496" s="4"/>
      <c r="BK1496" s="4"/>
      <c r="BL1496" s="4"/>
      <c r="BM1496" s="4"/>
      <c r="BN1496" s="4"/>
      <c r="BO1496" s="4"/>
      <c r="BP1496" s="4"/>
      <c r="BQ1496" s="4"/>
      <c r="BR1496" s="4"/>
      <c r="BS1496" s="4"/>
      <c r="BT1496" s="4"/>
    </row>
    <row r="1497" spans="1:72" s="72" customFormat="1" ht="15.75" hidden="1">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s="5"/>
      <c r="AJ1497" s="5"/>
      <c r="AK1497" s="5"/>
      <c r="AL1497" s="5"/>
      <c r="AM1497" s="5"/>
      <c r="AN1497" s="5"/>
      <c r="AO1497" s="5"/>
      <c r="AP1497" s="5"/>
      <c r="AQ1497" s="5"/>
      <c r="AR1497" s="5"/>
      <c r="AS1497" s="5"/>
      <c r="AT1497" s="5"/>
      <c r="AU1497" s="5"/>
      <c r="AV1497" s="5"/>
      <c r="AW1497" s="5"/>
      <c r="AX1497" s="5"/>
      <c r="AY1497" s="5"/>
      <c r="AZ1497" s="5"/>
      <c r="BA1497" s="5"/>
      <c r="BB1497" s="5"/>
      <c r="BC1497" s="5"/>
      <c r="BD1497" s="5"/>
      <c r="BE1497" s="5"/>
      <c r="BF1497" s="4"/>
      <c r="BG1497" s="4"/>
      <c r="BH1497" s="4"/>
      <c r="BI1497" s="4"/>
      <c r="BJ1497" s="4"/>
      <c r="BK1497" s="4"/>
      <c r="BL1497" s="4"/>
      <c r="BM1497" s="4"/>
      <c r="BN1497" s="4"/>
      <c r="BO1497" s="4"/>
      <c r="BP1497" s="4"/>
      <c r="BQ1497" s="4"/>
      <c r="BR1497" s="4"/>
      <c r="BS1497" s="4"/>
      <c r="BT1497" s="4"/>
    </row>
    <row r="1498" spans="1:72" s="72" customFormat="1" ht="15.75" hidden="1">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s="5"/>
      <c r="AJ1498" s="5"/>
      <c r="AK1498" s="5"/>
      <c r="AL1498" s="5"/>
      <c r="AM1498" s="5"/>
      <c r="AN1498" s="5"/>
      <c r="AO1498" s="5"/>
      <c r="AP1498" s="5"/>
      <c r="AQ1498" s="5"/>
      <c r="AR1498" s="5"/>
      <c r="AS1498" s="5"/>
      <c r="AT1498" s="5"/>
      <c r="AU1498" s="5"/>
      <c r="AV1498" s="5"/>
      <c r="AW1498" s="5"/>
      <c r="AX1498" s="5"/>
      <c r="AY1498" s="5"/>
      <c r="AZ1498" s="5"/>
      <c r="BA1498" s="5"/>
      <c r="BB1498" s="5"/>
      <c r="BC1498" s="5"/>
      <c r="BD1498" s="5"/>
      <c r="BE1498" s="5"/>
      <c r="BF1498" s="4"/>
      <c r="BG1498" s="4"/>
      <c r="BH1498" s="4"/>
      <c r="BI1498" s="4"/>
      <c r="BJ1498" s="4"/>
      <c r="BK1498" s="4"/>
      <c r="BL1498" s="4"/>
      <c r="BM1498" s="4"/>
      <c r="BN1498" s="4"/>
      <c r="BO1498" s="4"/>
      <c r="BP1498" s="4"/>
      <c r="BQ1498" s="4"/>
      <c r="BR1498" s="4"/>
      <c r="BS1498" s="4"/>
      <c r="BT1498" s="4"/>
    </row>
    <row r="1499" spans="1:72" s="72" customFormat="1" ht="15.75" hidden="1">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s="5"/>
      <c r="AJ1499" s="5"/>
      <c r="AK1499" s="5"/>
      <c r="AL1499" s="5"/>
      <c r="AM1499" s="5"/>
      <c r="AN1499" s="5"/>
      <c r="AO1499" s="5"/>
      <c r="AP1499" s="5"/>
      <c r="AQ1499" s="5"/>
      <c r="AR1499" s="5"/>
      <c r="AS1499" s="5"/>
      <c r="AT1499" s="5"/>
      <c r="AU1499" s="5"/>
      <c r="AV1499" s="5"/>
      <c r="AW1499" s="5"/>
      <c r="AX1499" s="5"/>
      <c r="AY1499" s="5"/>
      <c r="AZ1499" s="5"/>
      <c r="BA1499" s="5"/>
      <c r="BB1499" s="5"/>
      <c r="BC1499" s="5"/>
      <c r="BD1499" s="5"/>
      <c r="BE1499" s="5"/>
      <c r="BF1499" s="4"/>
      <c r="BG1499" s="4"/>
      <c r="BH1499" s="4"/>
      <c r="BI1499" s="4"/>
      <c r="BJ1499" s="4"/>
      <c r="BK1499" s="4"/>
      <c r="BL1499" s="4"/>
      <c r="BM1499" s="4"/>
      <c r="BN1499" s="4"/>
      <c r="BO1499" s="4"/>
      <c r="BP1499" s="4"/>
      <c r="BQ1499" s="4"/>
      <c r="BR1499" s="4"/>
      <c r="BS1499" s="4"/>
      <c r="BT1499" s="4"/>
    </row>
    <row r="1500" spans="1:72" s="72" customFormat="1" ht="15.75" hidden="1">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s="5"/>
      <c r="AJ1500" s="5"/>
      <c r="AK1500" s="5"/>
      <c r="AL1500" s="5"/>
      <c r="AM1500" s="5"/>
      <c r="AN1500" s="5"/>
      <c r="AO1500" s="5"/>
      <c r="AP1500" s="5"/>
      <c r="AQ1500" s="5"/>
      <c r="AR1500" s="5"/>
      <c r="AS1500" s="5"/>
      <c r="AT1500" s="5"/>
      <c r="AU1500" s="5"/>
      <c r="AV1500" s="5"/>
      <c r="AW1500" s="5"/>
      <c r="AX1500" s="5"/>
      <c r="AY1500" s="5"/>
      <c r="AZ1500" s="5"/>
      <c r="BA1500" s="5"/>
      <c r="BB1500" s="5"/>
      <c r="BC1500" s="5"/>
      <c r="BD1500" s="5"/>
      <c r="BE1500" s="5"/>
      <c r="BF1500" s="4"/>
      <c r="BG1500" s="4"/>
      <c r="BH1500" s="4"/>
      <c r="BI1500" s="4"/>
      <c r="BJ1500" s="4"/>
      <c r="BK1500" s="4"/>
      <c r="BL1500" s="4"/>
      <c r="BM1500" s="4"/>
      <c r="BN1500" s="4"/>
      <c r="BO1500" s="4"/>
      <c r="BP1500" s="4"/>
      <c r="BQ1500" s="4"/>
      <c r="BR1500" s="4"/>
      <c r="BS1500" s="4"/>
      <c r="BT1500" s="4"/>
    </row>
    <row r="1501" spans="1:72" s="72" customFormat="1" ht="15.75" hidden="1">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s="5"/>
      <c r="AJ1501" s="5"/>
      <c r="AK1501" s="5"/>
      <c r="AL1501" s="5"/>
      <c r="AM1501" s="5"/>
      <c r="AN1501" s="5"/>
      <c r="AO1501" s="5"/>
      <c r="AP1501" s="5"/>
      <c r="AQ1501" s="5"/>
      <c r="AR1501" s="5"/>
      <c r="AS1501" s="5"/>
      <c r="AT1501" s="5"/>
      <c r="AU1501" s="5"/>
      <c r="AV1501" s="5"/>
      <c r="AW1501" s="5"/>
      <c r="AX1501" s="5"/>
      <c r="AY1501" s="5"/>
      <c r="AZ1501" s="5"/>
      <c r="BA1501" s="5"/>
      <c r="BB1501" s="5"/>
      <c r="BC1501" s="5"/>
      <c r="BD1501" s="5"/>
      <c r="BE1501" s="5"/>
      <c r="BF1501" s="4"/>
      <c r="BG1501" s="4"/>
      <c r="BH1501" s="4"/>
      <c r="BI1501" s="4"/>
      <c r="BJ1501" s="4"/>
      <c r="BK1501" s="4"/>
      <c r="BL1501" s="4"/>
      <c r="BM1501" s="4"/>
      <c r="BN1501" s="4"/>
      <c r="BO1501" s="4"/>
      <c r="BP1501" s="4"/>
      <c r="BQ1501" s="4"/>
      <c r="BR1501" s="4"/>
      <c r="BS1501" s="4"/>
      <c r="BT1501" s="4"/>
    </row>
    <row r="1502" spans="1:72" s="72" customFormat="1" ht="15.75" hidden="1">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s="5"/>
      <c r="AJ1502" s="5"/>
      <c r="AK1502" s="5"/>
      <c r="AL1502" s="5"/>
      <c r="AM1502" s="5"/>
      <c r="AN1502" s="5"/>
      <c r="AO1502" s="5"/>
      <c r="AP1502" s="5"/>
      <c r="AQ1502" s="5"/>
      <c r="AR1502" s="5"/>
      <c r="AS1502" s="5"/>
      <c r="AT1502" s="5"/>
      <c r="AU1502" s="5"/>
      <c r="AV1502" s="5"/>
      <c r="AW1502" s="5"/>
      <c r="AX1502" s="5"/>
      <c r="AY1502" s="5"/>
      <c r="AZ1502" s="5"/>
      <c r="BA1502" s="5"/>
      <c r="BB1502" s="5"/>
      <c r="BC1502" s="5"/>
      <c r="BD1502" s="5"/>
      <c r="BE1502" s="5"/>
      <c r="BF1502" s="4"/>
      <c r="BG1502" s="4"/>
      <c r="BH1502" s="4"/>
      <c r="BI1502" s="4"/>
      <c r="BJ1502" s="4"/>
      <c r="BK1502" s="4"/>
      <c r="BL1502" s="4"/>
      <c r="BM1502" s="4"/>
      <c r="BN1502" s="4"/>
      <c r="BO1502" s="4"/>
      <c r="BP1502" s="4"/>
      <c r="BQ1502" s="4"/>
      <c r="BR1502" s="4"/>
      <c r="BS1502" s="4"/>
      <c r="BT1502" s="4"/>
    </row>
    <row r="1503" spans="1:72" s="72" customFormat="1" ht="15.75" hidden="1">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s="5"/>
      <c r="AJ1503" s="5"/>
      <c r="AK1503" s="5"/>
      <c r="AL1503" s="5"/>
      <c r="AM1503" s="5"/>
      <c r="AN1503" s="5"/>
      <c r="AO1503" s="5"/>
      <c r="AP1503" s="5"/>
      <c r="AQ1503" s="5"/>
      <c r="AR1503" s="5"/>
      <c r="AS1503" s="5"/>
      <c r="AT1503" s="5"/>
      <c r="AU1503" s="5"/>
      <c r="AV1503" s="5"/>
      <c r="AW1503" s="5"/>
      <c r="AX1503" s="5"/>
      <c r="AY1503" s="5"/>
      <c r="AZ1503" s="5"/>
      <c r="BA1503" s="5"/>
      <c r="BB1503" s="5"/>
      <c r="BC1503" s="5"/>
      <c r="BD1503" s="5"/>
      <c r="BE1503" s="5"/>
      <c r="BF1503" s="4"/>
      <c r="BG1503" s="4"/>
      <c r="BH1503" s="4"/>
      <c r="BI1503" s="4"/>
      <c r="BJ1503" s="4"/>
      <c r="BK1503" s="4"/>
      <c r="BL1503" s="4"/>
      <c r="BM1503" s="4"/>
      <c r="BN1503" s="4"/>
      <c r="BO1503" s="4"/>
      <c r="BP1503" s="4"/>
      <c r="BQ1503" s="4"/>
      <c r="BR1503" s="4"/>
      <c r="BS1503" s="4"/>
      <c r="BT1503" s="4"/>
    </row>
    <row r="1504" spans="1:72" s="72" customFormat="1" ht="15.75" hidden="1">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s="5"/>
      <c r="AJ1504" s="5"/>
      <c r="AK1504" s="5"/>
      <c r="AL1504" s="5"/>
      <c r="AM1504" s="5"/>
      <c r="AN1504" s="5"/>
      <c r="AO1504" s="5"/>
      <c r="AP1504" s="5"/>
      <c r="AQ1504" s="5"/>
      <c r="AR1504" s="5"/>
      <c r="AS1504" s="5"/>
      <c r="AT1504" s="5"/>
      <c r="AU1504" s="5"/>
      <c r="AV1504" s="5"/>
      <c r="AW1504" s="5"/>
      <c r="AX1504" s="5"/>
      <c r="AY1504" s="5"/>
      <c r="AZ1504" s="5"/>
      <c r="BA1504" s="5"/>
      <c r="BB1504" s="5"/>
      <c r="BC1504" s="5"/>
      <c r="BD1504" s="5"/>
      <c r="BE1504" s="5"/>
      <c r="BF1504" s="4"/>
      <c r="BG1504" s="4"/>
      <c r="BH1504" s="4"/>
      <c r="BI1504" s="4"/>
      <c r="BJ1504" s="4"/>
      <c r="BK1504" s="4"/>
      <c r="BL1504" s="4"/>
      <c r="BM1504" s="4"/>
      <c r="BN1504" s="4"/>
      <c r="BO1504" s="4"/>
      <c r="BP1504" s="4"/>
      <c r="BQ1504" s="4"/>
      <c r="BR1504" s="4"/>
      <c r="BS1504" s="4"/>
      <c r="BT1504" s="4"/>
    </row>
    <row r="1505" spans="1:72" s="72" customFormat="1" ht="15.75" hidden="1">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s="5"/>
      <c r="AJ1505" s="5"/>
      <c r="AK1505" s="5"/>
      <c r="AL1505" s="5"/>
      <c r="AM1505" s="5"/>
      <c r="AN1505" s="5"/>
      <c r="AO1505" s="5"/>
      <c r="AP1505" s="5"/>
      <c r="AQ1505" s="5"/>
      <c r="AR1505" s="5"/>
      <c r="AS1505" s="5"/>
      <c r="AT1505" s="5"/>
      <c r="AU1505" s="5"/>
      <c r="AV1505" s="5"/>
      <c r="AW1505" s="5"/>
      <c r="AX1505" s="5"/>
      <c r="AY1505" s="5"/>
      <c r="AZ1505" s="5"/>
      <c r="BA1505" s="5"/>
      <c r="BB1505" s="5"/>
      <c r="BC1505" s="5"/>
      <c r="BD1505" s="5"/>
      <c r="BE1505" s="5"/>
      <c r="BF1505" s="4"/>
      <c r="BG1505" s="4"/>
      <c r="BH1505" s="4"/>
      <c r="BI1505" s="4"/>
      <c r="BJ1505" s="4"/>
      <c r="BK1505" s="4"/>
      <c r="BL1505" s="4"/>
      <c r="BM1505" s="4"/>
      <c r="BN1505" s="4"/>
      <c r="BO1505" s="4"/>
      <c r="BP1505" s="4"/>
      <c r="BQ1505" s="4"/>
      <c r="BR1505" s="4"/>
      <c r="BS1505" s="4"/>
      <c r="BT1505" s="4"/>
    </row>
    <row r="1506" spans="1:72" s="72" customFormat="1" ht="15.75" hidden="1">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s="5"/>
      <c r="AJ1506" s="5"/>
      <c r="AK1506" s="5"/>
      <c r="AL1506" s="5"/>
      <c r="AM1506" s="5"/>
      <c r="AN1506" s="5"/>
      <c r="AO1506" s="5"/>
      <c r="AP1506" s="5"/>
      <c r="AQ1506" s="5"/>
      <c r="AR1506" s="5"/>
      <c r="AS1506" s="5"/>
      <c r="AT1506" s="5"/>
      <c r="AU1506" s="5"/>
      <c r="AV1506" s="5"/>
      <c r="AW1506" s="5"/>
      <c r="AX1506" s="5"/>
      <c r="AY1506" s="5"/>
      <c r="AZ1506" s="5"/>
      <c r="BA1506" s="5"/>
      <c r="BB1506" s="5"/>
      <c r="BC1506" s="5"/>
      <c r="BD1506" s="5"/>
      <c r="BE1506" s="5"/>
      <c r="BF1506" s="4"/>
      <c r="BG1506" s="4"/>
      <c r="BH1506" s="4"/>
      <c r="BI1506" s="4"/>
      <c r="BJ1506" s="4"/>
      <c r="BK1506" s="4"/>
      <c r="BL1506" s="4"/>
      <c r="BM1506" s="4"/>
      <c r="BN1506" s="4"/>
      <c r="BO1506" s="4"/>
      <c r="BP1506" s="4"/>
      <c r="BQ1506" s="4"/>
      <c r="BR1506" s="4"/>
      <c r="BS1506" s="4"/>
      <c r="BT1506" s="4"/>
    </row>
    <row r="1507" spans="1:72" s="72" customFormat="1" ht="15.75" hidden="1">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s="5"/>
      <c r="AJ1507" s="5"/>
      <c r="AK1507" s="5"/>
      <c r="AL1507" s="5"/>
      <c r="AM1507" s="5"/>
      <c r="AN1507" s="5"/>
      <c r="AO1507" s="5"/>
      <c r="AP1507" s="5"/>
      <c r="AQ1507" s="5"/>
      <c r="AR1507" s="5"/>
      <c r="AS1507" s="5"/>
      <c r="AT1507" s="5"/>
      <c r="AU1507" s="5"/>
      <c r="AV1507" s="5"/>
      <c r="AW1507" s="5"/>
      <c r="AX1507" s="5"/>
      <c r="AY1507" s="5"/>
      <c r="AZ1507" s="5"/>
      <c r="BA1507" s="5"/>
      <c r="BB1507" s="5"/>
      <c r="BC1507" s="5"/>
      <c r="BD1507" s="5"/>
      <c r="BE1507" s="5"/>
      <c r="BF1507" s="4"/>
      <c r="BG1507" s="4"/>
      <c r="BH1507" s="4"/>
      <c r="BI1507" s="4"/>
      <c r="BJ1507" s="4"/>
      <c r="BK1507" s="4"/>
      <c r="BL1507" s="4"/>
      <c r="BM1507" s="4"/>
      <c r="BN1507" s="4"/>
      <c r="BO1507" s="4"/>
      <c r="BP1507" s="4"/>
      <c r="BQ1507" s="4"/>
      <c r="BR1507" s="4"/>
      <c r="BS1507" s="4"/>
      <c r="BT1507" s="4"/>
    </row>
    <row r="1508" spans="1:72" s="72" customFormat="1" ht="15.75" hidden="1">
      <c r="A1508"/>
      <c r="B1508"/>
      <c r="C1508"/>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s="5"/>
      <c r="AJ1508" s="5"/>
      <c r="AK1508" s="5"/>
      <c r="AL1508" s="5"/>
      <c r="AM1508" s="5"/>
      <c r="AN1508" s="5"/>
      <c r="AO1508" s="5"/>
      <c r="AP1508" s="5"/>
      <c r="AQ1508" s="5"/>
      <c r="AR1508" s="5"/>
      <c r="AS1508" s="5"/>
      <c r="AT1508" s="5"/>
      <c r="AU1508" s="5"/>
      <c r="AV1508" s="5"/>
      <c r="AW1508" s="5"/>
      <c r="AX1508" s="5"/>
      <c r="AY1508" s="5"/>
      <c r="AZ1508" s="5"/>
      <c r="BA1508" s="5"/>
      <c r="BB1508" s="5"/>
      <c r="BC1508" s="5"/>
      <c r="BD1508" s="5"/>
      <c r="BE1508" s="5"/>
      <c r="BF1508" s="4"/>
      <c r="BG1508" s="4"/>
      <c r="BH1508" s="4"/>
      <c r="BI1508" s="4"/>
      <c r="BJ1508" s="4"/>
      <c r="BK1508" s="4"/>
      <c r="BL1508" s="4"/>
      <c r="BM1508" s="4"/>
      <c r="BN1508" s="4"/>
      <c r="BO1508" s="4"/>
      <c r="BP1508" s="4"/>
      <c r="BQ1508" s="4"/>
      <c r="BR1508" s="4"/>
      <c r="BS1508" s="4"/>
      <c r="BT1508" s="4"/>
    </row>
    <row r="1509" spans="1:72" s="72" customFormat="1" ht="15.75" hidden="1">
      <c r="A1509"/>
      <c r="B1509"/>
      <c r="C1509"/>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s="5"/>
      <c r="AJ1509" s="5"/>
      <c r="AK1509" s="5"/>
      <c r="AL1509" s="5"/>
      <c r="AM1509" s="5"/>
      <c r="AN1509" s="5"/>
      <c r="AO1509" s="5"/>
      <c r="AP1509" s="5"/>
      <c r="AQ1509" s="5"/>
      <c r="AR1509" s="5"/>
      <c r="AS1509" s="5"/>
      <c r="AT1509" s="5"/>
      <c r="AU1509" s="5"/>
      <c r="AV1509" s="5"/>
      <c r="AW1509" s="5"/>
      <c r="AX1509" s="5"/>
      <c r="AY1509" s="5"/>
      <c r="AZ1509" s="5"/>
      <c r="BA1509" s="5"/>
      <c r="BB1509" s="5"/>
      <c r="BC1509" s="5"/>
      <c r="BD1509" s="5"/>
      <c r="BE1509" s="5"/>
      <c r="BF1509" s="4"/>
      <c r="BG1509" s="4"/>
      <c r="BH1509" s="4"/>
      <c r="BI1509" s="4"/>
      <c r="BJ1509" s="4"/>
      <c r="BK1509" s="4"/>
      <c r="BL1509" s="4"/>
      <c r="BM1509" s="4"/>
      <c r="BN1509" s="4"/>
      <c r="BO1509" s="4"/>
      <c r="BP1509" s="4"/>
      <c r="BQ1509" s="4"/>
      <c r="BR1509" s="4"/>
      <c r="BS1509" s="4"/>
      <c r="BT1509" s="4"/>
    </row>
    <row r="1510" spans="1:72" s="72" customFormat="1" ht="15.75" hidden="1">
      <c r="A1510"/>
      <c r="B1510"/>
      <c r="C1510"/>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s="5"/>
      <c r="AJ1510" s="5"/>
      <c r="AK1510" s="5"/>
      <c r="AL1510" s="5"/>
      <c r="AM1510" s="5"/>
      <c r="AN1510" s="5"/>
      <c r="AO1510" s="5"/>
      <c r="AP1510" s="5"/>
      <c r="AQ1510" s="5"/>
      <c r="AR1510" s="5"/>
      <c r="AS1510" s="5"/>
      <c r="AT1510" s="5"/>
      <c r="AU1510" s="5"/>
      <c r="AV1510" s="5"/>
      <c r="AW1510" s="5"/>
      <c r="AX1510" s="5"/>
      <c r="AY1510" s="5"/>
      <c r="AZ1510" s="5"/>
      <c r="BA1510" s="5"/>
      <c r="BB1510" s="5"/>
      <c r="BC1510" s="5"/>
      <c r="BD1510" s="5"/>
      <c r="BE1510" s="5"/>
      <c r="BF1510" s="4"/>
      <c r="BG1510" s="4"/>
      <c r="BH1510" s="4"/>
      <c r="BI1510" s="4"/>
      <c r="BJ1510" s="4"/>
      <c r="BK1510" s="4"/>
      <c r="BL1510" s="4"/>
      <c r="BM1510" s="4"/>
      <c r="BN1510" s="4"/>
      <c r="BO1510" s="4"/>
      <c r="BP1510" s="4"/>
      <c r="BQ1510" s="4"/>
      <c r="BR1510" s="4"/>
      <c r="BS1510" s="4"/>
      <c r="BT1510" s="4"/>
    </row>
    <row r="1511" spans="1:72" s="72" customFormat="1" ht="15.75" hidden="1">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s="5"/>
      <c r="AJ1511" s="5"/>
      <c r="AK1511" s="5"/>
      <c r="AL1511" s="5"/>
      <c r="AM1511" s="5"/>
      <c r="AN1511" s="5"/>
      <c r="AO1511" s="5"/>
      <c r="AP1511" s="5"/>
      <c r="AQ1511" s="5"/>
      <c r="AR1511" s="5"/>
      <c r="AS1511" s="5"/>
      <c r="AT1511" s="5"/>
      <c r="AU1511" s="5"/>
      <c r="AV1511" s="5"/>
      <c r="AW1511" s="5"/>
      <c r="AX1511" s="5"/>
      <c r="AY1511" s="5"/>
      <c r="AZ1511" s="5"/>
      <c r="BA1511" s="5"/>
      <c r="BB1511" s="5"/>
      <c r="BC1511" s="5"/>
      <c r="BD1511" s="5"/>
      <c r="BE1511" s="5"/>
      <c r="BF1511" s="4"/>
      <c r="BG1511" s="4"/>
      <c r="BH1511" s="4"/>
      <c r="BI1511" s="4"/>
      <c r="BJ1511" s="4"/>
      <c r="BK1511" s="4"/>
      <c r="BL1511" s="4"/>
      <c r="BM1511" s="4"/>
      <c r="BN1511" s="4"/>
      <c r="BO1511" s="4"/>
      <c r="BP1511" s="4"/>
      <c r="BQ1511" s="4"/>
      <c r="BR1511" s="4"/>
      <c r="BS1511" s="4"/>
      <c r="BT1511" s="4"/>
    </row>
    <row r="1512" spans="1:72" s="72" customFormat="1" ht="15.75" hidden="1">
      <c r="A1512"/>
      <c r="B1512"/>
      <c r="C1512"/>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s="5"/>
      <c r="AJ1512" s="5"/>
      <c r="AK1512" s="5"/>
      <c r="AL1512" s="5"/>
      <c r="AM1512" s="5"/>
      <c r="AN1512" s="5"/>
      <c r="AO1512" s="5"/>
      <c r="AP1512" s="5"/>
      <c r="AQ1512" s="5"/>
      <c r="AR1512" s="5"/>
      <c r="AS1512" s="5"/>
      <c r="AT1512" s="5"/>
      <c r="AU1512" s="5"/>
      <c r="AV1512" s="5"/>
      <c r="AW1512" s="5"/>
      <c r="AX1512" s="5"/>
      <c r="AY1512" s="5"/>
      <c r="AZ1512" s="5"/>
      <c r="BA1512" s="5"/>
      <c r="BB1512" s="5"/>
      <c r="BC1512" s="5"/>
      <c r="BD1512" s="5"/>
      <c r="BE1512" s="5"/>
      <c r="BF1512" s="4"/>
      <c r="BG1512" s="4"/>
      <c r="BH1512" s="4"/>
      <c r="BI1512" s="4"/>
      <c r="BJ1512" s="4"/>
      <c r="BK1512" s="4"/>
      <c r="BL1512" s="4"/>
      <c r="BM1512" s="4"/>
      <c r="BN1512" s="4"/>
      <c r="BO1512" s="4"/>
      <c r="BP1512" s="4"/>
      <c r="BQ1512" s="4"/>
      <c r="BR1512" s="4"/>
      <c r="BS1512" s="4"/>
      <c r="BT1512" s="4"/>
    </row>
    <row r="1513" spans="1:72" s="72" customFormat="1" ht="15.75" hidden="1">
      <c r="A1513"/>
      <c r="B1513"/>
      <c r="C1513"/>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s="5"/>
      <c r="AJ1513" s="5"/>
      <c r="AK1513" s="5"/>
      <c r="AL1513" s="5"/>
      <c r="AM1513" s="5"/>
      <c r="AN1513" s="5"/>
      <c r="AO1513" s="5"/>
      <c r="AP1513" s="5"/>
      <c r="AQ1513" s="5"/>
      <c r="AR1513" s="5"/>
      <c r="AS1513" s="5"/>
      <c r="AT1513" s="5"/>
      <c r="AU1513" s="5"/>
      <c r="AV1513" s="5"/>
      <c r="AW1513" s="5"/>
      <c r="AX1513" s="5"/>
      <c r="AY1513" s="5"/>
      <c r="AZ1513" s="5"/>
      <c r="BA1513" s="5"/>
      <c r="BB1513" s="5"/>
      <c r="BC1513" s="5"/>
      <c r="BD1513" s="5"/>
      <c r="BE1513" s="5"/>
      <c r="BF1513" s="4"/>
      <c r="BG1513" s="4"/>
      <c r="BH1513" s="4"/>
      <c r="BI1513" s="4"/>
      <c r="BJ1513" s="4"/>
      <c r="BK1513" s="4"/>
      <c r="BL1513" s="4"/>
      <c r="BM1513" s="4"/>
      <c r="BN1513" s="4"/>
      <c r="BO1513" s="4"/>
      <c r="BP1513" s="4"/>
      <c r="BQ1513" s="4"/>
      <c r="BR1513" s="4"/>
      <c r="BS1513" s="4"/>
      <c r="BT1513" s="4"/>
    </row>
    <row r="1514" spans="1:72" s="72" customFormat="1" ht="15.75" hidden="1">
      <c r="A1514"/>
      <c r="B1514"/>
      <c r="C1514"/>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s="5"/>
      <c r="AJ1514" s="5"/>
      <c r="AK1514" s="5"/>
      <c r="AL1514" s="5"/>
      <c r="AM1514" s="5"/>
      <c r="AN1514" s="5"/>
      <c r="AO1514" s="5"/>
      <c r="AP1514" s="5"/>
      <c r="AQ1514" s="5"/>
      <c r="AR1514" s="5"/>
      <c r="AS1514" s="5"/>
      <c r="AT1514" s="5"/>
      <c r="AU1514" s="5"/>
      <c r="AV1514" s="5"/>
      <c r="AW1514" s="5"/>
      <c r="AX1514" s="5"/>
      <c r="AY1514" s="5"/>
      <c r="AZ1514" s="5"/>
      <c r="BA1514" s="5"/>
      <c r="BB1514" s="5"/>
      <c r="BC1514" s="5"/>
      <c r="BD1514" s="5"/>
      <c r="BE1514" s="5"/>
      <c r="BF1514" s="4"/>
      <c r="BG1514" s="4"/>
      <c r="BH1514" s="4"/>
      <c r="BI1514" s="4"/>
      <c r="BJ1514" s="4"/>
      <c r="BK1514" s="4"/>
      <c r="BL1514" s="4"/>
      <c r="BM1514" s="4"/>
      <c r="BN1514" s="4"/>
      <c r="BO1514" s="4"/>
      <c r="BP1514" s="4"/>
      <c r="BQ1514" s="4"/>
      <c r="BR1514" s="4"/>
      <c r="BS1514" s="4"/>
      <c r="BT1514" s="4"/>
    </row>
    <row r="1515" spans="1:72" s="72" customFormat="1" ht="15.75" hidden="1">
      <c r="A1515"/>
      <c r="B1515"/>
      <c r="C1515"/>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s="5"/>
      <c r="AJ1515" s="5"/>
      <c r="AK1515" s="5"/>
      <c r="AL1515" s="5"/>
      <c r="AM1515" s="5"/>
      <c r="AN1515" s="5"/>
      <c r="AO1515" s="5"/>
      <c r="AP1515" s="5"/>
      <c r="AQ1515" s="5"/>
      <c r="AR1515" s="5"/>
      <c r="AS1515" s="5"/>
      <c r="AT1515" s="5"/>
      <c r="AU1515" s="5"/>
      <c r="AV1515" s="5"/>
      <c r="AW1515" s="5"/>
      <c r="AX1515" s="5"/>
      <c r="AY1515" s="5"/>
      <c r="AZ1515" s="5"/>
      <c r="BA1515" s="5"/>
      <c r="BB1515" s="5"/>
      <c r="BC1515" s="5"/>
      <c r="BD1515" s="5"/>
      <c r="BE1515" s="5"/>
      <c r="BF1515" s="4"/>
      <c r="BG1515" s="4"/>
      <c r="BH1515" s="4"/>
      <c r="BI1515" s="4"/>
      <c r="BJ1515" s="4"/>
      <c r="BK1515" s="4"/>
      <c r="BL1515" s="4"/>
      <c r="BM1515" s="4"/>
      <c r="BN1515" s="4"/>
      <c r="BO1515" s="4"/>
      <c r="BP1515" s="4"/>
      <c r="BQ1515" s="4"/>
      <c r="BR1515" s="4"/>
      <c r="BS1515" s="4"/>
      <c r="BT1515" s="4"/>
    </row>
    <row r="1516" spans="1:72" s="72" customFormat="1" ht="15.75" hidden="1">
      <c r="A1516"/>
      <c r="B1516"/>
      <c r="C1516"/>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s="5"/>
      <c r="AJ1516" s="5"/>
      <c r="AK1516" s="5"/>
      <c r="AL1516" s="5"/>
      <c r="AM1516" s="5"/>
      <c r="AN1516" s="5"/>
      <c r="AO1516" s="5"/>
      <c r="AP1516" s="5"/>
      <c r="AQ1516" s="5"/>
      <c r="AR1516" s="5"/>
      <c r="AS1516" s="5"/>
      <c r="AT1516" s="5"/>
      <c r="AU1516" s="5"/>
      <c r="AV1516" s="5"/>
      <c r="AW1516" s="5"/>
      <c r="AX1516" s="5"/>
      <c r="AY1516" s="5"/>
      <c r="AZ1516" s="5"/>
      <c r="BA1516" s="5"/>
      <c r="BB1516" s="5"/>
      <c r="BC1516" s="5"/>
      <c r="BD1516" s="5"/>
      <c r="BE1516" s="5"/>
      <c r="BF1516" s="4"/>
      <c r="BG1516" s="4"/>
      <c r="BH1516" s="4"/>
      <c r="BI1516" s="4"/>
      <c r="BJ1516" s="4"/>
      <c r="BK1516" s="4"/>
      <c r="BL1516" s="4"/>
      <c r="BM1516" s="4"/>
      <c r="BN1516" s="4"/>
      <c r="BO1516" s="4"/>
      <c r="BP1516" s="4"/>
      <c r="BQ1516" s="4"/>
      <c r="BR1516" s="4"/>
      <c r="BS1516" s="4"/>
      <c r="BT1516" s="4"/>
    </row>
    <row r="1517" spans="1:72" s="72" customFormat="1" ht="15.75" hidden="1">
      <c r="A1517"/>
      <c r="B1517"/>
      <c r="C1517"/>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s="5"/>
      <c r="AJ1517" s="5"/>
      <c r="AK1517" s="5"/>
      <c r="AL1517" s="5"/>
      <c r="AM1517" s="5"/>
      <c r="AN1517" s="5"/>
      <c r="AO1517" s="5"/>
      <c r="AP1517" s="5"/>
      <c r="AQ1517" s="5"/>
      <c r="AR1517" s="5"/>
      <c r="AS1517" s="5"/>
      <c r="AT1517" s="5"/>
      <c r="AU1517" s="5"/>
      <c r="AV1517" s="5"/>
      <c r="AW1517" s="5"/>
      <c r="AX1517" s="5"/>
      <c r="AY1517" s="5"/>
      <c r="AZ1517" s="5"/>
      <c r="BA1517" s="5"/>
      <c r="BB1517" s="5"/>
      <c r="BC1517" s="5"/>
      <c r="BD1517" s="5"/>
      <c r="BE1517" s="5"/>
      <c r="BF1517" s="4"/>
      <c r="BG1517" s="4"/>
      <c r="BH1517" s="4"/>
      <c r="BI1517" s="4"/>
      <c r="BJ1517" s="4"/>
      <c r="BK1517" s="4"/>
      <c r="BL1517" s="4"/>
      <c r="BM1517" s="4"/>
      <c r="BN1517" s="4"/>
      <c r="BO1517" s="4"/>
      <c r="BP1517" s="4"/>
      <c r="BQ1517" s="4"/>
      <c r="BR1517" s="4"/>
      <c r="BS1517" s="4"/>
      <c r="BT1517" s="4"/>
    </row>
    <row r="1518" spans="1:72" s="72" customFormat="1" ht="15.75" hidden="1">
      <c r="A1518"/>
      <c r="B1518"/>
      <c r="C1518"/>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s="5"/>
      <c r="AJ1518" s="5"/>
      <c r="AK1518" s="5"/>
      <c r="AL1518" s="5"/>
      <c r="AM1518" s="5"/>
      <c r="AN1518" s="5"/>
      <c r="AO1518" s="5"/>
      <c r="AP1518" s="5"/>
      <c r="AQ1518" s="5"/>
      <c r="AR1518" s="5"/>
      <c r="AS1518" s="5"/>
      <c r="AT1518" s="5"/>
      <c r="AU1518" s="5"/>
      <c r="AV1518" s="5"/>
      <c r="AW1518" s="5"/>
      <c r="AX1518" s="5"/>
      <c r="AY1518" s="5"/>
      <c r="AZ1518" s="5"/>
      <c r="BA1518" s="5"/>
      <c r="BB1518" s="5"/>
      <c r="BC1518" s="5"/>
      <c r="BD1518" s="5"/>
      <c r="BE1518" s="5"/>
      <c r="BF1518" s="4"/>
      <c r="BG1518" s="4"/>
      <c r="BH1518" s="4"/>
      <c r="BI1518" s="4"/>
      <c r="BJ1518" s="4"/>
      <c r="BK1518" s="4"/>
      <c r="BL1518" s="4"/>
      <c r="BM1518" s="4"/>
      <c r="BN1518" s="4"/>
      <c r="BO1518" s="4"/>
      <c r="BP1518" s="4"/>
      <c r="BQ1518" s="4"/>
      <c r="BR1518" s="4"/>
      <c r="BS1518" s="4"/>
      <c r="BT1518" s="4"/>
    </row>
    <row r="1519" spans="1:72" s="72" customFormat="1" ht="15.75" hidden="1">
      <c r="A1519"/>
      <c r="B1519"/>
      <c r="C1519"/>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s="5"/>
      <c r="AJ1519" s="5"/>
      <c r="AK1519" s="5"/>
      <c r="AL1519" s="5"/>
      <c r="AM1519" s="5"/>
      <c r="AN1519" s="5"/>
      <c r="AO1519" s="5"/>
      <c r="AP1519" s="5"/>
      <c r="AQ1519" s="5"/>
      <c r="AR1519" s="5"/>
      <c r="AS1519" s="5"/>
      <c r="AT1519" s="5"/>
      <c r="AU1519" s="5"/>
      <c r="AV1519" s="5"/>
      <c r="AW1519" s="5"/>
      <c r="AX1519" s="5"/>
      <c r="AY1519" s="5"/>
      <c r="AZ1519" s="5"/>
      <c r="BA1519" s="5"/>
      <c r="BB1519" s="5"/>
      <c r="BC1519" s="5"/>
      <c r="BD1519" s="5"/>
      <c r="BE1519" s="5"/>
      <c r="BF1519" s="4"/>
      <c r="BG1519" s="4"/>
      <c r="BH1519" s="4"/>
      <c r="BI1519" s="4"/>
      <c r="BJ1519" s="4"/>
      <c r="BK1519" s="4"/>
      <c r="BL1519" s="4"/>
      <c r="BM1519" s="4"/>
      <c r="BN1519" s="4"/>
      <c r="BO1519" s="4"/>
      <c r="BP1519" s="4"/>
      <c r="BQ1519" s="4"/>
      <c r="BR1519" s="4"/>
      <c r="BS1519" s="4"/>
      <c r="BT1519" s="4"/>
    </row>
    <row r="1520" spans="1:72" s="72" customFormat="1" ht="15.75" hidden="1">
      <c r="A1520"/>
      <c r="B1520"/>
      <c r="C1520"/>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s="5"/>
      <c r="AJ1520" s="5"/>
      <c r="AK1520" s="5"/>
      <c r="AL1520" s="5"/>
      <c r="AM1520" s="5"/>
      <c r="AN1520" s="5"/>
      <c r="AO1520" s="5"/>
      <c r="AP1520" s="5"/>
      <c r="AQ1520" s="5"/>
      <c r="AR1520" s="5"/>
      <c r="AS1520" s="5"/>
      <c r="AT1520" s="5"/>
      <c r="AU1520" s="5"/>
      <c r="AV1520" s="5"/>
      <c r="AW1520" s="5"/>
      <c r="AX1520" s="5"/>
      <c r="AY1520" s="5"/>
      <c r="AZ1520" s="5"/>
      <c r="BA1520" s="5"/>
      <c r="BB1520" s="5"/>
      <c r="BC1520" s="5"/>
      <c r="BD1520" s="5"/>
      <c r="BE1520" s="5"/>
      <c r="BF1520" s="4"/>
      <c r="BG1520" s="4"/>
      <c r="BH1520" s="4"/>
      <c r="BI1520" s="4"/>
      <c r="BJ1520" s="4"/>
      <c r="BK1520" s="4"/>
      <c r="BL1520" s="4"/>
      <c r="BM1520" s="4"/>
      <c r="BN1520" s="4"/>
      <c r="BO1520" s="4"/>
      <c r="BP1520" s="4"/>
      <c r="BQ1520" s="4"/>
      <c r="BR1520" s="4"/>
      <c r="BS1520" s="4"/>
      <c r="BT1520" s="4"/>
    </row>
    <row r="1521" spans="1:72" s="72" customFormat="1" ht="15.75" hidden="1">
      <c r="A1521"/>
      <c r="B1521"/>
      <c r="C1521"/>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s="5"/>
      <c r="AJ1521" s="5"/>
      <c r="AK1521" s="5"/>
      <c r="AL1521" s="5"/>
      <c r="AM1521" s="5"/>
      <c r="AN1521" s="5"/>
      <c r="AO1521" s="5"/>
      <c r="AP1521" s="5"/>
      <c r="AQ1521" s="5"/>
      <c r="AR1521" s="5"/>
      <c r="AS1521" s="5"/>
      <c r="AT1521" s="5"/>
      <c r="AU1521" s="5"/>
      <c r="AV1521" s="5"/>
      <c r="AW1521" s="5"/>
      <c r="AX1521" s="5"/>
      <c r="AY1521" s="5"/>
      <c r="AZ1521" s="5"/>
      <c r="BA1521" s="5"/>
      <c r="BB1521" s="5"/>
      <c r="BC1521" s="5"/>
      <c r="BD1521" s="5"/>
      <c r="BE1521" s="5"/>
      <c r="BF1521" s="4"/>
      <c r="BG1521" s="4"/>
      <c r="BH1521" s="4"/>
      <c r="BI1521" s="4"/>
      <c r="BJ1521" s="4"/>
      <c r="BK1521" s="4"/>
      <c r="BL1521" s="4"/>
      <c r="BM1521" s="4"/>
      <c r="BN1521" s="4"/>
      <c r="BO1521" s="4"/>
      <c r="BP1521" s="4"/>
      <c r="BQ1521" s="4"/>
      <c r="BR1521" s="4"/>
      <c r="BS1521" s="4"/>
      <c r="BT1521" s="4"/>
    </row>
    <row r="1522" spans="1:72" s="72" customFormat="1" ht="15.75" hidden="1">
      <c r="A1522"/>
      <c r="B1522"/>
      <c r="C1522"/>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s="5"/>
      <c r="AJ1522" s="5"/>
      <c r="AK1522" s="5"/>
      <c r="AL1522" s="5"/>
      <c r="AM1522" s="5"/>
      <c r="AN1522" s="5"/>
      <c r="AO1522" s="5"/>
      <c r="AP1522" s="5"/>
      <c r="AQ1522" s="5"/>
      <c r="AR1522" s="5"/>
      <c r="AS1522" s="5"/>
      <c r="AT1522" s="5"/>
      <c r="AU1522" s="5"/>
      <c r="AV1522" s="5"/>
      <c r="AW1522" s="5"/>
      <c r="AX1522" s="5"/>
      <c r="AY1522" s="5"/>
      <c r="AZ1522" s="5"/>
      <c r="BA1522" s="5"/>
      <c r="BB1522" s="5"/>
      <c r="BC1522" s="5"/>
      <c r="BD1522" s="5"/>
      <c r="BE1522" s="5"/>
      <c r="BF1522" s="4"/>
      <c r="BG1522" s="4"/>
      <c r="BH1522" s="4"/>
      <c r="BI1522" s="4"/>
      <c r="BJ1522" s="4"/>
      <c r="BK1522" s="4"/>
      <c r="BL1522" s="4"/>
      <c r="BM1522" s="4"/>
      <c r="BN1522" s="4"/>
      <c r="BO1522" s="4"/>
      <c r="BP1522" s="4"/>
      <c r="BQ1522" s="4"/>
      <c r="BR1522" s="4"/>
      <c r="BS1522" s="4"/>
      <c r="BT1522" s="4"/>
    </row>
    <row r="1523" spans="1:72" s="72" customFormat="1" ht="15.75" hidden="1">
      <c r="A1523"/>
      <c r="B1523"/>
      <c r="C1523"/>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s="5"/>
      <c r="AJ1523" s="5"/>
      <c r="AK1523" s="5"/>
      <c r="AL1523" s="5"/>
      <c r="AM1523" s="5"/>
      <c r="AN1523" s="5"/>
      <c r="AO1523" s="5"/>
      <c r="AP1523" s="5"/>
      <c r="AQ1523" s="5"/>
      <c r="AR1523" s="5"/>
      <c r="AS1523" s="5"/>
      <c r="AT1523" s="5"/>
      <c r="AU1523" s="5"/>
      <c r="AV1523" s="5"/>
      <c r="AW1523" s="5"/>
      <c r="AX1523" s="5"/>
      <c r="AY1523" s="5"/>
      <c r="AZ1523" s="5"/>
      <c r="BA1523" s="5"/>
      <c r="BB1523" s="5"/>
      <c r="BC1523" s="5"/>
      <c r="BD1523" s="5"/>
      <c r="BE1523" s="5"/>
      <c r="BF1523" s="4"/>
      <c r="BG1523" s="4"/>
      <c r="BH1523" s="4"/>
      <c r="BI1523" s="4"/>
      <c r="BJ1523" s="4"/>
      <c r="BK1523" s="4"/>
      <c r="BL1523" s="4"/>
      <c r="BM1523" s="4"/>
      <c r="BN1523" s="4"/>
      <c r="BO1523" s="4"/>
      <c r="BP1523" s="4"/>
      <c r="BQ1523" s="4"/>
      <c r="BR1523" s="4"/>
      <c r="BS1523" s="4"/>
      <c r="BT1523" s="4"/>
    </row>
    <row r="1524" spans="1:72" s="72" customFormat="1" ht="15.75" hidden="1">
      <c r="A1524"/>
      <c r="B1524"/>
      <c r="C1524"/>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s="5"/>
      <c r="AJ1524" s="5"/>
      <c r="AK1524" s="5"/>
      <c r="AL1524" s="5"/>
      <c r="AM1524" s="5"/>
      <c r="AN1524" s="5"/>
      <c r="AO1524" s="5"/>
      <c r="AP1524" s="5"/>
      <c r="AQ1524" s="5"/>
      <c r="AR1524" s="5"/>
      <c r="AS1524" s="5"/>
      <c r="AT1524" s="5"/>
      <c r="AU1524" s="5"/>
      <c r="AV1524" s="5"/>
      <c r="AW1524" s="5"/>
      <c r="AX1524" s="5"/>
      <c r="AY1524" s="5"/>
      <c r="AZ1524" s="5"/>
      <c r="BA1524" s="5"/>
      <c r="BB1524" s="5"/>
      <c r="BC1524" s="5"/>
      <c r="BD1524" s="5"/>
      <c r="BE1524" s="5"/>
      <c r="BF1524" s="4"/>
      <c r="BG1524" s="4"/>
      <c r="BH1524" s="4"/>
      <c r="BI1524" s="4"/>
      <c r="BJ1524" s="4"/>
      <c r="BK1524" s="4"/>
      <c r="BL1524" s="4"/>
      <c r="BM1524" s="4"/>
      <c r="BN1524" s="4"/>
      <c r="BO1524" s="4"/>
      <c r="BP1524" s="4"/>
      <c r="BQ1524" s="4"/>
      <c r="BR1524" s="4"/>
      <c r="BS1524" s="4"/>
      <c r="BT1524" s="4"/>
    </row>
    <row r="1525" spans="1:72" s="72" customFormat="1" ht="15.75" hidden="1">
      <c r="A1525"/>
      <c r="B1525"/>
      <c r="C1525"/>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s="5"/>
      <c r="AJ1525" s="5"/>
      <c r="AK1525" s="5"/>
      <c r="AL1525" s="5"/>
      <c r="AM1525" s="5"/>
      <c r="AN1525" s="5"/>
      <c r="AO1525" s="5"/>
      <c r="AP1525" s="5"/>
      <c r="AQ1525" s="5"/>
      <c r="AR1525" s="5"/>
      <c r="AS1525" s="5"/>
      <c r="AT1525" s="5"/>
      <c r="AU1525" s="5"/>
      <c r="AV1525" s="5"/>
      <c r="AW1525" s="5"/>
      <c r="AX1525" s="5"/>
      <c r="AY1525" s="5"/>
      <c r="AZ1525" s="5"/>
      <c r="BA1525" s="5"/>
      <c r="BB1525" s="5"/>
      <c r="BC1525" s="5"/>
      <c r="BD1525" s="5"/>
      <c r="BE1525" s="5"/>
      <c r="BF1525" s="4"/>
      <c r="BG1525" s="4"/>
      <c r="BH1525" s="4"/>
      <c r="BI1525" s="4"/>
      <c r="BJ1525" s="4"/>
      <c r="BK1525" s="4"/>
      <c r="BL1525" s="4"/>
      <c r="BM1525" s="4"/>
      <c r="BN1525" s="4"/>
      <c r="BO1525" s="4"/>
      <c r="BP1525" s="4"/>
      <c r="BQ1525" s="4"/>
      <c r="BR1525" s="4"/>
      <c r="BS1525" s="4"/>
      <c r="BT1525" s="4"/>
    </row>
    <row r="1526" spans="1:72" s="72" customFormat="1" ht="15.75" hidden="1">
      <c r="A1526"/>
      <c r="B1526"/>
      <c r="C1526"/>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s="5"/>
      <c r="AJ1526" s="5"/>
      <c r="AK1526" s="5"/>
      <c r="AL1526" s="5"/>
      <c r="AM1526" s="5"/>
      <c r="AN1526" s="5"/>
      <c r="AO1526" s="5"/>
      <c r="AP1526" s="5"/>
      <c r="AQ1526" s="5"/>
      <c r="AR1526" s="5"/>
      <c r="AS1526" s="5"/>
      <c r="AT1526" s="5"/>
      <c r="AU1526" s="5"/>
      <c r="AV1526" s="5"/>
      <c r="AW1526" s="5"/>
      <c r="AX1526" s="5"/>
      <c r="AY1526" s="5"/>
      <c r="AZ1526" s="5"/>
      <c r="BA1526" s="5"/>
      <c r="BB1526" s="5"/>
      <c r="BC1526" s="5"/>
      <c r="BD1526" s="5"/>
      <c r="BE1526" s="5"/>
      <c r="BF1526" s="4"/>
      <c r="BG1526" s="4"/>
      <c r="BH1526" s="4"/>
      <c r="BI1526" s="4"/>
      <c r="BJ1526" s="4"/>
      <c r="BK1526" s="4"/>
      <c r="BL1526" s="4"/>
      <c r="BM1526" s="4"/>
      <c r="BN1526" s="4"/>
      <c r="BO1526" s="4"/>
      <c r="BP1526" s="4"/>
      <c r="BQ1526" s="4"/>
      <c r="BR1526" s="4"/>
      <c r="BS1526" s="4"/>
      <c r="BT1526" s="4"/>
    </row>
    <row r="1527" spans="1:72" s="72" customFormat="1" ht="15.75" hidden="1">
      <c r="A1527"/>
      <c r="B1527"/>
      <c r="C1527"/>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s="5"/>
      <c r="AJ1527" s="5"/>
      <c r="AK1527" s="5"/>
      <c r="AL1527" s="5"/>
      <c r="AM1527" s="5"/>
      <c r="AN1527" s="5"/>
      <c r="AO1527" s="5"/>
      <c r="AP1527" s="5"/>
      <c r="AQ1527" s="5"/>
      <c r="AR1527" s="5"/>
      <c r="AS1527" s="5"/>
      <c r="AT1527" s="5"/>
      <c r="AU1527" s="5"/>
      <c r="AV1527" s="5"/>
      <c r="AW1527" s="5"/>
      <c r="AX1527" s="5"/>
      <c r="AY1527" s="5"/>
      <c r="AZ1527" s="5"/>
      <c r="BA1527" s="5"/>
      <c r="BB1527" s="5"/>
      <c r="BC1527" s="5"/>
      <c r="BD1527" s="5"/>
      <c r="BE1527" s="5"/>
      <c r="BF1527" s="4"/>
      <c r="BG1527" s="4"/>
      <c r="BH1527" s="4"/>
      <c r="BI1527" s="4"/>
      <c r="BJ1527" s="4"/>
      <c r="BK1527" s="4"/>
      <c r="BL1527" s="4"/>
      <c r="BM1527" s="4"/>
      <c r="BN1527" s="4"/>
      <c r="BO1527" s="4"/>
      <c r="BP1527" s="4"/>
      <c r="BQ1527" s="4"/>
      <c r="BR1527" s="4"/>
      <c r="BS1527" s="4"/>
      <c r="BT1527" s="4"/>
    </row>
    <row r="1528" spans="1:72" s="72" customFormat="1" ht="15.75" hidden="1">
      <c r="A1528"/>
      <c r="B1528"/>
      <c r="C1528"/>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s="5"/>
      <c r="AJ1528" s="5"/>
      <c r="AK1528" s="5"/>
      <c r="AL1528" s="5"/>
      <c r="AM1528" s="5"/>
      <c r="AN1528" s="5"/>
      <c r="AO1528" s="5"/>
      <c r="AP1528" s="5"/>
      <c r="AQ1528" s="5"/>
      <c r="AR1528" s="5"/>
      <c r="AS1528" s="5"/>
      <c r="AT1528" s="5"/>
      <c r="AU1528" s="5"/>
      <c r="AV1528" s="5"/>
      <c r="AW1528" s="5"/>
      <c r="AX1528" s="5"/>
      <c r="AY1528" s="5"/>
      <c r="AZ1528" s="5"/>
      <c r="BA1528" s="5"/>
      <c r="BB1528" s="5"/>
      <c r="BC1528" s="5"/>
      <c r="BD1528" s="5"/>
      <c r="BE1528" s="5"/>
      <c r="BF1528" s="4"/>
      <c r="BG1528" s="4"/>
      <c r="BH1528" s="4"/>
      <c r="BI1528" s="4"/>
      <c r="BJ1528" s="4"/>
      <c r="BK1528" s="4"/>
      <c r="BL1528" s="4"/>
      <c r="BM1528" s="4"/>
      <c r="BN1528" s="4"/>
      <c r="BO1528" s="4"/>
      <c r="BP1528" s="4"/>
      <c r="BQ1528" s="4"/>
      <c r="BR1528" s="4"/>
      <c r="BS1528" s="4"/>
      <c r="BT1528" s="4"/>
    </row>
    <row r="1529" spans="1:72" s="72" customFormat="1" ht="15.75" hidden="1">
      <c r="A1529"/>
      <c r="B1529"/>
      <c r="C1529"/>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s="5"/>
      <c r="AJ1529" s="5"/>
      <c r="AK1529" s="5"/>
      <c r="AL1529" s="5"/>
      <c r="AM1529" s="5"/>
      <c r="AN1529" s="5"/>
      <c r="AO1529" s="5"/>
      <c r="AP1529" s="5"/>
      <c r="AQ1529" s="5"/>
      <c r="AR1529" s="5"/>
      <c r="AS1529" s="5"/>
      <c r="AT1529" s="5"/>
      <c r="AU1529" s="5"/>
      <c r="AV1529" s="5"/>
      <c r="AW1529" s="5"/>
      <c r="AX1529" s="5"/>
      <c r="AY1529" s="5"/>
      <c r="AZ1529" s="5"/>
      <c r="BA1529" s="5"/>
      <c r="BB1529" s="5"/>
      <c r="BC1529" s="5"/>
      <c r="BD1529" s="5"/>
      <c r="BE1529" s="5"/>
      <c r="BF1529" s="4"/>
      <c r="BG1529" s="4"/>
      <c r="BH1529" s="4"/>
      <c r="BI1529" s="4"/>
      <c r="BJ1529" s="4"/>
      <c r="BK1529" s="4"/>
      <c r="BL1529" s="4"/>
      <c r="BM1529" s="4"/>
      <c r="BN1529" s="4"/>
      <c r="BO1529" s="4"/>
      <c r="BP1529" s="4"/>
      <c r="BQ1529" s="4"/>
      <c r="BR1529" s="4"/>
      <c r="BS1529" s="4"/>
      <c r="BT1529" s="4"/>
    </row>
    <row r="1530" spans="1:72" s="72" customFormat="1" ht="15.75" hidden="1">
      <c r="A1530"/>
      <c r="B1530"/>
      <c r="C1530"/>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s="5"/>
      <c r="AJ1530" s="5"/>
      <c r="AK1530" s="5"/>
      <c r="AL1530" s="5"/>
      <c r="AM1530" s="5"/>
      <c r="AN1530" s="5"/>
      <c r="AO1530" s="5"/>
      <c r="AP1530" s="5"/>
      <c r="AQ1530" s="5"/>
      <c r="AR1530" s="5"/>
      <c r="AS1530" s="5"/>
      <c r="AT1530" s="5"/>
      <c r="AU1530" s="5"/>
      <c r="AV1530" s="5"/>
      <c r="AW1530" s="5"/>
      <c r="AX1530" s="5"/>
      <c r="AY1530" s="5"/>
      <c r="AZ1530" s="5"/>
      <c r="BA1530" s="5"/>
      <c r="BB1530" s="5"/>
      <c r="BC1530" s="5"/>
      <c r="BD1530" s="5"/>
      <c r="BE1530" s="5"/>
      <c r="BF1530" s="4"/>
      <c r="BG1530" s="4"/>
      <c r="BH1530" s="4"/>
      <c r="BI1530" s="4"/>
      <c r="BJ1530" s="4"/>
      <c r="BK1530" s="4"/>
      <c r="BL1530" s="4"/>
      <c r="BM1530" s="4"/>
      <c r="BN1530" s="4"/>
      <c r="BO1530" s="4"/>
      <c r="BP1530" s="4"/>
      <c r="BQ1530" s="4"/>
      <c r="BR1530" s="4"/>
      <c r="BS1530" s="4"/>
      <c r="BT1530" s="4"/>
    </row>
    <row r="1531" spans="1:72" s="72" customFormat="1" ht="15.75" hidden="1">
      <c r="A1531"/>
      <c r="B1531"/>
      <c r="C1531"/>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s="5"/>
      <c r="AJ1531" s="5"/>
      <c r="AK1531" s="5"/>
      <c r="AL1531" s="5"/>
      <c r="AM1531" s="5"/>
      <c r="AN1531" s="5"/>
      <c r="AO1531" s="5"/>
      <c r="AP1531" s="5"/>
      <c r="AQ1531" s="5"/>
      <c r="AR1531" s="5"/>
      <c r="AS1531" s="5"/>
      <c r="AT1531" s="5"/>
      <c r="AU1531" s="5"/>
      <c r="AV1531" s="5"/>
      <c r="AW1531" s="5"/>
      <c r="AX1531" s="5"/>
      <c r="AY1531" s="5"/>
      <c r="AZ1531" s="5"/>
      <c r="BA1531" s="5"/>
      <c r="BB1531" s="5"/>
      <c r="BC1531" s="5"/>
      <c r="BD1531" s="5"/>
      <c r="BE1531" s="5"/>
      <c r="BF1531" s="4"/>
      <c r="BG1531" s="4"/>
      <c r="BH1531" s="4"/>
      <c r="BI1531" s="4"/>
      <c r="BJ1531" s="4"/>
      <c r="BK1531" s="4"/>
      <c r="BL1531" s="4"/>
      <c r="BM1531" s="4"/>
      <c r="BN1531" s="4"/>
      <c r="BO1531" s="4"/>
      <c r="BP1531" s="4"/>
      <c r="BQ1531" s="4"/>
      <c r="BR1531" s="4"/>
      <c r="BS1531" s="4"/>
      <c r="BT1531" s="4"/>
    </row>
    <row r="1532" spans="1:72" s="72" customFormat="1" ht="15.75" hidden="1">
      <c r="A1532"/>
      <c r="B1532"/>
      <c r="C1532"/>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s="5"/>
      <c r="AJ1532" s="5"/>
      <c r="AK1532" s="5"/>
      <c r="AL1532" s="5"/>
      <c r="AM1532" s="5"/>
      <c r="AN1532" s="5"/>
      <c r="AO1532" s="5"/>
      <c r="AP1532" s="5"/>
      <c r="AQ1532" s="5"/>
      <c r="AR1532" s="5"/>
      <c r="AS1532" s="5"/>
      <c r="AT1532" s="5"/>
      <c r="AU1532" s="5"/>
      <c r="AV1532" s="5"/>
      <c r="AW1532" s="5"/>
      <c r="AX1532" s="5"/>
      <c r="AY1532" s="5"/>
      <c r="AZ1532" s="5"/>
      <c r="BA1532" s="5"/>
      <c r="BB1532" s="5"/>
      <c r="BC1532" s="5"/>
      <c r="BD1532" s="5"/>
      <c r="BE1532" s="5"/>
      <c r="BF1532" s="4"/>
      <c r="BG1532" s="4"/>
      <c r="BH1532" s="4"/>
      <c r="BI1532" s="4"/>
      <c r="BJ1532" s="4"/>
      <c r="BK1532" s="4"/>
      <c r="BL1532" s="4"/>
      <c r="BM1532" s="4"/>
      <c r="BN1532" s="4"/>
      <c r="BO1532" s="4"/>
      <c r="BP1532" s="4"/>
      <c r="BQ1532" s="4"/>
      <c r="BR1532" s="4"/>
      <c r="BS1532" s="4"/>
      <c r="BT1532" s="4"/>
    </row>
    <row r="1533" spans="1:72" s="72" customFormat="1" ht="15.75" hidden="1">
      <c r="A1533"/>
      <c r="B1533"/>
      <c r="C1533"/>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s="5"/>
      <c r="AJ1533" s="5"/>
      <c r="AK1533" s="5"/>
      <c r="AL1533" s="5"/>
      <c r="AM1533" s="5"/>
      <c r="AN1533" s="5"/>
      <c r="AO1533" s="5"/>
      <c r="AP1533" s="5"/>
      <c r="AQ1533" s="5"/>
      <c r="AR1533" s="5"/>
      <c r="AS1533" s="5"/>
      <c r="AT1533" s="5"/>
      <c r="AU1533" s="5"/>
      <c r="AV1533" s="5"/>
      <c r="AW1533" s="5"/>
      <c r="AX1533" s="5"/>
      <c r="AY1533" s="5"/>
      <c r="AZ1533" s="5"/>
      <c r="BA1533" s="5"/>
      <c r="BB1533" s="5"/>
      <c r="BC1533" s="5"/>
      <c r="BD1533" s="5"/>
      <c r="BE1533" s="5"/>
      <c r="BF1533" s="4"/>
      <c r="BG1533" s="4"/>
      <c r="BH1533" s="4"/>
      <c r="BI1533" s="4"/>
      <c r="BJ1533" s="4"/>
      <c r="BK1533" s="4"/>
      <c r="BL1533" s="4"/>
      <c r="BM1533" s="4"/>
      <c r="BN1533" s="4"/>
      <c r="BO1533" s="4"/>
      <c r="BP1533" s="4"/>
      <c r="BQ1533" s="4"/>
      <c r="BR1533" s="4"/>
      <c r="BS1533" s="4"/>
      <c r="BT1533" s="4"/>
    </row>
    <row r="1534" spans="1:72" s="72" customFormat="1" ht="15.75" hidden="1">
      <c r="A1534"/>
      <c r="B1534"/>
      <c r="C1534"/>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s="5"/>
      <c r="AJ1534" s="5"/>
      <c r="AK1534" s="5"/>
      <c r="AL1534" s="5"/>
      <c r="AM1534" s="5"/>
      <c r="AN1534" s="5"/>
      <c r="AO1534" s="5"/>
      <c r="AP1534" s="5"/>
      <c r="AQ1534" s="5"/>
      <c r="AR1534" s="5"/>
      <c r="AS1534" s="5"/>
      <c r="AT1534" s="5"/>
      <c r="AU1534" s="5"/>
      <c r="AV1534" s="5"/>
      <c r="AW1534" s="5"/>
      <c r="AX1534" s="5"/>
      <c r="AY1534" s="5"/>
      <c r="AZ1534" s="5"/>
      <c r="BA1534" s="5"/>
      <c r="BB1534" s="5"/>
      <c r="BC1534" s="5"/>
      <c r="BD1534" s="5"/>
      <c r="BE1534" s="5"/>
      <c r="BF1534" s="4"/>
      <c r="BG1534" s="4"/>
      <c r="BH1534" s="4"/>
      <c r="BI1534" s="4"/>
      <c r="BJ1534" s="4"/>
      <c r="BK1534" s="4"/>
      <c r="BL1534" s="4"/>
      <c r="BM1534" s="4"/>
      <c r="BN1534" s="4"/>
      <c r="BO1534" s="4"/>
      <c r="BP1534" s="4"/>
      <c r="BQ1534" s="4"/>
      <c r="BR1534" s="4"/>
      <c r="BS1534" s="4"/>
      <c r="BT1534" s="4"/>
    </row>
    <row r="1535" spans="1:72" s="72" customFormat="1" ht="15.75" hidden="1">
      <c r="A1535"/>
      <c r="B1535"/>
      <c r="C1535"/>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s="5"/>
      <c r="AJ1535" s="5"/>
      <c r="AK1535" s="5"/>
      <c r="AL1535" s="5"/>
      <c r="AM1535" s="5"/>
      <c r="AN1535" s="5"/>
      <c r="AO1535" s="5"/>
      <c r="AP1535" s="5"/>
      <c r="AQ1535" s="5"/>
      <c r="AR1535" s="5"/>
      <c r="AS1535" s="5"/>
      <c r="AT1535" s="5"/>
      <c r="AU1535" s="5"/>
      <c r="AV1535" s="5"/>
      <c r="AW1535" s="5"/>
      <c r="AX1535" s="5"/>
      <c r="AY1535" s="5"/>
      <c r="AZ1535" s="5"/>
      <c r="BA1535" s="5"/>
      <c r="BB1535" s="5"/>
      <c r="BC1535" s="5"/>
      <c r="BD1535" s="5"/>
      <c r="BE1535" s="5"/>
      <c r="BF1535" s="4"/>
      <c r="BG1535" s="4"/>
      <c r="BH1535" s="4"/>
      <c r="BI1535" s="4"/>
      <c r="BJ1535" s="4"/>
      <c r="BK1535" s="4"/>
      <c r="BL1535" s="4"/>
      <c r="BM1535" s="4"/>
      <c r="BN1535" s="4"/>
      <c r="BO1535" s="4"/>
      <c r="BP1535" s="4"/>
      <c r="BQ1535" s="4"/>
      <c r="BR1535" s="4"/>
      <c r="BS1535" s="4"/>
      <c r="BT1535" s="4"/>
    </row>
    <row r="1536" spans="1:72" s="72" customFormat="1" ht="15.75" hidden="1">
      <c r="A1536"/>
      <c r="B1536"/>
      <c r="C1536"/>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s="5"/>
      <c r="AJ1536" s="5"/>
      <c r="AK1536" s="5"/>
      <c r="AL1536" s="5"/>
      <c r="AM1536" s="5"/>
      <c r="AN1536" s="5"/>
      <c r="AO1536" s="5"/>
      <c r="AP1536" s="5"/>
      <c r="AQ1536" s="5"/>
      <c r="AR1536" s="5"/>
      <c r="AS1536" s="5"/>
      <c r="AT1536" s="5"/>
      <c r="AU1536" s="5"/>
      <c r="AV1536" s="5"/>
      <c r="AW1536" s="5"/>
      <c r="AX1536" s="5"/>
      <c r="AY1536" s="5"/>
      <c r="AZ1536" s="5"/>
      <c r="BA1536" s="5"/>
      <c r="BB1536" s="5"/>
      <c r="BC1536" s="5"/>
      <c r="BD1536" s="5"/>
      <c r="BE1536" s="5"/>
      <c r="BF1536" s="4"/>
      <c r="BG1536" s="4"/>
      <c r="BH1536" s="4"/>
      <c r="BI1536" s="4"/>
      <c r="BJ1536" s="4"/>
      <c r="BK1536" s="4"/>
      <c r="BL1536" s="4"/>
      <c r="BM1536" s="4"/>
      <c r="BN1536" s="4"/>
      <c r="BO1536" s="4"/>
      <c r="BP1536" s="4"/>
      <c r="BQ1536" s="4"/>
      <c r="BR1536" s="4"/>
      <c r="BS1536" s="4"/>
      <c r="BT1536" s="4"/>
    </row>
    <row r="1537" spans="1:72" s="72" customFormat="1" ht="15.75" hidden="1">
      <c r="A1537"/>
      <c r="B1537"/>
      <c r="C1537"/>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s="5"/>
      <c r="AJ1537" s="5"/>
      <c r="AK1537" s="5"/>
      <c r="AL1537" s="5"/>
      <c r="AM1537" s="5"/>
      <c r="AN1537" s="5"/>
      <c r="AO1537" s="5"/>
      <c r="AP1537" s="5"/>
      <c r="AQ1537" s="5"/>
      <c r="AR1537" s="5"/>
      <c r="AS1537" s="5"/>
      <c r="AT1537" s="5"/>
      <c r="AU1537" s="5"/>
      <c r="AV1537" s="5"/>
      <c r="AW1537" s="5"/>
      <c r="AX1537" s="5"/>
      <c r="AY1537" s="5"/>
      <c r="AZ1537" s="5"/>
      <c r="BA1537" s="5"/>
      <c r="BB1537" s="5"/>
      <c r="BC1537" s="5"/>
      <c r="BD1537" s="5"/>
      <c r="BE1537" s="5"/>
      <c r="BF1537" s="4"/>
      <c r="BG1537" s="4"/>
      <c r="BH1537" s="4"/>
      <c r="BI1537" s="4"/>
      <c r="BJ1537" s="4"/>
      <c r="BK1537" s="4"/>
      <c r="BL1537" s="4"/>
      <c r="BM1537" s="4"/>
      <c r="BN1537" s="4"/>
      <c r="BO1537" s="4"/>
      <c r="BP1537" s="4"/>
      <c r="BQ1537" s="4"/>
      <c r="BR1537" s="4"/>
      <c r="BS1537" s="4"/>
      <c r="BT1537" s="4"/>
    </row>
    <row r="1538" spans="1:72" s="72" customFormat="1" ht="15.75" hidden="1">
      <c r="A1538"/>
      <c r="B1538"/>
      <c r="C1538"/>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s="5"/>
      <c r="AJ1538" s="5"/>
      <c r="AK1538" s="5"/>
      <c r="AL1538" s="5"/>
      <c r="AM1538" s="5"/>
      <c r="AN1538" s="5"/>
      <c r="AO1538" s="5"/>
      <c r="AP1538" s="5"/>
      <c r="AQ1538" s="5"/>
      <c r="AR1538" s="5"/>
      <c r="AS1538" s="5"/>
      <c r="AT1538" s="5"/>
      <c r="AU1538" s="5"/>
      <c r="AV1538" s="5"/>
      <c r="AW1538" s="5"/>
      <c r="AX1538" s="5"/>
      <c r="AY1538" s="5"/>
      <c r="AZ1538" s="5"/>
      <c r="BA1538" s="5"/>
      <c r="BB1538" s="5"/>
      <c r="BC1538" s="5"/>
      <c r="BD1538" s="5"/>
      <c r="BE1538" s="5"/>
      <c r="BF1538" s="4"/>
      <c r="BG1538" s="4"/>
      <c r="BH1538" s="4"/>
      <c r="BI1538" s="4"/>
      <c r="BJ1538" s="4"/>
      <c r="BK1538" s="4"/>
      <c r="BL1538" s="4"/>
      <c r="BM1538" s="4"/>
      <c r="BN1538" s="4"/>
      <c r="BO1538" s="4"/>
      <c r="BP1538" s="4"/>
      <c r="BQ1538" s="4"/>
      <c r="BR1538" s="4"/>
      <c r="BS1538" s="4"/>
      <c r="BT1538" s="4"/>
    </row>
    <row r="1539" spans="1:72" s="72" customFormat="1" ht="15.75" hidden="1">
      <c r="A1539"/>
      <c r="B1539"/>
      <c r="C1539"/>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s="5"/>
      <c r="AJ1539" s="5"/>
      <c r="AK1539" s="5"/>
      <c r="AL1539" s="5"/>
      <c r="AM1539" s="5"/>
      <c r="AN1539" s="5"/>
      <c r="AO1539" s="5"/>
      <c r="AP1539" s="5"/>
      <c r="AQ1539" s="5"/>
      <c r="AR1539" s="5"/>
      <c r="AS1539" s="5"/>
      <c r="AT1539" s="5"/>
      <c r="AU1539" s="5"/>
      <c r="AV1539" s="5"/>
      <c r="AW1539" s="5"/>
      <c r="AX1539" s="5"/>
      <c r="AY1539" s="5"/>
      <c r="AZ1539" s="5"/>
      <c r="BA1539" s="5"/>
      <c r="BB1539" s="5"/>
      <c r="BC1539" s="5"/>
      <c r="BD1539" s="5"/>
      <c r="BE1539" s="5"/>
      <c r="BF1539" s="4"/>
      <c r="BG1539" s="4"/>
      <c r="BH1539" s="4"/>
      <c r="BI1539" s="4"/>
      <c r="BJ1539" s="4"/>
      <c r="BK1539" s="4"/>
      <c r="BL1539" s="4"/>
      <c r="BM1539" s="4"/>
      <c r="BN1539" s="4"/>
      <c r="BO1539" s="4"/>
      <c r="BP1539" s="4"/>
      <c r="BQ1539" s="4"/>
      <c r="BR1539" s="4"/>
      <c r="BS1539" s="4"/>
      <c r="BT1539" s="4"/>
    </row>
    <row r="1540" spans="1:72" s="72" customFormat="1" ht="15.75" hidden="1">
      <c r="A1540"/>
      <c r="B1540"/>
      <c r="C1540"/>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s="5"/>
      <c r="AJ1540" s="5"/>
      <c r="AK1540" s="5"/>
      <c r="AL1540" s="5"/>
      <c r="AM1540" s="5"/>
      <c r="AN1540" s="5"/>
      <c r="AO1540" s="5"/>
      <c r="AP1540" s="5"/>
      <c r="AQ1540" s="5"/>
      <c r="AR1540" s="5"/>
      <c r="AS1540" s="5"/>
      <c r="AT1540" s="5"/>
      <c r="AU1540" s="5"/>
      <c r="AV1540" s="5"/>
      <c r="AW1540" s="5"/>
      <c r="AX1540" s="5"/>
      <c r="AY1540" s="5"/>
      <c r="AZ1540" s="5"/>
      <c r="BA1540" s="5"/>
      <c r="BB1540" s="5"/>
      <c r="BC1540" s="5"/>
      <c r="BD1540" s="5"/>
      <c r="BE1540" s="5"/>
      <c r="BF1540" s="4"/>
      <c r="BG1540" s="4"/>
      <c r="BH1540" s="4"/>
      <c r="BI1540" s="4"/>
      <c r="BJ1540" s="4"/>
      <c r="BK1540" s="4"/>
      <c r="BL1540" s="4"/>
      <c r="BM1540" s="4"/>
      <c r="BN1540" s="4"/>
      <c r="BO1540" s="4"/>
      <c r="BP1540" s="4"/>
      <c r="BQ1540" s="4"/>
      <c r="BR1540" s="4"/>
      <c r="BS1540" s="4"/>
      <c r="BT1540" s="4"/>
    </row>
    <row r="1541" spans="1:72" s="72" customFormat="1" ht="15.75" hidden="1">
      <c r="A1541"/>
      <c r="B1541"/>
      <c r="C1541"/>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s="5"/>
      <c r="AJ1541" s="5"/>
      <c r="AK1541" s="5"/>
      <c r="AL1541" s="5"/>
      <c r="AM1541" s="5"/>
      <c r="AN1541" s="5"/>
      <c r="AO1541" s="5"/>
      <c r="AP1541" s="5"/>
      <c r="AQ1541" s="5"/>
      <c r="AR1541" s="5"/>
      <c r="AS1541" s="5"/>
      <c r="AT1541" s="5"/>
      <c r="AU1541" s="5"/>
      <c r="AV1541" s="5"/>
      <c r="AW1541" s="5"/>
      <c r="AX1541" s="5"/>
      <c r="AY1541" s="5"/>
      <c r="AZ1541" s="5"/>
      <c r="BA1541" s="5"/>
      <c r="BB1541" s="5"/>
      <c r="BC1541" s="5"/>
      <c r="BD1541" s="5"/>
      <c r="BE1541" s="5"/>
      <c r="BF1541" s="4"/>
      <c r="BG1541" s="4"/>
      <c r="BH1541" s="4"/>
      <c r="BI1541" s="4"/>
      <c r="BJ1541" s="4"/>
      <c r="BK1541" s="4"/>
      <c r="BL1541" s="4"/>
      <c r="BM1541" s="4"/>
      <c r="BN1541" s="4"/>
      <c r="BO1541" s="4"/>
      <c r="BP1541" s="4"/>
      <c r="BQ1541" s="4"/>
      <c r="BR1541" s="4"/>
      <c r="BS1541" s="4"/>
      <c r="BT1541" s="4"/>
    </row>
    <row r="1542" spans="1:72" s="72" customFormat="1" ht="15.75" hidden="1">
      <c r="A1542"/>
      <c r="B1542"/>
      <c r="C1542"/>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s="5"/>
      <c r="AJ1542" s="5"/>
      <c r="AK1542" s="5"/>
      <c r="AL1542" s="5"/>
      <c r="AM1542" s="5"/>
      <c r="AN1542" s="5"/>
      <c r="AO1542" s="5"/>
      <c r="AP1542" s="5"/>
      <c r="AQ1542" s="5"/>
      <c r="AR1542" s="5"/>
      <c r="AS1542" s="5"/>
      <c r="AT1542" s="5"/>
      <c r="AU1542" s="5"/>
      <c r="AV1542" s="5"/>
      <c r="AW1542" s="5"/>
      <c r="AX1542" s="5"/>
      <c r="AY1542" s="5"/>
      <c r="AZ1542" s="5"/>
      <c r="BA1542" s="5"/>
      <c r="BB1542" s="5"/>
      <c r="BC1542" s="5"/>
      <c r="BD1542" s="5"/>
      <c r="BE1542" s="5"/>
      <c r="BF1542" s="4"/>
      <c r="BG1542" s="4"/>
      <c r="BH1542" s="4"/>
      <c r="BI1542" s="4"/>
      <c r="BJ1542" s="4"/>
      <c r="BK1542" s="4"/>
      <c r="BL1542" s="4"/>
      <c r="BM1542" s="4"/>
      <c r="BN1542" s="4"/>
      <c r="BO1542" s="4"/>
      <c r="BP1542" s="4"/>
      <c r="BQ1542" s="4"/>
      <c r="BR1542" s="4"/>
      <c r="BS1542" s="4"/>
      <c r="BT1542" s="4"/>
    </row>
    <row r="1543" spans="1:72" s="72" customFormat="1" ht="15.75" hidden="1">
      <c r="A1543"/>
      <c r="B1543"/>
      <c r="C1543"/>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s="5"/>
      <c r="AJ1543" s="5"/>
      <c r="AK1543" s="5"/>
      <c r="AL1543" s="5"/>
      <c r="AM1543" s="5"/>
      <c r="AN1543" s="5"/>
      <c r="AO1543" s="5"/>
      <c r="AP1543" s="5"/>
      <c r="AQ1543" s="5"/>
      <c r="AR1543" s="5"/>
      <c r="AS1543" s="5"/>
      <c r="AT1543" s="5"/>
      <c r="AU1543" s="5"/>
      <c r="AV1543" s="5"/>
      <c r="AW1543" s="5"/>
      <c r="AX1543" s="5"/>
      <c r="AY1543" s="5"/>
      <c r="AZ1543" s="5"/>
      <c r="BA1543" s="5"/>
      <c r="BB1543" s="5"/>
      <c r="BC1543" s="5"/>
      <c r="BD1543" s="5"/>
      <c r="BE1543" s="5"/>
      <c r="BF1543" s="4"/>
      <c r="BG1543" s="4"/>
      <c r="BH1543" s="4"/>
      <c r="BI1543" s="4"/>
      <c r="BJ1543" s="4"/>
      <c r="BK1543" s="4"/>
      <c r="BL1543" s="4"/>
      <c r="BM1543" s="4"/>
      <c r="BN1543" s="4"/>
      <c r="BO1543" s="4"/>
      <c r="BP1543" s="4"/>
      <c r="BQ1543" s="4"/>
      <c r="BR1543" s="4"/>
      <c r="BS1543" s="4"/>
      <c r="BT1543" s="4"/>
    </row>
    <row r="1544" spans="1:72" s="72" customFormat="1" ht="15.75" hidden="1">
      <c r="A1544"/>
      <c r="B1544"/>
      <c r="C1544"/>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s="5"/>
      <c r="AJ1544" s="5"/>
      <c r="AK1544" s="5"/>
      <c r="AL1544" s="5"/>
      <c r="AM1544" s="5"/>
      <c r="AN1544" s="5"/>
      <c r="AO1544" s="5"/>
      <c r="AP1544" s="5"/>
      <c r="AQ1544" s="5"/>
      <c r="AR1544" s="5"/>
      <c r="AS1544" s="5"/>
      <c r="AT1544" s="5"/>
      <c r="AU1544" s="5"/>
      <c r="AV1544" s="5"/>
      <c r="AW1544" s="5"/>
      <c r="AX1544" s="5"/>
      <c r="AY1544" s="5"/>
      <c r="AZ1544" s="5"/>
      <c r="BA1544" s="5"/>
      <c r="BB1544" s="5"/>
      <c r="BC1544" s="5"/>
      <c r="BD1544" s="5"/>
      <c r="BE1544" s="5"/>
      <c r="BF1544" s="4"/>
      <c r="BG1544" s="4"/>
      <c r="BH1544" s="4"/>
      <c r="BI1544" s="4"/>
      <c r="BJ1544" s="4"/>
      <c r="BK1544" s="4"/>
      <c r="BL1544" s="4"/>
      <c r="BM1544" s="4"/>
      <c r="BN1544" s="4"/>
      <c r="BO1544" s="4"/>
      <c r="BP1544" s="4"/>
      <c r="BQ1544" s="4"/>
      <c r="BR1544" s="4"/>
      <c r="BS1544" s="4"/>
      <c r="BT1544" s="4"/>
    </row>
    <row r="1545" spans="1:72" s="72" customFormat="1" ht="15.75" hidden="1">
      <c r="A1545"/>
      <c r="B1545"/>
      <c r="C1545"/>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s="5"/>
      <c r="AJ1545" s="5"/>
      <c r="AK1545" s="5"/>
      <c r="AL1545" s="5"/>
      <c r="AM1545" s="5"/>
      <c r="AN1545" s="5"/>
      <c r="AO1545" s="5"/>
      <c r="AP1545" s="5"/>
      <c r="AQ1545" s="5"/>
      <c r="AR1545" s="5"/>
      <c r="AS1545" s="5"/>
      <c r="AT1545" s="5"/>
      <c r="AU1545" s="5"/>
      <c r="AV1545" s="5"/>
      <c r="AW1545" s="5"/>
      <c r="AX1545" s="5"/>
      <c r="AY1545" s="5"/>
      <c r="AZ1545" s="5"/>
      <c r="BA1545" s="5"/>
      <c r="BB1545" s="5"/>
      <c r="BC1545" s="5"/>
      <c r="BD1545" s="5"/>
      <c r="BE1545" s="5"/>
      <c r="BF1545" s="4"/>
      <c r="BG1545" s="4"/>
      <c r="BH1545" s="4"/>
      <c r="BI1545" s="4"/>
      <c r="BJ1545" s="4"/>
      <c r="BK1545" s="4"/>
      <c r="BL1545" s="4"/>
      <c r="BM1545" s="4"/>
      <c r="BN1545" s="4"/>
      <c r="BO1545" s="4"/>
      <c r="BP1545" s="4"/>
      <c r="BQ1545" s="4"/>
      <c r="BR1545" s="4"/>
      <c r="BS1545" s="4"/>
      <c r="BT1545" s="4"/>
    </row>
    <row r="1546" spans="1:72" s="72" customFormat="1" ht="15.75" hidden="1">
      <c r="A1546"/>
      <c r="B1546"/>
      <c r="C1546"/>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s="5"/>
      <c r="AJ1546" s="5"/>
      <c r="AK1546" s="5"/>
      <c r="AL1546" s="5"/>
      <c r="AM1546" s="5"/>
      <c r="AN1546" s="5"/>
      <c r="AO1546" s="5"/>
      <c r="AP1546" s="5"/>
      <c r="AQ1546" s="5"/>
      <c r="AR1546" s="5"/>
      <c r="AS1546" s="5"/>
      <c r="AT1546" s="5"/>
      <c r="AU1546" s="5"/>
      <c r="AV1546" s="5"/>
      <c r="AW1546" s="5"/>
      <c r="AX1546" s="5"/>
      <c r="AY1546" s="5"/>
      <c r="AZ1546" s="5"/>
      <c r="BA1546" s="5"/>
      <c r="BB1546" s="5"/>
      <c r="BC1546" s="5"/>
      <c r="BD1546" s="5"/>
      <c r="BE1546" s="5"/>
      <c r="BF1546" s="4"/>
      <c r="BG1546" s="4"/>
      <c r="BH1546" s="4"/>
      <c r="BI1546" s="4"/>
      <c r="BJ1546" s="4"/>
      <c r="BK1546" s="4"/>
      <c r="BL1546" s="4"/>
      <c r="BM1546" s="4"/>
      <c r="BN1546" s="4"/>
      <c r="BO1546" s="4"/>
      <c r="BP1546" s="4"/>
      <c r="BQ1546" s="4"/>
      <c r="BR1546" s="4"/>
      <c r="BS1546" s="4"/>
      <c r="BT1546" s="4"/>
    </row>
    <row r="1547" spans="1:72" s="72" customFormat="1" ht="15.75" hidden="1">
      <c r="A1547"/>
      <c r="B1547"/>
      <c r="C1547"/>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s="5"/>
      <c r="AJ1547" s="5"/>
      <c r="AK1547" s="5"/>
      <c r="AL1547" s="5"/>
      <c r="AM1547" s="5"/>
      <c r="AN1547" s="5"/>
      <c r="AO1547" s="5"/>
      <c r="AP1547" s="5"/>
      <c r="AQ1547" s="5"/>
      <c r="AR1547" s="5"/>
      <c r="AS1547" s="5"/>
      <c r="AT1547" s="5"/>
      <c r="AU1547" s="5"/>
      <c r="AV1547" s="5"/>
      <c r="AW1547" s="5"/>
      <c r="AX1547" s="5"/>
      <c r="AY1547" s="5"/>
      <c r="AZ1547" s="5"/>
      <c r="BA1547" s="5"/>
      <c r="BB1547" s="5"/>
      <c r="BC1547" s="5"/>
      <c r="BD1547" s="5"/>
      <c r="BE1547" s="5"/>
      <c r="BF1547" s="4"/>
      <c r="BG1547" s="4"/>
      <c r="BH1547" s="4"/>
      <c r="BI1547" s="4"/>
      <c r="BJ1547" s="4"/>
      <c r="BK1547" s="4"/>
      <c r="BL1547" s="4"/>
      <c r="BM1547" s="4"/>
      <c r="BN1547" s="4"/>
      <c r="BO1547" s="4"/>
      <c r="BP1547" s="4"/>
      <c r="BQ1547" s="4"/>
      <c r="BR1547" s="4"/>
      <c r="BS1547" s="4"/>
      <c r="BT1547" s="4"/>
    </row>
    <row r="1548" spans="1:72" s="72" customFormat="1" ht="15.75" hidden="1">
      <c r="A1548"/>
      <c r="B1548"/>
      <c r="C1548"/>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s="5"/>
      <c r="AJ1548" s="5"/>
      <c r="AK1548" s="5"/>
      <c r="AL1548" s="5"/>
      <c r="AM1548" s="5"/>
      <c r="AN1548" s="5"/>
      <c r="AO1548" s="5"/>
      <c r="AP1548" s="5"/>
      <c r="AQ1548" s="5"/>
      <c r="AR1548" s="5"/>
      <c r="AS1548" s="5"/>
      <c r="AT1548" s="5"/>
      <c r="AU1548" s="5"/>
      <c r="AV1548" s="5"/>
      <c r="AW1548" s="5"/>
      <c r="AX1548" s="5"/>
      <c r="AY1548" s="5"/>
      <c r="AZ1548" s="5"/>
      <c r="BA1548" s="5"/>
      <c r="BB1548" s="5"/>
      <c r="BC1548" s="5"/>
      <c r="BD1548" s="5"/>
      <c r="BE1548" s="5"/>
      <c r="BF1548" s="4"/>
      <c r="BG1548" s="4"/>
      <c r="BH1548" s="4"/>
      <c r="BI1548" s="4"/>
      <c r="BJ1548" s="4"/>
      <c r="BK1548" s="4"/>
      <c r="BL1548" s="4"/>
      <c r="BM1548" s="4"/>
      <c r="BN1548" s="4"/>
      <c r="BO1548" s="4"/>
      <c r="BP1548" s="4"/>
      <c r="BQ1548" s="4"/>
      <c r="BR1548" s="4"/>
      <c r="BS1548" s="4"/>
      <c r="BT1548" s="4"/>
    </row>
    <row r="1549" spans="1:72" s="72" customFormat="1" ht="15.75" hidden="1">
      <c r="A1549"/>
      <c r="B1549"/>
      <c r="C1549"/>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s="5"/>
      <c r="AJ1549" s="5"/>
      <c r="AK1549" s="5"/>
      <c r="AL1549" s="5"/>
      <c r="AM1549" s="5"/>
      <c r="AN1549" s="5"/>
      <c r="AO1549" s="5"/>
      <c r="AP1549" s="5"/>
      <c r="AQ1549" s="5"/>
      <c r="AR1549" s="5"/>
      <c r="AS1549" s="5"/>
      <c r="AT1549" s="5"/>
      <c r="AU1549" s="5"/>
      <c r="AV1549" s="5"/>
      <c r="AW1549" s="5"/>
      <c r="AX1549" s="5"/>
      <c r="AY1549" s="5"/>
      <c r="AZ1549" s="5"/>
      <c r="BA1549" s="5"/>
      <c r="BB1549" s="5"/>
      <c r="BC1549" s="5"/>
      <c r="BD1549" s="5"/>
      <c r="BE1549" s="5"/>
      <c r="BF1549" s="4"/>
      <c r="BG1549" s="4"/>
      <c r="BH1549" s="4"/>
      <c r="BI1549" s="4"/>
      <c r="BJ1549" s="4"/>
      <c r="BK1549" s="4"/>
      <c r="BL1549" s="4"/>
      <c r="BM1549" s="4"/>
      <c r="BN1549" s="4"/>
      <c r="BO1549" s="4"/>
      <c r="BP1549" s="4"/>
      <c r="BQ1549" s="4"/>
      <c r="BR1549" s="4"/>
      <c r="BS1549" s="4"/>
      <c r="BT1549" s="4"/>
    </row>
    <row r="1550" spans="1:72" s="72" customFormat="1" ht="15.75" hidden="1">
      <c r="A1550"/>
      <c r="B1550"/>
      <c r="C1550"/>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s="5"/>
      <c r="AJ1550" s="5"/>
      <c r="AK1550" s="5"/>
      <c r="AL1550" s="5"/>
      <c r="AM1550" s="5"/>
      <c r="AN1550" s="5"/>
      <c r="AO1550" s="5"/>
      <c r="AP1550" s="5"/>
      <c r="AQ1550" s="5"/>
      <c r="AR1550" s="5"/>
      <c r="AS1550" s="5"/>
      <c r="AT1550" s="5"/>
      <c r="AU1550" s="5"/>
      <c r="AV1550" s="5"/>
      <c r="AW1550" s="5"/>
      <c r="AX1550" s="5"/>
      <c r="AY1550" s="5"/>
      <c r="AZ1550" s="5"/>
      <c r="BA1550" s="5"/>
      <c r="BB1550" s="5"/>
      <c r="BC1550" s="5"/>
      <c r="BD1550" s="5"/>
      <c r="BE1550" s="5"/>
      <c r="BF1550" s="4"/>
      <c r="BG1550" s="4"/>
      <c r="BH1550" s="4"/>
      <c r="BI1550" s="4"/>
      <c r="BJ1550" s="4"/>
      <c r="BK1550" s="4"/>
      <c r="BL1550" s="4"/>
      <c r="BM1550" s="4"/>
      <c r="BN1550" s="4"/>
      <c r="BO1550" s="4"/>
      <c r="BP1550" s="4"/>
      <c r="BQ1550" s="4"/>
      <c r="BR1550" s="4"/>
      <c r="BS1550" s="4"/>
      <c r="BT1550" s="4"/>
    </row>
    <row r="1551" spans="1:72" s="72" customFormat="1" ht="15.75" hidden="1">
      <c r="A1551"/>
      <c r="B1551"/>
      <c r="C1551"/>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s="5"/>
      <c r="AJ1551" s="5"/>
      <c r="AK1551" s="5"/>
      <c r="AL1551" s="5"/>
      <c r="AM1551" s="5"/>
      <c r="AN1551" s="5"/>
      <c r="AO1551" s="5"/>
      <c r="AP1551" s="5"/>
      <c r="AQ1551" s="5"/>
      <c r="AR1551" s="5"/>
      <c r="AS1551" s="5"/>
      <c r="AT1551" s="5"/>
      <c r="AU1551" s="5"/>
      <c r="AV1551" s="5"/>
      <c r="AW1551" s="5"/>
      <c r="AX1551" s="5"/>
      <c r="AY1551" s="5"/>
      <c r="AZ1551" s="5"/>
      <c r="BA1551" s="5"/>
      <c r="BB1551" s="5"/>
      <c r="BC1551" s="5"/>
      <c r="BD1551" s="5"/>
      <c r="BE1551" s="5"/>
      <c r="BF1551" s="4"/>
      <c r="BG1551" s="4"/>
      <c r="BH1551" s="4"/>
      <c r="BI1551" s="4"/>
      <c r="BJ1551" s="4"/>
      <c r="BK1551" s="4"/>
      <c r="BL1551" s="4"/>
      <c r="BM1551" s="4"/>
      <c r="BN1551" s="4"/>
      <c r="BO1551" s="4"/>
      <c r="BP1551" s="4"/>
      <c r="BQ1551" s="4"/>
      <c r="BR1551" s="4"/>
      <c r="BS1551" s="4"/>
      <c r="BT1551" s="4"/>
    </row>
    <row r="1552" spans="1:72" s="72" customFormat="1" ht="15.75" hidden="1">
      <c r="A1552"/>
      <c r="B1552"/>
      <c r="C1552"/>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s="5"/>
      <c r="AJ1552" s="5"/>
      <c r="AK1552" s="5"/>
      <c r="AL1552" s="5"/>
      <c r="AM1552" s="5"/>
      <c r="AN1552" s="5"/>
      <c r="AO1552" s="5"/>
      <c r="AP1552" s="5"/>
      <c r="AQ1552" s="5"/>
      <c r="AR1552" s="5"/>
      <c r="AS1552" s="5"/>
      <c r="AT1552" s="5"/>
      <c r="AU1552" s="5"/>
      <c r="AV1552" s="5"/>
      <c r="AW1552" s="5"/>
      <c r="AX1552" s="5"/>
      <c r="AY1552" s="5"/>
      <c r="AZ1552" s="5"/>
      <c r="BA1552" s="5"/>
      <c r="BB1552" s="5"/>
      <c r="BC1552" s="5"/>
      <c r="BD1552" s="5"/>
      <c r="BE1552" s="5"/>
      <c r="BF1552" s="4"/>
      <c r="BG1552" s="4"/>
      <c r="BH1552" s="4"/>
      <c r="BI1552" s="4"/>
      <c r="BJ1552" s="4"/>
      <c r="BK1552" s="4"/>
      <c r="BL1552" s="4"/>
      <c r="BM1552" s="4"/>
      <c r="BN1552" s="4"/>
      <c r="BO1552" s="4"/>
      <c r="BP1552" s="4"/>
      <c r="BQ1552" s="4"/>
      <c r="BR1552" s="4"/>
      <c r="BS1552" s="4"/>
      <c r="BT1552" s="4"/>
    </row>
    <row r="1553" spans="1:72" s="72" customFormat="1" ht="15.75" hidden="1">
      <c r="A1553"/>
      <c r="B1553"/>
      <c r="C1553"/>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s="5"/>
      <c r="AJ1553" s="5"/>
      <c r="AK1553" s="5"/>
      <c r="AL1553" s="5"/>
      <c r="AM1553" s="5"/>
      <c r="AN1553" s="5"/>
      <c r="AO1553" s="5"/>
      <c r="AP1553" s="5"/>
      <c r="AQ1553" s="5"/>
      <c r="AR1553" s="5"/>
      <c r="AS1553" s="5"/>
      <c r="AT1553" s="5"/>
      <c r="AU1553" s="5"/>
      <c r="AV1553" s="5"/>
      <c r="AW1553" s="5"/>
      <c r="AX1553" s="5"/>
      <c r="AY1553" s="5"/>
      <c r="AZ1553" s="5"/>
      <c r="BA1553" s="5"/>
      <c r="BB1553" s="5"/>
      <c r="BC1553" s="5"/>
      <c r="BD1553" s="5"/>
      <c r="BE1553" s="5"/>
      <c r="BF1553" s="4"/>
      <c r="BG1553" s="4"/>
      <c r="BH1553" s="4"/>
      <c r="BI1553" s="4"/>
      <c r="BJ1553" s="4"/>
      <c r="BK1553" s="4"/>
      <c r="BL1553" s="4"/>
      <c r="BM1553" s="4"/>
      <c r="BN1553" s="4"/>
      <c r="BO1553" s="4"/>
      <c r="BP1553" s="4"/>
      <c r="BQ1553" s="4"/>
      <c r="BR1553" s="4"/>
      <c r="BS1553" s="4"/>
      <c r="BT1553" s="4"/>
    </row>
    <row r="1554" spans="1:72" s="72" customFormat="1" ht="15.75" hidden="1">
      <c r="A1554"/>
      <c r="B1554"/>
      <c r="C1554"/>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s="5"/>
      <c r="AJ1554" s="5"/>
      <c r="AK1554" s="5"/>
      <c r="AL1554" s="5"/>
      <c r="AM1554" s="5"/>
      <c r="AN1554" s="5"/>
      <c r="AO1554" s="5"/>
      <c r="AP1554" s="5"/>
      <c r="AQ1554" s="5"/>
      <c r="AR1554" s="5"/>
      <c r="AS1554" s="5"/>
      <c r="AT1554" s="5"/>
      <c r="AU1554" s="5"/>
      <c r="AV1554" s="5"/>
      <c r="AW1554" s="5"/>
      <c r="AX1554" s="5"/>
      <c r="AY1554" s="5"/>
      <c r="AZ1554" s="5"/>
      <c r="BA1554" s="5"/>
      <c r="BB1554" s="5"/>
      <c r="BC1554" s="5"/>
      <c r="BD1554" s="5"/>
      <c r="BE1554" s="5"/>
      <c r="BF1554" s="4"/>
      <c r="BG1554" s="4"/>
      <c r="BH1554" s="4"/>
      <c r="BI1554" s="4"/>
      <c r="BJ1554" s="4"/>
      <c r="BK1554" s="4"/>
      <c r="BL1554" s="4"/>
      <c r="BM1554" s="4"/>
      <c r="BN1554" s="4"/>
      <c r="BO1554" s="4"/>
      <c r="BP1554" s="4"/>
      <c r="BQ1554" s="4"/>
      <c r="BR1554" s="4"/>
      <c r="BS1554" s="4"/>
      <c r="BT1554" s="4"/>
    </row>
    <row r="1555" spans="1:72" s="72" customFormat="1" ht="15.75" hidden="1">
      <c r="A1555"/>
      <c r="B1555"/>
      <c r="C1555"/>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s="5"/>
      <c r="AJ1555" s="5"/>
      <c r="AK1555" s="5"/>
      <c r="AL1555" s="5"/>
      <c r="AM1555" s="5"/>
      <c r="AN1555" s="5"/>
      <c r="AO1555" s="5"/>
      <c r="AP1555" s="5"/>
      <c r="AQ1555" s="5"/>
      <c r="AR1555" s="5"/>
      <c r="AS1555" s="5"/>
      <c r="AT1555" s="5"/>
      <c r="AU1555" s="5"/>
      <c r="AV1555" s="5"/>
      <c r="AW1555" s="5"/>
      <c r="AX1555" s="5"/>
      <c r="AY1555" s="5"/>
      <c r="AZ1555" s="5"/>
      <c r="BA1555" s="5"/>
      <c r="BB1555" s="5"/>
      <c r="BC1555" s="5"/>
      <c r="BD1555" s="5"/>
      <c r="BE1555" s="5"/>
      <c r="BF1555" s="4"/>
      <c r="BG1555" s="4"/>
      <c r="BH1555" s="4"/>
      <c r="BI1555" s="4"/>
      <c r="BJ1555" s="4"/>
      <c r="BK1555" s="4"/>
      <c r="BL1555" s="4"/>
      <c r="BM1555" s="4"/>
      <c r="BN1555" s="4"/>
      <c r="BO1555" s="4"/>
      <c r="BP1555" s="4"/>
      <c r="BQ1555" s="4"/>
      <c r="BR1555" s="4"/>
      <c r="BS1555" s="4"/>
      <c r="BT1555" s="4"/>
    </row>
    <row r="1556" spans="1:72" s="72" customFormat="1" ht="15.75" hidden="1">
      <c r="A1556"/>
      <c r="B1556"/>
      <c r="C1556"/>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s="5"/>
      <c r="AJ1556" s="5"/>
      <c r="AK1556" s="5"/>
      <c r="AL1556" s="5"/>
      <c r="AM1556" s="5"/>
      <c r="AN1556" s="5"/>
      <c r="AO1556" s="5"/>
      <c r="AP1556" s="5"/>
      <c r="AQ1556" s="5"/>
      <c r="AR1556" s="5"/>
      <c r="AS1556" s="5"/>
      <c r="AT1556" s="5"/>
      <c r="AU1556" s="5"/>
      <c r="AV1556" s="5"/>
      <c r="AW1556" s="5"/>
      <c r="AX1556" s="5"/>
      <c r="AY1556" s="5"/>
      <c r="AZ1556" s="5"/>
      <c r="BA1556" s="5"/>
      <c r="BB1556" s="5"/>
      <c r="BC1556" s="5"/>
      <c r="BD1556" s="5"/>
      <c r="BE1556" s="5"/>
      <c r="BF1556" s="4"/>
      <c r="BG1556" s="4"/>
      <c r="BH1556" s="4"/>
      <c r="BI1556" s="4"/>
      <c r="BJ1556" s="4"/>
      <c r="BK1556" s="4"/>
      <c r="BL1556" s="4"/>
      <c r="BM1556" s="4"/>
      <c r="BN1556" s="4"/>
      <c r="BO1556" s="4"/>
      <c r="BP1556" s="4"/>
      <c r="BQ1556" s="4"/>
      <c r="BR1556" s="4"/>
      <c r="BS1556" s="4"/>
      <c r="BT1556" s="4"/>
    </row>
    <row r="1557" spans="1:72" s="72" customFormat="1" ht="15.75" hidden="1">
      <c r="A1557"/>
      <c r="B1557"/>
      <c r="C1557"/>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s="5"/>
      <c r="AJ1557" s="5"/>
      <c r="AK1557" s="5"/>
      <c r="AL1557" s="5"/>
      <c r="AM1557" s="5"/>
      <c r="AN1557" s="5"/>
      <c r="AO1557" s="5"/>
      <c r="AP1557" s="5"/>
      <c r="AQ1557" s="5"/>
      <c r="AR1557" s="5"/>
      <c r="AS1557" s="5"/>
      <c r="AT1557" s="5"/>
      <c r="AU1557" s="5"/>
      <c r="AV1557" s="5"/>
      <c r="AW1557" s="5"/>
      <c r="AX1557" s="5"/>
      <c r="AY1557" s="5"/>
      <c r="AZ1557" s="5"/>
      <c r="BA1557" s="5"/>
      <c r="BB1557" s="5"/>
      <c r="BC1557" s="5"/>
      <c r="BD1557" s="5"/>
      <c r="BE1557" s="5"/>
      <c r="BF1557" s="4"/>
      <c r="BG1557" s="4"/>
      <c r="BH1557" s="4"/>
      <c r="BI1557" s="4"/>
      <c r="BJ1557" s="4"/>
      <c r="BK1557" s="4"/>
      <c r="BL1557" s="4"/>
      <c r="BM1557" s="4"/>
      <c r="BN1557" s="4"/>
      <c r="BO1557" s="4"/>
      <c r="BP1557" s="4"/>
      <c r="BQ1557" s="4"/>
      <c r="BR1557" s="4"/>
      <c r="BS1557" s="4"/>
      <c r="BT1557" s="4"/>
    </row>
    <row r="1558" spans="1:72" s="72" customFormat="1" ht="15.75" hidden="1">
      <c r="A1558"/>
      <c r="B1558"/>
      <c r="C1558"/>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s="5"/>
      <c r="AJ1558" s="5"/>
      <c r="AK1558" s="5"/>
      <c r="AL1558" s="5"/>
      <c r="AM1558" s="5"/>
      <c r="AN1558" s="5"/>
      <c r="AO1558" s="5"/>
      <c r="AP1558" s="5"/>
      <c r="AQ1558" s="5"/>
      <c r="AR1558" s="5"/>
      <c r="AS1558" s="5"/>
      <c r="AT1558" s="5"/>
      <c r="AU1558" s="5"/>
      <c r="AV1558" s="5"/>
      <c r="AW1558" s="5"/>
      <c r="AX1558" s="5"/>
      <c r="AY1558" s="5"/>
      <c r="AZ1558" s="5"/>
      <c r="BA1558" s="5"/>
      <c r="BB1558" s="5"/>
      <c r="BC1558" s="5"/>
      <c r="BD1558" s="5"/>
      <c r="BE1558" s="5"/>
      <c r="BF1558" s="4"/>
      <c r="BG1558" s="4"/>
      <c r="BH1558" s="4"/>
      <c r="BI1558" s="4"/>
      <c r="BJ1558" s="4"/>
      <c r="BK1558" s="4"/>
      <c r="BL1558" s="4"/>
      <c r="BM1558" s="4"/>
      <c r="BN1558" s="4"/>
      <c r="BO1558" s="4"/>
      <c r="BP1558" s="4"/>
      <c r="BQ1558" s="4"/>
      <c r="BR1558" s="4"/>
      <c r="BS1558" s="4"/>
      <c r="BT1558" s="4"/>
    </row>
    <row r="1559" spans="1:72" s="72" customFormat="1" ht="15.75" hidden="1">
      <c r="A1559"/>
      <c r="B1559"/>
      <c r="C1559"/>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s="5"/>
      <c r="AJ1559" s="5"/>
      <c r="AK1559" s="5"/>
      <c r="AL1559" s="5"/>
      <c r="AM1559" s="5"/>
      <c r="AN1559" s="5"/>
      <c r="AO1559" s="5"/>
      <c r="AP1559" s="5"/>
      <c r="AQ1559" s="5"/>
      <c r="AR1559" s="5"/>
      <c r="AS1559" s="5"/>
      <c r="AT1559" s="5"/>
      <c r="AU1559" s="5"/>
      <c r="AV1559" s="5"/>
      <c r="AW1559" s="5"/>
      <c r="AX1559" s="5"/>
      <c r="AY1559" s="5"/>
      <c r="AZ1559" s="5"/>
      <c r="BA1559" s="5"/>
      <c r="BB1559" s="5"/>
      <c r="BC1559" s="5"/>
      <c r="BD1559" s="5"/>
      <c r="BE1559" s="5"/>
      <c r="BF1559" s="4"/>
      <c r="BG1559" s="4"/>
      <c r="BH1559" s="4"/>
      <c r="BI1559" s="4"/>
      <c r="BJ1559" s="4"/>
      <c r="BK1559" s="4"/>
      <c r="BL1559" s="4"/>
      <c r="BM1559" s="4"/>
      <c r="BN1559" s="4"/>
      <c r="BO1559" s="4"/>
      <c r="BP1559" s="4"/>
      <c r="BQ1559" s="4"/>
      <c r="BR1559" s="4"/>
      <c r="BS1559" s="4"/>
      <c r="BT1559" s="4"/>
    </row>
    <row r="1560" spans="1:72" s="72" customFormat="1" ht="15.75" hidden="1">
      <c r="A1560"/>
      <c r="B1560"/>
      <c r="C1560"/>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s="5"/>
      <c r="AJ1560" s="5"/>
      <c r="AK1560" s="5"/>
      <c r="AL1560" s="5"/>
      <c r="AM1560" s="5"/>
      <c r="AN1560" s="5"/>
      <c r="AO1560" s="5"/>
      <c r="AP1560" s="5"/>
      <c r="AQ1560" s="5"/>
      <c r="AR1560" s="5"/>
      <c r="AS1560" s="5"/>
      <c r="AT1560" s="5"/>
      <c r="AU1560" s="5"/>
      <c r="AV1560" s="5"/>
      <c r="AW1560" s="5"/>
      <c r="AX1560" s="5"/>
      <c r="AY1560" s="5"/>
      <c r="AZ1560" s="5"/>
      <c r="BA1560" s="5"/>
      <c r="BB1560" s="5"/>
      <c r="BC1560" s="5"/>
      <c r="BD1560" s="5"/>
      <c r="BE1560" s="5"/>
      <c r="BF1560" s="4"/>
      <c r="BG1560" s="4"/>
      <c r="BH1560" s="4"/>
      <c r="BI1560" s="4"/>
      <c r="BJ1560" s="4"/>
      <c r="BK1560" s="4"/>
      <c r="BL1560" s="4"/>
      <c r="BM1560" s="4"/>
      <c r="BN1560" s="4"/>
      <c r="BO1560" s="4"/>
      <c r="BP1560" s="4"/>
      <c r="BQ1560" s="4"/>
      <c r="BR1560" s="4"/>
      <c r="BS1560" s="4"/>
      <c r="BT1560" s="4"/>
    </row>
    <row r="1561" spans="1:72" s="72" customFormat="1" ht="15.75" hidden="1">
      <c r="A1561"/>
      <c r="B1561"/>
      <c r="C1561"/>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s="5"/>
      <c r="AJ1561" s="5"/>
      <c r="AK1561" s="5"/>
      <c r="AL1561" s="5"/>
      <c r="AM1561" s="5"/>
      <c r="AN1561" s="5"/>
      <c r="AO1561" s="5"/>
      <c r="AP1561" s="5"/>
      <c r="AQ1561" s="5"/>
      <c r="AR1561" s="5"/>
      <c r="AS1561" s="5"/>
      <c r="AT1561" s="5"/>
      <c r="AU1561" s="5"/>
      <c r="AV1561" s="5"/>
      <c r="AW1561" s="5"/>
      <c r="AX1561" s="5"/>
      <c r="AY1561" s="5"/>
      <c r="AZ1561" s="5"/>
      <c r="BA1561" s="5"/>
      <c r="BB1561" s="5"/>
      <c r="BC1561" s="5"/>
      <c r="BD1561" s="5"/>
      <c r="BE1561" s="5"/>
      <c r="BF1561" s="4"/>
      <c r="BG1561" s="4"/>
      <c r="BH1561" s="4"/>
      <c r="BI1561" s="4"/>
      <c r="BJ1561" s="4"/>
      <c r="BK1561" s="4"/>
      <c r="BL1561" s="4"/>
      <c r="BM1561" s="4"/>
      <c r="BN1561" s="4"/>
      <c r="BO1561" s="4"/>
      <c r="BP1561" s="4"/>
      <c r="BQ1561" s="4"/>
      <c r="BR1561" s="4"/>
      <c r="BS1561" s="4"/>
      <c r="BT1561" s="4"/>
    </row>
    <row r="1562" spans="1:72" s="72" customFormat="1" ht="15.75" hidden="1">
      <c r="A1562"/>
      <c r="B1562"/>
      <c r="C1562"/>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s="5"/>
      <c r="AJ1562" s="5"/>
      <c r="AK1562" s="5"/>
      <c r="AL1562" s="5"/>
      <c r="AM1562" s="5"/>
      <c r="AN1562" s="5"/>
      <c r="AO1562" s="5"/>
      <c r="AP1562" s="5"/>
      <c r="AQ1562" s="5"/>
      <c r="AR1562" s="5"/>
      <c r="AS1562" s="5"/>
      <c r="AT1562" s="5"/>
      <c r="AU1562" s="5"/>
      <c r="AV1562" s="5"/>
      <c r="AW1562" s="5"/>
      <c r="AX1562" s="5"/>
      <c r="AY1562" s="5"/>
      <c r="AZ1562" s="5"/>
      <c r="BA1562" s="5"/>
      <c r="BB1562" s="5"/>
      <c r="BC1562" s="5"/>
      <c r="BD1562" s="5"/>
      <c r="BE1562" s="5"/>
      <c r="BF1562" s="4"/>
      <c r="BG1562" s="4"/>
      <c r="BH1562" s="4"/>
      <c r="BI1562" s="4"/>
      <c r="BJ1562" s="4"/>
      <c r="BK1562" s="4"/>
      <c r="BL1562" s="4"/>
      <c r="BM1562" s="4"/>
      <c r="BN1562" s="4"/>
      <c r="BO1562" s="4"/>
      <c r="BP1562" s="4"/>
      <c r="BQ1562" s="4"/>
      <c r="BR1562" s="4"/>
      <c r="BS1562" s="4"/>
      <c r="BT1562" s="4"/>
    </row>
    <row r="1563" spans="1:72" s="72" customFormat="1" ht="15.75" hidden="1">
      <c r="A1563"/>
      <c r="B1563"/>
      <c r="C1563"/>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s="5"/>
      <c r="AJ1563" s="5"/>
      <c r="AK1563" s="5"/>
      <c r="AL1563" s="5"/>
      <c r="AM1563" s="5"/>
      <c r="AN1563" s="5"/>
      <c r="AO1563" s="5"/>
      <c r="AP1563" s="5"/>
      <c r="AQ1563" s="5"/>
      <c r="AR1563" s="5"/>
      <c r="AS1563" s="5"/>
      <c r="AT1563" s="5"/>
      <c r="AU1563" s="5"/>
      <c r="AV1563" s="5"/>
      <c r="AW1563" s="5"/>
      <c r="AX1563" s="5"/>
      <c r="AY1563" s="5"/>
      <c r="AZ1563" s="5"/>
      <c r="BA1563" s="5"/>
      <c r="BB1563" s="5"/>
      <c r="BC1563" s="5"/>
      <c r="BD1563" s="5"/>
      <c r="BE1563" s="5"/>
      <c r="BF1563" s="4"/>
      <c r="BG1563" s="4"/>
      <c r="BH1563" s="4"/>
      <c r="BI1563" s="4"/>
      <c r="BJ1563" s="4"/>
      <c r="BK1563" s="4"/>
      <c r="BL1563" s="4"/>
      <c r="BM1563" s="4"/>
      <c r="BN1563" s="4"/>
      <c r="BO1563" s="4"/>
      <c r="BP1563" s="4"/>
      <c r="BQ1563" s="4"/>
      <c r="BR1563" s="4"/>
      <c r="BS1563" s="4"/>
      <c r="BT1563" s="4"/>
    </row>
    <row r="1564" spans="1:72" s="72" customFormat="1" ht="15.75" hidden="1">
      <c r="A1564"/>
      <c r="B1564"/>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s="5"/>
      <c r="AJ1564" s="5"/>
      <c r="AK1564" s="5"/>
      <c r="AL1564" s="5"/>
      <c r="AM1564" s="5"/>
      <c r="AN1564" s="5"/>
      <c r="AO1564" s="5"/>
      <c r="AP1564" s="5"/>
      <c r="AQ1564" s="5"/>
      <c r="AR1564" s="5"/>
      <c r="AS1564" s="5"/>
      <c r="AT1564" s="5"/>
      <c r="AU1564" s="5"/>
      <c r="AV1564" s="5"/>
      <c r="AW1564" s="5"/>
      <c r="AX1564" s="5"/>
      <c r="AY1564" s="5"/>
      <c r="AZ1564" s="5"/>
      <c r="BA1564" s="5"/>
      <c r="BB1564" s="5"/>
      <c r="BC1564" s="5"/>
      <c r="BD1564" s="5"/>
      <c r="BE1564" s="5"/>
      <c r="BF1564" s="4"/>
      <c r="BG1564" s="4"/>
      <c r="BH1564" s="4"/>
      <c r="BI1564" s="4"/>
      <c r="BJ1564" s="4"/>
      <c r="BK1564" s="4"/>
      <c r="BL1564" s="4"/>
      <c r="BM1564" s="4"/>
      <c r="BN1564" s="4"/>
      <c r="BO1564" s="4"/>
      <c r="BP1564" s="4"/>
      <c r="BQ1564" s="4"/>
      <c r="BR1564" s="4"/>
      <c r="BS1564" s="4"/>
      <c r="BT1564" s="4"/>
    </row>
    <row r="1565" spans="1:72" s="72" customFormat="1" ht="15.75" hidden="1">
      <c r="A1565"/>
      <c r="B1565"/>
      <c r="C1565"/>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s="5"/>
      <c r="AJ1565" s="5"/>
      <c r="AK1565" s="5"/>
      <c r="AL1565" s="5"/>
      <c r="AM1565" s="5"/>
      <c r="AN1565" s="5"/>
      <c r="AO1565" s="5"/>
      <c r="AP1565" s="5"/>
      <c r="AQ1565" s="5"/>
      <c r="AR1565" s="5"/>
      <c r="AS1565" s="5"/>
      <c r="AT1565" s="5"/>
      <c r="AU1565" s="5"/>
      <c r="AV1565" s="5"/>
      <c r="AW1565" s="5"/>
      <c r="AX1565" s="5"/>
      <c r="AY1565" s="5"/>
      <c r="AZ1565" s="5"/>
      <c r="BA1565" s="5"/>
      <c r="BB1565" s="5"/>
      <c r="BC1565" s="5"/>
      <c r="BD1565" s="5"/>
      <c r="BE1565" s="5"/>
      <c r="BF1565" s="4"/>
      <c r="BG1565" s="4"/>
      <c r="BH1565" s="4"/>
      <c r="BI1565" s="4"/>
      <c r="BJ1565" s="4"/>
      <c r="BK1565" s="4"/>
      <c r="BL1565" s="4"/>
      <c r="BM1565" s="4"/>
      <c r="BN1565" s="4"/>
      <c r="BO1565" s="4"/>
      <c r="BP1565" s="4"/>
      <c r="BQ1565" s="4"/>
      <c r="BR1565" s="4"/>
      <c r="BS1565" s="4"/>
      <c r="BT1565" s="4"/>
    </row>
    <row r="1566" spans="1:72" s="72" customFormat="1" ht="15.75" hidden="1">
      <c r="A1566"/>
      <c r="B1566"/>
      <c r="C1566"/>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s="5"/>
      <c r="AJ1566" s="5"/>
      <c r="AK1566" s="5"/>
      <c r="AL1566" s="5"/>
      <c r="AM1566" s="5"/>
      <c r="AN1566" s="5"/>
      <c r="AO1566" s="5"/>
      <c r="AP1566" s="5"/>
      <c r="AQ1566" s="5"/>
      <c r="AR1566" s="5"/>
      <c r="AS1566" s="5"/>
      <c r="AT1566" s="5"/>
      <c r="AU1566" s="5"/>
      <c r="AV1566" s="5"/>
      <c r="AW1566" s="5"/>
      <c r="AX1566" s="5"/>
      <c r="AY1566" s="5"/>
      <c r="AZ1566" s="5"/>
      <c r="BA1566" s="5"/>
      <c r="BB1566" s="5"/>
      <c r="BC1566" s="5"/>
      <c r="BD1566" s="5"/>
      <c r="BE1566" s="5"/>
      <c r="BF1566" s="4"/>
      <c r="BG1566" s="4"/>
      <c r="BH1566" s="4"/>
      <c r="BI1566" s="4"/>
      <c r="BJ1566" s="4"/>
      <c r="BK1566" s="4"/>
      <c r="BL1566" s="4"/>
      <c r="BM1566" s="4"/>
      <c r="BN1566" s="4"/>
      <c r="BO1566" s="4"/>
      <c r="BP1566" s="4"/>
      <c r="BQ1566" s="4"/>
      <c r="BR1566" s="4"/>
      <c r="BS1566" s="4"/>
      <c r="BT1566" s="4"/>
    </row>
    <row r="1567" spans="1:72" s="72" customFormat="1" ht="15.75" hidden="1">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s="5"/>
      <c r="AJ1567" s="5"/>
      <c r="AK1567" s="5"/>
      <c r="AL1567" s="5"/>
      <c r="AM1567" s="5"/>
      <c r="AN1567" s="5"/>
      <c r="AO1567" s="5"/>
      <c r="AP1567" s="5"/>
      <c r="AQ1567" s="5"/>
      <c r="AR1567" s="5"/>
      <c r="AS1567" s="5"/>
      <c r="AT1567" s="5"/>
      <c r="AU1567" s="5"/>
      <c r="AV1567" s="5"/>
      <c r="AW1567" s="5"/>
      <c r="AX1567" s="5"/>
      <c r="AY1567" s="5"/>
      <c r="AZ1567" s="5"/>
      <c r="BA1567" s="5"/>
      <c r="BB1567" s="5"/>
      <c r="BC1567" s="5"/>
      <c r="BD1567" s="5"/>
      <c r="BE1567" s="5"/>
      <c r="BF1567" s="4"/>
      <c r="BG1567" s="4"/>
      <c r="BH1567" s="4"/>
      <c r="BI1567" s="4"/>
      <c r="BJ1567" s="4"/>
      <c r="BK1567" s="4"/>
      <c r="BL1567" s="4"/>
      <c r="BM1567" s="4"/>
      <c r="BN1567" s="4"/>
      <c r="BO1567" s="4"/>
      <c r="BP1567" s="4"/>
      <c r="BQ1567" s="4"/>
      <c r="BR1567" s="4"/>
      <c r="BS1567" s="4"/>
      <c r="BT1567" s="4"/>
    </row>
    <row r="1568" spans="1:72" s="72" customFormat="1" ht="15.75" hidden="1">
      <c r="A1568"/>
      <c r="B1568"/>
      <c r="C1568"/>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s="5"/>
      <c r="AJ1568" s="5"/>
      <c r="AK1568" s="5"/>
      <c r="AL1568" s="5"/>
      <c r="AM1568" s="5"/>
      <c r="AN1568" s="5"/>
      <c r="AO1568" s="5"/>
      <c r="AP1568" s="5"/>
      <c r="AQ1568" s="5"/>
      <c r="AR1568" s="5"/>
      <c r="AS1568" s="5"/>
      <c r="AT1568" s="5"/>
      <c r="AU1568" s="5"/>
      <c r="AV1568" s="5"/>
      <c r="AW1568" s="5"/>
      <c r="AX1568" s="5"/>
      <c r="AY1568" s="5"/>
      <c r="AZ1568" s="5"/>
      <c r="BA1568" s="5"/>
      <c r="BB1568" s="5"/>
      <c r="BC1568" s="5"/>
      <c r="BD1568" s="5"/>
      <c r="BE1568" s="5"/>
      <c r="BF1568" s="4"/>
      <c r="BG1568" s="4"/>
      <c r="BH1568" s="4"/>
      <c r="BI1568" s="4"/>
      <c r="BJ1568" s="4"/>
      <c r="BK1568" s="4"/>
      <c r="BL1568" s="4"/>
      <c r="BM1568" s="4"/>
      <c r="BN1568" s="4"/>
      <c r="BO1568" s="4"/>
      <c r="BP1568" s="4"/>
      <c r="BQ1568" s="4"/>
      <c r="BR1568" s="4"/>
      <c r="BS1568" s="4"/>
      <c r="BT1568" s="4"/>
    </row>
    <row r="1569" spans="1:72" s="72" customFormat="1" ht="15.75" hidden="1">
      <c r="A1569"/>
      <c r="B1569"/>
      <c r="C1569"/>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s="5"/>
      <c r="AJ1569" s="5"/>
      <c r="AK1569" s="5"/>
      <c r="AL1569" s="5"/>
      <c r="AM1569" s="5"/>
      <c r="AN1569" s="5"/>
      <c r="AO1569" s="5"/>
      <c r="AP1569" s="5"/>
      <c r="AQ1569" s="5"/>
      <c r="AR1569" s="5"/>
      <c r="AS1569" s="5"/>
      <c r="AT1569" s="5"/>
      <c r="AU1569" s="5"/>
      <c r="AV1569" s="5"/>
      <c r="AW1569" s="5"/>
      <c r="AX1569" s="5"/>
      <c r="AY1569" s="5"/>
      <c r="AZ1569" s="5"/>
      <c r="BA1569" s="5"/>
      <c r="BB1569" s="5"/>
      <c r="BC1569" s="5"/>
      <c r="BD1569" s="5"/>
      <c r="BE1569" s="5"/>
      <c r="BF1569" s="4"/>
      <c r="BG1569" s="4"/>
      <c r="BH1569" s="4"/>
      <c r="BI1569" s="4"/>
      <c r="BJ1569" s="4"/>
      <c r="BK1569" s="4"/>
      <c r="BL1569" s="4"/>
      <c r="BM1569" s="4"/>
      <c r="BN1569" s="4"/>
      <c r="BO1569" s="4"/>
      <c r="BP1569" s="4"/>
      <c r="BQ1569" s="4"/>
      <c r="BR1569" s="4"/>
      <c r="BS1569" s="4"/>
      <c r="BT1569" s="4"/>
    </row>
    <row r="1570" spans="1:72" s="72" customFormat="1" ht="15.75" hidden="1">
      <c r="A1570"/>
      <c r="B1570"/>
      <c r="C1570"/>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s="5"/>
      <c r="AJ1570" s="5"/>
      <c r="AK1570" s="5"/>
      <c r="AL1570" s="5"/>
      <c r="AM1570" s="5"/>
      <c r="AN1570" s="5"/>
      <c r="AO1570" s="5"/>
      <c r="AP1570" s="5"/>
      <c r="AQ1570" s="5"/>
      <c r="AR1570" s="5"/>
      <c r="AS1570" s="5"/>
      <c r="AT1570" s="5"/>
      <c r="AU1570" s="5"/>
      <c r="AV1570" s="5"/>
      <c r="AW1570" s="5"/>
      <c r="AX1570" s="5"/>
      <c r="AY1570" s="5"/>
      <c r="AZ1570" s="5"/>
      <c r="BA1570" s="5"/>
      <c r="BB1570" s="5"/>
      <c r="BC1570" s="5"/>
      <c r="BD1570" s="5"/>
      <c r="BE1570" s="5"/>
      <c r="BF1570" s="4"/>
      <c r="BG1570" s="4"/>
      <c r="BH1570" s="4"/>
      <c r="BI1570" s="4"/>
      <c r="BJ1570" s="4"/>
      <c r="BK1570" s="4"/>
      <c r="BL1570" s="4"/>
      <c r="BM1570" s="4"/>
      <c r="BN1570" s="4"/>
      <c r="BO1570" s="4"/>
      <c r="BP1570" s="4"/>
      <c r="BQ1570" s="4"/>
      <c r="BR1570" s="4"/>
      <c r="BS1570" s="4"/>
      <c r="BT1570" s="4"/>
    </row>
    <row r="1571" spans="1:72" s="72" customFormat="1" ht="15.75" hidden="1">
      <c r="A1571"/>
      <c r="B1571"/>
      <c r="C1571"/>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s="5"/>
      <c r="AJ1571" s="5"/>
      <c r="AK1571" s="5"/>
      <c r="AL1571" s="5"/>
      <c r="AM1571" s="5"/>
      <c r="AN1571" s="5"/>
      <c r="AO1571" s="5"/>
      <c r="AP1571" s="5"/>
      <c r="AQ1571" s="5"/>
      <c r="AR1571" s="5"/>
      <c r="AS1571" s="5"/>
      <c r="AT1571" s="5"/>
      <c r="AU1571" s="5"/>
      <c r="AV1571" s="5"/>
      <c r="AW1571" s="5"/>
      <c r="AX1571" s="5"/>
      <c r="AY1571" s="5"/>
      <c r="AZ1571" s="5"/>
      <c r="BA1571" s="5"/>
      <c r="BB1571" s="5"/>
      <c r="BC1571" s="5"/>
      <c r="BD1571" s="5"/>
      <c r="BE1571" s="5"/>
      <c r="BF1571" s="4"/>
      <c r="BG1571" s="4"/>
      <c r="BH1571" s="4"/>
      <c r="BI1571" s="4"/>
      <c r="BJ1571" s="4"/>
      <c r="BK1571" s="4"/>
      <c r="BL1571" s="4"/>
      <c r="BM1571" s="4"/>
      <c r="BN1571" s="4"/>
      <c r="BO1571" s="4"/>
      <c r="BP1571" s="4"/>
      <c r="BQ1571" s="4"/>
      <c r="BR1571" s="4"/>
      <c r="BS1571" s="4"/>
      <c r="BT1571" s="4"/>
    </row>
    <row r="1572" spans="1:72" s="72" customFormat="1" ht="15.75" hidden="1">
      <c r="A1572"/>
      <c r="B1572"/>
      <c r="C1572"/>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s="5"/>
      <c r="AJ1572" s="5"/>
      <c r="AK1572" s="5"/>
      <c r="AL1572" s="5"/>
      <c r="AM1572" s="5"/>
      <c r="AN1572" s="5"/>
      <c r="AO1572" s="5"/>
      <c r="AP1572" s="5"/>
      <c r="AQ1572" s="5"/>
      <c r="AR1572" s="5"/>
      <c r="AS1572" s="5"/>
      <c r="AT1572" s="5"/>
      <c r="AU1572" s="5"/>
      <c r="AV1572" s="5"/>
      <c r="AW1572" s="5"/>
      <c r="AX1572" s="5"/>
      <c r="AY1572" s="5"/>
      <c r="AZ1572" s="5"/>
      <c r="BA1572" s="5"/>
      <c r="BB1572" s="5"/>
      <c r="BC1572" s="5"/>
      <c r="BD1572" s="5"/>
      <c r="BE1572" s="5"/>
      <c r="BF1572" s="4"/>
      <c r="BG1572" s="4"/>
      <c r="BH1572" s="4"/>
      <c r="BI1572" s="4"/>
      <c r="BJ1572" s="4"/>
      <c r="BK1572" s="4"/>
      <c r="BL1572" s="4"/>
      <c r="BM1572" s="4"/>
      <c r="BN1572" s="4"/>
      <c r="BO1572" s="4"/>
      <c r="BP1572" s="4"/>
      <c r="BQ1572" s="4"/>
      <c r="BR1572" s="4"/>
      <c r="BS1572" s="4"/>
      <c r="BT1572" s="4"/>
    </row>
    <row r="1573" spans="1:72" s="72" customFormat="1" ht="15.75" hidden="1">
      <c r="A1573"/>
      <c r="B1573"/>
      <c r="C1573"/>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s="5"/>
      <c r="AJ1573" s="5"/>
      <c r="AK1573" s="5"/>
      <c r="AL1573" s="5"/>
      <c r="AM1573" s="5"/>
      <c r="AN1573" s="5"/>
      <c r="AO1573" s="5"/>
      <c r="AP1573" s="5"/>
      <c r="AQ1573" s="5"/>
      <c r="AR1573" s="5"/>
      <c r="AS1573" s="5"/>
      <c r="AT1573" s="5"/>
      <c r="AU1573" s="5"/>
      <c r="AV1573" s="5"/>
      <c r="AW1573" s="5"/>
      <c r="AX1573" s="5"/>
      <c r="AY1573" s="5"/>
      <c r="AZ1573" s="5"/>
      <c r="BA1573" s="5"/>
      <c r="BB1573" s="5"/>
      <c r="BC1573" s="5"/>
      <c r="BD1573" s="5"/>
      <c r="BE1573" s="5"/>
      <c r="BF1573" s="4"/>
      <c r="BG1573" s="4"/>
      <c r="BH1573" s="4"/>
      <c r="BI1573" s="4"/>
      <c r="BJ1573" s="4"/>
      <c r="BK1573" s="4"/>
      <c r="BL1573" s="4"/>
      <c r="BM1573" s="4"/>
      <c r="BN1573" s="4"/>
      <c r="BO1573" s="4"/>
      <c r="BP1573" s="4"/>
      <c r="BQ1573" s="4"/>
      <c r="BR1573" s="4"/>
      <c r="BS1573" s="4"/>
      <c r="BT1573" s="4"/>
    </row>
    <row r="1574" spans="1:72" s="72" customFormat="1" ht="15.75" hidden="1">
      <c r="A1574"/>
      <c r="B1574"/>
      <c r="C1574"/>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s="5"/>
      <c r="AJ1574" s="5"/>
      <c r="AK1574" s="5"/>
      <c r="AL1574" s="5"/>
      <c r="AM1574" s="5"/>
      <c r="AN1574" s="5"/>
      <c r="AO1574" s="5"/>
      <c r="AP1574" s="5"/>
      <c r="AQ1574" s="5"/>
      <c r="AR1574" s="5"/>
      <c r="AS1574" s="5"/>
      <c r="AT1574" s="5"/>
      <c r="AU1574" s="5"/>
      <c r="AV1574" s="5"/>
      <c r="AW1574" s="5"/>
      <c r="AX1574" s="5"/>
      <c r="AY1574" s="5"/>
      <c r="AZ1574" s="5"/>
      <c r="BA1574" s="5"/>
      <c r="BB1574" s="5"/>
      <c r="BC1574" s="5"/>
      <c r="BD1574" s="5"/>
      <c r="BE1574" s="5"/>
      <c r="BF1574" s="4"/>
      <c r="BG1574" s="4"/>
      <c r="BH1574" s="4"/>
      <c r="BI1574" s="4"/>
      <c r="BJ1574" s="4"/>
      <c r="BK1574" s="4"/>
      <c r="BL1574" s="4"/>
      <c r="BM1574" s="4"/>
      <c r="BN1574" s="4"/>
      <c r="BO1574" s="4"/>
      <c r="BP1574" s="4"/>
      <c r="BQ1574" s="4"/>
      <c r="BR1574" s="4"/>
      <c r="BS1574" s="4"/>
      <c r="BT1574" s="4"/>
    </row>
    <row r="1575" spans="1:72" s="72" customFormat="1" ht="15.75" hidden="1">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s="5"/>
      <c r="AJ1575" s="5"/>
      <c r="AK1575" s="5"/>
      <c r="AL1575" s="5"/>
      <c r="AM1575" s="5"/>
      <c r="AN1575" s="5"/>
      <c r="AO1575" s="5"/>
      <c r="AP1575" s="5"/>
      <c r="AQ1575" s="5"/>
      <c r="AR1575" s="5"/>
      <c r="AS1575" s="5"/>
      <c r="AT1575" s="5"/>
      <c r="AU1575" s="5"/>
      <c r="AV1575" s="5"/>
      <c r="AW1575" s="5"/>
      <c r="AX1575" s="5"/>
      <c r="AY1575" s="5"/>
      <c r="AZ1575" s="5"/>
      <c r="BA1575" s="5"/>
      <c r="BB1575" s="5"/>
      <c r="BC1575" s="5"/>
      <c r="BD1575" s="5"/>
      <c r="BE1575" s="5"/>
      <c r="BF1575" s="4"/>
      <c r="BG1575" s="4"/>
      <c r="BH1575" s="4"/>
      <c r="BI1575" s="4"/>
      <c r="BJ1575" s="4"/>
      <c r="BK1575" s="4"/>
      <c r="BL1575" s="4"/>
      <c r="BM1575" s="4"/>
      <c r="BN1575" s="4"/>
      <c r="BO1575" s="4"/>
      <c r="BP1575" s="4"/>
      <c r="BQ1575" s="4"/>
      <c r="BR1575" s="4"/>
      <c r="BS1575" s="4"/>
      <c r="BT1575" s="4"/>
    </row>
    <row r="1576" spans="1:72" s="72" customFormat="1" ht="15.75" hidden="1">
      <c r="A1576"/>
      <c r="B1576"/>
      <c r="C1576"/>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s="5"/>
      <c r="AJ1576" s="5"/>
      <c r="AK1576" s="5"/>
      <c r="AL1576" s="5"/>
      <c r="AM1576" s="5"/>
      <c r="AN1576" s="5"/>
      <c r="AO1576" s="5"/>
      <c r="AP1576" s="5"/>
      <c r="AQ1576" s="5"/>
      <c r="AR1576" s="5"/>
      <c r="AS1576" s="5"/>
      <c r="AT1576" s="5"/>
      <c r="AU1576" s="5"/>
      <c r="AV1576" s="5"/>
      <c r="AW1576" s="5"/>
      <c r="AX1576" s="5"/>
      <c r="AY1576" s="5"/>
      <c r="AZ1576" s="5"/>
      <c r="BA1576" s="5"/>
      <c r="BB1576" s="5"/>
      <c r="BC1576" s="5"/>
      <c r="BD1576" s="5"/>
      <c r="BE1576" s="5"/>
      <c r="BF1576" s="4"/>
      <c r="BG1576" s="4"/>
      <c r="BH1576" s="4"/>
      <c r="BI1576" s="4"/>
      <c r="BJ1576" s="4"/>
      <c r="BK1576" s="4"/>
      <c r="BL1576" s="4"/>
      <c r="BM1576" s="4"/>
      <c r="BN1576" s="4"/>
      <c r="BO1576" s="4"/>
      <c r="BP1576" s="4"/>
      <c r="BQ1576" s="4"/>
      <c r="BR1576" s="4"/>
      <c r="BS1576" s="4"/>
      <c r="BT1576" s="4"/>
    </row>
    <row r="1577" spans="1:72" s="72" customFormat="1" ht="15.75" hidden="1">
      <c r="A1577"/>
      <c r="B1577"/>
      <c r="C1577"/>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s="5"/>
      <c r="AJ1577" s="5"/>
      <c r="AK1577" s="5"/>
      <c r="AL1577" s="5"/>
      <c r="AM1577" s="5"/>
      <c r="AN1577" s="5"/>
      <c r="AO1577" s="5"/>
      <c r="AP1577" s="5"/>
      <c r="AQ1577" s="5"/>
      <c r="AR1577" s="5"/>
      <c r="AS1577" s="5"/>
      <c r="AT1577" s="5"/>
      <c r="AU1577" s="5"/>
      <c r="AV1577" s="5"/>
      <c r="AW1577" s="5"/>
      <c r="AX1577" s="5"/>
      <c r="AY1577" s="5"/>
      <c r="AZ1577" s="5"/>
      <c r="BA1577" s="5"/>
      <c r="BB1577" s="5"/>
      <c r="BC1577" s="5"/>
      <c r="BD1577" s="5"/>
      <c r="BE1577" s="5"/>
      <c r="BF1577" s="4"/>
      <c r="BG1577" s="4"/>
      <c r="BH1577" s="4"/>
      <c r="BI1577" s="4"/>
      <c r="BJ1577" s="4"/>
      <c r="BK1577" s="4"/>
      <c r="BL1577" s="4"/>
      <c r="BM1577" s="4"/>
      <c r="BN1577" s="4"/>
      <c r="BO1577" s="4"/>
      <c r="BP1577" s="4"/>
      <c r="BQ1577" s="4"/>
      <c r="BR1577" s="4"/>
      <c r="BS1577" s="4"/>
      <c r="BT1577" s="4"/>
    </row>
    <row r="1578" spans="1:72" s="72" customFormat="1" ht="15.75" hidden="1">
      <c r="A1578"/>
      <c r="B1578"/>
      <c r="C1578"/>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s="5"/>
      <c r="AJ1578" s="5"/>
      <c r="AK1578" s="5"/>
      <c r="AL1578" s="5"/>
      <c r="AM1578" s="5"/>
      <c r="AN1578" s="5"/>
      <c r="AO1578" s="5"/>
      <c r="AP1578" s="5"/>
      <c r="AQ1578" s="5"/>
      <c r="AR1578" s="5"/>
      <c r="AS1578" s="5"/>
      <c r="AT1578" s="5"/>
      <c r="AU1578" s="5"/>
      <c r="AV1578" s="5"/>
      <c r="AW1578" s="5"/>
      <c r="AX1578" s="5"/>
      <c r="AY1578" s="5"/>
      <c r="AZ1578" s="5"/>
      <c r="BA1578" s="5"/>
      <c r="BB1578" s="5"/>
      <c r="BC1578" s="5"/>
      <c r="BD1578" s="5"/>
      <c r="BE1578" s="5"/>
      <c r="BF1578" s="4"/>
      <c r="BG1578" s="4"/>
      <c r="BH1578" s="4"/>
      <c r="BI1578" s="4"/>
      <c r="BJ1578" s="4"/>
      <c r="BK1578" s="4"/>
      <c r="BL1578" s="4"/>
      <c r="BM1578" s="4"/>
      <c r="BN1578" s="4"/>
      <c r="BO1578" s="4"/>
      <c r="BP1578" s="4"/>
      <c r="BQ1578" s="4"/>
      <c r="BR1578" s="4"/>
      <c r="BS1578" s="4"/>
      <c r="BT1578" s="4"/>
    </row>
    <row r="1579" spans="1:72" s="72" customFormat="1" ht="15.75" hidden="1">
      <c r="A1579"/>
      <c r="B1579"/>
      <c r="C1579"/>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s="5"/>
      <c r="AJ1579" s="5"/>
      <c r="AK1579" s="5"/>
      <c r="AL1579" s="5"/>
      <c r="AM1579" s="5"/>
      <c r="AN1579" s="5"/>
      <c r="AO1579" s="5"/>
      <c r="AP1579" s="5"/>
      <c r="AQ1579" s="5"/>
      <c r="AR1579" s="5"/>
      <c r="AS1579" s="5"/>
      <c r="AT1579" s="5"/>
      <c r="AU1579" s="5"/>
      <c r="AV1579" s="5"/>
      <c r="AW1579" s="5"/>
      <c r="AX1579" s="5"/>
      <c r="AY1579" s="5"/>
      <c r="AZ1579" s="5"/>
      <c r="BA1579" s="5"/>
      <c r="BB1579" s="5"/>
      <c r="BC1579" s="5"/>
      <c r="BD1579" s="5"/>
      <c r="BE1579" s="5"/>
      <c r="BF1579" s="4"/>
      <c r="BG1579" s="4"/>
      <c r="BH1579" s="4"/>
      <c r="BI1579" s="4"/>
      <c r="BJ1579" s="4"/>
      <c r="BK1579" s="4"/>
      <c r="BL1579" s="4"/>
      <c r="BM1579" s="4"/>
      <c r="BN1579" s="4"/>
      <c r="BO1579" s="4"/>
      <c r="BP1579" s="4"/>
      <c r="BQ1579" s="4"/>
      <c r="BR1579" s="4"/>
      <c r="BS1579" s="4"/>
      <c r="BT1579" s="4"/>
    </row>
    <row r="1580" spans="1:72" s="72" customFormat="1" ht="15.75" hidden="1">
      <c r="A1580"/>
      <c r="B1580"/>
      <c r="C1580"/>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s="5"/>
      <c r="AJ1580" s="5"/>
      <c r="AK1580" s="5"/>
      <c r="AL1580" s="5"/>
      <c r="AM1580" s="5"/>
      <c r="AN1580" s="5"/>
      <c r="AO1580" s="5"/>
      <c r="AP1580" s="5"/>
      <c r="AQ1580" s="5"/>
      <c r="AR1580" s="5"/>
      <c r="AS1580" s="5"/>
      <c r="AT1580" s="5"/>
      <c r="AU1580" s="5"/>
      <c r="AV1580" s="5"/>
      <c r="AW1580" s="5"/>
      <c r="AX1580" s="5"/>
      <c r="AY1580" s="5"/>
      <c r="AZ1580" s="5"/>
      <c r="BA1580" s="5"/>
      <c r="BB1580" s="5"/>
      <c r="BC1580" s="5"/>
      <c r="BD1580" s="5"/>
      <c r="BE1580" s="5"/>
      <c r="BF1580" s="4"/>
      <c r="BG1580" s="4"/>
      <c r="BH1580" s="4"/>
      <c r="BI1580" s="4"/>
      <c r="BJ1580" s="4"/>
      <c r="BK1580" s="4"/>
      <c r="BL1580" s="4"/>
      <c r="BM1580" s="4"/>
      <c r="BN1580" s="4"/>
      <c r="BO1580" s="4"/>
      <c r="BP1580" s="4"/>
      <c r="BQ1580" s="4"/>
      <c r="BR1580" s="4"/>
      <c r="BS1580" s="4"/>
      <c r="BT1580" s="4"/>
    </row>
    <row r="1581" spans="1:72" s="72" customFormat="1" ht="15.75" hidden="1">
      <c r="A1581"/>
      <c r="B1581"/>
      <c r="C1581"/>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s="5"/>
      <c r="AJ1581" s="5"/>
      <c r="AK1581" s="5"/>
      <c r="AL1581" s="5"/>
      <c r="AM1581" s="5"/>
      <c r="AN1581" s="5"/>
      <c r="AO1581" s="5"/>
      <c r="AP1581" s="5"/>
      <c r="AQ1581" s="5"/>
      <c r="AR1581" s="5"/>
      <c r="AS1581" s="5"/>
      <c r="AT1581" s="5"/>
      <c r="AU1581" s="5"/>
      <c r="AV1581" s="5"/>
      <c r="AW1581" s="5"/>
      <c r="AX1581" s="5"/>
      <c r="AY1581" s="5"/>
      <c r="AZ1581" s="5"/>
      <c r="BA1581" s="5"/>
      <c r="BB1581" s="5"/>
      <c r="BC1581" s="5"/>
      <c r="BD1581" s="5"/>
      <c r="BE1581" s="5"/>
      <c r="BF1581" s="4"/>
      <c r="BG1581" s="4"/>
      <c r="BH1581" s="4"/>
      <c r="BI1581" s="4"/>
      <c r="BJ1581" s="4"/>
      <c r="BK1581" s="4"/>
      <c r="BL1581" s="4"/>
      <c r="BM1581" s="4"/>
      <c r="BN1581" s="4"/>
      <c r="BO1581" s="4"/>
      <c r="BP1581" s="4"/>
      <c r="BQ1581" s="4"/>
      <c r="BR1581" s="4"/>
      <c r="BS1581" s="4"/>
      <c r="BT1581" s="4"/>
    </row>
    <row r="1582" spans="1:72" s="72" customFormat="1" ht="15.75" hidden="1">
      <c r="A1582"/>
      <c r="B1582"/>
      <c r="C1582"/>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s="5"/>
      <c r="AJ1582" s="5"/>
      <c r="AK1582" s="5"/>
      <c r="AL1582" s="5"/>
      <c r="AM1582" s="5"/>
      <c r="AN1582" s="5"/>
      <c r="AO1582" s="5"/>
      <c r="AP1582" s="5"/>
      <c r="AQ1582" s="5"/>
      <c r="AR1582" s="5"/>
      <c r="AS1582" s="5"/>
      <c r="AT1582" s="5"/>
      <c r="AU1582" s="5"/>
      <c r="AV1582" s="5"/>
      <c r="AW1582" s="5"/>
      <c r="AX1582" s="5"/>
      <c r="AY1582" s="5"/>
      <c r="AZ1582" s="5"/>
      <c r="BA1582" s="5"/>
      <c r="BB1582" s="5"/>
      <c r="BC1582" s="5"/>
      <c r="BD1582" s="5"/>
      <c r="BE1582" s="5"/>
      <c r="BF1582" s="4"/>
      <c r="BG1582" s="4"/>
      <c r="BH1582" s="4"/>
      <c r="BI1582" s="4"/>
      <c r="BJ1582" s="4"/>
      <c r="BK1582" s="4"/>
      <c r="BL1582" s="4"/>
      <c r="BM1582" s="4"/>
      <c r="BN1582" s="4"/>
      <c r="BO1582" s="4"/>
      <c r="BP1582" s="4"/>
      <c r="BQ1582" s="4"/>
      <c r="BR1582" s="4"/>
      <c r="BS1582" s="4"/>
      <c r="BT1582" s="4"/>
    </row>
    <row r="1583" spans="1:72" s="72" customFormat="1" ht="15.75" hidden="1">
      <c r="A1583"/>
      <c r="B1583"/>
      <c r="C1583"/>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s="5"/>
      <c r="AJ1583" s="5"/>
      <c r="AK1583" s="5"/>
      <c r="AL1583" s="5"/>
      <c r="AM1583" s="5"/>
      <c r="AN1583" s="5"/>
      <c r="AO1583" s="5"/>
      <c r="AP1583" s="5"/>
      <c r="AQ1583" s="5"/>
      <c r="AR1583" s="5"/>
      <c r="AS1583" s="5"/>
      <c r="AT1583" s="5"/>
      <c r="AU1583" s="5"/>
      <c r="AV1583" s="5"/>
      <c r="AW1583" s="5"/>
      <c r="AX1583" s="5"/>
      <c r="AY1583" s="5"/>
      <c r="AZ1583" s="5"/>
      <c r="BA1583" s="5"/>
      <c r="BB1583" s="5"/>
      <c r="BC1583" s="5"/>
      <c r="BD1583" s="5"/>
      <c r="BE1583" s="5"/>
      <c r="BF1583" s="4"/>
      <c r="BG1583" s="4"/>
      <c r="BH1583" s="4"/>
      <c r="BI1583" s="4"/>
      <c r="BJ1583" s="4"/>
      <c r="BK1583" s="4"/>
      <c r="BL1583" s="4"/>
      <c r="BM1583" s="4"/>
      <c r="BN1583" s="4"/>
      <c r="BO1583" s="4"/>
      <c r="BP1583" s="4"/>
      <c r="BQ1583" s="4"/>
      <c r="BR1583" s="4"/>
      <c r="BS1583" s="4"/>
      <c r="BT1583" s="4"/>
    </row>
    <row r="1584" spans="1:72" s="72" customFormat="1" ht="15.75" hidden="1">
      <c r="A1584"/>
      <c r="B1584"/>
      <c r="C1584"/>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s="5"/>
      <c r="AJ1584" s="5"/>
      <c r="AK1584" s="5"/>
      <c r="AL1584" s="5"/>
      <c r="AM1584" s="5"/>
      <c r="AN1584" s="5"/>
      <c r="AO1584" s="5"/>
      <c r="AP1584" s="5"/>
      <c r="AQ1584" s="5"/>
      <c r="AR1584" s="5"/>
      <c r="AS1584" s="5"/>
      <c r="AT1584" s="5"/>
      <c r="AU1584" s="5"/>
      <c r="AV1584" s="5"/>
      <c r="AW1584" s="5"/>
      <c r="AX1584" s="5"/>
      <c r="AY1584" s="5"/>
      <c r="AZ1584" s="5"/>
      <c r="BA1584" s="5"/>
      <c r="BB1584" s="5"/>
      <c r="BC1584" s="5"/>
      <c r="BD1584" s="5"/>
      <c r="BE1584" s="5"/>
      <c r="BF1584" s="4"/>
      <c r="BG1584" s="4"/>
      <c r="BH1584" s="4"/>
      <c r="BI1584" s="4"/>
      <c r="BJ1584" s="4"/>
      <c r="BK1584" s="4"/>
      <c r="BL1584" s="4"/>
      <c r="BM1584" s="4"/>
      <c r="BN1584" s="4"/>
      <c r="BO1584" s="4"/>
      <c r="BP1584" s="4"/>
      <c r="BQ1584" s="4"/>
      <c r="BR1584" s="4"/>
      <c r="BS1584" s="4"/>
      <c r="BT1584" s="4"/>
    </row>
    <row r="1585" spans="1:72" s="72" customFormat="1" ht="15.75" hidden="1">
      <c r="A1585"/>
      <c r="B1585"/>
      <c r="C1585"/>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s="5"/>
      <c r="AJ1585" s="5"/>
      <c r="AK1585" s="5"/>
      <c r="AL1585" s="5"/>
      <c r="AM1585" s="5"/>
      <c r="AN1585" s="5"/>
      <c r="AO1585" s="5"/>
      <c r="AP1585" s="5"/>
      <c r="AQ1585" s="5"/>
      <c r="AR1585" s="5"/>
      <c r="AS1585" s="5"/>
      <c r="AT1585" s="5"/>
      <c r="AU1585" s="5"/>
      <c r="AV1585" s="5"/>
      <c r="AW1585" s="5"/>
      <c r="AX1585" s="5"/>
      <c r="AY1585" s="5"/>
      <c r="AZ1585" s="5"/>
      <c r="BA1585" s="5"/>
      <c r="BB1585" s="5"/>
      <c r="BC1585" s="5"/>
      <c r="BD1585" s="5"/>
      <c r="BE1585" s="5"/>
      <c r="BF1585" s="4"/>
      <c r="BG1585" s="4"/>
      <c r="BH1585" s="4"/>
      <c r="BI1585" s="4"/>
      <c r="BJ1585" s="4"/>
      <c r="BK1585" s="4"/>
      <c r="BL1585" s="4"/>
      <c r="BM1585" s="4"/>
      <c r="BN1585" s="4"/>
      <c r="BO1585" s="4"/>
      <c r="BP1585" s="4"/>
      <c r="BQ1585" s="4"/>
      <c r="BR1585" s="4"/>
      <c r="BS1585" s="4"/>
      <c r="BT1585" s="4"/>
    </row>
    <row r="1586" spans="1:72" s="72" customFormat="1" ht="15.75" hidden="1">
      <c r="A1586"/>
      <c r="B1586"/>
      <c r="C1586"/>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s="5"/>
      <c r="AJ1586" s="5"/>
      <c r="AK1586" s="5"/>
      <c r="AL1586" s="5"/>
      <c r="AM1586" s="5"/>
      <c r="AN1586" s="5"/>
      <c r="AO1586" s="5"/>
      <c r="AP1586" s="5"/>
      <c r="AQ1586" s="5"/>
      <c r="AR1586" s="5"/>
      <c r="AS1586" s="5"/>
      <c r="AT1586" s="5"/>
      <c r="AU1586" s="5"/>
      <c r="AV1586" s="5"/>
      <c r="AW1586" s="5"/>
      <c r="AX1586" s="5"/>
      <c r="AY1586" s="5"/>
      <c r="AZ1586" s="5"/>
      <c r="BA1586" s="5"/>
      <c r="BB1586" s="5"/>
      <c r="BC1586" s="5"/>
      <c r="BD1586" s="5"/>
      <c r="BE1586" s="5"/>
      <c r="BF1586" s="4"/>
      <c r="BG1586" s="4"/>
      <c r="BH1586" s="4"/>
      <c r="BI1586" s="4"/>
      <c r="BJ1586" s="4"/>
      <c r="BK1586" s="4"/>
      <c r="BL1586" s="4"/>
      <c r="BM1586" s="4"/>
      <c r="BN1586" s="4"/>
      <c r="BO1586" s="4"/>
      <c r="BP1586" s="4"/>
      <c r="BQ1586" s="4"/>
      <c r="BR1586" s="4"/>
      <c r="BS1586" s="4"/>
      <c r="BT1586" s="4"/>
    </row>
    <row r="1587" spans="1:72" s="72" customFormat="1" ht="15.75" hidden="1">
      <c r="A1587"/>
      <c r="B1587"/>
      <c r="C1587"/>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s="5"/>
      <c r="AJ1587" s="5"/>
      <c r="AK1587" s="5"/>
      <c r="AL1587" s="5"/>
      <c r="AM1587" s="5"/>
      <c r="AN1587" s="5"/>
      <c r="AO1587" s="5"/>
      <c r="AP1587" s="5"/>
      <c r="AQ1587" s="5"/>
      <c r="AR1587" s="5"/>
      <c r="AS1587" s="5"/>
      <c r="AT1587" s="5"/>
      <c r="AU1587" s="5"/>
      <c r="AV1587" s="5"/>
      <c r="AW1587" s="5"/>
      <c r="AX1587" s="5"/>
      <c r="AY1587" s="5"/>
      <c r="AZ1587" s="5"/>
      <c r="BA1587" s="5"/>
      <c r="BB1587" s="5"/>
      <c r="BC1587" s="5"/>
      <c r="BD1587" s="5"/>
      <c r="BE1587" s="5"/>
      <c r="BF1587" s="4"/>
      <c r="BG1587" s="4"/>
      <c r="BH1587" s="4"/>
      <c r="BI1587" s="4"/>
      <c r="BJ1587" s="4"/>
      <c r="BK1587" s="4"/>
      <c r="BL1587" s="4"/>
      <c r="BM1587" s="4"/>
      <c r="BN1587" s="4"/>
      <c r="BO1587" s="4"/>
      <c r="BP1587" s="4"/>
      <c r="BQ1587" s="4"/>
      <c r="BR1587" s="4"/>
      <c r="BS1587" s="4"/>
      <c r="BT1587" s="4"/>
    </row>
    <row r="1588" spans="1:72" s="72" customFormat="1" ht="15.75" hidden="1">
      <c r="A1588"/>
      <c r="B1588"/>
      <c r="C1588"/>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s="5"/>
      <c r="AJ1588" s="5"/>
      <c r="AK1588" s="5"/>
      <c r="AL1588" s="5"/>
      <c r="AM1588" s="5"/>
      <c r="AN1588" s="5"/>
      <c r="AO1588" s="5"/>
      <c r="AP1588" s="5"/>
      <c r="AQ1588" s="5"/>
      <c r="AR1588" s="5"/>
      <c r="AS1588" s="5"/>
      <c r="AT1588" s="5"/>
      <c r="AU1588" s="5"/>
      <c r="AV1588" s="5"/>
      <c r="AW1588" s="5"/>
      <c r="AX1588" s="5"/>
      <c r="AY1588" s="5"/>
      <c r="AZ1588" s="5"/>
      <c r="BA1588" s="5"/>
      <c r="BB1588" s="5"/>
      <c r="BC1588" s="5"/>
      <c r="BD1588" s="5"/>
      <c r="BE1588" s="5"/>
      <c r="BF1588" s="4"/>
      <c r="BG1588" s="4"/>
      <c r="BH1588" s="4"/>
      <c r="BI1588" s="4"/>
      <c r="BJ1588" s="4"/>
      <c r="BK1588" s="4"/>
      <c r="BL1588" s="4"/>
      <c r="BM1588" s="4"/>
      <c r="BN1588" s="4"/>
      <c r="BO1588" s="4"/>
      <c r="BP1588" s="4"/>
      <c r="BQ1588" s="4"/>
      <c r="BR1588" s="4"/>
      <c r="BS1588" s="4"/>
      <c r="BT1588" s="4"/>
    </row>
    <row r="1589" spans="1:72" s="72" customFormat="1" ht="15.75" hidden="1">
      <c r="A1589"/>
      <c r="B1589"/>
      <c r="C1589"/>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s="5"/>
      <c r="AJ1589" s="5"/>
      <c r="AK1589" s="5"/>
      <c r="AL1589" s="5"/>
      <c r="AM1589" s="5"/>
      <c r="AN1589" s="5"/>
      <c r="AO1589" s="5"/>
      <c r="AP1589" s="5"/>
      <c r="AQ1589" s="5"/>
      <c r="AR1589" s="5"/>
      <c r="AS1589" s="5"/>
      <c r="AT1589" s="5"/>
      <c r="AU1589" s="5"/>
      <c r="AV1589" s="5"/>
      <c r="AW1589" s="5"/>
      <c r="AX1589" s="5"/>
      <c r="AY1589" s="5"/>
      <c r="AZ1589" s="5"/>
      <c r="BA1589" s="5"/>
      <c r="BB1589" s="5"/>
      <c r="BC1589" s="5"/>
      <c r="BD1589" s="5"/>
      <c r="BE1589" s="5"/>
      <c r="BF1589" s="4"/>
      <c r="BG1589" s="4"/>
      <c r="BH1589" s="4"/>
      <c r="BI1589" s="4"/>
      <c r="BJ1589" s="4"/>
      <c r="BK1589" s="4"/>
      <c r="BL1589" s="4"/>
      <c r="BM1589" s="4"/>
      <c r="BN1589" s="4"/>
      <c r="BO1589" s="4"/>
      <c r="BP1589" s="4"/>
      <c r="BQ1589" s="4"/>
      <c r="BR1589" s="4"/>
      <c r="BS1589" s="4"/>
      <c r="BT1589" s="4"/>
    </row>
    <row r="1590" spans="1:72" s="72" customFormat="1" ht="15.75" hidden="1">
      <c r="A1590"/>
      <c r="B1590"/>
      <c r="C1590"/>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s="5"/>
      <c r="AJ1590" s="5"/>
      <c r="AK1590" s="5"/>
      <c r="AL1590" s="5"/>
      <c r="AM1590" s="5"/>
      <c r="AN1590" s="5"/>
      <c r="AO1590" s="5"/>
      <c r="AP1590" s="5"/>
      <c r="AQ1590" s="5"/>
      <c r="AR1590" s="5"/>
      <c r="AS1590" s="5"/>
      <c r="AT1590" s="5"/>
      <c r="AU1590" s="5"/>
      <c r="AV1590" s="5"/>
      <c r="AW1590" s="5"/>
      <c r="AX1590" s="5"/>
      <c r="AY1590" s="5"/>
      <c r="AZ1590" s="5"/>
      <c r="BA1590" s="5"/>
      <c r="BB1590" s="5"/>
      <c r="BC1590" s="5"/>
      <c r="BD1590" s="5"/>
      <c r="BE1590" s="5"/>
      <c r="BF1590" s="4"/>
      <c r="BG1590" s="4"/>
      <c r="BH1590" s="4"/>
      <c r="BI1590" s="4"/>
      <c r="BJ1590" s="4"/>
      <c r="BK1590" s="4"/>
      <c r="BL1590" s="4"/>
      <c r="BM1590" s="4"/>
      <c r="BN1590" s="4"/>
      <c r="BO1590" s="4"/>
      <c r="BP1590" s="4"/>
      <c r="BQ1590" s="4"/>
      <c r="BR1590" s="4"/>
      <c r="BS1590" s="4"/>
      <c r="BT1590" s="4"/>
    </row>
    <row r="1591" spans="1:72" s="72" customFormat="1" ht="15.75" hidden="1">
      <c r="A1591"/>
      <c r="B1591"/>
      <c r="C1591"/>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s="5"/>
      <c r="AJ1591" s="5"/>
      <c r="AK1591" s="5"/>
      <c r="AL1591" s="5"/>
      <c r="AM1591" s="5"/>
      <c r="AN1591" s="5"/>
      <c r="AO1591" s="5"/>
      <c r="AP1591" s="5"/>
      <c r="AQ1591" s="5"/>
      <c r="AR1591" s="5"/>
      <c r="AS1591" s="5"/>
      <c r="AT1591" s="5"/>
      <c r="AU1591" s="5"/>
      <c r="AV1591" s="5"/>
      <c r="AW1591" s="5"/>
      <c r="AX1591" s="5"/>
      <c r="AY1591" s="5"/>
      <c r="AZ1591" s="5"/>
      <c r="BA1591" s="5"/>
      <c r="BB1591" s="5"/>
      <c r="BC1591" s="5"/>
      <c r="BD1591" s="5"/>
      <c r="BE1591" s="5"/>
      <c r="BF1591" s="4"/>
      <c r="BG1591" s="4"/>
      <c r="BH1591" s="4"/>
      <c r="BI1591" s="4"/>
      <c r="BJ1591" s="4"/>
      <c r="BK1591" s="4"/>
      <c r="BL1591" s="4"/>
      <c r="BM1591" s="4"/>
      <c r="BN1591" s="4"/>
      <c r="BO1591" s="4"/>
      <c r="BP1591" s="4"/>
      <c r="BQ1591" s="4"/>
      <c r="BR1591" s="4"/>
      <c r="BS1591" s="4"/>
      <c r="BT1591" s="4"/>
    </row>
    <row r="1592" spans="1:72" s="72" customFormat="1" ht="15.75" hidden="1">
      <c r="A1592"/>
      <c r="B1592"/>
      <c r="C1592"/>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s="5"/>
      <c r="AJ1592" s="5"/>
      <c r="AK1592" s="5"/>
      <c r="AL1592" s="5"/>
      <c r="AM1592" s="5"/>
      <c r="AN1592" s="5"/>
      <c r="AO1592" s="5"/>
      <c r="AP1592" s="5"/>
      <c r="AQ1592" s="5"/>
      <c r="AR1592" s="5"/>
      <c r="AS1592" s="5"/>
      <c r="AT1592" s="5"/>
      <c r="AU1592" s="5"/>
      <c r="AV1592" s="5"/>
      <c r="AW1592" s="5"/>
      <c r="AX1592" s="5"/>
      <c r="AY1592" s="5"/>
      <c r="AZ1592" s="5"/>
      <c r="BA1592" s="5"/>
      <c r="BB1592" s="5"/>
      <c r="BC1592" s="5"/>
      <c r="BD1592" s="5"/>
      <c r="BE1592" s="5"/>
      <c r="BF1592" s="4"/>
      <c r="BG1592" s="4"/>
      <c r="BH1592" s="4"/>
      <c r="BI1592" s="4"/>
      <c r="BJ1592" s="4"/>
      <c r="BK1592" s="4"/>
      <c r="BL1592" s="4"/>
      <c r="BM1592" s="4"/>
      <c r="BN1592" s="4"/>
      <c r="BO1592" s="4"/>
      <c r="BP1592" s="4"/>
      <c r="BQ1592" s="4"/>
      <c r="BR1592" s="4"/>
      <c r="BS1592" s="4"/>
      <c r="BT1592" s="4"/>
    </row>
    <row r="1593" spans="1:72" s="72" customFormat="1" ht="15.75" hidden="1">
      <c r="A1593"/>
      <c r="B1593"/>
      <c r="C1593"/>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s="5"/>
      <c r="AJ1593" s="5"/>
      <c r="AK1593" s="5"/>
      <c r="AL1593" s="5"/>
      <c r="AM1593" s="5"/>
      <c r="AN1593" s="5"/>
      <c r="AO1593" s="5"/>
      <c r="AP1593" s="5"/>
      <c r="AQ1593" s="5"/>
      <c r="AR1593" s="5"/>
      <c r="AS1593" s="5"/>
      <c r="AT1593" s="5"/>
      <c r="AU1593" s="5"/>
      <c r="AV1593" s="5"/>
      <c r="AW1593" s="5"/>
      <c r="AX1593" s="5"/>
      <c r="AY1593" s="5"/>
      <c r="AZ1593" s="5"/>
      <c r="BA1593" s="5"/>
      <c r="BB1593" s="5"/>
      <c r="BC1593" s="5"/>
      <c r="BD1593" s="5"/>
      <c r="BE1593" s="5"/>
      <c r="BF1593" s="4"/>
      <c r="BG1593" s="4"/>
      <c r="BH1593" s="4"/>
      <c r="BI1593" s="4"/>
      <c r="BJ1593" s="4"/>
      <c r="BK1593" s="4"/>
      <c r="BL1593" s="4"/>
      <c r="BM1593" s="4"/>
      <c r="BN1593" s="4"/>
      <c r="BO1593" s="4"/>
      <c r="BP1593" s="4"/>
      <c r="BQ1593" s="4"/>
      <c r="BR1593" s="4"/>
      <c r="BS1593" s="4"/>
      <c r="BT1593" s="4"/>
    </row>
    <row r="1594" spans="1:72" s="72" customFormat="1" ht="15.75" hidden="1">
      <c r="A1594"/>
      <c r="B1594"/>
      <c r="C1594"/>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s="5"/>
      <c r="AJ1594" s="5"/>
      <c r="AK1594" s="5"/>
      <c r="AL1594" s="5"/>
      <c r="AM1594" s="5"/>
      <c r="AN1594" s="5"/>
      <c r="AO1594" s="5"/>
      <c r="AP1594" s="5"/>
      <c r="AQ1594" s="5"/>
      <c r="AR1594" s="5"/>
      <c r="AS1594" s="5"/>
      <c r="AT1594" s="5"/>
      <c r="AU1594" s="5"/>
      <c r="AV1594" s="5"/>
      <c r="AW1594" s="5"/>
      <c r="AX1594" s="5"/>
      <c r="AY1594" s="5"/>
      <c r="AZ1594" s="5"/>
      <c r="BA1594" s="5"/>
      <c r="BB1594" s="5"/>
      <c r="BC1594" s="5"/>
      <c r="BD1594" s="5"/>
      <c r="BE1594" s="5"/>
      <c r="BF1594" s="4"/>
      <c r="BG1594" s="4"/>
      <c r="BH1594" s="4"/>
      <c r="BI1594" s="4"/>
      <c r="BJ1594" s="4"/>
      <c r="BK1594" s="4"/>
      <c r="BL1594" s="4"/>
      <c r="BM1594" s="4"/>
      <c r="BN1594" s="4"/>
      <c r="BO1594" s="4"/>
      <c r="BP1594" s="4"/>
      <c r="BQ1594" s="4"/>
      <c r="BR1594" s="4"/>
      <c r="BS1594" s="4"/>
      <c r="BT1594" s="4"/>
    </row>
    <row r="1595" spans="1:72" s="72" customFormat="1" ht="15.75" hidden="1">
      <c r="A1595"/>
      <c r="B1595"/>
      <c r="C1595"/>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s="5"/>
      <c r="AJ1595" s="5"/>
      <c r="AK1595" s="5"/>
      <c r="AL1595" s="5"/>
      <c r="AM1595" s="5"/>
      <c r="AN1595" s="5"/>
      <c r="AO1595" s="5"/>
      <c r="AP1595" s="5"/>
      <c r="AQ1595" s="5"/>
      <c r="AR1595" s="5"/>
      <c r="AS1595" s="5"/>
      <c r="AT1595" s="5"/>
      <c r="AU1595" s="5"/>
      <c r="AV1595" s="5"/>
      <c r="AW1595" s="5"/>
      <c r="AX1595" s="5"/>
      <c r="AY1595" s="5"/>
      <c r="AZ1595" s="5"/>
      <c r="BA1595" s="5"/>
      <c r="BB1595" s="5"/>
      <c r="BC1595" s="5"/>
      <c r="BD1595" s="5"/>
      <c r="BE1595" s="5"/>
      <c r="BF1595" s="4"/>
      <c r="BG1595" s="4"/>
      <c r="BH1595" s="4"/>
      <c r="BI1595" s="4"/>
      <c r="BJ1595" s="4"/>
      <c r="BK1595" s="4"/>
      <c r="BL1595" s="4"/>
      <c r="BM1595" s="4"/>
      <c r="BN1595" s="4"/>
      <c r="BO1595" s="4"/>
      <c r="BP1595" s="4"/>
      <c r="BQ1595" s="4"/>
      <c r="BR1595" s="4"/>
      <c r="BS1595" s="4"/>
      <c r="BT1595" s="4"/>
    </row>
    <row r="1596" spans="1:72" s="72" customFormat="1" ht="15.75" hidden="1">
      <c r="A1596"/>
      <c r="B1596"/>
      <c r="C1596"/>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s="5"/>
      <c r="AJ1596" s="5"/>
      <c r="AK1596" s="5"/>
      <c r="AL1596" s="5"/>
      <c r="AM1596" s="5"/>
      <c r="AN1596" s="5"/>
      <c r="AO1596" s="5"/>
      <c r="AP1596" s="5"/>
      <c r="AQ1596" s="5"/>
      <c r="AR1596" s="5"/>
      <c r="AS1596" s="5"/>
      <c r="AT1596" s="5"/>
      <c r="AU1596" s="5"/>
      <c r="AV1596" s="5"/>
      <c r="AW1596" s="5"/>
      <c r="AX1596" s="5"/>
      <c r="AY1596" s="5"/>
      <c r="AZ1596" s="5"/>
      <c r="BA1596" s="5"/>
      <c r="BB1596" s="5"/>
      <c r="BC1596" s="5"/>
      <c r="BD1596" s="5"/>
      <c r="BE1596" s="5"/>
      <c r="BF1596" s="4"/>
      <c r="BG1596" s="4"/>
      <c r="BH1596" s="4"/>
      <c r="BI1596" s="4"/>
      <c r="BJ1596" s="4"/>
      <c r="BK1596" s="4"/>
      <c r="BL1596" s="4"/>
      <c r="BM1596" s="4"/>
      <c r="BN1596" s="4"/>
      <c r="BO1596" s="4"/>
      <c r="BP1596" s="4"/>
      <c r="BQ1596" s="4"/>
      <c r="BR1596" s="4"/>
      <c r="BS1596" s="4"/>
      <c r="BT1596" s="4"/>
    </row>
    <row r="1597" spans="1:72" s="72" customFormat="1" ht="15.75" hidden="1">
      <c r="A1597"/>
      <c r="B1597"/>
      <c r="C1597"/>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s="5"/>
      <c r="AJ1597" s="5"/>
      <c r="AK1597" s="5"/>
      <c r="AL1597" s="5"/>
      <c r="AM1597" s="5"/>
      <c r="AN1597" s="5"/>
      <c r="AO1597" s="5"/>
      <c r="AP1597" s="5"/>
      <c r="AQ1597" s="5"/>
      <c r="AR1597" s="5"/>
      <c r="AS1597" s="5"/>
      <c r="AT1597" s="5"/>
      <c r="AU1597" s="5"/>
      <c r="AV1597" s="5"/>
      <c r="AW1597" s="5"/>
      <c r="AX1597" s="5"/>
      <c r="AY1597" s="5"/>
      <c r="AZ1597" s="5"/>
      <c r="BA1597" s="5"/>
      <c r="BB1597" s="5"/>
      <c r="BC1597" s="5"/>
      <c r="BD1597" s="5"/>
      <c r="BE1597" s="5"/>
      <c r="BF1597" s="4"/>
      <c r="BG1597" s="4"/>
      <c r="BH1597" s="4"/>
      <c r="BI1597" s="4"/>
      <c r="BJ1597" s="4"/>
      <c r="BK1597" s="4"/>
      <c r="BL1597" s="4"/>
      <c r="BM1597" s="4"/>
      <c r="BN1597" s="4"/>
      <c r="BO1597" s="4"/>
      <c r="BP1597" s="4"/>
      <c r="BQ1597" s="4"/>
      <c r="BR1597" s="4"/>
      <c r="BS1597" s="4"/>
      <c r="BT1597" s="4"/>
    </row>
    <row r="1598" spans="1:72" s="72" customFormat="1" ht="15.75" hidden="1">
      <c r="A1598"/>
      <c r="B1598"/>
      <c r="C1598"/>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s="5"/>
      <c r="AJ1598" s="5"/>
      <c r="AK1598" s="5"/>
      <c r="AL1598" s="5"/>
      <c r="AM1598" s="5"/>
      <c r="AN1598" s="5"/>
      <c r="AO1598" s="5"/>
      <c r="AP1598" s="5"/>
      <c r="AQ1598" s="5"/>
      <c r="AR1598" s="5"/>
      <c r="AS1598" s="5"/>
      <c r="AT1598" s="5"/>
      <c r="AU1598" s="5"/>
      <c r="AV1598" s="5"/>
      <c r="AW1598" s="5"/>
      <c r="AX1598" s="5"/>
      <c r="AY1598" s="5"/>
      <c r="AZ1598" s="5"/>
      <c r="BA1598" s="5"/>
      <c r="BB1598" s="5"/>
      <c r="BC1598" s="5"/>
      <c r="BD1598" s="5"/>
      <c r="BE1598" s="5"/>
      <c r="BF1598" s="4"/>
      <c r="BG1598" s="4"/>
      <c r="BH1598" s="4"/>
      <c r="BI1598" s="4"/>
      <c r="BJ1598" s="4"/>
      <c r="BK1598" s="4"/>
      <c r="BL1598" s="4"/>
      <c r="BM1598" s="4"/>
      <c r="BN1598" s="4"/>
      <c r="BO1598" s="4"/>
      <c r="BP1598" s="4"/>
      <c r="BQ1598" s="4"/>
      <c r="BR1598" s="4"/>
      <c r="BS1598" s="4"/>
      <c r="BT1598" s="4"/>
    </row>
    <row r="1599" spans="1:72" s="72" customFormat="1" ht="15.75" hidden="1">
      <c r="A1599"/>
      <c r="B1599"/>
      <c r="C1599"/>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s="5"/>
      <c r="AJ1599" s="5"/>
      <c r="AK1599" s="5"/>
      <c r="AL1599" s="5"/>
      <c r="AM1599" s="5"/>
      <c r="AN1599" s="5"/>
      <c r="AO1599" s="5"/>
      <c r="AP1599" s="5"/>
      <c r="AQ1599" s="5"/>
      <c r="AR1599" s="5"/>
      <c r="AS1599" s="5"/>
      <c r="AT1599" s="5"/>
      <c r="AU1599" s="5"/>
      <c r="AV1599" s="5"/>
      <c r="AW1599" s="5"/>
      <c r="AX1599" s="5"/>
      <c r="AY1599" s="5"/>
      <c r="AZ1599" s="5"/>
      <c r="BA1599" s="5"/>
      <c r="BB1599" s="5"/>
      <c r="BC1599" s="5"/>
      <c r="BD1599" s="5"/>
      <c r="BE1599" s="5"/>
      <c r="BF1599" s="4"/>
      <c r="BG1599" s="4"/>
      <c r="BH1599" s="4"/>
      <c r="BI1599" s="4"/>
      <c r="BJ1599" s="4"/>
      <c r="BK1599" s="4"/>
      <c r="BL1599" s="4"/>
      <c r="BM1599" s="4"/>
      <c r="BN1599" s="4"/>
      <c r="BO1599" s="4"/>
      <c r="BP1599" s="4"/>
      <c r="BQ1599" s="4"/>
      <c r="BR1599" s="4"/>
      <c r="BS1599" s="4"/>
      <c r="BT1599" s="4"/>
    </row>
    <row r="1600" spans="1:72" s="72" customFormat="1" ht="15.75" hidden="1">
      <c r="A1600"/>
      <c r="B1600"/>
      <c r="C1600"/>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s="5"/>
      <c r="AJ1600" s="5"/>
      <c r="AK1600" s="5"/>
      <c r="AL1600" s="5"/>
      <c r="AM1600" s="5"/>
      <c r="AN1600" s="5"/>
      <c r="AO1600" s="5"/>
      <c r="AP1600" s="5"/>
      <c r="AQ1600" s="5"/>
      <c r="AR1600" s="5"/>
      <c r="AS1600" s="5"/>
      <c r="AT1600" s="5"/>
      <c r="AU1600" s="5"/>
      <c r="AV1600" s="5"/>
      <c r="AW1600" s="5"/>
      <c r="AX1600" s="5"/>
      <c r="AY1600" s="5"/>
      <c r="AZ1600" s="5"/>
      <c r="BA1600" s="5"/>
      <c r="BB1600" s="5"/>
      <c r="BC1600" s="5"/>
      <c r="BD1600" s="5"/>
      <c r="BE1600" s="5"/>
      <c r="BF1600" s="4"/>
      <c r="BG1600" s="4"/>
      <c r="BH1600" s="4"/>
      <c r="BI1600" s="4"/>
      <c r="BJ1600" s="4"/>
      <c r="BK1600" s="4"/>
      <c r="BL1600" s="4"/>
      <c r="BM1600" s="4"/>
      <c r="BN1600" s="4"/>
      <c r="BO1600" s="4"/>
      <c r="BP1600" s="4"/>
      <c r="BQ1600" s="4"/>
      <c r="BR1600" s="4"/>
      <c r="BS1600" s="4"/>
      <c r="BT1600" s="4"/>
    </row>
    <row r="1601" spans="1:72" s="72" customFormat="1" ht="15.75" hidden="1">
      <c r="A1601"/>
      <c r="B1601"/>
      <c r="C1601"/>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s="5"/>
      <c r="AJ1601" s="5"/>
      <c r="AK1601" s="5"/>
      <c r="AL1601" s="5"/>
      <c r="AM1601" s="5"/>
      <c r="AN1601" s="5"/>
      <c r="AO1601" s="5"/>
      <c r="AP1601" s="5"/>
      <c r="AQ1601" s="5"/>
      <c r="AR1601" s="5"/>
      <c r="AS1601" s="5"/>
      <c r="AT1601" s="5"/>
      <c r="AU1601" s="5"/>
      <c r="AV1601" s="5"/>
      <c r="AW1601" s="5"/>
      <c r="AX1601" s="5"/>
      <c r="AY1601" s="5"/>
      <c r="AZ1601" s="5"/>
      <c r="BA1601" s="5"/>
      <c r="BB1601" s="5"/>
      <c r="BC1601" s="5"/>
      <c r="BD1601" s="5"/>
      <c r="BE1601" s="5"/>
      <c r="BF1601" s="4"/>
      <c r="BG1601" s="4"/>
      <c r="BH1601" s="4"/>
      <c r="BI1601" s="4"/>
      <c r="BJ1601" s="4"/>
      <c r="BK1601" s="4"/>
      <c r="BL1601" s="4"/>
      <c r="BM1601" s="4"/>
      <c r="BN1601" s="4"/>
      <c r="BO1601" s="4"/>
      <c r="BP1601" s="4"/>
      <c r="BQ1601" s="4"/>
      <c r="BR1601" s="4"/>
      <c r="BS1601" s="4"/>
      <c r="BT1601" s="4"/>
    </row>
    <row r="1602" spans="1:72" s="72" customFormat="1" ht="15.75" hidden="1">
      <c r="A1602"/>
      <c r="B1602"/>
      <c r="C1602"/>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s="5"/>
      <c r="AJ1602" s="5"/>
      <c r="AK1602" s="5"/>
      <c r="AL1602" s="5"/>
      <c r="AM1602" s="5"/>
      <c r="AN1602" s="5"/>
      <c r="AO1602" s="5"/>
      <c r="AP1602" s="5"/>
      <c r="AQ1602" s="5"/>
      <c r="AR1602" s="5"/>
      <c r="AS1602" s="5"/>
      <c r="AT1602" s="5"/>
      <c r="AU1602" s="5"/>
      <c r="AV1602" s="5"/>
      <c r="AW1602" s="5"/>
      <c r="AX1602" s="5"/>
      <c r="AY1602" s="5"/>
      <c r="AZ1602" s="5"/>
      <c r="BA1602" s="5"/>
      <c r="BB1602" s="5"/>
      <c r="BC1602" s="5"/>
      <c r="BD1602" s="5"/>
      <c r="BE1602" s="5"/>
      <c r="BF1602" s="4"/>
      <c r="BG1602" s="4"/>
      <c r="BH1602" s="4"/>
      <c r="BI1602" s="4"/>
      <c r="BJ1602" s="4"/>
      <c r="BK1602" s="4"/>
      <c r="BL1602" s="4"/>
      <c r="BM1602" s="4"/>
      <c r="BN1602" s="4"/>
      <c r="BO1602" s="4"/>
      <c r="BP1602" s="4"/>
      <c r="BQ1602" s="4"/>
      <c r="BR1602" s="4"/>
      <c r="BS1602" s="4"/>
      <c r="BT1602" s="4"/>
    </row>
    <row r="1603" spans="1:72" s="72" customFormat="1" ht="15.75" hidden="1">
      <c r="A1603"/>
      <c r="B1603"/>
      <c r="C1603"/>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s="5"/>
      <c r="AJ1603" s="5"/>
      <c r="AK1603" s="5"/>
      <c r="AL1603" s="5"/>
      <c r="AM1603" s="5"/>
      <c r="AN1603" s="5"/>
      <c r="AO1603" s="5"/>
      <c r="AP1603" s="5"/>
      <c r="AQ1603" s="5"/>
      <c r="AR1603" s="5"/>
      <c r="AS1603" s="5"/>
      <c r="AT1603" s="5"/>
      <c r="AU1603" s="5"/>
      <c r="AV1603" s="5"/>
      <c r="AW1603" s="5"/>
      <c r="AX1603" s="5"/>
      <c r="AY1603" s="5"/>
      <c r="AZ1603" s="5"/>
      <c r="BA1603" s="5"/>
      <c r="BB1603" s="5"/>
      <c r="BC1603" s="5"/>
      <c r="BD1603" s="5"/>
      <c r="BE1603" s="5"/>
      <c r="BF1603" s="4"/>
      <c r="BG1603" s="4"/>
      <c r="BH1603" s="4"/>
      <c r="BI1603" s="4"/>
      <c r="BJ1603" s="4"/>
      <c r="BK1603" s="4"/>
      <c r="BL1603" s="4"/>
      <c r="BM1603" s="4"/>
      <c r="BN1603" s="4"/>
      <c r="BO1603" s="4"/>
      <c r="BP1603" s="4"/>
      <c r="BQ1603" s="4"/>
      <c r="BR1603" s="4"/>
      <c r="BS1603" s="4"/>
      <c r="BT1603" s="4"/>
    </row>
    <row r="1604" spans="1:72" s="72" customFormat="1" ht="15.75" hidden="1">
      <c r="A1604"/>
      <c r="B1604"/>
      <c r="C1604"/>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s="5"/>
      <c r="AJ1604" s="5"/>
      <c r="AK1604" s="5"/>
      <c r="AL1604" s="5"/>
      <c r="AM1604" s="5"/>
      <c r="AN1604" s="5"/>
      <c r="AO1604" s="5"/>
      <c r="AP1604" s="5"/>
      <c r="AQ1604" s="5"/>
      <c r="AR1604" s="5"/>
      <c r="AS1604" s="5"/>
      <c r="AT1604" s="5"/>
      <c r="AU1604" s="5"/>
      <c r="AV1604" s="5"/>
      <c r="AW1604" s="5"/>
      <c r="AX1604" s="5"/>
      <c r="AY1604" s="5"/>
      <c r="AZ1604" s="5"/>
      <c r="BA1604" s="5"/>
      <c r="BB1604" s="5"/>
      <c r="BC1604" s="5"/>
      <c r="BD1604" s="5"/>
      <c r="BE1604" s="5"/>
      <c r="BF1604" s="4"/>
      <c r="BG1604" s="4"/>
      <c r="BH1604" s="4"/>
      <c r="BI1604" s="4"/>
      <c r="BJ1604" s="4"/>
      <c r="BK1604" s="4"/>
      <c r="BL1604" s="4"/>
      <c r="BM1604" s="4"/>
      <c r="BN1604" s="4"/>
      <c r="BO1604" s="4"/>
      <c r="BP1604" s="4"/>
      <c r="BQ1604" s="4"/>
      <c r="BR1604" s="4"/>
      <c r="BS1604" s="4"/>
      <c r="BT1604" s="4"/>
    </row>
    <row r="1605" spans="1:72" s="72" customFormat="1" ht="15.75" hidden="1">
      <c r="A1605"/>
      <c r="B1605"/>
      <c r="C1605"/>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s="5"/>
      <c r="AJ1605" s="5"/>
      <c r="AK1605" s="5"/>
      <c r="AL1605" s="5"/>
      <c r="AM1605" s="5"/>
      <c r="AN1605" s="5"/>
      <c r="AO1605" s="5"/>
      <c r="AP1605" s="5"/>
      <c r="AQ1605" s="5"/>
      <c r="AR1605" s="5"/>
      <c r="AS1605" s="5"/>
      <c r="AT1605" s="5"/>
      <c r="AU1605" s="5"/>
      <c r="AV1605" s="5"/>
      <c r="AW1605" s="5"/>
      <c r="AX1605" s="5"/>
      <c r="AY1605" s="5"/>
      <c r="AZ1605" s="5"/>
      <c r="BA1605" s="5"/>
      <c r="BB1605" s="5"/>
      <c r="BC1605" s="5"/>
      <c r="BD1605" s="5"/>
      <c r="BE1605" s="5"/>
      <c r="BF1605" s="4"/>
      <c r="BG1605" s="4"/>
      <c r="BH1605" s="4"/>
      <c r="BI1605" s="4"/>
      <c r="BJ1605" s="4"/>
      <c r="BK1605" s="4"/>
      <c r="BL1605" s="4"/>
      <c r="BM1605" s="4"/>
      <c r="BN1605" s="4"/>
      <c r="BO1605" s="4"/>
      <c r="BP1605" s="4"/>
      <c r="BQ1605" s="4"/>
      <c r="BR1605" s="4"/>
      <c r="BS1605" s="4"/>
      <c r="BT1605" s="4"/>
    </row>
    <row r="1606" spans="1:72" s="72" customFormat="1" ht="15.75" hidden="1">
      <c r="A1606"/>
      <c r="B1606"/>
      <c r="C1606"/>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s="5"/>
      <c r="AJ1606" s="5"/>
      <c r="AK1606" s="5"/>
      <c r="AL1606" s="5"/>
      <c r="AM1606" s="5"/>
      <c r="AN1606" s="5"/>
      <c r="AO1606" s="5"/>
      <c r="AP1606" s="5"/>
      <c r="AQ1606" s="5"/>
      <c r="AR1606" s="5"/>
      <c r="AS1606" s="5"/>
      <c r="AT1606" s="5"/>
      <c r="AU1606" s="5"/>
      <c r="AV1606" s="5"/>
      <c r="AW1606" s="5"/>
      <c r="AX1606" s="5"/>
      <c r="AY1606" s="5"/>
      <c r="AZ1606" s="5"/>
      <c r="BA1606" s="5"/>
      <c r="BB1606" s="5"/>
      <c r="BC1606" s="5"/>
      <c r="BD1606" s="5"/>
      <c r="BE1606" s="5"/>
      <c r="BF1606" s="4"/>
      <c r="BG1606" s="4"/>
      <c r="BH1606" s="4"/>
      <c r="BI1606" s="4"/>
      <c r="BJ1606" s="4"/>
      <c r="BK1606" s="4"/>
      <c r="BL1606" s="4"/>
      <c r="BM1606" s="4"/>
      <c r="BN1606" s="4"/>
      <c r="BO1606" s="4"/>
      <c r="BP1606" s="4"/>
      <c r="BQ1606" s="4"/>
      <c r="BR1606" s="4"/>
      <c r="BS1606" s="4"/>
      <c r="BT1606" s="4"/>
    </row>
    <row r="1607" spans="1:72" s="72" customFormat="1" ht="15.75" hidden="1">
      <c r="A1607"/>
      <c r="B1607"/>
      <c r="C1607"/>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s="5"/>
      <c r="AJ1607" s="5"/>
      <c r="AK1607" s="5"/>
      <c r="AL1607" s="5"/>
      <c r="AM1607" s="5"/>
      <c r="AN1607" s="5"/>
      <c r="AO1607" s="5"/>
      <c r="AP1607" s="5"/>
      <c r="AQ1607" s="5"/>
      <c r="AR1607" s="5"/>
      <c r="AS1607" s="5"/>
      <c r="AT1607" s="5"/>
      <c r="AU1607" s="5"/>
      <c r="AV1607" s="5"/>
      <c r="AW1607" s="5"/>
      <c r="AX1607" s="5"/>
      <c r="AY1607" s="5"/>
      <c r="AZ1607" s="5"/>
      <c r="BA1607" s="5"/>
      <c r="BB1607" s="5"/>
      <c r="BC1607" s="5"/>
      <c r="BD1607" s="5"/>
      <c r="BE1607" s="5"/>
      <c r="BF1607" s="4"/>
      <c r="BG1607" s="4"/>
      <c r="BH1607" s="4"/>
      <c r="BI1607" s="4"/>
      <c r="BJ1607" s="4"/>
      <c r="BK1607" s="4"/>
      <c r="BL1607" s="4"/>
      <c r="BM1607" s="4"/>
      <c r="BN1607" s="4"/>
      <c r="BO1607" s="4"/>
      <c r="BP1607" s="4"/>
      <c r="BQ1607" s="4"/>
      <c r="BR1607" s="4"/>
      <c r="BS1607" s="4"/>
      <c r="BT1607" s="4"/>
    </row>
    <row r="1608" spans="1:72" s="72" customFormat="1" ht="15.75" hidden="1">
      <c r="A1608"/>
      <c r="B1608"/>
      <c r="C1608"/>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s="5"/>
      <c r="AJ1608" s="5"/>
      <c r="AK1608" s="5"/>
      <c r="AL1608" s="5"/>
      <c r="AM1608" s="5"/>
      <c r="AN1608" s="5"/>
      <c r="AO1608" s="5"/>
      <c r="AP1608" s="5"/>
      <c r="AQ1608" s="5"/>
      <c r="AR1608" s="5"/>
      <c r="AS1608" s="5"/>
      <c r="AT1608" s="5"/>
      <c r="AU1608" s="5"/>
      <c r="AV1608" s="5"/>
      <c r="AW1608" s="5"/>
      <c r="AX1608" s="5"/>
      <c r="AY1608" s="5"/>
      <c r="AZ1608" s="5"/>
      <c r="BA1608" s="5"/>
      <c r="BB1608" s="5"/>
      <c r="BC1608" s="5"/>
      <c r="BD1608" s="5"/>
      <c r="BE1608" s="5"/>
      <c r="BF1608" s="4"/>
      <c r="BG1608" s="4"/>
      <c r="BH1608" s="4"/>
      <c r="BI1608" s="4"/>
      <c r="BJ1608" s="4"/>
      <c r="BK1608" s="4"/>
      <c r="BL1608" s="4"/>
      <c r="BM1608" s="4"/>
      <c r="BN1608" s="4"/>
      <c r="BO1608" s="4"/>
      <c r="BP1608" s="4"/>
      <c r="BQ1608" s="4"/>
      <c r="BR1608" s="4"/>
      <c r="BS1608" s="4"/>
      <c r="BT1608" s="4"/>
    </row>
    <row r="1609" spans="1:72" s="72" customFormat="1" ht="15.75" hidden="1">
      <c r="A1609"/>
      <c r="B1609"/>
      <c r="C1609"/>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s="5"/>
      <c r="AJ1609" s="5"/>
      <c r="AK1609" s="5"/>
      <c r="AL1609" s="5"/>
      <c r="AM1609" s="5"/>
      <c r="AN1609" s="5"/>
      <c r="AO1609" s="5"/>
      <c r="AP1609" s="5"/>
      <c r="AQ1609" s="5"/>
      <c r="AR1609" s="5"/>
      <c r="AS1609" s="5"/>
      <c r="AT1609" s="5"/>
      <c r="AU1609" s="5"/>
      <c r="AV1609" s="5"/>
      <c r="AW1609" s="5"/>
      <c r="AX1609" s="5"/>
      <c r="AY1609" s="5"/>
      <c r="AZ1609" s="5"/>
      <c r="BA1609" s="5"/>
      <c r="BB1609" s="5"/>
      <c r="BC1609" s="5"/>
      <c r="BD1609" s="5"/>
      <c r="BE1609" s="5"/>
      <c r="BF1609" s="4"/>
      <c r="BG1609" s="4"/>
      <c r="BH1609" s="4"/>
      <c r="BI1609" s="4"/>
      <c r="BJ1609" s="4"/>
      <c r="BK1609" s="4"/>
      <c r="BL1609" s="4"/>
      <c r="BM1609" s="4"/>
      <c r="BN1609" s="4"/>
      <c r="BO1609" s="4"/>
      <c r="BP1609" s="4"/>
      <c r="BQ1609" s="4"/>
      <c r="BR1609" s="4"/>
      <c r="BS1609" s="4"/>
      <c r="BT1609" s="4"/>
    </row>
    <row r="1610" spans="1:72" s="72" customFormat="1" ht="15.75" hidden="1">
      <c r="A1610"/>
      <c r="B1610"/>
      <c r="C1610"/>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s="5"/>
      <c r="AJ1610" s="5"/>
      <c r="AK1610" s="5"/>
      <c r="AL1610" s="5"/>
      <c r="AM1610" s="5"/>
      <c r="AN1610" s="5"/>
      <c r="AO1610" s="5"/>
      <c r="AP1610" s="5"/>
      <c r="AQ1610" s="5"/>
      <c r="AR1610" s="5"/>
      <c r="AS1610" s="5"/>
      <c r="AT1610" s="5"/>
      <c r="AU1610" s="5"/>
      <c r="AV1610" s="5"/>
      <c r="AW1610" s="5"/>
      <c r="AX1610" s="5"/>
      <c r="AY1610" s="5"/>
      <c r="AZ1610" s="5"/>
      <c r="BA1610" s="5"/>
      <c r="BB1610" s="5"/>
      <c r="BC1610" s="5"/>
      <c r="BD1610" s="5"/>
      <c r="BE1610" s="5"/>
      <c r="BF1610" s="4"/>
      <c r="BG1610" s="4"/>
      <c r="BH1610" s="4"/>
      <c r="BI1610" s="4"/>
      <c r="BJ1610" s="4"/>
      <c r="BK1610" s="4"/>
      <c r="BL1610" s="4"/>
      <c r="BM1610" s="4"/>
      <c r="BN1610" s="4"/>
      <c r="BO1610" s="4"/>
      <c r="BP1610" s="4"/>
      <c r="BQ1610" s="4"/>
      <c r="BR1610" s="4"/>
      <c r="BS1610" s="4"/>
      <c r="BT1610" s="4"/>
    </row>
    <row r="1611" spans="1:72" s="72" customFormat="1" ht="15.75" hidden="1">
      <c r="A1611"/>
      <c r="B1611"/>
      <c r="C1611"/>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s="5"/>
      <c r="AJ1611" s="5"/>
      <c r="AK1611" s="5"/>
      <c r="AL1611" s="5"/>
      <c r="AM1611" s="5"/>
      <c r="AN1611" s="5"/>
      <c r="AO1611" s="5"/>
      <c r="AP1611" s="5"/>
      <c r="AQ1611" s="5"/>
      <c r="AR1611" s="5"/>
      <c r="AS1611" s="5"/>
      <c r="AT1611" s="5"/>
      <c r="AU1611" s="5"/>
      <c r="AV1611" s="5"/>
      <c r="AW1611" s="5"/>
      <c r="AX1611" s="5"/>
      <c r="AY1611" s="5"/>
      <c r="AZ1611" s="5"/>
      <c r="BA1611" s="5"/>
      <c r="BB1611" s="5"/>
      <c r="BC1611" s="5"/>
      <c r="BD1611" s="5"/>
      <c r="BE1611" s="5"/>
      <c r="BF1611" s="4"/>
      <c r="BG1611" s="4"/>
      <c r="BH1611" s="4"/>
      <c r="BI1611" s="4"/>
      <c r="BJ1611" s="4"/>
      <c r="BK1611" s="4"/>
      <c r="BL1611" s="4"/>
      <c r="BM1611" s="4"/>
      <c r="BN1611" s="4"/>
      <c r="BO1611" s="4"/>
      <c r="BP1611" s="4"/>
      <c r="BQ1611" s="4"/>
      <c r="BR1611" s="4"/>
      <c r="BS1611" s="4"/>
      <c r="BT1611" s="4"/>
    </row>
    <row r="1612" spans="1:72" s="72" customFormat="1" ht="15.75" hidden="1">
      <c r="A1612"/>
      <c r="B1612"/>
      <c r="C1612"/>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s="5"/>
      <c r="AJ1612" s="5"/>
      <c r="AK1612" s="5"/>
      <c r="AL1612" s="5"/>
      <c r="AM1612" s="5"/>
      <c r="AN1612" s="5"/>
      <c r="AO1612" s="5"/>
      <c r="AP1612" s="5"/>
      <c r="AQ1612" s="5"/>
      <c r="AR1612" s="5"/>
      <c r="AS1612" s="5"/>
      <c r="AT1612" s="5"/>
      <c r="AU1612" s="5"/>
      <c r="AV1612" s="5"/>
      <c r="AW1612" s="5"/>
      <c r="AX1612" s="5"/>
      <c r="AY1612" s="5"/>
      <c r="AZ1612" s="5"/>
      <c r="BA1612" s="5"/>
      <c r="BB1612" s="5"/>
      <c r="BC1612" s="5"/>
      <c r="BD1612" s="5"/>
      <c r="BE1612" s="5"/>
      <c r="BF1612" s="4"/>
      <c r="BG1612" s="4"/>
      <c r="BH1612" s="4"/>
      <c r="BI1612" s="4"/>
      <c r="BJ1612" s="4"/>
      <c r="BK1612" s="4"/>
      <c r="BL1612" s="4"/>
      <c r="BM1612" s="4"/>
      <c r="BN1612" s="4"/>
      <c r="BO1612" s="4"/>
      <c r="BP1612" s="4"/>
      <c r="BQ1612" s="4"/>
      <c r="BR1612" s="4"/>
      <c r="BS1612" s="4"/>
      <c r="BT1612" s="4"/>
    </row>
    <row r="1613" spans="1:72" s="72" customFormat="1" ht="15.75" hidden="1">
      <c r="A1613"/>
      <c r="B1613"/>
      <c r="C1613"/>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s="5"/>
      <c r="AJ1613" s="5"/>
      <c r="AK1613" s="5"/>
      <c r="AL1613" s="5"/>
      <c r="AM1613" s="5"/>
      <c r="AN1613" s="5"/>
      <c r="AO1613" s="5"/>
      <c r="AP1613" s="5"/>
      <c r="AQ1613" s="5"/>
      <c r="AR1613" s="5"/>
      <c r="AS1613" s="5"/>
      <c r="AT1613" s="5"/>
      <c r="AU1613" s="5"/>
      <c r="AV1613" s="5"/>
      <c r="AW1613" s="5"/>
      <c r="AX1613" s="5"/>
      <c r="AY1613" s="5"/>
      <c r="AZ1613" s="5"/>
      <c r="BA1613" s="5"/>
      <c r="BB1613" s="5"/>
      <c r="BC1613" s="5"/>
      <c r="BD1613" s="5"/>
      <c r="BE1613" s="5"/>
      <c r="BF1613" s="4"/>
      <c r="BG1613" s="4"/>
      <c r="BH1613" s="4"/>
      <c r="BI1613" s="4"/>
      <c r="BJ1613" s="4"/>
      <c r="BK1613" s="4"/>
      <c r="BL1613" s="4"/>
      <c r="BM1613" s="4"/>
      <c r="BN1613" s="4"/>
      <c r="BO1613" s="4"/>
      <c r="BP1613" s="4"/>
      <c r="BQ1613" s="4"/>
      <c r="BR1613" s="4"/>
      <c r="BS1613" s="4"/>
      <c r="BT1613" s="4"/>
    </row>
    <row r="1614" spans="1:72" s="72" customFormat="1" ht="15.75" hidden="1">
      <c r="A1614"/>
      <c r="B1614"/>
      <c r="C1614"/>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s="5"/>
      <c r="AJ1614" s="5"/>
      <c r="AK1614" s="5"/>
      <c r="AL1614" s="5"/>
      <c r="AM1614" s="5"/>
      <c r="AN1614" s="5"/>
      <c r="AO1614" s="5"/>
      <c r="AP1614" s="5"/>
      <c r="AQ1614" s="5"/>
      <c r="AR1614" s="5"/>
      <c r="AS1614" s="5"/>
      <c r="AT1614" s="5"/>
      <c r="AU1614" s="5"/>
      <c r="AV1614" s="5"/>
      <c r="AW1614" s="5"/>
      <c r="AX1614" s="5"/>
      <c r="AY1614" s="5"/>
      <c r="AZ1614" s="5"/>
      <c r="BA1614" s="5"/>
      <c r="BB1614" s="5"/>
      <c r="BC1614" s="5"/>
      <c r="BD1614" s="5"/>
      <c r="BE1614" s="5"/>
      <c r="BF1614" s="4"/>
      <c r="BG1614" s="4"/>
      <c r="BH1614" s="4"/>
      <c r="BI1614" s="4"/>
      <c r="BJ1614" s="4"/>
      <c r="BK1614" s="4"/>
      <c r="BL1614" s="4"/>
      <c r="BM1614" s="4"/>
      <c r="BN1614" s="4"/>
      <c r="BO1614" s="4"/>
      <c r="BP1614" s="4"/>
      <c r="BQ1614" s="4"/>
      <c r="BR1614" s="4"/>
      <c r="BS1614" s="4"/>
      <c r="BT1614" s="4"/>
    </row>
    <row r="1615" spans="1:72" s="72" customFormat="1" ht="15.75" hidden="1">
      <c r="A1615"/>
      <c r="B1615"/>
      <c r="C1615"/>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s="5"/>
      <c r="AJ1615" s="5"/>
      <c r="AK1615" s="5"/>
      <c r="AL1615" s="5"/>
      <c r="AM1615" s="5"/>
      <c r="AN1615" s="5"/>
      <c r="AO1615" s="5"/>
      <c r="AP1615" s="5"/>
      <c r="AQ1615" s="5"/>
      <c r="AR1615" s="5"/>
      <c r="AS1615" s="5"/>
      <c r="AT1615" s="5"/>
      <c r="AU1615" s="5"/>
      <c r="AV1615" s="5"/>
      <c r="AW1615" s="5"/>
      <c r="AX1615" s="5"/>
      <c r="AY1615" s="5"/>
      <c r="AZ1615" s="5"/>
      <c r="BA1615" s="5"/>
      <c r="BB1615" s="5"/>
      <c r="BC1615" s="5"/>
      <c r="BD1615" s="5"/>
      <c r="BE1615" s="5"/>
      <c r="BF1615" s="4"/>
      <c r="BG1615" s="4"/>
      <c r="BH1615" s="4"/>
      <c r="BI1615" s="4"/>
      <c r="BJ1615" s="4"/>
      <c r="BK1615" s="4"/>
      <c r="BL1615" s="4"/>
      <c r="BM1615" s="4"/>
      <c r="BN1615" s="4"/>
      <c r="BO1615" s="4"/>
      <c r="BP1615" s="4"/>
      <c r="BQ1615" s="4"/>
      <c r="BR1615" s="4"/>
      <c r="BS1615" s="4"/>
      <c r="BT1615" s="4"/>
    </row>
    <row r="1616" spans="1:72" s="72" customFormat="1" ht="15.75" hidden="1">
      <c r="A1616"/>
      <c r="B1616"/>
      <c r="C1616"/>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s="5"/>
      <c r="AJ1616" s="5"/>
      <c r="AK1616" s="5"/>
      <c r="AL1616" s="5"/>
      <c r="AM1616" s="5"/>
      <c r="AN1616" s="5"/>
      <c r="AO1616" s="5"/>
      <c r="AP1616" s="5"/>
      <c r="AQ1616" s="5"/>
      <c r="AR1616" s="5"/>
      <c r="AS1616" s="5"/>
      <c r="AT1616" s="5"/>
      <c r="AU1616" s="5"/>
      <c r="AV1616" s="5"/>
      <c r="AW1616" s="5"/>
      <c r="AX1616" s="5"/>
      <c r="AY1616" s="5"/>
      <c r="AZ1616" s="5"/>
      <c r="BA1616" s="5"/>
      <c r="BB1616" s="5"/>
      <c r="BC1616" s="5"/>
      <c r="BD1616" s="5"/>
      <c r="BE1616" s="5"/>
      <c r="BF1616" s="4"/>
      <c r="BG1616" s="4"/>
      <c r="BH1616" s="4"/>
      <c r="BI1616" s="4"/>
      <c r="BJ1616" s="4"/>
      <c r="BK1616" s="4"/>
      <c r="BL1616" s="4"/>
      <c r="BM1616" s="4"/>
      <c r="BN1616" s="4"/>
      <c r="BO1616" s="4"/>
      <c r="BP1616" s="4"/>
      <c r="BQ1616" s="4"/>
      <c r="BR1616" s="4"/>
      <c r="BS1616" s="4"/>
      <c r="BT1616" s="4"/>
    </row>
    <row r="1617" spans="1:72" s="72" customFormat="1" ht="15.75" hidden="1">
      <c r="A1617"/>
      <c r="B1617"/>
      <c r="C1617"/>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s="5"/>
      <c r="AJ1617" s="5"/>
      <c r="AK1617" s="5"/>
      <c r="AL1617" s="5"/>
      <c r="AM1617" s="5"/>
      <c r="AN1617" s="5"/>
      <c r="AO1617" s="5"/>
      <c r="AP1617" s="5"/>
      <c r="AQ1617" s="5"/>
      <c r="AR1617" s="5"/>
      <c r="AS1617" s="5"/>
      <c r="AT1617" s="5"/>
      <c r="AU1617" s="5"/>
      <c r="AV1617" s="5"/>
      <c r="AW1617" s="5"/>
      <c r="AX1617" s="5"/>
      <c r="AY1617" s="5"/>
      <c r="AZ1617" s="5"/>
      <c r="BA1617" s="5"/>
      <c r="BB1617" s="5"/>
      <c r="BC1617" s="5"/>
      <c r="BD1617" s="5"/>
      <c r="BE1617" s="5"/>
      <c r="BF1617" s="4"/>
      <c r="BG1617" s="4"/>
      <c r="BH1617" s="4"/>
      <c r="BI1617" s="4"/>
      <c r="BJ1617" s="4"/>
      <c r="BK1617" s="4"/>
      <c r="BL1617" s="4"/>
      <c r="BM1617" s="4"/>
      <c r="BN1617" s="4"/>
      <c r="BO1617" s="4"/>
      <c r="BP1617" s="4"/>
      <c r="BQ1617" s="4"/>
      <c r="BR1617" s="4"/>
      <c r="BS1617" s="4"/>
      <c r="BT1617" s="4"/>
    </row>
    <row r="1618" spans="1:72" s="72" customFormat="1" ht="15.75" hidden="1">
      <c r="A1618"/>
      <c r="B1618"/>
      <c r="C1618"/>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s="6"/>
      <c r="AJ1618" s="6"/>
      <c r="AK1618" s="6"/>
      <c r="AL1618" s="6"/>
      <c r="AM1618" s="6"/>
      <c r="AN1618" s="6"/>
      <c r="AO1618" s="6"/>
      <c r="AP1618" s="6"/>
      <c r="AQ1618" s="6"/>
      <c r="AR1618" s="6"/>
      <c r="AS1618" s="6"/>
      <c r="AT1618" s="6"/>
      <c r="AU1618" s="6"/>
      <c r="AV1618" s="6"/>
      <c r="AW1618" s="6"/>
      <c r="AX1618" s="6"/>
      <c r="AY1618" s="6"/>
      <c r="AZ1618" s="6"/>
      <c r="BA1618" s="6"/>
      <c r="BB1618" s="6"/>
      <c r="BC1618" s="6"/>
      <c r="BD1618" s="6"/>
      <c r="BE1618" s="6"/>
      <c r="BF1618" s="4"/>
      <c r="BG1618" s="4"/>
      <c r="BH1618" s="4"/>
      <c r="BI1618" s="4"/>
      <c r="BJ1618" s="4"/>
      <c r="BK1618" s="4"/>
      <c r="BL1618" s="4"/>
      <c r="BM1618" s="4"/>
      <c r="BN1618" s="4"/>
      <c r="BO1618" s="4"/>
      <c r="BP1618" s="4"/>
      <c r="BQ1618" s="4"/>
      <c r="BR1618" s="4"/>
      <c r="BS1618" s="4"/>
      <c r="BT1618" s="4"/>
    </row>
    <row r="1619" spans="1:72" s="72" customFormat="1" ht="15.75" hidden="1">
      <c r="A1619"/>
      <c r="B1619"/>
      <c r="C1619"/>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s="6"/>
      <c r="AJ1619" s="6"/>
      <c r="AK1619" s="6"/>
      <c r="AL1619" s="6"/>
      <c r="AM1619" s="6"/>
      <c r="AN1619" s="6"/>
      <c r="AO1619" s="6"/>
      <c r="AP1619" s="6"/>
      <c r="AQ1619" s="6"/>
      <c r="AR1619" s="6"/>
      <c r="AS1619" s="6"/>
      <c r="AT1619" s="6"/>
      <c r="AU1619" s="6"/>
      <c r="AV1619" s="6"/>
      <c r="AW1619" s="6"/>
      <c r="AX1619" s="6"/>
      <c r="AY1619" s="6"/>
      <c r="AZ1619" s="6"/>
      <c r="BA1619" s="6"/>
      <c r="BB1619" s="6"/>
      <c r="BC1619" s="6"/>
      <c r="BD1619" s="6"/>
      <c r="BE1619" s="6"/>
      <c r="BF1619" s="4"/>
      <c r="BG1619" s="4"/>
      <c r="BH1619" s="4"/>
      <c r="BI1619" s="4"/>
      <c r="BJ1619" s="4"/>
      <c r="BK1619" s="4"/>
      <c r="BL1619" s="4"/>
      <c r="BM1619" s="4"/>
      <c r="BN1619" s="4"/>
      <c r="BO1619" s="4"/>
      <c r="BP1619" s="4"/>
      <c r="BQ1619" s="4"/>
      <c r="BR1619" s="4"/>
      <c r="BS1619" s="4"/>
      <c r="BT1619" s="4"/>
    </row>
    <row r="1620" spans="1:72" s="72" customFormat="1" ht="15.75" hidden="1">
      <c r="A1620"/>
      <c r="B1620"/>
      <c r="C1620"/>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s="6"/>
      <c r="AJ1620" s="6"/>
      <c r="AK1620" s="6"/>
      <c r="AL1620" s="6"/>
      <c r="AM1620" s="6"/>
      <c r="AN1620" s="6"/>
      <c r="AO1620" s="6"/>
      <c r="AP1620" s="6"/>
      <c r="AQ1620" s="6"/>
      <c r="AR1620" s="6"/>
      <c r="AS1620" s="6"/>
      <c r="AT1620" s="6"/>
      <c r="AU1620" s="6"/>
      <c r="AV1620" s="6"/>
      <c r="AW1620" s="6"/>
      <c r="AX1620" s="6"/>
      <c r="AY1620" s="6"/>
      <c r="AZ1620" s="6"/>
      <c r="BA1620" s="6"/>
      <c r="BB1620" s="6"/>
      <c r="BC1620" s="6"/>
      <c r="BD1620" s="6"/>
      <c r="BE1620" s="6"/>
      <c r="BF1620" s="4"/>
      <c r="BG1620" s="4"/>
      <c r="BH1620" s="4"/>
      <c r="BI1620" s="4"/>
      <c r="BJ1620" s="4"/>
      <c r="BK1620" s="4"/>
      <c r="BL1620" s="4"/>
      <c r="BM1620" s="4"/>
      <c r="BN1620" s="4"/>
      <c r="BO1620" s="4"/>
      <c r="BP1620" s="4"/>
      <c r="BQ1620" s="4"/>
      <c r="BR1620" s="4"/>
      <c r="BS1620" s="4"/>
      <c r="BT1620" s="4"/>
    </row>
    <row r="1621" spans="1:72" s="72" customFormat="1" ht="15.75" hidden="1">
      <c r="A1621"/>
      <c r="B1621"/>
      <c r="C1621"/>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s="6"/>
      <c r="AJ1621" s="6"/>
      <c r="AK1621" s="6"/>
      <c r="AL1621" s="6"/>
      <c r="AM1621" s="6"/>
      <c r="AN1621" s="6"/>
      <c r="AO1621" s="6"/>
      <c r="AP1621" s="6"/>
      <c r="AQ1621" s="6"/>
      <c r="AR1621" s="6"/>
      <c r="AS1621" s="6"/>
      <c r="AT1621" s="6"/>
      <c r="AU1621" s="6"/>
      <c r="AV1621" s="6"/>
      <c r="AW1621" s="6"/>
      <c r="AX1621" s="6"/>
      <c r="AY1621" s="6"/>
      <c r="AZ1621" s="6"/>
      <c r="BA1621" s="6"/>
      <c r="BB1621" s="6"/>
      <c r="BC1621" s="6"/>
      <c r="BD1621" s="6"/>
      <c r="BE1621" s="6"/>
      <c r="BF1621" s="4"/>
      <c r="BG1621" s="4"/>
      <c r="BH1621" s="4"/>
      <c r="BI1621" s="4"/>
      <c r="BJ1621" s="4"/>
      <c r="BK1621" s="4"/>
      <c r="BL1621" s="4"/>
      <c r="BM1621" s="4"/>
      <c r="BN1621" s="4"/>
      <c r="BO1621" s="4"/>
      <c r="BP1621" s="4"/>
      <c r="BQ1621" s="4"/>
      <c r="BR1621" s="4"/>
      <c r="BS1621" s="4"/>
      <c r="BT1621" s="4"/>
    </row>
    <row r="1622" spans="1:72" s="72" customFormat="1" ht="15.75" hidden="1">
      <c r="A1622"/>
      <c r="B1622"/>
      <c r="C1622"/>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s="6"/>
      <c r="AJ1622" s="6"/>
      <c r="AK1622" s="6"/>
      <c r="AL1622" s="6"/>
      <c r="AM1622" s="6"/>
      <c r="AN1622" s="6"/>
      <c r="AO1622" s="6"/>
      <c r="AP1622" s="6"/>
      <c r="AQ1622" s="6"/>
      <c r="AR1622" s="6"/>
      <c r="AS1622" s="6"/>
      <c r="AT1622" s="6"/>
      <c r="AU1622" s="6"/>
      <c r="AV1622" s="6"/>
      <c r="AW1622" s="6"/>
      <c r="AX1622" s="6"/>
      <c r="AY1622" s="6"/>
      <c r="AZ1622" s="6"/>
      <c r="BA1622" s="6"/>
      <c r="BB1622" s="6"/>
      <c r="BC1622" s="6"/>
      <c r="BD1622" s="6"/>
      <c r="BE1622" s="6"/>
      <c r="BF1622" s="4"/>
      <c r="BG1622" s="4"/>
      <c r="BH1622" s="4"/>
      <c r="BI1622" s="4"/>
      <c r="BJ1622" s="4"/>
      <c r="BK1622" s="4"/>
      <c r="BL1622" s="4"/>
      <c r="BM1622" s="4"/>
      <c r="BN1622" s="4"/>
      <c r="BO1622" s="4"/>
      <c r="BP1622" s="4"/>
      <c r="BQ1622" s="4"/>
      <c r="BR1622" s="4"/>
      <c r="BS1622" s="4"/>
      <c r="BT1622" s="4"/>
    </row>
    <row r="1623" spans="1:72" s="72" customFormat="1" ht="15.75" hidden="1">
      <c r="A1623"/>
      <c r="B1623"/>
      <c r="C1623"/>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s="6"/>
      <c r="AJ1623" s="6"/>
      <c r="AK1623" s="6"/>
      <c r="AL1623" s="6"/>
      <c r="AM1623" s="6"/>
      <c r="AN1623" s="6"/>
      <c r="AO1623" s="6"/>
      <c r="AP1623" s="6"/>
      <c r="AQ1623" s="6"/>
      <c r="AR1623" s="6"/>
      <c r="AS1623" s="6"/>
      <c r="AT1623" s="6"/>
      <c r="AU1623" s="6"/>
      <c r="AV1623" s="6"/>
      <c r="AW1623" s="6"/>
      <c r="AX1623" s="6"/>
      <c r="AY1623" s="6"/>
      <c r="AZ1623" s="6"/>
      <c r="BA1623" s="6"/>
      <c r="BB1623" s="6"/>
      <c r="BC1623" s="6"/>
      <c r="BD1623" s="6"/>
      <c r="BE1623" s="6"/>
      <c r="BF1623" s="4"/>
      <c r="BG1623" s="4"/>
      <c r="BH1623" s="4"/>
      <c r="BI1623" s="4"/>
      <c r="BJ1623" s="4"/>
      <c r="BK1623" s="4"/>
      <c r="BL1623" s="4"/>
      <c r="BM1623" s="4"/>
      <c r="BN1623" s="4"/>
      <c r="BO1623" s="4"/>
      <c r="BP1623" s="4"/>
      <c r="BQ1623" s="4"/>
      <c r="BR1623" s="4"/>
      <c r="BS1623" s="4"/>
      <c r="BT1623" s="4"/>
    </row>
    <row r="1624" spans="1:72" s="72" customFormat="1" ht="15.75" hidden="1">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s="6"/>
      <c r="AJ1624" s="6"/>
      <c r="AK1624" s="6"/>
      <c r="AL1624" s="6"/>
      <c r="AM1624" s="6"/>
      <c r="AN1624" s="6"/>
      <c r="AO1624" s="6"/>
      <c r="AP1624" s="6"/>
      <c r="AQ1624" s="6"/>
      <c r="AR1624" s="6"/>
      <c r="AS1624" s="6"/>
      <c r="AT1624" s="6"/>
      <c r="AU1624" s="6"/>
      <c r="AV1624" s="6"/>
      <c r="AW1624" s="6"/>
      <c r="AX1624" s="6"/>
      <c r="AY1624" s="6"/>
      <c r="AZ1624" s="6"/>
      <c r="BA1624" s="6"/>
      <c r="BB1624" s="6"/>
      <c r="BC1624" s="6"/>
      <c r="BD1624" s="6"/>
      <c r="BE1624" s="6"/>
      <c r="BF1624" s="4"/>
      <c r="BG1624" s="4"/>
      <c r="BH1624" s="4"/>
      <c r="BI1624" s="4"/>
      <c r="BJ1624" s="4"/>
      <c r="BK1624" s="4"/>
      <c r="BL1624" s="4"/>
      <c r="BM1624" s="4"/>
      <c r="BN1624" s="4"/>
      <c r="BO1624" s="4"/>
      <c r="BP1624" s="4"/>
      <c r="BQ1624" s="4"/>
      <c r="BR1624" s="4"/>
      <c r="BS1624" s="4"/>
      <c r="BT1624" s="4"/>
    </row>
    <row r="1625" spans="1:72" s="72" customFormat="1" ht="15.75" hidden="1">
      <c r="A1625"/>
      <c r="B1625"/>
      <c r="C1625"/>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s="6"/>
      <c r="AJ1625" s="6"/>
      <c r="AK1625" s="6"/>
      <c r="AL1625" s="6"/>
      <c r="AM1625" s="6"/>
      <c r="AN1625" s="6"/>
      <c r="AO1625" s="6"/>
      <c r="AP1625" s="6"/>
      <c r="AQ1625" s="6"/>
      <c r="AR1625" s="6"/>
      <c r="AS1625" s="6"/>
      <c r="AT1625" s="6"/>
      <c r="AU1625" s="6"/>
      <c r="AV1625" s="6"/>
      <c r="AW1625" s="6"/>
      <c r="AX1625" s="6"/>
      <c r="AY1625" s="6"/>
      <c r="AZ1625" s="6"/>
      <c r="BA1625" s="6"/>
      <c r="BB1625" s="6"/>
      <c r="BC1625" s="6"/>
      <c r="BD1625" s="6"/>
      <c r="BE1625" s="6"/>
      <c r="BF1625" s="4"/>
      <c r="BG1625" s="4"/>
      <c r="BH1625" s="4"/>
      <c r="BI1625" s="4"/>
      <c r="BJ1625" s="4"/>
      <c r="BK1625" s="4"/>
      <c r="BL1625" s="4"/>
      <c r="BM1625" s="4"/>
      <c r="BN1625" s="4"/>
      <c r="BO1625" s="4"/>
      <c r="BP1625" s="4"/>
      <c r="BQ1625" s="4"/>
      <c r="BR1625" s="4"/>
      <c r="BS1625" s="4"/>
      <c r="BT1625" s="4"/>
    </row>
    <row r="1626" spans="1:72" s="72" customFormat="1" hidden="1">
      <c r="A1626"/>
      <c r="B1626"/>
      <c r="C1626"/>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s="7"/>
      <c r="AJ1626" s="7"/>
      <c r="AK1626" s="7"/>
      <c r="AL1626" s="7"/>
      <c r="AM1626" s="7"/>
      <c r="AN1626" s="7"/>
      <c r="AO1626" s="7"/>
      <c r="AP1626" s="7"/>
      <c r="AQ1626" s="7"/>
      <c r="AR1626" s="7"/>
      <c r="AS1626" s="7"/>
      <c r="AT1626" s="7"/>
      <c r="AU1626" s="7"/>
      <c r="AV1626" s="7"/>
      <c r="AW1626" s="7"/>
      <c r="AX1626" s="7"/>
      <c r="AY1626" s="7"/>
      <c r="AZ1626" s="7"/>
      <c r="BA1626" s="7"/>
      <c r="BB1626" s="7"/>
      <c r="BC1626" s="7"/>
      <c r="BD1626" s="7"/>
      <c r="BE1626" s="7"/>
      <c r="BF1626" s="3"/>
      <c r="BG1626" s="3"/>
      <c r="BH1626" s="3"/>
      <c r="BI1626" s="3"/>
      <c r="BJ1626" s="3"/>
      <c r="BK1626" s="3"/>
      <c r="BL1626" s="3"/>
      <c r="BM1626" s="3"/>
      <c r="BN1626" s="3"/>
      <c r="BO1626" s="3"/>
      <c r="BP1626" s="3"/>
      <c r="BQ1626" s="3"/>
      <c r="BR1626" s="3"/>
      <c r="BS1626" s="3"/>
      <c r="BT1626" s="3"/>
    </row>
    <row r="1627" spans="1:72" hidden="1">
      <c r="AI1627" s="1"/>
      <c r="AJ1627" s="1"/>
      <c r="AK1627" s="1"/>
      <c r="AL1627" s="1"/>
      <c r="AM1627" s="1"/>
      <c r="AN1627" s="1"/>
      <c r="AO1627" s="1"/>
      <c r="AP1627" s="1"/>
      <c r="AQ1627" s="1"/>
      <c r="AR1627" s="1"/>
      <c r="AS1627" s="1"/>
      <c r="AT1627" s="1"/>
      <c r="AU1627" s="1"/>
      <c r="AV1627" s="1"/>
      <c r="AW1627" s="1"/>
      <c r="AX1627" s="2"/>
      <c r="AY1627" s="2"/>
      <c r="AZ1627" s="2"/>
      <c r="BA1627" s="2"/>
      <c r="BB1627" s="2"/>
      <c r="BC1627" s="2"/>
      <c r="BD1627" s="2"/>
      <c r="BE1627" s="2"/>
      <c r="BF1627" s="2"/>
      <c r="BG1627" s="2"/>
      <c r="BH1627" s="2"/>
      <c r="BI1627" s="2"/>
      <c r="BJ1627" s="2"/>
      <c r="BK1627" s="2"/>
      <c r="BL1627" s="2"/>
      <c r="BM1627" s="2"/>
      <c r="BN1627" s="2"/>
      <c r="BO1627" s="2"/>
      <c r="BP1627" s="2"/>
      <c r="BQ1627" s="2"/>
      <c r="BR1627" s="2"/>
      <c r="BS1627" s="2"/>
      <c r="BT1627" s="2"/>
    </row>
    <row r="1628" spans="1:72" ht="15" hidden="1">
      <c r="AI1628" s="4"/>
      <c r="AJ1628" s="4"/>
      <c r="AK1628" s="4"/>
      <c r="AL1628" s="4"/>
      <c r="AM1628" s="4"/>
      <c r="AN1628" s="4"/>
      <c r="AO1628" s="4"/>
      <c r="AP1628" s="4"/>
      <c r="AQ1628" s="4"/>
      <c r="AR1628" s="4"/>
      <c r="AS1628" s="4"/>
      <c r="AT1628" s="4"/>
      <c r="AU1628" s="4"/>
      <c r="AV1628" s="4"/>
      <c r="AW1628" s="4"/>
      <c r="AX1628" s="4"/>
      <c r="AY1628" s="4"/>
      <c r="AZ1628" s="4"/>
      <c r="BA1628" s="4"/>
      <c r="BB1628" s="4"/>
      <c r="BC1628" s="4"/>
      <c r="BD1628" s="4"/>
      <c r="BE1628" s="4"/>
      <c r="BF1628" s="4"/>
      <c r="BG1628" s="4"/>
      <c r="BH1628" s="4"/>
      <c r="BI1628" s="4"/>
      <c r="BJ1628" s="4"/>
      <c r="BK1628" s="4"/>
      <c r="BL1628" s="4"/>
      <c r="BM1628" s="4"/>
      <c r="BN1628" s="4"/>
      <c r="BO1628" s="4"/>
      <c r="BP1628" s="4"/>
      <c r="BQ1628" s="4"/>
      <c r="BR1628" s="4"/>
      <c r="BS1628" s="4"/>
      <c r="BT1628" s="4"/>
    </row>
    <row r="1629" spans="1:72" ht="15.75" hidden="1" customHeight="1"/>
    <row r="1630" spans="1:72" hidden="1"/>
    <row r="1631" spans="1:72" hidden="1">
      <c r="AI1631" s="7"/>
      <c r="AJ1631" s="7"/>
      <c r="AK1631" s="7"/>
      <c r="AL1631" s="7"/>
      <c r="AM1631" s="7"/>
      <c r="AN1631" s="7"/>
      <c r="AO1631" s="7"/>
      <c r="AP1631" s="7"/>
      <c r="AQ1631" s="7"/>
      <c r="AR1631" s="7"/>
      <c r="AS1631" s="7"/>
      <c r="AT1631" s="7"/>
      <c r="AU1631" s="7"/>
      <c r="AV1631" s="7"/>
      <c r="AW1631" s="7"/>
      <c r="AX1631" s="7"/>
      <c r="AY1631" s="7"/>
      <c r="AZ1631" s="7"/>
      <c r="BA1631" s="7"/>
      <c r="BB1631" s="7"/>
      <c r="BC1631" s="7"/>
      <c r="BD1631" s="7"/>
      <c r="BE1631" s="7"/>
      <c r="BF1631" s="3"/>
      <c r="BG1631" s="3"/>
      <c r="BH1631" s="3"/>
      <c r="BI1631" s="3"/>
      <c r="BJ1631" s="3"/>
      <c r="BK1631" s="3"/>
      <c r="BL1631" s="3"/>
      <c r="BM1631" s="3"/>
      <c r="BN1631" s="3"/>
      <c r="BO1631" s="3"/>
      <c r="BP1631" s="3"/>
      <c r="BQ1631" s="3"/>
      <c r="BR1631" s="3"/>
      <c r="BS1631" s="3"/>
      <c r="BT1631" s="3"/>
    </row>
    <row r="1632" spans="1:72" hidden="1">
      <c r="AI1632" s="7"/>
      <c r="AJ1632" s="7"/>
      <c r="AK1632" s="7"/>
      <c r="AL1632" s="7"/>
      <c r="AM1632" s="7"/>
      <c r="AN1632" s="7"/>
      <c r="AO1632" s="7"/>
      <c r="AP1632" s="7"/>
      <c r="AQ1632" s="7"/>
      <c r="AR1632" s="7"/>
      <c r="AS1632" s="7"/>
      <c r="AT1632" s="7"/>
      <c r="AU1632" s="7"/>
      <c r="AV1632" s="7"/>
      <c r="AW1632" s="7"/>
      <c r="AX1632" s="7"/>
      <c r="AY1632" s="7"/>
      <c r="AZ1632" s="7"/>
      <c r="BA1632" s="7"/>
      <c r="BB1632" s="7"/>
      <c r="BC1632" s="7"/>
      <c r="BD1632" s="7"/>
      <c r="BE1632" s="7"/>
      <c r="BF1632" s="3"/>
      <c r="BG1632" s="3"/>
      <c r="BH1632" s="3"/>
      <c r="BI1632" s="3"/>
      <c r="BJ1632" s="3"/>
      <c r="BK1632" s="3"/>
      <c r="BL1632" s="3"/>
      <c r="BM1632" s="3"/>
      <c r="BN1632" s="3"/>
      <c r="BO1632" s="3"/>
      <c r="BP1632" s="3"/>
      <c r="BQ1632" s="3"/>
      <c r="BR1632" s="3"/>
      <c r="BS1632" s="3"/>
      <c r="BT1632" s="3"/>
    </row>
    <row r="1633" spans="35:72" hidden="1"/>
    <row r="1634" spans="35:72" hidden="1">
      <c r="AI1634" s="7"/>
      <c r="AJ1634" s="7"/>
      <c r="AK1634" s="7"/>
      <c r="AL1634" s="7"/>
      <c r="AM1634" s="7"/>
      <c r="AN1634" s="7"/>
      <c r="AO1634" s="7"/>
      <c r="AP1634" s="7"/>
      <c r="AQ1634" s="7"/>
      <c r="AR1634" s="7"/>
      <c r="AS1634" s="7"/>
      <c r="AT1634" s="7"/>
      <c r="AU1634" s="7"/>
      <c r="AV1634" s="7"/>
      <c r="AW1634" s="7"/>
      <c r="AX1634" s="7"/>
      <c r="AY1634" s="7"/>
      <c r="AZ1634" s="7"/>
      <c r="BA1634" s="7"/>
      <c r="BB1634" s="7"/>
      <c r="BC1634" s="7"/>
      <c r="BD1634" s="7"/>
      <c r="BE1634" s="7"/>
      <c r="BF1634" s="3"/>
      <c r="BG1634" s="3"/>
      <c r="BH1634" s="3"/>
      <c r="BI1634" s="3"/>
      <c r="BJ1634" s="3"/>
      <c r="BK1634" s="3"/>
      <c r="BL1634" s="3"/>
      <c r="BM1634" s="3"/>
      <c r="BN1634" s="3"/>
      <c r="BO1634" s="3"/>
      <c r="BP1634" s="3"/>
      <c r="BQ1634" s="3"/>
      <c r="BR1634" s="3"/>
      <c r="BS1634" s="3"/>
      <c r="BT1634" s="3"/>
    </row>
    <row r="1635" spans="35:72" hidden="1">
      <c r="AI1635" s="7"/>
      <c r="AJ1635" s="7"/>
      <c r="AK1635" s="7"/>
      <c r="AL1635" s="7"/>
      <c r="AM1635" s="7"/>
      <c r="AN1635" s="7"/>
      <c r="AO1635" s="7"/>
      <c r="AP1635" s="7"/>
      <c r="AQ1635" s="7"/>
      <c r="AR1635" s="7"/>
      <c r="AS1635" s="7"/>
      <c r="AT1635" s="7"/>
      <c r="AU1635" s="7"/>
      <c r="AV1635" s="7"/>
      <c r="AW1635" s="7"/>
      <c r="AX1635" s="7"/>
      <c r="AY1635" s="7"/>
      <c r="AZ1635" s="7"/>
      <c r="BA1635" s="7"/>
      <c r="BB1635" s="7"/>
      <c r="BC1635" s="7"/>
      <c r="BD1635" s="7"/>
      <c r="BE1635" s="7"/>
      <c r="BF1635" s="3"/>
      <c r="BG1635" s="3"/>
      <c r="BH1635" s="3"/>
      <c r="BI1635" s="3"/>
      <c r="BJ1635" s="3"/>
      <c r="BK1635" s="3"/>
      <c r="BL1635" s="3"/>
      <c r="BM1635" s="3"/>
      <c r="BN1635" s="3"/>
      <c r="BO1635" s="3"/>
      <c r="BP1635" s="3"/>
      <c r="BQ1635" s="3"/>
      <c r="BR1635" s="3"/>
      <c r="BS1635" s="3"/>
      <c r="BT1635" s="3"/>
    </row>
    <row r="1636" spans="35:72" hidden="1"/>
    <row r="1637" spans="35:72" hidden="1">
      <c r="AI1637" s="7"/>
      <c r="AJ1637" s="7"/>
      <c r="AK1637" s="7"/>
      <c r="AL1637" s="7"/>
      <c r="AM1637" s="7"/>
      <c r="AN1637" s="7"/>
      <c r="AO1637" s="7"/>
      <c r="AP1637" s="7"/>
      <c r="AQ1637" s="7"/>
      <c r="AR1637" s="7"/>
      <c r="AS1637" s="7"/>
      <c r="AT1637" s="7"/>
      <c r="AU1637" s="7"/>
      <c r="AV1637" s="7"/>
      <c r="AW1637" s="7"/>
      <c r="AX1637" s="7"/>
      <c r="AY1637" s="7"/>
      <c r="AZ1637" s="7"/>
      <c r="BA1637" s="7"/>
      <c r="BB1637" s="7"/>
      <c r="BC1637" s="7"/>
      <c r="BD1637" s="7"/>
      <c r="BE1637" s="7"/>
      <c r="BF1637" s="3"/>
      <c r="BG1637" s="3"/>
      <c r="BH1637" s="3"/>
      <c r="BI1637" s="3"/>
      <c r="BJ1637" s="3"/>
      <c r="BK1637" s="3"/>
      <c r="BL1637" s="3"/>
      <c r="BM1637" s="3"/>
      <c r="BN1637" s="3"/>
      <c r="BO1637" s="3"/>
      <c r="BP1637" s="3"/>
      <c r="BQ1637" s="3"/>
      <c r="BR1637" s="3"/>
      <c r="BS1637" s="3"/>
      <c r="BT1637" s="3"/>
    </row>
    <row r="1638" spans="35:72" hidden="1">
      <c r="AI1638" s="7"/>
      <c r="AJ1638" s="7"/>
      <c r="AK1638" s="7"/>
      <c r="AL1638" s="7"/>
      <c r="AM1638" s="7"/>
      <c r="AN1638" s="7"/>
      <c r="AO1638" s="7"/>
      <c r="AP1638" s="7"/>
      <c r="AQ1638" s="7"/>
      <c r="AR1638" s="7"/>
      <c r="AS1638" s="7"/>
      <c r="AT1638" s="7"/>
      <c r="AU1638" s="7"/>
      <c r="AV1638" s="7"/>
      <c r="AW1638" s="7"/>
      <c r="AX1638" s="7"/>
      <c r="AY1638" s="7"/>
      <c r="AZ1638" s="7"/>
      <c r="BA1638" s="7"/>
      <c r="BB1638" s="7"/>
      <c r="BC1638" s="7"/>
      <c r="BD1638" s="7"/>
      <c r="BE1638" s="7"/>
      <c r="BF1638" s="3"/>
      <c r="BG1638" s="3"/>
      <c r="BH1638" s="3"/>
      <c r="BI1638" s="3"/>
      <c r="BJ1638" s="3"/>
      <c r="BK1638" s="3"/>
      <c r="BL1638" s="3"/>
      <c r="BM1638" s="3"/>
      <c r="BN1638" s="3"/>
      <c r="BO1638" s="3"/>
      <c r="BP1638" s="3"/>
      <c r="BQ1638" s="3"/>
      <c r="BR1638" s="3"/>
      <c r="BS1638" s="3"/>
      <c r="BT1638" s="3"/>
    </row>
    <row r="1639" spans="35:72" hidden="1"/>
    <row r="1640" spans="35:72" hidden="1"/>
    <row r="1641" spans="35:72" hidden="1"/>
    <row r="1642" spans="35:72" ht="15.75" hidden="1" customHeight="1"/>
    <row r="1643" spans="35:72" hidden="1"/>
    <row r="1644" spans="35:72" hidden="1">
      <c r="AI1644" s="7"/>
      <c r="AJ1644" s="7"/>
      <c r="AK1644" s="7"/>
      <c r="AL1644" s="7"/>
      <c r="AM1644" s="7"/>
      <c r="AN1644" s="7"/>
      <c r="AO1644" s="7"/>
      <c r="AP1644" s="7"/>
      <c r="AQ1644" s="7"/>
      <c r="AR1644" s="7"/>
      <c r="AS1644" s="7"/>
      <c r="AT1644" s="7"/>
      <c r="AU1644" s="7"/>
      <c r="AV1644" s="7"/>
      <c r="AW1644" s="7"/>
      <c r="AX1644" s="7"/>
      <c r="AY1644" s="7"/>
      <c r="AZ1644" s="7"/>
      <c r="BA1644" s="7"/>
      <c r="BB1644" s="7"/>
      <c r="BC1644" s="7"/>
      <c r="BD1644" s="7"/>
      <c r="BE1644" s="7"/>
      <c r="BF1644" s="3"/>
      <c r="BG1644" s="3"/>
      <c r="BH1644" s="3"/>
      <c r="BI1644" s="3"/>
      <c r="BJ1644" s="3"/>
      <c r="BK1644" s="3"/>
      <c r="BL1644" s="3"/>
      <c r="BM1644" s="3"/>
      <c r="BN1644" s="3"/>
      <c r="BO1644" s="3"/>
      <c r="BP1644" s="3"/>
      <c r="BQ1644" s="3"/>
      <c r="BR1644" s="3"/>
      <c r="BS1644" s="3"/>
      <c r="BT1644" s="3"/>
    </row>
    <row r="1645" spans="35:72" hidden="1">
      <c r="AI1645" s="7"/>
      <c r="AJ1645" s="7"/>
      <c r="AK1645" s="7"/>
      <c r="AL1645" s="7"/>
      <c r="AM1645" s="7"/>
      <c r="AN1645" s="7"/>
      <c r="AO1645" s="7"/>
      <c r="AP1645" s="7"/>
      <c r="AQ1645" s="7"/>
      <c r="AR1645" s="7"/>
      <c r="AS1645" s="7"/>
      <c r="AT1645" s="7"/>
      <c r="AU1645" s="7"/>
      <c r="AV1645" s="7"/>
      <c r="AW1645" s="7"/>
      <c r="AX1645" s="7"/>
      <c r="AY1645" s="7"/>
      <c r="AZ1645" s="7"/>
      <c r="BA1645" s="7"/>
      <c r="BB1645" s="7"/>
      <c r="BC1645" s="7"/>
      <c r="BD1645" s="7"/>
      <c r="BE1645" s="7"/>
      <c r="BF1645" s="3"/>
      <c r="BG1645" s="3"/>
      <c r="BH1645" s="3"/>
      <c r="BI1645" s="3"/>
      <c r="BJ1645" s="3"/>
      <c r="BK1645" s="3"/>
      <c r="BL1645" s="3"/>
      <c r="BM1645" s="3"/>
      <c r="BN1645" s="3"/>
      <c r="BO1645" s="3"/>
      <c r="BP1645" s="3"/>
      <c r="BQ1645" s="3"/>
      <c r="BR1645" s="3"/>
      <c r="BS1645" s="3"/>
      <c r="BT1645" s="3"/>
    </row>
    <row r="1646" spans="35:72" hidden="1"/>
    <row r="1647" spans="35:72" hidden="1">
      <c r="AI1647" s="7"/>
      <c r="AJ1647" s="7"/>
      <c r="AK1647" s="7"/>
      <c r="AL1647" s="7"/>
      <c r="AM1647" s="7"/>
      <c r="AN1647" s="7"/>
      <c r="AO1647" s="7"/>
      <c r="AP1647" s="7"/>
      <c r="AQ1647" s="7"/>
      <c r="AR1647" s="7"/>
      <c r="AS1647" s="7"/>
      <c r="AT1647" s="7"/>
      <c r="AU1647" s="7"/>
      <c r="AV1647" s="7"/>
      <c r="AW1647" s="7"/>
      <c r="AX1647" s="7"/>
      <c r="AY1647" s="7"/>
      <c r="AZ1647" s="7"/>
      <c r="BA1647" s="7"/>
      <c r="BB1647" s="7"/>
      <c r="BC1647" s="7"/>
      <c r="BD1647" s="7"/>
      <c r="BE1647" s="7"/>
      <c r="BF1647" s="3"/>
      <c r="BG1647" s="3"/>
      <c r="BH1647" s="3"/>
      <c r="BI1647" s="3"/>
      <c r="BJ1647" s="3"/>
      <c r="BK1647" s="3"/>
      <c r="BL1647" s="3"/>
      <c r="BM1647" s="3"/>
      <c r="BN1647" s="3"/>
      <c r="BO1647" s="3"/>
      <c r="BP1647" s="3"/>
      <c r="BQ1647" s="3"/>
      <c r="BR1647" s="3"/>
      <c r="BS1647" s="3"/>
      <c r="BT1647" s="3"/>
    </row>
    <row r="1648" spans="35:72" hidden="1">
      <c r="AI1648" s="7"/>
      <c r="AJ1648" s="7"/>
      <c r="AK1648" s="7"/>
      <c r="AL1648" s="7"/>
      <c r="AM1648" s="7"/>
      <c r="AN1648" s="7"/>
      <c r="AO1648" s="7"/>
      <c r="AP1648" s="7"/>
      <c r="AQ1648" s="7"/>
      <c r="AR1648" s="7"/>
      <c r="AS1648" s="7"/>
      <c r="AT1648" s="7"/>
      <c r="AU1648" s="7"/>
      <c r="AV1648" s="7"/>
      <c r="AW1648" s="7"/>
      <c r="AX1648" s="7"/>
      <c r="AY1648" s="7"/>
      <c r="AZ1648" s="7"/>
      <c r="BA1648" s="7"/>
      <c r="BB1648" s="7"/>
      <c r="BC1648" s="7"/>
      <c r="BD1648" s="7"/>
      <c r="BE1648" s="7"/>
      <c r="BF1648" s="3"/>
      <c r="BG1648" s="3"/>
      <c r="BH1648" s="3"/>
      <c r="BI1648" s="3"/>
      <c r="BJ1648" s="3"/>
      <c r="BK1648" s="3"/>
      <c r="BL1648" s="3"/>
      <c r="BM1648" s="3"/>
      <c r="BN1648" s="3"/>
      <c r="BO1648" s="3"/>
      <c r="BP1648" s="3"/>
      <c r="BQ1648" s="3"/>
      <c r="BR1648" s="3"/>
      <c r="BS1648" s="3"/>
      <c r="BT1648" s="3"/>
    </row>
    <row r="1649" spans="35:72" hidden="1"/>
    <row r="1650" spans="35:72" hidden="1">
      <c r="AI1650" s="7"/>
      <c r="AJ1650" s="7"/>
      <c r="AK1650" s="7"/>
      <c r="AL1650" s="7"/>
      <c r="AM1650" s="7"/>
      <c r="AN1650" s="7"/>
      <c r="AO1650" s="7"/>
      <c r="AP1650" s="7"/>
      <c r="AQ1650" s="7"/>
      <c r="AR1650" s="7"/>
      <c r="AS1650" s="7"/>
      <c r="AT1650" s="7"/>
      <c r="AU1650" s="7"/>
      <c r="AV1650" s="7"/>
      <c r="AW1650" s="7"/>
      <c r="AX1650" s="7"/>
      <c r="AY1650" s="7"/>
      <c r="AZ1650" s="7"/>
      <c r="BA1650" s="7"/>
      <c r="BB1650" s="7"/>
      <c r="BC1650" s="7"/>
      <c r="BD1650" s="7"/>
      <c r="BE1650" s="7"/>
      <c r="BF1650" s="3"/>
      <c r="BG1650" s="3"/>
      <c r="BH1650" s="3"/>
      <c r="BI1650" s="3"/>
      <c r="BJ1650" s="3"/>
      <c r="BK1650" s="3"/>
      <c r="BL1650" s="3"/>
      <c r="BM1650" s="3"/>
      <c r="BN1650" s="3"/>
      <c r="BO1650" s="3"/>
      <c r="BP1650" s="3"/>
      <c r="BQ1650" s="3"/>
      <c r="BR1650" s="3"/>
      <c r="BS1650" s="3"/>
      <c r="BT1650" s="3"/>
    </row>
    <row r="1651" spans="35:72" hidden="1">
      <c r="AI1651" s="7"/>
      <c r="AJ1651" s="7"/>
      <c r="AK1651" s="7"/>
      <c r="AL1651" s="7"/>
      <c r="AM1651" s="7"/>
      <c r="AN1651" s="7"/>
      <c r="AO1651" s="7"/>
      <c r="AP1651" s="7"/>
      <c r="AQ1651" s="7"/>
      <c r="AR1651" s="7"/>
      <c r="AS1651" s="7"/>
      <c r="AT1651" s="7"/>
      <c r="AU1651" s="7"/>
      <c r="AV1651" s="7"/>
      <c r="AW1651" s="7"/>
      <c r="AX1651" s="7"/>
      <c r="AY1651" s="7"/>
      <c r="AZ1651" s="7"/>
      <c r="BA1651" s="7"/>
      <c r="BB1651" s="7"/>
      <c r="BC1651" s="7"/>
      <c r="BD1651" s="7"/>
      <c r="BE1651" s="7"/>
      <c r="BF1651" s="3"/>
      <c r="BG1651" s="3"/>
      <c r="BH1651" s="3"/>
      <c r="BI1651" s="3"/>
      <c r="BJ1651" s="3"/>
      <c r="BK1651" s="3"/>
      <c r="BL1651" s="3"/>
      <c r="BM1651" s="3"/>
      <c r="BN1651" s="3"/>
      <c r="BO1651" s="3"/>
      <c r="BP1651" s="3"/>
      <c r="BQ1651" s="3"/>
      <c r="BR1651" s="3"/>
      <c r="BS1651" s="3"/>
      <c r="BT1651" s="3"/>
    </row>
    <row r="1652" spans="35:72" hidden="1"/>
    <row r="1653" spans="35:72" hidden="1"/>
    <row r="1654" spans="35:72" ht="12.75" hidden="1" customHeight="1"/>
    <row r="1655" spans="35:72" ht="12.75" hidden="1" customHeight="1"/>
    <row r="1656" spans="35:72" ht="12.75" hidden="1" customHeight="1"/>
    <row r="1657" spans="35:72" ht="13.5" hidden="1" customHeight="1"/>
    <row r="1658" spans="35:72" hidden="1"/>
    <row r="1659" spans="35:72" hidden="1"/>
    <row r="1660" spans="35:72" ht="12.75" hidden="1" customHeight="1"/>
  </sheetData>
  <sheetProtection insertRows="0" selectLockedCells="1"/>
  <customSheetViews>
    <customSheetView guid="{F4DD0BDD-9BCD-4E13-8084-E09DC92B9F33}" showPageBreaks="1" showGridLines="0" printArea="1" view="pageBreakPreview">
      <selection sqref="A1:AB2"/>
      <rowBreaks count="1" manualBreakCount="1">
        <brk id="84" max="33" man="1"/>
      </rowBreaks>
      <pageMargins left="0.7" right="0.7" top="0.78740157499999996" bottom="0.78740157499999996" header="0.3" footer="0.3"/>
      <pageSetup paperSize="9" scale="61" orientation="portrait" r:id="rId1"/>
    </customSheetView>
  </customSheetViews>
  <mergeCells count="212">
    <mergeCell ref="A145:AH145"/>
    <mergeCell ref="AC82:AE84"/>
    <mergeCell ref="A140:B140"/>
    <mergeCell ref="T78:V78"/>
    <mergeCell ref="W78:Y78"/>
    <mergeCell ref="E140:Y140"/>
    <mergeCell ref="C140:D140"/>
    <mergeCell ref="AE28:AG28"/>
    <mergeCell ref="AB28:AD28"/>
    <mergeCell ref="W28:Y28"/>
    <mergeCell ref="B28:D28"/>
    <mergeCell ref="D67:E67"/>
    <mergeCell ref="D73:G74"/>
    <mergeCell ref="T82:Y84"/>
    <mergeCell ref="AC76:AE76"/>
    <mergeCell ref="K78:M78"/>
    <mergeCell ref="N78:P78"/>
    <mergeCell ref="Q78:S78"/>
    <mergeCell ref="T76:V76"/>
    <mergeCell ref="K77:M77"/>
    <mergeCell ref="Z82:AB84"/>
    <mergeCell ref="N76:P76"/>
    <mergeCell ref="Q79:S81"/>
    <mergeCell ref="Z79:AB81"/>
    <mergeCell ref="AB22:AD22"/>
    <mergeCell ref="E24:G24"/>
    <mergeCell ref="W24:Y24"/>
    <mergeCell ref="T24:V24"/>
    <mergeCell ref="E23:G23"/>
    <mergeCell ref="J23:L23"/>
    <mergeCell ref="AE27:AG27"/>
    <mergeCell ref="J28:L28"/>
    <mergeCell ref="AE26:AG26"/>
    <mergeCell ref="W26:Y26"/>
    <mergeCell ref="W27:Y27"/>
    <mergeCell ref="J25:L25"/>
    <mergeCell ref="AB25:AD25"/>
    <mergeCell ref="AB27:AD27"/>
    <mergeCell ref="AB24:AD24"/>
    <mergeCell ref="AE24:AG24"/>
    <mergeCell ref="J27:L27"/>
    <mergeCell ref="M28:O28"/>
    <mergeCell ref="AJ3:AM4"/>
    <mergeCell ref="AC1:AH4"/>
    <mergeCell ref="A1:AB2"/>
    <mergeCell ref="AE20:AG20"/>
    <mergeCell ref="AE21:AG21"/>
    <mergeCell ref="AE22:AG22"/>
    <mergeCell ref="AE23:AG23"/>
    <mergeCell ref="AB23:AD23"/>
    <mergeCell ref="AJ5:AM6"/>
    <mergeCell ref="AJ7:AM8"/>
    <mergeCell ref="AE5:AF5"/>
    <mergeCell ref="M23:O23"/>
    <mergeCell ref="Q15:R15"/>
    <mergeCell ref="E15:F15"/>
    <mergeCell ref="B17:D18"/>
    <mergeCell ref="E17:G18"/>
    <mergeCell ref="B19:D19"/>
    <mergeCell ref="B20:D20"/>
    <mergeCell ref="E19:G19"/>
    <mergeCell ref="Z6:AA6"/>
    <mergeCell ref="M22:O22"/>
    <mergeCell ref="AB21:AD21"/>
    <mergeCell ref="N6:O6"/>
    <mergeCell ref="T23:V23"/>
    <mergeCell ref="G15:H15"/>
    <mergeCell ref="I15:J15"/>
    <mergeCell ref="K15:L15"/>
    <mergeCell ref="E20:G20"/>
    <mergeCell ref="M20:O20"/>
    <mergeCell ref="J19:L19"/>
    <mergeCell ref="J20:L20"/>
    <mergeCell ref="M17:O18"/>
    <mergeCell ref="T75:V75"/>
    <mergeCell ref="M73:N73"/>
    <mergeCell ref="M74:N74"/>
    <mergeCell ref="K75:M75"/>
    <mergeCell ref="N75:P75"/>
    <mergeCell ref="J21:L21"/>
    <mergeCell ref="M21:O21"/>
    <mergeCell ref="U72:AE72"/>
    <mergeCell ref="D71:G72"/>
    <mergeCell ref="S72:T72"/>
    <mergeCell ref="H72:R72"/>
    <mergeCell ref="H17:I18"/>
    <mergeCell ref="W23:Y23"/>
    <mergeCell ref="W21:Y21"/>
    <mergeCell ref="W22:Y22"/>
    <mergeCell ref="AB19:AD19"/>
    <mergeCell ref="AC140:AE140"/>
    <mergeCell ref="H78:J78"/>
    <mergeCell ref="AC79:AE81"/>
    <mergeCell ref="Z140:AB140"/>
    <mergeCell ref="A144:AH144"/>
    <mergeCell ref="H77:J77"/>
    <mergeCell ref="N77:P77"/>
    <mergeCell ref="Z78:AB78"/>
    <mergeCell ref="D78:G78"/>
    <mergeCell ref="AC138:AE139"/>
    <mergeCell ref="AF138:AH139"/>
    <mergeCell ref="AB17:AD18"/>
    <mergeCell ref="W19:Y19"/>
    <mergeCell ref="U5:V5"/>
    <mergeCell ref="T26:V26"/>
    <mergeCell ref="W25:Y25"/>
    <mergeCell ref="W76:Y76"/>
    <mergeCell ref="AC75:AE75"/>
    <mergeCell ref="A143:AH143"/>
    <mergeCell ref="AC78:AE78"/>
    <mergeCell ref="K82:P84"/>
    <mergeCell ref="Q82:S84"/>
    <mergeCell ref="Q75:S76"/>
    <mergeCell ref="H75:J76"/>
    <mergeCell ref="K76:M76"/>
    <mergeCell ref="D82:J84"/>
    <mergeCell ref="T79:Y81"/>
    <mergeCell ref="Z77:AB77"/>
    <mergeCell ref="AC77:AE77"/>
    <mergeCell ref="D77:G77"/>
    <mergeCell ref="T77:V77"/>
    <mergeCell ref="W77:Y77"/>
    <mergeCell ref="Q77:S77"/>
    <mergeCell ref="D79:J81"/>
    <mergeCell ref="K79:P81"/>
    <mergeCell ref="J6:K6"/>
    <mergeCell ref="D6:E6"/>
    <mergeCell ref="F6:G6"/>
    <mergeCell ref="I5:J5"/>
    <mergeCell ref="K5:L5"/>
    <mergeCell ref="H71:AE71"/>
    <mergeCell ref="M25:O25"/>
    <mergeCell ref="M26:O26"/>
    <mergeCell ref="M27:O27"/>
    <mergeCell ref="T25:V25"/>
    <mergeCell ref="AA5:AB5"/>
    <mergeCell ref="AB6:AC6"/>
    <mergeCell ref="AC5:AD5"/>
    <mergeCell ref="V6:W6"/>
    <mergeCell ref="AD6:AE6"/>
    <mergeCell ref="Y5:Z5"/>
    <mergeCell ref="W5:X5"/>
    <mergeCell ref="AE25:AG25"/>
    <mergeCell ref="AB26:AD26"/>
    <mergeCell ref="AF6:AG6"/>
    <mergeCell ref="X6:Y6"/>
    <mergeCell ref="Y15:Z15"/>
    <mergeCell ref="W17:Y18"/>
    <mergeCell ref="Z17:AA18"/>
    <mergeCell ref="M5:N5"/>
    <mergeCell ref="O5:P5"/>
    <mergeCell ref="Q5:R5"/>
    <mergeCell ref="S5:T5"/>
    <mergeCell ref="B6:C6"/>
    <mergeCell ref="P6:Q6"/>
    <mergeCell ref="T17:V18"/>
    <mergeCell ref="E25:G25"/>
    <mergeCell ref="M19:O19"/>
    <mergeCell ref="O15:P15"/>
    <mergeCell ref="J17:L18"/>
    <mergeCell ref="L6:M6"/>
    <mergeCell ref="J22:L22"/>
    <mergeCell ref="T21:V21"/>
    <mergeCell ref="T22:V22"/>
    <mergeCell ref="R6:S6"/>
    <mergeCell ref="T6:U6"/>
    <mergeCell ref="T19:V19"/>
    <mergeCell ref="T20:V20"/>
    <mergeCell ref="S15:T15"/>
    <mergeCell ref="C5:D5"/>
    <mergeCell ref="E5:F5"/>
    <mergeCell ref="G5:H5"/>
    <mergeCell ref="H6:I6"/>
    <mergeCell ref="I67:J67"/>
    <mergeCell ref="E26:G26"/>
    <mergeCell ref="E27:G27"/>
    <mergeCell ref="E28:G28"/>
    <mergeCell ref="T27:V27"/>
    <mergeCell ref="J26:L26"/>
    <mergeCell ref="B23:D23"/>
    <mergeCell ref="B24:D24"/>
    <mergeCell ref="B25:D25"/>
    <mergeCell ref="B26:D26"/>
    <mergeCell ref="B27:D27"/>
    <mergeCell ref="B67:C67"/>
    <mergeCell ref="T28:V28"/>
    <mergeCell ref="M24:O24"/>
    <mergeCell ref="J24:L24"/>
    <mergeCell ref="B149:AG153"/>
    <mergeCell ref="V73:W73"/>
    <mergeCell ref="V74:W74"/>
    <mergeCell ref="AA73:AD73"/>
    <mergeCell ref="AB74:AC74"/>
    <mergeCell ref="Z75:AB76"/>
    <mergeCell ref="AF140:AH140"/>
    <mergeCell ref="M15:N15"/>
    <mergeCell ref="U15:V15"/>
    <mergeCell ref="E21:G21"/>
    <mergeCell ref="E22:G22"/>
    <mergeCell ref="B21:D21"/>
    <mergeCell ref="B22:D22"/>
    <mergeCell ref="AB20:AD20"/>
    <mergeCell ref="W20:Y20"/>
    <mergeCell ref="W15:X15"/>
    <mergeCell ref="AA15:AB15"/>
    <mergeCell ref="AE19:AG19"/>
    <mergeCell ref="AC15:AD15"/>
    <mergeCell ref="AE17:AG18"/>
    <mergeCell ref="A146:AH146"/>
    <mergeCell ref="A141:AH141"/>
    <mergeCell ref="A142:AH142"/>
    <mergeCell ref="W75:Y75"/>
  </mergeCells>
  <dataValidations count="1">
    <dataValidation type="custom" allowBlank="1" showInputMessage="1" showErrorMessage="1" error="DO NOT EDIT THIS CELL._x000a_CONTENT COPY OF &quot;SUMMARY SHEET&quot;" sqref="A1:AB2">
      <formula1>"&gt;0"</formula1>
    </dataValidation>
  </dataValidations>
  <pageMargins left="0.7" right="0.7" top="0.78740157499999996" bottom="0.78740157499999996" header="0.3" footer="0.3"/>
  <pageSetup paperSize="9" scale="60" orientation="portrait" r:id="rId2"/>
  <rowBreaks count="1" manualBreakCount="1">
    <brk id="84" max="33" man="1"/>
  </rowBreaks>
  <drawing r:id="rId3"/>
  <extLst>
    <ext xmlns:x14="http://schemas.microsoft.com/office/spreadsheetml/2009/9/main" uri="{78C0D931-6437-407d-A8EE-F0AAD7539E65}">
      <x14:conditionalFormattings>
        <x14:conditionalFormatting xmlns:xm="http://schemas.microsoft.com/office/excel/2006/main">
          <x14:cfRule type="expression" priority="473" id="{462036EA-6F10-484B-BB91-EA268E2BEC6A}">
            <xm:f>'Configuration | Scaling'!$B$45 = "UP"</xm:f>
            <x14:dxf>
              <fill>
                <patternFill patternType="lightTrellis">
                  <bgColor theme="0" tint="-0.499984740745262"/>
                </patternFill>
              </fill>
            </x14:dxf>
          </x14:cfRule>
          <xm:sqref>B19:O21</xm:sqref>
        </x14:conditionalFormatting>
        <x14:conditionalFormatting xmlns:xm="http://schemas.microsoft.com/office/excel/2006/main">
          <x14:cfRule type="expression" priority="472" id="{8ADCE916-F25C-4451-A714-AA1BD1BBB9FA}">
            <xm:f>'Configuration | Scaling'!$B$45 = "UN"</xm:f>
            <x14:dxf>
              <fill>
                <patternFill patternType="lightTrellis">
                  <bgColor theme="0" tint="-0.499984740745262"/>
                </patternFill>
              </fill>
            </x14:dxf>
          </x14:cfRule>
          <xm:sqref>B22:O24</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tabColor rgb="FFFFFF00"/>
    <pageSetUpPr autoPageBreaks="0"/>
  </sheetPr>
  <dimension ref="A1:WVK70"/>
  <sheetViews>
    <sheetView showGridLines="0" zoomScale="70" zoomScaleNormal="40" zoomScaleSheetLayoutView="70" zoomScalePageLayoutView="40" workbookViewId="0">
      <selection activeCell="I44" sqref="I44"/>
    </sheetView>
  </sheetViews>
  <sheetFormatPr defaultColWidth="0" defaultRowHeight="12.75" zeroHeight="1"/>
  <cols>
    <col min="1" max="1" width="3" style="12" customWidth="1"/>
    <col min="2" max="2" width="18.140625" style="12" customWidth="1"/>
    <col min="3" max="3" width="23.5703125" style="12" bestFit="1" customWidth="1"/>
    <col min="4" max="4" width="14.140625" style="12" bestFit="1" customWidth="1"/>
    <col min="5" max="5" width="22.42578125" style="12" bestFit="1" customWidth="1"/>
    <col min="6" max="6" width="17.28515625" style="12" customWidth="1"/>
    <col min="7" max="7" width="17.28515625" style="11" customWidth="1"/>
    <col min="8" max="9" width="17.28515625" style="14" customWidth="1"/>
    <col min="10" max="12" width="17.28515625" style="11" customWidth="1"/>
    <col min="13" max="14" width="17.28515625" style="12" customWidth="1"/>
    <col min="15" max="16" width="10.5703125" style="12" customWidth="1"/>
    <col min="17" max="20" width="10.5703125" style="12" hidden="1" customWidth="1"/>
    <col min="21" max="243" width="9.140625" style="12" hidden="1"/>
    <col min="244" max="244" width="3.7109375" style="12" hidden="1"/>
    <col min="245" max="245" width="10" style="12" hidden="1"/>
    <col min="246" max="247" width="10.85546875" style="12" hidden="1"/>
    <col min="248" max="248" width="12.85546875" style="12" hidden="1"/>
    <col min="249" max="249" width="11.42578125" style="12" hidden="1"/>
    <col min="250" max="250" width="3.7109375" style="12" hidden="1"/>
    <col min="251" max="251" width="53.85546875" style="12" hidden="1"/>
    <col min="252" max="252" width="32.28515625" style="12" hidden="1"/>
    <col min="253" max="253" width="15.85546875" style="12" hidden="1"/>
    <col min="254" max="254" width="15.28515625" style="12" hidden="1"/>
    <col min="255" max="255" width="3.7109375" style="12" hidden="1"/>
    <col min="256" max="499" width="9.140625" style="12" hidden="1"/>
    <col min="500" max="500" width="3.7109375" style="12" hidden="1"/>
    <col min="501" max="501" width="10" style="12" hidden="1"/>
    <col min="502" max="503" width="10.85546875" style="12" hidden="1"/>
    <col min="504" max="504" width="12.85546875" style="12" hidden="1"/>
    <col min="505" max="505" width="11.42578125" style="12" hidden="1"/>
    <col min="506" max="506" width="3.7109375" style="12" hidden="1"/>
    <col min="507" max="507" width="53.85546875" style="12" hidden="1"/>
    <col min="508" max="508" width="32.28515625" style="12" hidden="1"/>
    <col min="509" max="509" width="15.85546875" style="12" hidden="1"/>
    <col min="510" max="510" width="15.28515625" style="12" hidden="1"/>
    <col min="511" max="511" width="3.7109375" style="12" hidden="1"/>
    <col min="512" max="755" width="9.140625" style="12" hidden="1"/>
    <col min="756" max="756" width="3.7109375" style="12" hidden="1"/>
    <col min="757" max="757" width="10" style="12" hidden="1"/>
    <col min="758" max="759" width="10.85546875" style="12" hidden="1"/>
    <col min="760" max="760" width="12.85546875" style="12" hidden="1"/>
    <col min="761" max="761" width="11.42578125" style="12" hidden="1"/>
    <col min="762" max="762" width="3.7109375" style="12" hidden="1"/>
    <col min="763" max="763" width="53.85546875" style="12" hidden="1"/>
    <col min="764" max="764" width="32.28515625" style="12" hidden="1"/>
    <col min="765" max="765" width="15.85546875" style="12" hidden="1"/>
    <col min="766" max="766" width="15.28515625" style="12" hidden="1"/>
    <col min="767" max="767" width="3.7109375" style="12" hidden="1"/>
    <col min="768" max="1011" width="9.140625" style="12" hidden="1"/>
    <col min="1012" max="1012" width="3.7109375" style="12" hidden="1"/>
    <col min="1013" max="1013" width="10" style="12" hidden="1"/>
    <col min="1014" max="1015" width="10.85546875" style="12" hidden="1"/>
    <col min="1016" max="1016" width="12.85546875" style="12" hidden="1"/>
    <col min="1017" max="1017" width="11.42578125" style="12" hidden="1"/>
    <col min="1018" max="1018" width="3.7109375" style="12" hidden="1"/>
    <col min="1019" max="1019" width="53.85546875" style="12" hidden="1"/>
    <col min="1020" max="1020" width="32.28515625" style="12" hidden="1"/>
    <col min="1021" max="1021" width="15.85546875" style="12" hidden="1"/>
    <col min="1022" max="1022" width="15.28515625" style="12" hidden="1"/>
    <col min="1023" max="1023" width="3.7109375" style="12" hidden="1"/>
    <col min="1024" max="1267" width="9.140625" style="12" hidden="1"/>
    <col min="1268" max="1268" width="3.7109375" style="12" hidden="1"/>
    <col min="1269" max="1269" width="10" style="12" hidden="1"/>
    <col min="1270" max="1271" width="10.85546875" style="12" hidden="1"/>
    <col min="1272" max="1272" width="12.85546875" style="12" hidden="1"/>
    <col min="1273" max="1273" width="11.42578125" style="12" hidden="1"/>
    <col min="1274" max="1274" width="3.7109375" style="12" hidden="1"/>
    <col min="1275" max="1275" width="53.85546875" style="12" hidden="1"/>
    <col min="1276" max="1276" width="32.28515625" style="12" hidden="1"/>
    <col min="1277" max="1277" width="15.85546875" style="12" hidden="1"/>
    <col min="1278" max="1278" width="15.28515625" style="12" hidden="1"/>
    <col min="1279" max="1279" width="3.7109375" style="12" hidden="1"/>
    <col min="1280" max="1523" width="9.140625" style="12" hidden="1"/>
    <col min="1524" max="1524" width="3.7109375" style="12" hidden="1"/>
    <col min="1525" max="1525" width="10" style="12" hidden="1"/>
    <col min="1526" max="1527" width="10.85546875" style="12" hidden="1"/>
    <col min="1528" max="1528" width="12.85546875" style="12" hidden="1"/>
    <col min="1529" max="1529" width="11.42578125" style="12" hidden="1"/>
    <col min="1530" max="1530" width="3.7109375" style="12" hidden="1"/>
    <col min="1531" max="1531" width="53.85546875" style="12" hidden="1"/>
    <col min="1532" max="1532" width="32.28515625" style="12" hidden="1"/>
    <col min="1533" max="1533" width="15.85546875" style="12" hidden="1"/>
    <col min="1534" max="1534" width="15.28515625" style="12" hidden="1"/>
    <col min="1535" max="1535" width="3.7109375" style="12" hidden="1"/>
    <col min="1536" max="1779" width="9.140625" style="12" hidden="1"/>
    <col min="1780" max="1780" width="3.7109375" style="12" hidden="1"/>
    <col min="1781" max="1781" width="10" style="12" hidden="1"/>
    <col min="1782" max="1783" width="10.85546875" style="12" hidden="1"/>
    <col min="1784" max="1784" width="12.85546875" style="12" hidden="1"/>
    <col min="1785" max="1785" width="11.42578125" style="12" hidden="1"/>
    <col min="1786" max="1786" width="3.7109375" style="12" hidden="1"/>
    <col min="1787" max="1787" width="53.85546875" style="12" hidden="1"/>
    <col min="1788" max="1788" width="32.28515625" style="12" hidden="1"/>
    <col min="1789" max="1789" width="15.85546875" style="12" hidden="1"/>
    <col min="1790" max="1790" width="15.28515625" style="12" hidden="1"/>
    <col min="1791" max="1791" width="3.7109375" style="12" hidden="1"/>
    <col min="1792" max="2035" width="9.140625" style="12" hidden="1"/>
    <col min="2036" max="2036" width="3.7109375" style="12" hidden="1"/>
    <col min="2037" max="2037" width="10" style="12" hidden="1"/>
    <col min="2038" max="2039" width="10.85546875" style="12" hidden="1"/>
    <col min="2040" max="2040" width="12.85546875" style="12" hidden="1"/>
    <col min="2041" max="2041" width="11.42578125" style="12" hidden="1"/>
    <col min="2042" max="2042" width="3.7109375" style="12" hidden="1"/>
    <col min="2043" max="2043" width="53.85546875" style="12" hidden="1"/>
    <col min="2044" max="2044" width="32.28515625" style="12" hidden="1"/>
    <col min="2045" max="2045" width="15.85546875" style="12" hidden="1"/>
    <col min="2046" max="2046" width="15.28515625" style="12" hidden="1"/>
    <col min="2047" max="2047" width="3.7109375" style="12" hidden="1"/>
    <col min="2048" max="2291" width="9.140625" style="12" hidden="1"/>
    <col min="2292" max="2292" width="3.7109375" style="12" hidden="1"/>
    <col min="2293" max="2293" width="10" style="12" hidden="1"/>
    <col min="2294" max="2295" width="10.85546875" style="12" hidden="1"/>
    <col min="2296" max="2296" width="12.85546875" style="12" hidden="1"/>
    <col min="2297" max="2297" width="11.42578125" style="12" hidden="1"/>
    <col min="2298" max="2298" width="3.7109375" style="12" hidden="1"/>
    <col min="2299" max="2299" width="53.85546875" style="12" hidden="1"/>
    <col min="2300" max="2300" width="32.28515625" style="12" hidden="1"/>
    <col min="2301" max="2301" width="15.85546875" style="12" hidden="1"/>
    <col min="2302" max="2302" width="15.28515625" style="12" hidden="1"/>
    <col min="2303" max="2303" width="3.7109375" style="12" hidden="1"/>
    <col min="2304" max="2547" width="9.140625" style="12" hidden="1"/>
    <col min="2548" max="2548" width="3.7109375" style="12" hidden="1"/>
    <col min="2549" max="2549" width="10" style="12" hidden="1"/>
    <col min="2550" max="2551" width="10.85546875" style="12" hidden="1"/>
    <col min="2552" max="2552" width="12.85546875" style="12" hidden="1"/>
    <col min="2553" max="2553" width="11.42578125" style="12" hidden="1"/>
    <col min="2554" max="2554" width="3.7109375" style="12" hidden="1"/>
    <col min="2555" max="2555" width="53.85546875" style="12" hidden="1"/>
    <col min="2556" max="2556" width="32.28515625" style="12" hidden="1"/>
    <col min="2557" max="2557" width="15.85546875" style="12" hidden="1"/>
    <col min="2558" max="2558" width="15.28515625" style="12" hidden="1"/>
    <col min="2559" max="2559" width="3.7109375" style="12" hidden="1"/>
    <col min="2560" max="2803" width="9.140625" style="12" hidden="1"/>
    <col min="2804" max="2804" width="3.7109375" style="12" hidden="1"/>
    <col min="2805" max="2805" width="10" style="12" hidden="1"/>
    <col min="2806" max="2807" width="10.85546875" style="12" hidden="1"/>
    <col min="2808" max="2808" width="12.85546875" style="12" hidden="1"/>
    <col min="2809" max="2809" width="11.42578125" style="12" hidden="1"/>
    <col min="2810" max="2810" width="3.7109375" style="12" hidden="1"/>
    <col min="2811" max="2811" width="53.85546875" style="12" hidden="1"/>
    <col min="2812" max="2812" width="32.28515625" style="12" hidden="1"/>
    <col min="2813" max="2813" width="15.85546875" style="12" hidden="1"/>
    <col min="2814" max="2814" width="15.28515625" style="12" hidden="1"/>
    <col min="2815" max="2815" width="3.7109375" style="12" hidden="1"/>
    <col min="2816" max="3059" width="9.140625" style="12" hidden="1"/>
    <col min="3060" max="3060" width="3.7109375" style="12" hidden="1"/>
    <col min="3061" max="3061" width="10" style="12" hidden="1"/>
    <col min="3062" max="3063" width="10.85546875" style="12" hidden="1"/>
    <col min="3064" max="3064" width="12.85546875" style="12" hidden="1"/>
    <col min="3065" max="3065" width="11.42578125" style="12" hidden="1"/>
    <col min="3066" max="3066" width="3.7109375" style="12" hidden="1"/>
    <col min="3067" max="3067" width="53.85546875" style="12" hidden="1"/>
    <col min="3068" max="3068" width="32.28515625" style="12" hidden="1"/>
    <col min="3069" max="3069" width="15.85546875" style="12" hidden="1"/>
    <col min="3070" max="3070" width="15.28515625" style="12" hidden="1"/>
    <col min="3071" max="3071" width="3.7109375" style="12" hidden="1"/>
    <col min="3072" max="3315" width="9.140625" style="12" hidden="1"/>
    <col min="3316" max="3316" width="3.7109375" style="12" hidden="1"/>
    <col min="3317" max="3317" width="10" style="12" hidden="1"/>
    <col min="3318" max="3319" width="10.85546875" style="12" hidden="1"/>
    <col min="3320" max="3320" width="12.85546875" style="12" hidden="1"/>
    <col min="3321" max="3321" width="11.42578125" style="12" hidden="1"/>
    <col min="3322" max="3322" width="3.7109375" style="12" hidden="1"/>
    <col min="3323" max="3323" width="53.85546875" style="12" hidden="1"/>
    <col min="3324" max="3324" width="32.28515625" style="12" hidden="1"/>
    <col min="3325" max="3325" width="15.85546875" style="12" hidden="1"/>
    <col min="3326" max="3326" width="15.28515625" style="12" hidden="1"/>
    <col min="3327" max="3327" width="3.7109375" style="12" hidden="1"/>
    <col min="3328" max="3571" width="9.140625" style="12" hidden="1"/>
    <col min="3572" max="3572" width="3.7109375" style="12" hidden="1"/>
    <col min="3573" max="3573" width="10" style="12" hidden="1"/>
    <col min="3574" max="3575" width="10.85546875" style="12" hidden="1"/>
    <col min="3576" max="3576" width="12.85546875" style="12" hidden="1"/>
    <col min="3577" max="3577" width="11.42578125" style="12" hidden="1"/>
    <col min="3578" max="3578" width="3.7109375" style="12" hidden="1"/>
    <col min="3579" max="3579" width="53.85546875" style="12" hidden="1"/>
    <col min="3580" max="3580" width="32.28515625" style="12" hidden="1"/>
    <col min="3581" max="3581" width="15.85546875" style="12" hidden="1"/>
    <col min="3582" max="3582" width="15.28515625" style="12" hidden="1"/>
    <col min="3583" max="3583" width="3.7109375" style="12" hidden="1"/>
    <col min="3584" max="3827" width="9.140625" style="12" hidden="1"/>
    <col min="3828" max="3828" width="3.7109375" style="12" hidden="1"/>
    <col min="3829" max="3829" width="10" style="12" hidden="1"/>
    <col min="3830" max="3831" width="10.85546875" style="12" hidden="1"/>
    <col min="3832" max="3832" width="12.85546875" style="12" hidden="1"/>
    <col min="3833" max="3833" width="11.42578125" style="12" hidden="1"/>
    <col min="3834" max="3834" width="3.7109375" style="12" hidden="1"/>
    <col min="3835" max="3835" width="53.85546875" style="12" hidden="1"/>
    <col min="3836" max="3836" width="32.28515625" style="12" hidden="1"/>
    <col min="3837" max="3837" width="15.85546875" style="12" hidden="1"/>
    <col min="3838" max="3838" width="15.28515625" style="12" hidden="1"/>
    <col min="3839" max="3839" width="3.7109375" style="12" hidden="1"/>
    <col min="3840" max="4083" width="9.140625" style="12" hidden="1"/>
    <col min="4084" max="4084" width="3.7109375" style="12" hidden="1"/>
    <col min="4085" max="4085" width="10" style="12" hidden="1"/>
    <col min="4086" max="4087" width="10.85546875" style="12" hidden="1"/>
    <col min="4088" max="4088" width="12.85546875" style="12" hidden="1"/>
    <col min="4089" max="4089" width="11.42578125" style="12" hidden="1"/>
    <col min="4090" max="4090" width="3.7109375" style="12" hidden="1"/>
    <col min="4091" max="4091" width="53.85546875" style="12" hidden="1"/>
    <col min="4092" max="4092" width="32.28515625" style="12" hidden="1"/>
    <col min="4093" max="4093" width="15.85546875" style="12" hidden="1"/>
    <col min="4094" max="4094" width="15.28515625" style="12" hidden="1"/>
    <col min="4095" max="4095" width="3.7109375" style="12" hidden="1"/>
    <col min="4096" max="4339" width="9.140625" style="12" hidden="1"/>
    <col min="4340" max="4340" width="3.7109375" style="12" hidden="1"/>
    <col min="4341" max="4341" width="10" style="12" hidden="1"/>
    <col min="4342" max="4343" width="10.85546875" style="12" hidden="1"/>
    <col min="4344" max="4344" width="12.85546875" style="12" hidden="1"/>
    <col min="4345" max="4345" width="11.42578125" style="12" hidden="1"/>
    <col min="4346" max="4346" width="3.7109375" style="12" hidden="1"/>
    <col min="4347" max="4347" width="53.85546875" style="12" hidden="1"/>
    <col min="4348" max="4348" width="32.28515625" style="12" hidden="1"/>
    <col min="4349" max="4349" width="15.85546875" style="12" hidden="1"/>
    <col min="4350" max="4350" width="15.28515625" style="12" hidden="1"/>
    <col min="4351" max="4351" width="3.7109375" style="12" hidden="1"/>
    <col min="4352" max="4595" width="9.140625" style="12" hidden="1"/>
    <col min="4596" max="4596" width="3.7109375" style="12" hidden="1"/>
    <col min="4597" max="4597" width="10" style="12" hidden="1"/>
    <col min="4598" max="4599" width="10.85546875" style="12" hidden="1"/>
    <col min="4600" max="4600" width="12.85546875" style="12" hidden="1"/>
    <col min="4601" max="4601" width="11.42578125" style="12" hidden="1"/>
    <col min="4602" max="4602" width="3.7109375" style="12" hidden="1"/>
    <col min="4603" max="4603" width="53.85546875" style="12" hidden="1"/>
    <col min="4604" max="4604" width="32.28515625" style="12" hidden="1"/>
    <col min="4605" max="4605" width="15.85546875" style="12" hidden="1"/>
    <col min="4606" max="4606" width="15.28515625" style="12" hidden="1"/>
    <col min="4607" max="4607" width="3.7109375" style="12" hidden="1"/>
    <col min="4608" max="4851" width="9.140625" style="12" hidden="1"/>
    <col min="4852" max="4852" width="3.7109375" style="12" hidden="1"/>
    <col min="4853" max="4853" width="10" style="12" hidden="1"/>
    <col min="4854" max="4855" width="10.85546875" style="12" hidden="1"/>
    <col min="4856" max="4856" width="12.85546875" style="12" hidden="1"/>
    <col min="4857" max="4857" width="11.42578125" style="12" hidden="1"/>
    <col min="4858" max="4858" width="3.7109375" style="12" hidden="1"/>
    <col min="4859" max="4859" width="53.85546875" style="12" hidden="1"/>
    <col min="4860" max="4860" width="32.28515625" style="12" hidden="1"/>
    <col min="4861" max="4861" width="15.85546875" style="12" hidden="1"/>
    <col min="4862" max="4862" width="15.28515625" style="12" hidden="1"/>
    <col min="4863" max="4863" width="3.7109375" style="12" hidden="1"/>
    <col min="4864" max="5107" width="9.140625" style="12" hidden="1"/>
    <col min="5108" max="5108" width="3.7109375" style="12" hidden="1"/>
    <col min="5109" max="5109" width="10" style="12" hidden="1"/>
    <col min="5110" max="5111" width="10.85546875" style="12" hidden="1"/>
    <col min="5112" max="5112" width="12.85546875" style="12" hidden="1"/>
    <col min="5113" max="5113" width="11.42578125" style="12" hidden="1"/>
    <col min="5114" max="5114" width="3.7109375" style="12" hidden="1"/>
    <col min="5115" max="5115" width="53.85546875" style="12" hidden="1"/>
    <col min="5116" max="5116" width="32.28515625" style="12" hidden="1"/>
    <col min="5117" max="5117" width="15.85546875" style="12" hidden="1"/>
    <col min="5118" max="5118" width="15.28515625" style="12" hidden="1"/>
    <col min="5119" max="5119" width="3.7109375" style="12" hidden="1"/>
    <col min="5120" max="5363" width="9.140625" style="12" hidden="1"/>
    <col min="5364" max="5364" width="3.7109375" style="12" hidden="1"/>
    <col min="5365" max="5365" width="10" style="12" hidden="1"/>
    <col min="5366" max="5367" width="10.85546875" style="12" hidden="1"/>
    <col min="5368" max="5368" width="12.85546875" style="12" hidden="1"/>
    <col min="5369" max="5369" width="11.42578125" style="12" hidden="1"/>
    <col min="5370" max="5370" width="3.7109375" style="12" hidden="1"/>
    <col min="5371" max="5371" width="53.85546875" style="12" hidden="1"/>
    <col min="5372" max="5372" width="32.28515625" style="12" hidden="1"/>
    <col min="5373" max="5373" width="15.85546875" style="12" hidden="1"/>
    <col min="5374" max="5374" width="15.28515625" style="12" hidden="1"/>
    <col min="5375" max="5375" width="3.7109375" style="12" hidden="1"/>
    <col min="5376" max="5619" width="9.140625" style="12" hidden="1"/>
    <col min="5620" max="5620" width="3.7109375" style="12" hidden="1"/>
    <col min="5621" max="5621" width="10" style="12" hidden="1"/>
    <col min="5622" max="5623" width="10.85546875" style="12" hidden="1"/>
    <col min="5624" max="5624" width="12.85546875" style="12" hidden="1"/>
    <col min="5625" max="5625" width="11.42578125" style="12" hidden="1"/>
    <col min="5626" max="5626" width="3.7109375" style="12" hidden="1"/>
    <col min="5627" max="5627" width="53.85546875" style="12" hidden="1"/>
    <col min="5628" max="5628" width="32.28515625" style="12" hidden="1"/>
    <col min="5629" max="5629" width="15.85546875" style="12" hidden="1"/>
    <col min="5630" max="5630" width="15.28515625" style="12" hidden="1"/>
    <col min="5631" max="5631" width="3.7109375" style="12" hidden="1"/>
    <col min="5632" max="5875" width="9.140625" style="12" hidden="1"/>
    <col min="5876" max="5876" width="3.7109375" style="12" hidden="1"/>
    <col min="5877" max="5877" width="10" style="12" hidden="1"/>
    <col min="5878" max="5879" width="10.85546875" style="12" hidden="1"/>
    <col min="5880" max="5880" width="12.85546875" style="12" hidden="1"/>
    <col min="5881" max="5881" width="11.42578125" style="12" hidden="1"/>
    <col min="5882" max="5882" width="3.7109375" style="12" hidden="1"/>
    <col min="5883" max="5883" width="53.85546875" style="12" hidden="1"/>
    <col min="5884" max="5884" width="32.28515625" style="12" hidden="1"/>
    <col min="5885" max="5885" width="15.85546875" style="12" hidden="1"/>
    <col min="5886" max="5886" width="15.28515625" style="12" hidden="1"/>
    <col min="5887" max="5887" width="3.7109375" style="12" hidden="1"/>
    <col min="5888" max="6131" width="9.140625" style="12" hidden="1"/>
    <col min="6132" max="6132" width="3.7109375" style="12" hidden="1"/>
    <col min="6133" max="6133" width="10" style="12" hidden="1"/>
    <col min="6134" max="6135" width="10.85546875" style="12" hidden="1"/>
    <col min="6136" max="6136" width="12.85546875" style="12" hidden="1"/>
    <col min="6137" max="6137" width="11.42578125" style="12" hidden="1"/>
    <col min="6138" max="6138" width="3.7109375" style="12" hidden="1"/>
    <col min="6139" max="6139" width="53.85546875" style="12" hidden="1"/>
    <col min="6140" max="6140" width="32.28515625" style="12" hidden="1"/>
    <col min="6141" max="6141" width="15.85546875" style="12" hidden="1"/>
    <col min="6142" max="6142" width="15.28515625" style="12" hidden="1"/>
    <col min="6143" max="6143" width="3.7109375" style="12" hidden="1"/>
    <col min="6144" max="6387" width="9.140625" style="12" hidden="1"/>
    <col min="6388" max="6388" width="3.7109375" style="12" hidden="1"/>
    <col min="6389" max="6389" width="10" style="12" hidden="1"/>
    <col min="6390" max="6391" width="10.85546875" style="12" hidden="1"/>
    <col min="6392" max="6392" width="12.85546875" style="12" hidden="1"/>
    <col min="6393" max="6393" width="11.42578125" style="12" hidden="1"/>
    <col min="6394" max="6394" width="3.7109375" style="12" hidden="1"/>
    <col min="6395" max="6395" width="53.85546875" style="12" hidden="1"/>
    <col min="6396" max="6396" width="32.28515625" style="12" hidden="1"/>
    <col min="6397" max="6397" width="15.85546875" style="12" hidden="1"/>
    <col min="6398" max="6398" width="15.28515625" style="12" hidden="1"/>
    <col min="6399" max="6399" width="3.7109375" style="12" hidden="1"/>
    <col min="6400" max="6643" width="9.140625" style="12" hidden="1"/>
    <col min="6644" max="6644" width="3.7109375" style="12" hidden="1"/>
    <col min="6645" max="6645" width="10" style="12" hidden="1"/>
    <col min="6646" max="6647" width="10.85546875" style="12" hidden="1"/>
    <col min="6648" max="6648" width="12.85546875" style="12" hidden="1"/>
    <col min="6649" max="6649" width="11.42578125" style="12" hidden="1"/>
    <col min="6650" max="6650" width="3.7109375" style="12" hidden="1"/>
    <col min="6651" max="6651" width="53.85546875" style="12" hidden="1"/>
    <col min="6652" max="6652" width="32.28515625" style="12" hidden="1"/>
    <col min="6653" max="6653" width="15.85546875" style="12" hidden="1"/>
    <col min="6654" max="6654" width="15.28515625" style="12" hidden="1"/>
    <col min="6655" max="6655" width="3.7109375" style="12" hidden="1"/>
    <col min="6656" max="6899" width="9.140625" style="12" hidden="1"/>
    <col min="6900" max="6900" width="3.7109375" style="12" hidden="1"/>
    <col min="6901" max="6901" width="10" style="12" hidden="1"/>
    <col min="6902" max="6903" width="10.85546875" style="12" hidden="1"/>
    <col min="6904" max="6904" width="12.85546875" style="12" hidden="1"/>
    <col min="6905" max="6905" width="11.42578125" style="12" hidden="1"/>
    <col min="6906" max="6906" width="3.7109375" style="12" hidden="1"/>
    <col min="6907" max="6907" width="53.85546875" style="12" hidden="1"/>
    <col min="6908" max="6908" width="32.28515625" style="12" hidden="1"/>
    <col min="6909" max="6909" width="15.85546875" style="12" hidden="1"/>
    <col min="6910" max="6910" width="15.28515625" style="12" hidden="1"/>
    <col min="6911" max="6911" width="3.7109375" style="12" hidden="1"/>
    <col min="6912" max="7155" width="9.140625" style="12" hidden="1"/>
    <col min="7156" max="7156" width="3.7109375" style="12" hidden="1"/>
    <col min="7157" max="7157" width="10" style="12" hidden="1"/>
    <col min="7158" max="7159" width="10.85546875" style="12" hidden="1"/>
    <col min="7160" max="7160" width="12.85546875" style="12" hidden="1"/>
    <col min="7161" max="7161" width="11.42578125" style="12" hidden="1"/>
    <col min="7162" max="7162" width="3.7109375" style="12" hidden="1"/>
    <col min="7163" max="7163" width="53.85546875" style="12" hidden="1"/>
    <col min="7164" max="7164" width="32.28515625" style="12" hidden="1"/>
    <col min="7165" max="7165" width="15.85546875" style="12" hidden="1"/>
    <col min="7166" max="7166" width="15.28515625" style="12" hidden="1"/>
    <col min="7167" max="7167" width="3.7109375" style="12" hidden="1"/>
    <col min="7168" max="7411" width="9.140625" style="12" hidden="1"/>
    <col min="7412" max="7412" width="3.7109375" style="12" hidden="1"/>
    <col min="7413" max="7413" width="10" style="12" hidden="1"/>
    <col min="7414" max="7415" width="10.85546875" style="12" hidden="1"/>
    <col min="7416" max="7416" width="12.85546875" style="12" hidden="1"/>
    <col min="7417" max="7417" width="11.42578125" style="12" hidden="1"/>
    <col min="7418" max="7418" width="3.7109375" style="12" hidden="1"/>
    <col min="7419" max="7419" width="53.85546875" style="12" hidden="1"/>
    <col min="7420" max="7420" width="32.28515625" style="12" hidden="1"/>
    <col min="7421" max="7421" width="15.85546875" style="12" hidden="1"/>
    <col min="7422" max="7422" width="15.28515625" style="12" hidden="1"/>
    <col min="7423" max="7423" width="3.7109375" style="12" hidden="1"/>
    <col min="7424" max="7667" width="9.140625" style="12" hidden="1"/>
    <col min="7668" max="7668" width="3.7109375" style="12" hidden="1"/>
    <col min="7669" max="7669" width="10" style="12" hidden="1"/>
    <col min="7670" max="7671" width="10.85546875" style="12" hidden="1"/>
    <col min="7672" max="7672" width="12.85546875" style="12" hidden="1"/>
    <col min="7673" max="7673" width="11.42578125" style="12" hidden="1"/>
    <col min="7674" max="7674" width="3.7109375" style="12" hidden="1"/>
    <col min="7675" max="7675" width="53.85546875" style="12" hidden="1"/>
    <col min="7676" max="7676" width="32.28515625" style="12" hidden="1"/>
    <col min="7677" max="7677" width="15.85546875" style="12" hidden="1"/>
    <col min="7678" max="7678" width="15.28515625" style="12" hidden="1"/>
    <col min="7679" max="7679" width="3.7109375" style="12" hidden="1"/>
    <col min="7680" max="7923" width="9.140625" style="12" hidden="1"/>
    <col min="7924" max="7924" width="3.7109375" style="12" hidden="1"/>
    <col min="7925" max="7925" width="10" style="12" hidden="1"/>
    <col min="7926" max="7927" width="10.85546875" style="12" hidden="1"/>
    <col min="7928" max="7928" width="12.85546875" style="12" hidden="1"/>
    <col min="7929" max="7929" width="11.42578125" style="12" hidden="1"/>
    <col min="7930" max="7930" width="3.7109375" style="12" hidden="1"/>
    <col min="7931" max="7931" width="53.85546875" style="12" hidden="1"/>
    <col min="7932" max="7932" width="32.28515625" style="12" hidden="1"/>
    <col min="7933" max="7933" width="15.85546875" style="12" hidden="1"/>
    <col min="7934" max="7934" width="15.28515625" style="12" hidden="1"/>
    <col min="7935" max="7935" width="3.7109375" style="12" hidden="1"/>
    <col min="7936" max="8179" width="9.140625" style="12" hidden="1"/>
    <col min="8180" max="8180" width="3.7109375" style="12" hidden="1"/>
    <col min="8181" max="8181" width="10" style="12" hidden="1"/>
    <col min="8182" max="8183" width="10.85546875" style="12" hidden="1"/>
    <col min="8184" max="8184" width="12.85546875" style="12" hidden="1"/>
    <col min="8185" max="8185" width="11.42578125" style="12" hidden="1"/>
    <col min="8186" max="8186" width="3.7109375" style="12" hidden="1"/>
    <col min="8187" max="8187" width="53.85546875" style="12" hidden="1"/>
    <col min="8188" max="8188" width="32.28515625" style="12" hidden="1"/>
    <col min="8189" max="8189" width="15.85546875" style="12" hidden="1"/>
    <col min="8190" max="8190" width="15.28515625" style="12" hidden="1"/>
    <col min="8191" max="8191" width="3.7109375" style="12" hidden="1"/>
    <col min="8192" max="8435" width="9.140625" style="12" hidden="1"/>
    <col min="8436" max="8436" width="3.7109375" style="12" hidden="1"/>
    <col min="8437" max="8437" width="10" style="12" hidden="1"/>
    <col min="8438" max="8439" width="10.85546875" style="12" hidden="1"/>
    <col min="8440" max="8440" width="12.85546875" style="12" hidden="1"/>
    <col min="8441" max="8441" width="11.42578125" style="12" hidden="1"/>
    <col min="8442" max="8442" width="3.7109375" style="12" hidden="1"/>
    <col min="8443" max="8443" width="53.85546875" style="12" hidden="1"/>
    <col min="8444" max="8444" width="32.28515625" style="12" hidden="1"/>
    <col min="8445" max="8445" width="15.85546875" style="12" hidden="1"/>
    <col min="8446" max="8446" width="15.28515625" style="12" hidden="1"/>
    <col min="8447" max="8447" width="3.7109375" style="12" hidden="1"/>
    <col min="8448" max="8691" width="9.140625" style="12" hidden="1"/>
    <col min="8692" max="8692" width="3.7109375" style="12" hidden="1"/>
    <col min="8693" max="8693" width="10" style="12" hidden="1"/>
    <col min="8694" max="8695" width="10.85546875" style="12" hidden="1"/>
    <col min="8696" max="8696" width="12.85546875" style="12" hidden="1"/>
    <col min="8697" max="8697" width="11.42578125" style="12" hidden="1"/>
    <col min="8698" max="8698" width="3.7109375" style="12" hidden="1"/>
    <col min="8699" max="8699" width="53.85546875" style="12" hidden="1"/>
    <col min="8700" max="8700" width="32.28515625" style="12" hidden="1"/>
    <col min="8701" max="8701" width="15.85546875" style="12" hidden="1"/>
    <col min="8702" max="8702" width="15.28515625" style="12" hidden="1"/>
    <col min="8703" max="8703" width="3.7109375" style="12" hidden="1"/>
    <col min="8704" max="8947" width="9.140625" style="12" hidden="1"/>
    <col min="8948" max="8948" width="3.7109375" style="12" hidden="1"/>
    <col min="8949" max="8949" width="10" style="12" hidden="1"/>
    <col min="8950" max="8951" width="10.85546875" style="12" hidden="1"/>
    <col min="8952" max="8952" width="12.85546875" style="12" hidden="1"/>
    <col min="8953" max="8953" width="11.42578125" style="12" hidden="1"/>
    <col min="8954" max="8954" width="3.7109375" style="12" hidden="1"/>
    <col min="8955" max="8955" width="53.85546875" style="12" hidden="1"/>
    <col min="8956" max="8956" width="32.28515625" style="12" hidden="1"/>
    <col min="8957" max="8957" width="15.85546875" style="12" hidden="1"/>
    <col min="8958" max="8958" width="15.28515625" style="12" hidden="1"/>
    <col min="8959" max="8959" width="3.7109375" style="12" hidden="1"/>
    <col min="8960" max="9203" width="9.140625" style="12" hidden="1"/>
    <col min="9204" max="9204" width="3.7109375" style="12" hidden="1"/>
    <col min="9205" max="9205" width="10" style="12" hidden="1"/>
    <col min="9206" max="9207" width="10.85546875" style="12" hidden="1"/>
    <col min="9208" max="9208" width="12.85546875" style="12" hidden="1"/>
    <col min="9209" max="9209" width="11.42578125" style="12" hidden="1"/>
    <col min="9210" max="9210" width="3.7109375" style="12" hidden="1"/>
    <col min="9211" max="9211" width="53.85546875" style="12" hidden="1"/>
    <col min="9212" max="9212" width="32.28515625" style="12" hidden="1"/>
    <col min="9213" max="9213" width="15.85546875" style="12" hidden="1"/>
    <col min="9214" max="9214" width="15.28515625" style="12" hidden="1"/>
    <col min="9215" max="9215" width="3.7109375" style="12" hidden="1"/>
    <col min="9216" max="9459" width="9.140625" style="12" hidden="1"/>
    <col min="9460" max="9460" width="3.7109375" style="12" hidden="1"/>
    <col min="9461" max="9461" width="10" style="12" hidden="1"/>
    <col min="9462" max="9463" width="10.85546875" style="12" hidden="1"/>
    <col min="9464" max="9464" width="12.85546875" style="12" hidden="1"/>
    <col min="9465" max="9465" width="11.42578125" style="12" hidden="1"/>
    <col min="9466" max="9466" width="3.7109375" style="12" hidden="1"/>
    <col min="9467" max="9467" width="53.85546875" style="12" hidden="1"/>
    <col min="9468" max="9468" width="32.28515625" style="12" hidden="1"/>
    <col min="9469" max="9469" width="15.85546875" style="12" hidden="1"/>
    <col min="9470" max="9470" width="15.28515625" style="12" hidden="1"/>
    <col min="9471" max="9471" width="3.7109375" style="12" hidden="1"/>
    <col min="9472" max="9715" width="9.140625" style="12" hidden="1"/>
    <col min="9716" max="9716" width="3.7109375" style="12" hidden="1"/>
    <col min="9717" max="9717" width="10" style="12" hidden="1"/>
    <col min="9718" max="9719" width="10.85546875" style="12" hidden="1"/>
    <col min="9720" max="9720" width="12.85546875" style="12" hidden="1"/>
    <col min="9721" max="9721" width="11.42578125" style="12" hidden="1"/>
    <col min="9722" max="9722" width="3.7109375" style="12" hidden="1"/>
    <col min="9723" max="9723" width="53.85546875" style="12" hidden="1"/>
    <col min="9724" max="9724" width="32.28515625" style="12" hidden="1"/>
    <col min="9725" max="9725" width="15.85546875" style="12" hidden="1"/>
    <col min="9726" max="9726" width="15.28515625" style="12" hidden="1"/>
    <col min="9727" max="9727" width="3.7109375" style="12" hidden="1"/>
    <col min="9728" max="9971" width="9.140625" style="12" hidden="1"/>
    <col min="9972" max="9972" width="3.7109375" style="12" hidden="1"/>
    <col min="9973" max="9973" width="10" style="12" hidden="1"/>
    <col min="9974" max="9975" width="10.85546875" style="12" hidden="1"/>
    <col min="9976" max="9976" width="12.85546875" style="12" hidden="1"/>
    <col min="9977" max="9977" width="11.42578125" style="12" hidden="1"/>
    <col min="9978" max="9978" width="3.7109375" style="12" hidden="1"/>
    <col min="9979" max="9979" width="53.85546875" style="12" hidden="1"/>
    <col min="9980" max="9980" width="32.28515625" style="12" hidden="1"/>
    <col min="9981" max="9981" width="15.85546875" style="12" hidden="1"/>
    <col min="9982" max="9982" width="15.28515625" style="12" hidden="1"/>
    <col min="9983" max="9983" width="3.7109375" style="12" hidden="1"/>
    <col min="9984" max="10227" width="9.140625" style="12" hidden="1"/>
    <col min="10228" max="10228" width="3.7109375" style="12" hidden="1"/>
    <col min="10229" max="10229" width="10" style="12" hidden="1"/>
    <col min="10230" max="10231" width="10.85546875" style="12" hidden="1"/>
    <col min="10232" max="10232" width="12.85546875" style="12" hidden="1"/>
    <col min="10233" max="10233" width="11.42578125" style="12" hidden="1"/>
    <col min="10234" max="10234" width="3.7109375" style="12" hidden="1"/>
    <col min="10235" max="10235" width="53.85546875" style="12" hidden="1"/>
    <col min="10236" max="10236" width="32.28515625" style="12" hidden="1"/>
    <col min="10237" max="10237" width="15.85546875" style="12" hidden="1"/>
    <col min="10238" max="10238" width="15.28515625" style="12" hidden="1"/>
    <col min="10239" max="10239" width="3.7109375" style="12" hidden="1"/>
    <col min="10240" max="10483" width="9.140625" style="12" hidden="1"/>
    <col min="10484" max="10484" width="3.7109375" style="12" hidden="1"/>
    <col min="10485" max="10485" width="10" style="12" hidden="1"/>
    <col min="10486" max="10487" width="10.85546875" style="12" hidden="1"/>
    <col min="10488" max="10488" width="12.85546875" style="12" hidden="1"/>
    <col min="10489" max="10489" width="11.42578125" style="12" hidden="1"/>
    <col min="10490" max="10490" width="3.7109375" style="12" hidden="1"/>
    <col min="10491" max="10491" width="53.85546875" style="12" hidden="1"/>
    <col min="10492" max="10492" width="32.28515625" style="12" hidden="1"/>
    <col min="10493" max="10493" width="15.85546875" style="12" hidden="1"/>
    <col min="10494" max="10494" width="15.28515625" style="12" hidden="1"/>
    <col min="10495" max="10495" width="3.7109375" style="12" hidden="1"/>
    <col min="10496" max="10739" width="9.140625" style="12" hidden="1"/>
    <col min="10740" max="10740" width="3.7109375" style="12" hidden="1"/>
    <col min="10741" max="10741" width="10" style="12" hidden="1"/>
    <col min="10742" max="10743" width="10.85546875" style="12" hidden="1"/>
    <col min="10744" max="10744" width="12.85546875" style="12" hidden="1"/>
    <col min="10745" max="10745" width="11.42578125" style="12" hidden="1"/>
    <col min="10746" max="10746" width="3.7109375" style="12" hidden="1"/>
    <col min="10747" max="10747" width="53.85546875" style="12" hidden="1"/>
    <col min="10748" max="10748" width="32.28515625" style="12" hidden="1"/>
    <col min="10749" max="10749" width="15.85546875" style="12" hidden="1"/>
    <col min="10750" max="10750" width="15.28515625" style="12" hidden="1"/>
    <col min="10751" max="10751" width="3.7109375" style="12" hidden="1"/>
    <col min="10752" max="10995" width="9.140625" style="12" hidden="1"/>
    <col min="10996" max="10996" width="3.7109375" style="12" hidden="1"/>
    <col min="10997" max="10997" width="10" style="12" hidden="1"/>
    <col min="10998" max="10999" width="10.85546875" style="12" hidden="1"/>
    <col min="11000" max="11000" width="12.85546875" style="12" hidden="1"/>
    <col min="11001" max="11001" width="11.42578125" style="12" hidden="1"/>
    <col min="11002" max="11002" width="3.7109375" style="12" hidden="1"/>
    <col min="11003" max="11003" width="53.85546875" style="12" hidden="1"/>
    <col min="11004" max="11004" width="32.28515625" style="12" hidden="1"/>
    <col min="11005" max="11005" width="15.85546875" style="12" hidden="1"/>
    <col min="11006" max="11006" width="15.28515625" style="12" hidden="1"/>
    <col min="11007" max="11007" width="3.7109375" style="12" hidden="1"/>
    <col min="11008" max="11251" width="9.140625" style="12" hidden="1"/>
    <col min="11252" max="11252" width="3.7109375" style="12" hidden="1"/>
    <col min="11253" max="11253" width="10" style="12" hidden="1"/>
    <col min="11254" max="11255" width="10.85546875" style="12" hidden="1"/>
    <col min="11256" max="11256" width="12.85546875" style="12" hidden="1"/>
    <col min="11257" max="11257" width="11.42578125" style="12" hidden="1"/>
    <col min="11258" max="11258" width="3.7109375" style="12" hidden="1"/>
    <col min="11259" max="11259" width="53.85546875" style="12" hidden="1"/>
    <col min="11260" max="11260" width="32.28515625" style="12" hidden="1"/>
    <col min="11261" max="11261" width="15.85546875" style="12" hidden="1"/>
    <col min="11262" max="11262" width="15.28515625" style="12" hidden="1"/>
    <col min="11263" max="11263" width="3.7109375" style="12" hidden="1"/>
    <col min="11264" max="11507" width="9.140625" style="12" hidden="1"/>
    <col min="11508" max="11508" width="3.7109375" style="12" hidden="1"/>
    <col min="11509" max="11509" width="10" style="12" hidden="1"/>
    <col min="11510" max="11511" width="10.85546875" style="12" hidden="1"/>
    <col min="11512" max="11512" width="12.85546875" style="12" hidden="1"/>
    <col min="11513" max="11513" width="11.42578125" style="12" hidden="1"/>
    <col min="11514" max="11514" width="3.7109375" style="12" hidden="1"/>
    <col min="11515" max="11515" width="53.85546875" style="12" hidden="1"/>
    <col min="11516" max="11516" width="32.28515625" style="12" hidden="1"/>
    <col min="11517" max="11517" width="15.85546875" style="12" hidden="1"/>
    <col min="11518" max="11518" width="15.28515625" style="12" hidden="1"/>
    <col min="11519" max="11519" width="3.7109375" style="12" hidden="1"/>
    <col min="11520" max="11763" width="9.140625" style="12" hidden="1"/>
    <col min="11764" max="11764" width="3.7109375" style="12" hidden="1"/>
    <col min="11765" max="11765" width="10" style="12" hidden="1"/>
    <col min="11766" max="11767" width="10.85546875" style="12" hidden="1"/>
    <col min="11768" max="11768" width="12.85546875" style="12" hidden="1"/>
    <col min="11769" max="11769" width="11.42578125" style="12" hidden="1"/>
    <col min="11770" max="11770" width="3.7109375" style="12" hidden="1"/>
    <col min="11771" max="11771" width="53.85546875" style="12" hidden="1"/>
    <col min="11772" max="11772" width="32.28515625" style="12" hidden="1"/>
    <col min="11773" max="11773" width="15.85546875" style="12" hidden="1"/>
    <col min="11774" max="11774" width="15.28515625" style="12" hidden="1"/>
    <col min="11775" max="11775" width="3.7109375" style="12" hidden="1"/>
    <col min="11776" max="12019" width="9.140625" style="12" hidden="1"/>
    <col min="12020" max="12020" width="3.7109375" style="12" hidden="1"/>
    <col min="12021" max="12021" width="10" style="12" hidden="1"/>
    <col min="12022" max="12023" width="10.85546875" style="12" hidden="1"/>
    <col min="12024" max="12024" width="12.85546875" style="12" hidden="1"/>
    <col min="12025" max="12025" width="11.42578125" style="12" hidden="1"/>
    <col min="12026" max="12026" width="3.7109375" style="12" hidden="1"/>
    <col min="12027" max="12027" width="53.85546875" style="12" hidden="1"/>
    <col min="12028" max="12028" width="32.28515625" style="12" hidden="1"/>
    <col min="12029" max="12029" width="15.85546875" style="12" hidden="1"/>
    <col min="12030" max="12030" width="15.28515625" style="12" hidden="1"/>
    <col min="12031" max="12031" width="3.7109375" style="12" hidden="1"/>
    <col min="12032" max="12275" width="9.140625" style="12" hidden="1"/>
    <col min="12276" max="12276" width="3.7109375" style="12" hidden="1"/>
    <col min="12277" max="12277" width="10" style="12" hidden="1"/>
    <col min="12278" max="12279" width="10.85546875" style="12" hidden="1"/>
    <col min="12280" max="12280" width="12.85546875" style="12" hidden="1"/>
    <col min="12281" max="12281" width="11.42578125" style="12" hidden="1"/>
    <col min="12282" max="12282" width="3.7109375" style="12" hidden="1"/>
    <col min="12283" max="12283" width="53.85546875" style="12" hidden="1"/>
    <col min="12284" max="12284" width="32.28515625" style="12" hidden="1"/>
    <col min="12285" max="12285" width="15.85546875" style="12" hidden="1"/>
    <col min="12286" max="12286" width="15.28515625" style="12" hidden="1"/>
    <col min="12287" max="12287" width="3.7109375" style="12" hidden="1"/>
    <col min="12288" max="12531" width="9.140625" style="12" hidden="1"/>
    <col min="12532" max="12532" width="3.7109375" style="12" hidden="1"/>
    <col min="12533" max="12533" width="10" style="12" hidden="1"/>
    <col min="12534" max="12535" width="10.85546875" style="12" hidden="1"/>
    <col min="12536" max="12536" width="12.85546875" style="12" hidden="1"/>
    <col min="12537" max="12537" width="11.42578125" style="12" hidden="1"/>
    <col min="12538" max="12538" width="3.7109375" style="12" hidden="1"/>
    <col min="12539" max="12539" width="53.85546875" style="12" hidden="1"/>
    <col min="12540" max="12540" width="32.28515625" style="12" hidden="1"/>
    <col min="12541" max="12541" width="15.85546875" style="12" hidden="1"/>
    <col min="12542" max="12542" width="15.28515625" style="12" hidden="1"/>
    <col min="12543" max="12543" width="3.7109375" style="12" hidden="1"/>
    <col min="12544" max="12787" width="9.140625" style="12" hidden="1"/>
    <col min="12788" max="12788" width="3.7109375" style="12" hidden="1"/>
    <col min="12789" max="12789" width="10" style="12" hidden="1"/>
    <col min="12790" max="12791" width="10.85546875" style="12" hidden="1"/>
    <col min="12792" max="12792" width="12.85546875" style="12" hidden="1"/>
    <col min="12793" max="12793" width="11.42578125" style="12" hidden="1"/>
    <col min="12794" max="12794" width="3.7109375" style="12" hidden="1"/>
    <col min="12795" max="12795" width="53.85546875" style="12" hidden="1"/>
    <col min="12796" max="12796" width="32.28515625" style="12" hidden="1"/>
    <col min="12797" max="12797" width="15.85546875" style="12" hidden="1"/>
    <col min="12798" max="12798" width="15.28515625" style="12" hidden="1"/>
    <col min="12799" max="12799" width="3.7109375" style="12" hidden="1"/>
    <col min="12800" max="13043" width="9.140625" style="12" hidden="1"/>
    <col min="13044" max="13044" width="3.7109375" style="12" hidden="1"/>
    <col min="13045" max="13045" width="10" style="12" hidden="1"/>
    <col min="13046" max="13047" width="10.85546875" style="12" hidden="1"/>
    <col min="13048" max="13048" width="12.85546875" style="12" hidden="1"/>
    <col min="13049" max="13049" width="11.42578125" style="12" hidden="1"/>
    <col min="13050" max="13050" width="3.7109375" style="12" hidden="1"/>
    <col min="13051" max="13051" width="53.85546875" style="12" hidden="1"/>
    <col min="13052" max="13052" width="32.28515625" style="12" hidden="1"/>
    <col min="13053" max="13053" width="15.85546875" style="12" hidden="1"/>
    <col min="13054" max="13054" width="15.28515625" style="12" hidden="1"/>
    <col min="13055" max="13055" width="3.7109375" style="12" hidden="1"/>
    <col min="13056" max="13299" width="9.140625" style="12" hidden="1"/>
    <col min="13300" max="13300" width="3.7109375" style="12" hidden="1"/>
    <col min="13301" max="13301" width="10" style="12" hidden="1"/>
    <col min="13302" max="13303" width="10.85546875" style="12" hidden="1"/>
    <col min="13304" max="13304" width="12.85546875" style="12" hidden="1"/>
    <col min="13305" max="13305" width="11.42578125" style="12" hidden="1"/>
    <col min="13306" max="13306" width="3.7109375" style="12" hidden="1"/>
    <col min="13307" max="13307" width="53.85546875" style="12" hidden="1"/>
    <col min="13308" max="13308" width="32.28515625" style="12" hidden="1"/>
    <col min="13309" max="13309" width="15.85546875" style="12" hidden="1"/>
    <col min="13310" max="13310" width="15.28515625" style="12" hidden="1"/>
    <col min="13311" max="13311" width="3.7109375" style="12" hidden="1"/>
    <col min="13312" max="13555" width="9.140625" style="12" hidden="1"/>
    <col min="13556" max="13556" width="3.7109375" style="12" hidden="1"/>
    <col min="13557" max="13557" width="10" style="12" hidden="1"/>
    <col min="13558" max="13559" width="10.85546875" style="12" hidden="1"/>
    <col min="13560" max="13560" width="12.85546875" style="12" hidden="1"/>
    <col min="13561" max="13561" width="11.42578125" style="12" hidden="1"/>
    <col min="13562" max="13562" width="3.7109375" style="12" hidden="1"/>
    <col min="13563" max="13563" width="53.85546875" style="12" hidden="1"/>
    <col min="13564" max="13564" width="32.28515625" style="12" hidden="1"/>
    <col min="13565" max="13565" width="15.85546875" style="12" hidden="1"/>
    <col min="13566" max="13566" width="15.28515625" style="12" hidden="1"/>
    <col min="13567" max="13567" width="3.7109375" style="12" hidden="1"/>
    <col min="13568" max="13811" width="9.140625" style="12" hidden="1"/>
    <col min="13812" max="13812" width="3.7109375" style="12" hidden="1"/>
    <col min="13813" max="13813" width="10" style="12" hidden="1"/>
    <col min="13814" max="13815" width="10.85546875" style="12" hidden="1"/>
    <col min="13816" max="13816" width="12.85546875" style="12" hidden="1"/>
    <col min="13817" max="13817" width="11.42578125" style="12" hidden="1"/>
    <col min="13818" max="13818" width="3.7109375" style="12" hidden="1"/>
    <col min="13819" max="13819" width="53.85546875" style="12" hidden="1"/>
    <col min="13820" max="13820" width="32.28515625" style="12" hidden="1"/>
    <col min="13821" max="13821" width="15.85546875" style="12" hidden="1"/>
    <col min="13822" max="13822" width="15.28515625" style="12" hidden="1"/>
    <col min="13823" max="13823" width="3.7109375" style="12" hidden="1"/>
    <col min="13824" max="14067" width="9.140625" style="12" hidden="1"/>
    <col min="14068" max="14068" width="3.7109375" style="12" hidden="1"/>
    <col min="14069" max="14069" width="10" style="12" hidden="1"/>
    <col min="14070" max="14071" width="10.85546875" style="12" hidden="1"/>
    <col min="14072" max="14072" width="12.85546875" style="12" hidden="1"/>
    <col min="14073" max="14073" width="11.42578125" style="12" hidden="1"/>
    <col min="14074" max="14074" width="3.7109375" style="12" hidden="1"/>
    <col min="14075" max="14075" width="53.85546875" style="12" hidden="1"/>
    <col min="14076" max="14076" width="32.28515625" style="12" hidden="1"/>
    <col min="14077" max="14077" width="15.85546875" style="12" hidden="1"/>
    <col min="14078" max="14078" width="15.28515625" style="12" hidden="1"/>
    <col min="14079" max="14079" width="3.7109375" style="12" hidden="1"/>
    <col min="14080" max="14323" width="9.140625" style="12" hidden="1"/>
    <col min="14324" max="14324" width="3.7109375" style="12" hidden="1"/>
    <col min="14325" max="14325" width="10" style="12" hidden="1"/>
    <col min="14326" max="14327" width="10.85546875" style="12" hidden="1"/>
    <col min="14328" max="14328" width="12.85546875" style="12" hidden="1"/>
    <col min="14329" max="14329" width="11.42578125" style="12" hidden="1"/>
    <col min="14330" max="14330" width="3.7109375" style="12" hidden="1"/>
    <col min="14331" max="14331" width="53.85546875" style="12" hidden="1"/>
    <col min="14332" max="14332" width="32.28515625" style="12" hidden="1"/>
    <col min="14333" max="14333" width="15.85546875" style="12" hidden="1"/>
    <col min="14334" max="14334" width="15.28515625" style="12" hidden="1"/>
    <col min="14335" max="14335" width="3.7109375" style="12" hidden="1"/>
    <col min="14336" max="14579" width="9.140625" style="12" hidden="1"/>
    <col min="14580" max="14580" width="3.7109375" style="12" hidden="1"/>
    <col min="14581" max="14581" width="10" style="12" hidden="1"/>
    <col min="14582" max="14583" width="10.85546875" style="12" hidden="1"/>
    <col min="14584" max="14584" width="12.85546875" style="12" hidden="1"/>
    <col min="14585" max="14585" width="11.42578125" style="12" hidden="1"/>
    <col min="14586" max="14586" width="3.7109375" style="12" hidden="1"/>
    <col min="14587" max="14587" width="53.85546875" style="12" hidden="1"/>
    <col min="14588" max="14588" width="32.28515625" style="12" hidden="1"/>
    <col min="14589" max="14589" width="15.85546875" style="12" hidden="1"/>
    <col min="14590" max="14590" width="15.28515625" style="12" hidden="1"/>
    <col min="14591" max="14591" width="3.7109375" style="12" hidden="1"/>
    <col min="14592" max="14835" width="9.140625" style="12" hidden="1"/>
    <col min="14836" max="14836" width="3.7109375" style="12" hidden="1"/>
    <col min="14837" max="14837" width="10" style="12" hidden="1"/>
    <col min="14838" max="14839" width="10.85546875" style="12" hidden="1"/>
    <col min="14840" max="14840" width="12.85546875" style="12" hidden="1"/>
    <col min="14841" max="14841" width="11.42578125" style="12" hidden="1"/>
    <col min="14842" max="14842" width="3.7109375" style="12" hidden="1"/>
    <col min="14843" max="14843" width="53.85546875" style="12" hidden="1"/>
    <col min="14844" max="14844" width="32.28515625" style="12" hidden="1"/>
    <col min="14845" max="14845" width="15.85546875" style="12" hidden="1"/>
    <col min="14846" max="14846" width="15.28515625" style="12" hidden="1"/>
    <col min="14847" max="14847" width="3.7109375" style="12" hidden="1"/>
    <col min="14848" max="15091" width="9.140625" style="12" hidden="1"/>
    <col min="15092" max="15092" width="3.7109375" style="12" hidden="1"/>
    <col min="15093" max="15093" width="10" style="12" hidden="1"/>
    <col min="15094" max="15095" width="10.85546875" style="12" hidden="1"/>
    <col min="15096" max="15096" width="12.85546875" style="12" hidden="1"/>
    <col min="15097" max="15097" width="11.42578125" style="12" hidden="1"/>
    <col min="15098" max="15098" width="3.7109375" style="12" hidden="1"/>
    <col min="15099" max="15099" width="53.85546875" style="12" hidden="1"/>
    <col min="15100" max="15100" width="32.28515625" style="12" hidden="1"/>
    <col min="15101" max="15101" width="15.85546875" style="12" hidden="1"/>
    <col min="15102" max="15102" width="15.28515625" style="12" hidden="1"/>
    <col min="15103" max="15103" width="3.7109375" style="12" hidden="1"/>
    <col min="15104" max="15347" width="9.140625" style="12" hidden="1"/>
    <col min="15348" max="15348" width="3.7109375" style="12" hidden="1"/>
    <col min="15349" max="15349" width="10" style="12" hidden="1"/>
    <col min="15350" max="15351" width="10.85546875" style="12" hidden="1"/>
    <col min="15352" max="15352" width="12.85546875" style="12" hidden="1"/>
    <col min="15353" max="15353" width="11.42578125" style="12" hidden="1"/>
    <col min="15354" max="15354" width="3.7109375" style="12" hidden="1"/>
    <col min="15355" max="15355" width="53.85546875" style="12" hidden="1"/>
    <col min="15356" max="15356" width="32.28515625" style="12" hidden="1"/>
    <col min="15357" max="15357" width="15.85546875" style="12" hidden="1"/>
    <col min="15358" max="15358" width="15.28515625" style="12" hidden="1"/>
    <col min="15359" max="15359" width="3.7109375" style="12" hidden="1"/>
    <col min="15360" max="15603" width="9.140625" style="12" hidden="1"/>
    <col min="15604" max="15604" width="3.7109375" style="12" hidden="1"/>
    <col min="15605" max="15605" width="10" style="12" hidden="1"/>
    <col min="15606" max="15607" width="10.85546875" style="12" hidden="1"/>
    <col min="15608" max="15608" width="12.85546875" style="12" hidden="1"/>
    <col min="15609" max="15609" width="11.42578125" style="12" hidden="1"/>
    <col min="15610" max="15610" width="3.7109375" style="12" hidden="1"/>
    <col min="15611" max="15611" width="53.85546875" style="12" hidden="1"/>
    <col min="15612" max="15612" width="32.28515625" style="12" hidden="1"/>
    <col min="15613" max="15613" width="15.85546875" style="12" hidden="1"/>
    <col min="15614" max="15614" width="15.28515625" style="12" hidden="1"/>
    <col min="15615" max="15615" width="3.7109375" style="12" hidden="1"/>
    <col min="15616" max="15859" width="9.140625" style="12" hidden="1"/>
    <col min="15860" max="15860" width="3.7109375" style="12" hidden="1"/>
    <col min="15861" max="15861" width="10" style="12" hidden="1"/>
    <col min="15862" max="15863" width="10.85546875" style="12" hidden="1"/>
    <col min="15864" max="15864" width="12.85546875" style="12" hidden="1"/>
    <col min="15865" max="15865" width="11.42578125" style="12" hidden="1"/>
    <col min="15866" max="15866" width="3.7109375" style="12" hidden="1"/>
    <col min="15867" max="15867" width="53.85546875" style="12" hidden="1"/>
    <col min="15868" max="15868" width="32.28515625" style="12" hidden="1"/>
    <col min="15869" max="15869" width="15.85546875" style="12" hidden="1"/>
    <col min="15870" max="15870" width="15.28515625" style="12" hidden="1"/>
    <col min="15871" max="15871" width="3.7109375" style="12" hidden="1"/>
    <col min="15872" max="16115" width="9.140625" style="12" hidden="1"/>
    <col min="16116" max="16116" width="3.7109375" style="12" hidden="1"/>
    <col min="16117" max="16117" width="10" style="12" hidden="1"/>
    <col min="16118" max="16119" width="10.85546875" style="12" hidden="1"/>
    <col min="16120" max="16120" width="12.85546875" style="12" hidden="1"/>
    <col min="16121" max="16121" width="11.42578125" style="12" hidden="1"/>
    <col min="16122" max="16122" width="3.7109375" style="12" hidden="1"/>
    <col min="16123" max="16123" width="53.85546875" style="12" hidden="1"/>
    <col min="16124" max="16124" width="32.28515625" style="12" hidden="1"/>
    <col min="16125" max="16125" width="15.85546875" style="12" hidden="1"/>
    <col min="16126" max="16126" width="15.28515625" style="12" hidden="1"/>
    <col min="16127" max="16131" width="3.7109375" style="12" hidden="1"/>
    <col min="16132" max="16384" width="9.140625" style="12" hidden="1"/>
  </cols>
  <sheetData>
    <row r="1" spans="1:20" ht="12.75" customHeight="1">
      <c r="A1" s="390"/>
      <c r="B1" s="390"/>
      <c r="C1" s="390"/>
      <c r="D1" s="390"/>
      <c r="E1" s="390"/>
      <c r="F1" s="967" t="s">
        <v>247</v>
      </c>
      <c r="G1" s="967"/>
      <c r="H1" s="967"/>
      <c r="I1" s="967"/>
      <c r="J1" s="967"/>
      <c r="K1" s="967"/>
      <c r="L1" s="967"/>
      <c r="M1" s="967"/>
      <c r="N1" s="967"/>
      <c r="O1" s="967"/>
      <c r="P1" s="391"/>
      <c r="Q1" s="390"/>
      <c r="R1" s="390"/>
      <c r="S1" s="11"/>
      <c r="T1" s="11"/>
    </row>
    <row r="2" spans="1:20" ht="42.75" customHeight="1">
      <c r="A2" s="392"/>
      <c r="B2" s="392"/>
      <c r="C2" s="392"/>
      <c r="D2" s="392"/>
      <c r="E2" s="392"/>
      <c r="F2" s="967"/>
      <c r="G2" s="967"/>
      <c r="H2" s="967"/>
      <c r="I2" s="967"/>
      <c r="J2" s="967"/>
      <c r="K2" s="967"/>
      <c r="L2" s="967"/>
      <c r="M2" s="967"/>
      <c r="N2" s="967"/>
      <c r="O2" s="967"/>
      <c r="P2" s="391"/>
      <c r="Q2" s="390"/>
      <c r="R2" s="390"/>
      <c r="S2" s="11"/>
      <c r="T2" s="11"/>
    </row>
    <row r="3" spans="1:20" ht="12.75" customHeight="1">
      <c r="A3" s="392"/>
      <c r="B3" s="392"/>
      <c r="C3" s="392"/>
      <c r="D3" s="392"/>
      <c r="E3" s="392"/>
      <c r="F3" s="967"/>
      <c r="G3" s="967"/>
      <c r="H3" s="967"/>
      <c r="I3" s="967"/>
      <c r="J3" s="968"/>
      <c r="K3" s="968"/>
      <c r="L3" s="968"/>
      <c r="M3" s="968"/>
      <c r="N3" s="968"/>
      <c r="O3" s="968"/>
      <c r="P3" s="393"/>
      <c r="Q3" s="390"/>
      <c r="R3" s="390"/>
      <c r="S3" s="11"/>
      <c r="T3" s="11"/>
    </row>
    <row r="4" spans="1:20" ht="30" customHeight="1">
      <c r="A4" s="392"/>
      <c r="B4" s="392"/>
      <c r="C4" s="392"/>
      <c r="D4" s="392"/>
      <c r="E4" s="392"/>
      <c r="F4" s="969" t="s">
        <v>228</v>
      </c>
      <c r="G4" s="969"/>
      <c r="H4" s="969"/>
      <c r="I4" s="978">
        <v>522</v>
      </c>
      <c r="J4" s="979"/>
      <c r="K4" s="979"/>
      <c r="L4" s="979"/>
      <c r="M4" s="979"/>
      <c r="N4" s="979"/>
      <c r="O4" s="980"/>
      <c r="P4" s="393"/>
      <c r="Q4" s="390"/>
      <c r="R4" s="390"/>
      <c r="S4" s="11"/>
      <c r="T4" s="11"/>
    </row>
    <row r="5" spans="1:20" ht="30" customHeight="1">
      <c r="A5" s="392"/>
      <c r="B5" s="392"/>
      <c r="C5" s="392"/>
      <c r="D5" s="392"/>
      <c r="E5" s="392"/>
      <c r="F5" s="969" t="s">
        <v>314</v>
      </c>
      <c r="G5" s="969"/>
      <c r="H5" s="969"/>
      <c r="I5" s="970" t="s">
        <v>341</v>
      </c>
      <c r="J5" s="971"/>
      <c r="K5" s="971"/>
      <c r="L5" s="971"/>
      <c r="M5" s="971"/>
      <c r="N5" s="971"/>
      <c r="O5" s="972"/>
      <c r="P5" s="393"/>
      <c r="Q5" s="390"/>
      <c r="R5" s="390"/>
      <c r="S5" s="11"/>
      <c r="T5" s="11"/>
    </row>
    <row r="6" spans="1:20" ht="30" customHeight="1">
      <c r="A6" s="983" t="s">
        <v>168</v>
      </c>
      <c r="B6" s="984"/>
      <c r="C6" s="984"/>
      <c r="D6" s="984"/>
      <c r="E6" s="985"/>
      <c r="F6" s="970" t="s">
        <v>364</v>
      </c>
      <c r="G6" s="971"/>
      <c r="H6" s="971"/>
      <c r="I6" s="972"/>
      <c r="J6" s="976" t="s">
        <v>248</v>
      </c>
      <c r="K6" s="976"/>
      <c r="L6" s="976"/>
      <c r="M6" s="976"/>
      <c r="N6" s="976"/>
      <c r="O6" s="977"/>
      <c r="P6" s="394"/>
      <c r="Q6" s="394"/>
      <c r="R6" s="394"/>
      <c r="S6" s="154"/>
      <c r="T6" s="11"/>
    </row>
    <row r="7" spans="1:20" s="10" customFormat="1">
      <c r="A7" s="392"/>
      <c r="B7" s="392"/>
      <c r="C7" s="392"/>
      <c r="D7" s="392"/>
      <c r="E7" s="392"/>
      <c r="F7" s="392"/>
      <c r="G7" s="392"/>
      <c r="H7" s="392"/>
      <c r="I7" s="392"/>
      <c r="J7" s="392"/>
      <c r="K7" s="392"/>
      <c r="L7" s="392"/>
      <c r="M7" s="392"/>
      <c r="N7" s="390"/>
      <c r="O7" s="390"/>
      <c r="P7" s="390"/>
      <c r="Q7" s="390"/>
      <c r="R7" s="390"/>
      <c r="S7" s="11"/>
      <c r="T7" s="11"/>
    </row>
    <row r="8" spans="1:20" s="10" customFormat="1">
      <c r="A8" s="392"/>
      <c r="B8" s="392"/>
      <c r="C8" s="392"/>
      <c r="D8" s="392"/>
      <c r="E8" s="392"/>
      <c r="F8" s="392"/>
      <c r="G8" s="392"/>
      <c r="H8" s="392"/>
      <c r="I8" s="392"/>
      <c r="J8" s="392"/>
      <c r="K8" s="392"/>
      <c r="L8" s="392"/>
      <c r="M8" s="392"/>
      <c r="N8" s="390"/>
      <c r="O8" s="390"/>
      <c r="P8" s="390"/>
      <c r="Q8" s="390"/>
      <c r="R8" s="390"/>
      <c r="S8" s="11"/>
      <c r="T8" s="11"/>
    </row>
    <row r="9" spans="1:20" ht="21" thickBot="1">
      <c r="A9" s="395"/>
      <c r="B9" s="396" t="s">
        <v>312</v>
      </c>
      <c r="C9" s="389"/>
      <c r="D9" s="389"/>
      <c r="E9" s="389"/>
      <c r="F9" s="388"/>
      <c r="G9" s="388"/>
      <c r="H9" s="388"/>
      <c r="I9" s="388"/>
      <c r="J9" s="180"/>
      <c r="K9" s="387"/>
      <c r="L9" s="389"/>
      <c r="M9" s="389"/>
      <c r="N9" s="389"/>
      <c r="O9" s="388"/>
      <c r="P9" s="388"/>
      <c r="Q9" s="388"/>
      <c r="R9" s="388"/>
      <c r="S9" s="11"/>
      <c r="T9" s="11"/>
    </row>
    <row r="10" spans="1:20" ht="21" thickBot="1">
      <c r="A10" s="395"/>
      <c r="B10" s="395"/>
      <c r="C10" s="395"/>
      <c r="D10" s="395"/>
      <c r="E10" s="395"/>
      <c r="F10" s="973" t="s">
        <v>50</v>
      </c>
      <c r="G10" s="974"/>
      <c r="H10" s="974"/>
      <c r="I10" s="974"/>
      <c r="J10" s="974"/>
      <c r="K10" s="974"/>
      <c r="L10" s="974"/>
      <c r="M10" s="974"/>
      <c r="N10" s="975"/>
      <c r="O10" s="390"/>
      <c r="P10" s="395"/>
      <c r="Q10" s="395"/>
      <c r="R10" s="395"/>
      <c r="S10" s="11"/>
      <c r="T10" s="11"/>
    </row>
    <row r="11" spans="1:20" ht="21" thickBot="1">
      <c r="A11" s="395"/>
      <c r="B11" s="989" t="s">
        <v>230</v>
      </c>
      <c r="C11" s="990"/>
      <c r="D11" s="990"/>
      <c r="E11" s="991"/>
      <c r="F11" s="397" t="str">
        <f>Prog1</f>
        <v>Prog1</v>
      </c>
      <c r="G11" s="398" t="str">
        <f>Prog2</f>
        <v>Prog2</v>
      </c>
      <c r="H11" s="398" t="str">
        <f>Prog3</f>
        <v>Prog3</v>
      </c>
      <c r="I11" s="398" t="str">
        <f>Prog4</f>
        <v>Prog4</v>
      </c>
      <c r="J11" s="398" t="str">
        <f>Prog5</f>
        <v>Prog5</v>
      </c>
      <c r="K11" s="398" t="str">
        <f>Prog6</f>
        <v>Prog6</v>
      </c>
      <c r="L11" s="398" t="str">
        <f>Prog7</f>
        <v>Prog7</v>
      </c>
      <c r="M11" s="398" t="str">
        <f>Prog8</f>
        <v>Prog8</v>
      </c>
      <c r="N11" s="398" t="str">
        <f>Prog9</f>
        <v>Prog9</v>
      </c>
      <c r="O11" s="390"/>
      <c r="P11" s="395"/>
      <c r="Q11" s="395"/>
      <c r="R11" s="395"/>
      <c r="S11" s="11"/>
      <c r="T11" s="11"/>
    </row>
    <row r="12" spans="1:20" ht="33" customHeight="1">
      <c r="A12" s="395"/>
      <c r="B12" s="992" t="s">
        <v>232</v>
      </c>
      <c r="C12" s="993"/>
      <c r="D12" s="993"/>
      <c r="E12" s="994"/>
      <c r="F12" s="321">
        <v>0</v>
      </c>
      <c r="G12" s="317">
        <v>0</v>
      </c>
      <c r="H12" s="317">
        <v>0</v>
      </c>
      <c r="I12" s="317">
        <v>0</v>
      </c>
      <c r="J12" s="317">
        <v>0</v>
      </c>
      <c r="K12" s="317">
        <v>0</v>
      </c>
      <c r="L12" s="317">
        <v>0</v>
      </c>
      <c r="M12" s="317">
        <v>0</v>
      </c>
      <c r="N12" s="386">
        <v>0</v>
      </c>
      <c r="O12" s="390"/>
      <c r="P12" s="390"/>
      <c r="Q12" s="390"/>
      <c r="R12" s="390"/>
      <c r="S12" s="11"/>
      <c r="T12" s="11"/>
    </row>
    <row r="13" spans="1:20" ht="33" customHeight="1">
      <c r="A13" s="395"/>
      <c r="B13" s="995" t="s">
        <v>236</v>
      </c>
      <c r="C13" s="996"/>
      <c r="D13" s="996"/>
      <c r="E13" s="997"/>
      <c r="F13" s="322" t="s">
        <v>61</v>
      </c>
      <c r="G13" s="155" t="s">
        <v>61</v>
      </c>
      <c r="H13" s="155" t="s">
        <v>61</v>
      </c>
      <c r="I13" s="155" t="s">
        <v>61</v>
      </c>
      <c r="J13" s="155" t="s">
        <v>61</v>
      </c>
      <c r="K13" s="155" t="s">
        <v>61</v>
      </c>
      <c r="L13" s="155" t="s">
        <v>61</v>
      </c>
      <c r="M13" s="155" t="s">
        <v>61</v>
      </c>
      <c r="N13" s="318" t="s">
        <v>61</v>
      </c>
      <c r="O13" s="390"/>
      <c r="P13" s="390"/>
      <c r="Q13" s="390"/>
      <c r="R13" s="390"/>
      <c r="S13" s="11"/>
      <c r="T13" s="11"/>
    </row>
    <row r="14" spans="1:20" ht="33" customHeight="1">
      <c r="A14" s="395"/>
      <c r="B14" s="995" t="s">
        <v>237</v>
      </c>
      <c r="C14" s="996"/>
      <c r="D14" s="996"/>
      <c r="E14" s="997"/>
      <c r="F14" s="322" t="s">
        <v>61</v>
      </c>
      <c r="G14" s="155" t="s">
        <v>61</v>
      </c>
      <c r="H14" s="155" t="s">
        <v>61</v>
      </c>
      <c r="I14" s="155" t="s">
        <v>61</v>
      </c>
      <c r="J14" s="155" t="s">
        <v>61</v>
      </c>
      <c r="K14" s="155" t="s">
        <v>61</v>
      </c>
      <c r="L14" s="155" t="s">
        <v>61</v>
      </c>
      <c r="M14" s="155" t="s">
        <v>61</v>
      </c>
      <c r="N14" s="318" t="s">
        <v>61</v>
      </c>
      <c r="O14" s="390"/>
      <c r="P14" s="390"/>
      <c r="Q14" s="390"/>
      <c r="R14" s="390"/>
      <c r="S14" s="11"/>
      <c r="T14" s="11"/>
    </row>
    <row r="15" spans="1:20" ht="33" customHeight="1">
      <c r="A15" s="395"/>
      <c r="B15" s="995" t="s">
        <v>238</v>
      </c>
      <c r="C15" s="996"/>
      <c r="D15" s="996"/>
      <c r="E15" s="997"/>
      <c r="F15" s="322" t="s">
        <v>61</v>
      </c>
      <c r="G15" s="155" t="s">
        <v>61</v>
      </c>
      <c r="H15" s="155" t="s">
        <v>61</v>
      </c>
      <c r="I15" s="155" t="s">
        <v>61</v>
      </c>
      <c r="J15" s="155" t="s">
        <v>61</v>
      </c>
      <c r="K15" s="155" t="s">
        <v>61</v>
      </c>
      <c r="L15" s="155" t="s">
        <v>61</v>
      </c>
      <c r="M15" s="155" t="s">
        <v>61</v>
      </c>
      <c r="N15" s="318" t="s">
        <v>61</v>
      </c>
      <c r="O15" s="390"/>
      <c r="P15" s="390"/>
      <c r="Q15" s="390"/>
      <c r="R15" s="390"/>
      <c r="S15" s="11"/>
      <c r="T15" s="11"/>
    </row>
    <row r="16" spans="1:20" ht="33" customHeight="1">
      <c r="A16" s="395"/>
      <c r="B16" s="995" t="s">
        <v>239</v>
      </c>
      <c r="C16" s="996"/>
      <c r="D16" s="996"/>
      <c r="E16" s="997"/>
      <c r="F16" s="322" t="s">
        <v>61</v>
      </c>
      <c r="G16" s="155" t="s">
        <v>61</v>
      </c>
      <c r="H16" s="155" t="s">
        <v>61</v>
      </c>
      <c r="I16" s="155" t="s">
        <v>61</v>
      </c>
      <c r="J16" s="155" t="s">
        <v>61</v>
      </c>
      <c r="K16" s="155" t="s">
        <v>61</v>
      </c>
      <c r="L16" s="155" t="s">
        <v>61</v>
      </c>
      <c r="M16" s="155" t="s">
        <v>61</v>
      </c>
      <c r="N16" s="318" t="s">
        <v>61</v>
      </c>
      <c r="O16" s="390"/>
      <c r="P16" s="390"/>
      <c r="Q16" s="390"/>
      <c r="R16" s="390"/>
      <c r="S16" s="11"/>
      <c r="T16" s="11"/>
    </row>
    <row r="17" spans="1:20" ht="33" customHeight="1">
      <c r="A17" s="395"/>
      <c r="B17" s="995" t="s">
        <v>241</v>
      </c>
      <c r="C17" s="996"/>
      <c r="D17" s="996"/>
      <c r="E17" s="997"/>
      <c r="F17" s="322" t="s">
        <v>61</v>
      </c>
      <c r="G17" s="155" t="s">
        <v>61</v>
      </c>
      <c r="H17" s="155" t="s">
        <v>61</v>
      </c>
      <c r="I17" s="155" t="s">
        <v>61</v>
      </c>
      <c r="J17" s="155" t="s">
        <v>61</v>
      </c>
      <c r="K17" s="155" t="s">
        <v>61</v>
      </c>
      <c r="L17" s="155" t="s">
        <v>61</v>
      </c>
      <c r="M17" s="155" t="s">
        <v>61</v>
      </c>
      <c r="N17" s="318" t="s">
        <v>61</v>
      </c>
      <c r="O17" s="390"/>
      <c r="P17" s="390"/>
      <c r="Q17" s="390"/>
      <c r="R17" s="390"/>
      <c r="S17" s="11"/>
      <c r="T17" s="11"/>
    </row>
    <row r="18" spans="1:20" ht="33" customHeight="1">
      <c r="A18" s="395"/>
      <c r="B18" s="995" t="s">
        <v>240</v>
      </c>
      <c r="C18" s="996"/>
      <c r="D18" s="996"/>
      <c r="E18" s="997"/>
      <c r="F18" s="322" t="s">
        <v>61</v>
      </c>
      <c r="G18" s="155" t="s">
        <v>61</v>
      </c>
      <c r="H18" s="155" t="s">
        <v>61</v>
      </c>
      <c r="I18" s="155" t="s">
        <v>61</v>
      </c>
      <c r="J18" s="155" t="s">
        <v>61</v>
      </c>
      <c r="K18" s="155" t="s">
        <v>61</v>
      </c>
      <c r="L18" s="155" t="s">
        <v>61</v>
      </c>
      <c r="M18" s="155" t="s">
        <v>61</v>
      </c>
      <c r="N18" s="318" t="s">
        <v>61</v>
      </c>
      <c r="O18" s="390"/>
      <c r="P18" s="390"/>
      <c r="Q18" s="390"/>
      <c r="R18" s="390"/>
      <c r="S18" s="11"/>
      <c r="T18" s="11"/>
    </row>
    <row r="19" spans="1:20" ht="33" customHeight="1">
      <c r="A19" s="395"/>
      <c r="B19" s="995" t="s">
        <v>231</v>
      </c>
      <c r="C19" s="996"/>
      <c r="D19" s="996"/>
      <c r="E19" s="997"/>
      <c r="F19" s="322" t="s">
        <v>61</v>
      </c>
      <c r="G19" s="155" t="s">
        <v>61</v>
      </c>
      <c r="H19" s="155" t="s">
        <v>61</v>
      </c>
      <c r="I19" s="155" t="s">
        <v>61</v>
      </c>
      <c r="J19" s="155" t="s">
        <v>61</v>
      </c>
      <c r="K19" s="155" t="s">
        <v>61</v>
      </c>
      <c r="L19" s="155" t="s">
        <v>61</v>
      </c>
      <c r="M19" s="155" t="s">
        <v>61</v>
      </c>
      <c r="N19" s="318" t="s">
        <v>61</v>
      </c>
      <c r="O19" s="390"/>
      <c r="P19" s="390"/>
      <c r="Q19" s="390"/>
      <c r="R19" s="390"/>
      <c r="S19" s="11"/>
      <c r="T19" s="11"/>
    </row>
    <row r="20" spans="1:20" ht="33" customHeight="1">
      <c r="A20" s="395"/>
      <c r="B20" s="995" t="s">
        <v>181</v>
      </c>
      <c r="C20" s="996"/>
      <c r="D20" s="996"/>
      <c r="E20" s="997"/>
      <c r="F20" s="322" t="s">
        <v>61</v>
      </c>
      <c r="G20" s="155" t="s">
        <v>61</v>
      </c>
      <c r="H20" s="155" t="s">
        <v>61</v>
      </c>
      <c r="I20" s="155" t="s">
        <v>61</v>
      </c>
      <c r="J20" s="155" t="s">
        <v>61</v>
      </c>
      <c r="K20" s="155" t="s">
        <v>61</v>
      </c>
      <c r="L20" s="155" t="s">
        <v>61</v>
      </c>
      <c r="M20" s="155" t="s">
        <v>61</v>
      </c>
      <c r="N20" s="318" t="s">
        <v>61</v>
      </c>
      <c r="O20" s="390"/>
      <c r="P20" s="390"/>
      <c r="Q20" s="390"/>
      <c r="R20" s="390"/>
      <c r="S20" s="11"/>
      <c r="T20" s="11"/>
    </row>
    <row r="21" spans="1:20" ht="33" customHeight="1" thickBot="1">
      <c r="A21" s="395"/>
      <c r="B21" s="986" t="s">
        <v>180</v>
      </c>
      <c r="C21" s="987"/>
      <c r="D21" s="987"/>
      <c r="E21" s="988"/>
      <c r="F21" s="323" t="s">
        <v>61</v>
      </c>
      <c r="G21" s="319" t="s">
        <v>61</v>
      </c>
      <c r="H21" s="319" t="s">
        <v>61</v>
      </c>
      <c r="I21" s="319" t="s">
        <v>61</v>
      </c>
      <c r="J21" s="319" t="s">
        <v>61</v>
      </c>
      <c r="K21" s="319" t="s">
        <v>61</v>
      </c>
      <c r="L21" s="319" t="s">
        <v>61</v>
      </c>
      <c r="M21" s="319" t="s">
        <v>61</v>
      </c>
      <c r="N21" s="320" t="s">
        <v>61</v>
      </c>
      <c r="O21" s="390"/>
      <c r="P21" s="390"/>
      <c r="Q21" s="390"/>
      <c r="R21" s="390"/>
      <c r="S21" s="11"/>
      <c r="T21" s="11"/>
    </row>
    <row r="22" spans="1:20">
      <c r="A22" s="395"/>
      <c r="B22" s="395"/>
      <c r="C22" s="395"/>
      <c r="D22" s="395"/>
      <c r="E22" s="395"/>
      <c r="F22" s="395"/>
      <c r="G22" s="390"/>
      <c r="H22" s="392"/>
      <c r="I22" s="392"/>
      <c r="J22" s="390"/>
      <c r="K22" s="390"/>
      <c r="L22" s="390"/>
      <c r="M22" s="395"/>
      <c r="N22" s="390"/>
      <c r="O22" s="390"/>
      <c r="P22" s="390"/>
      <c r="Q22" s="390"/>
      <c r="R22" s="390"/>
      <c r="S22" s="11"/>
      <c r="T22" s="11"/>
    </row>
    <row r="23" spans="1:20">
      <c r="A23" s="395"/>
      <c r="B23" s="395"/>
      <c r="C23" s="395"/>
      <c r="D23" s="395"/>
      <c r="E23" s="395"/>
      <c r="F23" s="395"/>
      <c r="G23" s="390"/>
      <c r="H23" s="392"/>
      <c r="I23" s="392"/>
      <c r="J23" s="390"/>
      <c r="K23" s="390"/>
      <c r="L23" s="390"/>
      <c r="M23" s="395"/>
      <c r="N23" s="390"/>
      <c r="O23" s="390"/>
      <c r="P23" s="390"/>
      <c r="Q23" s="390"/>
      <c r="R23" s="390"/>
      <c r="S23" s="11"/>
      <c r="T23" s="11"/>
    </row>
    <row r="24" spans="1:20" ht="20.25">
      <c r="A24" s="395"/>
      <c r="B24" s="396" t="s">
        <v>243</v>
      </c>
      <c r="C24" s="389"/>
      <c r="D24" s="389"/>
      <c r="E24" s="389"/>
      <c r="F24" s="388"/>
      <c r="G24" s="390"/>
      <c r="H24" s="388"/>
      <c r="I24" s="179"/>
      <c r="J24" s="180"/>
      <c r="K24" s="387"/>
      <c r="L24" s="387"/>
      <c r="M24" s="387"/>
      <c r="N24" s="388"/>
      <c r="O24" s="388"/>
      <c r="P24" s="388"/>
      <c r="Q24" s="181"/>
      <c r="R24" s="162"/>
      <c r="S24" s="11"/>
      <c r="T24" s="11"/>
    </row>
    <row r="25" spans="1:20" ht="16.5" thickBot="1">
      <c r="A25" s="395"/>
      <c r="B25" s="395"/>
      <c r="C25" s="389"/>
      <c r="D25" s="389"/>
      <c r="E25" s="389"/>
      <c r="F25" s="388"/>
      <c r="G25" s="388"/>
      <c r="H25" s="388"/>
      <c r="I25" s="179"/>
      <c r="J25" s="181"/>
      <c r="K25" s="387"/>
      <c r="L25" s="387"/>
      <c r="M25" s="387"/>
      <c r="N25" s="388"/>
      <c r="O25" s="388"/>
      <c r="P25" s="388"/>
      <c r="Q25" s="181"/>
      <c r="R25" s="162"/>
      <c r="S25" s="11"/>
      <c r="T25" s="11"/>
    </row>
    <row r="26" spans="1:20" ht="21" customHeight="1" thickBot="1">
      <c r="A26" s="395"/>
      <c r="B26" s="998" t="s">
        <v>372</v>
      </c>
      <c r="C26" s="999"/>
      <c r="D26" s="399" t="s">
        <v>353</v>
      </c>
      <c r="E26" s="399" t="s">
        <v>354</v>
      </c>
      <c r="F26" s="399" t="str">
        <f>Prog1</f>
        <v>Prog1</v>
      </c>
      <c r="G26" s="400" t="str">
        <f>Prog2</f>
        <v>Prog2</v>
      </c>
      <c r="H26" s="400" t="str">
        <f>Prog3</f>
        <v>Prog3</v>
      </c>
      <c r="I26" s="400" t="str">
        <f>Prog4</f>
        <v>Prog4</v>
      </c>
      <c r="J26" s="400" t="str">
        <f>Prog5</f>
        <v>Prog5</v>
      </c>
      <c r="K26" s="400" t="str">
        <f>Prog6</f>
        <v>Prog6</v>
      </c>
      <c r="L26" s="400" t="str">
        <f>Prog7</f>
        <v>Prog7</v>
      </c>
      <c r="M26" s="400" t="str">
        <f>Prog8</f>
        <v>Prog8</v>
      </c>
      <c r="N26" s="401" t="str">
        <f>Prog9</f>
        <v>Prog9</v>
      </c>
      <c r="O26" s="402"/>
      <c r="P26" s="981"/>
      <c r="Q26" s="981"/>
      <c r="R26" s="981"/>
      <c r="S26" s="325"/>
    </row>
    <row r="27" spans="1:20" ht="16.5" customHeight="1">
      <c r="A27" s="395"/>
      <c r="B27" s="959"/>
      <c r="C27" s="960"/>
      <c r="D27" s="963" t="s">
        <v>66</v>
      </c>
      <c r="E27" s="941"/>
      <c r="F27" s="412"/>
      <c r="G27" s="412"/>
      <c r="H27" s="412"/>
      <c r="I27" s="412"/>
      <c r="J27" s="412"/>
      <c r="K27" s="412"/>
      <c r="L27" s="412"/>
      <c r="M27" s="412"/>
      <c r="N27" s="413"/>
      <c r="O27" s="403"/>
      <c r="P27" s="981"/>
      <c r="Q27" s="981"/>
      <c r="R27" s="981"/>
      <c r="S27" s="326"/>
    </row>
    <row r="28" spans="1:20" ht="20.25">
      <c r="A28" s="395"/>
      <c r="B28" s="961"/>
      <c r="C28" s="962"/>
      <c r="D28" s="949"/>
      <c r="E28" s="942"/>
      <c r="F28" s="414"/>
      <c r="G28" s="414"/>
      <c r="H28" s="414"/>
      <c r="I28" s="414"/>
      <c r="J28" s="414"/>
      <c r="K28" s="414"/>
      <c r="L28" s="414"/>
      <c r="M28" s="414"/>
      <c r="N28" s="415"/>
      <c r="O28" s="403"/>
      <c r="P28" s="982"/>
      <c r="Q28" s="982"/>
      <c r="R28" s="982"/>
      <c r="S28" s="326"/>
    </row>
    <row r="29" spans="1:20" ht="15.75" customHeight="1">
      <c r="A29" s="395"/>
      <c r="B29" s="964"/>
      <c r="C29" s="965"/>
      <c r="D29" s="948" t="s">
        <v>59</v>
      </c>
      <c r="E29" s="941"/>
      <c r="F29" s="416"/>
      <c r="G29" s="416"/>
      <c r="H29" s="416"/>
      <c r="I29" s="416"/>
      <c r="J29" s="416"/>
      <c r="K29" s="416"/>
      <c r="L29" s="416"/>
      <c r="M29" s="416"/>
      <c r="N29" s="417"/>
      <c r="O29" s="403"/>
      <c r="P29" s="392"/>
      <c r="Q29" s="392"/>
      <c r="R29" s="392"/>
      <c r="S29" s="326"/>
    </row>
    <row r="30" spans="1:20" ht="20.25">
      <c r="A30" s="395"/>
      <c r="B30" s="961"/>
      <c r="C30" s="962"/>
      <c r="D30" s="949"/>
      <c r="E30" s="942"/>
      <c r="F30" s="414"/>
      <c r="G30" s="414"/>
      <c r="H30" s="414"/>
      <c r="I30" s="414"/>
      <c r="J30" s="414"/>
      <c r="K30" s="414"/>
      <c r="L30" s="414"/>
      <c r="M30" s="414"/>
      <c r="N30" s="415"/>
      <c r="O30" s="403"/>
      <c r="P30" s="404"/>
      <c r="Q30" s="404"/>
      <c r="R30" s="404"/>
      <c r="S30" s="326"/>
    </row>
    <row r="31" spans="1:20" ht="15.75" customHeight="1">
      <c r="A31" s="395"/>
      <c r="B31" s="964"/>
      <c r="C31" s="965"/>
      <c r="D31" s="948" t="s">
        <v>58</v>
      </c>
      <c r="E31" s="941"/>
      <c r="F31" s="416"/>
      <c r="G31" s="416"/>
      <c r="H31" s="416"/>
      <c r="I31" s="416"/>
      <c r="J31" s="416"/>
      <c r="K31" s="416"/>
      <c r="L31" s="416"/>
      <c r="M31" s="416"/>
      <c r="N31" s="417"/>
      <c r="O31" s="403"/>
      <c r="P31" s="403"/>
      <c r="Q31" s="403"/>
      <c r="R31" s="403"/>
      <c r="S31" s="326"/>
    </row>
    <row r="32" spans="1:20" ht="15.75" customHeight="1">
      <c r="A32" s="395"/>
      <c r="B32" s="961"/>
      <c r="C32" s="962"/>
      <c r="D32" s="949"/>
      <c r="E32" s="942"/>
      <c r="F32" s="414"/>
      <c r="G32" s="414"/>
      <c r="H32" s="414"/>
      <c r="I32" s="414"/>
      <c r="J32" s="414"/>
      <c r="K32" s="414"/>
      <c r="L32" s="414"/>
      <c r="M32" s="414"/>
      <c r="N32" s="415"/>
      <c r="O32" s="403"/>
      <c r="P32" s="403"/>
      <c r="Q32" s="403"/>
      <c r="R32" s="403"/>
      <c r="S32" s="326"/>
    </row>
    <row r="33" spans="1:19" ht="15.75">
      <c r="A33" s="395"/>
      <c r="B33" s="964"/>
      <c r="C33" s="965"/>
      <c r="D33" s="948" t="s">
        <v>91</v>
      </c>
      <c r="E33" s="941">
        <v>92</v>
      </c>
      <c r="F33" s="405"/>
      <c r="G33" s="405">
        <v>96</v>
      </c>
      <c r="H33" s="405"/>
      <c r="I33" s="405"/>
      <c r="J33" s="405"/>
      <c r="K33" s="405"/>
      <c r="L33" s="405"/>
      <c r="M33" s="405"/>
      <c r="N33" s="406"/>
      <c r="O33" s="403"/>
      <c r="P33" s="403"/>
      <c r="Q33" s="403"/>
      <c r="R33" s="403"/>
      <c r="S33" s="326"/>
    </row>
    <row r="34" spans="1:19" ht="15.75">
      <c r="A34" s="395"/>
      <c r="B34" s="961"/>
      <c r="C34" s="962"/>
      <c r="D34" s="949"/>
      <c r="E34" s="942"/>
      <c r="F34" s="407"/>
      <c r="G34" s="407" t="s">
        <v>374</v>
      </c>
      <c r="H34" s="407"/>
      <c r="I34" s="407"/>
      <c r="J34" s="407"/>
      <c r="K34" s="407"/>
      <c r="L34" s="407"/>
      <c r="M34" s="407"/>
      <c r="N34" s="408"/>
      <c r="O34" s="403"/>
      <c r="P34" s="403"/>
      <c r="Q34" s="403"/>
      <c r="R34" s="403"/>
      <c r="S34" s="326"/>
    </row>
    <row r="35" spans="1:19" ht="15.75">
      <c r="A35" s="395"/>
      <c r="B35" s="964"/>
      <c r="C35" s="965"/>
      <c r="D35" s="948" t="s">
        <v>92</v>
      </c>
      <c r="E35" s="966">
        <v>123</v>
      </c>
      <c r="F35" s="405">
        <v>102</v>
      </c>
      <c r="G35" s="409">
        <v>126</v>
      </c>
      <c r="H35" s="405"/>
      <c r="I35" s="409"/>
      <c r="J35" s="405"/>
      <c r="K35" s="405"/>
      <c r="L35" s="405"/>
      <c r="M35" s="405"/>
      <c r="N35" s="406"/>
      <c r="O35" s="403"/>
      <c r="P35" s="403"/>
      <c r="Q35" s="403"/>
      <c r="R35" s="403"/>
      <c r="S35" s="326"/>
    </row>
    <row r="36" spans="1:19" ht="15.75">
      <c r="A36" s="395"/>
      <c r="B36" s="961"/>
      <c r="C36" s="962"/>
      <c r="D36" s="949"/>
      <c r="E36" s="942"/>
      <c r="F36" s="407" t="s">
        <v>374</v>
      </c>
      <c r="G36" s="407" t="s">
        <v>375</v>
      </c>
      <c r="H36" s="407"/>
      <c r="I36" s="407"/>
      <c r="J36" s="407"/>
      <c r="K36" s="407"/>
      <c r="L36" s="407"/>
      <c r="M36" s="407"/>
      <c r="N36" s="408"/>
      <c r="O36" s="403"/>
      <c r="P36" s="403"/>
      <c r="Q36" s="403"/>
      <c r="R36" s="403"/>
      <c r="S36" s="326"/>
    </row>
    <row r="37" spans="1:19" ht="15.75">
      <c r="A37" s="395"/>
      <c r="B37" s="951"/>
      <c r="C37" s="952"/>
      <c r="D37" s="948" t="s">
        <v>67</v>
      </c>
      <c r="E37" s="941">
        <v>153</v>
      </c>
      <c r="F37" s="405"/>
      <c r="G37" s="405"/>
      <c r="H37" s="405">
        <v>141</v>
      </c>
      <c r="I37" s="405"/>
      <c r="J37" s="405"/>
      <c r="K37" s="405"/>
      <c r="L37" s="405"/>
      <c r="M37" s="405"/>
      <c r="N37" s="406"/>
      <c r="O37" s="403"/>
      <c r="P37" s="403"/>
      <c r="Q37" s="403"/>
      <c r="R37" s="403"/>
      <c r="S37" s="326"/>
    </row>
    <row r="38" spans="1:19" ht="15.75">
      <c r="A38" s="395"/>
      <c r="B38" s="946"/>
      <c r="C38" s="947"/>
      <c r="D38" s="949"/>
      <c r="E38" s="942"/>
      <c r="F38" s="407"/>
      <c r="G38" s="407"/>
      <c r="H38" s="407" t="s">
        <v>374</v>
      </c>
      <c r="I38" s="407"/>
      <c r="J38" s="407"/>
      <c r="K38" s="407"/>
      <c r="L38" s="407"/>
      <c r="M38" s="407"/>
      <c r="N38" s="408"/>
      <c r="O38" s="403"/>
      <c r="P38" s="403"/>
      <c r="Q38" s="403"/>
      <c r="R38" s="403"/>
      <c r="S38" s="326"/>
    </row>
    <row r="39" spans="1:19" ht="15.75">
      <c r="A39" s="395"/>
      <c r="B39" s="951"/>
      <c r="C39" s="952"/>
      <c r="D39" s="948" t="s">
        <v>17</v>
      </c>
      <c r="E39" s="941">
        <v>184</v>
      </c>
      <c r="F39" s="405">
        <v>187</v>
      </c>
      <c r="G39" s="405">
        <v>187</v>
      </c>
      <c r="H39" s="405"/>
      <c r="I39" s="405"/>
      <c r="J39" s="405"/>
      <c r="K39" s="405"/>
      <c r="L39" s="405"/>
      <c r="M39" s="405"/>
      <c r="N39" s="406"/>
      <c r="O39" s="403"/>
      <c r="P39" s="403"/>
      <c r="Q39" s="403"/>
      <c r="R39" s="403"/>
      <c r="S39" s="326"/>
    </row>
    <row r="40" spans="1:19" ht="15.75">
      <c r="A40" s="395"/>
      <c r="B40" s="946"/>
      <c r="C40" s="947"/>
      <c r="D40" s="949"/>
      <c r="E40" s="942"/>
      <c r="F40" s="407" t="s">
        <v>375</v>
      </c>
      <c r="G40" s="407" t="s">
        <v>376</v>
      </c>
      <c r="H40" s="407"/>
      <c r="I40" s="407"/>
      <c r="J40" s="407"/>
      <c r="K40" s="407"/>
      <c r="L40" s="407"/>
      <c r="M40" s="407"/>
      <c r="N40" s="408"/>
      <c r="O40" s="403"/>
      <c r="P40" s="403"/>
      <c r="Q40" s="403"/>
      <c r="R40" s="403"/>
      <c r="S40" s="326"/>
    </row>
    <row r="41" spans="1:19" ht="15.75">
      <c r="A41" s="395"/>
      <c r="B41" s="951"/>
      <c r="C41" s="952"/>
      <c r="D41" s="948" t="s">
        <v>135</v>
      </c>
      <c r="E41" s="941">
        <v>216</v>
      </c>
      <c r="F41" s="405"/>
      <c r="G41" s="405"/>
      <c r="H41" s="405"/>
      <c r="I41" s="405"/>
      <c r="J41" s="405"/>
      <c r="K41" s="405"/>
      <c r="L41" s="405"/>
      <c r="M41" s="405"/>
      <c r="N41" s="406"/>
      <c r="O41" s="403"/>
      <c r="P41" s="403"/>
      <c r="Q41" s="403"/>
      <c r="R41" s="403"/>
      <c r="S41" s="326"/>
    </row>
    <row r="42" spans="1:19" ht="15.75" customHeight="1">
      <c r="A42" s="395"/>
      <c r="B42" s="946"/>
      <c r="C42" s="947"/>
      <c r="D42" s="949"/>
      <c r="E42" s="942"/>
      <c r="F42" s="407"/>
      <c r="G42" s="407"/>
      <c r="H42" s="407"/>
      <c r="I42" s="407"/>
      <c r="J42" s="407"/>
      <c r="K42" s="407"/>
      <c r="L42" s="407"/>
      <c r="M42" s="407"/>
      <c r="N42" s="408"/>
      <c r="O42" s="403"/>
      <c r="P42" s="403"/>
      <c r="Q42" s="403"/>
      <c r="R42" s="403"/>
      <c r="S42" s="326"/>
    </row>
    <row r="43" spans="1:19" ht="15.75" customHeight="1">
      <c r="A43" s="395"/>
      <c r="B43" s="944"/>
      <c r="C43" s="945"/>
      <c r="D43" s="957" t="s">
        <v>18</v>
      </c>
      <c r="E43" s="958">
        <v>245</v>
      </c>
      <c r="F43" s="405"/>
      <c r="G43" s="405"/>
      <c r="H43" s="405"/>
      <c r="I43" s="405"/>
      <c r="J43" s="405"/>
      <c r="K43" s="405"/>
      <c r="L43" s="405"/>
      <c r="M43" s="405"/>
      <c r="N43" s="406"/>
      <c r="O43" s="403"/>
      <c r="P43" s="403"/>
      <c r="Q43" s="403"/>
      <c r="R43" s="403"/>
      <c r="S43" s="326"/>
    </row>
    <row r="44" spans="1:19" ht="15.75" customHeight="1">
      <c r="A44" s="395"/>
      <c r="B44" s="946"/>
      <c r="C44" s="947"/>
      <c r="D44" s="949"/>
      <c r="E44" s="942"/>
      <c r="F44" s="407"/>
      <c r="G44" s="407"/>
      <c r="H44" s="407"/>
      <c r="I44" s="407"/>
      <c r="J44" s="407"/>
      <c r="K44" s="407"/>
      <c r="L44" s="407"/>
      <c r="M44" s="407"/>
      <c r="N44" s="408"/>
      <c r="O44" s="403"/>
      <c r="P44" s="403"/>
      <c r="Q44" s="403"/>
      <c r="R44" s="403"/>
      <c r="S44" s="326"/>
    </row>
    <row r="45" spans="1:19" ht="15.75">
      <c r="A45" s="395"/>
      <c r="B45" s="951"/>
      <c r="C45" s="952"/>
      <c r="D45" s="948" t="s">
        <v>134</v>
      </c>
      <c r="E45" s="941">
        <v>275</v>
      </c>
      <c r="F45" s="405">
        <v>289</v>
      </c>
      <c r="G45" s="405">
        <v>253</v>
      </c>
      <c r="H45" s="405"/>
      <c r="I45" s="405"/>
      <c r="J45" s="405"/>
      <c r="K45" s="405"/>
      <c r="L45" s="405"/>
      <c r="M45" s="405"/>
      <c r="N45" s="406"/>
      <c r="O45" s="403"/>
      <c r="P45" s="403"/>
      <c r="Q45" s="403"/>
      <c r="R45" s="403"/>
      <c r="S45" s="326"/>
    </row>
    <row r="46" spans="1:19" ht="15.75">
      <c r="A46" s="395"/>
      <c r="B46" s="946"/>
      <c r="C46" s="947"/>
      <c r="D46" s="949"/>
      <c r="E46" s="942"/>
      <c r="F46" s="407" t="s">
        <v>376</v>
      </c>
      <c r="G46" s="407" t="s">
        <v>377</v>
      </c>
      <c r="H46" s="407"/>
      <c r="I46" s="407"/>
      <c r="J46" s="407"/>
      <c r="K46" s="407"/>
      <c r="L46" s="407"/>
      <c r="M46" s="407"/>
      <c r="N46" s="408"/>
      <c r="O46" s="403"/>
      <c r="P46" s="403"/>
      <c r="Q46" s="403"/>
      <c r="R46" s="403"/>
      <c r="S46" s="326"/>
    </row>
    <row r="47" spans="1:19" ht="15.75">
      <c r="A47" s="395"/>
      <c r="B47" s="951"/>
      <c r="C47" s="952"/>
      <c r="D47" s="948" t="s">
        <v>19</v>
      </c>
      <c r="E47" s="941">
        <v>306</v>
      </c>
      <c r="F47" s="405"/>
      <c r="G47" s="405"/>
      <c r="H47" s="405"/>
      <c r="I47" s="405"/>
      <c r="J47" s="405"/>
      <c r="K47" s="405"/>
      <c r="L47" s="405"/>
      <c r="M47" s="405"/>
      <c r="N47" s="406"/>
      <c r="O47" s="403"/>
      <c r="P47" s="403"/>
      <c r="Q47" s="403"/>
      <c r="R47" s="403"/>
      <c r="S47" s="326"/>
    </row>
    <row r="48" spans="1:19" ht="15.75">
      <c r="A48" s="395"/>
      <c r="B48" s="946"/>
      <c r="C48" s="947"/>
      <c r="D48" s="949"/>
      <c r="E48" s="942"/>
      <c r="F48" s="407"/>
      <c r="G48" s="407"/>
      <c r="H48" s="407"/>
      <c r="I48" s="407"/>
      <c r="J48" s="407"/>
      <c r="K48" s="407"/>
      <c r="L48" s="407"/>
      <c r="M48" s="407"/>
      <c r="N48" s="408"/>
      <c r="O48" s="403"/>
      <c r="P48" s="403"/>
      <c r="Q48" s="403"/>
      <c r="R48" s="403"/>
      <c r="S48" s="326"/>
    </row>
    <row r="49" spans="1:19" ht="15.75">
      <c r="A49" s="395"/>
      <c r="B49" s="951"/>
      <c r="C49" s="952"/>
      <c r="D49" s="948" t="s">
        <v>20</v>
      </c>
      <c r="E49" s="941">
        <v>336</v>
      </c>
      <c r="F49" s="405"/>
      <c r="G49" s="405"/>
      <c r="H49" s="405">
        <v>325</v>
      </c>
      <c r="I49" s="405"/>
      <c r="J49" s="405"/>
      <c r="K49" s="405"/>
      <c r="L49" s="405"/>
      <c r="M49" s="405"/>
      <c r="N49" s="406"/>
      <c r="O49" s="403"/>
      <c r="P49" s="403"/>
      <c r="Q49" s="403"/>
      <c r="R49" s="403"/>
      <c r="S49" s="326"/>
    </row>
    <row r="50" spans="1:19" ht="15.75">
      <c r="A50" s="395"/>
      <c r="B50" s="946"/>
      <c r="C50" s="947"/>
      <c r="D50" s="949"/>
      <c r="E50" s="942"/>
      <c r="F50" s="407"/>
      <c r="G50" s="407"/>
      <c r="H50" s="407" t="s">
        <v>375</v>
      </c>
      <c r="I50" s="407"/>
      <c r="J50" s="407"/>
      <c r="K50" s="407"/>
      <c r="L50" s="407"/>
      <c r="M50" s="407"/>
      <c r="N50" s="408"/>
      <c r="O50" s="403"/>
      <c r="P50" s="403"/>
      <c r="Q50" s="403"/>
      <c r="R50" s="403"/>
      <c r="S50" s="326"/>
    </row>
    <row r="51" spans="1:19" ht="15.75">
      <c r="A51" s="395"/>
      <c r="B51" s="951"/>
      <c r="C51" s="952"/>
      <c r="D51" s="948" t="s">
        <v>21</v>
      </c>
      <c r="E51" s="941">
        <v>367</v>
      </c>
      <c r="F51" s="405"/>
      <c r="G51" s="405"/>
      <c r="H51" s="405"/>
      <c r="I51" s="405"/>
      <c r="J51" s="405"/>
      <c r="K51" s="405"/>
      <c r="L51" s="405"/>
      <c r="M51" s="405"/>
      <c r="N51" s="406"/>
      <c r="O51" s="403"/>
      <c r="P51" s="403"/>
      <c r="Q51" s="403"/>
      <c r="R51" s="403"/>
      <c r="S51" s="326"/>
    </row>
    <row r="52" spans="1:19" ht="15.75">
      <c r="A52" s="395"/>
      <c r="B52" s="946"/>
      <c r="C52" s="947"/>
      <c r="D52" s="949"/>
      <c r="E52" s="942"/>
      <c r="F52" s="407"/>
      <c r="G52" s="407"/>
      <c r="H52" s="407"/>
      <c r="I52" s="407"/>
      <c r="J52" s="407"/>
      <c r="K52" s="407"/>
      <c r="L52" s="407"/>
      <c r="M52" s="407"/>
      <c r="N52" s="408"/>
      <c r="O52" s="403"/>
      <c r="P52" s="403"/>
      <c r="Q52" s="403"/>
      <c r="R52" s="403"/>
      <c r="S52" s="326"/>
    </row>
    <row r="53" spans="1:19" ht="15.75">
      <c r="A53" s="395"/>
      <c r="B53" s="951"/>
      <c r="C53" s="952"/>
      <c r="D53" s="948" t="s">
        <v>108</v>
      </c>
      <c r="E53" s="941">
        <v>427</v>
      </c>
      <c r="F53" s="405"/>
      <c r="G53" s="405"/>
      <c r="H53" s="405">
        <v>426</v>
      </c>
      <c r="I53" s="405"/>
      <c r="J53" s="405"/>
      <c r="K53" s="405"/>
      <c r="L53" s="405"/>
      <c r="M53" s="405"/>
      <c r="N53" s="406"/>
      <c r="O53" s="403"/>
      <c r="P53" s="403"/>
      <c r="Q53" s="403"/>
      <c r="R53" s="403"/>
      <c r="S53" s="326"/>
    </row>
    <row r="54" spans="1:19" ht="15.75">
      <c r="A54" s="395"/>
      <c r="B54" s="946"/>
      <c r="C54" s="947"/>
      <c r="D54" s="949"/>
      <c r="E54" s="942"/>
      <c r="F54" s="407"/>
      <c r="G54" s="407"/>
      <c r="H54" s="407" t="s">
        <v>376</v>
      </c>
      <c r="I54" s="407"/>
      <c r="J54" s="407"/>
      <c r="K54" s="407"/>
      <c r="L54" s="407"/>
      <c r="M54" s="407"/>
      <c r="N54" s="408"/>
      <c r="O54" s="403"/>
      <c r="P54" s="403"/>
      <c r="Q54" s="403"/>
      <c r="R54" s="403"/>
      <c r="S54" s="326"/>
    </row>
    <row r="55" spans="1:19" ht="15.75">
      <c r="A55" s="395"/>
      <c r="B55" s="951"/>
      <c r="C55" s="952"/>
      <c r="D55" s="948" t="s">
        <v>22</v>
      </c>
      <c r="E55" s="941">
        <v>507</v>
      </c>
      <c r="F55" s="405">
        <v>504</v>
      </c>
      <c r="G55" s="405">
        <v>511</v>
      </c>
      <c r="H55" s="405"/>
      <c r="I55" s="405"/>
      <c r="J55" s="405"/>
      <c r="K55" s="405"/>
      <c r="L55" s="405"/>
      <c r="M55" s="405"/>
      <c r="N55" s="406"/>
      <c r="O55" s="403"/>
      <c r="P55" s="403"/>
      <c r="Q55" s="403"/>
      <c r="R55" s="403"/>
      <c r="S55" s="326"/>
    </row>
    <row r="56" spans="1:19" ht="15.75">
      <c r="A56" s="395"/>
      <c r="B56" s="946"/>
      <c r="C56" s="947"/>
      <c r="D56" s="949"/>
      <c r="E56" s="942"/>
      <c r="F56" s="407" t="s">
        <v>377</v>
      </c>
      <c r="G56" s="407" t="s">
        <v>378</v>
      </c>
      <c r="H56" s="407"/>
      <c r="I56" s="407"/>
      <c r="J56" s="407"/>
      <c r="K56" s="407"/>
      <c r="L56" s="407"/>
      <c r="M56" s="407"/>
      <c r="N56" s="408"/>
      <c r="O56" s="403"/>
      <c r="P56" s="403"/>
      <c r="Q56" s="403"/>
      <c r="R56" s="403"/>
      <c r="S56" s="326"/>
    </row>
    <row r="57" spans="1:19" ht="15.75">
      <c r="A57" s="395"/>
      <c r="B57" s="951"/>
      <c r="C57" s="952"/>
      <c r="D57" s="948" t="s">
        <v>23</v>
      </c>
      <c r="E57" s="941">
        <v>610</v>
      </c>
      <c r="F57" s="405"/>
      <c r="G57" s="405"/>
      <c r="H57" s="405"/>
      <c r="I57" s="405"/>
      <c r="J57" s="405"/>
      <c r="K57" s="405"/>
      <c r="L57" s="405"/>
      <c r="M57" s="405"/>
      <c r="N57" s="406"/>
      <c r="O57" s="403"/>
      <c r="P57" s="403"/>
      <c r="Q57" s="403"/>
      <c r="R57" s="403"/>
      <c r="S57" s="326"/>
    </row>
    <row r="58" spans="1:19" ht="15.75">
      <c r="A58" s="395"/>
      <c r="B58" s="946"/>
      <c r="C58" s="947"/>
      <c r="D58" s="949"/>
      <c r="E58" s="942"/>
      <c r="F58" s="407"/>
      <c r="G58" s="407"/>
      <c r="H58" s="407"/>
      <c r="I58" s="407"/>
      <c r="J58" s="407"/>
      <c r="K58" s="407"/>
      <c r="L58" s="407"/>
      <c r="M58" s="407"/>
      <c r="N58" s="408"/>
      <c r="O58" s="403"/>
      <c r="P58" s="403"/>
      <c r="Q58" s="403"/>
      <c r="R58" s="403"/>
      <c r="S58" s="326"/>
    </row>
    <row r="59" spans="1:19" ht="15.75">
      <c r="A59" s="395"/>
      <c r="B59" s="951"/>
      <c r="C59" s="952"/>
      <c r="D59" s="948" t="s">
        <v>24</v>
      </c>
      <c r="E59" s="941">
        <v>701</v>
      </c>
      <c r="F59" s="405"/>
      <c r="G59" s="405"/>
      <c r="H59" s="405"/>
      <c r="I59" s="405"/>
      <c r="J59" s="405"/>
      <c r="K59" s="405"/>
      <c r="L59" s="405"/>
      <c r="M59" s="405"/>
      <c r="N59" s="406"/>
      <c r="O59" s="403"/>
      <c r="P59" s="403"/>
      <c r="Q59" s="403"/>
      <c r="R59" s="403"/>
      <c r="S59" s="326"/>
    </row>
    <row r="60" spans="1:19" ht="15.75">
      <c r="A60" s="395"/>
      <c r="B60" s="946"/>
      <c r="C60" s="947"/>
      <c r="D60" s="949"/>
      <c r="E60" s="942"/>
      <c r="F60" s="407"/>
      <c r="G60" s="407"/>
      <c r="H60" s="407"/>
      <c r="I60" s="407"/>
      <c r="J60" s="407"/>
      <c r="K60" s="407"/>
      <c r="L60" s="407"/>
      <c r="M60" s="407"/>
      <c r="N60" s="408"/>
      <c r="O60" s="403"/>
      <c r="P60" s="403"/>
      <c r="Q60" s="403"/>
      <c r="R60" s="403"/>
      <c r="S60" s="326"/>
    </row>
    <row r="61" spans="1:19" ht="15.75">
      <c r="A61" s="395"/>
      <c r="B61" s="951"/>
      <c r="C61" s="952"/>
      <c r="D61" s="948" t="s">
        <v>25</v>
      </c>
      <c r="E61" s="941">
        <v>763</v>
      </c>
      <c r="F61" s="405"/>
      <c r="G61" s="405"/>
      <c r="H61" s="405"/>
      <c r="I61" s="405"/>
      <c r="J61" s="405"/>
      <c r="K61" s="405"/>
      <c r="L61" s="405"/>
      <c r="M61" s="405"/>
      <c r="N61" s="406"/>
      <c r="O61" s="403"/>
      <c r="P61" s="403"/>
      <c r="Q61" s="403"/>
      <c r="R61" s="403"/>
      <c r="S61" s="326"/>
    </row>
    <row r="62" spans="1:19" ht="15.75">
      <c r="A62" s="395"/>
      <c r="B62" s="946"/>
      <c r="C62" s="947"/>
      <c r="D62" s="949"/>
      <c r="E62" s="942"/>
      <c r="F62" s="407"/>
      <c r="G62" s="407"/>
      <c r="H62" s="407"/>
      <c r="I62" s="407"/>
      <c r="J62" s="407"/>
      <c r="K62" s="407"/>
      <c r="L62" s="407"/>
      <c r="M62" s="407"/>
      <c r="N62" s="408"/>
      <c r="O62" s="403"/>
      <c r="P62" s="403"/>
      <c r="Q62" s="403"/>
      <c r="R62" s="403"/>
      <c r="S62" s="326"/>
    </row>
    <row r="63" spans="1:19" ht="15.75">
      <c r="A63" s="395"/>
      <c r="B63" s="951"/>
      <c r="C63" s="952"/>
      <c r="D63" s="948" t="s">
        <v>26</v>
      </c>
      <c r="E63" s="941">
        <v>791</v>
      </c>
      <c r="F63" s="405"/>
      <c r="G63" s="405"/>
      <c r="H63" s="405"/>
      <c r="I63" s="405"/>
      <c r="J63" s="405"/>
      <c r="K63" s="405"/>
      <c r="L63" s="405"/>
      <c r="M63" s="405"/>
      <c r="N63" s="406"/>
      <c r="O63" s="403"/>
      <c r="P63" s="403"/>
      <c r="Q63" s="403"/>
      <c r="R63" s="403"/>
      <c r="S63" s="326"/>
    </row>
    <row r="64" spans="1:19" ht="15.75">
      <c r="A64" s="395"/>
      <c r="B64" s="946"/>
      <c r="C64" s="947"/>
      <c r="D64" s="949"/>
      <c r="E64" s="942"/>
      <c r="F64" s="407"/>
      <c r="G64" s="407"/>
      <c r="H64" s="407"/>
      <c r="I64" s="407"/>
      <c r="J64" s="407"/>
      <c r="K64" s="407"/>
      <c r="L64" s="407"/>
      <c r="M64" s="407"/>
      <c r="N64" s="408"/>
      <c r="O64" s="403"/>
      <c r="P64" s="403"/>
      <c r="Q64" s="403"/>
      <c r="R64" s="403"/>
      <c r="S64" s="326"/>
    </row>
    <row r="65" spans="1:19" ht="15.75">
      <c r="A65" s="395"/>
      <c r="B65" s="953"/>
      <c r="C65" s="954"/>
      <c r="D65" s="948" t="s">
        <v>27</v>
      </c>
      <c r="E65" s="941">
        <v>823</v>
      </c>
      <c r="F65" s="405"/>
      <c r="G65" s="405"/>
      <c r="H65" s="405"/>
      <c r="I65" s="405"/>
      <c r="J65" s="405"/>
      <c r="K65" s="405"/>
      <c r="L65" s="405"/>
      <c r="M65" s="405"/>
      <c r="N65" s="406"/>
      <c r="O65" s="403"/>
      <c r="P65" s="403"/>
      <c r="Q65" s="403"/>
      <c r="R65" s="403"/>
      <c r="S65" s="326"/>
    </row>
    <row r="66" spans="1:19" ht="16.5" thickBot="1">
      <c r="A66" s="395"/>
      <c r="B66" s="955"/>
      <c r="C66" s="956"/>
      <c r="D66" s="950"/>
      <c r="E66" s="943"/>
      <c r="F66" s="410"/>
      <c r="G66" s="410"/>
      <c r="H66" s="410"/>
      <c r="I66" s="410"/>
      <c r="J66" s="410"/>
      <c r="K66" s="410"/>
      <c r="L66" s="410"/>
      <c r="M66" s="410"/>
      <c r="N66" s="411"/>
      <c r="O66" s="395"/>
      <c r="P66" s="395"/>
      <c r="Q66" s="395"/>
      <c r="R66" s="395"/>
    </row>
    <row r="67" spans="1:19">
      <c r="A67" s="395"/>
      <c r="B67" s="395"/>
      <c r="C67" s="395"/>
      <c r="D67" s="395"/>
      <c r="E67" s="395"/>
      <c r="F67" s="395"/>
      <c r="G67" s="390"/>
      <c r="H67" s="392"/>
      <c r="I67" s="392"/>
      <c r="J67" s="390"/>
      <c r="K67" s="390"/>
      <c r="L67" s="390"/>
      <c r="M67" s="395"/>
      <c r="N67" s="395"/>
      <c r="O67" s="395"/>
      <c r="P67" s="395"/>
      <c r="Q67" s="395"/>
      <c r="R67" s="395"/>
    </row>
    <row r="68" spans="1:19">
      <c r="A68" s="395"/>
      <c r="B68" s="395"/>
      <c r="C68" s="395"/>
      <c r="D68" s="395"/>
      <c r="E68" s="395"/>
      <c r="F68" s="395"/>
      <c r="G68" s="390"/>
      <c r="H68" s="392"/>
      <c r="I68" s="392"/>
      <c r="J68" s="390"/>
      <c r="K68" s="390"/>
      <c r="L68" s="390"/>
      <c r="M68" s="395"/>
      <c r="N68" s="395"/>
      <c r="O68" s="395"/>
      <c r="P68" s="395"/>
      <c r="Q68" s="395"/>
      <c r="R68" s="395"/>
    </row>
    <row r="69" spans="1:19">
      <c r="A69" s="395"/>
      <c r="B69" s="395"/>
      <c r="C69" s="395"/>
      <c r="D69" s="395"/>
      <c r="E69" s="395"/>
      <c r="F69" s="395"/>
      <c r="G69" s="390"/>
      <c r="H69" s="392"/>
      <c r="I69" s="392"/>
      <c r="J69" s="390"/>
      <c r="K69" s="390"/>
      <c r="L69" s="390"/>
      <c r="M69" s="395"/>
      <c r="N69" s="395"/>
      <c r="O69" s="395"/>
      <c r="P69" s="395"/>
      <c r="Q69" s="395"/>
      <c r="R69" s="395"/>
    </row>
    <row r="70" spans="1:19">
      <c r="A70" s="395"/>
      <c r="B70" s="395"/>
      <c r="C70" s="395"/>
      <c r="D70" s="395"/>
      <c r="E70" s="395"/>
      <c r="F70" s="395"/>
      <c r="G70" s="390"/>
      <c r="H70" s="392"/>
      <c r="I70" s="392"/>
      <c r="J70" s="390"/>
      <c r="K70" s="390"/>
      <c r="L70" s="390"/>
      <c r="M70" s="395"/>
      <c r="N70" s="395"/>
      <c r="O70" s="395"/>
      <c r="P70" s="395"/>
      <c r="Q70" s="395"/>
      <c r="R70" s="395"/>
    </row>
  </sheetData>
  <sheetProtection algorithmName="SHA-512" hashValue="Fl9nTUjL5T/AAEY1S8tI3dQe477v3dyfqo85qb/Y7k/WwAJzepR0hHyPOIwsIMGBCgOoeTh1nf9T7Pl3Zam1wg==" saltValue="xmXIo3tU6ATMpE/tfq7fqg==" spinCount="100000" sheet="1" objects="1" scenarios="1"/>
  <customSheetViews>
    <customSheetView guid="{F4DD0BDD-9BCD-4E13-8084-E09DC92B9F33}" scale="70" showGridLines="0" hiddenRows="1" hiddenColumns="1">
      <selection activeCell="E15" sqref="E15"/>
      <pageMargins left="0.7" right="0.7" top="0.78740157499999996" bottom="0.78740157499999996" header="0.3" footer="0.3"/>
      <pageSetup paperSize="9" scale="45" orientation="landscape" r:id="rId1"/>
    </customSheetView>
  </customSheetViews>
  <mergeCells count="83">
    <mergeCell ref="P26:R27"/>
    <mergeCell ref="P28:R28"/>
    <mergeCell ref="A6:E6"/>
    <mergeCell ref="B21:E21"/>
    <mergeCell ref="B11:E11"/>
    <mergeCell ref="B12:E12"/>
    <mergeCell ref="B16:E16"/>
    <mergeCell ref="B17:E17"/>
    <mergeCell ref="B18:E18"/>
    <mergeCell ref="B19:E19"/>
    <mergeCell ref="B20:E20"/>
    <mergeCell ref="B13:E13"/>
    <mergeCell ref="B14:E14"/>
    <mergeCell ref="B15:E15"/>
    <mergeCell ref="B26:C26"/>
    <mergeCell ref="E27:E28"/>
    <mergeCell ref="F1:O3"/>
    <mergeCell ref="F5:H5"/>
    <mergeCell ref="I5:O5"/>
    <mergeCell ref="F10:N10"/>
    <mergeCell ref="J6:O6"/>
    <mergeCell ref="I4:O4"/>
    <mergeCell ref="F4:H4"/>
    <mergeCell ref="F6:I6"/>
    <mergeCell ref="B37:C38"/>
    <mergeCell ref="B39:C40"/>
    <mergeCell ref="B45:C46"/>
    <mergeCell ref="B47:C48"/>
    <mergeCell ref="B49:C50"/>
    <mergeCell ref="B41:C42"/>
    <mergeCell ref="B35:C36"/>
    <mergeCell ref="E29:E30"/>
    <mergeCell ref="E31:E32"/>
    <mergeCell ref="E33:E34"/>
    <mergeCell ref="E35:E36"/>
    <mergeCell ref="D35:D36"/>
    <mergeCell ref="B27:C28"/>
    <mergeCell ref="D27:D28"/>
    <mergeCell ref="D29:D30"/>
    <mergeCell ref="D31:D32"/>
    <mergeCell ref="D33:D34"/>
    <mergeCell ref="B29:C30"/>
    <mergeCell ref="B31:C32"/>
    <mergeCell ref="B33:C34"/>
    <mergeCell ref="D37:D38"/>
    <mergeCell ref="E37:E38"/>
    <mergeCell ref="E39:E40"/>
    <mergeCell ref="E45:E46"/>
    <mergeCell ref="E47:E48"/>
    <mergeCell ref="E41:E42"/>
    <mergeCell ref="E43:E44"/>
    <mergeCell ref="B65:C66"/>
    <mergeCell ref="D57:D58"/>
    <mergeCell ref="D39:D40"/>
    <mergeCell ref="D45:D46"/>
    <mergeCell ref="D47:D48"/>
    <mergeCell ref="D49:D50"/>
    <mergeCell ref="D51:D52"/>
    <mergeCell ref="D53:D54"/>
    <mergeCell ref="D55:D56"/>
    <mergeCell ref="D41:D42"/>
    <mergeCell ref="D43:D44"/>
    <mergeCell ref="B51:C52"/>
    <mergeCell ref="B53:C54"/>
    <mergeCell ref="B55:C56"/>
    <mergeCell ref="B57:C58"/>
    <mergeCell ref="B59:C60"/>
    <mergeCell ref="E59:E60"/>
    <mergeCell ref="E61:E62"/>
    <mergeCell ref="E63:E64"/>
    <mergeCell ref="E65:E66"/>
    <mergeCell ref="B43:C44"/>
    <mergeCell ref="E49:E50"/>
    <mergeCell ref="E51:E52"/>
    <mergeCell ref="E53:E54"/>
    <mergeCell ref="E55:E56"/>
    <mergeCell ref="E57:E58"/>
    <mergeCell ref="D59:D60"/>
    <mergeCell ref="D61:D62"/>
    <mergeCell ref="D63:D64"/>
    <mergeCell ref="D65:D66"/>
    <mergeCell ref="B61:C62"/>
    <mergeCell ref="B63:C64"/>
  </mergeCells>
  <dataValidations count="8">
    <dataValidation allowBlank="1" showInputMessage="1" showErrorMessage="1" promptTitle="WARNING:" prompt="Overwriting deletes the Link to the &quot;SW Development Maturity Metric&quot; Sheet" sqref="L65512:L65520 IT65512:IT65520 SP65512:SP65520 ACL65512:ACL65520 AMH65512:AMH65520 AWD65512:AWD65520 BFZ65512:BFZ65520 BPV65512:BPV65520 BZR65512:BZR65520 CJN65512:CJN65520 CTJ65512:CTJ65520 DDF65512:DDF65520 DNB65512:DNB65520 DWX65512:DWX65520 EGT65512:EGT65520 EQP65512:EQP65520 FAL65512:FAL65520 FKH65512:FKH65520 FUD65512:FUD65520 GDZ65512:GDZ65520 GNV65512:GNV65520 GXR65512:GXR65520 HHN65512:HHN65520 HRJ65512:HRJ65520 IBF65512:IBF65520 ILB65512:ILB65520 IUX65512:IUX65520 JET65512:JET65520 JOP65512:JOP65520 JYL65512:JYL65520 KIH65512:KIH65520 KSD65512:KSD65520 LBZ65512:LBZ65520 LLV65512:LLV65520 LVR65512:LVR65520 MFN65512:MFN65520 MPJ65512:MPJ65520 MZF65512:MZF65520 NJB65512:NJB65520 NSX65512:NSX65520 OCT65512:OCT65520 OMP65512:OMP65520 OWL65512:OWL65520 PGH65512:PGH65520 PQD65512:PQD65520 PZZ65512:PZZ65520 QJV65512:QJV65520 QTR65512:QTR65520 RDN65512:RDN65520 RNJ65512:RNJ65520 RXF65512:RXF65520 SHB65512:SHB65520 SQX65512:SQX65520 TAT65512:TAT65520 TKP65512:TKP65520 TUL65512:TUL65520 UEH65512:UEH65520 UOD65512:UOD65520 UXZ65512:UXZ65520 VHV65512:VHV65520 VRR65512:VRR65520 WBN65512:WBN65520 WLJ65512:WLJ65520 WVF65512:WVF65520 L131048:L131056 IT131048:IT131056 SP131048:SP131056 ACL131048:ACL131056 AMH131048:AMH131056 AWD131048:AWD131056 BFZ131048:BFZ131056 BPV131048:BPV131056 BZR131048:BZR131056 CJN131048:CJN131056 CTJ131048:CTJ131056 DDF131048:DDF131056 DNB131048:DNB131056 DWX131048:DWX131056 EGT131048:EGT131056 EQP131048:EQP131056 FAL131048:FAL131056 FKH131048:FKH131056 FUD131048:FUD131056 GDZ131048:GDZ131056 GNV131048:GNV131056 GXR131048:GXR131056 HHN131048:HHN131056 HRJ131048:HRJ131056 IBF131048:IBF131056 ILB131048:ILB131056 IUX131048:IUX131056 JET131048:JET131056 JOP131048:JOP131056 JYL131048:JYL131056 KIH131048:KIH131056 KSD131048:KSD131056 LBZ131048:LBZ131056 LLV131048:LLV131056 LVR131048:LVR131056 MFN131048:MFN131056 MPJ131048:MPJ131056 MZF131048:MZF131056 NJB131048:NJB131056 NSX131048:NSX131056 OCT131048:OCT131056 OMP131048:OMP131056 OWL131048:OWL131056 PGH131048:PGH131056 PQD131048:PQD131056 PZZ131048:PZZ131056 QJV131048:QJV131056 QTR131048:QTR131056 RDN131048:RDN131056 RNJ131048:RNJ131056 RXF131048:RXF131056 SHB131048:SHB131056 SQX131048:SQX131056 TAT131048:TAT131056 TKP131048:TKP131056 TUL131048:TUL131056 UEH131048:UEH131056 UOD131048:UOD131056 UXZ131048:UXZ131056 VHV131048:VHV131056 VRR131048:VRR131056 WBN131048:WBN131056 WLJ131048:WLJ131056 WVF131048:WVF131056 L196584:L196592 IT196584:IT196592 SP196584:SP196592 ACL196584:ACL196592 AMH196584:AMH196592 AWD196584:AWD196592 BFZ196584:BFZ196592 BPV196584:BPV196592 BZR196584:BZR196592 CJN196584:CJN196592 CTJ196584:CTJ196592 DDF196584:DDF196592 DNB196584:DNB196592 DWX196584:DWX196592 EGT196584:EGT196592 EQP196584:EQP196592 FAL196584:FAL196592 FKH196584:FKH196592 FUD196584:FUD196592 GDZ196584:GDZ196592 GNV196584:GNV196592 GXR196584:GXR196592 HHN196584:HHN196592 HRJ196584:HRJ196592 IBF196584:IBF196592 ILB196584:ILB196592 IUX196584:IUX196592 JET196584:JET196592 JOP196584:JOP196592 JYL196584:JYL196592 KIH196584:KIH196592 KSD196584:KSD196592 LBZ196584:LBZ196592 LLV196584:LLV196592 LVR196584:LVR196592 MFN196584:MFN196592 MPJ196584:MPJ196592 MZF196584:MZF196592 NJB196584:NJB196592 NSX196584:NSX196592 OCT196584:OCT196592 OMP196584:OMP196592 OWL196584:OWL196592 PGH196584:PGH196592 PQD196584:PQD196592 PZZ196584:PZZ196592 QJV196584:QJV196592 QTR196584:QTR196592 RDN196584:RDN196592 RNJ196584:RNJ196592 RXF196584:RXF196592 SHB196584:SHB196592 SQX196584:SQX196592 TAT196584:TAT196592 TKP196584:TKP196592 TUL196584:TUL196592 UEH196584:UEH196592 UOD196584:UOD196592 UXZ196584:UXZ196592 VHV196584:VHV196592 VRR196584:VRR196592 WBN196584:WBN196592 WLJ196584:WLJ196592 WVF196584:WVF196592 L262120:L262128 IT262120:IT262128 SP262120:SP262128 ACL262120:ACL262128 AMH262120:AMH262128 AWD262120:AWD262128 BFZ262120:BFZ262128 BPV262120:BPV262128 BZR262120:BZR262128 CJN262120:CJN262128 CTJ262120:CTJ262128 DDF262120:DDF262128 DNB262120:DNB262128 DWX262120:DWX262128 EGT262120:EGT262128 EQP262120:EQP262128 FAL262120:FAL262128 FKH262120:FKH262128 FUD262120:FUD262128 GDZ262120:GDZ262128 GNV262120:GNV262128 GXR262120:GXR262128 HHN262120:HHN262128 HRJ262120:HRJ262128 IBF262120:IBF262128 ILB262120:ILB262128 IUX262120:IUX262128 JET262120:JET262128 JOP262120:JOP262128 JYL262120:JYL262128 KIH262120:KIH262128 KSD262120:KSD262128 LBZ262120:LBZ262128 LLV262120:LLV262128 LVR262120:LVR262128 MFN262120:MFN262128 MPJ262120:MPJ262128 MZF262120:MZF262128 NJB262120:NJB262128 NSX262120:NSX262128 OCT262120:OCT262128 OMP262120:OMP262128 OWL262120:OWL262128 PGH262120:PGH262128 PQD262120:PQD262128 PZZ262120:PZZ262128 QJV262120:QJV262128 QTR262120:QTR262128 RDN262120:RDN262128 RNJ262120:RNJ262128 RXF262120:RXF262128 SHB262120:SHB262128 SQX262120:SQX262128 TAT262120:TAT262128 TKP262120:TKP262128 TUL262120:TUL262128 UEH262120:UEH262128 UOD262120:UOD262128 UXZ262120:UXZ262128 VHV262120:VHV262128 VRR262120:VRR262128 WBN262120:WBN262128 WLJ262120:WLJ262128 WVF262120:WVF262128 L327656:L327664 IT327656:IT327664 SP327656:SP327664 ACL327656:ACL327664 AMH327656:AMH327664 AWD327656:AWD327664 BFZ327656:BFZ327664 BPV327656:BPV327664 BZR327656:BZR327664 CJN327656:CJN327664 CTJ327656:CTJ327664 DDF327656:DDF327664 DNB327656:DNB327664 DWX327656:DWX327664 EGT327656:EGT327664 EQP327656:EQP327664 FAL327656:FAL327664 FKH327656:FKH327664 FUD327656:FUD327664 GDZ327656:GDZ327664 GNV327656:GNV327664 GXR327656:GXR327664 HHN327656:HHN327664 HRJ327656:HRJ327664 IBF327656:IBF327664 ILB327656:ILB327664 IUX327656:IUX327664 JET327656:JET327664 JOP327656:JOP327664 JYL327656:JYL327664 KIH327656:KIH327664 KSD327656:KSD327664 LBZ327656:LBZ327664 LLV327656:LLV327664 LVR327656:LVR327664 MFN327656:MFN327664 MPJ327656:MPJ327664 MZF327656:MZF327664 NJB327656:NJB327664 NSX327656:NSX327664 OCT327656:OCT327664 OMP327656:OMP327664 OWL327656:OWL327664 PGH327656:PGH327664 PQD327656:PQD327664 PZZ327656:PZZ327664 QJV327656:QJV327664 QTR327656:QTR327664 RDN327656:RDN327664 RNJ327656:RNJ327664 RXF327656:RXF327664 SHB327656:SHB327664 SQX327656:SQX327664 TAT327656:TAT327664 TKP327656:TKP327664 TUL327656:TUL327664 UEH327656:UEH327664 UOD327656:UOD327664 UXZ327656:UXZ327664 VHV327656:VHV327664 VRR327656:VRR327664 WBN327656:WBN327664 WLJ327656:WLJ327664 WVF327656:WVF327664 L393192:L393200 IT393192:IT393200 SP393192:SP393200 ACL393192:ACL393200 AMH393192:AMH393200 AWD393192:AWD393200 BFZ393192:BFZ393200 BPV393192:BPV393200 BZR393192:BZR393200 CJN393192:CJN393200 CTJ393192:CTJ393200 DDF393192:DDF393200 DNB393192:DNB393200 DWX393192:DWX393200 EGT393192:EGT393200 EQP393192:EQP393200 FAL393192:FAL393200 FKH393192:FKH393200 FUD393192:FUD393200 GDZ393192:GDZ393200 GNV393192:GNV393200 GXR393192:GXR393200 HHN393192:HHN393200 HRJ393192:HRJ393200 IBF393192:IBF393200 ILB393192:ILB393200 IUX393192:IUX393200 JET393192:JET393200 JOP393192:JOP393200 JYL393192:JYL393200 KIH393192:KIH393200 KSD393192:KSD393200 LBZ393192:LBZ393200 LLV393192:LLV393200 LVR393192:LVR393200 MFN393192:MFN393200 MPJ393192:MPJ393200 MZF393192:MZF393200 NJB393192:NJB393200 NSX393192:NSX393200 OCT393192:OCT393200 OMP393192:OMP393200 OWL393192:OWL393200 PGH393192:PGH393200 PQD393192:PQD393200 PZZ393192:PZZ393200 QJV393192:QJV393200 QTR393192:QTR393200 RDN393192:RDN393200 RNJ393192:RNJ393200 RXF393192:RXF393200 SHB393192:SHB393200 SQX393192:SQX393200 TAT393192:TAT393200 TKP393192:TKP393200 TUL393192:TUL393200 UEH393192:UEH393200 UOD393192:UOD393200 UXZ393192:UXZ393200 VHV393192:VHV393200 VRR393192:VRR393200 WBN393192:WBN393200 WLJ393192:WLJ393200 WVF393192:WVF393200 L458728:L458736 IT458728:IT458736 SP458728:SP458736 ACL458728:ACL458736 AMH458728:AMH458736 AWD458728:AWD458736 BFZ458728:BFZ458736 BPV458728:BPV458736 BZR458728:BZR458736 CJN458728:CJN458736 CTJ458728:CTJ458736 DDF458728:DDF458736 DNB458728:DNB458736 DWX458728:DWX458736 EGT458728:EGT458736 EQP458728:EQP458736 FAL458728:FAL458736 FKH458728:FKH458736 FUD458728:FUD458736 GDZ458728:GDZ458736 GNV458728:GNV458736 GXR458728:GXR458736 HHN458728:HHN458736 HRJ458728:HRJ458736 IBF458728:IBF458736 ILB458728:ILB458736 IUX458728:IUX458736 JET458728:JET458736 JOP458728:JOP458736 JYL458728:JYL458736 KIH458728:KIH458736 KSD458728:KSD458736 LBZ458728:LBZ458736 LLV458728:LLV458736 LVR458728:LVR458736 MFN458728:MFN458736 MPJ458728:MPJ458736 MZF458728:MZF458736 NJB458728:NJB458736 NSX458728:NSX458736 OCT458728:OCT458736 OMP458728:OMP458736 OWL458728:OWL458736 PGH458728:PGH458736 PQD458728:PQD458736 PZZ458728:PZZ458736 QJV458728:QJV458736 QTR458728:QTR458736 RDN458728:RDN458736 RNJ458728:RNJ458736 RXF458728:RXF458736 SHB458728:SHB458736 SQX458728:SQX458736 TAT458728:TAT458736 TKP458728:TKP458736 TUL458728:TUL458736 UEH458728:UEH458736 UOD458728:UOD458736 UXZ458728:UXZ458736 VHV458728:VHV458736 VRR458728:VRR458736 WBN458728:WBN458736 WLJ458728:WLJ458736 WVF458728:WVF458736 L524264:L524272 IT524264:IT524272 SP524264:SP524272 ACL524264:ACL524272 AMH524264:AMH524272 AWD524264:AWD524272 BFZ524264:BFZ524272 BPV524264:BPV524272 BZR524264:BZR524272 CJN524264:CJN524272 CTJ524264:CTJ524272 DDF524264:DDF524272 DNB524264:DNB524272 DWX524264:DWX524272 EGT524264:EGT524272 EQP524264:EQP524272 FAL524264:FAL524272 FKH524264:FKH524272 FUD524264:FUD524272 GDZ524264:GDZ524272 GNV524264:GNV524272 GXR524264:GXR524272 HHN524264:HHN524272 HRJ524264:HRJ524272 IBF524264:IBF524272 ILB524264:ILB524272 IUX524264:IUX524272 JET524264:JET524272 JOP524264:JOP524272 JYL524264:JYL524272 KIH524264:KIH524272 KSD524264:KSD524272 LBZ524264:LBZ524272 LLV524264:LLV524272 LVR524264:LVR524272 MFN524264:MFN524272 MPJ524264:MPJ524272 MZF524264:MZF524272 NJB524264:NJB524272 NSX524264:NSX524272 OCT524264:OCT524272 OMP524264:OMP524272 OWL524264:OWL524272 PGH524264:PGH524272 PQD524264:PQD524272 PZZ524264:PZZ524272 QJV524264:QJV524272 QTR524264:QTR524272 RDN524264:RDN524272 RNJ524264:RNJ524272 RXF524264:RXF524272 SHB524264:SHB524272 SQX524264:SQX524272 TAT524264:TAT524272 TKP524264:TKP524272 TUL524264:TUL524272 UEH524264:UEH524272 UOD524264:UOD524272 UXZ524264:UXZ524272 VHV524264:VHV524272 VRR524264:VRR524272 WBN524264:WBN524272 WLJ524264:WLJ524272 WVF524264:WVF524272 L589800:L589808 IT589800:IT589808 SP589800:SP589808 ACL589800:ACL589808 AMH589800:AMH589808 AWD589800:AWD589808 BFZ589800:BFZ589808 BPV589800:BPV589808 BZR589800:BZR589808 CJN589800:CJN589808 CTJ589800:CTJ589808 DDF589800:DDF589808 DNB589800:DNB589808 DWX589800:DWX589808 EGT589800:EGT589808 EQP589800:EQP589808 FAL589800:FAL589808 FKH589800:FKH589808 FUD589800:FUD589808 GDZ589800:GDZ589808 GNV589800:GNV589808 GXR589800:GXR589808 HHN589800:HHN589808 HRJ589800:HRJ589808 IBF589800:IBF589808 ILB589800:ILB589808 IUX589800:IUX589808 JET589800:JET589808 JOP589800:JOP589808 JYL589800:JYL589808 KIH589800:KIH589808 KSD589800:KSD589808 LBZ589800:LBZ589808 LLV589800:LLV589808 LVR589800:LVR589808 MFN589800:MFN589808 MPJ589800:MPJ589808 MZF589800:MZF589808 NJB589800:NJB589808 NSX589800:NSX589808 OCT589800:OCT589808 OMP589800:OMP589808 OWL589800:OWL589808 PGH589800:PGH589808 PQD589800:PQD589808 PZZ589800:PZZ589808 QJV589800:QJV589808 QTR589800:QTR589808 RDN589800:RDN589808 RNJ589800:RNJ589808 RXF589800:RXF589808 SHB589800:SHB589808 SQX589800:SQX589808 TAT589800:TAT589808 TKP589800:TKP589808 TUL589800:TUL589808 UEH589800:UEH589808 UOD589800:UOD589808 UXZ589800:UXZ589808 VHV589800:VHV589808 VRR589800:VRR589808 WBN589800:WBN589808 WLJ589800:WLJ589808 WVF589800:WVF589808 L655336:L655344 IT655336:IT655344 SP655336:SP655344 ACL655336:ACL655344 AMH655336:AMH655344 AWD655336:AWD655344 BFZ655336:BFZ655344 BPV655336:BPV655344 BZR655336:BZR655344 CJN655336:CJN655344 CTJ655336:CTJ655344 DDF655336:DDF655344 DNB655336:DNB655344 DWX655336:DWX655344 EGT655336:EGT655344 EQP655336:EQP655344 FAL655336:FAL655344 FKH655336:FKH655344 FUD655336:FUD655344 GDZ655336:GDZ655344 GNV655336:GNV655344 GXR655336:GXR655344 HHN655336:HHN655344 HRJ655336:HRJ655344 IBF655336:IBF655344 ILB655336:ILB655344 IUX655336:IUX655344 JET655336:JET655344 JOP655336:JOP655344 JYL655336:JYL655344 KIH655336:KIH655344 KSD655336:KSD655344 LBZ655336:LBZ655344 LLV655336:LLV655344 LVR655336:LVR655344 MFN655336:MFN655344 MPJ655336:MPJ655344 MZF655336:MZF655344 NJB655336:NJB655344 NSX655336:NSX655344 OCT655336:OCT655344 OMP655336:OMP655344 OWL655336:OWL655344 PGH655336:PGH655344 PQD655336:PQD655344 PZZ655336:PZZ655344 QJV655336:QJV655344 QTR655336:QTR655344 RDN655336:RDN655344 RNJ655336:RNJ655344 RXF655336:RXF655344 SHB655336:SHB655344 SQX655336:SQX655344 TAT655336:TAT655344 TKP655336:TKP655344 TUL655336:TUL655344 UEH655336:UEH655344 UOD655336:UOD655344 UXZ655336:UXZ655344 VHV655336:VHV655344 VRR655336:VRR655344 WBN655336:WBN655344 WLJ655336:WLJ655344 WVF655336:WVF655344 L720872:L720880 IT720872:IT720880 SP720872:SP720880 ACL720872:ACL720880 AMH720872:AMH720880 AWD720872:AWD720880 BFZ720872:BFZ720880 BPV720872:BPV720880 BZR720872:BZR720880 CJN720872:CJN720880 CTJ720872:CTJ720880 DDF720872:DDF720880 DNB720872:DNB720880 DWX720872:DWX720880 EGT720872:EGT720880 EQP720872:EQP720880 FAL720872:FAL720880 FKH720872:FKH720880 FUD720872:FUD720880 GDZ720872:GDZ720880 GNV720872:GNV720880 GXR720872:GXR720880 HHN720872:HHN720880 HRJ720872:HRJ720880 IBF720872:IBF720880 ILB720872:ILB720880 IUX720872:IUX720880 JET720872:JET720880 JOP720872:JOP720880 JYL720872:JYL720880 KIH720872:KIH720880 KSD720872:KSD720880 LBZ720872:LBZ720880 LLV720872:LLV720880 LVR720872:LVR720880 MFN720872:MFN720880 MPJ720872:MPJ720880 MZF720872:MZF720880 NJB720872:NJB720880 NSX720872:NSX720880 OCT720872:OCT720880 OMP720872:OMP720880 OWL720872:OWL720880 PGH720872:PGH720880 PQD720872:PQD720880 PZZ720872:PZZ720880 QJV720872:QJV720880 QTR720872:QTR720880 RDN720872:RDN720880 RNJ720872:RNJ720880 RXF720872:RXF720880 SHB720872:SHB720880 SQX720872:SQX720880 TAT720872:TAT720880 TKP720872:TKP720880 TUL720872:TUL720880 UEH720872:UEH720880 UOD720872:UOD720880 UXZ720872:UXZ720880 VHV720872:VHV720880 VRR720872:VRR720880 WBN720872:WBN720880 WLJ720872:WLJ720880 WVF720872:WVF720880 L786408:L786416 IT786408:IT786416 SP786408:SP786416 ACL786408:ACL786416 AMH786408:AMH786416 AWD786408:AWD786416 BFZ786408:BFZ786416 BPV786408:BPV786416 BZR786408:BZR786416 CJN786408:CJN786416 CTJ786408:CTJ786416 DDF786408:DDF786416 DNB786408:DNB786416 DWX786408:DWX786416 EGT786408:EGT786416 EQP786408:EQP786416 FAL786408:FAL786416 FKH786408:FKH786416 FUD786408:FUD786416 GDZ786408:GDZ786416 GNV786408:GNV786416 GXR786408:GXR786416 HHN786408:HHN786416 HRJ786408:HRJ786416 IBF786408:IBF786416 ILB786408:ILB786416 IUX786408:IUX786416 JET786408:JET786416 JOP786408:JOP786416 JYL786408:JYL786416 KIH786408:KIH786416 KSD786408:KSD786416 LBZ786408:LBZ786416 LLV786408:LLV786416 LVR786408:LVR786416 MFN786408:MFN786416 MPJ786408:MPJ786416 MZF786408:MZF786416 NJB786408:NJB786416 NSX786408:NSX786416 OCT786408:OCT786416 OMP786408:OMP786416 OWL786408:OWL786416 PGH786408:PGH786416 PQD786408:PQD786416 PZZ786408:PZZ786416 QJV786408:QJV786416 QTR786408:QTR786416 RDN786408:RDN786416 RNJ786408:RNJ786416 RXF786408:RXF786416 SHB786408:SHB786416 SQX786408:SQX786416 TAT786408:TAT786416 TKP786408:TKP786416 TUL786408:TUL786416 UEH786408:UEH786416 UOD786408:UOD786416 UXZ786408:UXZ786416 VHV786408:VHV786416 VRR786408:VRR786416 WBN786408:WBN786416 WLJ786408:WLJ786416 WVF786408:WVF786416 L851944:L851952 IT851944:IT851952 SP851944:SP851952 ACL851944:ACL851952 AMH851944:AMH851952 AWD851944:AWD851952 BFZ851944:BFZ851952 BPV851944:BPV851952 BZR851944:BZR851952 CJN851944:CJN851952 CTJ851944:CTJ851952 DDF851944:DDF851952 DNB851944:DNB851952 DWX851944:DWX851952 EGT851944:EGT851952 EQP851944:EQP851952 FAL851944:FAL851952 FKH851944:FKH851952 FUD851944:FUD851952 GDZ851944:GDZ851952 GNV851944:GNV851952 GXR851944:GXR851952 HHN851944:HHN851952 HRJ851944:HRJ851952 IBF851944:IBF851952 ILB851944:ILB851952 IUX851944:IUX851952 JET851944:JET851952 JOP851944:JOP851952 JYL851944:JYL851952 KIH851944:KIH851952 KSD851944:KSD851952 LBZ851944:LBZ851952 LLV851944:LLV851952 LVR851944:LVR851952 MFN851944:MFN851952 MPJ851944:MPJ851952 MZF851944:MZF851952 NJB851944:NJB851952 NSX851944:NSX851952 OCT851944:OCT851952 OMP851944:OMP851952 OWL851944:OWL851952 PGH851944:PGH851952 PQD851944:PQD851952 PZZ851944:PZZ851952 QJV851944:QJV851952 QTR851944:QTR851952 RDN851944:RDN851952 RNJ851944:RNJ851952 RXF851944:RXF851952 SHB851944:SHB851952 SQX851944:SQX851952 TAT851944:TAT851952 TKP851944:TKP851952 TUL851944:TUL851952 UEH851944:UEH851952 UOD851944:UOD851952 UXZ851944:UXZ851952 VHV851944:VHV851952 VRR851944:VRR851952 WBN851944:WBN851952 WLJ851944:WLJ851952 WVF851944:WVF851952 L917480:L917488 IT917480:IT917488 SP917480:SP917488 ACL917480:ACL917488 AMH917480:AMH917488 AWD917480:AWD917488 BFZ917480:BFZ917488 BPV917480:BPV917488 BZR917480:BZR917488 CJN917480:CJN917488 CTJ917480:CTJ917488 DDF917480:DDF917488 DNB917480:DNB917488 DWX917480:DWX917488 EGT917480:EGT917488 EQP917480:EQP917488 FAL917480:FAL917488 FKH917480:FKH917488 FUD917480:FUD917488 GDZ917480:GDZ917488 GNV917480:GNV917488 GXR917480:GXR917488 HHN917480:HHN917488 HRJ917480:HRJ917488 IBF917480:IBF917488 ILB917480:ILB917488 IUX917480:IUX917488 JET917480:JET917488 JOP917480:JOP917488 JYL917480:JYL917488 KIH917480:KIH917488 KSD917480:KSD917488 LBZ917480:LBZ917488 LLV917480:LLV917488 LVR917480:LVR917488 MFN917480:MFN917488 MPJ917480:MPJ917488 MZF917480:MZF917488 NJB917480:NJB917488 NSX917480:NSX917488 OCT917480:OCT917488 OMP917480:OMP917488 OWL917480:OWL917488 PGH917480:PGH917488 PQD917480:PQD917488 PZZ917480:PZZ917488 QJV917480:QJV917488 QTR917480:QTR917488 RDN917480:RDN917488 RNJ917480:RNJ917488 RXF917480:RXF917488 SHB917480:SHB917488 SQX917480:SQX917488 TAT917480:TAT917488 TKP917480:TKP917488 TUL917480:TUL917488 UEH917480:UEH917488 UOD917480:UOD917488 UXZ917480:UXZ917488 VHV917480:VHV917488 VRR917480:VRR917488 WBN917480:WBN917488 WLJ917480:WLJ917488 WVF917480:WVF917488 L983016:L983024 IT983016:IT983024 SP983016:SP983024 ACL983016:ACL983024 AMH983016:AMH983024 AWD983016:AWD983024 BFZ983016:BFZ983024 BPV983016:BPV983024 BZR983016:BZR983024 CJN983016:CJN983024 CTJ983016:CTJ983024 DDF983016:DDF983024 DNB983016:DNB983024 DWX983016:DWX983024 EGT983016:EGT983024 EQP983016:EQP983024 FAL983016:FAL983024 FKH983016:FKH983024 FUD983016:FUD983024 GDZ983016:GDZ983024 GNV983016:GNV983024 GXR983016:GXR983024 HHN983016:HHN983024 HRJ983016:HRJ983024 IBF983016:IBF983024 ILB983016:ILB983024 IUX983016:IUX983024 JET983016:JET983024 JOP983016:JOP983024 JYL983016:JYL983024 KIH983016:KIH983024 KSD983016:KSD983024 LBZ983016:LBZ983024 LLV983016:LLV983024 LVR983016:LVR983024 MFN983016:MFN983024 MPJ983016:MPJ983024 MZF983016:MZF983024 NJB983016:NJB983024 NSX983016:NSX983024 OCT983016:OCT983024 OMP983016:OMP983024 OWL983016:OWL983024 PGH983016:PGH983024 PQD983016:PQD983024 PZZ983016:PZZ983024 QJV983016:QJV983024 QTR983016:QTR983024 RDN983016:RDN983024 RNJ983016:RNJ983024 RXF983016:RXF983024 SHB983016:SHB983024 SQX983016:SQX983024 TAT983016:TAT983024 TKP983016:TKP983024 TUL983016:TUL983024 UEH983016:UEH983024 UOD983016:UOD983024 UXZ983016:UXZ983024 VHV983016:VHV983024 VRR983016:VRR983024 WBN983016:WBN983024 WLJ983016:WLJ983024 WVF983016:WVF983024 L65502:L65503 IT65502:IT65503 SP65502:SP65503 ACL65502:ACL65503 AMH65502:AMH65503 AWD65502:AWD65503 BFZ65502:BFZ65503 BPV65502:BPV65503 BZR65502:BZR65503 CJN65502:CJN65503 CTJ65502:CTJ65503 DDF65502:DDF65503 DNB65502:DNB65503 DWX65502:DWX65503 EGT65502:EGT65503 EQP65502:EQP65503 FAL65502:FAL65503 FKH65502:FKH65503 FUD65502:FUD65503 GDZ65502:GDZ65503 GNV65502:GNV65503 GXR65502:GXR65503 HHN65502:HHN65503 HRJ65502:HRJ65503 IBF65502:IBF65503 ILB65502:ILB65503 IUX65502:IUX65503 JET65502:JET65503 JOP65502:JOP65503 JYL65502:JYL65503 KIH65502:KIH65503 KSD65502:KSD65503 LBZ65502:LBZ65503 LLV65502:LLV65503 LVR65502:LVR65503 MFN65502:MFN65503 MPJ65502:MPJ65503 MZF65502:MZF65503 NJB65502:NJB65503 NSX65502:NSX65503 OCT65502:OCT65503 OMP65502:OMP65503 OWL65502:OWL65503 PGH65502:PGH65503 PQD65502:PQD65503 PZZ65502:PZZ65503 QJV65502:QJV65503 QTR65502:QTR65503 RDN65502:RDN65503 RNJ65502:RNJ65503 RXF65502:RXF65503 SHB65502:SHB65503 SQX65502:SQX65503 TAT65502:TAT65503 TKP65502:TKP65503 TUL65502:TUL65503 UEH65502:UEH65503 UOD65502:UOD65503 UXZ65502:UXZ65503 VHV65502:VHV65503 VRR65502:VRR65503 WBN65502:WBN65503 WLJ65502:WLJ65503 WVF65502:WVF65503 L131038:L131039 IT131038:IT131039 SP131038:SP131039 ACL131038:ACL131039 AMH131038:AMH131039 AWD131038:AWD131039 BFZ131038:BFZ131039 BPV131038:BPV131039 BZR131038:BZR131039 CJN131038:CJN131039 CTJ131038:CTJ131039 DDF131038:DDF131039 DNB131038:DNB131039 DWX131038:DWX131039 EGT131038:EGT131039 EQP131038:EQP131039 FAL131038:FAL131039 FKH131038:FKH131039 FUD131038:FUD131039 GDZ131038:GDZ131039 GNV131038:GNV131039 GXR131038:GXR131039 HHN131038:HHN131039 HRJ131038:HRJ131039 IBF131038:IBF131039 ILB131038:ILB131039 IUX131038:IUX131039 JET131038:JET131039 JOP131038:JOP131039 JYL131038:JYL131039 KIH131038:KIH131039 KSD131038:KSD131039 LBZ131038:LBZ131039 LLV131038:LLV131039 LVR131038:LVR131039 MFN131038:MFN131039 MPJ131038:MPJ131039 MZF131038:MZF131039 NJB131038:NJB131039 NSX131038:NSX131039 OCT131038:OCT131039 OMP131038:OMP131039 OWL131038:OWL131039 PGH131038:PGH131039 PQD131038:PQD131039 PZZ131038:PZZ131039 QJV131038:QJV131039 QTR131038:QTR131039 RDN131038:RDN131039 RNJ131038:RNJ131039 RXF131038:RXF131039 SHB131038:SHB131039 SQX131038:SQX131039 TAT131038:TAT131039 TKP131038:TKP131039 TUL131038:TUL131039 UEH131038:UEH131039 UOD131038:UOD131039 UXZ131038:UXZ131039 VHV131038:VHV131039 VRR131038:VRR131039 WBN131038:WBN131039 WLJ131038:WLJ131039 WVF131038:WVF131039 L196574:L196575 IT196574:IT196575 SP196574:SP196575 ACL196574:ACL196575 AMH196574:AMH196575 AWD196574:AWD196575 BFZ196574:BFZ196575 BPV196574:BPV196575 BZR196574:BZR196575 CJN196574:CJN196575 CTJ196574:CTJ196575 DDF196574:DDF196575 DNB196574:DNB196575 DWX196574:DWX196575 EGT196574:EGT196575 EQP196574:EQP196575 FAL196574:FAL196575 FKH196574:FKH196575 FUD196574:FUD196575 GDZ196574:GDZ196575 GNV196574:GNV196575 GXR196574:GXR196575 HHN196574:HHN196575 HRJ196574:HRJ196575 IBF196574:IBF196575 ILB196574:ILB196575 IUX196574:IUX196575 JET196574:JET196575 JOP196574:JOP196575 JYL196574:JYL196575 KIH196574:KIH196575 KSD196574:KSD196575 LBZ196574:LBZ196575 LLV196574:LLV196575 LVR196574:LVR196575 MFN196574:MFN196575 MPJ196574:MPJ196575 MZF196574:MZF196575 NJB196574:NJB196575 NSX196574:NSX196575 OCT196574:OCT196575 OMP196574:OMP196575 OWL196574:OWL196575 PGH196574:PGH196575 PQD196574:PQD196575 PZZ196574:PZZ196575 QJV196574:QJV196575 QTR196574:QTR196575 RDN196574:RDN196575 RNJ196574:RNJ196575 RXF196574:RXF196575 SHB196574:SHB196575 SQX196574:SQX196575 TAT196574:TAT196575 TKP196574:TKP196575 TUL196574:TUL196575 UEH196574:UEH196575 UOD196574:UOD196575 UXZ196574:UXZ196575 VHV196574:VHV196575 VRR196574:VRR196575 WBN196574:WBN196575 WLJ196574:WLJ196575 WVF196574:WVF196575 L262110:L262111 IT262110:IT262111 SP262110:SP262111 ACL262110:ACL262111 AMH262110:AMH262111 AWD262110:AWD262111 BFZ262110:BFZ262111 BPV262110:BPV262111 BZR262110:BZR262111 CJN262110:CJN262111 CTJ262110:CTJ262111 DDF262110:DDF262111 DNB262110:DNB262111 DWX262110:DWX262111 EGT262110:EGT262111 EQP262110:EQP262111 FAL262110:FAL262111 FKH262110:FKH262111 FUD262110:FUD262111 GDZ262110:GDZ262111 GNV262110:GNV262111 GXR262110:GXR262111 HHN262110:HHN262111 HRJ262110:HRJ262111 IBF262110:IBF262111 ILB262110:ILB262111 IUX262110:IUX262111 JET262110:JET262111 JOP262110:JOP262111 JYL262110:JYL262111 KIH262110:KIH262111 KSD262110:KSD262111 LBZ262110:LBZ262111 LLV262110:LLV262111 LVR262110:LVR262111 MFN262110:MFN262111 MPJ262110:MPJ262111 MZF262110:MZF262111 NJB262110:NJB262111 NSX262110:NSX262111 OCT262110:OCT262111 OMP262110:OMP262111 OWL262110:OWL262111 PGH262110:PGH262111 PQD262110:PQD262111 PZZ262110:PZZ262111 QJV262110:QJV262111 QTR262110:QTR262111 RDN262110:RDN262111 RNJ262110:RNJ262111 RXF262110:RXF262111 SHB262110:SHB262111 SQX262110:SQX262111 TAT262110:TAT262111 TKP262110:TKP262111 TUL262110:TUL262111 UEH262110:UEH262111 UOD262110:UOD262111 UXZ262110:UXZ262111 VHV262110:VHV262111 VRR262110:VRR262111 WBN262110:WBN262111 WLJ262110:WLJ262111 WVF262110:WVF262111 L327646:L327647 IT327646:IT327647 SP327646:SP327647 ACL327646:ACL327647 AMH327646:AMH327647 AWD327646:AWD327647 BFZ327646:BFZ327647 BPV327646:BPV327647 BZR327646:BZR327647 CJN327646:CJN327647 CTJ327646:CTJ327647 DDF327646:DDF327647 DNB327646:DNB327647 DWX327646:DWX327647 EGT327646:EGT327647 EQP327646:EQP327647 FAL327646:FAL327647 FKH327646:FKH327647 FUD327646:FUD327647 GDZ327646:GDZ327647 GNV327646:GNV327647 GXR327646:GXR327647 HHN327646:HHN327647 HRJ327646:HRJ327647 IBF327646:IBF327647 ILB327646:ILB327647 IUX327646:IUX327647 JET327646:JET327647 JOP327646:JOP327647 JYL327646:JYL327647 KIH327646:KIH327647 KSD327646:KSD327647 LBZ327646:LBZ327647 LLV327646:LLV327647 LVR327646:LVR327647 MFN327646:MFN327647 MPJ327646:MPJ327647 MZF327646:MZF327647 NJB327646:NJB327647 NSX327646:NSX327647 OCT327646:OCT327647 OMP327646:OMP327647 OWL327646:OWL327647 PGH327646:PGH327647 PQD327646:PQD327647 PZZ327646:PZZ327647 QJV327646:QJV327647 QTR327646:QTR327647 RDN327646:RDN327647 RNJ327646:RNJ327647 RXF327646:RXF327647 SHB327646:SHB327647 SQX327646:SQX327647 TAT327646:TAT327647 TKP327646:TKP327647 TUL327646:TUL327647 UEH327646:UEH327647 UOD327646:UOD327647 UXZ327646:UXZ327647 VHV327646:VHV327647 VRR327646:VRR327647 WBN327646:WBN327647 WLJ327646:WLJ327647 WVF327646:WVF327647 L393182:L393183 IT393182:IT393183 SP393182:SP393183 ACL393182:ACL393183 AMH393182:AMH393183 AWD393182:AWD393183 BFZ393182:BFZ393183 BPV393182:BPV393183 BZR393182:BZR393183 CJN393182:CJN393183 CTJ393182:CTJ393183 DDF393182:DDF393183 DNB393182:DNB393183 DWX393182:DWX393183 EGT393182:EGT393183 EQP393182:EQP393183 FAL393182:FAL393183 FKH393182:FKH393183 FUD393182:FUD393183 GDZ393182:GDZ393183 GNV393182:GNV393183 GXR393182:GXR393183 HHN393182:HHN393183 HRJ393182:HRJ393183 IBF393182:IBF393183 ILB393182:ILB393183 IUX393182:IUX393183 JET393182:JET393183 JOP393182:JOP393183 JYL393182:JYL393183 KIH393182:KIH393183 KSD393182:KSD393183 LBZ393182:LBZ393183 LLV393182:LLV393183 LVR393182:LVR393183 MFN393182:MFN393183 MPJ393182:MPJ393183 MZF393182:MZF393183 NJB393182:NJB393183 NSX393182:NSX393183 OCT393182:OCT393183 OMP393182:OMP393183 OWL393182:OWL393183 PGH393182:PGH393183 PQD393182:PQD393183 PZZ393182:PZZ393183 QJV393182:QJV393183 QTR393182:QTR393183 RDN393182:RDN393183 RNJ393182:RNJ393183 RXF393182:RXF393183 SHB393182:SHB393183 SQX393182:SQX393183 TAT393182:TAT393183 TKP393182:TKP393183 TUL393182:TUL393183 UEH393182:UEH393183 UOD393182:UOD393183 UXZ393182:UXZ393183 VHV393182:VHV393183 VRR393182:VRR393183 WBN393182:WBN393183 WLJ393182:WLJ393183 WVF393182:WVF393183 L458718:L458719 IT458718:IT458719 SP458718:SP458719 ACL458718:ACL458719 AMH458718:AMH458719 AWD458718:AWD458719 BFZ458718:BFZ458719 BPV458718:BPV458719 BZR458718:BZR458719 CJN458718:CJN458719 CTJ458718:CTJ458719 DDF458718:DDF458719 DNB458718:DNB458719 DWX458718:DWX458719 EGT458718:EGT458719 EQP458718:EQP458719 FAL458718:FAL458719 FKH458718:FKH458719 FUD458718:FUD458719 GDZ458718:GDZ458719 GNV458718:GNV458719 GXR458718:GXR458719 HHN458718:HHN458719 HRJ458718:HRJ458719 IBF458718:IBF458719 ILB458718:ILB458719 IUX458718:IUX458719 JET458718:JET458719 JOP458718:JOP458719 JYL458718:JYL458719 KIH458718:KIH458719 KSD458718:KSD458719 LBZ458718:LBZ458719 LLV458718:LLV458719 LVR458718:LVR458719 MFN458718:MFN458719 MPJ458718:MPJ458719 MZF458718:MZF458719 NJB458718:NJB458719 NSX458718:NSX458719 OCT458718:OCT458719 OMP458718:OMP458719 OWL458718:OWL458719 PGH458718:PGH458719 PQD458718:PQD458719 PZZ458718:PZZ458719 QJV458718:QJV458719 QTR458718:QTR458719 RDN458718:RDN458719 RNJ458718:RNJ458719 RXF458718:RXF458719 SHB458718:SHB458719 SQX458718:SQX458719 TAT458718:TAT458719 TKP458718:TKP458719 TUL458718:TUL458719 UEH458718:UEH458719 UOD458718:UOD458719 UXZ458718:UXZ458719 VHV458718:VHV458719 VRR458718:VRR458719 WBN458718:WBN458719 WLJ458718:WLJ458719 WVF458718:WVF458719 L524254:L524255 IT524254:IT524255 SP524254:SP524255 ACL524254:ACL524255 AMH524254:AMH524255 AWD524254:AWD524255 BFZ524254:BFZ524255 BPV524254:BPV524255 BZR524254:BZR524255 CJN524254:CJN524255 CTJ524254:CTJ524255 DDF524254:DDF524255 DNB524254:DNB524255 DWX524254:DWX524255 EGT524254:EGT524255 EQP524254:EQP524255 FAL524254:FAL524255 FKH524254:FKH524255 FUD524254:FUD524255 GDZ524254:GDZ524255 GNV524254:GNV524255 GXR524254:GXR524255 HHN524254:HHN524255 HRJ524254:HRJ524255 IBF524254:IBF524255 ILB524254:ILB524255 IUX524254:IUX524255 JET524254:JET524255 JOP524254:JOP524255 JYL524254:JYL524255 KIH524254:KIH524255 KSD524254:KSD524255 LBZ524254:LBZ524255 LLV524254:LLV524255 LVR524254:LVR524255 MFN524254:MFN524255 MPJ524254:MPJ524255 MZF524254:MZF524255 NJB524254:NJB524255 NSX524254:NSX524255 OCT524254:OCT524255 OMP524254:OMP524255 OWL524254:OWL524255 PGH524254:PGH524255 PQD524254:PQD524255 PZZ524254:PZZ524255 QJV524254:QJV524255 QTR524254:QTR524255 RDN524254:RDN524255 RNJ524254:RNJ524255 RXF524254:RXF524255 SHB524254:SHB524255 SQX524254:SQX524255 TAT524254:TAT524255 TKP524254:TKP524255 TUL524254:TUL524255 UEH524254:UEH524255 UOD524254:UOD524255 UXZ524254:UXZ524255 VHV524254:VHV524255 VRR524254:VRR524255 WBN524254:WBN524255 WLJ524254:WLJ524255 WVF524254:WVF524255 L589790:L589791 IT589790:IT589791 SP589790:SP589791 ACL589790:ACL589791 AMH589790:AMH589791 AWD589790:AWD589791 BFZ589790:BFZ589791 BPV589790:BPV589791 BZR589790:BZR589791 CJN589790:CJN589791 CTJ589790:CTJ589791 DDF589790:DDF589791 DNB589790:DNB589791 DWX589790:DWX589791 EGT589790:EGT589791 EQP589790:EQP589791 FAL589790:FAL589791 FKH589790:FKH589791 FUD589790:FUD589791 GDZ589790:GDZ589791 GNV589790:GNV589791 GXR589790:GXR589791 HHN589790:HHN589791 HRJ589790:HRJ589791 IBF589790:IBF589791 ILB589790:ILB589791 IUX589790:IUX589791 JET589790:JET589791 JOP589790:JOP589791 JYL589790:JYL589791 KIH589790:KIH589791 KSD589790:KSD589791 LBZ589790:LBZ589791 LLV589790:LLV589791 LVR589790:LVR589791 MFN589790:MFN589791 MPJ589790:MPJ589791 MZF589790:MZF589791 NJB589790:NJB589791 NSX589790:NSX589791 OCT589790:OCT589791 OMP589790:OMP589791 OWL589790:OWL589791 PGH589790:PGH589791 PQD589790:PQD589791 PZZ589790:PZZ589791 QJV589790:QJV589791 QTR589790:QTR589791 RDN589790:RDN589791 RNJ589790:RNJ589791 RXF589790:RXF589791 SHB589790:SHB589791 SQX589790:SQX589791 TAT589790:TAT589791 TKP589790:TKP589791 TUL589790:TUL589791 UEH589790:UEH589791 UOD589790:UOD589791 UXZ589790:UXZ589791 VHV589790:VHV589791 VRR589790:VRR589791 WBN589790:WBN589791 WLJ589790:WLJ589791 WVF589790:WVF589791 L655326:L655327 IT655326:IT655327 SP655326:SP655327 ACL655326:ACL655327 AMH655326:AMH655327 AWD655326:AWD655327 BFZ655326:BFZ655327 BPV655326:BPV655327 BZR655326:BZR655327 CJN655326:CJN655327 CTJ655326:CTJ655327 DDF655326:DDF655327 DNB655326:DNB655327 DWX655326:DWX655327 EGT655326:EGT655327 EQP655326:EQP655327 FAL655326:FAL655327 FKH655326:FKH655327 FUD655326:FUD655327 GDZ655326:GDZ655327 GNV655326:GNV655327 GXR655326:GXR655327 HHN655326:HHN655327 HRJ655326:HRJ655327 IBF655326:IBF655327 ILB655326:ILB655327 IUX655326:IUX655327 JET655326:JET655327 JOP655326:JOP655327 JYL655326:JYL655327 KIH655326:KIH655327 KSD655326:KSD655327 LBZ655326:LBZ655327 LLV655326:LLV655327 LVR655326:LVR655327 MFN655326:MFN655327 MPJ655326:MPJ655327 MZF655326:MZF655327 NJB655326:NJB655327 NSX655326:NSX655327 OCT655326:OCT655327 OMP655326:OMP655327 OWL655326:OWL655327 PGH655326:PGH655327 PQD655326:PQD655327 PZZ655326:PZZ655327 QJV655326:QJV655327 QTR655326:QTR655327 RDN655326:RDN655327 RNJ655326:RNJ655327 RXF655326:RXF655327 SHB655326:SHB655327 SQX655326:SQX655327 TAT655326:TAT655327 TKP655326:TKP655327 TUL655326:TUL655327 UEH655326:UEH655327 UOD655326:UOD655327 UXZ655326:UXZ655327 VHV655326:VHV655327 VRR655326:VRR655327 WBN655326:WBN655327 WLJ655326:WLJ655327 WVF655326:WVF655327 L720862:L720863 IT720862:IT720863 SP720862:SP720863 ACL720862:ACL720863 AMH720862:AMH720863 AWD720862:AWD720863 BFZ720862:BFZ720863 BPV720862:BPV720863 BZR720862:BZR720863 CJN720862:CJN720863 CTJ720862:CTJ720863 DDF720862:DDF720863 DNB720862:DNB720863 DWX720862:DWX720863 EGT720862:EGT720863 EQP720862:EQP720863 FAL720862:FAL720863 FKH720862:FKH720863 FUD720862:FUD720863 GDZ720862:GDZ720863 GNV720862:GNV720863 GXR720862:GXR720863 HHN720862:HHN720863 HRJ720862:HRJ720863 IBF720862:IBF720863 ILB720862:ILB720863 IUX720862:IUX720863 JET720862:JET720863 JOP720862:JOP720863 JYL720862:JYL720863 KIH720862:KIH720863 KSD720862:KSD720863 LBZ720862:LBZ720863 LLV720862:LLV720863 LVR720862:LVR720863 MFN720862:MFN720863 MPJ720862:MPJ720863 MZF720862:MZF720863 NJB720862:NJB720863 NSX720862:NSX720863 OCT720862:OCT720863 OMP720862:OMP720863 OWL720862:OWL720863 PGH720862:PGH720863 PQD720862:PQD720863 PZZ720862:PZZ720863 QJV720862:QJV720863 QTR720862:QTR720863 RDN720862:RDN720863 RNJ720862:RNJ720863 RXF720862:RXF720863 SHB720862:SHB720863 SQX720862:SQX720863 TAT720862:TAT720863 TKP720862:TKP720863 TUL720862:TUL720863 UEH720862:UEH720863 UOD720862:UOD720863 UXZ720862:UXZ720863 VHV720862:VHV720863 VRR720862:VRR720863 WBN720862:WBN720863 WLJ720862:WLJ720863 WVF720862:WVF720863 L786398:L786399 IT786398:IT786399 SP786398:SP786399 ACL786398:ACL786399 AMH786398:AMH786399 AWD786398:AWD786399 BFZ786398:BFZ786399 BPV786398:BPV786399 BZR786398:BZR786399 CJN786398:CJN786399 CTJ786398:CTJ786399 DDF786398:DDF786399 DNB786398:DNB786399 DWX786398:DWX786399 EGT786398:EGT786399 EQP786398:EQP786399 FAL786398:FAL786399 FKH786398:FKH786399 FUD786398:FUD786399 GDZ786398:GDZ786399 GNV786398:GNV786399 GXR786398:GXR786399 HHN786398:HHN786399 HRJ786398:HRJ786399 IBF786398:IBF786399 ILB786398:ILB786399 IUX786398:IUX786399 JET786398:JET786399 JOP786398:JOP786399 JYL786398:JYL786399 KIH786398:KIH786399 KSD786398:KSD786399 LBZ786398:LBZ786399 LLV786398:LLV786399 LVR786398:LVR786399 MFN786398:MFN786399 MPJ786398:MPJ786399 MZF786398:MZF786399 NJB786398:NJB786399 NSX786398:NSX786399 OCT786398:OCT786399 OMP786398:OMP786399 OWL786398:OWL786399 PGH786398:PGH786399 PQD786398:PQD786399 PZZ786398:PZZ786399 QJV786398:QJV786399 QTR786398:QTR786399 RDN786398:RDN786399 RNJ786398:RNJ786399 RXF786398:RXF786399 SHB786398:SHB786399 SQX786398:SQX786399 TAT786398:TAT786399 TKP786398:TKP786399 TUL786398:TUL786399 UEH786398:UEH786399 UOD786398:UOD786399 UXZ786398:UXZ786399 VHV786398:VHV786399 VRR786398:VRR786399 WBN786398:WBN786399 WLJ786398:WLJ786399 WVF786398:WVF786399 L851934:L851935 IT851934:IT851935 SP851934:SP851935 ACL851934:ACL851935 AMH851934:AMH851935 AWD851934:AWD851935 BFZ851934:BFZ851935 BPV851934:BPV851935 BZR851934:BZR851935 CJN851934:CJN851935 CTJ851934:CTJ851935 DDF851934:DDF851935 DNB851934:DNB851935 DWX851934:DWX851935 EGT851934:EGT851935 EQP851934:EQP851935 FAL851934:FAL851935 FKH851934:FKH851935 FUD851934:FUD851935 GDZ851934:GDZ851935 GNV851934:GNV851935 GXR851934:GXR851935 HHN851934:HHN851935 HRJ851934:HRJ851935 IBF851934:IBF851935 ILB851934:ILB851935 IUX851934:IUX851935 JET851934:JET851935 JOP851934:JOP851935 JYL851934:JYL851935 KIH851934:KIH851935 KSD851934:KSD851935 LBZ851934:LBZ851935 LLV851934:LLV851935 LVR851934:LVR851935 MFN851934:MFN851935 MPJ851934:MPJ851935 MZF851934:MZF851935 NJB851934:NJB851935 NSX851934:NSX851935 OCT851934:OCT851935 OMP851934:OMP851935 OWL851934:OWL851935 PGH851934:PGH851935 PQD851934:PQD851935 PZZ851934:PZZ851935 QJV851934:QJV851935 QTR851934:QTR851935 RDN851934:RDN851935 RNJ851934:RNJ851935 RXF851934:RXF851935 SHB851934:SHB851935 SQX851934:SQX851935 TAT851934:TAT851935 TKP851934:TKP851935 TUL851934:TUL851935 UEH851934:UEH851935 UOD851934:UOD851935 UXZ851934:UXZ851935 VHV851934:VHV851935 VRR851934:VRR851935 WBN851934:WBN851935 WLJ851934:WLJ851935 WVF851934:WVF851935 L917470:L917471 IT917470:IT917471 SP917470:SP917471 ACL917470:ACL917471 AMH917470:AMH917471 AWD917470:AWD917471 BFZ917470:BFZ917471 BPV917470:BPV917471 BZR917470:BZR917471 CJN917470:CJN917471 CTJ917470:CTJ917471 DDF917470:DDF917471 DNB917470:DNB917471 DWX917470:DWX917471 EGT917470:EGT917471 EQP917470:EQP917471 FAL917470:FAL917471 FKH917470:FKH917471 FUD917470:FUD917471 GDZ917470:GDZ917471 GNV917470:GNV917471 GXR917470:GXR917471 HHN917470:HHN917471 HRJ917470:HRJ917471 IBF917470:IBF917471 ILB917470:ILB917471 IUX917470:IUX917471 JET917470:JET917471 JOP917470:JOP917471 JYL917470:JYL917471 KIH917470:KIH917471 KSD917470:KSD917471 LBZ917470:LBZ917471 LLV917470:LLV917471 LVR917470:LVR917471 MFN917470:MFN917471 MPJ917470:MPJ917471 MZF917470:MZF917471 NJB917470:NJB917471 NSX917470:NSX917471 OCT917470:OCT917471 OMP917470:OMP917471 OWL917470:OWL917471 PGH917470:PGH917471 PQD917470:PQD917471 PZZ917470:PZZ917471 QJV917470:QJV917471 QTR917470:QTR917471 RDN917470:RDN917471 RNJ917470:RNJ917471 RXF917470:RXF917471 SHB917470:SHB917471 SQX917470:SQX917471 TAT917470:TAT917471 TKP917470:TKP917471 TUL917470:TUL917471 UEH917470:UEH917471 UOD917470:UOD917471 UXZ917470:UXZ917471 VHV917470:VHV917471 VRR917470:VRR917471 WBN917470:WBN917471 WLJ917470:WLJ917471 WVF917470:WVF917471 L983006:L983007 IT983006:IT983007 SP983006:SP983007 ACL983006:ACL983007 AMH983006:AMH983007 AWD983006:AWD983007 BFZ983006:BFZ983007 BPV983006:BPV983007 BZR983006:BZR983007 CJN983006:CJN983007 CTJ983006:CTJ983007 DDF983006:DDF983007 DNB983006:DNB983007 DWX983006:DWX983007 EGT983006:EGT983007 EQP983006:EQP983007 FAL983006:FAL983007 FKH983006:FKH983007 FUD983006:FUD983007 GDZ983006:GDZ983007 GNV983006:GNV983007 GXR983006:GXR983007 HHN983006:HHN983007 HRJ983006:HRJ983007 IBF983006:IBF983007 ILB983006:ILB983007 IUX983006:IUX983007 JET983006:JET983007 JOP983006:JOP983007 JYL983006:JYL983007 KIH983006:KIH983007 KSD983006:KSD983007 LBZ983006:LBZ983007 LLV983006:LLV983007 LVR983006:LVR983007 MFN983006:MFN983007 MPJ983006:MPJ983007 MZF983006:MZF983007 NJB983006:NJB983007 NSX983006:NSX983007 OCT983006:OCT983007 OMP983006:OMP983007 OWL983006:OWL983007 PGH983006:PGH983007 PQD983006:PQD983007 PZZ983006:PZZ983007 QJV983006:QJV983007 QTR983006:QTR983007 RDN983006:RDN983007 RNJ983006:RNJ983007 RXF983006:RXF983007 SHB983006:SHB983007 SQX983006:SQX983007 TAT983006:TAT983007 TKP983006:TKP983007 TUL983006:TUL983007 UEH983006:UEH983007 UOD983006:UOD983007 UXZ983006:UXZ983007 VHV983006:VHV983007 VRR983006:VRR983007 WBN983006:WBN983007 WLJ983006:WLJ983007 WVF983006:WVF983007 L65490:L65493 IT65490:IT65493 SP65490:SP65493 ACL65490:ACL65493 AMH65490:AMH65493 AWD65490:AWD65493 BFZ65490:BFZ65493 BPV65490:BPV65493 BZR65490:BZR65493 CJN65490:CJN65493 CTJ65490:CTJ65493 DDF65490:DDF65493 DNB65490:DNB65493 DWX65490:DWX65493 EGT65490:EGT65493 EQP65490:EQP65493 FAL65490:FAL65493 FKH65490:FKH65493 FUD65490:FUD65493 GDZ65490:GDZ65493 GNV65490:GNV65493 GXR65490:GXR65493 HHN65490:HHN65493 HRJ65490:HRJ65493 IBF65490:IBF65493 ILB65490:ILB65493 IUX65490:IUX65493 JET65490:JET65493 JOP65490:JOP65493 JYL65490:JYL65493 KIH65490:KIH65493 KSD65490:KSD65493 LBZ65490:LBZ65493 LLV65490:LLV65493 LVR65490:LVR65493 MFN65490:MFN65493 MPJ65490:MPJ65493 MZF65490:MZF65493 NJB65490:NJB65493 NSX65490:NSX65493 OCT65490:OCT65493 OMP65490:OMP65493 OWL65490:OWL65493 PGH65490:PGH65493 PQD65490:PQD65493 PZZ65490:PZZ65493 QJV65490:QJV65493 QTR65490:QTR65493 RDN65490:RDN65493 RNJ65490:RNJ65493 RXF65490:RXF65493 SHB65490:SHB65493 SQX65490:SQX65493 TAT65490:TAT65493 TKP65490:TKP65493 TUL65490:TUL65493 UEH65490:UEH65493 UOD65490:UOD65493 UXZ65490:UXZ65493 VHV65490:VHV65493 VRR65490:VRR65493 WBN65490:WBN65493 WLJ65490:WLJ65493 WVF65490:WVF65493 L131026:L131029 IT131026:IT131029 SP131026:SP131029 ACL131026:ACL131029 AMH131026:AMH131029 AWD131026:AWD131029 BFZ131026:BFZ131029 BPV131026:BPV131029 BZR131026:BZR131029 CJN131026:CJN131029 CTJ131026:CTJ131029 DDF131026:DDF131029 DNB131026:DNB131029 DWX131026:DWX131029 EGT131026:EGT131029 EQP131026:EQP131029 FAL131026:FAL131029 FKH131026:FKH131029 FUD131026:FUD131029 GDZ131026:GDZ131029 GNV131026:GNV131029 GXR131026:GXR131029 HHN131026:HHN131029 HRJ131026:HRJ131029 IBF131026:IBF131029 ILB131026:ILB131029 IUX131026:IUX131029 JET131026:JET131029 JOP131026:JOP131029 JYL131026:JYL131029 KIH131026:KIH131029 KSD131026:KSD131029 LBZ131026:LBZ131029 LLV131026:LLV131029 LVR131026:LVR131029 MFN131026:MFN131029 MPJ131026:MPJ131029 MZF131026:MZF131029 NJB131026:NJB131029 NSX131026:NSX131029 OCT131026:OCT131029 OMP131026:OMP131029 OWL131026:OWL131029 PGH131026:PGH131029 PQD131026:PQD131029 PZZ131026:PZZ131029 QJV131026:QJV131029 QTR131026:QTR131029 RDN131026:RDN131029 RNJ131026:RNJ131029 RXF131026:RXF131029 SHB131026:SHB131029 SQX131026:SQX131029 TAT131026:TAT131029 TKP131026:TKP131029 TUL131026:TUL131029 UEH131026:UEH131029 UOD131026:UOD131029 UXZ131026:UXZ131029 VHV131026:VHV131029 VRR131026:VRR131029 WBN131026:WBN131029 WLJ131026:WLJ131029 WVF131026:WVF131029 L196562:L196565 IT196562:IT196565 SP196562:SP196565 ACL196562:ACL196565 AMH196562:AMH196565 AWD196562:AWD196565 BFZ196562:BFZ196565 BPV196562:BPV196565 BZR196562:BZR196565 CJN196562:CJN196565 CTJ196562:CTJ196565 DDF196562:DDF196565 DNB196562:DNB196565 DWX196562:DWX196565 EGT196562:EGT196565 EQP196562:EQP196565 FAL196562:FAL196565 FKH196562:FKH196565 FUD196562:FUD196565 GDZ196562:GDZ196565 GNV196562:GNV196565 GXR196562:GXR196565 HHN196562:HHN196565 HRJ196562:HRJ196565 IBF196562:IBF196565 ILB196562:ILB196565 IUX196562:IUX196565 JET196562:JET196565 JOP196562:JOP196565 JYL196562:JYL196565 KIH196562:KIH196565 KSD196562:KSD196565 LBZ196562:LBZ196565 LLV196562:LLV196565 LVR196562:LVR196565 MFN196562:MFN196565 MPJ196562:MPJ196565 MZF196562:MZF196565 NJB196562:NJB196565 NSX196562:NSX196565 OCT196562:OCT196565 OMP196562:OMP196565 OWL196562:OWL196565 PGH196562:PGH196565 PQD196562:PQD196565 PZZ196562:PZZ196565 QJV196562:QJV196565 QTR196562:QTR196565 RDN196562:RDN196565 RNJ196562:RNJ196565 RXF196562:RXF196565 SHB196562:SHB196565 SQX196562:SQX196565 TAT196562:TAT196565 TKP196562:TKP196565 TUL196562:TUL196565 UEH196562:UEH196565 UOD196562:UOD196565 UXZ196562:UXZ196565 VHV196562:VHV196565 VRR196562:VRR196565 WBN196562:WBN196565 WLJ196562:WLJ196565 WVF196562:WVF196565 L262098:L262101 IT262098:IT262101 SP262098:SP262101 ACL262098:ACL262101 AMH262098:AMH262101 AWD262098:AWD262101 BFZ262098:BFZ262101 BPV262098:BPV262101 BZR262098:BZR262101 CJN262098:CJN262101 CTJ262098:CTJ262101 DDF262098:DDF262101 DNB262098:DNB262101 DWX262098:DWX262101 EGT262098:EGT262101 EQP262098:EQP262101 FAL262098:FAL262101 FKH262098:FKH262101 FUD262098:FUD262101 GDZ262098:GDZ262101 GNV262098:GNV262101 GXR262098:GXR262101 HHN262098:HHN262101 HRJ262098:HRJ262101 IBF262098:IBF262101 ILB262098:ILB262101 IUX262098:IUX262101 JET262098:JET262101 JOP262098:JOP262101 JYL262098:JYL262101 KIH262098:KIH262101 KSD262098:KSD262101 LBZ262098:LBZ262101 LLV262098:LLV262101 LVR262098:LVR262101 MFN262098:MFN262101 MPJ262098:MPJ262101 MZF262098:MZF262101 NJB262098:NJB262101 NSX262098:NSX262101 OCT262098:OCT262101 OMP262098:OMP262101 OWL262098:OWL262101 PGH262098:PGH262101 PQD262098:PQD262101 PZZ262098:PZZ262101 QJV262098:QJV262101 QTR262098:QTR262101 RDN262098:RDN262101 RNJ262098:RNJ262101 RXF262098:RXF262101 SHB262098:SHB262101 SQX262098:SQX262101 TAT262098:TAT262101 TKP262098:TKP262101 TUL262098:TUL262101 UEH262098:UEH262101 UOD262098:UOD262101 UXZ262098:UXZ262101 VHV262098:VHV262101 VRR262098:VRR262101 WBN262098:WBN262101 WLJ262098:WLJ262101 WVF262098:WVF262101 L327634:L327637 IT327634:IT327637 SP327634:SP327637 ACL327634:ACL327637 AMH327634:AMH327637 AWD327634:AWD327637 BFZ327634:BFZ327637 BPV327634:BPV327637 BZR327634:BZR327637 CJN327634:CJN327637 CTJ327634:CTJ327637 DDF327634:DDF327637 DNB327634:DNB327637 DWX327634:DWX327637 EGT327634:EGT327637 EQP327634:EQP327637 FAL327634:FAL327637 FKH327634:FKH327637 FUD327634:FUD327637 GDZ327634:GDZ327637 GNV327634:GNV327637 GXR327634:GXR327637 HHN327634:HHN327637 HRJ327634:HRJ327637 IBF327634:IBF327637 ILB327634:ILB327637 IUX327634:IUX327637 JET327634:JET327637 JOP327634:JOP327637 JYL327634:JYL327637 KIH327634:KIH327637 KSD327634:KSD327637 LBZ327634:LBZ327637 LLV327634:LLV327637 LVR327634:LVR327637 MFN327634:MFN327637 MPJ327634:MPJ327637 MZF327634:MZF327637 NJB327634:NJB327637 NSX327634:NSX327637 OCT327634:OCT327637 OMP327634:OMP327637 OWL327634:OWL327637 PGH327634:PGH327637 PQD327634:PQD327637 PZZ327634:PZZ327637 QJV327634:QJV327637 QTR327634:QTR327637 RDN327634:RDN327637 RNJ327634:RNJ327637 RXF327634:RXF327637 SHB327634:SHB327637 SQX327634:SQX327637 TAT327634:TAT327637 TKP327634:TKP327637 TUL327634:TUL327637 UEH327634:UEH327637 UOD327634:UOD327637 UXZ327634:UXZ327637 VHV327634:VHV327637 VRR327634:VRR327637 WBN327634:WBN327637 WLJ327634:WLJ327637 WVF327634:WVF327637 L393170:L393173 IT393170:IT393173 SP393170:SP393173 ACL393170:ACL393173 AMH393170:AMH393173 AWD393170:AWD393173 BFZ393170:BFZ393173 BPV393170:BPV393173 BZR393170:BZR393173 CJN393170:CJN393173 CTJ393170:CTJ393173 DDF393170:DDF393173 DNB393170:DNB393173 DWX393170:DWX393173 EGT393170:EGT393173 EQP393170:EQP393173 FAL393170:FAL393173 FKH393170:FKH393173 FUD393170:FUD393173 GDZ393170:GDZ393173 GNV393170:GNV393173 GXR393170:GXR393173 HHN393170:HHN393173 HRJ393170:HRJ393173 IBF393170:IBF393173 ILB393170:ILB393173 IUX393170:IUX393173 JET393170:JET393173 JOP393170:JOP393173 JYL393170:JYL393173 KIH393170:KIH393173 KSD393170:KSD393173 LBZ393170:LBZ393173 LLV393170:LLV393173 LVR393170:LVR393173 MFN393170:MFN393173 MPJ393170:MPJ393173 MZF393170:MZF393173 NJB393170:NJB393173 NSX393170:NSX393173 OCT393170:OCT393173 OMP393170:OMP393173 OWL393170:OWL393173 PGH393170:PGH393173 PQD393170:PQD393173 PZZ393170:PZZ393173 QJV393170:QJV393173 QTR393170:QTR393173 RDN393170:RDN393173 RNJ393170:RNJ393173 RXF393170:RXF393173 SHB393170:SHB393173 SQX393170:SQX393173 TAT393170:TAT393173 TKP393170:TKP393173 TUL393170:TUL393173 UEH393170:UEH393173 UOD393170:UOD393173 UXZ393170:UXZ393173 VHV393170:VHV393173 VRR393170:VRR393173 WBN393170:WBN393173 WLJ393170:WLJ393173 WVF393170:WVF393173 L458706:L458709 IT458706:IT458709 SP458706:SP458709 ACL458706:ACL458709 AMH458706:AMH458709 AWD458706:AWD458709 BFZ458706:BFZ458709 BPV458706:BPV458709 BZR458706:BZR458709 CJN458706:CJN458709 CTJ458706:CTJ458709 DDF458706:DDF458709 DNB458706:DNB458709 DWX458706:DWX458709 EGT458706:EGT458709 EQP458706:EQP458709 FAL458706:FAL458709 FKH458706:FKH458709 FUD458706:FUD458709 GDZ458706:GDZ458709 GNV458706:GNV458709 GXR458706:GXR458709 HHN458706:HHN458709 HRJ458706:HRJ458709 IBF458706:IBF458709 ILB458706:ILB458709 IUX458706:IUX458709 JET458706:JET458709 JOP458706:JOP458709 JYL458706:JYL458709 KIH458706:KIH458709 KSD458706:KSD458709 LBZ458706:LBZ458709 LLV458706:LLV458709 LVR458706:LVR458709 MFN458706:MFN458709 MPJ458706:MPJ458709 MZF458706:MZF458709 NJB458706:NJB458709 NSX458706:NSX458709 OCT458706:OCT458709 OMP458706:OMP458709 OWL458706:OWL458709 PGH458706:PGH458709 PQD458706:PQD458709 PZZ458706:PZZ458709 QJV458706:QJV458709 QTR458706:QTR458709 RDN458706:RDN458709 RNJ458706:RNJ458709 RXF458706:RXF458709 SHB458706:SHB458709 SQX458706:SQX458709 TAT458706:TAT458709 TKP458706:TKP458709 TUL458706:TUL458709 UEH458706:UEH458709 UOD458706:UOD458709 UXZ458706:UXZ458709 VHV458706:VHV458709 VRR458706:VRR458709 WBN458706:WBN458709 WLJ458706:WLJ458709 WVF458706:WVF458709 L524242:L524245 IT524242:IT524245 SP524242:SP524245 ACL524242:ACL524245 AMH524242:AMH524245 AWD524242:AWD524245 BFZ524242:BFZ524245 BPV524242:BPV524245 BZR524242:BZR524245 CJN524242:CJN524245 CTJ524242:CTJ524245 DDF524242:DDF524245 DNB524242:DNB524245 DWX524242:DWX524245 EGT524242:EGT524245 EQP524242:EQP524245 FAL524242:FAL524245 FKH524242:FKH524245 FUD524242:FUD524245 GDZ524242:GDZ524245 GNV524242:GNV524245 GXR524242:GXR524245 HHN524242:HHN524245 HRJ524242:HRJ524245 IBF524242:IBF524245 ILB524242:ILB524245 IUX524242:IUX524245 JET524242:JET524245 JOP524242:JOP524245 JYL524242:JYL524245 KIH524242:KIH524245 KSD524242:KSD524245 LBZ524242:LBZ524245 LLV524242:LLV524245 LVR524242:LVR524245 MFN524242:MFN524245 MPJ524242:MPJ524245 MZF524242:MZF524245 NJB524242:NJB524245 NSX524242:NSX524245 OCT524242:OCT524245 OMP524242:OMP524245 OWL524242:OWL524245 PGH524242:PGH524245 PQD524242:PQD524245 PZZ524242:PZZ524245 QJV524242:QJV524245 QTR524242:QTR524245 RDN524242:RDN524245 RNJ524242:RNJ524245 RXF524242:RXF524245 SHB524242:SHB524245 SQX524242:SQX524245 TAT524242:TAT524245 TKP524242:TKP524245 TUL524242:TUL524245 UEH524242:UEH524245 UOD524242:UOD524245 UXZ524242:UXZ524245 VHV524242:VHV524245 VRR524242:VRR524245 WBN524242:WBN524245 WLJ524242:WLJ524245 WVF524242:WVF524245 L589778:L589781 IT589778:IT589781 SP589778:SP589781 ACL589778:ACL589781 AMH589778:AMH589781 AWD589778:AWD589781 BFZ589778:BFZ589781 BPV589778:BPV589781 BZR589778:BZR589781 CJN589778:CJN589781 CTJ589778:CTJ589781 DDF589778:DDF589781 DNB589778:DNB589781 DWX589778:DWX589781 EGT589778:EGT589781 EQP589778:EQP589781 FAL589778:FAL589781 FKH589778:FKH589781 FUD589778:FUD589781 GDZ589778:GDZ589781 GNV589778:GNV589781 GXR589778:GXR589781 HHN589778:HHN589781 HRJ589778:HRJ589781 IBF589778:IBF589781 ILB589778:ILB589781 IUX589778:IUX589781 JET589778:JET589781 JOP589778:JOP589781 JYL589778:JYL589781 KIH589778:KIH589781 KSD589778:KSD589781 LBZ589778:LBZ589781 LLV589778:LLV589781 LVR589778:LVR589781 MFN589778:MFN589781 MPJ589778:MPJ589781 MZF589778:MZF589781 NJB589778:NJB589781 NSX589778:NSX589781 OCT589778:OCT589781 OMP589778:OMP589781 OWL589778:OWL589781 PGH589778:PGH589781 PQD589778:PQD589781 PZZ589778:PZZ589781 QJV589778:QJV589781 QTR589778:QTR589781 RDN589778:RDN589781 RNJ589778:RNJ589781 RXF589778:RXF589781 SHB589778:SHB589781 SQX589778:SQX589781 TAT589778:TAT589781 TKP589778:TKP589781 TUL589778:TUL589781 UEH589778:UEH589781 UOD589778:UOD589781 UXZ589778:UXZ589781 VHV589778:VHV589781 VRR589778:VRR589781 WBN589778:WBN589781 WLJ589778:WLJ589781 WVF589778:WVF589781 L655314:L655317 IT655314:IT655317 SP655314:SP655317 ACL655314:ACL655317 AMH655314:AMH655317 AWD655314:AWD655317 BFZ655314:BFZ655317 BPV655314:BPV655317 BZR655314:BZR655317 CJN655314:CJN655317 CTJ655314:CTJ655317 DDF655314:DDF655317 DNB655314:DNB655317 DWX655314:DWX655317 EGT655314:EGT655317 EQP655314:EQP655317 FAL655314:FAL655317 FKH655314:FKH655317 FUD655314:FUD655317 GDZ655314:GDZ655317 GNV655314:GNV655317 GXR655314:GXR655317 HHN655314:HHN655317 HRJ655314:HRJ655317 IBF655314:IBF655317 ILB655314:ILB655317 IUX655314:IUX655317 JET655314:JET655317 JOP655314:JOP655317 JYL655314:JYL655317 KIH655314:KIH655317 KSD655314:KSD655317 LBZ655314:LBZ655317 LLV655314:LLV655317 LVR655314:LVR655317 MFN655314:MFN655317 MPJ655314:MPJ655317 MZF655314:MZF655317 NJB655314:NJB655317 NSX655314:NSX655317 OCT655314:OCT655317 OMP655314:OMP655317 OWL655314:OWL655317 PGH655314:PGH655317 PQD655314:PQD655317 PZZ655314:PZZ655317 QJV655314:QJV655317 QTR655314:QTR655317 RDN655314:RDN655317 RNJ655314:RNJ655317 RXF655314:RXF655317 SHB655314:SHB655317 SQX655314:SQX655317 TAT655314:TAT655317 TKP655314:TKP655317 TUL655314:TUL655317 UEH655314:UEH655317 UOD655314:UOD655317 UXZ655314:UXZ655317 VHV655314:VHV655317 VRR655314:VRR655317 WBN655314:WBN655317 WLJ655314:WLJ655317 WVF655314:WVF655317 L720850:L720853 IT720850:IT720853 SP720850:SP720853 ACL720850:ACL720853 AMH720850:AMH720853 AWD720850:AWD720853 BFZ720850:BFZ720853 BPV720850:BPV720853 BZR720850:BZR720853 CJN720850:CJN720853 CTJ720850:CTJ720853 DDF720850:DDF720853 DNB720850:DNB720853 DWX720850:DWX720853 EGT720850:EGT720853 EQP720850:EQP720853 FAL720850:FAL720853 FKH720850:FKH720853 FUD720850:FUD720853 GDZ720850:GDZ720853 GNV720850:GNV720853 GXR720850:GXR720853 HHN720850:HHN720853 HRJ720850:HRJ720853 IBF720850:IBF720853 ILB720850:ILB720853 IUX720850:IUX720853 JET720850:JET720853 JOP720850:JOP720853 JYL720850:JYL720853 KIH720850:KIH720853 KSD720850:KSD720853 LBZ720850:LBZ720853 LLV720850:LLV720853 LVR720850:LVR720853 MFN720850:MFN720853 MPJ720850:MPJ720853 MZF720850:MZF720853 NJB720850:NJB720853 NSX720850:NSX720853 OCT720850:OCT720853 OMP720850:OMP720853 OWL720850:OWL720853 PGH720850:PGH720853 PQD720850:PQD720853 PZZ720850:PZZ720853 QJV720850:QJV720853 QTR720850:QTR720853 RDN720850:RDN720853 RNJ720850:RNJ720853 RXF720850:RXF720853 SHB720850:SHB720853 SQX720850:SQX720853 TAT720850:TAT720853 TKP720850:TKP720853 TUL720850:TUL720853 UEH720850:UEH720853 UOD720850:UOD720853 UXZ720850:UXZ720853 VHV720850:VHV720853 VRR720850:VRR720853 WBN720850:WBN720853 WLJ720850:WLJ720853 WVF720850:WVF720853 L786386:L786389 IT786386:IT786389 SP786386:SP786389 ACL786386:ACL786389 AMH786386:AMH786389 AWD786386:AWD786389 BFZ786386:BFZ786389 BPV786386:BPV786389 BZR786386:BZR786389 CJN786386:CJN786389 CTJ786386:CTJ786389 DDF786386:DDF786389 DNB786386:DNB786389 DWX786386:DWX786389 EGT786386:EGT786389 EQP786386:EQP786389 FAL786386:FAL786389 FKH786386:FKH786389 FUD786386:FUD786389 GDZ786386:GDZ786389 GNV786386:GNV786389 GXR786386:GXR786389 HHN786386:HHN786389 HRJ786386:HRJ786389 IBF786386:IBF786389 ILB786386:ILB786389 IUX786386:IUX786389 JET786386:JET786389 JOP786386:JOP786389 JYL786386:JYL786389 KIH786386:KIH786389 KSD786386:KSD786389 LBZ786386:LBZ786389 LLV786386:LLV786389 LVR786386:LVR786389 MFN786386:MFN786389 MPJ786386:MPJ786389 MZF786386:MZF786389 NJB786386:NJB786389 NSX786386:NSX786389 OCT786386:OCT786389 OMP786386:OMP786389 OWL786386:OWL786389 PGH786386:PGH786389 PQD786386:PQD786389 PZZ786386:PZZ786389 QJV786386:QJV786389 QTR786386:QTR786389 RDN786386:RDN786389 RNJ786386:RNJ786389 RXF786386:RXF786389 SHB786386:SHB786389 SQX786386:SQX786389 TAT786386:TAT786389 TKP786386:TKP786389 TUL786386:TUL786389 UEH786386:UEH786389 UOD786386:UOD786389 UXZ786386:UXZ786389 VHV786386:VHV786389 VRR786386:VRR786389 WBN786386:WBN786389 WLJ786386:WLJ786389 WVF786386:WVF786389 L851922:L851925 IT851922:IT851925 SP851922:SP851925 ACL851922:ACL851925 AMH851922:AMH851925 AWD851922:AWD851925 BFZ851922:BFZ851925 BPV851922:BPV851925 BZR851922:BZR851925 CJN851922:CJN851925 CTJ851922:CTJ851925 DDF851922:DDF851925 DNB851922:DNB851925 DWX851922:DWX851925 EGT851922:EGT851925 EQP851922:EQP851925 FAL851922:FAL851925 FKH851922:FKH851925 FUD851922:FUD851925 GDZ851922:GDZ851925 GNV851922:GNV851925 GXR851922:GXR851925 HHN851922:HHN851925 HRJ851922:HRJ851925 IBF851922:IBF851925 ILB851922:ILB851925 IUX851922:IUX851925 JET851922:JET851925 JOP851922:JOP851925 JYL851922:JYL851925 KIH851922:KIH851925 KSD851922:KSD851925 LBZ851922:LBZ851925 LLV851922:LLV851925 LVR851922:LVR851925 MFN851922:MFN851925 MPJ851922:MPJ851925 MZF851922:MZF851925 NJB851922:NJB851925 NSX851922:NSX851925 OCT851922:OCT851925 OMP851922:OMP851925 OWL851922:OWL851925 PGH851922:PGH851925 PQD851922:PQD851925 PZZ851922:PZZ851925 QJV851922:QJV851925 QTR851922:QTR851925 RDN851922:RDN851925 RNJ851922:RNJ851925 RXF851922:RXF851925 SHB851922:SHB851925 SQX851922:SQX851925 TAT851922:TAT851925 TKP851922:TKP851925 TUL851922:TUL851925 UEH851922:UEH851925 UOD851922:UOD851925 UXZ851922:UXZ851925 VHV851922:VHV851925 VRR851922:VRR851925 WBN851922:WBN851925 WLJ851922:WLJ851925 WVF851922:WVF851925 L917458:L917461 IT917458:IT917461 SP917458:SP917461 ACL917458:ACL917461 AMH917458:AMH917461 AWD917458:AWD917461 BFZ917458:BFZ917461 BPV917458:BPV917461 BZR917458:BZR917461 CJN917458:CJN917461 CTJ917458:CTJ917461 DDF917458:DDF917461 DNB917458:DNB917461 DWX917458:DWX917461 EGT917458:EGT917461 EQP917458:EQP917461 FAL917458:FAL917461 FKH917458:FKH917461 FUD917458:FUD917461 GDZ917458:GDZ917461 GNV917458:GNV917461 GXR917458:GXR917461 HHN917458:HHN917461 HRJ917458:HRJ917461 IBF917458:IBF917461 ILB917458:ILB917461 IUX917458:IUX917461 JET917458:JET917461 JOP917458:JOP917461 JYL917458:JYL917461 KIH917458:KIH917461 KSD917458:KSD917461 LBZ917458:LBZ917461 LLV917458:LLV917461 LVR917458:LVR917461 MFN917458:MFN917461 MPJ917458:MPJ917461 MZF917458:MZF917461 NJB917458:NJB917461 NSX917458:NSX917461 OCT917458:OCT917461 OMP917458:OMP917461 OWL917458:OWL917461 PGH917458:PGH917461 PQD917458:PQD917461 PZZ917458:PZZ917461 QJV917458:QJV917461 QTR917458:QTR917461 RDN917458:RDN917461 RNJ917458:RNJ917461 RXF917458:RXF917461 SHB917458:SHB917461 SQX917458:SQX917461 TAT917458:TAT917461 TKP917458:TKP917461 TUL917458:TUL917461 UEH917458:UEH917461 UOD917458:UOD917461 UXZ917458:UXZ917461 VHV917458:VHV917461 VRR917458:VRR917461 WBN917458:WBN917461 WLJ917458:WLJ917461 WVF917458:WVF917461 L982994:L982997 IT982994:IT982997 SP982994:SP982997 ACL982994:ACL982997 AMH982994:AMH982997 AWD982994:AWD982997 BFZ982994:BFZ982997 BPV982994:BPV982997 BZR982994:BZR982997 CJN982994:CJN982997 CTJ982994:CTJ982997 DDF982994:DDF982997 DNB982994:DNB982997 DWX982994:DWX982997 EGT982994:EGT982997 EQP982994:EQP982997 FAL982994:FAL982997 FKH982994:FKH982997 FUD982994:FUD982997 GDZ982994:GDZ982997 GNV982994:GNV982997 GXR982994:GXR982997 HHN982994:HHN982997 HRJ982994:HRJ982997 IBF982994:IBF982997 ILB982994:ILB982997 IUX982994:IUX982997 JET982994:JET982997 JOP982994:JOP982997 JYL982994:JYL982997 KIH982994:KIH982997 KSD982994:KSD982997 LBZ982994:LBZ982997 LLV982994:LLV982997 LVR982994:LVR982997 MFN982994:MFN982997 MPJ982994:MPJ982997 MZF982994:MZF982997 NJB982994:NJB982997 NSX982994:NSX982997 OCT982994:OCT982997 OMP982994:OMP982997 OWL982994:OWL982997 PGH982994:PGH982997 PQD982994:PQD982997 PZZ982994:PZZ982997 QJV982994:QJV982997 QTR982994:QTR982997 RDN982994:RDN982997 RNJ982994:RNJ982997 RXF982994:RXF982997 SHB982994:SHB982997 SQX982994:SQX982997 TAT982994:TAT982997 TKP982994:TKP982997 TUL982994:TUL982997 UEH982994:UEH982997 UOD982994:UOD982997 UXZ982994:UXZ982997 VHV982994:VHV982997 VRR982994:VRR982997 WBN982994:WBN982997 WLJ982994:WLJ982997 WVF982994:WVF982997 L65529:L65543 IT65529:IT65543 SP65529:SP65543 ACL65529:ACL65543 AMH65529:AMH65543 AWD65529:AWD65543 BFZ65529:BFZ65543 BPV65529:BPV65543 BZR65529:BZR65543 CJN65529:CJN65543 CTJ65529:CTJ65543 DDF65529:DDF65543 DNB65529:DNB65543 DWX65529:DWX65543 EGT65529:EGT65543 EQP65529:EQP65543 FAL65529:FAL65543 FKH65529:FKH65543 FUD65529:FUD65543 GDZ65529:GDZ65543 GNV65529:GNV65543 GXR65529:GXR65543 HHN65529:HHN65543 HRJ65529:HRJ65543 IBF65529:IBF65543 ILB65529:ILB65543 IUX65529:IUX65543 JET65529:JET65543 JOP65529:JOP65543 JYL65529:JYL65543 KIH65529:KIH65543 KSD65529:KSD65543 LBZ65529:LBZ65543 LLV65529:LLV65543 LVR65529:LVR65543 MFN65529:MFN65543 MPJ65529:MPJ65543 MZF65529:MZF65543 NJB65529:NJB65543 NSX65529:NSX65543 OCT65529:OCT65543 OMP65529:OMP65543 OWL65529:OWL65543 PGH65529:PGH65543 PQD65529:PQD65543 PZZ65529:PZZ65543 QJV65529:QJV65543 QTR65529:QTR65543 RDN65529:RDN65543 RNJ65529:RNJ65543 RXF65529:RXF65543 SHB65529:SHB65543 SQX65529:SQX65543 TAT65529:TAT65543 TKP65529:TKP65543 TUL65529:TUL65543 UEH65529:UEH65543 UOD65529:UOD65543 UXZ65529:UXZ65543 VHV65529:VHV65543 VRR65529:VRR65543 WBN65529:WBN65543 WLJ65529:WLJ65543 WVF65529:WVF65543 L131065:L131079 IT131065:IT131079 SP131065:SP131079 ACL131065:ACL131079 AMH131065:AMH131079 AWD131065:AWD131079 BFZ131065:BFZ131079 BPV131065:BPV131079 BZR131065:BZR131079 CJN131065:CJN131079 CTJ131065:CTJ131079 DDF131065:DDF131079 DNB131065:DNB131079 DWX131065:DWX131079 EGT131065:EGT131079 EQP131065:EQP131079 FAL131065:FAL131079 FKH131065:FKH131079 FUD131065:FUD131079 GDZ131065:GDZ131079 GNV131065:GNV131079 GXR131065:GXR131079 HHN131065:HHN131079 HRJ131065:HRJ131079 IBF131065:IBF131079 ILB131065:ILB131079 IUX131065:IUX131079 JET131065:JET131079 JOP131065:JOP131079 JYL131065:JYL131079 KIH131065:KIH131079 KSD131065:KSD131079 LBZ131065:LBZ131079 LLV131065:LLV131079 LVR131065:LVR131079 MFN131065:MFN131079 MPJ131065:MPJ131079 MZF131065:MZF131079 NJB131065:NJB131079 NSX131065:NSX131079 OCT131065:OCT131079 OMP131065:OMP131079 OWL131065:OWL131079 PGH131065:PGH131079 PQD131065:PQD131079 PZZ131065:PZZ131079 QJV131065:QJV131079 QTR131065:QTR131079 RDN131065:RDN131079 RNJ131065:RNJ131079 RXF131065:RXF131079 SHB131065:SHB131079 SQX131065:SQX131079 TAT131065:TAT131079 TKP131065:TKP131079 TUL131065:TUL131079 UEH131065:UEH131079 UOD131065:UOD131079 UXZ131065:UXZ131079 VHV131065:VHV131079 VRR131065:VRR131079 WBN131065:WBN131079 WLJ131065:WLJ131079 WVF131065:WVF131079 L196601:L196615 IT196601:IT196615 SP196601:SP196615 ACL196601:ACL196615 AMH196601:AMH196615 AWD196601:AWD196615 BFZ196601:BFZ196615 BPV196601:BPV196615 BZR196601:BZR196615 CJN196601:CJN196615 CTJ196601:CTJ196615 DDF196601:DDF196615 DNB196601:DNB196615 DWX196601:DWX196615 EGT196601:EGT196615 EQP196601:EQP196615 FAL196601:FAL196615 FKH196601:FKH196615 FUD196601:FUD196615 GDZ196601:GDZ196615 GNV196601:GNV196615 GXR196601:GXR196615 HHN196601:HHN196615 HRJ196601:HRJ196615 IBF196601:IBF196615 ILB196601:ILB196615 IUX196601:IUX196615 JET196601:JET196615 JOP196601:JOP196615 JYL196601:JYL196615 KIH196601:KIH196615 KSD196601:KSD196615 LBZ196601:LBZ196615 LLV196601:LLV196615 LVR196601:LVR196615 MFN196601:MFN196615 MPJ196601:MPJ196615 MZF196601:MZF196615 NJB196601:NJB196615 NSX196601:NSX196615 OCT196601:OCT196615 OMP196601:OMP196615 OWL196601:OWL196615 PGH196601:PGH196615 PQD196601:PQD196615 PZZ196601:PZZ196615 QJV196601:QJV196615 QTR196601:QTR196615 RDN196601:RDN196615 RNJ196601:RNJ196615 RXF196601:RXF196615 SHB196601:SHB196615 SQX196601:SQX196615 TAT196601:TAT196615 TKP196601:TKP196615 TUL196601:TUL196615 UEH196601:UEH196615 UOD196601:UOD196615 UXZ196601:UXZ196615 VHV196601:VHV196615 VRR196601:VRR196615 WBN196601:WBN196615 WLJ196601:WLJ196615 WVF196601:WVF196615 L262137:L262151 IT262137:IT262151 SP262137:SP262151 ACL262137:ACL262151 AMH262137:AMH262151 AWD262137:AWD262151 BFZ262137:BFZ262151 BPV262137:BPV262151 BZR262137:BZR262151 CJN262137:CJN262151 CTJ262137:CTJ262151 DDF262137:DDF262151 DNB262137:DNB262151 DWX262137:DWX262151 EGT262137:EGT262151 EQP262137:EQP262151 FAL262137:FAL262151 FKH262137:FKH262151 FUD262137:FUD262151 GDZ262137:GDZ262151 GNV262137:GNV262151 GXR262137:GXR262151 HHN262137:HHN262151 HRJ262137:HRJ262151 IBF262137:IBF262151 ILB262137:ILB262151 IUX262137:IUX262151 JET262137:JET262151 JOP262137:JOP262151 JYL262137:JYL262151 KIH262137:KIH262151 KSD262137:KSD262151 LBZ262137:LBZ262151 LLV262137:LLV262151 LVR262137:LVR262151 MFN262137:MFN262151 MPJ262137:MPJ262151 MZF262137:MZF262151 NJB262137:NJB262151 NSX262137:NSX262151 OCT262137:OCT262151 OMP262137:OMP262151 OWL262137:OWL262151 PGH262137:PGH262151 PQD262137:PQD262151 PZZ262137:PZZ262151 QJV262137:QJV262151 QTR262137:QTR262151 RDN262137:RDN262151 RNJ262137:RNJ262151 RXF262137:RXF262151 SHB262137:SHB262151 SQX262137:SQX262151 TAT262137:TAT262151 TKP262137:TKP262151 TUL262137:TUL262151 UEH262137:UEH262151 UOD262137:UOD262151 UXZ262137:UXZ262151 VHV262137:VHV262151 VRR262137:VRR262151 WBN262137:WBN262151 WLJ262137:WLJ262151 WVF262137:WVF262151 L327673:L327687 IT327673:IT327687 SP327673:SP327687 ACL327673:ACL327687 AMH327673:AMH327687 AWD327673:AWD327687 BFZ327673:BFZ327687 BPV327673:BPV327687 BZR327673:BZR327687 CJN327673:CJN327687 CTJ327673:CTJ327687 DDF327673:DDF327687 DNB327673:DNB327687 DWX327673:DWX327687 EGT327673:EGT327687 EQP327673:EQP327687 FAL327673:FAL327687 FKH327673:FKH327687 FUD327673:FUD327687 GDZ327673:GDZ327687 GNV327673:GNV327687 GXR327673:GXR327687 HHN327673:HHN327687 HRJ327673:HRJ327687 IBF327673:IBF327687 ILB327673:ILB327687 IUX327673:IUX327687 JET327673:JET327687 JOP327673:JOP327687 JYL327673:JYL327687 KIH327673:KIH327687 KSD327673:KSD327687 LBZ327673:LBZ327687 LLV327673:LLV327687 LVR327673:LVR327687 MFN327673:MFN327687 MPJ327673:MPJ327687 MZF327673:MZF327687 NJB327673:NJB327687 NSX327673:NSX327687 OCT327673:OCT327687 OMP327673:OMP327687 OWL327673:OWL327687 PGH327673:PGH327687 PQD327673:PQD327687 PZZ327673:PZZ327687 QJV327673:QJV327687 QTR327673:QTR327687 RDN327673:RDN327687 RNJ327673:RNJ327687 RXF327673:RXF327687 SHB327673:SHB327687 SQX327673:SQX327687 TAT327673:TAT327687 TKP327673:TKP327687 TUL327673:TUL327687 UEH327673:UEH327687 UOD327673:UOD327687 UXZ327673:UXZ327687 VHV327673:VHV327687 VRR327673:VRR327687 WBN327673:WBN327687 WLJ327673:WLJ327687 WVF327673:WVF327687 L393209:L393223 IT393209:IT393223 SP393209:SP393223 ACL393209:ACL393223 AMH393209:AMH393223 AWD393209:AWD393223 BFZ393209:BFZ393223 BPV393209:BPV393223 BZR393209:BZR393223 CJN393209:CJN393223 CTJ393209:CTJ393223 DDF393209:DDF393223 DNB393209:DNB393223 DWX393209:DWX393223 EGT393209:EGT393223 EQP393209:EQP393223 FAL393209:FAL393223 FKH393209:FKH393223 FUD393209:FUD393223 GDZ393209:GDZ393223 GNV393209:GNV393223 GXR393209:GXR393223 HHN393209:HHN393223 HRJ393209:HRJ393223 IBF393209:IBF393223 ILB393209:ILB393223 IUX393209:IUX393223 JET393209:JET393223 JOP393209:JOP393223 JYL393209:JYL393223 KIH393209:KIH393223 KSD393209:KSD393223 LBZ393209:LBZ393223 LLV393209:LLV393223 LVR393209:LVR393223 MFN393209:MFN393223 MPJ393209:MPJ393223 MZF393209:MZF393223 NJB393209:NJB393223 NSX393209:NSX393223 OCT393209:OCT393223 OMP393209:OMP393223 OWL393209:OWL393223 PGH393209:PGH393223 PQD393209:PQD393223 PZZ393209:PZZ393223 QJV393209:QJV393223 QTR393209:QTR393223 RDN393209:RDN393223 RNJ393209:RNJ393223 RXF393209:RXF393223 SHB393209:SHB393223 SQX393209:SQX393223 TAT393209:TAT393223 TKP393209:TKP393223 TUL393209:TUL393223 UEH393209:UEH393223 UOD393209:UOD393223 UXZ393209:UXZ393223 VHV393209:VHV393223 VRR393209:VRR393223 WBN393209:WBN393223 WLJ393209:WLJ393223 WVF393209:WVF393223 L458745:L458759 IT458745:IT458759 SP458745:SP458759 ACL458745:ACL458759 AMH458745:AMH458759 AWD458745:AWD458759 BFZ458745:BFZ458759 BPV458745:BPV458759 BZR458745:BZR458759 CJN458745:CJN458759 CTJ458745:CTJ458759 DDF458745:DDF458759 DNB458745:DNB458759 DWX458745:DWX458759 EGT458745:EGT458759 EQP458745:EQP458759 FAL458745:FAL458759 FKH458745:FKH458759 FUD458745:FUD458759 GDZ458745:GDZ458759 GNV458745:GNV458759 GXR458745:GXR458759 HHN458745:HHN458759 HRJ458745:HRJ458759 IBF458745:IBF458759 ILB458745:ILB458759 IUX458745:IUX458759 JET458745:JET458759 JOP458745:JOP458759 JYL458745:JYL458759 KIH458745:KIH458759 KSD458745:KSD458759 LBZ458745:LBZ458759 LLV458745:LLV458759 LVR458745:LVR458759 MFN458745:MFN458759 MPJ458745:MPJ458759 MZF458745:MZF458759 NJB458745:NJB458759 NSX458745:NSX458759 OCT458745:OCT458759 OMP458745:OMP458759 OWL458745:OWL458759 PGH458745:PGH458759 PQD458745:PQD458759 PZZ458745:PZZ458759 QJV458745:QJV458759 QTR458745:QTR458759 RDN458745:RDN458759 RNJ458745:RNJ458759 RXF458745:RXF458759 SHB458745:SHB458759 SQX458745:SQX458759 TAT458745:TAT458759 TKP458745:TKP458759 TUL458745:TUL458759 UEH458745:UEH458759 UOD458745:UOD458759 UXZ458745:UXZ458759 VHV458745:VHV458759 VRR458745:VRR458759 WBN458745:WBN458759 WLJ458745:WLJ458759 WVF458745:WVF458759 L524281:L524295 IT524281:IT524295 SP524281:SP524295 ACL524281:ACL524295 AMH524281:AMH524295 AWD524281:AWD524295 BFZ524281:BFZ524295 BPV524281:BPV524295 BZR524281:BZR524295 CJN524281:CJN524295 CTJ524281:CTJ524295 DDF524281:DDF524295 DNB524281:DNB524295 DWX524281:DWX524295 EGT524281:EGT524295 EQP524281:EQP524295 FAL524281:FAL524295 FKH524281:FKH524295 FUD524281:FUD524295 GDZ524281:GDZ524295 GNV524281:GNV524295 GXR524281:GXR524295 HHN524281:HHN524295 HRJ524281:HRJ524295 IBF524281:IBF524295 ILB524281:ILB524295 IUX524281:IUX524295 JET524281:JET524295 JOP524281:JOP524295 JYL524281:JYL524295 KIH524281:KIH524295 KSD524281:KSD524295 LBZ524281:LBZ524295 LLV524281:LLV524295 LVR524281:LVR524295 MFN524281:MFN524295 MPJ524281:MPJ524295 MZF524281:MZF524295 NJB524281:NJB524295 NSX524281:NSX524295 OCT524281:OCT524295 OMP524281:OMP524295 OWL524281:OWL524295 PGH524281:PGH524295 PQD524281:PQD524295 PZZ524281:PZZ524295 QJV524281:QJV524295 QTR524281:QTR524295 RDN524281:RDN524295 RNJ524281:RNJ524295 RXF524281:RXF524295 SHB524281:SHB524295 SQX524281:SQX524295 TAT524281:TAT524295 TKP524281:TKP524295 TUL524281:TUL524295 UEH524281:UEH524295 UOD524281:UOD524295 UXZ524281:UXZ524295 VHV524281:VHV524295 VRR524281:VRR524295 WBN524281:WBN524295 WLJ524281:WLJ524295 WVF524281:WVF524295 L589817:L589831 IT589817:IT589831 SP589817:SP589831 ACL589817:ACL589831 AMH589817:AMH589831 AWD589817:AWD589831 BFZ589817:BFZ589831 BPV589817:BPV589831 BZR589817:BZR589831 CJN589817:CJN589831 CTJ589817:CTJ589831 DDF589817:DDF589831 DNB589817:DNB589831 DWX589817:DWX589831 EGT589817:EGT589831 EQP589817:EQP589831 FAL589817:FAL589831 FKH589817:FKH589831 FUD589817:FUD589831 GDZ589817:GDZ589831 GNV589817:GNV589831 GXR589817:GXR589831 HHN589817:HHN589831 HRJ589817:HRJ589831 IBF589817:IBF589831 ILB589817:ILB589831 IUX589817:IUX589831 JET589817:JET589831 JOP589817:JOP589831 JYL589817:JYL589831 KIH589817:KIH589831 KSD589817:KSD589831 LBZ589817:LBZ589831 LLV589817:LLV589831 LVR589817:LVR589831 MFN589817:MFN589831 MPJ589817:MPJ589831 MZF589817:MZF589831 NJB589817:NJB589831 NSX589817:NSX589831 OCT589817:OCT589831 OMP589817:OMP589831 OWL589817:OWL589831 PGH589817:PGH589831 PQD589817:PQD589831 PZZ589817:PZZ589831 QJV589817:QJV589831 QTR589817:QTR589831 RDN589817:RDN589831 RNJ589817:RNJ589831 RXF589817:RXF589831 SHB589817:SHB589831 SQX589817:SQX589831 TAT589817:TAT589831 TKP589817:TKP589831 TUL589817:TUL589831 UEH589817:UEH589831 UOD589817:UOD589831 UXZ589817:UXZ589831 VHV589817:VHV589831 VRR589817:VRR589831 WBN589817:WBN589831 WLJ589817:WLJ589831 WVF589817:WVF589831 L655353:L655367 IT655353:IT655367 SP655353:SP655367 ACL655353:ACL655367 AMH655353:AMH655367 AWD655353:AWD655367 BFZ655353:BFZ655367 BPV655353:BPV655367 BZR655353:BZR655367 CJN655353:CJN655367 CTJ655353:CTJ655367 DDF655353:DDF655367 DNB655353:DNB655367 DWX655353:DWX655367 EGT655353:EGT655367 EQP655353:EQP655367 FAL655353:FAL655367 FKH655353:FKH655367 FUD655353:FUD655367 GDZ655353:GDZ655367 GNV655353:GNV655367 GXR655353:GXR655367 HHN655353:HHN655367 HRJ655353:HRJ655367 IBF655353:IBF655367 ILB655353:ILB655367 IUX655353:IUX655367 JET655353:JET655367 JOP655353:JOP655367 JYL655353:JYL655367 KIH655353:KIH655367 KSD655353:KSD655367 LBZ655353:LBZ655367 LLV655353:LLV655367 LVR655353:LVR655367 MFN655353:MFN655367 MPJ655353:MPJ655367 MZF655353:MZF655367 NJB655353:NJB655367 NSX655353:NSX655367 OCT655353:OCT655367 OMP655353:OMP655367 OWL655353:OWL655367 PGH655353:PGH655367 PQD655353:PQD655367 PZZ655353:PZZ655367 QJV655353:QJV655367 QTR655353:QTR655367 RDN655353:RDN655367 RNJ655353:RNJ655367 RXF655353:RXF655367 SHB655353:SHB655367 SQX655353:SQX655367 TAT655353:TAT655367 TKP655353:TKP655367 TUL655353:TUL655367 UEH655353:UEH655367 UOD655353:UOD655367 UXZ655353:UXZ655367 VHV655353:VHV655367 VRR655353:VRR655367 WBN655353:WBN655367 WLJ655353:WLJ655367 WVF655353:WVF655367 L720889:L720903 IT720889:IT720903 SP720889:SP720903 ACL720889:ACL720903 AMH720889:AMH720903 AWD720889:AWD720903 BFZ720889:BFZ720903 BPV720889:BPV720903 BZR720889:BZR720903 CJN720889:CJN720903 CTJ720889:CTJ720903 DDF720889:DDF720903 DNB720889:DNB720903 DWX720889:DWX720903 EGT720889:EGT720903 EQP720889:EQP720903 FAL720889:FAL720903 FKH720889:FKH720903 FUD720889:FUD720903 GDZ720889:GDZ720903 GNV720889:GNV720903 GXR720889:GXR720903 HHN720889:HHN720903 HRJ720889:HRJ720903 IBF720889:IBF720903 ILB720889:ILB720903 IUX720889:IUX720903 JET720889:JET720903 JOP720889:JOP720903 JYL720889:JYL720903 KIH720889:KIH720903 KSD720889:KSD720903 LBZ720889:LBZ720903 LLV720889:LLV720903 LVR720889:LVR720903 MFN720889:MFN720903 MPJ720889:MPJ720903 MZF720889:MZF720903 NJB720889:NJB720903 NSX720889:NSX720903 OCT720889:OCT720903 OMP720889:OMP720903 OWL720889:OWL720903 PGH720889:PGH720903 PQD720889:PQD720903 PZZ720889:PZZ720903 QJV720889:QJV720903 QTR720889:QTR720903 RDN720889:RDN720903 RNJ720889:RNJ720903 RXF720889:RXF720903 SHB720889:SHB720903 SQX720889:SQX720903 TAT720889:TAT720903 TKP720889:TKP720903 TUL720889:TUL720903 UEH720889:UEH720903 UOD720889:UOD720903 UXZ720889:UXZ720903 VHV720889:VHV720903 VRR720889:VRR720903 WBN720889:WBN720903 WLJ720889:WLJ720903 WVF720889:WVF720903 L786425:L786439 IT786425:IT786439 SP786425:SP786439 ACL786425:ACL786439 AMH786425:AMH786439 AWD786425:AWD786439 BFZ786425:BFZ786439 BPV786425:BPV786439 BZR786425:BZR786439 CJN786425:CJN786439 CTJ786425:CTJ786439 DDF786425:DDF786439 DNB786425:DNB786439 DWX786425:DWX786439 EGT786425:EGT786439 EQP786425:EQP786439 FAL786425:FAL786439 FKH786425:FKH786439 FUD786425:FUD786439 GDZ786425:GDZ786439 GNV786425:GNV786439 GXR786425:GXR786439 HHN786425:HHN786439 HRJ786425:HRJ786439 IBF786425:IBF786439 ILB786425:ILB786439 IUX786425:IUX786439 JET786425:JET786439 JOP786425:JOP786439 JYL786425:JYL786439 KIH786425:KIH786439 KSD786425:KSD786439 LBZ786425:LBZ786439 LLV786425:LLV786439 LVR786425:LVR786439 MFN786425:MFN786439 MPJ786425:MPJ786439 MZF786425:MZF786439 NJB786425:NJB786439 NSX786425:NSX786439 OCT786425:OCT786439 OMP786425:OMP786439 OWL786425:OWL786439 PGH786425:PGH786439 PQD786425:PQD786439 PZZ786425:PZZ786439 QJV786425:QJV786439 QTR786425:QTR786439 RDN786425:RDN786439 RNJ786425:RNJ786439 RXF786425:RXF786439 SHB786425:SHB786439 SQX786425:SQX786439 TAT786425:TAT786439 TKP786425:TKP786439 TUL786425:TUL786439 UEH786425:UEH786439 UOD786425:UOD786439 UXZ786425:UXZ786439 VHV786425:VHV786439 VRR786425:VRR786439 WBN786425:WBN786439 WLJ786425:WLJ786439 WVF786425:WVF786439 L851961:L851975 IT851961:IT851975 SP851961:SP851975 ACL851961:ACL851975 AMH851961:AMH851975 AWD851961:AWD851975 BFZ851961:BFZ851975 BPV851961:BPV851975 BZR851961:BZR851975 CJN851961:CJN851975 CTJ851961:CTJ851975 DDF851961:DDF851975 DNB851961:DNB851975 DWX851961:DWX851975 EGT851961:EGT851975 EQP851961:EQP851975 FAL851961:FAL851975 FKH851961:FKH851975 FUD851961:FUD851975 GDZ851961:GDZ851975 GNV851961:GNV851975 GXR851961:GXR851975 HHN851961:HHN851975 HRJ851961:HRJ851975 IBF851961:IBF851975 ILB851961:ILB851975 IUX851961:IUX851975 JET851961:JET851975 JOP851961:JOP851975 JYL851961:JYL851975 KIH851961:KIH851975 KSD851961:KSD851975 LBZ851961:LBZ851975 LLV851961:LLV851975 LVR851961:LVR851975 MFN851961:MFN851975 MPJ851961:MPJ851975 MZF851961:MZF851975 NJB851961:NJB851975 NSX851961:NSX851975 OCT851961:OCT851975 OMP851961:OMP851975 OWL851961:OWL851975 PGH851961:PGH851975 PQD851961:PQD851975 PZZ851961:PZZ851975 QJV851961:QJV851975 QTR851961:QTR851975 RDN851961:RDN851975 RNJ851961:RNJ851975 RXF851961:RXF851975 SHB851961:SHB851975 SQX851961:SQX851975 TAT851961:TAT851975 TKP851961:TKP851975 TUL851961:TUL851975 UEH851961:UEH851975 UOD851961:UOD851975 UXZ851961:UXZ851975 VHV851961:VHV851975 VRR851961:VRR851975 WBN851961:WBN851975 WLJ851961:WLJ851975 WVF851961:WVF851975 L917497:L917511 IT917497:IT917511 SP917497:SP917511 ACL917497:ACL917511 AMH917497:AMH917511 AWD917497:AWD917511 BFZ917497:BFZ917511 BPV917497:BPV917511 BZR917497:BZR917511 CJN917497:CJN917511 CTJ917497:CTJ917511 DDF917497:DDF917511 DNB917497:DNB917511 DWX917497:DWX917511 EGT917497:EGT917511 EQP917497:EQP917511 FAL917497:FAL917511 FKH917497:FKH917511 FUD917497:FUD917511 GDZ917497:GDZ917511 GNV917497:GNV917511 GXR917497:GXR917511 HHN917497:HHN917511 HRJ917497:HRJ917511 IBF917497:IBF917511 ILB917497:ILB917511 IUX917497:IUX917511 JET917497:JET917511 JOP917497:JOP917511 JYL917497:JYL917511 KIH917497:KIH917511 KSD917497:KSD917511 LBZ917497:LBZ917511 LLV917497:LLV917511 LVR917497:LVR917511 MFN917497:MFN917511 MPJ917497:MPJ917511 MZF917497:MZF917511 NJB917497:NJB917511 NSX917497:NSX917511 OCT917497:OCT917511 OMP917497:OMP917511 OWL917497:OWL917511 PGH917497:PGH917511 PQD917497:PQD917511 PZZ917497:PZZ917511 QJV917497:QJV917511 QTR917497:QTR917511 RDN917497:RDN917511 RNJ917497:RNJ917511 RXF917497:RXF917511 SHB917497:SHB917511 SQX917497:SQX917511 TAT917497:TAT917511 TKP917497:TKP917511 TUL917497:TUL917511 UEH917497:UEH917511 UOD917497:UOD917511 UXZ917497:UXZ917511 VHV917497:VHV917511 VRR917497:VRR917511 WBN917497:WBN917511 WLJ917497:WLJ917511 WVF917497:WVF917511 L983033:L983047 IT983033:IT983047 SP983033:SP983047 ACL983033:ACL983047 AMH983033:AMH983047 AWD983033:AWD983047 BFZ983033:BFZ983047 BPV983033:BPV983047 BZR983033:BZR983047 CJN983033:CJN983047 CTJ983033:CTJ983047 DDF983033:DDF983047 DNB983033:DNB983047 DWX983033:DWX983047 EGT983033:EGT983047 EQP983033:EQP983047 FAL983033:FAL983047 FKH983033:FKH983047 FUD983033:FUD983047 GDZ983033:GDZ983047 GNV983033:GNV983047 GXR983033:GXR983047 HHN983033:HHN983047 HRJ983033:HRJ983047 IBF983033:IBF983047 ILB983033:ILB983047 IUX983033:IUX983047 JET983033:JET983047 JOP983033:JOP983047 JYL983033:JYL983047 KIH983033:KIH983047 KSD983033:KSD983047 LBZ983033:LBZ983047 LLV983033:LLV983047 LVR983033:LVR983047 MFN983033:MFN983047 MPJ983033:MPJ983047 MZF983033:MZF983047 NJB983033:NJB983047 NSX983033:NSX983047 OCT983033:OCT983047 OMP983033:OMP983047 OWL983033:OWL983047 PGH983033:PGH983047 PQD983033:PQD983047 PZZ983033:PZZ983047 QJV983033:QJV983047 QTR983033:QTR983047 RDN983033:RDN983047 RNJ983033:RNJ983047 RXF983033:RXF983047 SHB983033:SHB983047 SQX983033:SQX983047 TAT983033:TAT983047 TKP983033:TKP983047 TUL983033:TUL983047 UEH983033:UEH983047 UOD983033:UOD983047 UXZ983033:UXZ983047 VHV983033:VHV983047 VRR983033:VRR983047 WBN983033:WBN983047 WLJ983033:WLJ983047 WVF983033:WVF983047"/>
    <dataValidation allowBlank="1" showInputMessage="1" showErrorMessage="1" promptTitle="Not allowed to edit" prompt="Master is &quot;SW Development Maturity Metric&quot; Sheet" sqref="J65483 IR65483 SN65483 ACJ65483 AMF65483 AWB65483 BFX65483 BPT65483 BZP65483 CJL65483 CTH65483 DDD65483 DMZ65483 DWV65483 EGR65483 EQN65483 FAJ65483 FKF65483 FUB65483 GDX65483 GNT65483 GXP65483 HHL65483 HRH65483 IBD65483 IKZ65483 IUV65483 JER65483 JON65483 JYJ65483 KIF65483 KSB65483 LBX65483 LLT65483 LVP65483 MFL65483 MPH65483 MZD65483 NIZ65483 NSV65483 OCR65483 OMN65483 OWJ65483 PGF65483 PQB65483 PZX65483 QJT65483 QTP65483 RDL65483 RNH65483 RXD65483 SGZ65483 SQV65483 TAR65483 TKN65483 TUJ65483 UEF65483 UOB65483 UXX65483 VHT65483 VRP65483 WBL65483 WLH65483 WVD65483 J131019 IR131019 SN131019 ACJ131019 AMF131019 AWB131019 BFX131019 BPT131019 BZP131019 CJL131019 CTH131019 DDD131019 DMZ131019 DWV131019 EGR131019 EQN131019 FAJ131019 FKF131019 FUB131019 GDX131019 GNT131019 GXP131019 HHL131019 HRH131019 IBD131019 IKZ131019 IUV131019 JER131019 JON131019 JYJ131019 KIF131019 KSB131019 LBX131019 LLT131019 LVP131019 MFL131019 MPH131019 MZD131019 NIZ131019 NSV131019 OCR131019 OMN131019 OWJ131019 PGF131019 PQB131019 PZX131019 QJT131019 QTP131019 RDL131019 RNH131019 RXD131019 SGZ131019 SQV131019 TAR131019 TKN131019 TUJ131019 UEF131019 UOB131019 UXX131019 VHT131019 VRP131019 WBL131019 WLH131019 WVD131019 J196555 IR196555 SN196555 ACJ196555 AMF196555 AWB196555 BFX196555 BPT196555 BZP196555 CJL196555 CTH196555 DDD196555 DMZ196555 DWV196555 EGR196555 EQN196555 FAJ196555 FKF196555 FUB196555 GDX196555 GNT196555 GXP196555 HHL196555 HRH196555 IBD196555 IKZ196555 IUV196555 JER196555 JON196555 JYJ196555 KIF196555 KSB196555 LBX196555 LLT196555 LVP196555 MFL196555 MPH196555 MZD196555 NIZ196555 NSV196555 OCR196555 OMN196555 OWJ196555 PGF196555 PQB196555 PZX196555 QJT196555 QTP196555 RDL196555 RNH196555 RXD196555 SGZ196555 SQV196555 TAR196555 TKN196555 TUJ196555 UEF196555 UOB196555 UXX196555 VHT196555 VRP196555 WBL196555 WLH196555 WVD196555 J262091 IR262091 SN262091 ACJ262091 AMF262091 AWB262091 BFX262091 BPT262091 BZP262091 CJL262091 CTH262091 DDD262091 DMZ262091 DWV262091 EGR262091 EQN262091 FAJ262091 FKF262091 FUB262091 GDX262091 GNT262091 GXP262091 HHL262091 HRH262091 IBD262091 IKZ262091 IUV262091 JER262091 JON262091 JYJ262091 KIF262091 KSB262091 LBX262091 LLT262091 LVP262091 MFL262091 MPH262091 MZD262091 NIZ262091 NSV262091 OCR262091 OMN262091 OWJ262091 PGF262091 PQB262091 PZX262091 QJT262091 QTP262091 RDL262091 RNH262091 RXD262091 SGZ262091 SQV262091 TAR262091 TKN262091 TUJ262091 UEF262091 UOB262091 UXX262091 VHT262091 VRP262091 WBL262091 WLH262091 WVD262091 J327627 IR327627 SN327627 ACJ327627 AMF327627 AWB327627 BFX327627 BPT327627 BZP327627 CJL327627 CTH327627 DDD327627 DMZ327627 DWV327627 EGR327627 EQN327627 FAJ327627 FKF327627 FUB327627 GDX327627 GNT327627 GXP327627 HHL327627 HRH327627 IBD327627 IKZ327627 IUV327627 JER327627 JON327627 JYJ327627 KIF327627 KSB327627 LBX327627 LLT327627 LVP327627 MFL327627 MPH327627 MZD327627 NIZ327627 NSV327627 OCR327627 OMN327627 OWJ327627 PGF327627 PQB327627 PZX327627 QJT327627 QTP327627 RDL327627 RNH327627 RXD327627 SGZ327627 SQV327627 TAR327627 TKN327627 TUJ327627 UEF327627 UOB327627 UXX327627 VHT327627 VRP327627 WBL327627 WLH327627 WVD327627 J393163 IR393163 SN393163 ACJ393163 AMF393163 AWB393163 BFX393163 BPT393163 BZP393163 CJL393163 CTH393163 DDD393163 DMZ393163 DWV393163 EGR393163 EQN393163 FAJ393163 FKF393163 FUB393163 GDX393163 GNT393163 GXP393163 HHL393163 HRH393163 IBD393163 IKZ393163 IUV393163 JER393163 JON393163 JYJ393163 KIF393163 KSB393163 LBX393163 LLT393163 LVP393163 MFL393163 MPH393163 MZD393163 NIZ393163 NSV393163 OCR393163 OMN393163 OWJ393163 PGF393163 PQB393163 PZX393163 QJT393163 QTP393163 RDL393163 RNH393163 RXD393163 SGZ393163 SQV393163 TAR393163 TKN393163 TUJ393163 UEF393163 UOB393163 UXX393163 VHT393163 VRP393163 WBL393163 WLH393163 WVD393163 J458699 IR458699 SN458699 ACJ458699 AMF458699 AWB458699 BFX458699 BPT458699 BZP458699 CJL458699 CTH458699 DDD458699 DMZ458699 DWV458699 EGR458699 EQN458699 FAJ458699 FKF458699 FUB458699 GDX458699 GNT458699 GXP458699 HHL458699 HRH458699 IBD458699 IKZ458699 IUV458699 JER458699 JON458699 JYJ458699 KIF458699 KSB458699 LBX458699 LLT458699 LVP458699 MFL458699 MPH458699 MZD458699 NIZ458699 NSV458699 OCR458699 OMN458699 OWJ458699 PGF458699 PQB458699 PZX458699 QJT458699 QTP458699 RDL458699 RNH458699 RXD458699 SGZ458699 SQV458699 TAR458699 TKN458699 TUJ458699 UEF458699 UOB458699 UXX458699 VHT458699 VRP458699 WBL458699 WLH458699 WVD458699 J524235 IR524235 SN524235 ACJ524235 AMF524235 AWB524235 BFX524235 BPT524235 BZP524235 CJL524235 CTH524235 DDD524235 DMZ524235 DWV524235 EGR524235 EQN524235 FAJ524235 FKF524235 FUB524235 GDX524235 GNT524235 GXP524235 HHL524235 HRH524235 IBD524235 IKZ524235 IUV524235 JER524235 JON524235 JYJ524235 KIF524235 KSB524235 LBX524235 LLT524235 LVP524235 MFL524235 MPH524235 MZD524235 NIZ524235 NSV524235 OCR524235 OMN524235 OWJ524235 PGF524235 PQB524235 PZX524235 QJT524235 QTP524235 RDL524235 RNH524235 RXD524235 SGZ524235 SQV524235 TAR524235 TKN524235 TUJ524235 UEF524235 UOB524235 UXX524235 VHT524235 VRP524235 WBL524235 WLH524235 WVD524235 J589771 IR589771 SN589771 ACJ589771 AMF589771 AWB589771 BFX589771 BPT589771 BZP589771 CJL589771 CTH589771 DDD589771 DMZ589771 DWV589771 EGR589771 EQN589771 FAJ589771 FKF589771 FUB589771 GDX589771 GNT589771 GXP589771 HHL589771 HRH589771 IBD589771 IKZ589771 IUV589771 JER589771 JON589771 JYJ589771 KIF589771 KSB589771 LBX589771 LLT589771 LVP589771 MFL589771 MPH589771 MZD589771 NIZ589771 NSV589771 OCR589771 OMN589771 OWJ589771 PGF589771 PQB589771 PZX589771 QJT589771 QTP589771 RDL589771 RNH589771 RXD589771 SGZ589771 SQV589771 TAR589771 TKN589771 TUJ589771 UEF589771 UOB589771 UXX589771 VHT589771 VRP589771 WBL589771 WLH589771 WVD589771 J655307 IR655307 SN655307 ACJ655307 AMF655307 AWB655307 BFX655307 BPT655307 BZP655307 CJL655307 CTH655307 DDD655307 DMZ655307 DWV655307 EGR655307 EQN655307 FAJ655307 FKF655307 FUB655307 GDX655307 GNT655307 GXP655307 HHL655307 HRH655307 IBD655307 IKZ655307 IUV655307 JER655307 JON655307 JYJ655307 KIF655307 KSB655307 LBX655307 LLT655307 LVP655307 MFL655307 MPH655307 MZD655307 NIZ655307 NSV655307 OCR655307 OMN655307 OWJ655307 PGF655307 PQB655307 PZX655307 QJT655307 QTP655307 RDL655307 RNH655307 RXD655307 SGZ655307 SQV655307 TAR655307 TKN655307 TUJ655307 UEF655307 UOB655307 UXX655307 VHT655307 VRP655307 WBL655307 WLH655307 WVD655307 J720843 IR720843 SN720843 ACJ720843 AMF720843 AWB720843 BFX720843 BPT720843 BZP720843 CJL720843 CTH720843 DDD720843 DMZ720843 DWV720843 EGR720843 EQN720843 FAJ720843 FKF720843 FUB720843 GDX720843 GNT720843 GXP720843 HHL720843 HRH720843 IBD720843 IKZ720843 IUV720843 JER720843 JON720843 JYJ720843 KIF720843 KSB720843 LBX720843 LLT720843 LVP720843 MFL720843 MPH720843 MZD720843 NIZ720843 NSV720843 OCR720843 OMN720843 OWJ720843 PGF720843 PQB720843 PZX720843 QJT720843 QTP720843 RDL720843 RNH720843 RXD720843 SGZ720843 SQV720843 TAR720843 TKN720843 TUJ720843 UEF720843 UOB720843 UXX720843 VHT720843 VRP720843 WBL720843 WLH720843 WVD720843 J786379 IR786379 SN786379 ACJ786379 AMF786379 AWB786379 BFX786379 BPT786379 BZP786379 CJL786379 CTH786379 DDD786379 DMZ786379 DWV786379 EGR786379 EQN786379 FAJ786379 FKF786379 FUB786379 GDX786379 GNT786379 GXP786379 HHL786379 HRH786379 IBD786379 IKZ786379 IUV786379 JER786379 JON786379 JYJ786379 KIF786379 KSB786379 LBX786379 LLT786379 LVP786379 MFL786379 MPH786379 MZD786379 NIZ786379 NSV786379 OCR786379 OMN786379 OWJ786379 PGF786379 PQB786379 PZX786379 QJT786379 QTP786379 RDL786379 RNH786379 RXD786379 SGZ786379 SQV786379 TAR786379 TKN786379 TUJ786379 UEF786379 UOB786379 UXX786379 VHT786379 VRP786379 WBL786379 WLH786379 WVD786379 J851915 IR851915 SN851915 ACJ851915 AMF851915 AWB851915 BFX851915 BPT851915 BZP851915 CJL851915 CTH851915 DDD851915 DMZ851915 DWV851915 EGR851915 EQN851915 FAJ851915 FKF851915 FUB851915 GDX851915 GNT851915 GXP851915 HHL851915 HRH851915 IBD851915 IKZ851915 IUV851915 JER851915 JON851915 JYJ851915 KIF851915 KSB851915 LBX851915 LLT851915 LVP851915 MFL851915 MPH851915 MZD851915 NIZ851915 NSV851915 OCR851915 OMN851915 OWJ851915 PGF851915 PQB851915 PZX851915 QJT851915 QTP851915 RDL851915 RNH851915 RXD851915 SGZ851915 SQV851915 TAR851915 TKN851915 TUJ851915 UEF851915 UOB851915 UXX851915 VHT851915 VRP851915 WBL851915 WLH851915 WVD851915 J917451 IR917451 SN917451 ACJ917451 AMF917451 AWB917451 BFX917451 BPT917451 BZP917451 CJL917451 CTH917451 DDD917451 DMZ917451 DWV917451 EGR917451 EQN917451 FAJ917451 FKF917451 FUB917451 GDX917451 GNT917451 GXP917451 HHL917451 HRH917451 IBD917451 IKZ917451 IUV917451 JER917451 JON917451 JYJ917451 KIF917451 KSB917451 LBX917451 LLT917451 LVP917451 MFL917451 MPH917451 MZD917451 NIZ917451 NSV917451 OCR917451 OMN917451 OWJ917451 PGF917451 PQB917451 PZX917451 QJT917451 QTP917451 RDL917451 RNH917451 RXD917451 SGZ917451 SQV917451 TAR917451 TKN917451 TUJ917451 UEF917451 UOB917451 UXX917451 VHT917451 VRP917451 WBL917451 WLH917451 WVD917451 J982987 IR982987 SN982987 ACJ982987 AMF982987 AWB982987 BFX982987 BPT982987 BZP982987 CJL982987 CTH982987 DDD982987 DMZ982987 DWV982987 EGR982987 EQN982987 FAJ982987 FKF982987 FUB982987 GDX982987 GNT982987 GXP982987 HHL982987 HRH982987 IBD982987 IKZ982987 IUV982987 JER982987 JON982987 JYJ982987 KIF982987 KSB982987 LBX982987 LLT982987 LVP982987 MFL982987 MPH982987 MZD982987 NIZ982987 NSV982987 OCR982987 OMN982987 OWJ982987 PGF982987 PQB982987 PZX982987 QJT982987 QTP982987 RDL982987 RNH982987 RXD982987 SGZ982987 SQV982987 TAR982987 TKN982987 TUJ982987 UEF982987 UOB982987 UXX982987 VHT982987 VRP982987 WBL982987 WLH982987 WVD982987 IM65484 SI65484 ACE65484 AMA65484 AVW65484 BFS65484 BPO65484 BZK65484 CJG65484 CTC65484 DCY65484 DMU65484 DWQ65484 EGM65484 EQI65484 FAE65484 FKA65484 FTW65484 GDS65484 GNO65484 GXK65484 HHG65484 HRC65484 IAY65484 IKU65484 IUQ65484 JEM65484 JOI65484 JYE65484 KIA65484 KRW65484 LBS65484 LLO65484 LVK65484 MFG65484 MPC65484 MYY65484 NIU65484 NSQ65484 OCM65484 OMI65484 OWE65484 PGA65484 PPW65484 PZS65484 QJO65484 QTK65484 RDG65484 RNC65484 RWY65484 SGU65484 SQQ65484 TAM65484 TKI65484 TUE65484 UEA65484 UNW65484 UXS65484 VHO65484 VRK65484 WBG65484 WLC65484 WUY65484 IM131020 SI131020 ACE131020 AMA131020 AVW131020 BFS131020 BPO131020 BZK131020 CJG131020 CTC131020 DCY131020 DMU131020 DWQ131020 EGM131020 EQI131020 FAE131020 FKA131020 FTW131020 GDS131020 GNO131020 GXK131020 HHG131020 HRC131020 IAY131020 IKU131020 IUQ131020 JEM131020 JOI131020 JYE131020 KIA131020 KRW131020 LBS131020 LLO131020 LVK131020 MFG131020 MPC131020 MYY131020 NIU131020 NSQ131020 OCM131020 OMI131020 OWE131020 PGA131020 PPW131020 PZS131020 QJO131020 QTK131020 RDG131020 RNC131020 RWY131020 SGU131020 SQQ131020 TAM131020 TKI131020 TUE131020 UEA131020 UNW131020 UXS131020 VHO131020 VRK131020 WBG131020 WLC131020 WUY131020 IM196556 SI196556 ACE196556 AMA196556 AVW196556 BFS196556 BPO196556 BZK196556 CJG196556 CTC196556 DCY196556 DMU196556 DWQ196556 EGM196556 EQI196556 FAE196556 FKA196556 FTW196556 GDS196556 GNO196556 GXK196556 HHG196556 HRC196556 IAY196556 IKU196556 IUQ196556 JEM196556 JOI196556 JYE196556 KIA196556 KRW196556 LBS196556 LLO196556 LVK196556 MFG196556 MPC196556 MYY196556 NIU196556 NSQ196556 OCM196556 OMI196556 OWE196556 PGA196556 PPW196556 PZS196556 QJO196556 QTK196556 RDG196556 RNC196556 RWY196556 SGU196556 SQQ196556 TAM196556 TKI196556 TUE196556 UEA196556 UNW196556 UXS196556 VHO196556 VRK196556 WBG196556 WLC196556 WUY196556 IM262092 SI262092 ACE262092 AMA262092 AVW262092 BFS262092 BPO262092 BZK262092 CJG262092 CTC262092 DCY262092 DMU262092 DWQ262092 EGM262092 EQI262092 FAE262092 FKA262092 FTW262092 GDS262092 GNO262092 GXK262092 HHG262092 HRC262092 IAY262092 IKU262092 IUQ262092 JEM262092 JOI262092 JYE262092 KIA262092 KRW262092 LBS262092 LLO262092 LVK262092 MFG262092 MPC262092 MYY262092 NIU262092 NSQ262092 OCM262092 OMI262092 OWE262092 PGA262092 PPW262092 PZS262092 QJO262092 QTK262092 RDG262092 RNC262092 RWY262092 SGU262092 SQQ262092 TAM262092 TKI262092 TUE262092 UEA262092 UNW262092 UXS262092 VHO262092 VRK262092 WBG262092 WLC262092 WUY262092 IM327628 SI327628 ACE327628 AMA327628 AVW327628 BFS327628 BPO327628 BZK327628 CJG327628 CTC327628 DCY327628 DMU327628 DWQ327628 EGM327628 EQI327628 FAE327628 FKA327628 FTW327628 GDS327628 GNO327628 GXK327628 HHG327628 HRC327628 IAY327628 IKU327628 IUQ327628 JEM327628 JOI327628 JYE327628 KIA327628 KRW327628 LBS327628 LLO327628 LVK327628 MFG327628 MPC327628 MYY327628 NIU327628 NSQ327628 OCM327628 OMI327628 OWE327628 PGA327628 PPW327628 PZS327628 QJO327628 QTK327628 RDG327628 RNC327628 RWY327628 SGU327628 SQQ327628 TAM327628 TKI327628 TUE327628 UEA327628 UNW327628 UXS327628 VHO327628 VRK327628 WBG327628 WLC327628 WUY327628 IM393164 SI393164 ACE393164 AMA393164 AVW393164 BFS393164 BPO393164 BZK393164 CJG393164 CTC393164 DCY393164 DMU393164 DWQ393164 EGM393164 EQI393164 FAE393164 FKA393164 FTW393164 GDS393164 GNO393164 GXK393164 HHG393164 HRC393164 IAY393164 IKU393164 IUQ393164 JEM393164 JOI393164 JYE393164 KIA393164 KRW393164 LBS393164 LLO393164 LVK393164 MFG393164 MPC393164 MYY393164 NIU393164 NSQ393164 OCM393164 OMI393164 OWE393164 PGA393164 PPW393164 PZS393164 QJO393164 QTK393164 RDG393164 RNC393164 RWY393164 SGU393164 SQQ393164 TAM393164 TKI393164 TUE393164 UEA393164 UNW393164 UXS393164 VHO393164 VRK393164 WBG393164 WLC393164 WUY393164 IM458700 SI458700 ACE458700 AMA458700 AVW458700 BFS458700 BPO458700 BZK458700 CJG458700 CTC458700 DCY458700 DMU458700 DWQ458700 EGM458700 EQI458700 FAE458700 FKA458700 FTW458700 GDS458700 GNO458700 GXK458700 HHG458700 HRC458700 IAY458700 IKU458700 IUQ458700 JEM458700 JOI458700 JYE458700 KIA458700 KRW458700 LBS458700 LLO458700 LVK458700 MFG458700 MPC458700 MYY458700 NIU458700 NSQ458700 OCM458700 OMI458700 OWE458700 PGA458700 PPW458700 PZS458700 QJO458700 QTK458700 RDG458700 RNC458700 RWY458700 SGU458700 SQQ458700 TAM458700 TKI458700 TUE458700 UEA458700 UNW458700 UXS458700 VHO458700 VRK458700 WBG458700 WLC458700 WUY458700 IM524236 SI524236 ACE524236 AMA524236 AVW524236 BFS524236 BPO524236 BZK524236 CJG524236 CTC524236 DCY524236 DMU524236 DWQ524236 EGM524236 EQI524236 FAE524236 FKA524236 FTW524236 GDS524236 GNO524236 GXK524236 HHG524236 HRC524236 IAY524236 IKU524236 IUQ524236 JEM524236 JOI524236 JYE524236 KIA524236 KRW524236 LBS524236 LLO524236 LVK524236 MFG524236 MPC524236 MYY524236 NIU524236 NSQ524236 OCM524236 OMI524236 OWE524236 PGA524236 PPW524236 PZS524236 QJO524236 QTK524236 RDG524236 RNC524236 RWY524236 SGU524236 SQQ524236 TAM524236 TKI524236 TUE524236 UEA524236 UNW524236 UXS524236 VHO524236 VRK524236 WBG524236 WLC524236 WUY524236 IM589772 SI589772 ACE589772 AMA589772 AVW589772 BFS589772 BPO589772 BZK589772 CJG589772 CTC589772 DCY589772 DMU589772 DWQ589772 EGM589772 EQI589772 FAE589772 FKA589772 FTW589772 GDS589772 GNO589772 GXK589772 HHG589772 HRC589772 IAY589772 IKU589772 IUQ589772 JEM589772 JOI589772 JYE589772 KIA589772 KRW589772 LBS589772 LLO589772 LVK589772 MFG589772 MPC589772 MYY589772 NIU589772 NSQ589772 OCM589772 OMI589772 OWE589772 PGA589772 PPW589772 PZS589772 QJO589772 QTK589772 RDG589772 RNC589772 RWY589772 SGU589772 SQQ589772 TAM589772 TKI589772 TUE589772 UEA589772 UNW589772 UXS589772 VHO589772 VRK589772 WBG589772 WLC589772 WUY589772 IM655308 SI655308 ACE655308 AMA655308 AVW655308 BFS655308 BPO655308 BZK655308 CJG655308 CTC655308 DCY655308 DMU655308 DWQ655308 EGM655308 EQI655308 FAE655308 FKA655308 FTW655308 GDS655308 GNO655308 GXK655308 HHG655308 HRC655308 IAY655308 IKU655308 IUQ655308 JEM655308 JOI655308 JYE655308 KIA655308 KRW655308 LBS655308 LLO655308 LVK655308 MFG655308 MPC655308 MYY655308 NIU655308 NSQ655308 OCM655308 OMI655308 OWE655308 PGA655308 PPW655308 PZS655308 QJO655308 QTK655308 RDG655308 RNC655308 RWY655308 SGU655308 SQQ655308 TAM655308 TKI655308 TUE655308 UEA655308 UNW655308 UXS655308 VHO655308 VRK655308 WBG655308 WLC655308 WUY655308 IM720844 SI720844 ACE720844 AMA720844 AVW720844 BFS720844 BPO720844 BZK720844 CJG720844 CTC720844 DCY720844 DMU720844 DWQ720844 EGM720844 EQI720844 FAE720844 FKA720844 FTW720844 GDS720844 GNO720844 GXK720844 HHG720844 HRC720844 IAY720844 IKU720844 IUQ720844 JEM720844 JOI720844 JYE720844 KIA720844 KRW720844 LBS720844 LLO720844 LVK720844 MFG720844 MPC720844 MYY720844 NIU720844 NSQ720844 OCM720844 OMI720844 OWE720844 PGA720844 PPW720844 PZS720844 QJO720844 QTK720844 RDG720844 RNC720844 RWY720844 SGU720844 SQQ720844 TAM720844 TKI720844 TUE720844 UEA720844 UNW720844 UXS720844 VHO720844 VRK720844 WBG720844 WLC720844 WUY720844 IM786380 SI786380 ACE786380 AMA786380 AVW786380 BFS786380 BPO786380 BZK786380 CJG786380 CTC786380 DCY786380 DMU786380 DWQ786380 EGM786380 EQI786380 FAE786380 FKA786380 FTW786380 GDS786380 GNO786380 GXK786380 HHG786380 HRC786380 IAY786380 IKU786380 IUQ786380 JEM786380 JOI786380 JYE786380 KIA786380 KRW786380 LBS786380 LLO786380 LVK786380 MFG786380 MPC786380 MYY786380 NIU786380 NSQ786380 OCM786380 OMI786380 OWE786380 PGA786380 PPW786380 PZS786380 QJO786380 QTK786380 RDG786380 RNC786380 RWY786380 SGU786380 SQQ786380 TAM786380 TKI786380 TUE786380 UEA786380 UNW786380 UXS786380 VHO786380 VRK786380 WBG786380 WLC786380 WUY786380 IM851916 SI851916 ACE851916 AMA851916 AVW851916 BFS851916 BPO851916 BZK851916 CJG851916 CTC851916 DCY851916 DMU851916 DWQ851916 EGM851916 EQI851916 FAE851916 FKA851916 FTW851916 GDS851916 GNO851916 GXK851916 HHG851916 HRC851916 IAY851916 IKU851916 IUQ851916 JEM851916 JOI851916 JYE851916 KIA851916 KRW851916 LBS851916 LLO851916 LVK851916 MFG851916 MPC851916 MYY851916 NIU851916 NSQ851916 OCM851916 OMI851916 OWE851916 PGA851916 PPW851916 PZS851916 QJO851916 QTK851916 RDG851916 RNC851916 RWY851916 SGU851916 SQQ851916 TAM851916 TKI851916 TUE851916 UEA851916 UNW851916 UXS851916 VHO851916 VRK851916 WBG851916 WLC851916 WUY851916 IM917452 SI917452 ACE917452 AMA917452 AVW917452 BFS917452 BPO917452 BZK917452 CJG917452 CTC917452 DCY917452 DMU917452 DWQ917452 EGM917452 EQI917452 FAE917452 FKA917452 FTW917452 GDS917452 GNO917452 GXK917452 HHG917452 HRC917452 IAY917452 IKU917452 IUQ917452 JEM917452 JOI917452 JYE917452 KIA917452 KRW917452 LBS917452 LLO917452 LVK917452 MFG917452 MPC917452 MYY917452 NIU917452 NSQ917452 OCM917452 OMI917452 OWE917452 PGA917452 PPW917452 PZS917452 QJO917452 QTK917452 RDG917452 RNC917452 RWY917452 SGU917452 SQQ917452 TAM917452 TKI917452 TUE917452 UEA917452 UNW917452 UXS917452 VHO917452 VRK917452 WBG917452 WLC917452 WUY917452 IM982988 SI982988 ACE982988 AMA982988 AVW982988 BFS982988 BPO982988 BZK982988 CJG982988 CTC982988 DCY982988 DMU982988 DWQ982988 EGM982988 EQI982988 FAE982988 FKA982988 FTW982988 GDS982988 GNO982988 GXK982988 HHG982988 HRC982988 IAY982988 IKU982988 IUQ982988 JEM982988 JOI982988 JYE982988 KIA982988 KRW982988 LBS982988 LLO982988 LVK982988 MFG982988 MPC982988 MYY982988 NIU982988 NSQ982988 OCM982988 OMI982988 OWE982988 PGA982988 PPW982988 PZS982988 QJO982988 QTK982988 RDG982988 RNC982988 RWY982988 SGU982988 SQQ982988 TAM982988 TKI982988 TUE982988 UEA982988 UNW982988 UXS982988 VHO982988 VRK982988 WBG982988 WLC982988 WUY982988 N65483:N65484 IV65483:IV65484 SR65483:SR65484 ACN65483:ACN65484 AMJ65483:AMJ65484 AWF65483:AWF65484 BGB65483:BGB65484 BPX65483:BPX65484 BZT65483:BZT65484 CJP65483:CJP65484 CTL65483:CTL65484 DDH65483:DDH65484 DND65483:DND65484 DWZ65483:DWZ65484 EGV65483:EGV65484 EQR65483:EQR65484 FAN65483:FAN65484 FKJ65483:FKJ65484 FUF65483:FUF65484 GEB65483:GEB65484 GNX65483:GNX65484 GXT65483:GXT65484 HHP65483:HHP65484 HRL65483:HRL65484 IBH65483:IBH65484 ILD65483:ILD65484 IUZ65483:IUZ65484 JEV65483:JEV65484 JOR65483:JOR65484 JYN65483:JYN65484 KIJ65483:KIJ65484 KSF65483:KSF65484 LCB65483:LCB65484 LLX65483:LLX65484 LVT65483:LVT65484 MFP65483:MFP65484 MPL65483:MPL65484 MZH65483:MZH65484 NJD65483:NJD65484 NSZ65483:NSZ65484 OCV65483:OCV65484 OMR65483:OMR65484 OWN65483:OWN65484 PGJ65483:PGJ65484 PQF65483:PQF65484 QAB65483:QAB65484 QJX65483:QJX65484 QTT65483:QTT65484 RDP65483:RDP65484 RNL65483:RNL65484 RXH65483:RXH65484 SHD65483:SHD65484 SQZ65483:SQZ65484 TAV65483:TAV65484 TKR65483:TKR65484 TUN65483:TUN65484 UEJ65483:UEJ65484 UOF65483:UOF65484 UYB65483:UYB65484 VHX65483:VHX65484 VRT65483:VRT65484 WBP65483:WBP65484 WLL65483:WLL65484 WVH65483:WVH65484 N131019:N131020 IV131019:IV131020 SR131019:SR131020 ACN131019:ACN131020 AMJ131019:AMJ131020 AWF131019:AWF131020 BGB131019:BGB131020 BPX131019:BPX131020 BZT131019:BZT131020 CJP131019:CJP131020 CTL131019:CTL131020 DDH131019:DDH131020 DND131019:DND131020 DWZ131019:DWZ131020 EGV131019:EGV131020 EQR131019:EQR131020 FAN131019:FAN131020 FKJ131019:FKJ131020 FUF131019:FUF131020 GEB131019:GEB131020 GNX131019:GNX131020 GXT131019:GXT131020 HHP131019:HHP131020 HRL131019:HRL131020 IBH131019:IBH131020 ILD131019:ILD131020 IUZ131019:IUZ131020 JEV131019:JEV131020 JOR131019:JOR131020 JYN131019:JYN131020 KIJ131019:KIJ131020 KSF131019:KSF131020 LCB131019:LCB131020 LLX131019:LLX131020 LVT131019:LVT131020 MFP131019:MFP131020 MPL131019:MPL131020 MZH131019:MZH131020 NJD131019:NJD131020 NSZ131019:NSZ131020 OCV131019:OCV131020 OMR131019:OMR131020 OWN131019:OWN131020 PGJ131019:PGJ131020 PQF131019:PQF131020 QAB131019:QAB131020 QJX131019:QJX131020 QTT131019:QTT131020 RDP131019:RDP131020 RNL131019:RNL131020 RXH131019:RXH131020 SHD131019:SHD131020 SQZ131019:SQZ131020 TAV131019:TAV131020 TKR131019:TKR131020 TUN131019:TUN131020 UEJ131019:UEJ131020 UOF131019:UOF131020 UYB131019:UYB131020 VHX131019:VHX131020 VRT131019:VRT131020 WBP131019:WBP131020 WLL131019:WLL131020 WVH131019:WVH131020 N196555:N196556 IV196555:IV196556 SR196555:SR196556 ACN196555:ACN196556 AMJ196555:AMJ196556 AWF196555:AWF196556 BGB196555:BGB196556 BPX196555:BPX196556 BZT196555:BZT196556 CJP196555:CJP196556 CTL196555:CTL196556 DDH196555:DDH196556 DND196555:DND196556 DWZ196555:DWZ196556 EGV196555:EGV196556 EQR196555:EQR196556 FAN196555:FAN196556 FKJ196555:FKJ196556 FUF196555:FUF196556 GEB196555:GEB196556 GNX196555:GNX196556 GXT196555:GXT196556 HHP196555:HHP196556 HRL196555:HRL196556 IBH196555:IBH196556 ILD196555:ILD196556 IUZ196555:IUZ196556 JEV196555:JEV196556 JOR196555:JOR196556 JYN196555:JYN196556 KIJ196555:KIJ196556 KSF196555:KSF196556 LCB196555:LCB196556 LLX196555:LLX196556 LVT196555:LVT196556 MFP196555:MFP196556 MPL196555:MPL196556 MZH196555:MZH196556 NJD196555:NJD196556 NSZ196555:NSZ196556 OCV196555:OCV196556 OMR196555:OMR196556 OWN196555:OWN196556 PGJ196555:PGJ196556 PQF196555:PQF196556 QAB196555:QAB196556 QJX196555:QJX196556 QTT196555:QTT196556 RDP196555:RDP196556 RNL196555:RNL196556 RXH196555:RXH196556 SHD196555:SHD196556 SQZ196555:SQZ196556 TAV196555:TAV196556 TKR196555:TKR196556 TUN196555:TUN196556 UEJ196555:UEJ196556 UOF196555:UOF196556 UYB196555:UYB196556 VHX196555:VHX196556 VRT196555:VRT196556 WBP196555:WBP196556 WLL196555:WLL196556 WVH196555:WVH196556 N262091:N262092 IV262091:IV262092 SR262091:SR262092 ACN262091:ACN262092 AMJ262091:AMJ262092 AWF262091:AWF262092 BGB262091:BGB262092 BPX262091:BPX262092 BZT262091:BZT262092 CJP262091:CJP262092 CTL262091:CTL262092 DDH262091:DDH262092 DND262091:DND262092 DWZ262091:DWZ262092 EGV262091:EGV262092 EQR262091:EQR262092 FAN262091:FAN262092 FKJ262091:FKJ262092 FUF262091:FUF262092 GEB262091:GEB262092 GNX262091:GNX262092 GXT262091:GXT262092 HHP262091:HHP262092 HRL262091:HRL262092 IBH262091:IBH262092 ILD262091:ILD262092 IUZ262091:IUZ262092 JEV262091:JEV262092 JOR262091:JOR262092 JYN262091:JYN262092 KIJ262091:KIJ262092 KSF262091:KSF262092 LCB262091:LCB262092 LLX262091:LLX262092 LVT262091:LVT262092 MFP262091:MFP262092 MPL262091:MPL262092 MZH262091:MZH262092 NJD262091:NJD262092 NSZ262091:NSZ262092 OCV262091:OCV262092 OMR262091:OMR262092 OWN262091:OWN262092 PGJ262091:PGJ262092 PQF262091:PQF262092 QAB262091:QAB262092 QJX262091:QJX262092 QTT262091:QTT262092 RDP262091:RDP262092 RNL262091:RNL262092 RXH262091:RXH262092 SHD262091:SHD262092 SQZ262091:SQZ262092 TAV262091:TAV262092 TKR262091:TKR262092 TUN262091:TUN262092 UEJ262091:UEJ262092 UOF262091:UOF262092 UYB262091:UYB262092 VHX262091:VHX262092 VRT262091:VRT262092 WBP262091:WBP262092 WLL262091:WLL262092 WVH262091:WVH262092 N327627:N327628 IV327627:IV327628 SR327627:SR327628 ACN327627:ACN327628 AMJ327627:AMJ327628 AWF327627:AWF327628 BGB327627:BGB327628 BPX327627:BPX327628 BZT327627:BZT327628 CJP327627:CJP327628 CTL327627:CTL327628 DDH327627:DDH327628 DND327627:DND327628 DWZ327627:DWZ327628 EGV327627:EGV327628 EQR327627:EQR327628 FAN327627:FAN327628 FKJ327627:FKJ327628 FUF327627:FUF327628 GEB327627:GEB327628 GNX327627:GNX327628 GXT327627:GXT327628 HHP327627:HHP327628 HRL327627:HRL327628 IBH327627:IBH327628 ILD327627:ILD327628 IUZ327627:IUZ327628 JEV327627:JEV327628 JOR327627:JOR327628 JYN327627:JYN327628 KIJ327627:KIJ327628 KSF327627:KSF327628 LCB327627:LCB327628 LLX327627:LLX327628 LVT327627:LVT327628 MFP327627:MFP327628 MPL327627:MPL327628 MZH327627:MZH327628 NJD327627:NJD327628 NSZ327627:NSZ327628 OCV327627:OCV327628 OMR327627:OMR327628 OWN327627:OWN327628 PGJ327627:PGJ327628 PQF327627:PQF327628 QAB327627:QAB327628 QJX327627:QJX327628 QTT327627:QTT327628 RDP327627:RDP327628 RNL327627:RNL327628 RXH327627:RXH327628 SHD327627:SHD327628 SQZ327627:SQZ327628 TAV327627:TAV327628 TKR327627:TKR327628 TUN327627:TUN327628 UEJ327627:UEJ327628 UOF327627:UOF327628 UYB327627:UYB327628 VHX327627:VHX327628 VRT327627:VRT327628 WBP327627:WBP327628 WLL327627:WLL327628 WVH327627:WVH327628 N393163:N393164 IV393163:IV393164 SR393163:SR393164 ACN393163:ACN393164 AMJ393163:AMJ393164 AWF393163:AWF393164 BGB393163:BGB393164 BPX393163:BPX393164 BZT393163:BZT393164 CJP393163:CJP393164 CTL393163:CTL393164 DDH393163:DDH393164 DND393163:DND393164 DWZ393163:DWZ393164 EGV393163:EGV393164 EQR393163:EQR393164 FAN393163:FAN393164 FKJ393163:FKJ393164 FUF393163:FUF393164 GEB393163:GEB393164 GNX393163:GNX393164 GXT393163:GXT393164 HHP393163:HHP393164 HRL393163:HRL393164 IBH393163:IBH393164 ILD393163:ILD393164 IUZ393163:IUZ393164 JEV393163:JEV393164 JOR393163:JOR393164 JYN393163:JYN393164 KIJ393163:KIJ393164 KSF393163:KSF393164 LCB393163:LCB393164 LLX393163:LLX393164 LVT393163:LVT393164 MFP393163:MFP393164 MPL393163:MPL393164 MZH393163:MZH393164 NJD393163:NJD393164 NSZ393163:NSZ393164 OCV393163:OCV393164 OMR393163:OMR393164 OWN393163:OWN393164 PGJ393163:PGJ393164 PQF393163:PQF393164 QAB393163:QAB393164 QJX393163:QJX393164 QTT393163:QTT393164 RDP393163:RDP393164 RNL393163:RNL393164 RXH393163:RXH393164 SHD393163:SHD393164 SQZ393163:SQZ393164 TAV393163:TAV393164 TKR393163:TKR393164 TUN393163:TUN393164 UEJ393163:UEJ393164 UOF393163:UOF393164 UYB393163:UYB393164 VHX393163:VHX393164 VRT393163:VRT393164 WBP393163:WBP393164 WLL393163:WLL393164 WVH393163:WVH393164 N458699:N458700 IV458699:IV458700 SR458699:SR458700 ACN458699:ACN458700 AMJ458699:AMJ458700 AWF458699:AWF458700 BGB458699:BGB458700 BPX458699:BPX458700 BZT458699:BZT458700 CJP458699:CJP458700 CTL458699:CTL458700 DDH458699:DDH458700 DND458699:DND458700 DWZ458699:DWZ458700 EGV458699:EGV458700 EQR458699:EQR458700 FAN458699:FAN458700 FKJ458699:FKJ458700 FUF458699:FUF458700 GEB458699:GEB458700 GNX458699:GNX458700 GXT458699:GXT458700 HHP458699:HHP458700 HRL458699:HRL458700 IBH458699:IBH458700 ILD458699:ILD458700 IUZ458699:IUZ458700 JEV458699:JEV458700 JOR458699:JOR458700 JYN458699:JYN458700 KIJ458699:KIJ458700 KSF458699:KSF458700 LCB458699:LCB458700 LLX458699:LLX458700 LVT458699:LVT458700 MFP458699:MFP458700 MPL458699:MPL458700 MZH458699:MZH458700 NJD458699:NJD458700 NSZ458699:NSZ458700 OCV458699:OCV458700 OMR458699:OMR458700 OWN458699:OWN458700 PGJ458699:PGJ458700 PQF458699:PQF458700 QAB458699:QAB458700 QJX458699:QJX458700 QTT458699:QTT458700 RDP458699:RDP458700 RNL458699:RNL458700 RXH458699:RXH458700 SHD458699:SHD458700 SQZ458699:SQZ458700 TAV458699:TAV458700 TKR458699:TKR458700 TUN458699:TUN458700 UEJ458699:UEJ458700 UOF458699:UOF458700 UYB458699:UYB458700 VHX458699:VHX458700 VRT458699:VRT458700 WBP458699:WBP458700 WLL458699:WLL458700 WVH458699:WVH458700 N524235:N524236 IV524235:IV524236 SR524235:SR524236 ACN524235:ACN524236 AMJ524235:AMJ524236 AWF524235:AWF524236 BGB524235:BGB524236 BPX524235:BPX524236 BZT524235:BZT524236 CJP524235:CJP524236 CTL524235:CTL524236 DDH524235:DDH524236 DND524235:DND524236 DWZ524235:DWZ524236 EGV524235:EGV524236 EQR524235:EQR524236 FAN524235:FAN524236 FKJ524235:FKJ524236 FUF524235:FUF524236 GEB524235:GEB524236 GNX524235:GNX524236 GXT524235:GXT524236 HHP524235:HHP524236 HRL524235:HRL524236 IBH524235:IBH524236 ILD524235:ILD524236 IUZ524235:IUZ524236 JEV524235:JEV524236 JOR524235:JOR524236 JYN524235:JYN524236 KIJ524235:KIJ524236 KSF524235:KSF524236 LCB524235:LCB524236 LLX524235:LLX524236 LVT524235:LVT524236 MFP524235:MFP524236 MPL524235:MPL524236 MZH524235:MZH524236 NJD524235:NJD524236 NSZ524235:NSZ524236 OCV524235:OCV524236 OMR524235:OMR524236 OWN524235:OWN524236 PGJ524235:PGJ524236 PQF524235:PQF524236 QAB524235:QAB524236 QJX524235:QJX524236 QTT524235:QTT524236 RDP524235:RDP524236 RNL524235:RNL524236 RXH524235:RXH524236 SHD524235:SHD524236 SQZ524235:SQZ524236 TAV524235:TAV524236 TKR524235:TKR524236 TUN524235:TUN524236 UEJ524235:UEJ524236 UOF524235:UOF524236 UYB524235:UYB524236 VHX524235:VHX524236 VRT524235:VRT524236 WBP524235:WBP524236 WLL524235:WLL524236 WVH524235:WVH524236 N589771:N589772 IV589771:IV589772 SR589771:SR589772 ACN589771:ACN589772 AMJ589771:AMJ589772 AWF589771:AWF589772 BGB589771:BGB589772 BPX589771:BPX589772 BZT589771:BZT589772 CJP589771:CJP589772 CTL589771:CTL589772 DDH589771:DDH589772 DND589771:DND589772 DWZ589771:DWZ589772 EGV589771:EGV589772 EQR589771:EQR589772 FAN589771:FAN589772 FKJ589771:FKJ589772 FUF589771:FUF589772 GEB589771:GEB589772 GNX589771:GNX589772 GXT589771:GXT589772 HHP589771:HHP589772 HRL589771:HRL589772 IBH589771:IBH589772 ILD589771:ILD589772 IUZ589771:IUZ589772 JEV589771:JEV589772 JOR589771:JOR589772 JYN589771:JYN589772 KIJ589771:KIJ589772 KSF589771:KSF589772 LCB589771:LCB589772 LLX589771:LLX589772 LVT589771:LVT589772 MFP589771:MFP589772 MPL589771:MPL589772 MZH589771:MZH589772 NJD589771:NJD589772 NSZ589771:NSZ589772 OCV589771:OCV589772 OMR589771:OMR589772 OWN589771:OWN589772 PGJ589771:PGJ589772 PQF589771:PQF589772 QAB589771:QAB589772 QJX589771:QJX589772 QTT589771:QTT589772 RDP589771:RDP589772 RNL589771:RNL589772 RXH589771:RXH589772 SHD589771:SHD589772 SQZ589771:SQZ589772 TAV589771:TAV589772 TKR589771:TKR589772 TUN589771:TUN589772 UEJ589771:UEJ589772 UOF589771:UOF589772 UYB589771:UYB589772 VHX589771:VHX589772 VRT589771:VRT589772 WBP589771:WBP589772 WLL589771:WLL589772 WVH589771:WVH589772 N655307:N655308 IV655307:IV655308 SR655307:SR655308 ACN655307:ACN655308 AMJ655307:AMJ655308 AWF655307:AWF655308 BGB655307:BGB655308 BPX655307:BPX655308 BZT655307:BZT655308 CJP655307:CJP655308 CTL655307:CTL655308 DDH655307:DDH655308 DND655307:DND655308 DWZ655307:DWZ655308 EGV655307:EGV655308 EQR655307:EQR655308 FAN655307:FAN655308 FKJ655307:FKJ655308 FUF655307:FUF655308 GEB655307:GEB655308 GNX655307:GNX655308 GXT655307:GXT655308 HHP655307:HHP655308 HRL655307:HRL655308 IBH655307:IBH655308 ILD655307:ILD655308 IUZ655307:IUZ655308 JEV655307:JEV655308 JOR655307:JOR655308 JYN655307:JYN655308 KIJ655307:KIJ655308 KSF655307:KSF655308 LCB655307:LCB655308 LLX655307:LLX655308 LVT655307:LVT655308 MFP655307:MFP655308 MPL655307:MPL655308 MZH655307:MZH655308 NJD655307:NJD655308 NSZ655307:NSZ655308 OCV655307:OCV655308 OMR655307:OMR655308 OWN655307:OWN655308 PGJ655307:PGJ655308 PQF655307:PQF655308 QAB655307:QAB655308 QJX655307:QJX655308 QTT655307:QTT655308 RDP655307:RDP655308 RNL655307:RNL655308 RXH655307:RXH655308 SHD655307:SHD655308 SQZ655307:SQZ655308 TAV655307:TAV655308 TKR655307:TKR655308 TUN655307:TUN655308 UEJ655307:UEJ655308 UOF655307:UOF655308 UYB655307:UYB655308 VHX655307:VHX655308 VRT655307:VRT655308 WBP655307:WBP655308 WLL655307:WLL655308 WVH655307:WVH655308 N720843:N720844 IV720843:IV720844 SR720843:SR720844 ACN720843:ACN720844 AMJ720843:AMJ720844 AWF720843:AWF720844 BGB720843:BGB720844 BPX720843:BPX720844 BZT720843:BZT720844 CJP720843:CJP720844 CTL720843:CTL720844 DDH720843:DDH720844 DND720843:DND720844 DWZ720843:DWZ720844 EGV720843:EGV720844 EQR720843:EQR720844 FAN720843:FAN720844 FKJ720843:FKJ720844 FUF720843:FUF720844 GEB720843:GEB720844 GNX720843:GNX720844 GXT720843:GXT720844 HHP720843:HHP720844 HRL720843:HRL720844 IBH720843:IBH720844 ILD720843:ILD720844 IUZ720843:IUZ720844 JEV720843:JEV720844 JOR720843:JOR720844 JYN720843:JYN720844 KIJ720843:KIJ720844 KSF720843:KSF720844 LCB720843:LCB720844 LLX720843:LLX720844 LVT720843:LVT720844 MFP720843:MFP720844 MPL720843:MPL720844 MZH720843:MZH720844 NJD720843:NJD720844 NSZ720843:NSZ720844 OCV720843:OCV720844 OMR720843:OMR720844 OWN720843:OWN720844 PGJ720843:PGJ720844 PQF720843:PQF720844 QAB720843:QAB720844 QJX720843:QJX720844 QTT720843:QTT720844 RDP720843:RDP720844 RNL720843:RNL720844 RXH720843:RXH720844 SHD720843:SHD720844 SQZ720843:SQZ720844 TAV720843:TAV720844 TKR720843:TKR720844 TUN720843:TUN720844 UEJ720843:UEJ720844 UOF720843:UOF720844 UYB720843:UYB720844 VHX720843:VHX720844 VRT720843:VRT720844 WBP720843:WBP720844 WLL720843:WLL720844 WVH720843:WVH720844 N786379:N786380 IV786379:IV786380 SR786379:SR786380 ACN786379:ACN786380 AMJ786379:AMJ786380 AWF786379:AWF786380 BGB786379:BGB786380 BPX786379:BPX786380 BZT786379:BZT786380 CJP786379:CJP786380 CTL786379:CTL786380 DDH786379:DDH786380 DND786379:DND786380 DWZ786379:DWZ786380 EGV786379:EGV786380 EQR786379:EQR786380 FAN786379:FAN786380 FKJ786379:FKJ786380 FUF786379:FUF786380 GEB786379:GEB786380 GNX786379:GNX786380 GXT786379:GXT786380 HHP786379:HHP786380 HRL786379:HRL786380 IBH786379:IBH786380 ILD786379:ILD786380 IUZ786379:IUZ786380 JEV786379:JEV786380 JOR786379:JOR786380 JYN786379:JYN786380 KIJ786379:KIJ786380 KSF786379:KSF786380 LCB786379:LCB786380 LLX786379:LLX786380 LVT786379:LVT786380 MFP786379:MFP786380 MPL786379:MPL786380 MZH786379:MZH786380 NJD786379:NJD786380 NSZ786379:NSZ786380 OCV786379:OCV786380 OMR786379:OMR786380 OWN786379:OWN786380 PGJ786379:PGJ786380 PQF786379:PQF786380 QAB786379:QAB786380 QJX786379:QJX786380 QTT786379:QTT786380 RDP786379:RDP786380 RNL786379:RNL786380 RXH786379:RXH786380 SHD786379:SHD786380 SQZ786379:SQZ786380 TAV786379:TAV786380 TKR786379:TKR786380 TUN786379:TUN786380 UEJ786379:UEJ786380 UOF786379:UOF786380 UYB786379:UYB786380 VHX786379:VHX786380 VRT786379:VRT786380 WBP786379:WBP786380 WLL786379:WLL786380 WVH786379:WVH786380 N851915:N851916 IV851915:IV851916 SR851915:SR851916 ACN851915:ACN851916 AMJ851915:AMJ851916 AWF851915:AWF851916 BGB851915:BGB851916 BPX851915:BPX851916 BZT851915:BZT851916 CJP851915:CJP851916 CTL851915:CTL851916 DDH851915:DDH851916 DND851915:DND851916 DWZ851915:DWZ851916 EGV851915:EGV851916 EQR851915:EQR851916 FAN851915:FAN851916 FKJ851915:FKJ851916 FUF851915:FUF851916 GEB851915:GEB851916 GNX851915:GNX851916 GXT851915:GXT851916 HHP851915:HHP851916 HRL851915:HRL851916 IBH851915:IBH851916 ILD851915:ILD851916 IUZ851915:IUZ851916 JEV851915:JEV851916 JOR851915:JOR851916 JYN851915:JYN851916 KIJ851915:KIJ851916 KSF851915:KSF851916 LCB851915:LCB851916 LLX851915:LLX851916 LVT851915:LVT851916 MFP851915:MFP851916 MPL851915:MPL851916 MZH851915:MZH851916 NJD851915:NJD851916 NSZ851915:NSZ851916 OCV851915:OCV851916 OMR851915:OMR851916 OWN851915:OWN851916 PGJ851915:PGJ851916 PQF851915:PQF851916 QAB851915:QAB851916 QJX851915:QJX851916 QTT851915:QTT851916 RDP851915:RDP851916 RNL851915:RNL851916 RXH851915:RXH851916 SHD851915:SHD851916 SQZ851915:SQZ851916 TAV851915:TAV851916 TKR851915:TKR851916 TUN851915:TUN851916 UEJ851915:UEJ851916 UOF851915:UOF851916 UYB851915:UYB851916 VHX851915:VHX851916 VRT851915:VRT851916 WBP851915:WBP851916 WLL851915:WLL851916 WVH851915:WVH851916 N917451:N917452 IV917451:IV917452 SR917451:SR917452 ACN917451:ACN917452 AMJ917451:AMJ917452 AWF917451:AWF917452 BGB917451:BGB917452 BPX917451:BPX917452 BZT917451:BZT917452 CJP917451:CJP917452 CTL917451:CTL917452 DDH917451:DDH917452 DND917451:DND917452 DWZ917451:DWZ917452 EGV917451:EGV917452 EQR917451:EQR917452 FAN917451:FAN917452 FKJ917451:FKJ917452 FUF917451:FUF917452 GEB917451:GEB917452 GNX917451:GNX917452 GXT917451:GXT917452 HHP917451:HHP917452 HRL917451:HRL917452 IBH917451:IBH917452 ILD917451:ILD917452 IUZ917451:IUZ917452 JEV917451:JEV917452 JOR917451:JOR917452 JYN917451:JYN917452 KIJ917451:KIJ917452 KSF917451:KSF917452 LCB917451:LCB917452 LLX917451:LLX917452 LVT917451:LVT917452 MFP917451:MFP917452 MPL917451:MPL917452 MZH917451:MZH917452 NJD917451:NJD917452 NSZ917451:NSZ917452 OCV917451:OCV917452 OMR917451:OMR917452 OWN917451:OWN917452 PGJ917451:PGJ917452 PQF917451:PQF917452 QAB917451:QAB917452 QJX917451:QJX917452 QTT917451:QTT917452 RDP917451:RDP917452 RNL917451:RNL917452 RXH917451:RXH917452 SHD917451:SHD917452 SQZ917451:SQZ917452 TAV917451:TAV917452 TKR917451:TKR917452 TUN917451:TUN917452 UEJ917451:UEJ917452 UOF917451:UOF917452 UYB917451:UYB917452 VHX917451:VHX917452 VRT917451:VRT917452 WBP917451:WBP917452 WLL917451:WLL917452 WVH917451:WVH917452 N982987:N982988 IV982987:IV982988 SR982987:SR982988 ACN982987:ACN982988 AMJ982987:AMJ982988 AWF982987:AWF982988 BGB982987:BGB982988 BPX982987:BPX982988 BZT982987:BZT982988 CJP982987:CJP982988 CTL982987:CTL982988 DDH982987:DDH982988 DND982987:DND982988 DWZ982987:DWZ982988 EGV982987:EGV982988 EQR982987:EQR982988 FAN982987:FAN982988 FKJ982987:FKJ982988 FUF982987:FUF982988 GEB982987:GEB982988 GNX982987:GNX982988 GXT982987:GXT982988 HHP982987:HHP982988 HRL982987:HRL982988 IBH982987:IBH982988 ILD982987:ILD982988 IUZ982987:IUZ982988 JEV982987:JEV982988 JOR982987:JOR982988 JYN982987:JYN982988 KIJ982987:KIJ982988 KSF982987:KSF982988 LCB982987:LCB982988 LLX982987:LLX982988 LVT982987:LVT982988 MFP982987:MFP982988 MPL982987:MPL982988 MZH982987:MZH982988 NJD982987:NJD982988 NSZ982987:NSZ982988 OCV982987:OCV982988 OMR982987:OMR982988 OWN982987:OWN982988 PGJ982987:PGJ982988 PQF982987:PQF982988 QAB982987:QAB982988 QJX982987:QJX982988 QTT982987:QTT982988 RDP982987:RDP982988 RNL982987:RNL982988 RXH982987:RXH982988 SHD982987:SHD982988 SQZ982987:SQZ982988 TAV982987:TAV982988 TKR982987:TKR982988 TUN982987:TUN982988 UEJ982987:UEJ982988 UOF982987:UOF982988 UYB982987:UYB982988 VHX982987:VHX982988 VRT982987:VRT982988 WBP982987:WBP982988 WLL982987:WLL982988 WVH982987:WVH982988 ACN6 ACJ4:ACJ5 AMJ6 AMF4:AMF5 AWF6 AWB4:AWB5 BGB6 BFX4:BFX5 BPX6 BPT4:BPT5 BZT6 BZP4:BZP5 CJP6 CJL4:CJL5 CTL6 CTH4:CTH5 DDH6 DDD4:DDD5 DND6 DMZ4:DMZ5 DWZ6 DWV4:DWV5 EGV6 EGR4:EGR5 EQR6 EQN4:EQN5 FAN6 FAJ4:FAJ5 FKJ6 FKF4:FKF5 FUF6 FUB4:FUB5 GEB6 GDX4:GDX5 GNX6 GNT4:GNT5 GXT6 GXP4:GXP5 HHP6 HHL4:HHL5 HRL6 HRH4:HRH5 IBH6 IBD4:IBD5 ILD6 IKZ4:IKZ5 IUZ6 IUV4:IUV5 JEV6 JER4:JER5 JOR6 JON4:JON5 JYN6 JYJ4:JYJ5 KIJ6 KIF4:KIF5 KSF6 KSB4:KSB5 LCB6 LBX4:LBX5 LLX6 LLT4:LLT5 LVT6 LVP4:LVP5 MFP6 MFL4:MFL5 MPL6 MPH4:MPH5 MZH6 MZD4:MZD5 NJD6 NIZ4:NIZ5 NSZ6 NSV4:NSV5 OCV6 OCR4:OCR5 OMR6 OMN4:OMN5 OWN6 OWJ4:OWJ5 PGJ6 PGF4:PGF5 PQF6 PQB4:PQB5 QAB6 PZX4:PZX5 QJX6 QJT4:QJT5 QTT6 QTP4:QTP5 RDP6 RDL4:RDL5 RNL6 RNH4:RNH5 RXH6 RXD4:RXD5 SHD6 SGZ4:SGZ5 SQZ6 SQV4:SQV5 TAV6 TAR4:TAR5 TKR6 TKN4:TKN5 TUN6 TUJ4:TUJ5 UEJ6 UEF4:UEF5 UOF6 UOB4:UOB5 UYB6 UXX4:UXX5 VHX6 VHT4:VHT5 VRT6 VRP4:VRP5 WBP6 WBL4:WBL5 WLL6 WLH4:WLH5 WVH6 WVD4:WVD5 IV6 IR4:IR5 WUY6 WUU4:WUU5 WLC6 WKY4:WKY5 WBG6 WBC4:WBC5 VRK6 VRG4:VRG5 VHO6 VHK4:VHK5 UXS6 UXO4:UXO5 UNW6 UNS4:UNS5 UEA6 UDW4:UDW5 TUE6 TUA4:TUA5 TKI6 TKE4:TKE5 TAM6 TAI4:TAI5 SQQ6 SQM4:SQM5 SGU6 SGQ4:SGQ5 RWY6 RWU4:RWU5 RNC6 RMY4:RMY5 RDG6 RDC4:RDC5 QTK6 QTG4:QTG5 QJO6 QJK4:QJK5 PZS6 PZO4:PZO5 PPW6 PPS4:PPS5 PGA6 PFW4:PFW5 OWE6 OWA4:OWA5 OMI6 OME4:OME5 OCM6 OCI4:OCI5 NSQ6 NSM4:NSM5 NIU6 NIQ4:NIQ5 MYY6 MYU4:MYU5 MPC6 MOY4:MOY5 MFG6 MFC4:MFC5 LVK6 LVG4:LVG5 LLO6 LLK4:LLK5 LBS6 LBO4:LBO5 KRW6 KRS4:KRS5 KIA6 KHW4:KHW5 JYE6 JYA4:JYA5 JOI6 JOE4:JOE5 JEM6 JEI4:JEI5 IUQ6 IUM4:IUM5 IKU6 IKQ4:IKQ5 IAY6 IAU4:IAU5 HRC6 HQY4:HQY5 HHG6 HHC4:HHC5 GXK6 GXG4:GXG5 GNO6 GNK4:GNK5 GDS6 GDO4:GDO5 FTW6 FTS4:FTS5 FKA6 FJW4:FJW5 FAE6 FAA4:FAA5 EQI6 EQE4:EQE5 EGM6 EGI4:EGI5 DWQ6 DWM4:DWM5 DMU6 DMQ4:DMQ5 DCY6 DCU4:DCU5 CTC6 CSY4:CSY5 CJG6 CJC4:CJC5 BZK6 BZG4:BZG5 BPO6 BPK4:BPK5 BFS6 BFO4:BFO5 AVW6 AVS4:AVS5 AMA6 ALW4:ALW5 ACE6 ACA4:ACA5 SI6 SE4:SE5 IM6 II4:II5 SR6 SN4:SN5"/>
    <dataValidation type="custom" allowBlank="1" showInputMessage="1" showErrorMessage="1" promptTitle="Not allowed to edit" prompt="Master is &quot;Database Status Date&quot; on &quot;SW Development Maturity Metric&quot; Sheet" sqref="WVD982988:WVE982988 J65484:K65484 IR65484:IS65484 SN65484:SO65484 ACJ65484:ACK65484 AMF65484:AMG65484 AWB65484:AWC65484 BFX65484:BFY65484 BPT65484:BPU65484 BZP65484:BZQ65484 CJL65484:CJM65484 CTH65484:CTI65484 DDD65484:DDE65484 DMZ65484:DNA65484 DWV65484:DWW65484 EGR65484:EGS65484 EQN65484:EQO65484 FAJ65484:FAK65484 FKF65484:FKG65484 FUB65484:FUC65484 GDX65484:GDY65484 GNT65484:GNU65484 GXP65484:GXQ65484 HHL65484:HHM65484 HRH65484:HRI65484 IBD65484:IBE65484 IKZ65484:ILA65484 IUV65484:IUW65484 JER65484:JES65484 JON65484:JOO65484 JYJ65484:JYK65484 KIF65484:KIG65484 KSB65484:KSC65484 LBX65484:LBY65484 LLT65484:LLU65484 LVP65484:LVQ65484 MFL65484:MFM65484 MPH65484:MPI65484 MZD65484:MZE65484 NIZ65484:NJA65484 NSV65484:NSW65484 OCR65484:OCS65484 OMN65484:OMO65484 OWJ65484:OWK65484 PGF65484:PGG65484 PQB65484:PQC65484 PZX65484:PZY65484 QJT65484:QJU65484 QTP65484:QTQ65484 RDL65484:RDM65484 RNH65484:RNI65484 RXD65484:RXE65484 SGZ65484:SHA65484 SQV65484:SQW65484 TAR65484:TAS65484 TKN65484:TKO65484 TUJ65484:TUK65484 UEF65484:UEG65484 UOB65484:UOC65484 UXX65484:UXY65484 VHT65484:VHU65484 VRP65484:VRQ65484 WBL65484:WBM65484 WLH65484:WLI65484 WVD65484:WVE65484 J131020:K131020 IR131020:IS131020 SN131020:SO131020 ACJ131020:ACK131020 AMF131020:AMG131020 AWB131020:AWC131020 BFX131020:BFY131020 BPT131020:BPU131020 BZP131020:BZQ131020 CJL131020:CJM131020 CTH131020:CTI131020 DDD131020:DDE131020 DMZ131020:DNA131020 DWV131020:DWW131020 EGR131020:EGS131020 EQN131020:EQO131020 FAJ131020:FAK131020 FKF131020:FKG131020 FUB131020:FUC131020 GDX131020:GDY131020 GNT131020:GNU131020 GXP131020:GXQ131020 HHL131020:HHM131020 HRH131020:HRI131020 IBD131020:IBE131020 IKZ131020:ILA131020 IUV131020:IUW131020 JER131020:JES131020 JON131020:JOO131020 JYJ131020:JYK131020 KIF131020:KIG131020 KSB131020:KSC131020 LBX131020:LBY131020 LLT131020:LLU131020 LVP131020:LVQ131020 MFL131020:MFM131020 MPH131020:MPI131020 MZD131020:MZE131020 NIZ131020:NJA131020 NSV131020:NSW131020 OCR131020:OCS131020 OMN131020:OMO131020 OWJ131020:OWK131020 PGF131020:PGG131020 PQB131020:PQC131020 PZX131020:PZY131020 QJT131020:QJU131020 QTP131020:QTQ131020 RDL131020:RDM131020 RNH131020:RNI131020 RXD131020:RXE131020 SGZ131020:SHA131020 SQV131020:SQW131020 TAR131020:TAS131020 TKN131020:TKO131020 TUJ131020:TUK131020 UEF131020:UEG131020 UOB131020:UOC131020 UXX131020:UXY131020 VHT131020:VHU131020 VRP131020:VRQ131020 WBL131020:WBM131020 WLH131020:WLI131020 WVD131020:WVE131020 J196556:K196556 IR196556:IS196556 SN196556:SO196556 ACJ196556:ACK196556 AMF196556:AMG196556 AWB196556:AWC196556 BFX196556:BFY196556 BPT196556:BPU196556 BZP196556:BZQ196556 CJL196556:CJM196556 CTH196556:CTI196556 DDD196556:DDE196556 DMZ196556:DNA196556 DWV196556:DWW196556 EGR196556:EGS196556 EQN196556:EQO196556 FAJ196556:FAK196556 FKF196556:FKG196556 FUB196556:FUC196556 GDX196556:GDY196556 GNT196556:GNU196556 GXP196556:GXQ196556 HHL196556:HHM196556 HRH196556:HRI196556 IBD196556:IBE196556 IKZ196556:ILA196556 IUV196556:IUW196556 JER196556:JES196556 JON196556:JOO196556 JYJ196556:JYK196556 KIF196556:KIG196556 KSB196556:KSC196556 LBX196556:LBY196556 LLT196556:LLU196556 LVP196556:LVQ196556 MFL196556:MFM196556 MPH196556:MPI196556 MZD196556:MZE196556 NIZ196556:NJA196556 NSV196556:NSW196556 OCR196556:OCS196556 OMN196556:OMO196556 OWJ196556:OWK196556 PGF196556:PGG196556 PQB196556:PQC196556 PZX196556:PZY196556 QJT196556:QJU196556 QTP196556:QTQ196556 RDL196556:RDM196556 RNH196556:RNI196556 RXD196556:RXE196556 SGZ196556:SHA196556 SQV196556:SQW196556 TAR196556:TAS196556 TKN196556:TKO196556 TUJ196556:TUK196556 UEF196556:UEG196556 UOB196556:UOC196556 UXX196556:UXY196556 VHT196556:VHU196556 VRP196556:VRQ196556 WBL196556:WBM196556 WLH196556:WLI196556 WVD196556:WVE196556 J262092:K262092 IR262092:IS262092 SN262092:SO262092 ACJ262092:ACK262092 AMF262092:AMG262092 AWB262092:AWC262092 BFX262092:BFY262092 BPT262092:BPU262092 BZP262092:BZQ262092 CJL262092:CJM262092 CTH262092:CTI262092 DDD262092:DDE262092 DMZ262092:DNA262092 DWV262092:DWW262092 EGR262092:EGS262092 EQN262092:EQO262092 FAJ262092:FAK262092 FKF262092:FKG262092 FUB262092:FUC262092 GDX262092:GDY262092 GNT262092:GNU262092 GXP262092:GXQ262092 HHL262092:HHM262092 HRH262092:HRI262092 IBD262092:IBE262092 IKZ262092:ILA262092 IUV262092:IUW262092 JER262092:JES262092 JON262092:JOO262092 JYJ262092:JYK262092 KIF262092:KIG262092 KSB262092:KSC262092 LBX262092:LBY262092 LLT262092:LLU262092 LVP262092:LVQ262092 MFL262092:MFM262092 MPH262092:MPI262092 MZD262092:MZE262092 NIZ262092:NJA262092 NSV262092:NSW262092 OCR262092:OCS262092 OMN262092:OMO262092 OWJ262092:OWK262092 PGF262092:PGG262092 PQB262092:PQC262092 PZX262092:PZY262092 QJT262092:QJU262092 QTP262092:QTQ262092 RDL262092:RDM262092 RNH262092:RNI262092 RXD262092:RXE262092 SGZ262092:SHA262092 SQV262092:SQW262092 TAR262092:TAS262092 TKN262092:TKO262092 TUJ262092:TUK262092 UEF262092:UEG262092 UOB262092:UOC262092 UXX262092:UXY262092 VHT262092:VHU262092 VRP262092:VRQ262092 WBL262092:WBM262092 WLH262092:WLI262092 WVD262092:WVE262092 J327628:K327628 IR327628:IS327628 SN327628:SO327628 ACJ327628:ACK327628 AMF327628:AMG327628 AWB327628:AWC327628 BFX327628:BFY327628 BPT327628:BPU327628 BZP327628:BZQ327628 CJL327628:CJM327628 CTH327628:CTI327628 DDD327628:DDE327628 DMZ327628:DNA327628 DWV327628:DWW327628 EGR327628:EGS327628 EQN327628:EQO327628 FAJ327628:FAK327628 FKF327628:FKG327628 FUB327628:FUC327628 GDX327628:GDY327628 GNT327628:GNU327628 GXP327628:GXQ327628 HHL327628:HHM327628 HRH327628:HRI327628 IBD327628:IBE327628 IKZ327628:ILA327628 IUV327628:IUW327628 JER327628:JES327628 JON327628:JOO327628 JYJ327628:JYK327628 KIF327628:KIG327628 KSB327628:KSC327628 LBX327628:LBY327628 LLT327628:LLU327628 LVP327628:LVQ327628 MFL327628:MFM327628 MPH327628:MPI327628 MZD327628:MZE327628 NIZ327628:NJA327628 NSV327628:NSW327628 OCR327628:OCS327628 OMN327628:OMO327628 OWJ327628:OWK327628 PGF327628:PGG327628 PQB327628:PQC327628 PZX327628:PZY327628 QJT327628:QJU327628 QTP327628:QTQ327628 RDL327628:RDM327628 RNH327628:RNI327628 RXD327628:RXE327628 SGZ327628:SHA327628 SQV327628:SQW327628 TAR327628:TAS327628 TKN327628:TKO327628 TUJ327628:TUK327628 UEF327628:UEG327628 UOB327628:UOC327628 UXX327628:UXY327628 VHT327628:VHU327628 VRP327628:VRQ327628 WBL327628:WBM327628 WLH327628:WLI327628 WVD327628:WVE327628 J393164:K393164 IR393164:IS393164 SN393164:SO393164 ACJ393164:ACK393164 AMF393164:AMG393164 AWB393164:AWC393164 BFX393164:BFY393164 BPT393164:BPU393164 BZP393164:BZQ393164 CJL393164:CJM393164 CTH393164:CTI393164 DDD393164:DDE393164 DMZ393164:DNA393164 DWV393164:DWW393164 EGR393164:EGS393164 EQN393164:EQO393164 FAJ393164:FAK393164 FKF393164:FKG393164 FUB393164:FUC393164 GDX393164:GDY393164 GNT393164:GNU393164 GXP393164:GXQ393164 HHL393164:HHM393164 HRH393164:HRI393164 IBD393164:IBE393164 IKZ393164:ILA393164 IUV393164:IUW393164 JER393164:JES393164 JON393164:JOO393164 JYJ393164:JYK393164 KIF393164:KIG393164 KSB393164:KSC393164 LBX393164:LBY393164 LLT393164:LLU393164 LVP393164:LVQ393164 MFL393164:MFM393164 MPH393164:MPI393164 MZD393164:MZE393164 NIZ393164:NJA393164 NSV393164:NSW393164 OCR393164:OCS393164 OMN393164:OMO393164 OWJ393164:OWK393164 PGF393164:PGG393164 PQB393164:PQC393164 PZX393164:PZY393164 QJT393164:QJU393164 QTP393164:QTQ393164 RDL393164:RDM393164 RNH393164:RNI393164 RXD393164:RXE393164 SGZ393164:SHA393164 SQV393164:SQW393164 TAR393164:TAS393164 TKN393164:TKO393164 TUJ393164:TUK393164 UEF393164:UEG393164 UOB393164:UOC393164 UXX393164:UXY393164 VHT393164:VHU393164 VRP393164:VRQ393164 WBL393164:WBM393164 WLH393164:WLI393164 WVD393164:WVE393164 J458700:K458700 IR458700:IS458700 SN458700:SO458700 ACJ458700:ACK458700 AMF458700:AMG458700 AWB458700:AWC458700 BFX458700:BFY458700 BPT458700:BPU458700 BZP458700:BZQ458700 CJL458700:CJM458700 CTH458700:CTI458700 DDD458700:DDE458700 DMZ458700:DNA458700 DWV458700:DWW458700 EGR458700:EGS458700 EQN458700:EQO458700 FAJ458700:FAK458700 FKF458700:FKG458700 FUB458700:FUC458700 GDX458700:GDY458700 GNT458700:GNU458700 GXP458700:GXQ458700 HHL458700:HHM458700 HRH458700:HRI458700 IBD458700:IBE458700 IKZ458700:ILA458700 IUV458700:IUW458700 JER458700:JES458700 JON458700:JOO458700 JYJ458700:JYK458700 KIF458700:KIG458700 KSB458700:KSC458700 LBX458700:LBY458700 LLT458700:LLU458700 LVP458700:LVQ458700 MFL458700:MFM458700 MPH458700:MPI458700 MZD458700:MZE458700 NIZ458700:NJA458700 NSV458700:NSW458700 OCR458700:OCS458700 OMN458700:OMO458700 OWJ458700:OWK458700 PGF458700:PGG458700 PQB458700:PQC458700 PZX458700:PZY458700 QJT458700:QJU458700 QTP458700:QTQ458700 RDL458700:RDM458700 RNH458700:RNI458700 RXD458700:RXE458700 SGZ458700:SHA458700 SQV458700:SQW458700 TAR458700:TAS458700 TKN458700:TKO458700 TUJ458700:TUK458700 UEF458700:UEG458700 UOB458700:UOC458700 UXX458700:UXY458700 VHT458700:VHU458700 VRP458700:VRQ458700 WBL458700:WBM458700 WLH458700:WLI458700 WVD458700:WVE458700 J524236:K524236 IR524236:IS524236 SN524236:SO524236 ACJ524236:ACK524236 AMF524236:AMG524236 AWB524236:AWC524236 BFX524236:BFY524236 BPT524236:BPU524236 BZP524236:BZQ524236 CJL524236:CJM524236 CTH524236:CTI524236 DDD524236:DDE524236 DMZ524236:DNA524236 DWV524236:DWW524236 EGR524236:EGS524236 EQN524236:EQO524236 FAJ524236:FAK524236 FKF524236:FKG524236 FUB524236:FUC524236 GDX524236:GDY524236 GNT524236:GNU524236 GXP524236:GXQ524236 HHL524236:HHM524236 HRH524236:HRI524236 IBD524236:IBE524236 IKZ524236:ILA524236 IUV524236:IUW524236 JER524236:JES524236 JON524236:JOO524236 JYJ524236:JYK524236 KIF524236:KIG524236 KSB524236:KSC524236 LBX524236:LBY524236 LLT524236:LLU524236 LVP524236:LVQ524236 MFL524236:MFM524236 MPH524236:MPI524236 MZD524236:MZE524236 NIZ524236:NJA524236 NSV524236:NSW524236 OCR524236:OCS524236 OMN524236:OMO524236 OWJ524236:OWK524236 PGF524236:PGG524236 PQB524236:PQC524236 PZX524236:PZY524236 QJT524236:QJU524236 QTP524236:QTQ524236 RDL524236:RDM524236 RNH524236:RNI524236 RXD524236:RXE524236 SGZ524236:SHA524236 SQV524236:SQW524236 TAR524236:TAS524236 TKN524236:TKO524236 TUJ524236:TUK524236 UEF524236:UEG524236 UOB524236:UOC524236 UXX524236:UXY524236 VHT524236:VHU524236 VRP524236:VRQ524236 WBL524236:WBM524236 WLH524236:WLI524236 WVD524236:WVE524236 J589772:K589772 IR589772:IS589772 SN589772:SO589772 ACJ589772:ACK589772 AMF589772:AMG589772 AWB589772:AWC589772 BFX589772:BFY589772 BPT589772:BPU589772 BZP589772:BZQ589772 CJL589772:CJM589772 CTH589772:CTI589772 DDD589772:DDE589772 DMZ589772:DNA589772 DWV589772:DWW589772 EGR589772:EGS589772 EQN589772:EQO589772 FAJ589772:FAK589772 FKF589772:FKG589772 FUB589772:FUC589772 GDX589772:GDY589772 GNT589772:GNU589772 GXP589772:GXQ589772 HHL589772:HHM589772 HRH589772:HRI589772 IBD589772:IBE589772 IKZ589772:ILA589772 IUV589772:IUW589772 JER589772:JES589772 JON589772:JOO589772 JYJ589772:JYK589772 KIF589772:KIG589772 KSB589772:KSC589772 LBX589772:LBY589772 LLT589772:LLU589772 LVP589772:LVQ589772 MFL589772:MFM589772 MPH589772:MPI589772 MZD589772:MZE589772 NIZ589772:NJA589772 NSV589772:NSW589772 OCR589772:OCS589772 OMN589772:OMO589772 OWJ589772:OWK589772 PGF589772:PGG589772 PQB589772:PQC589772 PZX589772:PZY589772 QJT589772:QJU589772 QTP589772:QTQ589772 RDL589772:RDM589772 RNH589772:RNI589772 RXD589772:RXE589772 SGZ589772:SHA589772 SQV589772:SQW589772 TAR589772:TAS589772 TKN589772:TKO589772 TUJ589772:TUK589772 UEF589772:UEG589772 UOB589772:UOC589772 UXX589772:UXY589772 VHT589772:VHU589772 VRP589772:VRQ589772 WBL589772:WBM589772 WLH589772:WLI589772 WVD589772:WVE589772 J655308:K655308 IR655308:IS655308 SN655308:SO655308 ACJ655308:ACK655308 AMF655308:AMG655308 AWB655308:AWC655308 BFX655308:BFY655308 BPT655308:BPU655308 BZP655308:BZQ655308 CJL655308:CJM655308 CTH655308:CTI655308 DDD655308:DDE655308 DMZ655308:DNA655308 DWV655308:DWW655308 EGR655308:EGS655308 EQN655308:EQO655308 FAJ655308:FAK655308 FKF655308:FKG655308 FUB655308:FUC655308 GDX655308:GDY655308 GNT655308:GNU655308 GXP655308:GXQ655308 HHL655308:HHM655308 HRH655308:HRI655308 IBD655308:IBE655308 IKZ655308:ILA655308 IUV655308:IUW655308 JER655308:JES655308 JON655308:JOO655308 JYJ655308:JYK655308 KIF655308:KIG655308 KSB655308:KSC655308 LBX655308:LBY655308 LLT655308:LLU655308 LVP655308:LVQ655308 MFL655308:MFM655308 MPH655308:MPI655308 MZD655308:MZE655308 NIZ655308:NJA655308 NSV655308:NSW655308 OCR655308:OCS655308 OMN655308:OMO655308 OWJ655308:OWK655308 PGF655308:PGG655308 PQB655308:PQC655308 PZX655308:PZY655308 QJT655308:QJU655308 QTP655308:QTQ655308 RDL655308:RDM655308 RNH655308:RNI655308 RXD655308:RXE655308 SGZ655308:SHA655308 SQV655308:SQW655308 TAR655308:TAS655308 TKN655308:TKO655308 TUJ655308:TUK655308 UEF655308:UEG655308 UOB655308:UOC655308 UXX655308:UXY655308 VHT655308:VHU655308 VRP655308:VRQ655308 WBL655308:WBM655308 WLH655308:WLI655308 WVD655308:WVE655308 J720844:K720844 IR720844:IS720844 SN720844:SO720844 ACJ720844:ACK720844 AMF720844:AMG720844 AWB720844:AWC720844 BFX720844:BFY720844 BPT720844:BPU720844 BZP720844:BZQ720844 CJL720844:CJM720844 CTH720844:CTI720844 DDD720844:DDE720844 DMZ720844:DNA720844 DWV720844:DWW720844 EGR720844:EGS720844 EQN720844:EQO720844 FAJ720844:FAK720844 FKF720844:FKG720844 FUB720844:FUC720844 GDX720844:GDY720844 GNT720844:GNU720844 GXP720844:GXQ720844 HHL720844:HHM720844 HRH720844:HRI720844 IBD720844:IBE720844 IKZ720844:ILA720844 IUV720844:IUW720844 JER720844:JES720844 JON720844:JOO720844 JYJ720844:JYK720844 KIF720844:KIG720844 KSB720844:KSC720844 LBX720844:LBY720844 LLT720844:LLU720844 LVP720844:LVQ720844 MFL720844:MFM720844 MPH720844:MPI720844 MZD720844:MZE720844 NIZ720844:NJA720844 NSV720844:NSW720844 OCR720844:OCS720844 OMN720844:OMO720844 OWJ720844:OWK720844 PGF720844:PGG720844 PQB720844:PQC720844 PZX720844:PZY720844 QJT720844:QJU720844 QTP720844:QTQ720844 RDL720844:RDM720844 RNH720844:RNI720844 RXD720844:RXE720844 SGZ720844:SHA720844 SQV720844:SQW720844 TAR720844:TAS720844 TKN720844:TKO720844 TUJ720844:TUK720844 UEF720844:UEG720844 UOB720844:UOC720844 UXX720844:UXY720844 VHT720844:VHU720844 VRP720844:VRQ720844 WBL720844:WBM720844 WLH720844:WLI720844 WVD720844:WVE720844 J786380:K786380 IR786380:IS786380 SN786380:SO786380 ACJ786380:ACK786380 AMF786380:AMG786380 AWB786380:AWC786380 BFX786380:BFY786380 BPT786380:BPU786380 BZP786380:BZQ786380 CJL786380:CJM786380 CTH786380:CTI786380 DDD786380:DDE786380 DMZ786380:DNA786380 DWV786380:DWW786380 EGR786380:EGS786380 EQN786380:EQO786380 FAJ786380:FAK786380 FKF786380:FKG786380 FUB786380:FUC786380 GDX786380:GDY786380 GNT786380:GNU786380 GXP786380:GXQ786380 HHL786380:HHM786380 HRH786380:HRI786380 IBD786380:IBE786380 IKZ786380:ILA786380 IUV786380:IUW786380 JER786380:JES786380 JON786380:JOO786380 JYJ786380:JYK786380 KIF786380:KIG786380 KSB786380:KSC786380 LBX786380:LBY786380 LLT786380:LLU786380 LVP786380:LVQ786380 MFL786380:MFM786380 MPH786380:MPI786380 MZD786380:MZE786380 NIZ786380:NJA786380 NSV786380:NSW786380 OCR786380:OCS786380 OMN786380:OMO786380 OWJ786380:OWK786380 PGF786380:PGG786380 PQB786380:PQC786380 PZX786380:PZY786380 QJT786380:QJU786380 QTP786380:QTQ786380 RDL786380:RDM786380 RNH786380:RNI786380 RXD786380:RXE786380 SGZ786380:SHA786380 SQV786380:SQW786380 TAR786380:TAS786380 TKN786380:TKO786380 TUJ786380:TUK786380 UEF786380:UEG786380 UOB786380:UOC786380 UXX786380:UXY786380 VHT786380:VHU786380 VRP786380:VRQ786380 WBL786380:WBM786380 WLH786380:WLI786380 WVD786380:WVE786380 J851916:K851916 IR851916:IS851916 SN851916:SO851916 ACJ851916:ACK851916 AMF851916:AMG851916 AWB851916:AWC851916 BFX851916:BFY851916 BPT851916:BPU851916 BZP851916:BZQ851916 CJL851916:CJM851916 CTH851916:CTI851916 DDD851916:DDE851916 DMZ851916:DNA851916 DWV851916:DWW851916 EGR851916:EGS851916 EQN851916:EQO851916 FAJ851916:FAK851916 FKF851916:FKG851916 FUB851916:FUC851916 GDX851916:GDY851916 GNT851916:GNU851916 GXP851916:GXQ851916 HHL851916:HHM851916 HRH851916:HRI851916 IBD851916:IBE851916 IKZ851916:ILA851916 IUV851916:IUW851916 JER851916:JES851916 JON851916:JOO851916 JYJ851916:JYK851916 KIF851916:KIG851916 KSB851916:KSC851916 LBX851916:LBY851916 LLT851916:LLU851916 LVP851916:LVQ851916 MFL851916:MFM851916 MPH851916:MPI851916 MZD851916:MZE851916 NIZ851916:NJA851916 NSV851916:NSW851916 OCR851916:OCS851916 OMN851916:OMO851916 OWJ851916:OWK851916 PGF851916:PGG851916 PQB851916:PQC851916 PZX851916:PZY851916 QJT851916:QJU851916 QTP851916:QTQ851916 RDL851916:RDM851916 RNH851916:RNI851916 RXD851916:RXE851916 SGZ851916:SHA851916 SQV851916:SQW851916 TAR851916:TAS851916 TKN851916:TKO851916 TUJ851916:TUK851916 UEF851916:UEG851916 UOB851916:UOC851916 UXX851916:UXY851916 VHT851916:VHU851916 VRP851916:VRQ851916 WBL851916:WBM851916 WLH851916:WLI851916 WVD851916:WVE851916 J917452:K917452 IR917452:IS917452 SN917452:SO917452 ACJ917452:ACK917452 AMF917452:AMG917452 AWB917452:AWC917452 BFX917452:BFY917452 BPT917452:BPU917452 BZP917452:BZQ917452 CJL917452:CJM917452 CTH917452:CTI917452 DDD917452:DDE917452 DMZ917452:DNA917452 DWV917452:DWW917452 EGR917452:EGS917452 EQN917452:EQO917452 FAJ917452:FAK917452 FKF917452:FKG917452 FUB917452:FUC917452 GDX917452:GDY917452 GNT917452:GNU917452 GXP917452:GXQ917452 HHL917452:HHM917452 HRH917452:HRI917452 IBD917452:IBE917452 IKZ917452:ILA917452 IUV917452:IUW917452 JER917452:JES917452 JON917452:JOO917452 JYJ917452:JYK917452 KIF917452:KIG917452 KSB917452:KSC917452 LBX917452:LBY917452 LLT917452:LLU917452 LVP917452:LVQ917452 MFL917452:MFM917452 MPH917452:MPI917452 MZD917452:MZE917452 NIZ917452:NJA917452 NSV917452:NSW917452 OCR917452:OCS917452 OMN917452:OMO917452 OWJ917452:OWK917452 PGF917452:PGG917452 PQB917452:PQC917452 PZX917452:PZY917452 QJT917452:QJU917452 QTP917452:QTQ917452 RDL917452:RDM917452 RNH917452:RNI917452 RXD917452:RXE917452 SGZ917452:SHA917452 SQV917452:SQW917452 TAR917452:TAS917452 TKN917452:TKO917452 TUJ917452:TUK917452 UEF917452:UEG917452 UOB917452:UOC917452 UXX917452:UXY917452 VHT917452:VHU917452 VRP917452:VRQ917452 WBL917452:WBM917452 WLH917452:WLI917452 WVD917452:WVE917452 J982988:K982988 IR982988:IS982988 SN982988:SO982988 ACJ982988:ACK982988 AMF982988:AMG982988 AWB982988:AWC982988 BFX982988:BFY982988 BPT982988:BPU982988 BZP982988:BZQ982988 CJL982988:CJM982988 CTH982988:CTI982988 DDD982988:DDE982988 DMZ982988:DNA982988 DWV982988:DWW982988 EGR982988:EGS982988 EQN982988:EQO982988 FAJ982988:FAK982988 FKF982988:FKG982988 FUB982988:FUC982988 GDX982988:GDY982988 GNT982988:GNU982988 GXP982988:GXQ982988 HHL982988:HHM982988 HRH982988:HRI982988 IBD982988:IBE982988 IKZ982988:ILA982988 IUV982988:IUW982988 JER982988:JES982988 JON982988:JOO982988 JYJ982988:JYK982988 KIF982988:KIG982988 KSB982988:KSC982988 LBX982988:LBY982988 LLT982988:LLU982988 LVP982988:LVQ982988 MFL982988:MFM982988 MPH982988:MPI982988 MZD982988:MZE982988 NIZ982988:NJA982988 NSV982988:NSW982988 OCR982988:OCS982988 OMN982988:OMO982988 OWJ982988:OWK982988 PGF982988:PGG982988 PQB982988:PQC982988 PZX982988:PZY982988 QJT982988:QJU982988 QTP982988:QTQ982988 RDL982988:RDM982988 RNH982988:RNI982988 RXD982988:RXE982988 SGZ982988:SHA982988 SQV982988:SQW982988 TAR982988:TAS982988 TKN982988:TKO982988 TUJ982988:TUK982988 UEF982988:UEG982988 UOB982988:UOC982988 UXX982988:UXY982988 VHT982988:VHU982988 VRP982988:VRQ982988 WBL982988:WBM982988 WLH982988:WLI982988 WUZ4:WVA5 WLH6:WLI6 WLD4:WLE5 WBL6:WBM6 WBH4:WBI5 VRP6:VRQ6 VRL4:VRM5 VHT6:VHU6 VHP4:VHQ5 UXX6:UXY6 UXT4:UXU5 UOB6:UOC6 UNX4:UNY5 UEF6:UEG6 UEB4:UEC5 TUJ6:TUK6 TUF4:TUG5 TKN6:TKO6 TKJ4:TKK5 TAR6:TAS6 TAN4:TAO5 SQV6:SQW6 SQR4:SQS5 SGZ6:SHA6 SGV4:SGW5 RXD6:RXE6 RWZ4:RXA5 RNH6:RNI6 RND4:RNE5 RDL6:RDM6 RDH4:RDI5 QTP6:QTQ6 QTL4:QTM5 QJT6:QJU6 QJP4:QJQ5 PZX6:PZY6 PZT4:PZU5 PQB6:PQC6 PPX4:PPY5 PGF6:PGG6 PGB4:PGC5 OWJ6:OWK6 OWF4:OWG5 OMN6:OMO6 OMJ4:OMK5 OCR6:OCS6 OCN4:OCO5 NSV6:NSW6 NSR4:NSS5 NIZ6:NJA6 NIV4:NIW5 MZD6:MZE6 MYZ4:MZA5 MPH6:MPI6 MPD4:MPE5 MFL6:MFM6 MFH4:MFI5 LVP6:LVQ6 LVL4:LVM5 LLT6:LLU6 LLP4:LLQ5 LBX6:LBY6 LBT4:LBU5 KSB6:KSC6 KRX4:KRY5 KIF6:KIG6 KIB4:KIC5 JYJ6:JYK6 JYF4:JYG5 JON6:JOO6 JOJ4:JOK5 JER6:JES6 JEN4:JEO5 IUV6:IUW6 IUR4:IUS5 IKZ6:ILA6 IKV4:IKW5 IBD6:IBE6 IAZ4:IBA5 HRH6:HRI6 HRD4:HRE5 HHL6:HHM6 HHH4:HHI5 GXP6:GXQ6 GXL4:GXM5 GNT6:GNU6 GNP4:GNQ5 GDX6:GDY6 GDT4:GDU5 FUB6:FUC6 FTX4:FTY5 FKF6:FKG6 FKB4:FKC5 FAJ6:FAK6 FAF4:FAG5 EQN6:EQO6 EQJ4:EQK5 EGR6:EGS6 EGN4:EGO5 DWV6:DWW6 DWR4:DWS5 DMZ6:DNA6 DMV4:DMW5 DDD6:DDE6 DCZ4:DDA5 CTH6:CTI6 CTD4:CTE5 CJL6:CJM6 CJH4:CJI5 BZP6:BZQ6 BZL4:BZM5 BPT6:BPU6 BPP4:BPQ5 BFX6:BFY6 BFT4:BFU5 AWB6:AWC6 AVX4:AVY5 AMF6:AMG6 AMB4:AMC5 ACJ6:ACK6 ACF4:ACG5 SN6:SO6 SJ4:SK5 IR6:IS6 IN4:IO5 WVD6:WVE6">
      <formula1>"&gt;0"</formula1>
    </dataValidation>
    <dataValidation allowBlank="1" showInputMessage="1" showErrorMessage="1" promptTitle="Not allowed to edit" prompt="Support Table required for Conditional Formatting" sqref="IW65494:IX65501 SS65494:ST65501 ACO65494:ACP65501 AMK65494:AML65501 AWG65494:AWH65501 BGC65494:BGD65501 BPY65494:BPZ65501 BZU65494:BZV65501 CJQ65494:CJR65501 CTM65494:CTN65501 DDI65494:DDJ65501 DNE65494:DNF65501 DXA65494:DXB65501 EGW65494:EGX65501 EQS65494:EQT65501 FAO65494:FAP65501 FKK65494:FKL65501 FUG65494:FUH65501 GEC65494:GED65501 GNY65494:GNZ65501 GXU65494:GXV65501 HHQ65494:HHR65501 HRM65494:HRN65501 IBI65494:IBJ65501 ILE65494:ILF65501 IVA65494:IVB65501 JEW65494:JEX65501 JOS65494:JOT65501 JYO65494:JYP65501 KIK65494:KIL65501 KSG65494:KSH65501 LCC65494:LCD65501 LLY65494:LLZ65501 LVU65494:LVV65501 MFQ65494:MFR65501 MPM65494:MPN65501 MZI65494:MZJ65501 NJE65494:NJF65501 NTA65494:NTB65501 OCW65494:OCX65501 OMS65494:OMT65501 OWO65494:OWP65501 PGK65494:PGL65501 PQG65494:PQH65501 QAC65494:QAD65501 QJY65494:QJZ65501 QTU65494:QTV65501 RDQ65494:RDR65501 RNM65494:RNN65501 RXI65494:RXJ65501 SHE65494:SHF65501 SRA65494:SRB65501 TAW65494:TAX65501 TKS65494:TKT65501 TUO65494:TUP65501 UEK65494:UEL65501 UOG65494:UOH65501 UYC65494:UYD65501 VHY65494:VHZ65501 VRU65494:VRV65501 WBQ65494:WBR65501 WLM65494:WLN65501 WVI65494:WVJ65501 IW131030:IX131037 SS131030:ST131037 ACO131030:ACP131037 AMK131030:AML131037 AWG131030:AWH131037 BGC131030:BGD131037 BPY131030:BPZ131037 BZU131030:BZV131037 CJQ131030:CJR131037 CTM131030:CTN131037 DDI131030:DDJ131037 DNE131030:DNF131037 DXA131030:DXB131037 EGW131030:EGX131037 EQS131030:EQT131037 FAO131030:FAP131037 FKK131030:FKL131037 FUG131030:FUH131037 GEC131030:GED131037 GNY131030:GNZ131037 GXU131030:GXV131037 HHQ131030:HHR131037 HRM131030:HRN131037 IBI131030:IBJ131037 ILE131030:ILF131037 IVA131030:IVB131037 JEW131030:JEX131037 JOS131030:JOT131037 JYO131030:JYP131037 KIK131030:KIL131037 KSG131030:KSH131037 LCC131030:LCD131037 LLY131030:LLZ131037 LVU131030:LVV131037 MFQ131030:MFR131037 MPM131030:MPN131037 MZI131030:MZJ131037 NJE131030:NJF131037 NTA131030:NTB131037 OCW131030:OCX131037 OMS131030:OMT131037 OWO131030:OWP131037 PGK131030:PGL131037 PQG131030:PQH131037 QAC131030:QAD131037 QJY131030:QJZ131037 QTU131030:QTV131037 RDQ131030:RDR131037 RNM131030:RNN131037 RXI131030:RXJ131037 SHE131030:SHF131037 SRA131030:SRB131037 TAW131030:TAX131037 TKS131030:TKT131037 TUO131030:TUP131037 UEK131030:UEL131037 UOG131030:UOH131037 UYC131030:UYD131037 VHY131030:VHZ131037 VRU131030:VRV131037 WBQ131030:WBR131037 WLM131030:WLN131037 WVI131030:WVJ131037 IW196566:IX196573 SS196566:ST196573 ACO196566:ACP196573 AMK196566:AML196573 AWG196566:AWH196573 BGC196566:BGD196573 BPY196566:BPZ196573 BZU196566:BZV196573 CJQ196566:CJR196573 CTM196566:CTN196573 DDI196566:DDJ196573 DNE196566:DNF196573 DXA196566:DXB196573 EGW196566:EGX196573 EQS196566:EQT196573 FAO196566:FAP196573 FKK196566:FKL196573 FUG196566:FUH196573 GEC196566:GED196573 GNY196566:GNZ196573 GXU196566:GXV196573 HHQ196566:HHR196573 HRM196566:HRN196573 IBI196566:IBJ196573 ILE196566:ILF196573 IVA196566:IVB196573 JEW196566:JEX196573 JOS196566:JOT196573 JYO196566:JYP196573 KIK196566:KIL196573 KSG196566:KSH196573 LCC196566:LCD196573 LLY196566:LLZ196573 LVU196566:LVV196573 MFQ196566:MFR196573 MPM196566:MPN196573 MZI196566:MZJ196573 NJE196566:NJF196573 NTA196566:NTB196573 OCW196566:OCX196573 OMS196566:OMT196573 OWO196566:OWP196573 PGK196566:PGL196573 PQG196566:PQH196573 QAC196566:QAD196573 QJY196566:QJZ196573 QTU196566:QTV196573 RDQ196566:RDR196573 RNM196566:RNN196573 RXI196566:RXJ196573 SHE196566:SHF196573 SRA196566:SRB196573 TAW196566:TAX196573 TKS196566:TKT196573 TUO196566:TUP196573 UEK196566:UEL196573 UOG196566:UOH196573 UYC196566:UYD196573 VHY196566:VHZ196573 VRU196566:VRV196573 WBQ196566:WBR196573 WLM196566:WLN196573 WVI196566:WVJ196573 IW262102:IX262109 SS262102:ST262109 ACO262102:ACP262109 AMK262102:AML262109 AWG262102:AWH262109 BGC262102:BGD262109 BPY262102:BPZ262109 BZU262102:BZV262109 CJQ262102:CJR262109 CTM262102:CTN262109 DDI262102:DDJ262109 DNE262102:DNF262109 DXA262102:DXB262109 EGW262102:EGX262109 EQS262102:EQT262109 FAO262102:FAP262109 FKK262102:FKL262109 FUG262102:FUH262109 GEC262102:GED262109 GNY262102:GNZ262109 GXU262102:GXV262109 HHQ262102:HHR262109 HRM262102:HRN262109 IBI262102:IBJ262109 ILE262102:ILF262109 IVA262102:IVB262109 JEW262102:JEX262109 JOS262102:JOT262109 JYO262102:JYP262109 KIK262102:KIL262109 KSG262102:KSH262109 LCC262102:LCD262109 LLY262102:LLZ262109 LVU262102:LVV262109 MFQ262102:MFR262109 MPM262102:MPN262109 MZI262102:MZJ262109 NJE262102:NJF262109 NTA262102:NTB262109 OCW262102:OCX262109 OMS262102:OMT262109 OWO262102:OWP262109 PGK262102:PGL262109 PQG262102:PQH262109 QAC262102:QAD262109 QJY262102:QJZ262109 QTU262102:QTV262109 RDQ262102:RDR262109 RNM262102:RNN262109 RXI262102:RXJ262109 SHE262102:SHF262109 SRA262102:SRB262109 TAW262102:TAX262109 TKS262102:TKT262109 TUO262102:TUP262109 UEK262102:UEL262109 UOG262102:UOH262109 UYC262102:UYD262109 VHY262102:VHZ262109 VRU262102:VRV262109 WBQ262102:WBR262109 WLM262102:WLN262109 WVI262102:WVJ262109 IW327638:IX327645 SS327638:ST327645 ACO327638:ACP327645 AMK327638:AML327645 AWG327638:AWH327645 BGC327638:BGD327645 BPY327638:BPZ327645 BZU327638:BZV327645 CJQ327638:CJR327645 CTM327638:CTN327645 DDI327638:DDJ327645 DNE327638:DNF327645 DXA327638:DXB327645 EGW327638:EGX327645 EQS327638:EQT327645 FAO327638:FAP327645 FKK327638:FKL327645 FUG327638:FUH327645 GEC327638:GED327645 GNY327638:GNZ327645 GXU327638:GXV327645 HHQ327638:HHR327645 HRM327638:HRN327645 IBI327638:IBJ327645 ILE327638:ILF327645 IVA327638:IVB327645 JEW327638:JEX327645 JOS327638:JOT327645 JYO327638:JYP327645 KIK327638:KIL327645 KSG327638:KSH327645 LCC327638:LCD327645 LLY327638:LLZ327645 LVU327638:LVV327645 MFQ327638:MFR327645 MPM327638:MPN327645 MZI327638:MZJ327645 NJE327638:NJF327645 NTA327638:NTB327645 OCW327638:OCX327645 OMS327638:OMT327645 OWO327638:OWP327645 PGK327638:PGL327645 PQG327638:PQH327645 QAC327638:QAD327645 QJY327638:QJZ327645 QTU327638:QTV327645 RDQ327638:RDR327645 RNM327638:RNN327645 RXI327638:RXJ327645 SHE327638:SHF327645 SRA327638:SRB327645 TAW327638:TAX327645 TKS327638:TKT327645 TUO327638:TUP327645 UEK327638:UEL327645 UOG327638:UOH327645 UYC327638:UYD327645 VHY327638:VHZ327645 VRU327638:VRV327645 WBQ327638:WBR327645 WLM327638:WLN327645 WVI327638:WVJ327645 IW393174:IX393181 SS393174:ST393181 ACO393174:ACP393181 AMK393174:AML393181 AWG393174:AWH393181 BGC393174:BGD393181 BPY393174:BPZ393181 BZU393174:BZV393181 CJQ393174:CJR393181 CTM393174:CTN393181 DDI393174:DDJ393181 DNE393174:DNF393181 DXA393174:DXB393181 EGW393174:EGX393181 EQS393174:EQT393181 FAO393174:FAP393181 FKK393174:FKL393181 FUG393174:FUH393181 GEC393174:GED393181 GNY393174:GNZ393181 GXU393174:GXV393181 HHQ393174:HHR393181 HRM393174:HRN393181 IBI393174:IBJ393181 ILE393174:ILF393181 IVA393174:IVB393181 JEW393174:JEX393181 JOS393174:JOT393181 JYO393174:JYP393181 KIK393174:KIL393181 KSG393174:KSH393181 LCC393174:LCD393181 LLY393174:LLZ393181 LVU393174:LVV393181 MFQ393174:MFR393181 MPM393174:MPN393181 MZI393174:MZJ393181 NJE393174:NJF393181 NTA393174:NTB393181 OCW393174:OCX393181 OMS393174:OMT393181 OWO393174:OWP393181 PGK393174:PGL393181 PQG393174:PQH393181 QAC393174:QAD393181 QJY393174:QJZ393181 QTU393174:QTV393181 RDQ393174:RDR393181 RNM393174:RNN393181 RXI393174:RXJ393181 SHE393174:SHF393181 SRA393174:SRB393181 TAW393174:TAX393181 TKS393174:TKT393181 TUO393174:TUP393181 UEK393174:UEL393181 UOG393174:UOH393181 UYC393174:UYD393181 VHY393174:VHZ393181 VRU393174:VRV393181 WBQ393174:WBR393181 WLM393174:WLN393181 WVI393174:WVJ393181 IW458710:IX458717 SS458710:ST458717 ACO458710:ACP458717 AMK458710:AML458717 AWG458710:AWH458717 BGC458710:BGD458717 BPY458710:BPZ458717 BZU458710:BZV458717 CJQ458710:CJR458717 CTM458710:CTN458717 DDI458710:DDJ458717 DNE458710:DNF458717 DXA458710:DXB458717 EGW458710:EGX458717 EQS458710:EQT458717 FAO458710:FAP458717 FKK458710:FKL458717 FUG458710:FUH458717 GEC458710:GED458717 GNY458710:GNZ458717 GXU458710:GXV458717 HHQ458710:HHR458717 HRM458710:HRN458717 IBI458710:IBJ458717 ILE458710:ILF458717 IVA458710:IVB458717 JEW458710:JEX458717 JOS458710:JOT458717 JYO458710:JYP458717 KIK458710:KIL458717 KSG458710:KSH458717 LCC458710:LCD458717 LLY458710:LLZ458717 LVU458710:LVV458717 MFQ458710:MFR458717 MPM458710:MPN458717 MZI458710:MZJ458717 NJE458710:NJF458717 NTA458710:NTB458717 OCW458710:OCX458717 OMS458710:OMT458717 OWO458710:OWP458717 PGK458710:PGL458717 PQG458710:PQH458717 QAC458710:QAD458717 QJY458710:QJZ458717 QTU458710:QTV458717 RDQ458710:RDR458717 RNM458710:RNN458717 RXI458710:RXJ458717 SHE458710:SHF458717 SRA458710:SRB458717 TAW458710:TAX458717 TKS458710:TKT458717 TUO458710:TUP458717 UEK458710:UEL458717 UOG458710:UOH458717 UYC458710:UYD458717 VHY458710:VHZ458717 VRU458710:VRV458717 WBQ458710:WBR458717 WLM458710:WLN458717 WVI458710:WVJ458717 IW524246:IX524253 SS524246:ST524253 ACO524246:ACP524253 AMK524246:AML524253 AWG524246:AWH524253 BGC524246:BGD524253 BPY524246:BPZ524253 BZU524246:BZV524253 CJQ524246:CJR524253 CTM524246:CTN524253 DDI524246:DDJ524253 DNE524246:DNF524253 DXA524246:DXB524253 EGW524246:EGX524253 EQS524246:EQT524253 FAO524246:FAP524253 FKK524246:FKL524253 FUG524246:FUH524253 GEC524246:GED524253 GNY524246:GNZ524253 GXU524246:GXV524253 HHQ524246:HHR524253 HRM524246:HRN524253 IBI524246:IBJ524253 ILE524246:ILF524253 IVA524246:IVB524253 JEW524246:JEX524253 JOS524246:JOT524253 JYO524246:JYP524253 KIK524246:KIL524253 KSG524246:KSH524253 LCC524246:LCD524253 LLY524246:LLZ524253 LVU524246:LVV524253 MFQ524246:MFR524253 MPM524246:MPN524253 MZI524246:MZJ524253 NJE524246:NJF524253 NTA524246:NTB524253 OCW524246:OCX524253 OMS524246:OMT524253 OWO524246:OWP524253 PGK524246:PGL524253 PQG524246:PQH524253 QAC524246:QAD524253 QJY524246:QJZ524253 QTU524246:QTV524253 RDQ524246:RDR524253 RNM524246:RNN524253 RXI524246:RXJ524253 SHE524246:SHF524253 SRA524246:SRB524253 TAW524246:TAX524253 TKS524246:TKT524253 TUO524246:TUP524253 UEK524246:UEL524253 UOG524246:UOH524253 UYC524246:UYD524253 VHY524246:VHZ524253 VRU524246:VRV524253 WBQ524246:WBR524253 WLM524246:WLN524253 WVI524246:WVJ524253 IW589782:IX589789 SS589782:ST589789 ACO589782:ACP589789 AMK589782:AML589789 AWG589782:AWH589789 BGC589782:BGD589789 BPY589782:BPZ589789 BZU589782:BZV589789 CJQ589782:CJR589789 CTM589782:CTN589789 DDI589782:DDJ589789 DNE589782:DNF589789 DXA589782:DXB589789 EGW589782:EGX589789 EQS589782:EQT589789 FAO589782:FAP589789 FKK589782:FKL589789 FUG589782:FUH589789 GEC589782:GED589789 GNY589782:GNZ589789 GXU589782:GXV589789 HHQ589782:HHR589789 HRM589782:HRN589789 IBI589782:IBJ589789 ILE589782:ILF589789 IVA589782:IVB589789 JEW589782:JEX589789 JOS589782:JOT589789 JYO589782:JYP589789 KIK589782:KIL589789 KSG589782:KSH589789 LCC589782:LCD589789 LLY589782:LLZ589789 LVU589782:LVV589789 MFQ589782:MFR589789 MPM589782:MPN589789 MZI589782:MZJ589789 NJE589782:NJF589789 NTA589782:NTB589789 OCW589782:OCX589789 OMS589782:OMT589789 OWO589782:OWP589789 PGK589782:PGL589789 PQG589782:PQH589789 QAC589782:QAD589789 QJY589782:QJZ589789 QTU589782:QTV589789 RDQ589782:RDR589789 RNM589782:RNN589789 RXI589782:RXJ589789 SHE589782:SHF589789 SRA589782:SRB589789 TAW589782:TAX589789 TKS589782:TKT589789 TUO589782:TUP589789 UEK589782:UEL589789 UOG589782:UOH589789 UYC589782:UYD589789 VHY589782:VHZ589789 VRU589782:VRV589789 WBQ589782:WBR589789 WLM589782:WLN589789 WVI589782:WVJ589789 IW655318:IX655325 SS655318:ST655325 ACO655318:ACP655325 AMK655318:AML655325 AWG655318:AWH655325 BGC655318:BGD655325 BPY655318:BPZ655325 BZU655318:BZV655325 CJQ655318:CJR655325 CTM655318:CTN655325 DDI655318:DDJ655325 DNE655318:DNF655325 DXA655318:DXB655325 EGW655318:EGX655325 EQS655318:EQT655325 FAO655318:FAP655325 FKK655318:FKL655325 FUG655318:FUH655325 GEC655318:GED655325 GNY655318:GNZ655325 GXU655318:GXV655325 HHQ655318:HHR655325 HRM655318:HRN655325 IBI655318:IBJ655325 ILE655318:ILF655325 IVA655318:IVB655325 JEW655318:JEX655325 JOS655318:JOT655325 JYO655318:JYP655325 KIK655318:KIL655325 KSG655318:KSH655325 LCC655318:LCD655325 LLY655318:LLZ655325 LVU655318:LVV655325 MFQ655318:MFR655325 MPM655318:MPN655325 MZI655318:MZJ655325 NJE655318:NJF655325 NTA655318:NTB655325 OCW655318:OCX655325 OMS655318:OMT655325 OWO655318:OWP655325 PGK655318:PGL655325 PQG655318:PQH655325 QAC655318:QAD655325 QJY655318:QJZ655325 QTU655318:QTV655325 RDQ655318:RDR655325 RNM655318:RNN655325 RXI655318:RXJ655325 SHE655318:SHF655325 SRA655318:SRB655325 TAW655318:TAX655325 TKS655318:TKT655325 TUO655318:TUP655325 UEK655318:UEL655325 UOG655318:UOH655325 UYC655318:UYD655325 VHY655318:VHZ655325 VRU655318:VRV655325 WBQ655318:WBR655325 WLM655318:WLN655325 WVI655318:WVJ655325 IW720854:IX720861 SS720854:ST720861 ACO720854:ACP720861 AMK720854:AML720861 AWG720854:AWH720861 BGC720854:BGD720861 BPY720854:BPZ720861 BZU720854:BZV720861 CJQ720854:CJR720861 CTM720854:CTN720861 DDI720854:DDJ720861 DNE720854:DNF720861 DXA720854:DXB720861 EGW720854:EGX720861 EQS720854:EQT720861 FAO720854:FAP720861 FKK720854:FKL720861 FUG720854:FUH720861 GEC720854:GED720861 GNY720854:GNZ720861 GXU720854:GXV720861 HHQ720854:HHR720861 HRM720854:HRN720861 IBI720854:IBJ720861 ILE720854:ILF720861 IVA720854:IVB720861 JEW720854:JEX720861 JOS720854:JOT720861 JYO720854:JYP720861 KIK720854:KIL720861 KSG720854:KSH720861 LCC720854:LCD720861 LLY720854:LLZ720861 LVU720854:LVV720861 MFQ720854:MFR720861 MPM720854:MPN720861 MZI720854:MZJ720861 NJE720854:NJF720861 NTA720854:NTB720861 OCW720854:OCX720861 OMS720854:OMT720861 OWO720854:OWP720861 PGK720854:PGL720861 PQG720854:PQH720861 QAC720854:QAD720861 QJY720854:QJZ720861 QTU720854:QTV720861 RDQ720854:RDR720861 RNM720854:RNN720861 RXI720854:RXJ720861 SHE720854:SHF720861 SRA720854:SRB720861 TAW720854:TAX720861 TKS720854:TKT720861 TUO720854:TUP720861 UEK720854:UEL720861 UOG720854:UOH720861 UYC720854:UYD720861 VHY720854:VHZ720861 VRU720854:VRV720861 WBQ720854:WBR720861 WLM720854:WLN720861 WVI720854:WVJ720861 IW786390:IX786397 SS786390:ST786397 ACO786390:ACP786397 AMK786390:AML786397 AWG786390:AWH786397 BGC786390:BGD786397 BPY786390:BPZ786397 BZU786390:BZV786397 CJQ786390:CJR786397 CTM786390:CTN786397 DDI786390:DDJ786397 DNE786390:DNF786397 DXA786390:DXB786397 EGW786390:EGX786397 EQS786390:EQT786397 FAO786390:FAP786397 FKK786390:FKL786397 FUG786390:FUH786397 GEC786390:GED786397 GNY786390:GNZ786397 GXU786390:GXV786397 HHQ786390:HHR786397 HRM786390:HRN786397 IBI786390:IBJ786397 ILE786390:ILF786397 IVA786390:IVB786397 JEW786390:JEX786397 JOS786390:JOT786397 JYO786390:JYP786397 KIK786390:KIL786397 KSG786390:KSH786397 LCC786390:LCD786397 LLY786390:LLZ786397 LVU786390:LVV786397 MFQ786390:MFR786397 MPM786390:MPN786397 MZI786390:MZJ786397 NJE786390:NJF786397 NTA786390:NTB786397 OCW786390:OCX786397 OMS786390:OMT786397 OWO786390:OWP786397 PGK786390:PGL786397 PQG786390:PQH786397 QAC786390:QAD786397 QJY786390:QJZ786397 QTU786390:QTV786397 RDQ786390:RDR786397 RNM786390:RNN786397 RXI786390:RXJ786397 SHE786390:SHF786397 SRA786390:SRB786397 TAW786390:TAX786397 TKS786390:TKT786397 TUO786390:TUP786397 UEK786390:UEL786397 UOG786390:UOH786397 UYC786390:UYD786397 VHY786390:VHZ786397 VRU786390:VRV786397 WBQ786390:WBR786397 WLM786390:WLN786397 WVI786390:WVJ786397 IW851926:IX851933 SS851926:ST851933 ACO851926:ACP851933 AMK851926:AML851933 AWG851926:AWH851933 BGC851926:BGD851933 BPY851926:BPZ851933 BZU851926:BZV851933 CJQ851926:CJR851933 CTM851926:CTN851933 DDI851926:DDJ851933 DNE851926:DNF851933 DXA851926:DXB851933 EGW851926:EGX851933 EQS851926:EQT851933 FAO851926:FAP851933 FKK851926:FKL851933 FUG851926:FUH851933 GEC851926:GED851933 GNY851926:GNZ851933 GXU851926:GXV851933 HHQ851926:HHR851933 HRM851926:HRN851933 IBI851926:IBJ851933 ILE851926:ILF851933 IVA851926:IVB851933 JEW851926:JEX851933 JOS851926:JOT851933 JYO851926:JYP851933 KIK851926:KIL851933 KSG851926:KSH851933 LCC851926:LCD851933 LLY851926:LLZ851933 LVU851926:LVV851933 MFQ851926:MFR851933 MPM851926:MPN851933 MZI851926:MZJ851933 NJE851926:NJF851933 NTA851926:NTB851933 OCW851926:OCX851933 OMS851926:OMT851933 OWO851926:OWP851933 PGK851926:PGL851933 PQG851926:PQH851933 QAC851926:QAD851933 QJY851926:QJZ851933 QTU851926:QTV851933 RDQ851926:RDR851933 RNM851926:RNN851933 RXI851926:RXJ851933 SHE851926:SHF851933 SRA851926:SRB851933 TAW851926:TAX851933 TKS851926:TKT851933 TUO851926:TUP851933 UEK851926:UEL851933 UOG851926:UOH851933 UYC851926:UYD851933 VHY851926:VHZ851933 VRU851926:VRV851933 WBQ851926:WBR851933 WLM851926:WLN851933 WVI851926:WVJ851933 IW917462:IX917469 SS917462:ST917469 ACO917462:ACP917469 AMK917462:AML917469 AWG917462:AWH917469 BGC917462:BGD917469 BPY917462:BPZ917469 BZU917462:BZV917469 CJQ917462:CJR917469 CTM917462:CTN917469 DDI917462:DDJ917469 DNE917462:DNF917469 DXA917462:DXB917469 EGW917462:EGX917469 EQS917462:EQT917469 FAO917462:FAP917469 FKK917462:FKL917469 FUG917462:FUH917469 GEC917462:GED917469 GNY917462:GNZ917469 GXU917462:GXV917469 HHQ917462:HHR917469 HRM917462:HRN917469 IBI917462:IBJ917469 ILE917462:ILF917469 IVA917462:IVB917469 JEW917462:JEX917469 JOS917462:JOT917469 JYO917462:JYP917469 KIK917462:KIL917469 KSG917462:KSH917469 LCC917462:LCD917469 LLY917462:LLZ917469 LVU917462:LVV917469 MFQ917462:MFR917469 MPM917462:MPN917469 MZI917462:MZJ917469 NJE917462:NJF917469 NTA917462:NTB917469 OCW917462:OCX917469 OMS917462:OMT917469 OWO917462:OWP917469 PGK917462:PGL917469 PQG917462:PQH917469 QAC917462:QAD917469 QJY917462:QJZ917469 QTU917462:QTV917469 RDQ917462:RDR917469 RNM917462:RNN917469 RXI917462:RXJ917469 SHE917462:SHF917469 SRA917462:SRB917469 TAW917462:TAX917469 TKS917462:TKT917469 TUO917462:TUP917469 UEK917462:UEL917469 UOG917462:UOH917469 UYC917462:UYD917469 VHY917462:VHZ917469 VRU917462:VRV917469 WBQ917462:WBR917469 WLM917462:WLN917469 WVI917462:WVJ917469 IW982998:IX983005 SS982998:ST983005 ACO982998:ACP983005 AMK982998:AML983005 AWG982998:AWH983005 BGC982998:BGD983005 BPY982998:BPZ983005 BZU982998:BZV983005 CJQ982998:CJR983005 CTM982998:CTN983005 DDI982998:DDJ983005 DNE982998:DNF983005 DXA982998:DXB983005 EGW982998:EGX983005 EQS982998:EQT983005 FAO982998:FAP983005 FKK982998:FKL983005 FUG982998:FUH983005 GEC982998:GED983005 GNY982998:GNZ983005 GXU982998:GXV983005 HHQ982998:HHR983005 HRM982998:HRN983005 IBI982998:IBJ983005 ILE982998:ILF983005 IVA982998:IVB983005 JEW982998:JEX983005 JOS982998:JOT983005 JYO982998:JYP983005 KIK982998:KIL983005 KSG982998:KSH983005 LCC982998:LCD983005 LLY982998:LLZ983005 LVU982998:LVV983005 MFQ982998:MFR983005 MPM982998:MPN983005 MZI982998:MZJ983005 NJE982998:NJF983005 NTA982998:NTB983005 OCW982998:OCX983005 OMS982998:OMT983005 OWO982998:OWP983005 PGK982998:PGL983005 PQG982998:PQH983005 QAC982998:QAD983005 QJY982998:QJZ983005 QTU982998:QTV983005 RDQ982998:RDR983005 RNM982998:RNN983005 RXI982998:RXJ983005 SHE982998:SHF983005 SRA982998:SRB983005 TAW982998:TAX983005 TKS982998:TKT983005 TUO982998:TUP983005 UEK982998:UEL983005 UOG982998:UOH983005 UYC982998:UYD983005 VHY982998:VHZ983005 VRU982998:VRV983005 WBQ982998:WBR983005 WLM982998:WLN983005 WVI982998:WVJ983005 IW65521:IX65528 SS65521:ST65528 ACO65521:ACP65528 AMK65521:AML65528 AWG65521:AWH65528 BGC65521:BGD65528 BPY65521:BPZ65528 BZU65521:BZV65528 CJQ65521:CJR65528 CTM65521:CTN65528 DDI65521:DDJ65528 DNE65521:DNF65528 DXA65521:DXB65528 EGW65521:EGX65528 EQS65521:EQT65528 FAO65521:FAP65528 FKK65521:FKL65528 FUG65521:FUH65528 GEC65521:GED65528 GNY65521:GNZ65528 GXU65521:GXV65528 HHQ65521:HHR65528 HRM65521:HRN65528 IBI65521:IBJ65528 ILE65521:ILF65528 IVA65521:IVB65528 JEW65521:JEX65528 JOS65521:JOT65528 JYO65521:JYP65528 KIK65521:KIL65528 KSG65521:KSH65528 LCC65521:LCD65528 LLY65521:LLZ65528 LVU65521:LVV65528 MFQ65521:MFR65528 MPM65521:MPN65528 MZI65521:MZJ65528 NJE65521:NJF65528 NTA65521:NTB65528 OCW65521:OCX65528 OMS65521:OMT65528 OWO65521:OWP65528 PGK65521:PGL65528 PQG65521:PQH65528 QAC65521:QAD65528 QJY65521:QJZ65528 QTU65521:QTV65528 RDQ65521:RDR65528 RNM65521:RNN65528 RXI65521:RXJ65528 SHE65521:SHF65528 SRA65521:SRB65528 TAW65521:TAX65528 TKS65521:TKT65528 TUO65521:TUP65528 UEK65521:UEL65528 UOG65521:UOH65528 UYC65521:UYD65528 VHY65521:VHZ65528 VRU65521:VRV65528 WBQ65521:WBR65528 WLM65521:WLN65528 WVI65521:WVJ65528 IW131057:IX131064 SS131057:ST131064 ACO131057:ACP131064 AMK131057:AML131064 AWG131057:AWH131064 BGC131057:BGD131064 BPY131057:BPZ131064 BZU131057:BZV131064 CJQ131057:CJR131064 CTM131057:CTN131064 DDI131057:DDJ131064 DNE131057:DNF131064 DXA131057:DXB131064 EGW131057:EGX131064 EQS131057:EQT131064 FAO131057:FAP131064 FKK131057:FKL131064 FUG131057:FUH131064 GEC131057:GED131064 GNY131057:GNZ131064 GXU131057:GXV131064 HHQ131057:HHR131064 HRM131057:HRN131064 IBI131057:IBJ131064 ILE131057:ILF131064 IVA131057:IVB131064 JEW131057:JEX131064 JOS131057:JOT131064 JYO131057:JYP131064 KIK131057:KIL131064 KSG131057:KSH131064 LCC131057:LCD131064 LLY131057:LLZ131064 LVU131057:LVV131064 MFQ131057:MFR131064 MPM131057:MPN131064 MZI131057:MZJ131064 NJE131057:NJF131064 NTA131057:NTB131064 OCW131057:OCX131064 OMS131057:OMT131064 OWO131057:OWP131064 PGK131057:PGL131064 PQG131057:PQH131064 QAC131057:QAD131064 QJY131057:QJZ131064 QTU131057:QTV131064 RDQ131057:RDR131064 RNM131057:RNN131064 RXI131057:RXJ131064 SHE131057:SHF131064 SRA131057:SRB131064 TAW131057:TAX131064 TKS131057:TKT131064 TUO131057:TUP131064 UEK131057:UEL131064 UOG131057:UOH131064 UYC131057:UYD131064 VHY131057:VHZ131064 VRU131057:VRV131064 WBQ131057:WBR131064 WLM131057:WLN131064 WVI131057:WVJ131064 IW196593:IX196600 SS196593:ST196600 ACO196593:ACP196600 AMK196593:AML196600 AWG196593:AWH196600 BGC196593:BGD196600 BPY196593:BPZ196600 BZU196593:BZV196600 CJQ196593:CJR196600 CTM196593:CTN196600 DDI196593:DDJ196600 DNE196593:DNF196600 DXA196593:DXB196600 EGW196593:EGX196600 EQS196593:EQT196600 FAO196593:FAP196600 FKK196593:FKL196600 FUG196593:FUH196600 GEC196593:GED196600 GNY196593:GNZ196600 GXU196593:GXV196600 HHQ196593:HHR196600 HRM196593:HRN196600 IBI196593:IBJ196600 ILE196593:ILF196600 IVA196593:IVB196600 JEW196593:JEX196600 JOS196593:JOT196600 JYO196593:JYP196600 KIK196593:KIL196600 KSG196593:KSH196600 LCC196593:LCD196600 LLY196593:LLZ196600 LVU196593:LVV196600 MFQ196593:MFR196600 MPM196593:MPN196600 MZI196593:MZJ196600 NJE196593:NJF196600 NTA196593:NTB196600 OCW196593:OCX196600 OMS196593:OMT196600 OWO196593:OWP196600 PGK196593:PGL196600 PQG196593:PQH196600 QAC196593:QAD196600 QJY196593:QJZ196600 QTU196593:QTV196600 RDQ196593:RDR196600 RNM196593:RNN196600 RXI196593:RXJ196600 SHE196593:SHF196600 SRA196593:SRB196600 TAW196593:TAX196600 TKS196593:TKT196600 TUO196593:TUP196600 UEK196593:UEL196600 UOG196593:UOH196600 UYC196593:UYD196600 VHY196593:VHZ196600 VRU196593:VRV196600 WBQ196593:WBR196600 WLM196593:WLN196600 WVI196593:WVJ196600 IW262129:IX262136 SS262129:ST262136 ACO262129:ACP262136 AMK262129:AML262136 AWG262129:AWH262136 BGC262129:BGD262136 BPY262129:BPZ262136 BZU262129:BZV262136 CJQ262129:CJR262136 CTM262129:CTN262136 DDI262129:DDJ262136 DNE262129:DNF262136 DXA262129:DXB262136 EGW262129:EGX262136 EQS262129:EQT262136 FAO262129:FAP262136 FKK262129:FKL262136 FUG262129:FUH262136 GEC262129:GED262136 GNY262129:GNZ262136 GXU262129:GXV262136 HHQ262129:HHR262136 HRM262129:HRN262136 IBI262129:IBJ262136 ILE262129:ILF262136 IVA262129:IVB262136 JEW262129:JEX262136 JOS262129:JOT262136 JYO262129:JYP262136 KIK262129:KIL262136 KSG262129:KSH262136 LCC262129:LCD262136 LLY262129:LLZ262136 LVU262129:LVV262136 MFQ262129:MFR262136 MPM262129:MPN262136 MZI262129:MZJ262136 NJE262129:NJF262136 NTA262129:NTB262136 OCW262129:OCX262136 OMS262129:OMT262136 OWO262129:OWP262136 PGK262129:PGL262136 PQG262129:PQH262136 QAC262129:QAD262136 QJY262129:QJZ262136 QTU262129:QTV262136 RDQ262129:RDR262136 RNM262129:RNN262136 RXI262129:RXJ262136 SHE262129:SHF262136 SRA262129:SRB262136 TAW262129:TAX262136 TKS262129:TKT262136 TUO262129:TUP262136 UEK262129:UEL262136 UOG262129:UOH262136 UYC262129:UYD262136 VHY262129:VHZ262136 VRU262129:VRV262136 WBQ262129:WBR262136 WLM262129:WLN262136 WVI262129:WVJ262136 IW327665:IX327672 SS327665:ST327672 ACO327665:ACP327672 AMK327665:AML327672 AWG327665:AWH327672 BGC327665:BGD327672 BPY327665:BPZ327672 BZU327665:BZV327672 CJQ327665:CJR327672 CTM327665:CTN327672 DDI327665:DDJ327672 DNE327665:DNF327672 DXA327665:DXB327672 EGW327665:EGX327672 EQS327665:EQT327672 FAO327665:FAP327672 FKK327665:FKL327672 FUG327665:FUH327672 GEC327665:GED327672 GNY327665:GNZ327672 GXU327665:GXV327672 HHQ327665:HHR327672 HRM327665:HRN327672 IBI327665:IBJ327672 ILE327665:ILF327672 IVA327665:IVB327672 JEW327665:JEX327672 JOS327665:JOT327672 JYO327665:JYP327672 KIK327665:KIL327672 KSG327665:KSH327672 LCC327665:LCD327672 LLY327665:LLZ327672 LVU327665:LVV327672 MFQ327665:MFR327672 MPM327665:MPN327672 MZI327665:MZJ327672 NJE327665:NJF327672 NTA327665:NTB327672 OCW327665:OCX327672 OMS327665:OMT327672 OWO327665:OWP327672 PGK327665:PGL327672 PQG327665:PQH327672 QAC327665:QAD327672 QJY327665:QJZ327672 QTU327665:QTV327672 RDQ327665:RDR327672 RNM327665:RNN327672 RXI327665:RXJ327672 SHE327665:SHF327672 SRA327665:SRB327672 TAW327665:TAX327672 TKS327665:TKT327672 TUO327665:TUP327672 UEK327665:UEL327672 UOG327665:UOH327672 UYC327665:UYD327672 VHY327665:VHZ327672 VRU327665:VRV327672 WBQ327665:WBR327672 WLM327665:WLN327672 WVI327665:WVJ327672 IW393201:IX393208 SS393201:ST393208 ACO393201:ACP393208 AMK393201:AML393208 AWG393201:AWH393208 BGC393201:BGD393208 BPY393201:BPZ393208 BZU393201:BZV393208 CJQ393201:CJR393208 CTM393201:CTN393208 DDI393201:DDJ393208 DNE393201:DNF393208 DXA393201:DXB393208 EGW393201:EGX393208 EQS393201:EQT393208 FAO393201:FAP393208 FKK393201:FKL393208 FUG393201:FUH393208 GEC393201:GED393208 GNY393201:GNZ393208 GXU393201:GXV393208 HHQ393201:HHR393208 HRM393201:HRN393208 IBI393201:IBJ393208 ILE393201:ILF393208 IVA393201:IVB393208 JEW393201:JEX393208 JOS393201:JOT393208 JYO393201:JYP393208 KIK393201:KIL393208 KSG393201:KSH393208 LCC393201:LCD393208 LLY393201:LLZ393208 LVU393201:LVV393208 MFQ393201:MFR393208 MPM393201:MPN393208 MZI393201:MZJ393208 NJE393201:NJF393208 NTA393201:NTB393208 OCW393201:OCX393208 OMS393201:OMT393208 OWO393201:OWP393208 PGK393201:PGL393208 PQG393201:PQH393208 QAC393201:QAD393208 QJY393201:QJZ393208 QTU393201:QTV393208 RDQ393201:RDR393208 RNM393201:RNN393208 RXI393201:RXJ393208 SHE393201:SHF393208 SRA393201:SRB393208 TAW393201:TAX393208 TKS393201:TKT393208 TUO393201:TUP393208 UEK393201:UEL393208 UOG393201:UOH393208 UYC393201:UYD393208 VHY393201:VHZ393208 VRU393201:VRV393208 WBQ393201:WBR393208 WLM393201:WLN393208 WVI393201:WVJ393208 IW458737:IX458744 SS458737:ST458744 ACO458737:ACP458744 AMK458737:AML458744 AWG458737:AWH458744 BGC458737:BGD458744 BPY458737:BPZ458744 BZU458737:BZV458744 CJQ458737:CJR458744 CTM458737:CTN458744 DDI458737:DDJ458744 DNE458737:DNF458744 DXA458737:DXB458744 EGW458737:EGX458744 EQS458737:EQT458744 FAO458737:FAP458744 FKK458737:FKL458744 FUG458737:FUH458744 GEC458737:GED458744 GNY458737:GNZ458744 GXU458737:GXV458744 HHQ458737:HHR458744 HRM458737:HRN458744 IBI458737:IBJ458744 ILE458737:ILF458744 IVA458737:IVB458744 JEW458737:JEX458744 JOS458737:JOT458744 JYO458737:JYP458744 KIK458737:KIL458744 KSG458737:KSH458744 LCC458737:LCD458744 LLY458737:LLZ458744 LVU458737:LVV458744 MFQ458737:MFR458744 MPM458737:MPN458744 MZI458737:MZJ458744 NJE458737:NJF458744 NTA458737:NTB458744 OCW458737:OCX458744 OMS458737:OMT458744 OWO458737:OWP458744 PGK458737:PGL458744 PQG458737:PQH458744 QAC458737:QAD458744 QJY458737:QJZ458744 QTU458737:QTV458744 RDQ458737:RDR458744 RNM458737:RNN458744 RXI458737:RXJ458744 SHE458737:SHF458744 SRA458737:SRB458744 TAW458737:TAX458744 TKS458737:TKT458744 TUO458737:TUP458744 UEK458737:UEL458744 UOG458737:UOH458744 UYC458737:UYD458744 VHY458737:VHZ458744 VRU458737:VRV458744 WBQ458737:WBR458744 WLM458737:WLN458744 WVI458737:WVJ458744 IW524273:IX524280 SS524273:ST524280 ACO524273:ACP524280 AMK524273:AML524280 AWG524273:AWH524280 BGC524273:BGD524280 BPY524273:BPZ524280 BZU524273:BZV524280 CJQ524273:CJR524280 CTM524273:CTN524280 DDI524273:DDJ524280 DNE524273:DNF524280 DXA524273:DXB524280 EGW524273:EGX524280 EQS524273:EQT524280 FAO524273:FAP524280 FKK524273:FKL524280 FUG524273:FUH524280 GEC524273:GED524280 GNY524273:GNZ524280 GXU524273:GXV524280 HHQ524273:HHR524280 HRM524273:HRN524280 IBI524273:IBJ524280 ILE524273:ILF524280 IVA524273:IVB524280 JEW524273:JEX524280 JOS524273:JOT524280 JYO524273:JYP524280 KIK524273:KIL524280 KSG524273:KSH524280 LCC524273:LCD524280 LLY524273:LLZ524280 LVU524273:LVV524280 MFQ524273:MFR524280 MPM524273:MPN524280 MZI524273:MZJ524280 NJE524273:NJF524280 NTA524273:NTB524280 OCW524273:OCX524280 OMS524273:OMT524280 OWO524273:OWP524280 PGK524273:PGL524280 PQG524273:PQH524280 QAC524273:QAD524280 QJY524273:QJZ524280 QTU524273:QTV524280 RDQ524273:RDR524280 RNM524273:RNN524280 RXI524273:RXJ524280 SHE524273:SHF524280 SRA524273:SRB524280 TAW524273:TAX524280 TKS524273:TKT524280 TUO524273:TUP524280 UEK524273:UEL524280 UOG524273:UOH524280 UYC524273:UYD524280 VHY524273:VHZ524280 VRU524273:VRV524280 WBQ524273:WBR524280 WLM524273:WLN524280 WVI524273:WVJ524280 IW589809:IX589816 SS589809:ST589816 ACO589809:ACP589816 AMK589809:AML589816 AWG589809:AWH589816 BGC589809:BGD589816 BPY589809:BPZ589816 BZU589809:BZV589816 CJQ589809:CJR589816 CTM589809:CTN589816 DDI589809:DDJ589816 DNE589809:DNF589816 DXA589809:DXB589816 EGW589809:EGX589816 EQS589809:EQT589816 FAO589809:FAP589816 FKK589809:FKL589816 FUG589809:FUH589816 GEC589809:GED589816 GNY589809:GNZ589816 GXU589809:GXV589816 HHQ589809:HHR589816 HRM589809:HRN589816 IBI589809:IBJ589816 ILE589809:ILF589816 IVA589809:IVB589816 JEW589809:JEX589816 JOS589809:JOT589816 JYO589809:JYP589816 KIK589809:KIL589816 KSG589809:KSH589816 LCC589809:LCD589816 LLY589809:LLZ589816 LVU589809:LVV589816 MFQ589809:MFR589816 MPM589809:MPN589816 MZI589809:MZJ589816 NJE589809:NJF589816 NTA589809:NTB589816 OCW589809:OCX589816 OMS589809:OMT589816 OWO589809:OWP589816 PGK589809:PGL589816 PQG589809:PQH589816 QAC589809:QAD589816 QJY589809:QJZ589816 QTU589809:QTV589816 RDQ589809:RDR589816 RNM589809:RNN589816 RXI589809:RXJ589816 SHE589809:SHF589816 SRA589809:SRB589816 TAW589809:TAX589816 TKS589809:TKT589816 TUO589809:TUP589816 UEK589809:UEL589816 UOG589809:UOH589816 UYC589809:UYD589816 VHY589809:VHZ589816 VRU589809:VRV589816 WBQ589809:WBR589816 WLM589809:WLN589816 WVI589809:WVJ589816 IW655345:IX655352 SS655345:ST655352 ACO655345:ACP655352 AMK655345:AML655352 AWG655345:AWH655352 BGC655345:BGD655352 BPY655345:BPZ655352 BZU655345:BZV655352 CJQ655345:CJR655352 CTM655345:CTN655352 DDI655345:DDJ655352 DNE655345:DNF655352 DXA655345:DXB655352 EGW655345:EGX655352 EQS655345:EQT655352 FAO655345:FAP655352 FKK655345:FKL655352 FUG655345:FUH655352 GEC655345:GED655352 GNY655345:GNZ655352 GXU655345:GXV655352 HHQ655345:HHR655352 HRM655345:HRN655352 IBI655345:IBJ655352 ILE655345:ILF655352 IVA655345:IVB655352 JEW655345:JEX655352 JOS655345:JOT655352 JYO655345:JYP655352 KIK655345:KIL655352 KSG655345:KSH655352 LCC655345:LCD655352 LLY655345:LLZ655352 LVU655345:LVV655352 MFQ655345:MFR655352 MPM655345:MPN655352 MZI655345:MZJ655352 NJE655345:NJF655352 NTA655345:NTB655352 OCW655345:OCX655352 OMS655345:OMT655352 OWO655345:OWP655352 PGK655345:PGL655352 PQG655345:PQH655352 QAC655345:QAD655352 QJY655345:QJZ655352 QTU655345:QTV655352 RDQ655345:RDR655352 RNM655345:RNN655352 RXI655345:RXJ655352 SHE655345:SHF655352 SRA655345:SRB655352 TAW655345:TAX655352 TKS655345:TKT655352 TUO655345:TUP655352 UEK655345:UEL655352 UOG655345:UOH655352 UYC655345:UYD655352 VHY655345:VHZ655352 VRU655345:VRV655352 WBQ655345:WBR655352 WLM655345:WLN655352 WVI655345:WVJ655352 IW720881:IX720888 SS720881:ST720888 ACO720881:ACP720888 AMK720881:AML720888 AWG720881:AWH720888 BGC720881:BGD720888 BPY720881:BPZ720888 BZU720881:BZV720888 CJQ720881:CJR720888 CTM720881:CTN720888 DDI720881:DDJ720888 DNE720881:DNF720888 DXA720881:DXB720888 EGW720881:EGX720888 EQS720881:EQT720888 FAO720881:FAP720888 FKK720881:FKL720888 FUG720881:FUH720888 GEC720881:GED720888 GNY720881:GNZ720888 GXU720881:GXV720888 HHQ720881:HHR720888 HRM720881:HRN720888 IBI720881:IBJ720888 ILE720881:ILF720888 IVA720881:IVB720888 JEW720881:JEX720888 JOS720881:JOT720888 JYO720881:JYP720888 KIK720881:KIL720888 KSG720881:KSH720888 LCC720881:LCD720888 LLY720881:LLZ720888 LVU720881:LVV720888 MFQ720881:MFR720888 MPM720881:MPN720888 MZI720881:MZJ720888 NJE720881:NJF720888 NTA720881:NTB720888 OCW720881:OCX720888 OMS720881:OMT720888 OWO720881:OWP720888 PGK720881:PGL720888 PQG720881:PQH720888 QAC720881:QAD720888 QJY720881:QJZ720888 QTU720881:QTV720888 RDQ720881:RDR720888 RNM720881:RNN720888 RXI720881:RXJ720888 SHE720881:SHF720888 SRA720881:SRB720888 TAW720881:TAX720888 TKS720881:TKT720888 TUO720881:TUP720888 UEK720881:UEL720888 UOG720881:UOH720888 UYC720881:UYD720888 VHY720881:VHZ720888 VRU720881:VRV720888 WBQ720881:WBR720888 WLM720881:WLN720888 WVI720881:WVJ720888 IW786417:IX786424 SS786417:ST786424 ACO786417:ACP786424 AMK786417:AML786424 AWG786417:AWH786424 BGC786417:BGD786424 BPY786417:BPZ786424 BZU786417:BZV786424 CJQ786417:CJR786424 CTM786417:CTN786424 DDI786417:DDJ786424 DNE786417:DNF786424 DXA786417:DXB786424 EGW786417:EGX786424 EQS786417:EQT786424 FAO786417:FAP786424 FKK786417:FKL786424 FUG786417:FUH786424 GEC786417:GED786424 GNY786417:GNZ786424 GXU786417:GXV786424 HHQ786417:HHR786424 HRM786417:HRN786424 IBI786417:IBJ786424 ILE786417:ILF786424 IVA786417:IVB786424 JEW786417:JEX786424 JOS786417:JOT786424 JYO786417:JYP786424 KIK786417:KIL786424 KSG786417:KSH786424 LCC786417:LCD786424 LLY786417:LLZ786424 LVU786417:LVV786424 MFQ786417:MFR786424 MPM786417:MPN786424 MZI786417:MZJ786424 NJE786417:NJF786424 NTA786417:NTB786424 OCW786417:OCX786424 OMS786417:OMT786424 OWO786417:OWP786424 PGK786417:PGL786424 PQG786417:PQH786424 QAC786417:QAD786424 QJY786417:QJZ786424 QTU786417:QTV786424 RDQ786417:RDR786424 RNM786417:RNN786424 RXI786417:RXJ786424 SHE786417:SHF786424 SRA786417:SRB786424 TAW786417:TAX786424 TKS786417:TKT786424 TUO786417:TUP786424 UEK786417:UEL786424 UOG786417:UOH786424 UYC786417:UYD786424 VHY786417:VHZ786424 VRU786417:VRV786424 WBQ786417:WBR786424 WLM786417:WLN786424 WVI786417:WVJ786424 IW851953:IX851960 SS851953:ST851960 ACO851953:ACP851960 AMK851953:AML851960 AWG851953:AWH851960 BGC851953:BGD851960 BPY851953:BPZ851960 BZU851953:BZV851960 CJQ851953:CJR851960 CTM851953:CTN851960 DDI851953:DDJ851960 DNE851953:DNF851960 DXA851953:DXB851960 EGW851953:EGX851960 EQS851953:EQT851960 FAO851953:FAP851960 FKK851953:FKL851960 FUG851953:FUH851960 GEC851953:GED851960 GNY851953:GNZ851960 GXU851953:GXV851960 HHQ851953:HHR851960 HRM851953:HRN851960 IBI851953:IBJ851960 ILE851953:ILF851960 IVA851953:IVB851960 JEW851953:JEX851960 JOS851953:JOT851960 JYO851953:JYP851960 KIK851953:KIL851960 KSG851953:KSH851960 LCC851953:LCD851960 LLY851953:LLZ851960 LVU851953:LVV851960 MFQ851953:MFR851960 MPM851953:MPN851960 MZI851953:MZJ851960 NJE851953:NJF851960 NTA851953:NTB851960 OCW851953:OCX851960 OMS851953:OMT851960 OWO851953:OWP851960 PGK851953:PGL851960 PQG851953:PQH851960 QAC851953:QAD851960 QJY851953:QJZ851960 QTU851953:QTV851960 RDQ851953:RDR851960 RNM851953:RNN851960 RXI851953:RXJ851960 SHE851953:SHF851960 SRA851953:SRB851960 TAW851953:TAX851960 TKS851953:TKT851960 TUO851953:TUP851960 UEK851953:UEL851960 UOG851953:UOH851960 UYC851953:UYD851960 VHY851953:VHZ851960 VRU851953:VRV851960 WBQ851953:WBR851960 WLM851953:WLN851960 WVI851953:WVJ851960 IW917489:IX917496 SS917489:ST917496 ACO917489:ACP917496 AMK917489:AML917496 AWG917489:AWH917496 BGC917489:BGD917496 BPY917489:BPZ917496 BZU917489:BZV917496 CJQ917489:CJR917496 CTM917489:CTN917496 DDI917489:DDJ917496 DNE917489:DNF917496 DXA917489:DXB917496 EGW917489:EGX917496 EQS917489:EQT917496 FAO917489:FAP917496 FKK917489:FKL917496 FUG917489:FUH917496 GEC917489:GED917496 GNY917489:GNZ917496 GXU917489:GXV917496 HHQ917489:HHR917496 HRM917489:HRN917496 IBI917489:IBJ917496 ILE917489:ILF917496 IVA917489:IVB917496 JEW917489:JEX917496 JOS917489:JOT917496 JYO917489:JYP917496 KIK917489:KIL917496 KSG917489:KSH917496 LCC917489:LCD917496 LLY917489:LLZ917496 LVU917489:LVV917496 MFQ917489:MFR917496 MPM917489:MPN917496 MZI917489:MZJ917496 NJE917489:NJF917496 NTA917489:NTB917496 OCW917489:OCX917496 OMS917489:OMT917496 OWO917489:OWP917496 PGK917489:PGL917496 PQG917489:PQH917496 QAC917489:QAD917496 QJY917489:QJZ917496 QTU917489:QTV917496 RDQ917489:RDR917496 RNM917489:RNN917496 RXI917489:RXJ917496 SHE917489:SHF917496 SRA917489:SRB917496 TAW917489:TAX917496 TKS917489:TKT917496 TUO917489:TUP917496 UEK917489:UEL917496 UOG917489:UOH917496 UYC917489:UYD917496 VHY917489:VHZ917496 VRU917489:VRV917496 WBQ917489:WBR917496 WLM917489:WLN917496 WVI917489:WVJ917496 IW983025:IX983032 SS983025:ST983032 ACO983025:ACP983032 AMK983025:AML983032 AWG983025:AWH983032 BGC983025:BGD983032 BPY983025:BPZ983032 BZU983025:BZV983032 CJQ983025:CJR983032 CTM983025:CTN983032 DDI983025:DDJ983032 DNE983025:DNF983032 DXA983025:DXB983032 EGW983025:EGX983032 EQS983025:EQT983032 FAO983025:FAP983032 FKK983025:FKL983032 FUG983025:FUH983032 GEC983025:GED983032 GNY983025:GNZ983032 GXU983025:GXV983032 HHQ983025:HHR983032 HRM983025:HRN983032 IBI983025:IBJ983032 ILE983025:ILF983032 IVA983025:IVB983032 JEW983025:JEX983032 JOS983025:JOT983032 JYO983025:JYP983032 KIK983025:KIL983032 KSG983025:KSH983032 LCC983025:LCD983032 LLY983025:LLZ983032 LVU983025:LVV983032 MFQ983025:MFR983032 MPM983025:MPN983032 MZI983025:MZJ983032 NJE983025:NJF983032 NTA983025:NTB983032 OCW983025:OCX983032 OMS983025:OMT983032 OWO983025:OWP983032 PGK983025:PGL983032 PQG983025:PQH983032 QAC983025:QAD983032 QJY983025:QJZ983032 QTU983025:QTV983032 RDQ983025:RDR983032 RNM983025:RNN983032 RXI983025:RXJ983032 SHE983025:SHF983032 SRA983025:SRB983032 TAW983025:TAX983032 TKS983025:TKT983032 TUO983025:TUP983032 UEK983025:UEL983032 UOG983025:UOH983032 UYC983025:UYD983032 VHY983025:VHZ983032 VRU983025:VRV983032 WBQ983025:WBR983032 WLM983025:WLN983032 WVI983025:WVJ983032 IW65504:IX65511 SS65504:ST65511 ACO65504:ACP65511 AMK65504:AML65511 AWG65504:AWH65511 BGC65504:BGD65511 BPY65504:BPZ65511 BZU65504:BZV65511 CJQ65504:CJR65511 CTM65504:CTN65511 DDI65504:DDJ65511 DNE65504:DNF65511 DXA65504:DXB65511 EGW65504:EGX65511 EQS65504:EQT65511 FAO65504:FAP65511 FKK65504:FKL65511 FUG65504:FUH65511 GEC65504:GED65511 GNY65504:GNZ65511 GXU65504:GXV65511 HHQ65504:HHR65511 HRM65504:HRN65511 IBI65504:IBJ65511 ILE65504:ILF65511 IVA65504:IVB65511 JEW65504:JEX65511 JOS65504:JOT65511 JYO65504:JYP65511 KIK65504:KIL65511 KSG65504:KSH65511 LCC65504:LCD65511 LLY65504:LLZ65511 LVU65504:LVV65511 MFQ65504:MFR65511 MPM65504:MPN65511 MZI65504:MZJ65511 NJE65504:NJF65511 NTA65504:NTB65511 OCW65504:OCX65511 OMS65504:OMT65511 OWO65504:OWP65511 PGK65504:PGL65511 PQG65504:PQH65511 QAC65504:QAD65511 QJY65504:QJZ65511 QTU65504:QTV65511 RDQ65504:RDR65511 RNM65504:RNN65511 RXI65504:RXJ65511 SHE65504:SHF65511 SRA65504:SRB65511 TAW65504:TAX65511 TKS65504:TKT65511 TUO65504:TUP65511 UEK65504:UEL65511 UOG65504:UOH65511 UYC65504:UYD65511 VHY65504:VHZ65511 VRU65504:VRV65511 WBQ65504:WBR65511 WLM65504:WLN65511 WVI65504:WVJ65511 IW131040:IX131047 SS131040:ST131047 ACO131040:ACP131047 AMK131040:AML131047 AWG131040:AWH131047 BGC131040:BGD131047 BPY131040:BPZ131047 BZU131040:BZV131047 CJQ131040:CJR131047 CTM131040:CTN131047 DDI131040:DDJ131047 DNE131040:DNF131047 DXA131040:DXB131047 EGW131040:EGX131047 EQS131040:EQT131047 FAO131040:FAP131047 FKK131040:FKL131047 FUG131040:FUH131047 GEC131040:GED131047 GNY131040:GNZ131047 GXU131040:GXV131047 HHQ131040:HHR131047 HRM131040:HRN131047 IBI131040:IBJ131047 ILE131040:ILF131047 IVA131040:IVB131047 JEW131040:JEX131047 JOS131040:JOT131047 JYO131040:JYP131047 KIK131040:KIL131047 KSG131040:KSH131047 LCC131040:LCD131047 LLY131040:LLZ131047 LVU131040:LVV131047 MFQ131040:MFR131047 MPM131040:MPN131047 MZI131040:MZJ131047 NJE131040:NJF131047 NTA131040:NTB131047 OCW131040:OCX131047 OMS131040:OMT131047 OWO131040:OWP131047 PGK131040:PGL131047 PQG131040:PQH131047 QAC131040:QAD131047 QJY131040:QJZ131047 QTU131040:QTV131047 RDQ131040:RDR131047 RNM131040:RNN131047 RXI131040:RXJ131047 SHE131040:SHF131047 SRA131040:SRB131047 TAW131040:TAX131047 TKS131040:TKT131047 TUO131040:TUP131047 UEK131040:UEL131047 UOG131040:UOH131047 UYC131040:UYD131047 VHY131040:VHZ131047 VRU131040:VRV131047 WBQ131040:WBR131047 WLM131040:WLN131047 WVI131040:WVJ131047 IW196576:IX196583 SS196576:ST196583 ACO196576:ACP196583 AMK196576:AML196583 AWG196576:AWH196583 BGC196576:BGD196583 BPY196576:BPZ196583 BZU196576:BZV196583 CJQ196576:CJR196583 CTM196576:CTN196583 DDI196576:DDJ196583 DNE196576:DNF196583 DXA196576:DXB196583 EGW196576:EGX196583 EQS196576:EQT196583 FAO196576:FAP196583 FKK196576:FKL196583 FUG196576:FUH196583 GEC196576:GED196583 GNY196576:GNZ196583 GXU196576:GXV196583 HHQ196576:HHR196583 HRM196576:HRN196583 IBI196576:IBJ196583 ILE196576:ILF196583 IVA196576:IVB196583 JEW196576:JEX196583 JOS196576:JOT196583 JYO196576:JYP196583 KIK196576:KIL196583 KSG196576:KSH196583 LCC196576:LCD196583 LLY196576:LLZ196583 LVU196576:LVV196583 MFQ196576:MFR196583 MPM196576:MPN196583 MZI196576:MZJ196583 NJE196576:NJF196583 NTA196576:NTB196583 OCW196576:OCX196583 OMS196576:OMT196583 OWO196576:OWP196583 PGK196576:PGL196583 PQG196576:PQH196583 QAC196576:QAD196583 QJY196576:QJZ196583 QTU196576:QTV196583 RDQ196576:RDR196583 RNM196576:RNN196583 RXI196576:RXJ196583 SHE196576:SHF196583 SRA196576:SRB196583 TAW196576:TAX196583 TKS196576:TKT196583 TUO196576:TUP196583 UEK196576:UEL196583 UOG196576:UOH196583 UYC196576:UYD196583 VHY196576:VHZ196583 VRU196576:VRV196583 WBQ196576:WBR196583 WLM196576:WLN196583 WVI196576:WVJ196583 IW262112:IX262119 SS262112:ST262119 ACO262112:ACP262119 AMK262112:AML262119 AWG262112:AWH262119 BGC262112:BGD262119 BPY262112:BPZ262119 BZU262112:BZV262119 CJQ262112:CJR262119 CTM262112:CTN262119 DDI262112:DDJ262119 DNE262112:DNF262119 DXA262112:DXB262119 EGW262112:EGX262119 EQS262112:EQT262119 FAO262112:FAP262119 FKK262112:FKL262119 FUG262112:FUH262119 GEC262112:GED262119 GNY262112:GNZ262119 GXU262112:GXV262119 HHQ262112:HHR262119 HRM262112:HRN262119 IBI262112:IBJ262119 ILE262112:ILF262119 IVA262112:IVB262119 JEW262112:JEX262119 JOS262112:JOT262119 JYO262112:JYP262119 KIK262112:KIL262119 KSG262112:KSH262119 LCC262112:LCD262119 LLY262112:LLZ262119 LVU262112:LVV262119 MFQ262112:MFR262119 MPM262112:MPN262119 MZI262112:MZJ262119 NJE262112:NJF262119 NTA262112:NTB262119 OCW262112:OCX262119 OMS262112:OMT262119 OWO262112:OWP262119 PGK262112:PGL262119 PQG262112:PQH262119 QAC262112:QAD262119 QJY262112:QJZ262119 QTU262112:QTV262119 RDQ262112:RDR262119 RNM262112:RNN262119 RXI262112:RXJ262119 SHE262112:SHF262119 SRA262112:SRB262119 TAW262112:TAX262119 TKS262112:TKT262119 TUO262112:TUP262119 UEK262112:UEL262119 UOG262112:UOH262119 UYC262112:UYD262119 VHY262112:VHZ262119 VRU262112:VRV262119 WBQ262112:WBR262119 WLM262112:WLN262119 WVI262112:WVJ262119 IW327648:IX327655 SS327648:ST327655 ACO327648:ACP327655 AMK327648:AML327655 AWG327648:AWH327655 BGC327648:BGD327655 BPY327648:BPZ327655 BZU327648:BZV327655 CJQ327648:CJR327655 CTM327648:CTN327655 DDI327648:DDJ327655 DNE327648:DNF327655 DXA327648:DXB327655 EGW327648:EGX327655 EQS327648:EQT327655 FAO327648:FAP327655 FKK327648:FKL327655 FUG327648:FUH327655 GEC327648:GED327655 GNY327648:GNZ327655 GXU327648:GXV327655 HHQ327648:HHR327655 HRM327648:HRN327655 IBI327648:IBJ327655 ILE327648:ILF327655 IVA327648:IVB327655 JEW327648:JEX327655 JOS327648:JOT327655 JYO327648:JYP327655 KIK327648:KIL327655 KSG327648:KSH327655 LCC327648:LCD327655 LLY327648:LLZ327655 LVU327648:LVV327655 MFQ327648:MFR327655 MPM327648:MPN327655 MZI327648:MZJ327655 NJE327648:NJF327655 NTA327648:NTB327655 OCW327648:OCX327655 OMS327648:OMT327655 OWO327648:OWP327655 PGK327648:PGL327655 PQG327648:PQH327655 QAC327648:QAD327655 QJY327648:QJZ327655 QTU327648:QTV327655 RDQ327648:RDR327655 RNM327648:RNN327655 RXI327648:RXJ327655 SHE327648:SHF327655 SRA327648:SRB327655 TAW327648:TAX327655 TKS327648:TKT327655 TUO327648:TUP327655 UEK327648:UEL327655 UOG327648:UOH327655 UYC327648:UYD327655 VHY327648:VHZ327655 VRU327648:VRV327655 WBQ327648:WBR327655 WLM327648:WLN327655 WVI327648:WVJ327655 IW393184:IX393191 SS393184:ST393191 ACO393184:ACP393191 AMK393184:AML393191 AWG393184:AWH393191 BGC393184:BGD393191 BPY393184:BPZ393191 BZU393184:BZV393191 CJQ393184:CJR393191 CTM393184:CTN393191 DDI393184:DDJ393191 DNE393184:DNF393191 DXA393184:DXB393191 EGW393184:EGX393191 EQS393184:EQT393191 FAO393184:FAP393191 FKK393184:FKL393191 FUG393184:FUH393191 GEC393184:GED393191 GNY393184:GNZ393191 GXU393184:GXV393191 HHQ393184:HHR393191 HRM393184:HRN393191 IBI393184:IBJ393191 ILE393184:ILF393191 IVA393184:IVB393191 JEW393184:JEX393191 JOS393184:JOT393191 JYO393184:JYP393191 KIK393184:KIL393191 KSG393184:KSH393191 LCC393184:LCD393191 LLY393184:LLZ393191 LVU393184:LVV393191 MFQ393184:MFR393191 MPM393184:MPN393191 MZI393184:MZJ393191 NJE393184:NJF393191 NTA393184:NTB393191 OCW393184:OCX393191 OMS393184:OMT393191 OWO393184:OWP393191 PGK393184:PGL393191 PQG393184:PQH393191 QAC393184:QAD393191 QJY393184:QJZ393191 QTU393184:QTV393191 RDQ393184:RDR393191 RNM393184:RNN393191 RXI393184:RXJ393191 SHE393184:SHF393191 SRA393184:SRB393191 TAW393184:TAX393191 TKS393184:TKT393191 TUO393184:TUP393191 UEK393184:UEL393191 UOG393184:UOH393191 UYC393184:UYD393191 VHY393184:VHZ393191 VRU393184:VRV393191 WBQ393184:WBR393191 WLM393184:WLN393191 WVI393184:WVJ393191 IW458720:IX458727 SS458720:ST458727 ACO458720:ACP458727 AMK458720:AML458727 AWG458720:AWH458727 BGC458720:BGD458727 BPY458720:BPZ458727 BZU458720:BZV458727 CJQ458720:CJR458727 CTM458720:CTN458727 DDI458720:DDJ458727 DNE458720:DNF458727 DXA458720:DXB458727 EGW458720:EGX458727 EQS458720:EQT458727 FAO458720:FAP458727 FKK458720:FKL458727 FUG458720:FUH458727 GEC458720:GED458727 GNY458720:GNZ458727 GXU458720:GXV458727 HHQ458720:HHR458727 HRM458720:HRN458727 IBI458720:IBJ458727 ILE458720:ILF458727 IVA458720:IVB458727 JEW458720:JEX458727 JOS458720:JOT458727 JYO458720:JYP458727 KIK458720:KIL458727 KSG458720:KSH458727 LCC458720:LCD458727 LLY458720:LLZ458727 LVU458720:LVV458727 MFQ458720:MFR458727 MPM458720:MPN458727 MZI458720:MZJ458727 NJE458720:NJF458727 NTA458720:NTB458727 OCW458720:OCX458727 OMS458720:OMT458727 OWO458720:OWP458727 PGK458720:PGL458727 PQG458720:PQH458727 QAC458720:QAD458727 QJY458720:QJZ458727 QTU458720:QTV458727 RDQ458720:RDR458727 RNM458720:RNN458727 RXI458720:RXJ458727 SHE458720:SHF458727 SRA458720:SRB458727 TAW458720:TAX458727 TKS458720:TKT458727 TUO458720:TUP458727 UEK458720:UEL458727 UOG458720:UOH458727 UYC458720:UYD458727 VHY458720:VHZ458727 VRU458720:VRV458727 WBQ458720:WBR458727 WLM458720:WLN458727 WVI458720:WVJ458727 IW524256:IX524263 SS524256:ST524263 ACO524256:ACP524263 AMK524256:AML524263 AWG524256:AWH524263 BGC524256:BGD524263 BPY524256:BPZ524263 BZU524256:BZV524263 CJQ524256:CJR524263 CTM524256:CTN524263 DDI524256:DDJ524263 DNE524256:DNF524263 DXA524256:DXB524263 EGW524256:EGX524263 EQS524256:EQT524263 FAO524256:FAP524263 FKK524256:FKL524263 FUG524256:FUH524263 GEC524256:GED524263 GNY524256:GNZ524263 GXU524256:GXV524263 HHQ524256:HHR524263 HRM524256:HRN524263 IBI524256:IBJ524263 ILE524256:ILF524263 IVA524256:IVB524263 JEW524256:JEX524263 JOS524256:JOT524263 JYO524256:JYP524263 KIK524256:KIL524263 KSG524256:KSH524263 LCC524256:LCD524263 LLY524256:LLZ524263 LVU524256:LVV524263 MFQ524256:MFR524263 MPM524256:MPN524263 MZI524256:MZJ524263 NJE524256:NJF524263 NTA524256:NTB524263 OCW524256:OCX524263 OMS524256:OMT524263 OWO524256:OWP524263 PGK524256:PGL524263 PQG524256:PQH524263 QAC524256:QAD524263 QJY524256:QJZ524263 QTU524256:QTV524263 RDQ524256:RDR524263 RNM524256:RNN524263 RXI524256:RXJ524263 SHE524256:SHF524263 SRA524256:SRB524263 TAW524256:TAX524263 TKS524256:TKT524263 TUO524256:TUP524263 UEK524256:UEL524263 UOG524256:UOH524263 UYC524256:UYD524263 VHY524256:VHZ524263 VRU524256:VRV524263 WBQ524256:WBR524263 WLM524256:WLN524263 WVI524256:WVJ524263 IW589792:IX589799 SS589792:ST589799 ACO589792:ACP589799 AMK589792:AML589799 AWG589792:AWH589799 BGC589792:BGD589799 BPY589792:BPZ589799 BZU589792:BZV589799 CJQ589792:CJR589799 CTM589792:CTN589799 DDI589792:DDJ589799 DNE589792:DNF589799 DXA589792:DXB589799 EGW589792:EGX589799 EQS589792:EQT589799 FAO589792:FAP589799 FKK589792:FKL589799 FUG589792:FUH589799 GEC589792:GED589799 GNY589792:GNZ589799 GXU589792:GXV589799 HHQ589792:HHR589799 HRM589792:HRN589799 IBI589792:IBJ589799 ILE589792:ILF589799 IVA589792:IVB589799 JEW589792:JEX589799 JOS589792:JOT589799 JYO589792:JYP589799 KIK589792:KIL589799 KSG589792:KSH589799 LCC589792:LCD589799 LLY589792:LLZ589799 LVU589792:LVV589799 MFQ589792:MFR589799 MPM589792:MPN589799 MZI589792:MZJ589799 NJE589792:NJF589799 NTA589792:NTB589799 OCW589792:OCX589799 OMS589792:OMT589799 OWO589792:OWP589799 PGK589792:PGL589799 PQG589792:PQH589799 QAC589792:QAD589799 QJY589792:QJZ589799 QTU589792:QTV589799 RDQ589792:RDR589799 RNM589792:RNN589799 RXI589792:RXJ589799 SHE589792:SHF589799 SRA589792:SRB589799 TAW589792:TAX589799 TKS589792:TKT589799 TUO589792:TUP589799 UEK589792:UEL589799 UOG589792:UOH589799 UYC589792:UYD589799 VHY589792:VHZ589799 VRU589792:VRV589799 WBQ589792:WBR589799 WLM589792:WLN589799 WVI589792:WVJ589799 IW655328:IX655335 SS655328:ST655335 ACO655328:ACP655335 AMK655328:AML655335 AWG655328:AWH655335 BGC655328:BGD655335 BPY655328:BPZ655335 BZU655328:BZV655335 CJQ655328:CJR655335 CTM655328:CTN655335 DDI655328:DDJ655335 DNE655328:DNF655335 DXA655328:DXB655335 EGW655328:EGX655335 EQS655328:EQT655335 FAO655328:FAP655335 FKK655328:FKL655335 FUG655328:FUH655335 GEC655328:GED655335 GNY655328:GNZ655335 GXU655328:GXV655335 HHQ655328:HHR655335 HRM655328:HRN655335 IBI655328:IBJ655335 ILE655328:ILF655335 IVA655328:IVB655335 JEW655328:JEX655335 JOS655328:JOT655335 JYO655328:JYP655335 KIK655328:KIL655335 KSG655328:KSH655335 LCC655328:LCD655335 LLY655328:LLZ655335 LVU655328:LVV655335 MFQ655328:MFR655335 MPM655328:MPN655335 MZI655328:MZJ655335 NJE655328:NJF655335 NTA655328:NTB655335 OCW655328:OCX655335 OMS655328:OMT655335 OWO655328:OWP655335 PGK655328:PGL655335 PQG655328:PQH655335 QAC655328:QAD655335 QJY655328:QJZ655335 QTU655328:QTV655335 RDQ655328:RDR655335 RNM655328:RNN655335 RXI655328:RXJ655335 SHE655328:SHF655335 SRA655328:SRB655335 TAW655328:TAX655335 TKS655328:TKT655335 TUO655328:TUP655335 UEK655328:UEL655335 UOG655328:UOH655335 UYC655328:UYD655335 VHY655328:VHZ655335 VRU655328:VRV655335 WBQ655328:WBR655335 WLM655328:WLN655335 WVI655328:WVJ655335 IW720864:IX720871 SS720864:ST720871 ACO720864:ACP720871 AMK720864:AML720871 AWG720864:AWH720871 BGC720864:BGD720871 BPY720864:BPZ720871 BZU720864:BZV720871 CJQ720864:CJR720871 CTM720864:CTN720871 DDI720864:DDJ720871 DNE720864:DNF720871 DXA720864:DXB720871 EGW720864:EGX720871 EQS720864:EQT720871 FAO720864:FAP720871 FKK720864:FKL720871 FUG720864:FUH720871 GEC720864:GED720871 GNY720864:GNZ720871 GXU720864:GXV720871 HHQ720864:HHR720871 HRM720864:HRN720871 IBI720864:IBJ720871 ILE720864:ILF720871 IVA720864:IVB720871 JEW720864:JEX720871 JOS720864:JOT720871 JYO720864:JYP720871 KIK720864:KIL720871 KSG720864:KSH720871 LCC720864:LCD720871 LLY720864:LLZ720871 LVU720864:LVV720871 MFQ720864:MFR720871 MPM720864:MPN720871 MZI720864:MZJ720871 NJE720864:NJF720871 NTA720864:NTB720871 OCW720864:OCX720871 OMS720864:OMT720871 OWO720864:OWP720871 PGK720864:PGL720871 PQG720864:PQH720871 QAC720864:QAD720871 QJY720864:QJZ720871 QTU720864:QTV720871 RDQ720864:RDR720871 RNM720864:RNN720871 RXI720864:RXJ720871 SHE720864:SHF720871 SRA720864:SRB720871 TAW720864:TAX720871 TKS720864:TKT720871 TUO720864:TUP720871 UEK720864:UEL720871 UOG720864:UOH720871 UYC720864:UYD720871 VHY720864:VHZ720871 VRU720864:VRV720871 WBQ720864:WBR720871 WLM720864:WLN720871 WVI720864:WVJ720871 IW786400:IX786407 SS786400:ST786407 ACO786400:ACP786407 AMK786400:AML786407 AWG786400:AWH786407 BGC786400:BGD786407 BPY786400:BPZ786407 BZU786400:BZV786407 CJQ786400:CJR786407 CTM786400:CTN786407 DDI786400:DDJ786407 DNE786400:DNF786407 DXA786400:DXB786407 EGW786400:EGX786407 EQS786400:EQT786407 FAO786400:FAP786407 FKK786400:FKL786407 FUG786400:FUH786407 GEC786400:GED786407 GNY786400:GNZ786407 GXU786400:GXV786407 HHQ786400:HHR786407 HRM786400:HRN786407 IBI786400:IBJ786407 ILE786400:ILF786407 IVA786400:IVB786407 JEW786400:JEX786407 JOS786400:JOT786407 JYO786400:JYP786407 KIK786400:KIL786407 KSG786400:KSH786407 LCC786400:LCD786407 LLY786400:LLZ786407 LVU786400:LVV786407 MFQ786400:MFR786407 MPM786400:MPN786407 MZI786400:MZJ786407 NJE786400:NJF786407 NTA786400:NTB786407 OCW786400:OCX786407 OMS786400:OMT786407 OWO786400:OWP786407 PGK786400:PGL786407 PQG786400:PQH786407 QAC786400:QAD786407 QJY786400:QJZ786407 QTU786400:QTV786407 RDQ786400:RDR786407 RNM786400:RNN786407 RXI786400:RXJ786407 SHE786400:SHF786407 SRA786400:SRB786407 TAW786400:TAX786407 TKS786400:TKT786407 TUO786400:TUP786407 UEK786400:UEL786407 UOG786400:UOH786407 UYC786400:UYD786407 VHY786400:VHZ786407 VRU786400:VRV786407 WBQ786400:WBR786407 WLM786400:WLN786407 WVI786400:WVJ786407 IW851936:IX851943 SS851936:ST851943 ACO851936:ACP851943 AMK851936:AML851943 AWG851936:AWH851943 BGC851936:BGD851943 BPY851936:BPZ851943 BZU851936:BZV851943 CJQ851936:CJR851943 CTM851936:CTN851943 DDI851936:DDJ851943 DNE851936:DNF851943 DXA851936:DXB851943 EGW851936:EGX851943 EQS851936:EQT851943 FAO851936:FAP851943 FKK851936:FKL851943 FUG851936:FUH851943 GEC851936:GED851943 GNY851936:GNZ851943 GXU851936:GXV851943 HHQ851936:HHR851943 HRM851936:HRN851943 IBI851936:IBJ851943 ILE851936:ILF851943 IVA851936:IVB851943 JEW851936:JEX851943 JOS851936:JOT851943 JYO851936:JYP851943 KIK851936:KIL851943 KSG851936:KSH851943 LCC851936:LCD851943 LLY851936:LLZ851943 LVU851936:LVV851943 MFQ851936:MFR851943 MPM851936:MPN851943 MZI851936:MZJ851943 NJE851936:NJF851943 NTA851936:NTB851943 OCW851936:OCX851943 OMS851936:OMT851943 OWO851936:OWP851943 PGK851936:PGL851943 PQG851936:PQH851943 QAC851936:QAD851943 QJY851936:QJZ851943 QTU851936:QTV851943 RDQ851936:RDR851943 RNM851936:RNN851943 RXI851936:RXJ851943 SHE851936:SHF851943 SRA851936:SRB851943 TAW851936:TAX851943 TKS851936:TKT851943 TUO851936:TUP851943 UEK851936:UEL851943 UOG851936:UOH851943 UYC851936:UYD851943 VHY851936:VHZ851943 VRU851936:VRV851943 WBQ851936:WBR851943 WLM851936:WLN851943 WVI851936:WVJ851943 IW917472:IX917479 SS917472:ST917479 ACO917472:ACP917479 AMK917472:AML917479 AWG917472:AWH917479 BGC917472:BGD917479 BPY917472:BPZ917479 BZU917472:BZV917479 CJQ917472:CJR917479 CTM917472:CTN917479 DDI917472:DDJ917479 DNE917472:DNF917479 DXA917472:DXB917479 EGW917472:EGX917479 EQS917472:EQT917479 FAO917472:FAP917479 FKK917472:FKL917479 FUG917472:FUH917479 GEC917472:GED917479 GNY917472:GNZ917479 GXU917472:GXV917479 HHQ917472:HHR917479 HRM917472:HRN917479 IBI917472:IBJ917479 ILE917472:ILF917479 IVA917472:IVB917479 JEW917472:JEX917479 JOS917472:JOT917479 JYO917472:JYP917479 KIK917472:KIL917479 KSG917472:KSH917479 LCC917472:LCD917479 LLY917472:LLZ917479 LVU917472:LVV917479 MFQ917472:MFR917479 MPM917472:MPN917479 MZI917472:MZJ917479 NJE917472:NJF917479 NTA917472:NTB917479 OCW917472:OCX917479 OMS917472:OMT917479 OWO917472:OWP917479 PGK917472:PGL917479 PQG917472:PQH917479 QAC917472:QAD917479 QJY917472:QJZ917479 QTU917472:QTV917479 RDQ917472:RDR917479 RNM917472:RNN917479 RXI917472:RXJ917479 SHE917472:SHF917479 SRA917472:SRB917479 TAW917472:TAX917479 TKS917472:TKT917479 TUO917472:TUP917479 UEK917472:UEL917479 UOG917472:UOH917479 UYC917472:UYD917479 VHY917472:VHZ917479 VRU917472:VRV917479 WBQ917472:WBR917479 WLM917472:WLN917479 WVI917472:WVJ917479 IW983008:IX983015 SS983008:ST983015 ACO983008:ACP983015 AMK983008:AML983015 AWG983008:AWH983015 BGC983008:BGD983015 BPY983008:BPZ983015 BZU983008:BZV983015 CJQ983008:CJR983015 CTM983008:CTN983015 DDI983008:DDJ983015 DNE983008:DNF983015 DXA983008:DXB983015 EGW983008:EGX983015 EQS983008:EQT983015 FAO983008:FAP983015 FKK983008:FKL983015 FUG983008:FUH983015 GEC983008:GED983015 GNY983008:GNZ983015 GXU983008:GXV983015 HHQ983008:HHR983015 HRM983008:HRN983015 IBI983008:IBJ983015 ILE983008:ILF983015 IVA983008:IVB983015 JEW983008:JEX983015 JOS983008:JOT983015 JYO983008:JYP983015 KIK983008:KIL983015 KSG983008:KSH983015 LCC983008:LCD983015 LLY983008:LLZ983015 LVU983008:LVV983015 MFQ983008:MFR983015 MPM983008:MPN983015 MZI983008:MZJ983015 NJE983008:NJF983015 NTA983008:NTB983015 OCW983008:OCX983015 OMS983008:OMT983015 OWO983008:OWP983015 PGK983008:PGL983015 PQG983008:PQH983015 QAC983008:QAD983015 QJY983008:QJZ983015 QTU983008:QTV983015 RDQ983008:RDR983015 RNM983008:RNN983015 RXI983008:RXJ983015 SHE983008:SHF983015 SRA983008:SRB983015 TAW983008:TAX983015 TKS983008:TKT983015 TUO983008:TUP983015 UEK983008:UEL983015 UOG983008:UOH983015 UYC983008:UYD983015 VHY983008:VHZ983015 VRU983008:VRV983015 WBQ983008:WBR983015 WLM983008:WLN983015 WVI983008:WVJ983015"/>
    <dataValidation type="custom" allowBlank="1" showInputMessage="1" showErrorMessage="1" promptTitle="Not allowed to edit" prompt="Support Table required for Conditional Formatting" sqref="RDQ982986:RDR982987 RNM982986:RNN982987 IW65482:IX65483 SS65482:ST65483 ACO65482:ACP65483 AMK65482:AML65483 AWG65482:AWH65483 BGC65482:BGD65483 BPY65482:BPZ65483 BZU65482:BZV65483 CJQ65482:CJR65483 CTM65482:CTN65483 DDI65482:DDJ65483 DNE65482:DNF65483 DXA65482:DXB65483 EGW65482:EGX65483 EQS65482:EQT65483 FAO65482:FAP65483 FKK65482:FKL65483 FUG65482:FUH65483 GEC65482:GED65483 GNY65482:GNZ65483 GXU65482:GXV65483 HHQ65482:HHR65483 HRM65482:HRN65483 IBI65482:IBJ65483 ILE65482:ILF65483 IVA65482:IVB65483 JEW65482:JEX65483 JOS65482:JOT65483 JYO65482:JYP65483 KIK65482:KIL65483 KSG65482:KSH65483 LCC65482:LCD65483 LLY65482:LLZ65483 LVU65482:LVV65483 MFQ65482:MFR65483 MPM65482:MPN65483 MZI65482:MZJ65483 NJE65482:NJF65483 NTA65482:NTB65483 OCW65482:OCX65483 OMS65482:OMT65483 OWO65482:OWP65483 PGK65482:PGL65483 PQG65482:PQH65483 QAC65482:QAD65483 QJY65482:QJZ65483 QTU65482:QTV65483 RDQ65482:RDR65483 RNM65482:RNN65483 RXI65482:RXJ65483 SHE65482:SHF65483 SRA65482:SRB65483 TAW65482:TAX65483 TKS65482:TKT65483 TUO65482:TUP65483 UEK65482:UEL65483 UOG65482:UOH65483 UYC65482:UYD65483 VHY65482:VHZ65483 VRU65482:VRV65483 WBQ65482:WBR65483 WLM65482:WLN65483 WVI65482:WVJ65483 RXI982986:RXJ982987 IW131018:IX131019 SS131018:ST131019 ACO131018:ACP131019 AMK131018:AML131019 AWG131018:AWH131019 BGC131018:BGD131019 BPY131018:BPZ131019 BZU131018:BZV131019 CJQ131018:CJR131019 CTM131018:CTN131019 DDI131018:DDJ131019 DNE131018:DNF131019 DXA131018:DXB131019 EGW131018:EGX131019 EQS131018:EQT131019 FAO131018:FAP131019 FKK131018:FKL131019 FUG131018:FUH131019 GEC131018:GED131019 GNY131018:GNZ131019 GXU131018:GXV131019 HHQ131018:HHR131019 HRM131018:HRN131019 IBI131018:IBJ131019 ILE131018:ILF131019 IVA131018:IVB131019 JEW131018:JEX131019 JOS131018:JOT131019 JYO131018:JYP131019 KIK131018:KIL131019 KSG131018:KSH131019 LCC131018:LCD131019 LLY131018:LLZ131019 LVU131018:LVV131019 MFQ131018:MFR131019 MPM131018:MPN131019 MZI131018:MZJ131019 NJE131018:NJF131019 NTA131018:NTB131019 OCW131018:OCX131019 OMS131018:OMT131019 OWO131018:OWP131019 PGK131018:PGL131019 PQG131018:PQH131019 QAC131018:QAD131019 QJY131018:QJZ131019 QTU131018:QTV131019 RDQ131018:RDR131019 RNM131018:RNN131019 RXI131018:RXJ131019 SHE131018:SHF131019 SRA131018:SRB131019 TAW131018:TAX131019 TKS131018:TKT131019 TUO131018:TUP131019 UEK131018:UEL131019 UOG131018:UOH131019 UYC131018:UYD131019 VHY131018:VHZ131019 VRU131018:VRV131019 WBQ131018:WBR131019 WLM131018:WLN131019 WVI131018:WVJ131019 SHE982986:SHF982987 IW196554:IX196555 SS196554:ST196555 ACO196554:ACP196555 AMK196554:AML196555 AWG196554:AWH196555 BGC196554:BGD196555 BPY196554:BPZ196555 BZU196554:BZV196555 CJQ196554:CJR196555 CTM196554:CTN196555 DDI196554:DDJ196555 DNE196554:DNF196555 DXA196554:DXB196555 EGW196554:EGX196555 EQS196554:EQT196555 FAO196554:FAP196555 FKK196554:FKL196555 FUG196554:FUH196555 GEC196554:GED196555 GNY196554:GNZ196555 GXU196554:GXV196555 HHQ196554:HHR196555 HRM196554:HRN196555 IBI196554:IBJ196555 ILE196554:ILF196555 IVA196554:IVB196555 JEW196554:JEX196555 JOS196554:JOT196555 JYO196554:JYP196555 KIK196554:KIL196555 KSG196554:KSH196555 LCC196554:LCD196555 LLY196554:LLZ196555 LVU196554:LVV196555 MFQ196554:MFR196555 MPM196554:MPN196555 MZI196554:MZJ196555 NJE196554:NJF196555 NTA196554:NTB196555 OCW196554:OCX196555 OMS196554:OMT196555 OWO196554:OWP196555 PGK196554:PGL196555 PQG196554:PQH196555 QAC196554:QAD196555 QJY196554:QJZ196555 QTU196554:QTV196555 RDQ196554:RDR196555 RNM196554:RNN196555 RXI196554:RXJ196555 SHE196554:SHF196555 SRA196554:SRB196555 TAW196554:TAX196555 TKS196554:TKT196555 TUO196554:TUP196555 UEK196554:UEL196555 UOG196554:UOH196555 UYC196554:UYD196555 VHY196554:VHZ196555 VRU196554:VRV196555 WBQ196554:WBR196555 WLM196554:WLN196555 WVI196554:WVJ196555 SRA982986:SRB982987 IW262090:IX262091 SS262090:ST262091 ACO262090:ACP262091 AMK262090:AML262091 AWG262090:AWH262091 BGC262090:BGD262091 BPY262090:BPZ262091 BZU262090:BZV262091 CJQ262090:CJR262091 CTM262090:CTN262091 DDI262090:DDJ262091 DNE262090:DNF262091 DXA262090:DXB262091 EGW262090:EGX262091 EQS262090:EQT262091 FAO262090:FAP262091 FKK262090:FKL262091 FUG262090:FUH262091 GEC262090:GED262091 GNY262090:GNZ262091 GXU262090:GXV262091 HHQ262090:HHR262091 HRM262090:HRN262091 IBI262090:IBJ262091 ILE262090:ILF262091 IVA262090:IVB262091 JEW262090:JEX262091 JOS262090:JOT262091 JYO262090:JYP262091 KIK262090:KIL262091 KSG262090:KSH262091 LCC262090:LCD262091 LLY262090:LLZ262091 LVU262090:LVV262091 MFQ262090:MFR262091 MPM262090:MPN262091 MZI262090:MZJ262091 NJE262090:NJF262091 NTA262090:NTB262091 OCW262090:OCX262091 OMS262090:OMT262091 OWO262090:OWP262091 PGK262090:PGL262091 PQG262090:PQH262091 QAC262090:QAD262091 QJY262090:QJZ262091 QTU262090:QTV262091 RDQ262090:RDR262091 RNM262090:RNN262091 RXI262090:RXJ262091 SHE262090:SHF262091 SRA262090:SRB262091 TAW262090:TAX262091 TKS262090:TKT262091 TUO262090:TUP262091 UEK262090:UEL262091 UOG262090:UOH262091 UYC262090:UYD262091 VHY262090:VHZ262091 VRU262090:VRV262091 WBQ262090:WBR262091 WLM262090:WLN262091 WVI262090:WVJ262091 TAW982986:TAX982987 IW327626:IX327627 SS327626:ST327627 ACO327626:ACP327627 AMK327626:AML327627 AWG327626:AWH327627 BGC327626:BGD327627 BPY327626:BPZ327627 BZU327626:BZV327627 CJQ327626:CJR327627 CTM327626:CTN327627 DDI327626:DDJ327627 DNE327626:DNF327627 DXA327626:DXB327627 EGW327626:EGX327627 EQS327626:EQT327627 FAO327626:FAP327627 FKK327626:FKL327627 FUG327626:FUH327627 GEC327626:GED327627 GNY327626:GNZ327627 GXU327626:GXV327627 HHQ327626:HHR327627 HRM327626:HRN327627 IBI327626:IBJ327627 ILE327626:ILF327627 IVA327626:IVB327627 JEW327626:JEX327627 JOS327626:JOT327627 JYO327626:JYP327627 KIK327626:KIL327627 KSG327626:KSH327627 LCC327626:LCD327627 LLY327626:LLZ327627 LVU327626:LVV327627 MFQ327626:MFR327627 MPM327626:MPN327627 MZI327626:MZJ327627 NJE327626:NJF327627 NTA327626:NTB327627 OCW327626:OCX327627 OMS327626:OMT327627 OWO327626:OWP327627 PGK327626:PGL327627 PQG327626:PQH327627 QAC327626:QAD327627 QJY327626:QJZ327627 QTU327626:QTV327627 RDQ327626:RDR327627 RNM327626:RNN327627 RXI327626:RXJ327627 SHE327626:SHF327627 SRA327626:SRB327627 TAW327626:TAX327627 TKS327626:TKT327627 TUO327626:TUP327627 UEK327626:UEL327627 UOG327626:UOH327627 UYC327626:UYD327627 VHY327626:VHZ327627 VRU327626:VRV327627 WBQ327626:WBR327627 WLM327626:WLN327627 WVI327626:WVJ327627 TKS982986:TKT982987 IW393162:IX393163 SS393162:ST393163 ACO393162:ACP393163 AMK393162:AML393163 AWG393162:AWH393163 BGC393162:BGD393163 BPY393162:BPZ393163 BZU393162:BZV393163 CJQ393162:CJR393163 CTM393162:CTN393163 DDI393162:DDJ393163 DNE393162:DNF393163 DXA393162:DXB393163 EGW393162:EGX393163 EQS393162:EQT393163 FAO393162:FAP393163 FKK393162:FKL393163 FUG393162:FUH393163 GEC393162:GED393163 GNY393162:GNZ393163 GXU393162:GXV393163 HHQ393162:HHR393163 HRM393162:HRN393163 IBI393162:IBJ393163 ILE393162:ILF393163 IVA393162:IVB393163 JEW393162:JEX393163 JOS393162:JOT393163 JYO393162:JYP393163 KIK393162:KIL393163 KSG393162:KSH393163 LCC393162:LCD393163 LLY393162:LLZ393163 LVU393162:LVV393163 MFQ393162:MFR393163 MPM393162:MPN393163 MZI393162:MZJ393163 NJE393162:NJF393163 NTA393162:NTB393163 OCW393162:OCX393163 OMS393162:OMT393163 OWO393162:OWP393163 PGK393162:PGL393163 PQG393162:PQH393163 QAC393162:QAD393163 QJY393162:QJZ393163 QTU393162:QTV393163 RDQ393162:RDR393163 RNM393162:RNN393163 RXI393162:RXJ393163 SHE393162:SHF393163 SRA393162:SRB393163 TAW393162:TAX393163 TKS393162:TKT393163 TUO393162:TUP393163 UEK393162:UEL393163 UOG393162:UOH393163 UYC393162:UYD393163 VHY393162:VHZ393163 VRU393162:VRV393163 WBQ393162:WBR393163 WLM393162:WLN393163 WVI393162:WVJ393163 TUO982986:TUP982987 IW458698:IX458699 SS458698:ST458699 ACO458698:ACP458699 AMK458698:AML458699 AWG458698:AWH458699 BGC458698:BGD458699 BPY458698:BPZ458699 BZU458698:BZV458699 CJQ458698:CJR458699 CTM458698:CTN458699 DDI458698:DDJ458699 DNE458698:DNF458699 DXA458698:DXB458699 EGW458698:EGX458699 EQS458698:EQT458699 FAO458698:FAP458699 FKK458698:FKL458699 FUG458698:FUH458699 GEC458698:GED458699 GNY458698:GNZ458699 GXU458698:GXV458699 HHQ458698:HHR458699 HRM458698:HRN458699 IBI458698:IBJ458699 ILE458698:ILF458699 IVA458698:IVB458699 JEW458698:JEX458699 JOS458698:JOT458699 JYO458698:JYP458699 KIK458698:KIL458699 KSG458698:KSH458699 LCC458698:LCD458699 LLY458698:LLZ458699 LVU458698:LVV458699 MFQ458698:MFR458699 MPM458698:MPN458699 MZI458698:MZJ458699 NJE458698:NJF458699 NTA458698:NTB458699 OCW458698:OCX458699 OMS458698:OMT458699 OWO458698:OWP458699 PGK458698:PGL458699 PQG458698:PQH458699 QAC458698:QAD458699 QJY458698:QJZ458699 QTU458698:QTV458699 RDQ458698:RDR458699 RNM458698:RNN458699 RXI458698:RXJ458699 SHE458698:SHF458699 SRA458698:SRB458699 TAW458698:TAX458699 TKS458698:TKT458699 TUO458698:TUP458699 UEK458698:UEL458699 UOG458698:UOH458699 UYC458698:UYD458699 VHY458698:VHZ458699 VRU458698:VRV458699 WBQ458698:WBR458699 WLM458698:WLN458699 WVI458698:WVJ458699 UEK982986:UEL982987 IW524234:IX524235 SS524234:ST524235 ACO524234:ACP524235 AMK524234:AML524235 AWG524234:AWH524235 BGC524234:BGD524235 BPY524234:BPZ524235 BZU524234:BZV524235 CJQ524234:CJR524235 CTM524234:CTN524235 DDI524234:DDJ524235 DNE524234:DNF524235 DXA524234:DXB524235 EGW524234:EGX524235 EQS524234:EQT524235 FAO524234:FAP524235 FKK524234:FKL524235 FUG524234:FUH524235 GEC524234:GED524235 GNY524234:GNZ524235 GXU524234:GXV524235 HHQ524234:HHR524235 HRM524234:HRN524235 IBI524234:IBJ524235 ILE524234:ILF524235 IVA524234:IVB524235 JEW524234:JEX524235 JOS524234:JOT524235 JYO524234:JYP524235 KIK524234:KIL524235 KSG524234:KSH524235 LCC524234:LCD524235 LLY524234:LLZ524235 LVU524234:LVV524235 MFQ524234:MFR524235 MPM524234:MPN524235 MZI524234:MZJ524235 NJE524234:NJF524235 NTA524234:NTB524235 OCW524234:OCX524235 OMS524234:OMT524235 OWO524234:OWP524235 PGK524234:PGL524235 PQG524234:PQH524235 QAC524234:QAD524235 QJY524234:QJZ524235 QTU524234:QTV524235 RDQ524234:RDR524235 RNM524234:RNN524235 RXI524234:RXJ524235 SHE524234:SHF524235 SRA524234:SRB524235 TAW524234:TAX524235 TKS524234:TKT524235 TUO524234:TUP524235 UEK524234:UEL524235 UOG524234:UOH524235 UYC524234:UYD524235 VHY524234:VHZ524235 VRU524234:VRV524235 WBQ524234:WBR524235 WLM524234:WLN524235 WVI524234:WVJ524235 UOG982986:UOH982987 IW589770:IX589771 SS589770:ST589771 ACO589770:ACP589771 AMK589770:AML589771 AWG589770:AWH589771 BGC589770:BGD589771 BPY589770:BPZ589771 BZU589770:BZV589771 CJQ589770:CJR589771 CTM589770:CTN589771 DDI589770:DDJ589771 DNE589770:DNF589771 DXA589770:DXB589771 EGW589770:EGX589771 EQS589770:EQT589771 FAO589770:FAP589771 FKK589770:FKL589771 FUG589770:FUH589771 GEC589770:GED589771 GNY589770:GNZ589771 GXU589770:GXV589771 HHQ589770:HHR589771 HRM589770:HRN589771 IBI589770:IBJ589771 ILE589770:ILF589771 IVA589770:IVB589771 JEW589770:JEX589771 JOS589770:JOT589771 JYO589770:JYP589771 KIK589770:KIL589771 KSG589770:KSH589771 LCC589770:LCD589771 LLY589770:LLZ589771 LVU589770:LVV589771 MFQ589770:MFR589771 MPM589770:MPN589771 MZI589770:MZJ589771 NJE589770:NJF589771 NTA589770:NTB589771 OCW589770:OCX589771 OMS589770:OMT589771 OWO589770:OWP589771 PGK589770:PGL589771 PQG589770:PQH589771 QAC589770:QAD589771 QJY589770:QJZ589771 QTU589770:QTV589771 RDQ589770:RDR589771 RNM589770:RNN589771 RXI589770:RXJ589771 SHE589770:SHF589771 SRA589770:SRB589771 TAW589770:TAX589771 TKS589770:TKT589771 TUO589770:TUP589771 UEK589770:UEL589771 UOG589770:UOH589771 UYC589770:UYD589771 VHY589770:VHZ589771 VRU589770:VRV589771 WBQ589770:WBR589771 WLM589770:WLN589771 WVI589770:WVJ589771 UYC982986:UYD982987 IW655306:IX655307 SS655306:ST655307 ACO655306:ACP655307 AMK655306:AML655307 AWG655306:AWH655307 BGC655306:BGD655307 BPY655306:BPZ655307 BZU655306:BZV655307 CJQ655306:CJR655307 CTM655306:CTN655307 DDI655306:DDJ655307 DNE655306:DNF655307 DXA655306:DXB655307 EGW655306:EGX655307 EQS655306:EQT655307 FAO655306:FAP655307 FKK655306:FKL655307 FUG655306:FUH655307 GEC655306:GED655307 GNY655306:GNZ655307 GXU655306:GXV655307 HHQ655306:HHR655307 HRM655306:HRN655307 IBI655306:IBJ655307 ILE655306:ILF655307 IVA655306:IVB655307 JEW655306:JEX655307 JOS655306:JOT655307 JYO655306:JYP655307 KIK655306:KIL655307 KSG655306:KSH655307 LCC655306:LCD655307 LLY655306:LLZ655307 LVU655306:LVV655307 MFQ655306:MFR655307 MPM655306:MPN655307 MZI655306:MZJ655307 NJE655306:NJF655307 NTA655306:NTB655307 OCW655306:OCX655307 OMS655306:OMT655307 OWO655306:OWP655307 PGK655306:PGL655307 PQG655306:PQH655307 QAC655306:QAD655307 QJY655306:QJZ655307 QTU655306:QTV655307 RDQ655306:RDR655307 RNM655306:RNN655307 RXI655306:RXJ655307 SHE655306:SHF655307 SRA655306:SRB655307 TAW655306:TAX655307 TKS655306:TKT655307 TUO655306:TUP655307 UEK655306:UEL655307 UOG655306:UOH655307 UYC655306:UYD655307 VHY655306:VHZ655307 VRU655306:VRV655307 WBQ655306:WBR655307 WLM655306:WLN655307 WVI655306:WVJ655307 VHY982986:VHZ982987 IW720842:IX720843 SS720842:ST720843 ACO720842:ACP720843 AMK720842:AML720843 AWG720842:AWH720843 BGC720842:BGD720843 BPY720842:BPZ720843 BZU720842:BZV720843 CJQ720842:CJR720843 CTM720842:CTN720843 DDI720842:DDJ720843 DNE720842:DNF720843 DXA720842:DXB720843 EGW720842:EGX720843 EQS720842:EQT720843 FAO720842:FAP720843 FKK720842:FKL720843 FUG720842:FUH720843 GEC720842:GED720843 GNY720842:GNZ720843 GXU720842:GXV720843 HHQ720842:HHR720843 HRM720842:HRN720843 IBI720842:IBJ720843 ILE720842:ILF720843 IVA720842:IVB720843 JEW720842:JEX720843 JOS720842:JOT720843 JYO720842:JYP720843 KIK720842:KIL720843 KSG720842:KSH720843 LCC720842:LCD720843 LLY720842:LLZ720843 LVU720842:LVV720843 MFQ720842:MFR720843 MPM720842:MPN720843 MZI720842:MZJ720843 NJE720842:NJF720843 NTA720842:NTB720843 OCW720842:OCX720843 OMS720842:OMT720843 OWO720842:OWP720843 PGK720842:PGL720843 PQG720842:PQH720843 QAC720842:QAD720843 QJY720842:QJZ720843 QTU720842:QTV720843 RDQ720842:RDR720843 RNM720842:RNN720843 RXI720842:RXJ720843 SHE720842:SHF720843 SRA720842:SRB720843 TAW720842:TAX720843 TKS720842:TKT720843 TUO720842:TUP720843 UEK720842:UEL720843 UOG720842:UOH720843 UYC720842:UYD720843 VHY720842:VHZ720843 VRU720842:VRV720843 WBQ720842:WBR720843 WLM720842:WLN720843 WVI720842:WVJ720843 VRU982986:VRV982987 IW786378:IX786379 SS786378:ST786379 ACO786378:ACP786379 AMK786378:AML786379 AWG786378:AWH786379 BGC786378:BGD786379 BPY786378:BPZ786379 BZU786378:BZV786379 CJQ786378:CJR786379 CTM786378:CTN786379 DDI786378:DDJ786379 DNE786378:DNF786379 DXA786378:DXB786379 EGW786378:EGX786379 EQS786378:EQT786379 FAO786378:FAP786379 FKK786378:FKL786379 FUG786378:FUH786379 GEC786378:GED786379 GNY786378:GNZ786379 GXU786378:GXV786379 HHQ786378:HHR786379 HRM786378:HRN786379 IBI786378:IBJ786379 ILE786378:ILF786379 IVA786378:IVB786379 JEW786378:JEX786379 JOS786378:JOT786379 JYO786378:JYP786379 KIK786378:KIL786379 KSG786378:KSH786379 LCC786378:LCD786379 LLY786378:LLZ786379 LVU786378:LVV786379 MFQ786378:MFR786379 MPM786378:MPN786379 MZI786378:MZJ786379 NJE786378:NJF786379 NTA786378:NTB786379 OCW786378:OCX786379 OMS786378:OMT786379 OWO786378:OWP786379 PGK786378:PGL786379 PQG786378:PQH786379 QAC786378:QAD786379 QJY786378:QJZ786379 QTU786378:QTV786379 RDQ786378:RDR786379 RNM786378:RNN786379 RXI786378:RXJ786379 SHE786378:SHF786379 SRA786378:SRB786379 TAW786378:TAX786379 TKS786378:TKT786379 TUO786378:TUP786379 UEK786378:UEL786379 UOG786378:UOH786379 UYC786378:UYD786379 VHY786378:VHZ786379 VRU786378:VRV786379 WBQ786378:WBR786379 WLM786378:WLN786379 WVI786378:WVJ786379 WBQ982986:WBR982987 IW851914:IX851915 SS851914:ST851915 ACO851914:ACP851915 AMK851914:AML851915 AWG851914:AWH851915 BGC851914:BGD851915 BPY851914:BPZ851915 BZU851914:BZV851915 CJQ851914:CJR851915 CTM851914:CTN851915 DDI851914:DDJ851915 DNE851914:DNF851915 DXA851914:DXB851915 EGW851914:EGX851915 EQS851914:EQT851915 FAO851914:FAP851915 FKK851914:FKL851915 FUG851914:FUH851915 GEC851914:GED851915 GNY851914:GNZ851915 GXU851914:GXV851915 HHQ851914:HHR851915 HRM851914:HRN851915 IBI851914:IBJ851915 ILE851914:ILF851915 IVA851914:IVB851915 JEW851914:JEX851915 JOS851914:JOT851915 JYO851914:JYP851915 KIK851914:KIL851915 KSG851914:KSH851915 LCC851914:LCD851915 LLY851914:LLZ851915 LVU851914:LVV851915 MFQ851914:MFR851915 MPM851914:MPN851915 MZI851914:MZJ851915 NJE851914:NJF851915 NTA851914:NTB851915 OCW851914:OCX851915 OMS851914:OMT851915 OWO851914:OWP851915 PGK851914:PGL851915 PQG851914:PQH851915 QAC851914:QAD851915 QJY851914:QJZ851915 QTU851914:QTV851915 RDQ851914:RDR851915 RNM851914:RNN851915 RXI851914:RXJ851915 SHE851914:SHF851915 SRA851914:SRB851915 TAW851914:TAX851915 TKS851914:TKT851915 TUO851914:TUP851915 UEK851914:UEL851915 UOG851914:UOH851915 UYC851914:UYD851915 VHY851914:VHZ851915 VRU851914:VRV851915 WBQ851914:WBR851915 WLM851914:WLN851915 WVI851914:WVJ851915 WLM982986:WLN982987 IW917450:IX917451 SS917450:ST917451 ACO917450:ACP917451 AMK917450:AML917451 AWG917450:AWH917451 BGC917450:BGD917451 BPY917450:BPZ917451 BZU917450:BZV917451 CJQ917450:CJR917451 CTM917450:CTN917451 DDI917450:DDJ917451 DNE917450:DNF917451 DXA917450:DXB917451 EGW917450:EGX917451 EQS917450:EQT917451 FAO917450:FAP917451 FKK917450:FKL917451 FUG917450:FUH917451 GEC917450:GED917451 GNY917450:GNZ917451 GXU917450:GXV917451 HHQ917450:HHR917451 HRM917450:HRN917451 IBI917450:IBJ917451 ILE917450:ILF917451 IVA917450:IVB917451 JEW917450:JEX917451 JOS917450:JOT917451 JYO917450:JYP917451 KIK917450:KIL917451 KSG917450:KSH917451 LCC917450:LCD917451 LLY917450:LLZ917451 LVU917450:LVV917451 MFQ917450:MFR917451 MPM917450:MPN917451 MZI917450:MZJ917451 NJE917450:NJF917451 NTA917450:NTB917451 OCW917450:OCX917451 OMS917450:OMT917451 OWO917450:OWP917451 PGK917450:PGL917451 PQG917450:PQH917451 QAC917450:QAD917451 QJY917450:QJZ917451 QTU917450:QTV917451 RDQ917450:RDR917451 RNM917450:RNN917451 RXI917450:RXJ917451 SHE917450:SHF917451 SRA917450:SRB917451 TAW917450:TAX917451 TKS917450:TKT917451 TUO917450:TUP917451 UEK917450:UEL917451 UOG917450:UOH917451 UYC917450:UYD917451 VHY917450:VHZ917451 VRU917450:VRV917451 WBQ917450:WBR917451 WLM917450:WLN917451 WVI917450:WVJ917451 WVI982986:WVJ982987 IW982986:IX982987 SS982986:ST982987 ACO982986:ACP982987 AMK982986:AML982987 AWG982986:AWH982987 BGC982986:BGD982987 BPY982986:BPZ982987 BZU982986:BZV982987 CJQ982986:CJR982987 CTM982986:CTN982987 DDI982986:DDJ982987 DNE982986:DNF982987 DXA982986:DXB982987 EGW982986:EGX982987 EQS982986:EQT982987 FAO982986:FAP982987 FKK982986:FKL982987 FUG982986:FUH982987 GEC982986:GED982987 GNY982986:GNZ982987 GXU982986:GXV982987 HHQ982986:HHR982987 HRM982986:HRN982987 IBI982986:IBJ982987 ILE982986:ILF982987 IVA982986:IVB982987 JEW982986:JEX982987 JOS982986:JOT982987 JYO982986:JYP982987 KIK982986:KIL982987 KSG982986:KSH982987 LCC982986:LCD982987 LLY982986:LLZ982987 LVU982986:LVV982987 MFQ982986:MFR982987 MPM982986:MPN982987 MZI982986:MZJ982987 NJE982986:NJF982987 NTA982986:NTB982987 OCW982986:OCX982987 OMS982986:OMT982987 OWO982986:OWP982987 PGK982986:PGL982987 PQG982986:PQH982987 QAC982986:QAD982987 QJY982986:QJZ982987 QTU982986:QTV982987 WVE2:WVF3 WLI2:WLJ3 WBM2:WBN3 VRQ2:VRR3 VHU2:VHV3 UXY2:UXZ3 UOC2:UOD3 UEG2:UEH3 TUK2:TUL3 TKO2:TKP3 TAS2:TAT3 SQW2:SQX3 SHA2:SHB3 RXE2:RXF3 RNI2:RNJ3 RDM2:RDN3 QTQ2:QTR3 QJU2:QJV3 PZY2:PZZ3 PQC2:PQD3 PGG2:PGH3 OWK2:OWL3 OMO2:OMP3 OCS2:OCT3 NSW2:NSX3 NJA2:NJB3 MZE2:MZF3 MPI2:MPJ3 MFM2:MFN3 LVQ2:LVR3 LLU2:LLV3 LBY2:LBZ3 KSC2:KSD3 KIG2:KIH3 JYK2:JYL3 JOO2:JOP3 JES2:JET3 IUW2:IUX3 ILA2:ILB3 IBE2:IBF3 HRI2:HRJ3 HHM2:HHN3 GXQ2:GXR3 GNU2:GNV3 GDY2:GDZ3 FUC2:FUD3 FKG2:FKH3 FAK2:FAL3 EQO2:EQP3 EGS2:EGT3 DWW2:DWX3 DNA2:DNB3 DDE2:DDF3 CTI2:CTJ3 CJM2:CJN3 BZQ2:BZR3 BPU2:BPV3 BFY2:BFZ3 AWC2:AWD3 AMG2:AMH3 ACK2:ACL3 SO2:SP3 IS2:IT3">
      <formula1>"&gt;0"</formula1>
    </dataValidation>
    <dataValidation type="list" allowBlank="1" showInputMessage="1" showErrorMessage="1" sqref="F13:N21">
      <formula1>_YN__List</formula1>
    </dataValidation>
    <dataValidation showInputMessage="1" showErrorMessage="1" sqref="F12:N12"/>
    <dataValidation type="custom" allowBlank="1" showInputMessage="1" showErrorMessage="1" error="DO NOT EDIT THESE CELLS!!!" sqref="B9 F10:N11 B1:E5 B24 F4:H5 A1:A6 B11:B21 F26:O26">
      <formula1>"&gt;1"</formula1>
    </dataValidation>
  </dataValidations>
  <pageMargins left="0.7" right="0.7" top="0.78740157499999996" bottom="0.78740157499999996" header="0.3" footer="0.3"/>
  <pageSetup paperSize="9" scale="45" orientation="landscape" r:id="rId2"/>
  <drawing r:id="rId3"/>
  <extLst>
    <ext xmlns:x14="http://schemas.microsoft.com/office/spreadsheetml/2009/9/main" uri="{78C0D931-6437-407d-A8EE-F0AAD7539E65}">
      <x14:conditionalFormattings>
        <x14:conditionalFormatting xmlns:xm="http://schemas.microsoft.com/office/excel/2006/main">
          <x14:cfRule type="expression" priority="60" id="{9D55926F-77D1-4E5A-A9F6-F9BF3B21B913}">
            <xm:f>'Configuration | Scaling'!$B$45 = "UN"</xm:f>
            <x14:dxf>
              <fill>
                <patternFill patternType="lightTrellis">
                  <bgColor theme="0" tint="-0.499984740745262"/>
                </patternFill>
              </fill>
            </x14:dxf>
          </x14:cfRule>
          <xm:sqref>B33:N38</xm:sqref>
        </x14:conditionalFormatting>
        <x14:conditionalFormatting xmlns:xm="http://schemas.microsoft.com/office/excel/2006/main">
          <x14:cfRule type="expression" priority="44" id="{3E44B789-EADF-4E0A-A70C-DF77D1F29AD7}">
            <xm:f>'Configuration | Scaling'!$B$45 = "UP"</xm:f>
            <x14:dxf>
              <fill>
                <patternFill patternType="lightTrellis">
                  <bgColor theme="0" tint="-0.499984740745262"/>
                </patternFill>
              </fill>
            </x14:dxf>
          </x14:cfRule>
          <xm:sqref>B27:N32</xm:sqref>
        </x14:conditionalFormatting>
        <x14:conditionalFormatting xmlns:xm="http://schemas.microsoft.com/office/excel/2006/main">
          <x14:cfRule type="expression" priority="33" id="{CAF73E13-2FC3-474B-9FAC-4DD0D1C6AD85}">
            <xm:f>'Configuration | Scaling'!$B$45 = "UP"</xm:f>
            <x14:dxf>
              <fill>
                <patternFill patternType="lightTrellis">
                  <bgColor theme="0" tint="-0.499984740745262"/>
                </patternFill>
              </fill>
            </x14:dxf>
          </x14:cfRule>
          <xm:sqref>G27</xm:sqref>
        </x14:conditionalFormatting>
        <x14:conditionalFormatting xmlns:xm="http://schemas.microsoft.com/office/excel/2006/main">
          <x14:cfRule type="expression" priority="32" id="{21EDADED-CCF0-4357-9E31-2DA97EC08070}">
            <xm:f>'Configuration | Scaling'!$B$45 = "UP"</xm:f>
            <x14:dxf>
              <fill>
                <patternFill patternType="lightTrellis">
                  <bgColor theme="0" tint="-0.499984740745262"/>
                </patternFill>
              </fill>
            </x14:dxf>
          </x14:cfRule>
          <xm:sqref>H27:N32</xm:sqref>
        </x14:conditionalFormatting>
        <x14:conditionalFormatting xmlns:xm="http://schemas.microsoft.com/office/excel/2006/main">
          <x14:cfRule type="expression" priority="31" id="{D92F7BC2-DA9A-4DD6-B705-E20825E3AD8B}">
            <xm:f>'Configuration | Scaling'!$B$45 = "UN"</xm:f>
            <x14:dxf>
              <fill>
                <patternFill patternType="lightTrellis">
                  <bgColor theme="0" tint="-0.499984740745262"/>
                </patternFill>
              </fill>
            </x14:dxf>
          </x14:cfRule>
          <xm:sqref>H35:H37 J35:N36 K37:N38</xm:sqref>
        </x14:conditionalFormatting>
        <x14:conditionalFormatting xmlns:xm="http://schemas.microsoft.com/office/excel/2006/main">
          <x14:cfRule type="expression" priority="23" id="{7143B08B-8CF8-41C8-BF9A-3F9A79A6C5A6}">
            <xm:f>'Configuration | Scaling'!$B$45 = "UN"</xm:f>
            <x14:dxf>
              <fill>
                <patternFill patternType="lightTrellis">
                  <bgColor theme="0" tint="-0.499984740745262"/>
                </patternFill>
              </fill>
            </x14:dxf>
          </x14:cfRule>
          <xm:sqref>G36</xm:sqref>
        </x14:conditionalFormatting>
        <x14:conditionalFormatting xmlns:xm="http://schemas.microsoft.com/office/excel/2006/main">
          <x14:cfRule type="expression" priority="20" id="{BC8D6B20-8A14-4BEE-B01B-D517B241C3E5}">
            <xm:f>'Configuration | Scaling'!$B$45 = "UN"</xm:f>
            <x14:dxf>
              <fill>
                <patternFill patternType="lightTrellis">
                  <bgColor theme="0" tint="-0.499984740745262"/>
                </patternFill>
              </fill>
            </x14:dxf>
          </x14:cfRule>
          <xm:sqref>H38</xm:sqref>
        </x14:conditionalFormatting>
        <x14:conditionalFormatting xmlns:xm="http://schemas.microsoft.com/office/excel/2006/main">
          <x14:cfRule type="expression" priority="17" id="{53789C3B-4849-4E6C-834E-D2226942B60A}">
            <xm:f>'Configuration | Scaling'!$B$45 = "UN"</xm:f>
            <x14:dxf>
              <fill>
                <patternFill patternType="lightTrellis">
                  <bgColor theme="0" tint="-0.499984740745262"/>
                </patternFill>
              </fill>
            </x14:dxf>
          </x14:cfRule>
          <xm:sqref>I33:I35 I37:I38</xm:sqref>
        </x14:conditionalFormatting>
        <x14:conditionalFormatting xmlns:xm="http://schemas.microsoft.com/office/excel/2006/main">
          <x14:cfRule type="expression" priority="16" id="{D0DCDCAD-8E8D-4C52-AD62-676E4F86E69E}">
            <xm:f>'Configuration | Scaling'!$B$45 = "UN"</xm:f>
            <x14:dxf>
              <fill>
                <patternFill patternType="lightTrellis">
                  <bgColor theme="0" tint="-0.499984740745262"/>
                </patternFill>
              </fill>
            </x14:dxf>
          </x14:cfRule>
          <xm:sqref>I36</xm:sqref>
        </x14:conditionalFormatting>
        <x14:conditionalFormatting xmlns:xm="http://schemas.microsoft.com/office/excel/2006/main">
          <x14:cfRule type="expression" priority="13" id="{EAD27FFB-183D-4850-9DFA-EFA61595FBAE}">
            <xm:f>'Configuration | Scaling'!$B$45 = "UN"</xm:f>
            <x14:dxf>
              <fill>
                <patternFill patternType="lightTrellis">
                  <bgColor theme="0" tint="-0.499984740745262"/>
                </patternFill>
              </fill>
            </x14:dxf>
          </x14:cfRule>
          <xm:sqref>J37</xm:sqref>
        </x14:conditionalFormatting>
        <x14:conditionalFormatting xmlns:xm="http://schemas.microsoft.com/office/excel/2006/main">
          <x14:cfRule type="expression" priority="7" id="{7C3BB43E-76CE-40BE-B55F-464637D7E38A}">
            <xm:f>'Configuration | Scaling'!$B$45 = "UN"</xm:f>
            <x14:dxf>
              <fill>
                <patternFill patternType="lightTrellis">
                  <bgColor theme="0" tint="-0.499984740745262"/>
                </patternFill>
              </fill>
            </x14:dxf>
          </x14:cfRule>
          <xm:sqref>J38</xm:sqref>
        </x14:conditionalFormatting>
      </x14:conditionalFormattings>
    </ext>
    <ext xmlns:x14="http://schemas.microsoft.com/office/spreadsheetml/2009/9/main" uri="{CCE6A557-97BC-4b89-ADB6-D9C93CAAB3DF}">
      <x14:dataValidations xmlns:xm="http://schemas.microsoft.com/office/excel/2006/main" count="2">
        <x14:dataValidation type="custom" allowBlank="1" showInputMessage="1" showErrorMessage="1" promptTitle="Not allowed to edit" prompt="Master is &quot;SW Development Maturity Metric&quot; Sheet">
          <x14:formula1>
            <xm:f>"&gt;0"</xm:f>
          </x14:formula1>
          <xm:sqref>L65484:M65484 IT65484:IU65484 SP65484:SQ65484 ACL65484:ACM65484 AMH65484:AMI65484 AWD65484:AWE65484 BFZ65484:BGA65484 BPV65484:BPW65484 BZR65484:BZS65484 CJN65484:CJO65484 CTJ65484:CTK65484 DDF65484:DDG65484 DNB65484:DNC65484 DWX65484:DWY65484 EGT65484:EGU65484 EQP65484:EQQ65484 FAL65484:FAM65484 FKH65484:FKI65484 FUD65484:FUE65484 GDZ65484:GEA65484 GNV65484:GNW65484 GXR65484:GXS65484 HHN65484:HHO65484 HRJ65484:HRK65484 IBF65484:IBG65484 ILB65484:ILC65484 IUX65484:IUY65484 JET65484:JEU65484 JOP65484:JOQ65484 JYL65484:JYM65484 KIH65484:KII65484 KSD65484:KSE65484 LBZ65484:LCA65484 LLV65484:LLW65484 LVR65484:LVS65484 MFN65484:MFO65484 MPJ65484:MPK65484 MZF65484:MZG65484 NJB65484:NJC65484 NSX65484:NSY65484 OCT65484:OCU65484 OMP65484:OMQ65484 OWL65484:OWM65484 PGH65484:PGI65484 PQD65484:PQE65484 PZZ65484:QAA65484 QJV65484:QJW65484 QTR65484:QTS65484 RDN65484:RDO65484 RNJ65484:RNK65484 RXF65484:RXG65484 SHB65484:SHC65484 SQX65484:SQY65484 TAT65484:TAU65484 TKP65484:TKQ65484 TUL65484:TUM65484 UEH65484:UEI65484 UOD65484:UOE65484 UXZ65484:UYA65484 VHV65484:VHW65484 VRR65484:VRS65484 WBN65484:WBO65484 WLJ65484:WLK65484 WVF65484:WVG65484 L131020:M131020 IT131020:IU131020 SP131020:SQ131020 ACL131020:ACM131020 AMH131020:AMI131020 AWD131020:AWE131020 BFZ131020:BGA131020 BPV131020:BPW131020 BZR131020:BZS131020 CJN131020:CJO131020 CTJ131020:CTK131020 DDF131020:DDG131020 DNB131020:DNC131020 DWX131020:DWY131020 EGT131020:EGU131020 EQP131020:EQQ131020 FAL131020:FAM131020 FKH131020:FKI131020 FUD131020:FUE131020 GDZ131020:GEA131020 GNV131020:GNW131020 GXR131020:GXS131020 HHN131020:HHO131020 HRJ131020:HRK131020 IBF131020:IBG131020 ILB131020:ILC131020 IUX131020:IUY131020 JET131020:JEU131020 JOP131020:JOQ131020 JYL131020:JYM131020 KIH131020:KII131020 KSD131020:KSE131020 LBZ131020:LCA131020 LLV131020:LLW131020 LVR131020:LVS131020 MFN131020:MFO131020 MPJ131020:MPK131020 MZF131020:MZG131020 NJB131020:NJC131020 NSX131020:NSY131020 OCT131020:OCU131020 OMP131020:OMQ131020 OWL131020:OWM131020 PGH131020:PGI131020 PQD131020:PQE131020 PZZ131020:QAA131020 QJV131020:QJW131020 QTR131020:QTS131020 RDN131020:RDO131020 RNJ131020:RNK131020 RXF131020:RXG131020 SHB131020:SHC131020 SQX131020:SQY131020 TAT131020:TAU131020 TKP131020:TKQ131020 TUL131020:TUM131020 UEH131020:UEI131020 UOD131020:UOE131020 UXZ131020:UYA131020 VHV131020:VHW131020 VRR131020:VRS131020 WBN131020:WBO131020 WLJ131020:WLK131020 WVF131020:WVG131020 L196556:M196556 IT196556:IU196556 SP196556:SQ196556 ACL196556:ACM196556 AMH196556:AMI196556 AWD196556:AWE196556 BFZ196556:BGA196556 BPV196556:BPW196556 BZR196556:BZS196556 CJN196556:CJO196556 CTJ196556:CTK196556 DDF196556:DDG196556 DNB196556:DNC196556 DWX196556:DWY196556 EGT196556:EGU196556 EQP196556:EQQ196556 FAL196556:FAM196556 FKH196556:FKI196556 FUD196556:FUE196556 GDZ196556:GEA196556 GNV196556:GNW196556 GXR196556:GXS196556 HHN196556:HHO196556 HRJ196556:HRK196556 IBF196556:IBG196556 ILB196556:ILC196556 IUX196556:IUY196556 JET196556:JEU196556 JOP196556:JOQ196556 JYL196556:JYM196556 KIH196556:KII196556 KSD196556:KSE196556 LBZ196556:LCA196556 LLV196556:LLW196556 LVR196556:LVS196556 MFN196556:MFO196556 MPJ196556:MPK196556 MZF196556:MZG196556 NJB196556:NJC196556 NSX196556:NSY196556 OCT196556:OCU196556 OMP196556:OMQ196556 OWL196556:OWM196556 PGH196556:PGI196556 PQD196556:PQE196556 PZZ196556:QAA196556 QJV196556:QJW196556 QTR196556:QTS196556 RDN196556:RDO196556 RNJ196556:RNK196556 RXF196556:RXG196556 SHB196556:SHC196556 SQX196556:SQY196556 TAT196556:TAU196556 TKP196556:TKQ196556 TUL196556:TUM196556 UEH196556:UEI196556 UOD196556:UOE196556 UXZ196556:UYA196556 VHV196556:VHW196556 VRR196556:VRS196556 WBN196556:WBO196556 WLJ196556:WLK196556 WVF196556:WVG196556 L262092:M262092 IT262092:IU262092 SP262092:SQ262092 ACL262092:ACM262092 AMH262092:AMI262092 AWD262092:AWE262092 BFZ262092:BGA262092 BPV262092:BPW262092 BZR262092:BZS262092 CJN262092:CJO262092 CTJ262092:CTK262092 DDF262092:DDG262092 DNB262092:DNC262092 DWX262092:DWY262092 EGT262092:EGU262092 EQP262092:EQQ262092 FAL262092:FAM262092 FKH262092:FKI262092 FUD262092:FUE262092 GDZ262092:GEA262092 GNV262092:GNW262092 GXR262092:GXS262092 HHN262092:HHO262092 HRJ262092:HRK262092 IBF262092:IBG262092 ILB262092:ILC262092 IUX262092:IUY262092 JET262092:JEU262092 JOP262092:JOQ262092 JYL262092:JYM262092 KIH262092:KII262092 KSD262092:KSE262092 LBZ262092:LCA262092 LLV262092:LLW262092 LVR262092:LVS262092 MFN262092:MFO262092 MPJ262092:MPK262092 MZF262092:MZG262092 NJB262092:NJC262092 NSX262092:NSY262092 OCT262092:OCU262092 OMP262092:OMQ262092 OWL262092:OWM262092 PGH262092:PGI262092 PQD262092:PQE262092 PZZ262092:QAA262092 QJV262092:QJW262092 QTR262092:QTS262092 RDN262092:RDO262092 RNJ262092:RNK262092 RXF262092:RXG262092 SHB262092:SHC262092 SQX262092:SQY262092 TAT262092:TAU262092 TKP262092:TKQ262092 TUL262092:TUM262092 UEH262092:UEI262092 UOD262092:UOE262092 UXZ262092:UYA262092 VHV262092:VHW262092 VRR262092:VRS262092 WBN262092:WBO262092 WLJ262092:WLK262092 WVF262092:WVG262092 L327628:M327628 IT327628:IU327628 SP327628:SQ327628 ACL327628:ACM327628 AMH327628:AMI327628 AWD327628:AWE327628 BFZ327628:BGA327628 BPV327628:BPW327628 BZR327628:BZS327628 CJN327628:CJO327628 CTJ327628:CTK327628 DDF327628:DDG327628 DNB327628:DNC327628 DWX327628:DWY327628 EGT327628:EGU327628 EQP327628:EQQ327628 FAL327628:FAM327628 FKH327628:FKI327628 FUD327628:FUE327628 GDZ327628:GEA327628 GNV327628:GNW327628 GXR327628:GXS327628 HHN327628:HHO327628 HRJ327628:HRK327628 IBF327628:IBG327628 ILB327628:ILC327628 IUX327628:IUY327628 JET327628:JEU327628 JOP327628:JOQ327628 JYL327628:JYM327628 KIH327628:KII327628 KSD327628:KSE327628 LBZ327628:LCA327628 LLV327628:LLW327628 LVR327628:LVS327628 MFN327628:MFO327628 MPJ327628:MPK327628 MZF327628:MZG327628 NJB327628:NJC327628 NSX327628:NSY327628 OCT327628:OCU327628 OMP327628:OMQ327628 OWL327628:OWM327628 PGH327628:PGI327628 PQD327628:PQE327628 PZZ327628:QAA327628 QJV327628:QJW327628 QTR327628:QTS327628 RDN327628:RDO327628 RNJ327628:RNK327628 RXF327628:RXG327628 SHB327628:SHC327628 SQX327628:SQY327628 TAT327628:TAU327628 TKP327628:TKQ327628 TUL327628:TUM327628 UEH327628:UEI327628 UOD327628:UOE327628 UXZ327628:UYA327628 VHV327628:VHW327628 VRR327628:VRS327628 WBN327628:WBO327628 WLJ327628:WLK327628 WVF327628:WVG327628 L393164:M393164 IT393164:IU393164 SP393164:SQ393164 ACL393164:ACM393164 AMH393164:AMI393164 AWD393164:AWE393164 BFZ393164:BGA393164 BPV393164:BPW393164 BZR393164:BZS393164 CJN393164:CJO393164 CTJ393164:CTK393164 DDF393164:DDG393164 DNB393164:DNC393164 DWX393164:DWY393164 EGT393164:EGU393164 EQP393164:EQQ393164 FAL393164:FAM393164 FKH393164:FKI393164 FUD393164:FUE393164 GDZ393164:GEA393164 GNV393164:GNW393164 GXR393164:GXS393164 HHN393164:HHO393164 HRJ393164:HRK393164 IBF393164:IBG393164 ILB393164:ILC393164 IUX393164:IUY393164 JET393164:JEU393164 JOP393164:JOQ393164 JYL393164:JYM393164 KIH393164:KII393164 KSD393164:KSE393164 LBZ393164:LCA393164 LLV393164:LLW393164 LVR393164:LVS393164 MFN393164:MFO393164 MPJ393164:MPK393164 MZF393164:MZG393164 NJB393164:NJC393164 NSX393164:NSY393164 OCT393164:OCU393164 OMP393164:OMQ393164 OWL393164:OWM393164 PGH393164:PGI393164 PQD393164:PQE393164 PZZ393164:QAA393164 QJV393164:QJW393164 QTR393164:QTS393164 RDN393164:RDO393164 RNJ393164:RNK393164 RXF393164:RXG393164 SHB393164:SHC393164 SQX393164:SQY393164 TAT393164:TAU393164 TKP393164:TKQ393164 TUL393164:TUM393164 UEH393164:UEI393164 UOD393164:UOE393164 UXZ393164:UYA393164 VHV393164:VHW393164 VRR393164:VRS393164 WBN393164:WBO393164 WLJ393164:WLK393164 WVF393164:WVG393164 L458700:M458700 IT458700:IU458700 SP458700:SQ458700 ACL458700:ACM458700 AMH458700:AMI458700 AWD458700:AWE458700 BFZ458700:BGA458700 BPV458700:BPW458700 BZR458700:BZS458700 CJN458700:CJO458700 CTJ458700:CTK458700 DDF458700:DDG458700 DNB458700:DNC458700 DWX458700:DWY458700 EGT458700:EGU458700 EQP458700:EQQ458700 FAL458700:FAM458700 FKH458700:FKI458700 FUD458700:FUE458700 GDZ458700:GEA458700 GNV458700:GNW458700 GXR458700:GXS458700 HHN458700:HHO458700 HRJ458700:HRK458700 IBF458700:IBG458700 ILB458700:ILC458700 IUX458700:IUY458700 JET458700:JEU458700 JOP458700:JOQ458700 JYL458700:JYM458700 KIH458700:KII458700 KSD458700:KSE458700 LBZ458700:LCA458700 LLV458700:LLW458700 LVR458700:LVS458700 MFN458700:MFO458700 MPJ458700:MPK458700 MZF458700:MZG458700 NJB458700:NJC458700 NSX458700:NSY458700 OCT458700:OCU458700 OMP458700:OMQ458700 OWL458700:OWM458700 PGH458700:PGI458700 PQD458700:PQE458700 PZZ458700:QAA458700 QJV458700:QJW458700 QTR458700:QTS458700 RDN458700:RDO458700 RNJ458700:RNK458700 RXF458700:RXG458700 SHB458700:SHC458700 SQX458700:SQY458700 TAT458700:TAU458700 TKP458700:TKQ458700 TUL458700:TUM458700 UEH458700:UEI458700 UOD458700:UOE458700 UXZ458700:UYA458700 VHV458700:VHW458700 VRR458700:VRS458700 WBN458700:WBO458700 WLJ458700:WLK458700 WVF458700:WVG458700 L524236:M524236 IT524236:IU524236 SP524236:SQ524236 ACL524236:ACM524236 AMH524236:AMI524236 AWD524236:AWE524236 BFZ524236:BGA524236 BPV524236:BPW524236 BZR524236:BZS524236 CJN524236:CJO524236 CTJ524236:CTK524236 DDF524236:DDG524236 DNB524236:DNC524236 DWX524236:DWY524236 EGT524236:EGU524236 EQP524236:EQQ524236 FAL524236:FAM524236 FKH524236:FKI524236 FUD524236:FUE524236 GDZ524236:GEA524236 GNV524236:GNW524236 GXR524236:GXS524236 HHN524236:HHO524236 HRJ524236:HRK524236 IBF524236:IBG524236 ILB524236:ILC524236 IUX524236:IUY524236 JET524236:JEU524236 JOP524236:JOQ524236 JYL524236:JYM524236 KIH524236:KII524236 KSD524236:KSE524236 LBZ524236:LCA524236 LLV524236:LLW524236 LVR524236:LVS524236 MFN524236:MFO524236 MPJ524236:MPK524236 MZF524236:MZG524236 NJB524236:NJC524236 NSX524236:NSY524236 OCT524236:OCU524236 OMP524236:OMQ524236 OWL524236:OWM524236 PGH524236:PGI524236 PQD524236:PQE524236 PZZ524236:QAA524236 QJV524236:QJW524236 QTR524236:QTS524236 RDN524236:RDO524236 RNJ524236:RNK524236 RXF524236:RXG524236 SHB524236:SHC524236 SQX524236:SQY524236 TAT524236:TAU524236 TKP524236:TKQ524236 TUL524236:TUM524236 UEH524236:UEI524236 UOD524236:UOE524236 UXZ524236:UYA524236 VHV524236:VHW524236 VRR524236:VRS524236 WBN524236:WBO524236 WLJ524236:WLK524236 WVF524236:WVG524236 L589772:M589772 IT589772:IU589772 SP589772:SQ589772 ACL589772:ACM589772 AMH589772:AMI589772 AWD589772:AWE589772 BFZ589772:BGA589772 BPV589772:BPW589772 BZR589772:BZS589772 CJN589772:CJO589772 CTJ589772:CTK589772 DDF589772:DDG589772 DNB589772:DNC589772 DWX589772:DWY589772 EGT589772:EGU589772 EQP589772:EQQ589772 FAL589772:FAM589772 FKH589772:FKI589772 FUD589772:FUE589772 GDZ589772:GEA589772 GNV589772:GNW589772 GXR589772:GXS589772 HHN589772:HHO589772 HRJ589772:HRK589772 IBF589772:IBG589772 ILB589772:ILC589772 IUX589772:IUY589772 JET589772:JEU589772 JOP589772:JOQ589772 JYL589772:JYM589772 KIH589772:KII589772 KSD589772:KSE589772 LBZ589772:LCA589772 LLV589772:LLW589772 LVR589772:LVS589772 MFN589772:MFO589772 MPJ589772:MPK589772 MZF589772:MZG589772 NJB589772:NJC589772 NSX589772:NSY589772 OCT589772:OCU589772 OMP589772:OMQ589772 OWL589772:OWM589772 PGH589772:PGI589772 PQD589772:PQE589772 PZZ589772:QAA589772 QJV589772:QJW589772 QTR589772:QTS589772 RDN589772:RDO589772 RNJ589772:RNK589772 RXF589772:RXG589772 SHB589772:SHC589772 SQX589772:SQY589772 TAT589772:TAU589772 TKP589772:TKQ589772 TUL589772:TUM589772 UEH589772:UEI589772 UOD589772:UOE589772 UXZ589772:UYA589772 VHV589772:VHW589772 VRR589772:VRS589772 WBN589772:WBO589772 WLJ589772:WLK589772 WVF589772:WVG589772 L655308:M655308 IT655308:IU655308 SP655308:SQ655308 ACL655308:ACM655308 AMH655308:AMI655308 AWD655308:AWE655308 BFZ655308:BGA655308 BPV655308:BPW655308 BZR655308:BZS655308 CJN655308:CJO655308 CTJ655308:CTK655308 DDF655308:DDG655308 DNB655308:DNC655308 DWX655308:DWY655308 EGT655308:EGU655308 EQP655308:EQQ655308 FAL655308:FAM655308 FKH655308:FKI655308 FUD655308:FUE655308 GDZ655308:GEA655308 GNV655308:GNW655308 GXR655308:GXS655308 HHN655308:HHO655308 HRJ655308:HRK655308 IBF655308:IBG655308 ILB655308:ILC655308 IUX655308:IUY655308 JET655308:JEU655308 JOP655308:JOQ655308 JYL655308:JYM655308 KIH655308:KII655308 KSD655308:KSE655308 LBZ655308:LCA655308 LLV655308:LLW655308 LVR655308:LVS655308 MFN655308:MFO655308 MPJ655308:MPK655308 MZF655308:MZG655308 NJB655308:NJC655308 NSX655308:NSY655308 OCT655308:OCU655308 OMP655308:OMQ655308 OWL655308:OWM655308 PGH655308:PGI655308 PQD655308:PQE655308 PZZ655308:QAA655308 QJV655308:QJW655308 QTR655308:QTS655308 RDN655308:RDO655308 RNJ655308:RNK655308 RXF655308:RXG655308 SHB655308:SHC655308 SQX655308:SQY655308 TAT655308:TAU655308 TKP655308:TKQ655308 TUL655308:TUM655308 UEH655308:UEI655308 UOD655308:UOE655308 UXZ655308:UYA655308 VHV655308:VHW655308 VRR655308:VRS655308 WBN655308:WBO655308 WLJ655308:WLK655308 WVF655308:WVG655308 L720844:M720844 IT720844:IU720844 SP720844:SQ720844 ACL720844:ACM720844 AMH720844:AMI720844 AWD720844:AWE720844 BFZ720844:BGA720844 BPV720844:BPW720844 BZR720844:BZS720844 CJN720844:CJO720844 CTJ720844:CTK720844 DDF720844:DDG720844 DNB720844:DNC720844 DWX720844:DWY720844 EGT720844:EGU720844 EQP720844:EQQ720844 FAL720844:FAM720844 FKH720844:FKI720844 FUD720844:FUE720844 GDZ720844:GEA720844 GNV720844:GNW720844 GXR720844:GXS720844 HHN720844:HHO720844 HRJ720844:HRK720844 IBF720844:IBG720844 ILB720844:ILC720844 IUX720844:IUY720844 JET720844:JEU720844 JOP720844:JOQ720844 JYL720844:JYM720844 KIH720844:KII720844 KSD720844:KSE720844 LBZ720844:LCA720844 LLV720844:LLW720844 LVR720844:LVS720844 MFN720844:MFO720844 MPJ720844:MPK720844 MZF720844:MZG720844 NJB720844:NJC720844 NSX720844:NSY720844 OCT720844:OCU720844 OMP720844:OMQ720844 OWL720844:OWM720844 PGH720844:PGI720844 PQD720844:PQE720844 PZZ720844:QAA720844 QJV720844:QJW720844 QTR720844:QTS720844 RDN720844:RDO720844 RNJ720844:RNK720844 RXF720844:RXG720844 SHB720844:SHC720844 SQX720844:SQY720844 TAT720844:TAU720844 TKP720844:TKQ720844 TUL720844:TUM720844 UEH720844:UEI720844 UOD720844:UOE720844 UXZ720844:UYA720844 VHV720844:VHW720844 VRR720844:VRS720844 WBN720844:WBO720844 WLJ720844:WLK720844 WVF720844:WVG720844 L786380:M786380 IT786380:IU786380 SP786380:SQ786380 ACL786380:ACM786380 AMH786380:AMI786380 AWD786380:AWE786380 BFZ786380:BGA786380 BPV786380:BPW786380 BZR786380:BZS786380 CJN786380:CJO786380 CTJ786380:CTK786380 DDF786380:DDG786380 DNB786380:DNC786380 DWX786380:DWY786380 EGT786380:EGU786380 EQP786380:EQQ786380 FAL786380:FAM786380 FKH786380:FKI786380 FUD786380:FUE786380 GDZ786380:GEA786380 GNV786380:GNW786380 GXR786380:GXS786380 HHN786380:HHO786380 HRJ786380:HRK786380 IBF786380:IBG786380 ILB786380:ILC786380 IUX786380:IUY786380 JET786380:JEU786380 JOP786380:JOQ786380 JYL786380:JYM786380 KIH786380:KII786380 KSD786380:KSE786380 LBZ786380:LCA786380 LLV786380:LLW786380 LVR786380:LVS786380 MFN786380:MFO786380 MPJ786380:MPK786380 MZF786380:MZG786380 NJB786380:NJC786380 NSX786380:NSY786380 OCT786380:OCU786380 OMP786380:OMQ786380 OWL786380:OWM786380 PGH786380:PGI786380 PQD786380:PQE786380 PZZ786380:QAA786380 QJV786380:QJW786380 QTR786380:QTS786380 RDN786380:RDO786380 RNJ786380:RNK786380 RXF786380:RXG786380 SHB786380:SHC786380 SQX786380:SQY786380 TAT786380:TAU786380 TKP786380:TKQ786380 TUL786380:TUM786380 UEH786380:UEI786380 UOD786380:UOE786380 UXZ786380:UYA786380 VHV786380:VHW786380 VRR786380:VRS786380 WBN786380:WBO786380 WLJ786380:WLK786380 WVF786380:WVG786380 L851916:M851916 IT851916:IU851916 SP851916:SQ851916 ACL851916:ACM851916 AMH851916:AMI851916 AWD851916:AWE851916 BFZ851916:BGA851916 BPV851916:BPW851916 BZR851916:BZS851916 CJN851916:CJO851916 CTJ851916:CTK851916 DDF851916:DDG851916 DNB851916:DNC851916 DWX851916:DWY851916 EGT851916:EGU851916 EQP851916:EQQ851916 FAL851916:FAM851916 FKH851916:FKI851916 FUD851916:FUE851916 GDZ851916:GEA851916 GNV851916:GNW851916 GXR851916:GXS851916 HHN851916:HHO851916 HRJ851916:HRK851916 IBF851916:IBG851916 ILB851916:ILC851916 IUX851916:IUY851916 JET851916:JEU851916 JOP851916:JOQ851916 JYL851916:JYM851916 KIH851916:KII851916 KSD851916:KSE851916 LBZ851916:LCA851916 LLV851916:LLW851916 LVR851916:LVS851916 MFN851916:MFO851916 MPJ851916:MPK851916 MZF851916:MZG851916 NJB851916:NJC851916 NSX851916:NSY851916 OCT851916:OCU851916 OMP851916:OMQ851916 OWL851916:OWM851916 PGH851916:PGI851916 PQD851916:PQE851916 PZZ851916:QAA851916 QJV851916:QJW851916 QTR851916:QTS851916 RDN851916:RDO851916 RNJ851916:RNK851916 RXF851916:RXG851916 SHB851916:SHC851916 SQX851916:SQY851916 TAT851916:TAU851916 TKP851916:TKQ851916 TUL851916:TUM851916 UEH851916:UEI851916 UOD851916:UOE851916 UXZ851916:UYA851916 VHV851916:VHW851916 VRR851916:VRS851916 WBN851916:WBO851916 WLJ851916:WLK851916 WVF851916:WVG851916 L917452:M917452 IT917452:IU917452 SP917452:SQ917452 ACL917452:ACM917452 AMH917452:AMI917452 AWD917452:AWE917452 BFZ917452:BGA917452 BPV917452:BPW917452 BZR917452:BZS917452 CJN917452:CJO917452 CTJ917452:CTK917452 DDF917452:DDG917452 DNB917452:DNC917452 DWX917452:DWY917452 EGT917452:EGU917452 EQP917452:EQQ917452 FAL917452:FAM917452 FKH917452:FKI917452 FUD917452:FUE917452 GDZ917452:GEA917452 GNV917452:GNW917452 GXR917452:GXS917452 HHN917452:HHO917452 HRJ917452:HRK917452 IBF917452:IBG917452 ILB917452:ILC917452 IUX917452:IUY917452 JET917452:JEU917452 JOP917452:JOQ917452 JYL917452:JYM917452 KIH917452:KII917452 KSD917452:KSE917452 LBZ917452:LCA917452 LLV917452:LLW917452 LVR917452:LVS917452 MFN917452:MFO917452 MPJ917452:MPK917452 MZF917452:MZG917452 NJB917452:NJC917452 NSX917452:NSY917452 OCT917452:OCU917452 OMP917452:OMQ917452 OWL917452:OWM917452 PGH917452:PGI917452 PQD917452:PQE917452 PZZ917452:QAA917452 QJV917452:QJW917452 QTR917452:QTS917452 RDN917452:RDO917452 RNJ917452:RNK917452 RXF917452:RXG917452 SHB917452:SHC917452 SQX917452:SQY917452 TAT917452:TAU917452 TKP917452:TKQ917452 TUL917452:TUM917452 UEH917452:UEI917452 UOD917452:UOE917452 UXZ917452:UYA917452 VHV917452:VHW917452 VRR917452:VRS917452 WBN917452:WBO917452 WLJ917452:WLK917452 WVF917452:WVG917452 L982988:M982988 IT982988:IU982988 SP982988:SQ982988 ACL982988:ACM982988 AMH982988:AMI982988 AWD982988:AWE982988 BFZ982988:BGA982988 BPV982988:BPW982988 BZR982988:BZS982988 CJN982988:CJO982988 CTJ982988:CTK982988 DDF982988:DDG982988 DNB982988:DNC982988 DWX982988:DWY982988 EGT982988:EGU982988 EQP982988:EQQ982988 FAL982988:FAM982988 FKH982988:FKI982988 FUD982988:FUE982988 GDZ982988:GEA982988 GNV982988:GNW982988 GXR982988:GXS982988 HHN982988:HHO982988 HRJ982988:HRK982988 IBF982988:IBG982988 ILB982988:ILC982988 IUX982988:IUY982988 JET982988:JEU982988 JOP982988:JOQ982988 JYL982988:JYM982988 KIH982988:KII982988 KSD982988:KSE982988 LBZ982988:LCA982988 LLV982988:LLW982988 LVR982988:LVS982988 MFN982988:MFO982988 MPJ982988:MPK982988 MZF982988:MZG982988 NJB982988:NJC982988 NSX982988:NSY982988 OCT982988:OCU982988 OMP982988:OMQ982988 OWL982988:OWM982988 PGH982988:PGI982988 PQD982988:PQE982988 PZZ982988:QAA982988 QJV982988:QJW982988 QTR982988:QTS982988 RDN982988:RDO982988 RNJ982988:RNK982988 RXF982988:RXG982988 SHB982988:SHC982988 SQX982988:SQY982988 TAT982988:TAU982988 TKP982988:TKQ982988 TUL982988:TUM982988 UEH982988:UEI982988 UOD982988:UOE982988 UXZ982988:UYA982988 VHV982988:VHW982988 VRR982988:VRS982988 WBN982988:WBO982988 WLJ982988:WLK982988 WVF982988:WVG982988 IJ65483:IM65483 SF65483:SI65483 ACB65483:ACE65483 ALX65483:AMA65483 AVT65483:AVW65483 BFP65483:BFS65483 BPL65483:BPO65483 BZH65483:BZK65483 CJD65483:CJG65483 CSZ65483:CTC65483 DCV65483:DCY65483 DMR65483:DMU65483 DWN65483:DWQ65483 EGJ65483:EGM65483 EQF65483:EQI65483 FAB65483:FAE65483 FJX65483:FKA65483 FTT65483:FTW65483 GDP65483:GDS65483 GNL65483:GNO65483 GXH65483:GXK65483 HHD65483:HHG65483 HQZ65483:HRC65483 IAV65483:IAY65483 IKR65483:IKU65483 IUN65483:IUQ65483 JEJ65483:JEM65483 JOF65483:JOI65483 JYB65483:JYE65483 KHX65483:KIA65483 KRT65483:KRW65483 LBP65483:LBS65483 LLL65483:LLO65483 LVH65483:LVK65483 MFD65483:MFG65483 MOZ65483:MPC65483 MYV65483:MYY65483 NIR65483:NIU65483 NSN65483:NSQ65483 OCJ65483:OCM65483 OMF65483:OMI65483 OWB65483:OWE65483 PFX65483:PGA65483 PPT65483:PPW65483 PZP65483:PZS65483 QJL65483:QJO65483 QTH65483:QTK65483 RDD65483:RDG65483 RMZ65483:RNC65483 RWV65483:RWY65483 SGR65483:SGU65483 SQN65483:SQQ65483 TAJ65483:TAM65483 TKF65483:TKI65483 TUB65483:TUE65483 UDX65483:UEA65483 UNT65483:UNW65483 UXP65483:UXS65483 VHL65483:VHO65483 VRH65483:VRK65483 WBD65483:WBG65483 WKZ65483:WLC65483 WUV65483:WUY65483 IJ131019:IM131019 SF131019:SI131019 ACB131019:ACE131019 ALX131019:AMA131019 AVT131019:AVW131019 BFP131019:BFS131019 BPL131019:BPO131019 BZH131019:BZK131019 CJD131019:CJG131019 CSZ131019:CTC131019 DCV131019:DCY131019 DMR131019:DMU131019 DWN131019:DWQ131019 EGJ131019:EGM131019 EQF131019:EQI131019 FAB131019:FAE131019 FJX131019:FKA131019 FTT131019:FTW131019 GDP131019:GDS131019 GNL131019:GNO131019 GXH131019:GXK131019 HHD131019:HHG131019 HQZ131019:HRC131019 IAV131019:IAY131019 IKR131019:IKU131019 IUN131019:IUQ131019 JEJ131019:JEM131019 JOF131019:JOI131019 JYB131019:JYE131019 KHX131019:KIA131019 KRT131019:KRW131019 LBP131019:LBS131019 LLL131019:LLO131019 LVH131019:LVK131019 MFD131019:MFG131019 MOZ131019:MPC131019 MYV131019:MYY131019 NIR131019:NIU131019 NSN131019:NSQ131019 OCJ131019:OCM131019 OMF131019:OMI131019 OWB131019:OWE131019 PFX131019:PGA131019 PPT131019:PPW131019 PZP131019:PZS131019 QJL131019:QJO131019 QTH131019:QTK131019 RDD131019:RDG131019 RMZ131019:RNC131019 RWV131019:RWY131019 SGR131019:SGU131019 SQN131019:SQQ131019 TAJ131019:TAM131019 TKF131019:TKI131019 TUB131019:TUE131019 UDX131019:UEA131019 UNT131019:UNW131019 UXP131019:UXS131019 VHL131019:VHO131019 VRH131019:VRK131019 WBD131019:WBG131019 WKZ131019:WLC131019 WUV131019:WUY131019 IJ196555:IM196555 SF196555:SI196555 ACB196555:ACE196555 ALX196555:AMA196555 AVT196555:AVW196555 BFP196555:BFS196555 BPL196555:BPO196555 BZH196555:BZK196555 CJD196555:CJG196555 CSZ196555:CTC196555 DCV196555:DCY196555 DMR196555:DMU196555 DWN196555:DWQ196555 EGJ196555:EGM196555 EQF196555:EQI196555 FAB196555:FAE196555 FJX196555:FKA196555 FTT196555:FTW196555 GDP196555:GDS196555 GNL196555:GNO196555 GXH196555:GXK196555 HHD196555:HHG196555 HQZ196555:HRC196555 IAV196555:IAY196555 IKR196555:IKU196555 IUN196555:IUQ196555 JEJ196555:JEM196555 JOF196555:JOI196555 JYB196555:JYE196555 KHX196555:KIA196555 KRT196555:KRW196555 LBP196555:LBS196555 LLL196555:LLO196555 LVH196555:LVK196555 MFD196555:MFG196555 MOZ196555:MPC196555 MYV196555:MYY196555 NIR196555:NIU196555 NSN196555:NSQ196555 OCJ196555:OCM196555 OMF196555:OMI196555 OWB196555:OWE196555 PFX196555:PGA196555 PPT196555:PPW196555 PZP196555:PZS196555 QJL196555:QJO196555 QTH196555:QTK196555 RDD196555:RDG196555 RMZ196555:RNC196555 RWV196555:RWY196555 SGR196555:SGU196555 SQN196555:SQQ196555 TAJ196555:TAM196555 TKF196555:TKI196555 TUB196555:TUE196555 UDX196555:UEA196555 UNT196555:UNW196555 UXP196555:UXS196555 VHL196555:VHO196555 VRH196555:VRK196555 WBD196555:WBG196555 WKZ196555:WLC196555 WUV196555:WUY196555 IJ262091:IM262091 SF262091:SI262091 ACB262091:ACE262091 ALX262091:AMA262091 AVT262091:AVW262091 BFP262091:BFS262091 BPL262091:BPO262091 BZH262091:BZK262091 CJD262091:CJG262091 CSZ262091:CTC262091 DCV262091:DCY262091 DMR262091:DMU262091 DWN262091:DWQ262091 EGJ262091:EGM262091 EQF262091:EQI262091 FAB262091:FAE262091 FJX262091:FKA262091 FTT262091:FTW262091 GDP262091:GDS262091 GNL262091:GNO262091 GXH262091:GXK262091 HHD262091:HHG262091 HQZ262091:HRC262091 IAV262091:IAY262091 IKR262091:IKU262091 IUN262091:IUQ262091 JEJ262091:JEM262091 JOF262091:JOI262091 JYB262091:JYE262091 KHX262091:KIA262091 KRT262091:KRW262091 LBP262091:LBS262091 LLL262091:LLO262091 LVH262091:LVK262091 MFD262091:MFG262091 MOZ262091:MPC262091 MYV262091:MYY262091 NIR262091:NIU262091 NSN262091:NSQ262091 OCJ262091:OCM262091 OMF262091:OMI262091 OWB262091:OWE262091 PFX262091:PGA262091 PPT262091:PPW262091 PZP262091:PZS262091 QJL262091:QJO262091 QTH262091:QTK262091 RDD262091:RDG262091 RMZ262091:RNC262091 RWV262091:RWY262091 SGR262091:SGU262091 SQN262091:SQQ262091 TAJ262091:TAM262091 TKF262091:TKI262091 TUB262091:TUE262091 UDX262091:UEA262091 UNT262091:UNW262091 UXP262091:UXS262091 VHL262091:VHO262091 VRH262091:VRK262091 WBD262091:WBG262091 WKZ262091:WLC262091 WUV262091:WUY262091 IJ327627:IM327627 SF327627:SI327627 ACB327627:ACE327627 ALX327627:AMA327627 AVT327627:AVW327627 BFP327627:BFS327627 BPL327627:BPO327627 BZH327627:BZK327627 CJD327627:CJG327627 CSZ327627:CTC327627 DCV327627:DCY327627 DMR327627:DMU327627 DWN327627:DWQ327627 EGJ327627:EGM327627 EQF327627:EQI327627 FAB327627:FAE327627 FJX327627:FKA327627 FTT327627:FTW327627 GDP327627:GDS327627 GNL327627:GNO327627 GXH327627:GXK327627 HHD327627:HHG327627 HQZ327627:HRC327627 IAV327627:IAY327627 IKR327627:IKU327627 IUN327627:IUQ327627 JEJ327627:JEM327627 JOF327627:JOI327627 JYB327627:JYE327627 KHX327627:KIA327627 KRT327627:KRW327627 LBP327627:LBS327627 LLL327627:LLO327627 LVH327627:LVK327627 MFD327627:MFG327627 MOZ327627:MPC327627 MYV327627:MYY327627 NIR327627:NIU327627 NSN327627:NSQ327627 OCJ327627:OCM327627 OMF327627:OMI327627 OWB327627:OWE327627 PFX327627:PGA327627 PPT327627:PPW327627 PZP327627:PZS327627 QJL327627:QJO327627 QTH327627:QTK327627 RDD327627:RDG327627 RMZ327627:RNC327627 RWV327627:RWY327627 SGR327627:SGU327627 SQN327627:SQQ327627 TAJ327627:TAM327627 TKF327627:TKI327627 TUB327627:TUE327627 UDX327627:UEA327627 UNT327627:UNW327627 UXP327627:UXS327627 VHL327627:VHO327627 VRH327627:VRK327627 WBD327627:WBG327627 WKZ327627:WLC327627 WUV327627:WUY327627 IJ393163:IM393163 SF393163:SI393163 ACB393163:ACE393163 ALX393163:AMA393163 AVT393163:AVW393163 BFP393163:BFS393163 BPL393163:BPO393163 BZH393163:BZK393163 CJD393163:CJG393163 CSZ393163:CTC393163 DCV393163:DCY393163 DMR393163:DMU393163 DWN393163:DWQ393163 EGJ393163:EGM393163 EQF393163:EQI393163 FAB393163:FAE393163 FJX393163:FKA393163 FTT393163:FTW393163 GDP393163:GDS393163 GNL393163:GNO393163 GXH393163:GXK393163 HHD393163:HHG393163 HQZ393163:HRC393163 IAV393163:IAY393163 IKR393163:IKU393163 IUN393163:IUQ393163 JEJ393163:JEM393163 JOF393163:JOI393163 JYB393163:JYE393163 KHX393163:KIA393163 KRT393163:KRW393163 LBP393163:LBS393163 LLL393163:LLO393163 LVH393163:LVK393163 MFD393163:MFG393163 MOZ393163:MPC393163 MYV393163:MYY393163 NIR393163:NIU393163 NSN393163:NSQ393163 OCJ393163:OCM393163 OMF393163:OMI393163 OWB393163:OWE393163 PFX393163:PGA393163 PPT393163:PPW393163 PZP393163:PZS393163 QJL393163:QJO393163 QTH393163:QTK393163 RDD393163:RDG393163 RMZ393163:RNC393163 RWV393163:RWY393163 SGR393163:SGU393163 SQN393163:SQQ393163 TAJ393163:TAM393163 TKF393163:TKI393163 TUB393163:TUE393163 UDX393163:UEA393163 UNT393163:UNW393163 UXP393163:UXS393163 VHL393163:VHO393163 VRH393163:VRK393163 WBD393163:WBG393163 WKZ393163:WLC393163 WUV393163:WUY393163 IJ458699:IM458699 SF458699:SI458699 ACB458699:ACE458699 ALX458699:AMA458699 AVT458699:AVW458699 BFP458699:BFS458699 BPL458699:BPO458699 BZH458699:BZK458699 CJD458699:CJG458699 CSZ458699:CTC458699 DCV458699:DCY458699 DMR458699:DMU458699 DWN458699:DWQ458699 EGJ458699:EGM458699 EQF458699:EQI458699 FAB458699:FAE458699 FJX458699:FKA458699 FTT458699:FTW458699 GDP458699:GDS458699 GNL458699:GNO458699 GXH458699:GXK458699 HHD458699:HHG458699 HQZ458699:HRC458699 IAV458699:IAY458699 IKR458699:IKU458699 IUN458699:IUQ458699 JEJ458699:JEM458699 JOF458699:JOI458699 JYB458699:JYE458699 KHX458699:KIA458699 KRT458699:KRW458699 LBP458699:LBS458699 LLL458699:LLO458699 LVH458699:LVK458699 MFD458699:MFG458699 MOZ458699:MPC458699 MYV458699:MYY458699 NIR458699:NIU458699 NSN458699:NSQ458699 OCJ458699:OCM458699 OMF458699:OMI458699 OWB458699:OWE458699 PFX458699:PGA458699 PPT458699:PPW458699 PZP458699:PZS458699 QJL458699:QJO458699 QTH458699:QTK458699 RDD458699:RDG458699 RMZ458699:RNC458699 RWV458699:RWY458699 SGR458699:SGU458699 SQN458699:SQQ458699 TAJ458699:TAM458699 TKF458699:TKI458699 TUB458699:TUE458699 UDX458699:UEA458699 UNT458699:UNW458699 UXP458699:UXS458699 VHL458699:VHO458699 VRH458699:VRK458699 WBD458699:WBG458699 WKZ458699:WLC458699 WUV458699:WUY458699 IJ524235:IM524235 SF524235:SI524235 ACB524235:ACE524235 ALX524235:AMA524235 AVT524235:AVW524235 BFP524235:BFS524235 BPL524235:BPO524235 BZH524235:BZK524235 CJD524235:CJG524235 CSZ524235:CTC524235 DCV524235:DCY524235 DMR524235:DMU524235 DWN524235:DWQ524235 EGJ524235:EGM524235 EQF524235:EQI524235 FAB524235:FAE524235 FJX524235:FKA524235 FTT524235:FTW524235 GDP524235:GDS524235 GNL524235:GNO524235 GXH524235:GXK524235 HHD524235:HHG524235 HQZ524235:HRC524235 IAV524235:IAY524235 IKR524235:IKU524235 IUN524235:IUQ524235 JEJ524235:JEM524235 JOF524235:JOI524235 JYB524235:JYE524235 KHX524235:KIA524235 KRT524235:KRW524235 LBP524235:LBS524235 LLL524235:LLO524235 LVH524235:LVK524235 MFD524235:MFG524235 MOZ524235:MPC524235 MYV524235:MYY524235 NIR524235:NIU524235 NSN524235:NSQ524235 OCJ524235:OCM524235 OMF524235:OMI524235 OWB524235:OWE524235 PFX524235:PGA524235 PPT524235:PPW524235 PZP524235:PZS524235 QJL524235:QJO524235 QTH524235:QTK524235 RDD524235:RDG524235 RMZ524235:RNC524235 RWV524235:RWY524235 SGR524235:SGU524235 SQN524235:SQQ524235 TAJ524235:TAM524235 TKF524235:TKI524235 TUB524235:TUE524235 UDX524235:UEA524235 UNT524235:UNW524235 UXP524235:UXS524235 VHL524235:VHO524235 VRH524235:VRK524235 WBD524235:WBG524235 WKZ524235:WLC524235 WUV524235:WUY524235 IJ589771:IM589771 SF589771:SI589771 ACB589771:ACE589771 ALX589771:AMA589771 AVT589771:AVW589771 BFP589771:BFS589771 BPL589771:BPO589771 BZH589771:BZK589771 CJD589771:CJG589771 CSZ589771:CTC589771 DCV589771:DCY589771 DMR589771:DMU589771 DWN589771:DWQ589771 EGJ589771:EGM589771 EQF589771:EQI589771 FAB589771:FAE589771 FJX589771:FKA589771 FTT589771:FTW589771 GDP589771:GDS589771 GNL589771:GNO589771 GXH589771:GXK589771 HHD589771:HHG589771 HQZ589771:HRC589771 IAV589771:IAY589771 IKR589771:IKU589771 IUN589771:IUQ589771 JEJ589771:JEM589771 JOF589771:JOI589771 JYB589771:JYE589771 KHX589771:KIA589771 KRT589771:KRW589771 LBP589771:LBS589771 LLL589771:LLO589771 LVH589771:LVK589771 MFD589771:MFG589771 MOZ589771:MPC589771 MYV589771:MYY589771 NIR589771:NIU589771 NSN589771:NSQ589771 OCJ589771:OCM589771 OMF589771:OMI589771 OWB589771:OWE589771 PFX589771:PGA589771 PPT589771:PPW589771 PZP589771:PZS589771 QJL589771:QJO589771 QTH589771:QTK589771 RDD589771:RDG589771 RMZ589771:RNC589771 RWV589771:RWY589771 SGR589771:SGU589771 SQN589771:SQQ589771 TAJ589771:TAM589771 TKF589771:TKI589771 TUB589771:TUE589771 UDX589771:UEA589771 UNT589771:UNW589771 UXP589771:UXS589771 VHL589771:VHO589771 VRH589771:VRK589771 WBD589771:WBG589771 WKZ589771:WLC589771 WUV589771:WUY589771 IJ655307:IM655307 SF655307:SI655307 ACB655307:ACE655307 ALX655307:AMA655307 AVT655307:AVW655307 BFP655307:BFS655307 BPL655307:BPO655307 BZH655307:BZK655307 CJD655307:CJG655307 CSZ655307:CTC655307 DCV655307:DCY655307 DMR655307:DMU655307 DWN655307:DWQ655307 EGJ655307:EGM655307 EQF655307:EQI655307 FAB655307:FAE655307 FJX655307:FKA655307 FTT655307:FTW655307 GDP655307:GDS655307 GNL655307:GNO655307 GXH655307:GXK655307 HHD655307:HHG655307 HQZ655307:HRC655307 IAV655307:IAY655307 IKR655307:IKU655307 IUN655307:IUQ655307 JEJ655307:JEM655307 JOF655307:JOI655307 JYB655307:JYE655307 KHX655307:KIA655307 KRT655307:KRW655307 LBP655307:LBS655307 LLL655307:LLO655307 LVH655307:LVK655307 MFD655307:MFG655307 MOZ655307:MPC655307 MYV655307:MYY655307 NIR655307:NIU655307 NSN655307:NSQ655307 OCJ655307:OCM655307 OMF655307:OMI655307 OWB655307:OWE655307 PFX655307:PGA655307 PPT655307:PPW655307 PZP655307:PZS655307 QJL655307:QJO655307 QTH655307:QTK655307 RDD655307:RDG655307 RMZ655307:RNC655307 RWV655307:RWY655307 SGR655307:SGU655307 SQN655307:SQQ655307 TAJ655307:TAM655307 TKF655307:TKI655307 TUB655307:TUE655307 UDX655307:UEA655307 UNT655307:UNW655307 UXP655307:UXS655307 VHL655307:VHO655307 VRH655307:VRK655307 WBD655307:WBG655307 WKZ655307:WLC655307 WUV655307:WUY655307 IJ720843:IM720843 SF720843:SI720843 ACB720843:ACE720843 ALX720843:AMA720843 AVT720843:AVW720843 BFP720843:BFS720843 BPL720843:BPO720843 BZH720843:BZK720843 CJD720843:CJG720843 CSZ720843:CTC720843 DCV720843:DCY720843 DMR720843:DMU720843 DWN720843:DWQ720843 EGJ720843:EGM720843 EQF720843:EQI720843 FAB720843:FAE720843 FJX720843:FKA720843 FTT720843:FTW720843 GDP720843:GDS720843 GNL720843:GNO720843 GXH720843:GXK720843 HHD720843:HHG720843 HQZ720843:HRC720843 IAV720843:IAY720843 IKR720843:IKU720843 IUN720843:IUQ720843 JEJ720843:JEM720843 JOF720843:JOI720843 JYB720843:JYE720843 KHX720843:KIA720843 KRT720843:KRW720843 LBP720843:LBS720843 LLL720843:LLO720843 LVH720843:LVK720843 MFD720843:MFG720843 MOZ720843:MPC720843 MYV720843:MYY720843 NIR720843:NIU720843 NSN720843:NSQ720843 OCJ720843:OCM720843 OMF720843:OMI720843 OWB720843:OWE720843 PFX720843:PGA720843 PPT720843:PPW720843 PZP720843:PZS720843 QJL720843:QJO720843 QTH720843:QTK720843 RDD720843:RDG720843 RMZ720843:RNC720843 RWV720843:RWY720843 SGR720843:SGU720843 SQN720843:SQQ720843 TAJ720843:TAM720843 TKF720843:TKI720843 TUB720843:TUE720843 UDX720843:UEA720843 UNT720843:UNW720843 UXP720843:UXS720843 VHL720843:VHO720843 VRH720843:VRK720843 WBD720843:WBG720843 WKZ720843:WLC720843 WUV720843:WUY720843 IJ786379:IM786379 SF786379:SI786379 ACB786379:ACE786379 ALX786379:AMA786379 AVT786379:AVW786379 BFP786379:BFS786379 BPL786379:BPO786379 BZH786379:BZK786379 CJD786379:CJG786379 CSZ786379:CTC786379 DCV786379:DCY786379 DMR786379:DMU786379 DWN786379:DWQ786379 EGJ786379:EGM786379 EQF786379:EQI786379 FAB786379:FAE786379 FJX786379:FKA786379 FTT786379:FTW786379 GDP786379:GDS786379 GNL786379:GNO786379 GXH786379:GXK786379 HHD786379:HHG786379 HQZ786379:HRC786379 IAV786379:IAY786379 IKR786379:IKU786379 IUN786379:IUQ786379 JEJ786379:JEM786379 JOF786379:JOI786379 JYB786379:JYE786379 KHX786379:KIA786379 KRT786379:KRW786379 LBP786379:LBS786379 LLL786379:LLO786379 LVH786379:LVK786379 MFD786379:MFG786379 MOZ786379:MPC786379 MYV786379:MYY786379 NIR786379:NIU786379 NSN786379:NSQ786379 OCJ786379:OCM786379 OMF786379:OMI786379 OWB786379:OWE786379 PFX786379:PGA786379 PPT786379:PPW786379 PZP786379:PZS786379 QJL786379:QJO786379 QTH786379:QTK786379 RDD786379:RDG786379 RMZ786379:RNC786379 RWV786379:RWY786379 SGR786379:SGU786379 SQN786379:SQQ786379 TAJ786379:TAM786379 TKF786379:TKI786379 TUB786379:TUE786379 UDX786379:UEA786379 UNT786379:UNW786379 UXP786379:UXS786379 VHL786379:VHO786379 VRH786379:VRK786379 WBD786379:WBG786379 WKZ786379:WLC786379 WUV786379:WUY786379 IJ851915:IM851915 SF851915:SI851915 ACB851915:ACE851915 ALX851915:AMA851915 AVT851915:AVW851915 BFP851915:BFS851915 BPL851915:BPO851915 BZH851915:BZK851915 CJD851915:CJG851915 CSZ851915:CTC851915 DCV851915:DCY851915 DMR851915:DMU851915 DWN851915:DWQ851915 EGJ851915:EGM851915 EQF851915:EQI851915 FAB851915:FAE851915 FJX851915:FKA851915 FTT851915:FTW851915 GDP851915:GDS851915 GNL851915:GNO851915 GXH851915:GXK851915 HHD851915:HHG851915 HQZ851915:HRC851915 IAV851915:IAY851915 IKR851915:IKU851915 IUN851915:IUQ851915 JEJ851915:JEM851915 JOF851915:JOI851915 JYB851915:JYE851915 KHX851915:KIA851915 KRT851915:KRW851915 LBP851915:LBS851915 LLL851915:LLO851915 LVH851915:LVK851915 MFD851915:MFG851915 MOZ851915:MPC851915 MYV851915:MYY851915 NIR851915:NIU851915 NSN851915:NSQ851915 OCJ851915:OCM851915 OMF851915:OMI851915 OWB851915:OWE851915 PFX851915:PGA851915 PPT851915:PPW851915 PZP851915:PZS851915 QJL851915:QJO851915 QTH851915:QTK851915 RDD851915:RDG851915 RMZ851915:RNC851915 RWV851915:RWY851915 SGR851915:SGU851915 SQN851915:SQQ851915 TAJ851915:TAM851915 TKF851915:TKI851915 TUB851915:TUE851915 UDX851915:UEA851915 UNT851915:UNW851915 UXP851915:UXS851915 VHL851915:VHO851915 VRH851915:VRK851915 WBD851915:WBG851915 WKZ851915:WLC851915 WUV851915:WUY851915 IJ917451:IM917451 SF917451:SI917451 ACB917451:ACE917451 ALX917451:AMA917451 AVT917451:AVW917451 BFP917451:BFS917451 BPL917451:BPO917451 BZH917451:BZK917451 CJD917451:CJG917451 CSZ917451:CTC917451 DCV917451:DCY917451 DMR917451:DMU917451 DWN917451:DWQ917451 EGJ917451:EGM917451 EQF917451:EQI917451 FAB917451:FAE917451 FJX917451:FKA917451 FTT917451:FTW917451 GDP917451:GDS917451 GNL917451:GNO917451 GXH917451:GXK917451 HHD917451:HHG917451 HQZ917451:HRC917451 IAV917451:IAY917451 IKR917451:IKU917451 IUN917451:IUQ917451 JEJ917451:JEM917451 JOF917451:JOI917451 JYB917451:JYE917451 KHX917451:KIA917451 KRT917451:KRW917451 LBP917451:LBS917451 LLL917451:LLO917451 LVH917451:LVK917451 MFD917451:MFG917451 MOZ917451:MPC917451 MYV917451:MYY917451 NIR917451:NIU917451 NSN917451:NSQ917451 OCJ917451:OCM917451 OMF917451:OMI917451 OWB917451:OWE917451 PFX917451:PGA917451 PPT917451:PPW917451 PZP917451:PZS917451 QJL917451:QJO917451 QTH917451:QTK917451 RDD917451:RDG917451 RMZ917451:RNC917451 RWV917451:RWY917451 SGR917451:SGU917451 SQN917451:SQQ917451 TAJ917451:TAM917451 TKF917451:TKI917451 TUB917451:TUE917451 UDX917451:UEA917451 UNT917451:UNW917451 UXP917451:UXS917451 VHL917451:VHO917451 VRH917451:VRK917451 WBD917451:WBG917451 WKZ917451:WLC917451 WUV917451:WUY917451 IJ982987:IM982987 SF982987:SI982987 ACB982987:ACE982987 ALX982987:AMA982987 AVT982987:AVW982987 BFP982987:BFS982987 BPL982987:BPO982987 BZH982987:BZK982987 CJD982987:CJG982987 CSZ982987:CTC982987 DCV982987:DCY982987 DMR982987:DMU982987 DWN982987:DWQ982987 EGJ982987:EGM982987 EQF982987:EQI982987 FAB982987:FAE982987 FJX982987:FKA982987 FTT982987:FTW982987 GDP982987:GDS982987 GNL982987:GNO982987 GXH982987:GXK982987 HHD982987:HHG982987 HQZ982987:HRC982987 IAV982987:IAY982987 IKR982987:IKU982987 IUN982987:IUQ982987 JEJ982987:JEM982987 JOF982987:JOI982987 JYB982987:JYE982987 KHX982987:KIA982987 KRT982987:KRW982987 LBP982987:LBS982987 LLL982987:LLO982987 LVH982987:LVK982987 MFD982987:MFG982987 MOZ982987:MPC982987 MYV982987:MYY982987 NIR982987:NIU982987 NSN982987:NSQ982987 OCJ982987:OCM982987 OMF982987:OMI982987 OWB982987:OWE982987 PFX982987:PGA982987 PPT982987:PPW982987 PZP982987:PZS982987 QJL982987:QJO982987 QTH982987:QTK982987 RDD982987:RDG982987 RMZ982987:RNC982987 RWV982987:RWY982987 SGR982987:SGU982987 SQN982987:SQQ982987 TAJ982987:TAM982987 TKF982987:TKI982987 TUB982987:TUE982987 UDX982987:UEA982987 UNT982987:UNW982987 UXP982987:UXS982987 VHL982987:VHO982987 VRH982987:VRK982987 WBD982987:WBG982987 WKZ982987:WLC982987 WUV982987:WUY982987 IM65481:IP65482 SI65481:SL65482 ACE65481:ACH65482 AMA65481:AMD65482 AVW65481:AVZ65482 BFS65481:BFV65482 BPO65481:BPR65482 BZK65481:BZN65482 CJG65481:CJJ65482 CTC65481:CTF65482 DCY65481:DDB65482 DMU65481:DMX65482 DWQ65481:DWT65482 EGM65481:EGP65482 EQI65481:EQL65482 FAE65481:FAH65482 FKA65481:FKD65482 FTW65481:FTZ65482 GDS65481:GDV65482 GNO65481:GNR65482 GXK65481:GXN65482 HHG65481:HHJ65482 HRC65481:HRF65482 IAY65481:IBB65482 IKU65481:IKX65482 IUQ65481:IUT65482 JEM65481:JEP65482 JOI65481:JOL65482 JYE65481:JYH65482 KIA65481:KID65482 KRW65481:KRZ65482 LBS65481:LBV65482 LLO65481:LLR65482 LVK65481:LVN65482 MFG65481:MFJ65482 MPC65481:MPF65482 MYY65481:MZB65482 NIU65481:NIX65482 NSQ65481:NST65482 OCM65481:OCP65482 OMI65481:OML65482 OWE65481:OWH65482 PGA65481:PGD65482 PPW65481:PPZ65482 PZS65481:PZV65482 QJO65481:QJR65482 QTK65481:QTN65482 RDG65481:RDJ65482 RNC65481:RNF65482 RWY65481:RXB65482 SGU65481:SGX65482 SQQ65481:SQT65482 TAM65481:TAP65482 TKI65481:TKL65482 TUE65481:TUH65482 UEA65481:UED65482 UNW65481:UNZ65482 UXS65481:UXV65482 VHO65481:VHR65482 VRK65481:VRN65482 WBG65481:WBJ65482 WLC65481:WLF65482 WUY65481:WVB65482 IM131017:IP131018 SI131017:SL131018 ACE131017:ACH131018 AMA131017:AMD131018 AVW131017:AVZ131018 BFS131017:BFV131018 BPO131017:BPR131018 BZK131017:BZN131018 CJG131017:CJJ131018 CTC131017:CTF131018 DCY131017:DDB131018 DMU131017:DMX131018 DWQ131017:DWT131018 EGM131017:EGP131018 EQI131017:EQL131018 FAE131017:FAH131018 FKA131017:FKD131018 FTW131017:FTZ131018 GDS131017:GDV131018 GNO131017:GNR131018 GXK131017:GXN131018 HHG131017:HHJ131018 HRC131017:HRF131018 IAY131017:IBB131018 IKU131017:IKX131018 IUQ131017:IUT131018 JEM131017:JEP131018 JOI131017:JOL131018 JYE131017:JYH131018 KIA131017:KID131018 KRW131017:KRZ131018 LBS131017:LBV131018 LLO131017:LLR131018 LVK131017:LVN131018 MFG131017:MFJ131018 MPC131017:MPF131018 MYY131017:MZB131018 NIU131017:NIX131018 NSQ131017:NST131018 OCM131017:OCP131018 OMI131017:OML131018 OWE131017:OWH131018 PGA131017:PGD131018 PPW131017:PPZ131018 PZS131017:PZV131018 QJO131017:QJR131018 QTK131017:QTN131018 RDG131017:RDJ131018 RNC131017:RNF131018 RWY131017:RXB131018 SGU131017:SGX131018 SQQ131017:SQT131018 TAM131017:TAP131018 TKI131017:TKL131018 TUE131017:TUH131018 UEA131017:UED131018 UNW131017:UNZ131018 UXS131017:UXV131018 VHO131017:VHR131018 VRK131017:VRN131018 WBG131017:WBJ131018 WLC131017:WLF131018 WUY131017:WVB131018 IM196553:IP196554 SI196553:SL196554 ACE196553:ACH196554 AMA196553:AMD196554 AVW196553:AVZ196554 BFS196553:BFV196554 BPO196553:BPR196554 BZK196553:BZN196554 CJG196553:CJJ196554 CTC196553:CTF196554 DCY196553:DDB196554 DMU196553:DMX196554 DWQ196553:DWT196554 EGM196553:EGP196554 EQI196553:EQL196554 FAE196553:FAH196554 FKA196553:FKD196554 FTW196553:FTZ196554 GDS196553:GDV196554 GNO196553:GNR196554 GXK196553:GXN196554 HHG196553:HHJ196554 HRC196553:HRF196554 IAY196553:IBB196554 IKU196553:IKX196554 IUQ196553:IUT196554 JEM196553:JEP196554 JOI196553:JOL196554 JYE196553:JYH196554 KIA196553:KID196554 KRW196553:KRZ196554 LBS196553:LBV196554 LLO196553:LLR196554 LVK196553:LVN196554 MFG196553:MFJ196554 MPC196553:MPF196554 MYY196553:MZB196554 NIU196553:NIX196554 NSQ196553:NST196554 OCM196553:OCP196554 OMI196553:OML196554 OWE196553:OWH196554 PGA196553:PGD196554 PPW196553:PPZ196554 PZS196553:PZV196554 QJO196553:QJR196554 QTK196553:QTN196554 RDG196553:RDJ196554 RNC196553:RNF196554 RWY196553:RXB196554 SGU196553:SGX196554 SQQ196553:SQT196554 TAM196553:TAP196554 TKI196553:TKL196554 TUE196553:TUH196554 UEA196553:UED196554 UNW196553:UNZ196554 UXS196553:UXV196554 VHO196553:VHR196554 VRK196553:VRN196554 WBG196553:WBJ196554 WLC196553:WLF196554 WUY196553:WVB196554 IM262089:IP262090 SI262089:SL262090 ACE262089:ACH262090 AMA262089:AMD262090 AVW262089:AVZ262090 BFS262089:BFV262090 BPO262089:BPR262090 BZK262089:BZN262090 CJG262089:CJJ262090 CTC262089:CTF262090 DCY262089:DDB262090 DMU262089:DMX262090 DWQ262089:DWT262090 EGM262089:EGP262090 EQI262089:EQL262090 FAE262089:FAH262090 FKA262089:FKD262090 FTW262089:FTZ262090 GDS262089:GDV262090 GNO262089:GNR262090 GXK262089:GXN262090 HHG262089:HHJ262090 HRC262089:HRF262090 IAY262089:IBB262090 IKU262089:IKX262090 IUQ262089:IUT262090 JEM262089:JEP262090 JOI262089:JOL262090 JYE262089:JYH262090 KIA262089:KID262090 KRW262089:KRZ262090 LBS262089:LBV262090 LLO262089:LLR262090 LVK262089:LVN262090 MFG262089:MFJ262090 MPC262089:MPF262090 MYY262089:MZB262090 NIU262089:NIX262090 NSQ262089:NST262090 OCM262089:OCP262090 OMI262089:OML262090 OWE262089:OWH262090 PGA262089:PGD262090 PPW262089:PPZ262090 PZS262089:PZV262090 QJO262089:QJR262090 QTK262089:QTN262090 RDG262089:RDJ262090 RNC262089:RNF262090 RWY262089:RXB262090 SGU262089:SGX262090 SQQ262089:SQT262090 TAM262089:TAP262090 TKI262089:TKL262090 TUE262089:TUH262090 UEA262089:UED262090 UNW262089:UNZ262090 UXS262089:UXV262090 VHO262089:VHR262090 VRK262089:VRN262090 WBG262089:WBJ262090 WLC262089:WLF262090 WUY262089:WVB262090 IM327625:IP327626 SI327625:SL327626 ACE327625:ACH327626 AMA327625:AMD327626 AVW327625:AVZ327626 BFS327625:BFV327626 BPO327625:BPR327626 BZK327625:BZN327626 CJG327625:CJJ327626 CTC327625:CTF327626 DCY327625:DDB327626 DMU327625:DMX327626 DWQ327625:DWT327626 EGM327625:EGP327626 EQI327625:EQL327626 FAE327625:FAH327626 FKA327625:FKD327626 FTW327625:FTZ327626 GDS327625:GDV327626 GNO327625:GNR327626 GXK327625:GXN327626 HHG327625:HHJ327626 HRC327625:HRF327626 IAY327625:IBB327626 IKU327625:IKX327626 IUQ327625:IUT327626 JEM327625:JEP327626 JOI327625:JOL327626 JYE327625:JYH327626 KIA327625:KID327626 KRW327625:KRZ327626 LBS327625:LBV327626 LLO327625:LLR327626 LVK327625:LVN327626 MFG327625:MFJ327626 MPC327625:MPF327626 MYY327625:MZB327626 NIU327625:NIX327626 NSQ327625:NST327626 OCM327625:OCP327626 OMI327625:OML327626 OWE327625:OWH327626 PGA327625:PGD327626 PPW327625:PPZ327626 PZS327625:PZV327626 QJO327625:QJR327626 QTK327625:QTN327626 RDG327625:RDJ327626 RNC327625:RNF327626 RWY327625:RXB327626 SGU327625:SGX327626 SQQ327625:SQT327626 TAM327625:TAP327626 TKI327625:TKL327626 TUE327625:TUH327626 UEA327625:UED327626 UNW327625:UNZ327626 UXS327625:UXV327626 VHO327625:VHR327626 VRK327625:VRN327626 WBG327625:WBJ327626 WLC327625:WLF327626 WUY327625:WVB327626 IM393161:IP393162 SI393161:SL393162 ACE393161:ACH393162 AMA393161:AMD393162 AVW393161:AVZ393162 BFS393161:BFV393162 BPO393161:BPR393162 BZK393161:BZN393162 CJG393161:CJJ393162 CTC393161:CTF393162 DCY393161:DDB393162 DMU393161:DMX393162 DWQ393161:DWT393162 EGM393161:EGP393162 EQI393161:EQL393162 FAE393161:FAH393162 FKA393161:FKD393162 FTW393161:FTZ393162 GDS393161:GDV393162 GNO393161:GNR393162 GXK393161:GXN393162 HHG393161:HHJ393162 HRC393161:HRF393162 IAY393161:IBB393162 IKU393161:IKX393162 IUQ393161:IUT393162 JEM393161:JEP393162 JOI393161:JOL393162 JYE393161:JYH393162 KIA393161:KID393162 KRW393161:KRZ393162 LBS393161:LBV393162 LLO393161:LLR393162 LVK393161:LVN393162 MFG393161:MFJ393162 MPC393161:MPF393162 MYY393161:MZB393162 NIU393161:NIX393162 NSQ393161:NST393162 OCM393161:OCP393162 OMI393161:OML393162 OWE393161:OWH393162 PGA393161:PGD393162 PPW393161:PPZ393162 PZS393161:PZV393162 QJO393161:QJR393162 QTK393161:QTN393162 RDG393161:RDJ393162 RNC393161:RNF393162 RWY393161:RXB393162 SGU393161:SGX393162 SQQ393161:SQT393162 TAM393161:TAP393162 TKI393161:TKL393162 TUE393161:TUH393162 UEA393161:UED393162 UNW393161:UNZ393162 UXS393161:UXV393162 VHO393161:VHR393162 VRK393161:VRN393162 WBG393161:WBJ393162 WLC393161:WLF393162 WUY393161:WVB393162 IM458697:IP458698 SI458697:SL458698 ACE458697:ACH458698 AMA458697:AMD458698 AVW458697:AVZ458698 BFS458697:BFV458698 BPO458697:BPR458698 BZK458697:BZN458698 CJG458697:CJJ458698 CTC458697:CTF458698 DCY458697:DDB458698 DMU458697:DMX458698 DWQ458697:DWT458698 EGM458697:EGP458698 EQI458697:EQL458698 FAE458697:FAH458698 FKA458697:FKD458698 FTW458697:FTZ458698 GDS458697:GDV458698 GNO458697:GNR458698 GXK458697:GXN458698 HHG458697:HHJ458698 HRC458697:HRF458698 IAY458697:IBB458698 IKU458697:IKX458698 IUQ458697:IUT458698 JEM458697:JEP458698 JOI458697:JOL458698 JYE458697:JYH458698 KIA458697:KID458698 KRW458697:KRZ458698 LBS458697:LBV458698 LLO458697:LLR458698 LVK458697:LVN458698 MFG458697:MFJ458698 MPC458697:MPF458698 MYY458697:MZB458698 NIU458697:NIX458698 NSQ458697:NST458698 OCM458697:OCP458698 OMI458697:OML458698 OWE458697:OWH458698 PGA458697:PGD458698 PPW458697:PPZ458698 PZS458697:PZV458698 QJO458697:QJR458698 QTK458697:QTN458698 RDG458697:RDJ458698 RNC458697:RNF458698 RWY458697:RXB458698 SGU458697:SGX458698 SQQ458697:SQT458698 TAM458697:TAP458698 TKI458697:TKL458698 TUE458697:TUH458698 UEA458697:UED458698 UNW458697:UNZ458698 UXS458697:UXV458698 VHO458697:VHR458698 VRK458697:VRN458698 WBG458697:WBJ458698 WLC458697:WLF458698 WUY458697:WVB458698 IM524233:IP524234 SI524233:SL524234 ACE524233:ACH524234 AMA524233:AMD524234 AVW524233:AVZ524234 BFS524233:BFV524234 BPO524233:BPR524234 BZK524233:BZN524234 CJG524233:CJJ524234 CTC524233:CTF524234 DCY524233:DDB524234 DMU524233:DMX524234 DWQ524233:DWT524234 EGM524233:EGP524234 EQI524233:EQL524234 FAE524233:FAH524234 FKA524233:FKD524234 FTW524233:FTZ524234 GDS524233:GDV524234 GNO524233:GNR524234 GXK524233:GXN524234 HHG524233:HHJ524234 HRC524233:HRF524234 IAY524233:IBB524234 IKU524233:IKX524234 IUQ524233:IUT524234 JEM524233:JEP524234 JOI524233:JOL524234 JYE524233:JYH524234 KIA524233:KID524234 KRW524233:KRZ524234 LBS524233:LBV524234 LLO524233:LLR524234 LVK524233:LVN524234 MFG524233:MFJ524234 MPC524233:MPF524234 MYY524233:MZB524234 NIU524233:NIX524234 NSQ524233:NST524234 OCM524233:OCP524234 OMI524233:OML524234 OWE524233:OWH524234 PGA524233:PGD524234 PPW524233:PPZ524234 PZS524233:PZV524234 QJO524233:QJR524234 QTK524233:QTN524234 RDG524233:RDJ524234 RNC524233:RNF524234 RWY524233:RXB524234 SGU524233:SGX524234 SQQ524233:SQT524234 TAM524233:TAP524234 TKI524233:TKL524234 TUE524233:TUH524234 UEA524233:UED524234 UNW524233:UNZ524234 UXS524233:UXV524234 VHO524233:VHR524234 VRK524233:VRN524234 WBG524233:WBJ524234 WLC524233:WLF524234 WUY524233:WVB524234 IM589769:IP589770 SI589769:SL589770 ACE589769:ACH589770 AMA589769:AMD589770 AVW589769:AVZ589770 BFS589769:BFV589770 BPO589769:BPR589770 BZK589769:BZN589770 CJG589769:CJJ589770 CTC589769:CTF589770 DCY589769:DDB589770 DMU589769:DMX589770 DWQ589769:DWT589770 EGM589769:EGP589770 EQI589769:EQL589770 FAE589769:FAH589770 FKA589769:FKD589770 FTW589769:FTZ589770 GDS589769:GDV589770 GNO589769:GNR589770 GXK589769:GXN589770 HHG589769:HHJ589770 HRC589769:HRF589770 IAY589769:IBB589770 IKU589769:IKX589770 IUQ589769:IUT589770 JEM589769:JEP589770 JOI589769:JOL589770 JYE589769:JYH589770 KIA589769:KID589770 KRW589769:KRZ589770 LBS589769:LBV589770 LLO589769:LLR589770 LVK589769:LVN589770 MFG589769:MFJ589770 MPC589769:MPF589770 MYY589769:MZB589770 NIU589769:NIX589770 NSQ589769:NST589770 OCM589769:OCP589770 OMI589769:OML589770 OWE589769:OWH589770 PGA589769:PGD589770 PPW589769:PPZ589770 PZS589769:PZV589770 QJO589769:QJR589770 QTK589769:QTN589770 RDG589769:RDJ589770 RNC589769:RNF589770 RWY589769:RXB589770 SGU589769:SGX589770 SQQ589769:SQT589770 TAM589769:TAP589770 TKI589769:TKL589770 TUE589769:TUH589770 UEA589769:UED589770 UNW589769:UNZ589770 UXS589769:UXV589770 VHO589769:VHR589770 VRK589769:VRN589770 WBG589769:WBJ589770 WLC589769:WLF589770 WUY589769:WVB589770 IM655305:IP655306 SI655305:SL655306 ACE655305:ACH655306 AMA655305:AMD655306 AVW655305:AVZ655306 BFS655305:BFV655306 BPO655305:BPR655306 BZK655305:BZN655306 CJG655305:CJJ655306 CTC655305:CTF655306 DCY655305:DDB655306 DMU655305:DMX655306 DWQ655305:DWT655306 EGM655305:EGP655306 EQI655305:EQL655306 FAE655305:FAH655306 FKA655305:FKD655306 FTW655305:FTZ655306 GDS655305:GDV655306 GNO655305:GNR655306 GXK655305:GXN655306 HHG655305:HHJ655306 HRC655305:HRF655306 IAY655305:IBB655306 IKU655305:IKX655306 IUQ655305:IUT655306 JEM655305:JEP655306 JOI655305:JOL655306 JYE655305:JYH655306 KIA655305:KID655306 KRW655305:KRZ655306 LBS655305:LBV655306 LLO655305:LLR655306 LVK655305:LVN655306 MFG655305:MFJ655306 MPC655305:MPF655306 MYY655305:MZB655306 NIU655305:NIX655306 NSQ655305:NST655306 OCM655305:OCP655306 OMI655305:OML655306 OWE655305:OWH655306 PGA655305:PGD655306 PPW655305:PPZ655306 PZS655305:PZV655306 QJO655305:QJR655306 QTK655305:QTN655306 RDG655305:RDJ655306 RNC655305:RNF655306 RWY655305:RXB655306 SGU655305:SGX655306 SQQ655305:SQT655306 TAM655305:TAP655306 TKI655305:TKL655306 TUE655305:TUH655306 UEA655305:UED655306 UNW655305:UNZ655306 UXS655305:UXV655306 VHO655305:VHR655306 VRK655305:VRN655306 WBG655305:WBJ655306 WLC655305:WLF655306 WUY655305:WVB655306 IM720841:IP720842 SI720841:SL720842 ACE720841:ACH720842 AMA720841:AMD720842 AVW720841:AVZ720842 BFS720841:BFV720842 BPO720841:BPR720842 BZK720841:BZN720842 CJG720841:CJJ720842 CTC720841:CTF720842 DCY720841:DDB720842 DMU720841:DMX720842 DWQ720841:DWT720842 EGM720841:EGP720842 EQI720841:EQL720842 FAE720841:FAH720842 FKA720841:FKD720842 FTW720841:FTZ720842 GDS720841:GDV720842 GNO720841:GNR720842 GXK720841:GXN720842 HHG720841:HHJ720842 HRC720841:HRF720842 IAY720841:IBB720842 IKU720841:IKX720842 IUQ720841:IUT720842 JEM720841:JEP720842 JOI720841:JOL720842 JYE720841:JYH720842 KIA720841:KID720842 KRW720841:KRZ720842 LBS720841:LBV720842 LLO720841:LLR720842 LVK720841:LVN720842 MFG720841:MFJ720842 MPC720841:MPF720842 MYY720841:MZB720842 NIU720841:NIX720842 NSQ720841:NST720842 OCM720841:OCP720842 OMI720841:OML720842 OWE720841:OWH720842 PGA720841:PGD720842 PPW720841:PPZ720842 PZS720841:PZV720842 QJO720841:QJR720842 QTK720841:QTN720842 RDG720841:RDJ720842 RNC720841:RNF720842 RWY720841:RXB720842 SGU720841:SGX720842 SQQ720841:SQT720842 TAM720841:TAP720842 TKI720841:TKL720842 TUE720841:TUH720842 UEA720841:UED720842 UNW720841:UNZ720842 UXS720841:UXV720842 VHO720841:VHR720842 VRK720841:VRN720842 WBG720841:WBJ720842 WLC720841:WLF720842 WUY720841:WVB720842 IM786377:IP786378 SI786377:SL786378 ACE786377:ACH786378 AMA786377:AMD786378 AVW786377:AVZ786378 BFS786377:BFV786378 BPO786377:BPR786378 BZK786377:BZN786378 CJG786377:CJJ786378 CTC786377:CTF786378 DCY786377:DDB786378 DMU786377:DMX786378 DWQ786377:DWT786378 EGM786377:EGP786378 EQI786377:EQL786378 FAE786377:FAH786378 FKA786377:FKD786378 FTW786377:FTZ786378 GDS786377:GDV786378 GNO786377:GNR786378 GXK786377:GXN786378 HHG786377:HHJ786378 HRC786377:HRF786378 IAY786377:IBB786378 IKU786377:IKX786378 IUQ786377:IUT786378 JEM786377:JEP786378 JOI786377:JOL786378 JYE786377:JYH786378 KIA786377:KID786378 KRW786377:KRZ786378 LBS786377:LBV786378 LLO786377:LLR786378 LVK786377:LVN786378 MFG786377:MFJ786378 MPC786377:MPF786378 MYY786377:MZB786378 NIU786377:NIX786378 NSQ786377:NST786378 OCM786377:OCP786378 OMI786377:OML786378 OWE786377:OWH786378 PGA786377:PGD786378 PPW786377:PPZ786378 PZS786377:PZV786378 QJO786377:QJR786378 QTK786377:QTN786378 RDG786377:RDJ786378 RNC786377:RNF786378 RWY786377:RXB786378 SGU786377:SGX786378 SQQ786377:SQT786378 TAM786377:TAP786378 TKI786377:TKL786378 TUE786377:TUH786378 UEA786377:UED786378 UNW786377:UNZ786378 UXS786377:UXV786378 VHO786377:VHR786378 VRK786377:VRN786378 WBG786377:WBJ786378 WLC786377:WLF786378 WUY786377:WVB786378 IM851913:IP851914 SI851913:SL851914 ACE851913:ACH851914 AMA851913:AMD851914 AVW851913:AVZ851914 BFS851913:BFV851914 BPO851913:BPR851914 BZK851913:BZN851914 CJG851913:CJJ851914 CTC851913:CTF851914 DCY851913:DDB851914 DMU851913:DMX851914 DWQ851913:DWT851914 EGM851913:EGP851914 EQI851913:EQL851914 FAE851913:FAH851914 FKA851913:FKD851914 FTW851913:FTZ851914 GDS851913:GDV851914 GNO851913:GNR851914 GXK851913:GXN851914 HHG851913:HHJ851914 HRC851913:HRF851914 IAY851913:IBB851914 IKU851913:IKX851914 IUQ851913:IUT851914 JEM851913:JEP851914 JOI851913:JOL851914 JYE851913:JYH851914 KIA851913:KID851914 KRW851913:KRZ851914 LBS851913:LBV851914 LLO851913:LLR851914 LVK851913:LVN851914 MFG851913:MFJ851914 MPC851913:MPF851914 MYY851913:MZB851914 NIU851913:NIX851914 NSQ851913:NST851914 OCM851913:OCP851914 OMI851913:OML851914 OWE851913:OWH851914 PGA851913:PGD851914 PPW851913:PPZ851914 PZS851913:PZV851914 QJO851913:QJR851914 QTK851913:QTN851914 RDG851913:RDJ851914 RNC851913:RNF851914 RWY851913:RXB851914 SGU851913:SGX851914 SQQ851913:SQT851914 TAM851913:TAP851914 TKI851913:TKL851914 TUE851913:TUH851914 UEA851913:UED851914 UNW851913:UNZ851914 UXS851913:UXV851914 VHO851913:VHR851914 VRK851913:VRN851914 WBG851913:WBJ851914 WLC851913:WLF851914 WUY851913:WVB851914 IM917449:IP917450 SI917449:SL917450 ACE917449:ACH917450 AMA917449:AMD917450 AVW917449:AVZ917450 BFS917449:BFV917450 BPO917449:BPR917450 BZK917449:BZN917450 CJG917449:CJJ917450 CTC917449:CTF917450 DCY917449:DDB917450 DMU917449:DMX917450 DWQ917449:DWT917450 EGM917449:EGP917450 EQI917449:EQL917450 FAE917449:FAH917450 FKA917449:FKD917450 FTW917449:FTZ917450 GDS917449:GDV917450 GNO917449:GNR917450 GXK917449:GXN917450 HHG917449:HHJ917450 HRC917449:HRF917450 IAY917449:IBB917450 IKU917449:IKX917450 IUQ917449:IUT917450 JEM917449:JEP917450 JOI917449:JOL917450 JYE917449:JYH917450 KIA917449:KID917450 KRW917449:KRZ917450 LBS917449:LBV917450 LLO917449:LLR917450 LVK917449:LVN917450 MFG917449:MFJ917450 MPC917449:MPF917450 MYY917449:MZB917450 NIU917449:NIX917450 NSQ917449:NST917450 OCM917449:OCP917450 OMI917449:OML917450 OWE917449:OWH917450 PGA917449:PGD917450 PPW917449:PPZ917450 PZS917449:PZV917450 QJO917449:QJR917450 QTK917449:QTN917450 RDG917449:RDJ917450 RNC917449:RNF917450 RWY917449:RXB917450 SGU917449:SGX917450 SQQ917449:SQT917450 TAM917449:TAP917450 TKI917449:TKL917450 TUE917449:TUH917450 UEA917449:UED917450 UNW917449:UNZ917450 UXS917449:UXV917450 VHO917449:VHR917450 VRK917449:VRN917450 WBG917449:WBJ917450 WLC917449:WLF917450 WUY917449:WVB917450 IM982985:IP982986 SI982985:SL982986 ACE982985:ACH982986 AMA982985:AMD982986 AVW982985:AVZ982986 BFS982985:BFV982986 BPO982985:BPR982986 BZK982985:BZN982986 CJG982985:CJJ982986 CTC982985:CTF982986 DCY982985:DDB982986 DMU982985:DMX982986 DWQ982985:DWT982986 EGM982985:EGP982986 EQI982985:EQL982986 FAE982985:FAH982986 FKA982985:FKD982986 FTW982985:FTZ982986 GDS982985:GDV982986 GNO982985:GNR982986 GXK982985:GXN982986 HHG982985:HHJ982986 HRC982985:HRF982986 IAY982985:IBB982986 IKU982985:IKX982986 IUQ982985:IUT982986 JEM982985:JEP982986 JOI982985:JOL982986 JYE982985:JYH982986 KIA982985:KID982986 KRW982985:KRZ982986 LBS982985:LBV982986 LLO982985:LLR982986 LVK982985:LVN982986 MFG982985:MFJ982986 MPC982985:MPF982986 MYY982985:MZB982986 NIU982985:NIX982986 NSQ982985:NST982986 OCM982985:OCP982986 OMI982985:OML982986 OWE982985:OWH982986 PGA982985:PGD982986 PPW982985:PPZ982986 PZS982985:PZV982986 QJO982985:QJR982986 QTK982985:QTN982986 RDG982985:RDJ982986 RNC982985:RNF982986 RWY982985:RXB982986 SGU982985:SGX982986 SQQ982985:SQT982986 TAM982985:TAP982986 TKI982985:TKL982986 TUE982985:TUH982986 UEA982985:UED982986 UNW982985:UNZ982986 UXS982985:UXV982986 VHO982985:VHR982986 VRK982985:VRN982986 WBG982985:WBJ982986 WLC982985:WLF982986 WUY982985:WVB982986 I65483:I65484 IQ65483:IQ65484 SM65483:SM65484 ACI65483:ACI65484 AME65483:AME65484 AWA65483:AWA65484 BFW65483:BFW65484 BPS65483:BPS65484 BZO65483:BZO65484 CJK65483:CJK65484 CTG65483:CTG65484 DDC65483:DDC65484 DMY65483:DMY65484 DWU65483:DWU65484 EGQ65483:EGQ65484 EQM65483:EQM65484 FAI65483:FAI65484 FKE65483:FKE65484 FUA65483:FUA65484 GDW65483:GDW65484 GNS65483:GNS65484 GXO65483:GXO65484 HHK65483:HHK65484 HRG65483:HRG65484 IBC65483:IBC65484 IKY65483:IKY65484 IUU65483:IUU65484 JEQ65483:JEQ65484 JOM65483:JOM65484 JYI65483:JYI65484 KIE65483:KIE65484 KSA65483:KSA65484 LBW65483:LBW65484 LLS65483:LLS65484 LVO65483:LVO65484 MFK65483:MFK65484 MPG65483:MPG65484 MZC65483:MZC65484 NIY65483:NIY65484 NSU65483:NSU65484 OCQ65483:OCQ65484 OMM65483:OMM65484 OWI65483:OWI65484 PGE65483:PGE65484 PQA65483:PQA65484 PZW65483:PZW65484 QJS65483:QJS65484 QTO65483:QTO65484 RDK65483:RDK65484 RNG65483:RNG65484 RXC65483:RXC65484 SGY65483:SGY65484 SQU65483:SQU65484 TAQ65483:TAQ65484 TKM65483:TKM65484 TUI65483:TUI65484 UEE65483:UEE65484 UOA65483:UOA65484 UXW65483:UXW65484 VHS65483:VHS65484 VRO65483:VRO65484 WBK65483:WBK65484 WLG65483:WLG65484 WVC65483:WVC65484 I131019:I131020 IQ131019:IQ131020 SM131019:SM131020 ACI131019:ACI131020 AME131019:AME131020 AWA131019:AWA131020 BFW131019:BFW131020 BPS131019:BPS131020 BZO131019:BZO131020 CJK131019:CJK131020 CTG131019:CTG131020 DDC131019:DDC131020 DMY131019:DMY131020 DWU131019:DWU131020 EGQ131019:EGQ131020 EQM131019:EQM131020 FAI131019:FAI131020 FKE131019:FKE131020 FUA131019:FUA131020 GDW131019:GDW131020 GNS131019:GNS131020 GXO131019:GXO131020 HHK131019:HHK131020 HRG131019:HRG131020 IBC131019:IBC131020 IKY131019:IKY131020 IUU131019:IUU131020 JEQ131019:JEQ131020 JOM131019:JOM131020 JYI131019:JYI131020 KIE131019:KIE131020 KSA131019:KSA131020 LBW131019:LBW131020 LLS131019:LLS131020 LVO131019:LVO131020 MFK131019:MFK131020 MPG131019:MPG131020 MZC131019:MZC131020 NIY131019:NIY131020 NSU131019:NSU131020 OCQ131019:OCQ131020 OMM131019:OMM131020 OWI131019:OWI131020 PGE131019:PGE131020 PQA131019:PQA131020 PZW131019:PZW131020 QJS131019:QJS131020 QTO131019:QTO131020 RDK131019:RDK131020 RNG131019:RNG131020 RXC131019:RXC131020 SGY131019:SGY131020 SQU131019:SQU131020 TAQ131019:TAQ131020 TKM131019:TKM131020 TUI131019:TUI131020 UEE131019:UEE131020 UOA131019:UOA131020 UXW131019:UXW131020 VHS131019:VHS131020 VRO131019:VRO131020 WBK131019:WBK131020 WLG131019:WLG131020 WVC131019:WVC131020 I196555:I196556 IQ196555:IQ196556 SM196555:SM196556 ACI196555:ACI196556 AME196555:AME196556 AWA196555:AWA196556 BFW196555:BFW196556 BPS196555:BPS196556 BZO196555:BZO196556 CJK196555:CJK196556 CTG196555:CTG196556 DDC196555:DDC196556 DMY196555:DMY196556 DWU196555:DWU196556 EGQ196555:EGQ196556 EQM196555:EQM196556 FAI196555:FAI196556 FKE196555:FKE196556 FUA196555:FUA196556 GDW196555:GDW196556 GNS196555:GNS196556 GXO196555:GXO196556 HHK196555:HHK196556 HRG196555:HRG196556 IBC196555:IBC196556 IKY196555:IKY196556 IUU196555:IUU196556 JEQ196555:JEQ196556 JOM196555:JOM196556 JYI196555:JYI196556 KIE196555:KIE196556 KSA196555:KSA196556 LBW196555:LBW196556 LLS196555:LLS196556 LVO196555:LVO196556 MFK196555:MFK196556 MPG196555:MPG196556 MZC196555:MZC196556 NIY196555:NIY196556 NSU196555:NSU196556 OCQ196555:OCQ196556 OMM196555:OMM196556 OWI196555:OWI196556 PGE196555:PGE196556 PQA196555:PQA196556 PZW196555:PZW196556 QJS196555:QJS196556 QTO196555:QTO196556 RDK196555:RDK196556 RNG196555:RNG196556 RXC196555:RXC196556 SGY196555:SGY196556 SQU196555:SQU196556 TAQ196555:TAQ196556 TKM196555:TKM196556 TUI196555:TUI196556 UEE196555:UEE196556 UOA196555:UOA196556 UXW196555:UXW196556 VHS196555:VHS196556 VRO196555:VRO196556 WBK196555:WBK196556 WLG196555:WLG196556 WVC196555:WVC196556 I262091:I262092 IQ262091:IQ262092 SM262091:SM262092 ACI262091:ACI262092 AME262091:AME262092 AWA262091:AWA262092 BFW262091:BFW262092 BPS262091:BPS262092 BZO262091:BZO262092 CJK262091:CJK262092 CTG262091:CTG262092 DDC262091:DDC262092 DMY262091:DMY262092 DWU262091:DWU262092 EGQ262091:EGQ262092 EQM262091:EQM262092 FAI262091:FAI262092 FKE262091:FKE262092 FUA262091:FUA262092 GDW262091:GDW262092 GNS262091:GNS262092 GXO262091:GXO262092 HHK262091:HHK262092 HRG262091:HRG262092 IBC262091:IBC262092 IKY262091:IKY262092 IUU262091:IUU262092 JEQ262091:JEQ262092 JOM262091:JOM262092 JYI262091:JYI262092 KIE262091:KIE262092 KSA262091:KSA262092 LBW262091:LBW262092 LLS262091:LLS262092 LVO262091:LVO262092 MFK262091:MFK262092 MPG262091:MPG262092 MZC262091:MZC262092 NIY262091:NIY262092 NSU262091:NSU262092 OCQ262091:OCQ262092 OMM262091:OMM262092 OWI262091:OWI262092 PGE262091:PGE262092 PQA262091:PQA262092 PZW262091:PZW262092 QJS262091:QJS262092 QTO262091:QTO262092 RDK262091:RDK262092 RNG262091:RNG262092 RXC262091:RXC262092 SGY262091:SGY262092 SQU262091:SQU262092 TAQ262091:TAQ262092 TKM262091:TKM262092 TUI262091:TUI262092 UEE262091:UEE262092 UOA262091:UOA262092 UXW262091:UXW262092 VHS262091:VHS262092 VRO262091:VRO262092 WBK262091:WBK262092 WLG262091:WLG262092 WVC262091:WVC262092 I327627:I327628 IQ327627:IQ327628 SM327627:SM327628 ACI327627:ACI327628 AME327627:AME327628 AWA327627:AWA327628 BFW327627:BFW327628 BPS327627:BPS327628 BZO327627:BZO327628 CJK327627:CJK327628 CTG327627:CTG327628 DDC327627:DDC327628 DMY327627:DMY327628 DWU327627:DWU327628 EGQ327627:EGQ327628 EQM327627:EQM327628 FAI327627:FAI327628 FKE327627:FKE327628 FUA327627:FUA327628 GDW327627:GDW327628 GNS327627:GNS327628 GXO327627:GXO327628 HHK327627:HHK327628 HRG327627:HRG327628 IBC327627:IBC327628 IKY327627:IKY327628 IUU327627:IUU327628 JEQ327627:JEQ327628 JOM327627:JOM327628 JYI327627:JYI327628 KIE327627:KIE327628 KSA327627:KSA327628 LBW327627:LBW327628 LLS327627:LLS327628 LVO327627:LVO327628 MFK327627:MFK327628 MPG327627:MPG327628 MZC327627:MZC327628 NIY327627:NIY327628 NSU327627:NSU327628 OCQ327627:OCQ327628 OMM327627:OMM327628 OWI327627:OWI327628 PGE327627:PGE327628 PQA327627:PQA327628 PZW327627:PZW327628 QJS327627:QJS327628 QTO327627:QTO327628 RDK327627:RDK327628 RNG327627:RNG327628 RXC327627:RXC327628 SGY327627:SGY327628 SQU327627:SQU327628 TAQ327627:TAQ327628 TKM327627:TKM327628 TUI327627:TUI327628 UEE327627:UEE327628 UOA327627:UOA327628 UXW327627:UXW327628 VHS327627:VHS327628 VRO327627:VRO327628 WBK327627:WBK327628 WLG327627:WLG327628 WVC327627:WVC327628 I393163:I393164 IQ393163:IQ393164 SM393163:SM393164 ACI393163:ACI393164 AME393163:AME393164 AWA393163:AWA393164 BFW393163:BFW393164 BPS393163:BPS393164 BZO393163:BZO393164 CJK393163:CJK393164 CTG393163:CTG393164 DDC393163:DDC393164 DMY393163:DMY393164 DWU393163:DWU393164 EGQ393163:EGQ393164 EQM393163:EQM393164 FAI393163:FAI393164 FKE393163:FKE393164 FUA393163:FUA393164 GDW393163:GDW393164 GNS393163:GNS393164 GXO393163:GXO393164 HHK393163:HHK393164 HRG393163:HRG393164 IBC393163:IBC393164 IKY393163:IKY393164 IUU393163:IUU393164 JEQ393163:JEQ393164 JOM393163:JOM393164 JYI393163:JYI393164 KIE393163:KIE393164 KSA393163:KSA393164 LBW393163:LBW393164 LLS393163:LLS393164 LVO393163:LVO393164 MFK393163:MFK393164 MPG393163:MPG393164 MZC393163:MZC393164 NIY393163:NIY393164 NSU393163:NSU393164 OCQ393163:OCQ393164 OMM393163:OMM393164 OWI393163:OWI393164 PGE393163:PGE393164 PQA393163:PQA393164 PZW393163:PZW393164 QJS393163:QJS393164 QTO393163:QTO393164 RDK393163:RDK393164 RNG393163:RNG393164 RXC393163:RXC393164 SGY393163:SGY393164 SQU393163:SQU393164 TAQ393163:TAQ393164 TKM393163:TKM393164 TUI393163:TUI393164 UEE393163:UEE393164 UOA393163:UOA393164 UXW393163:UXW393164 VHS393163:VHS393164 VRO393163:VRO393164 WBK393163:WBK393164 WLG393163:WLG393164 WVC393163:WVC393164 I458699:I458700 IQ458699:IQ458700 SM458699:SM458700 ACI458699:ACI458700 AME458699:AME458700 AWA458699:AWA458700 BFW458699:BFW458700 BPS458699:BPS458700 BZO458699:BZO458700 CJK458699:CJK458700 CTG458699:CTG458700 DDC458699:DDC458700 DMY458699:DMY458700 DWU458699:DWU458700 EGQ458699:EGQ458700 EQM458699:EQM458700 FAI458699:FAI458700 FKE458699:FKE458700 FUA458699:FUA458700 GDW458699:GDW458700 GNS458699:GNS458700 GXO458699:GXO458700 HHK458699:HHK458700 HRG458699:HRG458700 IBC458699:IBC458700 IKY458699:IKY458700 IUU458699:IUU458700 JEQ458699:JEQ458700 JOM458699:JOM458700 JYI458699:JYI458700 KIE458699:KIE458700 KSA458699:KSA458700 LBW458699:LBW458700 LLS458699:LLS458700 LVO458699:LVO458700 MFK458699:MFK458700 MPG458699:MPG458700 MZC458699:MZC458700 NIY458699:NIY458700 NSU458699:NSU458700 OCQ458699:OCQ458700 OMM458699:OMM458700 OWI458699:OWI458700 PGE458699:PGE458700 PQA458699:PQA458700 PZW458699:PZW458700 QJS458699:QJS458700 QTO458699:QTO458700 RDK458699:RDK458700 RNG458699:RNG458700 RXC458699:RXC458700 SGY458699:SGY458700 SQU458699:SQU458700 TAQ458699:TAQ458700 TKM458699:TKM458700 TUI458699:TUI458700 UEE458699:UEE458700 UOA458699:UOA458700 UXW458699:UXW458700 VHS458699:VHS458700 VRO458699:VRO458700 WBK458699:WBK458700 WLG458699:WLG458700 WVC458699:WVC458700 I524235:I524236 IQ524235:IQ524236 SM524235:SM524236 ACI524235:ACI524236 AME524235:AME524236 AWA524235:AWA524236 BFW524235:BFW524236 BPS524235:BPS524236 BZO524235:BZO524236 CJK524235:CJK524236 CTG524235:CTG524236 DDC524235:DDC524236 DMY524235:DMY524236 DWU524235:DWU524236 EGQ524235:EGQ524236 EQM524235:EQM524236 FAI524235:FAI524236 FKE524235:FKE524236 FUA524235:FUA524236 GDW524235:GDW524236 GNS524235:GNS524236 GXO524235:GXO524236 HHK524235:HHK524236 HRG524235:HRG524236 IBC524235:IBC524236 IKY524235:IKY524236 IUU524235:IUU524236 JEQ524235:JEQ524236 JOM524235:JOM524236 JYI524235:JYI524236 KIE524235:KIE524236 KSA524235:KSA524236 LBW524235:LBW524236 LLS524235:LLS524236 LVO524235:LVO524236 MFK524235:MFK524236 MPG524235:MPG524236 MZC524235:MZC524236 NIY524235:NIY524236 NSU524235:NSU524236 OCQ524235:OCQ524236 OMM524235:OMM524236 OWI524235:OWI524236 PGE524235:PGE524236 PQA524235:PQA524236 PZW524235:PZW524236 QJS524235:QJS524236 QTO524235:QTO524236 RDK524235:RDK524236 RNG524235:RNG524236 RXC524235:RXC524236 SGY524235:SGY524236 SQU524235:SQU524236 TAQ524235:TAQ524236 TKM524235:TKM524236 TUI524235:TUI524236 UEE524235:UEE524236 UOA524235:UOA524236 UXW524235:UXW524236 VHS524235:VHS524236 VRO524235:VRO524236 WBK524235:WBK524236 WLG524235:WLG524236 WVC524235:WVC524236 I589771:I589772 IQ589771:IQ589772 SM589771:SM589772 ACI589771:ACI589772 AME589771:AME589772 AWA589771:AWA589772 BFW589771:BFW589772 BPS589771:BPS589772 BZO589771:BZO589772 CJK589771:CJK589772 CTG589771:CTG589772 DDC589771:DDC589772 DMY589771:DMY589772 DWU589771:DWU589772 EGQ589771:EGQ589772 EQM589771:EQM589772 FAI589771:FAI589772 FKE589771:FKE589772 FUA589771:FUA589772 GDW589771:GDW589772 GNS589771:GNS589772 GXO589771:GXO589772 HHK589771:HHK589772 HRG589771:HRG589772 IBC589771:IBC589772 IKY589771:IKY589772 IUU589771:IUU589772 JEQ589771:JEQ589772 JOM589771:JOM589772 JYI589771:JYI589772 KIE589771:KIE589772 KSA589771:KSA589772 LBW589771:LBW589772 LLS589771:LLS589772 LVO589771:LVO589772 MFK589771:MFK589772 MPG589771:MPG589772 MZC589771:MZC589772 NIY589771:NIY589772 NSU589771:NSU589772 OCQ589771:OCQ589772 OMM589771:OMM589772 OWI589771:OWI589772 PGE589771:PGE589772 PQA589771:PQA589772 PZW589771:PZW589772 QJS589771:QJS589772 QTO589771:QTO589772 RDK589771:RDK589772 RNG589771:RNG589772 RXC589771:RXC589772 SGY589771:SGY589772 SQU589771:SQU589772 TAQ589771:TAQ589772 TKM589771:TKM589772 TUI589771:TUI589772 UEE589771:UEE589772 UOA589771:UOA589772 UXW589771:UXW589772 VHS589771:VHS589772 VRO589771:VRO589772 WBK589771:WBK589772 WLG589771:WLG589772 WVC589771:WVC589772 I655307:I655308 IQ655307:IQ655308 SM655307:SM655308 ACI655307:ACI655308 AME655307:AME655308 AWA655307:AWA655308 BFW655307:BFW655308 BPS655307:BPS655308 BZO655307:BZO655308 CJK655307:CJK655308 CTG655307:CTG655308 DDC655307:DDC655308 DMY655307:DMY655308 DWU655307:DWU655308 EGQ655307:EGQ655308 EQM655307:EQM655308 FAI655307:FAI655308 FKE655307:FKE655308 FUA655307:FUA655308 GDW655307:GDW655308 GNS655307:GNS655308 GXO655307:GXO655308 HHK655307:HHK655308 HRG655307:HRG655308 IBC655307:IBC655308 IKY655307:IKY655308 IUU655307:IUU655308 JEQ655307:JEQ655308 JOM655307:JOM655308 JYI655307:JYI655308 KIE655307:KIE655308 KSA655307:KSA655308 LBW655307:LBW655308 LLS655307:LLS655308 LVO655307:LVO655308 MFK655307:MFK655308 MPG655307:MPG655308 MZC655307:MZC655308 NIY655307:NIY655308 NSU655307:NSU655308 OCQ655307:OCQ655308 OMM655307:OMM655308 OWI655307:OWI655308 PGE655307:PGE655308 PQA655307:PQA655308 PZW655307:PZW655308 QJS655307:QJS655308 QTO655307:QTO655308 RDK655307:RDK655308 RNG655307:RNG655308 RXC655307:RXC655308 SGY655307:SGY655308 SQU655307:SQU655308 TAQ655307:TAQ655308 TKM655307:TKM655308 TUI655307:TUI655308 UEE655307:UEE655308 UOA655307:UOA655308 UXW655307:UXW655308 VHS655307:VHS655308 VRO655307:VRO655308 WBK655307:WBK655308 WLG655307:WLG655308 WVC655307:WVC655308 I720843:I720844 IQ720843:IQ720844 SM720843:SM720844 ACI720843:ACI720844 AME720843:AME720844 AWA720843:AWA720844 BFW720843:BFW720844 BPS720843:BPS720844 BZO720843:BZO720844 CJK720843:CJK720844 CTG720843:CTG720844 DDC720843:DDC720844 DMY720843:DMY720844 DWU720843:DWU720844 EGQ720843:EGQ720844 EQM720843:EQM720844 FAI720843:FAI720844 FKE720843:FKE720844 FUA720843:FUA720844 GDW720843:GDW720844 GNS720843:GNS720844 GXO720843:GXO720844 HHK720843:HHK720844 HRG720843:HRG720844 IBC720843:IBC720844 IKY720843:IKY720844 IUU720843:IUU720844 JEQ720843:JEQ720844 JOM720843:JOM720844 JYI720843:JYI720844 KIE720843:KIE720844 KSA720843:KSA720844 LBW720843:LBW720844 LLS720843:LLS720844 LVO720843:LVO720844 MFK720843:MFK720844 MPG720843:MPG720844 MZC720843:MZC720844 NIY720843:NIY720844 NSU720843:NSU720844 OCQ720843:OCQ720844 OMM720843:OMM720844 OWI720843:OWI720844 PGE720843:PGE720844 PQA720843:PQA720844 PZW720843:PZW720844 QJS720843:QJS720844 QTO720843:QTO720844 RDK720843:RDK720844 RNG720843:RNG720844 RXC720843:RXC720844 SGY720843:SGY720844 SQU720843:SQU720844 TAQ720843:TAQ720844 TKM720843:TKM720844 TUI720843:TUI720844 UEE720843:UEE720844 UOA720843:UOA720844 UXW720843:UXW720844 VHS720843:VHS720844 VRO720843:VRO720844 WBK720843:WBK720844 WLG720843:WLG720844 WVC720843:WVC720844 I786379:I786380 IQ786379:IQ786380 SM786379:SM786380 ACI786379:ACI786380 AME786379:AME786380 AWA786379:AWA786380 BFW786379:BFW786380 BPS786379:BPS786380 BZO786379:BZO786380 CJK786379:CJK786380 CTG786379:CTG786380 DDC786379:DDC786380 DMY786379:DMY786380 DWU786379:DWU786380 EGQ786379:EGQ786380 EQM786379:EQM786380 FAI786379:FAI786380 FKE786379:FKE786380 FUA786379:FUA786380 GDW786379:GDW786380 GNS786379:GNS786380 GXO786379:GXO786380 HHK786379:HHK786380 HRG786379:HRG786380 IBC786379:IBC786380 IKY786379:IKY786380 IUU786379:IUU786380 JEQ786379:JEQ786380 JOM786379:JOM786380 JYI786379:JYI786380 KIE786379:KIE786380 KSA786379:KSA786380 LBW786379:LBW786380 LLS786379:LLS786380 LVO786379:LVO786380 MFK786379:MFK786380 MPG786379:MPG786380 MZC786379:MZC786380 NIY786379:NIY786380 NSU786379:NSU786380 OCQ786379:OCQ786380 OMM786379:OMM786380 OWI786379:OWI786380 PGE786379:PGE786380 PQA786379:PQA786380 PZW786379:PZW786380 QJS786379:QJS786380 QTO786379:QTO786380 RDK786379:RDK786380 RNG786379:RNG786380 RXC786379:RXC786380 SGY786379:SGY786380 SQU786379:SQU786380 TAQ786379:TAQ786380 TKM786379:TKM786380 TUI786379:TUI786380 UEE786379:UEE786380 UOA786379:UOA786380 UXW786379:UXW786380 VHS786379:VHS786380 VRO786379:VRO786380 WBK786379:WBK786380 WLG786379:WLG786380 WVC786379:WVC786380 I851915:I851916 IQ851915:IQ851916 SM851915:SM851916 ACI851915:ACI851916 AME851915:AME851916 AWA851915:AWA851916 BFW851915:BFW851916 BPS851915:BPS851916 BZO851915:BZO851916 CJK851915:CJK851916 CTG851915:CTG851916 DDC851915:DDC851916 DMY851915:DMY851916 DWU851915:DWU851916 EGQ851915:EGQ851916 EQM851915:EQM851916 FAI851915:FAI851916 FKE851915:FKE851916 FUA851915:FUA851916 GDW851915:GDW851916 GNS851915:GNS851916 GXO851915:GXO851916 HHK851915:HHK851916 HRG851915:HRG851916 IBC851915:IBC851916 IKY851915:IKY851916 IUU851915:IUU851916 JEQ851915:JEQ851916 JOM851915:JOM851916 JYI851915:JYI851916 KIE851915:KIE851916 KSA851915:KSA851916 LBW851915:LBW851916 LLS851915:LLS851916 LVO851915:LVO851916 MFK851915:MFK851916 MPG851915:MPG851916 MZC851915:MZC851916 NIY851915:NIY851916 NSU851915:NSU851916 OCQ851915:OCQ851916 OMM851915:OMM851916 OWI851915:OWI851916 PGE851915:PGE851916 PQA851915:PQA851916 PZW851915:PZW851916 QJS851915:QJS851916 QTO851915:QTO851916 RDK851915:RDK851916 RNG851915:RNG851916 RXC851915:RXC851916 SGY851915:SGY851916 SQU851915:SQU851916 TAQ851915:TAQ851916 TKM851915:TKM851916 TUI851915:TUI851916 UEE851915:UEE851916 UOA851915:UOA851916 UXW851915:UXW851916 VHS851915:VHS851916 VRO851915:VRO851916 WBK851915:WBK851916 WLG851915:WLG851916 WVC851915:WVC851916 I917451:I917452 IQ917451:IQ917452 SM917451:SM917452 ACI917451:ACI917452 AME917451:AME917452 AWA917451:AWA917452 BFW917451:BFW917452 BPS917451:BPS917452 BZO917451:BZO917452 CJK917451:CJK917452 CTG917451:CTG917452 DDC917451:DDC917452 DMY917451:DMY917452 DWU917451:DWU917452 EGQ917451:EGQ917452 EQM917451:EQM917452 FAI917451:FAI917452 FKE917451:FKE917452 FUA917451:FUA917452 GDW917451:GDW917452 GNS917451:GNS917452 GXO917451:GXO917452 HHK917451:HHK917452 HRG917451:HRG917452 IBC917451:IBC917452 IKY917451:IKY917452 IUU917451:IUU917452 JEQ917451:JEQ917452 JOM917451:JOM917452 JYI917451:JYI917452 KIE917451:KIE917452 KSA917451:KSA917452 LBW917451:LBW917452 LLS917451:LLS917452 LVO917451:LVO917452 MFK917451:MFK917452 MPG917451:MPG917452 MZC917451:MZC917452 NIY917451:NIY917452 NSU917451:NSU917452 OCQ917451:OCQ917452 OMM917451:OMM917452 OWI917451:OWI917452 PGE917451:PGE917452 PQA917451:PQA917452 PZW917451:PZW917452 QJS917451:QJS917452 QTO917451:QTO917452 RDK917451:RDK917452 RNG917451:RNG917452 RXC917451:RXC917452 SGY917451:SGY917452 SQU917451:SQU917452 TAQ917451:TAQ917452 TKM917451:TKM917452 TUI917451:TUI917452 UEE917451:UEE917452 UOA917451:UOA917452 UXW917451:UXW917452 VHS917451:VHS917452 VRO917451:VRO917452 WBK917451:WBK917452 WLG917451:WLG917452 WVC917451:WVC917452 I982987:I982988 IQ982987:IQ982988 SM982987:SM982988 ACI982987:ACI982988 AME982987:AME982988 AWA982987:AWA982988 BFW982987:BFW982988 BPS982987:BPS982988 BZO982987:BZO982988 CJK982987:CJK982988 CTG982987:CTG982988 DDC982987:DDC982988 DMY982987:DMY982988 DWU982987:DWU982988 EGQ982987:EGQ982988 EQM982987:EQM982988 FAI982987:FAI982988 FKE982987:FKE982988 FUA982987:FUA982988 GDW982987:GDW982988 GNS982987:GNS982988 GXO982987:GXO982988 HHK982987:HHK982988 HRG982987:HRG982988 IBC982987:IBC982988 IKY982987:IKY982988 IUU982987:IUU982988 JEQ982987:JEQ982988 JOM982987:JOM982988 JYI982987:JYI982988 KIE982987:KIE982988 KSA982987:KSA982988 LBW982987:LBW982988 LLS982987:LLS982988 LVO982987:LVO982988 MFK982987:MFK982988 MPG982987:MPG982988 MZC982987:MZC982988 NIY982987:NIY982988 NSU982987:NSU982988 OCQ982987:OCQ982988 OMM982987:OMM982988 OWI982987:OWI982988 PGE982987:PGE982988 PQA982987:PQA982988 PZW982987:PZW982988 QJS982987:QJS982988 QTO982987:QTO982988 RDK982987:RDK982988 RNG982987:RNG982988 RXC982987:RXC982988 SGY982987:SGY982988 SQU982987:SQU982988 TAQ982987:TAQ982988 TKM982987:TKM982988 TUI982987:TUI982988 UEE982987:UEE982988 UOA982987:UOA982988 UXW982987:UXW982988 VHS982987:VHS982988 VRO982987:VRO982988 WBK982987:WBK982988 WLG982987:WLG982988 WVC982987:WVC982988 L65483 IT65483 SP65483 ACL65483 AMH65483 AWD65483 BFZ65483 BPV65483 BZR65483 CJN65483 CTJ65483 DDF65483 DNB65483 DWX65483 EGT65483 EQP65483 FAL65483 FKH65483 FUD65483 GDZ65483 GNV65483 GXR65483 HHN65483 HRJ65483 IBF65483 ILB65483 IUX65483 JET65483 JOP65483 JYL65483 KIH65483 KSD65483 LBZ65483 LLV65483 LVR65483 MFN65483 MPJ65483 MZF65483 NJB65483 NSX65483 OCT65483 OMP65483 OWL65483 PGH65483 PQD65483 PZZ65483 QJV65483 QTR65483 RDN65483 RNJ65483 RXF65483 SHB65483 SQX65483 TAT65483 TKP65483 TUL65483 UEH65483 UOD65483 UXZ65483 VHV65483 VRR65483 WBN65483 WLJ65483 WVF65483 L131019 IT131019 SP131019 ACL131019 AMH131019 AWD131019 BFZ131019 BPV131019 BZR131019 CJN131019 CTJ131019 DDF131019 DNB131019 DWX131019 EGT131019 EQP131019 FAL131019 FKH131019 FUD131019 GDZ131019 GNV131019 GXR131019 HHN131019 HRJ131019 IBF131019 ILB131019 IUX131019 JET131019 JOP131019 JYL131019 KIH131019 KSD131019 LBZ131019 LLV131019 LVR131019 MFN131019 MPJ131019 MZF131019 NJB131019 NSX131019 OCT131019 OMP131019 OWL131019 PGH131019 PQD131019 PZZ131019 QJV131019 QTR131019 RDN131019 RNJ131019 RXF131019 SHB131019 SQX131019 TAT131019 TKP131019 TUL131019 UEH131019 UOD131019 UXZ131019 VHV131019 VRR131019 WBN131019 WLJ131019 WVF131019 L196555 IT196555 SP196555 ACL196555 AMH196555 AWD196555 BFZ196555 BPV196555 BZR196555 CJN196555 CTJ196555 DDF196555 DNB196555 DWX196555 EGT196555 EQP196555 FAL196555 FKH196555 FUD196555 GDZ196555 GNV196555 GXR196555 HHN196555 HRJ196555 IBF196555 ILB196555 IUX196555 JET196555 JOP196555 JYL196555 KIH196555 KSD196555 LBZ196555 LLV196555 LVR196555 MFN196555 MPJ196555 MZF196555 NJB196555 NSX196555 OCT196555 OMP196555 OWL196555 PGH196555 PQD196555 PZZ196555 QJV196555 QTR196555 RDN196555 RNJ196555 RXF196555 SHB196555 SQX196555 TAT196555 TKP196555 TUL196555 UEH196555 UOD196555 UXZ196555 VHV196555 VRR196555 WBN196555 WLJ196555 WVF196555 L262091 IT262091 SP262091 ACL262091 AMH262091 AWD262091 BFZ262091 BPV262091 BZR262091 CJN262091 CTJ262091 DDF262091 DNB262091 DWX262091 EGT262091 EQP262091 FAL262091 FKH262091 FUD262091 GDZ262091 GNV262091 GXR262091 HHN262091 HRJ262091 IBF262091 ILB262091 IUX262091 JET262091 JOP262091 JYL262091 KIH262091 KSD262091 LBZ262091 LLV262091 LVR262091 MFN262091 MPJ262091 MZF262091 NJB262091 NSX262091 OCT262091 OMP262091 OWL262091 PGH262091 PQD262091 PZZ262091 QJV262091 QTR262091 RDN262091 RNJ262091 RXF262091 SHB262091 SQX262091 TAT262091 TKP262091 TUL262091 UEH262091 UOD262091 UXZ262091 VHV262091 VRR262091 WBN262091 WLJ262091 WVF262091 L327627 IT327627 SP327627 ACL327627 AMH327627 AWD327627 BFZ327627 BPV327627 BZR327627 CJN327627 CTJ327627 DDF327627 DNB327627 DWX327627 EGT327627 EQP327627 FAL327627 FKH327627 FUD327627 GDZ327627 GNV327627 GXR327627 HHN327627 HRJ327627 IBF327627 ILB327627 IUX327627 JET327627 JOP327627 JYL327627 KIH327627 KSD327627 LBZ327627 LLV327627 LVR327627 MFN327627 MPJ327627 MZF327627 NJB327627 NSX327627 OCT327627 OMP327627 OWL327627 PGH327627 PQD327627 PZZ327627 QJV327627 QTR327627 RDN327627 RNJ327627 RXF327627 SHB327627 SQX327627 TAT327627 TKP327627 TUL327627 UEH327627 UOD327627 UXZ327627 VHV327627 VRR327627 WBN327627 WLJ327627 WVF327627 L393163 IT393163 SP393163 ACL393163 AMH393163 AWD393163 BFZ393163 BPV393163 BZR393163 CJN393163 CTJ393163 DDF393163 DNB393163 DWX393163 EGT393163 EQP393163 FAL393163 FKH393163 FUD393163 GDZ393163 GNV393163 GXR393163 HHN393163 HRJ393163 IBF393163 ILB393163 IUX393163 JET393163 JOP393163 JYL393163 KIH393163 KSD393163 LBZ393163 LLV393163 LVR393163 MFN393163 MPJ393163 MZF393163 NJB393163 NSX393163 OCT393163 OMP393163 OWL393163 PGH393163 PQD393163 PZZ393163 QJV393163 QTR393163 RDN393163 RNJ393163 RXF393163 SHB393163 SQX393163 TAT393163 TKP393163 TUL393163 UEH393163 UOD393163 UXZ393163 VHV393163 VRR393163 WBN393163 WLJ393163 WVF393163 L458699 IT458699 SP458699 ACL458699 AMH458699 AWD458699 BFZ458699 BPV458699 BZR458699 CJN458699 CTJ458699 DDF458699 DNB458699 DWX458699 EGT458699 EQP458699 FAL458699 FKH458699 FUD458699 GDZ458699 GNV458699 GXR458699 HHN458699 HRJ458699 IBF458699 ILB458699 IUX458699 JET458699 JOP458699 JYL458699 KIH458699 KSD458699 LBZ458699 LLV458699 LVR458699 MFN458699 MPJ458699 MZF458699 NJB458699 NSX458699 OCT458699 OMP458699 OWL458699 PGH458699 PQD458699 PZZ458699 QJV458699 QTR458699 RDN458699 RNJ458699 RXF458699 SHB458699 SQX458699 TAT458699 TKP458699 TUL458699 UEH458699 UOD458699 UXZ458699 VHV458699 VRR458699 WBN458699 WLJ458699 WVF458699 L524235 IT524235 SP524235 ACL524235 AMH524235 AWD524235 BFZ524235 BPV524235 BZR524235 CJN524235 CTJ524235 DDF524235 DNB524235 DWX524235 EGT524235 EQP524235 FAL524235 FKH524235 FUD524235 GDZ524235 GNV524235 GXR524235 HHN524235 HRJ524235 IBF524235 ILB524235 IUX524235 JET524235 JOP524235 JYL524235 KIH524235 KSD524235 LBZ524235 LLV524235 LVR524235 MFN524235 MPJ524235 MZF524235 NJB524235 NSX524235 OCT524235 OMP524235 OWL524235 PGH524235 PQD524235 PZZ524235 QJV524235 QTR524235 RDN524235 RNJ524235 RXF524235 SHB524235 SQX524235 TAT524235 TKP524235 TUL524235 UEH524235 UOD524235 UXZ524235 VHV524235 VRR524235 WBN524235 WLJ524235 WVF524235 L589771 IT589771 SP589771 ACL589771 AMH589771 AWD589771 BFZ589771 BPV589771 BZR589771 CJN589771 CTJ589771 DDF589771 DNB589771 DWX589771 EGT589771 EQP589771 FAL589771 FKH589771 FUD589771 GDZ589771 GNV589771 GXR589771 HHN589771 HRJ589771 IBF589771 ILB589771 IUX589771 JET589771 JOP589771 JYL589771 KIH589771 KSD589771 LBZ589771 LLV589771 LVR589771 MFN589771 MPJ589771 MZF589771 NJB589771 NSX589771 OCT589771 OMP589771 OWL589771 PGH589771 PQD589771 PZZ589771 QJV589771 QTR589771 RDN589771 RNJ589771 RXF589771 SHB589771 SQX589771 TAT589771 TKP589771 TUL589771 UEH589771 UOD589771 UXZ589771 VHV589771 VRR589771 WBN589771 WLJ589771 WVF589771 L655307 IT655307 SP655307 ACL655307 AMH655307 AWD655307 BFZ655307 BPV655307 BZR655307 CJN655307 CTJ655307 DDF655307 DNB655307 DWX655307 EGT655307 EQP655307 FAL655307 FKH655307 FUD655307 GDZ655307 GNV655307 GXR655307 HHN655307 HRJ655307 IBF655307 ILB655307 IUX655307 JET655307 JOP655307 JYL655307 KIH655307 KSD655307 LBZ655307 LLV655307 LVR655307 MFN655307 MPJ655307 MZF655307 NJB655307 NSX655307 OCT655307 OMP655307 OWL655307 PGH655307 PQD655307 PZZ655307 QJV655307 QTR655307 RDN655307 RNJ655307 RXF655307 SHB655307 SQX655307 TAT655307 TKP655307 TUL655307 UEH655307 UOD655307 UXZ655307 VHV655307 VRR655307 WBN655307 WLJ655307 WVF655307 L720843 IT720843 SP720843 ACL720843 AMH720843 AWD720843 BFZ720843 BPV720843 BZR720843 CJN720843 CTJ720843 DDF720843 DNB720843 DWX720843 EGT720843 EQP720843 FAL720843 FKH720843 FUD720843 GDZ720843 GNV720843 GXR720843 HHN720843 HRJ720843 IBF720843 ILB720843 IUX720843 JET720843 JOP720843 JYL720843 KIH720843 KSD720843 LBZ720843 LLV720843 LVR720843 MFN720843 MPJ720843 MZF720843 NJB720843 NSX720843 OCT720843 OMP720843 OWL720843 PGH720843 PQD720843 PZZ720843 QJV720843 QTR720843 RDN720843 RNJ720843 RXF720843 SHB720843 SQX720843 TAT720843 TKP720843 TUL720843 UEH720843 UOD720843 UXZ720843 VHV720843 VRR720843 WBN720843 WLJ720843 WVF720843 L786379 IT786379 SP786379 ACL786379 AMH786379 AWD786379 BFZ786379 BPV786379 BZR786379 CJN786379 CTJ786379 DDF786379 DNB786379 DWX786379 EGT786379 EQP786379 FAL786379 FKH786379 FUD786379 GDZ786379 GNV786379 GXR786379 HHN786379 HRJ786379 IBF786379 ILB786379 IUX786379 JET786379 JOP786379 JYL786379 KIH786379 KSD786379 LBZ786379 LLV786379 LVR786379 MFN786379 MPJ786379 MZF786379 NJB786379 NSX786379 OCT786379 OMP786379 OWL786379 PGH786379 PQD786379 PZZ786379 QJV786379 QTR786379 RDN786379 RNJ786379 RXF786379 SHB786379 SQX786379 TAT786379 TKP786379 TUL786379 UEH786379 UOD786379 UXZ786379 VHV786379 VRR786379 WBN786379 WLJ786379 WVF786379 L851915 IT851915 SP851915 ACL851915 AMH851915 AWD851915 BFZ851915 BPV851915 BZR851915 CJN851915 CTJ851915 DDF851915 DNB851915 DWX851915 EGT851915 EQP851915 FAL851915 FKH851915 FUD851915 GDZ851915 GNV851915 GXR851915 HHN851915 HRJ851915 IBF851915 ILB851915 IUX851915 JET851915 JOP851915 JYL851915 KIH851915 KSD851915 LBZ851915 LLV851915 LVR851915 MFN851915 MPJ851915 MZF851915 NJB851915 NSX851915 OCT851915 OMP851915 OWL851915 PGH851915 PQD851915 PZZ851915 QJV851915 QTR851915 RDN851915 RNJ851915 RXF851915 SHB851915 SQX851915 TAT851915 TKP851915 TUL851915 UEH851915 UOD851915 UXZ851915 VHV851915 VRR851915 WBN851915 WLJ851915 WVF851915 L917451 IT917451 SP917451 ACL917451 AMH917451 AWD917451 BFZ917451 BPV917451 BZR917451 CJN917451 CTJ917451 DDF917451 DNB917451 DWX917451 EGT917451 EQP917451 FAL917451 FKH917451 FUD917451 GDZ917451 GNV917451 GXR917451 HHN917451 HRJ917451 IBF917451 ILB917451 IUX917451 JET917451 JOP917451 JYL917451 KIH917451 KSD917451 LBZ917451 LLV917451 LVR917451 MFN917451 MPJ917451 MZF917451 NJB917451 NSX917451 OCT917451 OMP917451 OWL917451 PGH917451 PQD917451 PZZ917451 QJV917451 QTR917451 RDN917451 RNJ917451 RXF917451 SHB917451 SQX917451 TAT917451 TKP917451 TUL917451 UEH917451 UOD917451 UXZ917451 VHV917451 VRR917451 WBN917451 WLJ917451 WVF917451 L982987 IT982987 SP982987 ACL982987 AMH982987 AWD982987 BFZ982987 BPV982987 BZR982987 CJN982987 CTJ982987 DDF982987 DNB982987 DWX982987 EGT982987 EQP982987 FAL982987 FKH982987 FUD982987 GDZ982987 GNV982987 GXR982987 HHN982987 HRJ982987 IBF982987 ILB982987 IUX982987 JET982987 JOP982987 JYL982987 KIH982987 KSD982987 LBZ982987 LLV982987 LVR982987 MFN982987 MPJ982987 MZF982987 NJB982987 NSX982987 OCT982987 OMP982987 OWL982987 PGH982987 PQD982987 PZZ982987 QJV982987 QTR982987 RDN982987 RNJ982987 RXF982987 SHB982987 SQX982987 TAT982987 TKP982987 TUL982987 UEH982987 UOD982987 UXZ982987 VHV982987 VRR982987 WBN982987 WLJ982987 WVF982987 IL65490:IR65493 SH65490:SN65493 ACD65490:ACJ65493 ALZ65490:AMF65493 AVV65490:AWB65493 BFR65490:BFX65493 BPN65490:BPT65493 BZJ65490:BZP65493 CJF65490:CJL65493 CTB65490:CTH65493 DCX65490:DDD65493 DMT65490:DMZ65493 DWP65490:DWV65493 EGL65490:EGR65493 EQH65490:EQN65493 FAD65490:FAJ65493 FJZ65490:FKF65493 FTV65490:FUB65493 GDR65490:GDX65493 GNN65490:GNT65493 GXJ65490:GXP65493 HHF65490:HHL65493 HRB65490:HRH65493 IAX65490:IBD65493 IKT65490:IKZ65493 IUP65490:IUV65493 JEL65490:JER65493 JOH65490:JON65493 JYD65490:JYJ65493 KHZ65490:KIF65493 KRV65490:KSB65493 LBR65490:LBX65493 LLN65490:LLT65493 LVJ65490:LVP65493 MFF65490:MFL65493 MPB65490:MPH65493 MYX65490:MZD65493 NIT65490:NIZ65493 NSP65490:NSV65493 OCL65490:OCR65493 OMH65490:OMN65493 OWD65490:OWJ65493 PFZ65490:PGF65493 PPV65490:PQB65493 PZR65490:PZX65493 QJN65490:QJT65493 QTJ65490:QTP65493 RDF65490:RDL65493 RNB65490:RNH65493 RWX65490:RXD65493 SGT65490:SGZ65493 SQP65490:SQV65493 TAL65490:TAR65493 TKH65490:TKN65493 TUD65490:TUJ65493 UDZ65490:UEF65493 UNV65490:UOB65493 UXR65490:UXX65493 VHN65490:VHT65493 VRJ65490:VRP65493 WBF65490:WBL65493 WLB65490:WLH65493 WUX65490:WVD65493 IL131026:IR131029 SH131026:SN131029 ACD131026:ACJ131029 ALZ131026:AMF131029 AVV131026:AWB131029 BFR131026:BFX131029 BPN131026:BPT131029 BZJ131026:BZP131029 CJF131026:CJL131029 CTB131026:CTH131029 DCX131026:DDD131029 DMT131026:DMZ131029 DWP131026:DWV131029 EGL131026:EGR131029 EQH131026:EQN131029 FAD131026:FAJ131029 FJZ131026:FKF131029 FTV131026:FUB131029 GDR131026:GDX131029 GNN131026:GNT131029 GXJ131026:GXP131029 HHF131026:HHL131029 HRB131026:HRH131029 IAX131026:IBD131029 IKT131026:IKZ131029 IUP131026:IUV131029 JEL131026:JER131029 JOH131026:JON131029 JYD131026:JYJ131029 KHZ131026:KIF131029 KRV131026:KSB131029 LBR131026:LBX131029 LLN131026:LLT131029 LVJ131026:LVP131029 MFF131026:MFL131029 MPB131026:MPH131029 MYX131026:MZD131029 NIT131026:NIZ131029 NSP131026:NSV131029 OCL131026:OCR131029 OMH131026:OMN131029 OWD131026:OWJ131029 PFZ131026:PGF131029 PPV131026:PQB131029 PZR131026:PZX131029 QJN131026:QJT131029 QTJ131026:QTP131029 RDF131026:RDL131029 RNB131026:RNH131029 RWX131026:RXD131029 SGT131026:SGZ131029 SQP131026:SQV131029 TAL131026:TAR131029 TKH131026:TKN131029 TUD131026:TUJ131029 UDZ131026:UEF131029 UNV131026:UOB131029 UXR131026:UXX131029 VHN131026:VHT131029 VRJ131026:VRP131029 WBF131026:WBL131029 WLB131026:WLH131029 WUX131026:WVD131029 IL196562:IR196565 SH196562:SN196565 ACD196562:ACJ196565 ALZ196562:AMF196565 AVV196562:AWB196565 BFR196562:BFX196565 BPN196562:BPT196565 BZJ196562:BZP196565 CJF196562:CJL196565 CTB196562:CTH196565 DCX196562:DDD196565 DMT196562:DMZ196565 DWP196562:DWV196565 EGL196562:EGR196565 EQH196562:EQN196565 FAD196562:FAJ196565 FJZ196562:FKF196565 FTV196562:FUB196565 GDR196562:GDX196565 GNN196562:GNT196565 GXJ196562:GXP196565 HHF196562:HHL196565 HRB196562:HRH196565 IAX196562:IBD196565 IKT196562:IKZ196565 IUP196562:IUV196565 JEL196562:JER196565 JOH196562:JON196565 JYD196562:JYJ196565 KHZ196562:KIF196565 KRV196562:KSB196565 LBR196562:LBX196565 LLN196562:LLT196565 LVJ196562:LVP196565 MFF196562:MFL196565 MPB196562:MPH196565 MYX196562:MZD196565 NIT196562:NIZ196565 NSP196562:NSV196565 OCL196562:OCR196565 OMH196562:OMN196565 OWD196562:OWJ196565 PFZ196562:PGF196565 PPV196562:PQB196565 PZR196562:PZX196565 QJN196562:QJT196565 QTJ196562:QTP196565 RDF196562:RDL196565 RNB196562:RNH196565 RWX196562:RXD196565 SGT196562:SGZ196565 SQP196562:SQV196565 TAL196562:TAR196565 TKH196562:TKN196565 TUD196562:TUJ196565 UDZ196562:UEF196565 UNV196562:UOB196565 UXR196562:UXX196565 VHN196562:VHT196565 VRJ196562:VRP196565 WBF196562:WBL196565 WLB196562:WLH196565 WUX196562:WVD196565 IL262098:IR262101 SH262098:SN262101 ACD262098:ACJ262101 ALZ262098:AMF262101 AVV262098:AWB262101 BFR262098:BFX262101 BPN262098:BPT262101 BZJ262098:BZP262101 CJF262098:CJL262101 CTB262098:CTH262101 DCX262098:DDD262101 DMT262098:DMZ262101 DWP262098:DWV262101 EGL262098:EGR262101 EQH262098:EQN262101 FAD262098:FAJ262101 FJZ262098:FKF262101 FTV262098:FUB262101 GDR262098:GDX262101 GNN262098:GNT262101 GXJ262098:GXP262101 HHF262098:HHL262101 HRB262098:HRH262101 IAX262098:IBD262101 IKT262098:IKZ262101 IUP262098:IUV262101 JEL262098:JER262101 JOH262098:JON262101 JYD262098:JYJ262101 KHZ262098:KIF262101 KRV262098:KSB262101 LBR262098:LBX262101 LLN262098:LLT262101 LVJ262098:LVP262101 MFF262098:MFL262101 MPB262098:MPH262101 MYX262098:MZD262101 NIT262098:NIZ262101 NSP262098:NSV262101 OCL262098:OCR262101 OMH262098:OMN262101 OWD262098:OWJ262101 PFZ262098:PGF262101 PPV262098:PQB262101 PZR262098:PZX262101 QJN262098:QJT262101 QTJ262098:QTP262101 RDF262098:RDL262101 RNB262098:RNH262101 RWX262098:RXD262101 SGT262098:SGZ262101 SQP262098:SQV262101 TAL262098:TAR262101 TKH262098:TKN262101 TUD262098:TUJ262101 UDZ262098:UEF262101 UNV262098:UOB262101 UXR262098:UXX262101 VHN262098:VHT262101 VRJ262098:VRP262101 WBF262098:WBL262101 WLB262098:WLH262101 WUX262098:WVD262101 IL327634:IR327637 SH327634:SN327637 ACD327634:ACJ327637 ALZ327634:AMF327637 AVV327634:AWB327637 BFR327634:BFX327637 BPN327634:BPT327637 BZJ327634:BZP327637 CJF327634:CJL327637 CTB327634:CTH327637 DCX327634:DDD327637 DMT327634:DMZ327637 DWP327634:DWV327637 EGL327634:EGR327637 EQH327634:EQN327637 FAD327634:FAJ327637 FJZ327634:FKF327637 FTV327634:FUB327637 GDR327634:GDX327637 GNN327634:GNT327637 GXJ327634:GXP327637 HHF327634:HHL327637 HRB327634:HRH327637 IAX327634:IBD327637 IKT327634:IKZ327637 IUP327634:IUV327637 JEL327634:JER327637 JOH327634:JON327637 JYD327634:JYJ327637 KHZ327634:KIF327637 KRV327634:KSB327637 LBR327634:LBX327637 LLN327634:LLT327637 LVJ327634:LVP327637 MFF327634:MFL327637 MPB327634:MPH327637 MYX327634:MZD327637 NIT327634:NIZ327637 NSP327634:NSV327637 OCL327634:OCR327637 OMH327634:OMN327637 OWD327634:OWJ327637 PFZ327634:PGF327637 PPV327634:PQB327637 PZR327634:PZX327637 QJN327634:QJT327637 QTJ327634:QTP327637 RDF327634:RDL327637 RNB327634:RNH327637 RWX327634:RXD327637 SGT327634:SGZ327637 SQP327634:SQV327637 TAL327634:TAR327637 TKH327634:TKN327637 TUD327634:TUJ327637 UDZ327634:UEF327637 UNV327634:UOB327637 UXR327634:UXX327637 VHN327634:VHT327637 VRJ327634:VRP327637 WBF327634:WBL327637 WLB327634:WLH327637 WUX327634:WVD327637 IL393170:IR393173 SH393170:SN393173 ACD393170:ACJ393173 ALZ393170:AMF393173 AVV393170:AWB393173 BFR393170:BFX393173 BPN393170:BPT393173 BZJ393170:BZP393173 CJF393170:CJL393173 CTB393170:CTH393173 DCX393170:DDD393173 DMT393170:DMZ393173 DWP393170:DWV393173 EGL393170:EGR393173 EQH393170:EQN393173 FAD393170:FAJ393173 FJZ393170:FKF393173 FTV393170:FUB393173 GDR393170:GDX393173 GNN393170:GNT393173 GXJ393170:GXP393173 HHF393170:HHL393173 HRB393170:HRH393173 IAX393170:IBD393173 IKT393170:IKZ393173 IUP393170:IUV393173 JEL393170:JER393173 JOH393170:JON393173 JYD393170:JYJ393173 KHZ393170:KIF393173 KRV393170:KSB393173 LBR393170:LBX393173 LLN393170:LLT393173 LVJ393170:LVP393173 MFF393170:MFL393173 MPB393170:MPH393173 MYX393170:MZD393173 NIT393170:NIZ393173 NSP393170:NSV393173 OCL393170:OCR393173 OMH393170:OMN393173 OWD393170:OWJ393173 PFZ393170:PGF393173 PPV393170:PQB393173 PZR393170:PZX393173 QJN393170:QJT393173 QTJ393170:QTP393173 RDF393170:RDL393173 RNB393170:RNH393173 RWX393170:RXD393173 SGT393170:SGZ393173 SQP393170:SQV393173 TAL393170:TAR393173 TKH393170:TKN393173 TUD393170:TUJ393173 UDZ393170:UEF393173 UNV393170:UOB393173 UXR393170:UXX393173 VHN393170:VHT393173 VRJ393170:VRP393173 WBF393170:WBL393173 WLB393170:WLH393173 WUX393170:WVD393173 IL458706:IR458709 SH458706:SN458709 ACD458706:ACJ458709 ALZ458706:AMF458709 AVV458706:AWB458709 BFR458706:BFX458709 BPN458706:BPT458709 BZJ458706:BZP458709 CJF458706:CJL458709 CTB458706:CTH458709 DCX458706:DDD458709 DMT458706:DMZ458709 DWP458706:DWV458709 EGL458706:EGR458709 EQH458706:EQN458709 FAD458706:FAJ458709 FJZ458706:FKF458709 FTV458706:FUB458709 GDR458706:GDX458709 GNN458706:GNT458709 GXJ458706:GXP458709 HHF458706:HHL458709 HRB458706:HRH458709 IAX458706:IBD458709 IKT458706:IKZ458709 IUP458706:IUV458709 JEL458706:JER458709 JOH458706:JON458709 JYD458706:JYJ458709 KHZ458706:KIF458709 KRV458706:KSB458709 LBR458706:LBX458709 LLN458706:LLT458709 LVJ458706:LVP458709 MFF458706:MFL458709 MPB458706:MPH458709 MYX458706:MZD458709 NIT458706:NIZ458709 NSP458706:NSV458709 OCL458706:OCR458709 OMH458706:OMN458709 OWD458706:OWJ458709 PFZ458706:PGF458709 PPV458706:PQB458709 PZR458706:PZX458709 QJN458706:QJT458709 QTJ458706:QTP458709 RDF458706:RDL458709 RNB458706:RNH458709 RWX458706:RXD458709 SGT458706:SGZ458709 SQP458706:SQV458709 TAL458706:TAR458709 TKH458706:TKN458709 TUD458706:TUJ458709 UDZ458706:UEF458709 UNV458706:UOB458709 UXR458706:UXX458709 VHN458706:VHT458709 VRJ458706:VRP458709 WBF458706:WBL458709 WLB458706:WLH458709 WUX458706:WVD458709 IL524242:IR524245 SH524242:SN524245 ACD524242:ACJ524245 ALZ524242:AMF524245 AVV524242:AWB524245 BFR524242:BFX524245 BPN524242:BPT524245 BZJ524242:BZP524245 CJF524242:CJL524245 CTB524242:CTH524245 DCX524242:DDD524245 DMT524242:DMZ524245 DWP524242:DWV524245 EGL524242:EGR524245 EQH524242:EQN524245 FAD524242:FAJ524245 FJZ524242:FKF524245 FTV524242:FUB524245 GDR524242:GDX524245 GNN524242:GNT524245 GXJ524242:GXP524245 HHF524242:HHL524245 HRB524242:HRH524245 IAX524242:IBD524245 IKT524242:IKZ524245 IUP524242:IUV524245 JEL524242:JER524245 JOH524242:JON524245 JYD524242:JYJ524245 KHZ524242:KIF524245 KRV524242:KSB524245 LBR524242:LBX524245 LLN524242:LLT524245 LVJ524242:LVP524245 MFF524242:MFL524245 MPB524242:MPH524245 MYX524242:MZD524245 NIT524242:NIZ524245 NSP524242:NSV524245 OCL524242:OCR524245 OMH524242:OMN524245 OWD524242:OWJ524245 PFZ524242:PGF524245 PPV524242:PQB524245 PZR524242:PZX524245 QJN524242:QJT524245 QTJ524242:QTP524245 RDF524242:RDL524245 RNB524242:RNH524245 RWX524242:RXD524245 SGT524242:SGZ524245 SQP524242:SQV524245 TAL524242:TAR524245 TKH524242:TKN524245 TUD524242:TUJ524245 UDZ524242:UEF524245 UNV524242:UOB524245 UXR524242:UXX524245 VHN524242:VHT524245 VRJ524242:VRP524245 WBF524242:WBL524245 WLB524242:WLH524245 WUX524242:WVD524245 IL589778:IR589781 SH589778:SN589781 ACD589778:ACJ589781 ALZ589778:AMF589781 AVV589778:AWB589781 BFR589778:BFX589781 BPN589778:BPT589781 BZJ589778:BZP589781 CJF589778:CJL589781 CTB589778:CTH589781 DCX589778:DDD589781 DMT589778:DMZ589781 DWP589778:DWV589781 EGL589778:EGR589781 EQH589778:EQN589781 FAD589778:FAJ589781 FJZ589778:FKF589781 FTV589778:FUB589781 GDR589778:GDX589781 GNN589778:GNT589781 GXJ589778:GXP589781 HHF589778:HHL589781 HRB589778:HRH589781 IAX589778:IBD589781 IKT589778:IKZ589781 IUP589778:IUV589781 JEL589778:JER589781 JOH589778:JON589781 JYD589778:JYJ589781 KHZ589778:KIF589781 KRV589778:KSB589781 LBR589778:LBX589781 LLN589778:LLT589781 LVJ589778:LVP589781 MFF589778:MFL589781 MPB589778:MPH589781 MYX589778:MZD589781 NIT589778:NIZ589781 NSP589778:NSV589781 OCL589778:OCR589781 OMH589778:OMN589781 OWD589778:OWJ589781 PFZ589778:PGF589781 PPV589778:PQB589781 PZR589778:PZX589781 QJN589778:QJT589781 QTJ589778:QTP589781 RDF589778:RDL589781 RNB589778:RNH589781 RWX589778:RXD589781 SGT589778:SGZ589781 SQP589778:SQV589781 TAL589778:TAR589781 TKH589778:TKN589781 TUD589778:TUJ589781 UDZ589778:UEF589781 UNV589778:UOB589781 UXR589778:UXX589781 VHN589778:VHT589781 VRJ589778:VRP589781 WBF589778:WBL589781 WLB589778:WLH589781 WUX589778:WVD589781 IL655314:IR655317 SH655314:SN655317 ACD655314:ACJ655317 ALZ655314:AMF655317 AVV655314:AWB655317 BFR655314:BFX655317 BPN655314:BPT655317 BZJ655314:BZP655317 CJF655314:CJL655317 CTB655314:CTH655317 DCX655314:DDD655317 DMT655314:DMZ655317 DWP655314:DWV655317 EGL655314:EGR655317 EQH655314:EQN655317 FAD655314:FAJ655317 FJZ655314:FKF655317 FTV655314:FUB655317 GDR655314:GDX655317 GNN655314:GNT655317 GXJ655314:GXP655317 HHF655314:HHL655317 HRB655314:HRH655317 IAX655314:IBD655317 IKT655314:IKZ655317 IUP655314:IUV655317 JEL655314:JER655317 JOH655314:JON655317 JYD655314:JYJ655317 KHZ655314:KIF655317 KRV655314:KSB655317 LBR655314:LBX655317 LLN655314:LLT655317 LVJ655314:LVP655317 MFF655314:MFL655317 MPB655314:MPH655317 MYX655314:MZD655317 NIT655314:NIZ655317 NSP655314:NSV655317 OCL655314:OCR655317 OMH655314:OMN655317 OWD655314:OWJ655317 PFZ655314:PGF655317 PPV655314:PQB655317 PZR655314:PZX655317 QJN655314:QJT655317 QTJ655314:QTP655317 RDF655314:RDL655317 RNB655314:RNH655317 RWX655314:RXD655317 SGT655314:SGZ655317 SQP655314:SQV655317 TAL655314:TAR655317 TKH655314:TKN655317 TUD655314:TUJ655317 UDZ655314:UEF655317 UNV655314:UOB655317 UXR655314:UXX655317 VHN655314:VHT655317 VRJ655314:VRP655317 WBF655314:WBL655317 WLB655314:WLH655317 WUX655314:WVD655317 IL720850:IR720853 SH720850:SN720853 ACD720850:ACJ720853 ALZ720850:AMF720853 AVV720850:AWB720853 BFR720850:BFX720853 BPN720850:BPT720853 BZJ720850:BZP720853 CJF720850:CJL720853 CTB720850:CTH720853 DCX720850:DDD720853 DMT720850:DMZ720853 DWP720850:DWV720853 EGL720850:EGR720853 EQH720850:EQN720853 FAD720850:FAJ720853 FJZ720850:FKF720853 FTV720850:FUB720853 GDR720850:GDX720853 GNN720850:GNT720853 GXJ720850:GXP720853 HHF720850:HHL720853 HRB720850:HRH720853 IAX720850:IBD720853 IKT720850:IKZ720853 IUP720850:IUV720853 JEL720850:JER720853 JOH720850:JON720853 JYD720850:JYJ720853 KHZ720850:KIF720853 KRV720850:KSB720853 LBR720850:LBX720853 LLN720850:LLT720853 LVJ720850:LVP720853 MFF720850:MFL720853 MPB720850:MPH720853 MYX720850:MZD720853 NIT720850:NIZ720853 NSP720850:NSV720853 OCL720850:OCR720853 OMH720850:OMN720853 OWD720850:OWJ720853 PFZ720850:PGF720853 PPV720850:PQB720853 PZR720850:PZX720853 QJN720850:QJT720853 QTJ720850:QTP720853 RDF720850:RDL720853 RNB720850:RNH720853 RWX720850:RXD720853 SGT720850:SGZ720853 SQP720850:SQV720853 TAL720850:TAR720853 TKH720850:TKN720853 TUD720850:TUJ720853 UDZ720850:UEF720853 UNV720850:UOB720853 UXR720850:UXX720853 VHN720850:VHT720853 VRJ720850:VRP720853 WBF720850:WBL720853 WLB720850:WLH720853 WUX720850:WVD720853 IL786386:IR786389 SH786386:SN786389 ACD786386:ACJ786389 ALZ786386:AMF786389 AVV786386:AWB786389 BFR786386:BFX786389 BPN786386:BPT786389 BZJ786386:BZP786389 CJF786386:CJL786389 CTB786386:CTH786389 DCX786386:DDD786389 DMT786386:DMZ786389 DWP786386:DWV786389 EGL786386:EGR786389 EQH786386:EQN786389 FAD786386:FAJ786389 FJZ786386:FKF786389 FTV786386:FUB786389 GDR786386:GDX786389 GNN786386:GNT786389 GXJ786386:GXP786389 HHF786386:HHL786389 HRB786386:HRH786389 IAX786386:IBD786389 IKT786386:IKZ786389 IUP786386:IUV786389 JEL786386:JER786389 JOH786386:JON786389 JYD786386:JYJ786389 KHZ786386:KIF786389 KRV786386:KSB786389 LBR786386:LBX786389 LLN786386:LLT786389 LVJ786386:LVP786389 MFF786386:MFL786389 MPB786386:MPH786389 MYX786386:MZD786389 NIT786386:NIZ786389 NSP786386:NSV786389 OCL786386:OCR786389 OMH786386:OMN786389 OWD786386:OWJ786389 PFZ786386:PGF786389 PPV786386:PQB786389 PZR786386:PZX786389 QJN786386:QJT786389 QTJ786386:QTP786389 RDF786386:RDL786389 RNB786386:RNH786389 RWX786386:RXD786389 SGT786386:SGZ786389 SQP786386:SQV786389 TAL786386:TAR786389 TKH786386:TKN786389 TUD786386:TUJ786389 UDZ786386:UEF786389 UNV786386:UOB786389 UXR786386:UXX786389 VHN786386:VHT786389 VRJ786386:VRP786389 WBF786386:WBL786389 WLB786386:WLH786389 WUX786386:WVD786389 IL851922:IR851925 SH851922:SN851925 ACD851922:ACJ851925 ALZ851922:AMF851925 AVV851922:AWB851925 BFR851922:BFX851925 BPN851922:BPT851925 BZJ851922:BZP851925 CJF851922:CJL851925 CTB851922:CTH851925 DCX851922:DDD851925 DMT851922:DMZ851925 DWP851922:DWV851925 EGL851922:EGR851925 EQH851922:EQN851925 FAD851922:FAJ851925 FJZ851922:FKF851925 FTV851922:FUB851925 GDR851922:GDX851925 GNN851922:GNT851925 GXJ851922:GXP851925 HHF851922:HHL851925 HRB851922:HRH851925 IAX851922:IBD851925 IKT851922:IKZ851925 IUP851922:IUV851925 JEL851922:JER851925 JOH851922:JON851925 JYD851922:JYJ851925 KHZ851922:KIF851925 KRV851922:KSB851925 LBR851922:LBX851925 LLN851922:LLT851925 LVJ851922:LVP851925 MFF851922:MFL851925 MPB851922:MPH851925 MYX851922:MZD851925 NIT851922:NIZ851925 NSP851922:NSV851925 OCL851922:OCR851925 OMH851922:OMN851925 OWD851922:OWJ851925 PFZ851922:PGF851925 PPV851922:PQB851925 PZR851922:PZX851925 QJN851922:QJT851925 QTJ851922:QTP851925 RDF851922:RDL851925 RNB851922:RNH851925 RWX851922:RXD851925 SGT851922:SGZ851925 SQP851922:SQV851925 TAL851922:TAR851925 TKH851922:TKN851925 TUD851922:TUJ851925 UDZ851922:UEF851925 UNV851922:UOB851925 UXR851922:UXX851925 VHN851922:VHT851925 VRJ851922:VRP851925 WBF851922:WBL851925 WLB851922:WLH851925 WUX851922:WVD851925 IL917458:IR917461 SH917458:SN917461 ACD917458:ACJ917461 ALZ917458:AMF917461 AVV917458:AWB917461 BFR917458:BFX917461 BPN917458:BPT917461 BZJ917458:BZP917461 CJF917458:CJL917461 CTB917458:CTH917461 DCX917458:DDD917461 DMT917458:DMZ917461 DWP917458:DWV917461 EGL917458:EGR917461 EQH917458:EQN917461 FAD917458:FAJ917461 FJZ917458:FKF917461 FTV917458:FUB917461 GDR917458:GDX917461 GNN917458:GNT917461 GXJ917458:GXP917461 HHF917458:HHL917461 HRB917458:HRH917461 IAX917458:IBD917461 IKT917458:IKZ917461 IUP917458:IUV917461 JEL917458:JER917461 JOH917458:JON917461 JYD917458:JYJ917461 KHZ917458:KIF917461 KRV917458:KSB917461 LBR917458:LBX917461 LLN917458:LLT917461 LVJ917458:LVP917461 MFF917458:MFL917461 MPB917458:MPH917461 MYX917458:MZD917461 NIT917458:NIZ917461 NSP917458:NSV917461 OCL917458:OCR917461 OMH917458:OMN917461 OWD917458:OWJ917461 PFZ917458:PGF917461 PPV917458:PQB917461 PZR917458:PZX917461 QJN917458:QJT917461 QTJ917458:QTP917461 RDF917458:RDL917461 RNB917458:RNH917461 RWX917458:RXD917461 SGT917458:SGZ917461 SQP917458:SQV917461 TAL917458:TAR917461 TKH917458:TKN917461 TUD917458:TUJ917461 UDZ917458:UEF917461 UNV917458:UOB917461 UXR917458:UXX917461 VHN917458:VHT917461 VRJ917458:VRP917461 WBF917458:WBL917461 WLB917458:WLH917461 WUX917458:WVD917461 IL982994:IR982997 SH982994:SN982997 ACD982994:ACJ982997 ALZ982994:AMF982997 AVV982994:AWB982997 BFR982994:BFX982997 BPN982994:BPT982997 BZJ982994:BZP982997 CJF982994:CJL982997 CTB982994:CTH982997 DCX982994:DDD982997 DMT982994:DMZ982997 DWP982994:DWV982997 EGL982994:EGR982997 EQH982994:EQN982997 FAD982994:FAJ982997 FJZ982994:FKF982997 FTV982994:FUB982997 GDR982994:GDX982997 GNN982994:GNT982997 GXJ982994:GXP982997 HHF982994:HHL982997 HRB982994:HRH982997 IAX982994:IBD982997 IKT982994:IKZ982997 IUP982994:IUV982997 JEL982994:JER982997 JOH982994:JON982997 JYD982994:JYJ982997 KHZ982994:KIF982997 KRV982994:KSB982997 LBR982994:LBX982997 LLN982994:LLT982997 LVJ982994:LVP982997 MFF982994:MFL982997 MPB982994:MPH982997 MYX982994:MZD982997 NIT982994:NIZ982997 NSP982994:NSV982997 OCL982994:OCR982997 OMH982994:OMN982997 OWD982994:OWJ982997 PFZ982994:PGF982997 PPV982994:PQB982997 PZR982994:PZX982997 QJN982994:QJT982997 QTJ982994:QTP982997 RDF982994:RDL982997 RNB982994:RNH982997 RWX982994:RXD982997 SGT982994:SGZ982997 SQP982994:SQV982997 TAL982994:TAR982997 TKH982994:TKN982997 TUD982994:TUJ982997 UDZ982994:UEF982997 UNV982994:UOB982997 UXR982994:UXX982997 VHN982994:VHT982997 VRJ982994:VRP982997 WBF982994:WBL982997 WLB982994:WLH982997 WUX982994:WVD982997 IL65502:IR65503 SH65502:SN65503 ACD65502:ACJ65503 ALZ65502:AMF65503 AVV65502:AWB65503 BFR65502:BFX65503 BPN65502:BPT65503 BZJ65502:BZP65503 CJF65502:CJL65503 CTB65502:CTH65503 DCX65502:DDD65503 DMT65502:DMZ65503 DWP65502:DWV65503 EGL65502:EGR65503 EQH65502:EQN65503 FAD65502:FAJ65503 FJZ65502:FKF65503 FTV65502:FUB65503 GDR65502:GDX65503 GNN65502:GNT65503 GXJ65502:GXP65503 HHF65502:HHL65503 HRB65502:HRH65503 IAX65502:IBD65503 IKT65502:IKZ65503 IUP65502:IUV65503 JEL65502:JER65503 JOH65502:JON65503 JYD65502:JYJ65503 KHZ65502:KIF65503 KRV65502:KSB65503 LBR65502:LBX65503 LLN65502:LLT65503 LVJ65502:LVP65503 MFF65502:MFL65503 MPB65502:MPH65503 MYX65502:MZD65503 NIT65502:NIZ65503 NSP65502:NSV65503 OCL65502:OCR65503 OMH65502:OMN65503 OWD65502:OWJ65503 PFZ65502:PGF65503 PPV65502:PQB65503 PZR65502:PZX65503 QJN65502:QJT65503 QTJ65502:QTP65503 RDF65502:RDL65503 RNB65502:RNH65503 RWX65502:RXD65503 SGT65502:SGZ65503 SQP65502:SQV65503 TAL65502:TAR65503 TKH65502:TKN65503 TUD65502:TUJ65503 UDZ65502:UEF65503 UNV65502:UOB65503 UXR65502:UXX65503 VHN65502:VHT65503 VRJ65502:VRP65503 WBF65502:WBL65503 WLB65502:WLH65503 WUX65502:WVD65503 IL131038:IR131039 SH131038:SN131039 ACD131038:ACJ131039 ALZ131038:AMF131039 AVV131038:AWB131039 BFR131038:BFX131039 BPN131038:BPT131039 BZJ131038:BZP131039 CJF131038:CJL131039 CTB131038:CTH131039 DCX131038:DDD131039 DMT131038:DMZ131039 DWP131038:DWV131039 EGL131038:EGR131039 EQH131038:EQN131039 FAD131038:FAJ131039 FJZ131038:FKF131039 FTV131038:FUB131039 GDR131038:GDX131039 GNN131038:GNT131039 GXJ131038:GXP131039 HHF131038:HHL131039 HRB131038:HRH131039 IAX131038:IBD131039 IKT131038:IKZ131039 IUP131038:IUV131039 JEL131038:JER131039 JOH131038:JON131039 JYD131038:JYJ131039 KHZ131038:KIF131039 KRV131038:KSB131039 LBR131038:LBX131039 LLN131038:LLT131039 LVJ131038:LVP131039 MFF131038:MFL131039 MPB131038:MPH131039 MYX131038:MZD131039 NIT131038:NIZ131039 NSP131038:NSV131039 OCL131038:OCR131039 OMH131038:OMN131039 OWD131038:OWJ131039 PFZ131038:PGF131039 PPV131038:PQB131039 PZR131038:PZX131039 QJN131038:QJT131039 QTJ131038:QTP131039 RDF131038:RDL131039 RNB131038:RNH131039 RWX131038:RXD131039 SGT131038:SGZ131039 SQP131038:SQV131039 TAL131038:TAR131039 TKH131038:TKN131039 TUD131038:TUJ131039 UDZ131038:UEF131039 UNV131038:UOB131039 UXR131038:UXX131039 VHN131038:VHT131039 VRJ131038:VRP131039 WBF131038:WBL131039 WLB131038:WLH131039 WUX131038:WVD131039 IL196574:IR196575 SH196574:SN196575 ACD196574:ACJ196575 ALZ196574:AMF196575 AVV196574:AWB196575 BFR196574:BFX196575 BPN196574:BPT196575 BZJ196574:BZP196575 CJF196574:CJL196575 CTB196574:CTH196575 DCX196574:DDD196575 DMT196574:DMZ196575 DWP196574:DWV196575 EGL196574:EGR196575 EQH196574:EQN196575 FAD196574:FAJ196575 FJZ196574:FKF196575 FTV196574:FUB196575 GDR196574:GDX196575 GNN196574:GNT196575 GXJ196574:GXP196575 HHF196574:HHL196575 HRB196574:HRH196575 IAX196574:IBD196575 IKT196574:IKZ196575 IUP196574:IUV196575 JEL196574:JER196575 JOH196574:JON196575 JYD196574:JYJ196575 KHZ196574:KIF196575 KRV196574:KSB196575 LBR196574:LBX196575 LLN196574:LLT196575 LVJ196574:LVP196575 MFF196574:MFL196575 MPB196574:MPH196575 MYX196574:MZD196575 NIT196574:NIZ196575 NSP196574:NSV196575 OCL196574:OCR196575 OMH196574:OMN196575 OWD196574:OWJ196575 PFZ196574:PGF196575 PPV196574:PQB196575 PZR196574:PZX196575 QJN196574:QJT196575 QTJ196574:QTP196575 RDF196574:RDL196575 RNB196574:RNH196575 RWX196574:RXD196575 SGT196574:SGZ196575 SQP196574:SQV196575 TAL196574:TAR196575 TKH196574:TKN196575 TUD196574:TUJ196575 UDZ196574:UEF196575 UNV196574:UOB196575 UXR196574:UXX196575 VHN196574:VHT196575 VRJ196574:VRP196575 WBF196574:WBL196575 WLB196574:WLH196575 WUX196574:WVD196575 IL262110:IR262111 SH262110:SN262111 ACD262110:ACJ262111 ALZ262110:AMF262111 AVV262110:AWB262111 BFR262110:BFX262111 BPN262110:BPT262111 BZJ262110:BZP262111 CJF262110:CJL262111 CTB262110:CTH262111 DCX262110:DDD262111 DMT262110:DMZ262111 DWP262110:DWV262111 EGL262110:EGR262111 EQH262110:EQN262111 FAD262110:FAJ262111 FJZ262110:FKF262111 FTV262110:FUB262111 GDR262110:GDX262111 GNN262110:GNT262111 GXJ262110:GXP262111 HHF262110:HHL262111 HRB262110:HRH262111 IAX262110:IBD262111 IKT262110:IKZ262111 IUP262110:IUV262111 JEL262110:JER262111 JOH262110:JON262111 JYD262110:JYJ262111 KHZ262110:KIF262111 KRV262110:KSB262111 LBR262110:LBX262111 LLN262110:LLT262111 LVJ262110:LVP262111 MFF262110:MFL262111 MPB262110:MPH262111 MYX262110:MZD262111 NIT262110:NIZ262111 NSP262110:NSV262111 OCL262110:OCR262111 OMH262110:OMN262111 OWD262110:OWJ262111 PFZ262110:PGF262111 PPV262110:PQB262111 PZR262110:PZX262111 QJN262110:QJT262111 QTJ262110:QTP262111 RDF262110:RDL262111 RNB262110:RNH262111 RWX262110:RXD262111 SGT262110:SGZ262111 SQP262110:SQV262111 TAL262110:TAR262111 TKH262110:TKN262111 TUD262110:TUJ262111 UDZ262110:UEF262111 UNV262110:UOB262111 UXR262110:UXX262111 VHN262110:VHT262111 VRJ262110:VRP262111 WBF262110:WBL262111 WLB262110:WLH262111 WUX262110:WVD262111 IL327646:IR327647 SH327646:SN327647 ACD327646:ACJ327647 ALZ327646:AMF327647 AVV327646:AWB327647 BFR327646:BFX327647 BPN327646:BPT327647 BZJ327646:BZP327647 CJF327646:CJL327647 CTB327646:CTH327647 DCX327646:DDD327647 DMT327646:DMZ327647 DWP327646:DWV327647 EGL327646:EGR327647 EQH327646:EQN327647 FAD327646:FAJ327647 FJZ327646:FKF327647 FTV327646:FUB327647 GDR327646:GDX327647 GNN327646:GNT327647 GXJ327646:GXP327647 HHF327646:HHL327647 HRB327646:HRH327647 IAX327646:IBD327647 IKT327646:IKZ327647 IUP327646:IUV327647 JEL327646:JER327647 JOH327646:JON327647 JYD327646:JYJ327647 KHZ327646:KIF327647 KRV327646:KSB327647 LBR327646:LBX327647 LLN327646:LLT327647 LVJ327646:LVP327647 MFF327646:MFL327647 MPB327646:MPH327647 MYX327646:MZD327647 NIT327646:NIZ327647 NSP327646:NSV327647 OCL327646:OCR327647 OMH327646:OMN327647 OWD327646:OWJ327647 PFZ327646:PGF327647 PPV327646:PQB327647 PZR327646:PZX327647 QJN327646:QJT327647 QTJ327646:QTP327647 RDF327646:RDL327647 RNB327646:RNH327647 RWX327646:RXD327647 SGT327646:SGZ327647 SQP327646:SQV327647 TAL327646:TAR327647 TKH327646:TKN327647 TUD327646:TUJ327647 UDZ327646:UEF327647 UNV327646:UOB327647 UXR327646:UXX327647 VHN327646:VHT327647 VRJ327646:VRP327647 WBF327646:WBL327647 WLB327646:WLH327647 WUX327646:WVD327647 IL393182:IR393183 SH393182:SN393183 ACD393182:ACJ393183 ALZ393182:AMF393183 AVV393182:AWB393183 BFR393182:BFX393183 BPN393182:BPT393183 BZJ393182:BZP393183 CJF393182:CJL393183 CTB393182:CTH393183 DCX393182:DDD393183 DMT393182:DMZ393183 DWP393182:DWV393183 EGL393182:EGR393183 EQH393182:EQN393183 FAD393182:FAJ393183 FJZ393182:FKF393183 FTV393182:FUB393183 GDR393182:GDX393183 GNN393182:GNT393183 GXJ393182:GXP393183 HHF393182:HHL393183 HRB393182:HRH393183 IAX393182:IBD393183 IKT393182:IKZ393183 IUP393182:IUV393183 JEL393182:JER393183 JOH393182:JON393183 JYD393182:JYJ393183 KHZ393182:KIF393183 KRV393182:KSB393183 LBR393182:LBX393183 LLN393182:LLT393183 LVJ393182:LVP393183 MFF393182:MFL393183 MPB393182:MPH393183 MYX393182:MZD393183 NIT393182:NIZ393183 NSP393182:NSV393183 OCL393182:OCR393183 OMH393182:OMN393183 OWD393182:OWJ393183 PFZ393182:PGF393183 PPV393182:PQB393183 PZR393182:PZX393183 QJN393182:QJT393183 QTJ393182:QTP393183 RDF393182:RDL393183 RNB393182:RNH393183 RWX393182:RXD393183 SGT393182:SGZ393183 SQP393182:SQV393183 TAL393182:TAR393183 TKH393182:TKN393183 TUD393182:TUJ393183 UDZ393182:UEF393183 UNV393182:UOB393183 UXR393182:UXX393183 VHN393182:VHT393183 VRJ393182:VRP393183 WBF393182:WBL393183 WLB393182:WLH393183 WUX393182:WVD393183 IL458718:IR458719 SH458718:SN458719 ACD458718:ACJ458719 ALZ458718:AMF458719 AVV458718:AWB458719 BFR458718:BFX458719 BPN458718:BPT458719 BZJ458718:BZP458719 CJF458718:CJL458719 CTB458718:CTH458719 DCX458718:DDD458719 DMT458718:DMZ458719 DWP458718:DWV458719 EGL458718:EGR458719 EQH458718:EQN458719 FAD458718:FAJ458719 FJZ458718:FKF458719 FTV458718:FUB458719 GDR458718:GDX458719 GNN458718:GNT458719 GXJ458718:GXP458719 HHF458718:HHL458719 HRB458718:HRH458719 IAX458718:IBD458719 IKT458718:IKZ458719 IUP458718:IUV458719 JEL458718:JER458719 JOH458718:JON458719 JYD458718:JYJ458719 KHZ458718:KIF458719 KRV458718:KSB458719 LBR458718:LBX458719 LLN458718:LLT458719 LVJ458718:LVP458719 MFF458718:MFL458719 MPB458718:MPH458719 MYX458718:MZD458719 NIT458718:NIZ458719 NSP458718:NSV458719 OCL458718:OCR458719 OMH458718:OMN458719 OWD458718:OWJ458719 PFZ458718:PGF458719 PPV458718:PQB458719 PZR458718:PZX458719 QJN458718:QJT458719 QTJ458718:QTP458719 RDF458718:RDL458719 RNB458718:RNH458719 RWX458718:RXD458719 SGT458718:SGZ458719 SQP458718:SQV458719 TAL458718:TAR458719 TKH458718:TKN458719 TUD458718:TUJ458719 UDZ458718:UEF458719 UNV458718:UOB458719 UXR458718:UXX458719 VHN458718:VHT458719 VRJ458718:VRP458719 WBF458718:WBL458719 WLB458718:WLH458719 WUX458718:WVD458719 IL524254:IR524255 SH524254:SN524255 ACD524254:ACJ524255 ALZ524254:AMF524255 AVV524254:AWB524255 BFR524254:BFX524255 BPN524254:BPT524255 BZJ524254:BZP524255 CJF524254:CJL524255 CTB524254:CTH524255 DCX524254:DDD524255 DMT524254:DMZ524255 DWP524254:DWV524255 EGL524254:EGR524255 EQH524254:EQN524255 FAD524254:FAJ524255 FJZ524254:FKF524255 FTV524254:FUB524255 GDR524254:GDX524255 GNN524254:GNT524255 GXJ524254:GXP524255 HHF524254:HHL524255 HRB524254:HRH524255 IAX524254:IBD524255 IKT524254:IKZ524255 IUP524254:IUV524255 JEL524254:JER524255 JOH524254:JON524255 JYD524254:JYJ524255 KHZ524254:KIF524255 KRV524254:KSB524255 LBR524254:LBX524255 LLN524254:LLT524255 LVJ524254:LVP524255 MFF524254:MFL524255 MPB524254:MPH524255 MYX524254:MZD524255 NIT524254:NIZ524255 NSP524254:NSV524255 OCL524254:OCR524255 OMH524254:OMN524255 OWD524254:OWJ524255 PFZ524254:PGF524255 PPV524254:PQB524255 PZR524254:PZX524255 QJN524254:QJT524255 QTJ524254:QTP524255 RDF524254:RDL524255 RNB524254:RNH524255 RWX524254:RXD524255 SGT524254:SGZ524255 SQP524254:SQV524255 TAL524254:TAR524255 TKH524254:TKN524255 TUD524254:TUJ524255 UDZ524254:UEF524255 UNV524254:UOB524255 UXR524254:UXX524255 VHN524254:VHT524255 VRJ524254:VRP524255 WBF524254:WBL524255 WLB524254:WLH524255 WUX524254:WVD524255 IL589790:IR589791 SH589790:SN589791 ACD589790:ACJ589791 ALZ589790:AMF589791 AVV589790:AWB589791 BFR589790:BFX589791 BPN589790:BPT589791 BZJ589790:BZP589791 CJF589790:CJL589791 CTB589790:CTH589791 DCX589790:DDD589791 DMT589790:DMZ589791 DWP589790:DWV589791 EGL589790:EGR589791 EQH589790:EQN589791 FAD589790:FAJ589791 FJZ589790:FKF589791 FTV589790:FUB589791 GDR589790:GDX589791 GNN589790:GNT589791 GXJ589790:GXP589791 HHF589790:HHL589791 HRB589790:HRH589791 IAX589790:IBD589791 IKT589790:IKZ589791 IUP589790:IUV589791 JEL589790:JER589791 JOH589790:JON589791 JYD589790:JYJ589791 KHZ589790:KIF589791 KRV589790:KSB589791 LBR589790:LBX589791 LLN589790:LLT589791 LVJ589790:LVP589791 MFF589790:MFL589791 MPB589790:MPH589791 MYX589790:MZD589791 NIT589790:NIZ589791 NSP589790:NSV589791 OCL589790:OCR589791 OMH589790:OMN589791 OWD589790:OWJ589791 PFZ589790:PGF589791 PPV589790:PQB589791 PZR589790:PZX589791 QJN589790:QJT589791 QTJ589790:QTP589791 RDF589790:RDL589791 RNB589790:RNH589791 RWX589790:RXD589791 SGT589790:SGZ589791 SQP589790:SQV589791 TAL589790:TAR589791 TKH589790:TKN589791 TUD589790:TUJ589791 UDZ589790:UEF589791 UNV589790:UOB589791 UXR589790:UXX589791 VHN589790:VHT589791 VRJ589790:VRP589791 WBF589790:WBL589791 WLB589790:WLH589791 WUX589790:WVD589791 IL655326:IR655327 SH655326:SN655327 ACD655326:ACJ655327 ALZ655326:AMF655327 AVV655326:AWB655327 BFR655326:BFX655327 BPN655326:BPT655327 BZJ655326:BZP655327 CJF655326:CJL655327 CTB655326:CTH655327 DCX655326:DDD655327 DMT655326:DMZ655327 DWP655326:DWV655327 EGL655326:EGR655327 EQH655326:EQN655327 FAD655326:FAJ655327 FJZ655326:FKF655327 FTV655326:FUB655327 GDR655326:GDX655327 GNN655326:GNT655327 GXJ655326:GXP655327 HHF655326:HHL655327 HRB655326:HRH655327 IAX655326:IBD655327 IKT655326:IKZ655327 IUP655326:IUV655327 JEL655326:JER655327 JOH655326:JON655327 JYD655326:JYJ655327 KHZ655326:KIF655327 KRV655326:KSB655327 LBR655326:LBX655327 LLN655326:LLT655327 LVJ655326:LVP655327 MFF655326:MFL655327 MPB655326:MPH655327 MYX655326:MZD655327 NIT655326:NIZ655327 NSP655326:NSV655327 OCL655326:OCR655327 OMH655326:OMN655327 OWD655326:OWJ655327 PFZ655326:PGF655327 PPV655326:PQB655327 PZR655326:PZX655327 QJN655326:QJT655327 QTJ655326:QTP655327 RDF655326:RDL655327 RNB655326:RNH655327 RWX655326:RXD655327 SGT655326:SGZ655327 SQP655326:SQV655327 TAL655326:TAR655327 TKH655326:TKN655327 TUD655326:TUJ655327 UDZ655326:UEF655327 UNV655326:UOB655327 UXR655326:UXX655327 VHN655326:VHT655327 VRJ655326:VRP655327 WBF655326:WBL655327 WLB655326:WLH655327 WUX655326:WVD655327 IL720862:IR720863 SH720862:SN720863 ACD720862:ACJ720863 ALZ720862:AMF720863 AVV720862:AWB720863 BFR720862:BFX720863 BPN720862:BPT720863 BZJ720862:BZP720863 CJF720862:CJL720863 CTB720862:CTH720863 DCX720862:DDD720863 DMT720862:DMZ720863 DWP720862:DWV720863 EGL720862:EGR720863 EQH720862:EQN720863 FAD720862:FAJ720863 FJZ720862:FKF720863 FTV720862:FUB720863 GDR720862:GDX720863 GNN720862:GNT720863 GXJ720862:GXP720863 HHF720862:HHL720863 HRB720862:HRH720863 IAX720862:IBD720863 IKT720862:IKZ720863 IUP720862:IUV720863 JEL720862:JER720863 JOH720862:JON720863 JYD720862:JYJ720863 KHZ720862:KIF720863 KRV720862:KSB720863 LBR720862:LBX720863 LLN720862:LLT720863 LVJ720862:LVP720863 MFF720862:MFL720863 MPB720862:MPH720863 MYX720862:MZD720863 NIT720862:NIZ720863 NSP720862:NSV720863 OCL720862:OCR720863 OMH720862:OMN720863 OWD720862:OWJ720863 PFZ720862:PGF720863 PPV720862:PQB720863 PZR720862:PZX720863 QJN720862:QJT720863 QTJ720862:QTP720863 RDF720862:RDL720863 RNB720862:RNH720863 RWX720862:RXD720863 SGT720862:SGZ720863 SQP720862:SQV720863 TAL720862:TAR720863 TKH720862:TKN720863 TUD720862:TUJ720863 UDZ720862:UEF720863 UNV720862:UOB720863 UXR720862:UXX720863 VHN720862:VHT720863 VRJ720862:VRP720863 WBF720862:WBL720863 WLB720862:WLH720863 WUX720862:WVD720863 IL786398:IR786399 SH786398:SN786399 ACD786398:ACJ786399 ALZ786398:AMF786399 AVV786398:AWB786399 BFR786398:BFX786399 BPN786398:BPT786399 BZJ786398:BZP786399 CJF786398:CJL786399 CTB786398:CTH786399 DCX786398:DDD786399 DMT786398:DMZ786399 DWP786398:DWV786399 EGL786398:EGR786399 EQH786398:EQN786399 FAD786398:FAJ786399 FJZ786398:FKF786399 FTV786398:FUB786399 GDR786398:GDX786399 GNN786398:GNT786399 GXJ786398:GXP786399 HHF786398:HHL786399 HRB786398:HRH786399 IAX786398:IBD786399 IKT786398:IKZ786399 IUP786398:IUV786399 JEL786398:JER786399 JOH786398:JON786399 JYD786398:JYJ786399 KHZ786398:KIF786399 KRV786398:KSB786399 LBR786398:LBX786399 LLN786398:LLT786399 LVJ786398:LVP786399 MFF786398:MFL786399 MPB786398:MPH786399 MYX786398:MZD786399 NIT786398:NIZ786399 NSP786398:NSV786399 OCL786398:OCR786399 OMH786398:OMN786399 OWD786398:OWJ786399 PFZ786398:PGF786399 PPV786398:PQB786399 PZR786398:PZX786399 QJN786398:QJT786399 QTJ786398:QTP786399 RDF786398:RDL786399 RNB786398:RNH786399 RWX786398:RXD786399 SGT786398:SGZ786399 SQP786398:SQV786399 TAL786398:TAR786399 TKH786398:TKN786399 TUD786398:TUJ786399 UDZ786398:UEF786399 UNV786398:UOB786399 UXR786398:UXX786399 VHN786398:VHT786399 VRJ786398:VRP786399 WBF786398:WBL786399 WLB786398:WLH786399 WUX786398:WVD786399 IL851934:IR851935 SH851934:SN851935 ACD851934:ACJ851935 ALZ851934:AMF851935 AVV851934:AWB851935 BFR851934:BFX851935 BPN851934:BPT851935 BZJ851934:BZP851935 CJF851934:CJL851935 CTB851934:CTH851935 DCX851934:DDD851935 DMT851934:DMZ851935 DWP851934:DWV851935 EGL851934:EGR851935 EQH851934:EQN851935 FAD851934:FAJ851935 FJZ851934:FKF851935 FTV851934:FUB851935 GDR851934:GDX851935 GNN851934:GNT851935 GXJ851934:GXP851935 HHF851934:HHL851935 HRB851934:HRH851935 IAX851934:IBD851935 IKT851934:IKZ851935 IUP851934:IUV851935 JEL851934:JER851935 JOH851934:JON851935 JYD851934:JYJ851935 KHZ851934:KIF851935 KRV851934:KSB851935 LBR851934:LBX851935 LLN851934:LLT851935 LVJ851934:LVP851935 MFF851934:MFL851935 MPB851934:MPH851935 MYX851934:MZD851935 NIT851934:NIZ851935 NSP851934:NSV851935 OCL851934:OCR851935 OMH851934:OMN851935 OWD851934:OWJ851935 PFZ851934:PGF851935 PPV851934:PQB851935 PZR851934:PZX851935 QJN851934:QJT851935 QTJ851934:QTP851935 RDF851934:RDL851935 RNB851934:RNH851935 RWX851934:RXD851935 SGT851934:SGZ851935 SQP851934:SQV851935 TAL851934:TAR851935 TKH851934:TKN851935 TUD851934:TUJ851935 UDZ851934:UEF851935 UNV851934:UOB851935 UXR851934:UXX851935 VHN851934:VHT851935 VRJ851934:VRP851935 WBF851934:WBL851935 WLB851934:WLH851935 WUX851934:WVD851935 IL917470:IR917471 SH917470:SN917471 ACD917470:ACJ917471 ALZ917470:AMF917471 AVV917470:AWB917471 BFR917470:BFX917471 BPN917470:BPT917471 BZJ917470:BZP917471 CJF917470:CJL917471 CTB917470:CTH917471 DCX917470:DDD917471 DMT917470:DMZ917471 DWP917470:DWV917471 EGL917470:EGR917471 EQH917470:EQN917471 FAD917470:FAJ917471 FJZ917470:FKF917471 FTV917470:FUB917471 GDR917470:GDX917471 GNN917470:GNT917471 GXJ917470:GXP917471 HHF917470:HHL917471 HRB917470:HRH917471 IAX917470:IBD917471 IKT917470:IKZ917471 IUP917470:IUV917471 JEL917470:JER917471 JOH917470:JON917471 JYD917470:JYJ917471 KHZ917470:KIF917471 KRV917470:KSB917471 LBR917470:LBX917471 LLN917470:LLT917471 LVJ917470:LVP917471 MFF917470:MFL917471 MPB917470:MPH917471 MYX917470:MZD917471 NIT917470:NIZ917471 NSP917470:NSV917471 OCL917470:OCR917471 OMH917470:OMN917471 OWD917470:OWJ917471 PFZ917470:PGF917471 PPV917470:PQB917471 PZR917470:PZX917471 QJN917470:QJT917471 QTJ917470:QTP917471 RDF917470:RDL917471 RNB917470:RNH917471 RWX917470:RXD917471 SGT917470:SGZ917471 SQP917470:SQV917471 TAL917470:TAR917471 TKH917470:TKN917471 TUD917470:TUJ917471 UDZ917470:UEF917471 UNV917470:UOB917471 UXR917470:UXX917471 VHN917470:VHT917471 VRJ917470:VRP917471 WBF917470:WBL917471 WLB917470:WLH917471 WUX917470:WVD917471 IL983006:IR983007 SH983006:SN983007 ACD983006:ACJ983007 ALZ983006:AMF983007 AVV983006:AWB983007 BFR983006:BFX983007 BPN983006:BPT983007 BZJ983006:BZP983007 CJF983006:CJL983007 CTB983006:CTH983007 DCX983006:DDD983007 DMT983006:DMZ983007 DWP983006:DWV983007 EGL983006:EGR983007 EQH983006:EQN983007 FAD983006:FAJ983007 FJZ983006:FKF983007 FTV983006:FUB983007 GDR983006:GDX983007 GNN983006:GNT983007 GXJ983006:GXP983007 HHF983006:HHL983007 HRB983006:HRH983007 IAX983006:IBD983007 IKT983006:IKZ983007 IUP983006:IUV983007 JEL983006:JER983007 JOH983006:JON983007 JYD983006:JYJ983007 KHZ983006:KIF983007 KRV983006:KSB983007 LBR983006:LBX983007 LLN983006:LLT983007 LVJ983006:LVP983007 MFF983006:MFL983007 MPB983006:MPH983007 MYX983006:MZD983007 NIT983006:NIZ983007 NSP983006:NSV983007 OCL983006:OCR983007 OMH983006:OMN983007 OWD983006:OWJ983007 PFZ983006:PGF983007 PPV983006:PQB983007 PZR983006:PZX983007 QJN983006:QJT983007 QTJ983006:QTP983007 RDF983006:RDL983007 RNB983006:RNH983007 RWX983006:RXD983007 SGT983006:SGZ983007 SQP983006:SQV983007 TAL983006:TAR983007 TKH983006:TKN983007 TUD983006:TUJ983007 UDZ983006:UEF983007 UNV983006:UOB983007 UXR983006:UXX983007 VHN983006:VHT983007 VRJ983006:VRP983007 WBF983006:WBL983007 WLB983006:WLH983007 WUX983006:WVD983007 IL65512:IR65520 SH65512:SN65520 ACD65512:ACJ65520 ALZ65512:AMF65520 AVV65512:AWB65520 BFR65512:BFX65520 BPN65512:BPT65520 BZJ65512:BZP65520 CJF65512:CJL65520 CTB65512:CTH65520 DCX65512:DDD65520 DMT65512:DMZ65520 DWP65512:DWV65520 EGL65512:EGR65520 EQH65512:EQN65520 FAD65512:FAJ65520 FJZ65512:FKF65520 FTV65512:FUB65520 GDR65512:GDX65520 GNN65512:GNT65520 GXJ65512:GXP65520 HHF65512:HHL65520 HRB65512:HRH65520 IAX65512:IBD65520 IKT65512:IKZ65520 IUP65512:IUV65520 JEL65512:JER65520 JOH65512:JON65520 JYD65512:JYJ65520 KHZ65512:KIF65520 KRV65512:KSB65520 LBR65512:LBX65520 LLN65512:LLT65520 LVJ65512:LVP65520 MFF65512:MFL65520 MPB65512:MPH65520 MYX65512:MZD65520 NIT65512:NIZ65520 NSP65512:NSV65520 OCL65512:OCR65520 OMH65512:OMN65520 OWD65512:OWJ65520 PFZ65512:PGF65520 PPV65512:PQB65520 PZR65512:PZX65520 QJN65512:QJT65520 QTJ65512:QTP65520 RDF65512:RDL65520 RNB65512:RNH65520 RWX65512:RXD65520 SGT65512:SGZ65520 SQP65512:SQV65520 TAL65512:TAR65520 TKH65512:TKN65520 TUD65512:TUJ65520 UDZ65512:UEF65520 UNV65512:UOB65520 UXR65512:UXX65520 VHN65512:VHT65520 VRJ65512:VRP65520 WBF65512:WBL65520 WLB65512:WLH65520 WUX65512:WVD65520 IL131048:IR131056 SH131048:SN131056 ACD131048:ACJ131056 ALZ131048:AMF131056 AVV131048:AWB131056 BFR131048:BFX131056 BPN131048:BPT131056 BZJ131048:BZP131056 CJF131048:CJL131056 CTB131048:CTH131056 DCX131048:DDD131056 DMT131048:DMZ131056 DWP131048:DWV131056 EGL131048:EGR131056 EQH131048:EQN131056 FAD131048:FAJ131056 FJZ131048:FKF131056 FTV131048:FUB131056 GDR131048:GDX131056 GNN131048:GNT131056 GXJ131048:GXP131056 HHF131048:HHL131056 HRB131048:HRH131056 IAX131048:IBD131056 IKT131048:IKZ131056 IUP131048:IUV131056 JEL131048:JER131056 JOH131048:JON131056 JYD131048:JYJ131056 KHZ131048:KIF131056 KRV131048:KSB131056 LBR131048:LBX131056 LLN131048:LLT131056 LVJ131048:LVP131056 MFF131048:MFL131056 MPB131048:MPH131056 MYX131048:MZD131056 NIT131048:NIZ131056 NSP131048:NSV131056 OCL131048:OCR131056 OMH131048:OMN131056 OWD131048:OWJ131056 PFZ131048:PGF131056 PPV131048:PQB131056 PZR131048:PZX131056 QJN131048:QJT131056 QTJ131048:QTP131056 RDF131048:RDL131056 RNB131048:RNH131056 RWX131048:RXD131056 SGT131048:SGZ131056 SQP131048:SQV131056 TAL131048:TAR131056 TKH131048:TKN131056 TUD131048:TUJ131056 UDZ131048:UEF131056 UNV131048:UOB131056 UXR131048:UXX131056 VHN131048:VHT131056 VRJ131048:VRP131056 WBF131048:WBL131056 WLB131048:WLH131056 WUX131048:WVD131056 IL196584:IR196592 SH196584:SN196592 ACD196584:ACJ196592 ALZ196584:AMF196592 AVV196584:AWB196592 BFR196584:BFX196592 BPN196584:BPT196592 BZJ196584:BZP196592 CJF196584:CJL196592 CTB196584:CTH196592 DCX196584:DDD196592 DMT196584:DMZ196592 DWP196584:DWV196592 EGL196584:EGR196592 EQH196584:EQN196592 FAD196584:FAJ196592 FJZ196584:FKF196592 FTV196584:FUB196592 GDR196584:GDX196592 GNN196584:GNT196592 GXJ196584:GXP196592 HHF196584:HHL196592 HRB196584:HRH196592 IAX196584:IBD196592 IKT196584:IKZ196592 IUP196584:IUV196592 JEL196584:JER196592 JOH196584:JON196592 JYD196584:JYJ196592 KHZ196584:KIF196592 KRV196584:KSB196592 LBR196584:LBX196592 LLN196584:LLT196592 LVJ196584:LVP196592 MFF196584:MFL196592 MPB196584:MPH196592 MYX196584:MZD196592 NIT196584:NIZ196592 NSP196584:NSV196592 OCL196584:OCR196592 OMH196584:OMN196592 OWD196584:OWJ196592 PFZ196584:PGF196592 PPV196584:PQB196592 PZR196584:PZX196592 QJN196584:QJT196592 QTJ196584:QTP196592 RDF196584:RDL196592 RNB196584:RNH196592 RWX196584:RXD196592 SGT196584:SGZ196592 SQP196584:SQV196592 TAL196584:TAR196592 TKH196584:TKN196592 TUD196584:TUJ196592 UDZ196584:UEF196592 UNV196584:UOB196592 UXR196584:UXX196592 VHN196584:VHT196592 VRJ196584:VRP196592 WBF196584:WBL196592 WLB196584:WLH196592 WUX196584:WVD196592 IL262120:IR262128 SH262120:SN262128 ACD262120:ACJ262128 ALZ262120:AMF262128 AVV262120:AWB262128 BFR262120:BFX262128 BPN262120:BPT262128 BZJ262120:BZP262128 CJF262120:CJL262128 CTB262120:CTH262128 DCX262120:DDD262128 DMT262120:DMZ262128 DWP262120:DWV262128 EGL262120:EGR262128 EQH262120:EQN262128 FAD262120:FAJ262128 FJZ262120:FKF262128 FTV262120:FUB262128 GDR262120:GDX262128 GNN262120:GNT262128 GXJ262120:GXP262128 HHF262120:HHL262128 HRB262120:HRH262128 IAX262120:IBD262128 IKT262120:IKZ262128 IUP262120:IUV262128 JEL262120:JER262128 JOH262120:JON262128 JYD262120:JYJ262128 KHZ262120:KIF262128 KRV262120:KSB262128 LBR262120:LBX262128 LLN262120:LLT262128 LVJ262120:LVP262128 MFF262120:MFL262128 MPB262120:MPH262128 MYX262120:MZD262128 NIT262120:NIZ262128 NSP262120:NSV262128 OCL262120:OCR262128 OMH262120:OMN262128 OWD262120:OWJ262128 PFZ262120:PGF262128 PPV262120:PQB262128 PZR262120:PZX262128 QJN262120:QJT262128 QTJ262120:QTP262128 RDF262120:RDL262128 RNB262120:RNH262128 RWX262120:RXD262128 SGT262120:SGZ262128 SQP262120:SQV262128 TAL262120:TAR262128 TKH262120:TKN262128 TUD262120:TUJ262128 UDZ262120:UEF262128 UNV262120:UOB262128 UXR262120:UXX262128 VHN262120:VHT262128 VRJ262120:VRP262128 WBF262120:WBL262128 WLB262120:WLH262128 WUX262120:WVD262128 IL327656:IR327664 SH327656:SN327664 ACD327656:ACJ327664 ALZ327656:AMF327664 AVV327656:AWB327664 BFR327656:BFX327664 BPN327656:BPT327664 BZJ327656:BZP327664 CJF327656:CJL327664 CTB327656:CTH327664 DCX327656:DDD327664 DMT327656:DMZ327664 DWP327656:DWV327664 EGL327656:EGR327664 EQH327656:EQN327664 FAD327656:FAJ327664 FJZ327656:FKF327664 FTV327656:FUB327664 GDR327656:GDX327664 GNN327656:GNT327664 GXJ327656:GXP327664 HHF327656:HHL327664 HRB327656:HRH327664 IAX327656:IBD327664 IKT327656:IKZ327664 IUP327656:IUV327664 JEL327656:JER327664 JOH327656:JON327664 JYD327656:JYJ327664 KHZ327656:KIF327664 KRV327656:KSB327664 LBR327656:LBX327664 LLN327656:LLT327664 LVJ327656:LVP327664 MFF327656:MFL327664 MPB327656:MPH327664 MYX327656:MZD327664 NIT327656:NIZ327664 NSP327656:NSV327664 OCL327656:OCR327664 OMH327656:OMN327664 OWD327656:OWJ327664 PFZ327656:PGF327664 PPV327656:PQB327664 PZR327656:PZX327664 QJN327656:QJT327664 QTJ327656:QTP327664 RDF327656:RDL327664 RNB327656:RNH327664 RWX327656:RXD327664 SGT327656:SGZ327664 SQP327656:SQV327664 TAL327656:TAR327664 TKH327656:TKN327664 TUD327656:TUJ327664 UDZ327656:UEF327664 UNV327656:UOB327664 UXR327656:UXX327664 VHN327656:VHT327664 VRJ327656:VRP327664 WBF327656:WBL327664 WLB327656:WLH327664 WUX327656:WVD327664 IL393192:IR393200 SH393192:SN393200 ACD393192:ACJ393200 ALZ393192:AMF393200 AVV393192:AWB393200 BFR393192:BFX393200 BPN393192:BPT393200 BZJ393192:BZP393200 CJF393192:CJL393200 CTB393192:CTH393200 DCX393192:DDD393200 DMT393192:DMZ393200 DWP393192:DWV393200 EGL393192:EGR393200 EQH393192:EQN393200 FAD393192:FAJ393200 FJZ393192:FKF393200 FTV393192:FUB393200 GDR393192:GDX393200 GNN393192:GNT393200 GXJ393192:GXP393200 HHF393192:HHL393200 HRB393192:HRH393200 IAX393192:IBD393200 IKT393192:IKZ393200 IUP393192:IUV393200 JEL393192:JER393200 JOH393192:JON393200 JYD393192:JYJ393200 KHZ393192:KIF393200 KRV393192:KSB393200 LBR393192:LBX393200 LLN393192:LLT393200 LVJ393192:LVP393200 MFF393192:MFL393200 MPB393192:MPH393200 MYX393192:MZD393200 NIT393192:NIZ393200 NSP393192:NSV393200 OCL393192:OCR393200 OMH393192:OMN393200 OWD393192:OWJ393200 PFZ393192:PGF393200 PPV393192:PQB393200 PZR393192:PZX393200 QJN393192:QJT393200 QTJ393192:QTP393200 RDF393192:RDL393200 RNB393192:RNH393200 RWX393192:RXD393200 SGT393192:SGZ393200 SQP393192:SQV393200 TAL393192:TAR393200 TKH393192:TKN393200 TUD393192:TUJ393200 UDZ393192:UEF393200 UNV393192:UOB393200 UXR393192:UXX393200 VHN393192:VHT393200 VRJ393192:VRP393200 WBF393192:WBL393200 WLB393192:WLH393200 WUX393192:WVD393200 IL458728:IR458736 SH458728:SN458736 ACD458728:ACJ458736 ALZ458728:AMF458736 AVV458728:AWB458736 BFR458728:BFX458736 BPN458728:BPT458736 BZJ458728:BZP458736 CJF458728:CJL458736 CTB458728:CTH458736 DCX458728:DDD458736 DMT458728:DMZ458736 DWP458728:DWV458736 EGL458728:EGR458736 EQH458728:EQN458736 FAD458728:FAJ458736 FJZ458728:FKF458736 FTV458728:FUB458736 GDR458728:GDX458736 GNN458728:GNT458736 GXJ458728:GXP458736 HHF458728:HHL458736 HRB458728:HRH458736 IAX458728:IBD458736 IKT458728:IKZ458736 IUP458728:IUV458736 JEL458728:JER458736 JOH458728:JON458736 JYD458728:JYJ458736 KHZ458728:KIF458736 KRV458728:KSB458736 LBR458728:LBX458736 LLN458728:LLT458736 LVJ458728:LVP458736 MFF458728:MFL458736 MPB458728:MPH458736 MYX458728:MZD458736 NIT458728:NIZ458736 NSP458728:NSV458736 OCL458728:OCR458736 OMH458728:OMN458736 OWD458728:OWJ458736 PFZ458728:PGF458736 PPV458728:PQB458736 PZR458728:PZX458736 QJN458728:QJT458736 QTJ458728:QTP458736 RDF458728:RDL458736 RNB458728:RNH458736 RWX458728:RXD458736 SGT458728:SGZ458736 SQP458728:SQV458736 TAL458728:TAR458736 TKH458728:TKN458736 TUD458728:TUJ458736 UDZ458728:UEF458736 UNV458728:UOB458736 UXR458728:UXX458736 VHN458728:VHT458736 VRJ458728:VRP458736 WBF458728:WBL458736 WLB458728:WLH458736 WUX458728:WVD458736 IL524264:IR524272 SH524264:SN524272 ACD524264:ACJ524272 ALZ524264:AMF524272 AVV524264:AWB524272 BFR524264:BFX524272 BPN524264:BPT524272 BZJ524264:BZP524272 CJF524264:CJL524272 CTB524264:CTH524272 DCX524264:DDD524272 DMT524264:DMZ524272 DWP524264:DWV524272 EGL524264:EGR524272 EQH524264:EQN524272 FAD524264:FAJ524272 FJZ524264:FKF524272 FTV524264:FUB524272 GDR524264:GDX524272 GNN524264:GNT524272 GXJ524264:GXP524272 HHF524264:HHL524272 HRB524264:HRH524272 IAX524264:IBD524272 IKT524264:IKZ524272 IUP524264:IUV524272 JEL524264:JER524272 JOH524264:JON524272 JYD524264:JYJ524272 KHZ524264:KIF524272 KRV524264:KSB524272 LBR524264:LBX524272 LLN524264:LLT524272 LVJ524264:LVP524272 MFF524264:MFL524272 MPB524264:MPH524272 MYX524264:MZD524272 NIT524264:NIZ524272 NSP524264:NSV524272 OCL524264:OCR524272 OMH524264:OMN524272 OWD524264:OWJ524272 PFZ524264:PGF524272 PPV524264:PQB524272 PZR524264:PZX524272 QJN524264:QJT524272 QTJ524264:QTP524272 RDF524264:RDL524272 RNB524264:RNH524272 RWX524264:RXD524272 SGT524264:SGZ524272 SQP524264:SQV524272 TAL524264:TAR524272 TKH524264:TKN524272 TUD524264:TUJ524272 UDZ524264:UEF524272 UNV524264:UOB524272 UXR524264:UXX524272 VHN524264:VHT524272 VRJ524264:VRP524272 WBF524264:WBL524272 WLB524264:WLH524272 WUX524264:WVD524272 IL589800:IR589808 SH589800:SN589808 ACD589800:ACJ589808 ALZ589800:AMF589808 AVV589800:AWB589808 BFR589800:BFX589808 BPN589800:BPT589808 BZJ589800:BZP589808 CJF589800:CJL589808 CTB589800:CTH589808 DCX589800:DDD589808 DMT589800:DMZ589808 DWP589800:DWV589808 EGL589800:EGR589808 EQH589800:EQN589808 FAD589800:FAJ589808 FJZ589800:FKF589808 FTV589800:FUB589808 GDR589800:GDX589808 GNN589800:GNT589808 GXJ589800:GXP589808 HHF589800:HHL589808 HRB589800:HRH589808 IAX589800:IBD589808 IKT589800:IKZ589808 IUP589800:IUV589808 JEL589800:JER589808 JOH589800:JON589808 JYD589800:JYJ589808 KHZ589800:KIF589808 KRV589800:KSB589808 LBR589800:LBX589808 LLN589800:LLT589808 LVJ589800:LVP589808 MFF589800:MFL589808 MPB589800:MPH589808 MYX589800:MZD589808 NIT589800:NIZ589808 NSP589800:NSV589808 OCL589800:OCR589808 OMH589800:OMN589808 OWD589800:OWJ589808 PFZ589800:PGF589808 PPV589800:PQB589808 PZR589800:PZX589808 QJN589800:QJT589808 QTJ589800:QTP589808 RDF589800:RDL589808 RNB589800:RNH589808 RWX589800:RXD589808 SGT589800:SGZ589808 SQP589800:SQV589808 TAL589800:TAR589808 TKH589800:TKN589808 TUD589800:TUJ589808 UDZ589800:UEF589808 UNV589800:UOB589808 UXR589800:UXX589808 VHN589800:VHT589808 VRJ589800:VRP589808 WBF589800:WBL589808 WLB589800:WLH589808 WUX589800:WVD589808 IL655336:IR655344 SH655336:SN655344 ACD655336:ACJ655344 ALZ655336:AMF655344 AVV655336:AWB655344 BFR655336:BFX655344 BPN655336:BPT655344 BZJ655336:BZP655344 CJF655336:CJL655344 CTB655336:CTH655344 DCX655336:DDD655344 DMT655336:DMZ655344 DWP655336:DWV655344 EGL655336:EGR655344 EQH655336:EQN655344 FAD655336:FAJ655344 FJZ655336:FKF655344 FTV655336:FUB655344 GDR655336:GDX655344 GNN655336:GNT655344 GXJ655336:GXP655344 HHF655336:HHL655344 HRB655336:HRH655344 IAX655336:IBD655344 IKT655336:IKZ655344 IUP655336:IUV655344 JEL655336:JER655344 JOH655336:JON655344 JYD655336:JYJ655344 KHZ655336:KIF655344 KRV655336:KSB655344 LBR655336:LBX655344 LLN655336:LLT655344 LVJ655336:LVP655344 MFF655336:MFL655344 MPB655336:MPH655344 MYX655336:MZD655344 NIT655336:NIZ655344 NSP655336:NSV655344 OCL655336:OCR655344 OMH655336:OMN655344 OWD655336:OWJ655344 PFZ655336:PGF655344 PPV655336:PQB655344 PZR655336:PZX655344 QJN655336:QJT655344 QTJ655336:QTP655344 RDF655336:RDL655344 RNB655336:RNH655344 RWX655336:RXD655344 SGT655336:SGZ655344 SQP655336:SQV655344 TAL655336:TAR655344 TKH655336:TKN655344 TUD655336:TUJ655344 UDZ655336:UEF655344 UNV655336:UOB655344 UXR655336:UXX655344 VHN655336:VHT655344 VRJ655336:VRP655344 WBF655336:WBL655344 WLB655336:WLH655344 WUX655336:WVD655344 IL720872:IR720880 SH720872:SN720880 ACD720872:ACJ720880 ALZ720872:AMF720880 AVV720872:AWB720880 BFR720872:BFX720880 BPN720872:BPT720880 BZJ720872:BZP720880 CJF720872:CJL720880 CTB720872:CTH720880 DCX720872:DDD720880 DMT720872:DMZ720880 DWP720872:DWV720880 EGL720872:EGR720880 EQH720872:EQN720880 FAD720872:FAJ720880 FJZ720872:FKF720880 FTV720872:FUB720880 GDR720872:GDX720880 GNN720872:GNT720880 GXJ720872:GXP720880 HHF720872:HHL720880 HRB720872:HRH720880 IAX720872:IBD720880 IKT720872:IKZ720880 IUP720872:IUV720880 JEL720872:JER720880 JOH720872:JON720880 JYD720872:JYJ720880 KHZ720872:KIF720880 KRV720872:KSB720880 LBR720872:LBX720880 LLN720872:LLT720880 LVJ720872:LVP720880 MFF720872:MFL720880 MPB720872:MPH720880 MYX720872:MZD720880 NIT720872:NIZ720880 NSP720872:NSV720880 OCL720872:OCR720880 OMH720872:OMN720880 OWD720872:OWJ720880 PFZ720872:PGF720880 PPV720872:PQB720880 PZR720872:PZX720880 QJN720872:QJT720880 QTJ720872:QTP720880 RDF720872:RDL720880 RNB720872:RNH720880 RWX720872:RXD720880 SGT720872:SGZ720880 SQP720872:SQV720880 TAL720872:TAR720880 TKH720872:TKN720880 TUD720872:TUJ720880 UDZ720872:UEF720880 UNV720872:UOB720880 UXR720872:UXX720880 VHN720872:VHT720880 VRJ720872:VRP720880 WBF720872:WBL720880 WLB720872:WLH720880 WUX720872:WVD720880 IL786408:IR786416 SH786408:SN786416 ACD786408:ACJ786416 ALZ786408:AMF786416 AVV786408:AWB786416 BFR786408:BFX786416 BPN786408:BPT786416 BZJ786408:BZP786416 CJF786408:CJL786416 CTB786408:CTH786416 DCX786408:DDD786416 DMT786408:DMZ786416 DWP786408:DWV786416 EGL786408:EGR786416 EQH786408:EQN786416 FAD786408:FAJ786416 FJZ786408:FKF786416 FTV786408:FUB786416 GDR786408:GDX786416 GNN786408:GNT786416 GXJ786408:GXP786416 HHF786408:HHL786416 HRB786408:HRH786416 IAX786408:IBD786416 IKT786408:IKZ786416 IUP786408:IUV786416 JEL786408:JER786416 JOH786408:JON786416 JYD786408:JYJ786416 KHZ786408:KIF786416 KRV786408:KSB786416 LBR786408:LBX786416 LLN786408:LLT786416 LVJ786408:LVP786416 MFF786408:MFL786416 MPB786408:MPH786416 MYX786408:MZD786416 NIT786408:NIZ786416 NSP786408:NSV786416 OCL786408:OCR786416 OMH786408:OMN786416 OWD786408:OWJ786416 PFZ786408:PGF786416 PPV786408:PQB786416 PZR786408:PZX786416 QJN786408:QJT786416 QTJ786408:QTP786416 RDF786408:RDL786416 RNB786408:RNH786416 RWX786408:RXD786416 SGT786408:SGZ786416 SQP786408:SQV786416 TAL786408:TAR786416 TKH786408:TKN786416 TUD786408:TUJ786416 UDZ786408:UEF786416 UNV786408:UOB786416 UXR786408:UXX786416 VHN786408:VHT786416 VRJ786408:VRP786416 WBF786408:WBL786416 WLB786408:WLH786416 WUX786408:WVD786416 IL851944:IR851952 SH851944:SN851952 ACD851944:ACJ851952 ALZ851944:AMF851952 AVV851944:AWB851952 BFR851944:BFX851952 BPN851944:BPT851952 BZJ851944:BZP851952 CJF851944:CJL851952 CTB851944:CTH851952 DCX851944:DDD851952 DMT851944:DMZ851952 DWP851944:DWV851952 EGL851944:EGR851952 EQH851944:EQN851952 FAD851944:FAJ851952 FJZ851944:FKF851952 FTV851944:FUB851952 GDR851944:GDX851952 GNN851944:GNT851952 GXJ851944:GXP851952 HHF851944:HHL851952 HRB851944:HRH851952 IAX851944:IBD851952 IKT851944:IKZ851952 IUP851944:IUV851952 JEL851944:JER851952 JOH851944:JON851952 JYD851944:JYJ851952 KHZ851944:KIF851952 KRV851944:KSB851952 LBR851944:LBX851952 LLN851944:LLT851952 LVJ851944:LVP851952 MFF851944:MFL851952 MPB851944:MPH851952 MYX851944:MZD851952 NIT851944:NIZ851952 NSP851944:NSV851952 OCL851944:OCR851952 OMH851944:OMN851952 OWD851944:OWJ851952 PFZ851944:PGF851952 PPV851944:PQB851952 PZR851944:PZX851952 QJN851944:QJT851952 QTJ851944:QTP851952 RDF851944:RDL851952 RNB851944:RNH851952 RWX851944:RXD851952 SGT851944:SGZ851952 SQP851944:SQV851952 TAL851944:TAR851952 TKH851944:TKN851952 TUD851944:TUJ851952 UDZ851944:UEF851952 UNV851944:UOB851952 UXR851944:UXX851952 VHN851944:VHT851952 VRJ851944:VRP851952 WBF851944:WBL851952 WLB851944:WLH851952 WUX851944:WVD851952 IL917480:IR917488 SH917480:SN917488 ACD917480:ACJ917488 ALZ917480:AMF917488 AVV917480:AWB917488 BFR917480:BFX917488 BPN917480:BPT917488 BZJ917480:BZP917488 CJF917480:CJL917488 CTB917480:CTH917488 DCX917480:DDD917488 DMT917480:DMZ917488 DWP917480:DWV917488 EGL917480:EGR917488 EQH917480:EQN917488 FAD917480:FAJ917488 FJZ917480:FKF917488 FTV917480:FUB917488 GDR917480:GDX917488 GNN917480:GNT917488 GXJ917480:GXP917488 HHF917480:HHL917488 HRB917480:HRH917488 IAX917480:IBD917488 IKT917480:IKZ917488 IUP917480:IUV917488 JEL917480:JER917488 JOH917480:JON917488 JYD917480:JYJ917488 KHZ917480:KIF917488 KRV917480:KSB917488 LBR917480:LBX917488 LLN917480:LLT917488 LVJ917480:LVP917488 MFF917480:MFL917488 MPB917480:MPH917488 MYX917480:MZD917488 NIT917480:NIZ917488 NSP917480:NSV917488 OCL917480:OCR917488 OMH917480:OMN917488 OWD917480:OWJ917488 PFZ917480:PGF917488 PPV917480:PQB917488 PZR917480:PZX917488 QJN917480:QJT917488 QTJ917480:QTP917488 RDF917480:RDL917488 RNB917480:RNH917488 RWX917480:RXD917488 SGT917480:SGZ917488 SQP917480:SQV917488 TAL917480:TAR917488 TKH917480:TKN917488 TUD917480:TUJ917488 UDZ917480:UEF917488 UNV917480:UOB917488 UXR917480:UXX917488 VHN917480:VHT917488 VRJ917480:VRP917488 WBF917480:WBL917488 WLB917480:WLH917488 WUX917480:WVD917488 IL983016:IR983024 SH983016:SN983024 ACD983016:ACJ983024 ALZ983016:AMF983024 AVV983016:AWB983024 BFR983016:BFX983024 BPN983016:BPT983024 BZJ983016:BZP983024 CJF983016:CJL983024 CTB983016:CTH983024 DCX983016:DDD983024 DMT983016:DMZ983024 DWP983016:DWV983024 EGL983016:EGR983024 EQH983016:EQN983024 FAD983016:FAJ983024 FJZ983016:FKF983024 FTV983016:FUB983024 GDR983016:GDX983024 GNN983016:GNT983024 GXJ983016:GXP983024 HHF983016:HHL983024 HRB983016:HRH983024 IAX983016:IBD983024 IKT983016:IKZ983024 IUP983016:IUV983024 JEL983016:JER983024 JOH983016:JON983024 JYD983016:JYJ983024 KHZ983016:KIF983024 KRV983016:KSB983024 LBR983016:LBX983024 LLN983016:LLT983024 LVJ983016:LVP983024 MFF983016:MFL983024 MPB983016:MPH983024 MYX983016:MZD983024 NIT983016:NIZ983024 NSP983016:NSV983024 OCL983016:OCR983024 OMH983016:OMN983024 OWD983016:OWJ983024 PFZ983016:PGF983024 PPV983016:PQB983024 PZR983016:PZX983024 QJN983016:QJT983024 QTJ983016:QTP983024 RDF983016:RDL983024 RNB983016:RNH983024 RWX983016:RXD983024 SGT983016:SGZ983024 SQP983016:SQV983024 TAL983016:TAR983024 TKH983016:TKN983024 TUD983016:TUJ983024 UDZ983016:UEF983024 UNV983016:UOB983024 UXR983016:UXX983024 VHN983016:VHT983024 VRJ983016:VRP983024 WBF983016:WBL983024 WLB983016:WLH983024 WUX983016:WVD983024 IL65529:IR65543 SH65529:SN65543 ACD65529:ACJ65543 ALZ65529:AMF65543 AVV65529:AWB65543 BFR65529:BFX65543 BPN65529:BPT65543 BZJ65529:BZP65543 CJF65529:CJL65543 CTB65529:CTH65543 DCX65529:DDD65543 DMT65529:DMZ65543 DWP65529:DWV65543 EGL65529:EGR65543 EQH65529:EQN65543 FAD65529:FAJ65543 FJZ65529:FKF65543 FTV65529:FUB65543 GDR65529:GDX65543 GNN65529:GNT65543 GXJ65529:GXP65543 HHF65529:HHL65543 HRB65529:HRH65543 IAX65529:IBD65543 IKT65529:IKZ65543 IUP65529:IUV65543 JEL65529:JER65543 JOH65529:JON65543 JYD65529:JYJ65543 KHZ65529:KIF65543 KRV65529:KSB65543 LBR65529:LBX65543 LLN65529:LLT65543 LVJ65529:LVP65543 MFF65529:MFL65543 MPB65529:MPH65543 MYX65529:MZD65543 NIT65529:NIZ65543 NSP65529:NSV65543 OCL65529:OCR65543 OMH65529:OMN65543 OWD65529:OWJ65543 PFZ65529:PGF65543 PPV65529:PQB65543 PZR65529:PZX65543 QJN65529:QJT65543 QTJ65529:QTP65543 RDF65529:RDL65543 RNB65529:RNH65543 RWX65529:RXD65543 SGT65529:SGZ65543 SQP65529:SQV65543 TAL65529:TAR65543 TKH65529:TKN65543 TUD65529:TUJ65543 UDZ65529:UEF65543 UNV65529:UOB65543 UXR65529:UXX65543 VHN65529:VHT65543 VRJ65529:VRP65543 WBF65529:WBL65543 WLB65529:WLH65543 WUX65529:WVD65543 IL131065:IR131079 SH131065:SN131079 ACD131065:ACJ131079 ALZ131065:AMF131079 AVV131065:AWB131079 BFR131065:BFX131079 BPN131065:BPT131079 BZJ131065:BZP131079 CJF131065:CJL131079 CTB131065:CTH131079 DCX131065:DDD131079 DMT131065:DMZ131079 DWP131065:DWV131079 EGL131065:EGR131079 EQH131065:EQN131079 FAD131065:FAJ131079 FJZ131065:FKF131079 FTV131065:FUB131079 GDR131065:GDX131079 GNN131065:GNT131079 GXJ131065:GXP131079 HHF131065:HHL131079 HRB131065:HRH131079 IAX131065:IBD131079 IKT131065:IKZ131079 IUP131065:IUV131079 JEL131065:JER131079 JOH131065:JON131079 JYD131065:JYJ131079 KHZ131065:KIF131079 KRV131065:KSB131079 LBR131065:LBX131079 LLN131065:LLT131079 LVJ131065:LVP131079 MFF131065:MFL131079 MPB131065:MPH131079 MYX131065:MZD131079 NIT131065:NIZ131079 NSP131065:NSV131079 OCL131065:OCR131079 OMH131065:OMN131079 OWD131065:OWJ131079 PFZ131065:PGF131079 PPV131065:PQB131079 PZR131065:PZX131079 QJN131065:QJT131079 QTJ131065:QTP131079 RDF131065:RDL131079 RNB131065:RNH131079 RWX131065:RXD131079 SGT131065:SGZ131079 SQP131065:SQV131079 TAL131065:TAR131079 TKH131065:TKN131079 TUD131065:TUJ131079 UDZ131065:UEF131079 UNV131065:UOB131079 UXR131065:UXX131079 VHN131065:VHT131079 VRJ131065:VRP131079 WBF131065:WBL131079 WLB131065:WLH131079 WUX131065:WVD131079 IL196601:IR196615 SH196601:SN196615 ACD196601:ACJ196615 ALZ196601:AMF196615 AVV196601:AWB196615 BFR196601:BFX196615 BPN196601:BPT196615 BZJ196601:BZP196615 CJF196601:CJL196615 CTB196601:CTH196615 DCX196601:DDD196615 DMT196601:DMZ196615 DWP196601:DWV196615 EGL196601:EGR196615 EQH196601:EQN196615 FAD196601:FAJ196615 FJZ196601:FKF196615 FTV196601:FUB196615 GDR196601:GDX196615 GNN196601:GNT196615 GXJ196601:GXP196615 HHF196601:HHL196615 HRB196601:HRH196615 IAX196601:IBD196615 IKT196601:IKZ196615 IUP196601:IUV196615 JEL196601:JER196615 JOH196601:JON196615 JYD196601:JYJ196615 KHZ196601:KIF196615 KRV196601:KSB196615 LBR196601:LBX196615 LLN196601:LLT196615 LVJ196601:LVP196615 MFF196601:MFL196615 MPB196601:MPH196615 MYX196601:MZD196615 NIT196601:NIZ196615 NSP196601:NSV196615 OCL196601:OCR196615 OMH196601:OMN196615 OWD196601:OWJ196615 PFZ196601:PGF196615 PPV196601:PQB196615 PZR196601:PZX196615 QJN196601:QJT196615 QTJ196601:QTP196615 RDF196601:RDL196615 RNB196601:RNH196615 RWX196601:RXD196615 SGT196601:SGZ196615 SQP196601:SQV196615 TAL196601:TAR196615 TKH196601:TKN196615 TUD196601:TUJ196615 UDZ196601:UEF196615 UNV196601:UOB196615 UXR196601:UXX196615 VHN196601:VHT196615 VRJ196601:VRP196615 WBF196601:WBL196615 WLB196601:WLH196615 WUX196601:WVD196615 IL262137:IR262151 SH262137:SN262151 ACD262137:ACJ262151 ALZ262137:AMF262151 AVV262137:AWB262151 BFR262137:BFX262151 BPN262137:BPT262151 BZJ262137:BZP262151 CJF262137:CJL262151 CTB262137:CTH262151 DCX262137:DDD262151 DMT262137:DMZ262151 DWP262137:DWV262151 EGL262137:EGR262151 EQH262137:EQN262151 FAD262137:FAJ262151 FJZ262137:FKF262151 FTV262137:FUB262151 GDR262137:GDX262151 GNN262137:GNT262151 GXJ262137:GXP262151 HHF262137:HHL262151 HRB262137:HRH262151 IAX262137:IBD262151 IKT262137:IKZ262151 IUP262137:IUV262151 JEL262137:JER262151 JOH262137:JON262151 JYD262137:JYJ262151 KHZ262137:KIF262151 KRV262137:KSB262151 LBR262137:LBX262151 LLN262137:LLT262151 LVJ262137:LVP262151 MFF262137:MFL262151 MPB262137:MPH262151 MYX262137:MZD262151 NIT262137:NIZ262151 NSP262137:NSV262151 OCL262137:OCR262151 OMH262137:OMN262151 OWD262137:OWJ262151 PFZ262137:PGF262151 PPV262137:PQB262151 PZR262137:PZX262151 QJN262137:QJT262151 QTJ262137:QTP262151 RDF262137:RDL262151 RNB262137:RNH262151 RWX262137:RXD262151 SGT262137:SGZ262151 SQP262137:SQV262151 TAL262137:TAR262151 TKH262137:TKN262151 TUD262137:TUJ262151 UDZ262137:UEF262151 UNV262137:UOB262151 UXR262137:UXX262151 VHN262137:VHT262151 VRJ262137:VRP262151 WBF262137:WBL262151 WLB262137:WLH262151 WUX262137:WVD262151 IL327673:IR327687 SH327673:SN327687 ACD327673:ACJ327687 ALZ327673:AMF327687 AVV327673:AWB327687 BFR327673:BFX327687 BPN327673:BPT327687 BZJ327673:BZP327687 CJF327673:CJL327687 CTB327673:CTH327687 DCX327673:DDD327687 DMT327673:DMZ327687 DWP327673:DWV327687 EGL327673:EGR327687 EQH327673:EQN327687 FAD327673:FAJ327687 FJZ327673:FKF327687 FTV327673:FUB327687 GDR327673:GDX327687 GNN327673:GNT327687 GXJ327673:GXP327687 HHF327673:HHL327687 HRB327673:HRH327687 IAX327673:IBD327687 IKT327673:IKZ327687 IUP327673:IUV327687 JEL327673:JER327687 JOH327673:JON327687 JYD327673:JYJ327687 KHZ327673:KIF327687 KRV327673:KSB327687 LBR327673:LBX327687 LLN327673:LLT327687 LVJ327673:LVP327687 MFF327673:MFL327687 MPB327673:MPH327687 MYX327673:MZD327687 NIT327673:NIZ327687 NSP327673:NSV327687 OCL327673:OCR327687 OMH327673:OMN327687 OWD327673:OWJ327687 PFZ327673:PGF327687 PPV327673:PQB327687 PZR327673:PZX327687 QJN327673:QJT327687 QTJ327673:QTP327687 RDF327673:RDL327687 RNB327673:RNH327687 RWX327673:RXD327687 SGT327673:SGZ327687 SQP327673:SQV327687 TAL327673:TAR327687 TKH327673:TKN327687 TUD327673:TUJ327687 UDZ327673:UEF327687 UNV327673:UOB327687 UXR327673:UXX327687 VHN327673:VHT327687 VRJ327673:VRP327687 WBF327673:WBL327687 WLB327673:WLH327687 WUX327673:WVD327687 IL393209:IR393223 SH393209:SN393223 ACD393209:ACJ393223 ALZ393209:AMF393223 AVV393209:AWB393223 BFR393209:BFX393223 BPN393209:BPT393223 BZJ393209:BZP393223 CJF393209:CJL393223 CTB393209:CTH393223 DCX393209:DDD393223 DMT393209:DMZ393223 DWP393209:DWV393223 EGL393209:EGR393223 EQH393209:EQN393223 FAD393209:FAJ393223 FJZ393209:FKF393223 FTV393209:FUB393223 GDR393209:GDX393223 GNN393209:GNT393223 GXJ393209:GXP393223 HHF393209:HHL393223 HRB393209:HRH393223 IAX393209:IBD393223 IKT393209:IKZ393223 IUP393209:IUV393223 JEL393209:JER393223 JOH393209:JON393223 JYD393209:JYJ393223 KHZ393209:KIF393223 KRV393209:KSB393223 LBR393209:LBX393223 LLN393209:LLT393223 LVJ393209:LVP393223 MFF393209:MFL393223 MPB393209:MPH393223 MYX393209:MZD393223 NIT393209:NIZ393223 NSP393209:NSV393223 OCL393209:OCR393223 OMH393209:OMN393223 OWD393209:OWJ393223 PFZ393209:PGF393223 PPV393209:PQB393223 PZR393209:PZX393223 QJN393209:QJT393223 QTJ393209:QTP393223 RDF393209:RDL393223 RNB393209:RNH393223 RWX393209:RXD393223 SGT393209:SGZ393223 SQP393209:SQV393223 TAL393209:TAR393223 TKH393209:TKN393223 TUD393209:TUJ393223 UDZ393209:UEF393223 UNV393209:UOB393223 UXR393209:UXX393223 VHN393209:VHT393223 VRJ393209:VRP393223 WBF393209:WBL393223 WLB393209:WLH393223 WUX393209:WVD393223 IL458745:IR458759 SH458745:SN458759 ACD458745:ACJ458759 ALZ458745:AMF458759 AVV458745:AWB458759 BFR458745:BFX458759 BPN458745:BPT458759 BZJ458745:BZP458759 CJF458745:CJL458759 CTB458745:CTH458759 DCX458745:DDD458759 DMT458745:DMZ458759 DWP458745:DWV458759 EGL458745:EGR458759 EQH458745:EQN458759 FAD458745:FAJ458759 FJZ458745:FKF458759 FTV458745:FUB458759 GDR458745:GDX458759 GNN458745:GNT458759 GXJ458745:GXP458759 HHF458745:HHL458759 HRB458745:HRH458759 IAX458745:IBD458759 IKT458745:IKZ458759 IUP458745:IUV458759 JEL458745:JER458759 JOH458745:JON458759 JYD458745:JYJ458759 KHZ458745:KIF458759 KRV458745:KSB458759 LBR458745:LBX458759 LLN458745:LLT458759 LVJ458745:LVP458759 MFF458745:MFL458759 MPB458745:MPH458759 MYX458745:MZD458759 NIT458745:NIZ458759 NSP458745:NSV458759 OCL458745:OCR458759 OMH458745:OMN458759 OWD458745:OWJ458759 PFZ458745:PGF458759 PPV458745:PQB458759 PZR458745:PZX458759 QJN458745:QJT458759 QTJ458745:QTP458759 RDF458745:RDL458759 RNB458745:RNH458759 RWX458745:RXD458759 SGT458745:SGZ458759 SQP458745:SQV458759 TAL458745:TAR458759 TKH458745:TKN458759 TUD458745:TUJ458759 UDZ458745:UEF458759 UNV458745:UOB458759 UXR458745:UXX458759 VHN458745:VHT458759 VRJ458745:VRP458759 WBF458745:WBL458759 WLB458745:WLH458759 WUX458745:WVD458759 IL524281:IR524295 SH524281:SN524295 ACD524281:ACJ524295 ALZ524281:AMF524295 AVV524281:AWB524295 BFR524281:BFX524295 BPN524281:BPT524295 BZJ524281:BZP524295 CJF524281:CJL524295 CTB524281:CTH524295 DCX524281:DDD524295 DMT524281:DMZ524295 DWP524281:DWV524295 EGL524281:EGR524295 EQH524281:EQN524295 FAD524281:FAJ524295 FJZ524281:FKF524295 FTV524281:FUB524295 GDR524281:GDX524295 GNN524281:GNT524295 GXJ524281:GXP524295 HHF524281:HHL524295 HRB524281:HRH524295 IAX524281:IBD524295 IKT524281:IKZ524295 IUP524281:IUV524295 JEL524281:JER524295 JOH524281:JON524295 JYD524281:JYJ524295 KHZ524281:KIF524295 KRV524281:KSB524295 LBR524281:LBX524295 LLN524281:LLT524295 LVJ524281:LVP524295 MFF524281:MFL524295 MPB524281:MPH524295 MYX524281:MZD524295 NIT524281:NIZ524295 NSP524281:NSV524295 OCL524281:OCR524295 OMH524281:OMN524295 OWD524281:OWJ524295 PFZ524281:PGF524295 PPV524281:PQB524295 PZR524281:PZX524295 QJN524281:QJT524295 QTJ524281:QTP524295 RDF524281:RDL524295 RNB524281:RNH524295 RWX524281:RXD524295 SGT524281:SGZ524295 SQP524281:SQV524295 TAL524281:TAR524295 TKH524281:TKN524295 TUD524281:TUJ524295 UDZ524281:UEF524295 UNV524281:UOB524295 UXR524281:UXX524295 VHN524281:VHT524295 VRJ524281:VRP524295 WBF524281:WBL524295 WLB524281:WLH524295 WUX524281:WVD524295 IL589817:IR589831 SH589817:SN589831 ACD589817:ACJ589831 ALZ589817:AMF589831 AVV589817:AWB589831 BFR589817:BFX589831 BPN589817:BPT589831 BZJ589817:BZP589831 CJF589817:CJL589831 CTB589817:CTH589831 DCX589817:DDD589831 DMT589817:DMZ589831 DWP589817:DWV589831 EGL589817:EGR589831 EQH589817:EQN589831 FAD589817:FAJ589831 FJZ589817:FKF589831 FTV589817:FUB589831 GDR589817:GDX589831 GNN589817:GNT589831 GXJ589817:GXP589831 HHF589817:HHL589831 HRB589817:HRH589831 IAX589817:IBD589831 IKT589817:IKZ589831 IUP589817:IUV589831 JEL589817:JER589831 JOH589817:JON589831 JYD589817:JYJ589831 KHZ589817:KIF589831 KRV589817:KSB589831 LBR589817:LBX589831 LLN589817:LLT589831 LVJ589817:LVP589831 MFF589817:MFL589831 MPB589817:MPH589831 MYX589817:MZD589831 NIT589817:NIZ589831 NSP589817:NSV589831 OCL589817:OCR589831 OMH589817:OMN589831 OWD589817:OWJ589831 PFZ589817:PGF589831 PPV589817:PQB589831 PZR589817:PZX589831 QJN589817:QJT589831 QTJ589817:QTP589831 RDF589817:RDL589831 RNB589817:RNH589831 RWX589817:RXD589831 SGT589817:SGZ589831 SQP589817:SQV589831 TAL589817:TAR589831 TKH589817:TKN589831 TUD589817:TUJ589831 UDZ589817:UEF589831 UNV589817:UOB589831 UXR589817:UXX589831 VHN589817:VHT589831 VRJ589817:VRP589831 WBF589817:WBL589831 WLB589817:WLH589831 WUX589817:WVD589831 IL655353:IR655367 SH655353:SN655367 ACD655353:ACJ655367 ALZ655353:AMF655367 AVV655353:AWB655367 BFR655353:BFX655367 BPN655353:BPT655367 BZJ655353:BZP655367 CJF655353:CJL655367 CTB655353:CTH655367 DCX655353:DDD655367 DMT655353:DMZ655367 DWP655353:DWV655367 EGL655353:EGR655367 EQH655353:EQN655367 FAD655353:FAJ655367 FJZ655353:FKF655367 FTV655353:FUB655367 GDR655353:GDX655367 GNN655353:GNT655367 GXJ655353:GXP655367 HHF655353:HHL655367 HRB655353:HRH655367 IAX655353:IBD655367 IKT655353:IKZ655367 IUP655353:IUV655367 JEL655353:JER655367 JOH655353:JON655367 JYD655353:JYJ655367 KHZ655353:KIF655367 KRV655353:KSB655367 LBR655353:LBX655367 LLN655353:LLT655367 LVJ655353:LVP655367 MFF655353:MFL655367 MPB655353:MPH655367 MYX655353:MZD655367 NIT655353:NIZ655367 NSP655353:NSV655367 OCL655353:OCR655367 OMH655353:OMN655367 OWD655353:OWJ655367 PFZ655353:PGF655367 PPV655353:PQB655367 PZR655353:PZX655367 QJN655353:QJT655367 QTJ655353:QTP655367 RDF655353:RDL655367 RNB655353:RNH655367 RWX655353:RXD655367 SGT655353:SGZ655367 SQP655353:SQV655367 TAL655353:TAR655367 TKH655353:TKN655367 TUD655353:TUJ655367 UDZ655353:UEF655367 UNV655353:UOB655367 UXR655353:UXX655367 VHN655353:VHT655367 VRJ655353:VRP655367 WBF655353:WBL655367 WLB655353:WLH655367 WUX655353:WVD655367 IL720889:IR720903 SH720889:SN720903 ACD720889:ACJ720903 ALZ720889:AMF720903 AVV720889:AWB720903 BFR720889:BFX720903 BPN720889:BPT720903 BZJ720889:BZP720903 CJF720889:CJL720903 CTB720889:CTH720903 DCX720889:DDD720903 DMT720889:DMZ720903 DWP720889:DWV720903 EGL720889:EGR720903 EQH720889:EQN720903 FAD720889:FAJ720903 FJZ720889:FKF720903 FTV720889:FUB720903 GDR720889:GDX720903 GNN720889:GNT720903 GXJ720889:GXP720903 HHF720889:HHL720903 HRB720889:HRH720903 IAX720889:IBD720903 IKT720889:IKZ720903 IUP720889:IUV720903 JEL720889:JER720903 JOH720889:JON720903 JYD720889:JYJ720903 KHZ720889:KIF720903 KRV720889:KSB720903 LBR720889:LBX720903 LLN720889:LLT720903 LVJ720889:LVP720903 MFF720889:MFL720903 MPB720889:MPH720903 MYX720889:MZD720903 NIT720889:NIZ720903 NSP720889:NSV720903 OCL720889:OCR720903 OMH720889:OMN720903 OWD720889:OWJ720903 PFZ720889:PGF720903 PPV720889:PQB720903 PZR720889:PZX720903 QJN720889:QJT720903 QTJ720889:QTP720903 RDF720889:RDL720903 RNB720889:RNH720903 RWX720889:RXD720903 SGT720889:SGZ720903 SQP720889:SQV720903 TAL720889:TAR720903 TKH720889:TKN720903 TUD720889:TUJ720903 UDZ720889:UEF720903 UNV720889:UOB720903 UXR720889:UXX720903 VHN720889:VHT720903 VRJ720889:VRP720903 WBF720889:WBL720903 WLB720889:WLH720903 WUX720889:WVD720903 IL786425:IR786439 SH786425:SN786439 ACD786425:ACJ786439 ALZ786425:AMF786439 AVV786425:AWB786439 BFR786425:BFX786439 BPN786425:BPT786439 BZJ786425:BZP786439 CJF786425:CJL786439 CTB786425:CTH786439 DCX786425:DDD786439 DMT786425:DMZ786439 DWP786425:DWV786439 EGL786425:EGR786439 EQH786425:EQN786439 FAD786425:FAJ786439 FJZ786425:FKF786439 FTV786425:FUB786439 GDR786425:GDX786439 GNN786425:GNT786439 GXJ786425:GXP786439 HHF786425:HHL786439 HRB786425:HRH786439 IAX786425:IBD786439 IKT786425:IKZ786439 IUP786425:IUV786439 JEL786425:JER786439 JOH786425:JON786439 JYD786425:JYJ786439 KHZ786425:KIF786439 KRV786425:KSB786439 LBR786425:LBX786439 LLN786425:LLT786439 LVJ786425:LVP786439 MFF786425:MFL786439 MPB786425:MPH786439 MYX786425:MZD786439 NIT786425:NIZ786439 NSP786425:NSV786439 OCL786425:OCR786439 OMH786425:OMN786439 OWD786425:OWJ786439 PFZ786425:PGF786439 PPV786425:PQB786439 PZR786425:PZX786439 QJN786425:QJT786439 QTJ786425:QTP786439 RDF786425:RDL786439 RNB786425:RNH786439 RWX786425:RXD786439 SGT786425:SGZ786439 SQP786425:SQV786439 TAL786425:TAR786439 TKH786425:TKN786439 TUD786425:TUJ786439 UDZ786425:UEF786439 UNV786425:UOB786439 UXR786425:UXX786439 VHN786425:VHT786439 VRJ786425:VRP786439 WBF786425:WBL786439 WLB786425:WLH786439 WUX786425:WVD786439 IL851961:IR851975 SH851961:SN851975 ACD851961:ACJ851975 ALZ851961:AMF851975 AVV851961:AWB851975 BFR851961:BFX851975 BPN851961:BPT851975 BZJ851961:BZP851975 CJF851961:CJL851975 CTB851961:CTH851975 DCX851961:DDD851975 DMT851961:DMZ851975 DWP851961:DWV851975 EGL851961:EGR851975 EQH851961:EQN851975 FAD851961:FAJ851975 FJZ851961:FKF851975 FTV851961:FUB851975 GDR851961:GDX851975 GNN851961:GNT851975 GXJ851961:GXP851975 HHF851961:HHL851975 HRB851961:HRH851975 IAX851961:IBD851975 IKT851961:IKZ851975 IUP851961:IUV851975 JEL851961:JER851975 JOH851961:JON851975 JYD851961:JYJ851975 KHZ851961:KIF851975 KRV851961:KSB851975 LBR851961:LBX851975 LLN851961:LLT851975 LVJ851961:LVP851975 MFF851961:MFL851975 MPB851961:MPH851975 MYX851961:MZD851975 NIT851961:NIZ851975 NSP851961:NSV851975 OCL851961:OCR851975 OMH851961:OMN851975 OWD851961:OWJ851975 PFZ851961:PGF851975 PPV851961:PQB851975 PZR851961:PZX851975 QJN851961:QJT851975 QTJ851961:QTP851975 RDF851961:RDL851975 RNB851961:RNH851975 RWX851961:RXD851975 SGT851961:SGZ851975 SQP851961:SQV851975 TAL851961:TAR851975 TKH851961:TKN851975 TUD851961:TUJ851975 UDZ851961:UEF851975 UNV851961:UOB851975 UXR851961:UXX851975 VHN851961:VHT851975 VRJ851961:VRP851975 WBF851961:WBL851975 WLB851961:WLH851975 WUX851961:WVD851975 IL917497:IR917511 SH917497:SN917511 ACD917497:ACJ917511 ALZ917497:AMF917511 AVV917497:AWB917511 BFR917497:BFX917511 BPN917497:BPT917511 BZJ917497:BZP917511 CJF917497:CJL917511 CTB917497:CTH917511 DCX917497:DDD917511 DMT917497:DMZ917511 DWP917497:DWV917511 EGL917497:EGR917511 EQH917497:EQN917511 FAD917497:FAJ917511 FJZ917497:FKF917511 FTV917497:FUB917511 GDR917497:GDX917511 GNN917497:GNT917511 GXJ917497:GXP917511 HHF917497:HHL917511 HRB917497:HRH917511 IAX917497:IBD917511 IKT917497:IKZ917511 IUP917497:IUV917511 JEL917497:JER917511 JOH917497:JON917511 JYD917497:JYJ917511 KHZ917497:KIF917511 KRV917497:KSB917511 LBR917497:LBX917511 LLN917497:LLT917511 LVJ917497:LVP917511 MFF917497:MFL917511 MPB917497:MPH917511 MYX917497:MZD917511 NIT917497:NIZ917511 NSP917497:NSV917511 OCL917497:OCR917511 OMH917497:OMN917511 OWD917497:OWJ917511 PFZ917497:PGF917511 PPV917497:PQB917511 PZR917497:PZX917511 QJN917497:QJT917511 QTJ917497:QTP917511 RDF917497:RDL917511 RNB917497:RNH917511 RWX917497:RXD917511 SGT917497:SGZ917511 SQP917497:SQV917511 TAL917497:TAR917511 TKH917497:TKN917511 TUD917497:TUJ917511 UDZ917497:UEF917511 UNV917497:UOB917511 UXR917497:UXX917511 VHN917497:VHT917511 VRJ917497:VRP917511 WBF917497:WBL917511 WLB917497:WLH917511 WUX917497:WVD917511 IL983033:IR983047 SH983033:SN983047 ACD983033:ACJ983047 ALZ983033:AMF983047 AVV983033:AWB983047 BFR983033:BFX983047 BPN983033:BPT983047 BZJ983033:BZP983047 CJF983033:CJL983047 CTB983033:CTH983047 DCX983033:DDD983047 DMT983033:DMZ983047 DWP983033:DWV983047 EGL983033:EGR983047 EQH983033:EQN983047 FAD983033:FAJ983047 FJZ983033:FKF983047 FTV983033:FUB983047 GDR983033:GDX983047 GNN983033:GNT983047 GXJ983033:GXP983047 HHF983033:HHL983047 HRB983033:HRH983047 IAX983033:IBD983047 IKT983033:IKZ983047 IUP983033:IUV983047 JEL983033:JER983047 JOH983033:JON983047 JYD983033:JYJ983047 KHZ983033:KIF983047 KRV983033:KSB983047 LBR983033:LBX983047 LLN983033:LLT983047 LVJ983033:LVP983047 MFF983033:MFL983047 MPB983033:MPH983047 MYX983033:MZD983047 NIT983033:NIZ983047 NSP983033:NSV983047 OCL983033:OCR983047 OMH983033:OMN983047 OWD983033:OWJ983047 PFZ983033:PGF983047 PPV983033:PQB983047 PZR983033:PZX983047 QJN983033:QJT983047 QTJ983033:QTP983047 RDF983033:RDL983047 RNB983033:RNH983047 RWX983033:RXD983047 SGT983033:SGZ983047 SQP983033:SQV983047 TAL983033:TAR983047 TKH983033:TKN983047 TUD983033:TUJ983047 UDZ983033:UEF983047 UNV983033:UOB983047 UXR983033:UXX983047 VHN983033:VHT983047 VRJ983033:VRP983047 WBF983033:WBL983047 WLB983033:WLH983047 WUX983033:WVD983047 II2:IL3 SE2:SH3 ACA2:ACD3 ALW2:ALZ3 AVS2:AVV3 BFO2:BFR3 BPK2:BPN3 BZG2:BZJ3 CJC2:CJF3 CSY2:CTB3 DCU2:DCX3 DMQ2:DMT3 DWM2:DWP3 EGI2:EGL3 EQE2:EQH3 FAA2:FAD3 FJW2:FJZ3 FTS2:FTV3 GDO2:GDR3 GNK2:GNN3 GXG2:GXJ3 HHC2:HHF3 HQY2:HRB3 IAU2:IAX3 IKQ2:IKT3 IUM2:IUP3 JEI2:JEL3 JOE2:JOH3 JYA2:JYD3 KHW2:KHZ3 KRS2:KRV3 LBO2:LBR3 LLK2:LLN3 LVG2:LVJ3 MFC2:MFF3 MOY2:MPB3 MYU2:MYX3 NIQ2:NIT3 NSM2:NSP3 OCI2:OCL3 OME2:OMH3 OWA2:OWD3 PFW2:PFZ3 PPS2:PPV3 PZO2:PZR3 QJK2:QJN3 QTG2:QTJ3 RDC2:RDF3 RMY2:RNB3 RWU2:RWX3 SGQ2:SGT3 SQM2:SQP3 TAI2:TAL3 TKE2:TKH3 TUA2:TUD3 UDW2:UDZ3 UNS2:UNV3 UXO2:UXR3 VHK2:VHN3 VRG2:VRJ3 WBC2:WBF3 WKY2:WLB3 WUU2:WUX3 ACE4:ACE5 AME6 AMA4:AMA5 AWA6 AVW4:AVW5 BFW6 BFS4:BFS5 BPS6 BPO4:BPO5 BZO6 BZK4:BZK5 CJK6 CJG4:CJG5 CTG6 CTC4:CTC5 DDC6 DCY4:DCY5 DMY6 DMU4:DMU5 DWU6 DWQ4:DWQ5 EGQ6 EGM4:EGM5 EQM6 EQI4:EQI5 FAI6 FAE4:FAE5 FKE6 FKA4:FKA5 FUA6 FTW4:FTW5 GDW6 GDS4:GDS5 GNS6 GNO4:GNO5 GXO6 GXK4:GXK5 HHK6 HHG4:HHG5 HRG6 HRC4:HRC5 IBC6 IAY4:IAY5 IKY6 IKU4:IKU5 IUU6 IUQ4:IUQ5 JEQ6 JEM4:JEM5 JOM6 JOI4:JOI5 JYI6 JYE4:JYE5 KIE6 KIA4:KIA5 KSA6 KRW4:KRW5 LBW6 LBS4:LBS5 LLS6 LLO4:LLO5 LVO6 LVK4:LVK5 MFK6 MFG4:MFG5 MPG6 MPC4:MPC5 MZC6 MYY4:MYY5 NIY6 NIU4:NIU5 NSU6 NSQ4:NSQ5 OCQ6 OCM4:OCM5 OMM6 OMI4:OMI5 OWI6 OWE4:OWE5 PGE6 PGA4:PGA5 PQA6 PPW4:PPW5 PZW6 PZS4:PZS5 QJS6 QJO4:QJO5 QTO6 QTK4:QTK5 RDK6 RDG4:RDG5 RNG6 RNC4:RNC5 RXC6 RWY4:RWY5 SGY6 SGU4:SGU5 SQU6 SQQ4:SQQ5 TAQ6 TAM4:TAM5 TKM6 TKI4:TKI5 TUI6 TUE4:TUE5 UEE6 UEA4:UEA5 UOA6 UNW4:UNW5 UXW6 UXS4:UXS5 VHS6 VHO4:VHO5 VRO6 VRK4:VRK5 WBK6 WBG4:WBG5 WLG6 WLC4:WLC5 WVC6 WUY4:WUY5 IQ6 IM4:IM5 SM6 SI4:SI5 WVF6:WVG6 WVB4:WVC5 WLJ6:WLK6 WLF4:WLG5 WBN6:WBO6 WBJ4:WBK5 VRR6:VRS6 VRN4:VRO5 VHV6:VHW6 VHR4:VHS5 UXZ6:UYA6 UXV4:UXW5 UOD6:UOE6 UNZ4:UOA5 UEH6:UEI6 UED4:UEE5 TUL6:TUM6 TUH4:TUI5 TKP6:TKQ6 TKL4:TKM5 TAT6:TAU6 TAP4:TAQ5 SQX6:SQY6 SQT4:SQU5 SHB6:SHC6 SGX4:SGY5 RXF6:RXG6 RXB4:RXC5 RNJ6:RNK6 RNF4:RNG5 RDN6:RDO6 RDJ4:RDK5 QTR6:QTS6 QTN4:QTO5 QJV6:QJW6 QJR4:QJS5 PZZ6:QAA6 PZV4:PZW5 PQD6:PQE6 PPZ4:PQA5 PGH6:PGI6 PGD4:PGE5 OWL6:OWM6 OWH4:OWI5 OMP6:OMQ6 OML4:OMM5 OCT6:OCU6 OCP4:OCQ5 NSX6:NSY6 NST4:NSU5 NJB6:NJC6 NIX4:NIY5 MZF6:MZG6 MZB4:MZC5 MPJ6:MPK6 MPF4:MPG5 MFN6:MFO6 MFJ4:MFK5 LVR6:LVS6 LVN4:LVO5 LLV6:LLW6 LLR4:LLS5 LBZ6:LCA6 LBV4:LBW5 KSD6:KSE6 KRZ4:KSA5 KIH6:KII6 KID4:KIE5 JYL6:JYM6 JYH4:JYI5 JOP6:JOQ6 JOL4:JOM5 JET6:JEU6 JEP4:JEQ5 IUX6:IUY6 IUT4:IUU5 ILB6:ILC6 IKX4:IKY5 IBF6:IBG6 IBB4:IBC5 HRJ6:HRK6 HRF4:HRG5 HHN6:HHO6 HHJ4:HHK5 GXR6:GXS6 GXN4:GXO5 GNV6:GNW6 GNR4:GNS5 GDZ6:GEA6 GDV4:GDW5 FUD6:FUE6 FTZ4:FUA5 FKH6:FKI6 FKD4:FKE5 FAL6:FAM6 FAH4:FAI5 EQP6:EQQ6 EQL4:EQM5 EGT6:EGU6 EGP4:EGQ5 DWX6:DWY6 DWT4:DWU5 DNB6:DNC6 DMX4:DMY5 DDF6:DDG6 DDB4:DDC5 CTJ6:CTK6 CTF4:CTG5 CJN6:CJO6 CJJ4:CJK5 BZR6:BZS6 BZN4:BZO5 BPV6:BPW6 BPR4:BPS5 BFZ6:BGA6 BFV4:BFW5 AWD6:AWE6 AVZ4:AWA5 AMH6:AMI6 AMD4:AME5 ACL6:ACM6 ACH4:ACI5 SP6:SQ6 SL4:SM5 IT6:IU6 IP4:IQ5 ACI6 C983033:J983047 C917497:J917511 C851961:J851975 C786425:J786439 C720889:J720903 C655353:J655367 C589817:J589831 C524281:J524295 C458745:J458759 C393209:J393223 C327673:J327687 C262137:J262151 C196601:J196615 C131065:J131079 C65529:J65543 C983016:J983024 C917480:J917488 C851944:J851952 C786408:J786416 C720872:J720880 C655336:J655344 C589800:J589808 C524264:J524272 C458728:J458736 C393192:J393200 C327656:J327664 C262120:J262128 C196584:J196592 C131048:J131056 C65512:J65520 C983006:J983007 C917470:J917471 C851934:J851935 C786398:J786399 C720862:J720863 C655326:J655327 C589790:J589791 C524254:J524255 C458718:J458719 C393182:J393183 C327646:J327647 C262110:J262111 C196574:J196575 C131038:J131039 C65502:J65503 C982994:J982997 C917458:J917461 C851922:J851925 C786386:J786389 C720850:J720853 C655314:J655317 C589778:J589781 C524242:J524245 C458706:J458709 C393170:J393173 C327634:J327637 C262098:J262101 C196562:J196565 C131026:J131029 C65490:J65493 F982985:H982986 F917449:H917450 F851913:H851914 F786377:H786378 F720841:H720842 F655305:H655306 F589769:H589770 F524233:H524234 F458697:H458698 F393161:H393162 F327625:H327626 F262089:H262090 F196553:H196554 F131017:H131018 F65481:H65482 A982987:E982987 A917451:E917451 A851915:E851915 A786379:E786379 A720843:E720843 A655307:E655307 A589771:E589771 A524235:E524235 A458699:E458699 A393163:E393163 A327627:E327627 A262091:E262091 A196555:E196555 A131019:E131019 A65483:E65483</xm:sqref>
        </x14:dataValidation>
        <x14:dataValidation type="custom" allowBlank="1" showInputMessage="1" showErrorMessage="1" promptTitle="Not allowed to edit" prompt="Master is &quot;Configuration | Scaling&quot; Sheet">
          <x14:formula1>
            <xm:f>"&gt;0"</xm:f>
          </x14:formula1>
          <xm:sqref>K65490:K65493 IS65490:IS65493 SO65490:SO65493 ACK65490:ACK65493 AMG65490:AMG65493 AWC65490:AWC65493 BFY65490:BFY65493 BPU65490:BPU65493 BZQ65490:BZQ65493 CJM65490:CJM65493 CTI65490:CTI65493 DDE65490:DDE65493 DNA65490:DNA65493 DWW65490:DWW65493 EGS65490:EGS65493 EQO65490:EQO65493 FAK65490:FAK65493 FKG65490:FKG65493 FUC65490:FUC65493 GDY65490:GDY65493 GNU65490:GNU65493 GXQ65490:GXQ65493 HHM65490:HHM65493 HRI65490:HRI65493 IBE65490:IBE65493 ILA65490:ILA65493 IUW65490:IUW65493 JES65490:JES65493 JOO65490:JOO65493 JYK65490:JYK65493 KIG65490:KIG65493 KSC65490:KSC65493 LBY65490:LBY65493 LLU65490:LLU65493 LVQ65490:LVQ65493 MFM65490:MFM65493 MPI65490:MPI65493 MZE65490:MZE65493 NJA65490:NJA65493 NSW65490:NSW65493 OCS65490:OCS65493 OMO65490:OMO65493 OWK65490:OWK65493 PGG65490:PGG65493 PQC65490:PQC65493 PZY65490:PZY65493 QJU65490:QJU65493 QTQ65490:QTQ65493 RDM65490:RDM65493 RNI65490:RNI65493 RXE65490:RXE65493 SHA65490:SHA65493 SQW65490:SQW65493 TAS65490:TAS65493 TKO65490:TKO65493 TUK65490:TUK65493 UEG65490:UEG65493 UOC65490:UOC65493 UXY65490:UXY65493 VHU65490:VHU65493 VRQ65490:VRQ65493 WBM65490:WBM65493 WLI65490:WLI65493 WVE65490:WVE65493 K131026:K131029 IS131026:IS131029 SO131026:SO131029 ACK131026:ACK131029 AMG131026:AMG131029 AWC131026:AWC131029 BFY131026:BFY131029 BPU131026:BPU131029 BZQ131026:BZQ131029 CJM131026:CJM131029 CTI131026:CTI131029 DDE131026:DDE131029 DNA131026:DNA131029 DWW131026:DWW131029 EGS131026:EGS131029 EQO131026:EQO131029 FAK131026:FAK131029 FKG131026:FKG131029 FUC131026:FUC131029 GDY131026:GDY131029 GNU131026:GNU131029 GXQ131026:GXQ131029 HHM131026:HHM131029 HRI131026:HRI131029 IBE131026:IBE131029 ILA131026:ILA131029 IUW131026:IUW131029 JES131026:JES131029 JOO131026:JOO131029 JYK131026:JYK131029 KIG131026:KIG131029 KSC131026:KSC131029 LBY131026:LBY131029 LLU131026:LLU131029 LVQ131026:LVQ131029 MFM131026:MFM131029 MPI131026:MPI131029 MZE131026:MZE131029 NJA131026:NJA131029 NSW131026:NSW131029 OCS131026:OCS131029 OMO131026:OMO131029 OWK131026:OWK131029 PGG131026:PGG131029 PQC131026:PQC131029 PZY131026:PZY131029 QJU131026:QJU131029 QTQ131026:QTQ131029 RDM131026:RDM131029 RNI131026:RNI131029 RXE131026:RXE131029 SHA131026:SHA131029 SQW131026:SQW131029 TAS131026:TAS131029 TKO131026:TKO131029 TUK131026:TUK131029 UEG131026:UEG131029 UOC131026:UOC131029 UXY131026:UXY131029 VHU131026:VHU131029 VRQ131026:VRQ131029 WBM131026:WBM131029 WLI131026:WLI131029 WVE131026:WVE131029 K196562:K196565 IS196562:IS196565 SO196562:SO196565 ACK196562:ACK196565 AMG196562:AMG196565 AWC196562:AWC196565 BFY196562:BFY196565 BPU196562:BPU196565 BZQ196562:BZQ196565 CJM196562:CJM196565 CTI196562:CTI196565 DDE196562:DDE196565 DNA196562:DNA196565 DWW196562:DWW196565 EGS196562:EGS196565 EQO196562:EQO196565 FAK196562:FAK196565 FKG196562:FKG196565 FUC196562:FUC196565 GDY196562:GDY196565 GNU196562:GNU196565 GXQ196562:GXQ196565 HHM196562:HHM196565 HRI196562:HRI196565 IBE196562:IBE196565 ILA196562:ILA196565 IUW196562:IUW196565 JES196562:JES196565 JOO196562:JOO196565 JYK196562:JYK196565 KIG196562:KIG196565 KSC196562:KSC196565 LBY196562:LBY196565 LLU196562:LLU196565 LVQ196562:LVQ196565 MFM196562:MFM196565 MPI196562:MPI196565 MZE196562:MZE196565 NJA196562:NJA196565 NSW196562:NSW196565 OCS196562:OCS196565 OMO196562:OMO196565 OWK196562:OWK196565 PGG196562:PGG196565 PQC196562:PQC196565 PZY196562:PZY196565 QJU196562:QJU196565 QTQ196562:QTQ196565 RDM196562:RDM196565 RNI196562:RNI196565 RXE196562:RXE196565 SHA196562:SHA196565 SQW196562:SQW196565 TAS196562:TAS196565 TKO196562:TKO196565 TUK196562:TUK196565 UEG196562:UEG196565 UOC196562:UOC196565 UXY196562:UXY196565 VHU196562:VHU196565 VRQ196562:VRQ196565 WBM196562:WBM196565 WLI196562:WLI196565 WVE196562:WVE196565 K262098:K262101 IS262098:IS262101 SO262098:SO262101 ACK262098:ACK262101 AMG262098:AMG262101 AWC262098:AWC262101 BFY262098:BFY262101 BPU262098:BPU262101 BZQ262098:BZQ262101 CJM262098:CJM262101 CTI262098:CTI262101 DDE262098:DDE262101 DNA262098:DNA262101 DWW262098:DWW262101 EGS262098:EGS262101 EQO262098:EQO262101 FAK262098:FAK262101 FKG262098:FKG262101 FUC262098:FUC262101 GDY262098:GDY262101 GNU262098:GNU262101 GXQ262098:GXQ262101 HHM262098:HHM262101 HRI262098:HRI262101 IBE262098:IBE262101 ILA262098:ILA262101 IUW262098:IUW262101 JES262098:JES262101 JOO262098:JOO262101 JYK262098:JYK262101 KIG262098:KIG262101 KSC262098:KSC262101 LBY262098:LBY262101 LLU262098:LLU262101 LVQ262098:LVQ262101 MFM262098:MFM262101 MPI262098:MPI262101 MZE262098:MZE262101 NJA262098:NJA262101 NSW262098:NSW262101 OCS262098:OCS262101 OMO262098:OMO262101 OWK262098:OWK262101 PGG262098:PGG262101 PQC262098:PQC262101 PZY262098:PZY262101 QJU262098:QJU262101 QTQ262098:QTQ262101 RDM262098:RDM262101 RNI262098:RNI262101 RXE262098:RXE262101 SHA262098:SHA262101 SQW262098:SQW262101 TAS262098:TAS262101 TKO262098:TKO262101 TUK262098:TUK262101 UEG262098:UEG262101 UOC262098:UOC262101 UXY262098:UXY262101 VHU262098:VHU262101 VRQ262098:VRQ262101 WBM262098:WBM262101 WLI262098:WLI262101 WVE262098:WVE262101 K327634:K327637 IS327634:IS327637 SO327634:SO327637 ACK327634:ACK327637 AMG327634:AMG327637 AWC327634:AWC327637 BFY327634:BFY327637 BPU327634:BPU327637 BZQ327634:BZQ327637 CJM327634:CJM327637 CTI327634:CTI327637 DDE327634:DDE327637 DNA327634:DNA327637 DWW327634:DWW327637 EGS327634:EGS327637 EQO327634:EQO327637 FAK327634:FAK327637 FKG327634:FKG327637 FUC327634:FUC327637 GDY327634:GDY327637 GNU327634:GNU327637 GXQ327634:GXQ327637 HHM327634:HHM327637 HRI327634:HRI327637 IBE327634:IBE327637 ILA327634:ILA327637 IUW327634:IUW327637 JES327634:JES327637 JOO327634:JOO327637 JYK327634:JYK327637 KIG327634:KIG327637 KSC327634:KSC327637 LBY327634:LBY327637 LLU327634:LLU327637 LVQ327634:LVQ327637 MFM327634:MFM327637 MPI327634:MPI327637 MZE327634:MZE327637 NJA327634:NJA327637 NSW327634:NSW327637 OCS327634:OCS327637 OMO327634:OMO327637 OWK327634:OWK327637 PGG327634:PGG327637 PQC327634:PQC327637 PZY327634:PZY327637 QJU327634:QJU327637 QTQ327634:QTQ327637 RDM327634:RDM327637 RNI327634:RNI327637 RXE327634:RXE327637 SHA327634:SHA327637 SQW327634:SQW327637 TAS327634:TAS327637 TKO327634:TKO327637 TUK327634:TUK327637 UEG327634:UEG327637 UOC327634:UOC327637 UXY327634:UXY327637 VHU327634:VHU327637 VRQ327634:VRQ327637 WBM327634:WBM327637 WLI327634:WLI327637 WVE327634:WVE327637 K393170:K393173 IS393170:IS393173 SO393170:SO393173 ACK393170:ACK393173 AMG393170:AMG393173 AWC393170:AWC393173 BFY393170:BFY393173 BPU393170:BPU393173 BZQ393170:BZQ393173 CJM393170:CJM393173 CTI393170:CTI393173 DDE393170:DDE393173 DNA393170:DNA393173 DWW393170:DWW393173 EGS393170:EGS393173 EQO393170:EQO393173 FAK393170:FAK393173 FKG393170:FKG393173 FUC393170:FUC393173 GDY393170:GDY393173 GNU393170:GNU393173 GXQ393170:GXQ393173 HHM393170:HHM393173 HRI393170:HRI393173 IBE393170:IBE393173 ILA393170:ILA393173 IUW393170:IUW393173 JES393170:JES393173 JOO393170:JOO393173 JYK393170:JYK393173 KIG393170:KIG393173 KSC393170:KSC393173 LBY393170:LBY393173 LLU393170:LLU393173 LVQ393170:LVQ393173 MFM393170:MFM393173 MPI393170:MPI393173 MZE393170:MZE393173 NJA393170:NJA393173 NSW393170:NSW393173 OCS393170:OCS393173 OMO393170:OMO393173 OWK393170:OWK393173 PGG393170:PGG393173 PQC393170:PQC393173 PZY393170:PZY393173 QJU393170:QJU393173 QTQ393170:QTQ393173 RDM393170:RDM393173 RNI393170:RNI393173 RXE393170:RXE393173 SHA393170:SHA393173 SQW393170:SQW393173 TAS393170:TAS393173 TKO393170:TKO393173 TUK393170:TUK393173 UEG393170:UEG393173 UOC393170:UOC393173 UXY393170:UXY393173 VHU393170:VHU393173 VRQ393170:VRQ393173 WBM393170:WBM393173 WLI393170:WLI393173 WVE393170:WVE393173 K458706:K458709 IS458706:IS458709 SO458706:SO458709 ACK458706:ACK458709 AMG458706:AMG458709 AWC458706:AWC458709 BFY458706:BFY458709 BPU458706:BPU458709 BZQ458706:BZQ458709 CJM458706:CJM458709 CTI458706:CTI458709 DDE458706:DDE458709 DNA458706:DNA458709 DWW458706:DWW458709 EGS458706:EGS458709 EQO458706:EQO458709 FAK458706:FAK458709 FKG458706:FKG458709 FUC458706:FUC458709 GDY458706:GDY458709 GNU458706:GNU458709 GXQ458706:GXQ458709 HHM458706:HHM458709 HRI458706:HRI458709 IBE458706:IBE458709 ILA458706:ILA458709 IUW458706:IUW458709 JES458706:JES458709 JOO458706:JOO458709 JYK458706:JYK458709 KIG458706:KIG458709 KSC458706:KSC458709 LBY458706:LBY458709 LLU458706:LLU458709 LVQ458706:LVQ458709 MFM458706:MFM458709 MPI458706:MPI458709 MZE458706:MZE458709 NJA458706:NJA458709 NSW458706:NSW458709 OCS458706:OCS458709 OMO458706:OMO458709 OWK458706:OWK458709 PGG458706:PGG458709 PQC458706:PQC458709 PZY458706:PZY458709 QJU458706:QJU458709 QTQ458706:QTQ458709 RDM458706:RDM458709 RNI458706:RNI458709 RXE458706:RXE458709 SHA458706:SHA458709 SQW458706:SQW458709 TAS458706:TAS458709 TKO458706:TKO458709 TUK458706:TUK458709 UEG458706:UEG458709 UOC458706:UOC458709 UXY458706:UXY458709 VHU458706:VHU458709 VRQ458706:VRQ458709 WBM458706:WBM458709 WLI458706:WLI458709 WVE458706:WVE458709 K524242:K524245 IS524242:IS524245 SO524242:SO524245 ACK524242:ACK524245 AMG524242:AMG524245 AWC524242:AWC524245 BFY524242:BFY524245 BPU524242:BPU524245 BZQ524242:BZQ524245 CJM524242:CJM524245 CTI524242:CTI524245 DDE524242:DDE524245 DNA524242:DNA524245 DWW524242:DWW524245 EGS524242:EGS524245 EQO524242:EQO524245 FAK524242:FAK524245 FKG524242:FKG524245 FUC524242:FUC524245 GDY524242:GDY524245 GNU524242:GNU524245 GXQ524242:GXQ524245 HHM524242:HHM524245 HRI524242:HRI524245 IBE524242:IBE524245 ILA524242:ILA524245 IUW524242:IUW524245 JES524242:JES524245 JOO524242:JOO524245 JYK524242:JYK524245 KIG524242:KIG524245 KSC524242:KSC524245 LBY524242:LBY524245 LLU524242:LLU524245 LVQ524242:LVQ524245 MFM524242:MFM524245 MPI524242:MPI524245 MZE524242:MZE524245 NJA524242:NJA524245 NSW524242:NSW524245 OCS524242:OCS524245 OMO524242:OMO524245 OWK524242:OWK524245 PGG524242:PGG524245 PQC524242:PQC524245 PZY524242:PZY524245 QJU524242:QJU524245 QTQ524242:QTQ524245 RDM524242:RDM524245 RNI524242:RNI524245 RXE524242:RXE524245 SHA524242:SHA524245 SQW524242:SQW524245 TAS524242:TAS524245 TKO524242:TKO524245 TUK524242:TUK524245 UEG524242:UEG524245 UOC524242:UOC524245 UXY524242:UXY524245 VHU524242:VHU524245 VRQ524242:VRQ524245 WBM524242:WBM524245 WLI524242:WLI524245 WVE524242:WVE524245 K589778:K589781 IS589778:IS589781 SO589778:SO589781 ACK589778:ACK589781 AMG589778:AMG589781 AWC589778:AWC589781 BFY589778:BFY589781 BPU589778:BPU589781 BZQ589778:BZQ589781 CJM589778:CJM589781 CTI589778:CTI589781 DDE589778:DDE589781 DNA589778:DNA589781 DWW589778:DWW589781 EGS589778:EGS589781 EQO589778:EQO589781 FAK589778:FAK589781 FKG589778:FKG589781 FUC589778:FUC589781 GDY589778:GDY589781 GNU589778:GNU589781 GXQ589778:GXQ589781 HHM589778:HHM589781 HRI589778:HRI589781 IBE589778:IBE589781 ILA589778:ILA589781 IUW589778:IUW589781 JES589778:JES589781 JOO589778:JOO589781 JYK589778:JYK589781 KIG589778:KIG589781 KSC589778:KSC589781 LBY589778:LBY589781 LLU589778:LLU589781 LVQ589778:LVQ589781 MFM589778:MFM589781 MPI589778:MPI589781 MZE589778:MZE589781 NJA589778:NJA589781 NSW589778:NSW589781 OCS589778:OCS589781 OMO589778:OMO589781 OWK589778:OWK589781 PGG589778:PGG589781 PQC589778:PQC589781 PZY589778:PZY589781 QJU589778:QJU589781 QTQ589778:QTQ589781 RDM589778:RDM589781 RNI589778:RNI589781 RXE589778:RXE589781 SHA589778:SHA589781 SQW589778:SQW589781 TAS589778:TAS589781 TKO589778:TKO589781 TUK589778:TUK589781 UEG589778:UEG589781 UOC589778:UOC589781 UXY589778:UXY589781 VHU589778:VHU589781 VRQ589778:VRQ589781 WBM589778:WBM589781 WLI589778:WLI589781 WVE589778:WVE589781 K655314:K655317 IS655314:IS655317 SO655314:SO655317 ACK655314:ACK655317 AMG655314:AMG655317 AWC655314:AWC655317 BFY655314:BFY655317 BPU655314:BPU655317 BZQ655314:BZQ655317 CJM655314:CJM655317 CTI655314:CTI655317 DDE655314:DDE655317 DNA655314:DNA655317 DWW655314:DWW655317 EGS655314:EGS655317 EQO655314:EQO655317 FAK655314:FAK655317 FKG655314:FKG655317 FUC655314:FUC655317 GDY655314:GDY655317 GNU655314:GNU655317 GXQ655314:GXQ655317 HHM655314:HHM655317 HRI655314:HRI655317 IBE655314:IBE655317 ILA655314:ILA655317 IUW655314:IUW655317 JES655314:JES655317 JOO655314:JOO655317 JYK655314:JYK655317 KIG655314:KIG655317 KSC655314:KSC655317 LBY655314:LBY655317 LLU655314:LLU655317 LVQ655314:LVQ655317 MFM655314:MFM655317 MPI655314:MPI655317 MZE655314:MZE655317 NJA655314:NJA655317 NSW655314:NSW655317 OCS655314:OCS655317 OMO655314:OMO655317 OWK655314:OWK655317 PGG655314:PGG655317 PQC655314:PQC655317 PZY655314:PZY655317 QJU655314:QJU655317 QTQ655314:QTQ655317 RDM655314:RDM655317 RNI655314:RNI655317 RXE655314:RXE655317 SHA655314:SHA655317 SQW655314:SQW655317 TAS655314:TAS655317 TKO655314:TKO655317 TUK655314:TUK655317 UEG655314:UEG655317 UOC655314:UOC655317 UXY655314:UXY655317 VHU655314:VHU655317 VRQ655314:VRQ655317 WBM655314:WBM655317 WLI655314:WLI655317 WVE655314:WVE655317 K720850:K720853 IS720850:IS720853 SO720850:SO720853 ACK720850:ACK720853 AMG720850:AMG720853 AWC720850:AWC720853 BFY720850:BFY720853 BPU720850:BPU720853 BZQ720850:BZQ720853 CJM720850:CJM720853 CTI720850:CTI720853 DDE720850:DDE720853 DNA720850:DNA720853 DWW720850:DWW720853 EGS720850:EGS720853 EQO720850:EQO720853 FAK720850:FAK720853 FKG720850:FKG720853 FUC720850:FUC720853 GDY720850:GDY720853 GNU720850:GNU720853 GXQ720850:GXQ720853 HHM720850:HHM720853 HRI720850:HRI720853 IBE720850:IBE720853 ILA720850:ILA720853 IUW720850:IUW720853 JES720850:JES720853 JOO720850:JOO720853 JYK720850:JYK720853 KIG720850:KIG720853 KSC720850:KSC720853 LBY720850:LBY720853 LLU720850:LLU720853 LVQ720850:LVQ720853 MFM720850:MFM720853 MPI720850:MPI720853 MZE720850:MZE720853 NJA720850:NJA720853 NSW720850:NSW720853 OCS720850:OCS720853 OMO720850:OMO720853 OWK720850:OWK720853 PGG720850:PGG720853 PQC720850:PQC720853 PZY720850:PZY720853 QJU720850:QJU720853 QTQ720850:QTQ720853 RDM720850:RDM720853 RNI720850:RNI720853 RXE720850:RXE720853 SHA720850:SHA720853 SQW720850:SQW720853 TAS720850:TAS720853 TKO720850:TKO720853 TUK720850:TUK720853 UEG720850:UEG720853 UOC720850:UOC720853 UXY720850:UXY720853 VHU720850:VHU720853 VRQ720850:VRQ720853 WBM720850:WBM720853 WLI720850:WLI720853 WVE720850:WVE720853 K786386:K786389 IS786386:IS786389 SO786386:SO786389 ACK786386:ACK786389 AMG786386:AMG786389 AWC786386:AWC786389 BFY786386:BFY786389 BPU786386:BPU786389 BZQ786386:BZQ786389 CJM786386:CJM786389 CTI786386:CTI786389 DDE786386:DDE786389 DNA786386:DNA786389 DWW786386:DWW786389 EGS786386:EGS786389 EQO786386:EQO786389 FAK786386:FAK786389 FKG786386:FKG786389 FUC786386:FUC786389 GDY786386:GDY786389 GNU786386:GNU786389 GXQ786386:GXQ786389 HHM786386:HHM786389 HRI786386:HRI786389 IBE786386:IBE786389 ILA786386:ILA786389 IUW786386:IUW786389 JES786386:JES786389 JOO786386:JOO786389 JYK786386:JYK786389 KIG786386:KIG786389 KSC786386:KSC786389 LBY786386:LBY786389 LLU786386:LLU786389 LVQ786386:LVQ786389 MFM786386:MFM786389 MPI786386:MPI786389 MZE786386:MZE786389 NJA786386:NJA786389 NSW786386:NSW786389 OCS786386:OCS786389 OMO786386:OMO786389 OWK786386:OWK786389 PGG786386:PGG786389 PQC786386:PQC786389 PZY786386:PZY786389 QJU786386:QJU786389 QTQ786386:QTQ786389 RDM786386:RDM786389 RNI786386:RNI786389 RXE786386:RXE786389 SHA786386:SHA786389 SQW786386:SQW786389 TAS786386:TAS786389 TKO786386:TKO786389 TUK786386:TUK786389 UEG786386:UEG786389 UOC786386:UOC786389 UXY786386:UXY786389 VHU786386:VHU786389 VRQ786386:VRQ786389 WBM786386:WBM786389 WLI786386:WLI786389 WVE786386:WVE786389 K851922:K851925 IS851922:IS851925 SO851922:SO851925 ACK851922:ACK851925 AMG851922:AMG851925 AWC851922:AWC851925 BFY851922:BFY851925 BPU851922:BPU851925 BZQ851922:BZQ851925 CJM851922:CJM851925 CTI851922:CTI851925 DDE851922:DDE851925 DNA851922:DNA851925 DWW851922:DWW851925 EGS851922:EGS851925 EQO851922:EQO851925 FAK851922:FAK851925 FKG851922:FKG851925 FUC851922:FUC851925 GDY851922:GDY851925 GNU851922:GNU851925 GXQ851922:GXQ851925 HHM851922:HHM851925 HRI851922:HRI851925 IBE851922:IBE851925 ILA851922:ILA851925 IUW851922:IUW851925 JES851922:JES851925 JOO851922:JOO851925 JYK851922:JYK851925 KIG851922:KIG851925 KSC851922:KSC851925 LBY851922:LBY851925 LLU851922:LLU851925 LVQ851922:LVQ851925 MFM851922:MFM851925 MPI851922:MPI851925 MZE851922:MZE851925 NJA851922:NJA851925 NSW851922:NSW851925 OCS851922:OCS851925 OMO851922:OMO851925 OWK851922:OWK851925 PGG851922:PGG851925 PQC851922:PQC851925 PZY851922:PZY851925 QJU851922:QJU851925 QTQ851922:QTQ851925 RDM851922:RDM851925 RNI851922:RNI851925 RXE851922:RXE851925 SHA851922:SHA851925 SQW851922:SQW851925 TAS851922:TAS851925 TKO851922:TKO851925 TUK851922:TUK851925 UEG851922:UEG851925 UOC851922:UOC851925 UXY851922:UXY851925 VHU851922:VHU851925 VRQ851922:VRQ851925 WBM851922:WBM851925 WLI851922:WLI851925 WVE851922:WVE851925 K917458:K917461 IS917458:IS917461 SO917458:SO917461 ACK917458:ACK917461 AMG917458:AMG917461 AWC917458:AWC917461 BFY917458:BFY917461 BPU917458:BPU917461 BZQ917458:BZQ917461 CJM917458:CJM917461 CTI917458:CTI917461 DDE917458:DDE917461 DNA917458:DNA917461 DWW917458:DWW917461 EGS917458:EGS917461 EQO917458:EQO917461 FAK917458:FAK917461 FKG917458:FKG917461 FUC917458:FUC917461 GDY917458:GDY917461 GNU917458:GNU917461 GXQ917458:GXQ917461 HHM917458:HHM917461 HRI917458:HRI917461 IBE917458:IBE917461 ILA917458:ILA917461 IUW917458:IUW917461 JES917458:JES917461 JOO917458:JOO917461 JYK917458:JYK917461 KIG917458:KIG917461 KSC917458:KSC917461 LBY917458:LBY917461 LLU917458:LLU917461 LVQ917458:LVQ917461 MFM917458:MFM917461 MPI917458:MPI917461 MZE917458:MZE917461 NJA917458:NJA917461 NSW917458:NSW917461 OCS917458:OCS917461 OMO917458:OMO917461 OWK917458:OWK917461 PGG917458:PGG917461 PQC917458:PQC917461 PZY917458:PZY917461 QJU917458:QJU917461 QTQ917458:QTQ917461 RDM917458:RDM917461 RNI917458:RNI917461 RXE917458:RXE917461 SHA917458:SHA917461 SQW917458:SQW917461 TAS917458:TAS917461 TKO917458:TKO917461 TUK917458:TUK917461 UEG917458:UEG917461 UOC917458:UOC917461 UXY917458:UXY917461 VHU917458:VHU917461 VRQ917458:VRQ917461 WBM917458:WBM917461 WLI917458:WLI917461 WVE917458:WVE917461 K982994:K982997 IS982994:IS982997 SO982994:SO982997 ACK982994:ACK982997 AMG982994:AMG982997 AWC982994:AWC982997 BFY982994:BFY982997 BPU982994:BPU982997 BZQ982994:BZQ982997 CJM982994:CJM982997 CTI982994:CTI982997 DDE982994:DDE982997 DNA982994:DNA982997 DWW982994:DWW982997 EGS982994:EGS982997 EQO982994:EQO982997 FAK982994:FAK982997 FKG982994:FKG982997 FUC982994:FUC982997 GDY982994:GDY982997 GNU982994:GNU982997 GXQ982994:GXQ982997 HHM982994:HHM982997 HRI982994:HRI982997 IBE982994:IBE982997 ILA982994:ILA982997 IUW982994:IUW982997 JES982994:JES982997 JOO982994:JOO982997 JYK982994:JYK982997 KIG982994:KIG982997 KSC982994:KSC982997 LBY982994:LBY982997 LLU982994:LLU982997 LVQ982994:LVQ982997 MFM982994:MFM982997 MPI982994:MPI982997 MZE982994:MZE982997 NJA982994:NJA982997 NSW982994:NSW982997 OCS982994:OCS982997 OMO982994:OMO982997 OWK982994:OWK982997 PGG982994:PGG982997 PQC982994:PQC982997 PZY982994:PZY982997 QJU982994:QJU982997 QTQ982994:QTQ982997 RDM982994:RDM982997 RNI982994:RNI982997 RXE982994:RXE982997 SHA982994:SHA982997 SQW982994:SQW982997 TAS982994:TAS982997 TKO982994:TKO982997 TUK982994:TUK982997 UEG982994:UEG982997 UOC982994:UOC982997 UXY982994:UXY982997 VHU982994:VHU982997 VRQ982994:VRQ982997 WBM982994:WBM982997 WLI982994:WLI982997 WVE982994:WVE982997 K65502:K65503 IS65502:IS65503 SO65502:SO65503 ACK65502:ACK65503 AMG65502:AMG65503 AWC65502:AWC65503 BFY65502:BFY65503 BPU65502:BPU65503 BZQ65502:BZQ65503 CJM65502:CJM65503 CTI65502:CTI65503 DDE65502:DDE65503 DNA65502:DNA65503 DWW65502:DWW65503 EGS65502:EGS65503 EQO65502:EQO65503 FAK65502:FAK65503 FKG65502:FKG65503 FUC65502:FUC65503 GDY65502:GDY65503 GNU65502:GNU65503 GXQ65502:GXQ65503 HHM65502:HHM65503 HRI65502:HRI65503 IBE65502:IBE65503 ILA65502:ILA65503 IUW65502:IUW65503 JES65502:JES65503 JOO65502:JOO65503 JYK65502:JYK65503 KIG65502:KIG65503 KSC65502:KSC65503 LBY65502:LBY65503 LLU65502:LLU65503 LVQ65502:LVQ65503 MFM65502:MFM65503 MPI65502:MPI65503 MZE65502:MZE65503 NJA65502:NJA65503 NSW65502:NSW65503 OCS65502:OCS65503 OMO65502:OMO65503 OWK65502:OWK65503 PGG65502:PGG65503 PQC65502:PQC65503 PZY65502:PZY65503 QJU65502:QJU65503 QTQ65502:QTQ65503 RDM65502:RDM65503 RNI65502:RNI65503 RXE65502:RXE65503 SHA65502:SHA65503 SQW65502:SQW65503 TAS65502:TAS65503 TKO65502:TKO65503 TUK65502:TUK65503 UEG65502:UEG65503 UOC65502:UOC65503 UXY65502:UXY65503 VHU65502:VHU65503 VRQ65502:VRQ65503 WBM65502:WBM65503 WLI65502:WLI65503 WVE65502:WVE65503 K131038:K131039 IS131038:IS131039 SO131038:SO131039 ACK131038:ACK131039 AMG131038:AMG131039 AWC131038:AWC131039 BFY131038:BFY131039 BPU131038:BPU131039 BZQ131038:BZQ131039 CJM131038:CJM131039 CTI131038:CTI131039 DDE131038:DDE131039 DNA131038:DNA131039 DWW131038:DWW131039 EGS131038:EGS131039 EQO131038:EQO131039 FAK131038:FAK131039 FKG131038:FKG131039 FUC131038:FUC131039 GDY131038:GDY131039 GNU131038:GNU131039 GXQ131038:GXQ131039 HHM131038:HHM131039 HRI131038:HRI131039 IBE131038:IBE131039 ILA131038:ILA131039 IUW131038:IUW131039 JES131038:JES131039 JOO131038:JOO131039 JYK131038:JYK131039 KIG131038:KIG131039 KSC131038:KSC131039 LBY131038:LBY131039 LLU131038:LLU131039 LVQ131038:LVQ131039 MFM131038:MFM131039 MPI131038:MPI131039 MZE131038:MZE131039 NJA131038:NJA131039 NSW131038:NSW131039 OCS131038:OCS131039 OMO131038:OMO131039 OWK131038:OWK131039 PGG131038:PGG131039 PQC131038:PQC131039 PZY131038:PZY131039 QJU131038:QJU131039 QTQ131038:QTQ131039 RDM131038:RDM131039 RNI131038:RNI131039 RXE131038:RXE131039 SHA131038:SHA131039 SQW131038:SQW131039 TAS131038:TAS131039 TKO131038:TKO131039 TUK131038:TUK131039 UEG131038:UEG131039 UOC131038:UOC131039 UXY131038:UXY131039 VHU131038:VHU131039 VRQ131038:VRQ131039 WBM131038:WBM131039 WLI131038:WLI131039 WVE131038:WVE131039 K196574:K196575 IS196574:IS196575 SO196574:SO196575 ACK196574:ACK196575 AMG196574:AMG196575 AWC196574:AWC196575 BFY196574:BFY196575 BPU196574:BPU196575 BZQ196574:BZQ196575 CJM196574:CJM196575 CTI196574:CTI196575 DDE196574:DDE196575 DNA196574:DNA196575 DWW196574:DWW196575 EGS196574:EGS196575 EQO196574:EQO196575 FAK196574:FAK196575 FKG196574:FKG196575 FUC196574:FUC196575 GDY196574:GDY196575 GNU196574:GNU196575 GXQ196574:GXQ196575 HHM196574:HHM196575 HRI196574:HRI196575 IBE196574:IBE196575 ILA196574:ILA196575 IUW196574:IUW196575 JES196574:JES196575 JOO196574:JOO196575 JYK196574:JYK196575 KIG196574:KIG196575 KSC196574:KSC196575 LBY196574:LBY196575 LLU196574:LLU196575 LVQ196574:LVQ196575 MFM196574:MFM196575 MPI196574:MPI196575 MZE196574:MZE196575 NJA196574:NJA196575 NSW196574:NSW196575 OCS196574:OCS196575 OMO196574:OMO196575 OWK196574:OWK196575 PGG196574:PGG196575 PQC196574:PQC196575 PZY196574:PZY196575 QJU196574:QJU196575 QTQ196574:QTQ196575 RDM196574:RDM196575 RNI196574:RNI196575 RXE196574:RXE196575 SHA196574:SHA196575 SQW196574:SQW196575 TAS196574:TAS196575 TKO196574:TKO196575 TUK196574:TUK196575 UEG196574:UEG196575 UOC196574:UOC196575 UXY196574:UXY196575 VHU196574:VHU196575 VRQ196574:VRQ196575 WBM196574:WBM196575 WLI196574:WLI196575 WVE196574:WVE196575 K262110:K262111 IS262110:IS262111 SO262110:SO262111 ACK262110:ACK262111 AMG262110:AMG262111 AWC262110:AWC262111 BFY262110:BFY262111 BPU262110:BPU262111 BZQ262110:BZQ262111 CJM262110:CJM262111 CTI262110:CTI262111 DDE262110:DDE262111 DNA262110:DNA262111 DWW262110:DWW262111 EGS262110:EGS262111 EQO262110:EQO262111 FAK262110:FAK262111 FKG262110:FKG262111 FUC262110:FUC262111 GDY262110:GDY262111 GNU262110:GNU262111 GXQ262110:GXQ262111 HHM262110:HHM262111 HRI262110:HRI262111 IBE262110:IBE262111 ILA262110:ILA262111 IUW262110:IUW262111 JES262110:JES262111 JOO262110:JOO262111 JYK262110:JYK262111 KIG262110:KIG262111 KSC262110:KSC262111 LBY262110:LBY262111 LLU262110:LLU262111 LVQ262110:LVQ262111 MFM262110:MFM262111 MPI262110:MPI262111 MZE262110:MZE262111 NJA262110:NJA262111 NSW262110:NSW262111 OCS262110:OCS262111 OMO262110:OMO262111 OWK262110:OWK262111 PGG262110:PGG262111 PQC262110:PQC262111 PZY262110:PZY262111 QJU262110:QJU262111 QTQ262110:QTQ262111 RDM262110:RDM262111 RNI262110:RNI262111 RXE262110:RXE262111 SHA262110:SHA262111 SQW262110:SQW262111 TAS262110:TAS262111 TKO262110:TKO262111 TUK262110:TUK262111 UEG262110:UEG262111 UOC262110:UOC262111 UXY262110:UXY262111 VHU262110:VHU262111 VRQ262110:VRQ262111 WBM262110:WBM262111 WLI262110:WLI262111 WVE262110:WVE262111 K327646:K327647 IS327646:IS327647 SO327646:SO327647 ACK327646:ACK327647 AMG327646:AMG327647 AWC327646:AWC327647 BFY327646:BFY327647 BPU327646:BPU327647 BZQ327646:BZQ327647 CJM327646:CJM327647 CTI327646:CTI327647 DDE327646:DDE327647 DNA327646:DNA327647 DWW327646:DWW327647 EGS327646:EGS327647 EQO327646:EQO327647 FAK327646:FAK327647 FKG327646:FKG327647 FUC327646:FUC327647 GDY327646:GDY327647 GNU327646:GNU327647 GXQ327646:GXQ327647 HHM327646:HHM327647 HRI327646:HRI327647 IBE327646:IBE327647 ILA327646:ILA327647 IUW327646:IUW327647 JES327646:JES327647 JOO327646:JOO327647 JYK327646:JYK327647 KIG327646:KIG327647 KSC327646:KSC327647 LBY327646:LBY327647 LLU327646:LLU327647 LVQ327646:LVQ327647 MFM327646:MFM327647 MPI327646:MPI327647 MZE327646:MZE327647 NJA327646:NJA327647 NSW327646:NSW327647 OCS327646:OCS327647 OMO327646:OMO327647 OWK327646:OWK327647 PGG327646:PGG327647 PQC327646:PQC327647 PZY327646:PZY327647 QJU327646:QJU327647 QTQ327646:QTQ327647 RDM327646:RDM327647 RNI327646:RNI327647 RXE327646:RXE327647 SHA327646:SHA327647 SQW327646:SQW327647 TAS327646:TAS327647 TKO327646:TKO327647 TUK327646:TUK327647 UEG327646:UEG327647 UOC327646:UOC327647 UXY327646:UXY327647 VHU327646:VHU327647 VRQ327646:VRQ327647 WBM327646:WBM327647 WLI327646:WLI327647 WVE327646:WVE327647 K393182:K393183 IS393182:IS393183 SO393182:SO393183 ACK393182:ACK393183 AMG393182:AMG393183 AWC393182:AWC393183 BFY393182:BFY393183 BPU393182:BPU393183 BZQ393182:BZQ393183 CJM393182:CJM393183 CTI393182:CTI393183 DDE393182:DDE393183 DNA393182:DNA393183 DWW393182:DWW393183 EGS393182:EGS393183 EQO393182:EQO393183 FAK393182:FAK393183 FKG393182:FKG393183 FUC393182:FUC393183 GDY393182:GDY393183 GNU393182:GNU393183 GXQ393182:GXQ393183 HHM393182:HHM393183 HRI393182:HRI393183 IBE393182:IBE393183 ILA393182:ILA393183 IUW393182:IUW393183 JES393182:JES393183 JOO393182:JOO393183 JYK393182:JYK393183 KIG393182:KIG393183 KSC393182:KSC393183 LBY393182:LBY393183 LLU393182:LLU393183 LVQ393182:LVQ393183 MFM393182:MFM393183 MPI393182:MPI393183 MZE393182:MZE393183 NJA393182:NJA393183 NSW393182:NSW393183 OCS393182:OCS393183 OMO393182:OMO393183 OWK393182:OWK393183 PGG393182:PGG393183 PQC393182:PQC393183 PZY393182:PZY393183 QJU393182:QJU393183 QTQ393182:QTQ393183 RDM393182:RDM393183 RNI393182:RNI393183 RXE393182:RXE393183 SHA393182:SHA393183 SQW393182:SQW393183 TAS393182:TAS393183 TKO393182:TKO393183 TUK393182:TUK393183 UEG393182:UEG393183 UOC393182:UOC393183 UXY393182:UXY393183 VHU393182:VHU393183 VRQ393182:VRQ393183 WBM393182:WBM393183 WLI393182:WLI393183 WVE393182:WVE393183 K458718:K458719 IS458718:IS458719 SO458718:SO458719 ACK458718:ACK458719 AMG458718:AMG458719 AWC458718:AWC458719 BFY458718:BFY458719 BPU458718:BPU458719 BZQ458718:BZQ458719 CJM458718:CJM458719 CTI458718:CTI458719 DDE458718:DDE458719 DNA458718:DNA458719 DWW458718:DWW458719 EGS458718:EGS458719 EQO458718:EQO458719 FAK458718:FAK458719 FKG458718:FKG458719 FUC458718:FUC458719 GDY458718:GDY458719 GNU458718:GNU458719 GXQ458718:GXQ458719 HHM458718:HHM458719 HRI458718:HRI458719 IBE458718:IBE458719 ILA458718:ILA458719 IUW458718:IUW458719 JES458718:JES458719 JOO458718:JOO458719 JYK458718:JYK458719 KIG458718:KIG458719 KSC458718:KSC458719 LBY458718:LBY458719 LLU458718:LLU458719 LVQ458718:LVQ458719 MFM458718:MFM458719 MPI458718:MPI458719 MZE458718:MZE458719 NJA458718:NJA458719 NSW458718:NSW458719 OCS458718:OCS458719 OMO458718:OMO458719 OWK458718:OWK458719 PGG458718:PGG458719 PQC458718:PQC458719 PZY458718:PZY458719 QJU458718:QJU458719 QTQ458718:QTQ458719 RDM458718:RDM458719 RNI458718:RNI458719 RXE458718:RXE458719 SHA458718:SHA458719 SQW458718:SQW458719 TAS458718:TAS458719 TKO458718:TKO458719 TUK458718:TUK458719 UEG458718:UEG458719 UOC458718:UOC458719 UXY458718:UXY458719 VHU458718:VHU458719 VRQ458718:VRQ458719 WBM458718:WBM458719 WLI458718:WLI458719 WVE458718:WVE458719 K524254:K524255 IS524254:IS524255 SO524254:SO524255 ACK524254:ACK524255 AMG524254:AMG524255 AWC524254:AWC524255 BFY524254:BFY524255 BPU524254:BPU524255 BZQ524254:BZQ524255 CJM524254:CJM524255 CTI524254:CTI524255 DDE524254:DDE524255 DNA524254:DNA524255 DWW524254:DWW524255 EGS524254:EGS524255 EQO524254:EQO524255 FAK524254:FAK524255 FKG524254:FKG524255 FUC524254:FUC524255 GDY524254:GDY524255 GNU524254:GNU524255 GXQ524254:GXQ524255 HHM524254:HHM524255 HRI524254:HRI524255 IBE524254:IBE524255 ILA524254:ILA524255 IUW524254:IUW524255 JES524254:JES524255 JOO524254:JOO524255 JYK524254:JYK524255 KIG524254:KIG524255 KSC524254:KSC524255 LBY524254:LBY524255 LLU524254:LLU524255 LVQ524254:LVQ524255 MFM524254:MFM524255 MPI524254:MPI524255 MZE524254:MZE524255 NJA524254:NJA524255 NSW524254:NSW524255 OCS524254:OCS524255 OMO524254:OMO524255 OWK524254:OWK524255 PGG524254:PGG524255 PQC524254:PQC524255 PZY524254:PZY524255 QJU524254:QJU524255 QTQ524254:QTQ524255 RDM524254:RDM524255 RNI524254:RNI524255 RXE524254:RXE524255 SHA524254:SHA524255 SQW524254:SQW524255 TAS524254:TAS524255 TKO524254:TKO524255 TUK524254:TUK524255 UEG524254:UEG524255 UOC524254:UOC524255 UXY524254:UXY524255 VHU524254:VHU524255 VRQ524254:VRQ524255 WBM524254:WBM524255 WLI524254:WLI524255 WVE524254:WVE524255 K589790:K589791 IS589790:IS589791 SO589790:SO589791 ACK589790:ACK589791 AMG589790:AMG589791 AWC589790:AWC589791 BFY589790:BFY589791 BPU589790:BPU589791 BZQ589790:BZQ589791 CJM589790:CJM589791 CTI589790:CTI589791 DDE589790:DDE589791 DNA589790:DNA589791 DWW589790:DWW589791 EGS589790:EGS589791 EQO589790:EQO589791 FAK589790:FAK589791 FKG589790:FKG589791 FUC589790:FUC589791 GDY589790:GDY589791 GNU589790:GNU589791 GXQ589790:GXQ589791 HHM589790:HHM589791 HRI589790:HRI589791 IBE589790:IBE589791 ILA589790:ILA589791 IUW589790:IUW589791 JES589790:JES589791 JOO589790:JOO589791 JYK589790:JYK589791 KIG589790:KIG589791 KSC589790:KSC589791 LBY589790:LBY589791 LLU589790:LLU589791 LVQ589790:LVQ589791 MFM589790:MFM589791 MPI589790:MPI589791 MZE589790:MZE589791 NJA589790:NJA589791 NSW589790:NSW589791 OCS589790:OCS589791 OMO589790:OMO589791 OWK589790:OWK589791 PGG589790:PGG589791 PQC589790:PQC589791 PZY589790:PZY589791 QJU589790:QJU589791 QTQ589790:QTQ589791 RDM589790:RDM589791 RNI589790:RNI589791 RXE589790:RXE589791 SHA589790:SHA589791 SQW589790:SQW589791 TAS589790:TAS589791 TKO589790:TKO589791 TUK589790:TUK589791 UEG589790:UEG589791 UOC589790:UOC589791 UXY589790:UXY589791 VHU589790:VHU589791 VRQ589790:VRQ589791 WBM589790:WBM589791 WLI589790:WLI589791 WVE589790:WVE589791 K655326:K655327 IS655326:IS655327 SO655326:SO655327 ACK655326:ACK655327 AMG655326:AMG655327 AWC655326:AWC655327 BFY655326:BFY655327 BPU655326:BPU655327 BZQ655326:BZQ655327 CJM655326:CJM655327 CTI655326:CTI655327 DDE655326:DDE655327 DNA655326:DNA655327 DWW655326:DWW655327 EGS655326:EGS655327 EQO655326:EQO655327 FAK655326:FAK655327 FKG655326:FKG655327 FUC655326:FUC655327 GDY655326:GDY655327 GNU655326:GNU655327 GXQ655326:GXQ655327 HHM655326:HHM655327 HRI655326:HRI655327 IBE655326:IBE655327 ILA655326:ILA655327 IUW655326:IUW655327 JES655326:JES655327 JOO655326:JOO655327 JYK655326:JYK655327 KIG655326:KIG655327 KSC655326:KSC655327 LBY655326:LBY655327 LLU655326:LLU655327 LVQ655326:LVQ655327 MFM655326:MFM655327 MPI655326:MPI655327 MZE655326:MZE655327 NJA655326:NJA655327 NSW655326:NSW655327 OCS655326:OCS655327 OMO655326:OMO655327 OWK655326:OWK655327 PGG655326:PGG655327 PQC655326:PQC655327 PZY655326:PZY655327 QJU655326:QJU655327 QTQ655326:QTQ655327 RDM655326:RDM655327 RNI655326:RNI655327 RXE655326:RXE655327 SHA655326:SHA655327 SQW655326:SQW655327 TAS655326:TAS655327 TKO655326:TKO655327 TUK655326:TUK655327 UEG655326:UEG655327 UOC655326:UOC655327 UXY655326:UXY655327 VHU655326:VHU655327 VRQ655326:VRQ655327 WBM655326:WBM655327 WLI655326:WLI655327 WVE655326:WVE655327 K720862:K720863 IS720862:IS720863 SO720862:SO720863 ACK720862:ACK720863 AMG720862:AMG720863 AWC720862:AWC720863 BFY720862:BFY720863 BPU720862:BPU720863 BZQ720862:BZQ720863 CJM720862:CJM720863 CTI720862:CTI720863 DDE720862:DDE720863 DNA720862:DNA720863 DWW720862:DWW720863 EGS720862:EGS720863 EQO720862:EQO720863 FAK720862:FAK720863 FKG720862:FKG720863 FUC720862:FUC720863 GDY720862:GDY720863 GNU720862:GNU720863 GXQ720862:GXQ720863 HHM720862:HHM720863 HRI720862:HRI720863 IBE720862:IBE720863 ILA720862:ILA720863 IUW720862:IUW720863 JES720862:JES720863 JOO720862:JOO720863 JYK720862:JYK720863 KIG720862:KIG720863 KSC720862:KSC720863 LBY720862:LBY720863 LLU720862:LLU720863 LVQ720862:LVQ720863 MFM720862:MFM720863 MPI720862:MPI720863 MZE720862:MZE720863 NJA720862:NJA720863 NSW720862:NSW720863 OCS720862:OCS720863 OMO720862:OMO720863 OWK720862:OWK720863 PGG720862:PGG720863 PQC720862:PQC720863 PZY720862:PZY720863 QJU720862:QJU720863 QTQ720862:QTQ720863 RDM720862:RDM720863 RNI720862:RNI720863 RXE720862:RXE720863 SHA720862:SHA720863 SQW720862:SQW720863 TAS720862:TAS720863 TKO720862:TKO720863 TUK720862:TUK720863 UEG720862:UEG720863 UOC720862:UOC720863 UXY720862:UXY720863 VHU720862:VHU720863 VRQ720862:VRQ720863 WBM720862:WBM720863 WLI720862:WLI720863 WVE720862:WVE720863 K786398:K786399 IS786398:IS786399 SO786398:SO786399 ACK786398:ACK786399 AMG786398:AMG786399 AWC786398:AWC786399 BFY786398:BFY786399 BPU786398:BPU786399 BZQ786398:BZQ786399 CJM786398:CJM786399 CTI786398:CTI786399 DDE786398:DDE786399 DNA786398:DNA786399 DWW786398:DWW786399 EGS786398:EGS786399 EQO786398:EQO786399 FAK786398:FAK786399 FKG786398:FKG786399 FUC786398:FUC786399 GDY786398:GDY786399 GNU786398:GNU786399 GXQ786398:GXQ786399 HHM786398:HHM786399 HRI786398:HRI786399 IBE786398:IBE786399 ILA786398:ILA786399 IUW786398:IUW786399 JES786398:JES786399 JOO786398:JOO786399 JYK786398:JYK786399 KIG786398:KIG786399 KSC786398:KSC786399 LBY786398:LBY786399 LLU786398:LLU786399 LVQ786398:LVQ786399 MFM786398:MFM786399 MPI786398:MPI786399 MZE786398:MZE786399 NJA786398:NJA786399 NSW786398:NSW786399 OCS786398:OCS786399 OMO786398:OMO786399 OWK786398:OWK786399 PGG786398:PGG786399 PQC786398:PQC786399 PZY786398:PZY786399 QJU786398:QJU786399 QTQ786398:QTQ786399 RDM786398:RDM786399 RNI786398:RNI786399 RXE786398:RXE786399 SHA786398:SHA786399 SQW786398:SQW786399 TAS786398:TAS786399 TKO786398:TKO786399 TUK786398:TUK786399 UEG786398:UEG786399 UOC786398:UOC786399 UXY786398:UXY786399 VHU786398:VHU786399 VRQ786398:VRQ786399 WBM786398:WBM786399 WLI786398:WLI786399 WVE786398:WVE786399 K851934:K851935 IS851934:IS851935 SO851934:SO851935 ACK851934:ACK851935 AMG851934:AMG851935 AWC851934:AWC851935 BFY851934:BFY851935 BPU851934:BPU851935 BZQ851934:BZQ851935 CJM851934:CJM851935 CTI851934:CTI851935 DDE851934:DDE851935 DNA851934:DNA851935 DWW851934:DWW851935 EGS851934:EGS851935 EQO851934:EQO851935 FAK851934:FAK851935 FKG851934:FKG851935 FUC851934:FUC851935 GDY851934:GDY851935 GNU851934:GNU851935 GXQ851934:GXQ851935 HHM851934:HHM851935 HRI851934:HRI851935 IBE851934:IBE851935 ILA851934:ILA851935 IUW851934:IUW851935 JES851934:JES851935 JOO851934:JOO851935 JYK851934:JYK851935 KIG851934:KIG851935 KSC851934:KSC851935 LBY851934:LBY851935 LLU851934:LLU851935 LVQ851934:LVQ851935 MFM851934:MFM851935 MPI851934:MPI851935 MZE851934:MZE851935 NJA851934:NJA851935 NSW851934:NSW851935 OCS851934:OCS851935 OMO851934:OMO851935 OWK851934:OWK851935 PGG851934:PGG851935 PQC851934:PQC851935 PZY851934:PZY851935 QJU851934:QJU851935 QTQ851934:QTQ851935 RDM851934:RDM851935 RNI851934:RNI851935 RXE851934:RXE851935 SHA851934:SHA851935 SQW851934:SQW851935 TAS851934:TAS851935 TKO851934:TKO851935 TUK851934:TUK851935 UEG851934:UEG851935 UOC851934:UOC851935 UXY851934:UXY851935 VHU851934:VHU851935 VRQ851934:VRQ851935 WBM851934:WBM851935 WLI851934:WLI851935 WVE851934:WVE851935 K917470:K917471 IS917470:IS917471 SO917470:SO917471 ACK917470:ACK917471 AMG917470:AMG917471 AWC917470:AWC917471 BFY917470:BFY917471 BPU917470:BPU917471 BZQ917470:BZQ917471 CJM917470:CJM917471 CTI917470:CTI917471 DDE917470:DDE917471 DNA917470:DNA917471 DWW917470:DWW917471 EGS917470:EGS917471 EQO917470:EQO917471 FAK917470:FAK917471 FKG917470:FKG917471 FUC917470:FUC917471 GDY917470:GDY917471 GNU917470:GNU917471 GXQ917470:GXQ917471 HHM917470:HHM917471 HRI917470:HRI917471 IBE917470:IBE917471 ILA917470:ILA917471 IUW917470:IUW917471 JES917470:JES917471 JOO917470:JOO917471 JYK917470:JYK917471 KIG917470:KIG917471 KSC917470:KSC917471 LBY917470:LBY917471 LLU917470:LLU917471 LVQ917470:LVQ917471 MFM917470:MFM917471 MPI917470:MPI917471 MZE917470:MZE917471 NJA917470:NJA917471 NSW917470:NSW917471 OCS917470:OCS917471 OMO917470:OMO917471 OWK917470:OWK917471 PGG917470:PGG917471 PQC917470:PQC917471 PZY917470:PZY917471 QJU917470:QJU917471 QTQ917470:QTQ917471 RDM917470:RDM917471 RNI917470:RNI917471 RXE917470:RXE917471 SHA917470:SHA917471 SQW917470:SQW917471 TAS917470:TAS917471 TKO917470:TKO917471 TUK917470:TUK917471 UEG917470:UEG917471 UOC917470:UOC917471 UXY917470:UXY917471 VHU917470:VHU917471 VRQ917470:VRQ917471 WBM917470:WBM917471 WLI917470:WLI917471 WVE917470:WVE917471 K983006:K983007 IS983006:IS983007 SO983006:SO983007 ACK983006:ACK983007 AMG983006:AMG983007 AWC983006:AWC983007 BFY983006:BFY983007 BPU983006:BPU983007 BZQ983006:BZQ983007 CJM983006:CJM983007 CTI983006:CTI983007 DDE983006:DDE983007 DNA983006:DNA983007 DWW983006:DWW983007 EGS983006:EGS983007 EQO983006:EQO983007 FAK983006:FAK983007 FKG983006:FKG983007 FUC983006:FUC983007 GDY983006:GDY983007 GNU983006:GNU983007 GXQ983006:GXQ983007 HHM983006:HHM983007 HRI983006:HRI983007 IBE983006:IBE983007 ILA983006:ILA983007 IUW983006:IUW983007 JES983006:JES983007 JOO983006:JOO983007 JYK983006:JYK983007 KIG983006:KIG983007 KSC983006:KSC983007 LBY983006:LBY983007 LLU983006:LLU983007 LVQ983006:LVQ983007 MFM983006:MFM983007 MPI983006:MPI983007 MZE983006:MZE983007 NJA983006:NJA983007 NSW983006:NSW983007 OCS983006:OCS983007 OMO983006:OMO983007 OWK983006:OWK983007 PGG983006:PGG983007 PQC983006:PQC983007 PZY983006:PZY983007 QJU983006:QJU983007 QTQ983006:QTQ983007 RDM983006:RDM983007 RNI983006:RNI983007 RXE983006:RXE983007 SHA983006:SHA983007 SQW983006:SQW983007 TAS983006:TAS983007 TKO983006:TKO983007 TUK983006:TUK983007 UEG983006:UEG983007 UOC983006:UOC983007 UXY983006:UXY983007 VHU983006:VHU983007 VRQ983006:VRQ983007 WBM983006:WBM983007 WLI983006:WLI983007 WVE983006:WVE983007 K65512:K65520 IS65512:IS65520 SO65512:SO65520 ACK65512:ACK65520 AMG65512:AMG65520 AWC65512:AWC65520 BFY65512:BFY65520 BPU65512:BPU65520 BZQ65512:BZQ65520 CJM65512:CJM65520 CTI65512:CTI65520 DDE65512:DDE65520 DNA65512:DNA65520 DWW65512:DWW65520 EGS65512:EGS65520 EQO65512:EQO65520 FAK65512:FAK65520 FKG65512:FKG65520 FUC65512:FUC65520 GDY65512:GDY65520 GNU65512:GNU65520 GXQ65512:GXQ65520 HHM65512:HHM65520 HRI65512:HRI65520 IBE65512:IBE65520 ILA65512:ILA65520 IUW65512:IUW65520 JES65512:JES65520 JOO65512:JOO65520 JYK65512:JYK65520 KIG65512:KIG65520 KSC65512:KSC65520 LBY65512:LBY65520 LLU65512:LLU65520 LVQ65512:LVQ65520 MFM65512:MFM65520 MPI65512:MPI65520 MZE65512:MZE65520 NJA65512:NJA65520 NSW65512:NSW65520 OCS65512:OCS65520 OMO65512:OMO65520 OWK65512:OWK65520 PGG65512:PGG65520 PQC65512:PQC65520 PZY65512:PZY65520 QJU65512:QJU65520 QTQ65512:QTQ65520 RDM65512:RDM65520 RNI65512:RNI65520 RXE65512:RXE65520 SHA65512:SHA65520 SQW65512:SQW65520 TAS65512:TAS65520 TKO65512:TKO65520 TUK65512:TUK65520 UEG65512:UEG65520 UOC65512:UOC65520 UXY65512:UXY65520 VHU65512:VHU65520 VRQ65512:VRQ65520 WBM65512:WBM65520 WLI65512:WLI65520 WVE65512:WVE65520 K131048:K131056 IS131048:IS131056 SO131048:SO131056 ACK131048:ACK131056 AMG131048:AMG131056 AWC131048:AWC131056 BFY131048:BFY131056 BPU131048:BPU131056 BZQ131048:BZQ131056 CJM131048:CJM131056 CTI131048:CTI131056 DDE131048:DDE131056 DNA131048:DNA131056 DWW131048:DWW131056 EGS131048:EGS131056 EQO131048:EQO131056 FAK131048:FAK131056 FKG131048:FKG131056 FUC131048:FUC131056 GDY131048:GDY131056 GNU131048:GNU131056 GXQ131048:GXQ131056 HHM131048:HHM131056 HRI131048:HRI131056 IBE131048:IBE131056 ILA131048:ILA131056 IUW131048:IUW131056 JES131048:JES131056 JOO131048:JOO131056 JYK131048:JYK131056 KIG131048:KIG131056 KSC131048:KSC131056 LBY131048:LBY131056 LLU131048:LLU131056 LVQ131048:LVQ131056 MFM131048:MFM131056 MPI131048:MPI131056 MZE131048:MZE131056 NJA131048:NJA131056 NSW131048:NSW131056 OCS131048:OCS131056 OMO131048:OMO131056 OWK131048:OWK131056 PGG131048:PGG131056 PQC131048:PQC131056 PZY131048:PZY131056 QJU131048:QJU131056 QTQ131048:QTQ131056 RDM131048:RDM131056 RNI131048:RNI131056 RXE131048:RXE131056 SHA131048:SHA131056 SQW131048:SQW131056 TAS131048:TAS131056 TKO131048:TKO131056 TUK131048:TUK131056 UEG131048:UEG131056 UOC131048:UOC131056 UXY131048:UXY131056 VHU131048:VHU131056 VRQ131048:VRQ131056 WBM131048:WBM131056 WLI131048:WLI131056 WVE131048:WVE131056 K196584:K196592 IS196584:IS196592 SO196584:SO196592 ACK196584:ACK196592 AMG196584:AMG196592 AWC196584:AWC196592 BFY196584:BFY196592 BPU196584:BPU196592 BZQ196584:BZQ196592 CJM196584:CJM196592 CTI196584:CTI196592 DDE196584:DDE196592 DNA196584:DNA196592 DWW196584:DWW196592 EGS196584:EGS196592 EQO196584:EQO196592 FAK196584:FAK196592 FKG196584:FKG196592 FUC196584:FUC196592 GDY196584:GDY196592 GNU196584:GNU196592 GXQ196584:GXQ196592 HHM196584:HHM196592 HRI196584:HRI196592 IBE196584:IBE196592 ILA196584:ILA196592 IUW196584:IUW196592 JES196584:JES196592 JOO196584:JOO196592 JYK196584:JYK196592 KIG196584:KIG196592 KSC196584:KSC196592 LBY196584:LBY196592 LLU196584:LLU196592 LVQ196584:LVQ196592 MFM196584:MFM196592 MPI196584:MPI196592 MZE196584:MZE196592 NJA196584:NJA196592 NSW196584:NSW196592 OCS196584:OCS196592 OMO196584:OMO196592 OWK196584:OWK196592 PGG196584:PGG196592 PQC196584:PQC196592 PZY196584:PZY196592 QJU196584:QJU196592 QTQ196584:QTQ196592 RDM196584:RDM196592 RNI196584:RNI196592 RXE196584:RXE196592 SHA196584:SHA196592 SQW196584:SQW196592 TAS196584:TAS196592 TKO196584:TKO196592 TUK196584:TUK196592 UEG196584:UEG196592 UOC196584:UOC196592 UXY196584:UXY196592 VHU196584:VHU196592 VRQ196584:VRQ196592 WBM196584:WBM196592 WLI196584:WLI196592 WVE196584:WVE196592 K262120:K262128 IS262120:IS262128 SO262120:SO262128 ACK262120:ACK262128 AMG262120:AMG262128 AWC262120:AWC262128 BFY262120:BFY262128 BPU262120:BPU262128 BZQ262120:BZQ262128 CJM262120:CJM262128 CTI262120:CTI262128 DDE262120:DDE262128 DNA262120:DNA262128 DWW262120:DWW262128 EGS262120:EGS262128 EQO262120:EQO262128 FAK262120:FAK262128 FKG262120:FKG262128 FUC262120:FUC262128 GDY262120:GDY262128 GNU262120:GNU262128 GXQ262120:GXQ262128 HHM262120:HHM262128 HRI262120:HRI262128 IBE262120:IBE262128 ILA262120:ILA262128 IUW262120:IUW262128 JES262120:JES262128 JOO262120:JOO262128 JYK262120:JYK262128 KIG262120:KIG262128 KSC262120:KSC262128 LBY262120:LBY262128 LLU262120:LLU262128 LVQ262120:LVQ262128 MFM262120:MFM262128 MPI262120:MPI262128 MZE262120:MZE262128 NJA262120:NJA262128 NSW262120:NSW262128 OCS262120:OCS262128 OMO262120:OMO262128 OWK262120:OWK262128 PGG262120:PGG262128 PQC262120:PQC262128 PZY262120:PZY262128 QJU262120:QJU262128 QTQ262120:QTQ262128 RDM262120:RDM262128 RNI262120:RNI262128 RXE262120:RXE262128 SHA262120:SHA262128 SQW262120:SQW262128 TAS262120:TAS262128 TKO262120:TKO262128 TUK262120:TUK262128 UEG262120:UEG262128 UOC262120:UOC262128 UXY262120:UXY262128 VHU262120:VHU262128 VRQ262120:VRQ262128 WBM262120:WBM262128 WLI262120:WLI262128 WVE262120:WVE262128 K327656:K327664 IS327656:IS327664 SO327656:SO327664 ACK327656:ACK327664 AMG327656:AMG327664 AWC327656:AWC327664 BFY327656:BFY327664 BPU327656:BPU327664 BZQ327656:BZQ327664 CJM327656:CJM327664 CTI327656:CTI327664 DDE327656:DDE327664 DNA327656:DNA327664 DWW327656:DWW327664 EGS327656:EGS327664 EQO327656:EQO327664 FAK327656:FAK327664 FKG327656:FKG327664 FUC327656:FUC327664 GDY327656:GDY327664 GNU327656:GNU327664 GXQ327656:GXQ327664 HHM327656:HHM327664 HRI327656:HRI327664 IBE327656:IBE327664 ILA327656:ILA327664 IUW327656:IUW327664 JES327656:JES327664 JOO327656:JOO327664 JYK327656:JYK327664 KIG327656:KIG327664 KSC327656:KSC327664 LBY327656:LBY327664 LLU327656:LLU327664 LVQ327656:LVQ327664 MFM327656:MFM327664 MPI327656:MPI327664 MZE327656:MZE327664 NJA327656:NJA327664 NSW327656:NSW327664 OCS327656:OCS327664 OMO327656:OMO327664 OWK327656:OWK327664 PGG327656:PGG327664 PQC327656:PQC327664 PZY327656:PZY327664 QJU327656:QJU327664 QTQ327656:QTQ327664 RDM327656:RDM327664 RNI327656:RNI327664 RXE327656:RXE327664 SHA327656:SHA327664 SQW327656:SQW327664 TAS327656:TAS327664 TKO327656:TKO327664 TUK327656:TUK327664 UEG327656:UEG327664 UOC327656:UOC327664 UXY327656:UXY327664 VHU327656:VHU327664 VRQ327656:VRQ327664 WBM327656:WBM327664 WLI327656:WLI327664 WVE327656:WVE327664 K393192:K393200 IS393192:IS393200 SO393192:SO393200 ACK393192:ACK393200 AMG393192:AMG393200 AWC393192:AWC393200 BFY393192:BFY393200 BPU393192:BPU393200 BZQ393192:BZQ393200 CJM393192:CJM393200 CTI393192:CTI393200 DDE393192:DDE393200 DNA393192:DNA393200 DWW393192:DWW393200 EGS393192:EGS393200 EQO393192:EQO393200 FAK393192:FAK393200 FKG393192:FKG393200 FUC393192:FUC393200 GDY393192:GDY393200 GNU393192:GNU393200 GXQ393192:GXQ393200 HHM393192:HHM393200 HRI393192:HRI393200 IBE393192:IBE393200 ILA393192:ILA393200 IUW393192:IUW393200 JES393192:JES393200 JOO393192:JOO393200 JYK393192:JYK393200 KIG393192:KIG393200 KSC393192:KSC393200 LBY393192:LBY393200 LLU393192:LLU393200 LVQ393192:LVQ393200 MFM393192:MFM393200 MPI393192:MPI393200 MZE393192:MZE393200 NJA393192:NJA393200 NSW393192:NSW393200 OCS393192:OCS393200 OMO393192:OMO393200 OWK393192:OWK393200 PGG393192:PGG393200 PQC393192:PQC393200 PZY393192:PZY393200 QJU393192:QJU393200 QTQ393192:QTQ393200 RDM393192:RDM393200 RNI393192:RNI393200 RXE393192:RXE393200 SHA393192:SHA393200 SQW393192:SQW393200 TAS393192:TAS393200 TKO393192:TKO393200 TUK393192:TUK393200 UEG393192:UEG393200 UOC393192:UOC393200 UXY393192:UXY393200 VHU393192:VHU393200 VRQ393192:VRQ393200 WBM393192:WBM393200 WLI393192:WLI393200 WVE393192:WVE393200 K458728:K458736 IS458728:IS458736 SO458728:SO458736 ACK458728:ACK458736 AMG458728:AMG458736 AWC458728:AWC458736 BFY458728:BFY458736 BPU458728:BPU458736 BZQ458728:BZQ458736 CJM458728:CJM458736 CTI458728:CTI458736 DDE458728:DDE458736 DNA458728:DNA458736 DWW458728:DWW458736 EGS458728:EGS458736 EQO458728:EQO458736 FAK458728:FAK458736 FKG458728:FKG458736 FUC458728:FUC458736 GDY458728:GDY458736 GNU458728:GNU458736 GXQ458728:GXQ458736 HHM458728:HHM458736 HRI458728:HRI458736 IBE458728:IBE458736 ILA458728:ILA458736 IUW458728:IUW458736 JES458728:JES458736 JOO458728:JOO458736 JYK458728:JYK458736 KIG458728:KIG458736 KSC458728:KSC458736 LBY458728:LBY458736 LLU458728:LLU458736 LVQ458728:LVQ458736 MFM458728:MFM458736 MPI458728:MPI458736 MZE458728:MZE458736 NJA458728:NJA458736 NSW458728:NSW458736 OCS458728:OCS458736 OMO458728:OMO458736 OWK458728:OWK458736 PGG458728:PGG458736 PQC458728:PQC458736 PZY458728:PZY458736 QJU458728:QJU458736 QTQ458728:QTQ458736 RDM458728:RDM458736 RNI458728:RNI458736 RXE458728:RXE458736 SHA458728:SHA458736 SQW458728:SQW458736 TAS458728:TAS458736 TKO458728:TKO458736 TUK458728:TUK458736 UEG458728:UEG458736 UOC458728:UOC458736 UXY458728:UXY458736 VHU458728:VHU458736 VRQ458728:VRQ458736 WBM458728:WBM458736 WLI458728:WLI458736 WVE458728:WVE458736 K524264:K524272 IS524264:IS524272 SO524264:SO524272 ACK524264:ACK524272 AMG524264:AMG524272 AWC524264:AWC524272 BFY524264:BFY524272 BPU524264:BPU524272 BZQ524264:BZQ524272 CJM524264:CJM524272 CTI524264:CTI524272 DDE524264:DDE524272 DNA524264:DNA524272 DWW524264:DWW524272 EGS524264:EGS524272 EQO524264:EQO524272 FAK524264:FAK524272 FKG524264:FKG524272 FUC524264:FUC524272 GDY524264:GDY524272 GNU524264:GNU524272 GXQ524264:GXQ524272 HHM524264:HHM524272 HRI524264:HRI524272 IBE524264:IBE524272 ILA524264:ILA524272 IUW524264:IUW524272 JES524264:JES524272 JOO524264:JOO524272 JYK524264:JYK524272 KIG524264:KIG524272 KSC524264:KSC524272 LBY524264:LBY524272 LLU524264:LLU524272 LVQ524264:LVQ524272 MFM524264:MFM524272 MPI524264:MPI524272 MZE524264:MZE524272 NJA524264:NJA524272 NSW524264:NSW524272 OCS524264:OCS524272 OMO524264:OMO524272 OWK524264:OWK524272 PGG524264:PGG524272 PQC524264:PQC524272 PZY524264:PZY524272 QJU524264:QJU524272 QTQ524264:QTQ524272 RDM524264:RDM524272 RNI524264:RNI524272 RXE524264:RXE524272 SHA524264:SHA524272 SQW524264:SQW524272 TAS524264:TAS524272 TKO524264:TKO524272 TUK524264:TUK524272 UEG524264:UEG524272 UOC524264:UOC524272 UXY524264:UXY524272 VHU524264:VHU524272 VRQ524264:VRQ524272 WBM524264:WBM524272 WLI524264:WLI524272 WVE524264:WVE524272 K589800:K589808 IS589800:IS589808 SO589800:SO589808 ACK589800:ACK589808 AMG589800:AMG589808 AWC589800:AWC589808 BFY589800:BFY589808 BPU589800:BPU589808 BZQ589800:BZQ589808 CJM589800:CJM589808 CTI589800:CTI589808 DDE589800:DDE589808 DNA589800:DNA589808 DWW589800:DWW589808 EGS589800:EGS589808 EQO589800:EQO589808 FAK589800:FAK589808 FKG589800:FKG589808 FUC589800:FUC589808 GDY589800:GDY589808 GNU589800:GNU589808 GXQ589800:GXQ589808 HHM589800:HHM589808 HRI589800:HRI589808 IBE589800:IBE589808 ILA589800:ILA589808 IUW589800:IUW589808 JES589800:JES589808 JOO589800:JOO589808 JYK589800:JYK589808 KIG589800:KIG589808 KSC589800:KSC589808 LBY589800:LBY589808 LLU589800:LLU589808 LVQ589800:LVQ589808 MFM589800:MFM589808 MPI589800:MPI589808 MZE589800:MZE589808 NJA589800:NJA589808 NSW589800:NSW589808 OCS589800:OCS589808 OMO589800:OMO589808 OWK589800:OWK589808 PGG589800:PGG589808 PQC589800:PQC589808 PZY589800:PZY589808 QJU589800:QJU589808 QTQ589800:QTQ589808 RDM589800:RDM589808 RNI589800:RNI589808 RXE589800:RXE589808 SHA589800:SHA589808 SQW589800:SQW589808 TAS589800:TAS589808 TKO589800:TKO589808 TUK589800:TUK589808 UEG589800:UEG589808 UOC589800:UOC589808 UXY589800:UXY589808 VHU589800:VHU589808 VRQ589800:VRQ589808 WBM589800:WBM589808 WLI589800:WLI589808 WVE589800:WVE589808 K655336:K655344 IS655336:IS655344 SO655336:SO655344 ACK655336:ACK655344 AMG655336:AMG655344 AWC655336:AWC655344 BFY655336:BFY655344 BPU655336:BPU655344 BZQ655336:BZQ655344 CJM655336:CJM655344 CTI655336:CTI655344 DDE655336:DDE655344 DNA655336:DNA655344 DWW655336:DWW655344 EGS655336:EGS655344 EQO655336:EQO655344 FAK655336:FAK655344 FKG655336:FKG655344 FUC655336:FUC655344 GDY655336:GDY655344 GNU655336:GNU655344 GXQ655336:GXQ655344 HHM655336:HHM655344 HRI655336:HRI655344 IBE655336:IBE655344 ILA655336:ILA655344 IUW655336:IUW655344 JES655336:JES655344 JOO655336:JOO655344 JYK655336:JYK655344 KIG655336:KIG655344 KSC655336:KSC655344 LBY655336:LBY655344 LLU655336:LLU655344 LVQ655336:LVQ655344 MFM655336:MFM655344 MPI655336:MPI655344 MZE655336:MZE655344 NJA655336:NJA655344 NSW655336:NSW655344 OCS655336:OCS655344 OMO655336:OMO655344 OWK655336:OWK655344 PGG655336:PGG655344 PQC655336:PQC655344 PZY655336:PZY655344 QJU655336:QJU655344 QTQ655336:QTQ655344 RDM655336:RDM655344 RNI655336:RNI655344 RXE655336:RXE655344 SHA655336:SHA655344 SQW655336:SQW655344 TAS655336:TAS655344 TKO655336:TKO655344 TUK655336:TUK655344 UEG655336:UEG655344 UOC655336:UOC655344 UXY655336:UXY655344 VHU655336:VHU655344 VRQ655336:VRQ655344 WBM655336:WBM655344 WLI655336:WLI655344 WVE655336:WVE655344 K720872:K720880 IS720872:IS720880 SO720872:SO720880 ACK720872:ACK720880 AMG720872:AMG720880 AWC720872:AWC720880 BFY720872:BFY720880 BPU720872:BPU720880 BZQ720872:BZQ720880 CJM720872:CJM720880 CTI720872:CTI720880 DDE720872:DDE720880 DNA720872:DNA720880 DWW720872:DWW720880 EGS720872:EGS720880 EQO720872:EQO720880 FAK720872:FAK720880 FKG720872:FKG720880 FUC720872:FUC720880 GDY720872:GDY720880 GNU720872:GNU720880 GXQ720872:GXQ720880 HHM720872:HHM720880 HRI720872:HRI720880 IBE720872:IBE720880 ILA720872:ILA720880 IUW720872:IUW720880 JES720872:JES720880 JOO720872:JOO720880 JYK720872:JYK720880 KIG720872:KIG720880 KSC720872:KSC720880 LBY720872:LBY720880 LLU720872:LLU720880 LVQ720872:LVQ720880 MFM720872:MFM720880 MPI720872:MPI720880 MZE720872:MZE720880 NJA720872:NJA720880 NSW720872:NSW720880 OCS720872:OCS720880 OMO720872:OMO720880 OWK720872:OWK720880 PGG720872:PGG720880 PQC720872:PQC720880 PZY720872:PZY720880 QJU720872:QJU720880 QTQ720872:QTQ720880 RDM720872:RDM720880 RNI720872:RNI720880 RXE720872:RXE720880 SHA720872:SHA720880 SQW720872:SQW720880 TAS720872:TAS720880 TKO720872:TKO720880 TUK720872:TUK720880 UEG720872:UEG720880 UOC720872:UOC720880 UXY720872:UXY720880 VHU720872:VHU720880 VRQ720872:VRQ720880 WBM720872:WBM720880 WLI720872:WLI720880 WVE720872:WVE720880 K786408:K786416 IS786408:IS786416 SO786408:SO786416 ACK786408:ACK786416 AMG786408:AMG786416 AWC786408:AWC786416 BFY786408:BFY786416 BPU786408:BPU786416 BZQ786408:BZQ786416 CJM786408:CJM786416 CTI786408:CTI786416 DDE786408:DDE786416 DNA786408:DNA786416 DWW786408:DWW786416 EGS786408:EGS786416 EQO786408:EQO786416 FAK786408:FAK786416 FKG786408:FKG786416 FUC786408:FUC786416 GDY786408:GDY786416 GNU786408:GNU786416 GXQ786408:GXQ786416 HHM786408:HHM786416 HRI786408:HRI786416 IBE786408:IBE786416 ILA786408:ILA786416 IUW786408:IUW786416 JES786408:JES786416 JOO786408:JOO786416 JYK786408:JYK786416 KIG786408:KIG786416 KSC786408:KSC786416 LBY786408:LBY786416 LLU786408:LLU786416 LVQ786408:LVQ786416 MFM786408:MFM786416 MPI786408:MPI786416 MZE786408:MZE786416 NJA786408:NJA786416 NSW786408:NSW786416 OCS786408:OCS786416 OMO786408:OMO786416 OWK786408:OWK786416 PGG786408:PGG786416 PQC786408:PQC786416 PZY786408:PZY786416 QJU786408:QJU786416 QTQ786408:QTQ786416 RDM786408:RDM786416 RNI786408:RNI786416 RXE786408:RXE786416 SHA786408:SHA786416 SQW786408:SQW786416 TAS786408:TAS786416 TKO786408:TKO786416 TUK786408:TUK786416 UEG786408:UEG786416 UOC786408:UOC786416 UXY786408:UXY786416 VHU786408:VHU786416 VRQ786408:VRQ786416 WBM786408:WBM786416 WLI786408:WLI786416 WVE786408:WVE786416 K851944:K851952 IS851944:IS851952 SO851944:SO851952 ACK851944:ACK851952 AMG851944:AMG851952 AWC851944:AWC851952 BFY851944:BFY851952 BPU851944:BPU851952 BZQ851944:BZQ851952 CJM851944:CJM851952 CTI851944:CTI851952 DDE851944:DDE851952 DNA851944:DNA851952 DWW851944:DWW851952 EGS851944:EGS851952 EQO851944:EQO851952 FAK851944:FAK851952 FKG851944:FKG851952 FUC851944:FUC851952 GDY851944:GDY851952 GNU851944:GNU851952 GXQ851944:GXQ851952 HHM851944:HHM851952 HRI851944:HRI851952 IBE851944:IBE851952 ILA851944:ILA851952 IUW851944:IUW851952 JES851944:JES851952 JOO851944:JOO851952 JYK851944:JYK851952 KIG851944:KIG851952 KSC851944:KSC851952 LBY851944:LBY851952 LLU851944:LLU851952 LVQ851944:LVQ851952 MFM851944:MFM851952 MPI851944:MPI851952 MZE851944:MZE851952 NJA851944:NJA851952 NSW851944:NSW851952 OCS851944:OCS851952 OMO851944:OMO851952 OWK851944:OWK851952 PGG851944:PGG851952 PQC851944:PQC851952 PZY851944:PZY851952 QJU851944:QJU851952 QTQ851944:QTQ851952 RDM851944:RDM851952 RNI851944:RNI851952 RXE851944:RXE851952 SHA851944:SHA851952 SQW851944:SQW851952 TAS851944:TAS851952 TKO851944:TKO851952 TUK851944:TUK851952 UEG851944:UEG851952 UOC851944:UOC851952 UXY851944:UXY851952 VHU851944:VHU851952 VRQ851944:VRQ851952 WBM851944:WBM851952 WLI851944:WLI851952 WVE851944:WVE851952 K917480:K917488 IS917480:IS917488 SO917480:SO917488 ACK917480:ACK917488 AMG917480:AMG917488 AWC917480:AWC917488 BFY917480:BFY917488 BPU917480:BPU917488 BZQ917480:BZQ917488 CJM917480:CJM917488 CTI917480:CTI917488 DDE917480:DDE917488 DNA917480:DNA917488 DWW917480:DWW917488 EGS917480:EGS917488 EQO917480:EQO917488 FAK917480:FAK917488 FKG917480:FKG917488 FUC917480:FUC917488 GDY917480:GDY917488 GNU917480:GNU917488 GXQ917480:GXQ917488 HHM917480:HHM917488 HRI917480:HRI917488 IBE917480:IBE917488 ILA917480:ILA917488 IUW917480:IUW917488 JES917480:JES917488 JOO917480:JOO917488 JYK917480:JYK917488 KIG917480:KIG917488 KSC917480:KSC917488 LBY917480:LBY917488 LLU917480:LLU917488 LVQ917480:LVQ917488 MFM917480:MFM917488 MPI917480:MPI917488 MZE917480:MZE917488 NJA917480:NJA917488 NSW917480:NSW917488 OCS917480:OCS917488 OMO917480:OMO917488 OWK917480:OWK917488 PGG917480:PGG917488 PQC917480:PQC917488 PZY917480:PZY917488 QJU917480:QJU917488 QTQ917480:QTQ917488 RDM917480:RDM917488 RNI917480:RNI917488 RXE917480:RXE917488 SHA917480:SHA917488 SQW917480:SQW917488 TAS917480:TAS917488 TKO917480:TKO917488 TUK917480:TUK917488 UEG917480:UEG917488 UOC917480:UOC917488 UXY917480:UXY917488 VHU917480:VHU917488 VRQ917480:VRQ917488 WBM917480:WBM917488 WLI917480:WLI917488 WVE917480:WVE917488 K983016:K983024 IS983016:IS983024 SO983016:SO983024 ACK983016:ACK983024 AMG983016:AMG983024 AWC983016:AWC983024 BFY983016:BFY983024 BPU983016:BPU983024 BZQ983016:BZQ983024 CJM983016:CJM983024 CTI983016:CTI983024 DDE983016:DDE983024 DNA983016:DNA983024 DWW983016:DWW983024 EGS983016:EGS983024 EQO983016:EQO983024 FAK983016:FAK983024 FKG983016:FKG983024 FUC983016:FUC983024 GDY983016:GDY983024 GNU983016:GNU983024 GXQ983016:GXQ983024 HHM983016:HHM983024 HRI983016:HRI983024 IBE983016:IBE983024 ILA983016:ILA983024 IUW983016:IUW983024 JES983016:JES983024 JOO983016:JOO983024 JYK983016:JYK983024 KIG983016:KIG983024 KSC983016:KSC983024 LBY983016:LBY983024 LLU983016:LLU983024 LVQ983016:LVQ983024 MFM983016:MFM983024 MPI983016:MPI983024 MZE983016:MZE983024 NJA983016:NJA983024 NSW983016:NSW983024 OCS983016:OCS983024 OMO983016:OMO983024 OWK983016:OWK983024 PGG983016:PGG983024 PQC983016:PQC983024 PZY983016:PZY983024 QJU983016:QJU983024 QTQ983016:QTQ983024 RDM983016:RDM983024 RNI983016:RNI983024 RXE983016:RXE983024 SHA983016:SHA983024 SQW983016:SQW983024 TAS983016:TAS983024 TKO983016:TKO983024 TUK983016:TUK983024 UEG983016:UEG983024 UOC983016:UOC983024 UXY983016:UXY983024 VHU983016:VHU983024 VRQ983016:VRQ983024 WBM983016:WBM983024 WLI983016:WLI983024 WVE983016:WVE983024 IW65490:IX65493 SS65490:ST65493 ACO65490:ACP65493 AMK65490:AML65493 AWG65490:AWH65493 BGC65490:BGD65493 BPY65490:BPZ65493 BZU65490:BZV65493 CJQ65490:CJR65493 CTM65490:CTN65493 DDI65490:DDJ65493 DNE65490:DNF65493 DXA65490:DXB65493 EGW65490:EGX65493 EQS65490:EQT65493 FAO65490:FAP65493 FKK65490:FKL65493 FUG65490:FUH65493 GEC65490:GED65493 GNY65490:GNZ65493 GXU65490:GXV65493 HHQ65490:HHR65493 HRM65490:HRN65493 IBI65490:IBJ65493 ILE65490:ILF65493 IVA65490:IVB65493 JEW65490:JEX65493 JOS65490:JOT65493 JYO65490:JYP65493 KIK65490:KIL65493 KSG65490:KSH65493 LCC65490:LCD65493 LLY65490:LLZ65493 LVU65490:LVV65493 MFQ65490:MFR65493 MPM65490:MPN65493 MZI65490:MZJ65493 NJE65490:NJF65493 NTA65490:NTB65493 OCW65490:OCX65493 OMS65490:OMT65493 OWO65490:OWP65493 PGK65490:PGL65493 PQG65490:PQH65493 QAC65490:QAD65493 QJY65490:QJZ65493 QTU65490:QTV65493 RDQ65490:RDR65493 RNM65490:RNN65493 RXI65490:RXJ65493 SHE65490:SHF65493 SRA65490:SRB65493 TAW65490:TAX65493 TKS65490:TKT65493 TUO65490:TUP65493 UEK65490:UEL65493 UOG65490:UOH65493 UYC65490:UYD65493 VHY65490:VHZ65493 VRU65490:VRV65493 WBQ65490:WBR65493 WLM65490:WLN65493 WVI65490:WVJ65493 IW131026:IX131029 SS131026:ST131029 ACO131026:ACP131029 AMK131026:AML131029 AWG131026:AWH131029 BGC131026:BGD131029 BPY131026:BPZ131029 BZU131026:BZV131029 CJQ131026:CJR131029 CTM131026:CTN131029 DDI131026:DDJ131029 DNE131026:DNF131029 DXA131026:DXB131029 EGW131026:EGX131029 EQS131026:EQT131029 FAO131026:FAP131029 FKK131026:FKL131029 FUG131026:FUH131029 GEC131026:GED131029 GNY131026:GNZ131029 GXU131026:GXV131029 HHQ131026:HHR131029 HRM131026:HRN131029 IBI131026:IBJ131029 ILE131026:ILF131029 IVA131026:IVB131029 JEW131026:JEX131029 JOS131026:JOT131029 JYO131026:JYP131029 KIK131026:KIL131029 KSG131026:KSH131029 LCC131026:LCD131029 LLY131026:LLZ131029 LVU131026:LVV131029 MFQ131026:MFR131029 MPM131026:MPN131029 MZI131026:MZJ131029 NJE131026:NJF131029 NTA131026:NTB131029 OCW131026:OCX131029 OMS131026:OMT131029 OWO131026:OWP131029 PGK131026:PGL131029 PQG131026:PQH131029 QAC131026:QAD131029 QJY131026:QJZ131029 QTU131026:QTV131029 RDQ131026:RDR131029 RNM131026:RNN131029 RXI131026:RXJ131029 SHE131026:SHF131029 SRA131026:SRB131029 TAW131026:TAX131029 TKS131026:TKT131029 TUO131026:TUP131029 UEK131026:UEL131029 UOG131026:UOH131029 UYC131026:UYD131029 VHY131026:VHZ131029 VRU131026:VRV131029 WBQ131026:WBR131029 WLM131026:WLN131029 WVI131026:WVJ131029 IW196562:IX196565 SS196562:ST196565 ACO196562:ACP196565 AMK196562:AML196565 AWG196562:AWH196565 BGC196562:BGD196565 BPY196562:BPZ196565 BZU196562:BZV196565 CJQ196562:CJR196565 CTM196562:CTN196565 DDI196562:DDJ196565 DNE196562:DNF196565 DXA196562:DXB196565 EGW196562:EGX196565 EQS196562:EQT196565 FAO196562:FAP196565 FKK196562:FKL196565 FUG196562:FUH196565 GEC196562:GED196565 GNY196562:GNZ196565 GXU196562:GXV196565 HHQ196562:HHR196565 HRM196562:HRN196565 IBI196562:IBJ196565 ILE196562:ILF196565 IVA196562:IVB196565 JEW196562:JEX196565 JOS196562:JOT196565 JYO196562:JYP196565 KIK196562:KIL196565 KSG196562:KSH196565 LCC196562:LCD196565 LLY196562:LLZ196565 LVU196562:LVV196565 MFQ196562:MFR196565 MPM196562:MPN196565 MZI196562:MZJ196565 NJE196562:NJF196565 NTA196562:NTB196565 OCW196562:OCX196565 OMS196562:OMT196565 OWO196562:OWP196565 PGK196562:PGL196565 PQG196562:PQH196565 QAC196562:QAD196565 QJY196562:QJZ196565 QTU196562:QTV196565 RDQ196562:RDR196565 RNM196562:RNN196565 RXI196562:RXJ196565 SHE196562:SHF196565 SRA196562:SRB196565 TAW196562:TAX196565 TKS196562:TKT196565 TUO196562:TUP196565 UEK196562:UEL196565 UOG196562:UOH196565 UYC196562:UYD196565 VHY196562:VHZ196565 VRU196562:VRV196565 WBQ196562:WBR196565 WLM196562:WLN196565 WVI196562:WVJ196565 IW262098:IX262101 SS262098:ST262101 ACO262098:ACP262101 AMK262098:AML262101 AWG262098:AWH262101 BGC262098:BGD262101 BPY262098:BPZ262101 BZU262098:BZV262101 CJQ262098:CJR262101 CTM262098:CTN262101 DDI262098:DDJ262101 DNE262098:DNF262101 DXA262098:DXB262101 EGW262098:EGX262101 EQS262098:EQT262101 FAO262098:FAP262101 FKK262098:FKL262101 FUG262098:FUH262101 GEC262098:GED262101 GNY262098:GNZ262101 GXU262098:GXV262101 HHQ262098:HHR262101 HRM262098:HRN262101 IBI262098:IBJ262101 ILE262098:ILF262101 IVA262098:IVB262101 JEW262098:JEX262101 JOS262098:JOT262101 JYO262098:JYP262101 KIK262098:KIL262101 KSG262098:KSH262101 LCC262098:LCD262101 LLY262098:LLZ262101 LVU262098:LVV262101 MFQ262098:MFR262101 MPM262098:MPN262101 MZI262098:MZJ262101 NJE262098:NJF262101 NTA262098:NTB262101 OCW262098:OCX262101 OMS262098:OMT262101 OWO262098:OWP262101 PGK262098:PGL262101 PQG262098:PQH262101 QAC262098:QAD262101 QJY262098:QJZ262101 QTU262098:QTV262101 RDQ262098:RDR262101 RNM262098:RNN262101 RXI262098:RXJ262101 SHE262098:SHF262101 SRA262098:SRB262101 TAW262098:TAX262101 TKS262098:TKT262101 TUO262098:TUP262101 UEK262098:UEL262101 UOG262098:UOH262101 UYC262098:UYD262101 VHY262098:VHZ262101 VRU262098:VRV262101 WBQ262098:WBR262101 WLM262098:WLN262101 WVI262098:WVJ262101 IW327634:IX327637 SS327634:ST327637 ACO327634:ACP327637 AMK327634:AML327637 AWG327634:AWH327637 BGC327634:BGD327637 BPY327634:BPZ327637 BZU327634:BZV327637 CJQ327634:CJR327637 CTM327634:CTN327637 DDI327634:DDJ327637 DNE327634:DNF327637 DXA327634:DXB327637 EGW327634:EGX327637 EQS327634:EQT327637 FAO327634:FAP327637 FKK327634:FKL327637 FUG327634:FUH327637 GEC327634:GED327637 GNY327634:GNZ327637 GXU327634:GXV327637 HHQ327634:HHR327637 HRM327634:HRN327637 IBI327634:IBJ327637 ILE327634:ILF327637 IVA327634:IVB327637 JEW327634:JEX327637 JOS327634:JOT327637 JYO327634:JYP327637 KIK327634:KIL327637 KSG327634:KSH327637 LCC327634:LCD327637 LLY327634:LLZ327637 LVU327634:LVV327637 MFQ327634:MFR327637 MPM327634:MPN327637 MZI327634:MZJ327637 NJE327634:NJF327637 NTA327634:NTB327637 OCW327634:OCX327637 OMS327634:OMT327637 OWO327634:OWP327637 PGK327634:PGL327637 PQG327634:PQH327637 QAC327634:QAD327637 QJY327634:QJZ327637 QTU327634:QTV327637 RDQ327634:RDR327637 RNM327634:RNN327637 RXI327634:RXJ327637 SHE327634:SHF327637 SRA327634:SRB327637 TAW327634:TAX327637 TKS327634:TKT327637 TUO327634:TUP327637 UEK327634:UEL327637 UOG327634:UOH327637 UYC327634:UYD327637 VHY327634:VHZ327637 VRU327634:VRV327637 WBQ327634:WBR327637 WLM327634:WLN327637 WVI327634:WVJ327637 IW393170:IX393173 SS393170:ST393173 ACO393170:ACP393173 AMK393170:AML393173 AWG393170:AWH393173 BGC393170:BGD393173 BPY393170:BPZ393173 BZU393170:BZV393173 CJQ393170:CJR393173 CTM393170:CTN393173 DDI393170:DDJ393173 DNE393170:DNF393173 DXA393170:DXB393173 EGW393170:EGX393173 EQS393170:EQT393173 FAO393170:FAP393173 FKK393170:FKL393173 FUG393170:FUH393173 GEC393170:GED393173 GNY393170:GNZ393173 GXU393170:GXV393173 HHQ393170:HHR393173 HRM393170:HRN393173 IBI393170:IBJ393173 ILE393170:ILF393173 IVA393170:IVB393173 JEW393170:JEX393173 JOS393170:JOT393173 JYO393170:JYP393173 KIK393170:KIL393173 KSG393170:KSH393173 LCC393170:LCD393173 LLY393170:LLZ393173 LVU393170:LVV393173 MFQ393170:MFR393173 MPM393170:MPN393173 MZI393170:MZJ393173 NJE393170:NJF393173 NTA393170:NTB393173 OCW393170:OCX393173 OMS393170:OMT393173 OWO393170:OWP393173 PGK393170:PGL393173 PQG393170:PQH393173 QAC393170:QAD393173 QJY393170:QJZ393173 QTU393170:QTV393173 RDQ393170:RDR393173 RNM393170:RNN393173 RXI393170:RXJ393173 SHE393170:SHF393173 SRA393170:SRB393173 TAW393170:TAX393173 TKS393170:TKT393173 TUO393170:TUP393173 UEK393170:UEL393173 UOG393170:UOH393173 UYC393170:UYD393173 VHY393170:VHZ393173 VRU393170:VRV393173 WBQ393170:WBR393173 WLM393170:WLN393173 WVI393170:WVJ393173 IW458706:IX458709 SS458706:ST458709 ACO458706:ACP458709 AMK458706:AML458709 AWG458706:AWH458709 BGC458706:BGD458709 BPY458706:BPZ458709 BZU458706:BZV458709 CJQ458706:CJR458709 CTM458706:CTN458709 DDI458706:DDJ458709 DNE458706:DNF458709 DXA458706:DXB458709 EGW458706:EGX458709 EQS458706:EQT458709 FAO458706:FAP458709 FKK458706:FKL458709 FUG458706:FUH458709 GEC458706:GED458709 GNY458706:GNZ458709 GXU458706:GXV458709 HHQ458706:HHR458709 HRM458706:HRN458709 IBI458706:IBJ458709 ILE458706:ILF458709 IVA458706:IVB458709 JEW458706:JEX458709 JOS458706:JOT458709 JYO458706:JYP458709 KIK458706:KIL458709 KSG458706:KSH458709 LCC458706:LCD458709 LLY458706:LLZ458709 LVU458706:LVV458709 MFQ458706:MFR458709 MPM458706:MPN458709 MZI458706:MZJ458709 NJE458706:NJF458709 NTA458706:NTB458709 OCW458706:OCX458709 OMS458706:OMT458709 OWO458706:OWP458709 PGK458706:PGL458709 PQG458706:PQH458709 QAC458706:QAD458709 QJY458706:QJZ458709 QTU458706:QTV458709 RDQ458706:RDR458709 RNM458706:RNN458709 RXI458706:RXJ458709 SHE458706:SHF458709 SRA458706:SRB458709 TAW458706:TAX458709 TKS458706:TKT458709 TUO458706:TUP458709 UEK458706:UEL458709 UOG458706:UOH458709 UYC458706:UYD458709 VHY458706:VHZ458709 VRU458706:VRV458709 WBQ458706:WBR458709 WLM458706:WLN458709 WVI458706:WVJ458709 IW524242:IX524245 SS524242:ST524245 ACO524242:ACP524245 AMK524242:AML524245 AWG524242:AWH524245 BGC524242:BGD524245 BPY524242:BPZ524245 BZU524242:BZV524245 CJQ524242:CJR524245 CTM524242:CTN524245 DDI524242:DDJ524245 DNE524242:DNF524245 DXA524242:DXB524245 EGW524242:EGX524245 EQS524242:EQT524245 FAO524242:FAP524245 FKK524242:FKL524245 FUG524242:FUH524245 GEC524242:GED524245 GNY524242:GNZ524245 GXU524242:GXV524245 HHQ524242:HHR524245 HRM524242:HRN524245 IBI524242:IBJ524245 ILE524242:ILF524245 IVA524242:IVB524245 JEW524242:JEX524245 JOS524242:JOT524245 JYO524242:JYP524245 KIK524242:KIL524245 KSG524242:KSH524245 LCC524242:LCD524245 LLY524242:LLZ524245 LVU524242:LVV524245 MFQ524242:MFR524245 MPM524242:MPN524245 MZI524242:MZJ524245 NJE524242:NJF524245 NTA524242:NTB524245 OCW524242:OCX524245 OMS524242:OMT524245 OWO524242:OWP524245 PGK524242:PGL524245 PQG524242:PQH524245 QAC524242:QAD524245 QJY524242:QJZ524245 QTU524242:QTV524245 RDQ524242:RDR524245 RNM524242:RNN524245 RXI524242:RXJ524245 SHE524242:SHF524245 SRA524242:SRB524245 TAW524242:TAX524245 TKS524242:TKT524245 TUO524242:TUP524245 UEK524242:UEL524245 UOG524242:UOH524245 UYC524242:UYD524245 VHY524242:VHZ524245 VRU524242:VRV524245 WBQ524242:WBR524245 WLM524242:WLN524245 WVI524242:WVJ524245 IW589778:IX589781 SS589778:ST589781 ACO589778:ACP589781 AMK589778:AML589781 AWG589778:AWH589781 BGC589778:BGD589781 BPY589778:BPZ589781 BZU589778:BZV589781 CJQ589778:CJR589781 CTM589778:CTN589781 DDI589778:DDJ589781 DNE589778:DNF589781 DXA589778:DXB589781 EGW589778:EGX589781 EQS589778:EQT589781 FAO589778:FAP589781 FKK589778:FKL589781 FUG589778:FUH589781 GEC589778:GED589781 GNY589778:GNZ589781 GXU589778:GXV589781 HHQ589778:HHR589781 HRM589778:HRN589781 IBI589778:IBJ589781 ILE589778:ILF589781 IVA589778:IVB589781 JEW589778:JEX589781 JOS589778:JOT589781 JYO589778:JYP589781 KIK589778:KIL589781 KSG589778:KSH589781 LCC589778:LCD589781 LLY589778:LLZ589781 LVU589778:LVV589781 MFQ589778:MFR589781 MPM589778:MPN589781 MZI589778:MZJ589781 NJE589778:NJF589781 NTA589778:NTB589781 OCW589778:OCX589781 OMS589778:OMT589781 OWO589778:OWP589781 PGK589778:PGL589781 PQG589778:PQH589781 QAC589778:QAD589781 QJY589778:QJZ589781 QTU589778:QTV589781 RDQ589778:RDR589781 RNM589778:RNN589781 RXI589778:RXJ589781 SHE589778:SHF589781 SRA589778:SRB589781 TAW589778:TAX589781 TKS589778:TKT589781 TUO589778:TUP589781 UEK589778:UEL589781 UOG589778:UOH589781 UYC589778:UYD589781 VHY589778:VHZ589781 VRU589778:VRV589781 WBQ589778:WBR589781 WLM589778:WLN589781 WVI589778:WVJ589781 IW655314:IX655317 SS655314:ST655317 ACO655314:ACP655317 AMK655314:AML655317 AWG655314:AWH655317 BGC655314:BGD655317 BPY655314:BPZ655317 BZU655314:BZV655317 CJQ655314:CJR655317 CTM655314:CTN655317 DDI655314:DDJ655317 DNE655314:DNF655317 DXA655314:DXB655317 EGW655314:EGX655317 EQS655314:EQT655317 FAO655314:FAP655317 FKK655314:FKL655317 FUG655314:FUH655317 GEC655314:GED655317 GNY655314:GNZ655317 GXU655314:GXV655317 HHQ655314:HHR655317 HRM655314:HRN655317 IBI655314:IBJ655317 ILE655314:ILF655317 IVA655314:IVB655317 JEW655314:JEX655317 JOS655314:JOT655317 JYO655314:JYP655317 KIK655314:KIL655317 KSG655314:KSH655317 LCC655314:LCD655317 LLY655314:LLZ655317 LVU655314:LVV655317 MFQ655314:MFR655317 MPM655314:MPN655317 MZI655314:MZJ655317 NJE655314:NJF655317 NTA655314:NTB655317 OCW655314:OCX655317 OMS655314:OMT655317 OWO655314:OWP655317 PGK655314:PGL655317 PQG655314:PQH655317 QAC655314:QAD655317 QJY655314:QJZ655317 QTU655314:QTV655317 RDQ655314:RDR655317 RNM655314:RNN655317 RXI655314:RXJ655317 SHE655314:SHF655317 SRA655314:SRB655317 TAW655314:TAX655317 TKS655314:TKT655317 TUO655314:TUP655317 UEK655314:UEL655317 UOG655314:UOH655317 UYC655314:UYD655317 VHY655314:VHZ655317 VRU655314:VRV655317 WBQ655314:WBR655317 WLM655314:WLN655317 WVI655314:WVJ655317 IW720850:IX720853 SS720850:ST720853 ACO720850:ACP720853 AMK720850:AML720853 AWG720850:AWH720853 BGC720850:BGD720853 BPY720850:BPZ720853 BZU720850:BZV720853 CJQ720850:CJR720853 CTM720850:CTN720853 DDI720850:DDJ720853 DNE720850:DNF720853 DXA720850:DXB720853 EGW720850:EGX720853 EQS720850:EQT720853 FAO720850:FAP720853 FKK720850:FKL720853 FUG720850:FUH720853 GEC720850:GED720853 GNY720850:GNZ720853 GXU720850:GXV720853 HHQ720850:HHR720853 HRM720850:HRN720853 IBI720850:IBJ720853 ILE720850:ILF720853 IVA720850:IVB720853 JEW720850:JEX720853 JOS720850:JOT720853 JYO720850:JYP720853 KIK720850:KIL720853 KSG720850:KSH720853 LCC720850:LCD720853 LLY720850:LLZ720853 LVU720850:LVV720853 MFQ720850:MFR720853 MPM720850:MPN720853 MZI720850:MZJ720853 NJE720850:NJF720853 NTA720850:NTB720853 OCW720850:OCX720853 OMS720850:OMT720853 OWO720850:OWP720853 PGK720850:PGL720853 PQG720850:PQH720853 QAC720850:QAD720853 QJY720850:QJZ720853 QTU720850:QTV720853 RDQ720850:RDR720853 RNM720850:RNN720853 RXI720850:RXJ720853 SHE720850:SHF720853 SRA720850:SRB720853 TAW720850:TAX720853 TKS720850:TKT720853 TUO720850:TUP720853 UEK720850:UEL720853 UOG720850:UOH720853 UYC720850:UYD720853 VHY720850:VHZ720853 VRU720850:VRV720853 WBQ720850:WBR720853 WLM720850:WLN720853 WVI720850:WVJ720853 IW786386:IX786389 SS786386:ST786389 ACO786386:ACP786389 AMK786386:AML786389 AWG786386:AWH786389 BGC786386:BGD786389 BPY786386:BPZ786389 BZU786386:BZV786389 CJQ786386:CJR786389 CTM786386:CTN786389 DDI786386:DDJ786389 DNE786386:DNF786389 DXA786386:DXB786389 EGW786386:EGX786389 EQS786386:EQT786389 FAO786386:FAP786389 FKK786386:FKL786389 FUG786386:FUH786389 GEC786386:GED786389 GNY786386:GNZ786389 GXU786386:GXV786389 HHQ786386:HHR786389 HRM786386:HRN786389 IBI786386:IBJ786389 ILE786386:ILF786389 IVA786386:IVB786389 JEW786386:JEX786389 JOS786386:JOT786389 JYO786386:JYP786389 KIK786386:KIL786389 KSG786386:KSH786389 LCC786386:LCD786389 LLY786386:LLZ786389 LVU786386:LVV786389 MFQ786386:MFR786389 MPM786386:MPN786389 MZI786386:MZJ786389 NJE786386:NJF786389 NTA786386:NTB786389 OCW786386:OCX786389 OMS786386:OMT786389 OWO786386:OWP786389 PGK786386:PGL786389 PQG786386:PQH786389 QAC786386:QAD786389 QJY786386:QJZ786389 QTU786386:QTV786389 RDQ786386:RDR786389 RNM786386:RNN786389 RXI786386:RXJ786389 SHE786386:SHF786389 SRA786386:SRB786389 TAW786386:TAX786389 TKS786386:TKT786389 TUO786386:TUP786389 UEK786386:UEL786389 UOG786386:UOH786389 UYC786386:UYD786389 VHY786386:VHZ786389 VRU786386:VRV786389 WBQ786386:WBR786389 WLM786386:WLN786389 WVI786386:WVJ786389 IW851922:IX851925 SS851922:ST851925 ACO851922:ACP851925 AMK851922:AML851925 AWG851922:AWH851925 BGC851922:BGD851925 BPY851922:BPZ851925 BZU851922:BZV851925 CJQ851922:CJR851925 CTM851922:CTN851925 DDI851922:DDJ851925 DNE851922:DNF851925 DXA851922:DXB851925 EGW851922:EGX851925 EQS851922:EQT851925 FAO851922:FAP851925 FKK851922:FKL851925 FUG851922:FUH851925 GEC851922:GED851925 GNY851922:GNZ851925 GXU851922:GXV851925 HHQ851922:HHR851925 HRM851922:HRN851925 IBI851922:IBJ851925 ILE851922:ILF851925 IVA851922:IVB851925 JEW851922:JEX851925 JOS851922:JOT851925 JYO851922:JYP851925 KIK851922:KIL851925 KSG851922:KSH851925 LCC851922:LCD851925 LLY851922:LLZ851925 LVU851922:LVV851925 MFQ851922:MFR851925 MPM851922:MPN851925 MZI851922:MZJ851925 NJE851922:NJF851925 NTA851922:NTB851925 OCW851922:OCX851925 OMS851922:OMT851925 OWO851922:OWP851925 PGK851922:PGL851925 PQG851922:PQH851925 QAC851922:QAD851925 QJY851922:QJZ851925 QTU851922:QTV851925 RDQ851922:RDR851925 RNM851922:RNN851925 RXI851922:RXJ851925 SHE851922:SHF851925 SRA851922:SRB851925 TAW851922:TAX851925 TKS851922:TKT851925 TUO851922:TUP851925 UEK851922:UEL851925 UOG851922:UOH851925 UYC851922:UYD851925 VHY851922:VHZ851925 VRU851922:VRV851925 WBQ851922:WBR851925 WLM851922:WLN851925 WVI851922:WVJ851925 IW917458:IX917461 SS917458:ST917461 ACO917458:ACP917461 AMK917458:AML917461 AWG917458:AWH917461 BGC917458:BGD917461 BPY917458:BPZ917461 BZU917458:BZV917461 CJQ917458:CJR917461 CTM917458:CTN917461 DDI917458:DDJ917461 DNE917458:DNF917461 DXA917458:DXB917461 EGW917458:EGX917461 EQS917458:EQT917461 FAO917458:FAP917461 FKK917458:FKL917461 FUG917458:FUH917461 GEC917458:GED917461 GNY917458:GNZ917461 GXU917458:GXV917461 HHQ917458:HHR917461 HRM917458:HRN917461 IBI917458:IBJ917461 ILE917458:ILF917461 IVA917458:IVB917461 JEW917458:JEX917461 JOS917458:JOT917461 JYO917458:JYP917461 KIK917458:KIL917461 KSG917458:KSH917461 LCC917458:LCD917461 LLY917458:LLZ917461 LVU917458:LVV917461 MFQ917458:MFR917461 MPM917458:MPN917461 MZI917458:MZJ917461 NJE917458:NJF917461 NTA917458:NTB917461 OCW917458:OCX917461 OMS917458:OMT917461 OWO917458:OWP917461 PGK917458:PGL917461 PQG917458:PQH917461 QAC917458:QAD917461 QJY917458:QJZ917461 QTU917458:QTV917461 RDQ917458:RDR917461 RNM917458:RNN917461 RXI917458:RXJ917461 SHE917458:SHF917461 SRA917458:SRB917461 TAW917458:TAX917461 TKS917458:TKT917461 TUO917458:TUP917461 UEK917458:UEL917461 UOG917458:UOH917461 UYC917458:UYD917461 VHY917458:VHZ917461 VRU917458:VRV917461 WBQ917458:WBR917461 WLM917458:WLN917461 WVI917458:WVJ917461 IW982994:IX982997 SS982994:ST982997 ACO982994:ACP982997 AMK982994:AML982997 AWG982994:AWH982997 BGC982994:BGD982997 BPY982994:BPZ982997 BZU982994:BZV982997 CJQ982994:CJR982997 CTM982994:CTN982997 DDI982994:DDJ982997 DNE982994:DNF982997 DXA982994:DXB982997 EGW982994:EGX982997 EQS982994:EQT982997 FAO982994:FAP982997 FKK982994:FKL982997 FUG982994:FUH982997 GEC982994:GED982997 GNY982994:GNZ982997 GXU982994:GXV982997 HHQ982994:HHR982997 HRM982994:HRN982997 IBI982994:IBJ982997 ILE982994:ILF982997 IVA982994:IVB982997 JEW982994:JEX982997 JOS982994:JOT982997 JYO982994:JYP982997 KIK982994:KIL982997 KSG982994:KSH982997 LCC982994:LCD982997 LLY982994:LLZ982997 LVU982994:LVV982997 MFQ982994:MFR982997 MPM982994:MPN982997 MZI982994:MZJ982997 NJE982994:NJF982997 NTA982994:NTB982997 OCW982994:OCX982997 OMS982994:OMT982997 OWO982994:OWP982997 PGK982994:PGL982997 PQG982994:PQH982997 QAC982994:QAD982997 QJY982994:QJZ982997 QTU982994:QTV982997 RDQ982994:RDR982997 RNM982994:RNN982997 RXI982994:RXJ982997 SHE982994:SHF982997 SRA982994:SRB982997 TAW982994:TAX982997 TKS982994:TKT982997 TUO982994:TUP982997 UEK982994:UEL982997 UOG982994:UOH982997 UYC982994:UYD982997 VHY982994:VHZ982997 VRU982994:VRV982997 WBQ982994:WBR982997 WLM982994:WLN982997 WVI982994:WVJ982997 IW65484:IX65484 SS65484:ST65484 ACO65484:ACP65484 AMK65484:AML65484 AWG65484:AWH65484 BGC65484:BGD65484 BPY65484:BPZ65484 BZU65484:BZV65484 CJQ65484:CJR65484 CTM65484:CTN65484 DDI65484:DDJ65484 DNE65484:DNF65484 DXA65484:DXB65484 EGW65484:EGX65484 EQS65484:EQT65484 FAO65484:FAP65484 FKK65484:FKL65484 FUG65484:FUH65484 GEC65484:GED65484 GNY65484:GNZ65484 GXU65484:GXV65484 HHQ65484:HHR65484 HRM65484:HRN65484 IBI65484:IBJ65484 ILE65484:ILF65484 IVA65484:IVB65484 JEW65484:JEX65484 JOS65484:JOT65484 JYO65484:JYP65484 KIK65484:KIL65484 KSG65484:KSH65484 LCC65484:LCD65484 LLY65484:LLZ65484 LVU65484:LVV65484 MFQ65484:MFR65484 MPM65484:MPN65484 MZI65484:MZJ65484 NJE65484:NJF65484 NTA65484:NTB65484 OCW65484:OCX65484 OMS65484:OMT65484 OWO65484:OWP65484 PGK65484:PGL65484 PQG65484:PQH65484 QAC65484:QAD65484 QJY65484:QJZ65484 QTU65484:QTV65484 RDQ65484:RDR65484 RNM65484:RNN65484 RXI65484:RXJ65484 SHE65484:SHF65484 SRA65484:SRB65484 TAW65484:TAX65484 TKS65484:TKT65484 TUO65484:TUP65484 UEK65484:UEL65484 UOG65484:UOH65484 UYC65484:UYD65484 VHY65484:VHZ65484 VRU65484:VRV65484 WBQ65484:WBR65484 WLM65484:WLN65484 WVI65484:WVJ65484 IW131020:IX131020 SS131020:ST131020 ACO131020:ACP131020 AMK131020:AML131020 AWG131020:AWH131020 BGC131020:BGD131020 BPY131020:BPZ131020 BZU131020:BZV131020 CJQ131020:CJR131020 CTM131020:CTN131020 DDI131020:DDJ131020 DNE131020:DNF131020 DXA131020:DXB131020 EGW131020:EGX131020 EQS131020:EQT131020 FAO131020:FAP131020 FKK131020:FKL131020 FUG131020:FUH131020 GEC131020:GED131020 GNY131020:GNZ131020 GXU131020:GXV131020 HHQ131020:HHR131020 HRM131020:HRN131020 IBI131020:IBJ131020 ILE131020:ILF131020 IVA131020:IVB131020 JEW131020:JEX131020 JOS131020:JOT131020 JYO131020:JYP131020 KIK131020:KIL131020 KSG131020:KSH131020 LCC131020:LCD131020 LLY131020:LLZ131020 LVU131020:LVV131020 MFQ131020:MFR131020 MPM131020:MPN131020 MZI131020:MZJ131020 NJE131020:NJF131020 NTA131020:NTB131020 OCW131020:OCX131020 OMS131020:OMT131020 OWO131020:OWP131020 PGK131020:PGL131020 PQG131020:PQH131020 QAC131020:QAD131020 QJY131020:QJZ131020 QTU131020:QTV131020 RDQ131020:RDR131020 RNM131020:RNN131020 RXI131020:RXJ131020 SHE131020:SHF131020 SRA131020:SRB131020 TAW131020:TAX131020 TKS131020:TKT131020 TUO131020:TUP131020 UEK131020:UEL131020 UOG131020:UOH131020 UYC131020:UYD131020 VHY131020:VHZ131020 VRU131020:VRV131020 WBQ131020:WBR131020 WLM131020:WLN131020 WVI131020:WVJ131020 IW196556:IX196556 SS196556:ST196556 ACO196556:ACP196556 AMK196556:AML196556 AWG196556:AWH196556 BGC196556:BGD196556 BPY196556:BPZ196556 BZU196556:BZV196556 CJQ196556:CJR196556 CTM196556:CTN196556 DDI196556:DDJ196556 DNE196556:DNF196556 DXA196556:DXB196556 EGW196556:EGX196556 EQS196556:EQT196556 FAO196556:FAP196556 FKK196556:FKL196556 FUG196556:FUH196556 GEC196556:GED196556 GNY196556:GNZ196556 GXU196556:GXV196556 HHQ196556:HHR196556 HRM196556:HRN196556 IBI196556:IBJ196556 ILE196556:ILF196556 IVA196556:IVB196556 JEW196556:JEX196556 JOS196556:JOT196556 JYO196556:JYP196556 KIK196556:KIL196556 KSG196556:KSH196556 LCC196556:LCD196556 LLY196556:LLZ196556 LVU196556:LVV196556 MFQ196556:MFR196556 MPM196556:MPN196556 MZI196556:MZJ196556 NJE196556:NJF196556 NTA196556:NTB196556 OCW196556:OCX196556 OMS196556:OMT196556 OWO196556:OWP196556 PGK196556:PGL196556 PQG196556:PQH196556 QAC196556:QAD196556 QJY196556:QJZ196556 QTU196556:QTV196556 RDQ196556:RDR196556 RNM196556:RNN196556 RXI196556:RXJ196556 SHE196556:SHF196556 SRA196556:SRB196556 TAW196556:TAX196556 TKS196556:TKT196556 TUO196556:TUP196556 UEK196556:UEL196556 UOG196556:UOH196556 UYC196556:UYD196556 VHY196556:VHZ196556 VRU196556:VRV196556 WBQ196556:WBR196556 WLM196556:WLN196556 WVI196556:WVJ196556 IW262092:IX262092 SS262092:ST262092 ACO262092:ACP262092 AMK262092:AML262092 AWG262092:AWH262092 BGC262092:BGD262092 BPY262092:BPZ262092 BZU262092:BZV262092 CJQ262092:CJR262092 CTM262092:CTN262092 DDI262092:DDJ262092 DNE262092:DNF262092 DXA262092:DXB262092 EGW262092:EGX262092 EQS262092:EQT262092 FAO262092:FAP262092 FKK262092:FKL262092 FUG262092:FUH262092 GEC262092:GED262092 GNY262092:GNZ262092 GXU262092:GXV262092 HHQ262092:HHR262092 HRM262092:HRN262092 IBI262092:IBJ262092 ILE262092:ILF262092 IVA262092:IVB262092 JEW262092:JEX262092 JOS262092:JOT262092 JYO262092:JYP262092 KIK262092:KIL262092 KSG262092:KSH262092 LCC262092:LCD262092 LLY262092:LLZ262092 LVU262092:LVV262092 MFQ262092:MFR262092 MPM262092:MPN262092 MZI262092:MZJ262092 NJE262092:NJF262092 NTA262092:NTB262092 OCW262092:OCX262092 OMS262092:OMT262092 OWO262092:OWP262092 PGK262092:PGL262092 PQG262092:PQH262092 QAC262092:QAD262092 QJY262092:QJZ262092 QTU262092:QTV262092 RDQ262092:RDR262092 RNM262092:RNN262092 RXI262092:RXJ262092 SHE262092:SHF262092 SRA262092:SRB262092 TAW262092:TAX262092 TKS262092:TKT262092 TUO262092:TUP262092 UEK262092:UEL262092 UOG262092:UOH262092 UYC262092:UYD262092 VHY262092:VHZ262092 VRU262092:VRV262092 WBQ262092:WBR262092 WLM262092:WLN262092 WVI262092:WVJ262092 IW327628:IX327628 SS327628:ST327628 ACO327628:ACP327628 AMK327628:AML327628 AWG327628:AWH327628 BGC327628:BGD327628 BPY327628:BPZ327628 BZU327628:BZV327628 CJQ327628:CJR327628 CTM327628:CTN327628 DDI327628:DDJ327628 DNE327628:DNF327628 DXA327628:DXB327628 EGW327628:EGX327628 EQS327628:EQT327628 FAO327628:FAP327628 FKK327628:FKL327628 FUG327628:FUH327628 GEC327628:GED327628 GNY327628:GNZ327628 GXU327628:GXV327628 HHQ327628:HHR327628 HRM327628:HRN327628 IBI327628:IBJ327628 ILE327628:ILF327628 IVA327628:IVB327628 JEW327628:JEX327628 JOS327628:JOT327628 JYO327628:JYP327628 KIK327628:KIL327628 KSG327628:KSH327628 LCC327628:LCD327628 LLY327628:LLZ327628 LVU327628:LVV327628 MFQ327628:MFR327628 MPM327628:MPN327628 MZI327628:MZJ327628 NJE327628:NJF327628 NTA327628:NTB327628 OCW327628:OCX327628 OMS327628:OMT327628 OWO327628:OWP327628 PGK327628:PGL327628 PQG327628:PQH327628 QAC327628:QAD327628 QJY327628:QJZ327628 QTU327628:QTV327628 RDQ327628:RDR327628 RNM327628:RNN327628 RXI327628:RXJ327628 SHE327628:SHF327628 SRA327628:SRB327628 TAW327628:TAX327628 TKS327628:TKT327628 TUO327628:TUP327628 UEK327628:UEL327628 UOG327628:UOH327628 UYC327628:UYD327628 VHY327628:VHZ327628 VRU327628:VRV327628 WBQ327628:WBR327628 WLM327628:WLN327628 WVI327628:WVJ327628 IW393164:IX393164 SS393164:ST393164 ACO393164:ACP393164 AMK393164:AML393164 AWG393164:AWH393164 BGC393164:BGD393164 BPY393164:BPZ393164 BZU393164:BZV393164 CJQ393164:CJR393164 CTM393164:CTN393164 DDI393164:DDJ393164 DNE393164:DNF393164 DXA393164:DXB393164 EGW393164:EGX393164 EQS393164:EQT393164 FAO393164:FAP393164 FKK393164:FKL393164 FUG393164:FUH393164 GEC393164:GED393164 GNY393164:GNZ393164 GXU393164:GXV393164 HHQ393164:HHR393164 HRM393164:HRN393164 IBI393164:IBJ393164 ILE393164:ILF393164 IVA393164:IVB393164 JEW393164:JEX393164 JOS393164:JOT393164 JYO393164:JYP393164 KIK393164:KIL393164 KSG393164:KSH393164 LCC393164:LCD393164 LLY393164:LLZ393164 LVU393164:LVV393164 MFQ393164:MFR393164 MPM393164:MPN393164 MZI393164:MZJ393164 NJE393164:NJF393164 NTA393164:NTB393164 OCW393164:OCX393164 OMS393164:OMT393164 OWO393164:OWP393164 PGK393164:PGL393164 PQG393164:PQH393164 QAC393164:QAD393164 QJY393164:QJZ393164 QTU393164:QTV393164 RDQ393164:RDR393164 RNM393164:RNN393164 RXI393164:RXJ393164 SHE393164:SHF393164 SRA393164:SRB393164 TAW393164:TAX393164 TKS393164:TKT393164 TUO393164:TUP393164 UEK393164:UEL393164 UOG393164:UOH393164 UYC393164:UYD393164 VHY393164:VHZ393164 VRU393164:VRV393164 WBQ393164:WBR393164 WLM393164:WLN393164 WVI393164:WVJ393164 IW458700:IX458700 SS458700:ST458700 ACO458700:ACP458700 AMK458700:AML458700 AWG458700:AWH458700 BGC458700:BGD458700 BPY458700:BPZ458700 BZU458700:BZV458700 CJQ458700:CJR458700 CTM458700:CTN458700 DDI458700:DDJ458700 DNE458700:DNF458700 DXA458700:DXB458700 EGW458700:EGX458700 EQS458700:EQT458700 FAO458700:FAP458700 FKK458700:FKL458700 FUG458700:FUH458700 GEC458700:GED458700 GNY458700:GNZ458700 GXU458700:GXV458700 HHQ458700:HHR458700 HRM458700:HRN458700 IBI458700:IBJ458700 ILE458700:ILF458700 IVA458700:IVB458700 JEW458700:JEX458700 JOS458700:JOT458700 JYO458700:JYP458700 KIK458700:KIL458700 KSG458700:KSH458700 LCC458700:LCD458700 LLY458700:LLZ458700 LVU458700:LVV458700 MFQ458700:MFR458700 MPM458700:MPN458700 MZI458700:MZJ458700 NJE458700:NJF458700 NTA458700:NTB458700 OCW458700:OCX458700 OMS458700:OMT458700 OWO458700:OWP458700 PGK458700:PGL458700 PQG458700:PQH458700 QAC458700:QAD458700 QJY458700:QJZ458700 QTU458700:QTV458700 RDQ458700:RDR458700 RNM458700:RNN458700 RXI458700:RXJ458700 SHE458700:SHF458700 SRA458700:SRB458700 TAW458700:TAX458700 TKS458700:TKT458700 TUO458700:TUP458700 UEK458700:UEL458700 UOG458700:UOH458700 UYC458700:UYD458700 VHY458700:VHZ458700 VRU458700:VRV458700 WBQ458700:WBR458700 WLM458700:WLN458700 WVI458700:WVJ458700 IW524236:IX524236 SS524236:ST524236 ACO524236:ACP524236 AMK524236:AML524236 AWG524236:AWH524236 BGC524236:BGD524236 BPY524236:BPZ524236 BZU524236:BZV524236 CJQ524236:CJR524236 CTM524236:CTN524236 DDI524236:DDJ524236 DNE524236:DNF524236 DXA524236:DXB524236 EGW524236:EGX524236 EQS524236:EQT524236 FAO524236:FAP524236 FKK524236:FKL524236 FUG524236:FUH524236 GEC524236:GED524236 GNY524236:GNZ524236 GXU524236:GXV524236 HHQ524236:HHR524236 HRM524236:HRN524236 IBI524236:IBJ524236 ILE524236:ILF524236 IVA524236:IVB524236 JEW524236:JEX524236 JOS524236:JOT524236 JYO524236:JYP524236 KIK524236:KIL524236 KSG524236:KSH524236 LCC524236:LCD524236 LLY524236:LLZ524236 LVU524236:LVV524236 MFQ524236:MFR524236 MPM524236:MPN524236 MZI524236:MZJ524236 NJE524236:NJF524236 NTA524236:NTB524236 OCW524236:OCX524236 OMS524236:OMT524236 OWO524236:OWP524236 PGK524236:PGL524236 PQG524236:PQH524236 QAC524236:QAD524236 QJY524236:QJZ524236 QTU524236:QTV524236 RDQ524236:RDR524236 RNM524236:RNN524236 RXI524236:RXJ524236 SHE524236:SHF524236 SRA524236:SRB524236 TAW524236:TAX524236 TKS524236:TKT524236 TUO524236:TUP524236 UEK524236:UEL524236 UOG524236:UOH524236 UYC524236:UYD524236 VHY524236:VHZ524236 VRU524236:VRV524236 WBQ524236:WBR524236 WLM524236:WLN524236 WVI524236:WVJ524236 IW589772:IX589772 SS589772:ST589772 ACO589772:ACP589772 AMK589772:AML589772 AWG589772:AWH589772 BGC589772:BGD589772 BPY589772:BPZ589772 BZU589772:BZV589772 CJQ589772:CJR589772 CTM589772:CTN589772 DDI589772:DDJ589772 DNE589772:DNF589772 DXA589772:DXB589772 EGW589772:EGX589772 EQS589772:EQT589772 FAO589772:FAP589772 FKK589772:FKL589772 FUG589772:FUH589772 GEC589772:GED589772 GNY589772:GNZ589772 GXU589772:GXV589772 HHQ589772:HHR589772 HRM589772:HRN589772 IBI589772:IBJ589772 ILE589772:ILF589772 IVA589772:IVB589772 JEW589772:JEX589772 JOS589772:JOT589772 JYO589772:JYP589772 KIK589772:KIL589772 KSG589772:KSH589772 LCC589772:LCD589772 LLY589772:LLZ589772 LVU589772:LVV589772 MFQ589772:MFR589772 MPM589772:MPN589772 MZI589772:MZJ589772 NJE589772:NJF589772 NTA589772:NTB589772 OCW589772:OCX589772 OMS589772:OMT589772 OWO589772:OWP589772 PGK589772:PGL589772 PQG589772:PQH589772 QAC589772:QAD589772 QJY589772:QJZ589772 QTU589772:QTV589772 RDQ589772:RDR589772 RNM589772:RNN589772 RXI589772:RXJ589772 SHE589772:SHF589772 SRA589772:SRB589772 TAW589772:TAX589772 TKS589772:TKT589772 TUO589772:TUP589772 UEK589772:UEL589772 UOG589772:UOH589772 UYC589772:UYD589772 VHY589772:VHZ589772 VRU589772:VRV589772 WBQ589772:WBR589772 WLM589772:WLN589772 WVI589772:WVJ589772 IW655308:IX655308 SS655308:ST655308 ACO655308:ACP655308 AMK655308:AML655308 AWG655308:AWH655308 BGC655308:BGD655308 BPY655308:BPZ655308 BZU655308:BZV655308 CJQ655308:CJR655308 CTM655308:CTN655308 DDI655308:DDJ655308 DNE655308:DNF655308 DXA655308:DXB655308 EGW655308:EGX655308 EQS655308:EQT655308 FAO655308:FAP655308 FKK655308:FKL655308 FUG655308:FUH655308 GEC655308:GED655308 GNY655308:GNZ655308 GXU655308:GXV655308 HHQ655308:HHR655308 HRM655308:HRN655308 IBI655308:IBJ655308 ILE655308:ILF655308 IVA655308:IVB655308 JEW655308:JEX655308 JOS655308:JOT655308 JYO655308:JYP655308 KIK655308:KIL655308 KSG655308:KSH655308 LCC655308:LCD655308 LLY655308:LLZ655308 LVU655308:LVV655308 MFQ655308:MFR655308 MPM655308:MPN655308 MZI655308:MZJ655308 NJE655308:NJF655308 NTA655308:NTB655308 OCW655308:OCX655308 OMS655308:OMT655308 OWO655308:OWP655308 PGK655308:PGL655308 PQG655308:PQH655308 QAC655308:QAD655308 QJY655308:QJZ655308 QTU655308:QTV655308 RDQ655308:RDR655308 RNM655308:RNN655308 RXI655308:RXJ655308 SHE655308:SHF655308 SRA655308:SRB655308 TAW655308:TAX655308 TKS655308:TKT655308 TUO655308:TUP655308 UEK655308:UEL655308 UOG655308:UOH655308 UYC655308:UYD655308 VHY655308:VHZ655308 VRU655308:VRV655308 WBQ655308:WBR655308 WLM655308:WLN655308 WVI655308:WVJ655308 IW720844:IX720844 SS720844:ST720844 ACO720844:ACP720844 AMK720844:AML720844 AWG720844:AWH720844 BGC720844:BGD720844 BPY720844:BPZ720844 BZU720844:BZV720844 CJQ720844:CJR720844 CTM720844:CTN720844 DDI720844:DDJ720844 DNE720844:DNF720844 DXA720844:DXB720844 EGW720844:EGX720844 EQS720844:EQT720844 FAO720844:FAP720844 FKK720844:FKL720844 FUG720844:FUH720844 GEC720844:GED720844 GNY720844:GNZ720844 GXU720844:GXV720844 HHQ720844:HHR720844 HRM720844:HRN720844 IBI720844:IBJ720844 ILE720844:ILF720844 IVA720844:IVB720844 JEW720844:JEX720844 JOS720844:JOT720844 JYO720844:JYP720844 KIK720844:KIL720844 KSG720844:KSH720844 LCC720844:LCD720844 LLY720844:LLZ720844 LVU720844:LVV720844 MFQ720844:MFR720844 MPM720844:MPN720844 MZI720844:MZJ720844 NJE720844:NJF720844 NTA720844:NTB720844 OCW720844:OCX720844 OMS720844:OMT720844 OWO720844:OWP720844 PGK720844:PGL720844 PQG720844:PQH720844 QAC720844:QAD720844 QJY720844:QJZ720844 QTU720844:QTV720844 RDQ720844:RDR720844 RNM720844:RNN720844 RXI720844:RXJ720844 SHE720844:SHF720844 SRA720844:SRB720844 TAW720844:TAX720844 TKS720844:TKT720844 TUO720844:TUP720844 UEK720844:UEL720844 UOG720844:UOH720844 UYC720844:UYD720844 VHY720844:VHZ720844 VRU720844:VRV720844 WBQ720844:WBR720844 WLM720844:WLN720844 WVI720844:WVJ720844 IW786380:IX786380 SS786380:ST786380 ACO786380:ACP786380 AMK786380:AML786380 AWG786380:AWH786380 BGC786380:BGD786380 BPY786380:BPZ786380 BZU786380:BZV786380 CJQ786380:CJR786380 CTM786380:CTN786380 DDI786380:DDJ786380 DNE786380:DNF786380 DXA786380:DXB786380 EGW786380:EGX786380 EQS786380:EQT786380 FAO786380:FAP786380 FKK786380:FKL786380 FUG786380:FUH786380 GEC786380:GED786380 GNY786380:GNZ786380 GXU786380:GXV786380 HHQ786380:HHR786380 HRM786380:HRN786380 IBI786380:IBJ786380 ILE786380:ILF786380 IVA786380:IVB786380 JEW786380:JEX786380 JOS786380:JOT786380 JYO786380:JYP786380 KIK786380:KIL786380 KSG786380:KSH786380 LCC786380:LCD786380 LLY786380:LLZ786380 LVU786380:LVV786380 MFQ786380:MFR786380 MPM786380:MPN786380 MZI786380:MZJ786380 NJE786380:NJF786380 NTA786380:NTB786380 OCW786380:OCX786380 OMS786380:OMT786380 OWO786380:OWP786380 PGK786380:PGL786380 PQG786380:PQH786380 QAC786380:QAD786380 QJY786380:QJZ786380 QTU786380:QTV786380 RDQ786380:RDR786380 RNM786380:RNN786380 RXI786380:RXJ786380 SHE786380:SHF786380 SRA786380:SRB786380 TAW786380:TAX786380 TKS786380:TKT786380 TUO786380:TUP786380 UEK786380:UEL786380 UOG786380:UOH786380 UYC786380:UYD786380 VHY786380:VHZ786380 VRU786380:VRV786380 WBQ786380:WBR786380 WLM786380:WLN786380 WVI786380:WVJ786380 IW851916:IX851916 SS851916:ST851916 ACO851916:ACP851916 AMK851916:AML851916 AWG851916:AWH851916 BGC851916:BGD851916 BPY851916:BPZ851916 BZU851916:BZV851916 CJQ851916:CJR851916 CTM851916:CTN851916 DDI851916:DDJ851916 DNE851916:DNF851916 DXA851916:DXB851916 EGW851916:EGX851916 EQS851916:EQT851916 FAO851916:FAP851916 FKK851916:FKL851916 FUG851916:FUH851916 GEC851916:GED851916 GNY851916:GNZ851916 GXU851916:GXV851916 HHQ851916:HHR851916 HRM851916:HRN851916 IBI851916:IBJ851916 ILE851916:ILF851916 IVA851916:IVB851916 JEW851916:JEX851916 JOS851916:JOT851916 JYO851916:JYP851916 KIK851916:KIL851916 KSG851916:KSH851916 LCC851916:LCD851916 LLY851916:LLZ851916 LVU851916:LVV851916 MFQ851916:MFR851916 MPM851916:MPN851916 MZI851916:MZJ851916 NJE851916:NJF851916 NTA851916:NTB851916 OCW851916:OCX851916 OMS851916:OMT851916 OWO851916:OWP851916 PGK851916:PGL851916 PQG851916:PQH851916 QAC851916:QAD851916 QJY851916:QJZ851916 QTU851916:QTV851916 RDQ851916:RDR851916 RNM851916:RNN851916 RXI851916:RXJ851916 SHE851916:SHF851916 SRA851916:SRB851916 TAW851916:TAX851916 TKS851916:TKT851916 TUO851916:TUP851916 UEK851916:UEL851916 UOG851916:UOH851916 UYC851916:UYD851916 VHY851916:VHZ851916 VRU851916:VRV851916 WBQ851916:WBR851916 WLM851916:WLN851916 WVI851916:WVJ851916 IW917452:IX917452 SS917452:ST917452 ACO917452:ACP917452 AMK917452:AML917452 AWG917452:AWH917452 BGC917452:BGD917452 BPY917452:BPZ917452 BZU917452:BZV917452 CJQ917452:CJR917452 CTM917452:CTN917452 DDI917452:DDJ917452 DNE917452:DNF917452 DXA917452:DXB917452 EGW917452:EGX917452 EQS917452:EQT917452 FAO917452:FAP917452 FKK917452:FKL917452 FUG917452:FUH917452 GEC917452:GED917452 GNY917452:GNZ917452 GXU917452:GXV917452 HHQ917452:HHR917452 HRM917452:HRN917452 IBI917452:IBJ917452 ILE917452:ILF917452 IVA917452:IVB917452 JEW917452:JEX917452 JOS917452:JOT917452 JYO917452:JYP917452 KIK917452:KIL917452 KSG917452:KSH917452 LCC917452:LCD917452 LLY917452:LLZ917452 LVU917452:LVV917452 MFQ917452:MFR917452 MPM917452:MPN917452 MZI917452:MZJ917452 NJE917452:NJF917452 NTA917452:NTB917452 OCW917452:OCX917452 OMS917452:OMT917452 OWO917452:OWP917452 PGK917452:PGL917452 PQG917452:PQH917452 QAC917452:QAD917452 QJY917452:QJZ917452 QTU917452:QTV917452 RDQ917452:RDR917452 RNM917452:RNN917452 RXI917452:RXJ917452 SHE917452:SHF917452 SRA917452:SRB917452 TAW917452:TAX917452 TKS917452:TKT917452 TUO917452:TUP917452 UEK917452:UEL917452 UOG917452:UOH917452 UYC917452:UYD917452 VHY917452:VHZ917452 VRU917452:VRV917452 WBQ917452:WBR917452 WLM917452:WLN917452 WVI917452:WVJ917452 IW982988:IX982988 SS982988:ST982988 ACO982988:ACP982988 AMK982988:AML982988 AWG982988:AWH982988 BGC982988:BGD982988 BPY982988:BPZ982988 BZU982988:BZV982988 CJQ982988:CJR982988 CTM982988:CTN982988 DDI982988:DDJ982988 DNE982988:DNF982988 DXA982988:DXB982988 EGW982988:EGX982988 EQS982988:EQT982988 FAO982988:FAP982988 FKK982988:FKL982988 FUG982988:FUH982988 GEC982988:GED982988 GNY982988:GNZ982988 GXU982988:GXV982988 HHQ982988:HHR982988 HRM982988:HRN982988 IBI982988:IBJ982988 ILE982988:ILF982988 IVA982988:IVB982988 JEW982988:JEX982988 JOS982988:JOT982988 JYO982988:JYP982988 KIK982988:KIL982988 KSG982988:KSH982988 LCC982988:LCD982988 LLY982988:LLZ982988 LVU982988:LVV982988 MFQ982988:MFR982988 MPM982988:MPN982988 MZI982988:MZJ982988 NJE982988:NJF982988 NTA982988:NTB982988 OCW982988:OCX982988 OMS982988:OMT982988 OWO982988:OWP982988 PGK982988:PGL982988 PQG982988:PQH982988 QAC982988:QAD982988 QJY982988:QJZ982988 QTU982988:QTV982988 RDQ982988:RDR982988 RNM982988:RNN982988 RXI982988:RXJ982988 SHE982988:SHF982988 SRA982988:SRB982988 TAW982988:TAX982988 TKS982988:TKT982988 TUO982988:TUP982988 UEK982988:UEL982988 UOG982988:UOH982988 UYC982988:UYD982988 VHY982988:VHZ982988 VRU982988:VRV982988 WBQ982988:WBR982988 WLM982988:WLN982988 WVI982988:WVJ982988 IW65502:IX65503 SS65502:ST65503 ACO65502:ACP65503 AMK65502:AML65503 AWG65502:AWH65503 BGC65502:BGD65503 BPY65502:BPZ65503 BZU65502:BZV65503 CJQ65502:CJR65503 CTM65502:CTN65503 DDI65502:DDJ65503 DNE65502:DNF65503 DXA65502:DXB65503 EGW65502:EGX65503 EQS65502:EQT65503 FAO65502:FAP65503 FKK65502:FKL65503 FUG65502:FUH65503 GEC65502:GED65503 GNY65502:GNZ65503 GXU65502:GXV65503 HHQ65502:HHR65503 HRM65502:HRN65503 IBI65502:IBJ65503 ILE65502:ILF65503 IVA65502:IVB65503 JEW65502:JEX65503 JOS65502:JOT65503 JYO65502:JYP65503 KIK65502:KIL65503 KSG65502:KSH65503 LCC65502:LCD65503 LLY65502:LLZ65503 LVU65502:LVV65503 MFQ65502:MFR65503 MPM65502:MPN65503 MZI65502:MZJ65503 NJE65502:NJF65503 NTA65502:NTB65503 OCW65502:OCX65503 OMS65502:OMT65503 OWO65502:OWP65503 PGK65502:PGL65503 PQG65502:PQH65503 QAC65502:QAD65503 QJY65502:QJZ65503 QTU65502:QTV65503 RDQ65502:RDR65503 RNM65502:RNN65503 RXI65502:RXJ65503 SHE65502:SHF65503 SRA65502:SRB65503 TAW65502:TAX65503 TKS65502:TKT65503 TUO65502:TUP65503 UEK65502:UEL65503 UOG65502:UOH65503 UYC65502:UYD65503 VHY65502:VHZ65503 VRU65502:VRV65503 WBQ65502:WBR65503 WLM65502:WLN65503 WVI65502:WVJ65503 IW131038:IX131039 SS131038:ST131039 ACO131038:ACP131039 AMK131038:AML131039 AWG131038:AWH131039 BGC131038:BGD131039 BPY131038:BPZ131039 BZU131038:BZV131039 CJQ131038:CJR131039 CTM131038:CTN131039 DDI131038:DDJ131039 DNE131038:DNF131039 DXA131038:DXB131039 EGW131038:EGX131039 EQS131038:EQT131039 FAO131038:FAP131039 FKK131038:FKL131039 FUG131038:FUH131039 GEC131038:GED131039 GNY131038:GNZ131039 GXU131038:GXV131039 HHQ131038:HHR131039 HRM131038:HRN131039 IBI131038:IBJ131039 ILE131038:ILF131039 IVA131038:IVB131039 JEW131038:JEX131039 JOS131038:JOT131039 JYO131038:JYP131039 KIK131038:KIL131039 KSG131038:KSH131039 LCC131038:LCD131039 LLY131038:LLZ131039 LVU131038:LVV131039 MFQ131038:MFR131039 MPM131038:MPN131039 MZI131038:MZJ131039 NJE131038:NJF131039 NTA131038:NTB131039 OCW131038:OCX131039 OMS131038:OMT131039 OWO131038:OWP131039 PGK131038:PGL131039 PQG131038:PQH131039 QAC131038:QAD131039 QJY131038:QJZ131039 QTU131038:QTV131039 RDQ131038:RDR131039 RNM131038:RNN131039 RXI131038:RXJ131039 SHE131038:SHF131039 SRA131038:SRB131039 TAW131038:TAX131039 TKS131038:TKT131039 TUO131038:TUP131039 UEK131038:UEL131039 UOG131038:UOH131039 UYC131038:UYD131039 VHY131038:VHZ131039 VRU131038:VRV131039 WBQ131038:WBR131039 WLM131038:WLN131039 WVI131038:WVJ131039 IW196574:IX196575 SS196574:ST196575 ACO196574:ACP196575 AMK196574:AML196575 AWG196574:AWH196575 BGC196574:BGD196575 BPY196574:BPZ196575 BZU196574:BZV196575 CJQ196574:CJR196575 CTM196574:CTN196575 DDI196574:DDJ196575 DNE196574:DNF196575 DXA196574:DXB196575 EGW196574:EGX196575 EQS196574:EQT196575 FAO196574:FAP196575 FKK196574:FKL196575 FUG196574:FUH196575 GEC196574:GED196575 GNY196574:GNZ196575 GXU196574:GXV196575 HHQ196574:HHR196575 HRM196574:HRN196575 IBI196574:IBJ196575 ILE196574:ILF196575 IVA196574:IVB196575 JEW196574:JEX196575 JOS196574:JOT196575 JYO196574:JYP196575 KIK196574:KIL196575 KSG196574:KSH196575 LCC196574:LCD196575 LLY196574:LLZ196575 LVU196574:LVV196575 MFQ196574:MFR196575 MPM196574:MPN196575 MZI196574:MZJ196575 NJE196574:NJF196575 NTA196574:NTB196575 OCW196574:OCX196575 OMS196574:OMT196575 OWO196574:OWP196575 PGK196574:PGL196575 PQG196574:PQH196575 QAC196574:QAD196575 QJY196574:QJZ196575 QTU196574:QTV196575 RDQ196574:RDR196575 RNM196574:RNN196575 RXI196574:RXJ196575 SHE196574:SHF196575 SRA196574:SRB196575 TAW196574:TAX196575 TKS196574:TKT196575 TUO196574:TUP196575 UEK196574:UEL196575 UOG196574:UOH196575 UYC196574:UYD196575 VHY196574:VHZ196575 VRU196574:VRV196575 WBQ196574:WBR196575 WLM196574:WLN196575 WVI196574:WVJ196575 IW262110:IX262111 SS262110:ST262111 ACO262110:ACP262111 AMK262110:AML262111 AWG262110:AWH262111 BGC262110:BGD262111 BPY262110:BPZ262111 BZU262110:BZV262111 CJQ262110:CJR262111 CTM262110:CTN262111 DDI262110:DDJ262111 DNE262110:DNF262111 DXA262110:DXB262111 EGW262110:EGX262111 EQS262110:EQT262111 FAO262110:FAP262111 FKK262110:FKL262111 FUG262110:FUH262111 GEC262110:GED262111 GNY262110:GNZ262111 GXU262110:GXV262111 HHQ262110:HHR262111 HRM262110:HRN262111 IBI262110:IBJ262111 ILE262110:ILF262111 IVA262110:IVB262111 JEW262110:JEX262111 JOS262110:JOT262111 JYO262110:JYP262111 KIK262110:KIL262111 KSG262110:KSH262111 LCC262110:LCD262111 LLY262110:LLZ262111 LVU262110:LVV262111 MFQ262110:MFR262111 MPM262110:MPN262111 MZI262110:MZJ262111 NJE262110:NJF262111 NTA262110:NTB262111 OCW262110:OCX262111 OMS262110:OMT262111 OWO262110:OWP262111 PGK262110:PGL262111 PQG262110:PQH262111 QAC262110:QAD262111 QJY262110:QJZ262111 QTU262110:QTV262111 RDQ262110:RDR262111 RNM262110:RNN262111 RXI262110:RXJ262111 SHE262110:SHF262111 SRA262110:SRB262111 TAW262110:TAX262111 TKS262110:TKT262111 TUO262110:TUP262111 UEK262110:UEL262111 UOG262110:UOH262111 UYC262110:UYD262111 VHY262110:VHZ262111 VRU262110:VRV262111 WBQ262110:WBR262111 WLM262110:WLN262111 WVI262110:WVJ262111 IW327646:IX327647 SS327646:ST327647 ACO327646:ACP327647 AMK327646:AML327647 AWG327646:AWH327647 BGC327646:BGD327647 BPY327646:BPZ327647 BZU327646:BZV327647 CJQ327646:CJR327647 CTM327646:CTN327647 DDI327646:DDJ327647 DNE327646:DNF327647 DXA327646:DXB327647 EGW327646:EGX327647 EQS327646:EQT327647 FAO327646:FAP327647 FKK327646:FKL327647 FUG327646:FUH327647 GEC327646:GED327647 GNY327646:GNZ327647 GXU327646:GXV327647 HHQ327646:HHR327647 HRM327646:HRN327647 IBI327646:IBJ327647 ILE327646:ILF327647 IVA327646:IVB327647 JEW327646:JEX327647 JOS327646:JOT327647 JYO327646:JYP327647 KIK327646:KIL327647 KSG327646:KSH327647 LCC327646:LCD327647 LLY327646:LLZ327647 LVU327646:LVV327647 MFQ327646:MFR327647 MPM327646:MPN327647 MZI327646:MZJ327647 NJE327646:NJF327647 NTA327646:NTB327647 OCW327646:OCX327647 OMS327646:OMT327647 OWO327646:OWP327647 PGK327646:PGL327647 PQG327646:PQH327647 QAC327646:QAD327647 QJY327646:QJZ327647 QTU327646:QTV327647 RDQ327646:RDR327647 RNM327646:RNN327647 RXI327646:RXJ327647 SHE327646:SHF327647 SRA327646:SRB327647 TAW327646:TAX327647 TKS327646:TKT327647 TUO327646:TUP327647 UEK327646:UEL327647 UOG327646:UOH327647 UYC327646:UYD327647 VHY327646:VHZ327647 VRU327646:VRV327647 WBQ327646:WBR327647 WLM327646:WLN327647 WVI327646:WVJ327647 IW393182:IX393183 SS393182:ST393183 ACO393182:ACP393183 AMK393182:AML393183 AWG393182:AWH393183 BGC393182:BGD393183 BPY393182:BPZ393183 BZU393182:BZV393183 CJQ393182:CJR393183 CTM393182:CTN393183 DDI393182:DDJ393183 DNE393182:DNF393183 DXA393182:DXB393183 EGW393182:EGX393183 EQS393182:EQT393183 FAO393182:FAP393183 FKK393182:FKL393183 FUG393182:FUH393183 GEC393182:GED393183 GNY393182:GNZ393183 GXU393182:GXV393183 HHQ393182:HHR393183 HRM393182:HRN393183 IBI393182:IBJ393183 ILE393182:ILF393183 IVA393182:IVB393183 JEW393182:JEX393183 JOS393182:JOT393183 JYO393182:JYP393183 KIK393182:KIL393183 KSG393182:KSH393183 LCC393182:LCD393183 LLY393182:LLZ393183 LVU393182:LVV393183 MFQ393182:MFR393183 MPM393182:MPN393183 MZI393182:MZJ393183 NJE393182:NJF393183 NTA393182:NTB393183 OCW393182:OCX393183 OMS393182:OMT393183 OWO393182:OWP393183 PGK393182:PGL393183 PQG393182:PQH393183 QAC393182:QAD393183 QJY393182:QJZ393183 QTU393182:QTV393183 RDQ393182:RDR393183 RNM393182:RNN393183 RXI393182:RXJ393183 SHE393182:SHF393183 SRA393182:SRB393183 TAW393182:TAX393183 TKS393182:TKT393183 TUO393182:TUP393183 UEK393182:UEL393183 UOG393182:UOH393183 UYC393182:UYD393183 VHY393182:VHZ393183 VRU393182:VRV393183 WBQ393182:WBR393183 WLM393182:WLN393183 WVI393182:WVJ393183 IW458718:IX458719 SS458718:ST458719 ACO458718:ACP458719 AMK458718:AML458719 AWG458718:AWH458719 BGC458718:BGD458719 BPY458718:BPZ458719 BZU458718:BZV458719 CJQ458718:CJR458719 CTM458718:CTN458719 DDI458718:DDJ458719 DNE458718:DNF458719 DXA458718:DXB458719 EGW458718:EGX458719 EQS458718:EQT458719 FAO458718:FAP458719 FKK458718:FKL458719 FUG458718:FUH458719 GEC458718:GED458719 GNY458718:GNZ458719 GXU458718:GXV458719 HHQ458718:HHR458719 HRM458718:HRN458719 IBI458718:IBJ458719 ILE458718:ILF458719 IVA458718:IVB458719 JEW458718:JEX458719 JOS458718:JOT458719 JYO458718:JYP458719 KIK458718:KIL458719 KSG458718:KSH458719 LCC458718:LCD458719 LLY458718:LLZ458719 LVU458718:LVV458719 MFQ458718:MFR458719 MPM458718:MPN458719 MZI458718:MZJ458719 NJE458718:NJF458719 NTA458718:NTB458719 OCW458718:OCX458719 OMS458718:OMT458719 OWO458718:OWP458719 PGK458718:PGL458719 PQG458718:PQH458719 QAC458718:QAD458719 QJY458718:QJZ458719 QTU458718:QTV458719 RDQ458718:RDR458719 RNM458718:RNN458719 RXI458718:RXJ458719 SHE458718:SHF458719 SRA458718:SRB458719 TAW458718:TAX458719 TKS458718:TKT458719 TUO458718:TUP458719 UEK458718:UEL458719 UOG458718:UOH458719 UYC458718:UYD458719 VHY458718:VHZ458719 VRU458718:VRV458719 WBQ458718:WBR458719 WLM458718:WLN458719 WVI458718:WVJ458719 IW524254:IX524255 SS524254:ST524255 ACO524254:ACP524255 AMK524254:AML524255 AWG524254:AWH524255 BGC524254:BGD524255 BPY524254:BPZ524255 BZU524254:BZV524255 CJQ524254:CJR524255 CTM524254:CTN524255 DDI524254:DDJ524255 DNE524254:DNF524255 DXA524254:DXB524255 EGW524254:EGX524255 EQS524254:EQT524255 FAO524254:FAP524255 FKK524254:FKL524255 FUG524254:FUH524255 GEC524254:GED524255 GNY524254:GNZ524255 GXU524254:GXV524255 HHQ524254:HHR524255 HRM524254:HRN524255 IBI524254:IBJ524255 ILE524254:ILF524255 IVA524254:IVB524255 JEW524254:JEX524255 JOS524254:JOT524255 JYO524254:JYP524255 KIK524254:KIL524255 KSG524254:KSH524255 LCC524254:LCD524255 LLY524254:LLZ524255 LVU524254:LVV524255 MFQ524254:MFR524255 MPM524254:MPN524255 MZI524254:MZJ524255 NJE524254:NJF524255 NTA524254:NTB524255 OCW524254:OCX524255 OMS524254:OMT524255 OWO524254:OWP524255 PGK524254:PGL524255 PQG524254:PQH524255 QAC524254:QAD524255 QJY524254:QJZ524255 QTU524254:QTV524255 RDQ524254:RDR524255 RNM524254:RNN524255 RXI524254:RXJ524255 SHE524254:SHF524255 SRA524254:SRB524255 TAW524254:TAX524255 TKS524254:TKT524255 TUO524254:TUP524255 UEK524254:UEL524255 UOG524254:UOH524255 UYC524254:UYD524255 VHY524254:VHZ524255 VRU524254:VRV524255 WBQ524254:WBR524255 WLM524254:WLN524255 WVI524254:WVJ524255 IW589790:IX589791 SS589790:ST589791 ACO589790:ACP589791 AMK589790:AML589791 AWG589790:AWH589791 BGC589790:BGD589791 BPY589790:BPZ589791 BZU589790:BZV589791 CJQ589790:CJR589791 CTM589790:CTN589791 DDI589790:DDJ589791 DNE589790:DNF589791 DXA589790:DXB589791 EGW589790:EGX589791 EQS589790:EQT589791 FAO589790:FAP589791 FKK589790:FKL589791 FUG589790:FUH589791 GEC589790:GED589791 GNY589790:GNZ589791 GXU589790:GXV589791 HHQ589790:HHR589791 HRM589790:HRN589791 IBI589790:IBJ589791 ILE589790:ILF589791 IVA589790:IVB589791 JEW589790:JEX589791 JOS589790:JOT589791 JYO589790:JYP589791 KIK589790:KIL589791 KSG589790:KSH589791 LCC589790:LCD589791 LLY589790:LLZ589791 LVU589790:LVV589791 MFQ589790:MFR589791 MPM589790:MPN589791 MZI589790:MZJ589791 NJE589790:NJF589791 NTA589790:NTB589791 OCW589790:OCX589791 OMS589790:OMT589791 OWO589790:OWP589791 PGK589790:PGL589791 PQG589790:PQH589791 QAC589790:QAD589791 QJY589790:QJZ589791 QTU589790:QTV589791 RDQ589790:RDR589791 RNM589790:RNN589791 RXI589790:RXJ589791 SHE589790:SHF589791 SRA589790:SRB589791 TAW589790:TAX589791 TKS589790:TKT589791 TUO589790:TUP589791 UEK589790:UEL589791 UOG589790:UOH589791 UYC589790:UYD589791 VHY589790:VHZ589791 VRU589790:VRV589791 WBQ589790:WBR589791 WLM589790:WLN589791 WVI589790:WVJ589791 IW655326:IX655327 SS655326:ST655327 ACO655326:ACP655327 AMK655326:AML655327 AWG655326:AWH655327 BGC655326:BGD655327 BPY655326:BPZ655327 BZU655326:BZV655327 CJQ655326:CJR655327 CTM655326:CTN655327 DDI655326:DDJ655327 DNE655326:DNF655327 DXA655326:DXB655327 EGW655326:EGX655327 EQS655326:EQT655327 FAO655326:FAP655327 FKK655326:FKL655327 FUG655326:FUH655327 GEC655326:GED655327 GNY655326:GNZ655327 GXU655326:GXV655327 HHQ655326:HHR655327 HRM655326:HRN655327 IBI655326:IBJ655327 ILE655326:ILF655327 IVA655326:IVB655327 JEW655326:JEX655327 JOS655326:JOT655327 JYO655326:JYP655327 KIK655326:KIL655327 KSG655326:KSH655327 LCC655326:LCD655327 LLY655326:LLZ655327 LVU655326:LVV655327 MFQ655326:MFR655327 MPM655326:MPN655327 MZI655326:MZJ655327 NJE655326:NJF655327 NTA655326:NTB655327 OCW655326:OCX655327 OMS655326:OMT655327 OWO655326:OWP655327 PGK655326:PGL655327 PQG655326:PQH655327 QAC655326:QAD655327 QJY655326:QJZ655327 QTU655326:QTV655327 RDQ655326:RDR655327 RNM655326:RNN655327 RXI655326:RXJ655327 SHE655326:SHF655327 SRA655326:SRB655327 TAW655326:TAX655327 TKS655326:TKT655327 TUO655326:TUP655327 UEK655326:UEL655327 UOG655326:UOH655327 UYC655326:UYD655327 VHY655326:VHZ655327 VRU655326:VRV655327 WBQ655326:WBR655327 WLM655326:WLN655327 WVI655326:WVJ655327 IW720862:IX720863 SS720862:ST720863 ACO720862:ACP720863 AMK720862:AML720863 AWG720862:AWH720863 BGC720862:BGD720863 BPY720862:BPZ720863 BZU720862:BZV720863 CJQ720862:CJR720863 CTM720862:CTN720863 DDI720862:DDJ720863 DNE720862:DNF720863 DXA720862:DXB720863 EGW720862:EGX720863 EQS720862:EQT720863 FAO720862:FAP720863 FKK720862:FKL720863 FUG720862:FUH720863 GEC720862:GED720863 GNY720862:GNZ720863 GXU720862:GXV720863 HHQ720862:HHR720863 HRM720862:HRN720863 IBI720862:IBJ720863 ILE720862:ILF720863 IVA720862:IVB720863 JEW720862:JEX720863 JOS720862:JOT720863 JYO720862:JYP720863 KIK720862:KIL720863 KSG720862:KSH720863 LCC720862:LCD720863 LLY720862:LLZ720863 LVU720862:LVV720863 MFQ720862:MFR720863 MPM720862:MPN720863 MZI720862:MZJ720863 NJE720862:NJF720863 NTA720862:NTB720863 OCW720862:OCX720863 OMS720862:OMT720863 OWO720862:OWP720863 PGK720862:PGL720863 PQG720862:PQH720863 QAC720862:QAD720863 QJY720862:QJZ720863 QTU720862:QTV720863 RDQ720862:RDR720863 RNM720862:RNN720863 RXI720862:RXJ720863 SHE720862:SHF720863 SRA720862:SRB720863 TAW720862:TAX720863 TKS720862:TKT720863 TUO720862:TUP720863 UEK720862:UEL720863 UOG720862:UOH720863 UYC720862:UYD720863 VHY720862:VHZ720863 VRU720862:VRV720863 WBQ720862:WBR720863 WLM720862:WLN720863 WVI720862:WVJ720863 IW786398:IX786399 SS786398:ST786399 ACO786398:ACP786399 AMK786398:AML786399 AWG786398:AWH786399 BGC786398:BGD786399 BPY786398:BPZ786399 BZU786398:BZV786399 CJQ786398:CJR786399 CTM786398:CTN786399 DDI786398:DDJ786399 DNE786398:DNF786399 DXA786398:DXB786399 EGW786398:EGX786399 EQS786398:EQT786399 FAO786398:FAP786399 FKK786398:FKL786399 FUG786398:FUH786399 GEC786398:GED786399 GNY786398:GNZ786399 GXU786398:GXV786399 HHQ786398:HHR786399 HRM786398:HRN786399 IBI786398:IBJ786399 ILE786398:ILF786399 IVA786398:IVB786399 JEW786398:JEX786399 JOS786398:JOT786399 JYO786398:JYP786399 KIK786398:KIL786399 KSG786398:KSH786399 LCC786398:LCD786399 LLY786398:LLZ786399 LVU786398:LVV786399 MFQ786398:MFR786399 MPM786398:MPN786399 MZI786398:MZJ786399 NJE786398:NJF786399 NTA786398:NTB786399 OCW786398:OCX786399 OMS786398:OMT786399 OWO786398:OWP786399 PGK786398:PGL786399 PQG786398:PQH786399 QAC786398:QAD786399 QJY786398:QJZ786399 QTU786398:QTV786399 RDQ786398:RDR786399 RNM786398:RNN786399 RXI786398:RXJ786399 SHE786398:SHF786399 SRA786398:SRB786399 TAW786398:TAX786399 TKS786398:TKT786399 TUO786398:TUP786399 UEK786398:UEL786399 UOG786398:UOH786399 UYC786398:UYD786399 VHY786398:VHZ786399 VRU786398:VRV786399 WBQ786398:WBR786399 WLM786398:WLN786399 WVI786398:WVJ786399 IW851934:IX851935 SS851934:ST851935 ACO851934:ACP851935 AMK851934:AML851935 AWG851934:AWH851935 BGC851934:BGD851935 BPY851934:BPZ851935 BZU851934:BZV851935 CJQ851934:CJR851935 CTM851934:CTN851935 DDI851934:DDJ851935 DNE851934:DNF851935 DXA851934:DXB851935 EGW851934:EGX851935 EQS851934:EQT851935 FAO851934:FAP851935 FKK851934:FKL851935 FUG851934:FUH851935 GEC851934:GED851935 GNY851934:GNZ851935 GXU851934:GXV851935 HHQ851934:HHR851935 HRM851934:HRN851935 IBI851934:IBJ851935 ILE851934:ILF851935 IVA851934:IVB851935 JEW851934:JEX851935 JOS851934:JOT851935 JYO851934:JYP851935 KIK851934:KIL851935 KSG851934:KSH851935 LCC851934:LCD851935 LLY851934:LLZ851935 LVU851934:LVV851935 MFQ851934:MFR851935 MPM851934:MPN851935 MZI851934:MZJ851935 NJE851934:NJF851935 NTA851934:NTB851935 OCW851934:OCX851935 OMS851934:OMT851935 OWO851934:OWP851935 PGK851934:PGL851935 PQG851934:PQH851935 QAC851934:QAD851935 QJY851934:QJZ851935 QTU851934:QTV851935 RDQ851934:RDR851935 RNM851934:RNN851935 RXI851934:RXJ851935 SHE851934:SHF851935 SRA851934:SRB851935 TAW851934:TAX851935 TKS851934:TKT851935 TUO851934:TUP851935 UEK851934:UEL851935 UOG851934:UOH851935 UYC851934:UYD851935 VHY851934:VHZ851935 VRU851934:VRV851935 WBQ851934:WBR851935 WLM851934:WLN851935 WVI851934:WVJ851935 IW917470:IX917471 SS917470:ST917471 ACO917470:ACP917471 AMK917470:AML917471 AWG917470:AWH917471 BGC917470:BGD917471 BPY917470:BPZ917471 BZU917470:BZV917471 CJQ917470:CJR917471 CTM917470:CTN917471 DDI917470:DDJ917471 DNE917470:DNF917471 DXA917470:DXB917471 EGW917470:EGX917471 EQS917470:EQT917471 FAO917470:FAP917471 FKK917470:FKL917471 FUG917470:FUH917471 GEC917470:GED917471 GNY917470:GNZ917471 GXU917470:GXV917471 HHQ917470:HHR917471 HRM917470:HRN917471 IBI917470:IBJ917471 ILE917470:ILF917471 IVA917470:IVB917471 JEW917470:JEX917471 JOS917470:JOT917471 JYO917470:JYP917471 KIK917470:KIL917471 KSG917470:KSH917471 LCC917470:LCD917471 LLY917470:LLZ917471 LVU917470:LVV917471 MFQ917470:MFR917471 MPM917470:MPN917471 MZI917470:MZJ917471 NJE917470:NJF917471 NTA917470:NTB917471 OCW917470:OCX917471 OMS917470:OMT917471 OWO917470:OWP917471 PGK917470:PGL917471 PQG917470:PQH917471 QAC917470:QAD917471 QJY917470:QJZ917471 QTU917470:QTV917471 RDQ917470:RDR917471 RNM917470:RNN917471 RXI917470:RXJ917471 SHE917470:SHF917471 SRA917470:SRB917471 TAW917470:TAX917471 TKS917470:TKT917471 TUO917470:TUP917471 UEK917470:UEL917471 UOG917470:UOH917471 UYC917470:UYD917471 VHY917470:VHZ917471 VRU917470:VRV917471 WBQ917470:WBR917471 WLM917470:WLN917471 WVI917470:WVJ917471 IW983006:IX983007 SS983006:ST983007 ACO983006:ACP983007 AMK983006:AML983007 AWG983006:AWH983007 BGC983006:BGD983007 BPY983006:BPZ983007 BZU983006:BZV983007 CJQ983006:CJR983007 CTM983006:CTN983007 DDI983006:DDJ983007 DNE983006:DNF983007 DXA983006:DXB983007 EGW983006:EGX983007 EQS983006:EQT983007 FAO983006:FAP983007 FKK983006:FKL983007 FUG983006:FUH983007 GEC983006:GED983007 GNY983006:GNZ983007 GXU983006:GXV983007 HHQ983006:HHR983007 HRM983006:HRN983007 IBI983006:IBJ983007 ILE983006:ILF983007 IVA983006:IVB983007 JEW983006:JEX983007 JOS983006:JOT983007 JYO983006:JYP983007 KIK983006:KIL983007 KSG983006:KSH983007 LCC983006:LCD983007 LLY983006:LLZ983007 LVU983006:LVV983007 MFQ983006:MFR983007 MPM983006:MPN983007 MZI983006:MZJ983007 NJE983006:NJF983007 NTA983006:NTB983007 OCW983006:OCX983007 OMS983006:OMT983007 OWO983006:OWP983007 PGK983006:PGL983007 PQG983006:PQH983007 QAC983006:QAD983007 QJY983006:QJZ983007 QTU983006:QTV983007 RDQ983006:RDR983007 RNM983006:RNN983007 RXI983006:RXJ983007 SHE983006:SHF983007 SRA983006:SRB983007 TAW983006:TAX983007 TKS983006:TKT983007 TUO983006:TUP983007 UEK983006:UEL983007 UOG983006:UOH983007 UYC983006:UYD983007 VHY983006:VHZ983007 VRU983006:VRV983007 WBQ983006:WBR983007 WLM983006:WLN983007 WVI983006:WVJ983007 IW65512:IX65520 SS65512:ST65520 ACO65512:ACP65520 AMK65512:AML65520 AWG65512:AWH65520 BGC65512:BGD65520 BPY65512:BPZ65520 BZU65512:BZV65520 CJQ65512:CJR65520 CTM65512:CTN65520 DDI65512:DDJ65520 DNE65512:DNF65520 DXA65512:DXB65520 EGW65512:EGX65520 EQS65512:EQT65520 FAO65512:FAP65520 FKK65512:FKL65520 FUG65512:FUH65520 GEC65512:GED65520 GNY65512:GNZ65520 GXU65512:GXV65520 HHQ65512:HHR65520 HRM65512:HRN65520 IBI65512:IBJ65520 ILE65512:ILF65520 IVA65512:IVB65520 JEW65512:JEX65520 JOS65512:JOT65520 JYO65512:JYP65520 KIK65512:KIL65520 KSG65512:KSH65520 LCC65512:LCD65520 LLY65512:LLZ65520 LVU65512:LVV65520 MFQ65512:MFR65520 MPM65512:MPN65520 MZI65512:MZJ65520 NJE65512:NJF65520 NTA65512:NTB65520 OCW65512:OCX65520 OMS65512:OMT65520 OWO65512:OWP65520 PGK65512:PGL65520 PQG65512:PQH65520 QAC65512:QAD65520 QJY65512:QJZ65520 QTU65512:QTV65520 RDQ65512:RDR65520 RNM65512:RNN65520 RXI65512:RXJ65520 SHE65512:SHF65520 SRA65512:SRB65520 TAW65512:TAX65520 TKS65512:TKT65520 TUO65512:TUP65520 UEK65512:UEL65520 UOG65512:UOH65520 UYC65512:UYD65520 VHY65512:VHZ65520 VRU65512:VRV65520 WBQ65512:WBR65520 WLM65512:WLN65520 WVI65512:WVJ65520 IW131048:IX131056 SS131048:ST131056 ACO131048:ACP131056 AMK131048:AML131056 AWG131048:AWH131056 BGC131048:BGD131056 BPY131048:BPZ131056 BZU131048:BZV131056 CJQ131048:CJR131056 CTM131048:CTN131056 DDI131048:DDJ131056 DNE131048:DNF131056 DXA131048:DXB131056 EGW131048:EGX131056 EQS131048:EQT131056 FAO131048:FAP131056 FKK131048:FKL131056 FUG131048:FUH131056 GEC131048:GED131056 GNY131048:GNZ131056 GXU131048:GXV131056 HHQ131048:HHR131056 HRM131048:HRN131056 IBI131048:IBJ131056 ILE131048:ILF131056 IVA131048:IVB131056 JEW131048:JEX131056 JOS131048:JOT131056 JYO131048:JYP131056 KIK131048:KIL131056 KSG131048:KSH131056 LCC131048:LCD131056 LLY131048:LLZ131056 LVU131048:LVV131056 MFQ131048:MFR131056 MPM131048:MPN131056 MZI131048:MZJ131056 NJE131048:NJF131056 NTA131048:NTB131056 OCW131048:OCX131056 OMS131048:OMT131056 OWO131048:OWP131056 PGK131048:PGL131056 PQG131048:PQH131056 QAC131048:QAD131056 QJY131048:QJZ131056 QTU131048:QTV131056 RDQ131048:RDR131056 RNM131048:RNN131056 RXI131048:RXJ131056 SHE131048:SHF131056 SRA131048:SRB131056 TAW131048:TAX131056 TKS131048:TKT131056 TUO131048:TUP131056 UEK131048:UEL131056 UOG131048:UOH131056 UYC131048:UYD131056 VHY131048:VHZ131056 VRU131048:VRV131056 WBQ131048:WBR131056 WLM131048:WLN131056 WVI131048:WVJ131056 IW196584:IX196592 SS196584:ST196592 ACO196584:ACP196592 AMK196584:AML196592 AWG196584:AWH196592 BGC196584:BGD196592 BPY196584:BPZ196592 BZU196584:BZV196592 CJQ196584:CJR196592 CTM196584:CTN196592 DDI196584:DDJ196592 DNE196584:DNF196592 DXA196584:DXB196592 EGW196584:EGX196592 EQS196584:EQT196592 FAO196584:FAP196592 FKK196584:FKL196592 FUG196584:FUH196592 GEC196584:GED196592 GNY196584:GNZ196592 GXU196584:GXV196592 HHQ196584:HHR196592 HRM196584:HRN196592 IBI196584:IBJ196592 ILE196584:ILF196592 IVA196584:IVB196592 JEW196584:JEX196592 JOS196584:JOT196592 JYO196584:JYP196592 KIK196584:KIL196592 KSG196584:KSH196592 LCC196584:LCD196592 LLY196584:LLZ196592 LVU196584:LVV196592 MFQ196584:MFR196592 MPM196584:MPN196592 MZI196584:MZJ196592 NJE196584:NJF196592 NTA196584:NTB196592 OCW196584:OCX196592 OMS196584:OMT196592 OWO196584:OWP196592 PGK196584:PGL196592 PQG196584:PQH196592 QAC196584:QAD196592 QJY196584:QJZ196592 QTU196584:QTV196592 RDQ196584:RDR196592 RNM196584:RNN196592 RXI196584:RXJ196592 SHE196584:SHF196592 SRA196584:SRB196592 TAW196584:TAX196592 TKS196584:TKT196592 TUO196584:TUP196592 UEK196584:UEL196592 UOG196584:UOH196592 UYC196584:UYD196592 VHY196584:VHZ196592 VRU196584:VRV196592 WBQ196584:WBR196592 WLM196584:WLN196592 WVI196584:WVJ196592 IW262120:IX262128 SS262120:ST262128 ACO262120:ACP262128 AMK262120:AML262128 AWG262120:AWH262128 BGC262120:BGD262128 BPY262120:BPZ262128 BZU262120:BZV262128 CJQ262120:CJR262128 CTM262120:CTN262128 DDI262120:DDJ262128 DNE262120:DNF262128 DXA262120:DXB262128 EGW262120:EGX262128 EQS262120:EQT262128 FAO262120:FAP262128 FKK262120:FKL262128 FUG262120:FUH262128 GEC262120:GED262128 GNY262120:GNZ262128 GXU262120:GXV262128 HHQ262120:HHR262128 HRM262120:HRN262128 IBI262120:IBJ262128 ILE262120:ILF262128 IVA262120:IVB262128 JEW262120:JEX262128 JOS262120:JOT262128 JYO262120:JYP262128 KIK262120:KIL262128 KSG262120:KSH262128 LCC262120:LCD262128 LLY262120:LLZ262128 LVU262120:LVV262128 MFQ262120:MFR262128 MPM262120:MPN262128 MZI262120:MZJ262128 NJE262120:NJF262128 NTA262120:NTB262128 OCW262120:OCX262128 OMS262120:OMT262128 OWO262120:OWP262128 PGK262120:PGL262128 PQG262120:PQH262128 QAC262120:QAD262128 QJY262120:QJZ262128 QTU262120:QTV262128 RDQ262120:RDR262128 RNM262120:RNN262128 RXI262120:RXJ262128 SHE262120:SHF262128 SRA262120:SRB262128 TAW262120:TAX262128 TKS262120:TKT262128 TUO262120:TUP262128 UEK262120:UEL262128 UOG262120:UOH262128 UYC262120:UYD262128 VHY262120:VHZ262128 VRU262120:VRV262128 WBQ262120:WBR262128 WLM262120:WLN262128 WVI262120:WVJ262128 IW327656:IX327664 SS327656:ST327664 ACO327656:ACP327664 AMK327656:AML327664 AWG327656:AWH327664 BGC327656:BGD327664 BPY327656:BPZ327664 BZU327656:BZV327664 CJQ327656:CJR327664 CTM327656:CTN327664 DDI327656:DDJ327664 DNE327656:DNF327664 DXA327656:DXB327664 EGW327656:EGX327664 EQS327656:EQT327664 FAO327656:FAP327664 FKK327656:FKL327664 FUG327656:FUH327664 GEC327656:GED327664 GNY327656:GNZ327664 GXU327656:GXV327664 HHQ327656:HHR327664 HRM327656:HRN327664 IBI327656:IBJ327664 ILE327656:ILF327664 IVA327656:IVB327664 JEW327656:JEX327664 JOS327656:JOT327664 JYO327656:JYP327664 KIK327656:KIL327664 KSG327656:KSH327664 LCC327656:LCD327664 LLY327656:LLZ327664 LVU327656:LVV327664 MFQ327656:MFR327664 MPM327656:MPN327664 MZI327656:MZJ327664 NJE327656:NJF327664 NTA327656:NTB327664 OCW327656:OCX327664 OMS327656:OMT327664 OWO327656:OWP327664 PGK327656:PGL327664 PQG327656:PQH327664 QAC327656:QAD327664 QJY327656:QJZ327664 QTU327656:QTV327664 RDQ327656:RDR327664 RNM327656:RNN327664 RXI327656:RXJ327664 SHE327656:SHF327664 SRA327656:SRB327664 TAW327656:TAX327664 TKS327656:TKT327664 TUO327656:TUP327664 UEK327656:UEL327664 UOG327656:UOH327664 UYC327656:UYD327664 VHY327656:VHZ327664 VRU327656:VRV327664 WBQ327656:WBR327664 WLM327656:WLN327664 WVI327656:WVJ327664 IW393192:IX393200 SS393192:ST393200 ACO393192:ACP393200 AMK393192:AML393200 AWG393192:AWH393200 BGC393192:BGD393200 BPY393192:BPZ393200 BZU393192:BZV393200 CJQ393192:CJR393200 CTM393192:CTN393200 DDI393192:DDJ393200 DNE393192:DNF393200 DXA393192:DXB393200 EGW393192:EGX393200 EQS393192:EQT393200 FAO393192:FAP393200 FKK393192:FKL393200 FUG393192:FUH393200 GEC393192:GED393200 GNY393192:GNZ393200 GXU393192:GXV393200 HHQ393192:HHR393200 HRM393192:HRN393200 IBI393192:IBJ393200 ILE393192:ILF393200 IVA393192:IVB393200 JEW393192:JEX393200 JOS393192:JOT393200 JYO393192:JYP393200 KIK393192:KIL393200 KSG393192:KSH393200 LCC393192:LCD393200 LLY393192:LLZ393200 LVU393192:LVV393200 MFQ393192:MFR393200 MPM393192:MPN393200 MZI393192:MZJ393200 NJE393192:NJF393200 NTA393192:NTB393200 OCW393192:OCX393200 OMS393192:OMT393200 OWO393192:OWP393200 PGK393192:PGL393200 PQG393192:PQH393200 QAC393192:QAD393200 QJY393192:QJZ393200 QTU393192:QTV393200 RDQ393192:RDR393200 RNM393192:RNN393200 RXI393192:RXJ393200 SHE393192:SHF393200 SRA393192:SRB393200 TAW393192:TAX393200 TKS393192:TKT393200 TUO393192:TUP393200 UEK393192:UEL393200 UOG393192:UOH393200 UYC393192:UYD393200 VHY393192:VHZ393200 VRU393192:VRV393200 WBQ393192:WBR393200 WLM393192:WLN393200 WVI393192:WVJ393200 IW458728:IX458736 SS458728:ST458736 ACO458728:ACP458736 AMK458728:AML458736 AWG458728:AWH458736 BGC458728:BGD458736 BPY458728:BPZ458736 BZU458728:BZV458736 CJQ458728:CJR458736 CTM458728:CTN458736 DDI458728:DDJ458736 DNE458728:DNF458736 DXA458728:DXB458736 EGW458728:EGX458736 EQS458728:EQT458736 FAO458728:FAP458736 FKK458728:FKL458736 FUG458728:FUH458736 GEC458728:GED458736 GNY458728:GNZ458736 GXU458728:GXV458736 HHQ458728:HHR458736 HRM458728:HRN458736 IBI458728:IBJ458736 ILE458728:ILF458736 IVA458728:IVB458736 JEW458728:JEX458736 JOS458728:JOT458736 JYO458728:JYP458736 KIK458728:KIL458736 KSG458728:KSH458736 LCC458728:LCD458736 LLY458728:LLZ458736 LVU458728:LVV458736 MFQ458728:MFR458736 MPM458728:MPN458736 MZI458728:MZJ458736 NJE458728:NJF458736 NTA458728:NTB458736 OCW458728:OCX458736 OMS458728:OMT458736 OWO458728:OWP458736 PGK458728:PGL458736 PQG458728:PQH458736 QAC458728:QAD458736 QJY458728:QJZ458736 QTU458728:QTV458736 RDQ458728:RDR458736 RNM458728:RNN458736 RXI458728:RXJ458736 SHE458728:SHF458736 SRA458728:SRB458736 TAW458728:TAX458736 TKS458728:TKT458736 TUO458728:TUP458736 UEK458728:UEL458736 UOG458728:UOH458736 UYC458728:UYD458736 VHY458728:VHZ458736 VRU458728:VRV458736 WBQ458728:WBR458736 WLM458728:WLN458736 WVI458728:WVJ458736 IW524264:IX524272 SS524264:ST524272 ACO524264:ACP524272 AMK524264:AML524272 AWG524264:AWH524272 BGC524264:BGD524272 BPY524264:BPZ524272 BZU524264:BZV524272 CJQ524264:CJR524272 CTM524264:CTN524272 DDI524264:DDJ524272 DNE524264:DNF524272 DXA524264:DXB524272 EGW524264:EGX524272 EQS524264:EQT524272 FAO524264:FAP524272 FKK524264:FKL524272 FUG524264:FUH524272 GEC524264:GED524272 GNY524264:GNZ524272 GXU524264:GXV524272 HHQ524264:HHR524272 HRM524264:HRN524272 IBI524264:IBJ524272 ILE524264:ILF524272 IVA524264:IVB524272 JEW524264:JEX524272 JOS524264:JOT524272 JYO524264:JYP524272 KIK524264:KIL524272 KSG524264:KSH524272 LCC524264:LCD524272 LLY524264:LLZ524272 LVU524264:LVV524272 MFQ524264:MFR524272 MPM524264:MPN524272 MZI524264:MZJ524272 NJE524264:NJF524272 NTA524264:NTB524272 OCW524264:OCX524272 OMS524264:OMT524272 OWO524264:OWP524272 PGK524264:PGL524272 PQG524264:PQH524272 QAC524264:QAD524272 QJY524264:QJZ524272 QTU524264:QTV524272 RDQ524264:RDR524272 RNM524264:RNN524272 RXI524264:RXJ524272 SHE524264:SHF524272 SRA524264:SRB524272 TAW524264:TAX524272 TKS524264:TKT524272 TUO524264:TUP524272 UEK524264:UEL524272 UOG524264:UOH524272 UYC524264:UYD524272 VHY524264:VHZ524272 VRU524264:VRV524272 WBQ524264:WBR524272 WLM524264:WLN524272 WVI524264:WVJ524272 IW589800:IX589808 SS589800:ST589808 ACO589800:ACP589808 AMK589800:AML589808 AWG589800:AWH589808 BGC589800:BGD589808 BPY589800:BPZ589808 BZU589800:BZV589808 CJQ589800:CJR589808 CTM589800:CTN589808 DDI589800:DDJ589808 DNE589800:DNF589808 DXA589800:DXB589808 EGW589800:EGX589808 EQS589800:EQT589808 FAO589800:FAP589808 FKK589800:FKL589808 FUG589800:FUH589808 GEC589800:GED589808 GNY589800:GNZ589808 GXU589800:GXV589808 HHQ589800:HHR589808 HRM589800:HRN589808 IBI589800:IBJ589808 ILE589800:ILF589808 IVA589800:IVB589808 JEW589800:JEX589808 JOS589800:JOT589808 JYO589800:JYP589808 KIK589800:KIL589808 KSG589800:KSH589808 LCC589800:LCD589808 LLY589800:LLZ589808 LVU589800:LVV589808 MFQ589800:MFR589808 MPM589800:MPN589808 MZI589800:MZJ589808 NJE589800:NJF589808 NTA589800:NTB589808 OCW589800:OCX589808 OMS589800:OMT589808 OWO589800:OWP589808 PGK589800:PGL589808 PQG589800:PQH589808 QAC589800:QAD589808 QJY589800:QJZ589808 QTU589800:QTV589808 RDQ589800:RDR589808 RNM589800:RNN589808 RXI589800:RXJ589808 SHE589800:SHF589808 SRA589800:SRB589808 TAW589800:TAX589808 TKS589800:TKT589808 TUO589800:TUP589808 UEK589800:UEL589808 UOG589800:UOH589808 UYC589800:UYD589808 VHY589800:VHZ589808 VRU589800:VRV589808 WBQ589800:WBR589808 WLM589800:WLN589808 WVI589800:WVJ589808 IW655336:IX655344 SS655336:ST655344 ACO655336:ACP655344 AMK655336:AML655344 AWG655336:AWH655344 BGC655336:BGD655344 BPY655336:BPZ655344 BZU655336:BZV655344 CJQ655336:CJR655344 CTM655336:CTN655344 DDI655336:DDJ655344 DNE655336:DNF655344 DXA655336:DXB655344 EGW655336:EGX655344 EQS655336:EQT655344 FAO655336:FAP655344 FKK655336:FKL655344 FUG655336:FUH655344 GEC655336:GED655344 GNY655336:GNZ655344 GXU655336:GXV655344 HHQ655336:HHR655344 HRM655336:HRN655344 IBI655336:IBJ655344 ILE655336:ILF655344 IVA655336:IVB655344 JEW655336:JEX655344 JOS655336:JOT655344 JYO655336:JYP655344 KIK655336:KIL655344 KSG655336:KSH655344 LCC655336:LCD655344 LLY655336:LLZ655344 LVU655336:LVV655344 MFQ655336:MFR655344 MPM655336:MPN655344 MZI655336:MZJ655344 NJE655336:NJF655344 NTA655336:NTB655344 OCW655336:OCX655344 OMS655336:OMT655344 OWO655336:OWP655344 PGK655336:PGL655344 PQG655336:PQH655344 QAC655336:QAD655344 QJY655336:QJZ655344 QTU655336:QTV655344 RDQ655336:RDR655344 RNM655336:RNN655344 RXI655336:RXJ655344 SHE655336:SHF655344 SRA655336:SRB655344 TAW655336:TAX655344 TKS655336:TKT655344 TUO655336:TUP655344 UEK655336:UEL655344 UOG655336:UOH655344 UYC655336:UYD655344 VHY655336:VHZ655344 VRU655336:VRV655344 WBQ655336:WBR655344 WLM655336:WLN655344 WVI655336:WVJ655344 IW720872:IX720880 SS720872:ST720880 ACO720872:ACP720880 AMK720872:AML720880 AWG720872:AWH720880 BGC720872:BGD720880 BPY720872:BPZ720880 BZU720872:BZV720880 CJQ720872:CJR720880 CTM720872:CTN720880 DDI720872:DDJ720880 DNE720872:DNF720880 DXA720872:DXB720880 EGW720872:EGX720880 EQS720872:EQT720880 FAO720872:FAP720880 FKK720872:FKL720880 FUG720872:FUH720880 GEC720872:GED720880 GNY720872:GNZ720880 GXU720872:GXV720880 HHQ720872:HHR720880 HRM720872:HRN720880 IBI720872:IBJ720880 ILE720872:ILF720880 IVA720872:IVB720880 JEW720872:JEX720880 JOS720872:JOT720880 JYO720872:JYP720880 KIK720872:KIL720880 KSG720872:KSH720880 LCC720872:LCD720880 LLY720872:LLZ720880 LVU720872:LVV720880 MFQ720872:MFR720880 MPM720872:MPN720880 MZI720872:MZJ720880 NJE720872:NJF720880 NTA720872:NTB720880 OCW720872:OCX720880 OMS720872:OMT720880 OWO720872:OWP720880 PGK720872:PGL720880 PQG720872:PQH720880 QAC720872:QAD720880 QJY720872:QJZ720880 QTU720872:QTV720880 RDQ720872:RDR720880 RNM720872:RNN720880 RXI720872:RXJ720880 SHE720872:SHF720880 SRA720872:SRB720880 TAW720872:TAX720880 TKS720872:TKT720880 TUO720872:TUP720880 UEK720872:UEL720880 UOG720872:UOH720880 UYC720872:UYD720880 VHY720872:VHZ720880 VRU720872:VRV720880 WBQ720872:WBR720880 WLM720872:WLN720880 WVI720872:WVJ720880 IW786408:IX786416 SS786408:ST786416 ACO786408:ACP786416 AMK786408:AML786416 AWG786408:AWH786416 BGC786408:BGD786416 BPY786408:BPZ786416 BZU786408:BZV786416 CJQ786408:CJR786416 CTM786408:CTN786416 DDI786408:DDJ786416 DNE786408:DNF786416 DXA786408:DXB786416 EGW786408:EGX786416 EQS786408:EQT786416 FAO786408:FAP786416 FKK786408:FKL786416 FUG786408:FUH786416 GEC786408:GED786416 GNY786408:GNZ786416 GXU786408:GXV786416 HHQ786408:HHR786416 HRM786408:HRN786416 IBI786408:IBJ786416 ILE786408:ILF786416 IVA786408:IVB786416 JEW786408:JEX786416 JOS786408:JOT786416 JYO786408:JYP786416 KIK786408:KIL786416 KSG786408:KSH786416 LCC786408:LCD786416 LLY786408:LLZ786416 LVU786408:LVV786416 MFQ786408:MFR786416 MPM786408:MPN786416 MZI786408:MZJ786416 NJE786408:NJF786416 NTA786408:NTB786416 OCW786408:OCX786416 OMS786408:OMT786416 OWO786408:OWP786416 PGK786408:PGL786416 PQG786408:PQH786416 QAC786408:QAD786416 QJY786408:QJZ786416 QTU786408:QTV786416 RDQ786408:RDR786416 RNM786408:RNN786416 RXI786408:RXJ786416 SHE786408:SHF786416 SRA786408:SRB786416 TAW786408:TAX786416 TKS786408:TKT786416 TUO786408:TUP786416 UEK786408:UEL786416 UOG786408:UOH786416 UYC786408:UYD786416 VHY786408:VHZ786416 VRU786408:VRV786416 WBQ786408:WBR786416 WLM786408:WLN786416 WVI786408:WVJ786416 IW851944:IX851952 SS851944:ST851952 ACO851944:ACP851952 AMK851944:AML851952 AWG851944:AWH851952 BGC851944:BGD851952 BPY851944:BPZ851952 BZU851944:BZV851952 CJQ851944:CJR851952 CTM851944:CTN851952 DDI851944:DDJ851952 DNE851944:DNF851952 DXA851944:DXB851952 EGW851944:EGX851952 EQS851944:EQT851952 FAO851944:FAP851952 FKK851944:FKL851952 FUG851944:FUH851952 GEC851944:GED851952 GNY851944:GNZ851952 GXU851944:GXV851952 HHQ851944:HHR851952 HRM851944:HRN851952 IBI851944:IBJ851952 ILE851944:ILF851952 IVA851944:IVB851952 JEW851944:JEX851952 JOS851944:JOT851952 JYO851944:JYP851952 KIK851944:KIL851952 KSG851944:KSH851952 LCC851944:LCD851952 LLY851944:LLZ851952 LVU851944:LVV851952 MFQ851944:MFR851952 MPM851944:MPN851952 MZI851944:MZJ851952 NJE851944:NJF851952 NTA851944:NTB851952 OCW851944:OCX851952 OMS851944:OMT851952 OWO851944:OWP851952 PGK851944:PGL851952 PQG851944:PQH851952 QAC851944:QAD851952 QJY851944:QJZ851952 QTU851944:QTV851952 RDQ851944:RDR851952 RNM851944:RNN851952 RXI851944:RXJ851952 SHE851944:SHF851952 SRA851944:SRB851952 TAW851944:TAX851952 TKS851944:TKT851952 TUO851944:TUP851952 UEK851944:UEL851952 UOG851944:UOH851952 UYC851944:UYD851952 VHY851944:VHZ851952 VRU851944:VRV851952 WBQ851944:WBR851952 WLM851944:WLN851952 WVI851944:WVJ851952 IW917480:IX917488 SS917480:ST917488 ACO917480:ACP917488 AMK917480:AML917488 AWG917480:AWH917488 BGC917480:BGD917488 BPY917480:BPZ917488 BZU917480:BZV917488 CJQ917480:CJR917488 CTM917480:CTN917488 DDI917480:DDJ917488 DNE917480:DNF917488 DXA917480:DXB917488 EGW917480:EGX917488 EQS917480:EQT917488 FAO917480:FAP917488 FKK917480:FKL917488 FUG917480:FUH917488 GEC917480:GED917488 GNY917480:GNZ917488 GXU917480:GXV917488 HHQ917480:HHR917488 HRM917480:HRN917488 IBI917480:IBJ917488 ILE917480:ILF917488 IVA917480:IVB917488 JEW917480:JEX917488 JOS917480:JOT917488 JYO917480:JYP917488 KIK917480:KIL917488 KSG917480:KSH917488 LCC917480:LCD917488 LLY917480:LLZ917488 LVU917480:LVV917488 MFQ917480:MFR917488 MPM917480:MPN917488 MZI917480:MZJ917488 NJE917480:NJF917488 NTA917480:NTB917488 OCW917480:OCX917488 OMS917480:OMT917488 OWO917480:OWP917488 PGK917480:PGL917488 PQG917480:PQH917488 QAC917480:QAD917488 QJY917480:QJZ917488 QTU917480:QTV917488 RDQ917480:RDR917488 RNM917480:RNN917488 RXI917480:RXJ917488 SHE917480:SHF917488 SRA917480:SRB917488 TAW917480:TAX917488 TKS917480:TKT917488 TUO917480:TUP917488 UEK917480:UEL917488 UOG917480:UOH917488 UYC917480:UYD917488 VHY917480:VHZ917488 VRU917480:VRV917488 WBQ917480:WBR917488 WLM917480:WLN917488 WVI917480:WVJ917488 IW983016:IX983024 SS983016:ST983024 ACO983016:ACP983024 AMK983016:AML983024 AWG983016:AWH983024 BGC983016:BGD983024 BPY983016:BPZ983024 BZU983016:BZV983024 CJQ983016:CJR983024 CTM983016:CTN983024 DDI983016:DDJ983024 DNE983016:DNF983024 DXA983016:DXB983024 EGW983016:EGX983024 EQS983016:EQT983024 FAO983016:FAP983024 FKK983016:FKL983024 FUG983016:FUH983024 GEC983016:GED983024 GNY983016:GNZ983024 GXU983016:GXV983024 HHQ983016:HHR983024 HRM983016:HRN983024 IBI983016:IBJ983024 ILE983016:ILF983024 IVA983016:IVB983024 JEW983016:JEX983024 JOS983016:JOT983024 JYO983016:JYP983024 KIK983016:KIL983024 KSG983016:KSH983024 LCC983016:LCD983024 LLY983016:LLZ983024 LVU983016:LVV983024 MFQ983016:MFR983024 MPM983016:MPN983024 MZI983016:MZJ983024 NJE983016:NJF983024 NTA983016:NTB983024 OCW983016:OCX983024 OMS983016:OMT983024 OWO983016:OWP983024 PGK983016:PGL983024 PQG983016:PQH983024 QAC983016:QAD983024 QJY983016:QJZ983024 QTU983016:QTV983024 RDQ983016:RDR983024 RNM983016:RNN983024 RXI983016:RXJ983024 SHE983016:SHF983024 SRA983016:SRB983024 TAW983016:TAX983024 TKS983016:TKT983024 TUO983016:TUP983024 UEK983016:UEL983024 UOG983016:UOH983024 UYC983016:UYD983024 VHY983016:VHZ983024 VRU983016:VRV983024 WBQ983016:WBR983024 WLM983016:WLN983024 WVI983016:WVJ983024 IW65529:IX65543 SS65529:ST65543 ACO65529:ACP65543 AMK65529:AML65543 AWG65529:AWH65543 BGC65529:BGD65543 BPY65529:BPZ65543 BZU65529:BZV65543 CJQ65529:CJR65543 CTM65529:CTN65543 DDI65529:DDJ65543 DNE65529:DNF65543 DXA65529:DXB65543 EGW65529:EGX65543 EQS65529:EQT65543 FAO65529:FAP65543 FKK65529:FKL65543 FUG65529:FUH65543 GEC65529:GED65543 GNY65529:GNZ65543 GXU65529:GXV65543 HHQ65529:HHR65543 HRM65529:HRN65543 IBI65529:IBJ65543 ILE65529:ILF65543 IVA65529:IVB65543 JEW65529:JEX65543 JOS65529:JOT65543 JYO65529:JYP65543 KIK65529:KIL65543 KSG65529:KSH65543 LCC65529:LCD65543 LLY65529:LLZ65543 LVU65529:LVV65543 MFQ65529:MFR65543 MPM65529:MPN65543 MZI65529:MZJ65543 NJE65529:NJF65543 NTA65529:NTB65543 OCW65529:OCX65543 OMS65529:OMT65543 OWO65529:OWP65543 PGK65529:PGL65543 PQG65529:PQH65543 QAC65529:QAD65543 QJY65529:QJZ65543 QTU65529:QTV65543 RDQ65529:RDR65543 RNM65529:RNN65543 RXI65529:RXJ65543 SHE65529:SHF65543 SRA65529:SRB65543 TAW65529:TAX65543 TKS65529:TKT65543 TUO65529:TUP65543 UEK65529:UEL65543 UOG65529:UOH65543 UYC65529:UYD65543 VHY65529:VHZ65543 VRU65529:VRV65543 WBQ65529:WBR65543 WLM65529:WLN65543 WVI65529:WVJ65543 IW131065:IX131079 SS131065:ST131079 ACO131065:ACP131079 AMK131065:AML131079 AWG131065:AWH131079 BGC131065:BGD131079 BPY131065:BPZ131079 BZU131065:BZV131079 CJQ131065:CJR131079 CTM131065:CTN131079 DDI131065:DDJ131079 DNE131065:DNF131079 DXA131065:DXB131079 EGW131065:EGX131079 EQS131065:EQT131079 FAO131065:FAP131079 FKK131065:FKL131079 FUG131065:FUH131079 GEC131065:GED131079 GNY131065:GNZ131079 GXU131065:GXV131079 HHQ131065:HHR131079 HRM131065:HRN131079 IBI131065:IBJ131079 ILE131065:ILF131079 IVA131065:IVB131079 JEW131065:JEX131079 JOS131065:JOT131079 JYO131065:JYP131079 KIK131065:KIL131079 KSG131065:KSH131079 LCC131065:LCD131079 LLY131065:LLZ131079 LVU131065:LVV131079 MFQ131065:MFR131079 MPM131065:MPN131079 MZI131065:MZJ131079 NJE131065:NJF131079 NTA131065:NTB131079 OCW131065:OCX131079 OMS131065:OMT131079 OWO131065:OWP131079 PGK131065:PGL131079 PQG131065:PQH131079 QAC131065:QAD131079 QJY131065:QJZ131079 QTU131065:QTV131079 RDQ131065:RDR131079 RNM131065:RNN131079 RXI131065:RXJ131079 SHE131065:SHF131079 SRA131065:SRB131079 TAW131065:TAX131079 TKS131065:TKT131079 TUO131065:TUP131079 UEK131065:UEL131079 UOG131065:UOH131079 UYC131065:UYD131079 VHY131065:VHZ131079 VRU131065:VRV131079 WBQ131065:WBR131079 WLM131065:WLN131079 WVI131065:WVJ131079 IW196601:IX196615 SS196601:ST196615 ACO196601:ACP196615 AMK196601:AML196615 AWG196601:AWH196615 BGC196601:BGD196615 BPY196601:BPZ196615 BZU196601:BZV196615 CJQ196601:CJR196615 CTM196601:CTN196615 DDI196601:DDJ196615 DNE196601:DNF196615 DXA196601:DXB196615 EGW196601:EGX196615 EQS196601:EQT196615 FAO196601:FAP196615 FKK196601:FKL196615 FUG196601:FUH196615 GEC196601:GED196615 GNY196601:GNZ196615 GXU196601:GXV196615 HHQ196601:HHR196615 HRM196601:HRN196615 IBI196601:IBJ196615 ILE196601:ILF196615 IVA196601:IVB196615 JEW196601:JEX196615 JOS196601:JOT196615 JYO196601:JYP196615 KIK196601:KIL196615 KSG196601:KSH196615 LCC196601:LCD196615 LLY196601:LLZ196615 LVU196601:LVV196615 MFQ196601:MFR196615 MPM196601:MPN196615 MZI196601:MZJ196615 NJE196601:NJF196615 NTA196601:NTB196615 OCW196601:OCX196615 OMS196601:OMT196615 OWO196601:OWP196615 PGK196601:PGL196615 PQG196601:PQH196615 QAC196601:QAD196615 QJY196601:QJZ196615 QTU196601:QTV196615 RDQ196601:RDR196615 RNM196601:RNN196615 RXI196601:RXJ196615 SHE196601:SHF196615 SRA196601:SRB196615 TAW196601:TAX196615 TKS196601:TKT196615 TUO196601:TUP196615 UEK196601:UEL196615 UOG196601:UOH196615 UYC196601:UYD196615 VHY196601:VHZ196615 VRU196601:VRV196615 WBQ196601:WBR196615 WLM196601:WLN196615 WVI196601:WVJ196615 IW262137:IX262151 SS262137:ST262151 ACO262137:ACP262151 AMK262137:AML262151 AWG262137:AWH262151 BGC262137:BGD262151 BPY262137:BPZ262151 BZU262137:BZV262151 CJQ262137:CJR262151 CTM262137:CTN262151 DDI262137:DDJ262151 DNE262137:DNF262151 DXA262137:DXB262151 EGW262137:EGX262151 EQS262137:EQT262151 FAO262137:FAP262151 FKK262137:FKL262151 FUG262137:FUH262151 GEC262137:GED262151 GNY262137:GNZ262151 GXU262137:GXV262151 HHQ262137:HHR262151 HRM262137:HRN262151 IBI262137:IBJ262151 ILE262137:ILF262151 IVA262137:IVB262151 JEW262137:JEX262151 JOS262137:JOT262151 JYO262137:JYP262151 KIK262137:KIL262151 KSG262137:KSH262151 LCC262137:LCD262151 LLY262137:LLZ262151 LVU262137:LVV262151 MFQ262137:MFR262151 MPM262137:MPN262151 MZI262137:MZJ262151 NJE262137:NJF262151 NTA262137:NTB262151 OCW262137:OCX262151 OMS262137:OMT262151 OWO262137:OWP262151 PGK262137:PGL262151 PQG262137:PQH262151 QAC262137:QAD262151 QJY262137:QJZ262151 QTU262137:QTV262151 RDQ262137:RDR262151 RNM262137:RNN262151 RXI262137:RXJ262151 SHE262137:SHF262151 SRA262137:SRB262151 TAW262137:TAX262151 TKS262137:TKT262151 TUO262137:TUP262151 UEK262137:UEL262151 UOG262137:UOH262151 UYC262137:UYD262151 VHY262137:VHZ262151 VRU262137:VRV262151 WBQ262137:WBR262151 WLM262137:WLN262151 WVI262137:WVJ262151 IW327673:IX327687 SS327673:ST327687 ACO327673:ACP327687 AMK327673:AML327687 AWG327673:AWH327687 BGC327673:BGD327687 BPY327673:BPZ327687 BZU327673:BZV327687 CJQ327673:CJR327687 CTM327673:CTN327687 DDI327673:DDJ327687 DNE327673:DNF327687 DXA327673:DXB327687 EGW327673:EGX327687 EQS327673:EQT327687 FAO327673:FAP327687 FKK327673:FKL327687 FUG327673:FUH327687 GEC327673:GED327687 GNY327673:GNZ327687 GXU327673:GXV327687 HHQ327673:HHR327687 HRM327673:HRN327687 IBI327673:IBJ327687 ILE327673:ILF327687 IVA327673:IVB327687 JEW327673:JEX327687 JOS327673:JOT327687 JYO327673:JYP327687 KIK327673:KIL327687 KSG327673:KSH327687 LCC327673:LCD327687 LLY327673:LLZ327687 LVU327673:LVV327687 MFQ327673:MFR327687 MPM327673:MPN327687 MZI327673:MZJ327687 NJE327673:NJF327687 NTA327673:NTB327687 OCW327673:OCX327687 OMS327673:OMT327687 OWO327673:OWP327687 PGK327673:PGL327687 PQG327673:PQH327687 QAC327673:QAD327687 QJY327673:QJZ327687 QTU327673:QTV327687 RDQ327673:RDR327687 RNM327673:RNN327687 RXI327673:RXJ327687 SHE327673:SHF327687 SRA327673:SRB327687 TAW327673:TAX327687 TKS327673:TKT327687 TUO327673:TUP327687 UEK327673:UEL327687 UOG327673:UOH327687 UYC327673:UYD327687 VHY327673:VHZ327687 VRU327673:VRV327687 WBQ327673:WBR327687 WLM327673:WLN327687 WVI327673:WVJ327687 IW393209:IX393223 SS393209:ST393223 ACO393209:ACP393223 AMK393209:AML393223 AWG393209:AWH393223 BGC393209:BGD393223 BPY393209:BPZ393223 BZU393209:BZV393223 CJQ393209:CJR393223 CTM393209:CTN393223 DDI393209:DDJ393223 DNE393209:DNF393223 DXA393209:DXB393223 EGW393209:EGX393223 EQS393209:EQT393223 FAO393209:FAP393223 FKK393209:FKL393223 FUG393209:FUH393223 GEC393209:GED393223 GNY393209:GNZ393223 GXU393209:GXV393223 HHQ393209:HHR393223 HRM393209:HRN393223 IBI393209:IBJ393223 ILE393209:ILF393223 IVA393209:IVB393223 JEW393209:JEX393223 JOS393209:JOT393223 JYO393209:JYP393223 KIK393209:KIL393223 KSG393209:KSH393223 LCC393209:LCD393223 LLY393209:LLZ393223 LVU393209:LVV393223 MFQ393209:MFR393223 MPM393209:MPN393223 MZI393209:MZJ393223 NJE393209:NJF393223 NTA393209:NTB393223 OCW393209:OCX393223 OMS393209:OMT393223 OWO393209:OWP393223 PGK393209:PGL393223 PQG393209:PQH393223 QAC393209:QAD393223 QJY393209:QJZ393223 QTU393209:QTV393223 RDQ393209:RDR393223 RNM393209:RNN393223 RXI393209:RXJ393223 SHE393209:SHF393223 SRA393209:SRB393223 TAW393209:TAX393223 TKS393209:TKT393223 TUO393209:TUP393223 UEK393209:UEL393223 UOG393209:UOH393223 UYC393209:UYD393223 VHY393209:VHZ393223 VRU393209:VRV393223 WBQ393209:WBR393223 WLM393209:WLN393223 WVI393209:WVJ393223 IW458745:IX458759 SS458745:ST458759 ACO458745:ACP458759 AMK458745:AML458759 AWG458745:AWH458759 BGC458745:BGD458759 BPY458745:BPZ458759 BZU458745:BZV458759 CJQ458745:CJR458759 CTM458745:CTN458759 DDI458745:DDJ458759 DNE458745:DNF458759 DXA458745:DXB458759 EGW458745:EGX458759 EQS458745:EQT458759 FAO458745:FAP458759 FKK458745:FKL458759 FUG458745:FUH458759 GEC458745:GED458759 GNY458745:GNZ458759 GXU458745:GXV458759 HHQ458745:HHR458759 HRM458745:HRN458759 IBI458745:IBJ458759 ILE458745:ILF458759 IVA458745:IVB458759 JEW458745:JEX458759 JOS458745:JOT458759 JYO458745:JYP458759 KIK458745:KIL458759 KSG458745:KSH458759 LCC458745:LCD458759 LLY458745:LLZ458759 LVU458745:LVV458759 MFQ458745:MFR458759 MPM458745:MPN458759 MZI458745:MZJ458759 NJE458745:NJF458759 NTA458745:NTB458759 OCW458745:OCX458759 OMS458745:OMT458759 OWO458745:OWP458759 PGK458745:PGL458759 PQG458745:PQH458759 QAC458745:QAD458759 QJY458745:QJZ458759 QTU458745:QTV458759 RDQ458745:RDR458759 RNM458745:RNN458759 RXI458745:RXJ458759 SHE458745:SHF458759 SRA458745:SRB458759 TAW458745:TAX458759 TKS458745:TKT458759 TUO458745:TUP458759 UEK458745:UEL458759 UOG458745:UOH458759 UYC458745:UYD458759 VHY458745:VHZ458759 VRU458745:VRV458759 WBQ458745:WBR458759 WLM458745:WLN458759 WVI458745:WVJ458759 IW524281:IX524295 SS524281:ST524295 ACO524281:ACP524295 AMK524281:AML524295 AWG524281:AWH524295 BGC524281:BGD524295 BPY524281:BPZ524295 BZU524281:BZV524295 CJQ524281:CJR524295 CTM524281:CTN524295 DDI524281:DDJ524295 DNE524281:DNF524295 DXA524281:DXB524295 EGW524281:EGX524295 EQS524281:EQT524295 FAO524281:FAP524295 FKK524281:FKL524295 FUG524281:FUH524295 GEC524281:GED524295 GNY524281:GNZ524295 GXU524281:GXV524295 HHQ524281:HHR524295 HRM524281:HRN524295 IBI524281:IBJ524295 ILE524281:ILF524295 IVA524281:IVB524295 JEW524281:JEX524295 JOS524281:JOT524295 JYO524281:JYP524295 KIK524281:KIL524295 KSG524281:KSH524295 LCC524281:LCD524295 LLY524281:LLZ524295 LVU524281:LVV524295 MFQ524281:MFR524295 MPM524281:MPN524295 MZI524281:MZJ524295 NJE524281:NJF524295 NTA524281:NTB524295 OCW524281:OCX524295 OMS524281:OMT524295 OWO524281:OWP524295 PGK524281:PGL524295 PQG524281:PQH524295 QAC524281:QAD524295 QJY524281:QJZ524295 QTU524281:QTV524295 RDQ524281:RDR524295 RNM524281:RNN524295 RXI524281:RXJ524295 SHE524281:SHF524295 SRA524281:SRB524295 TAW524281:TAX524295 TKS524281:TKT524295 TUO524281:TUP524295 UEK524281:UEL524295 UOG524281:UOH524295 UYC524281:UYD524295 VHY524281:VHZ524295 VRU524281:VRV524295 WBQ524281:WBR524295 WLM524281:WLN524295 WVI524281:WVJ524295 IW589817:IX589831 SS589817:ST589831 ACO589817:ACP589831 AMK589817:AML589831 AWG589817:AWH589831 BGC589817:BGD589831 BPY589817:BPZ589831 BZU589817:BZV589831 CJQ589817:CJR589831 CTM589817:CTN589831 DDI589817:DDJ589831 DNE589817:DNF589831 DXA589817:DXB589831 EGW589817:EGX589831 EQS589817:EQT589831 FAO589817:FAP589831 FKK589817:FKL589831 FUG589817:FUH589831 GEC589817:GED589831 GNY589817:GNZ589831 GXU589817:GXV589831 HHQ589817:HHR589831 HRM589817:HRN589831 IBI589817:IBJ589831 ILE589817:ILF589831 IVA589817:IVB589831 JEW589817:JEX589831 JOS589817:JOT589831 JYO589817:JYP589831 KIK589817:KIL589831 KSG589817:KSH589831 LCC589817:LCD589831 LLY589817:LLZ589831 LVU589817:LVV589831 MFQ589817:MFR589831 MPM589817:MPN589831 MZI589817:MZJ589831 NJE589817:NJF589831 NTA589817:NTB589831 OCW589817:OCX589831 OMS589817:OMT589831 OWO589817:OWP589831 PGK589817:PGL589831 PQG589817:PQH589831 QAC589817:QAD589831 QJY589817:QJZ589831 QTU589817:QTV589831 RDQ589817:RDR589831 RNM589817:RNN589831 RXI589817:RXJ589831 SHE589817:SHF589831 SRA589817:SRB589831 TAW589817:TAX589831 TKS589817:TKT589831 TUO589817:TUP589831 UEK589817:UEL589831 UOG589817:UOH589831 UYC589817:UYD589831 VHY589817:VHZ589831 VRU589817:VRV589831 WBQ589817:WBR589831 WLM589817:WLN589831 WVI589817:WVJ589831 IW655353:IX655367 SS655353:ST655367 ACO655353:ACP655367 AMK655353:AML655367 AWG655353:AWH655367 BGC655353:BGD655367 BPY655353:BPZ655367 BZU655353:BZV655367 CJQ655353:CJR655367 CTM655353:CTN655367 DDI655353:DDJ655367 DNE655353:DNF655367 DXA655353:DXB655367 EGW655353:EGX655367 EQS655353:EQT655367 FAO655353:FAP655367 FKK655353:FKL655367 FUG655353:FUH655367 GEC655353:GED655367 GNY655353:GNZ655367 GXU655353:GXV655367 HHQ655353:HHR655367 HRM655353:HRN655367 IBI655353:IBJ655367 ILE655353:ILF655367 IVA655353:IVB655367 JEW655353:JEX655367 JOS655353:JOT655367 JYO655353:JYP655367 KIK655353:KIL655367 KSG655353:KSH655367 LCC655353:LCD655367 LLY655353:LLZ655367 LVU655353:LVV655367 MFQ655353:MFR655367 MPM655353:MPN655367 MZI655353:MZJ655367 NJE655353:NJF655367 NTA655353:NTB655367 OCW655353:OCX655367 OMS655353:OMT655367 OWO655353:OWP655367 PGK655353:PGL655367 PQG655353:PQH655367 QAC655353:QAD655367 QJY655353:QJZ655367 QTU655353:QTV655367 RDQ655353:RDR655367 RNM655353:RNN655367 RXI655353:RXJ655367 SHE655353:SHF655367 SRA655353:SRB655367 TAW655353:TAX655367 TKS655353:TKT655367 TUO655353:TUP655367 UEK655353:UEL655367 UOG655353:UOH655367 UYC655353:UYD655367 VHY655353:VHZ655367 VRU655353:VRV655367 WBQ655353:WBR655367 WLM655353:WLN655367 WVI655353:WVJ655367 IW720889:IX720903 SS720889:ST720903 ACO720889:ACP720903 AMK720889:AML720903 AWG720889:AWH720903 BGC720889:BGD720903 BPY720889:BPZ720903 BZU720889:BZV720903 CJQ720889:CJR720903 CTM720889:CTN720903 DDI720889:DDJ720903 DNE720889:DNF720903 DXA720889:DXB720903 EGW720889:EGX720903 EQS720889:EQT720903 FAO720889:FAP720903 FKK720889:FKL720903 FUG720889:FUH720903 GEC720889:GED720903 GNY720889:GNZ720903 GXU720889:GXV720903 HHQ720889:HHR720903 HRM720889:HRN720903 IBI720889:IBJ720903 ILE720889:ILF720903 IVA720889:IVB720903 JEW720889:JEX720903 JOS720889:JOT720903 JYO720889:JYP720903 KIK720889:KIL720903 KSG720889:KSH720903 LCC720889:LCD720903 LLY720889:LLZ720903 LVU720889:LVV720903 MFQ720889:MFR720903 MPM720889:MPN720903 MZI720889:MZJ720903 NJE720889:NJF720903 NTA720889:NTB720903 OCW720889:OCX720903 OMS720889:OMT720903 OWO720889:OWP720903 PGK720889:PGL720903 PQG720889:PQH720903 QAC720889:QAD720903 QJY720889:QJZ720903 QTU720889:QTV720903 RDQ720889:RDR720903 RNM720889:RNN720903 RXI720889:RXJ720903 SHE720889:SHF720903 SRA720889:SRB720903 TAW720889:TAX720903 TKS720889:TKT720903 TUO720889:TUP720903 UEK720889:UEL720903 UOG720889:UOH720903 UYC720889:UYD720903 VHY720889:VHZ720903 VRU720889:VRV720903 WBQ720889:WBR720903 WLM720889:WLN720903 WVI720889:WVJ720903 IW786425:IX786439 SS786425:ST786439 ACO786425:ACP786439 AMK786425:AML786439 AWG786425:AWH786439 BGC786425:BGD786439 BPY786425:BPZ786439 BZU786425:BZV786439 CJQ786425:CJR786439 CTM786425:CTN786439 DDI786425:DDJ786439 DNE786425:DNF786439 DXA786425:DXB786439 EGW786425:EGX786439 EQS786425:EQT786439 FAO786425:FAP786439 FKK786425:FKL786439 FUG786425:FUH786439 GEC786425:GED786439 GNY786425:GNZ786439 GXU786425:GXV786439 HHQ786425:HHR786439 HRM786425:HRN786439 IBI786425:IBJ786439 ILE786425:ILF786439 IVA786425:IVB786439 JEW786425:JEX786439 JOS786425:JOT786439 JYO786425:JYP786439 KIK786425:KIL786439 KSG786425:KSH786439 LCC786425:LCD786439 LLY786425:LLZ786439 LVU786425:LVV786439 MFQ786425:MFR786439 MPM786425:MPN786439 MZI786425:MZJ786439 NJE786425:NJF786439 NTA786425:NTB786439 OCW786425:OCX786439 OMS786425:OMT786439 OWO786425:OWP786439 PGK786425:PGL786439 PQG786425:PQH786439 QAC786425:QAD786439 QJY786425:QJZ786439 QTU786425:QTV786439 RDQ786425:RDR786439 RNM786425:RNN786439 RXI786425:RXJ786439 SHE786425:SHF786439 SRA786425:SRB786439 TAW786425:TAX786439 TKS786425:TKT786439 TUO786425:TUP786439 UEK786425:UEL786439 UOG786425:UOH786439 UYC786425:UYD786439 VHY786425:VHZ786439 VRU786425:VRV786439 WBQ786425:WBR786439 WLM786425:WLN786439 WVI786425:WVJ786439 IW851961:IX851975 SS851961:ST851975 ACO851961:ACP851975 AMK851961:AML851975 AWG851961:AWH851975 BGC851961:BGD851975 BPY851961:BPZ851975 BZU851961:BZV851975 CJQ851961:CJR851975 CTM851961:CTN851975 DDI851961:DDJ851975 DNE851961:DNF851975 DXA851961:DXB851975 EGW851961:EGX851975 EQS851961:EQT851975 FAO851961:FAP851975 FKK851961:FKL851975 FUG851961:FUH851975 GEC851961:GED851975 GNY851961:GNZ851975 GXU851961:GXV851975 HHQ851961:HHR851975 HRM851961:HRN851975 IBI851961:IBJ851975 ILE851961:ILF851975 IVA851961:IVB851975 JEW851961:JEX851975 JOS851961:JOT851975 JYO851961:JYP851975 KIK851961:KIL851975 KSG851961:KSH851975 LCC851961:LCD851975 LLY851961:LLZ851975 LVU851961:LVV851975 MFQ851961:MFR851975 MPM851961:MPN851975 MZI851961:MZJ851975 NJE851961:NJF851975 NTA851961:NTB851975 OCW851961:OCX851975 OMS851961:OMT851975 OWO851961:OWP851975 PGK851961:PGL851975 PQG851961:PQH851975 QAC851961:QAD851975 QJY851961:QJZ851975 QTU851961:QTV851975 RDQ851961:RDR851975 RNM851961:RNN851975 RXI851961:RXJ851975 SHE851961:SHF851975 SRA851961:SRB851975 TAW851961:TAX851975 TKS851961:TKT851975 TUO851961:TUP851975 UEK851961:UEL851975 UOG851961:UOH851975 UYC851961:UYD851975 VHY851961:VHZ851975 VRU851961:VRV851975 WBQ851961:WBR851975 WLM851961:WLN851975 WVI851961:WVJ851975 IW917497:IX917511 SS917497:ST917511 ACO917497:ACP917511 AMK917497:AML917511 AWG917497:AWH917511 BGC917497:BGD917511 BPY917497:BPZ917511 BZU917497:BZV917511 CJQ917497:CJR917511 CTM917497:CTN917511 DDI917497:DDJ917511 DNE917497:DNF917511 DXA917497:DXB917511 EGW917497:EGX917511 EQS917497:EQT917511 FAO917497:FAP917511 FKK917497:FKL917511 FUG917497:FUH917511 GEC917497:GED917511 GNY917497:GNZ917511 GXU917497:GXV917511 HHQ917497:HHR917511 HRM917497:HRN917511 IBI917497:IBJ917511 ILE917497:ILF917511 IVA917497:IVB917511 JEW917497:JEX917511 JOS917497:JOT917511 JYO917497:JYP917511 KIK917497:KIL917511 KSG917497:KSH917511 LCC917497:LCD917511 LLY917497:LLZ917511 LVU917497:LVV917511 MFQ917497:MFR917511 MPM917497:MPN917511 MZI917497:MZJ917511 NJE917497:NJF917511 NTA917497:NTB917511 OCW917497:OCX917511 OMS917497:OMT917511 OWO917497:OWP917511 PGK917497:PGL917511 PQG917497:PQH917511 QAC917497:QAD917511 QJY917497:QJZ917511 QTU917497:QTV917511 RDQ917497:RDR917511 RNM917497:RNN917511 RXI917497:RXJ917511 SHE917497:SHF917511 SRA917497:SRB917511 TAW917497:TAX917511 TKS917497:TKT917511 TUO917497:TUP917511 UEK917497:UEL917511 UOG917497:UOH917511 UYC917497:UYD917511 VHY917497:VHZ917511 VRU917497:VRV917511 WBQ917497:WBR917511 WLM917497:WLN917511 WVI917497:WVJ917511 IW983033:IX983047 SS983033:ST983047 ACO983033:ACP983047 AMK983033:AML983047 AWG983033:AWH983047 BGC983033:BGD983047 BPY983033:BPZ983047 BZU983033:BZV983047 CJQ983033:CJR983047 CTM983033:CTN983047 DDI983033:DDJ983047 DNE983033:DNF983047 DXA983033:DXB983047 EGW983033:EGX983047 EQS983033:EQT983047 FAO983033:FAP983047 FKK983033:FKL983047 FUG983033:FUH983047 GEC983033:GED983047 GNY983033:GNZ983047 GXU983033:GXV983047 HHQ983033:HHR983047 HRM983033:HRN983047 IBI983033:IBJ983047 ILE983033:ILF983047 IVA983033:IVB983047 JEW983033:JEX983047 JOS983033:JOT983047 JYO983033:JYP983047 KIK983033:KIL983047 KSG983033:KSH983047 LCC983033:LCD983047 LLY983033:LLZ983047 LVU983033:LVV983047 MFQ983033:MFR983047 MPM983033:MPN983047 MZI983033:MZJ983047 NJE983033:NJF983047 NTA983033:NTB983047 OCW983033:OCX983047 OMS983033:OMT983047 OWO983033:OWP983047 PGK983033:PGL983047 PQG983033:PQH983047 QAC983033:QAD983047 QJY983033:QJZ983047 QTU983033:QTV983047 RDQ983033:RDR983047 RNM983033:RNN983047 RXI983033:RXJ983047 SHE983033:SHF983047 SRA983033:SRB983047 TAW983033:TAX983047 TKS983033:TKT983047 TUO983033:TUP983047 UEK983033:UEL983047 UOG983033:UOH983047 UYC983033:UYD983047 VHY983033:VHZ983047 VRU983033:VRV983047 WBQ983033:WBR983047 WLM983033:WLN983047 WVI983033:WVJ983047 K65529:K65543 IS65529:IS65543 SO65529:SO65543 ACK65529:ACK65543 AMG65529:AMG65543 AWC65529:AWC65543 BFY65529:BFY65543 BPU65529:BPU65543 BZQ65529:BZQ65543 CJM65529:CJM65543 CTI65529:CTI65543 DDE65529:DDE65543 DNA65529:DNA65543 DWW65529:DWW65543 EGS65529:EGS65543 EQO65529:EQO65543 FAK65529:FAK65543 FKG65529:FKG65543 FUC65529:FUC65543 GDY65529:GDY65543 GNU65529:GNU65543 GXQ65529:GXQ65543 HHM65529:HHM65543 HRI65529:HRI65543 IBE65529:IBE65543 ILA65529:ILA65543 IUW65529:IUW65543 JES65529:JES65543 JOO65529:JOO65543 JYK65529:JYK65543 KIG65529:KIG65543 KSC65529:KSC65543 LBY65529:LBY65543 LLU65529:LLU65543 LVQ65529:LVQ65543 MFM65529:MFM65543 MPI65529:MPI65543 MZE65529:MZE65543 NJA65529:NJA65543 NSW65529:NSW65543 OCS65529:OCS65543 OMO65529:OMO65543 OWK65529:OWK65543 PGG65529:PGG65543 PQC65529:PQC65543 PZY65529:PZY65543 QJU65529:QJU65543 QTQ65529:QTQ65543 RDM65529:RDM65543 RNI65529:RNI65543 RXE65529:RXE65543 SHA65529:SHA65543 SQW65529:SQW65543 TAS65529:TAS65543 TKO65529:TKO65543 TUK65529:TUK65543 UEG65529:UEG65543 UOC65529:UOC65543 UXY65529:UXY65543 VHU65529:VHU65543 VRQ65529:VRQ65543 WBM65529:WBM65543 WLI65529:WLI65543 WVE65529:WVE65543 K131065:K131079 IS131065:IS131079 SO131065:SO131079 ACK131065:ACK131079 AMG131065:AMG131079 AWC131065:AWC131079 BFY131065:BFY131079 BPU131065:BPU131079 BZQ131065:BZQ131079 CJM131065:CJM131079 CTI131065:CTI131079 DDE131065:DDE131079 DNA131065:DNA131079 DWW131065:DWW131079 EGS131065:EGS131079 EQO131065:EQO131079 FAK131065:FAK131079 FKG131065:FKG131079 FUC131065:FUC131079 GDY131065:GDY131079 GNU131065:GNU131079 GXQ131065:GXQ131079 HHM131065:HHM131079 HRI131065:HRI131079 IBE131065:IBE131079 ILA131065:ILA131079 IUW131065:IUW131079 JES131065:JES131079 JOO131065:JOO131079 JYK131065:JYK131079 KIG131065:KIG131079 KSC131065:KSC131079 LBY131065:LBY131079 LLU131065:LLU131079 LVQ131065:LVQ131079 MFM131065:MFM131079 MPI131065:MPI131079 MZE131065:MZE131079 NJA131065:NJA131079 NSW131065:NSW131079 OCS131065:OCS131079 OMO131065:OMO131079 OWK131065:OWK131079 PGG131065:PGG131079 PQC131065:PQC131079 PZY131065:PZY131079 QJU131065:QJU131079 QTQ131065:QTQ131079 RDM131065:RDM131079 RNI131065:RNI131079 RXE131065:RXE131079 SHA131065:SHA131079 SQW131065:SQW131079 TAS131065:TAS131079 TKO131065:TKO131079 TUK131065:TUK131079 UEG131065:UEG131079 UOC131065:UOC131079 UXY131065:UXY131079 VHU131065:VHU131079 VRQ131065:VRQ131079 WBM131065:WBM131079 WLI131065:WLI131079 WVE131065:WVE131079 K196601:K196615 IS196601:IS196615 SO196601:SO196615 ACK196601:ACK196615 AMG196601:AMG196615 AWC196601:AWC196615 BFY196601:BFY196615 BPU196601:BPU196615 BZQ196601:BZQ196615 CJM196601:CJM196615 CTI196601:CTI196615 DDE196601:DDE196615 DNA196601:DNA196615 DWW196601:DWW196615 EGS196601:EGS196615 EQO196601:EQO196615 FAK196601:FAK196615 FKG196601:FKG196615 FUC196601:FUC196615 GDY196601:GDY196615 GNU196601:GNU196615 GXQ196601:GXQ196615 HHM196601:HHM196615 HRI196601:HRI196615 IBE196601:IBE196615 ILA196601:ILA196615 IUW196601:IUW196615 JES196601:JES196615 JOO196601:JOO196615 JYK196601:JYK196615 KIG196601:KIG196615 KSC196601:KSC196615 LBY196601:LBY196615 LLU196601:LLU196615 LVQ196601:LVQ196615 MFM196601:MFM196615 MPI196601:MPI196615 MZE196601:MZE196615 NJA196601:NJA196615 NSW196601:NSW196615 OCS196601:OCS196615 OMO196601:OMO196615 OWK196601:OWK196615 PGG196601:PGG196615 PQC196601:PQC196615 PZY196601:PZY196615 QJU196601:QJU196615 QTQ196601:QTQ196615 RDM196601:RDM196615 RNI196601:RNI196615 RXE196601:RXE196615 SHA196601:SHA196615 SQW196601:SQW196615 TAS196601:TAS196615 TKO196601:TKO196615 TUK196601:TUK196615 UEG196601:UEG196615 UOC196601:UOC196615 UXY196601:UXY196615 VHU196601:VHU196615 VRQ196601:VRQ196615 WBM196601:WBM196615 WLI196601:WLI196615 WVE196601:WVE196615 K262137:K262151 IS262137:IS262151 SO262137:SO262151 ACK262137:ACK262151 AMG262137:AMG262151 AWC262137:AWC262151 BFY262137:BFY262151 BPU262137:BPU262151 BZQ262137:BZQ262151 CJM262137:CJM262151 CTI262137:CTI262151 DDE262137:DDE262151 DNA262137:DNA262151 DWW262137:DWW262151 EGS262137:EGS262151 EQO262137:EQO262151 FAK262137:FAK262151 FKG262137:FKG262151 FUC262137:FUC262151 GDY262137:GDY262151 GNU262137:GNU262151 GXQ262137:GXQ262151 HHM262137:HHM262151 HRI262137:HRI262151 IBE262137:IBE262151 ILA262137:ILA262151 IUW262137:IUW262151 JES262137:JES262151 JOO262137:JOO262151 JYK262137:JYK262151 KIG262137:KIG262151 KSC262137:KSC262151 LBY262137:LBY262151 LLU262137:LLU262151 LVQ262137:LVQ262151 MFM262137:MFM262151 MPI262137:MPI262151 MZE262137:MZE262151 NJA262137:NJA262151 NSW262137:NSW262151 OCS262137:OCS262151 OMO262137:OMO262151 OWK262137:OWK262151 PGG262137:PGG262151 PQC262137:PQC262151 PZY262137:PZY262151 QJU262137:QJU262151 QTQ262137:QTQ262151 RDM262137:RDM262151 RNI262137:RNI262151 RXE262137:RXE262151 SHA262137:SHA262151 SQW262137:SQW262151 TAS262137:TAS262151 TKO262137:TKO262151 TUK262137:TUK262151 UEG262137:UEG262151 UOC262137:UOC262151 UXY262137:UXY262151 VHU262137:VHU262151 VRQ262137:VRQ262151 WBM262137:WBM262151 WLI262137:WLI262151 WVE262137:WVE262151 K327673:K327687 IS327673:IS327687 SO327673:SO327687 ACK327673:ACK327687 AMG327673:AMG327687 AWC327673:AWC327687 BFY327673:BFY327687 BPU327673:BPU327687 BZQ327673:BZQ327687 CJM327673:CJM327687 CTI327673:CTI327687 DDE327673:DDE327687 DNA327673:DNA327687 DWW327673:DWW327687 EGS327673:EGS327687 EQO327673:EQO327687 FAK327673:FAK327687 FKG327673:FKG327687 FUC327673:FUC327687 GDY327673:GDY327687 GNU327673:GNU327687 GXQ327673:GXQ327687 HHM327673:HHM327687 HRI327673:HRI327687 IBE327673:IBE327687 ILA327673:ILA327687 IUW327673:IUW327687 JES327673:JES327687 JOO327673:JOO327687 JYK327673:JYK327687 KIG327673:KIG327687 KSC327673:KSC327687 LBY327673:LBY327687 LLU327673:LLU327687 LVQ327673:LVQ327687 MFM327673:MFM327687 MPI327673:MPI327687 MZE327673:MZE327687 NJA327673:NJA327687 NSW327673:NSW327687 OCS327673:OCS327687 OMO327673:OMO327687 OWK327673:OWK327687 PGG327673:PGG327687 PQC327673:PQC327687 PZY327673:PZY327687 QJU327673:QJU327687 QTQ327673:QTQ327687 RDM327673:RDM327687 RNI327673:RNI327687 RXE327673:RXE327687 SHA327673:SHA327687 SQW327673:SQW327687 TAS327673:TAS327687 TKO327673:TKO327687 TUK327673:TUK327687 UEG327673:UEG327687 UOC327673:UOC327687 UXY327673:UXY327687 VHU327673:VHU327687 VRQ327673:VRQ327687 WBM327673:WBM327687 WLI327673:WLI327687 WVE327673:WVE327687 K393209:K393223 IS393209:IS393223 SO393209:SO393223 ACK393209:ACK393223 AMG393209:AMG393223 AWC393209:AWC393223 BFY393209:BFY393223 BPU393209:BPU393223 BZQ393209:BZQ393223 CJM393209:CJM393223 CTI393209:CTI393223 DDE393209:DDE393223 DNA393209:DNA393223 DWW393209:DWW393223 EGS393209:EGS393223 EQO393209:EQO393223 FAK393209:FAK393223 FKG393209:FKG393223 FUC393209:FUC393223 GDY393209:GDY393223 GNU393209:GNU393223 GXQ393209:GXQ393223 HHM393209:HHM393223 HRI393209:HRI393223 IBE393209:IBE393223 ILA393209:ILA393223 IUW393209:IUW393223 JES393209:JES393223 JOO393209:JOO393223 JYK393209:JYK393223 KIG393209:KIG393223 KSC393209:KSC393223 LBY393209:LBY393223 LLU393209:LLU393223 LVQ393209:LVQ393223 MFM393209:MFM393223 MPI393209:MPI393223 MZE393209:MZE393223 NJA393209:NJA393223 NSW393209:NSW393223 OCS393209:OCS393223 OMO393209:OMO393223 OWK393209:OWK393223 PGG393209:PGG393223 PQC393209:PQC393223 PZY393209:PZY393223 QJU393209:QJU393223 QTQ393209:QTQ393223 RDM393209:RDM393223 RNI393209:RNI393223 RXE393209:RXE393223 SHA393209:SHA393223 SQW393209:SQW393223 TAS393209:TAS393223 TKO393209:TKO393223 TUK393209:TUK393223 UEG393209:UEG393223 UOC393209:UOC393223 UXY393209:UXY393223 VHU393209:VHU393223 VRQ393209:VRQ393223 WBM393209:WBM393223 WLI393209:WLI393223 WVE393209:WVE393223 K458745:K458759 IS458745:IS458759 SO458745:SO458759 ACK458745:ACK458759 AMG458745:AMG458759 AWC458745:AWC458759 BFY458745:BFY458759 BPU458745:BPU458759 BZQ458745:BZQ458759 CJM458745:CJM458759 CTI458745:CTI458759 DDE458745:DDE458759 DNA458745:DNA458759 DWW458745:DWW458759 EGS458745:EGS458759 EQO458745:EQO458759 FAK458745:FAK458759 FKG458745:FKG458759 FUC458745:FUC458759 GDY458745:GDY458759 GNU458745:GNU458759 GXQ458745:GXQ458759 HHM458745:HHM458759 HRI458745:HRI458759 IBE458745:IBE458759 ILA458745:ILA458759 IUW458745:IUW458759 JES458745:JES458759 JOO458745:JOO458759 JYK458745:JYK458759 KIG458745:KIG458759 KSC458745:KSC458759 LBY458745:LBY458759 LLU458745:LLU458759 LVQ458745:LVQ458759 MFM458745:MFM458759 MPI458745:MPI458759 MZE458745:MZE458759 NJA458745:NJA458759 NSW458745:NSW458759 OCS458745:OCS458759 OMO458745:OMO458759 OWK458745:OWK458759 PGG458745:PGG458759 PQC458745:PQC458759 PZY458745:PZY458759 QJU458745:QJU458759 QTQ458745:QTQ458759 RDM458745:RDM458759 RNI458745:RNI458759 RXE458745:RXE458759 SHA458745:SHA458759 SQW458745:SQW458759 TAS458745:TAS458759 TKO458745:TKO458759 TUK458745:TUK458759 UEG458745:UEG458759 UOC458745:UOC458759 UXY458745:UXY458759 VHU458745:VHU458759 VRQ458745:VRQ458759 WBM458745:WBM458759 WLI458745:WLI458759 WVE458745:WVE458759 K524281:K524295 IS524281:IS524295 SO524281:SO524295 ACK524281:ACK524295 AMG524281:AMG524295 AWC524281:AWC524295 BFY524281:BFY524295 BPU524281:BPU524295 BZQ524281:BZQ524295 CJM524281:CJM524295 CTI524281:CTI524295 DDE524281:DDE524295 DNA524281:DNA524295 DWW524281:DWW524295 EGS524281:EGS524295 EQO524281:EQO524295 FAK524281:FAK524295 FKG524281:FKG524295 FUC524281:FUC524295 GDY524281:GDY524295 GNU524281:GNU524295 GXQ524281:GXQ524295 HHM524281:HHM524295 HRI524281:HRI524295 IBE524281:IBE524295 ILA524281:ILA524295 IUW524281:IUW524295 JES524281:JES524295 JOO524281:JOO524295 JYK524281:JYK524295 KIG524281:KIG524295 KSC524281:KSC524295 LBY524281:LBY524295 LLU524281:LLU524295 LVQ524281:LVQ524295 MFM524281:MFM524295 MPI524281:MPI524295 MZE524281:MZE524295 NJA524281:NJA524295 NSW524281:NSW524295 OCS524281:OCS524295 OMO524281:OMO524295 OWK524281:OWK524295 PGG524281:PGG524295 PQC524281:PQC524295 PZY524281:PZY524295 QJU524281:QJU524295 QTQ524281:QTQ524295 RDM524281:RDM524295 RNI524281:RNI524295 RXE524281:RXE524295 SHA524281:SHA524295 SQW524281:SQW524295 TAS524281:TAS524295 TKO524281:TKO524295 TUK524281:TUK524295 UEG524281:UEG524295 UOC524281:UOC524295 UXY524281:UXY524295 VHU524281:VHU524295 VRQ524281:VRQ524295 WBM524281:WBM524295 WLI524281:WLI524295 WVE524281:WVE524295 K589817:K589831 IS589817:IS589831 SO589817:SO589831 ACK589817:ACK589831 AMG589817:AMG589831 AWC589817:AWC589831 BFY589817:BFY589831 BPU589817:BPU589831 BZQ589817:BZQ589831 CJM589817:CJM589831 CTI589817:CTI589831 DDE589817:DDE589831 DNA589817:DNA589831 DWW589817:DWW589831 EGS589817:EGS589831 EQO589817:EQO589831 FAK589817:FAK589831 FKG589817:FKG589831 FUC589817:FUC589831 GDY589817:GDY589831 GNU589817:GNU589831 GXQ589817:GXQ589831 HHM589817:HHM589831 HRI589817:HRI589831 IBE589817:IBE589831 ILA589817:ILA589831 IUW589817:IUW589831 JES589817:JES589831 JOO589817:JOO589831 JYK589817:JYK589831 KIG589817:KIG589831 KSC589817:KSC589831 LBY589817:LBY589831 LLU589817:LLU589831 LVQ589817:LVQ589831 MFM589817:MFM589831 MPI589817:MPI589831 MZE589817:MZE589831 NJA589817:NJA589831 NSW589817:NSW589831 OCS589817:OCS589831 OMO589817:OMO589831 OWK589817:OWK589831 PGG589817:PGG589831 PQC589817:PQC589831 PZY589817:PZY589831 QJU589817:QJU589831 QTQ589817:QTQ589831 RDM589817:RDM589831 RNI589817:RNI589831 RXE589817:RXE589831 SHA589817:SHA589831 SQW589817:SQW589831 TAS589817:TAS589831 TKO589817:TKO589831 TUK589817:TUK589831 UEG589817:UEG589831 UOC589817:UOC589831 UXY589817:UXY589831 VHU589817:VHU589831 VRQ589817:VRQ589831 WBM589817:WBM589831 WLI589817:WLI589831 WVE589817:WVE589831 K655353:K655367 IS655353:IS655367 SO655353:SO655367 ACK655353:ACK655367 AMG655353:AMG655367 AWC655353:AWC655367 BFY655353:BFY655367 BPU655353:BPU655367 BZQ655353:BZQ655367 CJM655353:CJM655367 CTI655353:CTI655367 DDE655353:DDE655367 DNA655353:DNA655367 DWW655353:DWW655367 EGS655353:EGS655367 EQO655353:EQO655367 FAK655353:FAK655367 FKG655353:FKG655367 FUC655353:FUC655367 GDY655353:GDY655367 GNU655353:GNU655367 GXQ655353:GXQ655367 HHM655353:HHM655367 HRI655353:HRI655367 IBE655353:IBE655367 ILA655353:ILA655367 IUW655353:IUW655367 JES655353:JES655367 JOO655353:JOO655367 JYK655353:JYK655367 KIG655353:KIG655367 KSC655353:KSC655367 LBY655353:LBY655367 LLU655353:LLU655367 LVQ655353:LVQ655367 MFM655353:MFM655367 MPI655353:MPI655367 MZE655353:MZE655367 NJA655353:NJA655367 NSW655353:NSW655367 OCS655353:OCS655367 OMO655353:OMO655367 OWK655353:OWK655367 PGG655353:PGG655367 PQC655353:PQC655367 PZY655353:PZY655367 QJU655353:QJU655367 QTQ655353:QTQ655367 RDM655353:RDM655367 RNI655353:RNI655367 RXE655353:RXE655367 SHA655353:SHA655367 SQW655353:SQW655367 TAS655353:TAS655367 TKO655353:TKO655367 TUK655353:TUK655367 UEG655353:UEG655367 UOC655353:UOC655367 UXY655353:UXY655367 VHU655353:VHU655367 VRQ655353:VRQ655367 WBM655353:WBM655367 WLI655353:WLI655367 WVE655353:WVE655367 K720889:K720903 IS720889:IS720903 SO720889:SO720903 ACK720889:ACK720903 AMG720889:AMG720903 AWC720889:AWC720903 BFY720889:BFY720903 BPU720889:BPU720903 BZQ720889:BZQ720903 CJM720889:CJM720903 CTI720889:CTI720903 DDE720889:DDE720903 DNA720889:DNA720903 DWW720889:DWW720903 EGS720889:EGS720903 EQO720889:EQO720903 FAK720889:FAK720903 FKG720889:FKG720903 FUC720889:FUC720903 GDY720889:GDY720903 GNU720889:GNU720903 GXQ720889:GXQ720903 HHM720889:HHM720903 HRI720889:HRI720903 IBE720889:IBE720903 ILA720889:ILA720903 IUW720889:IUW720903 JES720889:JES720903 JOO720889:JOO720903 JYK720889:JYK720903 KIG720889:KIG720903 KSC720889:KSC720903 LBY720889:LBY720903 LLU720889:LLU720903 LVQ720889:LVQ720903 MFM720889:MFM720903 MPI720889:MPI720903 MZE720889:MZE720903 NJA720889:NJA720903 NSW720889:NSW720903 OCS720889:OCS720903 OMO720889:OMO720903 OWK720889:OWK720903 PGG720889:PGG720903 PQC720889:PQC720903 PZY720889:PZY720903 QJU720889:QJU720903 QTQ720889:QTQ720903 RDM720889:RDM720903 RNI720889:RNI720903 RXE720889:RXE720903 SHA720889:SHA720903 SQW720889:SQW720903 TAS720889:TAS720903 TKO720889:TKO720903 TUK720889:TUK720903 UEG720889:UEG720903 UOC720889:UOC720903 UXY720889:UXY720903 VHU720889:VHU720903 VRQ720889:VRQ720903 WBM720889:WBM720903 WLI720889:WLI720903 WVE720889:WVE720903 K786425:K786439 IS786425:IS786439 SO786425:SO786439 ACK786425:ACK786439 AMG786425:AMG786439 AWC786425:AWC786439 BFY786425:BFY786439 BPU786425:BPU786439 BZQ786425:BZQ786439 CJM786425:CJM786439 CTI786425:CTI786439 DDE786425:DDE786439 DNA786425:DNA786439 DWW786425:DWW786439 EGS786425:EGS786439 EQO786425:EQO786439 FAK786425:FAK786439 FKG786425:FKG786439 FUC786425:FUC786439 GDY786425:GDY786439 GNU786425:GNU786439 GXQ786425:GXQ786439 HHM786425:HHM786439 HRI786425:HRI786439 IBE786425:IBE786439 ILA786425:ILA786439 IUW786425:IUW786439 JES786425:JES786439 JOO786425:JOO786439 JYK786425:JYK786439 KIG786425:KIG786439 KSC786425:KSC786439 LBY786425:LBY786439 LLU786425:LLU786439 LVQ786425:LVQ786439 MFM786425:MFM786439 MPI786425:MPI786439 MZE786425:MZE786439 NJA786425:NJA786439 NSW786425:NSW786439 OCS786425:OCS786439 OMO786425:OMO786439 OWK786425:OWK786439 PGG786425:PGG786439 PQC786425:PQC786439 PZY786425:PZY786439 QJU786425:QJU786439 QTQ786425:QTQ786439 RDM786425:RDM786439 RNI786425:RNI786439 RXE786425:RXE786439 SHA786425:SHA786439 SQW786425:SQW786439 TAS786425:TAS786439 TKO786425:TKO786439 TUK786425:TUK786439 UEG786425:UEG786439 UOC786425:UOC786439 UXY786425:UXY786439 VHU786425:VHU786439 VRQ786425:VRQ786439 WBM786425:WBM786439 WLI786425:WLI786439 WVE786425:WVE786439 K851961:K851975 IS851961:IS851975 SO851961:SO851975 ACK851961:ACK851975 AMG851961:AMG851975 AWC851961:AWC851975 BFY851961:BFY851975 BPU851961:BPU851975 BZQ851961:BZQ851975 CJM851961:CJM851975 CTI851961:CTI851975 DDE851961:DDE851975 DNA851961:DNA851975 DWW851961:DWW851975 EGS851961:EGS851975 EQO851961:EQO851975 FAK851961:FAK851975 FKG851961:FKG851975 FUC851961:FUC851975 GDY851961:GDY851975 GNU851961:GNU851975 GXQ851961:GXQ851975 HHM851961:HHM851975 HRI851961:HRI851975 IBE851961:IBE851975 ILA851961:ILA851975 IUW851961:IUW851975 JES851961:JES851975 JOO851961:JOO851975 JYK851961:JYK851975 KIG851961:KIG851975 KSC851961:KSC851975 LBY851961:LBY851975 LLU851961:LLU851975 LVQ851961:LVQ851975 MFM851961:MFM851975 MPI851961:MPI851975 MZE851961:MZE851975 NJA851961:NJA851975 NSW851961:NSW851975 OCS851961:OCS851975 OMO851961:OMO851975 OWK851961:OWK851975 PGG851961:PGG851975 PQC851961:PQC851975 PZY851961:PZY851975 QJU851961:QJU851975 QTQ851961:QTQ851975 RDM851961:RDM851975 RNI851961:RNI851975 RXE851961:RXE851975 SHA851961:SHA851975 SQW851961:SQW851975 TAS851961:TAS851975 TKO851961:TKO851975 TUK851961:TUK851975 UEG851961:UEG851975 UOC851961:UOC851975 UXY851961:UXY851975 VHU851961:VHU851975 VRQ851961:VRQ851975 WBM851961:WBM851975 WLI851961:WLI851975 WVE851961:WVE851975 K917497:K917511 IS917497:IS917511 SO917497:SO917511 ACK917497:ACK917511 AMG917497:AMG917511 AWC917497:AWC917511 BFY917497:BFY917511 BPU917497:BPU917511 BZQ917497:BZQ917511 CJM917497:CJM917511 CTI917497:CTI917511 DDE917497:DDE917511 DNA917497:DNA917511 DWW917497:DWW917511 EGS917497:EGS917511 EQO917497:EQO917511 FAK917497:FAK917511 FKG917497:FKG917511 FUC917497:FUC917511 GDY917497:GDY917511 GNU917497:GNU917511 GXQ917497:GXQ917511 HHM917497:HHM917511 HRI917497:HRI917511 IBE917497:IBE917511 ILA917497:ILA917511 IUW917497:IUW917511 JES917497:JES917511 JOO917497:JOO917511 JYK917497:JYK917511 KIG917497:KIG917511 KSC917497:KSC917511 LBY917497:LBY917511 LLU917497:LLU917511 LVQ917497:LVQ917511 MFM917497:MFM917511 MPI917497:MPI917511 MZE917497:MZE917511 NJA917497:NJA917511 NSW917497:NSW917511 OCS917497:OCS917511 OMO917497:OMO917511 OWK917497:OWK917511 PGG917497:PGG917511 PQC917497:PQC917511 PZY917497:PZY917511 QJU917497:QJU917511 QTQ917497:QTQ917511 RDM917497:RDM917511 RNI917497:RNI917511 RXE917497:RXE917511 SHA917497:SHA917511 SQW917497:SQW917511 TAS917497:TAS917511 TKO917497:TKO917511 TUK917497:TUK917511 UEG917497:UEG917511 UOC917497:UOC917511 UXY917497:UXY917511 VHU917497:VHU917511 VRQ917497:VRQ917511 WBM917497:WBM917511 WLI917497:WLI917511 WVE917497:WVE917511 K983033:K983047 IS983033:IS983047 SO983033:SO983047 ACK983033:ACK983047 AMG983033:AMG983047 AWC983033:AWC983047 BFY983033:BFY983047 BPU983033:BPU983047 BZQ983033:BZQ983047 CJM983033:CJM983047 CTI983033:CTI983047 DDE983033:DDE983047 DNA983033:DNA983047 DWW983033:DWW983047 EGS983033:EGS983047 EQO983033:EQO983047 FAK983033:FAK983047 FKG983033:FKG983047 FUC983033:FUC983047 GDY983033:GDY983047 GNU983033:GNU983047 GXQ983033:GXQ983047 HHM983033:HHM983047 HRI983033:HRI983047 IBE983033:IBE983047 ILA983033:ILA983047 IUW983033:IUW983047 JES983033:JES983047 JOO983033:JOO983047 JYK983033:JYK983047 KIG983033:KIG983047 KSC983033:KSC983047 LBY983033:LBY983047 LLU983033:LLU983047 LVQ983033:LVQ983047 MFM983033:MFM983047 MPI983033:MPI983047 MZE983033:MZE983047 NJA983033:NJA983047 NSW983033:NSW983047 OCS983033:OCS983047 OMO983033:OMO983047 OWK983033:OWK983047 PGG983033:PGG983047 PQC983033:PQC983047 PZY983033:PZY983047 QJU983033:QJU983047 QTQ983033:QTQ983047 RDM983033:RDM983047 RNI983033:RNI983047 RXE983033:RXE983047 SHA983033:SHA983047 SQW983033:SQW983047 TAS983033:TAS983047 TKO983033:TKO983047 TUK983033:TUK983047 UEG983033:UEG983047 UOC983033:UOC983047 UXY983033:UXY983047 VHU983033:VHU983047 VRQ983033:VRQ983047 WBM983033:WBM983047 WLI983033:WLI983047 WVE983033:WVE983047 WVE4:WVF5 WLM6:WLN6 WLI4:WLJ5 WBQ6:WBR6 WBM4:WBN5 VRU6:VRV6 VRQ4:VRR5 VHY6:VHZ6 VHU4:VHV5 UYC6:UYD6 UXY4:UXZ5 UOG6:UOH6 UOC4:UOD5 UEK6:UEL6 UEG4:UEH5 TUO6:TUP6 TUK4:TUL5 TKS6:TKT6 TKO4:TKP5 TAW6:TAX6 TAS4:TAT5 SRA6:SRB6 SQW4:SQX5 SHE6:SHF6 SHA4:SHB5 RXI6:RXJ6 RXE4:RXF5 RNM6:RNN6 RNI4:RNJ5 RDQ6:RDR6 RDM4:RDN5 QTU6:QTV6 QTQ4:QTR5 QJY6:QJZ6 QJU4:QJV5 QAC6:QAD6 PZY4:PZZ5 PQG6:PQH6 PQC4:PQD5 PGK6:PGL6 PGG4:PGH5 OWO6:OWP6 OWK4:OWL5 OMS6:OMT6 OMO4:OMP5 OCW6:OCX6 OCS4:OCT5 NTA6:NTB6 NSW4:NSX5 NJE6:NJF6 NJA4:NJB5 MZI6:MZJ6 MZE4:MZF5 MPM6:MPN6 MPI4:MPJ5 MFQ6:MFR6 MFM4:MFN5 LVU6:LVV6 LVQ4:LVR5 LLY6:LLZ6 LLU4:LLV5 LCC6:LCD6 LBY4:LBZ5 KSG6:KSH6 KSC4:KSD5 KIK6:KIL6 KIG4:KIH5 JYO6:JYP6 JYK4:JYL5 JOS6:JOT6 JOO4:JOP5 JEW6:JEX6 JES4:JET5 IVA6:IVB6 IUW4:IUX5 ILE6:ILF6 ILA4:ILB5 IBI6:IBJ6 IBE4:IBF5 HRM6:HRN6 HRI4:HRJ5 HHQ6:HHR6 HHM4:HHN5 GXU6:GXV6 GXQ4:GXR5 GNY6:GNZ6 GNU4:GNV5 GEC6:GED6 GDY4:GDZ5 FUG6:FUH6 FUC4:FUD5 FKK6:FKL6 FKG4:FKH5 FAO6:FAP6 FAK4:FAL5 EQS6:EQT6 EQO4:EQP5 EGW6:EGX6 EGS4:EGT5 DXA6:DXB6 DWW4:DWX5 DNE6:DNF6 DNA4:DNB5 DDI6:DDJ6 DDE4:DDF5 CTM6:CTN6 CTI4:CTJ5 CJQ6:CJR6 CJM4:CJN5 BZU6:BZV6 BZQ4:BZR5 BPY6:BPZ6 BPU4:BPV5 BGC6:BGD6 BFY4:BFZ5 AWG6:AWH6 AWC4:AWD5 AMK6:AML6 AMG4:AMH5 ACO6:ACP6 ACK4:ACL5 SS6:ST6 SO4:SP5 IW6:IX6 IS4:IT5 WVI6:WVJ6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tabColor rgb="FFFFFF00"/>
  </sheetPr>
  <dimension ref="A1:HT189"/>
  <sheetViews>
    <sheetView zoomScale="90" zoomScaleNormal="90" workbookViewId="0">
      <pane xSplit="7" ySplit="5" topLeftCell="H6" activePane="bottomRight" state="frozen"/>
      <selection activeCell="C5" sqref="C5:D5"/>
      <selection pane="topRight" activeCell="C5" sqref="C5:D5"/>
      <selection pane="bottomLeft" activeCell="C5" sqref="C5:D5"/>
      <selection pane="bottomRight" activeCell="D34" sqref="D34"/>
    </sheetView>
  </sheetViews>
  <sheetFormatPr defaultColWidth="0" defaultRowHeight="12.75" zeroHeight="1"/>
  <cols>
    <col min="1" max="1" width="10" bestFit="1" customWidth="1"/>
    <col min="2" max="2" width="7.42578125" bestFit="1" customWidth="1"/>
    <col min="3" max="3" width="13.5703125" customWidth="1"/>
    <col min="4" max="4" width="9" style="72" customWidth="1"/>
    <col min="5" max="5" width="13.7109375" style="72" customWidth="1"/>
    <col min="6" max="6" width="10.42578125" customWidth="1"/>
    <col min="7" max="7" width="18" customWidth="1"/>
    <col min="8" max="8" width="8.28515625" style="72" customWidth="1"/>
    <col min="9" max="9" width="9.140625" style="72" customWidth="1"/>
    <col min="10" max="10" width="8.7109375" style="72" customWidth="1"/>
    <col min="11" max="16" width="8.5703125" style="72" customWidth="1"/>
    <col min="17" max="17" width="9.5703125" style="72" customWidth="1"/>
    <col min="18" max="18" width="18.42578125" style="72" customWidth="1" collapsed="1"/>
    <col min="19" max="19" width="19.28515625" style="72" customWidth="1"/>
    <col min="20" max="20" width="19.140625" style="72" customWidth="1"/>
    <col min="21" max="21" width="19.42578125" style="72" customWidth="1"/>
    <col min="22" max="22" width="13.28515625" style="72" customWidth="1"/>
    <col min="23" max="23" width="12.7109375" style="72" customWidth="1"/>
    <col min="24" max="24" width="18.42578125" bestFit="1" customWidth="1" collapsed="1"/>
    <col min="25" max="25" width="18.5703125" style="72" bestFit="1" customWidth="1"/>
    <col min="26" max="26" width="19.28515625" bestFit="1" customWidth="1"/>
    <col min="27" max="27" width="15.5703125" bestFit="1" customWidth="1"/>
    <col min="28" max="28" width="19.42578125" customWidth="1"/>
    <col min="29" max="29" width="13.28515625" bestFit="1" customWidth="1"/>
    <col min="30" max="30" width="15.140625" style="72" customWidth="1"/>
    <col min="31" max="31" width="16.85546875" style="72" bestFit="1" customWidth="1"/>
    <col min="32" max="32" width="17" customWidth="1"/>
    <col min="33" max="33" width="14.42578125" customWidth="1"/>
    <col min="34" max="34" width="17.85546875" customWidth="1"/>
    <col min="35" max="35" width="11.42578125" customWidth="1"/>
    <col min="36" max="36" width="17.85546875" customWidth="1"/>
    <col min="37" max="37" width="15.140625" customWidth="1"/>
    <col min="38" max="38" width="17.85546875" customWidth="1"/>
    <col min="39" max="39" width="14.42578125" customWidth="1"/>
    <col min="40" max="40" width="17.85546875" customWidth="1"/>
    <col min="41" max="41" width="15.140625" customWidth="1"/>
    <col min="42" max="42" width="17.85546875" customWidth="1"/>
    <col min="43" max="43" width="15.140625" customWidth="1"/>
    <col min="44" max="44" width="17.85546875" customWidth="1"/>
    <col min="45" max="45" width="11.42578125" customWidth="1"/>
    <col min="46" max="46" width="17.85546875" customWidth="1"/>
    <col min="47" max="47" width="12.5703125" bestFit="1" customWidth="1"/>
    <col min="48" max="50" width="17.85546875" customWidth="1"/>
    <col min="51" max="51" width="12.5703125" customWidth="1"/>
    <col min="52" max="52" width="17.85546875" customWidth="1"/>
    <col min="53" max="53" width="11.85546875" customWidth="1"/>
    <col min="54" max="54" width="17.85546875" customWidth="1"/>
    <col min="55" max="55" width="12" customWidth="1"/>
    <col min="56" max="56" width="17.7109375" customWidth="1"/>
    <col min="57" max="57" width="11.42578125" customWidth="1"/>
    <col min="58" max="58" width="17.85546875" customWidth="1"/>
    <col min="59" max="59" width="11.42578125" customWidth="1"/>
    <col min="60" max="60" width="17.85546875" customWidth="1"/>
    <col min="61" max="61" width="11.42578125" customWidth="1"/>
    <col min="62" max="62" width="17.85546875" customWidth="1"/>
    <col min="63" max="63" width="11.42578125" customWidth="1"/>
    <col min="64" max="66" width="17.7109375" customWidth="1"/>
    <col min="67" max="67" width="11.42578125" customWidth="1"/>
    <col min="68" max="68" width="17.7109375" customWidth="1"/>
    <col min="69" max="69" width="11.42578125" customWidth="1"/>
    <col min="70" max="70" width="17.7109375" customWidth="1"/>
    <col min="71" max="71" width="11.42578125" customWidth="1"/>
    <col min="72" max="72" width="17.7109375" customWidth="1"/>
    <col min="73" max="73" width="17.85546875" customWidth="1"/>
    <col min="74" max="74" width="17.7109375" customWidth="1"/>
    <col min="75" max="75" width="12.5703125" customWidth="1"/>
    <col min="76" max="76" width="17.85546875" customWidth="1"/>
    <col min="77" max="77" width="11.85546875" customWidth="1"/>
    <col min="78" max="78" width="17.85546875" customWidth="1"/>
    <col min="79" max="79" width="12" customWidth="1"/>
    <col min="80" max="80" width="14.42578125" customWidth="1"/>
    <col min="81" max="81" width="12" customWidth="1"/>
    <col min="82" max="87" width="11.42578125" customWidth="1"/>
    <col min="88" max="88" width="17.7109375" customWidth="1"/>
    <col min="89" max="95" width="11.42578125" customWidth="1"/>
    <col min="96" max="97" width="12.5703125" customWidth="1"/>
    <col min="98" max="98" width="11.42578125" customWidth="1"/>
    <col min="99" max="99" width="12" customWidth="1"/>
    <col min="100" max="101" width="11.85546875" customWidth="1"/>
    <col min="102" max="103" width="12" customWidth="1"/>
    <col min="104" max="116" width="11.42578125" customWidth="1"/>
    <col min="117" max="117" width="12.5703125" customWidth="1"/>
    <col min="118" max="119" width="11.42578125" customWidth="1"/>
    <col min="120" max="121" width="12.5703125" customWidth="1"/>
    <col min="122" max="123" width="11.42578125" customWidth="1"/>
    <col min="124" max="125" width="11.85546875" customWidth="1"/>
    <col min="126" max="129" width="12" customWidth="1"/>
    <col min="130" max="143" width="11.42578125" customWidth="1"/>
    <col min="144" max="147" width="12.5703125" customWidth="1"/>
    <col min="148" max="149" width="11.85546875" customWidth="1"/>
    <col min="150" max="151" width="12.5703125" customWidth="1"/>
    <col min="152" max="152" width="30.42578125" customWidth="1"/>
    <col min="153" max="153" width="21" customWidth="1"/>
    <col min="154" max="154" width="53.140625" customWidth="1"/>
    <col min="155" max="155" width="11.42578125" customWidth="1"/>
    <col min="156" max="228" width="0" hidden="1" customWidth="1"/>
    <col min="229" max="16384" width="11.42578125" style="150" hidden="1"/>
  </cols>
  <sheetData>
    <row r="1" spans="1:228" ht="36.75" customHeight="1" thickBot="1">
      <c r="A1" s="150"/>
      <c r="B1" s="150"/>
      <c r="C1" s="150"/>
      <c r="D1" s="150"/>
      <c r="E1" s="150"/>
      <c r="F1" s="150"/>
      <c r="G1" s="150"/>
      <c r="H1" s="150"/>
      <c r="I1" s="150"/>
      <c r="J1" s="150"/>
      <c r="K1" s="150"/>
      <c r="L1" s="150"/>
      <c r="M1" s="150"/>
      <c r="N1" s="150"/>
      <c r="O1" s="150"/>
      <c r="P1" s="150"/>
      <c r="Q1" s="150"/>
      <c r="R1" s="1041" t="s">
        <v>184</v>
      </c>
      <c r="S1" s="1045"/>
      <c r="T1" s="1045"/>
      <c r="U1" s="1045"/>
      <c r="V1" s="1045"/>
      <c r="W1" s="1045"/>
      <c r="X1" s="1041" t="s">
        <v>185</v>
      </c>
      <c r="Y1" s="1045"/>
      <c r="Z1" s="1045"/>
      <c r="AA1" s="1045"/>
      <c r="AB1" s="1045"/>
      <c r="AC1" s="1042"/>
      <c r="AD1" s="1041" t="s">
        <v>186</v>
      </c>
      <c r="AE1" s="1042"/>
      <c r="AF1" s="376"/>
      <c r="AG1" s="377"/>
      <c r="AH1" s="377"/>
      <c r="AI1" s="377"/>
      <c r="AJ1" s="377"/>
      <c r="AK1" s="377"/>
      <c r="AL1" s="377"/>
      <c r="AM1" s="377"/>
      <c r="AN1" s="377"/>
      <c r="AO1" s="377"/>
      <c r="AP1" s="377"/>
      <c r="AQ1" s="377"/>
      <c r="AR1" s="377"/>
      <c r="AS1" s="377"/>
      <c r="AT1" s="377"/>
      <c r="AU1" s="377"/>
      <c r="AV1" s="377"/>
      <c r="AW1" s="377"/>
      <c r="AX1" s="377"/>
      <c r="AY1" s="377"/>
      <c r="AZ1" s="377"/>
      <c r="BA1" s="377"/>
      <c r="BB1" s="377"/>
      <c r="BC1" s="377"/>
      <c r="BD1" s="377"/>
      <c r="BE1" s="377"/>
      <c r="BF1" s="377"/>
      <c r="BG1" s="377"/>
      <c r="BH1" s="377"/>
      <c r="BI1" s="377"/>
      <c r="BJ1" s="377"/>
      <c r="BK1" s="377"/>
      <c r="BL1" s="377"/>
      <c r="BM1" s="377"/>
      <c r="BN1" s="377"/>
      <c r="BO1" s="377"/>
      <c r="BP1" s="377"/>
      <c r="BQ1" s="377"/>
      <c r="BR1" s="377"/>
      <c r="BS1" s="377"/>
      <c r="BT1" s="377"/>
      <c r="BU1" s="377"/>
      <c r="BV1" s="377"/>
      <c r="BW1" s="377"/>
      <c r="BX1" s="377"/>
      <c r="BY1" s="377"/>
      <c r="BZ1" s="377"/>
      <c r="CA1" s="377"/>
      <c r="CB1" s="377"/>
      <c r="CC1" s="377"/>
      <c r="CD1" s="377"/>
      <c r="CE1" s="377"/>
      <c r="CF1" s="377"/>
      <c r="CG1" s="377"/>
      <c r="CH1" s="377"/>
      <c r="CI1" s="377"/>
      <c r="CJ1" s="377"/>
      <c r="CK1" s="377"/>
      <c r="CL1" s="377"/>
      <c r="CM1" s="377"/>
      <c r="CN1" s="377"/>
      <c r="CO1" s="377"/>
      <c r="CP1" s="377"/>
      <c r="CQ1" s="377"/>
      <c r="CR1" s="377"/>
      <c r="CS1" s="377"/>
      <c r="CT1" s="377"/>
      <c r="CU1" s="377"/>
      <c r="CV1" s="377"/>
      <c r="CW1" s="377"/>
      <c r="CX1" s="377"/>
      <c r="CY1" s="377"/>
      <c r="CZ1" s="377"/>
      <c r="DA1" s="377"/>
      <c r="DB1" s="377"/>
      <c r="DC1" s="377"/>
      <c r="DD1" s="377"/>
      <c r="DE1" s="377"/>
      <c r="DF1" s="377"/>
      <c r="DG1" s="377"/>
      <c r="DH1" s="377"/>
      <c r="DI1" s="377"/>
      <c r="DJ1" s="377"/>
      <c r="DK1" s="377"/>
      <c r="DL1" s="377"/>
      <c r="DM1" s="377"/>
      <c r="DN1" s="377"/>
      <c r="DO1" s="377"/>
      <c r="DP1" s="377"/>
      <c r="DQ1" s="377"/>
      <c r="DR1" s="377"/>
      <c r="DS1" s="377"/>
      <c r="DT1" s="377"/>
      <c r="DU1" s="377"/>
      <c r="DV1" s="377"/>
      <c r="DW1" s="377"/>
      <c r="DX1" s="377"/>
      <c r="DY1" s="377"/>
      <c r="DZ1" s="377"/>
      <c r="EA1" s="377"/>
      <c r="EB1" s="377"/>
      <c r="EC1" s="377"/>
      <c r="ED1" s="377"/>
      <c r="EE1" s="377"/>
      <c r="EF1" s="377"/>
      <c r="EG1" s="377"/>
      <c r="EH1" s="377"/>
      <c r="EI1" s="377"/>
      <c r="EJ1" s="377"/>
      <c r="EK1" s="377"/>
      <c r="EL1" s="377"/>
      <c r="EM1" s="377"/>
      <c r="EN1" s="377"/>
      <c r="EO1" s="377"/>
      <c r="EP1" s="377"/>
      <c r="EQ1" s="377"/>
      <c r="ER1" s="377"/>
      <c r="ES1" s="377"/>
      <c r="ET1" s="377"/>
      <c r="EU1" s="377"/>
      <c r="EV1" s="150"/>
      <c r="EW1" s="150"/>
      <c r="EX1" s="150"/>
      <c r="EY1" s="150"/>
      <c r="EZ1" s="150"/>
      <c r="FA1" s="150"/>
      <c r="FB1" s="150"/>
      <c r="FC1" s="150"/>
      <c r="FD1" s="150"/>
      <c r="FE1" s="150"/>
      <c r="FF1" s="150"/>
      <c r="FG1" s="150"/>
      <c r="FH1" s="150"/>
      <c r="FI1" s="150"/>
      <c r="FJ1" s="150"/>
      <c r="FK1" s="150"/>
      <c r="FL1" s="150"/>
      <c r="FM1" s="150"/>
      <c r="FN1" s="150"/>
      <c r="FO1" s="150"/>
      <c r="FP1" s="150"/>
      <c r="FQ1" s="150"/>
      <c r="FR1" s="150"/>
      <c r="FS1" s="150"/>
      <c r="FT1" s="150"/>
      <c r="FU1" s="150"/>
      <c r="FV1" s="150"/>
      <c r="FW1" s="150"/>
      <c r="FX1" s="150"/>
      <c r="FY1" s="150"/>
      <c r="FZ1" s="150"/>
      <c r="GA1" s="150"/>
      <c r="GB1" s="150"/>
      <c r="GC1" s="150"/>
      <c r="GD1" s="150"/>
      <c r="GE1" s="150"/>
      <c r="GF1" s="150"/>
      <c r="GG1" s="150"/>
      <c r="GH1" s="150"/>
      <c r="GI1" s="150"/>
      <c r="GJ1" s="150"/>
      <c r="GK1" s="150"/>
      <c r="GL1" s="150"/>
      <c r="GM1" s="150"/>
      <c r="GN1" s="150"/>
      <c r="GO1" s="150"/>
      <c r="GP1" s="150"/>
      <c r="GQ1" s="150"/>
      <c r="GR1" s="150"/>
      <c r="GS1" s="150"/>
      <c r="GT1" s="150"/>
      <c r="GU1" s="150"/>
      <c r="GV1" s="150"/>
      <c r="GW1" s="150"/>
      <c r="GX1" s="150"/>
      <c r="GY1" s="150"/>
      <c r="GZ1" s="150"/>
      <c r="HA1" s="150"/>
      <c r="HB1" s="150"/>
      <c r="HC1" s="150"/>
      <c r="HD1" s="150"/>
      <c r="HE1" s="150"/>
      <c r="HF1" s="150"/>
      <c r="HG1" s="150"/>
      <c r="HH1" s="150"/>
      <c r="HI1" s="150"/>
      <c r="HJ1" s="150"/>
      <c r="HK1" s="150"/>
      <c r="HL1" s="150"/>
      <c r="HM1" s="150"/>
      <c r="HN1" s="150"/>
      <c r="HO1" s="150"/>
      <c r="HP1" s="150"/>
      <c r="HQ1" s="150"/>
      <c r="HR1" s="150"/>
      <c r="HS1" s="150"/>
      <c r="HT1" s="150"/>
    </row>
    <row r="2" spans="1:228">
      <c r="A2" s="1023" t="s">
        <v>111</v>
      </c>
      <c r="B2" s="1026" t="s">
        <v>113</v>
      </c>
      <c r="C2" s="1029" t="s">
        <v>112</v>
      </c>
      <c r="D2" s="1029" t="s">
        <v>263</v>
      </c>
      <c r="E2" s="1029" t="s">
        <v>302</v>
      </c>
      <c r="F2" s="1033" t="s">
        <v>114</v>
      </c>
      <c r="G2" s="1037" t="s">
        <v>274</v>
      </c>
      <c r="H2" s="1000"/>
      <c r="I2" s="1001"/>
      <c r="J2" s="1001"/>
      <c r="K2" s="1001"/>
      <c r="L2" s="1001"/>
      <c r="M2" s="1001"/>
      <c r="N2" s="1001"/>
      <c r="O2" s="1001"/>
      <c r="P2" s="1002"/>
      <c r="Q2" s="1021" t="s">
        <v>304</v>
      </c>
      <c r="R2" s="1029" t="s">
        <v>213</v>
      </c>
      <c r="S2" s="1033" t="s">
        <v>215</v>
      </c>
      <c r="T2" s="1033" t="s">
        <v>216</v>
      </c>
      <c r="U2" s="1043" t="s">
        <v>217</v>
      </c>
      <c r="V2" s="1033" t="s">
        <v>218</v>
      </c>
      <c r="W2" s="1044" t="s">
        <v>211</v>
      </c>
      <c r="X2" s="1029" t="s">
        <v>213</v>
      </c>
      <c r="Y2" s="1033" t="s">
        <v>214</v>
      </c>
      <c r="Z2" s="1033" t="s">
        <v>215</v>
      </c>
      <c r="AA2" s="1033" t="s">
        <v>216</v>
      </c>
      <c r="AB2" s="1043" t="s">
        <v>217</v>
      </c>
      <c r="AC2" s="1044" t="s">
        <v>218</v>
      </c>
      <c r="AD2" s="90" t="str">
        <f>IF('Configuration | Scaling'!$B$45="UP",'Configuration | Scaling'!$O$13,IF('Configuration | Scaling'!$B$45="UN",'Configuration | Scaling'!$K$13,"Check Milestones"))</f>
        <v>FDJ</v>
      </c>
      <c r="AE2" s="89" t="str">
        <f>IF('Configuration | Scaling'!$B$45="UP",'Configuration | Scaling'!$R$13,IF('Configuration | Scaling'!$B$45="UN",'Configuration | Scaling'!$M$13,"Check Milestones"))</f>
        <v>VP</v>
      </c>
      <c r="AF2" s="74" t="s">
        <v>90</v>
      </c>
      <c r="AG2" s="31" t="str">
        <f>AF2</f>
        <v>PS</v>
      </c>
      <c r="AH2" s="31" t="s">
        <v>352</v>
      </c>
      <c r="AI2" s="31" t="str">
        <f>AH2</f>
        <v/>
      </c>
      <c r="AJ2" s="31" t="s">
        <v>3</v>
      </c>
      <c r="AK2" s="31" t="str">
        <f>AJ2</f>
        <v>PSC</v>
      </c>
      <c r="AL2" s="31" t="s">
        <v>60</v>
      </c>
      <c r="AM2" s="31" t="str">
        <f>AL2</f>
        <v>UPV0 Start</v>
      </c>
      <c r="AN2" s="31" t="s">
        <v>91</v>
      </c>
      <c r="AO2" s="31" t="str">
        <f>AN2</f>
        <v>UPV0</v>
      </c>
      <c r="AP2" s="31" t="s">
        <v>92</v>
      </c>
      <c r="AQ2" s="31" t="str">
        <f>AP2</f>
        <v>UPV1</v>
      </c>
      <c r="AR2" s="31" t="s">
        <v>352</v>
      </c>
      <c r="AS2" s="31" t="str">
        <f>AR2</f>
        <v/>
      </c>
      <c r="AT2" s="31" t="s">
        <v>352</v>
      </c>
      <c r="AU2" s="31" t="str">
        <f>AT2</f>
        <v/>
      </c>
      <c r="AV2" s="31" t="s">
        <v>352</v>
      </c>
      <c r="AW2" s="31" t="str">
        <f>AV2</f>
        <v/>
      </c>
      <c r="AX2" s="31" t="s">
        <v>249</v>
      </c>
      <c r="AY2" s="31" t="str">
        <f>AX2</f>
        <v>M-1</v>
      </c>
      <c r="AZ2" s="31" t="s">
        <v>311</v>
      </c>
      <c r="BA2" s="31" t="str">
        <f>AZ2</f>
        <v>M-1 DC</v>
      </c>
      <c r="BB2" s="31" t="s">
        <v>8</v>
      </c>
      <c r="BC2" s="31" t="str">
        <f>BB2</f>
        <v>FDJ</v>
      </c>
      <c r="BD2" s="31" t="s">
        <v>9</v>
      </c>
      <c r="BE2" s="31" t="str">
        <f>BD2</f>
        <v>VP BB</v>
      </c>
      <c r="BF2" s="31" t="s">
        <v>250</v>
      </c>
      <c r="BG2" s="31" t="str">
        <f>BF2</f>
        <v>VP T/C</v>
      </c>
      <c r="BH2" s="31" t="s">
        <v>352</v>
      </c>
      <c r="BI2" s="31" t="str">
        <f>BH2</f>
        <v/>
      </c>
      <c r="BJ2" s="31" t="s">
        <v>352</v>
      </c>
      <c r="BK2" s="31" t="str">
        <f>BJ2</f>
        <v/>
      </c>
      <c r="BL2" s="31" t="s">
        <v>11</v>
      </c>
      <c r="BM2" s="31" t="str">
        <f>BL2</f>
        <v>VP</v>
      </c>
      <c r="BN2" s="31" t="s">
        <v>12</v>
      </c>
      <c r="BO2" s="31" t="str">
        <f>BN2</f>
        <v>PEC</v>
      </c>
      <c r="BP2" s="31" t="s">
        <v>352</v>
      </c>
      <c r="BQ2" s="31" t="str">
        <f>BP2</f>
        <v/>
      </c>
      <c r="BR2" s="31" t="s">
        <v>352</v>
      </c>
      <c r="BS2" s="31" t="str">
        <f>BR2</f>
        <v/>
      </c>
      <c r="BT2" s="31" t="s">
        <v>13</v>
      </c>
      <c r="BU2" s="31" t="str">
        <f>BT2</f>
        <v>FEC</v>
      </c>
      <c r="BV2" s="31" t="s">
        <v>352</v>
      </c>
      <c r="BW2" s="31" t="str">
        <f>BV2</f>
        <v/>
      </c>
      <c r="BX2" s="31" t="s">
        <v>352</v>
      </c>
      <c r="BY2" s="31" t="str">
        <f>BX2</f>
        <v/>
      </c>
      <c r="BZ2" s="31" t="s">
        <v>14</v>
      </c>
      <c r="CA2" s="31" t="str">
        <f>BZ2</f>
        <v>TT</v>
      </c>
      <c r="CB2" s="31" t="s">
        <v>352</v>
      </c>
      <c r="CC2" s="31" t="str">
        <f>CB2</f>
        <v/>
      </c>
      <c r="CD2" s="31" t="s">
        <v>15</v>
      </c>
      <c r="CE2" s="31" t="str">
        <f>CD2</f>
        <v>PP</v>
      </c>
      <c r="CF2" s="31" t="s">
        <v>352</v>
      </c>
      <c r="CG2" s="31" t="str">
        <f>CF2</f>
        <v/>
      </c>
      <c r="CH2" s="31" t="s">
        <v>1</v>
      </c>
      <c r="CI2" s="31" t="str">
        <f>CH2</f>
        <v>MP1</v>
      </c>
      <c r="CJ2" s="31" t="s">
        <v>352</v>
      </c>
      <c r="CK2" s="31" t="str">
        <f>CJ2</f>
        <v/>
      </c>
      <c r="CL2" s="31" t="s">
        <v>352</v>
      </c>
      <c r="CM2" s="31" t="str">
        <f>CL2</f>
        <v/>
      </c>
      <c r="CN2" s="31" t="s">
        <v>352</v>
      </c>
      <c r="CO2" s="31" t="str">
        <f>CN2</f>
        <v/>
      </c>
      <c r="CP2" s="31" t="s">
        <v>352</v>
      </c>
      <c r="CQ2" s="31" t="str">
        <f>CP2</f>
        <v/>
      </c>
      <c r="CR2" s="31" t="s">
        <v>133</v>
      </c>
      <c r="CS2" s="31" t="str">
        <f>CR2</f>
        <v>MP2</v>
      </c>
      <c r="CT2" s="31" t="s">
        <v>39</v>
      </c>
      <c r="CU2" s="31" t="str">
        <f>CT2</f>
        <v>OKTB</v>
      </c>
      <c r="CV2" s="31" t="s">
        <v>352</v>
      </c>
      <c r="CW2" s="31" t="str">
        <f>CV2</f>
        <v/>
      </c>
      <c r="CX2" s="31" t="s">
        <v>352</v>
      </c>
      <c r="CY2" s="31" t="str">
        <f>CX2</f>
        <v/>
      </c>
      <c r="CZ2" s="31" t="s">
        <v>352</v>
      </c>
      <c r="DA2" s="31" t="str">
        <f>CZ2</f>
        <v/>
      </c>
      <c r="DB2" s="31" t="s">
        <v>352</v>
      </c>
      <c r="DC2" s="31" t="str">
        <f>DB2</f>
        <v/>
      </c>
      <c r="DD2" s="31" t="s">
        <v>352</v>
      </c>
      <c r="DE2" s="31" t="str">
        <f>DD2</f>
        <v/>
      </c>
      <c r="DF2" s="31" t="s">
        <v>352</v>
      </c>
      <c r="DG2" s="31" t="str">
        <f>DF2</f>
        <v/>
      </c>
      <c r="DH2" s="31" t="s">
        <v>352</v>
      </c>
      <c r="DI2" s="31" t="str">
        <f>DH2</f>
        <v/>
      </c>
      <c r="DJ2" s="31" t="s">
        <v>352</v>
      </c>
      <c r="DK2" s="31" t="str">
        <f>DJ2</f>
        <v/>
      </c>
      <c r="DL2" s="31" t="s">
        <v>352</v>
      </c>
      <c r="DM2" s="31" t="str">
        <f>DL2</f>
        <v/>
      </c>
      <c r="DN2" s="31" t="s">
        <v>352</v>
      </c>
      <c r="DO2" s="31" t="str">
        <f>DN2</f>
        <v/>
      </c>
      <c r="DP2" s="31" t="s">
        <v>352</v>
      </c>
      <c r="DQ2" s="31" t="str">
        <f>DP2</f>
        <v/>
      </c>
      <c r="DR2" s="31" t="s">
        <v>352</v>
      </c>
      <c r="DS2" s="31" t="str">
        <f>DR2</f>
        <v/>
      </c>
      <c r="DT2" s="31" t="s">
        <v>352</v>
      </c>
      <c r="DU2" s="31" t="str">
        <f>DT2</f>
        <v/>
      </c>
      <c r="DV2" s="31" t="s">
        <v>352</v>
      </c>
      <c r="DW2" s="31" t="str">
        <f>DV2</f>
        <v/>
      </c>
      <c r="DX2" s="31" t="s">
        <v>352</v>
      </c>
      <c r="DY2" s="31" t="str">
        <f>DX2</f>
        <v/>
      </c>
      <c r="DZ2" s="31" t="s">
        <v>352</v>
      </c>
      <c r="EA2" s="31" t="str">
        <f>DZ2</f>
        <v/>
      </c>
      <c r="EB2" s="31" t="s">
        <v>352</v>
      </c>
      <c r="EC2" s="31" t="str">
        <f>EB2</f>
        <v/>
      </c>
      <c r="ED2" s="31" t="s">
        <v>352</v>
      </c>
      <c r="EE2" s="31" t="str">
        <f>ED2</f>
        <v/>
      </c>
      <c r="EF2" s="31" t="s">
        <v>352</v>
      </c>
      <c r="EG2" s="31" t="str">
        <f>EF2</f>
        <v/>
      </c>
      <c r="EH2" s="31" t="s">
        <v>352</v>
      </c>
      <c r="EI2" s="31" t="str">
        <f>EH2</f>
        <v/>
      </c>
      <c r="EJ2" s="31" t="s">
        <v>352</v>
      </c>
      <c r="EK2" s="31" t="str">
        <f>EJ2</f>
        <v/>
      </c>
      <c r="EL2" s="31" t="s">
        <v>352</v>
      </c>
      <c r="EM2" s="31" t="str">
        <f>EL2</f>
        <v/>
      </c>
      <c r="EN2" s="31" t="s">
        <v>352</v>
      </c>
      <c r="EO2" s="31" t="str">
        <f>EN2</f>
        <v/>
      </c>
      <c r="EP2" s="31" t="s">
        <v>352</v>
      </c>
      <c r="EQ2" s="31" t="str">
        <f>EP2</f>
        <v/>
      </c>
      <c r="ER2" s="31" t="s">
        <v>352</v>
      </c>
      <c r="ES2" s="31" t="str">
        <f>ER2</f>
        <v/>
      </c>
      <c r="ET2" s="31" t="s">
        <v>352</v>
      </c>
      <c r="EU2" s="31" t="str">
        <f>ET2</f>
        <v/>
      </c>
      <c r="EV2" s="150"/>
      <c r="EW2" s="150"/>
      <c r="EX2" s="150"/>
      <c r="EY2" s="150"/>
    </row>
    <row r="3" spans="1:228">
      <c r="A3" s="1024"/>
      <c r="B3" s="1027"/>
      <c r="C3" s="1030"/>
      <c r="D3" s="1030"/>
      <c r="E3" s="1030"/>
      <c r="F3" s="1034"/>
      <c r="G3" s="1038"/>
      <c r="H3" s="1003"/>
      <c r="I3" s="1004"/>
      <c r="J3" s="1004"/>
      <c r="K3" s="1004"/>
      <c r="L3" s="1004"/>
      <c r="M3" s="1004"/>
      <c r="N3" s="1004"/>
      <c r="O3" s="1004"/>
      <c r="P3" s="1005"/>
      <c r="Q3" s="1022"/>
      <c r="R3" s="1030"/>
      <c r="S3" s="1034"/>
      <c r="T3" s="1034"/>
      <c r="U3" s="1034"/>
      <c r="V3" s="1034"/>
      <c r="W3" s="1038"/>
      <c r="X3" s="1030"/>
      <c r="Y3" s="1034"/>
      <c r="Z3" s="1034"/>
      <c r="AA3" s="1034"/>
      <c r="AB3" s="1034"/>
      <c r="AC3" s="1038"/>
      <c r="AD3" s="88"/>
      <c r="AE3" s="87"/>
      <c r="AF3" s="74"/>
      <c r="AG3" s="31"/>
      <c r="AH3" s="291"/>
      <c r="AI3" s="291"/>
      <c r="AJ3" s="291"/>
      <c r="AK3" s="291"/>
      <c r="AL3" s="291"/>
      <c r="AM3" s="31"/>
      <c r="AN3" s="291" t="s">
        <v>374</v>
      </c>
      <c r="AO3" s="31" t="s">
        <v>374</v>
      </c>
      <c r="AP3" s="291"/>
      <c r="AQ3" s="31"/>
      <c r="AR3" s="291"/>
      <c r="AS3" s="31"/>
      <c r="AT3" s="291" t="s">
        <v>375</v>
      </c>
      <c r="AU3" s="31" t="s">
        <v>375</v>
      </c>
      <c r="AV3" s="291"/>
      <c r="AW3" s="31"/>
      <c r="AX3" s="291"/>
      <c r="AY3" s="31"/>
      <c r="AZ3" s="291" t="s">
        <v>376</v>
      </c>
      <c r="BA3" s="31" t="s">
        <v>376</v>
      </c>
      <c r="BB3" s="291"/>
      <c r="BC3" s="31"/>
      <c r="BD3" s="291"/>
      <c r="BE3" s="31"/>
      <c r="BF3" s="291"/>
      <c r="BG3" s="31"/>
      <c r="BH3" s="291"/>
      <c r="BI3" s="31"/>
      <c r="BJ3" s="291"/>
      <c r="BK3" s="31"/>
      <c r="BL3" s="291"/>
      <c r="BM3" s="31"/>
      <c r="BN3" s="291" t="s">
        <v>377</v>
      </c>
      <c r="BO3" s="31" t="s">
        <v>377</v>
      </c>
      <c r="BP3" s="291"/>
      <c r="BQ3" s="31"/>
      <c r="BR3" s="291"/>
      <c r="BS3" s="31"/>
      <c r="BT3" s="291"/>
      <c r="BU3" s="31"/>
      <c r="BV3" s="291"/>
      <c r="BW3" s="31"/>
      <c r="BX3" s="291"/>
      <c r="BY3" s="31"/>
      <c r="BZ3" s="291"/>
      <c r="CA3" s="31"/>
      <c r="CB3" s="291"/>
      <c r="CC3" s="31"/>
      <c r="CD3" s="291"/>
      <c r="CE3" s="31"/>
      <c r="CF3" s="291"/>
      <c r="CG3" s="31"/>
      <c r="CH3" s="291"/>
      <c r="CI3" s="31"/>
      <c r="CJ3" s="291"/>
      <c r="CK3" s="31"/>
      <c r="CL3" s="291"/>
      <c r="CM3" s="31"/>
      <c r="CN3" s="291"/>
      <c r="CO3" s="31"/>
      <c r="CP3" s="291"/>
      <c r="CQ3" s="31"/>
      <c r="CR3" s="291"/>
      <c r="CS3" s="31"/>
      <c r="CT3" s="291"/>
      <c r="CU3" s="31"/>
      <c r="CV3" s="291"/>
      <c r="CW3" s="31"/>
      <c r="CX3" s="291"/>
      <c r="CY3" s="31"/>
      <c r="CZ3" s="291"/>
      <c r="DA3" s="31"/>
      <c r="DB3" s="291"/>
      <c r="DC3" s="31"/>
      <c r="DD3" s="291"/>
      <c r="DE3" s="31"/>
      <c r="DF3" s="291"/>
      <c r="DG3" s="31"/>
      <c r="DH3" s="291"/>
      <c r="DI3" s="31"/>
      <c r="DJ3" s="291"/>
      <c r="DK3" s="31"/>
      <c r="DL3" s="291"/>
      <c r="DM3" s="31"/>
      <c r="DN3" s="291"/>
      <c r="DO3" s="31"/>
      <c r="DP3" s="291"/>
      <c r="DQ3" s="31"/>
      <c r="DR3" s="291"/>
      <c r="DS3" s="31"/>
      <c r="DT3" s="291"/>
      <c r="DU3" s="31"/>
      <c r="DV3" s="291"/>
      <c r="DW3" s="31"/>
      <c r="DX3" s="291"/>
      <c r="DY3" s="31"/>
      <c r="DZ3" s="291"/>
      <c r="EA3" s="31"/>
      <c r="EB3" s="291"/>
      <c r="EC3" s="31"/>
      <c r="ED3" s="291"/>
      <c r="EE3" s="31"/>
      <c r="EF3" s="291"/>
      <c r="EG3" s="31"/>
      <c r="EH3" s="291"/>
      <c r="EI3" s="31"/>
      <c r="EJ3" s="291"/>
      <c r="EK3" s="31"/>
      <c r="EL3" s="291"/>
      <c r="EM3" s="31"/>
      <c r="EN3" s="291"/>
      <c r="EO3" s="31"/>
      <c r="EP3" s="291"/>
      <c r="EQ3" s="31"/>
      <c r="ER3" s="291"/>
      <c r="ES3" s="31"/>
      <c r="ET3" s="291"/>
      <c r="EU3" s="31"/>
      <c r="EV3" s="150"/>
      <c r="EW3" s="150"/>
      <c r="EX3" s="150"/>
      <c r="EY3" s="150"/>
    </row>
    <row r="4" spans="1:228" ht="13.5" thickBot="1">
      <c r="A4" s="1024"/>
      <c r="B4" s="1027"/>
      <c r="C4" s="1031"/>
      <c r="D4" s="1031"/>
      <c r="E4" s="1031"/>
      <c r="F4" s="1035"/>
      <c r="G4" s="1039"/>
      <c r="H4" s="1006"/>
      <c r="I4" s="1007"/>
      <c r="J4" s="1007"/>
      <c r="K4" s="1007"/>
      <c r="L4" s="1007"/>
      <c r="M4" s="1007"/>
      <c r="N4" s="1007"/>
      <c r="O4" s="1007"/>
      <c r="P4" s="1008"/>
      <c r="Q4" s="1022"/>
      <c r="R4" s="1031"/>
      <c r="S4" s="1035"/>
      <c r="T4" s="1035"/>
      <c r="U4" s="1035"/>
      <c r="V4" s="1035"/>
      <c r="W4" s="1039"/>
      <c r="X4" s="1031"/>
      <c r="Y4" s="1035"/>
      <c r="Z4" s="1035"/>
      <c r="AA4" s="1035"/>
      <c r="AB4" s="1035"/>
      <c r="AC4" s="1039"/>
      <c r="AD4" s="88">
        <v>335</v>
      </c>
      <c r="AE4" s="87">
        <v>486</v>
      </c>
      <c r="AF4" s="74">
        <v>1</v>
      </c>
      <c r="AG4" s="31">
        <f t="shared" ref="AG4" si="0">AF4</f>
        <v>1</v>
      </c>
      <c r="AH4" s="31">
        <v>32</v>
      </c>
      <c r="AI4" s="31">
        <f t="shared" ref="AI4" si="1">AH4</f>
        <v>32</v>
      </c>
      <c r="AJ4" s="31">
        <v>60</v>
      </c>
      <c r="AK4" s="31">
        <f t="shared" ref="AK4" si="2">AJ4</f>
        <v>60</v>
      </c>
      <c r="AL4" s="31">
        <v>91</v>
      </c>
      <c r="AM4" s="31">
        <f t="shared" ref="AM4" si="3">AL4</f>
        <v>91</v>
      </c>
      <c r="AN4" s="31">
        <v>121</v>
      </c>
      <c r="AO4" s="31">
        <f t="shared" ref="AO4" si="4">AN4</f>
        <v>121</v>
      </c>
      <c r="AP4" s="31">
        <v>152</v>
      </c>
      <c r="AQ4" s="31">
        <f t="shared" ref="AQ4" si="5">AP4</f>
        <v>152</v>
      </c>
      <c r="AR4" s="31">
        <v>182</v>
      </c>
      <c r="AS4" s="31">
        <f t="shared" ref="AS4:AU4" si="6">AR4</f>
        <v>182</v>
      </c>
      <c r="AT4" s="31">
        <v>213</v>
      </c>
      <c r="AU4" s="31">
        <f t="shared" si="6"/>
        <v>213</v>
      </c>
      <c r="AV4" s="31">
        <v>244</v>
      </c>
      <c r="AW4" s="31">
        <f t="shared" ref="AW4" si="7">AV4</f>
        <v>244</v>
      </c>
      <c r="AX4" s="31">
        <v>274</v>
      </c>
      <c r="AY4" s="31">
        <f t="shared" ref="AY4" si="8">AX4</f>
        <v>274</v>
      </c>
      <c r="AZ4" s="31">
        <v>305</v>
      </c>
      <c r="BA4" s="31">
        <f t="shared" ref="BA4" si="9">AZ4</f>
        <v>305</v>
      </c>
      <c r="BB4" s="31">
        <v>335</v>
      </c>
      <c r="BC4" s="31">
        <f t="shared" ref="BC4" si="10">BB4</f>
        <v>335</v>
      </c>
      <c r="BD4" s="31">
        <v>366</v>
      </c>
      <c r="BE4" s="31">
        <f t="shared" ref="BE4" si="11">BD4</f>
        <v>366</v>
      </c>
      <c r="BF4" s="31">
        <v>397</v>
      </c>
      <c r="BG4" s="31">
        <f t="shared" ref="BG4" si="12">BF4</f>
        <v>397</v>
      </c>
      <c r="BH4" s="31">
        <v>425</v>
      </c>
      <c r="BI4" s="31">
        <f t="shared" ref="BI4" si="13">BH4</f>
        <v>425</v>
      </c>
      <c r="BJ4" s="31">
        <v>456</v>
      </c>
      <c r="BK4" s="31">
        <f t="shared" ref="BK4" si="14">BJ4</f>
        <v>456</v>
      </c>
      <c r="BL4" s="31">
        <v>486</v>
      </c>
      <c r="BM4" s="31">
        <f t="shared" ref="BM4" si="15">BL4</f>
        <v>486</v>
      </c>
      <c r="BN4" s="31">
        <v>517</v>
      </c>
      <c r="BO4" s="31">
        <f t="shared" ref="BO4" si="16">BN4</f>
        <v>517</v>
      </c>
      <c r="BP4" s="31">
        <v>547</v>
      </c>
      <c r="BQ4" s="31">
        <f t="shared" ref="BQ4" si="17">BP4</f>
        <v>547</v>
      </c>
      <c r="BR4" s="31">
        <v>578</v>
      </c>
      <c r="BS4" s="31">
        <f t="shared" ref="BS4" si="18">BR4</f>
        <v>578</v>
      </c>
      <c r="BT4" s="31">
        <v>609</v>
      </c>
      <c r="BU4" s="31">
        <f t="shared" ref="BU4" si="19">BT4</f>
        <v>609</v>
      </c>
      <c r="BV4" s="31">
        <v>639</v>
      </c>
      <c r="BW4" s="31">
        <f t="shared" ref="BW4" si="20">BV4</f>
        <v>639</v>
      </c>
      <c r="BX4" s="31">
        <v>670</v>
      </c>
      <c r="BY4" s="31">
        <f t="shared" ref="BY4" si="21">BX4</f>
        <v>670</v>
      </c>
      <c r="BZ4" s="31">
        <v>700</v>
      </c>
      <c r="CA4" s="31">
        <f t="shared" ref="CA4" si="22">BZ4</f>
        <v>700</v>
      </c>
      <c r="CB4" s="31">
        <v>731</v>
      </c>
      <c r="CC4" s="31">
        <f t="shared" ref="CC4" si="23">CB4</f>
        <v>731</v>
      </c>
      <c r="CD4" s="31">
        <v>762</v>
      </c>
      <c r="CE4" s="31">
        <f t="shared" ref="CE4" si="24">CD4</f>
        <v>762</v>
      </c>
      <c r="CF4" s="31">
        <v>790</v>
      </c>
      <c r="CG4" s="31">
        <f t="shared" ref="CG4" si="25">CF4</f>
        <v>790</v>
      </c>
      <c r="CH4" s="31">
        <v>821</v>
      </c>
      <c r="CI4" s="31">
        <f t="shared" ref="CI4" si="26">CH4</f>
        <v>821</v>
      </c>
      <c r="CJ4" s="31">
        <v>851</v>
      </c>
      <c r="CK4" s="31">
        <f t="shared" ref="CK4" si="27">CJ4</f>
        <v>851</v>
      </c>
      <c r="CL4" s="31">
        <v>882</v>
      </c>
      <c r="CM4" s="31">
        <f t="shared" ref="CM4" si="28">CL4</f>
        <v>882</v>
      </c>
      <c r="CN4" s="31">
        <v>912</v>
      </c>
      <c r="CO4" s="31">
        <f t="shared" ref="CO4" si="29">CN4</f>
        <v>912</v>
      </c>
      <c r="CP4" s="31">
        <v>943</v>
      </c>
      <c r="CQ4" s="31">
        <f t="shared" ref="CQ4" si="30">CP4</f>
        <v>943</v>
      </c>
      <c r="CR4" s="31">
        <v>974</v>
      </c>
      <c r="CS4" s="31">
        <f t="shared" ref="CS4" si="31">CR4</f>
        <v>974</v>
      </c>
      <c r="CT4" s="31">
        <v>1004</v>
      </c>
      <c r="CU4" s="31">
        <f t="shared" ref="CU4" si="32">CT4</f>
        <v>1004</v>
      </c>
      <c r="CV4" s="31">
        <v>1035</v>
      </c>
      <c r="CW4" s="31">
        <f t="shared" ref="CW4" si="33">CV4</f>
        <v>1035</v>
      </c>
      <c r="CX4" s="31">
        <v>1065</v>
      </c>
      <c r="CY4" s="31">
        <f t="shared" ref="CY4" si="34">CX4</f>
        <v>1065</v>
      </c>
      <c r="CZ4" s="31">
        <v>1096</v>
      </c>
      <c r="DA4" s="31">
        <f t="shared" ref="DA4" si="35">CZ4</f>
        <v>1096</v>
      </c>
      <c r="DB4" s="31">
        <v>1127</v>
      </c>
      <c r="DC4" s="31">
        <f t="shared" ref="DC4" si="36">DB4</f>
        <v>1127</v>
      </c>
      <c r="DD4" s="31">
        <v>1155</v>
      </c>
      <c r="DE4" s="31">
        <f t="shared" ref="DE4" si="37">DD4</f>
        <v>1155</v>
      </c>
      <c r="DF4" s="31">
        <v>1186</v>
      </c>
      <c r="DG4" s="31">
        <f t="shared" ref="DG4" si="38">DF4</f>
        <v>1186</v>
      </c>
      <c r="DH4" s="31">
        <v>1216</v>
      </c>
      <c r="DI4" s="31">
        <f t="shared" ref="DI4" si="39">DH4</f>
        <v>1216</v>
      </c>
      <c r="DJ4" s="31">
        <v>1247</v>
      </c>
      <c r="DK4" s="31">
        <f t="shared" ref="DK4" si="40">DJ4</f>
        <v>1247</v>
      </c>
      <c r="DL4" s="31">
        <v>1277</v>
      </c>
      <c r="DM4" s="31">
        <f t="shared" ref="DM4" si="41">DL4</f>
        <v>1277</v>
      </c>
      <c r="DN4" s="31">
        <v>1308</v>
      </c>
      <c r="DO4" s="31">
        <f t="shared" ref="DO4" si="42">DN4</f>
        <v>1308</v>
      </c>
      <c r="DP4" s="31">
        <v>1339</v>
      </c>
      <c r="DQ4" s="31">
        <f t="shared" ref="DQ4" si="43">DP4</f>
        <v>1339</v>
      </c>
      <c r="DR4" s="31">
        <v>1369</v>
      </c>
      <c r="DS4" s="31">
        <f t="shared" ref="DS4" si="44">DR4</f>
        <v>1369</v>
      </c>
      <c r="DT4" s="31">
        <v>1400</v>
      </c>
      <c r="DU4" s="31">
        <f t="shared" ref="DU4" si="45">DT4</f>
        <v>1400</v>
      </c>
      <c r="DV4" s="31">
        <v>1430</v>
      </c>
      <c r="DW4" s="31">
        <f t="shared" ref="DW4" si="46">DV4</f>
        <v>1430</v>
      </c>
      <c r="DX4" s="31">
        <v>1461</v>
      </c>
      <c r="DY4" s="31">
        <f t="shared" ref="DY4" si="47">DX4</f>
        <v>1461</v>
      </c>
      <c r="DZ4" s="31">
        <v>1492</v>
      </c>
      <c r="EA4" s="31">
        <f t="shared" ref="EA4" si="48">DZ4</f>
        <v>1492</v>
      </c>
      <c r="EB4" s="31">
        <v>1521</v>
      </c>
      <c r="EC4" s="31">
        <f t="shared" ref="EC4" si="49">EB4</f>
        <v>1521</v>
      </c>
      <c r="ED4" s="31">
        <v>1552</v>
      </c>
      <c r="EE4" s="31">
        <f t="shared" ref="EE4" si="50">ED4</f>
        <v>1552</v>
      </c>
      <c r="EF4" s="31">
        <v>1582</v>
      </c>
      <c r="EG4" s="31">
        <f t="shared" ref="EG4" si="51">EF4</f>
        <v>1582</v>
      </c>
      <c r="EH4" s="31">
        <v>1613</v>
      </c>
      <c r="EI4" s="31">
        <f t="shared" ref="EI4" si="52">EH4</f>
        <v>1613</v>
      </c>
      <c r="EJ4" s="31">
        <v>1643</v>
      </c>
      <c r="EK4" s="31">
        <f t="shared" ref="EK4" si="53">EJ4</f>
        <v>1643</v>
      </c>
      <c r="EL4" s="31">
        <v>1674</v>
      </c>
      <c r="EM4" s="31">
        <f t="shared" ref="EM4" si="54">EL4</f>
        <v>1674</v>
      </c>
      <c r="EN4" s="31">
        <v>1705</v>
      </c>
      <c r="EO4" s="31">
        <f t="shared" ref="EO4" si="55">EN4</f>
        <v>1705</v>
      </c>
      <c r="EP4" s="31">
        <v>1735</v>
      </c>
      <c r="EQ4" s="31">
        <f t="shared" ref="EQ4" si="56">EP4</f>
        <v>1735</v>
      </c>
      <c r="ER4" s="31">
        <v>1766</v>
      </c>
      <c r="ES4" s="31">
        <f t="shared" ref="ES4" si="57">ER4</f>
        <v>1766</v>
      </c>
      <c r="ET4" s="31">
        <v>1796</v>
      </c>
      <c r="EU4" s="31">
        <f t="shared" ref="EU4" si="58">ET4</f>
        <v>1796</v>
      </c>
      <c r="EV4" s="150"/>
      <c r="EW4" s="150"/>
      <c r="EX4" s="150"/>
      <c r="EY4" s="150"/>
    </row>
    <row r="5" spans="1:228" ht="13.5" thickBot="1">
      <c r="A5" s="1025"/>
      <c r="B5" s="1028"/>
      <c r="C5" s="1032"/>
      <c r="D5" s="1032"/>
      <c r="E5" s="1032"/>
      <c r="F5" s="1036"/>
      <c r="G5" s="1040"/>
      <c r="H5" s="728" t="str">
        <f>Prog1</f>
        <v>Prog1</v>
      </c>
      <c r="I5" s="729" t="str">
        <f>Prog2</f>
        <v>Prog2</v>
      </c>
      <c r="J5" s="729" t="str">
        <f>Prog3</f>
        <v>Prog3</v>
      </c>
      <c r="K5" s="729" t="str">
        <f>Prog4</f>
        <v>Prog4</v>
      </c>
      <c r="L5" s="729" t="str">
        <f>Prog5</f>
        <v>Prog5</v>
      </c>
      <c r="M5" s="729" t="str">
        <f>Prog6</f>
        <v>Prog6</v>
      </c>
      <c r="N5" s="729" t="str">
        <f>Prog7</f>
        <v>Prog7</v>
      </c>
      <c r="O5" s="729" t="str">
        <f>Prog8</f>
        <v>Prog8</v>
      </c>
      <c r="P5" s="730" t="str">
        <f>Prog9</f>
        <v>Prog9</v>
      </c>
      <c r="Q5" s="731" t="str">
        <f>HLOOKUP(DCR_Forecast!$E$3,$H5:$P16,1,FALSE)</f>
        <v>Prog9</v>
      </c>
      <c r="R5" s="1032"/>
      <c r="S5" s="1036"/>
      <c r="T5" s="1036"/>
      <c r="U5" s="1036"/>
      <c r="V5" s="1036"/>
      <c r="W5" s="1040"/>
      <c r="X5" s="1032"/>
      <c r="Y5" s="1036"/>
      <c r="Z5" s="1036"/>
      <c r="AA5" s="1036"/>
      <c r="AB5" s="1036"/>
      <c r="AC5" s="1040"/>
      <c r="AD5" s="86"/>
      <c r="AE5" s="85"/>
      <c r="AF5" s="75" t="s">
        <v>184</v>
      </c>
      <c r="AG5" s="25" t="s">
        <v>185</v>
      </c>
      <c r="AH5" s="25" t="s">
        <v>184</v>
      </c>
      <c r="AI5" s="25" t="s">
        <v>185</v>
      </c>
      <c r="AJ5" s="25" t="s">
        <v>184</v>
      </c>
      <c r="AK5" s="25" t="s">
        <v>185</v>
      </c>
      <c r="AL5" s="25" t="s">
        <v>184</v>
      </c>
      <c r="AM5" s="25" t="s">
        <v>185</v>
      </c>
      <c r="AN5" s="25" t="s">
        <v>184</v>
      </c>
      <c r="AO5" s="25" t="s">
        <v>185</v>
      </c>
      <c r="AP5" s="25" t="s">
        <v>184</v>
      </c>
      <c r="AQ5" s="25" t="s">
        <v>185</v>
      </c>
      <c r="AR5" s="25" t="s">
        <v>184</v>
      </c>
      <c r="AS5" s="25" t="s">
        <v>185</v>
      </c>
      <c r="AT5" s="25" t="s">
        <v>184</v>
      </c>
      <c r="AU5" s="25" t="s">
        <v>185</v>
      </c>
      <c r="AV5" s="25" t="s">
        <v>184</v>
      </c>
      <c r="AW5" s="25" t="s">
        <v>185</v>
      </c>
      <c r="AX5" s="25" t="s">
        <v>184</v>
      </c>
      <c r="AY5" s="25" t="s">
        <v>185</v>
      </c>
      <c r="AZ5" s="25" t="s">
        <v>184</v>
      </c>
      <c r="BA5" s="25" t="s">
        <v>185</v>
      </c>
      <c r="BB5" s="25" t="s">
        <v>184</v>
      </c>
      <c r="BC5" s="25" t="s">
        <v>185</v>
      </c>
      <c r="BD5" s="25" t="s">
        <v>184</v>
      </c>
      <c r="BE5" s="25" t="s">
        <v>185</v>
      </c>
      <c r="BF5" s="25" t="s">
        <v>184</v>
      </c>
      <c r="BG5" s="25" t="s">
        <v>185</v>
      </c>
      <c r="BH5" s="25" t="s">
        <v>184</v>
      </c>
      <c r="BI5" s="25" t="s">
        <v>185</v>
      </c>
      <c r="BJ5" s="25" t="s">
        <v>184</v>
      </c>
      <c r="BK5" s="25" t="s">
        <v>185</v>
      </c>
      <c r="BL5" s="25" t="s">
        <v>184</v>
      </c>
      <c r="BM5" s="25" t="s">
        <v>185</v>
      </c>
      <c r="BN5" s="25" t="s">
        <v>184</v>
      </c>
      <c r="BO5" s="25" t="s">
        <v>185</v>
      </c>
      <c r="BP5" s="25" t="s">
        <v>184</v>
      </c>
      <c r="BQ5" s="25" t="s">
        <v>185</v>
      </c>
      <c r="BR5" s="25" t="s">
        <v>184</v>
      </c>
      <c r="BS5" s="25" t="s">
        <v>185</v>
      </c>
      <c r="BT5" s="25" t="s">
        <v>184</v>
      </c>
      <c r="BU5" s="25" t="s">
        <v>185</v>
      </c>
      <c r="BV5" s="25" t="s">
        <v>184</v>
      </c>
      <c r="BW5" s="25" t="s">
        <v>185</v>
      </c>
      <c r="BX5" s="25" t="s">
        <v>184</v>
      </c>
      <c r="BY5" s="25" t="s">
        <v>185</v>
      </c>
      <c r="BZ5" s="25" t="s">
        <v>184</v>
      </c>
      <c r="CA5" s="25" t="s">
        <v>185</v>
      </c>
      <c r="CB5" s="25" t="s">
        <v>184</v>
      </c>
      <c r="CC5" s="25" t="s">
        <v>185</v>
      </c>
      <c r="CD5" s="25" t="s">
        <v>184</v>
      </c>
      <c r="CE5" s="25" t="s">
        <v>185</v>
      </c>
      <c r="CF5" s="25" t="s">
        <v>184</v>
      </c>
      <c r="CG5" s="25" t="s">
        <v>185</v>
      </c>
      <c r="CH5" s="25" t="s">
        <v>184</v>
      </c>
      <c r="CI5" s="25" t="s">
        <v>185</v>
      </c>
      <c r="CJ5" s="25" t="s">
        <v>184</v>
      </c>
      <c r="CK5" s="25" t="s">
        <v>185</v>
      </c>
      <c r="CL5" s="25" t="s">
        <v>184</v>
      </c>
      <c r="CM5" s="25" t="s">
        <v>185</v>
      </c>
      <c r="CN5" s="25" t="s">
        <v>184</v>
      </c>
      <c r="CO5" s="25" t="s">
        <v>185</v>
      </c>
      <c r="CP5" s="25" t="s">
        <v>184</v>
      </c>
      <c r="CQ5" s="25" t="s">
        <v>185</v>
      </c>
      <c r="CR5" s="25" t="s">
        <v>184</v>
      </c>
      <c r="CS5" s="25" t="s">
        <v>185</v>
      </c>
      <c r="CT5" s="25" t="s">
        <v>184</v>
      </c>
      <c r="CU5" s="25" t="s">
        <v>185</v>
      </c>
      <c r="CV5" s="25" t="s">
        <v>184</v>
      </c>
      <c r="CW5" s="25" t="s">
        <v>185</v>
      </c>
      <c r="CX5" s="25" t="s">
        <v>184</v>
      </c>
      <c r="CY5" s="25" t="s">
        <v>185</v>
      </c>
      <c r="CZ5" s="25" t="s">
        <v>184</v>
      </c>
      <c r="DA5" s="25" t="s">
        <v>185</v>
      </c>
      <c r="DB5" s="25" t="s">
        <v>184</v>
      </c>
      <c r="DC5" s="25" t="s">
        <v>185</v>
      </c>
      <c r="DD5" s="25" t="s">
        <v>184</v>
      </c>
      <c r="DE5" s="25" t="s">
        <v>185</v>
      </c>
      <c r="DF5" s="25" t="s">
        <v>184</v>
      </c>
      <c r="DG5" s="25" t="s">
        <v>185</v>
      </c>
      <c r="DH5" s="25" t="s">
        <v>184</v>
      </c>
      <c r="DI5" s="25" t="s">
        <v>185</v>
      </c>
      <c r="DJ5" s="25" t="s">
        <v>184</v>
      </c>
      <c r="DK5" s="25" t="s">
        <v>185</v>
      </c>
      <c r="DL5" s="25" t="s">
        <v>184</v>
      </c>
      <c r="DM5" s="25" t="s">
        <v>185</v>
      </c>
      <c r="DN5" s="25" t="s">
        <v>184</v>
      </c>
      <c r="DO5" s="25" t="s">
        <v>185</v>
      </c>
      <c r="DP5" s="25" t="s">
        <v>184</v>
      </c>
      <c r="DQ5" s="25" t="s">
        <v>185</v>
      </c>
      <c r="DR5" s="25" t="s">
        <v>184</v>
      </c>
      <c r="DS5" s="25" t="s">
        <v>185</v>
      </c>
      <c r="DT5" s="25" t="s">
        <v>184</v>
      </c>
      <c r="DU5" s="25" t="s">
        <v>185</v>
      </c>
      <c r="DV5" s="25" t="s">
        <v>184</v>
      </c>
      <c r="DW5" s="25" t="s">
        <v>185</v>
      </c>
      <c r="DX5" s="25" t="s">
        <v>184</v>
      </c>
      <c r="DY5" s="25" t="s">
        <v>185</v>
      </c>
      <c r="DZ5" s="25" t="s">
        <v>184</v>
      </c>
      <c r="EA5" s="25" t="s">
        <v>185</v>
      </c>
      <c r="EB5" s="25" t="s">
        <v>184</v>
      </c>
      <c r="EC5" s="25" t="s">
        <v>185</v>
      </c>
      <c r="ED5" s="25" t="s">
        <v>184</v>
      </c>
      <c r="EE5" s="25" t="s">
        <v>185</v>
      </c>
      <c r="EF5" s="25" t="s">
        <v>184</v>
      </c>
      <c r="EG5" s="25" t="s">
        <v>185</v>
      </c>
      <c r="EH5" s="25" t="s">
        <v>184</v>
      </c>
      <c r="EI5" s="25" t="s">
        <v>185</v>
      </c>
      <c r="EJ5" s="25" t="s">
        <v>184</v>
      </c>
      <c r="EK5" s="25" t="s">
        <v>185</v>
      </c>
      <c r="EL5" s="25" t="s">
        <v>184</v>
      </c>
      <c r="EM5" s="25" t="s">
        <v>185</v>
      </c>
      <c r="EN5" s="25" t="s">
        <v>184</v>
      </c>
      <c r="EO5" s="25" t="s">
        <v>185</v>
      </c>
      <c r="EP5" s="25" t="s">
        <v>184</v>
      </c>
      <c r="EQ5" s="25" t="s">
        <v>185</v>
      </c>
      <c r="ER5" s="25" t="s">
        <v>184</v>
      </c>
      <c r="ES5" s="25" t="s">
        <v>185</v>
      </c>
      <c r="ET5" s="25" t="s">
        <v>184</v>
      </c>
      <c r="EU5" s="25" t="s">
        <v>185</v>
      </c>
      <c r="EV5" s="108" t="s">
        <v>282</v>
      </c>
      <c r="EW5" s="379" t="s">
        <v>283</v>
      </c>
      <c r="EX5" s="379" t="s">
        <v>284</v>
      </c>
      <c r="EY5" s="150"/>
    </row>
    <row r="6" spans="1:228">
      <c r="A6" s="210" t="s">
        <v>261</v>
      </c>
      <c r="B6" s="210">
        <v>1</v>
      </c>
      <c r="C6" s="210" t="s">
        <v>417</v>
      </c>
      <c r="D6" s="210">
        <v>2</v>
      </c>
      <c r="E6" s="210"/>
      <c r="F6" s="210" t="s">
        <v>272</v>
      </c>
      <c r="G6" s="211" t="s">
        <v>273</v>
      </c>
      <c r="H6" s="212" t="s">
        <v>295</v>
      </c>
      <c r="I6" s="212" t="s">
        <v>295</v>
      </c>
      <c r="J6" s="212" t="s">
        <v>296</v>
      </c>
      <c r="K6" s="212" t="s">
        <v>295</v>
      </c>
      <c r="L6" s="212" t="s">
        <v>295</v>
      </c>
      <c r="M6" s="212" t="s">
        <v>295</v>
      </c>
      <c r="N6" s="212" t="s">
        <v>295</v>
      </c>
      <c r="O6" s="212" t="s">
        <v>295</v>
      </c>
      <c r="P6" s="212" t="s">
        <v>295</v>
      </c>
      <c r="Q6" s="383" t="str">
        <f t="shared" ref="Q6:Q15" si="59">INDEX($H6:$P6,1,MATCH($Q$5,$H$5:$P$5,0))</f>
        <v>y</v>
      </c>
      <c r="R6" s="213">
        <v>32</v>
      </c>
      <c r="S6" s="213">
        <v>88</v>
      </c>
      <c r="T6" s="213">
        <v>245</v>
      </c>
      <c r="U6" s="213">
        <v>763</v>
      </c>
      <c r="V6" s="213">
        <v>852</v>
      </c>
      <c r="W6" s="213"/>
      <c r="X6" s="358">
        <v>32</v>
      </c>
      <c r="Y6" s="358">
        <v>88</v>
      </c>
      <c r="Z6" s="358">
        <v>456</v>
      </c>
      <c r="AA6" s="358"/>
      <c r="AB6" s="358"/>
      <c r="AC6" s="359"/>
      <c r="AD6" s="357" t="s">
        <v>216</v>
      </c>
      <c r="AE6" s="335" t="s">
        <v>216</v>
      </c>
      <c r="AF6" s="76" t="str">
        <f t="shared" ref="AF6:AF15" si="60">IF($A6&lt;&gt;"",IF(AND($W6&lt;=AF$4,$W6&lt;&gt;""),$W$2,IF(AND($V6 &lt;= AF$4,$U6&lt;=$V6,$V6&lt;&gt;""),$V$2,IF(AND($U6&lt;= AF$4,$T6&lt;=$U6,$U6&lt;&gt;""),$U$2,IF(AND($T6&lt;= AF$4,$S6&lt;=$T6,$T6&lt;&gt;""),$T$2,IF(AND($S6&lt;=AF$4,$R6&lt;=$S6,$S6&lt;&gt;""),$S$2,IF(AND($R6&lt;= AF$4,$R6&lt;&gt;""),$R$2,"01 No Specs")))))),"")</f>
        <v>01 No Specs</v>
      </c>
      <c r="AG6" s="18" t="str">
        <f>IF($A6&lt;&gt;"",IF(AND($W6&lt;=AG$4,$W6&lt;&gt;""),$W$2,IF(AND($AC6 &lt;= AG$4,$AB6&lt;=$AC6,$AC6&lt;&gt;""),$AC$2,IF(AND($AB6&lt;= AG$4,$AA6&lt;=$AB6,$AB6&lt;&gt;""),$AB$2,IF(AND($AA6&lt;= AG$4,$Z6&lt;=$AA6,$AA6&lt;&gt;""),$AA$2,IF(AND($Z6&lt;= AG$4,$Y6&lt;=$Z6,$Z6&lt;&gt;""),$Z$2,IF(AND($Y6&lt;= AG$4,$X6&lt;=$Y6,$Y6&lt;&gt;""),$Y$2,IF(AND($X6&lt;= AG$4,$X6&lt;&gt;""),$X$2,"01 No Specs"))))))),"")</f>
        <v>01 No Specs</v>
      </c>
      <c r="AH6" s="18" t="str">
        <f t="shared" ref="AH6:AH15" si="61">IF($A6&lt;&gt;"",IF(AND($W6&lt;=AH$4,$W6&lt;&gt;""),$W$2,IF(AND($V6 &lt;= AH$4,$U6&lt;=$V6,$V6&lt;&gt;""),$V$2,IF(AND($U6&lt;= AH$4,$T6&lt;=$U6,$U6&lt;&gt;""),$U$2,IF(AND($T6&lt;= AH$4,$S6&lt;=$T6,$T6&lt;&gt;""),$T$2,IF(AND($S6&lt;=AH$4,$R6&lt;=$S6,$S6&lt;&gt;""),$S$2,IF(AND($R6&lt;= AH$4,$R6&lt;&gt;""),$R$2,"01 No Specs")))))),"")</f>
        <v>02 Specs Available</v>
      </c>
      <c r="AI6" s="18" t="str">
        <f t="shared" ref="AI6:AI15" si="62">IF($A6&lt;&gt;"",IF(AND($W6&lt;=AI$4,$W6&lt;&gt;""),$W$2,IF(AND($AC6 &lt;= AI$4,$AB6&lt;=$AC6,$AC6&lt;&gt;""),$AC$2,IF(AND($AB6&lt;= AI$4,$AA6&lt;=$AB6,$AB6&lt;&gt;""),$AB$2,IF(AND($AA6&lt;= AI$4,$Z6&lt;=$AA6,$AA6&lt;&gt;""),$AA$2,IF(AND($Z6&lt;= AI$4,$Y6&lt;=$Z6,$Z6&lt;&gt;""),$Z$2,IF(AND($Y6&lt;= AI$4,$X6&lt;=$Y6,$Y6&lt;&gt;""),$Y$2,IF(AND($X6&lt;= AI$4,$X6&lt;&gt;""),$X$2,"01 No Specs"))))))),"")</f>
        <v>02 Specs Available</v>
      </c>
      <c r="AJ6" s="18" t="str">
        <f t="shared" ref="AJ6:AJ15" si="63">IF($A6&lt;&gt;"",IF(AND($W6&lt;=AJ$4,$W6&lt;&gt;""),$W$2,IF(AND($V6 &lt;= AJ$4,$U6&lt;=$V6,$V6&lt;&gt;""),$V$2,IF(AND($U6&lt;= AJ$4,$T6&lt;=$U6,$U6&lt;&gt;""),$U$2,IF(AND($T6&lt;= AJ$4,$S6&lt;=$T6,$T6&lt;&gt;""),$T$2,IF(AND($S6&lt;=AJ$4,$R6&lt;=$S6,$S6&lt;&gt;""),$S$2,IF(AND($R6&lt;= AJ$4,$R6&lt;&gt;""),$R$2,"01 No Specs")))))),"")</f>
        <v>02 Specs Available</v>
      </c>
      <c r="AK6" s="18" t="str">
        <f t="shared" ref="AK6:AK15" si="64">IF($A6&lt;&gt;"",IF(AND($W6&lt;=AK$4,$W6&lt;&gt;""),$W$2,IF(AND($AC6 &lt;= AK$4,$AB6&lt;=$AC6,$AC6&lt;&gt;""),$AC$2,IF(AND($AB6&lt;= AK$4,$AA6&lt;=$AB6,$AB6&lt;&gt;""),$AB$2,IF(AND($AA6&lt;= AK$4,$Z6&lt;=$AA6,$AA6&lt;&gt;""),$AA$2,IF(AND($Z6&lt;= AK$4,$Y6&lt;=$Z6,$Z6&lt;&gt;""),$Z$2,IF(AND($Y6&lt;= AK$4,$X6&lt;=$Y6,$Y6&lt;&gt;""),$Y$2,IF(AND($X6&lt;= AK$4,$X6&lt;&gt;""),$X$2,"01 No Specs"))))))),"")</f>
        <v>02 Specs Available</v>
      </c>
      <c r="AL6" s="18" t="str">
        <f t="shared" ref="AL6:AL15" si="65">IF($A6&lt;&gt;"",IF(AND($W6&lt;=AL$4,$W6&lt;&gt;""),$W$2,IF(AND($V6 &lt;= AL$4,$U6&lt;=$V6,$V6&lt;&gt;""),$V$2,IF(AND($U6&lt;= AL$4,$T6&lt;=$U6,$U6&lt;&gt;""),$U$2,IF(AND($T6&lt;= AL$4,$S6&lt;=$T6,$T6&lt;&gt;""),$T$2,IF(AND($S6&lt;=AL$4,$R6&lt;=$S6,$S6&lt;&gt;""),$S$2,IF(AND($R6&lt;= AL$4,$R6&lt;&gt;""),$R$2,"01 No Specs")))))),"")</f>
        <v>04 Specs Confirmed</v>
      </c>
      <c r="AM6" s="18" t="str">
        <f t="shared" ref="AM6:AM15" si="66">IF($A6&lt;&gt;"",IF(AND($W6&lt;=AM$4,$W6&lt;&gt;""),$W$2,IF(AND($AC6 &lt;= AM$4,$AB6&lt;=$AC6,$AC6&lt;&gt;""),$AC$2,IF(AND($AB6&lt;= AM$4,$AA6&lt;=$AB6,$AB6&lt;&gt;""),$AB$2,IF(AND($AA6&lt;= AM$4,$Z6&lt;=$AA6,$AA6&lt;&gt;""),$AA$2,IF(AND($Z6&lt;= AM$4,$Y6&lt;=$Z6,$Z6&lt;&gt;""),$Z$2,IF(AND($Y6&lt;= AM$4,$X6&lt;=$Y6,$Y6&lt;&gt;""),$Y$2,IF(AND($X6&lt;= AM$4,$X6&lt;&gt;""),$X$2,"01 No Specs"))))))),"")</f>
        <v>03 Clarifying Specs</v>
      </c>
      <c r="AN6" s="18" t="str">
        <f t="shared" ref="AN6:AN15" si="67">IF($A6&lt;&gt;"",IF(AND($W6&lt;=AN$4,$W6&lt;&gt;""),$W$2,IF(AND($V6 &lt;= AN$4,$U6&lt;=$V6,$V6&lt;&gt;""),$V$2,IF(AND($U6&lt;= AN$4,$T6&lt;=$U6,$U6&lt;&gt;""),$U$2,IF(AND($T6&lt;= AN$4,$S6&lt;=$T6,$T6&lt;&gt;""),$T$2,IF(AND($S6&lt;=AN$4,$R6&lt;=$S6,$S6&lt;&gt;""),$S$2,IF(AND($R6&lt;= AN$4,$R6&lt;&gt;""),$R$2,"01 No Specs")))))),"")</f>
        <v>04 Specs Confirmed</v>
      </c>
      <c r="AO6" s="18" t="str">
        <f t="shared" ref="AO6:AO15" si="68">IF($A6&lt;&gt;"",IF(AND($W6&lt;=AO$4,$W6&lt;&gt;""),$W$2,IF(AND($AC6 &lt;= AO$4,$AB6&lt;=$AC6,$AC6&lt;&gt;""),$AC$2,IF(AND($AB6&lt;= AO$4,$AA6&lt;=$AB6,$AB6&lt;&gt;""),$AB$2,IF(AND($AA6&lt;= AO$4,$Z6&lt;=$AA6,$AA6&lt;&gt;""),$AA$2,IF(AND($Z6&lt;= AO$4,$Y6&lt;=$Z6,$Z6&lt;&gt;""),$Z$2,IF(AND($Y6&lt;= AO$4,$X6&lt;=$Y6,$Y6&lt;&gt;""),$Y$2,IF(AND($X6&lt;= AO$4,$X6&lt;&gt;""),$X$2,"01 No Specs"))))))),"")</f>
        <v>03 Clarifying Specs</v>
      </c>
      <c r="AP6" s="18" t="str">
        <f t="shared" ref="AP6:AP15" si="69">IF($A6&lt;&gt;"",IF(AND($W6&lt;=AP$4,$W6&lt;&gt;""),$W$2,IF(AND($V6 &lt;= AP$4,$U6&lt;=$V6,$V6&lt;&gt;""),$V$2,IF(AND($U6&lt;= AP$4,$T6&lt;=$U6,$U6&lt;&gt;""),$U$2,IF(AND($T6&lt;= AP$4,$S6&lt;=$T6,$T6&lt;&gt;""),$T$2,IF(AND($S6&lt;=AP$4,$R6&lt;=$S6,$S6&lt;&gt;""),$S$2,IF(AND($R6&lt;= AP$4,$R6&lt;&gt;""),$R$2,"01 No Specs")))))),"")</f>
        <v>04 Specs Confirmed</v>
      </c>
      <c r="AQ6" s="18" t="str">
        <f t="shared" ref="AQ6:AQ15" si="70">IF($A6&lt;&gt;"",IF(AND($W6&lt;=AQ$4,$W6&lt;&gt;""),$W$2,IF(AND($AC6 &lt;= AQ$4,$AB6&lt;=$AC6,$AC6&lt;&gt;""),$AC$2,IF(AND($AB6&lt;= AQ$4,$AA6&lt;=$AB6,$AB6&lt;&gt;""),$AB$2,IF(AND($AA6&lt;= AQ$4,$Z6&lt;=$AA6,$AA6&lt;&gt;""),$AA$2,IF(AND($Z6&lt;= AQ$4,$Y6&lt;=$Z6,$Z6&lt;&gt;""),$Z$2,IF(AND($Y6&lt;= AQ$4,$X6&lt;=$Y6,$Y6&lt;&gt;""),$Y$2,IF(AND($X6&lt;= AQ$4,$X6&lt;&gt;""),$X$2,"01 No Specs"))))))),"")</f>
        <v>03 Clarifying Specs</v>
      </c>
      <c r="AR6" s="18" t="str">
        <f t="shared" ref="AR6:AR15" si="71">IF($A6&lt;&gt;"",IF(AND($W6&lt;=AR$4,$W6&lt;&gt;""),$W$2,IF(AND($V6 &lt;= AR$4,$U6&lt;=$V6,$V6&lt;&gt;""),$V$2,IF(AND($U6&lt;= AR$4,$T6&lt;=$U6,$U6&lt;&gt;""),$U$2,IF(AND($T6&lt;= AR$4,$S6&lt;=$T6,$T6&lt;&gt;""),$T$2,IF(AND($S6&lt;=AR$4,$R6&lt;=$S6,$S6&lt;&gt;""),$S$2,IF(AND($R6&lt;= AR$4,$R6&lt;&gt;""),$R$2,"01 No Specs")))))),"")</f>
        <v>04 Specs Confirmed</v>
      </c>
      <c r="AS6" s="18" t="str">
        <f t="shared" ref="AS6:AS15" si="72">IF($A6&lt;&gt;"",IF(AND($W6&lt;=AS$4,$W6&lt;&gt;""),$W$2,IF(AND($AC6 &lt;= AS$4,$AB6&lt;=$AC6,$AC6&lt;&gt;""),$AC$2,IF(AND($AB6&lt;= AS$4,$AA6&lt;=$AB6,$AB6&lt;&gt;""),$AB$2,IF(AND($AA6&lt;= AS$4,$Z6&lt;=$AA6,$AA6&lt;&gt;""),$AA$2,IF(AND($Z6&lt;= AS$4,$Y6&lt;=$Z6,$Z6&lt;&gt;""),$Z$2,IF(AND($Y6&lt;= AS$4,$X6&lt;=$Y6,$Y6&lt;&gt;""),$Y$2,IF(AND($X6&lt;= AS$4,$X6&lt;&gt;""),$X$2,"01 No Specs"))))))),"")</f>
        <v>03 Clarifying Specs</v>
      </c>
      <c r="AT6" s="18" t="str">
        <f t="shared" ref="AT6:AT15" si="73">IF($A6&lt;&gt;"",IF(AND($W6&lt;=AT$4,$W6&lt;&gt;""),$W$2,IF(AND($V6 &lt;= AT$4,$U6&lt;=$V6,$V6&lt;&gt;""),$V$2,IF(AND($U6&lt;= AT$4,$T6&lt;=$U6,$U6&lt;&gt;""),$U$2,IF(AND($T6&lt;= AT$4,$S6&lt;=$T6,$T6&lt;&gt;""),$T$2,IF(AND($S6&lt;=AT$4,$R6&lt;=$S6,$S6&lt;&gt;""),$S$2,IF(AND($R6&lt;= AT$4,$R6&lt;&gt;""),$R$2,"01 No Specs")))))),"")</f>
        <v>04 Specs Confirmed</v>
      </c>
      <c r="AU6" s="18" t="str">
        <f t="shared" ref="AU6:AU15" si="74">IF($A6&lt;&gt;"",IF(AND($W6&lt;=AU$4,$W6&lt;&gt;""),$W$2,IF(AND($AC6 &lt;= AU$4,$AB6&lt;=$AC6,$AC6&lt;&gt;""),$AC$2,IF(AND($AB6&lt;= AU$4,$AA6&lt;=$AB6,$AB6&lt;&gt;""),$AB$2,IF(AND($AA6&lt;= AU$4,$Z6&lt;=$AA6,$AA6&lt;&gt;""),$AA$2,IF(AND($Z6&lt;= AU$4,$Y6&lt;=$Z6,$Z6&lt;&gt;""),$Z$2,IF(AND($Y6&lt;= AU$4,$X6&lt;=$Y6,$Y6&lt;&gt;""),$Y$2,IF(AND($X6&lt;= AU$4,$X6&lt;&gt;""),$X$2,"01 No Specs"))))))),"")</f>
        <v>03 Clarifying Specs</v>
      </c>
      <c r="AV6" s="18" t="str">
        <f t="shared" ref="AV6:AV15" si="75">IF($A6&lt;&gt;"",IF(AND($W6&lt;=AV$4,$W6&lt;&gt;""),$W$2,IF(AND($V6 &lt;= AV$4,$U6&lt;=$V6,$V6&lt;&gt;""),$V$2,IF(AND($U6&lt;= AV$4,$T6&lt;=$U6,$U6&lt;&gt;""),$U$2,IF(AND($T6&lt;= AV$4,$S6&lt;=$T6,$T6&lt;&gt;""),$T$2,IF(AND($S6&lt;=AV$4,$R6&lt;=$S6,$S6&lt;&gt;""),$S$2,IF(AND($R6&lt;= AV$4,$R6&lt;&gt;""),$R$2,"01 No Specs")))))),"")</f>
        <v>04 Specs Confirmed</v>
      </c>
      <c r="AW6" s="18" t="str">
        <f t="shared" ref="AW6:AW15" si="76">IF($A6&lt;&gt;"",IF(AND($W6&lt;=AW$4,$W6&lt;&gt;""),$W$2,IF(AND($AC6 &lt;= AW$4,$AB6&lt;=$AC6,$AC6&lt;&gt;""),$AC$2,IF(AND($AB6&lt;= AW$4,$AA6&lt;=$AB6,$AB6&lt;&gt;""),$AB$2,IF(AND($AA6&lt;= AW$4,$Z6&lt;=$AA6,$AA6&lt;&gt;""),$AA$2,IF(AND($Z6&lt;= AW$4,$Y6&lt;=$Z6,$Z6&lt;&gt;""),$Z$2,IF(AND($Y6&lt;= AW$4,$X6&lt;=$Y6,$Y6&lt;&gt;""),$Y$2,IF(AND($X6&lt;= AW$4,$X6&lt;&gt;""),$X$2,"01 No Specs"))))))),"")</f>
        <v>03 Clarifying Specs</v>
      </c>
      <c r="AX6" s="18" t="str">
        <f t="shared" ref="AX6:AX15" si="77">IF($A6&lt;&gt;"",IF(AND($W6&lt;=AX$4,$W6&lt;&gt;""),$W$2,IF(AND($V6 &lt;= AX$4,$U6&lt;=$V6,$V6&lt;&gt;""),$V$2,IF(AND($U6&lt;= AX$4,$T6&lt;=$U6,$U6&lt;&gt;""),$U$2,IF(AND($T6&lt;= AX$4,$S6&lt;=$T6,$T6&lt;&gt;""),$T$2,IF(AND($S6&lt;=AX$4,$R6&lt;=$S6,$S6&lt;&gt;""),$S$2,IF(AND($R6&lt;= AX$4,$R6&lt;&gt;""),$R$2,"01 No Specs")))))),"")</f>
        <v>05 Design Intent</v>
      </c>
      <c r="AY6" s="18" t="str">
        <f t="shared" ref="AY6:AY15" si="78">IF($A6&lt;&gt;"",IF(AND($W6&lt;=AY$4,$W6&lt;&gt;""),$W$2,IF(AND($AC6 &lt;= AY$4,$AB6&lt;=$AC6,$AC6&lt;&gt;""),$AC$2,IF(AND($AB6&lt;= AY$4,$AA6&lt;=$AB6,$AB6&lt;&gt;""),$AB$2,IF(AND($AA6&lt;= AY$4,$Z6&lt;=$AA6,$AA6&lt;&gt;""),$AA$2,IF(AND($Z6&lt;= AY$4,$Y6&lt;=$Z6,$Z6&lt;&gt;""),$Z$2,IF(AND($Y6&lt;= AY$4,$X6&lt;=$Y6,$Y6&lt;&gt;""),$Y$2,IF(AND($X6&lt;= AY$4,$X6&lt;&gt;""),$X$2,"01 No Specs"))))))),"")</f>
        <v>03 Clarifying Specs</v>
      </c>
      <c r="AZ6" s="18" t="str">
        <f t="shared" ref="AZ6:AZ15" si="79">IF($A6&lt;&gt;"",IF(AND($W6&lt;=AZ$4,$W6&lt;&gt;""),$W$2,IF(AND($V6 &lt;= AZ$4,$U6&lt;=$V6,$V6&lt;&gt;""),$V$2,IF(AND($U6&lt;= AZ$4,$T6&lt;=$U6,$U6&lt;&gt;""),$U$2,IF(AND($T6&lt;= AZ$4,$S6&lt;=$T6,$T6&lt;&gt;""),$T$2,IF(AND($S6&lt;=AZ$4,$R6&lt;=$S6,$S6&lt;&gt;""),$S$2,IF(AND($R6&lt;= AZ$4,$R6&lt;&gt;""),$R$2,"01 No Specs")))))),"")</f>
        <v>05 Design Intent</v>
      </c>
      <c r="BA6" s="18" t="str">
        <f t="shared" ref="BA6:BA15" si="80">IF($A6&lt;&gt;"",IF(AND($W6&lt;=BA$4,$W6&lt;&gt;""),$W$2,IF(AND($AC6 &lt;= BA$4,$AB6&lt;=$AC6,$AC6&lt;&gt;""),$AC$2,IF(AND($AB6&lt;= BA$4,$AA6&lt;=$AB6,$AB6&lt;&gt;""),$AB$2,IF(AND($AA6&lt;= BA$4,$Z6&lt;=$AA6,$AA6&lt;&gt;""),$AA$2,IF(AND($Z6&lt;= BA$4,$Y6&lt;=$Z6,$Z6&lt;&gt;""),$Z$2,IF(AND($Y6&lt;= BA$4,$X6&lt;=$Y6,$Y6&lt;&gt;""),$Y$2,IF(AND($X6&lt;= BA$4,$X6&lt;&gt;""),$X$2,"01 No Specs"))))))),"")</f>
        <v>03 Clarifying Specs</v>
      </c>
      <c r="BB6" s="18" t="str">
        <f t="shared" ref="BB6:BB15" si="81">IF($A6&lt;&gt;"",IF(AND($W6&lt;=BB$4,$W6&lt;&gt;""),$W$2,IF(AND($V6 &lt;= BB$4,$U6&lt;=$V6,$V6&lt;&gt;""),$V$2,IF(AND($U6&lt;= BB$4,$T6&lt;=$U6,$U6&lt;&gt;""),$U$2,IF(AND($T6&lt;= BB$4,$S6&lt;=$T6,$T6&lt;&gt;""),$T$2,IF(AND($S6&lt;=BB$4,$R6&lt;=$S6,$S6&lt;&gt;""),$S$2,IF(AND($R6&lt;= BB$4,$R6&lt;&gt;""),$R$2,"01 No Specs")))))),"")</f>
        <v>05 Design Intent</v>
      </c>
      <c r="BC6" s="18" t="str">
        <f t="shared" ref="BC6:BC15" si="82">IF($A6&lt;&gt;"",IF(AND($W6&lt;=BC$4,$W6&lt;&gt;""),$W$2,IF(AND($AC6 &lt;= BC$4,$AB6&lt;=$AC6,$AC6&lt;&gt;""),$AC$2,IF(AND($AB6&lt;= BC$4,$AA6&lt;=$AB6,$AB6&lt;&gt;""),$AB$2,IF(AND($AA6&lt;= BC$4,$Z6&lt;=$AA6,$AA6&lt;&gt;""),$AA$2,IF(AND($Z6&lt;= BC$4,$Y6&lt;=$Z6,$Z6&lt;&gt;""),$Z$2,IF(AND($Y6&lt;= BC$4,$X6&lt;=$Y6,$Y6&lt;&gt;""),$Y$2,IF(AND($X6&lt;= BC$4,$X6&lt;&gt;""),$X$2,"01 No Specs"))))))),"")</f>
        <v>03 Clarifying Specs</v>
      </c>
      <c r="BD6" s="18" t="str">
        <f t="shared" ref="BD6:BD15" si="83">IF($A6&lt;&gt;"",IF(AND($W6&lt;=BD$4,$W6&lt;&gt;""),$W$2,IF(AND($V6 &lt;= BD$4,$U6&lt;=$V6,$V6&lt;&gt;""),$V$2,IF(AND($U6&lt;= BD$4,$T6&lt;=$U6,$U6&lt;&gt;""),$U$2,IF(AND($T6&lt;= BD$4,$S6&lt;=$T6,$T6&lt;&gt;""),$T$2,IF(AND($S6&lt;=BD$4,$R6&lt;=$S6,$S6&lt;&gt;""),$S$2,IF(AND($R6&lt;= BD$4,$R6&lt;&gt;""),$R$2,"01 No Specs")))))),"")</f>
        <v>05 Design Intent</v>
      </c>
      <c r="BE6" s="18" t="str">
        <f t="shared" ref="BE6:BE15" si="84">IF($A6&lt;&gt;"",IF(AND($W6&lt;=BE$4,$W6&lt;&gt;""),$W$2,IF(AND($AC6 &lt;= BE$4,$AB6&lt;=$AC6,$AC6&lt;&gt;""),$AC$2,IF(AND($AB6&lt;= BE$4,$AA6&lt;=$AB6,$AB6&lt;&gt;""),$AB$2,IF(AND($AA6&lt;= BE$4,$Z6&lt;=$AA6,$AA6&lt;&gt;""),$AA$2,IF(AND($Z6&lt;= BE$4,$Y6&lt;=$Z6,$Z6&lt;&gt;""),$Z$2,IF(AND($Y6&lt;= BE$4,$X6&lt;=$Y6,$Y6&lt;&gt;""),$Y$2,IF(AND($X6&lt;= BE$4,$X6&lt;&gt;""),$X$2,"01 No Specs"))))))),"")</f>
        <v>03 Clarifying Specs</v>
      </c>
      <c r="BF6" s="18" t="str">
        <f t="shared" ref="BF6:BF15" si="85">IF($A6&lt;&gt;"",IF(AND($W6&lt;=BF$4,$W6&lt;&gt;""),$W$2,IF(AND($V6 &lt;= BF$4,$U6&lt;=$V6,$V6&lt;&gt;""),$V$2,IF(AND($U6&lt;= BF$4,$T6&lt;=$U6,$U6&lt;&gt;""),$U$2,IF(AND($T6&lt;= BF$4,$S6&lt;=$T6,$T6&lt;&gt;""),$T$2,IF(AND($S6&lt;=BF$4,$R6&lt;=$S6,$S6&lt;&gt;""),$S$2,IF(AND($R6&lt;= BF$4,$R6&lt;&gt;""),$R$2,"01 No Specs")))))),"")</f>
        <v>05 Design Intent</v>
      </c>
      <c r="BG6" s="18" t="str">
        <f t="shared" ref="BG6:BG15" si="86">IF($A6&lt;&gt;"",IF(AND($W6&lt;=BG$4,$W6&lt;&gt;""),$W$2,IF(AND($AC6 &lt;= BG$4,$AB6&lt;=$AC6,$AC6&lt;&gt;""),$AC$2,IF(AND($AB6&lt;= BG$4,$AA6&lt;=$AB6,$AB6&lt;&gt;""),$AB$2,IF(AND($AA6&lt;= BG$4,$Z6&lt;=$AA6,$AA6&lt;&gt;""),$AA$2,IF(AND($Z6&lt;= BG$4,$Y6&lt;=$Z6,$Z6&lt;&gt;""),$Z$2,IF(AND($Y6&lt;= BG$4,$X6&lt;=$Y6,$Y6&lt;&gt;""),$Y$2,IF(AND($X6&lt;= BG$4,$X6&lt;&gt;""),$X$2,"01 No Specs"))))))),"")</f>
        <v>03 Clarifying Specs</v>
      </c>
      <c r="BH6" s="18" t="str">
        <f t="shared" ref="BH6:BH15" si="87">IF($A6&lt;&gt;"",IF(AND($W6&lt;=BH$4,$W6&lt;&gt;""),$W$2,IF(AND($V6 &lt;= BH$4,$U6&lt;=$V6,$V6&lt;&gt;""),$V$2,IF(AND($U6&lt;= BH$4,$T6&lt;=$U6,$U6&lt;&gt;""),$U$2,IF(AND($T6&lt;= BH$4,$S6&lt;=$T6,$T6&lt;&gt;""),$T$2,IF(AND($S6&lt;=BH$4,$R6&lt;=$S6,$S6&lt;&gt;""),$S$2,IF(AND($R6&lt;= BH$4,$R6&lt;&gt;""),$R$2,"01 No Specs")))))),"")</f>
        <v>05 Design Intent</v>
      </c>
      <c r="BI6" s="18" t="str">
        <f t="shared" ref="BI6:BI15" si="88">IF($A6&lt;&gt;"",IF(AND($W6&lt;=BI$4,$W6&lt;&gt;""),$W$2,IF(AND($AC6 &lt;= BI$4,$AB6&lt;=$AC6,$AC6&lt;&gt;""),$AC$2,IF(AND($AB6&lt;= BI$4,$AA6&lt;=$AB6,$AB6&lt;&gt;""),$AB$2,IF(AND($AA6&lt;= BI$4,$Z6&lt;=$AA6,$AA6&lt;&gt;""),$AA$2,IF(AND($Z6&lt;= BI$4,$Y6&lt;=$Z6,$Z6&lt;&gt;""),$Z$2,IF(AND($Y6&lt;= BI$4,$X6&lt;=$Y6,$Y6&lt;&gt;""),$Y$2,IF(AND($X6&lt;= BI$4,$X6&lt;&gt;""),$X$2,"01 No Specs"))))))),"")</f>
        <v>03 Clarifying Specs</v>
      </c>
      <c r="BJ6" s="18" t="str">
        <f t="shared" ref="BJ6:BJ15" si="89">IF($A6&lt;&gt;"",IF(AND($W6&lt;=BJ$4,$W6&lt;&gt;""),$W$2,IF(AND($V6 &lt;= BJ$4,$U6&lt;=$V6,$V6&lt;&gt;""),$V$2,IF(AND($U6&lt;= BJ$4,$T6&lt;=$U6,$U6&lt;&gt;""),$U$2,IF(AND($T6&lt;= BJ$4,$S6&lt;=$T6,$T6&lt;&gt;""),$T$2,IF(AND($S6&lt;=BJ$4,$R6&lt;=$S6,$S6&lt;&gt;""),$S$2,IF(AND($R6&lt;= BJ$4,$R6&lt;&gt;""),$R$2,"01 No Specs")))))),"")</f>
        <v>05 Design Intent</v>
      </c>
      <c r="BK6" s="18" t="str">
        <f t="shared" ref="BK6:BK15" si="90">IF($A6&lt;&gt;"",IF(AND($W6&lt;=BK$4,$W6&lt;&gt;""),$W$2,IF(AND($AC6 &lt;= BK$4,$AB6&lt;=$AC6,$AC6&lt;&gt;""),$AC$2,IF(AND($AB6&lt;= BK$4,$AA6&lt;=$AB6,$AB6&lt;&gt;""),$AB$2,IF(AND($AA6&lt;= BK$4,$Z6&lt;=$AA6,$AA6&lt;&gt;""),$AA$2,IF(AND($Z6&lt;= BK$4,$Y6&lt;=$Z6,$Z6&lt;&gt;""),$Z$2,IF(AND($Y6&lt;= BK$4,$X6&lt;=$Y6,$Y6&lt;&gt;""),$Y$2,IF(AND($X6&lt;= BK$4,$X6&lt;&gt;""),$X$2,"01 No Specs"))))))),"")</f>
        <v>04 Specs Confirmed</v>
      </c>
      <c r="BL6" s="18" t="str">
        <f t="shared" ref="BL6:BL15" si="91">IF($A6&lt;&gt;"",IF(AND($W6&lt;=BL$4,$W6&lt;&gt;""),$W$2,IF(AND($V6 &lt;= BL$4,$U6&lt;=$V6,$V6&lt;&gt;""),$V$2,IF(AND($U6&lt;= BL$4,$T6&lt;=$U6,$U6&lt;&gt;""),$U$2,IF(AND($T6&lt;= BL$4,$S6&lt;=$T6,$T6&lt;&gt;""),$T$2,IF(AND($S6&lt;=BL$4,$R6&lt;=$S6,$S6&lt;&gt;""),$S$2,IF(AND($R6&lt;= BL$4,$R6&lt;&gt;""),$R$2,"01 No Specs")))))),"")</f>
        <v>05 Design Intent</v>
      </c>
      <c r="BM6" s="18" t="str">
        <f t="shared" ref="BM6:BM15" si="92">IF($A6&lt;&gt;"",IF(AND($W6&lt;=BM$4,$W6&lt;&gt;""),$W$2,IF(AND($AC6 &lt;= BM$4,$AB6&lt;=$AC6,$AC6&lt;&gt;""),$AC$2,IF(AND($AB6&lt;= BM$4,$AA6&lt;=$AB6,$AB6&lt;&gt;""),$AB$2,IF(AND($AA6&lt;= BM$4,$Z6&lt;=$AA6,$AA6&lt;&gt;""),$AA$2,IF(AND($Z6&lt;= BM$4,$Y6&lt;=$Z6,$Z6&lt;&gt;""),$Z$2,IF(AND($Y6&lt;= BM$4,$X6&lt;=$Y6,$Y6&lt;&gt;""),$Y$2,IF(AND($X6&lt;= BM$4,$X6&lt;&gt;""),$X$2,"01 No Specs"))))))),"")</f>
        <v>04 Specs Confirmed</v>
      </c>
      <c r="BN6" s="18" t="str">
        <f t="shared" ref="BN6:BN15" si="93">IF($A6&lt;&gt;"",IF(AND($W6&lt;=BN$4,$W6&lt;&gt;""),$W$2,IF(AND($V6 &lt;= BN$4,$U6&lt;=$V6,$V6&lt;&gt;""),$V$2,IF(AND($U6&lt;= BN$4,$T6&lt;=$U6,$U6&lt;&gt;""),$U$2,IF(AND($T6&lt;= BN$4,$S6&lt;=$T6,$T6&lt;&gt;""),$T$2,IF(AND($S6&lt;=BN$4,$R6&lt;=$S6,$S6&lt;&gt;""),$S$2,IF(AND($R6&lt;= BN$4,$R6&lt;&gt;""),$R$2,"01 No Specs")))))),"")</f>
        <v>05 Design Intent</v>
      </c>
      <c r="BO6" s="18" t="str">
        <f t="shared" ref="BO6:BO15" si="94">IF($A6&lt;&gt;"",IF(AND($W6&lt;=BO$4,$W6&lt;&gt;""),$W$2,IF(AND($AC6 &lt;= BO$4,$AB6&lt;=$AC6,$AC6&lt;&gt;""),$AC$2,IF(AND($AB6&lt;= BO$4,$AA6&lt;=$AB6,$AB6&lt;&gt;""),$AB$2,IF(AND($AA6&lt;= BO$4,$Z6&lt;=$AA6,$AA6&lt;&gt;""),$AA$2,IF(AND($Z6&lt;= BO$4,$Y6&lt;=$Z6,$Z6&lt;&gt;""),$Z$2,IF(AND($Y6&lt;= BO$4,$X6&lt;=$Y6,$Y6&lt;&gt;""),$Y$2,IF(AND($X6&lt;= BO$4,$X6&lt;&gt;""),$X$2,"01 No Specs"))))))),"")</f>
        <v>04 Specs Confirmed</v>
      </c>
      <c r="BP6" s="18" t="str">
        <f t="shared" ref="BP6:BP15" si="95">IF($A6&lt;&gt;"",IF(AND($W6&lt;=BP$4,$W6&lt;&gt;""),$W$2,IF(AND($V6 &lt;= BP$4,$U6&lt;=$V6,$V6&lt;&gt;""),$V$2,IF(AND($U6&lt;= BP$4,$T6&lt;=$U6,$U6&lt;&gt;""),$U$2,IF(AND($T6&lt;= BP$4,$S6&lt;=$T6,$T6&lt;&gt;""),$T$2,IF(AND($S6&lt;=BP$4,$R6&lt;=$S6,$S6&lt;&gt;""),$S$2,IF(AND($R6&lt;= BP$4,$R6&lt;&gt;""),$R$2,"01 No Specs")))))),"")</f>
        <v>05 Design Intent</v>
      </c>
      <c r="BQ6" s="18" t="str">
        <f t="shared" ref="BQ6:BQ15" si="96">IF($A6&lt;&gt;"",IF(AND($W6&lt;=BQ$4,$W6&lt;&gt;""),$W$2,IF(AND($AC6 &lt;= BQ$4,$AB6&lt;=$AC6,$AC6&lt;&gt;""),$AC$2,IF(AND($AB6&lt;= BQ$4,$AA6&lt;=$AB6,$AB6&lt;&gt;""),$AB$2,IF(AND($AA6&lt;= BQ$4,$Z6&lt;=$AA6,$AA6&lt;&gt;""),$AA$2,IF(AND($Z6&lt;= BQ$4,$Y6&lt;=$Z6,$Z6&lt;&gt;""),$Z$2,IF(AND($Y6&lt;= BQ$4,$X6&lt;=$Y6,$Y6&lt;&gt;""),$Y$2,IF(AND($X6&lt;= BQ$4,$X6&lt;&gt;""),$X$2,"01 No Specs"))))))),"")</f>
        <v>04 Specs Confirmed</v>
      </c>
      <c r="BR6" s="18" t="str">
        <f t="shared" ref="BR6:BR15" si="97">IF($A6&lt;&gt;"",IF(AND($W6&lt;=BR$4,$W6&lt;&gt;""),$W$2,IF(AND($V6 &lt;= BR$4,$U6&lt;=$V6,$V6&lt;&gt;""),$V$2,IF(AND($U6&lt;= BR$4,$T6&lt;=$U6,$U6&lt;&gt;""),$U$2,IF(AND($T6&lt;= BR$4,$S6&lt;=$T6,$T6&lt;&gt;""),$T$2,IF(AND($S6&lt;=BR$4,$R6&lt;=$S6,$S6&lt;&gt;""),$S$2,IF(AND($R6&lt;= BR$4,$R6&lt;&gt;""),$R$2,"01 No Specs")))))),"")</f>
        <v>05 Design Intent</v>
      </c>
      <c r="BS6" s="18" t="str">
        <f t="shared" ref="BS6:BS15" si="98">IF($A6&lt;&gt;"",IF(AND($W6&lt;=BS$4,$W6&lt;&gt;""),$W$2,IF(AND($AC6 &lt;= BS$4,$AB6&lt;=$AC6,$AC6&lt;&gt;""),$AC$2,IF(AND($AB6&lt;= BS$4,$AA6&lt;=$AB6,$AB6&lt;&gt;""),$AB$2,IF(AND($AA6&lt;= BS$4,$Z6&lt;=$AA6,$AA6&lt;&gt;""),$AA$2,IF(AND($Z6&lt;= BS$4,$Y6&lt;=$Z6,$Z6&lt;&gt;""),$Z$2,IF(AND($Y6&lt;= BS$4,$X6&lt;=$Y6,$Y6&lt;&gt;""),$Y$2,IF(AND($X6&lt;= BS$4,$X6&lt;&gt;""),$X$2,"01 No Specs"))))))),"")</f>
        <v>04 Specs Confirmed</v>
      </c>
      <c r="BT6" s="18" t="str">
        <f t="shared" ref="BT6:BT15" si="99">IF($A6&lt;&gt;"",IF(AND($W6&lt;=BT$4,$W6&lt;&gt;""),$W$2,IF(AND($V6 &lt;= BT$4,$U6&lt;=$V6,$V6&lt;&gt;""),$V$2,IF(AND($U6&lt;= BT$4,$T6&lt;=$U6,$U6&lt;&gt;""),$U$2,IF(AND($T6&lt;= BT$4,$S6&lt;=$T6,$T6&lt;&gt;""),$T$2,IF(AND($S6&lt;=BT$4,$R6&lt;=$S6,$S6&lt;&gt;""),$S$2,IF(AND($R6&lt;= BT$4,$R6&lt;&gt;""),$R$2,"01 No Specs")))))),"")</f>
        <v>05 Design Intent</v>
      </c>
      <c r="BU6" s="18" t="str">
        <f t="shared" ref="BU6:BU15" si="100">IF($A6&lt;&gt;"",IF(AND($W6&lt;=BU$4,$W6&lt;&gt;""),$W$2,IF(AND($AC6 &lt;= BU$4,$AB6&lt;=$AC6,$AC6&lt;&gt;""),$AC$2,IF(AND($AB6&lt;= BU$4,$AA6&lt;=$AB6,$AB6&lt;&gt;""),$AB$2,IF(AND($AA6&lt;= BU$4,$Z6&lt;=$AA6,$AA6&lt;&gt;""),$AA$2,IF(AND($Z6&lt;= BU$4,$Y6&lt;=$Z6,$Z6&lt;&gt;""),$Z$2,IF(AND($Y6&lt;= BU$4,$X6&lt;=$Y6,$Y6&lt;&gt;""),$Y$2,IF(AND($X6&lt;= BU$4,$X6&lt;&gt;""),$X$2,"01 No Specs"))))))),"")</f>
        <v>04 Specs Confirmed</v>
      </c>
      <c r="BV6" s="18" t="str">
        <f t="shared" ref="BV6:BV15" si="101">IF($A6&lt;&gt;"",IF(AND($W6&lt;=BV$4,$W6&lt;&gt;""),$W$2,IF(AND($V6 &lt;= BV$4,$U6&lt;=$V6,$V6&lt;&gt;""),$V$2,IF(AND($U6&lt;= BV$4,$T6&lt;=$U6,$U6&lt;&gt;""),$U$2,IF(AND($T6&lt;= BV$4,$S6&lt;=$T6,$T6&lt;&gt;""),$T$2,IF(AND($S6&lt;=BV$4,$R6&lt;=$S6,$S6&lt;&gt;""),$S$2,IF(AND($R6&lt;= BV$4,$R6&lt;&gt;""),$R$2,"01 No Specs")))))),"")</f>
        <v>05 Design Intent</v>
      </c>
      <c r="BW6" s="18" t="str">
        <f t="shared" ref="BW6:BW15" si="102">IF($A6&lt;&gt;"",IF(AND($W6&lt;=BW$4,$W6&lt;&gt;""),$W$2,IF(AND($AC6 &lt;= BW$4,$AB6&lt;=$AC6,$AC6&lt;&gt;""),$AC$2,IF(AND($AB6&lt;= BW$4,$AA6&lt;=$AB6,$AB6&lt;&gt;""),$AB$2,IF(AND($AA6&lt;= BW$4,$Z6&lt;=$AA6,$AA6&lt;&gt;""),$AA$2,IF(AND($Z6&lt;= BW$4,$Y6&lt;=$Z6,$Z6&lt;&gt;""),$Z$2,IF(AND($Y6&lt;= BW$4,$X6&lt;=$Y6,$Y6&lt;&gt;""),$Y$2,IF(AND($X6&lt;= BW$4,$X6&lt;&gt;""),$X$2,"01 No Specs"))))))),"")</f>
        <v>04 Specs Confirmed</v>
      </c>
      <c r="BX6" s="18" t="str">
        <f t="shared" ref="BX6:BX15" si="103">IF($A6&lt;&gt;"",IF(AND($W6&lt;=BX$4,$W6&lt;&gt;""),$W$2,IF(AND($V6 &lt;= BX$4,$U6&lt;=$V6,$V6&lt;&gt;""),$V$2,IF(AND($U6&lt;= BX$4,$T6&lt;=$U6,$U6&lt;&gt;""),$U$2,IF(AND($T6&lt;= BX$4,$S6&lt;=$T6,$T6&lt;&gt;""),$T$2,IF(AND($S6&lt;=BX$4,$R6&lt;=$S6,$S6&lt;&gt;""),$S$2,IF(AND($R6&lt;= BX$4,$R6&lt;&gt;""),$R$2,"01 No Specs")))))),"")</f>
        <v>05 Design Intent</v>
      </c>
      <c r="BY6" s="18" t="str">
        <f t="shared" ref="BY6:BY15" si="104">IF($A6&lt;&gt;"",IF(AND($W6&lt;=BY$4,$W6&lt;&gt;""),$W$2,IF(AND($AC6 &lt;= BY$4,$AB6&lt;=$AC6,$AC6&lt;&gt;""),$AC$2,IF(AND($AB6&lt;= BY$4,$AA6&lt;=$AB6,$AB6&lt;&gt;""),$AB$2,IF(AND($AA6&lt;= BY$4,$Z6&lt;=$AA6,$AA6&lt;&gt;""),$AA$2,IF(AND($Z6&lt;= BY$4,$Y6&lt;=$Z6,$Z6&lt;&gt;""),$Z$2,IF(AND($Y6&lt;= BY$4,$X6&lt;=$Y6,$Y6&lt;&gt;""),$Y$2,IF(AND($X6&lt;= BY$4,$X6&lt;&gt;""),$X$2,"01 No Specs"))))))),"")</f>
        <v>04 Specs Confirmed</v>
      </c>
      <c r="BZ6" s="18" t="str">
        <f t="shared" ref="BZ6:BZ15" si="105">IF($A6&lt;&gt;"",IF(AND($W6&lt;=BZ$4,$W6&lt;&gt;""),$W$2,IF(AND($V6 &lt;= BZ$4,$U6&lt;=$V6,$V6&lt;&gt;""),$V$2,IF(AND($U6&lt;= BZ$4,$T6&lt;=$U6,$U6&lt;&gt;""),$U$2,IF(AND($T6&lt;= BZ$4,$S6&lt;=$T6,$T6&lt;&gt;""),$T$2,IF(AND($S6&lt;=BZ$4,$R6&lt;=$S6,$S6&lt;&gt;""),$S$2,IF(AND($R6&lt;= BZ$4,$R6&lt;&gt;""),$R$2,"01 No Specs")))))),"")</f>
        <v>05 Design Intent</v>
      </c>
      <c r="CA6" s="18" t="str">
        <f t="shared" ref="CA6:CA15" si="106">IF($A6&lt;&gt;"",IF(AND($W6&lt;=CA$4,$W6&lt;&gt;""),$W$2,IF(AND($AC6 &lt;= CA$4,$AB6&lt;=$AC6,$AC6&lt;&gt;""),$AC$2,IF(AND($AB6&lt;= CA$4,$AA6&lt;=$AB6,$AB6&lt;&gt;""),$AB$2,IF(AND($AA6&lt;= CA$4,$Z6&lt;=$AA6,$AA6&lt;&gt;""),$AA$2,IF(AND($Z6&lt;= CA$4,$Y6&lt;=$Z6,$Z6&lt;&gt;""),$Z$2,IF(AND($Y6&lt;= CA$4,$X6&lt;=$Y6,$Y6&lt;&gt;""),$Y$2,IF(AND($X6&lt;= CA$4,$X6&lt;&gt;""),$X$2,"01 No Specs"))))))),"")</f>
        <v>04 Specs Confirmed</v>
      </c>
      <c r="CB6" s="18" t="str">
        <f t="shared" ref="CB6:CB15" si="107">IF($A6&lt;&gt;"",IF(AND($W6&lt;=CB$4,$W6&lt;&gt;""),$W$2,IF(AND($V6 &lt;= CB$4,$U6&lt;=$V6,$V6&lt;&gt;""),$V$2,IF(AND($U6&lt;= CB$4,$T6&lt;=$U6,$U6&lt;&gt;""),$U$2,IF(AND($T6&lt;= CB$4,$S6&lt;=$T6,$T6&lt;&gt;""),$T$2,IF(AND($S6&lt;=CB$4,$R6&lt;=$S6,$S6&lt;&gt;""),$S$2,IF(AND($R6&lt;= CB$4,$R6&lt;&gt;""),$R$2,"01 No Specs")))))),"")</f>
        <v>05 Design Intent</v>
      </c>
      <c r="CC6" s="18" t="str">
        <f t="shared" ref="CC6:CC15" si="108">IF($A6&lt;&gt;"",IF(AND($W6&lt;=CC$4,$W6&lt;&gt;""),$W$2,IF(AND($AC6 &lt;= CC$4,$AB6&lt;=$AC6,$AC6&lt;&gt;""),$AC$2,IF(AND($AB6&lt;= CC$4,$AA6&lt;=$AB6,$AB6&lt;&gt;""),$AB$2,IF(AND($AA6&lt;= CC$4,$Z6&lt;=$AA6,$AA6&lt;&gt;""),$AA$2,IF(AND($Z6&lt;= CC$4,$Y6&lt;=$Z6,$Z6&lt;&gt;""),$Z$2,IF(AND($Y6&lt;= CC$4,$X6&lt;=$Y6,$Y6&lt;&gt;""),$Y$2,IF(AND($X6&lt;= CC$4,$X6&lt;&gt;""),$X$2,"01 No Specs"))))))),"")</f>
        <v>04 Specs Confirmed</v>
      </c>
      <c r="CD6" s="18" t="str">
        <f t="shared" ref="CD6:CD15" si="109">IF($A6&lt;&gt;"",IF(AND($W6&lt;=CD$4,$W6&lt;&gt;""),$W$2,IF(AND($V6 &lt;= CD$4,$U6&lt;=$V6,$V6&lt;&gt;""),$V$2,IF(AND($U6&lt;= CD$4,$T6&lt;=$U6,$U6&lt;&gt;""),$U$2,IF(AND($T6&lt;= CD$4,$S6&lt;=$T6,$T6&lt;&gt;""),$T$2,IF(AND($S6&lt;=CD$4,$R6&lt;=$S6,$S6&lt;&gt;""),$S$2,IF(AND($R6&lt;= CD$4,$R6&lt;&gt;""),$R$2,"01 No Specs")))))),"")</f>
        <v>05 Design Intent</v>
      </c>
      <c r="CE6" s="18" t="str">
        <f t="shared" ref="CE6:CE15" si="110">IF($A6&lt;&gt;"",IF(AND($W6&lt;=CE$4,$W6&lt;&gt;""),$W$2,IF(AND($AC6 &lt;= CE$4,$AB6&lt;=$AC6,$AC6&lt;&gt;""),$AC$2,IF(AND($AB6&lt;= CE$4,$AA6&lt;=$AB6,$AB6&lt;&gt;""),$AB$2,IF(AND($AA6&lt;= CE$4,$Z6&lt;=$AA6,$AA6&lt;&gt;""),$AA$2,IF(AND($Z6&lt;= CE$4,$Y6&lt;=$Z6,$Z6&lt;&gt;""),$Z$2,IF(AND($Y6&lt;= CE$4,$X6&lt;=$Y6,$Y6&lt;&gt;""),$Y$2,IF(AND($X6&lt;= CE$4,$X6&lt;&gt;""),$X$2,"01 No Specs"))))))),"")</f>
        <v>04 Specs Confirmed</v>
      </c>
      <c r="CF6" s="18" t="str">
        <f t="shared" ref="CF6:CF15" si="111">IF($A6&lt;&gt;"",IF(AND($W6&lt;=CF$4,$W6&lt;&gt;""),$W$2,IF(AND($V6 &lt;= CF$4,$U6&lt;=$V6,$V6&lt;&gt;""),$V$2,IF(AND($U6&lt;= CF$4,$T6&lt;=$U6,$U6&lt;&gt;""),$U$2,IF(AND($T6&lt;= CF$4,$S6&lt;=$T6,$T6&lt;&gt;""),$T$2,IF(AND($S6&lt;=CF$4,$R6&lt;=$S6,$S6&lt;&gt;""),$S$2,IF(AND($R6&lt;= CF$4,$R6&lt;&gt;""),$R$2,"01 No Specs")))))),"")</f>
        <v>06 Production Intent</v>
      </c>
      <c r="CG6" s="18" t="str">
        <f t="shared" ref="CG6:CG15" si="112">IF($A6&lt;&gt;"",IF(AND($W6&lt;=CG$4,$W6&lt;&gt;""),$W$2,IF(AND($AC6 &lt;= CG$4,$AB6&lt;=$AC6,$AC6&lt;&gt;""),$AC$2,IF(AND($AB6&lt;= CG$4,$AA6&lt;=$AB6,$AB6&lt;&gt;""),$AB$2,IF(AND($AA6&lt;= CG$4,$Z6&lt;=$AA6,$AA6&lt;&gt;""),$AA$2,IF(AND($Z6&lt;= CG$4,$Y6&lt;=$Z6,$Z6&lt;&gt;""),$Z$2,IF(AND($Y6&lt;= CG$4,$X6&lt;=$Y6,$Y6&lt;&gt;""),$Y$2,IF(AND($X6&lt;= CG$4,$X6&lt;&gt;""),$X$2,"01 No Specs"))))))),"")</f>
        <v>04 Specs Confirmed</v>
      </c>
      <c r="CH6" s="18" t="str">
        <f t="shared" ref="CH6:CH15" si="113">IF($A6&lt;&gt;"",IF(AND($W6&lt;=CH$4,$W6&lt;&gt;""),$W$2,IF(AND($V6 &lt;= CH$4,$U6&lt;=$V6,$V6&lt;&gt;""),$V$2,IF(AND($U6&lt;= CH$4,$T6&lt;=$U6,$U6&lt;&gt;""),$U$2,IF(AND($T6&lt;= CH$4,$S6&lt;=$T6,$T6&lt;&gt;""),$T$2,IF(AND($S6&lt;=CH$4,$R6&lt;=$S6,$S6&lt;&gt;""),$S$2,IF(AND($R6&lt;= CH$4,$R6&lt;&gt;""),$R$2,"01 No Specs")))))),"")</f>
        <v>06 Production Intent</v>
      </c>
      <c r="CI6" s="18" t="str">
        <f t="shared" ref="CI6:CI15" si="114">IF($A6&lt;&gt;"",IF(AND($W6&lt;=CI$4,$W6&lt;&gt;""),$W$2,IF(AND($AC6 &lt;= CI$4,$AB6&lt;=$AC6,$AC6&lt;&gt;""),$AC$2,IF(AND($AB6&lt;= CI$4,$AA6&lt;=$AB6,$AB6&lt;&gt;""),$AB$2,IF(AND($AA6&lt;= CI$4,$Z6&lt;=$AA6,$AA6&lt;&gt;""),$AA$2,IF(AND($Z6&lt;= CI$4,$Y6&lt;=$Z6,$Z6&lt;&gt;""),$Z$2,IF(AND($Y6&lt;= CI$4,$X6&lt;=$Y6,$Y6&lt;&gt;""),$Y$2,IF(AND($X6&lt;= CI$4,$X6&lt;&gt;""),$X$2,"01 No Specs"))))))),"")</f>
        <v>04 Specs Confirmed</v>
      </c>
      <c r="CJ6" s="18" t="str">
        <f t="shared" ref="CJ6:CJ15" si="115">IF($A6&lt;&gt;"",IF(AND($W6&lt;=CJ$4,$W6&lt;&gt;""),$W$2,IF(AND($V6 &lt;= CJ$4,$U6&lt;=$V6,$V6&lt;&gt;""),$V$2,IF(AND($U6&lt;= CJ$4,$T6&lt;=$U6,$U6&lt;&gt;""),$U$2,IF(AND($T6&lt;= CJ$4,$S6&lt;=$T6,$T6&lt;&gt;""),$T$2,IF(AND($S6&lt;=CJ$4,$R6&lt;=$S6,$S6&lt;&gt;""),$S$2,IF(AND($R6&lt;= CJ$4,$R6&lt;&gt;""),$R$2,"01 No Specs")))))),"")</f>
        <v>06 Production Intent</v>
      </c>
      <c r="CK6" s="18" t="str">
        <f t="shared" ref="CK6:CK15" si="116">IF($A6&lt;&gt;"",IF(AND($W6&lt;=CK$4,$W6&lt;&gt;""),$W$2,IF(AND($AC6 &lt;= CK$4,$AB6&lt;=$AC6,$AC6&lt;&gt;""),$AC$2,IF(AND($AB6&lt;= CK$4,$AA6&lt;=$AB6,$AB6&lt;&gt;""),$AB$2,IF(AND($AA6&lt;= CK$4,$Z6&lt;=$AA6,$AA6&lt;&gt;""),$AA$2,IF(AND($Z6&lt;= CK$4,$Y6&lt;=$Z6,$Z6&lt;&gt;""),$Z$2,IF(AND($Y6&lt;= CK$4,$X6&lt;=$Y6,$Y6&lt;&gt;""),$Y$2,IF(AND($X6&lt;= CK$4,$X6&lt;&gt;""),$X$2,"01 No Specs"))))))),"")</f>
        <v>04 Specs Confirmed</v>
      </c>
      <c r="CL6" s="18" t="str">
        <f t="shared" ref="CL6:CL15" si="117">IF($A6&lt;&gt;"",IF(AND($W6&lt;=CL$4,$W6&lt;&gt;""),$W$2,IF(AND($V6 &lt;= CL$4,$U6&lt;=$V6,$V6&lt;&gt;""),$V$2,IF(AND($U6&lt;= CL$4,$T6&lt;=$U6,$U6&lt;&gt;""),$U$2,IF(AND($T6&lt;= CL$4,$S6&lt;=$T6,$T6&lt;&gt;""),$T$2,IF(AND($S6&lt;=CL$4,$R6&lt;=$S6,$S6&lt;&gt;""),$S$2,IF(AND($R6&lt;= CL$4,$R6&lt;&gt;""),$R$2,"01 No Specs")))))),"")</f>
        <v>07 Signed Off</v>
      </c>
      <c r="CM6" s="18" t="str">
        <f t="shared" ref="CM6:CM15" si="118">IF($A6&lt;&gt;"",IF(AND($W6&lt;=CM$4,$W6&lt;&gt;""),$W$2,IF(AND($AC6 &lt;= CM$4,$AB6&lt;=$AC6,$AC6&lt;&gt;""),$AC$2,IF(AND($AB6&lt;= CM$4,$AA6&lt;=$AB6,$AB6&lt;&gt;""),$AB$2,IF(AND($AA6&lt;= CM$4,$Z6&lt;=$AA6,$AA6&lt;&gt;""),$AA$2,IF(AND($Z6&lt;= CM$4,$Y6&lt;=$Z6,$Z6&lt;&gt;""),$Z$2,IF(AND($Y6&lt;= CM$4,$X6&lt;=$Y6,$Y6&lt;&gt;""),$Y$2,IF(AND($X6&lt;= CM$4,$X6&lt;&gt;""),$X$2,"01 No Specs"))))))),"")</f>
        <v>04 Specs Confirmed</v>
      </c>
      <c r="CN6" s="18" t="str">
        <f t="shared" ref="CN6:CN15" si="119">IF($A6&lt;&gt;"",IF(AND($W6&lt;=CN$4,$W6&lt;&gt;""),$W$2,IF(AND($V6 &lt;= CN$4,$U6&lt;=$V6,$V6&lt;&gt;""),$V$2,IF(AND($U6&lt;= CN$4,$T6&lt;=$U6,$U6&lt;&gt;""),$U$2,IF(AND($T6&lt;= CN$4,$S6&lt;=$T6,$T6&lt;&gt;""),$T$2,IF(AND($S6&lt;=CN$4,$R6&lt;=$S6,$S6&lt;&gt;""),$S$2,IF(AND($R6&lt;= CN$4,$R6&lt;&gt;""),$R$2,"01 No Specs")))))),"")</f>
        <v>07 Signed Off</v>
      </c>
      <c r="CO6" s="18" t="str">
        <f t="shared" ref="CO6:CO15" si="120">IF($A6&lt;&gt;"",IF(AND($W6&lt;=CO$4,$W6&lt;&gt;""),$W$2,IF(AND($AC6 &lt;= CO$4,$AB6&lt;=$AC6,$AC6&lt;&gt;""),$AC$2,IF(AND($AB6&lt;= CO$4,$AA6&lt;=$AB6,$AB6&lt;&gt;""),$AB$2,IF(AND($AA6&lt;= CO$4,$Z6&lt;=$AA6,$AA6&lt;&gt;""),$AA$2,IF(AND($Z6&lt;= CO$4,$Y6&lt;=$Z6,$Z6&lt;&gt;""),$Z$2,IF(AND($Y6&lt;= CO$4,$X6&lt;=$Y6,$Y6&lt;&gt;""),$Y$2,IF(AND($X6&lt;= CO$4,$X6&lt;&gt;""),$X$2,"01 No Specs"))))))),"")</f>
        <v>04 Specs Confirmed</v>
      </c>
      <c r="CP6" s="18" t="str">
        <f t="shared" ref="CP6:CP15" si="121">IF($A6&lt;&gt;"",IF(AND($W6&lt;=CP$4,$W6&lt;&gt;""),$W$2,IF(AND($V6 &lt;= CP$4,$U6&lt;=$V6,$V6&lt;&gt;""),$V$2,IF(AND($U6&lt;= CP$4,$T6&lt;=$U6,$U6&lt;&gt;""),$U$2,IF(AND($T6&lt;= CP$4,$S6&lt;=$T6,$T6&lt;&gt;""),$T$2,IF(AND($S6&lt;=CP$4,$R6&lt;=$S6,$S6&lt;&gt;""),$S$2,IF(AND($R6&lt;= CP$4,$R6&lt;&gt;""),$R$2,"01 No Specs")))))),"")</f>
        <v>07 Signed Off</v>
      </c>
      <c r="CQ6" s="18" t="str">
        <f t="shared" ref="CQ6:CQ15" si="122">IF($A6&lt;&gt;"",IF(AND($W6&lt;=CQ$4,$W6&lt;&gt;""),$W$2,IF(AND($AC6 &lt;= CQ$4,$AB6&lt;=$AC6,$AC6&lt;&gt;""),$AC$2,IF(AND($AB6&lt;= CQ$4,$AA6&lt;=$AB6,$AB6&lt;&gt;""),$AB$2,IF(AND($AA6&lt;= CQ$4,$Z6&lt;=$AA6,$AA6&lt;&gt;""),$AA$2,IF(AND($Z6&lt;= CQ$4,$Y6&lt;=$Z6,$Z6&lt;&gt;""),$Z$2,IF(AND($Y6&lt;= CQ$4,$X6&lt;=$Y6,$Y6&lt;&gt;""),$Y$2,IF(AND($X6&lt;= CQ$4,$X6&lt;&gt;""),$X$2,"01 No Specs"))))))),"")</f>
        <v>04 Specs Confirmed</v>
      </c>
      <c r="CR6" s="18" t="str">
        <f t="shared" ref="CR6:CR15" si="123">IF($A6&lt;&gt;"",IF(AND($W6&lt;=CR$4,$W6&lt;&gt;""),$W$2,IF(AND($V6 &lt;= CR$4,$U6&lt;=$V6,$V6&lt;&gt;""),$V$2,IF(AND($U6&lt;= CR$4,$T6&lt;=$U6,$U6&lt;&gt;""),$U$2,IF(AND($T6&lt;= CR$4,$S6&lt;=$T6,$T6&lt;&gt;""),$T$2,IF(AND($S6&lt;=CR$4,$R6&lt;=$S6,$S6&lt;&gt;""),$S$2,IF(AND($R6&lt;= CR$4,$R6&lt;&gt;""),$R$2,"01 No Specs")))))),"")</f>
        <v>07 Signed Off</v>
      </c>
      <c r="CS6" s="18" t="str">
        <f t="shared" ref="CS6:CS15" si="124">IF($A6&lt;&gt;"",IF(AND($W6&lt;=CS$4,$W6&lt;&gt;""),$W$2,IF(AND($AC6 &lt;= CS$4,$AB6&lt;=$AC6,$AC6&lt;&gt;""),$AC$2,IF(AND($AB6&lt;= CS$4,$AA6&lt;=$AB6,$AB6&lt;&gt;""),$AB$2,IF(AND($AA6&lt;= CS$4,$Z6&lt;=$AA6,$AA6&lt;&gt;""),$AA$2,IF(AND($Z6&lt;= CS$4,$Y6&lt;=$Z6,$Z6&lt;&gt;""),$Z$2,IF(AND($Y6&lt;= CS$4,$X6&lt;=$Y6,$Y6&lt;&gt;""),$Y$2,IF(AND($X6&lt;= CS$4,$X6&lt;&gt;""),$X$2,"01 No Specs"))))))),"")</f>
        <v>04 Specs Confirmed</v>
      </c>
      <c r="CT6" s="18" t="str">
        <f t="shared" ref="CT6:CT15" si="125">IF($A6&lt;&gt;"",IF(AND($W6&lt;=CT$4,$W6&lt;&gt;""),$W$2,IF(AND($V6 &lt;= CT$4,$U6&lt;=$V6,$V6&lt;&gt;""),$V$2,IF(AND($U6&lt;= CT$4,$T6&lt;=$U6,$U6&lt;&gt;""),$U$2,IF(AND($T6&lt;= CT$4,$S6&lt;=$T6,$T6&lt;&gt;""),$T$2,IF(AND($S6&lt;=CT$4,$R6&lt;=$S6,$S6&lt;&gt;""),$S$2,IF(AND($R6&lt;= CT$4,$R6&lt;&gt;""),$R$2,"01 No Specs")))))),"")</f>
        <v>07 Signed Off</v>
      </c>
      <c r="CU6" s="18" t="str">
        <f t="shared" ref="CU6:CU15" si="126">IF($A6&lt;&gt;"",IF(AND($W6&lt;=CU$4,$W6&lt;&gt;""),$W$2,IF(AND($AC6 &lt;= CU$4,$AB6&lt;=$AC6,$AC6&lt;&gt;""),$AC$2,IF(AND($AB6&lt;= CU$4,$AA6&lt;=$AB6,$AB6&lt;&gt;""),$AB$2,IF(AND($AA6&lt;= CU$4,$Z6&lt;=$AA6,$AA6&lt;&gt;""),$AA$2,IF(AND($Z6&lt;= CU$4,$Y6&lt;=$Z6,$Z6&lt;&gt;""),$Z$2,IF(AND($Y6&lt;= CU$4,$X6&lt;=$Y6,$Y6&lt;&gt;""),$Y$2,IF(AND($X6&lt;= CU$4,$X6&lt;&gt;""),$X$2,"01 No Specs"))))))),"")</f>
        <v>04 Specs Confirmed</v>
      </c>
      <c r="CV6" s="18" t="str">
        <f t="shared" ref="CV6:CV15" si="127">IF($A6&lt;&gt;"",IF(AND($W6&lt;=CV$4,$W6&lt;&gt;""),$W$2,IF(AND($V6 &lt;= CV$4,$U6&lt;=$V6,$V6&lt;&gt;""),$V$2,IF(AND($U6&lt;= CV$4,$T6&lt;=$U6,$U6&lt;&gt;""),$U$2,IF(AND($T6&lt;= CV$4,$S6&lt;=$T6,$T6&lt;&gt;""),$T$2,IF(AND($S6&lt;=CV$4,$R6&lt;=$S6,$S6&lt;&gt;""),$S$2,IF(AND($R6&lt;= CV$4,$R6&lt;&gt;""),$R$2,"01 No Specs")))))),"")</f>
        <v>07 Signed Off</v>
      </c>
      <c r="CW6" s="18" t="str">
        <f t="shared" ref="CW6:CW15" si="128">IF($A6&lt;&gt;"",IF(AND($W6&lt;=CW$4,$W6&lt;&gt;""),$W$2,IF(AND($AC6 &lt;= CW$4,$AB6&lt;=$AC6,$AC6&lt;&gt;""),$AC$2,IF(AND($AB6&lt;= CW$4,$AA6&lt;=$AB6,$AB6&lt;&gt;""),$AB$2,IF(AND($AA6&lt;= CW$4,$Z6&lt;=$AA6,$AA6&lt;&gt;""),$AA$2,IF(AND($Z6&lt;= CW$4,$Y6&lt;=$Z6,$Z6&lt;&gt;""),$Z$2,IF(AND($Y6&lt;= CW$4,$X6&lt;=$Y6,$Y6&lt;&gt;""),$Y$2,IF(AND($X6&lt;= CW$4,$X6&lt;&gt;""),$X$2,"01 No Specs"))))))),"")</f>
        <v>04 Specs Confirmed</v>
      </c>
      <c r="CX6" s="18" t="str">
        <f t="shared" ref="CX6:CX15" si="129">IF($A6&lt;&gt;"",IF(AND($W6&lt;=CX$4,$W6&lt;&gt;""),$W$2,IF(AND($V6 &lt;= CX$4,$U6&lt;=$V6,$V6&lt;&gt;""),$V$2,IF(AND($U6&lt;= CX$4,$T6&lt;=$U6,$U6&lt;&gt;""),$U$2,IF(AND($T6&lt;= CX$4,$S6&lt;=$T6,$T6&lt;&gt;""),$T$2,IF(AND($S6&lt;=CX$4,$R6&lt;=$S6,$S6&lt;&gt;""),$S$2,IF(AND($R6&lt;= CX$4,$R6&lt;&gt;""),$R$2,"01 No Specs")))))),"")</f>
        <v>07 Signed Off</v>
      </c>
      <c r="CY6" s="18" t="str">
        <f t="shared" ref="CY6:CY15" si="130">IF($A6&lt;&gt;"",IF(AND($W6&lt;=CY$4,$W6&lt;&gt;""),$W$2,IF(AND($AC6 &lt;= CY$4,$AB6&lt;=$AC6,$AC6&lt;&gt;""),$AC$2,IF(AND($AB6&lt;= CY$4,$AA6&lt;=$AB6,$AB6&lt;&gt;""),$AB$2,IF(AND($AA6&lt;= CY$4,$Z6&lt;=$AA6,$AA6&lt;&gt;""),$AA$2,IF(AND($Z6&lt;= CY$4,$Y6&lt;=$Z6,$Z6&lt;&gt;""),$Z$2,IF(AND($Y6&lt;= CY$4,$X6&lt;=$Y6,$Y6&lt;&gt;""),$Y$2,IF(AND($X6&lt;= CY$4,$X6&lt;&gt;""),$X$2,"01 No Specs"))))))),"")</f>
        <v>04 Specs Confirmed</v>
      </c>
      <c r="CZ6" s="18" t="str">
        <f t="shared" ref="CZ6:CZ15" si="131">IF($A6&lt;&gt;"",IF(AND($W6&lt;=CZ$4,$W6&lt;&gt;""),$W$2,IF(AND($V6 &lt;= CZ$4,$U6&lt;=$V6,$V6&lt;&gt;""),$V$2,IF(AND($U6&lt;= CZ$4,$T6&lt;=$U6,$U6&lt;&gt;""),$U$2,IF(AND($T6&lt;= CZ$4,$S6&lt;=$T6,$T6&lt;&gt;""),$T$2,IF(AND($S6&lt;=CZ$4,$R6&lt;=$S6,$S6&lt;&gt;""),$S$2,IF(AND($R6&lt;= CZ$4,$R6&lt;&gt;""),$R$2,"01 No Specs")))))),"")</f>
        <v>07 Signed Off</v>
      </c>
      <c r="DA6" s="18" t="str">
        <f t="shared" ref="DA6:DA15" si="132">IF($A6&lt;&gt;"",IF(AND($W6&lt;=DA$4,$W6&lt;&gt;""),$W$2,IF(AND($AC6 &lt;= DA$4,$AB6&lt;=$AC6,$AC6&lt;&gt;""),$AC$2,IF(AND($AB6&lt;= DA$4,$AA6&lt;=$AB6,$AB6&lt;&gt;""),$AB$2,IF(AND($AA6&lt;= DA$4,$Z6&lt;=$AA6,$AA6&lt;&gt;""),$AA$2,IF(AND($Z6&lt;= DA$4,$Y6&lt;=$Z6,$Z6&lt;&gt;""),$Z$2,IF(AND($Y6&lt;= DA$4,$X6&lt;=$Y6,$Y6&lt;&gt;""),$Y$2,IF(AND($X6&lt;= DA$4,$X6&lt;&gt;""),$X$2,"01 No Specs"))))))),"")</f>
        <v>04 Specs Confirmed</v>
      </c>
      <c r="DB6" s="18" t="str">
        <f t="shared" ref="DB6:DB15" si="133">IF($A6&lt;&gt;"",IF(AND($W6&lt;=DB$4,$W6&lt;&gt;""),$W$2,IF(AND($V6 &lt;= DB$4,$U6&lt;=$V6,$V6&lt;&gt;""),$V$2,IF(AND($U6&lt;= DB$4,$T6&lt;=$U6,$U6&lt;&gt;""),$U$2,IF(AND($T6&lt;= DB$4,$S6&lt;=$T6,$T6&lt;&gt;""),$T$2,IF(AND($S6&lt;=DB$4,$R6&lt;=$S6,$S6&lt;&gt;""),$S$2,IF(AND($R6&lt;= DB$4,$R6&lt;&gt;""),$R$2,"01 No Specs")))))),"")</f>
        <v>07 Signed Off</v>
      </c>
      <c r="DC6" s="18" t="str">
        <f t="shared" ref="DC6:DC15" si="134">IF($A6&lt;&gt;"",IF(AND($W6&lt;=DC$4,$W6&lt;&gt;""),$W$2,IF(AND($AC6 &lt;= DC$4,$AB6&lt;=$AC6,$AC6&lt;&gt;""),$AC$2,IF(AND($AB6&lt;= DC$4,$AA6&lt;=$AB6,$AB6&lt;&gt;""),$AB$2,IF(AND($AA6&lt;= DC$4,$Z6&lt;=$AA6,$AA6&lt;&gt;""),$AA$2,IF(AND($Z6&lt;= DC$4,$Y6&lt;=$Z6,$Z6&lt;&gt;""),$Z$2,IF(AND($Y6&lt;= DC$4,$X6&lt;=$Y6,$Y6&lt;&gt;""),$Y$2,IF(AND($X6&lt;= DC$4,$X6&lt;&gt;""),$X$2,"01 No Specs"))))))),"")</f>
        <v>04 Specs Confirmed</v>
      </c>
      <c r="DD6" s="18" t="str">
        <f t="shared" ref="DD6:DD15" si="135">IF($A6&lt;&gt;"",IF(AND($W6&lt;=DD$4,$W6&lt;&gt;""),$W$2,IF(AND($V6 &lt;= DD$4,$U6&lt;=$V6,$V6&lt;&gt;""),$V$2,IF(AND($U6&lt;= DD$4,$T6&lt;=$U6,$U6&lt;&gt;""),$U$2,IF(AND($T6&lt;= DD$4,$S6&lt;=$T6,$T6&lt;&gt;""),$T$2,IF(AND($S6&lt;=DD$4,$R6&lt;=$S6,$S6&lt;&gt;""),$S$2,IF(AND($R6&lt;= DD$4,$R6&lt;&gt;""),$R$2,"01 No Specs")))))),"")</f>
        <v>07 Signed Off</v>
      </c>
      <c r="DE6" s="18" t="str">
        <f t="shared" ref="DE6:DE15" si="136">IF($A6&lt;&gt;"",IF(AND($W6&lt;=DE$4,$W6&lt;&gt;""),$W$2,IF(AND($AC6 &lt;= DE$4,$AB6&lt;=$AC6,$AC6&lt;&gt;""),$AC$2,IF(AND($AB6&lt;= DE$4,$AA6&lt;=$AB6,$AB6&lt;&gt;""),$AB$2,IF(AND($AA6&lt;= DE$4,$Z6&lt;=$AA6,$AA6&lt;&gt;""),$AA$2,IF(AND($Z6&lt;= DE$4,$Y6&lt;=$Z6,$Z6&lt;&gt;""),$Z$2,IF(AND($Y6&lt;= DE$4,$X6&lt;=$Y6,$Y6&lt;&gt;""),$Y$2,IF(AND($X6&lt;= DE$4,$X6&lt;&gt;""),$X$2,"01 No Specs"))))))),"")</f>
        <v>04 Specs Confirmed</v>
      </c>
      <c r="DF6" s="18" t="str">
        <f t="shared" ref="DF6:DF15" si="137">IF($A6&lt;&gt;"",IF(AND($W6&lt;=DF$4,$W6&lt;&gt;""),$W$2,IF(AND($V6 &lt;= DF$4,$U6&lt;=$V6,$V6&lt;&gt;""),$V$2,IF(AND($U6&lt;= DF$4,$T6&lt;=$U6,$U6&lt;&gt;""),$U$2,IF(AND($T6&lt;= DF$4,$S6&lt;=$T6,$T6&lt;&gt;""),$T$2,IF(AND($S6&lt;=DF$4,$R6&lt;=$S6,$S6&lt;&gt;""),$S$2,IF(AND($R6&lt;= DF$4,$R6&lt;&gt;""),$R$2,"01 No Specs")))))),"")</f>
        <v>07 Signed Off</v>
      </c>
      <c r="DG6" s="18" t="str">
        <f t="shared" ref="DG6:DG15" si="138">IF($A6&lt;&gt;"",IF(AND($W6&lt;=DG$4,$W6&lt;&gt;""),$W$2,IF(AND($AC6 &lt;= DG$4,$AB6&lt;=$AC6,$AC6&lt;&gt;""),$AC$2,IF(AND($AB6&lt;= DG$4,$AA6&lt;=$AB6,$AB6&lt;&gt;""),$AB$2,IF(AND($AA6&lt;= DG$4,$Z6&lt;=$AA6,$AA6&lt;&gt;""),$AA$2,IF(AND($Z6&lt;= DG$4,$Y6&lt;=$Z6,$Z6&lt;&gt;""),$Z$2,IF(AND($Y6&lt;= DG$4,$X6&lt;=$Y6,$Y6&lt;&gt;""),$Y$2,IF(AND($X6&lt;= DG$4,$X6&lt;&gt;""),$X$2,"01 No Specs"))))))),"")</f>
        <v>04 Specs Confirmed</v>
      </c>
      <c r="DH6" s="18" t="str">
        <f t="shared" ref="DH6:DH15" si="139">IF($A6&lt;&gt;"",IF(AND($W6&lt;=DH$4,$W6&lt;&gt;""),$W$2,IF(AND($V6 &lt;= DH$4,$U6&lt;=$V6,$V6&lt;&gt;""),$V$2,IF(AND($U6&lt;= DH$4,$T6&lt;=$U6,$U6&lt;&gt;""),$U$2,IF(AND($T6&lt;= DH$4,$S6&lt;=$T6,$T6&lt;&gt;""),$T$2,IF(AND($S6&lt;=DH$4,$R6&lt;=$S6,$S6&lt;&gt;""),$S$2,IF(AND($R6&lt;= DH$4,$R6&lt;&gt;""),$R$2,"01 No Specs")))))),"")</f>
        <v>07 Signed Off</v>
      </c>
      <c r="DI6" s="18" t="str">
        <f t="shared" ref="DI6:DI15" si="140">IF($A6&lt;&gt;"",IF(AND($W6&lt;=DI$4,$W6&lt;&gt;""),$W$2,IF(AND($AC6 &lt;= DI$4,$AB6&lt;=$AC6,$AC6&lt;&gt;""),$AC$2,IF(AND($AB6&lt;= DI$4,$AA6&lt;=$AB6,$AB6&lt;&gt;""),$AB$2,IF(AND($AA6&lt;= DI$4,$Z6&lt;=$AA6,$AA6&lt;&gt;""),$AA$2,IF(AND($Z6&lt;= DI$4,$Y6&lt;=$Z6,$Z6&lt;&gt;""),$Z$2,IF(AND($Y6&lt;= DI$4,$X6&lt;=$Y6,$Y6&lt;&gt;""),$Y$2,IF(AND($X6&lt;= DI$4,$X6&lt;&gt;""),$X$2,"01 No Specs"))))))),"")</f>
        <v>04 Specs Confirmed</v>
      </c>
      <c r="DJ6" s="18" t="str">
        <f t="shared" ref="DJ6:DJ15" si="141">IF($A6&lt;&gt;"",IF(AND($W6&lt;=DJ$4,$W6&lt;&gt;""),$W$2,IF(AND($V6 &lt;= DJ$4,$U6&lt;=$V6,$V6&lt;&gt;""),$V$2,IF(AND($U6&lt;= DJ$4,$T6&lt;=$U6,$U6&lt;&gt;""),$U$2,IF(AND($T6&lt;= DJ$4,$S6&lt;=$T6,$T6&lt;&gt;""),$T$2,IF(AND($S6&lt;=DJ$4,$R6&lt;=$S6,$S6&lt;&gt;""),$S$2,IF(AND($R6&lt;= DJ$4,$R6&lt;&gt;""),$R$2,"01 No Specs")))))),"")</f>
        <v>07 Signed Off</v>
      </c>
      <c r="DK6" s="18" t="str">
        <f t="shared" ref="DK6:DK15" si="142">IF($A6&lt;&gt;"",IF(AND($W6&lt;=DK$4,$W6&lt;&gt;""),$W$2,IF(AND($AC6 &lt;= DK$4,$AB6&lt;=$AC6,$AC6&lt;&gt;""),$AC$2,IF(AND($AB6&lt;= DK$4,$AA6&lt;=$AB6,$AB6&lt;&gt;""),$AB$2,IF(AND($AA6&lt;= DK$4,$Z6&lt;=$AA6,$AA6&lt;&gt;""),$AA$2,IF(AND($Z6&lt;= DK$4,$Y6&lt;=$Z6,$Z6&lt;&gt;""),$Z$2,IF(AND($Y6&lt;= DK$4,$X6&lt;=$Y6,$Y6&lt;&gt;""),$Y$2,IF(AND($X6&lt;= DK$4,$X6&lt;&gt;""),$X$2,"01 No Specs"))))))),"")</f>
        <v>04 Specs Confirmed</v>
      </c>
      <c r="DL6" s="18" t="str">
        <f t="shared" ref="DL6:DL15" si="143">IF($A6&lt;&gt;"",IF(AND($W6&lt;=DL$4,$W6&lt;&gt;""),$W$2,IF(AND($V6 &lt;= DL$4,$U6&lt;=$V6,$V6&lt;&gt;""),$V$2,IF(AND($U6&lt;= DL$4,$T6&lt;=$U6,$U6&lt;&gt;""),$U$2,IF(AND($T6&lt;= DL$4,$S6&lt;=$T6,$T6&lt;&gt;""),$T$2,IF(AND($S6&lt;=DL$4,$R6&lt;=$S6,$S6&lt;&gt;""),$S$2,IF(AND($R6&lt;= DL$4,$R6&lt;&gt;""),$R$2,"01 No Specs")))))),"")</f>
        <v>07 Signed Off</v>
      </c>
      <c r="DM6" s="18" t="str">
        <f t="shared" ref="DM6:DM15" si="144">IF($A6&lt;&gt;"",IF(AND($W6&lt;=DM$4,$W6&lt;&gt;""),$W$2,IF(AND($AC6 &lt;= DM$4,$AB6&lt;=$AC6,$AC6&lt;&gt;""),$AC$2,IF(AND($AB6&lt;= DM$4,$AA6&lt;=$AB6,$AB6&lt;&gt;""),$AB$2,IF(AND($AA6&lt;= DM$4,$Z6&lt;=$AA6,$AA6&lt;&gt;""),$AA$2,IF(AND($Z6&lt;= DM$4,$Y6&lt;=$Z6,$Z6&lt;&gt;""),$Z$2,IF(AND($Y6&lt;= DM$4,$X6&lt;=$Y6,$Y6&lt;&gt;""),$Y$2,IF(AND($X6&lt;= DM$4,$X6&lt;&gt;""),$X$2,"01 No Specs"))))))),"")</f>
        <v>04 Specs Confirmed</v>
      </c>
      <c r="DN6" s="18" t="str">
        <f t="shared" ref="DN6:DN15" si="145">IF($A6&lt;&gt;"",IF(AND($W6&lt;=DN$4,$W6&lt;&gt;""),$W$2,IF(AND($V6 &lt;= DN$4,$U6&lt;=$V6,$V6&lt;&gt;""),$V$2,IF(AND($U6&lt;= DN$4,$T6&lt;=$U6,$U6&lt;&gt;""),$U$2,IF(AND($T6&lt;= DN$4,$S6&lt;=$T6,$T6&lt;&gt;""),$T$2,IF(AND($S6&lt;=DN$4,$R6&lt;=$S6,$S6&lt;&gt;""),$S$2,IF(AND($R6&lt;= DN$4,$R6&lt;&gt;""),$R$2,"01 No Specs")))))),"")</f>
        <v>07 Signed Off</v>
      </c>
      <c r="DO6" s="18" t="str">
        <f t="shared" ref="DO6:DO15" si="146">IF($A6&lt;&gt;"",IF(AND($W6&lt;=DO$4,$W6&lt;&gt;""),$W$2,IF(AND($AC6 &lt;= DO$4,$AB6&lt;=$AC6,$AC6&lt;&gt;""),$AC$2,IF(AND($AB6&lt;= DO$4,$AA6&lt;=$AB6,$AB6&lt;&gt;""),$AB$2,IF(AND($AA6&lt;= DO$4,$Z6&lt;=$AA6,$AA6&lt;&gt;""),$AA$2,IF(AND($Z6&lt;= DO$4,$Y6&lt;=$Z6,$Z6&lt;&gt;""),$Z$2,IF(AND($Y6&lt;= DO$4,$X6&lt;=$Y6,$Y6&lt;&gt;""),$Y$2,IF(AND($X6&lt;= DO$4,$X6&lt;&gt;""),$X$2,"01 No Specs"))))))),"")</f>
        <v>04 Specs Confirmed</v>
      </c>
      <c r="DP6" s="18" t="str">
        <f t="shared" ref="DP6:DP15" si="147">IF($A6&lt;&gt;"",IF(AND($W6&lt;=DP$4,$W6&lt;&gt;""),$W$2,IF(AND($V6 &lt;= DP$4,$U6&lt;=$V6,$V6&lt;&gt;""),$V$2,IF(AND($U6&lt;= DP$4,$T6&lt;=$U6,$U6&lt;&gt;""),$U$2,IF(AND($T6&lt;= DP$4,$S6&lt;=$T6,$T6&lt;&gt;""),$T$2,IF(AND($S6&lt;=DP$4,$R6&lt;=$S6,$S6&lt;&gt;""),$S$2,IF(AND($R6&lt;= DP$4,$R6&lt;&gt;""),$R$2,"01 No Specs")))))),"")</f>
        <v>07 Signed Off</v>
      </c>
      <c r="DQ6" s="18" t="str">
        <f t="shared" ref="DQ6:DQ15" si="148">IF($A6&lt;&gt;"",IF(AND($W6&lt;=DQ$4,$W6&lt;&gt;""),$W$2,IF(AND($AC6 &lt;= DQ$4,$AB6&lt;=$AC6,$AC6&lt;&gt;""),$AC$2,IF(AND($AB6&lt;= DQ$4,$AA6&lt;=$AB6,$AB6&lt;&gt;""),$AB$2,IF(AND($AA6&lt;= DQ$4,$Z6&lt;=$AA6,$AA6&lt;&gt;""),$AA$2,IF(AND($Z6&lt;= DQ$4,$Y6&lt;=$Z6,$Z6&lt;&gt;""),$Z$2,IF(AND($Y6&lt;= DQ$4,$X6&lt;=$Y6,$Y6&lt;&gt;""),$Y$2,IF(AND($X6&lt;= DQ$4,$X6&lt;&gt;""),$X$2,"01 No Specs"))))))),"")</f>
        <v>04 Specs Confirmed</v>
      </c>
      <c r="DR6" s="18" t="str">
        <f t="shared" ref="DR6:DR15" si="149">IF($A6&lt;&gt;"",IF(AND($W6&lt;=DR$4,$W6&lt;&gt;""),$W$2,IF(AND($V6 &lt;= DR$4,$U6&lt;=$V6,$V6&lt;&gt;""),$V$2,IF(AND($U6&lt;= DR$4,$T6&lt;=$U6,$U6&lt;&gt;""),$U$2,IF(AND($T6&lt;= DR$4,$S6&lt;=$T6,$T6&lt;&gt;""),$T$2,IF(AND($S6&lt;=DR$4,$R6&lt;=$S6,$S6&lt;&gt;""),$S$2,IF(AND($R6&lt;= DR$4,$R6&lt;&gt;""),$R$2,"01 No Specs")))))),"")</f>
        <v>07 Signed Off</v>
      </c>
      <c r="DS6" s="18" t="str">
        <f t="shared" ref="DS6:DS15" si="150">IF($A6&lt;&gt;"",IF(AND($W6&lt;=DS$4,$W6&lt;&gt;""),$W$2,IF(AND($AC6 &lt;= DS$4,$AB6&lt;=$AC6,$AC6&lt;&gt;""),$AC$2,IF(AND($AB6&lt;= DS$4,$AA6&lt;=$AB6,$AB6&lt;&gt;""),$AB$2,IF(AND($AA6&lt;= DS$4,$Z6&lt;=$AA6,$AA6&lt;&gt;""),$AA$2,IF(AND($Z6&lt;= DS$4,$Y6&lt;=$Z6,$Z6&lt;&gt;""),$Z$2,IF(AND($Y6&lt;= DS$4,$X6&lt;=$Y6,$Y6&lt;&gt;""),$Y$2,IF(AND($X6&lt;= DS$4,$X6&lt;&gt;""),$X$2,"01 No Specs"))))))),"")</f>
        <v>04 Specs Confirmed</v>
      </c>
      <c r="DT6" s="18" t="str">
        <f t="shared" ref="DT6:DT15" si="151">IF($A6&lt;&gt;"",IF(AND($W6&lt;=DT$4,$W6&lt;&gt;""),$W$2,IF(AND($V6 &lt;= DT$4,$U6&lt;=$V6,$V6&lt;&gt;""),$V$2,IF(AND($U6&lt;= DT$4,$T6&lt;=$U6,$U6&lt;&gt;""),$U$2,IF(AND($T6&lt;= DT$4,$S6&lt;=$T6,$T6&lt;&gt;""),$T$2,IF(AND($S6&lt;=DT$4,$R6&lt;=$S6,$S6&lt;&gt;""),$S$2,IF(AND($R6&lt;= DT$4,$R6&lt;&gt;""),$R$2,"01 No Specs")))))),"")</f>
        <v>07 Signed Off</v>
      </c>
      <c r="DU6" s="18" t="str">
        <f t="shared" ref="DU6:DU15" si="152">IF($A6&lt;&gt;"",IF(AND($W6&lt;=DU$4,$W6&lt;&gt;""),$W$2,IF(AND($AC6 &lt;= DU$4,$AB6&lt;=$AC6,$AC6&lt;&gt;""),$AC$2,IF(AND($AB6&lt;= DU$4,$AA6&lt;=$AB6,$AB6&lt;&gt;""),$AB$2,IF(AND($AA6&lt;= DU$4,$Z6&lt;=$AA6,$AA6&lt;&gt;""),$AA$2,IF(AND($Z6&lt;= DU$4,$Y6&lt;=$Z6,$Z6&lt;&gt;""),$Z$2,IF(AND($Y6&lt;= DU$4,$X6&lt;=$Y6,$Y6&lt;&gt;""),$Y$2,IF(AND($X6&lt;= DU$4,$X6&lt;&gt;""),$X$2,"01 No Specs"))))))),"")</f>
        <v>04 Specs Confirmed</v>
      </c>
      <c r="DV6" s="18" t="str">
        <f t="shared" ref="DV6:DV15" si="153">IF($A6&lt;&gt;"",IF(AND($W6&lt;=DV$4,$W6&lt;&gt;""),$W$2,IF(AND($V6 &lt;= DV$4,$U6&lt;=$V6,$V6&lt;&gt;""),$V$2,IF(AND($U6&lt;= DV$4,$T6&lt;=$U6,$U6&lt;&gt;""),$U$2,IF(AND($T6&lt;= DV$4,$S6&lt;=$T6,$T6&lt;&gt;""),$T$2,IF(AND($S6&lt;=DV$4,$R6&lt;=$S6,$S6&lt;&gt;""),$S$2,IF(AND($R6&lt;= DV$4,$R6&lt;&gt;""),$R$2,"01 No Specs")))))),"")</f>
        <v>07 Signed Off</v>
      </c>
      <c r="DW6" s="18" t="str">
        <f t="shared" ref="DW6:DW15" si="154">IF($A6&lt;&gt;"",IF(AND($W6&lt;=DW$4,$W6&lt;&gt;""),$W$2,IF(AND($AC6 &lt;= DW$4,$AB6&lt;=$AC6,$AC6&lt;&gt;""),$AC$2,IF(AND($AB6&lt;= DW$4,$AA6&lt;=$AB6,$AB6&lt;&gt;""),$AB$2,IF(AND($AA6&lt;= DW$4,$Z6&lt;=$AA6,$AA6&lt;&gt;""),$AA$2,IF(AND($Z6&lt;= DW$4,$Y6&lt;=$Z6,$Z6&lt;&gt;""),$Z$2,IF(AND($Y6&lt;= DW$4,$X6&lt;=$Y6,$Y6&lt;&gt;""),$Y$2,IF(AND($X6&lt;= DW$4,$X6&lt;&gt;""),$X$2,"01 No Specs"))))))),"")</f>
        <v>04 Specs Confirmed</v>
      </c>
      <c r="DX6" s="18" t="str">
        <f t="shared" ref="DX6:DX15" si="155">IF($A6&lt;&gt;"",IF(AND($W6&lt;=DX$4,$W6&lt;&gt;""),$W$2,IF(AND($V6 &lt;= DX$4,$U6&lt;=$V6,$V6&lt;&gt;""),$V$2,IF(AND($U6&lt;= DX$4,$T6&lt;=$U6,$U6&lt;&gt;""),$U$2,IF(AND($T6&lt;= DX$4,$S6&lt;=$T6,$T6&lt;&gt;""),$T$2,IF(AND($S6&lt;=DX$4,$R6&lt;=$S6,$S6&lt;&gt;""),$S$2,IF(AND($R6&lt;= DX$4,$R6&lt;&gt;""),$R$2,"01 No Specs")))))),"")</f>
        <v>07 Signed Off</v>
      </c>
      <c r="DY6" s="18" t="str">
        <f t="shared" ref="DY6:DY15" si="156">IF($A6&lt;&gt;"",IF(AND($W6&lt;=DY$4,$W6&lt;&gt;""),$W$2,IF(AND($AC6 &lt;= DY$4,$AB6&lt;=$AC6,$AC6&lt;&gt;""),$AC$2,IF(AND($AB6&lt;= DY$4,$AA6&lt;=$AB6,$AB6&lt;&gt;""),$AB$2,IF(AND($AA6&lt;= DY$4,$Z6&lt;=$AA6,$AA6&lt;&gt;""),$AA$2,IF(AND($Z6&lt;= DY$4,$Y6&lt;=$Z6,$Z6&lt;&gt;""),$Z$2,IF(AND($Y6&lt;= DY$4,$X6&lt;=$Y6,$Y6&lt;&gt;""),$Y$2,IF(AND($X6&lt;= DY$4,$X6&lt;&gt;""),$X$2,"01 No Specs"))))))),"")</f>
        <v>04 Specs Confirmed</v>
      </c>
      <c r="DZ6" s="18" t="str">
        <f t="shared" ref="DZ6:DZ15" si="157">IF($A6&lt;&gt;"",IF(AND($W6&lt;=DZ$4,$W6&lt;&gt;""),$W$2,IF(AND($V6 &lt;= DZ$4,$U6&lt;=$V6,$V6&lt;&gt;""),$V$2,IF(AND($U6&lt;= DZ$4,$T6&lt;=$U6,$U6&lt;&gt;""),$U$2,IF(AND($T6&lt;= DZ$4,$S6&lt;=$T6,$T6&lt;&gt;""),$T$2,IF(AND($S6&lt;=DZ$4,$R6&lt;=$S6,$S6&lt;&gt;""),$S$2,IF(AND($R6&lt;= DZ$4,$R6&lt;&gt;""),$R$2,"01 No Specs")))))),"")</f>
        <v>07 Signed Off</v>
      </c>
      <c r="EA6" s="18" t="str">
        <f t="shared" ref="EA6:EA15" si="158">IF($A6&lt;&gt;"",IF(AND($W6&lt;=EA$4,$W6&lt;&gt;""),$W$2,IF(AND($AC6 &lt;= EA$4,$AB6&lt;=$AC6,$AC6&lt;&gt;""),$AC$2,IF(AND($AB6&lt;= EA$4,$AA6&lt;=$AB6,$AB6&lt;&gt;""),$AB$2,IF(AND($AA6&lt;= EA$4,$Z6&lt;=$AA6,$AA6&lt;&gt;""),$AA$2,IF(AND($Z6&lt;= EA$4,$Y6&lt;=$Z6,$Z6&lt;&gt;""),$Z$2,IF(AND($Y6&lt;= EA$4,$X6&lt;=$Y6,$Y6&lt;&gt;""),$Y$2,IF(AND($X6&lt;= EA$4,$X6&lt;&gt;""),$X$2,"01 No Specs"))))))),"")</f>
        <v>04 Specs Confirmed</v>
      </c>
      <c r="EB6" s="18" t="str">
        <f t="shared" ref="EB6:EB15" si="159">IF($A6&lt;&gt;"",IF(AND($W6&lt;=EB$4,$W6&lt;&gt;""),$W$2,IF(AND($V6 &lt;= EB$4,$U6&lt;=$V6,$V6&lt;&gt;""),$V$2,IF(AND($U6&lt;= EB$4,$T6&lt;=$U6,$U6&lt;&gt;""),$U$2,IF(AND($T6&lt;= EB$4,$S6&lt;=$T6,$T6&lt;&gt;""),$T$2,IF(AND($S6&lt;=EB$4,$R6&lt;=$S6,$S6&lt;&gt;""),$S$2,IF(AND($R6&lt;= EB$4,$R6&lt;&gt;""),$R$2,"01 No Specs")))))),"")</f>
        <v>07 Signed Off</v>
      </c>
      <c r="EC6" s="18" t="str">
        <f t="shared" ref="EC6:EC15" si="160">IF($A6&lt;&gt;"",IF(AND($W6&lt;=EC$4,$W6&lt;&gt;""),$W$2,IF(AND($AC6 &lt;= EC$4,$AB6&lt;=$AC6,$AC6&lt;&gt;""),$AC$2,IF(AND($AB6&lt;= EC$4,$AA6&lt;=$AB6,$AB6&lt;&gt;""),$AB$2,IF(AND($AA6&lt;= EC$4,$Z6&lt;=$AA6,$AA6&lt;&gt;""),$AA$2,IF(AND($Z6&lt;= EC$4,$Y6&lt;=$Z6,$Z6&lt;&gt;""),$Z$2,IF(AND($Y6&lt;= EC$4,$X6&lt;=$Y6,$Y6&lt;&gt;""),$Y$2,IF(AND($X6&lt;= EC$4,$X6&lt;&gt;""),$X$2,"01 No Specs"))))))),"")</f>
        <v>04 Specs Confirmed</v>
      </c>
      <c r="ED6" s="18" t="str">
        <f t="shared" ref="ED6:ED15" si="161">IF($A6&lt;&gt;"",IF(AND($W6&lt;=ED$4,$W6&lt;&gt;""),$W$2,IF(AND($V6 &lt;= ED$4,$U6&lt;=$V6,$V6&lt;&gt;""),$V$2,IF(AND($U6&lt;= ED$4,$T6&lt;=$U6,$U6&lt;&gt;""),$U$2,IF(AND($T6&lt;= ED$4,$S6&lt;=$T6,$T6&lt;&gt;""),$T$2,IF(AND($S6&lt;=ED$4,$R6&lt;=$S6,$S6&lt;&gt;""),$S$2,IF(AND($R6&lt;= ED$4,$R6&lt;&gt;""),$R$2,"01 No Specs")))))),"")</f>
        <v>07 Signed Off</v>
      </c>
      <c r="EE6" s="18" t="str">
        <f t="shared" ref="EE6:EE15" si="162">IF($A6&lt;&gt;"",IF(AND($W6&lt;=EE$4,$W6&lt;&gt;""),$W$2,IF(AND($AC6 &lt;= EE$4,$AB6&lt;=$AC6,$AC6&lt;&gt;""),$AC$2,IF(AND($AB6&lt;= EE$4,$AA6&lt;=$AB6,$AB6&lt;&gt;""),$AB$2,IF(AND($AA6&lt;= EE$4,$Z6&lt;=$AA6,$AA6&lt;&gt;""),$AA$2,IF(AND($Z6&lt;= EE$4,$Y6&lt;=$Z6,$Z6&lt;&gt;""),$Z$2,IF(AND($Y6&lt;= EE$4,$X6&lt;=$Y6,$Y6&lt;&gt;""),$Y$2,IF(AND($X6&lt;= EE$4,$X6&lt;&gt;""),$X$2,"01 No Specs"))))))),"")</f>
        <v>04 Specs Confirmed</v>
      </c>
      <c r="EF6" s="18" t="str">
        <f t="shared" ref="EF6:EF15" si="163">IF($A6&lt;&gt;"",IF(AND($W6&lt;=EF$4,$W6&lt;&gt;""),$W$2,IF(AND($V6 &lt;= EF$4,$U6&lt;=$V6,$V6&lt;&gt;""),$V$2,IF(AND($U6&lt;= EF$4,$T6&lt;=$U6,$U6&lt;&gt;""),$U$2,IF(AND($T6&lt;= EF$4,$S6&lt;=$T6,$T6&lt;&gt;""),$T$2,IF(AND($S6&lt;=EF$4,$R6&lt;=$S6,$S6&lt;&gt;""),$S$2,IF(AND($R6&lt;= EF$4,$R6&lt;&gt;""),$R$2,"01 No Specs")))))),"")</f>
        <v>07 Signed Off</v>
      </c>
      <c r="EG6" s="18" t="str">
        <f t="shared" ref="EG6:EG15" si="164">IF($A6&lt;&gt;"",IF(AND($W6&lt;=EG$4,$W6&lt;&gt;""),$W$2,IF(AND($AC6 &lt;= EG$4,$AB6&lt;=$AC6,$AC6&lt;&gt;""),$AC$2,IF(AND($AB6&lt;= EG$4,$AA6&lt;=$AB6,$AB6&lt;&gt;""),$AB$2,IF(AND($AA6&lt;= EG$4,$Z6&lt;=$AA6,$AA6&lt;&gt;""),$AA$2,IF(AND($Z6&lt;= EG$4,$Y6&lt;=$Z6,$Z6&lt;&gt;""),$Z$2,IF(AND($Y6&lt;= EG$4,$X6&lt;=$Y6,$Y6&lt;&gt;""),$Y$2,IF(AND($X6&lt;= EG$4,$X6&lt;&gt;""),$X$2,"01 No Specs"))))))),"")</f>
        <v>04 Specs Confirmed</v>
      </c>
      <c r="EH6" s="18" t="str">
        <f t="shared" ref="EH6:EH15" si="165">IF($A6&lt;&gt;"",IF(AND($W6&lt;=EH$4,$W6&lt;&gt;""),$W$2,IF(AND($V6 &lt;= EH$4,$U6&lt;=$V6,$V6&lt;&gt;""),$V$2,IF(AND($U6&lt;= EH$4,$T6&lt;=$U6,$U6&lt;&gt;""),$U$2,IF(AND($T6&lt;= EH$4,$S6&lt;=$T6,$T6&lt;&gt;""),$T$2,IF(AND($S6&lt;=EH$4,$R6&lt;=$S6,$S6&lt;&gt;""),$S$2,IF(AND($R6&lt;= EH$4,$R6&lt;&gt;""),$R$2,"01 No Specs")))))),"")</f>
        <v>07 Signed Off</v>
      </c>
      <c r="EI6" s="18" t="str">
        <f t="shared" ref="EI6:EI15" si="166">IF($A6&lt;&gt;"",IF(AND($W6&lt;=EI$4,$W6&lt;&gt;""),$W$2,IF(AND($AC6 &lt;= EI$4,$AB6&lt;=$AC6,$AC6&lt;&gt;""),$AC$2,IF(AND($AB6&lt;= EI$4,$AA6&lt;=$AB6,$AB6&lt;&gt;""),$AB$2,IF(AND($AA6&lt;= EI$4,$Z6&lt;=$AA6,$AA6&lt;&gt;""),$AA$2,IF(AND($Z6&lt;= EI$4,$Y6&lt;=$Z6,$Z6&lt;&gt;""),$Z$2,IF(AND($Y6&lt;= EI$4,$X6&lt;=$Y6,$Y6&lt;&gt;""),$Y$2,IF(AND($X6&lt;= EI$4,$X6&lt;&gt;""),$X$2,"01 No Specs"))))))),"")</f>
        <v>04 Specs Confirmed</v>
      </c>
      <c r="EJ6" s="18" t="str">
        <f t="shared" ref="EJ6:EJ15" si="167">IF($A6&lt;&gt;"",IF(AND($W6&lt;=EJ$4,$W6&lt;&gt;""),$W$2,IF(AND($V6 &lt;= EJ$4,$U6&lt;=$V6,$V6&lt;&gt;""),$V$2,IF(AND($U6&lt;= EJ$4,$T6&lt;=$U6,$U6&lt;&gt;""),$U$2,IF(AND($T6&lt;= EJ$4,$S6&lt;=$T6,$T6&lt;&gt;""),$T$2,IF(AND($S6&lt;=EJ$4,$R6&lt;=$S6,$S6&lt;&gt;""),$S$2,IF(AND($R6&lt;= EJ$4,$R6&lt;&gt;""),$R$2,"01 No Specs")))))),"")</f>
        <v>07 Signed Off</v>
      </c>
      <c r="EK6" s="18" t="str">
        <f t="shared" ref="EK6:EK15" si="168">IF($A6&lt;&gt;"",IF(AND($W6&lt;=EK$4,$W6&lt;&gt;""),$W$2,IF(AND($AC6 &lt;= EK$4,$AB6&lt;=$AC6,$AC6&lt;&gt;""),$AC$2,IF(AND($AB6&lt;= EK$4,$AA6&lt;=$AB6,$AB6&lt;&gt;""),$AB$2,IF(AND($AA6&lt;= EK$4,$Z6&lt;=$AA6,$AA6&lt;&gt;""),$AA$2,IF(AND($Z6&lt;= EK$4,$Y6&lt;=$Z6,$Z6&lt;&gt;""),$Z$2,IF(AND($Y6&lt;= EK$4,$X6&lt;=$Y6,$Y6&lt;&gt;""),$Y$2,IF(AND($X6&lt;= EK$4,$X6&lt;&gt;""),$X$2,"01 No Specs"))))))),"")</f>
        <v>04 Specs Confirmed</v>
      </c>
      <c r="EL6" s="18" t="str">
        <f t="shared" ref="EL6:EL15" si="169">IF($A6&lt;&gt;"",IF(AND($W6&lt;=EL$4,$W6&lt;&gt;""),$W$2,IF(AND($V6 &lt;= EL$4,$U6&lt;=$V6,$V6&lt;&gt;""),$V$2,IF(AND($U6&lt;= EL$4,$T6&lt;=$U6,$U6&lt;&gt;""),$U$2,IF(AND($T6&lt;= EL$4,$S6&lt;=$T6,$T6&lt;&gt;""),$T$2,IF(AND($S6&lt;=EL$4,$R6&lt;=$S6,$S6&lt;&gt;""),$S$2,IF(AND($R6&lt;= EL$4,$R6&lt;&gt;""),$R$2,"01 No Specs")))))),"")</f>
        <v>07 Signed Off</v>
      </c>
      <c r="EM6" s="18" t="str">
        <f t="shared" ref="EM6:EM15" si="170">IF($A6&lt;&gt;"",IF(AND($W6&lt;=EM$4,$W6&lt;&gt;""),$W$2,IF(AND($AC6 &lt;= EM$4,$AB6&lt;=$AC6,$AC6&lt;&gt;""),$AC$2,IF(AND($AB6&lt;= EM$4,$AA6&lt;=$AB6,$AB6&lt;&gt;""),$AB$2,IF(AND($AA6&lt;= EM$4,$Z6&lt;=$AA6,$AA6&lt;&gt;""),$AA$2,IF(AND($Z6&lt;= EM$4,$Y6&lt;=$Z6,$Z6&lt;&gt;""),$Z$2,IF(AND($Y6&lt;= EM$4,$X6&lt;=$Y6,$Y6&lt;&gt;""),$Y$2,IF(AND($X6&lt;= EM$4,$X6&lt;&gt;""),$X$2,"01 No Specs"))))))),"")</f>
        <v>04 Specs Confirmed</v>
      </c>
      <c r="EN6" s="18" t="str">
        <f t="shared" ref="EN6:EN15" si="171">IF($A6&lt;&gt;"",IF(AND($W6&lt;=EN$4,$W6&lt;&gt;""),$W$2,IF(AND($V6 &lt;= EN$4,$U6&lt;=$V6,$V6&lt;&gt;""),$V$2,IF(AND($U6&lt;= EN$4,$T6&lt;=$U6,$U6&lt;&gt;""),$U$2,IF(AND($T6&lt;= EN$4,$S6&lt;=$T6,$T6&lt;&gt;""),$T$2,IF(AND($S6&lt;=EN$4,$R6&lt;=$S6,$S6&lt;&gt;""),$S$2,IF(AND($R6&lt;= EN$4,$R6&lt;&gt;""),$R$2,"01 No Specs")))))),"")</f>
        <v>07 Signed Off</v>
      </c>
      <c r="EO6" s="18" t="str">
        <f t="shared" ref="EO6:EO15" si="172">IF($A6&lt;&gt;"",IF(AND($W6&lt;=EO$4,$W6&lt;&gt;""),$W$2,IF(AND($AC6 &lt;= EO$4,$AB6&lt;=$AC6,$AC6&lt;&gt;""),$AC$2,IF(AND($AB6&lt;= EO$4,$AA6&lt;=$AB6,$AB6&lt;&gt;""),$AB$2,IF(AND($AA6&lt;= EO$4,$Z6&lt;=$AA6,$AA6&lt;&gt;""),$AA$2,IF(AND($Z6&lt;= EO$4,$Y6&lt;=$Z6,$Z6&lt;&gt;""),$Z$2,IF(AND($Y6&lt;= EO$4,$X6&lt;=$Y6,$Y6&lt;&gt;""),$Y$2,IF(AND($X6&lt;= EO$4,$X6&lt;&gt;""),$X$2,"01 No Specs"))))))),"")</f>
        <v>04 Specs Confirmed</v>
      </c>
      <c r="EP6" s="18" t="str">
        <f t="shared" ref="EP6:EP15" si="173">IF($A6&lt;&gt;"",IF(AND($W6&lt;=EP$4,$W6&lt;&gt;""),$W$2,IF(AND($V6 &lt;= EP$4,$U6&lt;=$V6,$V6&lt;&gt;""),$V$2,IF(AND($U6&lt;= EP$4,$T6&lt;=$U6,$U6&lt;&gt;""),$U$2,IF(AND($T6&lt;= EP$4,$S6&lt;=$T6,$T6&lt;&gt;""),$T$2,IF(AND($S6&lt;=EP$4,$R6&lt;=$S6,$S6&lt;&gt;""),$S$2,IF(AND($R6&lt;= EP$4,$R6&lt;&gt;""),$R$2,"01 No Specs")))))),"")</f>
        <v>07 Signed Off</v>
      </c>
      <c r="EQ6" s="18" t="str">
        <f t="shared" ref="EQ6:EQ15" si="174">IF($A6&lt;&gt;"",IF(AND($W6&lt;=EQ$4,$W6&lt;&gt;""),$W$2,IF(AND($AC6 &lt;= EQ$4,$AB6&lt;=$AC6,$AC6&lt;&gt;""),$AC$2,IF(AND($AB6&lt;= EQ$4,$AA6&lt;=$AB6,$AB6&lt;&gt;""),$AB$2,IF(AND($AA6&lt;= EQ$4,$Z6&lt;=$AA6,$AA6&lt;&gt;""),$AA$2,IF(AND($Z6&lt;= EQ$4,$Y6&lt;=$Z6,$Z6&lt;&gt;""),$Z$2,IF(AND($Y6&lt;= EQ$4,$X6&lt;=$Y6,$Y6&lt;&gt;""),$Y$2,IF(AND($X6&lt;= EQ$4,$X6&lt;&gt;""),$X$2,"01 No Specs"))))))),"")</f>
        <v>04 Specs Confirmed</v>
      </c>
      <c r="ER6" s="18" t="str">
        <f t="shared" ref="ER6:ER15" si="175">IF($A6&lt;&gt;"",IF(AND($W6&lt;=ER$4,$W6&lt;&gt;""),$W$2,IF(AND($V6 &lt;= ER$4,$U6&lt;=$V6,$V6&lt;&gt;""),$V$2,IF(AND($U6&lt;= ER$4,$T6&lt;=$U6,$U6&lt;&gt;""),$U$2,IF(AND($T6&lt;= ER$4,$S6&lt;=$T6,$T6&lt;&gt;""),$T$2,IF(AND($S6&lt;=ER$4,$R6&lt;=$S6,$S6&lt;&gt;""),$S$2,IF(AND($R6&lt;= ER$4,$R6&lt;&gt;""),$R$2,"01 No Specs")))))),"")</f>
        <v>07 Signed Off</v>
      </c>
      <c r="ES6" s="18" t="str">
        <f t="shared" ref="ES6:ES15" si="176">IF($A6&lt;&gt;"",IF(AND($W6&lt;=ES$4,$W6&lt;&gt;""),$W$2,IF(AND($AC6 &lt;= ES$4,$AB6&lt;=$AC6,$AC6&lt;&gt;""),$AC$2,IF(AND($AB6&lt;= ES$4,$AA6&lt;=$AB6,$AB6&lt;&gt;""),$AB$2,IF(AND($AA6&lt;= ES$4,$Z6&lt;=$AA6,$AA6&lt;&gt;""),$AA$2,IF(AND($Z6&lt;= ES$4,$Y6&lt;=$Z6,$Z6&lt;&gt;""),$Z$2,IF(AND($Y6&lt;= ES$4,$X6&lt;=$Y6,$Y6&lt;&gt;""),$Y$2,IF(AND($X6&lt;= ES$4,$X6&lt;&gt;""),$X$2,"01 No Specs"))))))),"")</f>
        <v>04 Specs Confirmed</v>
      </c>
      <c r="ET6" s="18" t="str">
        <f t="shared" ref="ET6:ET15" si="177">IF($A6&lt;&gt;"",IF(AND($W6&lt;=ET$4,$W6&lt;&gt;""),$W$2,IF(AND($V6 &lt;= ET$4,$U6&lt;=$V6,$V6&lt;&gt;""),$V$2,IF(AND($U6&lt;= ET$4,$T6&lt;=$U6,$U6&lt;&gt;""),$U$2,IF(AND($T6&lt;= ET$4,$S6&lt;=$T6,$T6&lt;&gt;""),$T$2,IF(AND($S6&lt;=ET$4,$R6&lt;=$S6,$S6&lt;&gt;""),$S$2,IF(AND($R6&lt;= ET$4,$R6&lt;&gt;""),$R$2,"01 No Specs")))))),"")</f>
        <v>07 Signed Off</v>
      </c>
      <c r="EU6" s="18" t="str">
        <f t="shared" ref="EU6:EU15" si="178">IF($A6&lt;&gt;"",IF(AND($W6&lt;=EU$4,$W6&lt;&gt;""),$W$2,IF(AND($AC6 &lt;= EU$4,$AB6&lt;=$AC6,$AC6&lt;&gt;""),$AC$2,IF(AND($AB6&lt;= EU$4,$AA6&lt;=$AB6,$AB6&lt;&gt;""),$AB$2,IF(AND($AA6&lt;= EU$4,$Z6&lt;=$AA6,$AA6&lt;&gt;""),$AA$2,IF(AND($Z6&lt;= EU$4,$Y6&lt;=$Z6,$Z6&lt;&gt;""),$Z$2,IF(AND($Y6&lt;= EU$4,$X6&lt;=$Y6,$Y6&lt;&gt;""),$Y$2,IF(AND($X6&lt;= EU$4,$X6&lt;&gt;""),$X$2,"01 No Specs"))))))),"")</f>
        <v>04 Specs Confirmed</v>
      </c>
      <c r="EV6" s="28" t="str">
        <f t="shared" ref="EV6:EV16" si="179">IF(AND(NOT(ISNA(VLOOKUP($B6,$EW$6:$EW$16,1,FALSE))),$EW6="",A6&lt;&gt;"",W6=""),"ToBeReplaced","")</f>
        <v>ToBeReplaced</v>
      </c>
      <c r="EW6" s="27" t="str">
        <f t="shared" ref="EW6:EW16" si="180">IF($E6=$E$17,$B6,"")</f>
        <v/>
      </c>
      <c r="EX6" s="27" t="str">
        <f t="shared" ref="EX6:EX16" si="181">IF($EW6="","",IF(COUNTIFS($B$6:$B$16,$EW6,$W$6:$W$16,"")&gt;1,"Replace","New_Item"))</f>
        <v/>
      </c>
      <c r="EY6" s="150"/>
      <c r="EZ6" s="72"/>
      <c r="FA6" s="72"/>
      <c r="FB6" s="72"/>
      <c r="FC6" s="72"/>
      <c r="FD6" s="72"/>
      <c r="FE6" s="72"/>
      <c r="FF6" s="72"/>
      <c r="FG6" s="72"/>
      <c r="FH6" s="72"/>
      <c r="FI6" s="72"/>
      <c r="FJ6" s="72"/>
      <c r="FK6" s="72"/>
      <c r="FL6" s="72"/>
      <c r="FM6" s="72"/>
      <c r="FN6" s="72"/>
      <c r="FO6" s="72"/>
      <c r="FP6" s="72"/>
      <c r="FQ6" s="72"/>
      <c r="FR6" s="72"/>
      <c r="FS6" s="72"/>
      <c r="FT6" s="72"/>
      <c r="FU6" s="72"/>
      <c r="FV6" s="72"/>
      <c r="FW6" s="72"/>
      <c r="FX6" s="72"/>
      <c r="FY6" s="72"/>
      <c r="FZ6" s="72"/>
      <c r="GA6" s="72"/>
      <c r="GB6" s="72"/>
      <c r="GC6" s="72"/>
      <c r="GD6" s="72"/>
      <c r="GE6" s="72"/>
      <c r="GF6" s="72"/>
      <c r="GG6" s="72"/>
      <c r="GH6" s="72"/>
      <c r="GI6" s="72"/>
      <c r="GJ6" s="72"/>
      <c r="GK6" s="72"/>
      <c r="GL6" s="72"/>
      <c r="GM6" s="72"/>
      <c r="GN6" s="72"/>
      <c r="GO6" s="72"/>
      <c r="GP6" s="72"/>
      <c r="GQ6" s="72"/>
      <c r="GR6" s="72"/>
      <c r="GS6" s="72"/>
      <c r="GT6" s="72"/>
      <c r="GU6" s="72"/>
      <c r="GV6" s="72"/>
      <c r="GW6" s="72"/>
      <c r="GX6" s="72"/>
      <c r="GY6" s="72"/>
      <c r="GZ6" s="72"/>
      <c r="HA6" s="72"/>
      <c r="HB6" s="72"/>
      <c r="HC6" s="72"/>
      <c r="HD6" s="72"/>
      <c r="HE6" s="72"/>
      <c r="HF6" s="72"/>
      <c r="HG6" s="72"/>
      <c r="HH6" s="72"/>
      <c r="HI6" s="72"/>
      <c r="HJ6" s="72"/>
      <c r="HK6" s="72"/>
      <c r="HL6" s="72"/>
      <c r="HM6" s="72"/>
      <c r="HN6" s="72"/>
      <c r="HO6" s="72"/>
      <c r="HP6" s="72"/>
      <c r="HQ6" s="72"/>
      <c r="HR6" s="72"/>
      <c r="HS6" s="72"/>
      <c r="HT6" s="72"/>
    </row>
    <row r="7" spans="1:228">
      <c r="A7" s="210" t="s">
        <v>261</v>
      </c>
      <c r="B7" s="210">
        <v>1</v>
      </c>
      <c r="C7" s="210" t="s">
        <v>417</v>
      </c>
      <c r="D7" s="210">
        <v>3</v>
      </c>
      <c r="E7" s="210" t="s">
        <v>302</v>
      </c>
      <c r="F7" s="210" t="s">
        <v>272</v>
      </c>
      <c r="G7" s="211" t="s">
        <v>273</v>
      </c>
      <c r="H7" s="212" t="s">
        <v>295</v>
      </c>
      <c r="I7" s="212" t="s">
        <v>295</v>
      </c>
      <c r="J7" s="212" t="s">
        <v>296</v>
      </c>
      <c r="K7" s="212" t="s">
        <v>295</v>
      </c>
      <c r="L7" s="212" t="s">
        <v>295</v>
      </c>
      <c r="M7" s="212" t="s">
        <v>295</v>
      </c>
      <c r="N7" s="212" t="s">
        <v>295</v>
      </c>
      <c r="O7" s="212" t="s">
        <v>295</v>
      </c>
      <c r="P7" s="212" t="s">
        <v>295</v>
      </c>
      <c r="Q7" s="141" t="str">
        <f t="shared" si="59"/>
        <v>y</v>
      </c>
      <c r="R7" s="213">
        <v>32</v>
      </c>
      <c r="S7" s="213">
        <v>88</v>
      </c>
      <c r="T7" s="213">
        <v>245</v>
      </c>
      <c r="U7" s="213">
        <v>763</v>
      </c>
      <c r="V7" s="213">
        <v>852</v>
      </c>
      <c r="W7" s="213"/>
      <c r="X7" s="213">
        <v>32</v>
      </c>
      <c r="Y7" s="213">
        <v>88</v>
      </c>
      <c r="Z7" s="213">
        <v>456</v>
      </c>
      <c r="AA7" s="213"/>
      <c r="AB7" s="213"/>
      <c r="AC7" s="334"/>
      <c r="AD7" s="214" t="s">
        <v>216</v>
      </c>
      <c r="AE7" s="335" t="s">
        <v>216</v>
      </c>
      <c r="AF7" s="76" t="str">
        <f t="shared" si="60"/>
        <v>01 No Specs</v>
      </c>
      <c r="AG7" s="18" t="str">
        <f t="shared" ref="AG7:AG15" si="182">IF($A7&lt;&gt;"",IF(AND($W7&lt;=AG$4,$W7&lt;&gt;""),$W$2,IF(AND($AC7 &lt;= AG$4,$AB7&lt;=$AC7,$AC7&lt;&gt;""),$AC$2,IF(AND($AB7&lt;= AG$4,$AA7&lt;=$AB7,$AB7&lt;&gt;""),$AB$2,IF(AND($AA7&lt;= AG$4,$Z7&lt;=$AA7,$AA7&lt;&gt;""),$AA$2,IF(AND($Z7&lt;= AG$4,$Y7&lt;=$Z7,$Z7&lt;&gt;""),$Z$2,IF(AND($Y7&lt;= AG$4,$X7&lt;=$Y7,$Y7&lt;&gt;""),$Y$2,IF(AND($X7&lt;= AG$4,$X7&lt;&gt;""),$X$2,"01 No Specs"))))))),"")</f>
        <v>01 No Specs</v>
      </c>
      <c r="AH7" s="18" t="str">
        <f>IF($A7&lt;&gt;"",IF(AND($W7&lt;=AH$4,$W7&lt;&gt;""),$W$2,IF(AND($V7 &lt;= AH$4,$U7&lt;=$V7,$V7&lt;&gt;""),$V$2,IF(AND($U7&lt;= AH$4,$T7&lt;=$U7,$U7&lt;&gt;""),$U$2,IF(AND($T7&lt;= AH$4,$S7&lt;=$T7,$T7&lt;&gt;""),$T$2,IF(AND($S7&lt;=AH$4,$R7&lt;=$S7,$S7&lt;&gt;""),$S$2,IF(AND($R7&lt;= AH$4,$R7&lt;&gt;""),$R$2,"01 No Specs")))))),"")</f>
        <v>02 Specs Available</v>
      </c>
      <c r="AI7" s="18" t="str">
        <f t="shared" si="62"/>
        <v>02 Specs Available</v>
      </c>
      <c r="AJ7" s="18" t="str">
        <f t="shared" si="63"/>
        <v>02 Specs Available</v>
      </c>
      <c r="AK7" s="18" t="str">
        <f t="shared" si="64"/>
        <v>02 Specs Available</v>
      </c>
      <c r="AL7" s="18" t="str">
        <f t="shared" si="65"/>
        <v>04 Specs Confirmed</v>
      </c>
      <c r="AM7" s="18" t="str">
        <f t="shared" si="66"/>
        <v>03 Clarifying Specs</v>
      </c>
      <c r="AN7" s="18" t="str">
        <f t="shared" si="67"/>
        <v>04 Specs Confirmed</v>
      </c>
      <c r="AO7" s="18" t="str">
        <f t="shared" si="68"/>
        <v>03 Clarifying Specs</v>
      </c>
      <c r="AP7" s="18" t="str">
        <f t="shared" si="69"/>
        <v>04 Specs Confirmed</v>
      </c>
      <c r="AQ7" s="18" t="str">
        <f t="shared" si="70"/>
        <v>03 Clarifying Specs</v>
      </c>
      <c r="AR7" s="18" t="str">
        <f t="shared" si="71"/>
        <v>04 Specs Confirmed</v>
      </c>
      <c r="AS7" s="18" t="str">
        <f t="shared" si="72"/>
        <v>03 Clarifying Specs</v>
      </c>
      <c r="AT7" s="18" t="str">
        <f t="shared" si="73"/>
        <v>04 Specs Confirmed</v>
      </c>
      <c r="AU7" s="18" t="str">
        <f t="shared" si="74"/>
        <v>03 Clarifying Specs</v>
      </c>
      <c r="AV7" s="18" t="str">
        <f t="shared" si="75"/>
        <v>04 Specs Confirmed</v>
      </c>
      <c r="AW7" s="18" t="str">
        <f t="shared" si="76"/>
        <v>03 Clarifying Specs</v>
      </c>
      <c r="AX7" s="18" t="str">
        <f t="shared" si="77"/>
        <v>05 Design Intent</v>
      </c>
      <c r="AY7" s="18" t="str">
        <f t="shared" si="78"/>
        <v>03 Clarifying Specs</v>
      </c>
      <c r="AZ7" s="18" t="str">
        <f t="shared" si="79"/>
        <v>05 Design Intent</v>
      </c>
      <c r="BA7" s="18" t="str">
        <f t="shared" si="80"/>
        <v>03 Clarifying Specs</v>
      </c>
      <c r="BB7" s="18" t="str">
        <f t="shared" si="81"/>
        <v>05 Design Intent</v>
      </c>
      <c r="BC7" s="18" t="str">
        <f t="shared" si="82"/>
        <v>03 Clarifying Specs</v>
      </c>
      <c r="BD7" s="18" t="str">
        <f t="shared" si="83"/>
        <v>05 Design Intent</v>
      </c>
      <c r="BE7" s="18" t="str">
        <f t="shared" si="84"/>
        <v>03 Clarifying Specs</v>
      </c>
      <c r="BF7" s="18" t="str">
        <f t="shared" si="85"/>
        <v>05 Design Intent</v>
      </c>
      <c r="BG7" s="18" t="str">
        <f t="shared" si="86"/>
        <v>03 Clarifying Specs</v>
      </c>
      <c r="BH7" s="18" t="str">
        <f t="shared" si="87"/>
        <v>05 Design Intent</v>
      </c>
      <c r="BI7" s="18" t="str">
        <f t="shared" si="88"/>
        <v>03 Clarifying Specs</v>
      </c>
      <c r="BJ7" s="18" t="str">
        <f t="shared" si="89"/>
        <v>05 Design Intent</v>
      </c>
      <c r="BK7" s="18" t="str">
        <f t="shared" si="90"/>
        <v>04 Specs Confirmed</v>
      </c>
      <c r="BL7" s="18" t="str">
        <f t="shared" si="91"/>
        <v>05 Design Intent</v>
      </c>
      <c r="BM7" s="18" t="str">
        <f t="shared" si="92"/>
        <v>04 Specs Confirmed</v>
      </c>
      <c r="BN7" s="18" t="str">
        <f t="shared" si="93"/>
        <v>05 Design Intent</v>
      </c>
      <c r="BO7" s="18" t="str">
        <f t="shared" si="94"/>
        <v>04 Specs Confirmed</v>
      </c>
      <c r="BP7" s="18" t="str">
        <f t="shared" si="95"/>
        <v>05 Design Intent</v>
      </c>
      <c r="BQ7" s="18" t="str">
        <f t="shared" si="96"/>
        <v>04 Specs Confirmed</v>
      </c>
      <c r="BR7" s="18" t="str">
        <f t="shared" si="97"/>
        <v>05 Design Intent</v>
      </c>
      <c r="BS7" s="18" t="str">
        <f t="shared" si="98"/>
        <v>04 Specs Confirmed</v>
      </c>
      <c r="BT7" s="18" t="str">
        <f t="shared" si="99"/>
        <v>05 Design Intent</v>
      </c>
      <c r="BU7" s="18" t="str">
        <f t="shared" si="100"/>
        <v>04 Specs Confirmed</v>
      </c>
      <c r="BV7" s="18" t="str">
        <f t="shared" si="101"/>
        <v>05 Design Intent</v>
      </c>
      <c r="BW7" s="18" t="str">
        <f t="shared" si="102"/>
        <v>04 Specs Confirmed</v>
      </c>
      <c r="BX7" s="18" t="str">
        <f t="shared" si="103"/>
        <v>05 Design Intent</v>
      </c>
      <c r="BY7" s="18" t="str">
        <f t="shared" si="104"/>
        <v>04 Specs Confirmed</v>
      </c>
      <c r="BZ7" s="18" t="str">
        <f t="shared" si="105"/>
        <v>05 Design Intent</v>
      </c>
      <c r="CA7" s="18" t="str">
        <f t="shared" si="106"/>
        <v>04 Specs Confirmed</v>
      </c>
      <c r="CB7" s="18" t="str">
        <f t="shared" si="107"/>
        <v>05 Design Intent</v>
      </c>
      <c r="CC7" s="18" t="str">
        <f t="shared" si="108"/>
        <v>04 Specs Confirmed</v>
      </c>
      <c r="CD7" s="18" t="str">
        <f t="shared" si="109"/>
        <v>05 Design Intent</v>
      </c>
      <c r="CE7" s="18" t="str">
        <f t="shared" si="110"/>
        <v>04 Specs Confirmed</v>
      </c>
      <c r="CF7" s="18" t="str">
        <f t="shared" si="111"/>
        <v>06 Production Intent</v>
      </c>
      <c r="CG7" s="18" t="str">
        <f t="shared" si="112"/>
        <v>04 Specs Confirmed</v>
      </c>
      <c r="CH7" s="18" t="str">
        <f t="shared" si="113"/>
        <v>06 Production Intent</v>
      </c>
      <c r="CI7" s="18" t="str">
        <f t="shared" si="114"/>
        <v>04 Specs Confirmed</v>
      </c>
      <c r="CJ7" s="18" t="str">
        <f t="shared" si="115"/>
        <v>06 Production Intent</v>
      </c>
      <c r="CK7" s="18" t="str">
        <f t="shared" si="116"/>
        <v>04 Specs Confirmed</v>
      </c>
      <c r="CL7" s="18" t="str">
        <f t="shared" si="117"/>
        <v>07 Signed Off</v>
      </c>
      <c r="CM7" s="18" t="str">
        <f t="shared" si="118"/>
        <v>04 Specs Confirmed</v>
      </c>
      <c r="CN7" s="18" t="str">
        <f t="shared" si="119"/>
        <v>07 Signed Off</v>
      </c>
      <c r="CO7" s="18" t="str">
        <f t="shared" si="120"/>
        <v>04 Specs Confirmed</v>
      </c>
      <c r="CP7" s="18" t="str">
        <f t="shared" si="121"/>
        <v>07 Signed Off</v>
      </c>
      <c r="CQ7" s="18" t="str">
        <f t="shared" si="122"/>
        <v>04 Specs Confirmed</v>
      </c>
      <c r="CR7" s="18" t="str">
        <f t="shared" si="123"/>
        <v>07 Signed Off</v>
      </c>
      <c r="CS7" s="18" t="str">
        <f t="shared" si="124"/>
        <v>04 Specs Confirmed</v>
      </c>
      <c r="CT7" s="18" t="str">
        <f t="shared" si="125"/>
        <v>07 Signed Off</v>
      </c>
      <c r="CU7" s="18" t="str">
        <f t="shared" si="126"/>
        <v>04 Specs Confirmed</v>
      </c>
      <c r="CV7" s="18" t="str">
        <f t="shared" si="127"/>
        <v>07 Signed Off</v>
      </c>
      <c r="CW7" s="18" t="str">
        <f t="shared" si="128"/>
        <v>04 Specs Confirmed</v>
      </c>
      <c r="CX7" s="18" t="str">
        <f t="shared" si="129"/>
        <v>07 Signed Off</v>
      </c>
      <c r="CY7" s="18" t="str">
        <f t="shared" si="130"/>
        <v>04 Specs Confirmed</v>
      </c>
      <c r="CZ7" s="18" t="str">
        <f t="shared" si="131"/>
        <v>07 Signed Off</v>
      </c>
      <c r="DA7" s="18" t="str">
        <f t="shared" si="132"/>
        <v>04 Specs Confirmed</v>
      </c>
      <c r="DB7" s="18" t="str">
        <f t="shared" si="133"/>
        <v>07 Signed Off</v>
      </c>
      <c r="DC7" s="18" t="str">
        <f t="shared" si="134"/>
        <v>04 Specs Confirmed</v>
      </c>
      <c r="DD7" s="18" t="str">
        <f t="shared" si="135"/>
        <v>07 Signed Off</v>
      </c>
      <c r="DE7" s="18" t="str">
        <f t="shared" si="136"/>
        <v>04 Specs Confirmed</v>
      </c>
      <c r="DF7" s="18" t="str">
        <f t="shared" si="137"/>
        <v>07 Signed Off</v>
      </c>
      <c r="DG7" s="18" t="str">
        <f t="shared" si="138"/>
        <v>04 Specs Confirmed</v>
      </c>
      <c r="DH7" s="18" t="str">
        <f t="shared" si="139"/>
        <v>07 Signed Off</v>
      </c>
      <c r="DI7" s="18" t="str">
        <f t="shared" si="140"/>
        <v>04 Specs Confirmed</v>
      </c>
      <c r="DJ7" s="18" t="str">
        <f t="shared" si="141"/>
        <v>07 Signed Off</v>
      </c>
      <c r="DK7" s="18" t="str">
        <f t="shared" si="142"/>
        <v>04 Specs Confirmed</v>
      </c>
      <c r="DL7" s="18" t="str">
        <f t="shared" si="143"/>
        <v>07 Signed Off</v>
      </c>
      <c r="DM7" s="18" t="str">
        <f t="shared" si="144"/>
        <v>04 Specs Confirmed</v>
      </c>
      <c r="DN7" s="18" t="str">
        <f t="shared" si="145"/>
        <v>07 Signed Off</v>
      </c>
      <c r="DO7" s="18" t="str">
        <f t="shared" si="146"/>
        <v>04 Specs Confirmed</v>
      </c>
      <c r="DP7" s="18" t="str">
        <f t="shared" si="147"/>
        <v>07 Signed Off</v>
      </c>
      <c r="DQ7" s="18" t="str">
        <f t="shared" si="148"/>
        <v>04 Specs Confirmed</v>
      </c>
      <c r="DR7" s="18" t="str">
        <f t="shared" si="149"/>
        <v>07 Signed Off</v>
      </c>
      <c r="DS7" s="18" t="str">
        <f t="shared" si="150"/>
        <v>04 Specs Confirmed</v>
      </c>
      <c r="DT7" s="18" t="str">
        <f t="shared" si="151"/>
        <v>07 Signed Off</v>
      </c>
      <c r="DU7" s="18" t="str">
        <f t="shared" si="152"/>
        <v>04 Specs Confirmed</v>
      </c>
      <c r="DV7" s="18" t="str">
        <f t="shared" si="153"/>
        <v>07 Signed Off</v>
      </c>
      <c r="DW7" s="18" t="str">
        <f t="shared" si="154"/>
        <v>04 Specs Confirmed</v>
      </c>
      <c r="DX7" s="18" t="str">
        <f t="shared" si="155"/>
        <v>07 Signed Off</v>
      </c>
      <c r="DY7" s="18" t="str">
        <f t="shared" si="156"/>
        <v>04 Specs Confirmed</v>
      </c>
      <c r="DZ7" s="18" t="str">
        <f t="shared" si="157"/>
        <v>07 Signed Off</v>
      </c>
      <c r="EA7" s="18" t="str">
        <f t="shared" si="158"/>
        <v>04 Specs Confirmed</v>
      </c>
      <c r="EB7" s="18" t="str">
        <f t="shared" si="159"/>
        <v>07 Signed Off</v>
      </c>
      <c r="EC7" s="18" t="str">
        <f t="shared" si="160"/>
        <v>04 Specs Confirmed</v>
      </c>
      <c r="ED7" s="18" t="str">
        <f t="shared" si="161"/>
        <v>07 Signed Off</v>
      </c>
      <c r="EE7" s="18" t="str">
        <f t="shared" si="162"/>
        <v>04 Specs Confirmed</v>
      </c>
      <c r="EF7" s="18" t="str">
        <f t="shared" si="163"/>
        <v>07 Signed Off</v>
      </c>
      <c r="EG7" s="18" t="str">
        <f t="shared" si="164"/>
        <v>04 Specs Confirmed</v>
      </c>
      <c r="EH7" s="18" t="str">
        <f t="shared" si="165"/>
        <v>07 Signed Off</v>
      </c>
      <c r="EI7" s="18" t="str">
        <f t="shared" si="166"/>
        <v>04 Specs Confirmed</v>
      </c>
      <c r="EJ7" s="18" t="str">
        <f t="shared" si="167"/>
        <v>07 Signed Off</v>
      </c>
      <c r="EK7" s="18" t="str">
        <f t="shared" si="168"/>
        <v>04 Specs Confirmed</v>
      </c>
      <c r="EL7" s="18" t="str">
        <f t="shared" si="169"/>
        <v>07 Signed Off</v>
      </c>
      <c r="EM7" s="18" t="str">
        <f t="shared" si="170"/>
        <v>04 Specs Confirmed</v>
      </c>
      <c r="EN7" s="18" t="str">
        <f t="shared" si="171"/>
        <v>07 Signed Off</v>
      </c>
      <c r="EO7" s="18" t="str">
        <f t="shared" si="172"/>
        <v>04 Specs Confirmed</v>
      </c>
      <c r="EP7" s="18" t="str">
        <f t="shared" si="173"/>
        <v>07 Signed Off</v>
      </c>
      <c r="EQ7" s="18" t="str">
        <f t="shared" si="174"/>
        <v>04 Specs Confirmed</v>
      </c>
      <c r="ER7" s="18" t="str">
        <f t="shared" si="175"/>
        <v>07 Signed Off</v>
      </c>
      <c r="ES7" s="18" t="str">
        <f t="shared" si="176"/>
        <v>04 Specs Confirmed</v>
      </c>
      <c r="ET7" s="18" t="str">
        <f t="shared" si="177"/>
        <v>07 Signed Off</v>
      </c>
      <c r="EU7" s="18" t="str">
        <f t="shared" si="178"/>
        <v>04 Specs Confirmed</v>
      </c>
      <c r="EV7" s="28" t="str">
        <f t="shared" si="179"/>
        <v/>
      </c>
      <c r="EW7" s="27">
        <f t="shared" si="180"/>
        <v>1</v>
      </c>
      <c r="EX7" s="27" t="str">
        <f t="shared" si="181"/>
        <v>Replace</v>
      </c>
      <c r="EY7" s="150"/>
      <c r="EZ7" s="72"/>
      <c r="FA7" s="72"/>
      <c r="FB7" s="72"/>
      <c r="FC7" s="72"/>
      <c r="FD7" s="72"/>
      <c r="FE7" s="72"/>
      <c r="FF7" s="72"/>
      <c r="FG7" s="72"/>
      <c r="FH7" s="72"/>
      <c r="FI7" s="72"/>
      <c r="FJ7" s="72"/>
      <c r="FK7" s="72"/>
      <c r="FL7" s="72"/>
      <c r="FM7" s="72"/>
      <c r="FN7" s="72"/>
      <c r="FO7" s="72"/>
      <c r="FP7" s="72"/>
      <c r="FQ7" s="72"/>
      <c r="FR7" s="72"/>
      <c r="FS7" s="72"/>
      <c r="FT7" s="72"/>
      <c r="FU7" s="72"/>
      <c r="FV7" s="72"/>
      <c r="FW7" s="72"/>
      <c r="FX7" s="72"/>
      <c r="FY7" s="72"/>
      <c r="FZ7" s="72"/>
      <c r="GA7" s="72"/>
      <c r="GB7" s="72"/>
      <c r="GC7" s="72"/>
      <c r="GD7" s="72"/>
      <c r="GE7" s="72"/>
      <c r="GF7" s="72"/>
      <c r="GG7" s="72"/>
      <c r="GH7" s="72"/>
      <c r="GI7" s="72"/>
      <c r="GJ7" s="72"/>
      <c r="GK7" s="72"/>
      <c r="GL7" s="72"/>
      <c r="GM7" s="72"/>
      <c r="GN7" s="72"/>
      <c r="GO7" s="72"/>
      <c r="GP7" s="72"/>
      <c r="GQ7" s="72"/>
      <c r="GR7" s="72"/>
      <c r="GS7" s="72"/>
      <c r="GT7" s="72"/>
      <c r="GU7" s="72"/>
      <c r="GV7" s="72"/>
      <c r="GW7" s="72"/>
      <c r="GX7" s="72"/>
      <c r="GY7" s="72"/>
      <c r="GZ7" s="72"/>
      <c r="HA7" s="72"/>
      <c r="HB7" s="72"/>
      <c r="HC7" s="72"/>
      <c r="HD7" s="72"/>
      <c r="HE7" s="72"/>
      <c r="HF7" s="72"/>
      <c r="HG7" s="72"/>
      <c r="HH7" s="72"/>
      <c r="HI7" s="72"/>
      <c r="HJ7" s="72"/>
      <c r="HK7" s="72"/>
      <c r="HL7" s="72"/>
      <c r="HM7" s="72"/>
      <c r="HN7" s="72"/>
      <c r="HO7" s="72"/>
      <c r="HP7" s="72"/>
      <c r="HQ7" s="72"/>
      <c r="HR7" s="72"/>
      <c r="HS7" s="72"/>
      <c r="HT7" s="72"/>
    </row>
    <row r="8" spans="1:228">
      <c r="A8" s="210" t="s">
        <v>261</v>
      </c>
      <c r="B8" s="210">
        <v>2</v>
      </c>
      <c r="C8" s="210" t="s">
        <v>418</v>
      </c>
      <c r="D8" s="210">
        <v>1</v>
      </c>
      <c r="E8" s="210"/>
      <c r="F8" s="210" t="s">
        <v>272</v>
      </c>
      <c r="G8" s="211" t="s">
        <v>273</v>
      </c>
      <c r="H8" s="212" t="s">
        <v>295</v>
      </c>
      <c r="I8" s="212" t="s">
        <v>295</v>
      </c>
      <c r="J8" s="212" t="s">
        <v>296</v>
      </c>
      <c r="K8" s="212" t="s">
        <v>295</v>
      </c>
      <c r="L8" s="212" t="s">
        <v>295</v>
      </c>
      <c r="M8" s="212" t="s">
        <v>295</v>
      </c>
      <c r="N8" s="212" t="s">
        <v>295</v>
      </c>
      <c r="O8" s="212" t="s">
        <v>295</v>
      </c>
      <c r="P8" s="212" t="s">
        <v>296</v>
      </c>
      <c r="Q8" s="141" t="str">
        <f t="shared" si="59"/>
        <v>NR</v>
      </c>
      <c r="R8" s="213">
        <v>32</v>
      </c>
      <c r="S8" s="213">
        <v>88</v>
      </c>
      <c r="T8" s="213">
        <v>245</v>
      </c>
      <c r="U8" s="213">
        <v>763</v>
      </c>
      <c r="V8" s="213">
        <v>852</v>
      </c>
      <c r="W8" s="213"/>
      <c r="X8" s="213">
        <v>32</v>
      </c>
      <c r="Y8" s="213">
        <v>88</v>
      </c>
      <c r="Z8" s="213">
        <v>456</v>
      </c>
      <c r="AA8" s="213"/>
      <c r="AB8" s="213"/>
      <c r="AC8" s="334"/>
      <c r="AD8" s="214" t="s">
        <v>216</v>
      </c>
      <c r="AE8" s="335" t="s">
        <v>216</v>
      </c>
      <c r="AF8" s="76" t="str">
        <f t="shared" si="60"/>
        <v>01 No Specs</v>
      </c>
      <c r="AG8" s="18" t="str">
        <f t="shared" si="182"/>
        <v>01 No Specs</v>
      </c>
      <c r="AH8" s="18" t="str">
        <f t="shared" si="61"/>
        <v>02 Specs Available</v>
      </c>
      <c r="AI8" s="18" t="str">
        <f t="shared" si="62"/>
        <v>02 Specs Available</v>
      </c>
      <c r="AJ8" s="18" t="str">
        <f t="shared" si="63"/>
        <v>02 Specs Available</v>
      </c>
      <c r="AK8" s="18" t="str">
        <f t="shared" si="64"/>
        <v>02 Specs Available</v>
      </c>
      <c r="AL8" s="18" t="str">
        <f t="shared" si="65"/>
        <v>04 Specs Confirmed</v>
      </c>
      <c r="AM8" s="18" t="str">
        <f t="shared" si="66"/>
        <v>03 Clarifying Specs</v>
      </c>
      <c r="AN8" s="18" t="str">
        <f t="shared" si="67"/>
        <v>04 Specs Confirmed</v>
      </c>
      <c r="AO8" s="18" t="str">
        <f t="shared" si="68"/>
        <v>03 Clarifying Specs</v>
      </c>
      <c r="AP8" s="18" t="str">
        <f t="shared" si="69"/>
        <v>04 Specs Confirmed</v>
      </c>
      <c r="AQ8" s="18" t="str">
        <f t="shared" si="70"/>
        <v>03 Clarifying Specs</v>
      </c>
      <c r="AR8" s="18" t="str">
        <f t="shared" si="71"/>
        <v>04 Specs Confirmed</v>
      </c>
      <c r="AS8" s="18" t="str">
        <f t="shared" si="72"/>
        <v>03 Clarifying Specs</v>
      </c>
      <c r="AT8" s="18" t="str">
        <f t="shared" si="73"/>
        <v>04 Specs Confirmed</v>
      </c>
      <c r="AU8" s="18" t="str">
        <f t="shared" si="74"/>
        <v>03 Clarifying Specs</v>
      </c>
      <c r="AV8" s="18" t="str">
        <f t="shared" si="75"/>
        <v>04 Specs Confirmed</v>
      </c>
      <c r="AW8" s="18" t="str">
        <f t="shared" si="76"/>
        <v>03 Clarifying Specs</v>
      </c>
      <c r="AX8" s="18" t="str">
        <f t="shared" si="77"/>
        <v>05 Design Intent</v>
      </c>
      <c r="AY8" s="18" t="str">
        <f t="shared" si="78"/>
        <v>03 Clarifying Specs</v>
      </c>
      <c r="AZ8" s="18" t="str">
        <f t="shared" si="79"/>
        <v>05 Design Intent</v>
      </c>
      <c r="BA8" s="18" t="str">
        <f t="shared" si="80"/>
        <v>03 Clarifying Specs</v>
      </c>
      <c r="BB8" s="18" t="str">
        <f t="shared" si="81"/>
        <v>05 Design Intent</v>
      </c>
      <c r="BC8" s="18" t="str">
        <f t="shared" si="82"/>
        <v>03 Clarifying Specs</v>
      </c>
      <c r="BD8" s="18" t="str">
        <f t="shared" si="83"/>
        <v>05 Design Intent</v>
      </c>
      <c r="BE8" s="18" t="str">
        <f t="shared" si="84"/>
        <v>03 Clarifying Specs</v>
      </c>
      <c r="BF8" s="18" t="str">
        <f t="shared" si="85"/>
        <v>05 Design Intent</v>
      </c>
      <c r="BG8" s="18" t="str">
        <f t="shared" si="86"/>
        <v>03 Clarifying Specs</v>
      </c>
      <c r="BH8" s="18" t="str">
        <f t="shared" si="87"/>
        <v>05 Design Intent</v>
      </c>
      <c r="BI8" s="18" t="str">
        <f t="shared" si="88"/>
        <v>03 Clarifying Specs</v>
      </c>
      <c r="BJ8" s="18" t="str">
        <f t="shared" si="89"/>
        <v>05 Design Intent</v>
      </c>
      <c r="BK8" s="18" t="str">
        <f t="shared" si="90"/>
        <v>04 Specs Confirmed</v>
      </c>
      <c r="BL8" s="18" t="str">
        <f t="shared" si="91"/>
        <v>05 Design Intent</v>
      </c>
      <c r="BM8" s="18" t="str">
        <f t="shared" si="92"/>
        <v>04 Specs Confirmed</v>
      </c>
      <c r="BN8" s="18" t="str">
        <f t="shared" si="93"/>
        <v>05 Design Intent</v>
      </c>
      <c r="BO8" s="18" t="str">
        <f t="shared" si="94"/>
        <v>04 Specs Confirmed</v>
      </c>
      <c r="BP8" s="18" t="str">
        <f t="shared" si="95"/>
        <v>05 Design Intent</v>
      </c>
      <c r="BQ8" s="18" t="str">
        <f t="shared" si="96"/>
        <v>04 Specs Confirmed</v>
      </c>
      <c r="BR8" s="18" t="str">
        <f t="shared" si="97"/>
        <v>05 Design Intent</v>
      </c>
      <c r="BS8" s="18" t="str">
        <f t="shared" si="98"/>
        <v>04 Specs Confirmed</v>
      </c>
      <c r="BT8" s="18" t="str">
        <f t="shared" si="99"/>
        <v>05 Design Intent</v>
      </c>
      <c r="BU8" s="18" t="str">
        <f t="shared" si="100"/>
        <v>04 Specs Confirmed</v>
      </c>
      <c r="BV8" s="18" t="str">
        <f t="shared" si="101"/>
        <v>05 Design Intent</v>
      </c>
      <c r="BW8" s="18" t="str">
        <f t="shared" si="102"/>
        <v>04 Specs Confirmed</v>
      </c>
      <c r="BX8" s="18" t="str">
        <f t="shared" si="103"/>
        <v>05 Design Intent</v>
      </c>
      <c r="BY8" s="18" t="str">
        <f t="shared" si="104"/>
        <v>04 Specs Confirmed</v>
      </c>
      <c r="BZ8" s="18" t="str">
        <f t="shared" si="105"/>
        <v>05 Design Intent</v>
      </c>
      <c r="CA8" s="18" t="str">
        <f t="shared" si="106"/>
        <v>04 Specs Confirmed</v>
      </c>
      <c r="CB8" s="18" t="str">
        <f t="shared" si="107"/>
        <v>05 Design Intent</v>
      </c>
      <c r="CC8" s="18" t="str">
        <f t="shared" si="108"/>
        <v>04 Specs Confirmed</v>
      </c>
      <c r="CD8" s="18" t="str">
        <f t="shared" si="109"/>
        <v>05 Design Intent</v>
      </c>
      <c r="CE8" s="18" t="str">
        <f t="shared" si="110"/>
        <v>04 Specs Confirmed</v>
      </c>
      <c r="CF8" s="18" t="str">
        <f t="shared" si="111"/>
        <v>06 Production Intent</v>
      </c>
      <c r="CG8" s="18" t="str">
        <f t="shared" si="112"/>
        <v>04 Specs Confirmed</v>
      </c>
      <c r="CH8" s="18" t="str">
        <f t="shared" si="113"/>
        <v>06 Production Intent</v>
      </c>
      <c r="CI8" s="18" t="str">
        <f t="shared" si="114"/>
        <v>04 Specs Confirmed</v>
      </c>
      <c r="CJ8" s="18" t="str">
        <f t="shared" si="115"/>
        <v>06 Production Intent</v>
      </c>
      <c r="CK8" s="18" t="str">
        <f t="shared" si="116"/>
        <v>04 Specs Confirmed</v>
      </c>
      <c r="CL8" s="18" t="str">
        <f t="shared" si="117"/>
        <v>07 Signed Off</v>
      </c>
      <c r="CM8" s="18" t="str">
        <f t="shared" si="118"/>
        <v>04 Specs Confirmed</v>
      </c>
      <c r="CN8" s="18" t="str">
        <f t="shared" si="119"/>
        <v>07 Signed Off</v>
      </c>
      <c r="CO8" s="18" t="str">
        <f t="shared" si="120"/>
        <v>04 Specs Confirmed</v>
      </c>
      <c r="CP8" s="18" t="str">
        <f t="shared" si="121"/>
        <v>07 Signed Off</v>
      </c>
      <c r="CQ8" s="18" t="str">
        <f t="shared" si="122"/>
        <v>04 Specs Confirmed</v>
      </c>
      <c r="CR8" s="18" t="str">
        <f t="shared" si="123"/>
        <v>07 Signed Off</v>
      </c>
      <c r="CS8" s="18" t="str">
        <f t="shared" si="124"/>
        <v>04 Specs Confirmed</v>
      </c>
      <c r="CT8" s="18" t="str">
        <f t="shared" si="125"/>
        <v>07 Signed Off</v>
      </c>
      <c r="CU8" s="18" t="str">
        <f t="shared" si="126"/>
        <v>04 Specs Confirmed</v>
      </c>
      <c r="CV8" s="18" t="str">
        <f t="shared" si="127"/>
        <v>07 Signed Off</v>
      </c>
      <c r="CW8" s="18" t="str">
        <f t="shared" si="128"/>
        <v>04 Specs Confirmed</v>
      </c>
      <c r="CX8" s="18" t="str">
        <f t="shared" si="129"/>
        <v>07 Signed Off</v>
      </c>
      <c r="CY8" s="18" t="str">
        <f t="shared" si="130"/>
        <v>04 Specs Confirmed</v>
      </c>
      <c r="CZ8" s="18" t="str">
        <f t="shared" si="131"/>
        <v>07 Signed Off</v>
      </c>
      <c r="DA8" s="18" t="str">
        <f t="shared" si="132"/>
        <v>04 Specs Confirmed</v>
      </c>
      <c r="DB8" s="18" t="str">
        <f t="shared" si="133"/>
        <v>07 Signed Off</v>
      </c>
      <c r="DC8" s="18" t="str">
        <f t="shared" si="134"/>
        <v>04 Specs Confirmed</v>
      </c>
      <c r="DD8" s="18" t="str">
        <f t="shared" si="135"/>
        <v>07 Signed Off</v>
      </c>
      <c r="DE8" s="18" t="str">
        <f t="shared" si="136"/>
        <v>04 Specs Confirmed</v>
      </c>
      <c r="DF8" s="18" t="str">
        <f t="shared" si="137"/>
        <v>07 Signed Off</v>
      </c>
      <c r="DG8" s="18" t="str">
        <f t="shared" si="138"/>
        <v>04 Specs Confirmed</v>
      </c>
      <c r="DH8" s="18" t="str">
        <f t="shared" si="139"/>
        <v>07 Signed Off</v>
      </c>
      <c r="DI8" s="18" t="str">
        <f t="shared" si="140"/>
        <v>04 Specs Confirmed</v>
      </c>
      <c r="DJ8" s="18" t="str">
        <f t="shared" si="141"/>
        <v>07 Signed Off</v>
      </c>
      <c r="DK8" s="18" t="str">
        <f t="shared" si="142"/>
        <v>04 Specs Confirmed</v>
      </c>
      <c r="DL8" s="18" t="str">
        <f t="shared" si="143"/>
        <v>07 Signed Off</v>
      </c>
      <c r="DM8" s="18" t="str">
        <f t="shared" si="144"/>
        <v>04 Specs Confirmed</v>
      </c>
      <c r="DN8" s="18" t="str">
        <f t="shared" si="145"/>
        <v>07 Signed Off</v>
      </c>
      <c r="DO8" s="18" t="str">
        <f t="shared" si="146"/>
        <v>04 Specs Confirmed</v>
      </c>
      <c r="DP8" s="18" t="str">
        <f t="shared" si="147"/>
        <v>07 Signed Off</v>
      </c>
      <c r="DQ8" s="18" t="str">
        <f t="shared" si="148"/>
        <v>04 Specs Confirmed</v>
      </c>
      <c r="DR8" s="18" t="str">
        <f t="shared" si="149"/>
        <v>07 Signed Off</v>
      </c>
      <c r="DS8" s="18" t="str">
        <f t="shared" si="150"/>
        <v>04 Specs Confirmed</v>
      </c>
      <c r="DT8" s="18" t="str">
        <f t="shared" si="151"/>
        <v>07 Signed Off</v>
      </c>
      <c r="DU8" s="18" t="str">
        <f t="shared" si="152"/>
        <v>04 Specs Confirmed</v>
      </c>
      <c r="DV8" s="18" t="str">
        <f t="shared" si="153"/>
        <v>07 Signed Off</v>
      </c>
      <c r="DW8" s="18" t="str">
        <f t="shared" si="154"/>
        <v>04 Specs Confirmed</v>
      </c>
      <c r="DX8" s="18" t="str">
        <f t="shared" si="155"/>
        <v>07 Signed Off</v>
      </c>
      <c r="DY8" s="18" t="str">
        <f t="shared" si="156"/>
        <v>04 Specs Confirmed</v>
      </c>
      <c r="DZ8" s="18" t="str">
        <f t="shared" si="157"/>
        <v>07 Signed Off</v>
      </c>
      <c r="EA8" s="18" t="str">
        <f t="shared" si="158"/>
        <v>04 Specs Confirmed</v>
      </c>
      <c r="EB8" s="18" t="str">
        <f t="shared" si="159"/>
        <v>07 Signed Off</v>
      </c>
      <c r="EC8" s="18" t="str">
        <f t="shared" si="160"/>
        <v>04 Specs Confirmed</v>
      </c>
      <c r="ED8" s="18" t="str">
        <f t="shared" si="161"/>
        <v>07 Signed Off</v>
      </c>
      <c r="EE8" s="18" t="str">
        <f t="shared" si="162"/>
        <v>04 Specs Confirmed</v>
      </c>
      <c r="EF8" s="18" t="str">
        <f t="shared" si="163"/>
        <v>07 Signed Off</v>
      </c>
      <c r="EG8" s="18" t="str">
        <f t="shared" si="164"/>
        <v>04 Specs Confirmed</v>
      </c>
      <c r="EH8" s="18" t="str">
        <f t="shared" si="165"/>
        <v>07 Signed Off</v>
      </c>
      <c r="EI8" s="18" t="str">
        <f t="shared" si="166"/>
        <v>04 Specs Confirmed</v>
      </c>
      <c r="EJ8" s="18" t="str">
        <f t="shared" si="167"/>
        <v>07 Signed Off</v>
      </c>
      <c r="EK8" s="18" t="str">
        <f t="shared" si="168"/>
        <v>04 Specs Confirmed</v>
      </c>
      <c r="EL8" s="18" t="str">
        <f t="shared" si="169"/>
        <v>07 Signed Off</v>
      </c>
      <c r="EM8" s="18" t="str">
        <f t="shared" si="170"/>
        <v>04 Specs Confirmed</v>
      </c>
      <c r="EN8" s="18" t="str">
        <f t="shared" si="171"/>
        <v>07 Signed Off</v>
      </c>
      <c r="EO8" s="18" t="str">
        <f t="shared" si="172"/>
        <v>04 Specs Confirmed</v>
      </c>
      <c r="EP8" s="18" t="str">
        <f t="shared" si="173"/>
        <v>07 Signed Off</v>
      </c>
      <c r="EQ8" s="18" t="str">
        <f t="shared" si="174"/>
        <v>04 Specs Confirmed</v>
      </c>
      <c r="ER8" s="18" t="str">
        <f t="shared" si="175"/>
        <v>07 Signed Off</v>
      </c>
      <c r="ES8" s="18" t="str">
        <f t="shared" si="176"/>
        <v>04 Specs Confirmed</v>
      </c>
      <c r="ET8" s="18" t="str">
        <f t="shared" si="177"/>
        <v>07 Signed Off</v>
      </c>
      <c r="EU8" s="18" t="str">
        <f t="shared" si="178"/>
        <v>04 Specs Confirmed</v>
      </c>
      <c r="EV8" s="28" t="str">
        <f t="shared" si="179"/>
        <v/>
      </c>
      <c r="EW8" s="27" t="str">
        <f t="shared" si="180"/>
        <v/>
      </c>
      <c r="EX8" s="27" t="str">
        <f t="shared" si="181"/>
        <v/>
      </c>
      <c r="EY8" s="150"/>
      <c r="EZ8" s="72"/>
      <c r="FA8" s="72"/>
      <c r="FB8" s="72"/>
      <c r="FC8" s="72"/>
      <c r="FD8" s="72"/>
      <c r="FE8" s="72"/>
      <c r="FF8" s="72"/>
      <c r="FG8" s="72"/>
      <c r="FH8" s="72"/>
      <c r="FI8" s="72"/>
      <c r="FJ8" s="72"/>
      <c r="FK8" s="72"/>
      <c r="FL8" s="72"/>
      <c r="FM8" s="72"/>
      <c r="FN8" s="72"/>
      <c r="FO8" s="72"/>
      <c r="FP8" s="72"/>
      <c r="FQ8" s="72"/>
      <c r="FR8" s="72"/>
      <c r="FS8" s="72"/>
      <c r="FT8" s="72"/>
      <c r="FU8" s="72"/>
      <c r="FV8" s="72"/>
      <c r="FW8" s="72"/>
      <c r="FX8" s="72"/>
      <c r="FY8" s="72"/>
      <c r="FZ8" s="72"/>
      <c r="GA8" s="72"/>
      <c r="GB8" s="72"/>
      <c r="GC8" s="72"/>
      <c r="GD8" s="72"/>
      <c r="GE8" s="72"/>
      <c r="GF8" s="72"/>
      <c r="GG8" s="72"/>
      <c r="GH8" s="72"/>
      <c r="GI8" s="72"/>
      <c r="GJ8" s="72"/>
      <c r="GK8" s="72"/>
      <c r="GL8" s="72"/>
      <c r="GM8" s="72"/>
      <c r="GN8" s="72"/>
      <c r="GO8" s="72"/>
      <c r="GP8" s="72"/>
      <c r="GQ8" s="72"/>
      <c r="GR8" s="72"/>
      <c r="GS8" s="72"/>
      <c r="GT8" s="72"/>
      <c r="GU8" s="72"/>
      <c r="GV8" s="72"/>
      <c r="GW8" s="72"/>
      <c r="GX8" s="72"/>
      <c r="GY8" s="72"/>
      <c r="GZ8" s="72"/>
      <c r="HA8" s="72"/>
      <c r="HB8" s="72"/>
      <c r="HC8" s="72"/>
      <c r="HD8" s="72"/>
      <c r="HE8" s="72"/>
      <c r="HF8" s="72"/>
      <c r="HG8" s="72"/>
      <c r="HH8" s="72"/>
      <c r="HI8" s="72"/>
      <c r="HJ8" s="72"/>
      <c r="HK8" s="72"/>
      <c r="HL8" s="72"/>
      <c r="HM8" s="72"/>
      <c r="HN8" s="72"/>
      <c r="HO8" s="72"/>
      <c r="HP8" s="72"/>
      <c r="HQ8" s="72"/>
      <c r="HR8" s="72"/>
      <c r="HS8" s="72"/>
      <c r="HT8" s="72"/>
    </row>
    <row r="9" spans="1:228">
      <c r="A9" s="210" t="s">
        <v>261</v>
      </c>
      <c r="B9" s="210">
        <v>3</v>
      </c>
      <c r="C9" s="210" t="s">
        <v>418</v>
      </c>
      <c r="D9" s="210">
        <v>2</v>
      </c>
      <c r="E9" s="210" t="s">
        <v>302</v>
      </c>
      <c r="F9" s="210" t="s">
        <v>272</v>
      </c>
      <c r="G9" s="211" t="s">
        <v>273</v>
      </c>
      <c r="H9" s="212" t="s">
        <v>295</v>
      </c>
      <c r="I9" s="212" t="s">
        <v>295</v>
      </c>
      <c r="J9" s="212" t="s">
        <v>296</v>
      </c>
      <c r="K9" s="212" t="s">
        <v>295</v>
      </c>
      <c r="L9" s="212" t="s">
        <v>295</v>
      </c>
      <c r="M9" s="212" t="s">
        <v>295</v>
      </c>
      <c r="N9" s="212" t="s">
        <v>295</v>
      </c>
      <c r="O9" s="212" t="s">
        <v>295</v>
      </c>
      <c r="P9" s="212" t="s">
        <v>296</v>
      </c>
      <c r="Q9" s="141" t="str">
        <f t="shared" si="59"/>
        <v>NR</v>
      </c>
      <c r="R9" s="213">
        <v>32</v>
      </c>
      <c r="S9" s="213">
        <v>88</v>
      </c>
      <c r="T9" s="213">
        <v>275</v>
      </c>
      <c r="U9" s="213">
        <v>763</v>
      </c>
      <c r="V9" s="213">
        <v>852</v>
      </c>
      <c r="W9" s="213">
        <v>306</v>
      </c>
      <c r="X9" s="384">
        <v>32</v>
      </c>
      <c r="Y9" s="385">
        <v>88</v>
      </c>
      <c r="Z9" s="213">
        <v>456</v>
      </c>
      <c r="AA9" s="213">
        <v>547</v>
      </c>
      <c r="AB9" s="213"/>
      <c r="AC9" s="334"/>
      <c r="AD9" s="214" t="s">
        <v>211</v>
      </c>
      <c r="AE9" s="335" t="s">
        <v>211</v>
      </c>
      <c r="AF9" s="76" t="str">
        <f t="shared" si="60"/>
        <v>01 No Specs</v>
      </c>
      <c r="AG9" s="18" t="str">
        <f t="shared" si="182"/>
        <v>01 No Specs</v>
      </c>
      <c r="AH9" s="18" t="str">
        <f t="shared" si="61"/>
        <v>02 Specs Available</v>
      </c>
      <c r="AI9" s="18" t="str">
        <f t="shared" si="62"/>
        <v>02 Specs Available</v>
      </c>
      <c r="AJ9" s="18" t="str">
        <f t="shared" si="63"/>
        <v>02 Specs Available</v>
      </c>
      <c r="AK9" s="18" t="str">
        <f t="shared" si="64"/>
        <v>02 Specs Available</v>
      </c>
      <c r="AL9" s="18" t="str">
        <f t="shared" si="65"/>
        <v>04 Specs Confirmed</v>
      </c>
      <c r="AM9" s="18" t="str">
        <f t="shared" si="66"/>
        <v>03 Clarifying Specs</v>
      </c>
      <c r="AN9" s="18" t="str">
        <f t="shared" si="67"/>
        <v>04 Specs Confirmed</v>
      </c>
      <c r="AO9" s="18" t="str">
        <f t="shared" si="68"/>
        <v>03 Clarifying Specs</v>
      </c>
      <c r="AP9" s="18" t="str">
        <f t="shared" si="69"/>
        <v>04 Specs Confirmed</v>
      </c>
      <c r="AQ9" s="18" t="str">
        <f t="shared" si="70"/>
        <v>03 Clarifying Specs</v>
      </c>
      <c r="AR9" s="18" t="str">
        <f t="shared" si="71"/>
        <v>04 Specs Confirmed</v>
      </c>
      <c r="AS9" s="18" t="str">
        <f t="shared" si="72"/>
        <v>03 Clarifying Specs</v>
      </c>
      <c r="AT9" s="18" t="str">
        <f t="shared" si="73"/>
        <v>04 Specs Confirmed</v>
      </c>
      <c r="AU9" s="18" t="str">
        <f t="shared" si="74"/>
        <v>03 Clarifying Specs</v>
      </c>
      <c r="AV9" s="18" t="str">
        <f t="shared" si="75"/>
        <v>04 Specs Confirmed</v>
      </c>
      <c r="AW9" s="18" t="str">
        <f t="shared" si="76"/>
        <v>03 Clarifying Specs</v>
      </c>
      <c r="AX9" s="18" t="str">
        <f t="shared" si="77"/>
        <v>04 Specs Confirmed</v>
      </c>
      <c r="AY9" s="18" t="str">
        <f t="shared" si="78"/>
        <v>03 Clarifying Specs</v>
      </c>
      <c r="AZ9" s="18" t="str">
        <f t="shared" si="79"/>
        <v>05 Design Intent</v>
      </c>
      <c r="BA9" s="18" t="str">
        <f t="shared" si="80"/>
        <v>03 Clarifying Specs</v>
      </c>
      <c r="BB9" s="18" t="str">
        <f t="shared" si="81"/>
        <v>00 Cancelled</v>
      </c>
      <c r="BC9" s="18" t="str">
        <f t="shared" si="82"/>
        <v>00 Cancelled</v>
      </c>
      <c r="BD9" s="18" t="str">
        <f t="shared" si="83"/>
        <v>00 Cancelled</v>
      </c>
      <c r="BE9" s="18" t="str">
        <f t="shared" si="84"/>
        <v>00 Cancelled</v>
      </c>
      <c r="BF9" s="18" t="str">
        <f t="shared" si="85"/>
        <v>00 Cancelled</v>
      </c>
      <c r="BG9" s="18" t="str">
        <f t="shared" si="86"/>
        <v>00 Cancelled</v>
      </c>
      <c r="BH9" s="18" t="str">
        <f t="shared" si="87"/>
        <v>00 Cancelled</v>
      </c>
      <c r="BI9" s="18" t="str">
        <f t="shared" si="88"/>
        <v>00 Cancelled</v>
      </c>
      <c r="BJ9" s="18" t="str">
        <f t="shared" si="89"/>
        <v>00 Cancelled</v>
      </c>
      <c r="BK9" s="18" t="str">
        <f t="shared" si="90"/>
        <v>00 Cancelled</v>
      </c>
      <c r="BL9" s="18" t="str">
        <f t="shared" si="91"/>
        <v>00 Cancelled</v>
      </c>
      <c r="BM9" s="18" t="str">
        <f t="shared" si="92"/>
        <v>00 Cancelled</v>
      </c>
      <c r="BN9" s="18" t="str">
        <f t="shared" si="93"/>
        <v>00 Cancelled</v>
      </c>
      <c r="BO9" s="18" t="str">
        <f t="shared" si="94"/>
        <v>00 Cancelled</v>
      </c>
      <c r="BP9" s="18" t="str">
        <f t="shared" si="95"/>
        <v>00 Cancelled</v>
      </c>
      <c r="BQ9" s="18" t="str">
        <f t="shared" si="96"/>
        <v>00 Cancelled</v>
      </c>
      <c r="BR9" s="18" t="str">
        <f t="shared" si="97"/>
        <v>00 Cancelled</v>
      </c>
      <c r="BS9" s="18" t="str">
        <f t="shared" si="98"/>
        <v>00 Cancelled</v>
      </c>
      <c r="BT9" s="18" t="str">
        <f t="shared" si="99"/>
        <v>00 Cancelled</v>
      </c>
      <c r="BU9" s="18" t="str">
        <f t="shared" si="100"/>
        <v>00 Cancelled</v>
      </c>
      <c r="BV9" s="18" t="str">
        <f t="shared" si="101"/>
        <v>00 Cancelled</v>
      </c>
      <c r="BW9" s="18" t="str">
        <f t="shared" si="102"/>
        <v>00 Cancelled</v>
      </c>
      <c r="BX9" s="18" t="str">
        <f t="shared" si="103"/>
        <v>00 Cancelled</v>
      </c>
      <c r="BY9" s="18" t="str">
        <f t="shared" si="104"/>
        <v>00 Cancelled</v>
      </c>
      <c r="BZ9" s="18" t="str">
        <f t="shared" si="105"/>
        <v>00 Cancelled</v>
      </c>
      <c r="CA9" s="18" t="str">
        <f t="shared" si="106"/>
        <v>00 Cancelled</v>
      </c>
      <c r="CB9" s="18" t="str">
        <f t="shared" si="107"/>
        <v>00 Cancelled</v>
      </c>
      <c r="CC9" s="18" t="str">
        <f t="shared" si="108"/>
        <v>00 Cancelled</v>
      </c>
      <c r="CD9" s="18" t="str">
        <f t="shared" si="109"/>
        <v>00 Cancelled</v>
      </c>
      <c r="CE9" s="18" t="str">
        <f t="shared" si="110"/>
        <v>00 Cancelled</v>
      </c>
      <c r="CF9" s="18" t="str">
        <f t="shared" si="111"/>
        <v>00 Cancelled</v>
      </c>
      <c r="CG9" s="18" t="str">
        <f t="shared" si="112"/>
        <v>00 Cancelled</v>
      </c>
      <c r="CH9" s="18" t="str">
        <f t="shared" si="113"/>
        <v>00 Cancelled</v>
      </c>
      <c r="CI9" s="18" t="str">
        <f t="shared" si="114"/>
        <v>00 Cancelled</v>
      </c>
      <c r="CJ9" s="18" t="str">
        <f t="shared" si="115"/>
        <v>00 Cancelled</v>
      </c>
      <c r="CK9" s="18" t="str">
        <f t="shared" si="116"/>
        <v>00 Cancelled</v>
      </c>
      <c r="CL9" s="18" t="str">
        <f t="shared" si="117"/>
        <v>00 Cancelled</v>
      </c>
      <c r="CM9" s="18" t="str">
        <f t="shared" si="118"/>
        <v>00 Cancelled</v>
      </c>
      <c r="CN9" s="18" t="str">
        <f t="shared" si="119"/>
        <v>00 Cancelled</v>
      </c>
      <c r="CO9" s="18" t="str">
        <f t="shared" si="120"/>
        <v>00 Cancelled</v>
      </c>
      <c r="CP9" s="18" t="str">
        <f t="shared" si="121"/>
        <v>00 Cancelled</v>
      </c>
      <c r="CQ9" s="18" t="str">
        <f t="shared" si="122"/>
        <v>00 Cancelled</v>
      </c>
      <c r="CR9" s="18" t="str">
        <f t="shared" si="123"/>
        <v>00 Cancelled</v>
      </c>
      <c r="CS9" s="18" t="str">
        <f t="shared" si="124"/>
        <v>00 Cancelled</v>
      </c>
      <c r="CT9" s="18" t="str">
        <f t="shared" si="125"/>
        <v>00 Cancelled</v>
      </c>
      <c r="CU9" s="18" t="str">
        <f t="shared" si="126"/>
        <v>00 Cancelled</v>
      </c>
      <c r="CV9" s="18" t="str">
        <f t="shared" si="127"/>
        <v>00 Cancelled</v>
      </c>
      <c r="CW9" s="18" t="str">
        <f t="shared" si="128"/>
        <v>00 Cancelled</v>
      </c>
      <c r="CX9" s="18" t="str">
        <f t="shared" si="129"/>
        <v>00 Cancelled</v>
      </c>
      <c r="CY9" s="18" t="str">
        <f t="shared" si="130"/>
        <v>00 Cancelled</v>
      </c>
      <c r="CZ9" s="18" t="str">
        <f t="shared" si="131"/>
        <v>00 Cancelled</v>
      </c>
      <c r="DA9" s="18" t="str">
        <f t="shared" si="132"/>
        <v>00 Cancelled</v>
      </c>
      <c r="DB9" s="18" t="str">
        <f t="shared" si="133"/>
        <v>00 Cancelled</v>
      </c>
      <c r="DC9" s="18" t="str">
        <f t="shared" si="134"/>
        <v>00 Cancelled</v>
      </c>
      <c r="DD9" s="18" t="str">
        <f t="shared" si="135"/>
        <v>00 Cancelled</v>
      </c>
      <c r="DE9" s="18" t="str">
        <f t="shared" si="136"/>
        <v>00 Cancelled</v>
      </c>
      <c r="DF9" s="18" t="str">
        <f t="shared" si="137"/>
        <v>00 Cancelled</v>
      </c>
      <c r="DG9" s="18" t="str">
        <f t="shared" si="138"/>
        <v>00 Cancelled</v>
      </c>
      <c r="DH9" s="18" t="str">
        <f t="shared" si="139"/>
        <v>00 Cancelled</v>
      </c>
      <c r="DI9" s="18" t="str">
        <f t="shared" si="140"/>
        <v>00 Cancelled</v>
      </c>
      <c r="DJ9" s="18" t="str">
        <f t="shared" si="141"/>
        <v>00 Cancelled</v>
      </c>
      <c r="DK9" s="18" t="str">
        <f t="shared" si="142"/>
        <v>00 Cancelled</v>
      </c>
      <c r="DL9" s="18" t="str">
        <f t="shared" si="143"/>
        <v>00 Cancelled</v>
      </c>
      <c r="DM9" s="18" t="str">
        <f t="shared" si="144"/>
        <v>00 Cancelled</v>
      </c>
      <c r="DN9" s="18" t="str">
        <f t="shared" si="145"/>
        <v>00 Cancelled</v>
      </c>
      <c r="DO9" s="18" t="str">
        <f t="shared" si="146"/>
        <v>00 Cancelled</v>
      </c>
      <c r="DP9" s="18" t="str">
        <f t="shared" si="147"/>
        <v>00 Cancelled</v>
      </c>
      <c r="DQ9" s="18" t="str">
        <f t="shared" si="148"/>
        <v>00 Cancelled</v>
      </c>
      <c r="DR9" s="18" t="str">
        <f t="shared" si="149"/>
        <v>00 Cancelled</v>
      </c>
      <c r="DS9" s="18" t="str">
        <f t="shared" si="150"/>
        <v>00 Cancelled</v>
      </c>
      <c r="DT9" s="18" t="str">
        <f t="shared" si="151"/>
        <v>00 Cancelled</v>
      </c>
      <c r="DU9" s="18" t="str">
        <f t="shared" si="152"/>
        <v>00 Cancelled</v>
      </c>
      <c r="DV9" s="18" t="str">
        <f t="shared" si="153"/>
        <v>00 Cancelled</v>
      </c>
      <c r="DW9" s="18" t="str">
        <f t="shared" si="154"/>
        <v>00 Cancelled</v>
      </c>
      <c r="DX9" s="18" t="str">
        <f t="shared" si="155"/>
        <v>00 Cancelled</v>
      </c>
      <c r="DY9" s="18" t="str">
        <f t="shared" si="156"/>
        <v>00 Cancelled</v>
      </c>
      <c r="DZ9" s="18" t="str">
        <f t="shared" si="157"/>
        <v>00 Cancelled</v>
      </c>
      <c r="EA9" s="18" t="str">
        <f t="shared" si="158"/>
        <v>00 Cancelled</v>
      </c>
      <c r="EB9" s="18" t="str">
        <f t="shared" si="159"/>
        <v>00 Cancelled</v>
      </c>
      <c r="EC9" s="18" t="str">
        <f t="shared" si="160"/>
        <v>00 Cancelled</v>
      </c>
      <c r="ED9" s="18" t="str">
        <f t="shared" si="161"/>
        <v>00 Cancelled</v>
      </c>
      <c r="EE9" s="18" t="str">
        <f t="shared" si="162"/>
        <v>00 Cancelled</v>
      </c>
      <c r="EF9" s="18" t="str">
        <f t="shared" si="163"/>
        <v>00 Cancelled</v>
      </c>
      <c r="EG9" s="18" t="str">
        <f t="shared" si="164"/>
        <v>00 Cancelled</v>
      </c>
      <c r="EH9" s="18" t="str">
        <f t="shared" si="165"/>
        <v>00 Cancelled</v>
      </c>
      <c r="EI9" s="18" t="str">
        <f t="shared" si="166"/>
        <v>00 Cancelled</v>
      </c>
      <c r="EJ9" s="18" t="str">
        <f t="shared" si="167"/>
        <v>00 Cancelled</v>
      </c>
      <c r="EK9" s="18" t="str">
        <f t="shared" si="168"/>
        <v>00 Cancelled</v>
      </c>
      <c r="EL9" s="18" t="str">
        <f t="shared" si="169"/>
        <v>00 Cancelled</v>
      </c>
      <c r="EM9" s="18" t="str">
        <f t="shared" si="170"/>
        <v>00 Cancelled</v>
      </c>
      <c r="EN9" s="18" t="str">
        <f t="shared" si="171"/>
        <v>00 Cancelled</v>
      </c>
      <c r="EO9" s="18" t="str">
        <f t="shared" si="172"/>
        <v>00 Cancelled</v>
      </c>
      <c r="EP9" s="18" t="str">
        <f t="shared" si="173"/>
        <v>00 Cancelled</v>
      </c>
      <c r="EQ9" s="18" t="str">
        <f t="shared" si="174"/>
        <v>00 Cancelled</v>
      </c>
      <c r="ER9" s="18" t="str">
        <f t="shared" si="175"/>
        <v>00 Cancelled</v>
      </c>
      <c r="ES9" s="18" t="str">
        <f t="shared" si="176"/>
        <v>00 Cancelled</v>
      </c>
      <c r="ET9" s="18" t="str">
        <f t="shared" si="177"/>
        <v>00 Cancelled</v>
      </c>
      <c r="EU9" s="18" t="str">
        <f t="shared" si="178"/>
        <v>00 Cancelled</v>
      </c>
      <c r="EV9" s="28" t="str">
        <f t="shared" si="179"/>
        <v/>
      </c>
      <c r="EW9" s="27">
        <f t="shared" si="180"/>
        <v>3</v>
      </c>
      <c r="EX9" s="27" t="str">
        <f t="shared" si="181"/>
        <v>Replace</v>
      </c>
      <c r="EY9" s="150"/>
      <c r="EZ9" s="72"/>
      <c r="FA9" s="72"/>
      <c r="FB9" s="72"/>
      <c r="FC9" s="72"/>
      <c r="FD9" s="72"/>
      <c r="FE9" s="72"/>
      <c r="FF9" s="72"/>
      <c r="FG9" s="72"/>
      <c r="FH9" s="72"/>
      <c r="FI9" s="72"/>
      <c r="FJ9" s="72"/>
      <c r="FK9" s="72"/>
      <c r="FL9" s="72"/>
      <c r="FM9" s="72"/>
      <c r="FN9" s="72"/>
      <c r="FO9" s="72"/>
      <c r="FP9" s="72"/>
      <c r="FQ9" s="72"/>
      <c r="FR9" s="72"/>
      <c r="FS9" s="72"/>
      <c r="FT9" s="72"/>
      <c r="FU9" s="72"/>
      <c r="FV9" s="72"/>
      <c r="FW9" s="72"/>
      <c r="FX9" s="72"/>
      <c r="FY9" s="72"/>
      <c r="FZ9" s="72"/>
      <c r="GA9" s="72"/>
      <c r="GB9" s="72"/>
      <c r="GC9" s="72"/>
      <c r="GD9" s="72"/>
      <c r="GE9" s="72"/>
      <c r="GF9" s="72"/>
      <c r="GG9" s="72"/>
      <c r="GH9" s="72"/>
      <c r="GI9" s="72"/>
      <c r="GJ9" s="72"/>
      <c r="GK9" s="72"/>
      <c r="GL9" s="72"/>
      <c r="GM9" s="72"/>
      <c r="GN9" s="72"/>
      <c r="GO9" s="72"/>
      <c r="GP9" s="72"/>
      <c r="GQ9" s="72"/>
      <c r="GR9" s="72"/>
      <c r="GS9" s="72"/>
      <c r="GT9" s="72"/>
      <c r="GU9" s="72"/>
      <c r="GV9" s="72"/>
      <c r="GW9" s="72"/>
      <c r="GX9" s="72"/>
      <c r="GY9" s="72"/>
      <c r="GZ9" s="72"/>
      <c r="HA9" s="72"/>
      <c r="HB9" s="72"/>
      <c r="HC9" s="72"/>
      <c r="HD9" s="72"/>
      <c r="HE9" s="72"/>
      <c r="HF9" s="72"/>
      <c r="HG9" s="72"/>
      <c r="HH9" s="72"/>
      <c r="HI9" s="72"/>
      <c r="HJ9" s="72"/>
      <c r="HK9" s="72"/>
      <c r="HL9" s="72"/>
      <c r="HM9" s="72"/>
      <c r="HN9" s="72"/>
      <c r="HO9" s="72"/>
      <c r="HP9" s="72"/>
      <c r="HQ9" s="72"/>
      <c r="HR9" s="72"/>
      <c r="HS9" s="72"/>
      <c r="HT9" s="72"/>
    </row>
    <row r="10" spans="1:228">
      <c r="A10" s="210" t="s">
        <v>261</v>
      </c>
      <c r="B10" s="210">
        <v>3</v>
      </c>
      <c r="C10" s="210" t="s">
        <v>419</v>
      </c>
      <c r="D10" s="210">
        <v>1</v>
      </c>
      <c r="E10" s="210"/>
      <c r="F10" s="210" t="s">
        <v>272</v>
      </c>
      <c r="G10" s="211" t="s">
        <v>273</v>
      </c>
      <c r="H10" s="212" t="s">
        <v>295</v>
      </c>
      <c r="I10" s="212" t="s">
        <v>295</v>
      </c>
      <c r="J10" s="212" t="s">
        <v>296</v>
      </c>
      <c r="K10" s="212" t="s">
        <v>295</v>
      </c>
      <c r="L10" s="212" t="s">
        <v>296</v>
      </c>
      <c r="M10" s="212" t="s">
        <v>295</v>
      </c>
      <c r="N10" s="212" t="s">
        <v>295</v>
      </c>
      <c r="O10" s="212" t="s">
        <v>295</v>
      </c>
      <c r="P10" s="212" t="s">
        <v>296</v>
      </c>
      <c r="Q10" s="141" t="str">
        <f t="shared" si="59"/>
        <v>NR</v>
      </c>
      <c r="R10" s="213">
        <v>32</v>
      </c>
      <c r="S10" s="213">
        <v>88</v>
      </c>
      <c r="T10" s="213">
        <v>336</v>
      </c>
      <c r="U10" s="213">
        <v>763</v>
      </c>
      <c r="V10" s="213">
        <v>852</v>
      </c>
      <c r="W10" s="213"/>
      <c r="X10" s="213">
        <v>32</v>
      </c>
      <c r="Y10" s="213">
        <v>28</v>
      </c>
      <c r="Z10" s="213">
        <v>456</v>
      </c>
      <c r="AA10" s="213"/>
      <c r="AB10" s="213"/>
      <c r="AC10" s="334"/>
      <c r="AD10" s="214" t="s">
        <v>215</v>
      </c>
      <c r="AE10" s="335" t="s">
        <v>216</v>
      </c>
      <c r="AF10" s="76" t="str">
        <f t="shared" si="60"/>
        <v>01 No Specs</v>
      </c>
      <c r="AG10" s="18" t="str">
        <f t="shared" si="182"/>
        <v>01 No Specs</v>
      </c>
      <c r="AH10" s="18" t="str">
        <f t="shared" si="61"/>
        <v>02 Specs Available</v>
      </c>
      <c r="AI10" s="18" t="str">
        <f t="shared" si="62"/>
        <v>02 Specs Available</v>
      </c>
      <c r="AJ10" s="18" t="str">
        <f t="shared" si="63"/>
        <v>02 Specs Available</v>
      </c>
      <c r="AK10" s="18" t="str">
        <f t="shared" si="64"/>
        <v>02 Specs Available</v>
      </c>
      <c r="AL10" s="18" t="str">
        <f t="shared" si="65"/>
        <v>04 Specs Confirmed</v>
      </c>
      <c r="AM10" s="18" t="str">
        <f t="shared" si="66"/>
        <v>02 Specs Available</v>
      </c>
      <c r="AN10" s="18" t="str">
        <f t="shared" si="67"/>
        <v>04 Specs Confirmed</v>
      </c>
      <c r="AO10" s="18" t="str">
        <f t="shared" si="68"/>
        <v>02 Specs Available</v>
      </c>
      <c r="AP10" s="18" t="str">
        <f t="shared" si="69"/>
        <v>04 Specs Confirmed</v>
      </c>
      <c r="AQ10" s="18" t="str">
        <f t="shared" si="70"/>
        <v>02 Specs Available</v>
      </c>
      <c r="AR10" s="18" t="str">
        <f t="shared" si="71"/>
        <v>04 Specs Confirmed</v>
      </c>
      <c r="AS10" s="18" t="str">
        <f t="shared" si="72"/>
        <v>02 Specs Available</v>
      </c>
      <c r="AT10" s="18" t="str">
        <f t="shared" si="73"/>
        <v>04 Specs Confirmed</v>
      </c>
      <c r="AU10" s="18" t="str">
        <f t="shared" si="74"/>
        <v>02 Specs Available</v>
      </c>
      <c r="AV10" s="18" t="str">
        <f t="shared" si="75"/>
        <v>04 Specs Confirmed</v>
      </c>
      <c r="AW10" s="18" t="str">
        <f t="shared" si="76"/>
        <v>02 Specs Available</v>
      </c>
      <c r="AX10" s="18" t="str">
        <f t="shared" si="77"/>
        <v>04 Specs Confirmed</v>
      </c>
      <c r="AY10" s="18" t="str">
        <f t="shared" si="78"/>
        <v>02 Specs Available</v>
      </c>
      <c r="AZ10" s="18" t="str">
        <f t="shared" si="79"/>
        <v>04 Specs Confirmed</v>
      </c>
      <c r="BA10" s="18" t="str">
        <f t="shared" si="80"/>
        <v>02 Specs Available</v>
      </c>
      <c r="BB10" s="18" t="str">
        <f t="shared" si="81"/>
        <v>04 Specs Confirmed</v>
      </c>
      <c r="BC10" s="18" t="str">
        <f t="shared" si="82"/>
        <v>02 Specs Available</v>
      </c>
      <c r="BD10" s="18" t="str">
        <f t="shared" si="83"/>
        <v>05 Design Intent</v>
      </c>
      <c r="BE10" s="18" t="str">
        <f t="shared" si="84"/>
        <v>02 Specs Available</v>
      </c>
      <c r="BF10" s="18" t="str">
        <f t="shared" si="85"/>
        <v>05 Design Intent</v>
      </c>
      <c r="BG10" s="18" t="str">
        <f t="shared" si="86"/>
        <v>02 Specs Available</v>
      </c>
      <c r="BH10" s="18" t="str">
        <f t="shared" si="87"/>
        <v>05 Design Intent</v>
      </c>
      <c r="BI10" s="18" t="str">
        <f t="shared" si="88"/>
        <v>02 Specs Available</v>
      </c>
      <c r="BJ10" s="18" t="str">
        <f t="shared" si="89"/>
        <v>05 Design Intent</v>
      </c>
      <c r="BK10" s="18" t="str">
        <f t="shared" si="90"/>
        <v>04 Specs Confirmed</v>
      </c>
      <c r="BL10" s="18" t="str">
        <f t="shared" si="91"/>
        <v>05 Design Intent</v>
      </c>
      <c r="BM10" s="18" t="str">
        <f t="shared" si="92"/>
        <v>04 Specs Confirmed</v>
      </c>
      <c r="BN10" s="18" t="str">
        <f t="shared" si="93"/>
        <v>05 Design Intent</v>
      </c>
      <c r="BO10" s="18" t="str">
        <f t="shared" si="94"/>
        <v>04 Specs Confirmed</v>
      </c>
      <c r="BP10" s="18" t="str">
        <f t="shared" si="95"/>
        <v>05 Design Intent</v>
      </c>
      <c r="BQ10" s="18" t="str">
        <f t="shared" si="96"/>
        <v>04 Specs Confirmed</v>
      </c>
      <c r="BR10" s="18" t="str">
        <f t="shared" si="97"/>
        <v>05 Design Intent</v>
      </c>
      <c r="BS10" s="18" t="str">
        <f t="shared" si="98"/>
        <v>04 Specs Confirmed</v>
      </c>
      <c r="BT10" s="18" t="str">
        <f t="shared" si="99"/>
        <v>05 Design Intent</v>
      </c>
      <c r="BU10" s="18" t="str">
        <f t="shared" si="100"/>
        <v>04 Specs Confirmed</v>
      </c>
      <c r="BV10" s="18" t="str">
        <f t="shared" si="101"/>
        <v>05 Design Intent</v>
      </c>
      <c r="BW10" s="18" t="str">
        <f t="shared" si="102"/>
        <v>04 Specs Confirmed</v>
      </c>
      <c r="BX10" s="18" t="str">
        <f t="shared" si="103"/>
        <v>05 Design Intent</v>
      </c>
      <c r="BY10" s="18" t="str">
        <f t="shared" si="104"/>
        <v>04 Specs Confirmed</v>
      </c>
      <c r="BZ10" s="18" t="str">
        <f t="shared" si="105"/>
        <v>05 Design Intent</v>
      </c>
      <c r="CA10" s="18" t="str">
        <f t="shared" si="106"/>
        <v>04 Specs Confirmed</v>
      </c>
      <c r="CB10" s="18" t="str">
        <f t="shared" si="107"/>
        <v>05 Design Intent</v>
      </c>
      <c r="CC10" s="18" t="str">
        <f t="shared" si="108"/>
        <v>04 Specs Confirmed</v>
      </c>
      <c r="CD10" s="18" t="str">
        <f t="shared" si="109"/>
        <v>05 Design Intent</v>
      </c>
      <c r="CE10" s="18" t="str">
        <f t="shared" si="110"/>
        <v>04 Specs Confirmed</v>
      </c>
      <c r="CF10" s="18" t="str">
        <f t="shared" si="111"/>
        <v>06 Production Intent</v>
      </c>
      <c r="CG10" s="18" t="str">
        <f t="shared" si="112"/>
        <v>04 Specs Confirmed</v>
      </c>
      <c r="CH10" s="18" t="str">
        <f t="shared" si="113"/>
        <v>06 Production Intent</v>
      </c>
      <c r="CI10" s="18" t="str">
        <f t="shared" si="114"/>
        <v>04 Specs Confirmed</v>
      </c>
      <c r="CJ10" s="18" t="str">
        <f t="shared" si="115"/>
        <v>06 Production Intent</v>
      </c>
      <c r="CK10" s="18" t="str">
        <f t="shared" si="116"/>
        <v>04 Specs Confirmed</v>
      </c>
      <c r="CL10" s="18" t="str">
        <f t="shared" si="117"/>
        <v>07 Signed Off</v>
      </c>
      <c r="CM10" s="18" t="str">
        <f t="shared" si="118"/>
        <v>04 Specs Confirmed</v>
      </c>
      <c r="CN10" s="18" t="str">
        <f t="shared" si="119"/>
        <v>07 Signed Off</v>
      </c>
      <c r="CO10" s="18" t="str">
        <f t="shared" si="120"/>
        <v>04 Specs Confirmed</v>
      </c>
      <c r="CP10" s="18" t="str">
        <f t="shared" si="121"/>
        <v>07 Signed Off</v>
      </c>
      <c r="CQ10" s="18" t="str">
        <f t="shared" si="122"/>
        <v>04 Specs Confirmed</v>
      </c>
      <c r="CR10" s="18" t="str">
        <f t="shared" si="123"/>
        <v>07 Signed Off</v>
      </c>
      <c r="CS10" s="18" t="str">
        <f t="shared" si="124"/>
        <v>04 Specs Confirmed</v>
      </c>
      <c r="CT10" s="18" t="str">
        <f t="shared" si="125"/>
        <v>07 Signed Off</v>
      </c>
      <c r="CU10" s="18" t="str">
        <f t="shared" si="126"/>
        <v>04 Specs Confirmed</v>
      </c>
      <c r="CV10" s="18" t="str">
        <f t="shared" si="127"/>
        <v>07 Signed Off</v>
      </c>
      <c r="CW10" s="18" t="str">
        <f t="shared" si="128"/>
        <v>04 Specs Confirmed</v>
      </c>
      <c r="CX10" s="18" t="str">
        <f t="shared" si="129"/>
        <v>07 Signed Off</v>
      </c>
      <c r="CY10" s="18" t="str">
        <f t="shared" si="130"/>
        <v>04 Specs Confirmed</v>
      </c>
      <c r="CZ10" s="18" t="str">
        <f t="shared" si="131"/>
        <v>07 Signed Off</v>
      </c>
      <c r="DA10" s="18" t="str">
        <f t="shared" si="132"/>
        <v>04 Specs Confirmed</v>
      </c>
      <c r="DB10" s="18" t="str">
        <f t="shared" si="133"/>
        <v>07 Signed Off</v>
      </c>
      <c r="DC10" s="18" t="str">
        <f t="shared" si="134"/>
        <v>04 Specs Confirmed</v>
      </c>
      <c r="DD10" s="18" t="str">
        <f t="shared" si="135"/>
        <v>07 Signed Off</v>
      </c>
      <c r="DE10" s="18" t="str">
        <f t="shared" si="136"/>
        <v>04 Specs Confirmed</v>
      </c>
      <c r="DF10" s="18" t="str">
        <f t="shared" si="137"/>
        <v>07 Signed Off</v>
      </c>
      <c r="DG10" s="18" t="str">
        <f t="shared" si="138"/>
        <v>04 Specs Confirmed</v>
      </c>
      <c r="DH10" s="18" t="str">
        <f t="shared" si="139"/>
        <v>07 Signed Off</v>
      </c>
      <c r="DI10" s="18" t="str">
        <f t="shared" si="140"/>
        <v>04 Specs Confirmed</v>
      </c>
      <c r="DJ10" s="18" t="str">
        <f t="shared" si="141"/>
        <v>07 Signed Off</v>
      </c>
      <c r="DK10" s="18" t="str">
        <f t="shared" si="142"/>
        <v>04 Specs Confirmed</v>
      </c>
      <c r="DL10" s="18" t="str">
        <f t="shared" si="143"/>
        <v>07 Signed Off</v>
      </c>
      <c r="DM10" s="18" t="str">
        <f t="shared" si="144"/>
        <v>04 Specs Confirmed</v>
      </c>
      <c r="DN10" s="18" t="str">
        <f t="shared" si="145"/>
        <v>07 Signed Off</v>
      </c>
      <c r="DO10" s="18" t="str">
        <f t="shared" si="146"/>
        <v>04 Specs Confirmed</v>
      </c>
      <c r="DP10" s="18" t="str">
        <f t="shared" si="147"/>
        <v>07 Signed Off</v>
      </c>
      <c r="DQ10" s="18" t="str">
        <f t="shared" si="148"/>
        <v>04 Specs Confirmed</v>
      </c>
      <c r="DR10" s="18" t="str">
        <f t="shared" si="149"/>
        <v>07 Signed Off</v>
      </c>
      <c r="DS10" s="18" t="str">
        <f t="shared" si="150"/>
        <v>04 Specs Confirmed</v>
      </c>
      <c r="DT10" s="18" t="str">
        <f t="shared" si="151"/>
        <v>07 Signed Off</v>
      </c>
      <c r="DU10" s="18" t="str">
        <f t="shared" si="152"/>
        <v>04 Specs Confirmed</v>
      </c>
      <c r="DV10" s="18" t="str">
        <f t="shared" si="153"/>
        <v>07 Signed Off</v>
      </c>
      <c r="DW10" s="18" t="str">
        <f t="shared" si="154"/>
        <v>04 Specs Confirmed</v>
      </c>
      <c r="DX10" s="18" t="str">
        <f t="shared" si="155"/>
        <v>07 Signed Off</v>
      </c>
      <c r="DY10" s="18" t="str">
        <f t="shared" si="156"/>
        <v>04 Specs Confirmed</v>
      </c>
      <c r="DZ10" s="18" t="str">
        <f t="shared" si="157"/>
        <v>07 Signed Off</v>
      </c>
      <c r="EA10" s="18" t="str">
        <f t="shared" si="158"/>
        <v>04 Specs Confirmed</v>
      </c>
      <c r="EB10" s="18" t="str">
        <f t="shared" si="159"/>
        <v>07 Signed Off</v>
      </c>
      <c r="EC10" s="18" t="str">
        <f t="shared" si="160"/>
        <v>04 Specs Confirmed</v>
      </c>
      <c r="ED10" s="18" t="str">
        <f t="shared" si="161"/>
        <v>07 Signed Off</v>
      </c>
      <c r="EE10" s="18" t="str">
        <f t="shared" si="162"/>
        <v>04 Specs Confirmed</v>
      </c>
      <c r="EF10" s="18" t="str">
        <f t="shared" si="163"/>
        <v>07 Signed Off</v>
      </c>
      <c r="EG10" s="18" t="str">
        <f t="shared" si="164"/>
        <v>04 Specs Confirmed</v>
      </c>
      <c r="EH10" s="18" t="str">
        <f t="shared" si="165"/>
        <v>07 Signed Off</v>
      </c>
      <c r="EI10" s="18" t="str">
        <f t="shared" si="166"/>
        <v>04 Specs Confirmed</v>
      </c>
      <c r="EJ10" s="18" t="str">
        <f t="shared" si="167"/>
        <v>07 Signed Off</v>
      </c>
      <c r="EK10" s="18" t="str">
        <f t="shared" si="168"/>
        <v>04 Specs Confirmed</v>
      </c>
      <c r="EL10" s="18" t="str">
        <f t="shared" si="169"/>
        <v>07 Signed Off</v>
      </c>
      <c r="EM10" s="18" t="str">
        <f t="shared" si="170"/>
        <v>04 Specs Confirmed</v>
      </c>
      <c r="EN10" s="18" t="str">
        <f t="shared" si="171"/>
        <v>07 Signed Off</v>
      </c>
      <c r="EO10" s="18" t="str">
        <f t="shared" si="172"/>
        <v>04 Specs Confirmed</v>
      </c>
      <c r="EP10" s="18" t="str">
        <f t="shared" si="173"/>
        <v>07 Signed Off</v>
      </c>
      <c r="EQ10" s="18" t="str">
        <f t="shared" si="174"/>
        <v>04 Specs Confirmed</v>
      </c>
      <c r="ER10" s="18" t="str">
        <f t="shared" si="175"/>
        <v>07 Signed Off</v>
      </c>
      <c r="ES10" s="18" t="str">
        <f t="shared" si="176"/>
        <v>04 Specs Confirmed</v>
      </c>
      <c r="ET10" s="18" t="str">
        <f t="shared" si="177"/>
        <v>07 Signed Off</v>
      </c>
      <c r="EU10" s="18" t="str">
        <f t="shared" si="178"/>
        <v>04 Specs Confirmed</v>
      </c>
      <c r="EV10" s="28" t="str">
        <f t="shared" si="179"/>
        <v>ToBeReplaced</v>
      </c>
      <c r="EW10" s="27" t="str">
        <f t="shared" si="180"/>
        <v/>
      </c>
      <c r="EX10" s="27" t="str">
        <f t="shared" si="181"/>
        <v/>
      </c>
      <c r="EY10" s="150"/>
      <c r="EZ10" s="72"/>
      <c r="FA10" s="72"/>
      <c r="FB10" s="72"/>
      <c r="FC10" s="72"/>
      <c r="FD10" s="72"/>
      <c r="FE10" s="72"/>
      <c r="FF10" s="72"/>
      <c r="FG10" s="72"/>
      <c r="FH10" s="72"/>
      <c r="FI10" s="72"/>
      <c r="FJ10" s="72"/>
      <c r="FK10" s="72"/>
      <c r="FL10" s="72"/>
      <c r="FM10" s="72"/>
      <c r="FN10" s="72"/>
      <c r="FO10" s="72"/>
      <c r="FP10" s="72"/>
      <c r="FQ10" s="72"/>
      <c r="FR10" s="72"/>
      <c r="FS10" s="72"/>
      <c r="FT10" s="72"/>
      <c r="FU10" s="72"/>
      <c r="FV10" s="72"/>
      <c r="FW10" s="72"/>
      <c r="FX10" s="72"/>
      <c r="FY10" s="72"/>
      <c r="FZ10" s="72"/>
      <c r="GA10" s="72"/>
      <c r="GB10" s="72"/>
      <c r="GC10" s="72"/>
      <c r="GD10" s="72"/>
      <c r="GE10" s="72"/>
      <c r="GF10" s="72"/>
      <c r="GG10" s="72"/>
      <c r="GH10" s="72"/>
      <c r="GI10" s="72"/>
      <c r="GJ10" s="72"/>
      <c r="GK10" s="72"/>
      <c r="GL10" s="72"/>
      <c r="GM10" s="72"/>
      <c r="GN10" s="72"/>
      <c r="GO10" s="72"/>
      <c r="GP10" s="72"/>
      <c r="GQ10" s="72"/>
      <c r="GR10" s="72"/>
      <c r="GS10" s="72"/>
      <c r="GT10" s="72"/>
      <c r="GU10" s="72"/>
      <c r="GV10" s="72"/>
      <c r="GW10" s="72"/>
      <c r="GX10" s="72"/>
      <c r="GY10" s="72"/>
      <c r="GZ10" s="72"/>
      <c r="HA10" s="72"/>
      <c r="HB10" s="72"/>
      <c r="HC10" s="72"/>
      <c r="HD10" s="72"/>
      <c r="HE10" s="72"/>
      <c r="HF10" s="72"/>
      <c r="HG10" s="72"/>
      <c r="HH10" s="72"/>
      <c r="HI10" s="72"/>
      <c r="HJ10" s="72"/>
      <c r="HK10" s="72"/>
      <c r="HL10" s="72"/>
      <c r="HM10" s="72"/>
      <c r="HN10" s="72"/>
      <c r="HO10" s="72"/>
      <c r="HP10" s="72"/>
      <c r="HQ10" s="72"/>
      <c r="HR10" s="72"/>
      <c r="HS10" s="72"/>
      <c r="HT10" s="72"/>
    </row>
    <row r="11" spans="1:228">
      <c r="A11" s="210" t="s">
        <v>261</v>
      </c>
      <c r="B11" s="210">
        <v>3</v>
      </c>
      <c r="C11" s="210" t="s">
        <v>419</v>
      </c>
      <c r="D11" s="210">
        <v>3</v>
      </c>
      <c r="E11" s="210"/>
      <c r="F11" s="210" t="s">
        <v>272</v>
      </c>
      <c r="G11" s="211" t="s">
        <v>273</v>
      </c>
      <c r="H11" s="212" t="s">
        <v>295</v>
      </c>
      <c r="I11" s="212" t="s">
        <v>295</v>
      </c>
      <c r="J11" s="212" t="s">
        <v>296</v>
      </c>
      <c r="K11" s="212" t="s">
        <v>295</v>
      </c>
      <c r="L11" s="212" t="s">
        <v>296</v>
      </c>
      <c r="M11" s="212" t="s">
        <v>295</v>
      </c>
      <c r="N11" s="212" t="s">
        <v>295</v>
      </c>
      <c r="O11" s="212" t="s">
        <v>295</v>
      </c>
      <c r="P11" s="212" t="s">
        <v>296</v>
      </c>
      <c r="Q11" s="141" t="str">
        <f t="shared" si="59"/>
        <v>NR</v>
      </c>
      <c r="R11" s="213">
        <v>32</v>
      </c>
      <c r="S11" s="213">
        <v>88</v>
      </c>
      <c r="T11" s="213">
        <v>336</v>
      </c>
      <c r="U11" s="213">
        <v>763</v>
      </c>
      <c r="V11" s="213">
        <v>487</v>
      </c>
      <c r="W11" s="213"/>
      <c r="X11" s="213">
        <v>32</v>
      </c>
      <c r="Y11" s="213">
        <v>88</v>
      </c>
      <c r="Z11" s="213">
        <v>456</v>
      </c>
      <c r="AA11" s="213"/>
      <c r="AB11" s="213"/>
      <c r="AC11" s="334"/>
      <c r="AD11" s="214" t="s">
        <v>215</v>
      </c>
      <c r="AE11" s="335" t="s">
        <v>216</v>
      </c>
      <c r="AF11" s="76" t="str">
        <f t="shared" si="60"/>
        <v>01 No Specs</v>
      </c>
      <c r="AG11" s="18" t="str">
        <f t="shared" si="182"/>
        <v>01 No Specs</v>
      </c>
      <c r="AH11" s="18" t="str">
        <f t="shared" si="61"/>
        <v>02 Specs Available</v>
      </c>
      <c r="AI11" s="18" t="str">
        <f t="shared" si="62"/>
        <v>02 Specs Available</v>
      </c>
      <c r="AJ11" s="18" t="str">
        <f t="shared" si="63"/>
        <v>02 Specs Available</v>
      </c>
      <c r="AK11" s="18" t="str">
        <f t="shared" si="64"/>
        <v>02 Specs Available</v>
      </c>
      <c r="AL11" s="18" t="str">
        <f t="shared" si="65"/>
        <v>04 Specs Confirmed</v>
      </c>
      <c r="AM11" s="18" t="str">
        <f t="shared" si="66"/>
        <v>03 Clarifying Specs</v>
      </c>
      <c r="AN11" s="18" t="str">
        <f t="shared" si="67"/>
        <v>04 Specs Confirmed</v>
      </c>
      <c r="AO11" s="18" t="str">
        <f t="shared" si="68"/>
        <v>03 Clarifying Specs</v>
      </c>
      <c r="AP11" s="18" t="str">
        <f t="shared" si="69"/>
        <v>04 Specs Confirmed</v>
      </c>
      <c r="AQ11" s="18" t="str">
        <f t="shared" si="70"/>
        <v>03 Clarifying Specs</v>
      </c>
      <c r="AR11" s="18" t="str">
        <f t="shared" si="71"/>
        <v>04 Specs Confirmed</v>
      </c>
      <c r="AS11" s="18" t="str">
        <f t="shared" si="72"/>
        <v>03 Clarifying Specs</v>
      </c>
      <c r="AT11" s="18" t="str">
        <f t="shared" si="73"/>
        <v>04 Specs Confirmed</v>
      </c>
      <c r="AU11" s="18" t="str">
        <f t="shared" si="74"/>
        <v>03 Clarifying Specs</v>
      </c>
      <c r="AV11" s="18" t="str">
        <f t="shared" si="75"/>
        <v>04 Specs Confirmed</v>
      </c>
      <c r="AW11" s="18" t="str">
        <f t="shared" si="76"/>
        <v>03 Clarifying Specs</v>
      </c>
      <c r="AX11" s="18" t="str">
        <f t="shared" si="77"/>
        <v>04 Specs Confirmed</v>
      </c>
      <c r="AY11" s="18" t="str">
        <f t="shared" si="78"/>
        <v>03 Clarifying Specs</v>
      </c>
      <c r="AZ11" s="18" t="str">
        <f t="shared" si="79"/>
        <v>04 Specs Confirmed</v>
      </c>
      <c r="BA11" s="18" t="str">
        <f t="shared" si="80"/>
        <v>03 Clarifying Specs</v>
      </c>
      <c r="BB11" s="18" t="str">
        <f t="shared" si="81"/>
        <v>04 Specs Confirmed</v>
      </c>
      <c r="BC11" s="18" t="str">
        <f t="shared" si="82"/>
        <v>03 Clarifying Specs</v>
      </c>
      <c r="BD11" s="18" t="str">
        <f t="shared" si="83"/>
        <v>05 Design Intent</v>
      </c>
      <c r="BE11" s="18" t="str">
        <f t="shared" si="84"/>
        <v>03 Clarifying Specs</v>
      </c>
      <c r="BF11" s="18" t="str">
        <f t="shared" si="85"/>
        <v>05 Design Intent</v>
      </c>
      <c r="BG11" s="18" t="str">
        <f t="shared" si="86"/>
        <v>03 Clarifying Specs</v>
      </c>
      <c r="BH11" s="18" t="str">
        <f t="shared" si="87"/>
        <v>05 Design Intent</v>
      </c>
      <c r="BI11" s="18" t="str">
        <f t="shared" si="88"/>
        <v>03 Clarifying Specs</v>
      </c>
      <c r="BJ11" s="18" t="str">
        <f t="shared" si="89"/>
        <v>05 Design Intent</v>
      </c>
      <c r="BK11" s="18" t="str">
        <f t="shared" si="90"/>
        <v>04 Specs Confirmed</v>
      </c>
      <c r="BL11" s="18" t="str">
        <f t="shared" si="91"/>
        <v>05 Design Intent</v>
      </c>
      <c r="BM11" s="18" t="str">
        <f t="shared" si="92"/>
        <v>04 Specs Confirmed</v>
      </c>
      <c r="BN11" s="18" t="str">
        <f t="shared" si="93"/>
        <v>05 Design Intent</v>
      </c>
      <c r="BO11" s="18" t="str">
        <f t="shared" si="94"/>
        <v>04 Specs Confirmed</v>
      </c>
      <c r="BP11" s="18" t="str">
        <f t="shared" si="95"/>
        <v>05 Design Intent</v>
      </c>
      <c r="BQ11" s="18" t="str">
        <f t="shared" si="96"/>
        <v>04 Specs Confirmed</v>
      </c>
      <c r="BR11" s="18" t="str">
        <f t="shared" si="97"/>
        <v>05 Design Intent</v>
      </c>
      <c r="BS11" s="18" t="str">
        <f t="shared" si="98"/>
        <v>04 Specs Confirmed</v>
      </c>
      <c r="BT11" s="18" t="str">
        <f t="shared" si="99"/>
        <v>05 Design Intent</v>
      </c>
      <c r="BU11" s="18" t="str">
        <f t="shared" si="100"/>
        <v>04 Specs Confirmed</v>
      </c>
      <c r="BV11" s="18" t="str">
        <f t="shared" si="101"/>
        <v>05 Design Intent</v>
      </c>
      <c r="BW11" s="18" t="str">
        <f t="shared" si="102"/>
        <v>04 Specs Confirmed</v>
      </c>
      <c r="BX11" s="18" t="str">
        <f t="shared" si="103"/>
        <v>05 Design Intent</v>
      </c>
      <c r="BY11" s="18" t="str">
        <f t="shared" si="104"/>
        <v>04 Specs Confirmed</v>
      </c>
      <c r="BZ11" s="18" t="str">
        <f t="shared" si="105"/>
        <v>05 Design Intent</v>
      </c>
      <c r="CA11" s="18" t="str">
        <f t="shared" si="106"/>
        <v>04 Specs Confirmed</v>
      </c>
      <c r="CB11" s="18" t="str">
        <f t="shared" si="107"/>
        <v>05 Design Intent</v>
      </c>
      <c r="CC11" s="18" t="str">
        <f t="shared" si="108"/>
        <v>04 Specs Confirmed</v>
      </c>
      <c r="CD11" s="18" t="str">
        <f t="shared" si="109"/>
        <v>05 Design Intent</v>
      </c>
      <c r="CE11" s="18" t="str">
        <f t="shared" si="110"/>
        <v>04 Specs Confirmed</v>
      </c>
      <c r="CF11" s="18" t="str">
        <f t="shared" si="111"/>
        <v>06 Production Intent</v>
      </c>
      <c r="CG11" s="18" t="str">
        <f t="shared" si="112"/>
        <v>04 Specs Confirmed</v>
      </c>
      <c r="CH11" s="18" t="str">
        <f t="shared" si="113"/>
        <v>06 Production Intent</v>
      </c>
      <c r="CI11" s="18" t="str">
        <f t="shared" si="114"/>
        <v>04 Specs Confirmed</v>
      </c>
      <c r="CJ11" s="18" t="str">
        <f t="shared" si="115"/>
        <v>06 Production Intent</v>
      </c>
      <c r="CK11" s="18" t="str">
        <f t="shared" si="116"/>
        <v>04 Specs Confirmed</v>
      </c>
      <c r="CL11" s="18" t="str">
        <f t="shared" si="117"/>
        <v>06 Production Intent</v>
      </c>
      <c r="CM11" s="18" t="str">
        <f t="shared" si="118"/>
        <v>04 Specs Confirmed</v>
      </c>
      <c r="CN11" s="18" t="str">
        <f t="shared" si="119"/>
        <v>06 Production Intent</v>
      </c>
      <c r="CO11" s="18" t="str">
        <f t="shared" si="120"/>
        <v>04 Specs Confirmed</v>
      </c>
      <c r="CP11" s="18" t="str">
        <f t="shared" si="121"/>
        <v>06 Production Intent</v>
      </c>
      <c r="CQ11" s="18" t="str">
        <f t="shared" si="122"/>
        <v>04 Specs Confirmed</v>
      </c>
      <c r="CR11" s="18" t="str">
        <f t="shared" si="123"/>
        <v>06 Production Intent</v>
      </c>
      <c r="CS11" s="18" t="str">
        <f t="shared" si="124"/>
        <v>04 Specs Confirmed</v>
      </c>
      <c r="CT11" s="18" t="str">
        <f t="shared" si="125"/>
        <v>06 Production Intent</v>
      </c>
      <c r="CU11" s="18" t="str">
        <f t="shared" si="126"/>
        <v>04 Specs Confirmed</v>
      </c>
      <c r="CV11" s="18" t="str">
        <f t="shared" si="127"/>
        <v>06 Production Intent</v>
      </c>
      <c r="CW11" s="18" t="str">
        <f t="shared" si="128"/>
        <v>04 Specs Confirmed</v>
      </c>
      <c r="CX11" s="18" t="str">
        <f t="shared" si="129"/>
        <v>06 Production Intent</v>
      </c>
      <c r="CY11" s="18" t="str">
        <f t="shared" si="130"/>
        <v>04 Specs Confirmed</v>
      </c>
      <c r="CZ11" s="18" t="str">
        <f t="shared" si="131"/>
        <v>06 Production Intent</v>
      </c>
      <c r="DA11" s="18" t="str">
        <f t="shared" si="132"/>
        <v>04 Specs Confirmed</v>
      </c>
      <c r="DB11" s="18" t="str">
        <f t="shared" si="133"/>
        <v>06 Production Intent</v>
      </c>
      <c r="DC11" s="18" t="str">
        <f t="shared" si="134"/>
        <v>04 Specs Confirmed</v>
      </c>
      <c r="DD11" s="18" t="str">
        <f t="shared" si="135"/>
        <v>06 Production Intent</v>
      </c>
      <c r="DE11" s="18" t="str">
        <f t="shared" si="136"/>
        <v>04 Specs Confirmed</v>
      </c>
      <c r="DF11" s="18" t="str">
        <f t="shared" si="137"/>
        <v>06 Production Intent</v>
      </c>
      <c r="DG11" s="18" t="str">
        <f t="shared" si="138"/>
        <v>04 Specs Confirmed</v>
      </c>
      <c r="DH11" s="18" t="str">
        <f t="shared" si="139"/>
        <v>06 Production Intent</v>
      </c>
      <c r="DI11" s="18" t="str">
        <f t="shared" si="140"/>
        <v>04 Specs Confirmed</v>
      </c>
      <c r="DJ11" s="18" t="str">
        <f t="shared" si="141"/>
        <v>06 Production Intent</v>
      </c>
      <c r="DK11" s="18" t="str">
        <f t="shared" si="142"/>
        <v>04 Specs Confirmed</v>
      </c>
      <c r="DL11" s="18" t="str">
        <f t="shared" si="143"/>
        <v>06 Production Intent</v>
      </c>
      <c r="DM11" s="18" t="str">
        <f t="shared" si="144"/>
        <v>04 Specs Confirmed</v>
      </c>
      <c r="DN11" s="18" t="str">
        <f t="shared" si="145"/>
        <v>06 Production Intent</v>
      </c>
      <c r="DO11" s="18" t="str">
        <f t="shared" si="146"/>
        <v>04 Specs Confirmed</v>
      </c>
      <c r="DP11" s="18" t="str">
        <f t="shared" si="147"/>
        <v>06 Production Intent</v>
      </c>
      <c r="DQ11" s="18" t="str">
        <f t="shared" si="148"/>
        <v>04 Specs Confirmed</v>
      </c>
      <c r="DR11" s="18" t="str">
        <f t="shared" si="149"/>
        <v>06 Production Intent</v>
      </c>
      <c r="DS11" s="18" t="str">
        <f t="shared" si="150"/>
        <v>04 Specs Confirmed</v>
      </c>
      <c r="DT11" s="18" t="str">
        <f t="shared" si="151"/>
        <v>06 Production Intent</v>
      </c>
      <c r="DU11" s="18" t="str">
        <f t="shared" si="152"/>
        <v>04 Specs Confirmed</v>
      </c>
      <c r="DV11" s="18" t="str">
        <f t="shared" si="153"/>
        <v>06 Production Intent</v>
      </c>
      <c r="DW11" s="18" t="str">
        <f t="shared" si="154"/>
        <v>04 Specs Confirmed</v>
      </c>
      <c r="DX11" s="18" t="str">
        <f t="shared" si="155"/>
        <v>06 Production Intent</v>
      </c>
      <c r="DY11" s="18" t="str">
        <f t="shared" si="156"/>
        <v>04 Specs Confirmed</v>
      </c>
      <c r="DZ11" s="18" t="str">
        <f t="shared" si="157"/>
        <v>06 Production Intent</v>
      </c>
      <c r="EA11" s="18" t="str">
        <f t="shared" si="158"/>
        <v>04 Specs Confirmed</v>
      </c>
      <c r="EB11" s="18" t="str">
        <f t="shared" si="159"/>
        <v>06 Production Intent</v>
      </c>
      <c r="EC11" s="18" t="str">
        <f t="shared" si="160"/>
        <v>04 Specs Confirmed</v>
      </c>
      <c r="ED11" s="18" t="str">
        <f t="shared" si="161"/>
        <v>06 Production Intent</v>
      </c>
      <c r="EE11" s="18" t="str">
        <f t="shared" si="162"/>
        <v>04 Specs Confirmed</v>
      </c>
      <c r="EF11" s="18" t="str">
        <f t="shared" si="163"/>
        <v>06 Production Intent</v>
      </c>
      <c r="EG11" s="18" t="str">
        <f t="shared" si="164"/>
        <v>04 Specs Confirmed</v>
      </c>
      <c r="EH11" s="18" t="str">
        <f t="shared" si="165"/>
        <v>06 Production Intent</v>
      </c>
      <c r="EI11" s="18" t="str">
        <f t="shared" si="166"/>
        <v>04 Specs Confirmed</v>
      </c>
      <c r="EJ11" s="18" t="str">
        <f t="shared" si="167"/>
        <v>06 Production Intent</v>
      </c>
      <c r="EK11" s="18" t="str">
        <f t="shared" si="168"/>
        <v>04 Specs Confirmed</v>
      </c>
      <c r="EL11" s="18" t="str">
        <f t="shared" si="169"/>
        <v>06 Production Intent</v>
      </c>
      <c r="EM11" s="18" t="str">
        <f t="shared" si="170"/>
        <v>04 Specs Confirmed</v>
      </c>
      <c r="EN11" s="18" t="str">
        <f t="shared" si="171"/>
        <v>06 Production Intent</v>
      </c>
      <c r="EO11" s="18" t="str">
        <f t="shared" si="172"/>
        <v>04 Specs Confirmed</v>
      </c>
      <c r="EP11" s="18" t="str">
        <f t="shared" si="173"/>
        <v>06 Production Intent</v>
      </c>
      <c r="EQ11" s="18" t="str">
        <f t="shared" si="174"/>
        <v>04 Specs Confirmed</v>
      </c>
      <c r="ER11" s="18" t="str">
        <f t="shared" si="175"/>
        <v>06 Production Intent</v>
      </c>
      <c r="ES11" s="18" t="str">
        <f t="shared" si="176"/>
        <v>04 Specs Confirmed</v>
      </c>
      <c r="ET11" s="18" t="str">
        <f t="shared" si="177"/>
        <v>06 Production Intent</v>
      </c>
      <c r="EU11" s="18" t="str">
        <f t="shared" si="178"/>
        <v>04 Specs Confirmed</v>
      </c>
      <c r="EV11" s="28" t="str">
        <f t="shared" si="179"/>
        <v>ToBeReplaced</v>
      </c>
      <c r="EW11" s="27" t="str">
        <f t="shared" si="180"/>
        <v/>
      </c>
      <c r="EX11" s="27" t="str">
        <f t="shared" si="181"/>
        <v/>
      </c>
      <c r="EY11" s="150"/>
      <c r="EZ11" s="72"/>
      <c r="FA11" s="72"/>
      <c r="FB11" s="72"/>
      <c r="FC11" s="72"/>
      <c r="FD11" s="72"/>
      <c r="FE11" s="72"/>
      <c r="FF11" s="72"/>
      <c r="FG11" s="72"/>
      <c r="FH11" s="72"/>
      <c r="FI11" s="72"/>
      <c r="FJ11" s="72"/>
      <c r="FK11" s="72"/>
      <c r="FL11" s="72"/>
      <c r="FM11" s="72"/>
      <c r="FN11" s="72"/>
      <c r="FO11" s="72"/>
      <c r="FP11" s="72"/>
      <c r="FQ11" s="72"/>
      <c r="FR11" s="72"/>
      <c r="FS11" s="72"/>
      <c r="FT11" s="72"/>
      <c r="FU11" s="72"/>
      <c r="FV11" s="72"/>
      <c r="FW11" s="72"/>
      <c r="FX11" s="72"/>
      <c r="FY11" s="72"/>
      <c r="FZ11" s="72"/>
      <c r="GA11" s="72"/>
      <c r="GB11" s="72"/>
      <c r="GC11" s="72"/>
      <c r="GD11" s="72"/>
      <c r="GE11" s="72"/>
      <c r="GF11" s="72"/>
      <c r="GG11" s="72"/>
      <c r="GH11" s="72"/>
      <c r="GI11" s="72"/>
      <c r="GJ11" s="72"/>
      <c r="GK11" s="72"/>
      <c r="GL11" s="72"/>
      <c r="GM11" s="72"/>
      <c r="GN11" s="72"/>
      <c r="GO11" s="72"/>
      <c r="GP11" s="72"/>
      <c r="GQ11" s="72"/>
      <c r="GR11" s="72"/>
      <c r="GS11" s="72"/>
      <c r="GT11" s="72"/>
      <c r="GU11" s="72"/>
      <c r="GV11" s="72"/>
      <c r="GW11" s="72"/>
      <c r="GX11" s="72"/>
      <c r="GY11" s="72"/>
      <c r="GZ11" s="72"/>
      <c r="HA11" s="72"/>
      <c r="HB11" s="72"/>
      <c r="HC11" s="72"/>
      <c r="HD11" s="72"/>
      <c r="HE11" s="72"/>
      <c r="HF11" s="72"/>
      <c r="HG11" s="72"/>
      <c r="HH11" s="72"/>
      <c r="HI11" s="72"/>
      <c r="HJ11" s="72"/>
      <c r="HK11" s="72"/>
      <c r="HL11" s="72"/>
      <c r="HM11" s="72"/>
      <c r="HN11" s="72"/>
      <c r="HO11" s="72"/>
      <c r="HP11" s="72"/>
      <c r="HQ11" s="72"/>
      <c r="HR11" s="72"/>
      <c r="HS11" s="72"/>
      <c r="HT11" s="72"/>
    </row>
    <row r="12" spans="1:228">
      <c r="A12" s="210" t="s">
        <v>261</v>
      </c>
      <c r="B12" s="210">
        <v>4</v>
      </c>
      <c r="C12" s="210" t="s">
        <v>420</v>
      </c>
      <c r="D12" s="210">
        <v>1</v>
      </c>
      <c r="E12" s="210" t="s">
        <v>302</v>
      </c>
      <c r="F12" s="210" t="s">
        <v>272</v>
      </c>
      <c r="G12" s="211" t="s">
        <v>273</v>
      </c>
      <c r="H12" s="212" t="s">
        <v>295</v>
      </c>
      <c r="I12" s="212" t="s">
        <v>295</v>
      </c>
      <c r="J12" s="212" t="s">
        <v>296</v>
      </c>
      <c r="K12" s="212" t="s">
        <v>296</v>
      </c>
      <c r="L12" s="212" t="s">
        <v>295</v>
      </c>
      <c r="M12" s="212" t="s">
        <v>296</v>
      </c>
      <c r="N12" s="212" t="s">
        <v>295</v>
      </c>
      <c r="O12" s="212" t="s">
        <v>296</v>
      </c>
      <c r="P12" s="212" t="s">
        <v>296</v>
      </c>
      <c r="Q12" s="141" t="str">
        <f t="shared" si="59"/>
        <v>NR</v>
      </c>
      <c r="R12" s="213">
        <v>32</v>
      </c>
      <c r="S12" s="213">
        <v>88</v>
      </c>
      <c r="T12" s="213">
        <v>275</v>
      </c>
      <c r="U12" s="213">
        <v>763</v>
      </c>
      <c r="V12" s="213">
        <v>852</v>
      </c>
      <c r="W12" s="213"/>
      <c r="X12" s="213">
        <v>32</v>
      </c>
      <c r="Y12" s="213">
        <v>88</v>
      </c>
      <c r="Z12" s="213">
        <v>456</v>
      </c>
      <c r="AA12" s="213">
        <v>577</v>
      </c>
      <c r="AB12" s="213"/>
      <c r="AC12" s="334"/>
      <c r="AD12" s="214" t="s">
        <v>216</v>
      </c>
      <c r="AE12" s="335" t="s">
        <v>216</v>
      </c>
      <c r="AF12" s="76" t="str">
        <f>IF($A12&lt;&gt;"",IF(AND($W12&lt;=AF$4,$W12&lt;&gt;""),$W$2,IF(AND($V12 &lt;= AF$4,$U12&lt;=$V12,$V12&lt;&gt;""),$V$2,IF(AND($U12&lt;= AF$4,$T12&lt;=$U12,$U12&lt;&gt;""),$U$2,IF(AND($T12&lt;= AF$4,$S12&lt;=$T12,$T12&lt;&gt;""),$T$2,IF(AND($S12&lt;=AF$4,$R12&lt;=$S12,$S12&lt;&gt;""),$S$2,IF(AND($R12&lt;= AF$4,$R12&lt;&gt;""),$R$2,"01 No Specs")))))),"")</f>
        <v>01 No Specs</v>
      </c>
      <c r="AG12" s="18" t="str">
        <f t="shared" si="182"/>
        <v>01 No Specs</v>
      </c>
      <c r="AH12" s="18" t="str">
        <f t="shared" si="61"/>
        <v>02 Specs Available</v>
      </c>
      <c r="AI12" s="18" t="str">
        <f>IF($A12&lt;&gt;"",IF(AND($W12&lt;=AI$4,$W12&lt;&gt;""),$W$2,IF(AND($AC12 &lt;= AI$4,$AB12&lt;=$AC12,$AC12&lt;&gt;""),$AC$2,IF(AND($AB12&lt;= AI$4,$AA12&lt;=$AB12,$AB12&lt;&gt;""),$AB$2,IF(AND($AA12&lt;= AI$4,$Z12&lt;=$AA12,$AA12&lt;&gt;""),$AA$2,IF(AND($Z12&lt;= AI$4,$Y12&lt;=$Z12,$Z12&lt;&gt;""),$Z$2,IF(AND($Y12&lt;= AI$4,$X12&lt;=$Y12,$Y12&lt;&gt;""),$Y$2,IF(AND($X12&lt;= AI$4,$X12&lt;&gt;""),$X$2,"01 No Specs"))))))),"")</f>
        <v>02 Specs Available</v>
      </c>
      <c r="AJ12" s="18" t="str">
        <f t="shared" si="63"/>
        <v>02 Specs Available</v>
      </c>
      <c r="AK12" s="18" t="str">
        <f t="shared" si="64"/>
        <v>02 Specs Available</v>
      </c>
      <c r="AL12" s="18" t="str">
        <f t="shared" si="65"/>
        <v>04 Specs Confirmed</v>
      </c>
      <c r="AM12" s="18" t="str">
        <f t="shared" si="66"/>
        <v>03 Clarifying Specs</v>
      </c>
      <c r="AN12" s="18" t="str">
        <f t="shared" si="67"/>
        <v>04 Specs Confirmed</v>
      </c>
      <c r="AO12" s="18" t="str">
        <f t="shared" si="68"/>
        <v>03 Clarifying Specs</v>
      </c>
      <c r="AP12" s="18" t="str">
        <f t="shared" si="69"/>
        <v>04 Specs Confirmed</v>
      </c>
      <c r="AQ12" s="18" t="str">
        <f t="shared" si="70"/>
        <v>03 Clarifying Specs</v>
      </c>
      <c r="AR12" s="18" t="str">
        <f t="shared" si="71"/>
        <v>04 Specs Confirmed</v>
      </c>
      <c r="AS12" s="18" t="str">
        <f t="shared" si="72"/>
        <v>03 Clarifying Specs</v>
      </c>
      <c r="AT12" s="18" t="str">
        <f t="shared" si="73"/>
        <v>04 Specs Confirmed</v>
      </c>
      <c r="AU12" s="18" t="str">
        <f t="shared" si="74"/>
        <v>03 Clarifying Specs</v>
      </c>
      <c r="AV12" s="18" t="str">
        <f t="shared" si="75"/>
        <v>04 Specs Confirmed</v>
      </c>
      <c r="AW12" s="18" t="str">
        <f t="shared" si="76"/>
        <v>03 Clarifying Specs</v>
      </c>
      <c r="AX12" s="18" t="str">
        <f t="shared" si="77"/>
        <v>04 Specs Confirmed</v>
      </c>
      <c r="AY12" s="18" t="str">
        <f t="shared" si="78"/>
        <v>03 Clarifying Specs</v>
      </c>
      <c r="AZ12" s="18" t="str">
        <f t="shared" si="79"/>
        <v>05 Design Intent</v>
      </c>
      <c r="BA12" s="18" t="str">
        <f t="shared" si="80"/>
        <v>03 Clarifying Specs</v>
      </c>
      <c r="BB12" s="18" t="str">
        <f t="shared" si="81"/>
        <v>05 Design Intent</v>
      </c>
      <c r="BC12" s="18" t="str">
        <f t="shared" si="82"/>
        <v>03 Clarifying Specs</v>
      </c>
      <c r="BD12" s="18" t="str">
        <f t="shared" si="83"/>
        <v>05 Design Intent</v>
      </c>
      <c r="BE12" s="18" t="str">
        <f t="shared" si="84"/>
        <v>03 Clarifying Specs</v>
      </c>
      <c r="BF12" s="18" t="str">
        <f t="shared" si="85"/>
        <v>05 Design Intent</v>
      </c>
      <c r="BG12" s="18" t="str">
        <f t="shared" si="86"/>
        <v>03 Clarifying Specs</v>
      </c>
      <c r="BH12" s="18" t="str">
        <f t="shared" si="87"/>
        <v>05 Design Intent</v>
      </c>
      <c r="BI12" s="18" t="str">
        <f t="shared" si="88"/>
        <v>03 Clarifying Specs</v>
      </c>
      <c r="BJ12" s="18" t="str">
        <f t="shared" si="89"/>
        <v>05 Design Intent</v>
      </c>
      <c r="BK12" s="18" t="str">
        <f t="shared" si="90"/>
        <v>04 Specs Confirmed</v>
      </c>
      <c r="BL12" s="18" t="str">
        <f t="shared" si="91"/>
        <v>05 Design Intent</v>
      </c>
      <c r="BM12" s="18" t="str">
        <f t="shared" si="92"/>
        <v>04 Specs Confirmed</v>
      </c>
      <c r="BN12" s="18" t="str">
        <f>IF($A12&lt;&gt;"",IF(AND($W12&lt;=BN$4,$W12&lt;&gt;""),$W$2,IF(AND($V12 &lt;= BN$4,$U12&lt;=$V12,$V12&lt;&gt;""),$V$2,IF(AND($U12&lt;= BN$4,$T12&lt;=$U12,$U12&lt;&gt;""),$U$2,IF(AND($T12&lt;= BN$4,$S12&lt;=$T12,$T12&lt;&gt;""),$T$2,IF(AND($S12&lt;=BN$4,$R12&lt;=$S12,$S12&lt;&gt;""),$S$2,IF(AND($R12&lt;= BN$4,$R12&lt;&gt;""),$R$2,"01 No Specs")))))),"")</f>
        <v>05 Design Intent</v>
      </c>
      <c r="BO12" s="18" t="str">
        <f t="shared" si="94"/>
        <v>04 Specs Confirmed</v>
      </c>
      <c r="BP12" s="18" t="str">
        <f t="shared" si="95"/>
        <v>05 Design Intent</v>
      </c>
      <c r="BQ12" s="18" t="str">
        <f t="shared" si="96"/>
        <v>04 Specs Confirmed</v>
      </c>
      <c r="BR12" s="18" t="str">
        <f t="shared" si="97"/>
        <v>05 Design Intent</v>
      </c>
      <c r="BS12" s="18" t="str">
        <f t="shared" si="98"/>
        <v>05 Design Intent</v>
      </c>
      <c r="BT12" s="18" t="str">
        <f t="shared" si="99"/>
        <v>05 Design Intent</v>
      </c>
      <c r="BU12" s="18" t="str">
        <f t="shared" si="100"/>
        <v>05 Design Intent</v>
      </c>
      <c r="BV12" s="18" t="str">
        <f t="shared" si="101"/>
        <v>05 Design Intent</v>
      </c>
      <c r="BW12" s="18" t="str">
        <f t="shared" si="102"/>
        <v>05 Design Intent</v>
      </c>
      <c r="BX12" s="18" t="str">
        <f t="shared" si="103"/>
        <v>05 Design Intent</v>
      </c>
      <c r="BY12" s="18" t="str">
        <f t="shared" si="104"/>
        <v>05 Design Intent</v>
      </c>
      <c r="BZ12" s="18" t="str">
        <f t="shared" si="105"/>
        <v>05 Design Intent</v>
      </c>
      <c r="CA12" s="18" t="str">
        <f t="shared" si="106"/>
        <v>05 Design Intent</v>
      </c>
      <c r="CB12" s="18" t="str">
        <f t="shared" si="107"/>
        <v>05 Design Intent</v>
      </c>
      <c r="CC12" s="18" t="str">
        <f t="shared" si="108"/>
        <v>05 Design Intent</v>
      </c>
      <c r="CD12" s="18" t="str">
        <f t="shared" si="109"/>
        <v>05 Design Intent</v>
      </c>
      <c r="CE12" s="18" t="str">
        <f t="shared" si="110"/>
        <v>05 Design Intent</v>
      </c>
      <c r="CF12" s="18" t="str">
        <f t="shared" si="111"/>
        <v>06 Production Intent</v>
      </c>
      <c r="CG12" s="18" t="str">
        <f t="shared" si="112"/>
        <v>05 Design Intent</v>
      </c>
      <c r="CH12" s="18" t="str">
        <f t="shared" si="113"/>
        <v>06 Production Intent</v>
      </c>
      <c r="CI12" s="18" t="str">
        <f t="shared" si="114"/>
        <v>05 Design Intent</v>
      </c>
      <c r="CJ12" s="18" t="str">
        <f t="shared" si="115"/>
        <v>06 Production Intent</v>
      </c>
      <c r="CK12" s="18" t="str">
        <f t="shared" si="116"/>
        <v>05 Design Intent</v>
      </c>
      <c r="CL12" s="18" t="str">
        <f t="shared" si="117"/>
        <v>07 Signed Off</v>
      </c>
      <c r="CM12" s="18" t="str">
        <f t="shared" si="118"/>
        <v>05 Design Intent</v>
      </c>
      <c r="CN12" s="18" t="str">
        <f t="shared" si="119"/>
        <v>07 Signed Off</v>
      </c>
      <c r="CO12" s="18" t="str">
        <f t="shared" si="120"/>
        <v>05 Design Intent</v>
      </c>
      <c r="CP12" s="18" t="str">
        <f t="shared" si="121"/>
        <v>07 Signed Off</v>
      </c>
      <c r="CQ12" s="18" t="str">
        <f t="shared" si="122"/>
        <v>05 Design Intent</v>
      </c>
      <c r="CR12" s="18" t="str">
        <f t="shared" si="123"/>
        <v>07 Signed Off</v>
      </c>
      <c r="CS12" s="18" t="str">
        <f t="shared" si="124"/>
        <v>05 Design Intent</v>
      </c>
      <c r="CT12" s="18" t="str">
        <f t="shared" si="125"/>
        <v>07 Signed Off</v>
      </c>
      <c r="CU12" s="18" t="str">
        <f t="shared" si="126"/>
        <v>05 Design Intent</v>
      </c>
      <c r="CV12" s="18" t="str">
        <f t="shared" si="127"/>
        <v>07 Signed Off</v>
      </c>
      <c r="CW12" s="18" t="str">
        <f t="shared" si="128"/>
        <v>05 Design Intent</v>
      </c>
      <c r="CX12" s="18" t="str">
        <f t="shared" si="129"/>
        <v>07 Signed Off</v>
      </c>
      <c r="CY12" s="18" t="str">
        <f t="shared" si="130"/>
        <v>05 Design Intent</v>
      </c>
      <c r="CZ12" s="18" t="str">
        <f t="shared" si="131"/>
        <v>07 Signed Off</v>
      </c>
      <c r="DA12" s="18" t="str">
        <f t="shared" si="132"/>
        <v>05 Design Intent</v>
      </c>
      <c r="DB12" s="18" t="str">
        <f t="shared" si="133"/>
        <v>07 Signed Off</v>
      </c>
      <c r="DC12" s="18" t="str">
        <f t="shared" si="134"/>
        <v>05 Design Intent</v>
      </c>
      <c r="DD12" s="18" t="str">
        <f t="shared" si="135"/>
        <v>07 Signed Off</v>
      </c>
      <c r="DE12" s="18" t="str">
        <f t="shared" si="136"/>
        <v>05 Design Intent</v>
      </c>
      <c r="DF12" s="18" t="str">
        <f t="shared" si="137"/>
        <v>07 Signed Off</v>
      </c>
      <c r="DG12" s="18" t="str">
        <f t="shared" si="138"/>
        <v>05 Design Intent</v>
      </c>
      <c r="DH12" s="18" t="str">
        <f t="shared" si="139"/>
        <v>07 Signed Off</v>
      </c>
      <c r="DI12" s="18" t="str">
        <f t="shared" si="140"/>
        <v>05 Design Intent</v>
      </c>
      <c r="DJ12" s="18" t="str">
        <f t="shared" si="141"/>
        <v>07 Signed Off</v>
      </c>
      <c r="DK12" s="18" t="str">
        <f t="shared" si="142"/>
        <v>05 Design Intent</v>
      </c>
      <c r="DL12" s="18" t="str">
        <f t="shared" si="143"/>
        <v>07 Signed Off</v>
      </c>
      <c r="DM12" s="18" t="str">
        <f t="shared" si="144"/>
        <v>05 Design Intent</v>
      </c>
      <c r="DN12" s="18" t="str">
        <f t="shared" si="145"/>
        <v>07 Signed Off</v>
      </c>
      <c r="DO12" s="18" t="str">
        <f t="shared" si="146"/>
        <v>05 Design Intent</v>
      </c>
      <c r="DP12" s="18" t="str">
        <f t="shared" si="147"/>
        <v>07 Signed Off</v>
      </c>
      <c r="DQ12" s="18" t="str">
        <f t="shared" si="148"/>
        <v>05 Design Intent</v>
      </c>
      <c r="DR12" s="18" t="str">
        <f t="shared" si="149"/>
        <v>07 Signed Off</v>
      </c>
      <c r="DS12" s="18" t="str">
        <f t="shared" si="150"/>
        <v>05 Design Intent</v>
      </c>
      <c r="DT12" s="18" t="str">
        <f t="shared" si="151"/>
        <v>07 Signed Off</v>
      </c>
      <c r="DU12" s="18" t="str">
        <f t="shared" si="152"/>
        <v>05 Design Intent</v>
      </c>
      <c r="DV12" s="18" t="str">
        <f t="shared" si="153"/>
        <v>07 Signed Off</v>
      </c>
      <c r="DW12" s="18" t="str">
        <f t="shared" si="154"/>
        <v>05 Design Intent</v>
      </c>
      <c r="DX12" s="18" t="str">
        <f t="shared" si="155"/>
        <v>07 Signed Off</v>
      </c>
      <c r="DY12" s="18" t="str">
        <f t="shared" si="156"/>
        <v>05 Design Intent</v>
      </c>
      <c r="DZ12" s="18" t="str">
        <f t="shared" si="157"/>
        <v>07 Signed Off</v>
      </c>
      <c r="EA12" s="18" t="str">
        <f t="shared" si="158"/>
        <v>05 Design Intent</v>
      </c>
      <c r="EB12" s="18" t="str">
        <f t="shared" si="159"/>
        <v>07 Signed Off</v>
      </c>
      <c r="EC12" s="18" t="str">
        <f t="shared" si="160"/>
        <v>05 Design Intent</v>
      </c>
      <c r="ED12" s="18" t="str">
        <f t="shared" si="161"/>
        <v>07 Signed Off</v>
      </c>
      <c r="EE12" s="18" t="str">
        <f t="shared" si="162"/>
        <v>05 Design Intent</v>
      </c>
      <c r="EF12" s="18" t="str">
        <f t="shared" si="163"/>
        <v>07 Signed Off</v>
      </c>
      <c r="EG12" s="18" t="str">
        <f t="shared" si="164"/>
        <v>05 Design Intent</v>
      </c>
      <c r="EH12" s="18" t="str">
        <f t="shared" si="165"/>
        <v>07 Signed Off</v>
      </c>
      <c r="EI12" s="18" t="str">
        <f t="shared" si="166"/>
        <v>05 Design Intent</v>
      </c>
      <c r="EJ12" s="18" t="str">
        <f t="shared" si="167"/>
        <v>07 Signed Off</v>
      </c>
      <c r="EK12" s="18" t="str">
        <f t="shared" si="168"/>
        <v>05 Design Intent</v>
      </c>
      <c r="EL12" s="18" t="str">
        <f t="shared" si="169"/>
        <v>07 Signed Off</v>
      </c>
      <c r="EM12" s="18" t="str">
        <f t="shared" si="170"/>
        <v>05 Design Intent</v>
      </c>
      <c r="EN12" s="18" t="str">
        <f t="shared" si="171"/>
        <v>07 Signed Off</v>
      </c>
      <c r="EO12" s="18" t="str">
        <f t="shared" si="172"/>
        <v>05 Design Intent</v>
      </c>
      <c r="EP12" s="18" t="str">
        <f t="shared" si="173"/>
        <v>07 Signed Off</v>
      </c>
      <c r="EQ12" s="18" t="str">
        <f t="shared" si="174"/>
        <v>05 Design Intent</v>
      </c>
      <c r="ER12" s="18" t="str">
        <f t="shared" si="175"/>
        <v>07 Signed Off</v>
      </c>
      <c r="ES12" s="18" t="str">
        <f t="shared" si="176"/>
        <v>05 Design Intent</v>
      </c>
      <c r="ET12" s="18" t="str">
        <f t="shared" si="177"/>
        <v>07 Signed Off</v>
      </c>
      <c r="EU12" s="18" t="str">
        <f t="shared" si="178"/>
        <v>05 Design Intent</v>
      </c>
      <c r="EV12" s="28" t="str">
        <f t="shared" si="179"/>
        <v/>
      </c>
      <c r="EW12" s="27">
        <f t="shared" si="180"/>
        <v>4</v>
      </c>
      <c r="EX12" s="27" t="str">
        <f t="shared" si="181"/>
        <v>New_Item</v>
      </c>
      <c r="EY12" s="150"/>
      <c r="EZ12" s="72"/>
      <c r="FA12" s="72"/>
      <c r="FB12" s="72"/>
      <c r="FC12" s="72"/>
      <c r="FD12" s="72"/>
      <c r="FE12" s="72"/>
      <c r="FF12" s="72"/>
      <c r="FG12" s="72"/>
      <c r="FH12" s="72"/>
      <c r="FI12" s="72"/>
      <c r="FJ12" s="72"/>
      <c r="FK12" s="72"/>
      <c r="FL12" s="72"/>
      <c r="FM12" s="72"/>
      <c r="FN12" s="72"/>
      <c r="FO12" s="72"/>
      <c r="FP12" s="72"/>
      <c r="FQ12" s="72"/>
      <c r="FR12" s="72"/>
      <c r="FS12" s="72"/>
      <c r="FT12" s="72"/>
      <c r="FU12" s="72"/>
      <c r="FV12" s="72"/>
      <c r="FW12" s="72"/>
      <c r="FX12" s="72"/>
      <c r="FY12" s="72"/>
      <c r="FZ12" s="72"/>
      <c r="GA12" s="72"/>
      <c r="GB12" s="72"/>
      <c r="GC12" s="72"/>
      <c r="GD12" s="72"/>
      <c r="GE12" s="72"/>
      <c r="GF12" s="72"/>
      <c r="GG12" s="72"/>
      <c r="GH12" s="72"/>
      <c r="GI12" s="72"/>
      <c r="GJ12" s="72"/>
      <c r="GK12" s="72"/>
      <c r="GL12" s="72"/>
      <c r="GM12" s="72"/>
      <c r="GN12" s="72"/>
      <c r="GO12" s="72"/>
      <c r="GP12" s="72"/>
      <c r="GQ12" s="72"/>
      <c r="GR12" s="72"/>
      <c r="GS12" s="72"/>
      <c r="GT12" s="72"/>
      <c r="GU12" s="72"/>
      <c r="GV12" s="72"/>
      <c r="GW12" s="72"/>
      <c r="GX12" s="72"/>
      <c r="GY12" s="72"/>
      <c r="GZ12" s="72"/>
      <c r="HA12" s="72"/>
      <c r="HB12" s="72"/>
      <c r="HC12" s="72"/>
      <c r="HD12" s="72"/>
      <c r="HE12" s="72"/>
      <c r="HF12" s="72"/>
      <c r="HG12" s="72"/>
      <c r="HH12" s="72"/>
      <c r="HI12" s="72"/>
      <c r="HJ12" s="72"/>
      <c r="HK12" s="72"/>
      <c r="HL12" s="72"/>
      <c r="HM12" s="72"/>
      <c r="HN12" s="72"/>
      <c r="HO12" s="72"/>
      <c r="HP12" s="72"/>
      <c r="HQ12" s="72"/>
      <c r="HR12" s="72"/>
      <c r="HS12" s="72"/>
      <c r="HT12" s="72"/>
    </row>
    <row r="13" spans="1:228">
      <c r="A13" s="210" t="s">
        <v>261</v>
      </c>
      <c r="B13" s="210">
        <v>5</v>
      </c>
      <c r="C13" s="210" t="s">
        <v>421</v>
      </c>
      <c r="D13" s="210">
        <v>1</v>
      </c>
      <c r="E13" s="210"/>
      <c r="F13" s="210" t="s">
        <v>278</v>
      </c>
      <c r="G13" s="211" t="s">
        <v>424</v>
      </c>
      <c r="H13" s="212" t="s">
        <v>295</v>
      </c>
      <c r="I13" s="212" t="s">
        <v>295</v>
      </c>
      <c r="J13" s="212" t="s">
        <v>296</v>
      </c>
      <c r="K13" s="212" t="s">
        <v>296</v>
      </c>
      <c r="L13" s="212" t="s">
        <v>295</v>
      </c>
      <c r="M13" s="212" t="s">
        <v>295</v>
      </c>
      <c r="N13" s="212" t="s">
        <v>295</v>
      </c>
      <c r="O13" s="212" t="s">
        <v>295</v>
      </c>
      <c r="P13" s="212" t="s">
        <v>296</v>
      </c>
      <c r="Q13" s="141" t="str">
        <f t="shared" si="59"/>
        <v>NR</v>
      </c>
      <c r="R13" s="213">
        <v>32</v>
      </c>
      <c r="S13" s="213">
        <v>88</v>
      </c>
      <c r="T13" s="213">
        <v>336</v>
      </c>
      <c r="U13" s="213"/>
      <c r="V13" s="213"/>
      <c r="W13" s="213"/>
      <c r="X13" s="213">
        <v>32</v>
      </c>
      <c r="Y13" s="213">
        <v>88</v>
      </c>
      <c r="Z13" s="213">
        <v>456</v>
      </c>
      <c r="AA13" s="213"/>
      <c r="AB13" s="213"/>
      <c r="AC13" s="334"/>
      <c r="AD13" s="214" t="s">
        <v>215</v>
      </c>
      <c r="AE13" s="335" t="s">
        <v>216</v>
      </c>
      <c r="AF13" s="76" t="str">
        <f t="shared" si="60"/>
        <v>01 No Specs</v>
      </c>
      <c r="AG13" s="18" t="str">
        <f t="shared" si="182"/>
        <v>01 No Specs</v>
      </c>
      <c r="AH13" s="18" t="str">
        <f t="shared" si="61"/>
        <v>02 Specs Available</v>
      </c>
      <c r="AI13" s="18" t="str">
        <f t="shared" si="62"/>
        <v>02 Specs Available</v>
      </c>
      <c r="AJ13" s="18" t="str">
        <f t="shared" si="63"/>
        <v>02 Specs Available</v>
      </c>
      <c r="AK13" s="18" t="str">
        <f t="shared" si="64"/>
        <v>02 Specs Available</v>
      </c>
      <c r="AL13" s="18" t="str">
        <f t="shared" si="65"/>
        <v>04 Specs Confirmed</v>
      </c>
      <c r="AM13" s="18" t="str">
        <f t="shared" si="66"/>
        <v>03 Clarifying Specs</v>
      </c>
      <c r="AN13" s="18" t="str">
        <f t="shared" si="67"/>
        <v>04 Specs Confirmed</v>
      </c>
      <c r="AO13" s="18" t="str">
        <f t="shared" si="68"/>
        <v>03 Clarifying Specs</v>
      </c>
      <c r="AP13" s="18" t="str">
        <f t="shared" si="69"/>
        <v>04 Specs Confirmed</v>
      </c>
      <c r="AQ13" s="18" t="str">
        <f t="shared" si="70"/>
        <v>03 Clarifying Specs</v>
      </c>
      <c r="AR13" s="18" t="str">
        <f t="shared" si="71"/>
        <v>04 Specs Confirmed</v>
      </c>
      <c r="AS13" s="18" t="str">
        <f t="shared" si="72"/>
        <v>03 Clarifying Specs</v>
      </c>
      <c r="AT13" s="18" t="str">
        <f t="shared" si="73"/>
        <v>04 Specs Confirmed</v>
      </c>
      <c r="AU13" s="18" t="str">
        <f t="shared" si="74"/>
        <v>03 Clarifying Specs</v>
      </c>
      <c r="AV13" s="18" t="str">
        <f t="shared" si="75"/>
        <v>04 Specs Confirmed</v>
      </c>
      <c r="AW13" s="18" t="str">
        <f t="shared" si="76"/>
        <v>03 Clarifying Specs</v>
      </c>
      <c r="AX13" s="18" t="str">
        <f t="shared" si="77"/>
        <v>04 Specs Confirmed</v>
      </c>
      <c r="AY13" s="18" t="str">
        <f t="shared" si="78"/>
        <v>03 Clarifying Specs</v>
      </c>
      <c r="AZ13" s="18" t="str">
        <f t="shared" si="79"/>
        <v>04 Specs Confirmed</v>
      </c>
      <c r="BA13" s="18" t="str">
        <f t="shared" si="80"/>
        <v>03 Clarifying Specs</v>
      </c>
      <c r="BB13" s="18" t="str">
        <f t="shared" si="81"/>
        <v>04 Specs Confirmed</v>
      </c>
      <c r="BC13" s="18" t="str">
        <f t="shared" si="82"/>
        <v>03 Clarifying Specs</v>
      </c>
      <c r="BD13" s="18" t="str">
        <f t="shared" si="83"/>
        <v>05 Design Intent</v>
      </c>
      <c r="BE13" s="18" t="str">
        <f t="shared" si="84"/>
        <v>03 Clarifying Specs</v>
      </c>
      <c r="BF13" s="18" t="str">
        <f t="shared" si="85"/>
        <v>05 Design Intent</v>
      </c>
      <c r="BG13" s="18" t="str">
        <f t="shared" si="86"/>
        <v>03 Clarifying Specs</v>
      </c>
      <c r="BH13" s="18" t="str">
        <f t="shared" si="87"/>
        <v>05 Design Intent</v>
      </c>
      <c r="BI13" s="18" t="str">
        <f t="shared" si="88"/>
        <v>03 Clarifying Specs</v>
      </c>
      <c r="BJ13" s="18" t="str">
        <f t="shared" si="89"/>
        <v>05 Design Intent</v>
      </c>
      <c r="BK13" s="18" t="str">
        <f t="shared" si="90"/>
        <v>04 Specs Confirmed</v>
      </c>
      <c r="BL13" s="18" t="str">
        <f t="shared" si="91"/>
        <v>05 Design Intent</v>
      </c>
      <c r="BM13" s="18" t="str">
        <f t="shared" si="92"/>
        <v>04 Specs Confirmed</v>
      </c>
      <c r="BN13" s="18" t="str">
        <f t="shared" si="93"/>
        <v>05 Design Intent</v>
      </c>
      <c r="BO13" s="18" t="str">
        <f t="shared" si="94"/>
        <v>04 Specs Confirmed</v>
      </c>
      <c r="BP13" s="18" t="str">
        <f t="shared" si="95"/>
        <v>05 Design Intent</v>
      </c>
      <c r="BQ13" s="18" t="str">
        <f t="shared" si="96"/>
        <v>04 Specs Confirmed</v>
      </c>
      <c r="BR13" s="18" t="str">
        <f t="shared" si="97"/>
        <v>05 Design Intent</v>
      </c>
      <c r="BS13" s="18" t="str">
        <f t="shared" si="98"/>
        <v>04 Specs Confirmed</v>
      </c>
      <c r="BT13" s="18" t="str">
        <f t="shared" si="99"/>
        <v>05 Design Intent</v>
      </c>
      <c r="BU13" s="18" t="str">
        <f t="shared" si="100"/>
        <v>04 Specs Confirmed</v>
      </c>
      <c r="BV13" s="18" t="str">
        <f t="shared" si="101"/>
        <v>05 Design Intent</v>
      </c>
      <c r="BW13" s="18" t="str">
        <f t="shared" si="102"/>
        <v>04 Specs Confirmed</v>
      </c>
      <c r="BX13" s="18" t="str">
        <f t="shared" si="103"/>
        <v>05 Design Intent</v>
      </c>
      <c r="BY13" s="18" t="str">
        <f t="shared" si="104"/>
        <v>04 Specs Confirmed</v>
      </c>
      <c r="BZ13" s="18" t="str">
        <f t="shared" si="105"/>
        <v>05 Design Intent</v>
      </c>
      <c r="CA13" s="18" t="str">
        <f t="shared" si="106"/>
        <v>04 Specs Confirmed</v>
      </c>
      <c r="CB13" s="18" t="str">
        <f t="shared" si="107"/>
        <v>05 Design Intent</v>
      </c>
      <c r="CC13" s="18" t="str">
        <f t="shared" si="108"/>
        <v>04 Specs Confirmed</v>
      </c>
      <c r="CD13" s="18" t="str">
        <f t="shared" si="109"/>
        <v>05 Design Intent</v>
      </c>
      <c r="CE13" s="18" t="str">
        <f t="shared" si="110"/>
        <v>04 Specs Confirmed</v>
      </c>
      <c r="CF13" s="18" t="str">
        <f t="shared" si="111"/>
        <v>05 Design Intent</v>
      </c>
      <c r="CG13" s="18" t="str">
        <f t="shared" si="112"/>
        <v>04 Specs Confirmed</v>
      </c>
      <c r="CH13" s="18" t="str">
        <f t="shared" si="113"/>
        <v>05 Design Intent</v>
      </c>
      <c r="CI13" s="18" t="str">
        <f t="shared" si="114"/>
        <v>04 Specs Confirmed</v>
      </c>
      <c r="CJ13" s="18" t="str">
        <f t="shared" si="115"/>
        <v>05 Design Intent</v>
      </c>
      <c r="CK13" s="18" t="str">
        <f t="shared" si="116"/>
        <v>04 Specs Confirmed</v>
      </c>
      <c r="CL13" s="18" t="str">
        <f t="shared" si="117"/>
        <v>05 Design Intent</v>
      </c>
      <c r="CM13" s="18" t="str">
        <f t="shared" si="118"/>
        <v>04 Specs Confirmed</v>
      </c>
      <c r="CN13" s="18" t="str">
        <f t="shared" si="119"/>
        <v>05 Design Intent</v>
      </c>
      <c r="CO13" s="18" t="str">
        <f t="shared" si="120"/>
        <v>04 Specs Confirmed</v>
      </c>
      <c r="CP13" s="18" t="str">
        <f t="shared" si="121"/>
        <v>05 Design Intent</v>
      </c>
      <c r="CQ13" s="18" t="str">
        <f t="shared" si="122"/>
        <v>04 Specs Confirmed</v>
      </c>
      <c r="CR13" s="18" t="str">
        <f t="shared" si="123"/>
        <v>05 Design Intent</v>
      </c>
      <c r="CS13" s="18" t="str">
        <f t="shared" si="124"/>
        <v>04 Specs Confirmed</v>
      </c>
      <c r="CT13" s="18" t="str">
        <f t="shared" si="125"/>
        <v>05 Design Intent</v>
      </c>
      <c r="CU13" s="18" t="str">
        <f t="shared" si="126"/>
        <v>04 Specs Confirmed</v>
      </c>
      <c r="CV13" s="18" t="str">
        <f t="shared" si="127"/>
        <v>05 Design Intent</v>
      </c>
      <c r="CW13" s="18" t="str">
        <f t="shared" si="128"/>
        <v>04 Specs Confirmed</v>
      </c>
      <c r="CX13" s="18" t="str">
        <f t="shared" si="129"/>
        <v>05 Design Intent</v>
      </c>
      <c r="CY13" s="18" t="str">
        <f t="shared" si="130"/>
        <v>04 Specs Confirmed</v>
      </c>
      <c r="CZ13" s="18" t="str">
        <f t="shared" si="131"/>
        <v>05 Design Intent</v>
      </c>
      <c r="DA13" s="18" t="str">
        <f t="shared" si="132"/>
        <v>04 Specs Confirmed</v>
      </c>
      <c r="DB13" s="18" t="str">
        <f t="shared" si="133"/>
        <v>05 Design Intent</v>
      </c>
      <c r="DC13" s="18" t="str">
        <f t="shared" si="134"/>
        <v>04 Specs Confirmed</v>
      </c>
      <c r="DD13" s="18" t="str">
        <f t="shared" si="135"/>
        <v>05 Design Intent</v>
      </c>
      <c r="DE13" s="18" t="str">
        <f t="shared" si="136"/>
        <v>04 Specs Confirmed</v>
      </c>
      <c r="DF13" s="18" t="str">
        <f t="shared" si="137"/>
        <v>05 Design Intent</v>
      </c>
      <c r="DG13" s="18" t="str">
        <f t="shared" si="138"/>
        <v>04 Specs Confirmed</v>
      </c>
      <c r="DH13" s="18" t="str">
        <f t="shared" si="139"/>
        <v>05 Design Intent</v>
      </c>
      <c r="DI13" s="18" t="str">
        <f t="shared" si="140"/>
        <v>04 Specs Confirmed</v>
      </c>
      <c r="DJ13" s="18" t="str">
        <f t="shared" si="141"/>
        <v>05 Design Intent</v>
      </c>
      <c r="DK13" s="18" t="str">
        <f t="shared" si="142"/>
        <v>04 Specs Confirmed</v>
      </c>
      <c r="DL13" s="18" t="str">
        <f t="shared" si="143"/>
        <v>05 Design Intent</v>
      </c>
      <c r="DM13" s="18" t="str">
        <f t="shared" si="144"/>
        <v>04 Specs Confirmed</v>
      </c>
      <c r="DN13" s="18" t="str">
        <f t="shared" si="145"/>
        <v>05 Design Intent</v>
      </c>
      <c r="DO13" s="18" t="str">
        <f t="shared" si="146"/>
        <v>04 Specs Confirmed</v>
      </c>
      <c r="DP13" s="18" t="str">
        <f t="shared" si="147"/>
        <v>05 Design Intent</v>
      </c>
      <c r="DQ13" s="18" t="str">
        <f t="shared" si="148"/>
        <v>04 Specs Confirmed</v>
      </c>
      <c r="DR13" s="18" t="str">
        <f t="shared" si="149"/>
        <v>05 Design Intent</v>
      </c>
      <c r="DS13" s="18" t="str">
        <f t="shared" si="150"/>
        <v>04 Specs Confirmed</v>
      </c>
      <c r="DT13" s="18" t="str">
        <f t="shared" si="151"/>
        <v>05 Design Intent</v>
      </c>
      <c r="DU13" s="18" t="str">
        <f t="shared" si="152"/>
        <v>04 Specs Confirmed</v>
      </c>
      <c r="DV13" s="18" t="str">
        <f t="shared" si="153"/>
        <v>05 Design Intent</v>
      </c>
      <c r="DW13" s="18" t="str">
        <f t="shared" si="154"/>
        <v>04 Specs Confirmed</v>
      </c>
      <c r="DX13" s="18" t="str">
        <f t="shared" si="155"/>
        <v>05 Design Intent</v>
      </c>
      <c r="DY13" s="18" t="str">
        <f t="shared" si="156"/>
        <v>04 Specs Confirmed</v>
      </c>
      <c r="DZ13" s="18" t="str">
        <f t="shared" si="157"/>
        <v>05 Design Intent</v>
      </c>
      <c r="EA13" s="18" t="str">
        <f t="shared" si="158"/>
        <v>04 Specs Confirmed</v>
      </c>
      <c r="EB13" s="18" t="str">
        <f t="shared" si="159"/>
        <v>05 Design Intent</v>
      </c>
      <c r="EC13" s="18" t="str">
        <f t="shared" si="160"/>
        <v>04 Specs Confirmed</v>
      </c>
      <c r="ED13" s="18" t="str">
        <f t="shared" si="161"/>
        <v>05 Design Intent</v>
      </c>
      <c r="EE13" s="18" t="str">
        <f t="shared" si="162"/>
        <v>04 Specs Confirmed</v>
      </c>
      <c r="EF13" s="18" t="str">
        <f t="shared" si="163"/>
        <v>05 Design Intent</v>
      </c>
      <c r="EG13" s="18" t="str">
        <f t="shared" si="164"/>
        <v>04 Specs Confirmed</v>
      </c>
      <c r="EH13" s="18" t="str">
        <f t="shared" si="165"/>
        <v>05 Design Intent</v>
      </c>
      <c r="EI13" s="18" t="str">
        <f t="shared" si="166"/>
        <v>04 Specs Confirmed</v>
      </c>
      <c r="EJ13" s="18" t="str">
        <f t="shared" si="167"/>
        <v>05 Design Intent</v>
      </c>
      <c r="EK13" s="18" t="str">
        <f t="shared" si="168"/>
        <v>04 Specs Confirmed</v>
      </c>
      <c r="EL13" s="18" t="str">
        <f t="shared" si="169"/>
        <v>05 Design Intent</v>
      </c>
      <c r="EM13" s="18" t="str">
        <f t="shared" si="170"/>
        <v>04 Specs Confirmed</v>
      </c>
      <c r="EN13" s="18" t="str">
        <f t="shared" si="171"/>
        <v>05 Design Intent</v>
      </c>
      <c r="EO13" s="18" t="str">
        <f t="shared" si="172"/>
        <v>04 Specs Confirmed</v>
      </c>
      <c r="EP13" s="18" t="str">
        <f t="shared" si="173"/>
        <v>05 Design Intent</v>
      </c>
      <c r="EQ13" s="18" t="str">
        <f t="shared" si="174"/>
        <v>04 Specs Confirmed</v>
      </c>
      <c r="ER13" s="18" t="str">
        <f t="shared" si="175"/>
        <v>05 Design Intent</v>
      </c>
      <c r="ES13" s="18" t="str">
        <f t="shared" si="176"/>
        <v>04 Specs Confirmed</v>
      </c>
      <c r="ET13" s="18" t="str">
        <f t="shared" si="177"/>
        <v>05 Design Intent</v>
      </c>
      <c r="EU13" s="18" t="str">
        <f t="shared" si="178"/>
        <v>04 Specs Confirmed</v>
      </c>
      <c r="EV13" s="28" t="str">
        <f t="shared" si="179"/>
        <v/>
      </c>
      <c r="EW13" s="27" t="str">
        <f t="shared" si="180"/>
        <v/>
      </c>
      <c r="EX13" s="27" t="str">
        <f t="shared" si="181"/>
        <v/>
      </c>
      <c r="EY13" s="150"/>
      <c r="EZ13" s="72"/>
      <c r="FA13" s="72"/>
      <c r="FB13" s="72"/>
      <c r="FC13" s="72"/>
      <c r="FD13" s="72"/>
      <c r="FE13" s="72"/>
      <c r="FF13" s="72"/>
      <c r="FG13" s="72"/>
      <c r="FH13" s="72"/>
      <c r="FI13" s="72"/>
      <c r="FJ13" s="72"/>
      <c r="FK13" s="72"/>
      <c r="FL13" s="72"/>
      <c r="FM13" s="72"/>
      <c r="FN13" s="72"/>
      <c r="FO13" s="72"/>
      <c r="FP13" s="72"/>
      <c r="FQ13" s="72"/>
      <c r="FR13" s="72"/>
      <c r="FS13" s="72"/>
      <c r="FT13" s="72"/>
      <c r="FU13" s="72"/>
      <c r="FV13" s="72"/>
      <c r="FW13" s="72"/>
      <c r="FX13" s="72"/>
      <c r="FY13" s="72"/>
      <c r="FZ13" s="72"/>
      <c r="GA13" s="72"/>
      <c r="GB13" s="72"/>
      <c r="GC13" s="72"/>
      <c r="GD13" s="72"/>
      <c r="GE13" s="72"/>
      <c r="GF13" s="72"/>
      <c r="GG13" s="72"/>
      <c r="GH13" s="72"/>
      <c r="GI13" s="72"/>
      <c r="GJ13" s="72"/>
      <c r="GK13" s="72"/>
      <c r="GL13" s="72"/>
      <c r="GM13" s="72"/>
      <c r="GN13" s="72"/>
      <c r="GO13" s="72"/>
      <c r="GP13" s="72"/>
      <c r="GQ13" s="72"/>
      <c r="GR13" s="72"/>
      <c r="GS13" s="72"/>
      <c r="GT13" s="72"/>
      <c r="GU13" s="72"/>
      <c r="GV13" s="72"/>
      <c r="GW13" s="72"/>
      <c r="GX13" s="72"/>
      <c r="GY13" s="72"/>
      <c r="GZ13" s="72"/>
      <c r="HA13" s="72"/>
      <c r="HB13" s="72"/>
      <c r="HC13" s="72"/>
      <c r="HD13" s="72"/>
      <c r="HE13" s="72"/>
      <c r="HF13" s="72"/>
      <c r="HG13" s="72"/>
      <c r="HH13" s="72"/>
      <c r="HI13" s="72"/>
      <c r="HJ13" s="72"/>
      <c r="HK13" s="72"/>
      <c r="HL13" s="72"/>
      <c r="HM13" s="72"/>
      <c r="HN13" s="72"/>
      <c r="HO13" s="72"/>
      <c r="HP13" s="72"/>
      <c r="HQ13" s="72"/>
      <c r="HR13" s="72"/>
      <c r="HS13" s="72"/>
      <c r="HT13" s="72"/>
    </row>
    <row r="14" spans="1:228">
      <c r="A14" s="210" t="s">
        <v>261</v>
      </c>
      <c r="B14" s="210">
        <v>6</v>
      </c>
      <c r="C14" s="210" t="s">
        <v>422</v>
      </c>
      <c r="D14" s="210">
        <v>2</v>
      </c>
      <c r="E14" s="210"/>
      <c r="F14" s="210" t="s">
        <v>278</v>
      </c>
      <c r="G14" s="211" t="s">
        <v>425</v>
      </c>
      <c r="H14" s="212" t="s">
        <v>295</v>
      </c>
      <c r="I14" s="212" t="s">
        <v>296</v>
      </c>
      <c r="J14" s="212" t="s">
        <v>296</v>
      </c>
      <c r="K14" s="212" t="s">
        <v>296</v>
      </c>
      <c r="L14" s="212" t="s">
        <v>296</v>
      </c>
      <c r="M14" s="212" t="s">
        <v>296</v>
      </c>
      <c r="N14" s="212" t="s">
        <v>295</v>
      </c>
      <c r="O14" s="212" t="s">
        <v>295</v>
      </c>
      <c r="P14" s="212" t="s">
        <v>296</v>
      </c>
      <c r="Q14" s="141" t="str">
        <f t="shared" si="59"/>
        <v>NR</v>
      </c>
      <c r="R14" s="213">
        <v>32</v>
      </c>
      <c r="S14" s="213">
        <v>88</v>
      </c>
      <c r="T14" s="213">
        <v>336</v>
      </c>
      <c r="U14" s="213">
        <v>763</v>
      </c>
      <c r="V14" s="213">
        <v>852</v>
      </c>
      <c r="W14" s="213"/>
      <c r="X14" s="213">
        <v>32</v>
      </c>
      <c r="Y14" s="215">
        <v>88</v>
      </c>
      <c r="Z14" s="215">
        <v>456</v>
      </c>
      <c r="AA14" s="213"/>
      <c r="AB14" s="213"/>
      <c r="AC14" s="334"/>
      <c r="AD14" s="214" t="s">
        <v>215</v>
      </c>
      <c r="AE14" s="335" t="s">
        <v>216</v>
      </c>
      <c r="AF14" s="76" t="str">
        <f t="shared" si="60"/>
        <v>01 No Specs</v>
      </c>
      <c r="AG14" s="18" t="str">
        <f t="shared" si="182"/>
        <v>01 No Specs</v>
      </c>
      <c r="AH14" s="18" t="str">
        <f t="shared" si="61"/>
        <v>02 Specs Available</v>
      </c>
      <c r="AI14" s="18" t="str">
        <f t="shared" si="62"/>
        <v>02 Specs Available</v>
      </c>
      <c r="AJ14" s="18" t="str">
        <f t="shared" si="63"/>
        <v>02 Specs Available</v>
      </c>
      <c r="AK14" s="18" t="str">
        <f t="shared" si="64"/>
        <v>02 Specs Available</v>
      </c>
      <c r="AL14" s="18" t="str">
        <f t="shared" si="65"/>
        <v>04 Specs Confirmed</v>
      </c>
      <c r="AM14" s="18" t="str">
        <f t="shared" si="66"/>
        <v>03 Clarifying Specs</v>
      </c>
      <c r="AN14" s="18" t="str">
        <f t="shared" si="67"/>
        <v>04 Specs Confirmed</v>
      </c>
      <c r="AO14" s="18" t="str">
        <f t="shared" si="68"/>
        <v>03 Clarifying Specs</v>
      </c>
      <c r="AP14" s="18" t="str">
        <f t="shared" si="69"/>
        <v>04 Specs Confirmed</v>
      </c>
      <c r="AQ14" s="18" t="str">
        <f t="shared" si="70"/>
        <v>03 Clarifying Specs</v>
      </c>
      <c r="AR14" s="18" t="str">
        <f t="shared" si="71"/>
        <v>04 Specs Confirmed</v>
      </c>
      <c r="AS14" s="18" t="str">
        <f t="shared" si="72"/>
        <v>03 Clarifying Specs</v>
      </c>
      <c r="AT14" s="18" t="str">
        <f t="shared" si="73"/>
        <v>04 Specs Confirmed</v>
      </c>
      <c r="AU14" s="18" t="str">
        <f t="shared" si="74"/>
        <v>03 Clarifying Specs</v>
      </c>
      <c r="AV14" s="18" t="str">
        <f t="shared" si="75"/>
        <v>04 Specs Confirmed</v>
      </c>
      <c r="AW14" s="18" t="str">
        <f t="shared" si="76"/>
        <v>03 Clarifying Specs</v>
      </c>
      <c r="AX14" s="18" t="str">
        <f t="shared" si="77"/>
        <v>04 Specs Confirmed</v>
      </c>
      <c r="AY14" s="18" t="str">
        <f t="shared" si="78"/>
        <v>03 Clarifying Specs</v>
      </c>
      <c r="AZ14" s="18" t="str">
        <f t="shared" si="79"/>
        <v>04 Specs Confirmed</v>
      </c>
      <c r="BA14" s="18" t="str">
        <f t="shared" si="80"/>
        <v>03 Clarifying Specs</v>
      </c>
      <c r="BB14" s="18" t="str">
        <f t="shared" si="81"/>
        <v>04 Specs Confirmed</v>
      </c>
      <c r="BC14" s="18" t="str">
        <f t="shared" si="82"/>
        <v>03 Clarifying Specs</v>
      </c>
      <c r="BD14" s="18" t="str">
        <f t="shared" si="83"/>
        <v>05 Design Intent</v>
      </c>
      <c r="BE14" s="18" t="str">
        <f t="shared" si="84"/>
        <v>03 Clarifying Specs</v>
      </c>
      <c r="BF14" s="18" t="str">
        <f t="shared" si="85"/>
        <v>05 Design Intent</v>
      </c>
      <c r="BG14" s="18" t="str">
        <f t="shared" si="86"/>
        <v>03 Clarifying Specs</v>
      </c>
      <c r="BH14" s="18" t="str">
        <f t="shared" si="87"/>
        <v>05 Design Intent</v>
      </c>
      <c r="BI14" s="18" t="str">
        <f t="shared" si="88"/>
        <v>03 Clarifying Specs</v>
      </c>
      <c r="BJ14" s="18" t="str">
        <f t="shared" si="89"/>
        <v>05 Design Intent</v>
      </c>
      <c r="BK14" s="18" t="str">
        <f t="shared" si="90"/>
        <v>04 Specs Confirmed</v>
      </c>
      <c r="BL14" s="18" t="str">
        <f t="shared" si="91"/>
        <v>05 Design Intent</v>
      </c>
      <c r="BM14" s="18" t="str">
        <f t="shared" si="92"/>
        <v>04 Specs Confirmed</v>
      </c>
      <c r="BN14" s="18" t="str">
        <f t="shared" si="93"/>
        <v>05 Design Intent</v>
      </c>
      <c r="BO14" s="18" t="str">
        <f t="shared" si="94"/>
        <v>04 Specs Confirmed</v>
      </c>
      <c r="BP14" s="18" t="str">
        <f t="shared" si="95"/>
        <v>05 Design Intent</v>
      </c>
      <c r="BQ14" s="18" t="str">
        <f t="shared" si="96"/>
        <v>04 Specs Confirmed</v>
      </c>
      <c r="BR14" s="18" t="str">
        <f t="shared" si="97"/>
        <v>05 Design Intent</v>
      </c>
      <c r="BS14" s="18" t="str">
        <f t="shared" si="98"/>
        <v>04 Specs Confirmed</v>
      </c>
      <c r="BT14" s="18" t="str">
        <f t="shared" si="99"/>
        <v>05 Design Intent</v>
      </c>
      <c r="BU14" s="18" t="str">
        <f t="shared" si="100"/>
        <v>04 Specs Confirmed</v>
      </c>
      <c r="BV14" s="18" t="str">
        <f t="shared" si="101"/>
        <v>05 Design Intent</v>
      </c>
      <c r="BW14" s="18" t="str">
        <f t="shared" si="102"/>
        <v>04 Specs Confirmed</v>
      </c>
      <c r="BX14" s="18" t="str">
        <f t="shared" si="103"/>
        <v>05 Design Intent</v>
      </c>
      <c r="BY14" s="18" t="str">
        <f t="shared" si="104"/>
        <v>04 Specs Confirmed</v>
      </c>
      <c r="BZ14" s="18" t="str">
        <f t="shared" si="105"/>
        <v>05 Design Intent</v>
      </c>
      <c r="CA14" s="18" t="str">
        <f t="shared" si="106"/>
        <v>04 Specs Confirmed</v>
      </c>
      <c r="CB14" s="18" t="str">
        <f t="shared" si="107"/>
        <v>05 Design Intent</v>
      </c>
      <c r="CC14" s="18" t="str">
        <f t="shared" si="108"/>
        <v>04 Specs Confirmed</v>
      </c>
      <c r="CD14" s="18" t="str">
        <f t="shared" si="109"/>
        <v>05 Design Intent</v>
      </c>
      <c r="CE14" s="18" t="str">
        <f t="shared" si="110"/>
        <v>04 Specs Confirmed</v>
      </c>
      <c r="CF14" s="18" t="str">
        <f t="shared" si="111"/>
        <v>06 Production Intent</v>
      </c>
      <c r="CG14" s="18" t="str">
        <f t="shared" si="112"/>
        <v>04 Specs Confirmed</v>
      </c>
      <c r="CH14" s="18" t="str">
        <f t="shared" si="113"/>
        <v>06 Production Intent</v>
      </c>
      <c r="CI14" s="18" t="str">
        <f t="shared" si="114"/>
        <v>04 Specs Confirmed</v>
      </c>
      <c r="CJ14" s="18" t="str">
        <f t="shared" si="115"/>
        <v>06 Production Intent</v>
      </c>
      <c r="CK14" s="18" t="str">
        <f t="shared" si="116"/>
        <v>04 Specs Confirmed</v>
      </c>
      <c r="CL14" s="18" t="str">
        <f t="shared" si="117"/>
        <v>07 Signed Off</v>
      </c>
      <c r="CM14" s="18" t="str">
        <f t="shared" si="118"/>
        <v>04 Specs Confirmed</v>
      </c>
      <c r="CN14" s="18" t="str">
        <f t="shared" si="119"/>
        <v>07 Signed Off</v>
      </c>
      <c r="CO14" s="18" t="str">
        <f t="shared" si="120"/>
        <v>04 Specs Confirmed</v>
      </c>
      <c r="CP14" s="18" t="str">
        <f t="shared" si="121"/>
        <v>07 Signed Off</v>
      </c>
      <c r="CQ14" s="18" t="str">
        <f t="shared" si="122"/>
        <v>04 Specs Confirmed</v>
      </c>
      <c r="CR14" s="18" t="str">
        <f t="shared" si="123"/>
        <v>07 Signed Off</v>
      </c>
      <c r="CS14" s="18" t="str">
        <f t="shared" si="124"/>
        <v>04 Specs Confirmed</v>
      </c>
      <c r="CT14" s="18" t="str">
        <f t="shared" si="125"/>
        <v>07 Signed Off</v>
      </c>
      <c r="CU14" s="18" t="str">
        <f t="shared" si="126"/>
        <v>04 Specs Confirmed</v>
      </c>
      <c r="CV14" s="18" t="str">
        <f t="shared" si="127"/>
        <v>07 Signed Off</v>
      </c>
      <c r="CW14" s="18" t="str">
        <f t="shared" si="128"/>
        <v>04 Specs Confirmed</v>
      </c>
      <c r="CX14" s="18" t="str">
        <f t="shared" si="129"/>
        <v>07 Signed Off</v>
      </c>
      <c r="CY14" s="18" t="str">
        <f t="shared" si="130"/>
        <v>04 Specs Confirmed</v>
      </c>
      <c r="CZ14" s="18" t="str">
        <f t="shared" si="131"/>
        <v>07 Signed Off</v>
      </c>
      <c r="DA14" s="18" t="str">
        <f t="shared" si="132"/>
        <v>04 Specs Confirmed</v>
      </c>
      <c r="DB14" s="18" t="str">
        <f t="shared" si="133"/>
        <v>07 Signed Off</v>
      </c>
      <c r="DC14" s="18" t="str">
        <f t="shared" si="134"/>
        <v>04 Specs Confirmed</v>
      </c>
      <c r="DD14" s="18" t="str">
        <f t="shared" si="135"/>
        <v>07 Signed Off</v>
      </c>
      <c r="DE14" s="18" t="str">
        <f t="shared" si="136"/>
        <v>04 Specs Confirmed</v>
      </c>
      <c r="DF14" s="18" t="str">
        <f t="shared" si="137"/>
        <v>07 Signed Off</v>
      </c>
      <c r="DG14" s="18" t="str">
        <f t="shared" si="138"/>
        <v>04 Specs Confirmed</v>
      </c>
      <c r="DH14" s="18" t="str">
        <f t="shared" si="139"/>
        <v>07 Signed Off</v>
      </c>
      <c r="DI14" s="18" t="str">
        <f t="shared" si="140"/>
        <v>04 Specs Confirmed</v>
      </c>
      <c r="DJ14" s="18" t="str">
        <f t="shared" si="141"/>
        <v>07 Signed Off</v>
      </c>
      <c r="DK14" s="18" t="str">
        <f t="shared" si="142"/>
        <v>04 Specs Confirmed</v>
      </c>
      <c r="DL14" s="18" t="str">
        <f t="shared" si="143"/>
        <v>07 Signed Off</v>
      </c>
      <c r="DM14" s="18" t="str">
        <f t="shared" si="144"/>
        <v>04 Specs Confirmed</v>
      </c>
      <c r="DN14" s="18" t="str">
        <f t="shared" si="145"/>
        <v>07 Signed Off</v>
      </c>
      <c r="DO14" s="18" t="str">
        <f t="shared" si="146"/>
        <v>04 Specs Confirmed</v>
      </c>
      <c r="DP14" s="18" t="str">
        <f t="shared" si="147"/>
        <v>07 Signed Off</v>
      </c>
      <c r="DQ14" s="18" t="str">
        <f t="shared" si="148"/>
        <v>04 Specs Confirmed</v>
      </c>
      <c r="DR14" s="18" t="str">
        <f t="shared" si="149"/>
        <v>07 Signed Off</v>
      </c>
      <c r="DS14" s="18" t="str">
        <f t="shared" si="150"/>
        <v>04 Specs Confirmed</v>
      </c>
      <c r="DT14" s="18" t="str">
        <f t="shared" si="151"/>
        <v>07 Signed Off</v>
      </c>
      <c r="DU14" s="18" t="str">
        <f t="shared" si="152"/>
        <v>04 Specs Confirmed</v>
      </c>
      <c r="DV14" s="18" t="str">
        <f t="shared" si="153"/>
        <v>07 Signed Off</v>
      </c>
      <c r="DW14" s="18" t="str">
        <f t="shared" si="154"/>
        <v>04 Specs Confirmed</v>
      </c>
      <c r="DX14" s="18" t="str">
        <f t="shared" si="155"/>
        <v>07 Signed Off</v>
      </c>
      <c r="DY14" s="18" t="str">
        <f t="shared" si="156"/>
        <v>04 Specs Confirmed</v>
      </c>
      <c r="DZ14" s="18" t="str">
        <f t="shared" si="157"/>
        <v>07 Signed Off</v>
      </c>
      <c r="EA14" s="18" t="str">
        <f t="shared" si="158"/>
        <v>04 Specs Confirmed</v>
      </c>
      <c r="EB14" s="18" t="str">
        <f t="shared" si="159"/>
        <v>07 Signed Off</v>
      </c>
      <c r="EC14" s="18" t="str">
        <f t="shared" si="160"/>
        <v>04 Specs Confirmed</v>
      </c>
      <c r="ED14" s="18" t="str">
        <f t="shared" si="161"/>
        <v>07 Signed Off</v>
      </c>
      <c r="EE14" s="18" t="str">
        <f t="shared" si="162"/>
        <v>04 Specs Confirmed</v>
      </c>
      <c r="EF14" s="18" t="str">
        <f t="shared" si="163"/>
        <v>07 Signed Off</v>
      </c>
      <c r="EG14" s="18" t="str">
        <f t="shared" si="164"/>
        <v>04 Specs Confirmed</v>
      </c>
      <c r="EH14" s="18" t="str">
        <f t="shared" si="165"/>
        <v>07 Signed Off</v>
      </c>
      <c r="EI14" s="18" t="str">
        <f t="shared" si="166"/>
        <v>04 Specs Confirmed</v>
      </c>
      <c r="EJ14" s="18" t="str">
        <f t="shared" si="167"/>
        <v>07 Signed Off</v>
      </c>
      <c r="EK14" s="18" t="str">
        <f t="shared" si="168"/>
        <v>04 Specs Confirmed</v>
      </c>
      <c r="EL14" s="18" t="str">
        <f t="shared" si="169"/>
        <v>07 Signed Off</v>
      </c>
      <c r="EM14" s="18" t="str">
        <f t="shared" si="170"/>
        <v>04 Specs Confirmed</v>
      </c>
      <c r="EN14" s="18" t="str">
        <f t="shared" si="171"/>
        <v>07 Signed Off</v>
      </c>
      <c r="EO14" s="18" t="str">
        <f t="shared" si="172"/>
        <v>04 Specs Confirmed</v>
      </c>
      <c r="EP14" s="18" t="str">
        <f t="shared" si="173"/>
        <v>07 Signed Off</v>
      </c>
      <c r="EQ14" s="18" t="str">
        <f t="shared" si="174"/>
        <v>04 Specs Confirmed</v>
      </c>
      <c r="ER14" s="18" t="str">
        <f t="shared" si="175"/>
        <v>07 Signed Off</v>
      </c>
      <c r="ES14" s="18" t="str">
        <f t="shared" si="176"/>
        <v>04 Specs Confirmed</v>
      </c>
      <c r="ET14" s="18" t="str">
        <f t="shared" si="177"/>
        <v>07 Signed Off</v>
      </c>
      <c r="EU14" s="18" t="str">
        <f t="shared" si="178"/>
        <v>04 Specs Confirmed</v>
      </c>
      <c r="EV14" s="28" t="str">
        <f t="shared" si="179"/>
        <v/>
      </c>
      <c r="EW14" s="27" t="str">
        <f t="shared" si="180"/>
        <v/>
      </c>
      <c r="EX14" s="27" t="str">
        <f t="shared" si="181"/>
        <v/>
      </c>
      <c r="EY14" s="150"/>
      <c r="EZ14" s="72"/>
      <c r="FA14" s="72"/>
      <c r="FB14" s="72"/>
      <c r="FC14" s="72"/>
      <c r="FD14" s="72"/>
      <c r="FE14" s="72"/>
      <c r="FF14" s="72"/>
      <c r="FG14" s="72"/>
      <c r="FH14" s="72"/>
      <c r="FI14" s="72"/>
      <c r="FJ14" s="72"/>
      <c r="FK14" s="72"/>
      <c r="FL14" s="72"/>
      <c r="FM14" s="72"/>
      <c r="FN14" s="72"/>
      <c r="FO14" s="72"/>
      <c r="FP14" s="72"/>
      <c r="FQ14" s="72"/>
      <c r="FR14" s="72"/>
      <c r="FS14" s="72"/>
      <c r="FT14" s="72"/>
      <c r="FU14" s="72"/>
      <c r="FV14" s="72"/>
      <c r="FW14" s="72"/>
      <c r="FX14" s="72"/>
      <c r="FY14" s="72"/>
      <c r="FZ14" s="72"/>
      <c r="GA14" s="72"/>
      <c r="GB14" s="72"/>
      <c r="GC14" s="72"/>
      <c r="GD14" s="72"/>
      <c r="GE14" s="72"/>
      <c r="GF14" s="72"/>
      <c r="GG14" s="72"/>
      <c r="GH14" s="72"/>
      <c r="GI14" s="72"/>
      <c r="GJ14" s="72"/>
      <c r="GK14" s="72"/>
      <c r="GL14" s="72"/>
      <c r="GM14" s="72"/>
      <c r="GN14" s="72"/>
      <c r="GO14" s="72"/>
      <c r="GP14" s="72"/>
      <c r="GQ14" s="72"/>
      <c r="GR14" s="72"/>
      <c r="GS14" s="72"/>
      <c r="GT14" s="72"/>
      <c r="GU14" s="72"/>
      <c r="GV14" s="72"/>
      <c r="GW14" s="72"/>
      <c r="GX14" s="72"/>
      <c r="GY14" s="72"/>
      <c r="GZ14" s="72"/>
      <c r="HA14" s="72"/>
      <c r="HB14" s="72"/>
      <c r="HC14" s="72"/>
      <c r="HD14" s="72"/>
      <c r="HE14" s="72"/>
      <c r="HF14" s="72"/>
      <c r="HG14" s="72"/>
      <c r="HH14" s="72"/>
      <c r="HI14" s="72"/>
      <c r="HJ14" s="72"/>
      <c r="HK14" s="72"/>
      <c r="HL14" s="72"/>
      <c r="HM14" s="72"/>
      <c r="HN14" s="72"/>
      <c r="HO14" s="72"/>
      <c r="HP14" s="72"/>
      <c r="HQ14" s="72"/>
      <c r="HR14" s="72"/>
      <c r="HS14" s="72"/>
      <c r="HT14" s="72"/>
    </row>
    <row r="15" spans="1:228">
      <c r="A15" s="210" t="s">
        <v>261</v>
      </c>
      <c r="B15" s="210">
        <v>7</v>
      </c>
      <c r="C15" s="210" t="s">
        <v>423</v>
      </c>
      <c r="D15" s="210">
        <v>3</v>
      </c>
      <c r="E15" s="210"/>
      <c r="F15" s="210" t="s">
        <v>278</v>
      </c>
      <c r="G15" s="211" t="s">
        <v>425</v>
      </c>
      <c r="H15" s="212" t="s">
        <v>295</v>
      </c>
      <c r="I15" s="212" t="s">
        <v>296</v>
      </c>
      <c r="J15" s="212" t="s">
        <v>296</v>
      </c>
      <c r="K15" s="212" t="s">
        <v>296</v>
      </c>
      <c r="L15" s="212" t="s">
        <v>296</v>
      </c>
      <c r="M15" s="212" t="s">
        <v>296</v>
      </c>
      <c r="N15" s="212" t="s">
        <v>295</v>
      </c>
      <c r="O15" s="212" t="s">
        <v>295</v>
      </c>
      <c r="P15" s="212" t="s">
        <v>296</v>
      </c>
      <c r="Q15" s="141" t="str">
        <f t="shared" si="59"/>
        <v>NR</v>
      </c>
      <c r="R15" s="213">
        <v>32</v>
      </c>
      <c r="S15" s="213">
        <v>88</v>
      </c>
      <c r="T15" s="213">
        <v>336</v>
      </c>
      <c r="U15" s="213">
        <v>763</v>
      </c>
      <c r="V15" s="213">
        <v>852</v>
      </c>
      <c r="W15" s="213"/>
      <c r="X15" s="213">
        <v>32</v>
      </c>
      <c r="Y15" s="215">
        <v>88</v>
      </c>
      <c r="Z15" s="215">
        <v>456</v>
      </c>
      <c r="AA15" s="213">
        <v>1948</v>
      </c>
      <c r="AB15" s="213"/>
      <c r="AC15" s="334"/>
      <c r="AD15" s="214" t="s">
        <v>215</v>
      </c>
      <c r="AE15" s="335" t="s">
        <v>216</v>
      </c>
      <c r="AF15" s="76" t="str">
        <f t="shared" si="60"/>
        <v>01 No Specs</v>
      </c>
      <c r="AG15" s="18" t="str">
        <f t="shared" si="182"/>
        <v>01 No Specs</v>
      </c>
      <c r="AH15" s="18" t="str">
        <f t="shared" si="61"/>
        <v>02 Specs Available</v>
      </c>
      <c r="AI15" s="18" t="str">
        <f t="shared" si="62"/>
        <v>02 Specs Available</v>
      </c>
      <c r="AJ15" s="18" t="str">
        <f t="shared" si="63"/>
        <v>02 Specs Available</v>
      </c>
      <c r="AK15" s="18" t="str">
        <f t="shared" si="64"/>
        <v>02 Specs Available</v>
      </c>
      <c r="AL15" s="18" t="str">
        <f t="shared" si="65"/>
        <v>04 Specs Confirmed</v>
      </c>
      <c r="AM15" s="18" t="str">
        <f t="shared" si="66"/>
        <v>03 Clarifying Specs</v>
      </c>
      <c r="AN15" s="18" t="str">
        <f t="shared" si="67"/>
        <v>04 Specs Confirmed</v>
      </c>
      <c r="AO15" s="18" t="str">
        <f t="shared" si="68"/>
        <v>03 Clarifying Specs</v>
      </c>
      <c r="AP15" s="18" t="str">
        <f t="shared" si="69"/>
        <v>04 Specs Confirmed</v>
      </c>
      <c r="AQ15" s="18" t="str">
        <f t="shared" si="70"/>
        <v>03 Clarifying Specs</v>
      </c>
      <c r="AR15" s="18" t="str">
        <f t="shared" si="71"/>
        <v>04 Specs Confirmed</v>
      </c>
      <c r="AS15" s="18" t="str">
        <f t="shared" si="72"/>
        <v>03 Clarifying Specs</v>
      </c>
      <c r="AT15" s="18" t="str">
        <f t="shared" si="73"/>
        <v>04 Specs Confirmed</v>
      </c>
      <c r="AU15" s="18" t="str">
        <f t="shared" si="74"/>
        <v>03 Clarifying Specs</v>
      </c>
      <c r="AV15" s="18" t="str">
        <f t="shared" si="75"/>
        <v>04 Specs Confirmed</v>
      </c>
      <c r="AW15" s="18" t="str">
        <f t="shared" si="76"/>
        <v>03 Clarifying Specs</v>
      </c>
      <c r="AX15" s="18" t="str">
        <f t="shared" si="77"/>
        <v>04 Specs Confirmed</v>
      </c>
      <c r="AY15" s="18" t="str">
        <f t="shared" si="78"/>
        <v>03 Clarifying Specs</v>
      </c>
      <c r="AZ15" s="18" t="str">
        <f t="shared" si="79"/>
        <v>04 Specs Confirmed</v>
      </c>
      <c r="BA15" s="18" t="str">
        <f t="shared" si="80"/>
        <v>03 Clarifying Specs</v>
      </c>
      <c r="BB15" s="18" t="str">
        <f t="shared" si="81"/>
        <v>04 Specs Confirmed</v>
      </c>
      <c r="BC15" s="18" t="str">
        <f t="shared" si="82"/>
        <v>03 Clarifying Specs</v>
      </c>
      <c r="BD15" s="18" t="str">
        <f t="shared" si="83"/>
        <v>05 Design Intent</v>
      </c>
      <c r="BE15" s="18" t="str">
        <f t="shared" si="84"/>
        <v>03 Clarifying Specs</v>
      </c>
      <c r="BF15" s="18" t="str">
        <f t="shared" si="85"/>
        <v>05 Design Intent</v>
      </c>
      <c r="BG15" s="18" t="str">
        <f t="shared" si="86"/>
        <v>03 Clarifying Specs</v>
      </c>
      <c r="BH15" s="18" t="str">
        <f t="shared" si="87"/>
        <v>05 Design Intent</v>
      </c>
      <c r="BI15" s="18" t="str">
        <f t="shared" si="88"/>
        <v>03 Clarifying Specs</v>
      </c>
      <c r="BJ15" s="18" t="str">
        <f t="shared" si="89"/>
        <v>05 Design Intent</v>
      </c>
      <c r="BK15" s="18" t="str">
        <f t="shared" si="90"/>
        <v>04 Specs Confirmed</v>
      </c>
      <c r="BL15" s="18" t="str">
        <f t="shared" si="91"/>
        <v>05 Design Intent</v>
      </c>
      <c r="BM15" s="18" t="str">
        <f t="shared" si="92"/>
        <v>04 Specs Confirmed</v>
      </c>
      <c r="BN15" s="18" t="str">
        <f t="shared" si="93"/>
        <v>05 Design Intent</v>
      </c>
      <c r="BO15" s="18" t="str">
        <f t="shared" si="94"/>
        <v>04 Specs Confirmed</v>
      </c>
      <c r="BP15" s="18" t="str">
        <f t="shared" si="95"/>
        <v>05 Design Intent</v>
      </c>
      <c r="BQ15" s="18" t="str">
        <f t="shared" si="96"/>
        <v>04 Specs Confirmed</v>
      </c>
      <c r="BR15" s="18" t="str">
        <f t="shared" si="97"/>
        <v>05 Design Intent</v>
      </c>
      <c r="BS15" s="18" t="str">
        <f t="shared" si="98"/>
        <v>04 Specs Confirmed</v>
      </c>
      <c r="BT15" s="18" t="str">
        <f t="shared" si="99"/>
        <v>05 Design Intent</v>
      </c>
      <c r="BU15" s="18" t="str">
        <f t="shared" si="100"/>
        <v>04 Specs Confirmed</v>
      </c>
      <c r="BV15" s="18" t="str">
        <f t="shared" si="101"/>
        <v>05 Design Intent</v>
      </c>
      <c r="BW15" s="18" t="str">
        <f t="shared" si="102"/>
        <v>04 Specs Confirmed</v>
      </c>
      <c r="BX15" s="18" t="str">
        <f t="shared" si="103"/>
        <v>05 Design Intent</v>
      </c>
      <c r="BY15" s="18" t="str">
        <f t="shared" si="104"/>
        <v>04 Specs Confirmed</v>
      </c>
      <c r="BZ15" s="18" t="str">
        <f t="shared" si="105"/>
        <v>05 Design Intent</v>
      </c>
      <c r="CA15" s="18" t="str">
        <f t="shared" si="106"/>
        <v>04 Specs Confirmed</v>
      </c>
      <c r="CB15" s="18" t="str">
        <f t="shared" si="107"/>
        <v>05 Design Intent</v>
      </c>
      <c r="CC15" s="18" t="str">
        <f t="shared" si="108"/>
        <v>04 Specs Confirmed</v>
      </c>
      <c r="CD15" s="18" t="str">
        <f t="shared" si="109"/>
        <v>05 Design Intent</v>
      </c>
      <c r="CE15" s="18" t="str">
        <f t="shared" si="110"/>
        <v>04 Specs Confirmed</v>
      </c>
      <c r="CF15" s="18" t="str">
        <f t="shared" si="111"/>
        <v>06 Production Intent</v>
      </c>
      <c r="CG15" s="18" t="str">
        <f t="shared" si="112"/>
        <v>04 Specs Confirmed</v>
      </c>
      <c r="CH15" s="18" t="str">
        <f t="shared" si="113"/>
        <v>06 Production Intent</v>
      </c>
      <c r="CI15" s="18" t="str">
        <f t="shared" si="114"/>
        <v>04 Specs Confirmed</v>
      </c>
      <c r="CJ15" s="18" t="str">
        <f t="shared" si="115"/>
        <v>06 Production Intent</v>
      </c>
      <c r="CK15" s="18" t="str">
        <f t="shared" si="116"/>
        <v>04 Specs Confirmed</v>
      </c>
      <c r="CL15" s="18" t="str">
        <f t="shared" si="117"/>
        <v>07 Signed Off</v>
      </c>
      <c r="CM15" s="18" t="str">
        <f t="shared" si="118"/>
        <v>04 Specs Confirmed</v>
      </c>
      <c r="CN15" s="18" t="str">
        <f t="shared" si="119"/>
        <v>07 Signed Off</v>
      </c>
      <c r="CO15" s="18" t="str">
        <f t="shared" si="120"/>
        <v>04 Specs Confirmed</v>
      </c>
      <c r="CP15" s="18" t="str">
        <f t="shared" si="121"/>
        <v>07 Signed Off</v>
      </c>
      <c r="CQ15" s="18" t="str">
        <f t="shared" si="122"/>
        <v>04 Specs Confirmed</v>
      </c>
      <c r="CR15" s="18" t="str">
        <f t="shared" si="123"/>
        <v>07 Signed Off</v>
      </c>
      <c r="CS15" s="18" t="str">
        <f t="shared" si="124"/>
        <v>04 Specs Confirmed</v>
      </c>
      <c r="CT15" s="18" t="str">
        <f t="shared" si="125"/>
        <v>07 Signed Off</v>
      </c>
      <c r="CU15" s="18" t="str">
        <f t="shared" si="126"/>
        <v>04 Specs Confirmed</v>
      </c>
      <c r="CV15" s="18" t="str">
        <f t="shared" si="127"/>
        <v>07 Signed Off</v>
      </c>
      <c r="CW15" s="18" t="str">
        <f t="shared" si="128"/>
        <v>04 Specs Confirmed</v>
      </c>
      <c r="CX15" s="18" t="str">
        <f t="shared" si="129"/>
        <v>07 Signed Off</v>
      </c>
      <c r="CY15" s="18" t="str">
        <f t="shared" si="130"/>
        <v>04 Specs Confirmed</v>
      </c>
      <c r="CZ15" s="18" t="str">
        <f t="shared" si="131"/>
        <v>07 Signed Off</v>
      </c>
      <c r="DA15" s="18" t="str">
        <f t="shared" si="132"/>
        <v>04 Specs Confirmed</v>
      </c>
      <c r="DB15" s="18" t="str">
        <f t="shared" si="133"/>
        <v>07 Signed Off</v>
      </c>
      <c r="DC15" s="18" t="str">
        <f t="shared" si="134"/>
        <v>04 Specs Confirmed</v>
      </c>
      <c r="DD15" s="18" t="str">
        <f t="shared" si="135"/>
        <v>07 Signed Off</v>
      </c>
      <c r="DE15" s="18" t="str">
        <f t="shared" si="136"/>
        <v>04 Specs Confirmed</v>
      </c>
      <c r="DF15" s="18" t="str">
        <f t="shared" si="137"/>
        <v>07 Signed Off</v>
      </c>
      <c r="DG15" s="18" t="str">
        <f t="shared" si="138"/>
        <v>04 Specs Confirmed</v>
      </c>
      <c r="DH15" s="18" t="str">
        <f t="shared" si="139"/>
        <v>07 Signed Off</v>
      </c>
      <c r="DI15" s="18" t="str">
        <f t="shared" si="140"/>
        <v>04 Specs Confirmed</v>
      </c>
      <c r="DJ15" s="18" t="str">
        <f t="shared" si="141"/>
        <v>07 Signed Off</v>
      </c>
      <c r="DK15" s="18" t="str">
        <f t="shared" si="142"/>
        <v>04 Specs Confirmed</v>
      </c>
      <c r="DL15" s="18" t="str">
        <f t="shared" si="143"/>
        <v>07 Signed Off</v>
      </c>
      <c r="DM15" s="18" t="str">
        <f t="shared" si="144"/>
        <v>04 Specs Confirmed</v>
      </c>
      <c r="DN15" s="18" t="str">
        <f t="shared" si="145"/>
        <v>07 Signed Off</v>
      </c>
      <c r="DO15" s="18" t="str">
        <f t="shared" si="146"/>
        <v>04 Specs Confirmed</v>
      </c>
      <c r="DP15" s="18" t="str">
        <f t="shared" si="147"/>
        <v>07 Signed Off</v>
      </c>
      <c r="DQ15" s="18" t="str">
        <f t="shared" si="148"/>
        <v>04 Specs Confirmed</v>
      </c>
      <c r="DR15" s="18" t="str">
        <f t="shared" si="149"/>
        <v>07 Signed Off</v>
      </c>
      <c r="DS15" s="18" t="str">
        <f t="shared" si="150"/>
        <v>04 Specs Confirmed</v>
      </c>
      <c r="DT15" s="18" t="str">
        <f t="shared" si="151"/>
        <v>07 Signed Off</v>
      </c>
      <c r="DU15" s="18" t="str">
        <f t="shared" si="152"/>
        <v>04 Specs Confirmed</v>
      </c>
      <c r="DV15" s="18" t="str">
        <f t="shared" si="153"/>
        <v>07 Signed Off</v>
      </c>
      <c r="DW15" s="18" t="str">
        <f t="shared" si="154"/>
        <v>04 Specs Confirmed</v>
      </c>
      <c r="DX15" s="18" t="str">
        <f t="shared" si="155"/>
        <v>07 Signed Off</v>
      </c>
      <c r="DY15" s="18" t="str">
        <f t="shared" si="156"/>
        <v>04 Specs Confirmed</v>
      </c>
      <c r="DZ15" s="18" t="str">
        <f t="shared" si="157"/>
        <v>07 Signed Off</v>
      </c>
      <c r="EA15" s="18" t="str">
        <f t="shared" si="158"/>
        <v>04 Specs Confirmed</v>
      </c>
      <c r="EB15" s="18" t="str">
        <f t="shared" si="159"/>
        <v>07 Signed Off</v>
      </c>
      <c r="EC15" s="18" t="str">
        <f t="shared" si="160"/>
        <v>04 Specs Confirmed</v>
      </c>
      <c r="ED15" s="18" t="str">
        <f t="shared" si="161"/>
        <v>07 Signed Off</v>
      </c>
      <c r="EE15" s="18" t="str">
        <f t="shared" si="162"/>
        <v>04 Specs Confirmed</v>
      </c>
      <c r="EF15" s="18" t="str">
        <f t="shared" si="163"/>
        <v>07 Signed Off</v>
      </c>
      <c r="EG15" s="18" t="str">
        <f t="shared" si="164"/>
        <v>04 Specs Confirmed</v>
      </c>
      <c r="EH15" s="18" t="str">
        <f t="shared" si="165"/>
        <v>07 Signed Off</v>
      </c>
      <c r="EI15" s="18" t="str">
        <f t="shared" si="166"/>
        <v>04 Specs Confirmed</v>
      </c>
      <c r="EJ15" s="18" t="str">
        <f t="shared" si="167"/>
        <v>07 Signed Off</v>
      </c>
      <c r="EK15" s="18" t="str">
        <f t="shared" si="168"/>
        <v>04 Specs Confirmed</v>
      </c>
      <c r="EL15" s="18" t="str">
        <f t="shared" si="169"/>
        <v>07 Signed Off</v>
      </c>
      <c r="EM15" s="18" t="str">
        <f t="shared" si="170"/>
        <v>04 Specs Confirmed</v>
      </c>
      <c r="EN15" s="18" t="str">
        <f t="shared" si="171"/>
        <v>07 Signed Off</v>
      </c>
      <c r="EO15" s="18" t="str">
        <f t="shared" si="172"/>
        <v>04 Specs Confirmed</v>
      </c>
      <c r="EP15" s="18" t="str">
        <f t="shared" si="173"/>
        <v>07 Signed Off</v>
      </c>
      <c r="EQ15" s="18" t="str">
        <f t="shared" si="174"/>
        <v>04 Specs Confirmed</v>
      </c>
      <c r="ER15" s="18" t="str">
        <f t="shared" si="175"/>
        <v>07 Signed Off</v>
      </c>
      <c r="ES15" s="18" t="str">
        <f t="shared" si="176"/>
        <v>04 Specs Confirmed</v>
      </c>
      <c r="ET15" s="18" t="str">
        <f t="shared" si="177"/>
        <v>07 Signed Off</v>
      </c>
      <c r="EU15" s="18" t="str">
        <f t="shared" si="178"/>
        <v>04 Specs Confirmed</v>
      </c>
      <c r="EV15" s="28" t="str">
        <f t="shared" si="179"/>
        <v/>
      </c>
      <c r="EW15" s="27" t="str">
        <f t="shared" si="180"/>
        <v/>
      </c>
      <c r="EX15" s="27" t="str">
        <f t="shared" si="181"/>
        <v/>
      </c>
      <c r="EY15" s="150"/>
      <c r="EZ15" s="72"/>
      <c r="FA15" s="72"/>
      <c r="FB15" s="72"/>
      <c r="FC15" s="72"/>
      <c r="FD15" s="72"/>
      <c r="FE15" s="72"/>
      <c r="FF15" s="72"/>
      <c r="FG15" s="72"/>
      <c r="FH15" s="72"/>
      <c r="FI15" s="72"/>
      <c r="FJ15" s="72"/>
      <c r="FK15" s="72"/>
      <c r="FL15" s="72"/>
      <c r="FM15" s="72"/>
      <c r="FN15" s="72"/>
      <c r="FO15" s="72"/>
      <c r="FP15" s="72"/>
      <c r="FQ15" s="72"/>
      <c r="FR15" s="72"/>
      <c r="FS15" s="72"/>
      <c r="FT15" s="72"/>
      <c r="FU15" s="72"/>
      <c r="FV15" s="72"/>
      <c r="FW15" s="72"/>
      <c r="FX15" s="72"/>
      <c r="FY15" s="72"/>
      <c r="FZ15" s="72"/>
      <c r="GA15" s="72"/>
      <c r="GB15" s="72"/>
      <c r="GC15" s="72"/>
      <c r="GD15" s="72"/>
      <c r="GE15" s="72"/>
      <c r="GF15" s="72"/>
      <c r="GG15" s="72"/>
      <c r="GH15" s="72"/>
      <c r="GI15" s="72"/>
      <c r="GJ15" s="72"/>
      <c r="GK15" s="72"/>
      <c r="GL15" s="72"/>
      <c r="GM15" s="72"/>
      <c r="GN15" s="72"/>
      <c r="GO15" s="72"/>
      <c r="GP15" s="72"/>
      <c r="GQ15" s="72"/>
      <c r="GR15" s="72"/>
      <c r="GS15" s="72"/>
      <c r="GT15" s="72"/>
      <c r="GU15" s="72"/>
      <c r="GV15" s="72"/>
      <c r="GW15" s="72"/>
      <c r="GX15" s="72"/>
      <c r="GY15" s="72"/>
      <c r="GZ15" s="72"/>
      <c r="HA15" s="72"/>
      <c r="HB15" s="72"/>
      <c r="HC15" s="72"/>
      <c r="HD15" s="72"/>
      <c r="HE15" s="72"/>
      <c r="HF15" s="72"/>
      <c r="HG15" s="72"/>
      <c r="HH15" s="72"/>
      <c r="HI15" s="72"/>
      <c r="HJ15" s="72"/>
      <c r="HK15" s="72"/>
      <c r="HL15" s="72"/>
      <c r="HM15" s="72"/>
      <c r="HN15" s="72"/>
      <c r="HO15" s="72"/>
      <c r="HP15" s="72"/>
      <c r="HQ15" s="72"/>
      <c r="HR15" s="72"/>
      <c r="HS15" s="72"/>
      <c r="HT15" s="72"/>
    </row>
    <row r="16" spans="1:228" ht="13.5" thickBot="1">
      <c r="A16" s="19" t="s">
        <v>275</v>
      </c>
      <c r="B16" s="19"/>
      <c r="C16" s="19"/>
      <c r="D16" s="19"/>
      <c r="E16" s="19"/>
      <c r="F16" s="19"/>
      <c r="G16" s="19"/>
      <c r="H16" s="19"/>
      <c r="I16" s="19"/>
      <c r="J16" s="19"/>
      <c r="K16" s="19"/>
      <c r="L16" s="19"/>
      <c r="M16" s="19"/>
      <c r="N16" s="19"/>
      <c r="O16" s="19"/>
      <c r="P16" s="19"/>
      <c r="Q16" s="19">
        <f t="shared" ref="Q16" si="183">INDEX($H16:$P16,1,MATCH($Q$5,$H$5:$P$5,0))</f>
        <v>0</v>
      </c>
      <c r="R16" s="19"/>
      <c r="S16" s="19"/>
      <c r="T16" s="19"/>
      <c r="U16" s="19"/>
      <c r="V16" s="19"/>
      <c r="W16" s="19"/>
      <c r="X16" s="19"/>
      <c r="Y16" s="19"/>
      <c r="Z16" s="19"/>
      <c r="AA16" s="19"/>
      <c r="AB16" s="19"/>
      <c r="AC16" s="19"/>
      <c r="AD16" s="19">
        <f t="shared" ref="AD16:AE24" si="184">COUNTIFS($A$6:$A$16,$F$17,AD$6:AD$16,$G16,$E$6:$E$16,"")-COUNTIFS($A$6:$A$16,$F$17,AD$6:AD$16,$G16,$H$6:$H$16,$F$18,$E$6:$E$16,"")</f>
        <v>0</v>
      </c>
      <c r="AE16" s="19">
        <f t="shared" si="184"/>
        <v>0</v>
      </c>
      <c r="AF16" s="19" t="str">
        <f t="shared" ref="AF16:CP16" si="185">IF(AND($A16&lt;&gt;"",$A16&lt;&gt;"_eol_"),IF(AND($W16&lt;=AF$4,$W16&lt;&gt;""),$W$2,IF(AND($V16 &lt;= AF$4,$U16&lt;=$V16,$V16&lt;&gt;""),$V$2,IF(AND($U16&lt;= AF$4,$T16&lt;=$U16,$U16&lt;&gt;""),$U$2,IF(AND($T16&lt;= AF$4,$S16&lt;=$T16,$T16&lt;&gt;""),$T$2,IF(AND($S16&lt;=AF$4,$R16&lt;=$S16,$S16&lt;&gt;""),$S$2,IF(AND($R16&lt;= AF$4,$R16&lt;&gt;""),$R$2,"01 No Specs")))))),"")</f>
        <v/>
      </c>
      <c r="AG16" s="19" t="str">
        <f t="shared" si="185"/>
        <v/>
      </c>
      <c r="AH16" s="19" t="str">
        <f t="shared" si="185"/>
        <v/>
      </c>
      <c r="AI16" s="19" t="str">
        <f t="shared" si="185"/>
        <v/>
      </c>
      <c r="AJ16" s="19" t="str">
        <f t="shared" si="185"/>
        <v/>
      </c>
      <c r="AK16" s="19" t="str">
        <f t="shared" si="185"/>
        <v/>
      </c>
      <c r="AL16" s="19" t="str">
        <f t="shared" si="185"/>
        <v/>
      </c>
      <c r="AM16" s="19" t="str">
        <f t="shared" si="185"/>
        <v/>
      </c>
      <c r="AN16" s="19" t="str">
        <f t="shared" si="185"/>
        <v/>
      </c>
      <c r="AO16" s="19" t="str">
        <f t="shared" si="185"/>
        <v/>
      </c>
      <c r="AP16" s="19" t="str">
        <f t="shared" si="185"/>
        <v/>
      </c>
      <c r="AQ16" s="19" t="str">
        <f t="shared" si="185"/>
        <v/>
      </c>
      <c r="AR16" s="19" t="str">
        <f t="shared" si="185"/>
        <v/>
      </c>
      <c r="AS16" s="19" t="str">
        <f t="shared" si="185"/>
        <v/>
      </c>
      <c r="AT16" s="19" t="str">
        <f t="shared" si="185"/>
        <v/>
      </c>
      <c r="AU16" s="19" t="str">
        <f t="shared" si="185"/>
        <v/>
      </c>
      <c r="AV16" s="19" t="str">
        <f t="shared" si="185"/>
        <v/>
      </c>
      <c r="AW16" s="19" t="str">
        <f t="shared" si="185"/>
        <v/>
      </c>
      <c r="AX16" s="19" t="str">
        <f t="shared" si="185"/>
        <v/>
      </c>
      <c r="AY16" s="19" t="str">
        <f t="shared" si="185"/>
        <v/>
      </c>
      <c r="AZ16" s="19" t="str">
        <f t="shared" si="185"/>
        <v/>
      </c>
      <c r="BA16" s="19" t="str">
        <f t="shared" si="185"/>
        <v/>
      </c>
      <c r="BB16" s="19" t="str">
        <f t="shared" si="185"/>
        <v/>
      </c>
      <c r="BC16" s="19" t="str">
        <f t="shared" si="185"/>
        <v/>
      </c>
      <c r="BD16" s="19" t="str">
        <f t="shared" si="185"/>
        <v/>
      </c>
      <c r="BE16" s="19" t="str">
        <f t="shared" si="185"/>
        <v/>
      </c>
      <c r="BF16" s="19" t="str">
        <f t="shared" si="185"/>
        <v/>
      </c>
      <c r="BG16" s="19" t="str">
        <f t="shared" si="185"/>
        <v/>
      </c>
      <c r="BH16" s="19" t="str">
        <f t="shared" si="185"/>
        <v/>
      </c>
      <c r="BI16" s="19" t="str">
        <f t="shared" si="185"/>
        <v/>
      </c>
      <c r="BJ16" s="19" t="str">
        <f t="shared" si="185"/>
        <v/>
      </c>
      <c r="BK16" s="19" t="str">
        <f t="shared" si="185"/>
        <v/>
      </c>
      <c r="BL16" s="19" t="str">
        <f t="shared" si="185"/>
        <v/>
      </c>
      <c r="BM16" s="19" t="str">
        <f t="shared" si="185"/>
        <v/>
      </c>
      <c r="BN16" s="19" t="str">
        <f t="shared" si="185"/>
        <v/>
      </c>
      <c r="BO16" s="19" t="str">
        <f t="shared" si="185"/>
        <v/>
      </c>
      <c r="BP16" s="19" t="str">
        <f t="shared" si="185"/>
        <v/>
      </c>
      <c r="BQ16" s="19" t="str">
        <f t="shared" si="185"/>
        <v/>
      </c>
      <c r="BR16" s="19" t="str">
        <f t="shared" si="185"/>
        <v/>
      </c>
      <c r="BS16" s="19" t="str">
        <f t="shared" si="185"/>
        <v/>
      </c>
      <c r="BT16" s="19" t="str">
        <f t="shared" si="185"/>
        <v/>
      </c>
      <c r="BU16" s="19" t="str">
        <f t="shared" si="185"/>
        <v/>
      </c>
      <c r="BV16" s="19" t="str">
        <f t="shared" si="185"/>
        <v/>
      </c>
      <c r="BW16" s="19" t="str">
        <f t="shared" si="185"/>
        <v/>
      </c>
      <c r="BX16" s="19" t="str">
        <f t="shared" si="185"/>
        <v/>
      </c>
      <c r="BY16" s="19" t="str">
        <f t="shared" si="185"/>
        <v/>
      </c>
      <c r="BZ16" s="19" t="str">
        <f t="shared" si="185"/>
        <v/>
      </c>
      <c r="CA16" s="19" t="str">
        <f t="shared" si="185"/>
        <v/>
      </c>
      <c r="CB16" s="19" t="str">
        <f t="shared" si="185"/>
        <v/>
      </c>
      <c r="CC16" s="19" t="str">
        <f t="shared" si="185"/>
        <v/>
      </c>
      <c r="CD16" s="19" t="str">
        <f t="shared" si="185"/>
        <v/>
      </c>
      <c r="CE16" s="19" t="str">
        <f t="shared" si="185"/>
        <v/>
      </c>
      <c r="CF16" s="19" t="str">
        <f t="shared" si="185"/>
        <v/>
      </c>
      <c r="CG16" s="19" t="str">
        <f t="shared" si="185"/>
        <v/>
      </c>
      <c r="CH16" s="19" t="str">
        <f t="shared" si="185"/>
        <v/>
      </c>
      <c r="CI16" s="19" t="str">
        <f t="shared" si="185"/>
        <v/>
      </c>
      <c r="CJ16" s="19" t="str">
        <f t="shared" si="185"/>
        <v/>
      </c>
      <c r="CK16" s="19" t="str">
        <f t="shared" si="185"/>
        <v/>
      </c>
      <c r="CL16" s="19" t="str">
        <f t="shared" si="185"/>
        <v/>
      </c>
      <c r="CM16" s="19" t="str">
        <f t="shared" si="185"/>
        <v/>
      </c>
      <c r="CN16" s="19" t="str">
        <f t="shared" si="185"/>
        <v/>
      </c>
      <c r="CO16" s="19" t="str">
        <f t="shared" si="185"/>
        <v/>
      </c>
      <c r="CP16" s="19" t="str">
        <f t="shared" si="185"/>
        <v/>
      </c>
      <c r="CQ16" s="19" t="str">
        <f t="shared" ref="CQ16:EU16" si="186">IF(AND($A16&lt;&gt;"",$A16&lt;&gt;"_eol_"),IF(AND($W16&lt;=CQ$4,$W16&lt;&gt;""),$W$2,IF(AND($V16 &lt;= CQ$4,$U16&lt;=$V16,$V16&lt;&gt;""),$V$2,IF(AND($U16&lt;= CQ$4,$T16&lt;=$U16,$U16&lt;&gt;""),$U$2,IF(AND($T16&lt;= CQ$4,$S16&lt;=$T16,$T16&lt;&gt;""),$T$2,IF(AND($S16&lt;=CQ$4,$R16&lt;=$S16,$S16&lt;&gt;""),$S$2,IF(AND($R16&lt;= CQ$4,$R16&lt;&gt;""),$R$2,"01 No Specs")))))),"")</f>
        <v/>
      </c>
      <c r="CR16" s="19" t="str">
        <f t="shared" si="186"/>
        <v/>
      </c>
      <c r="CS16" s="19" t="str">
        <f t="shared" si="186"/>
        <v/>
      </c>
      <c r="CT16" s="19" t="str">
        <f t="shared" si="186"/>
        <v/>
      </c>
      <c r="CU16" s="19" t="str">
        <f t="shared" si="186"/>
        <v/>
      </c>
      <c r="CV16" s="19" t="str">
        <f t="shared" si="186"/>
        <v/>
      </c>
      <c r="CW16" s="19" t="str">
        <f t="shared" si="186"/>
        <v/>
      </c>
      <c r="CX16" s="19" t="str">
        <f t="shared" si="186"/>
        <v/>
      </c>
      <c r="CY16" s="19" t="str">
        <f t="shared" si="186"/>
        <v/>
      </c>
      <c r="CZ16" s="19" t="str">
        <f t="shared" si="186"/>
        <v/>
      </c>
      <c r="DA16" s="19" t="str">
        <f t="shared" si="186"/>
        <v/>
      </c>
      <c r="DB16" s="19" t="str">
        <f t="shared" si="186"/>
        <v/>
      </c>
      <c r="DC16" s="19" t="str">
        <f t="shared" si="186"/>
        <v/>
      </c>
      <c r="DD16" s="19" t="str">
        <f t="shared" si="186"/>
        <v/>
      </c>
      <c r="DE16" s="19" t="str">
        <f t="shared" si="186"/>
        <v/>
      </c>
      <c r="DF16" s="19" t="str">
        <f t="shared" si="186"/>
        <v/>
      </c>
      <c r="DG16" s="19" t="str">
        <f t="shared" si="186"/>
        <v/>
      </c>
      <c r="DH16" s="19" t="str">
        <f t="shared" si="186"/>
        <v/>
      </c>
      <c r="DI16" s="19" t="str">
        <f t="shared" si="186"/>
        <v/>
      </c>
      <c r="DJ16" s="19" t="str">
        <f t="shared" si="186"/>
        <v/>
      </c>
      <c r="DK16" s="19" t="str">
        <f t="shared" si="186"/>
        <v/>
      </c>
      <c r="DL16" s="19" t="str">
        <f t="shared" si="186"/>
        <v/>
      </c>
      <c r="DM16" s="19" t="str">
        <f t="shared" si="186"/>
        <v/>
      </c>
      <c r="DN16" s="19" t="str">
        <f t="shared" si="186"/>
        <v/>
      </c>
      <c r="DO16" s="19" t="str">
        <f t="shared" si="186"/>
        <v/>
      </c>
      <c r="DP16" s="19" t="str">
        <f t="shared" si="186"/>
        <v/>
      </c>
      <c r="DQ16" s="19" t="str">
        <f t="shared" si="186"/>
        <v/>
      </c>
      <c r="DR16" s="19" t="str">
        <f t="shared" si="186"/>
        <v/>
      </c>
      <c r="DS16" s="19" t="str">
        <f t="shared" si="186"/>
        <v/>
      </c>
      <c r="DT16" s="19" t="str">
        <f t="shared" si="186"/>
        <v/>
      </c>
      <c r="DU16" s="19" t="str">
        <f t="shared" si="186"/>
        <v/>
      </c>
      <c r="DV16" s="19" t="str">
        <f t="shared" si="186"/>
        <v/>
      </c>
      <c r="DW16" s="19" t="str">
        <f t="shared" si="186"/>
        <v/>
      </c>
      <c r="DX16" s="19" t="str">
        <f t="shared" si="186"/>
        <v/>
      </c>
      <c r="DY16" s="19" t="str">
        <f t="shared" si="186"/>
        <v/>
      </c>
      <c r="DZ16" s="19" t="str">
        <f t="shared" si="186"/>
        <v/>
      </c>
      <c r="EA16" s="19" t="str">
        <f t="shared" si="186"/>
        <v/>
      </c>
      <c r="EB16" s="19" t="str">
        <f t="shared" si="186"/>
        <v/>
      </c>
      <c r="EC16" s="19" t="str">
        <f t="shared" si="186"/>
        <v/>
      </c>
      <c r="ED16" s="19" t="str">
        <f t="shared" si="186"/>
        <v/>
      </c>
      <c r="EE16" s="19" t="str">
        <f t="shared" si="186"/>
        <v/>
      </c>
      <c r="EF16" s="19" t="str">
        <f t="shared" si="186"/>
        <v/>
      </c>
      <c r="EG16" s="19" t="str">
        <f t="shared" si="186"/>
        <v/>
      </c>
      <c r="EH16" s="19" t="str">
        <f t="shared" si="186"/>
        <v/>
      </c>
      <c r="EI16" s="19" t="str">
        <f t="shared" si="186"/>
        <v/>
      </c>
      <c r="EJ16" s="19" t="str">
        <f t="shared" si="186"/>
        <v/>
      </c>
      <c r="EK16" s="19" t="str">
        <f t="shared" si="186"/>
        <v/>
      </c>
      <c r="EL16" s="19" t="str">
        <f t="shared" si="186"/>
        <v/>
      </c>
      <c r="EM16" s="19" t="str">
        <f t="shared" si="186"/>
        <v/>
      </c>
      <c r="EN16" s="19" t="str">
        <f t="shared" si="186"/>
        <v/>
      </c>
      <c r="EO16" s="19" t="str">
        <f t="shared" si="186"/>
        <v/>
      </c>
      <c r="EP16" s="19" t="str">
        <f t="shared" si="186"/>
        <v/>
      </c>
      <c r="EQ16" s="19" t="str">
        <f t="shared" si="186"/>
        <v/>
      </c>
      <c r="ER16" s="19" t="str">
        <f t="shared" si="186"/>
        <v/>
      </c>
      <c r="ES16" s="19" t="str">
        <f t="shared" si="186"/>
        <v/>
      </c>
      <c r="ET16" s="19" t="str">
        <f t="shared" si="186"/>
        <v/>
      </c>
      <c r="EU16" s="19" t="str">
        <f t="shared" si="186"/>
        <v/>
      </c>
      <c r="EV16" s="19" t="str">
        <f t="shared" si="179"/>
        <v/>
      </c>
      <c r="EW16" s="19" t="str">
        <f t="shared" si="180"/>
        <v/>
      </c>
      <c r="EX16" s="19" t="str">
        <f t="shared" si="181"/>
        <v/>
      </c>
      <c r="EY16" s="150"/>
      <c r="EZ16" s="150"/>
      <c r="FA16" s="150"/>
      <c r="FB16" s="150"/>
      <c r="FC16" s="150"/>
      <c r="FD16" s="150"/>
      <c r="FE16" s="150"/>
      <c r="FF16" s="150"/>
      <c r="FG16" s="150"/>
      <c r="FH16" s="150"/>
      <c r="FI16" s="150"/>
      <c r="FJ16" s="150"/>
      <c r="FK16" s="150"/>
      <c r="FL16" s="150"/>
      <c r="FM16" s="150"/>
      <c r="FN16" s="150"/>
      <c r="FO16" s="150"/>
      <c r="FP16" s="150"/>
      <c r="FQ16" s="150"/>
      <c r="FR16" s="150"/>
      <c r="FS16" s="150"/>
      <c r="FT16" s="150"/>
      <c r="FU16" s="150"/>
      <c r="FV16" s="150"/>
      <c r="FW16" s="150"/>
      <c r="FX16" s="150"/>
      <c r="FY16" s="150"/>
      <c r="FZ16" s="150"/>
      <c r="GA16" s="150"/>
      <c r="GB16" s="150"/>
      <c r="GC16" s="150"/>
      <c r="GD16" s="150"/>
      <c r="GE16" s="150"/>
      <c r="GF16" s="150"/>
      <c r="GG16" s="150"/>
      <c r="GH16" s="150"/>
      <c r="GI16" s="150"/>
      <c r="GJ16" s="150"/>
      <c r="GK16" s="150"/>
      <c r="GL16" s="150"/>
      <c r="GM16" s="150"/>
      <c r="GN16" s="150"/>
      <c r="GO16" s="150"/>
      <c r="GP16" s="150"/>
      <c r="GQ16" s="150"/>
      <c r="GR16" s="150"/>
      <c r="GS16" s="150"/>
      <c r="GT16" s="150"/>
      <c r="GU16" s="150"/>
      <c r="GV16" s="150"/>
      <c r="GW16" s="150"/>
      <c r="GX16" s="150"/>
      <c r="GY16" s="150"/>
      <c r="GZ16" s="150"/>
      <c r="HA16" s="150"/>
      <c r="HB16" s="150"/>
      <c r="HC16" s="150"/>
      <c r="HD16" s="150"/>
      <c r="HE16" s="150"/>
      <c r="HF16" s="150"/>
      <c r="HG16" s="150"/>
      <c r="HH16" s="150"/>
      <c r="HI16" s="150"/>
      <c r="HJ16" s="150"/>
      <c r="HK16" s="150"/>
      <c r="HL16" s="150"/>
      <c r="HM16" s="150"/>
      <c r="HN16" s="150"/>
      <c r="HO16" s="150"/>
      <c r="HP16" s="150"/>
      <c r="HQ16" s="150"/>
      <c r="HR16" s="150"/>
      <c r="HS16" s="150"/>
      <c r="HT16" s="150"/>
    </row>
    <row r="17" spans="1:155" ht="13.5" thickBot="1">
      <c r="A17" s="150"/>
      <c r="B17" s="150"/>
      <c r="C17" s="150"/>
      <c r="D17" s="125">
        <f>filingDate</f>
        <v>522</v>
      </c>
      <c r="E17" s="27" t="s">
        <v>302</v>
      </c>
      <c r="F17" s="30" t="str">
        <f>mearsure_granularity</f>
        <v>Function</v>
      </c>
      <c r="G17" s="27" t="s">
        <v>211</v>
      </c>
      <c r="H17" s="1009" t="str">
        <f>Prog1</f>
        <v>Prog1</v>
      </c>
      <c r="I17" s="1010"/>
      <c r="J17" s="1010"/>
      <c r="K17" s="1010"/>
      <c r="L17" s="1010"/>
      <c r="M17" s="1010"/>
      <c r="N17" s="1010"/>
      <c r="O17" s="1010"/>
      <c r="P17" s="1010"/>
      <c r="Q17" s="1011"/>
      <c r="R17" s="27"/>
      <c r="S17" s="27"/>
      <c r="T17" s="27"/>
      <c r="U17" s="27"/>
      <c r="V17" s="27"/>
      <c r="W17" s="27"/>
      <c r="X17" s="27"/>
      <c r="Y17" s="27"/>
      <c r="Z17" s="27"/>
      <c r="AA17" s="27"/>
      <c r="AB17" s="27"/>
      <c r="AC17" s="27"/>
      <c r="AD17" s="332">
        <f t="shared" si="184"/>
        <v>0</v>
      </c>
      <c r="AE17" s="91">
        <f t="shared" si="184"/>
        <v>0</v>
      </c>
      <c r="AF17" s="91">
        <f t="shared" ref="AF17:AO24" si="187">COUNTIFS($A$6:$A$16,$F$17,AF$6:AF$16,$G17,$E$6:$E$16,"")-COUNTIFS($A$6:$A$16,$F$17,AF$6:AF$16,$G17,$H$6:$H$16,$F$18,$E$6:$E$16,"")</f>
        <v>0</v>
      </c>
      <c r="AG17" s="123">
        <f t="shared" si="187"/>
        <v>0</v>
      </c>
      <c r="AH17" s="123">
        <f t="shared" si="187"/>
        <v>0</v>
      </c>
      <c r="AI17" s="123">
        <f t="shared" si="187"/>
        <v>0</v>
      </c>
      <c r="AJ17" s="123">
        <f t="shared" si="187"/>
        <v>0</v>
      </c>
      <c r="AK17" s="123">
        <f t="shared" si="187"/>
        <v>0</v>
      </c>
      <c r="AL17" s="123">
        <f t="shared" si="187"/>
        <v>0</v>
      </c>
      <c r="AM17" s="123">
        <f t="shared" si="187"/>
        <v>0</v>
      </c>
      <c r="AN17" s="123">
        <f t="shared" si="187"/>
        <v>0</v>
      </c>
      <c r="AO17" s="123">
        <f t="shared" si="187"/>
        <v>0</v>
      </c>
      <c r="AP17" s="123">
        <f t="shared" ref="AP17:AY24" si="188">COUNTIFS($A$6:$A$16,$F$17,AP$6:AP$16,$G17,$E$6:$E$16,"")-COUNTIFS($A$6:$A$16,$F$17,AP$6:AP$16,$G17,$H$6:$H$16,$F$18,$E$6:$E$16,"")</f>
        <v>0</v>
      </c>
      <c r="AQ17" s="123">
        <f t="shared" si="188"/>
        <v>0</v>
      </c>
      <c r="AR17" s="123">
        <f t="shared" si="188"/>
        <v>0</v>
      </c>
      <c r="AS17" s="123">
        <f t="shared" si="188"/>
        <v>0</v>
      </c>
      <c r="AT17" s="123">
        <f t="shared" si="188"/>
        <v>0</v>
      </c>
      <c r="AU17" s="123">
        <f t="shared" si="188"/>
        <v>0</v>
      </c>
      <c r="AV17" s="123">
        <f t="shared" si="188"/>
        <v>0</v>
      </c>
      <c r="AW17" s="123">
        <f t="shared" si="188"/>
        <v>0</v>
      </c>
      <c r="AX17" s="123">
        <f t="shared" si="188"/>
        <v>0</v>
      </c>
      <c r="AY17" s="123">
        <f t="shared" si="188"/>
        <v>0</v>
      </c>
      <c r="AZ17" s="123">
        <f t="shared" ref="AZ17:BI24" si="189">COUNTIFS($A$6:$A$16,$F$17,AZ$6:AZ$16,$G17,$E$6:$E$16,"")-COUNTIFS($A$6:$A$16,$F$17,AZ$6:AZ$16,$G17,$H$6:$H$16,$F$18,$E$6:$E$16,"")</f>
        <v>0</v>
      </c>
      <c r="BA17" s="123">
        <f t="shared" si="189"/>
        <v>0</v>
      </c>
      <c r="BB17" s="123">
        <f t="shared" si="189"/>
        <v>0</v>
      </c>
      <c r="BC17" s="123">
        <f t="shared" si="189"/>
        <v>0</v>
      </c>
      <c r="BD17" s="123">
        <f t="shared" si="189"/>
        <v>0</v>
      </c>
      <c r="BE17" s="123">
        <f t="shared" si="189"/>
        <v>0</v>
      </c>
      <c r="BF17" s="123">
        <f t="shared" si="189"/>
        <v>0</v>
      </c>
      <c r="BG17" s="123">
        <f t="shared" si="189"/>
        <v>0</v>
      </c>
      <c r="BH17" s="123">
        <f t="shared" si="189"/>
        <v>0</v>
      </c>
      <c r="BI17" s="123">
        <f t="shared" si="189"/>
        <v>0</v>
      </c>
      <c r="BJ17" s="123">
        <f t="shared" ref="BJ17:BS24" si="190">COUNTIFS($A$6:$A$16,$F$17,BJ$6:BJ$16,$G17,$E$6:$E$16,"")-COUNTIFS($A$6:$A$16,$F$17,BJ$6:BJ$16,$G17,$H$6:$H$16,$F$18,$E$6:$E$16,"")</f>
        <v>0</v>
      </c>
      <c r="BK17" s="123">
        <f t="shared" si="190"/>
        <v>0</v>
      </c>
      <c r="BL17" s="123">
        <f t="shared" si="190"/>
        <v>0</v>
      </c>
      <c r="BM17" s="123">
        <f t="shared" si="190"/>
        <v>0</v>
      </c>
      <c r="BN17" s="123">
        <f t="shared" si="190"/>
        <v>0</v>
      </c>
      <c r="BO17" s="123">
        <f t="shared" si="190"/>
        <v>0</v>
      </c>
      <c r="BP17" s="123">
        <f t="shared" si="190"/>
        <v>0</v>
      </c>
      <c r="BQ17" s="123">
        <f t="shared" si="190"/>
        <v>0</v>
      </c>
      <c r="BR17" s="123">
        <f t="shared" si="190"/>
        <v>0</v>
      </c>
      <c r="BS17" s="123">
        <f t="shared" si="190"/>
        <v>0</v>
      </c>
      <c r="BT17" s="123">
        <f t="shared" ref="BT17:CC24" si="191">COUNTIFS($A$6:$A$16,$F$17,BT$6:BT$16,$G17,$E$6:$E$16,"")-COUNTIFS($A$6:$A$16,$F$17,BT$6:BT$16,$G17,$H$6:$H$16,$F$18,$E$6:$E$16,"")</f>
        <v>0</v>
      </c>
      <c r="BU17" s="123">
        <f t="shared" si="191"/>
        <v>0</v>
      </c>
      <c r="BV17" s="123">
        <f t="shared" si="191"/>
        <v>0</v>
      </c>
      <c r="BW17" s="123">
        <f t="shared" si="191"/>
        <v>0</v>
      </c>
      <c r="BX17" s="123">
        <f t="shared" si="191"/>
        <v>0</v>
      </c>
      <c r="BY17" s="123">
        <f t="shared" si="191"/>
        <v>0</v>
      </c>
      <c r="BZ17" s="123">
        <f t="shared" si="191"/>
        <v>0</v>
      </c>
      <c r="CA17" s="123">
        <f t="shared" si="191"/>
        <v>0</v>
      </c>
      <c r="CB17" s="123">
        <f t="shared" si="191"/>
        <v>0</v>
      </c>
      <c r="CC17" s="123">
        <f t="shared" si="191"/>
        <v>0</v>
      </c>
      <c r="CD17" s="123">
        <f t="shared" ref="CD17:CM24" si="192">COUNTIFS($A$6:$A$16,$F$17,CD$6:CD$16,$G17,$E$6:$E$16,"")-COUNTIFS($A$6:$A$16,$F$17,CD$6:CD$16,$G17,$H$6:$H$16,$F$18,$E$6:$E$16,"")</f>
        <v>0</v>
      </c>
      <c r="CE17" s="123">
        <f t="shared" si="192"/>
        <v>0</v>
      </c>
      <c r="CF17" s="123">
        <f t="shared" si="192"/>
        <v>0</v>
      </c>
      <c r="CG17" s="123">
        <f t="shared" si="192"/>
        <v>0</v>
      </c>
      <c r="CH17" s="123">
        <f t="shared" si="192"/>
        <v>0</v>
      </c>
      <c r="CI17" s="123">
        <f t="shared" si="192"/>
        <v>0</v>
      </c>
      <c r="CJ17" s="123">
        <f t="shared" si="192"/>
        <v>0</v>
      </c>
      <c r="CK17" s="123">
        <f t="shared" si="192"/>
        <v>0</v>
      </c>
      <c r="CL17" s="123">
        <f t="shared" si="192"/>
        <v>0</v>
      </c>
      <c r="CM17" s="123">
        <f t="shared" si="192"/>
        <v>0</v>
      </c>
      <c r="CN17" s="123">
        <f t="shared" ref="CN17:CW24" si="193">COUNTIFS($A$6:$A$16,$F$17,CN$6:CN$16,$G17,$E$6:$E$16,"")-COUNTIFS($A$6:$A$16,$F$17,CN$6:CN$16,$G17,$H$6:$H$16,$F$18,$E$6:$E$16,"")</f>
        <v>0</v>
      </c>
      <c r="CO17" s="123">
        <f t="shared" si="193"/>
        <v>0</v>
      </c>
      <c r="CP17" s="123">
        <f t="shared" si="193"/>
        <v>0</v>
      </c>
      <c r="CQ17" s="123">
        <f t="shared" si="193"/>
        <v>0</v>
      </c>
      <c r="CR17" s="123">
        <f t="shared" si="193"/>
        <v>0</v>
      </c>
      <c r="CS17" s="123">
        <f t="shared" si="193"/>
        <v>0</v>
      </c>
      <c r="CT17" s="123">
        <f t="shared" si="193"/>
        <v>0</v>
      </c>
      <c r="CU17" s="123">
        <f t="shared" si="193"/>
        <v>0</v>
      </c>
      <c r="CV17" s="123">
        <f t="shared" si="193"/>
        <v>0</v>
      </c>
      <c r="CW17" s="123">
        <f t="shared" si="193"/>
        <v>0</v>
      </c>
      <c r="CX17" s="123">
        <f t="shared" ref="CX17:DG24" si="194">COUNTIFS($A$6:$A$16,$F$17,CX$6:CX$16,$G17,$E$6:$E$16,"")-COUNTIFS($A$6:$A$16,$F$17,CX$6:CX$16,$G17,$H$6:$H$16,$F$18,$E$6:$E$16,"")</f>
        <v>0</v>
      </c>
      <c r="CY17" s="123">
        <f t="shared" si="194"/>
        <v>0</v>
      </c>
      <c r="CZ17" s="123">
        <f t="shared" si="194"/>
        <v>0</v>
      </c>
      <c r="DA17" s="123">
        <f t="shared" si="194"/>
        <v>0</v>
      </c>
      <c r="DB17" s="123">
        <f t="shared" si="194"/>
        <v>0</v>
      </c>
      <c r="DC17" s="123">
        <f t="shared" si="194"/>
        <v>0</v>
      </c>
      <c r="DD17" s="123">
        <f t="shared" si="194"/>
        <v>0</v>
      </c>
      <c r="DE17" s="123">
        <f t="shared" si="194"/>
        <v>0</v>
      </c>
      <c r="DF17" s="123">
        <f t="shared" si="194"/>
        <v>0</v>
      </c>
      <c r="DG17" s="123">
        <f t="shared" si="194"/>
        <v>0</v>
      </c>
      <c r="DH17" s="123">
        <f t="shared" ref="DH17:DQ24" si="195">COUNTIFS($A$6:$A$16,$F$17,DH$6:DH$16,$G17,$E$6:$E$16,"")-COUNTIFS($A$6:$A$16,$F$17,DH$6:DH$16,$G17,$H$6:$H$16,$F$18,$E$6:$E$16,"")</f>
        <v>0</v>
      </c>
      <c r="DI17" s="123">
        <f t="shared" si="195"/>
        <v>0</v>
      </c>
      <c r="DJ17" s="123">
        <f t="shared" si="195"/>
        <v>0</v>
      </c>
      <c r="DK17" s="123">
        <f t="shared" si="195"/>
        <v>0</v>
      </c>
      <c r="DL17" s="123">
        <f t="shared" si="195"/>
        <v>0</v>
      </c>
      <c r="DM17" s="123">
        <f t="shared" si="195"/>
        <v>0</v>
      </c>
      <c r="DN17" s="123">
        <f t="shared" si="195"/>
        <v>0</v>
      </c>
      <c r="DO17" s="123">
        <f t="shared" si="195"/>
        <v>0</v>
      </c>
      <c r="DP17" s="123">
        <f t="shared" si="195"/>
        <v>0</v>
      </c>
      <c r="DQ17" s="123">
        <f t="shared" si="195"/>
        <v>0</v>
      </c>
      <c r="DR17" s="123">
        <f t="shared" ref="DR17:EA24" si="196">COUNTIFS($A$6:$A$16,$F$17,DR$6:DR$16,$G17,$E$6:$E$16,"")-COUNTIFS($A$6:$A$16,$F$17,DR$6:DR$16,$G17,$H$6:$H$16,$F$18,$E$6:$E$16,"")</f>
        <v>0</v>
      </c>
      <c r="DS17" s="123">
        <f t="shared" si="196"/>
        <v>0</v>
      </c>
      <c r="DT17" s="123">
        <f t="shared" si="196"/>
        <v>0</v>
      </c>
      <c r="DU17" s="123">
        <f t="shared" si="196"/>
        <v>0</v>
      </c>
      <c r="DV17" s="123">
        <f t="shared" si="196"/>
        <v>0</v>
      </c>
      <c r="DW17" s="123">
        <f t="shared" si="196"/>
        <v>0</v>
      </c>
      <c r="DX17" s="123">
        <f t="shared" si="196"/>
        <v>0</v>
      </c>
      <c r="DY17" s="123">
        <f t="shared" si="196"/>
        <v>0</v>
      </c>
      <c r="DZ17" s="123">
        <f t="shared" si="196"/>
        <v>0</v>
      </c>
      <c r="EA17" s="123">
        <f t="shared" si="196"/>
        <v>0</v>
      </c>
      <c r="EB17" s="123">
        <f t="shared" ref="EB17:EK24" si="197">COUNTIFS($A$6:$A$16,$F$17,EB$6:EB$16,$G17,$E$6:$E$16,"")-COUNTIFS($A$6:$A$16,$F$17,EB$6:EB$16,$G17,$H$6:$H$16,$F$18,$E$6:$E$16,"")</f>
        <v>0</v>
      </c>
      <c r="EC17" s="123">
        <f t="shared" si="197"/>
        <v>0</v>
      </c>
      <c r="ED17" s="123">
        <f t="shared" si="197"/>
        <v>0</v>
      </c>
      <c r="EE17" s="123">
        <f t="shared" si="197"/>
        <v>0</v>
      </c>
      <c r="EF17" s="123">
        <f t="shared" si="197"/>
        <v>0</v>
      </c>
      <c r="EG17" s="123">
        <f t="shared" si="197"/>
        <v>0</v>
      </c>
      <c r="EH17" s="123">
        <f t="shared" si="197"/>
        <v>0</v>
      </c>
      <c r="EI17" s="123">
        <f t="shared" si="197"/>
        <v>0</v>
      </c>
      <c r="EJ17" s="123">
        <f t="shared" si="197"/>
        <v>0</v>
      </c>
      <c r="EK17" s="123">
        <f t="shared" si="197"/>
        <v>0</v>
      </c>
      <c r="EL17" s="123">
        <f t="shared" ref="EL17:EU24" si="198">COUNTIFS($A$6:$A$16,$F$17,EL$6:EL$16,$G17,$E$6:$E$16,"")-COUNTIFS($A$6:$A$16,$F$17,EL$6:EL$16,$G17,$H$6:$H$16,$F$18,$E$6:$E$16,"")</f>
        <v>0</v>
      </c>
      <c r="EM17" s="123">
        <f t="shared" si="198"/>
        <v>0</v>
      </c>
      <c r="EN17" s="123">
        <f t="shared" si="198"/>
        <v>0</v>
      </c>
      <c r="EO17" s="123">
        <f t="shared" si="198"/>
        <v>0</v>
      </c>
      <c r="EP17" s="123">
        <f t="shared" si="198"/>
        <v>0</v>
      </c>
      <c r="EQ17" s="123">
        <f t="shared" si="198"/>
        <v>0</v>
      </c>
      <c r="ER17" s="123">
        <f t="shared" si="198"/>
        <v>0</v>
      </c>
      <c r="ES17" s="123">
        <f t="shared" si="198"/>
        <v>0</v>
      </c>
      <c r="ET17" s="123">
        <f t="shared" si="198"/>
        <v>0</v>
      </c>
      <c r="EU17" s="123">
        <f t="shared" si="198"/>
        <v>0</v>
      </c>
      <c r="EV17" s="150"/>
      <c r="EW17" s="150"/>
      <c r="EX17" s="150"/>
      <c r="EY17" s="150"/>
    </row>
    <row r="18" spans="1:155">
      <c r="A18" s="150"/>
      <c r="B18" s="150"/>
      <c r="C18" s="150"/>
      <c r="D18" s="150"/>
      <c r="E18" s="150"/>
      <c r="F18" s="27" t="s">
        <v>296</v>
      </c>
      <c r="G18" s="27" t="s">
        <v>212</v>
      </c>
      <c r="H18" s="1012"/>
      <c r="I18" s="1013"/>
      <c r="J18" s="1013"/>
      <c r="K18" s="1013"/>
      <c r="L18" s="1013"/>
      <c r="M18" s="1013"/>
      <c r="N18" s="1013"/>
      <c r="O18" s="1013"/>
      <c r="P18" s="1013"/>
      <c r="Q18" s="1014"/>
      <c r="R18" s="27"/>
      <c r="S18" s="27"/>
      <c r="T18" s="27"/>
      <c r="U18" s="27"/>
      <c r="V18" s="27"/>
      <c r="W18" s="27"/>
      <c r="X18" s="27"/>
      <c r="Y18" s="27"/>
      <c r="Z18" s="27"/>
      <c r="AA18" s="27"/>
      <c r="AB18" s="27"/>
      <c r="AC18" s="27"/>
      <c r="AD18" s="332">
        <f t="shared" si="184"/>
        <v>0</v>
      </c>
      <c r="AE18" s="91">
        <f t="shared" si="184"/>
        <v>0</v>
      </c>
      <c r="AF18" s="123">
        <f t="shared" si="187"/>
        <v>7</v>
      </c>
      <c r="AG18" s="123">
        <f t="shared" si="187"/>
        <v>7</v>
      </c>
      <c r="AH18" s="123">
        <f t="shared" si="187"/>
        <v>0</v>
      </c>
      <c r="AI18" s="123">
        <f t="shared" si="187"/>
        <v>0</v>
      </c>
      <c r="AJ18" s="123">
        <f t="shared" si="187"/>
        <v>0</v>
      </c>
      <c r="AK18" s="123">
        <f t="shared" si="187"/>
        <v>0</v>
      </c>
      <c r="AL18" s="123">
        <f t="shared" si="187"/>
        <v>0</v>
      </c>
      <c r="AM18" s="123">
        <f t="shared" si="187"/>
        <v>0</v>
      </c>
      <c r="AN18" s="123">
        <f t="shared" si="187"/>
        <v>0</v>
      </c>
      <c r="AO18" s="123">
        <f t="shared" si="187"/>
        <v>0</v>
      </c>
      <c r="AP18" s="123">
        <f t="shared" si="188"/>
        <v>0</v>
      </c>
      <c r="AQ18" s="123">
        <f t="shared" si="188"/>
        <v>0</v>
      </c>
      <c r="AR18" s="123">
        <f t="shared" si="188"/>
        <v>0</v>
      </c>
      <c r="AS18" s="123">
        <f t="shared" si="188"/>
        <v>0</v>
      </c>
      <c r="AT18" s="123">
        <f t="shared" si="188"/>
        <v>0</v>
      </c>
      <c r="AU18" s="123">
        <f t="shared" si="188"/>
        <v>0</v>
      </c>
      <c r="AV18" s="123">
        <f t="shared" si="188"/>
        <v>0</v>
      </c>
      <c r="AW18" s="123">
        <f t="shared" si="188"/>
        <v>0</v>
      </c>
      <c r="AX18" s="123">
        <f t="shared" si="188"/>
        <v>0</v>
      </c>
      <c r="AY18" s="123">
        <f t="shared" si="188"/>
        <v>0</v>
      </c>
      <c r="AZ18" s="123">
        <f t="shared" si="189"/>
        <v>0</v>
      </c>
      <c r="BA18" s="123">
        <f t="shared" si="189"/>
        <v>0</v>
      </c>
      <c r="BB18" s="123">
        <f t="shared" si="189"/>
        <v>0</v>
      </c>
      <c r="BC18" s="123">
        <f t="shared" si="189"/>
        <v>0</v>
      </c>
      <c r="BD18" s="123">
        <f t="shared" si="189"/>
        <v>0</v>
      </c>
      <c r="BE18" s="123">
        <f t="shared" si="189"/>
        <v>0</v>
      </c>
      <c r="BF18" s="123">
        <f t="shared" si="189"/>
        <v>0</v>
      </c>
      <c r="BG18" s="123">
        <f t="shared" si="189"/>
        <v>0</v>
      </c>
      <c r="BH18" s="123">
        <f t="shared" si="189"/>
        <v>0</v>
      </c>
      <c r="BI18" s="123">
        <f t="shared" si="189"/>
        <v>0</v>
      </c>
      <c r="BJ18" s="123">
        <f t="shared" si="190"/>
        <v>0</v>
      </c>
      <c r="BK18" s="123">
        <f t="shared" si="190"/>
        <v>0</v>
      </c>
      <c r="BL18" s="123">
        <f t="shared" si="190"/>
        <v>0</v>
      </c>
      <c r="BM18" s="123">
        <f t="shared" si="190"/>
        <v>0</v>
      </c>
      <c r="BN18" s="123">
        <f t="shared" si="190"/>
        <v>0</v>
      </c>
      <c r="BO18" s="123">
        <f t="shared" si="190"/>
        <v>0</v>
      </c>
      <c r="BP18" s="123">
        <f t="shared" si="190"/>
        <v>0</v>
      </c>
      <c r="BQ18" s="123">
        <f t="shared" si="190"/>
        <v>0</v>
      </c>
      <c r="BR18" s="123">
        <f t="shared" si="190"/>
        <v>0</v>
      </c>
      <c r="BS18" s="123">
        <f t="shared" si="190"/>
        <v>0</v>
      </c>
      <c r="BT18" s="123">
        <f t="shared" si="191"/>
        <v>0</v>
      </c>
      <c r="BU18" s="123">
        <f t="shared" si="191"/>
        <v>0</v>
      </c>
      <c r="BV18" s="123">
        <f t="shared" si="191"/>
        <v>0</v>
      </c>
      <c r="BW18" s="123">
        <f t="shared" si="191"/>
        <v>0</v>
      </c>
      <c r="BX18" s="123">
        <f t="shared" si="191"/>
        <v>0</v>
      </c>
      <c r="BY18" s="123">
        <f t="shared" si="191"/>
        <v>0</v>
      </c>
      <c r="BZ18" s="123">
        <f t="shared" si="191"/>
        <v>0</v>
      </c>
      <c r="CA18" s="123">
        <f t="shared" si="191"/>
        <v>0</v>
      </c>
      <c r="CB18" s="123">
        <f t="shared" si="191"/>
        <v>0</v>
      </c>
      <c r="CC18" s="123">
        <f t="shared" si="191"/>
        <v>0</v>
      </c>
      <c r="CD18" s="123">
        <f t="shared" si="192"/>
        <v>0</v>
      </c>
      <c r="CE18" s="123">
        <f t="shared" si="192"/>
        <v>0</v>
      </c>
      <c r="CF18" s="123">
        <f t="shared" si="192"/>
        <v>0</v>
      </c>
      <c r="CG18" s="123">
        <f t="shared" si="192"/>
        <v>0</v>
      </c>
      <c r="CH18" s="123">
        <f t="shared" si="192"/>
        <v>0</v>
      </c>
      <c r="CI18" s="123">
        <f t="shared" si="192"/>
        <v>0</v>
      </c>
      <c r="CJ18" s="123">
        <f t="shared" si="192"/>
        <v>0</v>
      </c>
      <c r="CK18" s="123">
        <f t="shared" si="192"/>
        <v>0</v>
      </c>
      <c r="CL18" s="123">
        <f t="shared" si="192"/>
        <v>0</v>
      </c>
      <c r="CM18" s="123">
        <f t="shared" si="192"/>
        <v>0</v>
      </c>
      <c r="CN18" s="123">
        <f t="shared" si="193"/>
        <v>0</v>
      </c>
      <c r="CO18" s="123">
        <f t="shared" si="193"/>
        <v>0</v>
      </c>
      <c r="CP18" s="123">
        <f t="shared" si="193"/>
        <v>0</v>
      </c>
      <c r="CQ18" s="123">
        <f t="shared" si="193"/>
        <v>0</v>
      </c>
      <c r="CR18" s="123">
        <f t="shared" si="193"/>
        <v>0</v>
      </c>
      <c r="CS18" s="123">
        <f t="shared" si="193"/>
        <v>0</v>
      </c>
      <c r="CT18" s="123">
        <f t="shared" si="193"/>
        <v>0</v>
      </c>
      <c r="CU18" s="123">
        <f t="shared" si="193"/>
        <v>0</v>
      </c>
      <c r="CV18" s="123">
        <f t="shared" si="193"/>
        <v>0</v>
      </c>
      <c r="CW18" s="123">
        <f t="shared" si="193"/>
        <v>0</v>
      </c>
      <c r="CX18" s="123">
        <f t="shared" si="194"/>
        <v>0</v>
      </c>
      <c r="CY18" s="123">
        <f t="shared" si="194"/>
        <v>0</v>
      </c>
      <c r="CZ18" s="123">
        <f t="shared" si="194"/>
        <v>0</v>
      </c>
      <c r="DA18" s="123">
        <f t="shared" si="194"/>
        <v>0</v>
      </c>
      <c r="DB18" s="123">
        <f t="shared" si="194"/>
        <v>0</v>
      </c>
      <c r="DC18" s="123">
        <f t="shared" si="194"/>
        <v>0</v>
      </c>
      <c r="DD18" s="123">
        <f t="shared" si="194"/>
        <v>0</v>
      </c>
      <c r="DE18" s="123">
        <f t="shared" si="194"/>
        <v>0</v>
      </c>
      <c r="DF18" s="123">
        <f t="shared" si="194"/>
        <v>0</v>
      </c>
      <c r="DG18" s="123">
        <f t="shared" si="194"/>
        <v>0</v>
      </c>
      <c r="DH18" s="123">
        <f t="shared" si="195"/>
        <v>0</v>
      </c>
      <c r="DI18" s="123">
        <f t="shared" si="195"/>
        <v>0</v>
      </c>
      <c r="DJ18" s="123">
        <f t="shared" si="195"/>
        <v>0</v>
      </c>
      <c r="DK18" s="123">
        <f t="shared" si="195"/>
        <v>0</v>
      </c>
      <c r="DL18" s="123">
        <f t="shared" si="195"/>
        <v>0</v>
      </c>
      <c r="DM18" s="123">
        <f t="shared" si="195"/>
        <v>0</v>
      </c>
      <c r="DN18" s="123">
        <f t="shared" si="195"/>
        <v>0</v>
      </c>
      <c r="DO18" s="123">
        <f t="shared" si="195"/>
        <v>0</v>
      </c>
      <c r="DP18" s="123">
        <f t="shared" si="195"/>
        <v>0</v>
      </c>
      <c r="DQ18" s="123">
        <f t="shared" si="195"/>
        <v>0</v>
      </c>
      <c r="DR18" s="123">
        <f t="shared" si="196"/>
        <v>0</v>
      </c>
      <c r="DS18" s="123">
        <f t="shared" si="196"/>
        <v>0</v>
      </c>
      <c r="DT18" s="123">
        <f t="shared" si="196"/>
        <v>0</v>
      </c>
      <c r="DU18" s="123">
        <f t="shared" si="196"/>
        <v>0</v>
      </c>
      <c r="DV18" s="123">
        <f t="shared" si="196"/>
        <v>0</v>
      </c>
      <c r="DW18" s="123">
        <f t="shared" si="196"/>
        <v>0</v>
      </c>
      <c r="DX18" s="123">
        <f t="shared" si="196"/>
        <v>0</v>
      </c>
      <c r="DY18" s="123">
        <f t="shared" si="196"/>
        <v>0</v>
      </c>
      <c r="DZ18" s="123">
        <f t="shared" si="196"/>
        <v>0</v>
      </c>
      <c r="EA18" s="123">
        <f t="shared" si="196"/>
        <v>0</v>
      </c>
      <c r="EB18" s="123">
        <f t="shared" si="197"/>
        <v>0</v>
      </c>
      <c r="EC18" s="123">
        <f t="shared" si="197"/>
        <v>0</v>
      </c>
      <c r="ED18" s="123">
        <f t="shared" si="197"/>
        <v>0</v>
      </c>
      <c r="EE18" s="123">
        <f t="shared" si="197"/>
        <v>0</v>
      </c>
      <c r="EF18" s="123">
        <f t="shared" si="197"/>
        <v>0</v>
      </c>
      <c r="EG18" s="123">
        <f t="shared" si="197"/>
        <v>0</v>
      </c>
      <c r="EH18" s="123">
        <f t="shared" si="197"/>
        <v>0</v>
      </c>
      <c r="EI18" s="123">
        <f t="shared" si="197"/>
        <v>0</v>
      </c>
      <c r="EJ18" s="123">
        <f t="shared" si="197"/>
        <v>0</v>
      </c>
      <c r="EK18" s="123">
        <f t="shared" si="197"/>
        <v>0</v>
      </c>
      <c r="EL18" s="123">
        <f t="shared" si="198"/>
        <v>0</v>
      </c>
      <c r="EM18" s="123">
        <f t="shared" si="198"/>
        <v>0</v>
      </c>
      <c r="EN18" s="123">
        <f t="shared" si="198"/>
        <v>0</v>
      </c>
      <c r="EO18" s="123">
        <f t="shared" si="198"/>
        <v>0</v>
      </c>
      <c r="EP18" s="123">
        <f t="shared" si="198"/>
        <v>0</v>
      </c>
      <c r="EQ18" s="123">
        <f t="shared" si="198"/>
        <v>0</v>
      </c>
      <c r="ER18" s="123">
        <f t="shared" si="198"/>
        <v>0</v>
      </c>
      <c r="ES18" s="123">
        <f t="shared" si="198"/>
        <v>0</v>
      </c>
      <c r="ET18" s="123">
        <f t="shared" si="198"/>
        <v>0</v>
      </c>
      <c r="EU18" s="123">
        <f t="shared" si="198"/>
        <v>0</v>
      </c>
      <c r="EW18" s="150"/>
      <c r="EX18" s="150"/>
      <c r="EY18" s="150"/>
    </row>
    <row r="19" spans="1:155">
      <c r="A19" s="150"/>
      <c r="B19" s="150"/>
      <c r="C19" s="150"/>
      <c r="D19" s="150"/>
      <c r="E19" s="150"/>
      <c r="F19" s="150"/>
      <c r="G19" s="27" t="s">
        <v>213</v>
      </c>
      <c r="H19" s="1012"/>
      <c r="I19" s="1013"/>
      <c r="J19" s="1013"/>
      <c r="K19" s="1013"/>
      <c r="L19" s="1013"/>
      <c r="M19" s="1013"/>
      <c r="N19" s="1013"/>
      <c r="O19" s="1013"/>
      <c r="P19" s="1013"/>
      <c r="Q19" s="1014"/>
      <c r="R19" s="27"/>
      <c r="S19" s="27"/>
      <c r="T19" s="27"/>
      <c r="U19" s="27"/>
      <c r="V19" s="27"/>
      <c r="W19" s="27"/>
      <c r="X19" s="27"/>
      <c r="Y19" s="27"/>
      <c r="Z19" s="27"/>
      <c r="AA19" s="27"/>
      <c r="AB19" s="27"/>
      <c r="AC19" s="27"/>
      <c r="AD19" s="332">
        <f t="shared" si="184"/>
        <v>0</v>
      </c>
      <c r="AE19" s="91">
        <f t="shared" si="184"/>
        <v>0</v>
      </c>
      <c r="AF19" s="123">
        <f t="shared" si="187"/>
        <v>0</v>
      </c>
      <c r="AG19" s="123">
        <f t="shared" si="187"/>
        <v>0</v>
      </c>
      <c r="AH19" s="123">
        <f t="shared" si="187"/>
        <v>7</v>
      </c>
      <c r="AI19" s="123">
        <f t="shared" si="187"/>
        <v>7</v>
      </c>
      <c r="AJ19" s="123">
        <f t="shared" si="187"/>
        <v>7</v>
      </c>
      <c r="AK19" s="123">
        <f t="shared" si="187"/>
        <v>7</v>
      </c>
      <c r="AL19" s="123">
        <f t="shared" si="187"/>
        <v>0</v>
      </c>
      <c r="AM19" s="123">
        <f t="shared" si="187"/>
        <v>1</v>
      </c>
      <c r="AN19" s="123">
        <f t="shared" si="187"/>
        <v>0</v>
      </c>
      <c r="AO19" s="123">
        <f t="shared" si="187"/>
        <v>1</v>
      </c>
      <c r="AP19" s="123">
        <f t="shared" si="188"/>
        <v>0</v>
      </c>
      <c r="AQ19" s="123">
        <f t="shared" si="188"/>
        <v>1</v>
      </c>
      <c r="AR19" s="123">
        <f t="shared" si="188"/>
        <v>0</v>
      </c>
      <c r="AS19" s="123">
        <f t="shared" si="188"/>
        <v>1</v>
      </c>
      <c r="AT19" s="123">
        <f t="shared" si="188"/>
        <v>0</v>
      </c>
      <c r="AU19" s="123">
        <f t="shared" si="188"/>
        <v>1</v>
      </c>
      <c r="AV19" s="123">
        <f t="shared" si="188"/>
        <v>0</v>
      </c>
      <c r="AW19" s="123">
        <f t="shared" si="188"/>
        <v>1</v>
      </c>
      <c r="AX19" s="123">
        <f t="shared" si="188"/>
        <v>0</v>
      </c>
      <c r="AY19" s="123">
        <f t="shared" si="188"/>
        <v>1</v>
      </c>
      <c r="AZ19" s="123">
        <f t="shared" si="189"/>
        <v>0</v>
      </c>
      <c r="BA19" s="123">
        <f t="shared" si="189"/>
        <v>1</v>
      </c>
      <c r="BB19" s="123">
        <f t="shared" si="189"/>
        <v>0</v>
      </c>
      <c r="BC19" s="123">
        <f t="shared" si="189"/>
        <v>1</v>
      </c>
      <c r="BD19" s="123">
        <f t="shared" si="189"/>
        <v>0</v>
      </c>
      <c r="BE19" s="123">
        <f t="shared" si="189"/>
        <v>1</v>
      </c>
      <c r="BF19" s="123">
        <f t="shared" si="189"/>
        <v>0</v>
      </c>
      <c r="BG19" s="123">
        <f t="shared" si="189"/>
        <v>1</v>
      </c>
      <c r="BH19" s="123">
        <f t="shared" si="189"/>
        <v>0</v>
      </c>
      <c r="BI19" s="123">
        <f t="shared" si="189"/>
        <v>1</v>
      </c>
      <c r="BJ19" s="123">
        <f t="shared" si="190"/>
        <v>0</v>
      </c>
      <c r="BK19" s="123">
        <f t="shared" si="190"/>
        <v>0</v>
      </c>
      <c r="BL19" s="123">
        <f t="shared" si="190"/>
        <v>0</v>
      </c>
      <c r="BM19" s="123">
        <f t="shared" si="190"/>
        <v>0</v>
      </c>
      <c r="BN19" s="123">
        <f t="shared" si="190"/>
        <v>0</v>
      </c>
      <c r="BO19" s="123">
        <f t="shared" si="190"/>
        <v>0</v>
      </c>
      <c r="BP19" s="123">
        <f t="shared" si="190"/>
        <v>0</v>
      </c>
      <c r="BQ19" s="123">
        <f t="shared" si="190"/>
        <v>0</v>
      </c>
      <c r="BR19" s="123">
        <f t="shared" si="190"/>
        <v>0</v>
      </c>
      <c r="BS19" s="123">
        <f t="shared" si="190"/>
        <v>0</v>
      </c>
      <c r="BT19" s="123">
        <f t="shared" si="191"/>
        <v>0</v>
      </c>
      <c r="BU19" s="123">
        <f t="shared" si="191"/>
        <v>0</v>
      </c>
      <c r="BV19" s="123">
        <f t="shared" si="191"/>
        <v>0</v>
      </c>
      <c r="BW19" s="123">
        <f t="shared" si="191"/>
        <v>0</v>
      </c>
      <c r="BX19" s="123">
        <f t="shared" si="191"/>
        <v>0</v>
      </c>
      <c r="BY19" s="123">
        <f t="shared" si="191"/>
        <v>0</v>
      </c>
      <c r="BZ19" s="123">
        <f t="shared" si="191"/>
        <v>0</v>
      </c>
      <c r="CA19" s="123">
        <f t="shared" si="191"/>
        <v>0</v>
      </c>
      <c r="CB19" s="123">
        <f t="shared" si="191"/>
        <v>0</v>
      </c>
      <c r="CC19" s="123">
        <f t="shared" si="191"/>
        <v>0</v>
      </c>
      <c r="CD19" s="123">
        <f t="shared" si="192"/>
        <v>0</v>
      </c>
      <c r="CE19" s="123">
        <f t="shared" si="192"/>
        <v>0</v>
      </c>
      <c r="CF19" s="123">
        <f t="shared" si="192"/>
        <v>0</v>
      </c>
      <c r="CG19" s="123">
        <f t="shared" si="192"/>
        <v>0</v>
      </c>
      <c r="CH19" s="123">
        <f t="shared" si="192"/>
        <v>0</v>
      </c>
      <c r="CI19" s="123">
        <f t="shared" si="192"/>
        <v>0</v>
      </c>
      <c r="CJ19" s="123">
        <f t="shared" si="192"/>
        <v>0</v>
      </c>
      <c r="CK19" s="123">
        <f t="shared" si="192"/>
        <v>0</v>
      </c>
      <c r="CL19" s="123">
        <f t="shared" si="192"/>
        <v>0</v>
      </c>
      <c r="CM19" s="123">
        <f t="shared" si="192"/>
        <v>0</v>
      </c>
      <c r="CN19" s="123">
        <f t="shared" si="193"/>
        <v>0</v>
      </c>
      <c r="CO19" s="123">
        <f t="shared" si="193"/>
        <v>0</v>
      </c>
      <c r="CP19" s="123">
        <f t="shared" si="193"/>
        <v>0</v>
      </c>
      <c r="CQ19" s="123">
        <f t="shared" si="193"/>
        <v>0</v>
      </c>
      <c r="CR19" s="123">
        <f t="shared" si="193"/>
        <v>0</v>
      </c>
      <c r="CS19" s="123">
        <f t="shared" si="193"/>
        <v>0</v>
      </c>
      <c r="CT19" s="123">
        <f t="shared" si="193"/>
        <v>0</v>
      </c>
      <c r="CU19" s="123">
        <f t="shared" si="193"/>
        <v>0</v>
      </c>
      <c r="CV19" s="123">
        <f t="shared" si="193"/>
        <v>0</v>
      </c>
      <c r="CW19" s="123">
        <f t="shared" si="193"/>
        <v>0</v>
      </c>
      <c r="CX19" s="123">
        <f t="shared" si="194"/>
        <v>0</v>
      </c>
      <c r="CY19" s="123">
        <f t="shared" si="194"/>
        <v>0</v>
      </c>
      <c r="CZ19" s="123">
        <f t="shared" si="194"/>
        <v>0</v>
      </c>
      <c r="DA19" s="123">
        <f t="shared" si="194"/>
        <v>0</v>
      </c>
      <c r="DB19" s="123">
        <f t="shared" si="194"/>
        <v>0</v>
      </c>
      <c r="DC19" s="123">
        <f t="shared" si="194"/>
        <v>0</v>
      </c>
      <c r="DD19" s="123">
        <f t="shared" si="194"/>
        <v>0</v>
      </c>
      <c r="DE19" s="123">
        <f t="shared" si="194"/>
        <v>0</v>
      </c>
      <c r="DF19" s="123">
        <f t="shared" si="194"/>
        <v>0</v>
      </c>
      <c r="DG19" s="123">
        <f t="shared" si="194"/>
        <v>0</v>
      </c>
      <c r="DH19" s="123">
        <f t="shared" si="195"/>
        <v>0</v>
      </c>
      <c r="DI19" s="123">
        <f t="shared" si="195"/>
        <v>0</v>
      </c>
      <c r="DJ19" s="123">
        <f t="shared" si="195"/>
        <v>0</v>
      </c>
      <c r="DK19" s="123">
        <f t="shared" si="195"/>
        <v>0</v>
      </c>
      <c r="DL19" s="123">
        <f t="shared" si="195"/>
        <v>0</v>
      </c>
      <c r="DM19" s="123">
        <f t="shared" si="195"/>
        <v>0</v>
      </c>
      <c r="DN19" s="123">
        <f t="shared" si="195"/>
        <v>0</v>
      </c>
      <c r="DO19" s="123">
        <f t="shared" si="195"/>
        <v>0</v>
      </c>
      <c r="DP19" s="123">
        <f t="shared" si="195"/>
        <v>0</v>
      </c>
      <c r="DQ19" s="123">
        <f t="shared" si="195"/>
        <v>0</v>
      </c>
      <c r="DR19" s="123">
        <f t="shared" si="196"/>
        <v>0</v>
      </c>
      <c r="DS19" s="123">
        <f t="shared" si="196"/>
        <v>0</v>
      </c>
      <c r="DT19" s="123">
        <f t="shared" si="196"/>
        <v>0</v>
      </c>
      <c r="DU19" s="123">
        <f t="shared" si="196"/>
        <v>0</v>
      </c>
      <c r="DV19" s="123">
        <f t="shared" si="196"/>
        <v>0</v>
      </c>
      <c r="DW19" s="123">
        <f t="shared" si="196"/>
        <v>0</v>
      </c>
      <c r="DX19" s="123">
        <f t="shared" si="196"/>
        <v>0</v>
      </c>
      <c r="DY19" s="123">
        <f t="shared" si="196"/>
        <v>0</v>
      </c>
      <c r="DZ19" s="123">
        <f t="shared" si="196"/>
        <v>0</v>
      </c>
      <c r="EA19" s="123">
        <f t="shared" si="196"/>
        <v>0</v>
      </c>
      <c r="EB19" s="123">
        <f t="shared" si="197"/>
        <v>0</v>
      </c>
      <c r="EC19" s="123">
        <f t="shared" si="197"/>
        <v>0</v>
      </c>
      <c r="ED19" s="123">
        <f t="shared" si="197"/>
        <v>0</v>
      </c>
      <c r="EE19" s="123">
        <f t="shared" si="197"/>
        <v>0</v>
      </c>
      <c r="EF19" s="123">
        <f t="shared" si="197"/>
        <v>0</v>
      </c>
      <c r="EG19" s="123">
        <f t="shared" si="197"/>
        <v>0</v>
      </c>
      <c r="EH19" s="123">
        <f t="shared" si="197"/>
        <v>0</v>
      </c>
      <c r="EI19" s="123">
        <f t="shared" si="197"/>
        <v>0</v>
      </c>
      <c r="EJ19" s="123">
        <f t="shared" si="197"/>
        <v>0</v>
      </c>
      <c r="EK19" s="123">
        <f t="shared" si="197"/>
        <v>0</v>
      </c>
      <c r="EL19" s="123">
        <f t="shared" si="198"/>
        <v>0</v>
      </c>
      <c r="EM19" s="123">
        <f t="shared" si="198"/>
        <v>0</v>
      </c>
      <c r="EN19" s="123">
        <f t="shared" si="198"/>
        <v>0</v>
      </c>
      <c r="EO19" s="123">
        <f t="shared" si="198"/>
        <v>0</v>
      </c>
      <c r="EP19" s="123">
        <f t="shared" si="198"/>
        <v>0</v>
      </c>
      <c r="EQ19" s="123">
        <f t="shared" si="198"/>
        <v>0</v>
      </c>
      <c r="ER19" s="123">
        <f t="shared" si="198"/>
        <v>0</v>
      </c>
      <c r="ES19" s="123">
        <f t="shared" si="198"/>
        <v>0</v>
      </c>
      <c r="ET19" s="123">
        <f t="shared" si="198"/>
        <v>0</v>
      </c>
      <c r="EU19" s="123">
        <f t="shared" si="198"/>
        <v>0</v>
      </c>
      <c r="EV19" s="150"/>
      <c r="EW19" s="150"/>
      <c r="EX19" s="150"/>
      <c r="EY19" s="150"/>
    </row>
    <row r="20" spans="1:155">
      <c r="A20" s="150"/>
      <c r="B20" s="150"/>
      <c r="C20" s="150"/>
      <c r="D20" s="150"/>
      <c r="E20" s="378"/>
      <c r="F20" s="150"/>
      <c r="G20" s="27" t="s">
        <v>214</v>
      </c>
      <c r="H20" s="1012"/>
      <c r="I20" s="1013"/>
      <c r="J20" s="1013"/>
      <c r="K20" s="1013"/>
      <c r="L20" s="1013"/>
      <c r="M20" s="1013"/>
      <c r="N20" s="1013"/>
      <c r="O20" s="1013"/>
      <c r="P20" s="1013"/>
      <c r="Q20" s="1014"/>
      <c r="R20" s="27"/>
      <c r="S20" s="27"/>
      <c r="T20" s="27"/>
      <c r="U20" s="27"/>
      <c r="V20" s="27"/>
      <c r="W20" s="27"/>
      <c r="X20" s="27"/>
      <c r="Y20" s="27"/>
      <c r="Z20" s="27"/>
      <c r="AA20" s="27"/>
      <c r="AB20" s="27"/>
      <c r="AC20" s="27"/>
      <c r="AD20" s="332">
        <f t="shared" si="184"/>
        <v>0</v>
      </c>
      <c r="AE20" s="91">
        <f t="shared" si="184"/>
        <v>0</v>
      </c>
      <c r="AF20" s="123">
        <f t="shared" si="187"/>
        <v>0</v>
      </c>
      <c r="AG20" s="123">
        <f t="shared" si="187"/>
        <v>0</v>
      </c>
      <c r="AH20" s="123">
        <f t="shared" si="187"/>
        <v>0</v>
      </c>
      <c r="AI20" s="123">
        <f t="shared" si="187"/>
        <v>0</v>
      </c>
      <c r="AJ20" s="123">
        <f t="shared" si="187"/>
        <v>0</v>
      </c>
      <c r="AK20" s="123">
        <f t="shared" si="187"/>
        <v>0</v>
      </c>
      <c r="AL20" s="123">
        <f t="shared" si="187"/>
        <v>0</v>
      </c>
      <c r="AM20" s="123">
        <f t="shared" si="187"/>
        <v>6</v>
      </c>
      <c r="AN20" s="123">
        <f t="shared" si="187"/>
        <v>0</v>
      </c>
      <c r="AO20" s="123">
        <f t="shared" si="187"/>
        <v>6</v>
      </c>
      <c r="AP20" s="123">
        <f t="shared" si="188"/>
        <v>0</v>
      </c>
      <c r="AQ20" s="123">
        <f t="shared" si="188"/>
        <v>6</v>
      </c>
      <c r="AR20" s="123">
        <f t="shared" si="188"/>
        <v>0</v>
      </c>
      <c r="AS20" s="123">
        <f t="shared" si="188"/>
        <v>6</v>
      </c>
      <c r="AT20" s="123">
        <f t="shared" si="188"/>
        <v>0</v>
      </c>
      <c r="AU20" s="123">
        <f t="shared" si="188"/>
        <v>6</v>
      </c>
      <c r="AV20" s="123">
        <f t="shared" si="188"/>
        <v>0</v>
      </c>
      <c r="AW20" s="123">
        <f t="shared" si="188"/>
        <v>6</v>
      </c>
      <c r="AX20" s="123">
        <f t="shared" si="188"/>
        <v>0</v>
      </c>
      <c r="AY20" s="123">
        <f t="shared" si="188"/>
        <v>6</v>
      </c>
      <c r="AZ20" s="123">
        <f t="shared" si="189"/>
        <v>0</v>
      </c>
      <c r="BA20" s="123">
        <f t="shared" si="189"/>
        <v>6</v>
      </c>
      <c r="BB20" s="123">
        <f t="shared" si="189"/>
        <v>0</v>
      </c>
      <c r="BC20" s="123">
        <f t="shared" si="189"/>
        <v>6</v>
      </c>
      <c r="BD20" s="123">
        <f t="shared" si="189"/>
        <v>0</v>
      </c>
      <c r="BE20" s="123">
        <f t="shared" si="189"/>
        <v>6</v>
      </c>
      <c r="BF20" s="123">
        <f t="shared" si="189"/>
        <v>0</v>
      </c>
      <c r="BG20" s="123">
        <f t="shared" si="189"/>
        <v>6</v>
      </c>
      <c r="BH20" s="123">
        <f t="shared" si="189"/>
        <v>0</v>
      </c>
      <c r="BI20" s="123">
        <f t="shared" si="189"/>
        <v>6</v>
      </c>
      <c r="BJ20" s="123">
        <f t="shared" si="190"/>
        <v>0</v>
      </c>
      <c r="BK20" s="123">
        <f t="shared" si="190"/>
        <v>0</v>
      </c>
      <c r="BL20" s="123">
        <f t="shared" si="190"/>
        <v>0</v>
      </c>
      <c r="BM20" s="123">
        <f t="shared" si="190"/>
        <v>0</v>
      </c>
      <c r="BN20" s="123">
        <f t="shared" si="190"/>
        <v>0</v>
      </c>
      <c r="BO20" s="123">
        <f t="shared" si="190"/>
        <v>0</v>
      </c>
      <c r="BP20" s="123">
        <f t="shared" si="190"/>
        <v>0</v>
      </c>
      <c r="BQ20" s="123">
        <f t="shared" si="190"/>
        <v>0</v>
      </c>
      <c r="BR20" s="123">
        <f t="shared" si="190"/>
        <v>0</v>
      </c>
      <c r="BS20" s="123">
        <f t="shared" si="190"/>
        <v>0</v>
      </c>
      <c r="BT20" s="123">
        <f t="shared" si="191"/>
        <v>0</v>
      </c>
      <c r="BU20" s="123">
        <f t="shared" si="191"/>
        <v>0</v>
      </c>
      <c r="BV20" s="123">
        <f t="shared" si="191"/>
        <v>0</v>
      </c>
      <c r="BW20" s="123">
        <f t="shared" si="191"/>
        <v>0</v>
      </c>
      <c r="BX20" s="123">
        <f t="shared" si="191"/>
        <v>0</v>
      </c>
      <c r="BY20" s="123">
        <f t="shared" si="191"/>
        <v>0</v>
      </c>
      <c r="BZ20" s="123">
        <f t="shared" si="191"/>
        <v>0</v>
      </c>
      <c r="CA20" s="123">
        <f t="shared" si="191"/>
        <v>0</v>
      </c>
      <c r="CB20" s="123">
        <f t="shared" si="191"/>
        <v>0</v>
      </c>
      <c r="CC20" s="123">
        <f t="shared" si="191"/>
        <v>0</v>
      </c>
      <c r="CD20" s="123">
        <f t="shared" si="192"/>
        <v>0</v>
      </c>
      <c r="CE20" s="123">
        <f t="shared" si="192"/>
        <v>0</v>
      </c>
      <c r="CF20" s="123">
        <f t="shared" si="192"/>
        <v>0</v>
      </c>
      <c r="CG20" s="123">
        <f t="shared" si="192"/>
        <v>0</v>
      </c>
      <c r="CH20" s="123">
        <f t="shared" si="192"/>
        <v>0</v>
      </c>
      <c r="CI20" s="123">
        <f t="shared" si="192"/>
        <v>0</v>
      </c>
      <c r="CJ20" s="123">
        <f t="shared" si="192"/>
        <v>0</v>
      </c>
      <c r="CK20" s="123">
        <f t="shared" si="192"/>
        <v>0</v>
      </c>
      <c r="CL20" s="123">
        <f t="shared" si="192"/>
        <v>0</v>
      </c>
      <c r="CM20" s="123">
        <f t="shared" si="192"/>
        <v>0</v>
      </c>
      <c r="CN20" s="123">
        <f t="shared" si="193"/>
        <v>0</v>
      </c>
      <c r="CO20" s="123">
        <f t="shared" si="193"/>
        <v>0</v>
      </c>
      <c r="CP20" s="123">
        <f t="shared" si="193"/>
        <v>0</v>
      </c>
      <c r="CQ20" s="123">
        <f t="shared" si="193"/>
        <v>0</v>
      </c>
      <c r="CR20" s="123">
        <f t="shared" si="193"/>
        <v>0</v>
      </c>
      <c r="CS20" s="123">
        <f t="shared" si="193"/>
        <v>0</v>
      </c>
      <c r="CT20" s="123">
        <f t="shared" si="193"/>
        <v>0</v>
      </c>
      <c r="CU20" s="123">
        <f t="shared" si="193"/>
        <v>0</v>
      </c>
      <c r="CV20" s="123">
        <f t="shared" si="193"/>
        <v>0</v>
      </c>
      <c r="CW20" s="123">
        <f t="shared" si="193"/>
        <v>0</v>
      </c>
      <c r="CX20" s="123">
        <f t="shared" si="194"/>
        <v>0</v>
      </c>
      <c r="CY20" s="123">
        <f t="shared" si="194"/>
        <v>0</v>
      </c>
      <c r="CZ20" s="123">
        <f t="shared" si="194"/>
        <v>0</v>
      </c>
      <c r="DA20" s="123">
        <f t="shared" si="194"/>
        <v>0</v>
      </c>
      <c r="DB20" s="123">
        <f t="shared" si="194"/>
        <v>0</v>
      </c>
      <c r="DC20" s="123">
        <f t="shared" si="194"/>
        <v>0</v>
      </c>
      <c r="DD20" s="123">
        <f t="shared" si="194"/>
        <v>0</v>
      </c>
      <c r="DE20" s="123">
        <f t="shared" si="194"/>
        <v>0</v>
      </c>
      <c r="DF20" s="123">
        <f t="shared" si="194"/>
        <v>0</v>
      </c>
      <c r="DG20" s="123">
        <f t="shared" si="194"/>
        <v>0</v>
      </c>
      <c r="DH20" s="123">
        <f t="shared" si="195"/>
        <v>0</v>
      </c>
      <c r="DI20" s="123">
        <f t="shared" si="195"/>
        <v>0</v>
      </c>
      <c r="DJ20" s="123">
        <f t="shared" si="195"/>
        <v>0</v>
      </c>
      <c r="DK20" s="123">
        <f t="shared" si="195"/>
        <v>0</v>
      </c>
      <c r="DL20" s="123">
        <f t="shared" si="195"/>
        <v>0</v>
      </c>
      <c r="DM20" s="123">
        <f t="shared" si="195"/>
        <v>0</v>
      </c>
      <c r="DN20" s="123">
        <f t="shared" si="195"/>
        <v>0</v>
      </c>
      <c r="DO20" s="123">
        <f t="shared" si="195"/>
        <v>0</v>
      </c>
      <c r="DP20" s="123">
        <f t="shared" si="195"/>
        <v>0</v>
      </c>
      <c r="DQ20" s="123">
        <f t="shared" si="195"/>
        <v>0</v>
      </c>
      <c r="DR20" s="123">
        <f t="shared" si="196"/>
        <v>0</v>
      </c>
      <c r="DS20" s="123">
        <f t="shared" si="196"/>
        <v>0</v>
      </c>
      <c r="DT20" s="123">
        <f t="shared" si="196"/>
        <v>0</v>
      </c>
      <c r="DU20" s="123">
        <f t="shared" si="196"/>
        <v>0</v>
      </c>
      <c r="DV20" s="123">
        <f t="shared" si="196"/>
        <v>0</v>
      </c>
      <c r="DW20" s="123">
        <f t="shared" si="196"/>
        <v>0</v>
      </c>
      <c r="DX20" s="123">
        <f t="shared" si="196"/>
        <v>0</v>
      </c>
      <c r="DY20" s="123">
        <f t="shared" si="196"/>
        <v>0</v>
      </c>
      <c r="DZ20" s="123">
        <f t="shared" si="196"/>
        <v>0</v>
      </c>
      <c r="EA20" s="123">
        <f t="shared" si="196"/>
        <v>0</v>
      </c>
      <c r="EB20" s="123">
        <f t="shared" si="197"/>
        <v>0</v>
      </c>
      <c r="EC20" s="123">
        <f t="shared" si="197"/>
        <v>0</v>
      </c>
      <c r="ED20" s="123">
        <f t="shared" si="197"/>
        <v>0</v>
      </c>
      <c r="EE20" s="123">
        <f t="shared" si="197"/>
        <v>0</v>
      </c>
      <c r="EF20" s="123">
        <f t="shared" si="197"/>
        <v>0</v>
      </c>
      <c r="EG20" s="123">
        <f t="shared" si="197"/>
        <v>0</v>
      </c>
      <c r="EH20" s="123">
        <f t="shared" si="197"/>
        <v>0</v>
      </c>
      <c r="EI20" s="123">
        <f t="shared" si="197"/>
        <v>0</v>
      </c>
      <c r="EJ20" s="123">
        <f t="shared" si="197"/>
        <v>0</v>
      </c>
      <c r="EK20" s="123">
        <f t="shared" si="197"/>
        <v>0</v>
      </c>
      <c r="EL20" s="123">
        <f t="shared" si="198"/>
        <v>0</v>
      </c>
      <c r="EM20" s="123">
        <f t="shared" si="198"/>
        <v>0</v>
      </c>
      <c r="EN20" s="123">
        <f t="shared" si="198"/>
        <v>0</v>
      </c>
      <c r="EO20" s="123">
        <f t="shared" si="198"/>
        <v>0</v>
      </c>
      <c r="EP20" s="123">
        <f t="shared" si="198"/>
        <v>0</v>
      </c>
      <c r="EQ20" s="123">
        <f t="shared" si="198"/>
        <v>0</v>
      </c>
      <c r="ER20" s="123">
        <f t="shared" si="198"/>
        <v>0</v>
      </c>
      <c r="ES20" s="123">
        <f t="shared" si="198"/>
        <v>0</v>
      </c>
      <c r="ET20" s="123">
        <f t="shared" si="198"/>
        <v>0</v>
      </c>
      <c r="EU20" s="123">
        <f t="shared" si="198"/>
        <v>0</v>
      </c>
      <c r="EV20" s="150"/>
      <c r="EW20" s="150"/>
      <c r="EX20" s="150"/>
      <c r="EY20" s="150"/>
    </row>
    <row r="21" spans="1:155">
      <c r="A21" s="150"/>
      <c r="B21" s="150"/>
      <c r="C21" s="150"/>
      <c r="D21" s="150"/>
      <c r="E21" s="150"/>
      <c r="F21" s="378"/>
      <c r="G21" s="27" t="s">
        <v>215</v>
      </c>
      <c r="H21" s="1012"/>
      <c r="I21" s="1013"/>
      <c r="J21" s="1013"/>
      <c r="K21" s="1013"/>
      <c r="L21" s="1013"/>
      <c r="M21" s="1013"/>
      <c r="N21" s="1013"/>
      <c r="O21" s="1013"/>
      <c r="P21" s="1013"/>
      <c r="Q21" s="1014"/>
      <c r="R21" s="27"/>
      <c r="S21" s="27"/>
      <c r="T21" s="27"/>
      <c r="U21" s="27"/>
      <c r="V21" s="27"/>
      <c r="W21" s="27"/>
      <c r="X21" s="27"/>
      <c r="Y21" s="27"/>
      <c r="Z21" s="27"/>
      <c r="AA21" s="27"/>
      <c r="AB21" s="27"/>
      <c r="AC21" s="27"/>
      <c r="AD21" s="332">
        <f t="shared" si="184"/>
        <v>5</v>
      </c>
      <c r="AE21" s="91">
        <f t="shared" si="184"/>
        <v>0</v>
      </c>
      <c r="AF21" s="123">
        <f t="shared" si="187"/>
        <v>0</v>
      </c>
      <c r="AG21" s="123">
        <f t="shared" si="187"/>
        <v>0</v>
      </c>
      <c r="AH21" s="123">
        <f t="shared" si="187"/>
        <v>0</v>
      </c>
      <c r="AI21" s="123">
        <f t="shared" si="187"/>
        <v>0</v>
      </c>
      <c r="AJ21" s="123">
        <f t="shared" si="187"/>
        <v>0</v>
      </c>
      <c r="AK21" s="123">
        <f t="shared" si="187"/>
        <v>0</v>
      </c>
      <c r="AL21" s="123">
        <f t="shared" si="187"/>
        <v>7</v>
      </c>
      <c r="AM21" s="123">
        <f t="shared" si="187"/>
        <v>0</v>
      </c>
      <c r="AN21" s="123">
        <f t="shared" si="187"/>
        <v>7</v>
      </c>
      <c r="AO21" s="123">
        <f t="shared" si="187"/>
        <v>0</v>
      </c>
      <c r="AP21" s="123">
        <f t="shared" si="188"/>
        <v>7</v>
      </c>
      <c r="AQ21" s="123">
        <f t="shared" si="188"/>
        <v>0</v>
      </c>
      <c r="AR21" s="123">
        <f t="shared" si="188"/>
        <v>7</v>
      </c>
      <c r="AS21" s="123">
        <f t="shared" si="188"/>
        <v>0</v>
      </c>
      <c r="AT21" s="123">
        <f t="shared" si="188"/>
        <v>7</v>
      </c>
      <c r="AU21" s="123">
        <f t="shared" si="188"/>
        <v>0</v>
      </c>
      <c r="AV21" s="123">
        <f t="shared" si="188"/>
        <v>7</v>
      </c>
      <c r="AW21" s="123">
        <f t="shared" si="188"/>
        <v>0</v>
      </c>
      <c r="AX21" s="123">
        <f t="shared" si="188"/>
        <v>5</v>
      </c>
      <c r="AY21" s="123">
        <f t="shared" si="188"/>
        <v>0</v>
      </c>
      <c r="AZ21" s="123">
        <f t="shared" si="189"/>
        <v>5</v>
      </c>
      <c r="BA21" s="123">
        <f t="shared" si="189"/>
        <v>0</v>
      </c>
      <c r="BB21" s="123">
        <f t="shared" si="189"/>
        <v>5</v>
      </c>
      <c r="BC21" s="123">
        <f t="shared" si="189"/>
        <v>0</v>
      </c>
      <c r="BD21" s="123">
        <f t="shared" si="189"/>
        <v>0</v>
      </c>
      <c r="BE21" s="123">
        <f t="shared" si="189"/>
        <v>0</v>
      </c>
      <c r="BF21" s="123">
        <f t="shared" si="189"/>
        <v>0</v>
      </c>
      <c r="BG21" s="123">
        <f t="shared" si="189"/>
        <v>0</v>
      </c>
      <c r="BH21" s="123">
        <f t="shared" si="189"/>
        <v>0</v>
      </c>
      <c r="BI21" s="123">
        <f t="shared" si="189"/>
        <v>0</v>
      </c>
      <c r="BJ21" s="123">
        <f t="shared" si="190"/>
        <v>0</v>
      </c>
      <c r="BK21" s="123">
        <f t="shared" si="190"/>
        <v>7</v>
      </c>
      <c r="BL21" s="123">
        <f t="shared" si="190"/>
        <v>0</v>
      </c>
      <c r="BM21" s="123">
        <f t="shared" si="190"/>
        <v>7</v>
      </c>
      <c r="BN21" s="123">
        <f t="shared" si="190"/>
        <v>0</v>
      </c>
      <c r="BO21" s="123">
        <f t="shared" si="190"/>
        <v>7</v>
      </c>
      <c r="BP21" s="123">
        <f t="shared" si="190"/>
        <v>0</v>
      </c>
      <c r="BQ21" s="123">
        <f t="shared" si="190"/>
        <v>7</v>
      </c>
      <c r="BR21" s="123">
        <f t="shared" si="190"/>
        <v>0</v>
      </c>
      <c r="BS21" s="123">
        <f t="shared" si="190"/>
        <v>7</v>
      </c>
      <c r="BT21" s="123">
        <f t="shared" si="191"/>
        <v>0</v>
      </c>
      <c r="BU21" s="123">
        <f t="shared" si="191"/>
        <v>7</v>
      </c>
      <c r="BV21" s="123">
        <f t="shared" si="191"/>
        <v>0</v>
      </c>
      <c r="BW21" s="123">
        <f t="shared" si="191"/>
        <v>7</v>
      </c>
      <c r="BX21" s="123">
        <f t="shared" si="191"/>
        <v>0</v>
      </c>
      <c r="BY21" s="123">
        <f t="shared" si="191"/>
        <v>7</v>
      </c>
      <c r="BZ21" s="123">
        <f t="shared" si="191"/>
        <v>0</v>
      </c>
      <c r="CA21" s="123">
        <f t="shared" si="191"/>
        <v>7</v>
      </c>
      <c r="CB21" s="123">
        <f t="shared" si="191"/>
        <v>0</v>
      </c>
      <c r="CC21" s="123">
        <f t="shared" si="191"/>
        <v>7</v>
      </c>
      <c r="CD21" s="123">
        <f t="shared" si="192"/>
        <v>0</v>
      </c>
      <c r="CE21" s="123">
        <f t="shared" si="192"/>
        <v>7</v>
      </c>
      <c r="CF21" s="123">
        <f t="shared" si="192"/>
        <v>0</v>
      </c>
      <c r="CG21" s="123">
        <f t="shared" si="192"/>
        <v>7</v>
      </c>
      <c r="CH21" s="123">
        <f t="shared" si="192"/>
        <v>0</v>
      </c>
      <c r="CI21" s="123">
        <f t="shared" si="192"/>
        <v>7</v>
      </c>
      <c r="CJ21" s="123">
        <f t="shared" si="192"/>
        <v>0</v>
      </c>
      <c r="CK21" s="123">
        <f t="shared" si="192"/>
        <v>7</v>
      </c>
      <c r="CL21" s="123">
        <f t="shared" si="192"/>
        <v>0</v>
      </c>
      <c r="CM21" s="123">
        <f t="shared" si="192"/>
        <v>7</v>
      </c>
      <c r="CN21" s="123">
        <f t="shared" si="193"/>
        <v>0</v>
      </c>
      <c r="CO21" s="123">
        <f t="shared" si="193"/>
        <v>7</v>
      </c>
      <c r="CP21" s="123">
        <f t="shared" si="193"/>
        <v>0</v>
      </c>
      <c r="CQ21" s="123">
        <f t="shared" si="193"/>
        <v>7</v>
      </c>
      <c r="CR21" s="123">
        <f t="shared" si="193"/>
        <v>0</v>
      </c>
      <c r="CS21" s="123">
        <f t="shared" si="193"/>
        <v>7</v>
      </c>
      <c r="CT21" s="123">
        <f t="shared" si="193"/>
        <v>0</v>
      </c>
      <c r="CU21" s="123">
        <f t="shared" si="193"/>
        <v>7</v>
      </c>
      <c r="CV21" s="123">
        <f t="shared" si="193"/>
        <v>0</v>
      </c>
      <c r="CW21" s="123">
        <f t="shared" si="193"/>
        <v>7</v>
      </c>
      <c r="CX21" s="123">
        <f t="shared" si="194"/>
        <v>0</v>
      </c>
      <c r="CY21" s="123">
        <f t="shared" si="194"/>
        <v>7</v>
      </c>
      <c r="CZ21" s="123">
        <f t="shared" si="194"/>
        <v>0</v>
      </c>
      <c r="DA21" s="123">
        <f t="shared" si="194"/>
        <v>7</v>
      </c>
      <c r="DB21" s="123">
        <f t="shared" si="194"/>
        <v>0</v>
      </c>
      <c r="DC21" s="123">
        <f t="shared" si="194"/>
        <v>7</v>
      </c>
      <c r="DD21" s="123">
        <f t="shared" si="194"/>
        <v>0</v>
      </c>
      <c r="DE21" s="123">
        <f t="shared" si="194"/>
        <v>7</v>
      </c>
      <c r="DF21" s="123">
        <f t="shared" si="194"/>
        <v>0</v>
      </c>
      <c r="DG21" s="123">
        <f t="shared" si="194"/>
        <v>7</v>
      </c>
      <c r="DH21" s="123">
        <f t="shared" si="195"/>
        <v>0</v>
      </c>
      <c r="DI21" s="123">
        <f t="shared" si="195"/>
        <v>7</v>
      </c>
      <c r="DJ21" s="123">
        <f t="shared" si="195"/>
        <v>0</v>
      </c>
      <c r="DK21" s="123">
        <f t="shared" si="195"/>
        <v>7</v>
      </c>
      <c r="DL21" s="123">
        <f t="shared" si="195"/>
        <v>0</v>
      </c>
      <c r="DM21" s="123">
        <f t="shared" si="195"/>
        <v>7</v>
      </c>
      <c r="DN21" s="123">
        <f t="shared" si="195"/>
        <v>0</v>
      </c>
      <c r="DO21" s="123">
        <f t="shared" si="195"/>
        <v>7</v>
      </c>
      <c r="DP21" s="123">
        <f t="shared" si="195"/>
        <v>0</v>
      </c>
      <c r="DQ21" s="123">
        <f t="shared" si="195"/>
        <v>7</v>
      </c>
      <c r="DR21" s="123">
        <f t="shared" si="196"/>
        <v>0</v>
      </c>
      <c r="DS21" s="123">
        <f t="shared" si="196"/>
        <v>7</v>
      </c>
      <c r="DT21" s="123">
        <f t="shared" si="196"/>
        <v>0</v>
      </c>
      <c r="DU21" s="123">
        <f t="shared" si="196"/>
        <v>7</v>
      </c>
      <c r="DV21" s="123">
        <f t="shared" si="196"/>
        <v>0</v>
      </c>
      <c r="DW21" s="123">
        <f t="shared" si="196"/>
        <v>7</v>
      </c>
      <c r="DX21" s="123">
        <f t="shared" si="196"/>
        <v>0</v>
      </c>
      <c r="DY21" s="123">
        <f t="shared" si="196"/>
        <v>7</v>
      </c>
      <c r="DZ21" s="123">
        <f t="shared" si="196"/>
        <v>0</v>
      </c>
      <c r="EA21" s="123">
        <f t="shared" si="196"/>
        <v>7</v>
      </c>
      <c r="EB21" s="123">
        <f t="shared" si="197"/>
        <v>0</v>
      </c>
      <c r="EC21" s="123">
        <f t="shared" si="197"/>
        <v>7</v>
      </c>
      <c r="ED21" s="123">
        <f t="shared" si="197"/>
        <v>0</v>
      </c>
      <c r="EE21" s="123">
        <f t="shared" si="197"/>
        <v>7</v>
      </c>
      <c r="EF21" s="123">
        <f t="shared" si="197"/>
        <v>0</v>
      </c>
      <c r="EG21" s="123">
        <f t="shared" si="197"/>
        <v>7</v>
      </c>
      <c r="EH21" s="123">
        <f t="shared" si="197"/>
        <v>0</v>
      </c>
      <c r="EI21" s="123">
        <f t="shared" si="197"/>
        <v>7</v>
      </c>
      <c r="EJ21" s="123">
        <f t="shared" si="197"/>
        <v>0</v>
      </c>
      <c r="EK21" s="123">
        <f t="shared" si="197"/>
        <v>7</v>
      </c>
      <c r="EL21" s="123">
        <f t="shared" si="198"/>
        <v>0</v>
      </c>
      <c r="EM21" s="123">
        <f t="shared" si="198"/>
        <v>7</v>
      </c>
      <c r="EN21" s="123">
        <f t="shared" si="198"/>
        <v>0</v>
      </c>
      <c r="EO21" s="123">
        <f t="shared" si="198"/>
        <v>7</v>
      </c>
      <c r="EP21" s="123">
        <f t="shared" si="198"/>
        <v>0</v>
      </c>
      <c r="EQ21" s="123">
        <f t="shared" si="198"/>
        <v>7</v>
      </c>
      <c r="ER21" s="123">
        <f t="shared" si="198"/>
        <v>0</v>
      </c>
      <c r="ES21" s="123">
        <f t="shared" si="198"/>
        <v>7</v>
      </c>
      <c r="ET21" s="123">
        <f t="shared" si="198"/>
        <v>0</v>
      </c>
      <c r="EU21" s="123">
        <f t="shared" si="198"/>
        <v>7</v>
      </c>
      <c r="EV21" s="150"/>
      <c r="EW21" s="150"/>
      <c r="EX21" s="150"/>
      <c r="EY21" s="150"/>
    </row>
    <row r="22" spans="1:155">
      <c r="A22" s="150"/>
      <c r="B22" s="150"/>
      <c r="C22" s="150"/>
      <c r="D22" s="150"/>
      <c r="E22" s="150"/>
      <c r="F22" s="378"/>
      <c r="G22" s="27" t="s">
        <v>216</v>
      </c>
      <c r="H22" s="1012"/>
      <c r="I22" s="1013"/>
      <c r="J22" s="1013"/>
      <c r="K22" s="1013"/>
      <c r="L22" s="1013"/>
      <c r="M22" s="1013"/>
      <c r="N22" s="1013"/>
      <c r="O22" s="1013"/>
      <c r="P22" s="1013"/>
      <c r="Q22" s="1014"/>
      <c r="R22" s="27"/>
      <c r="S22" s="27"/>
      <c r="T22" s="27"/>
      <c r="U22" s="27"/>
      <c r="V22" s="27"/>
      <c r="W22" s="27"/>
      <c r="X22" s="27"/>
      <c r="Y22" s="27"/>
      <c r="Z22" s="27"/>
      <c r="AA22" s="27"/>
      <c r="AB22" s="27"/>
      <c r="AC22" s="27"/>
      <c r="AD22" s="142">
        <f t="shared" si="184"/>
        <v>2</v>
      </c>
      <c r="AE22" s="91">
        <f t="shared" si="184"/>
        <v>7</v>
      </c>
      <c r="AF22" s="123">
        <f t="shared" si="187"/>
        <v>0</v>
      </c>
      <c r="AG22" s="123">
        <f t="shared" si="187"/>
        <v>0</v>
      </c>
      <c r="AH22" s="123">
        <f t="shared" si="187"/>
        <v>0</v>
      </c>
      <c r="AI22" s="123">
        <f t="shared" si="187"/>
        <v>0</v>
      </c>
      <c r="AJ22" s="123">
        <f t="shared" si="187"/>
        <v>0</v>
      </c>
      <c r="AK22" s="123">
        <f t="shared" si="187"/>
        <v>0</v>
      </c>
      <c r="AL22" s="123">
        <f t="shared" si="187"/>
        <v>0</v>
      </c>
      <c r="AM22" s="123">
        <f t="shared" si="187"/>
        <v>0</v>
      </c>
      <c r="AN22" s="123">
        <f t="shared" si="187"/>
        <v>0</v>
      </c>
      <c r="AO22" s="123">
        <f t="shared" si="187"/>
        <v>0</v>
      </c>
      <c r="AP22" s="123">
        <f t="shared" si="188"/>
        <v>0</v>
      </c>
      <c r="AQ22" s="123">
        <f t="shared" si="188"/>
        <v>0</v>
      </c>
      <c r="AR22" s="123">
        <f t="shared" si="188"/>
        <v>0</v>
      </c>
      <c r="AS22" s="123">
        <f t="shared" si="188"/>
        <v>0</v>
      </c>
      <c r="AT22" s="123">
        <f t="shared" si="188"/>
        <v>0</v>
      </c>
      <c r="AU22" s="123">
        <f t="shared" si="188"/>
        <v>0</v>
      </c>
      <c r="AV22" s="123">
        <f t="shared" si="188"/>
        <v>0</v>
      </c>
      <c r="AW22" s="123">
        <f t="shared" si="188"/>
        <v>0</v>
      </c>
      <c r="AX22" s="123">
        <f t="shared" si="188"/>
        <v>2</v>
      </c>
      <c r="AY22" s="123">
        <f t="shared" si="188"/>
        <v>0</v>
      </c>
      <c r="AZ22" s="123">
        <f t="shared" si="189"/>
        <v>2</v>
      </c>
      <c r="BA22" s="123">
        <f t="shared" si="189"/>
        <v>0</v>
      </c>
      <c r="BB22" s="123">
        <f t="shared" si="189"/>
        <v>2</v>
      </c>
      <c r="BC22" s="123">
        <f t="shared" si="189"/>
        <v>0</v>
      </c>
      <c r="BD22" s="123">
        <f t="shared" si="189"/>
        <v>7</v>
      </c>
      <c r="BE22" s="123">
        <f t="shared" si="189"/>
        <v>0</v>
      </c>
      <c r="BF22" s="123">
        <f t="shared" si="189"/>
        <v>7</v>
      </c>
      <c r="BG22" s="123">
        <f t="shared" si="189"/>
        <v>0</v>
      </c>
      <c r="BH22" s="123">
        <f t="shared" si="189"/>
        <v>7</v>
      </c>
      <c r="BI22" s="123">
        <f t="shared" si="189"/>
        <v>0</v>
      </c>
      <c r="BJ22" s="123">
        <f t="shared" si="190"/>
        <v>7</v>
      </c>
      <c r="BK22" s="123">
        <f t="shared" si="190"/>
        <v>0</v>
      </c>
      <c r="BL22" s="123">
        <f t="shared" si="190"/>
        <v>7</v>
      </c>
      <c r="BM22" s="123">
        <f t="shared" si="190"/>
        <v>0</v>
      </c>
      <c r="BN22" s="123">
        <f t="shared" si="190"/>
        <v>7</v>
      </c>
      <c r="BO22" s="123">
        <f t="shared" si="190"/>
        <v>0</v>
      </c>
      <c r="BP22" s="123">
        <f t="shared" si="190"/>
        <v>7</v>
      </c>
      <c r="BQ22" s="123">
        <f t="shared" si="190"/>
        <v>0</v>
      </c>
      <c r="BR22" s="123">
        <f t="shared" si="190"/>
        <v>7</v>
      </c>
      <c r="BS22" s="123">
        <f t="shared" si="190"/>
        <v>0</v>
      </c>
      <c r="BT22" s="123">
        <f t="shared" si="191"/>
        <v>7</v>
      </c>
      <c r="BU22" s="123">
        <f t="shared" si="191"/>
        <v>0</v>
      </c>
      <c r="BV22" s="123">
        <f t="shared" si="191"/>
        <v>7</v>
      </c>
      <c r="BW22" s="123">
        <f t="shared" si="191"/>
        <v>0</v>
      </c>
      <c r="BX22" s="123">
        <f t="shared" si="191"/>
        <v>7</v>
      </c>
      <c r="BY22" s="123">
        <f t="shared" si="191"/>
        <v>0</v>
      </c>
      <c r="BZ22" s="123">
        <f t="shared" si="191"/>
        <v>7</v>
      </c>
      <c r="CA22" s="123">
        <f t="shared" si="191"/>
        <v>0</v>
      </c>
      <c r="CB22" s="123">
        <f t="shared" si="191"/>
        <v>7</v>
      </c>
      <c r="CC22" s="123">
        <f t="shared" si="191"/>
        <v>0</v>
      </c>
      <c r="CD22" s="123">
        <f t="shared" si="192"/>
        <v>7</v>
      </c>
      <c r="CE22" s="123">
        <f t="shared" si="192"/>
        <v>0</v>
      </c>
      <c r="CF22" s="123">
        <f t="shared" si="192"/>
        <v>1</v>
      </c>
      <c r="CG22" s="123">
        <f t="shared" si="192"/>
        <v>0</v>
      </c>
      <c r="CH22" s="123">
        <f t="shared" si="192"/>
        <v>1</v>
      </c>
      <c r="CI22" s="123">
        <f t="shared" si="192"/>
        <v>0</v>
      </c>
      <c r="CJ22" s="123">
        <f t="shared" si="192"/>
        <v>1</v>
      </c>
      <c r="CK22" s="123">
        <f t="shared" si="192"/>
        <v>0</v>
      </c>
      <c r="CL22" s="123">
        <f t="shared" si="192"/>
        <v>1</v>
      </c>
      <c r="CM22" s="123">
        <f t="shared" si="192"/>
        <v>0</v>
      </c>
      <c r="CN22" s="123">
        <f t="shared" si="193"/>
        <v>1</v>
      </c>
      <c r="CO22" s="123">
        <f t="shared" si="193"/>
        <v>0</v>
      </c>
      <c r="CP22" s="123">
        <f t="shared" si="193"/>
        <v>1</v>
      </c>
      <c r="CQ22" s="123">
        <f t="shared" si="193"/>
        <v>0</v>
      </c>
      <c r="CR22" s="123">
        <f t="shared" si="193"/>
        <v>1</v>
      </c>
      <c r="CS22" s="123">
        <f t="shared" si="193"/>
        <v>0</v>
      </c>
      <c r="CT22" s="123">
        <f t="shared" si="193"/>
        <v>1</v>
      </c>
      <c r="CU22" s="123">
        <f t="shared" si="193"/>
        <v>0</v>
      </c>
      <c r="CV22" s="123">
        <f t="shared" si="193"/>
        <v>1</v>
      </c>
      <c r="CW22" s="123">
        <f t="shared" si="193"/>
        <v>0</v>
      </c>
      <c r="CX22" s="123">
        <f t="shared" si="194"/>
        <v>1</v>
      </c>
      <c r="CY22" s="123">
        <f t="shared" si="194"/>
        <v>0</v>
      </c>
      <c r="CZ22" s="123">
        <f t="shared" si="194"/>
        <v>1</v>
      </c>
      <c r="DA22" s="123">
        <f t="shared" si="194"/>
        <v>0</v>
      </c>
      <c r="DB22" s="123">
        <f t="shared" si="194"/>
        <v>1</v>
      </c>
      <c r="DC22" s="123">
        <f t="shared" si="194"/>
        <v>0</v>
      </c>
      <c r="DD22" s="123">
        <f t="shared" si="194"/>
        <v>1</v>
      </c>
      <c r="DE22" s="123">
        <f t="shared" si="194"/>
        <v>0</v>
      </c>
      <c r="DF22" s="123">
        <f t="shared" si="194"/>
        <v>1</v>
      </c>
      <c r="DG22" s="123">
        <f t="shared" si="194"/>
        <v>0</v>
      </c>
      <c r="DH22" s="123">
        <f t="shared" si="195"/>
        <v>1</v>
      </c>
      <c r="DI22" s="123">
        <f t="shared" si="195"/>
        <v>0</v>
      </c>
      <c r="DJ22" s="123">
        <f t="shared" si="195"/>
        <v>1</v>
      </c>
      <c r="DK22" s="123">
        <f t="shared" si="195"/>
        <v>0</v>
      </c>
      <c r="DL22" s="123">
        <f t="shared" si="195"/>
        <v>1</v>
      </c>
      <c r="DM22" s="123">
        <f t="shared" si="195"/>
        <v>0</v>
      </c>
      <c r="DN22" s="123">
        <f t="shared" si="195"/>
        <v>1</v>
      </c>
      <c r="DO22" s="123">
        <f t="shared" si="195"/>
        <v>0</v>
      </c>
      <c r="DP22" s="123">
        <f t="shared" si="195"/>
        <v>1</v>
      </c>
      <c r="DQ22" s="123">
        <f t="shared" si="195"/>
        <v>0</v>
      </c>
      <c r="DR22" s="123">
        <f t="shared" si="196"/>
        <v>1</v>
      </c>
      <c r="DS22" s="123">
        <f t="shared" si="196"/>
        <v>0</v>
      </c>
      <c r="DT22" s="123">
        <f t="shared" si="196"/>
        <v>1</v>
      </c>
      <c r="DU22" s="123">
        <f t="shared" si="196"/>
        <v>0</v>
      </c>
      <c r="DV22" s="123">
        <f t="shared" si="196"/>
        <v>1</v>
      </c>
      <c r="DW22" s="123">
        <f t="shared" si="196"/>
        <v>0</v>
      </c>
      <c r="DX22" s="123">
        <f t="shared" si="196"/>
        <v>1</v>
      </c>
      <c r="DY22" s="123">
        <f t="shared" si="196"/>
        <v>0</v>
      </c>
      <c r="DZ22" s="123">
        <f t="shared" si="196"/>
        <v>1</v>
      </c>
      <c r="EA22" s="123">
        <f t="shared" si="196"/>
        <v>0</v>
      </c>
      <c r="EB22" s="123">
        <f t="shared" si="197"/>
        <v>1</v>
      </c>
      <c r="EC22" s="123">
        <f t="shared" si="197"/>
        <v>0</v>
      </c>
      <c r="ED22" s="123">
        <f t="shared" si="197"/>
        <v>1</v>
      </c>
      <c r="EE22" s="123">
        <f t="shared" si="197"/>
        <v>0</v>
      </c>
      <c r="EF22" s="123">
        <f t="shared" si="197"/>
        <v>1</v>
      </c>
      <c r="EG22" s="123">
        <f t="shared" si="197"/>
        <v>0</v>
      </c>
      <c r="EH22" s="123">
        <f t="shared" si="197"/>
        <v>1</v>
      </c>
      <c r="EI22" s="123">
        <f t="shared" si="197"/>
        <v>0</v>
      </c>
      <c r="EJ22" s="123">
        <f t="shared" si="197"/>
        <v>1</v>
      </c>
      <c r="EK22" s="123">
        <f t="shared" si="197"/>
        <v>0</v>
      </c>
      <c r="EL22" s="123">
        <f t="shared" si="198"/>
        <v>1</v>
      </c>
      <c r="EM22" s="123">
        <f t="shared" si="198"/>
        <v>0</v>
      </c>
      <c r="EN22" s="123">
        <f t="shared" si="198"/>
        <v>1</v>
      </c>
      <c r="EO22" s="123">
        <f t="shared" si="198"/>
        <v>0</v>
      </c>
      <c r="EP22" s="123">
        <f t="shared" si="198"/>
        <v>1</v>
      </c>
      <c r="EQ22" s="123">
        <f t="shared" si="198"/>
        <v>0</v>
      </c>
      <c r="ER22" s="123">
        <f t="shared" si="198"/>
        <v>1</v>
      </c>
      <c r="ES22" s="123">
        <f t="shared" si="198"/>
        <v>0</v>
      </c>
      <c r="ET22" s="123">
        <f t="shared" si="198"/>
        <v>1</v>
      </c>
      <c r="EU22" s="123">
        <f t="shared" si="198"/>
        <v>0</v>
      </c>
      <c r="EV22" s="150"/>
      <c r="EW22" s="150"/>
      <c r="EX22" s="150"/>
      <c r="EY22" s="150"/>
    </row>
    <row r="23" spans="1:155">
      <c r="A23" s="150"/>
      <c r="B23" s="150"/>
      <c r="C23" s="150"/>
      <c r="D23" s="150"/>
      <c r="E23" s="150"/>
      <c r="F23" s="378"/>
      <c r="G23" s="27" t="s">
        <v>217</v>
      </c>
      <c r="H23" s="1012"/>
      <c r="I23" s="1013"/>
      <c r="J23" s="1013"/>
      <c r="K23" s="1013"/>
      <c r="L23" s="1013"/>
      <c r="M23" s="1013"/>
      <c r="N23" s="1013"/>
      <c r="O23" s="1013"/>
      <c r="P23" s="1013"/>
      <c r="Q23" s="1014"/>
      <c r="R23" s="27"/>
      <c r="S23" s="27"/>
      <c r="T23" s="27"/>
      <c r="U23" s="27"/>
      <c r="V23" s="27"/>
      <c r="W23" s="27"/>
      <c r="X23" s="27"/>
      <c r="Y23" s="27"/>
      <c r="Z23" s="27"/>
      <c r="AA23" s="27"/>
      <c r="AB23" s="27"/>
      <c r="AC23" s="27"/>
      <c r="AD23" s="142">
        <f t="shared" si="184"/>
        <v>0</v>
      </c>
      <c r="AE23" s="91">
        <f t="shared" si="184"/>
        <v>0</v>
      </c>
      <c r="AF23" s="123">
        <f t="shared" si="187"/>
        <v>0</v>
      </c>
      <c r="AG23" s="123">
        <f t="shared" si="187"/>
        <v>0</v>
      </c>
      <c r="AH23" s="123">
        <f t="shared" si="187"/>
        <v>0</v>
      </c>
      <c r="AI23" s="123">
        <f t="shared" si="187"/>
        <v>0</v>
      </c>
      <c r="AJ23" s="123">
        <f t="shared" si="187"/>
        <v>0</v>
      </c>
      <c r="AK23" s="123">
        <f t="shared" si="187"/>
        <v>0</v>
      </c>
      <c r="AL23" s="123">
        <f t="shared" si="187"/>
        <v>0</v>
      </c>
      <c r="AM23" s="123">
        <f t="shared" si="187"/>
        <v>0</v>
      </c>
      <c r="AN23" s="123">
        <f t="shared" si="187"/>
        <v>0</v>
      </c>
      <c r="AO23" s="123">
        <f t="shared" si="187"/>
        <v>0</v>
      </c>
      <c r="AP23" s="123">
        <f t="shared" si="188"/>
        <v>0</v>
      </c>
      <c r="AQ23" s="123">
        <f t="shared" si="188"/>
        <v>0</v>
      </c>
      <c r="AR23" s="123">
        <f t="shared" si="188"/>
        <v>0</v>
      </c>
      <c r="AS23" s="123">
        <f t="shared" si="188"/>
        <v>0</v>
      </c>
      <c r="AT23" s="123">
        <f t="shared" si="188"/>
        <v>0</v>
      </c>
      <c r="AU23" s="123">
        <f t="shared" si="188"/>
        <v>0</v>
      </c>
      <c r="AV23" s="123">
        <f t="shared" si="188"/>
        <v>0</v>
      </c>
      <c r="AW23" s="123">
        <f t="shared" si="188"/>
        <v>0</v>
      </c>
      <c r="AX23" s="123">
        <f t="shared" si="188"/>
        <v>0</v>
      </c>
      <c r="AY23" s="123">
        <f t="shared" si="188"/>
        <v>0</v>
      </c>
      <c r="AZ23" s="123">
        <f t="shared" si="189"/>
        <v>0</v>
      </c>
      <c r="BA23" s="123">
        <f t="shared" si="189"/>
        <v>0</v>
      </c>
      <c r="BB23" s="123">
        <f t="shared" si="189"/>
        <v>0</v>
      </c>
      <c r="BC23" s="123">
        <f t="shared" si="189"/>
        <v>0</v>
      </c>
      <c r="BD23" s="123">
        <f t="shared" si="189"/>
        <v>0</v>
      </c>
      <c r="BE23" s="123">
        <f t="shared" si="189"/>
        <v>0</v>
      </c>
      <c r="BF23" s="123">
        <f t="shared" si="189"/>
        <v>0</v>
      </c>
      <c r="BG23" s="123">
        <f t="shared" si="189"/>
        <v>0</v>
      </c>
      <c r="BH23" s="123">
        <f t="shared" si="189"/>
        <v>0</v>
      </c>
      <c r="BI23" s="123">
        <f t="shared" si="189"/>
        <v>0</v>
      </c>
      <c r="BJ23" s="123">
        <f t="shared" si="190"/>
        <v>0</v>
      </c>
      <c r="BK23" s="123">
        <f t="shared" si="190"/>
        <v>0</v>
      </c>
      <c r="BL23" s="123">
        <f t="shared" si="190"/>
        <v>0</v>
      </c>
      <c r="BM23" s="123">
        <f t="shared" si="190"/>
        <v>0</v>
      </c>
      <c r="BN23" s="123">
        <f t="shared" si="190"/>
        <v>0</v>
      </c>
      <c r="BO23" s="123">
        <f t="shared" si="190"/>
        <v>0</v>
      </c>
      <c r="BP23" s="123">
        <f t="shared" si="190"/>
        <v>0</v>
      </c>
      <c r="BQ23" s="123">
        <f t="shared" si="190"/>
        <v>0</v>
      </c>
      <c r="BR23" s="123">
        <f t="shared" si="190"/>
        <v>0</v>
      </c>
      <c r="BS23" s="123">
        <f t="shared" si="190"/>
        <v>0</v>
      </c>
      <c r="BT23" s="123">
        <f t="shared" si="191"/>
        <v>0</v>
      </c>
      <c r="BU23" s="123">
        <f t="shared" si="191"/>
        <v>0</v>
      </c>
      <c r="BV23" s="123">
        <f t="shared" si="191"/>
        <v>0</v>
      </c>
      <c r="BW23" s="123">
        <f t="shared" si="191"/>
        <v>0</v>
      </c>
      <c r="BX23" s="123">
        <f t="shared" si="191"/>
        <v>0</v>
      </c>
      <c r="BY23" s="123">
        <f t="shared" si="191"/>
        <v>0</v>
      </c>
      <c r="BZ23" s="123">
        <f t="shared" si="191"/>
        <v>0</v>
      </c>
      <c r="CA23" s="123">
        <f t="shared" si="191"/>
        <v>0</v>
      </c>
      <c r="CB23" s="123">
        <f t="shared" si="191"/>
        <v>0</v>
      </c>
      <c r="CC23" s="123">
        <f t="shared" si="191"/>
        <v>0</v>
      </c>
      <c r="CD23" s="123">
        <f t="shared" si="192"/>
        <v>0</v>
      </c>
      <c r="CE23" s="123">
        <f t="shared" si="192"/>
        <v>0</v>
      </c>
      <c r="CF23" s="123">
        <f t="shared" si="192"/>
        <v>6</v>
      </c>
      <c r="CG23" s="123">
        <f t="shared" si="192"/>
        <v>0</v>
      </c>
      <c r="CH23" s="123">
        <f t="shared" si="192"/>
        <v>6</v>
      </c>
      <c r="CI23" s="123">
        <f t="shared" si="192"/>
        <v>0</v>
      </c>
      <c r="CJ23" s="123">
        <f t="shared" si="192"/>
        <v>6</v>
      </c>
      <c r="CK23" s="123">
        <f t="shared" si="192"/>
        <v>0</v>
      </c>
      <c r="CL23" s="123">
        <f t="shared" si="192"/>
        <v>1</v>
      </c>
      <c r="CM23" s="123">
        <f t="shared" si="192"/>
        <v>0</v>
      </c>
      <c r="CN23" s="123">
        <f t="shared" si="193"/>
        <v>1</v>
      </c>
      <c r="CO23" s="123">
        <f t="shared" si="193"/>
        <v>0</v>
      </c>
      <c r="CP23" s="123">
        <f t="shared" si="193"/>
        <v>1</v>
      </c>
      <c r="CQ23" s="123">
        <f t="shared" si="193"/>
        <v>0</v>
      </c>
      <c r="CR23" s="123">
        <f t="shared" si="193"/>
        <v>1</v>
      </c>
      <c r="CS23" s="123">
        <f t="shared" si="193"/>
        <v>0</v>
      </c>
      <c r="CT23" s="123">
        <f t="shared" si="193"/>
        <v>1</v>
      </c>
      <c r="CU23" s="123">
        <f t="shared" si="193"/>
        <v>0</v>
      </c>
      <c r="CV23" s="123">
        <f t="shared" si="193"/>
        <v>1</v>
      </c>
      <c r="CW23" s="123">
        <f t="shared" si="193"/>
        <v>0</v>
      </c>
      <c r="CX23" s="123">
        <f t="shared" si="194"/>
        <v>1</v>
      </c>
      <c r="CY23" s="123">
        <f t="shared" si="194"/>
        <v>0</v>
      </c>
      <c r="CZ23" s="123">
        <f t="shared" si="194"/>
        <v>1</v>
      </c>
      <c r="DA23" s="123">
        <f t="shared" si="194"/>
        <v>0</v>
      </c>
      <c r="DB23" s="123">
        <f t="shared" si="194"/>
        <v>1</v>
      </c>
      <c r="DC23" s="123">
        <f t="shared" si="194"/>
        <v>0</v>
      </c>
      <c r="DD23" s="123">
        <f t="shared" si="194"/>
        <v>1</v>
      </c>
      <c r="DE23" s="123">
        <f t="shared" si="194"/>
        <v>0</v>
      </c>
      <c r="DF23" s="123">
        <f t="shared" si="194"/>
        <v>1</v>
      </c>
      <c r="DG23" s="123">
        <f t="shared" si="194"/>
        <v>0</v>
      </c>
      <c r="DH23" s="123">
        <f t="shared" si="195"/>
        <v>1</v>
      </c>
      <c r="DI23" s="123">
        <f t="shared" si="195"/>
        <v>0</v>
      </c>
      <c r="DJ23" s="123">
        <f t="shared" si="195"/>
        <v>1</v>
      </c>
      <c r="DK23" s="123">
        <f t="shared" si="195"/>
        <v>0</v>
      </c>
      <c r="DL23" s="123">
        <f t="shared" si="195"/>
        <v>1</v>
      </c>
      <c r="DM23" s="123">
        <f t="shared" si="195"/>
        <v>0</v>
      </c>
      <c r="DN23" s="123">
        <f t="shared" si="195"/>
        <v>1</v>
      </c>
      <c r="DO23" s="123">
        <f t="shared" si="195"/>
        <v>0</v>
      </c>
      <c r="DP23" s="123">
        <f t="shared" si="195"/>
        <v>1</v>
      </c>
      <c r="DQ23" s="123">
        <f t="shared" si="195"/>
        <v>0</v>
      </c>
      <c r="DR23" s="123">
        <f t="shared" si="196"/>
        <v>1</v>
      </c>
      <c r="DS23" s="123">
        <f t="shared" si="196"/>
        <v>0</v>
      </c>
      <c r="DT23" s="123">
        <f t="shared" si="196"/>
        <v>1</v>
      </c>
      <c r="DU23" s="123">
        <f t="shared" si="196"/>
        <v>0</v>
      </c>
      <c r="DV23" s="123">
        <f t="shared" si="196"/>
        <v>1</v>
      </c>
      <c r="DW23" s="123">
        <f t="shared" si="196"/>
        <v>0</v>
      </c>
      <c r="DX23" s="123">
        <f t="shared" si="196"/>
        <v>1</v>
      </c>
      <c r="DY23" s="123">
        <f t="shared" si="196"/>
        <v>0</v>
      </c>
      <c r="DZ23" s="123">
        <f t="shared" si="196"/>
        <v>1</v>
      </c>
      <c r="EA23" s="123">
        <f t="shared" si="196"/>
        <v>0</v>
      </c>
      <c r="EB23" s="123">
        <f t="shared" si="197"/>
        <v>1</v>
      </c>
      <c r="EC23" s="123">
        <f t="shared" si="197"/>
        <v>0</v>
      </c>
      <c r="ED23" s="123">
        <f t="shared" si="197"/>
        <v>1</v>
      </c>
      <c r="EE23" s="123">
        <f t="shared" si="197"/>
        <v>0</v>
      </c>
      <c r="EF23" s="123">
        <f t="shared" si="197"/>
        <v>1</v>
      </c>
      <c r="EG23" s="123">
        <f t="shared" si="197"/>
        <v>0</v>
      </c>
      <c r="EH23" s="123">
        <f t="shared" si="197"/>
        <v>1</v>
      </c>
      <c r="EI23" s="123">
        <f t="shared" si="197"/>
        <v>0</v>
      </c>
      <c r="EJ23" s="123">
        <f t="shared" si="197"/>
        <v>1</v>
      </c>
      <c r="EK23" s="123">
        <f t="shared" si="197"/>
        <v>0</v>
      </c>
      <c r="EL23" s="123">
        <f t="shared" si="198"/>
        <v>1</v>
      </c>
      <c r="EM23" s="123">
        <f t="shared" si="198"/>
        <v>0</v>
      </c>
      <c r="EN23" s="123">
        <f t="shared" si="198"/>
        <v>1</v>
      </c>
      <c r="EO23" s="123">
        <f t="shared" si="198"/>
        <v>0</v>
      </c>
      <c r="EP23" s="123">
        <f t="shared" si="198"/>
        <v>1</v>
      </c>
      <c r="EQ23" s="123">
        <f t="shared" si="198"/>
        <v>0</v>
      </c>
      <c r="ER23" s="123">
        <f t="shared" si="198"/>
        <v>1</v>
      </c>
      <c r="ES23" s="123">
        <f t="shared" si="198"/>
        <v>0</v>
      </c>
      <c r="ET23" s="123">
        <f t="shared" si="198"/>
        <v>1</v>
      </c>
      <c r="EU23" s="123">
        <f t="shared" si="198"/>
        <v>0</v>
      </c>
      <c r="EV23" s="150"/>
      <c r="EW23" s="150"/>
      <c r="EX23" s="150"/>
      <c r="EY23" s="150"/>
    </row>
    <row r="24" spans="1:155" ht="13.5" thickBot="1">
      <c r="A24" s="150"/>
      <c r="B24" s="150"/>
      <c r="C24" s="150"/>
      <c r="D24" s="150"/>
      <c r="E24" s="150"/>
      <c r="F24" s="378"/>
      <c r="G24" s="27" t="s">
        <v>218</v>
      </c>
      <c r="H24" s="1018"/>
      <c r="I24" s="1019"/>
      <c r="J24" s="1019"/>
      <c r="K24" s="1019"/>
      <c r="L24" s="1019"/>
      <c r="M24" s="1019"/>
      <c r="N24" s="1019"/>
      <c r="O24" s="1019"/>
      <c r="P24" s="1019"/>
      <c r="Q24" s="1020"/>
      <c r="R24" s="27"/>
      <c r="S24" s="27"/>
      <c r="T24" s="27"/>
      <c r="U24" s="27"/>
      <c r="V24" s="27"/>
      <c r="W24" s="27"/>
      <c r="X24" s="27"/>
      <c r="Y24" s="27"/>
      <c r="Z24" s="27"/>
      <c r="AA24" s="27"/>
      <c r="AB24" s="27"/>
      <c r="AC24" s="27"/>
      <c r="AD24" s="142">
        <f t="shared" si="184"/>
        <v>0</v>
      </c>
      <c r="AE24" s="91">
        <f t="shared" si="184"/>
        <v>0</v>
      </c>
      <c r="AF24" s="123">
        <f t="shared" si="187"/>
        <v>0</v>
      </c>
      <c r="AG24" s="123">
        <f t="shared" si="187"/>
        <v>0</v>
      </c>
      <c r="AH24" s="123">
        <f t="shared" si="187"/>
        <v>0</v>
      </c>
      <c r="AI24" s="123">
        <f t="shared" si="187"/>
        <v>0</v>
      </c>
      <c r="AJ24" s="123">
        <f t="shared" si="187"/>
        <v>0</v>
      </c>
      <c r="AK24" s="123">
        <f t="shared" si="187"/>
        <v>0</v>
      </c>
      <c r="AL24" s="123">
        <f t="shared" si="187"/>
        <v>0</v>
      </c>
      <c r="AM24" s="123">
        <f t="shared" si="187"/>
        <v>0</v>
      </c>
      <c r="AN24" s="123">
        <f t="shared" si="187"/>
        <v>0</v>
      </c>
      <c r="AO24" s="123">
        <f t="shared" si="187"/>
        <v>0</v>
      </c>
      <c r="AP24" s="123">
        <f t="shared" si="188"/>
        <v>0</v>
      </c>
      <c r="AQ24" s="123">
        <f t="shared" si="188"/>
        <v>0</v>
      </c>
      <c r="AR24" s="123">
        <f t="shared" si="188"/>
        <v>0</v>
      </c>
      <c r="AS24" s="123">
        <f t="shared" si="188"/>
        <v>0</v>
      </c>
      <c r="AT24" s="123">
        <f t="shared" si="188"/>
        <v>0</v>
      </c>
      <c r="AU24" s="123">
        <f t="shared" si="188"/>
        <v>0</v>
      </c>
      <c r="AV24" s="123">
        <f t="shared" si="188"/>
        <v>0</v>
      </c>
      <c r="AW24" s="123">
        <f t="shared" si="188"/>
        <v>0</v>
      </c>
      <c r="AX24" s="123">
        <f t="shared" si="188"/>
        <v>0</v>
      </c>
      <c r="AY24" s="123">
        <f t="shared" si="188"/>
        <v>0</v>
      </c>
      <c r="AZ24" s="123">
        <f t="shared" si="189"/>
        <v>0</v>
      </c>
      <c r="BA24" s="123">
        <f t="shared" si="189"/>
        <v>0</v>
      </c>
      <c r="BB24" s="123">
        <f t="shared" si="189"/>
        <v>0</v>
      </c>
      <c r="BC24" s="123">
        <f t="shared" si="189"/>
        <v>0</v>
      </c>
      <c r="BD24" s="123">
        <f t="shared" si="189"/>
        <v>0</v>
      </c>
      <c r="BE24" s="123">
        <f t="shared" si="189"/>
        <v>0</v>
      </c>
      <c r="BF24" s="123">
        <f t="shared" si="189"/>
        <v>0</v>
      </c>
      <c r="BG24" s="123">
        <f t="shared" si="189"/>
        <v>0</v>
      </c>
      <c r="BH24" s="123">
        <f t="shared" si="189"/>
        <v>0</v>
      </c>
      <c r="BI24" s="123">
        <f t="shared" si="189"/>
        <v>0</v>
      </c>
      <c r="BJ24" s="123">
        <f t="shared" si="190"/>
        <v>0</v>
      </c>
      <c r="BK24" s="123">
        <f t="shared" si="190"/>
        <v>0</v>
      </c>
      <c r="BL24" s="123">
        <f t="shared" si="190"/>
        <v>0</v>
      </c>
      <c r="BM24" s="123">
        <f t="shared" si="190"/>
        <v>0</v>
      </c>
      <c r="BN24" s="123">
        <f t="shared" si="190"/>
        <v>0</v>
      </c>
      <c r="BO24" s="123">
        <f t="shared" si="190"/>
        <v>0</v>
      </c>
      <c r="BP24" s="123">
        <f t="shared" si="190"/>
        <v>0</v>
      </c>
      <c r="BQ24" s="123">
        <f t="shared" si="190"/>
        <v>0</v>
      </c>
      <c r="BR24" s="123">
        <f t="shared" si="190"/>
        <v>0</v>
      </c>
      <c r="BS24" s="123">
        <f t="shared" si="190"/>
        <v>0</v>
      </c>
      <c r="BT24" s="123">
        <f t="shared" si="191"/>
        <v>0</v>
      </c>
      <c r="BU24" s="123">
        <f t="shared" si="191"/>
        <v>0</v>
      </c>
      <c r="BV24" s="123">
        <f t="shared" si="191"/>
        <v>0</v>
      </c>
      <c r="BW24" s="123">
        <f t="shared" si="191"/>
        <v>0</v>
      </c>
      <c r="BX24" s="123">
        <f t="shared" si="191"/>
        <v>0</v>
      </c>
      <c r="BY24" s="123">
        <f t="shared" si="191"/>
        <v>0</v>
      </c>
      <c r="BZ24" s="123">
        <f t="shared" si="191"/>
        <v>0</v>
      </c>
      <c r="CA24" s="123">
        <f t="shared" si="191"/>
        <v>0</v>
      </c>
      <c r="CB24" s="123">
        <f t="shared" si="191"/>
        <v>0</v>
      </c>
      <c r="CC24" s="123">
        <f t="shared" si="191"/>
        <v>0</v>
      </c>
      <c r="CD24" s="123">
        <f t="shared" si="192"/>
        <v>0</v>
      </c>
      <c r="CE24" s="123">
        <f t="shared" si="192"/>
        <v>0</v>
      </c>
      <c r="CF24" s="123">
        <f t="shared" si="192"/>
        <v>0</v>
      </c>
      <c r="CG24" s="123">
        <f t="shared" si="192"/>
        <v>0</v>
      </c>
      <c r="CH24" s="123">
        <f t="shared" si="192"/>
        <v>0</v>
      </c>
      <c r="CI24" s="123">
        <f t="shared" si="192"/>
        <v>0</v>
      </c>
      <c r="CJ24" s="123">
        <f t="shared" si="192"/>
        <v>0</v>
      </c>
      <c r="CK24" s="123">
        <f t="shared" si="192"/>
        <v>0</v>
      </c>
      <c r="CL24" s="123">
        <f t="shared" si="192"/>
        <v>5</v>
      </c>
      <c r="CM24" s="123">
        <f t="shared" si="192"/>
        <v>0</v>
      </c>
      <c r="CN24" s="123">
        <f t="shared" si="193"/>
        <v>5</v>
      </c>
      <c r="CO24" s="123">
        <f t="shared" si="193"/>
        <v>0</v>
      </c>
      <c r="CP24" s="123">
        <f t="shared" si="193"/>
        <v>5</v>
      </c>
      <c r="CQ24" s="123">
        <f t="shared" si="193"/>
        <v>0</v>
      </c>
      <c r="CR24" s="123">
        <f t="shared" si="193"/>
        <v>5</v>
      </c>
      <c r="CS24" s="123">
        <f t="shared" si="193"/>
        <v>0</v>
      </c>
      <c r="CT24" s="123">
        <f t="shared" si="193"/>
        <v>5</v>
      </c>
      <c r="CU24" s="123">
        <f t="shared" si="193"/>
        <v>0</v>
      </c>
      <c r="CV24" s="123">
        <f t="shared" si="193"/>
        <v>5</v>
      </c>
      <c r="CW24" s="123">
        <f t="shared" si="193"/>
        <v>0</v>
      </c>
      <c r="CX24" s="123">
        <f t="shared" si="194"/>
        <v>5</v>
      </c>
      <c r="CY24" s="123">
        <f t="shared" si="194"/>
        <v>0</v>
      </c>
      <c r="CZ24" s="123">
        <f t="shared" si="194"/>
        <v>5</v>
      </c>
      <c r="DA24" s="123">
        <f t="shared" si="194"/>
        <v>0</v>
      </c>
      <c r="DB24" s="123">
        <f t="shared" si="194"/>
        <v>5</v>
      </c>
      <c r="DC24" s="123">
        <f t="shared" si="194"/>
        <v>0</v>
      </c>
      <c r="DD24" s="123">
        <f t="shared" si="194"/>
        <v>5</v>
      </c>
      <c r="DE24" s="123">
        <f t="shared" si="194"/>
        <v>0</v>
      </c>
      <c r="DF24" s="123">
        <f t="shared" si="194"/>
        <v>5</v>
      </c>
      <c r="DG24" s="123">
        <f t="shared" si="194"/>
        <v>0</v>
      </c>
      <c r="DH24" s="123">
        <f t="shared" si="195"/>
        <v>5</v>
      </c>
      <c r="DI24" s="123">
        <f t="shared" si="195"/>
        <v>0</v>
      </c>
      <c r="DJ24" s="123">
        <f t="shared" si="195"/>
        <v>5</v>
      </c>
      <c r="DK24" s="123">
        <f t="shared" si="195"/>
        <v>0</v>
      </c>
      <c r="DL24" s="123">
        <f t="shared" si="195"/>
        <v>5</v>
      </c>
      <c r="DM24" s="123">
        <f t="shared" si="195"/>
        <v>0</v>
      </c>
      <c r="DN24" s="123">
        <f t="shared" si="195"/>
        <v>5</v>
      </c>
      <c r="DO24" s="123">
        <f t="shared" si="195"/>
        <v>0</v>
      </c>
      <c r="DP24" s="123">
        <f t="shared" si="195"/>
        <v>5</v>
      </c>
      <c r="DQ24" s="123">
        <f t="shared" si="195"/>
        <v>0</v>
      </c>
      <c r="DR24" s="123">
        <f t="shared" si="196"/>
        <v>5</v>
      </c>
      <c r="DS24" s="123">
        <f t="shared" si="196"/>
        <v>0</v>
      </c>
      <c r="DT24" s="123">
        <f t="shared" si="196"/>
        <v>5</v>
      </c>
      <c r="DU24" s="123">
        <f t="shared" si="196"/>
        <v>0</v>
      </c>
      <c r="DV24" s="123">
        <f t="shared" si="196"/>
        <v>5</v>
      </c>
      <c r="DW24" s="123">
        <f t="shared" si="196"/>
        <v>0</v>
      </c>
      <c r="DX24" s="123">
        <f t="shared" si="196"/>
        <v>5</v>
      </c>
      <c r="DY24" s="123">
        <f t="shared" si="196"/>
        <v>0</v>
      </c>
      <c r="DZ24" s="123">
        <f t="shared" si="196"/>
        <v>5</v>
      </c>
      <c r="EA24" s="123">
        <f t="shared" si="196"/>
        <v>0</v>
      </c>
      <c r="EB24" s="123">
        <f t="shared" si="197"/>
        <v>5</v>
      </c>
      <c r="EC24" s="123">
        <f t="shared" si="197"/>
        <v>0</v>
      </c>
      <c r="ED24" s="123">
        <f t="shared" si="197"/>
        <v>5</v>
      </c>
      <c r="EE24" s="123">
        <f t="shared" si="197"/>
        <v>0</v>
      </c>
      <c r="EF24" s="123">
        <f t="shared" si="197"/>
        <v>5</v>
      </c>
      <c r="EG24" s="123">
        <f t="shared" si="197"/>
        <v>0</v>
      </c>
      <c r="EH24" s="123">
        <f t="shared" si="197"/>
        <v>5</v>
      </c>
      <c r="EI24" s="123">
        <f t="shared" si="197"/>
        <v>0</v>
      </c>
      <c r="EJ24" s="123">
        <f t="shared" si="197"/>
        <v>5</v>
      </c>
      <c r="EK24" s="123">
        <f t="shared" si="197"/>
        <v>0</v>
      </c>
      <c r="EL24" s="123">
        <f t="shared" si="198"/>
        <v>5</v>
      </c>
      <c r="EM24" s="123">
        <f t="shared" si="198"/>
        <v>0</v>
      </c>
      <c r="EN24" s="123">
        <f t="shared" si="198"/>
        <v>5</v>
      </c>
      <c r="EO24" s="123">
        <f t="shared" si="198"/>
        <v>0</v>
      </c>
      <c r="EP24" s="123">
        <f t="shared" si="198"/>
        <v>5</v>
      </c>
      <c r="EQ24" s="123">
        <f t="shared" si="198"/>
        <v>0</v>
      </c>
      <c r="ER24" s="123">
        <f t="shared" si="198"/>
        <v>5</v>
      </c>
      <c r="ES24" s="123">
        <f t="shared" si="198"/>
        <v>0</v>
      </c>
      <c r="ET24" s="123">
        <f t="shared" si="198"/>
        <v>5</v>
      </c>
      <c r="EU24" s="123">
        <f t="shared" si="198"/>
        <v>0</v>
      </c>
      <c r="EV24" s="150"/>
      <c r="EW24" s="150"/>
      <c r="EX24" s="150"/>
      <c r="EY24" s="150"/>
    </row>
    <row r="25" spans="1:155">
      <c r="A25" s="150"/>
      <c r="B25" s="150"/>
      <c r="C25" s="150"/>
      <c r="D25" s="150"/>
      <c r="E25" s="150"/>
      <c r="F25" s="378"/>
      <c r="G25" s="109" t="s">
        <v>211</v>
      </c>
      <c r="H25" s="113"/>
      <c r="I25" s="113"/>
      <c r="J25" s="113"/>
      <c r="K25" s="113"/>
      <c r="L25" s="113"/>
      <c r="M25" s="113"/>
      <c r="N25" s="113"/>
      <c r="O25" s="113"/>
      <c r="P25" s="113"/>
      <c r="Q25" s="133"/>
      <c r="R25" s="110"/>
      <c r="S25" s="110"/>
      <c r="T25" s="110"/>
      <c r="U25" s="110"/>
      <c r="V25" s="110"/>
      <c r="W25" s="110"/>
      <c r="X25" s="110"/>
      <c r="Y25" s="110"/>
      <c r="Z25" s="110"/>
      <c r="AA25" s="110"/>
      <c r="AB25" s="110"/>
      <c r="AC25" s="110"/>
      <c r="AD25" s="110"/>
      <c r="AE25" s="110"/>
      <c r="AF25" s="111">
        <f t="shared" ref="AF25:AO32" si="199">COUNTIFS($A$6:$A$16,$F$17,AF$6:AF$16,$G25,$EV$6:$EV$16,"")-COUNTIFS($A$6:$A$16,$F$17,AF$6:AF$16,$G25,$EV$6:$EV$16,"",$Q$6:$Q$16,$F$18)</f>
        <v>0</v>
      </c>
      <c r="AG25" s="148">
        <f t="shared" si="199"/>
        <v>0</v>
      </c>
      <c r="AH25" s="148">
        <f t="shared" si="199"/>
        <v>0</v>
      </c>
      <c r="AI25" s="148">
        <f t="shared" si="199"/>
        <v>0</v>
      </c>
      <c r="AJ25" s="148">
        <f t="shared" si="199"/>
        <v>0</v>
      </c>
      <c r="AK25" s="148">
        <f t="shared" si="199"/>
        <v>0</v>
      </c>
      <c r="AL25" s="148">
        <f t="shared" si="199"/>
        <v>0</v>
      </c>
      <c r="AM25" s="148">
        <f t="shared" si="199"/>
        <v>0</v>
      </c>
      <c r="AN25" s="148">
        <f t="shared" si="199"/>
        <v>0</v>
      </c>
      <c r="AO25" s="148">
        <f t="shared" si="199"/>
        <v>0</v>
      </c>
      <c r="AP25" s="148">
        <f t="shared" ref="AP25:AY32" si="200">COUNTIFS($A$6:$A$16,$F$17,AP$6:AP$16,$G25,$EV$6:$EV$16,"")-COUNTIFS($A$6:$A$16,$F$17,AP$6:AP$16,$G25,$EV$6:$EV$16,"",$Q$6:$Q$16,$F$18)</f>
        <v>0</v>
      </c>
      <c r="AQ25" s="148">
        <f t="shared" si="200"/>
        <v>0</v>
      </c>
      <c r="AR25" s="148">
        <f t="shared" si="200"/>
        <v>0</v>
      </c>
      <c r="AS25" s="148">
        <f t="shared" si="200"/>
        <v>0</v>
      </c>
      <c r="AT25" s="148">
        <f t="shared" si="200"/>
        <v>0</v>
      </c>
      <c r="AU25" s="148">
        <f t="shared" si="200"/>
        <v>0</v>
      </c>
      <c r="AV25" s="148">
        <f t="shared" si="200"/>
        <v>0</v>
      </c>
      <c r="AW25" s="148">
        <f t="shared" si="200"/>
        <v>0</v>
      </c>
      <c r="AX25" s="148">
        <f t="shared" si="200"/>
        <v>0</v>
      </c>
      <c r="AY25" s="148">
        <f t="shared" si="200"/>
        <v>0</v>
      </c>
      <c r="AZ25" s="148">
        <f t="shared" ref="AZ25:BI32" si="201">COUNTIFS($A$6:$A$16,$F$17,AZ$6:AZ$16,$G25,$EV$6:$EV$16,"")-COUNTIFS($A$6:$A$16,$F$17,AZ$6:AZ$16,$G25,$EV$6:$EV$16,"",$Q$6:$Q$16,$F$18)</f>
        <v>0</v>
      </c>
      <c r="BA25" s="148">
        <f t="shared" si="201"/>
        <v>0</v>
      </c>
      <c r="BB25" s="148">
        <f t="shared" si="201"/>
        <v>0</v>
      </c>
      <c r="BC25" s="148">
        <f t="shared" si="201"/>
        <v>0</v>
      </c>
      <c r="BD25" s="148">
        <f t="shared" si="201"/>
        <v>0</v>
      </c>
      <c r="BE25" s="148">
        <f t="shared" si="201"/>
        <v>0</v>
      </c>
      <c r="BF25" s="148">
        <f t="shared" si="201"/>
        <v>0</v>
      </c>
      <c r="BG25" s="148">
        <f t="shared" si="201"/>
        <v>0</v>
      </c>
      <c r="BH25" s="148">
        <f t="shared" si="201"/>
        <v>0</v>
      </c>
      <c r="BI25" s="148">
        <f t="shared" si="201"/>
        <v>0</v>
      </c>
      <c r="BJ25" s="148">
        <f t="shared" ref="BJ25:BS32" si="202">COUNTIFS($A$6:$A$16,$F$17,BJ$6:BJ$16,$G25,$EV$6:$EV$16,"")-COUNTIFS($A$6:$A$16,$F$17,BJ$6:BJ$16,$G25,$EV$6:$EV$16,"",$Q$6:$Q$16,$F$18)</f>
        <v>0</v>
      </c>
      <c r="BK25" s="148">
        <f t="shared" si="202"/>
        <v>0</v>
      </c>
      <c r="BL25" s="148">
        <f t="shared" si="202"/>
        <v>0</v>
      </c>
      <c r="BM25" s="148">
        <f t="shared" si="202"/>
        <v>0</v>
      </c>
      <c r="BN25" s="148">
        <f t="shared" si="202"/>
        <v>0</v>
      </c>
      <c r="BO25" s="148">
        <f t="shared" si="202"/>
        <v>0</v>
      </c>
      <c r="BP25" s="148">
        <f t="shared" si="202"/>
        <v>0</v>
      </c>
      <c r="BQ25" s="148">
        <f t="shared" si="202"/>
        <v>0</v>
      </c>
      <c r="BR25" s="148">
        <f t="shared" si="202"/>
        <v>0</v>
      </c>
      <c r="BS25" s="148">
        <f t="shared" si="202"/>
        <v>0</v>
      </c>
      <c r="BT25" s="148">
        <f t="shared" ref="BT25:CC32" si="203">COUNTIFS($A$6:$A$16,$F$17,BT$6:BT$16,$G25,$EV$6:$EV$16,"")-COUNTIFS($A$6:$A$16,$F$17,BT$6:BT$16,$G25,$EV$6:$EV$16,"",$Q$6:$Q$16,$F$18)</f>
        <v>0</v>
      </c>
      <c r="BU25" s="148">
        <f t="shared" si="203"/>
        <v>0</v>
      </c>
      <c r="BV25" s="148">
        <f t="shared" si="203"/>
        <v>0</v>
      </c>
      <c r="BW25" s="148">
        <f t="shared" si="203"/>
        <v>0</v>
      </c>
      <c r="BX25" s="148">
        <f t="shared" si="203"/>
        <v>0</v>
      </c>
      <c r="BY25" s="148">
        <f t="shared" si="203"/>
        <v>0</v>
      </c>
      <c r="BZ25" s="148">
        <f t="shared" si="203"/>
        <v>0</v>
      </c>
      <c r="CA25" s="148">
        <f t="shared" si="203"/>
        <v>0</v>
      </c>
      <c r="CB25" s="148">
        <f t="shared" si="203"/>
        <v>0</v>
      </c>
      <c r="CC25" s="148">
        <f t="shared" si="203"/>
        <v>0</v>
      </c>
      <c r="CD25" s="148">
        <f t="shared" ref="CD25:CM32" si="204">COUNTIFS($A$6:$A$16,$F$17,CD$6:CD$16,$G25,$EV$6:$EV$16,"")-COUNTIFS($A$6:$A$16,$F$17,CD$6:CD$16,$G25,$EV$6:$EV$16,"",$Q$6:$Q$16,$F$18)</f>
        <v>0</v>
      </c>
      <c r="CE25" s="148">
        <f t="shared" si="204"/>
        <v>0</v>
      </c>
      <c r="CF25" s="148">
        <f t="shared" si="204"/>
        <v>0</v>
      </c>
      <c r="CG25" s="148">
        <f t="shared" si="204"/>
        <v>0</v>
      </c>
      <c r="CH25" s="148">
        <f t="shared" si="204"/>
        <v>0</v>
      </c>
      <c r="CI25" s="148">
        <f t="shared" si="204"/>
        <v>0</v>
      </c>
      <c r="CJ25" s="148">
        <f t="shared" si="204"/>
        <v>0</v>
      </c>
      <c r="CK25" s="148">
        <f t="shared" si="204"/>
        <v>0</v>
      </c>
      <c r="CL25" s="148">
        <f t="shared" si="204"/>
        <v>0</v>
      </c>
      <c r="CM25" s="148">
        <f t="shared" si="204"/>
        <v>0</v>
      </c>
      <c r="CN25" s="148">
        <f t="shared" ref="CN25:CW32" si="205">COUNTIFS($A$6:$A$16,$F$17,CN$6:CN$16,$G25,$EV$6:$EV$16,"")-COUNTIFS($A$6:$A$16,$F$17,CN$6:CN$16,$G25,$EV$6:$EV$16,"",$Q$6:$Q$16,$F$18)</f>
        <v>0</v>
      </c>
      <c r="CO25" s="148">
        <f t="shared" si="205"/>
        <v>0</v>
      </c>
      <c r="CP25" s="148">
        <f t="shared" si="205"/>
        <v>0</v>
      </c>
      <c r="CQ25" s="148">
        <f t="shared" si="205"/>
        <v>0</v>
      </c>
      <c r="CR25" s="148">
        <f t="shared" si="205"/>
        <v>0</v>
      </c>
      <c r="CS25" s="148">
        <f t="shared" si="205"/>
        <v>0</v>
      </c>
      <c r="CT25" s="148">
        <f t="shared" si="205"/>
        <v>0</v>
      </c>
      <c r="CU25" s="148">
        <f t="shared" si="205"/>
        <v>0</v>
      </c>
      <c r="CV25" s="148">
        <f t="shared" si="205"/>
        <v>0</v>
      </c>
      <c r="CW25" s="148">
        <f t="shared" si="205"/>
        <v>0</v>
      </c>
      <c r="CX25" s="148">
        <f t="shared" ref="CX25:DG32" si="206">COUNTIFS($A$6:$A$16,$F$17,CX$6:CX$16,$G25,$EV$6:$EV$16,"")-COUNTIFS($A$6:$A$16,$F$17,CX$6:CX$16,$G25,$EV$6:$EV$16,"",$Q$6:$Q$16,$F$18)</f>
        <v>0</v>
      </c>
      <c r="CY25" s="148">
        <f t="shared" si="206"/>
        <v>0</v>
      </c>
      <c r="CZ25" s="148">
        <f t="shared" si="206"/>
        <v>0</v>
      </c>
      <c r="DA25" s="148">
        <f t="shared" si="206"/>
        <v>0</v>
      </c>
      <c r="DB25" s="148">
        <f t="shared" si="206"/>
        <v>0</v>
      </c>
      <c r="DC25" s="148">
        <f t="shared" si="206"/>
        <v>0</v>
      </c>
      <c r="DD25" s="148">
        <f t="shared" si="206"/>
        <v>0</v>
      </c>
      <c r="DE25" s="148">
        <f t="shared" si="206"/>
        <v>0</v>
      </c>
      <c r="DF25" s="148">
        <f t="shared" si="206"/>
        <v>0</v>
      </c>
      <c r="DG25" s="148">
        <f t="shared" si="206"/>
        <v>0</v>
      </c>
      <c r="DH25" s="148">
        <f t="shared" ref="DH25:DQ32" si="207">COUNTIFS($A$6:$A$16,$F$17,DH$6:DH$16,$G25,$EV$6:$EV$16,"")-COUNTIFS($A$6:$A$16,$F$17,DH$6:DH$16,$G25,$EV$6:$EV$16,"",$Q$6:$Q$16,$F$18)</f>
        <v>0</v>
      </c>
      <c r="DI25" s="148">
        <f t="shared" si="207"/>
        <v>0</v>
      </c>
      <c r="DJ25" s="148">
        <f t="shared" si="207"/>
        <v>0</v>
      </c>
      <c r="DK25" s="148">
        <f t="shared" si="207"/>
        <v>0</v>
      </c>
      <c r="DL25" s="148">
        <f t="shared" si="207"/>
        <v>0</v>
      </c>
      <c r="DM25" s="148">
        <f t="shared" si="207"/>
        <v>0</v>
      </c>
      <c r="DN25" s="148">
        <f t="shared" si="207"/>
        <v>0</v>
      </c>
      <c r="DO25" s="148">
        <f t="shared" si="207"/>
        <v>0</v>
      </c>
      <c r="DP25" s="148">
        <f t="shared" si="207"/>
        <v>0</v>
      </c>
      <c r="DQ25" s="148">
        <f t="shared" si="207"/>
        <v>0</v>
      </c>
      <c r="DR25" s="148">
        <f t="shared" ref="DR25:EA32" si="208">COUNTIFS($A$6:$A$16,$F$17,DR$6:DR$16,$G25,$EV$6:$EV$16,"")-COUNTIFS($A$6:$A$16,$F$17,DR$6:DR$16,$G25,$EV$6:$EV$16,"",$Q$6:$Q$16,$F$18)</f>
        <v>0</v>
      </c>
      <c r="DS25" s="148">
        <f t="shared" si="208"/>
        <v>0</v>
      </c>
      <c r="DT25" s="148">
        <f t="shared" si="208"/>
        <v>0</v>
      </c>
      <c r="DU25" s="148">
        <f t="shared" si="208"/>
        <v>0</v>
      </c>
      <c r="DV25" s="148">
        <f t="shared" si="208"/>
        <v>0</v>
      </c>
      <c r="DW25" s="148">
        <f t="shared" si="208"/>
        <v>0</v>
      </c>
      <c r="DX25" s="148">
        <f t="shared" si="208"/>
        <v>0</v>
      </c>
      <c r="DY25" s="148">
        <f t="shared" si="208"/>
        <v>0</v>
      </c>
      <c r="DZ25" s="148">
        <f t="shared" si="208"/>
        <v>0</v>
      </c>
      <c r="EA25" s="148">
        <f t="shared" si="208"/>
        <v>0</v>
      </c>
      <c r="EB25" s="148">
        <f t="shared" ref="EB25:EK32" si="209">COUNTIFS($A$6:$A$16,$F$17,EB$6:EB$16,$G25,$EV$6:$EV$16,"")-COUNTIFS($A$6:$A$16,$F$17,EB$6:EB$16,$G25,$EV$6:$EV$16,"",$Q$6:$Q$16,$F$18)</f>
        <v>0</v>
      </c>
      <c r="EC25" s="148">
        <f t="shared" si="209"/>
        <v>0</v>
      </c>
      <c r="ED25" s="148">
        <f t="shared" si="209"/>
        <v>0</v>
      </c>
      <c r="EE25" s="148">
        <f t="shared" si="209"/>
        <v>0</v>
      </c>
      <c r="EF25" s="148">
        <f t="shared" si="209"/>
        <v>0</v>
      </c>
      <c r="EG25" s="148">
        <f t="shared" si="209"/>
        <v>0</v>
      </c>
      <c r="EH25" s="148">
        <f t="shared" si="209"/>
        <v>0</v>
      </c>
      <c r="EI25" s="148">
        <f t="shared" si="209"/>
        <v>0</v>
      </c>
      <c r="EJ25" s="148">
        <f t="shared" si="209"/>
        <v>0</v>
      </c>
      <c r="EK25" s="148">
        <f t="shared" si="209"/>
        <v>0</v>
      </c>
      <c r="EL25" s="148">
        <f t="shared" ref="EL25:EU32" si="210">COUNTIFS($A$6:$A$16,$F$17,EL$6:EL$16,$G25,$EV$6:$EV$16,"")-COUNTIFS($A$6:$A$16,$F$17,EL$6:EL$16,$G25,$EV$6:$EV$16,"",$Q$6:$Q$16,$F$18)</f>
        <v>0</v>
      </c>
      <c r="EM25" s="148">
        <f t="shared" si="210"/>
        <v>0</v>
      </c>
      <c r="EN25" s="148">
        <f t="shared" si="210"/>
        <v>0</v>
      </c>
      <c r="EO25" s="148">
        <f t="shared" si="210"/>
        <v>0</v>
      </c>
      <c r="EP25" s="148">
        <f t="shared" si="210"/>
        <v>0</v>
      </c>
      <c r="EQ25" s="148">
        <f t="shared" si="210"/>
        <v>0</v>
      </c>
      <c r="ER25" s="148">
        <f t="shared" si="210"/>
        <v>0</v>
      </c>
      <c r="ES25" s="148">
        <f t="shared" si="210"/>
        <v>0</v>
      </c>
      <c r="ET25" s="148">
        <f t="shared" si="210"/>
        <v>0</v>
      </c>
      <c r="EU25" s="148">
        <f t="shared" si="210"/>
        <v>0</v>
      </c>
      <c r="EV25" s="150"/>
      <c r="EW25" s="150"/>
      <c r="EX25" s="150"/>
      <c r="EY25" s="150"/>
    </row>
    <row r="26" spans="1:155">
      <c r="A26" s="150"/>
      <c r="B26" s="150"/>
      <c r="C26" s="150"/>
      <c r="D26" s="150"/>
      <c r="E26" s="150"/>
      <c r="F26" s="378"/>
      <c r="G26" s="112" t="s">
        <v>212</v>
      </c>
      <c r="H26" s="113"/>
      <c r="I26" s="113"/>
      <c r="J26" s="113"/>
      <c r="K26" s="113"/>
      <c r="L26" s="113"/>
      <c r="M26" s="113"/>
      <c r="N26" s="113"/>
      <c r="O26" s="113"/>
      <c r="P26" s="113"/>
      <c r="Q26" s="133"/>
      <c r="R26" s="113"/>
      <c r="S26" s="113"/>
      <c r="T26" s="113"/>
      <c r="U26" s="113"/>
      <c r="V26" s="113"/>
      <c r="W26" s="113"/>
      <c r="X26" s="113"/>
      <c r="Y26" s="113"/>
      <c r="Z26" s="113"/>
      <c r="AA26" s="113"/>
      <c r="AB26" s="113"/>
      <c r="AC26" s="113"/>
      <c r="AD26" s="113"/>
      <c r="AE26" s="113"/>
      <c r="AF26" s="114">
        <f t="shared" si="199"/>
        <v>1</v>
      </c>
      <c r="AG26" s="114">
        <f t="shared" si="199"/>
        <v>1</v>
      </c>
      <c r="AH26" s="114">
        <f t="shared" si="199"/>
        <v>0</v>
      </c>
      <c r="AI26" s="114">
        <f t="shared" si="199"/>
        <v>0</v>
      </c>
      <c r="AJ26" s="114">
        <f t="shared" si="199"/>
        <v>0</v>
      </c>
      <c r="AK26" s="114">
        <f t="shared" si="199"/>
        <v>0</v>
      </c>
      <c r="AL26" s="114">
        <f t="shared" si="199"/>
        <v>0</v>
      </c>
      <c r="AM26" s="114">
        <f t="shared" si="199"/>
        <v>0</v>
      </c>
      <c r="AN26" s="114">
        <f t="shared" si="199"/>
        <v>0</v>
      </c>
      <c r="AO26" s="114">
        <f t="shared" si="199"/>
        <v>0</v>
      </c>
      <c r="AP26" s="114">
        <f t="shared" si="200"/>
        <v>0</v>
      </c>
      <c r="AQ26" s="114">
        <f t="shared" si="200"/>
        <v>0</v>
      </c>
      <c r="AR26" s="114">
        <f t="shared" si="200"/>
        <v>0</v>
      </c>
      <c r="AS26" s="114">
        <f t="shared" si="200"/>
        <v>0</v>
      </c>
      <c r="AT26" s="114">
        <f t="shared" si="200"/>
        <v>0</v>
      </c>
      <c r="AU26" s="114">
        <f t="shared" si="200"/>
        <v>0</v>
      </c>
      <c r="AV26" s="114">
        <f t="shared" si="200"/>
        <v>0</v>
      </c>
      <c r="AW26" s="114">
        <f t="shared" si="200"/>
        <v>0</v>
      </c>
      <c r="AX26" s="114">
        <f t="shared" si="200"/>
        <v>0</v>
      </c>
      <c r="AY26" s="114">
        <f t="shared" si="200"/>
        <v>0</v>
      </c>
      <c r="AZ26" s="114">
        <f t="shared" si="201"/>
        <v>0</v>
      </c>
      <c r="BA26" s="114">
        <f t="shared" si="201"/>
        <v>0</v>
      </c>
      <c r="BB26" s="114">
        <f t="shared" si="201"/>
        <v>0</v>
      </c>
      <c r="BC26" s="114">
        <f t="shared" si="201"/>
        <v>0</v>
      </c>
      <c r="BD26" s="114">
        <f t="shared" si="201"/>
        <v>0</v>
      </c>
      <c r="BE26" s="114">
        <f t="shared" si="201"/>
        <v>0</v>
      </c>
      <c r="BF26" s="114">
        <f t="shared" si="201"/>
        <v>0</v>
      </c>
      <c r="BG26" s="114">
        <f t="shared" si="201"/>
        <v>0</v>
      </c>
      <c r="BH26" s="114">
        <f t="shared" si="201"/>
        <v>0</v>
      </c>
      <c r="BI26" s="114">
        <f t="shared" si="201"/>
        <v>0</v>
      </c>
      <c r="BJ26" s="114">
        <f t="shared" si="202"/>
        <v>0</v>
      </c>
      <c r="BK26" s="114">
        <f t="shared" si="202"/>
        <v>0</v>
      </c>
      <c r="BL26" s="114">
        <f t="shared" si="202"/>
        <v>0</v>
      </c>
      <c r="BM26" s="114">
        <f t="shared" si="202"/>
        <v>0</v>
      </c>
      <c r="BN26" s="114">
        <f t="shared" si="202"/>
        <v>0</v>
      </c>
      <c r="BO26" s="114">
        <f t="shared" si="202"/>
        <v>0</v>
      </c>
      <c r="BP26" s="114">
        <f t="shared" si="202"/>
        <v>0</v>
      </c>
      <c r="BQ26" s="114">
        <f t="shared" si="202"/>
        <v>0</v>
      </c>
      <c r="BR26" s="114">
        <f t="shared" si="202"/>
        <v>0</v>
      </c>
      <c r="BS26" s="114">
        <f t="shared" si="202"/>
        <v>0</v>
      </c>
      <c r="BT26" s="114">
        <f t="shared" si="203"/>
        <v>0</v>
      </c>
      <c r="BU26" s="114">
        <f t="shared" si="203"/>
        <v>0</v>
      </c>
      <c r="BV26" s="114">
        <f t="shared" si="203"/>
        <v>0</v>
      </c>
      <c r="BW26" s="114">
        <f t="shared" si="203"/>
        <v>0</v>
      </c>
      <c r="BX26" s="114">
        <f t="shared" si="203"/>
        <v>0</v>
      </c>
      <c r="BY26" s="114">
        <f t="shared" si="203"/>
        <v>0</v>
      </c>
      <c r="BZ26" s="114">
        <f t="shared" si="203"/>
        <v>0</v>
      </c>
      <c r="CA26" s="114">
        <f t="shared" si="203"/>
        <v>0</v>
      </c>
      <c r="CB26" s="114">
        <f t="shared" si="203"/>
        <v>0</v>
      </c>
      <c r="CC26" s="114">
        <f t="shared" si="203"/>
        <v>0</v>
      </c>
      <c r="CD26" s="114">
        <f t="shared" si="204"/>
        <v>0</v>
      </c>
      <c r="CE26" s="114">
        <f t="shared" si="204"/>
        <v>0</v>
      </c>
      <c r="CF26" s="114">
        <f t="shared" si="204"/>
        <v>0</v>
      </c>
      <c r="CG26" s="114">
        <f t="shared" si="204"/>
        <v>0</v>
      </c>
      <c r="CH26" s="114">
        <f t="shared" si="204"/>
        <v>0</v>
      </c>
      <c r="CI26" s="114">
        <f t="shared" si="204"/>
        <v>0</v>
      </c>
      <c r="CJ26" s="114">
        <f t="shared" si="204"/>
        <v>0</v>
      </c>
      <c r="CK26" s="114">
        <f t="shared" si="204"/>
        <v>0</v>
      </c>
      <c r="CL26" s="114">
        <f t="shared" si="204"/>
        <v>0</v>
      </c>
      <c r="CM26" s="114">
        <f t="shared" si="204"/>
        <v>0</v>
      </c>
      <c r="CN26" s="114">
        <f t="shared" si="205"/>
        <v>0</v>
      </c>
      <c r="CO26" s="114">
        <f t="shared" si="205"/>
        <v>0</v>
      </c>
      <c r="CP26" s="114">
        <f t="shared" si="205"/>
        <v>0</v>
      </c>
      <c r="CQ26" s="114">
        <f t="shared" si="205"/>
        <v>0</v>
      </c>
      <c r="CR26" s="114">
        <f t="shared" si="205"/>
        <v>0</v>
      </c>
      <c r="CS26" s="114">
        <f t="shared" si="205"/>
        <v>0</v>
      </c>
      <c r="CT26" s="114">
        <f t="shared" si="205"/>
        <v>0</v>
      </c>
      <c r="CU26" s="114">
        <f t="shared" si="205"/>
        <v>0</v>
      </c>
      <c r="CV26" s="114">
        <f t="shared" si="205"/>
        <v>0</v>
      </c>
      <c r="CW26" s="114">
        <f t="shared" si="205"/>
        <v>0</v>
      </c>
      <c r="CX26" s="114">
        <f t="shared" si="206"/>
        <v>0</v>
      </c>
      <c r="CY26" s="114">
        <f t="shared" si="206"/>
        <v>0</v>
      </c>
      <c r="CZ26" s="114">
        <f t="shared" si="206"/>
        <v>0</v>
      </c>
      <c r="DA26" s="114">
        <f t="shared" si="206"/>
        <v>0</v>
      </c>
      <c r="DB26" s="114">
        <f t="shared" si="206"/>
        <v>0</v>
      </c>
      <c r="DC26" s="114">
        <f t="shared" si="206"/>
        <v>0</v>
      </c>
      <c r="DD26" s="114">
        <f t="shared" si="206"/>
        <v>0</v>
      </c>
      <c r="DE26" s="114">
        <f t="shared" si="206"/>
        <v>0</v>
      </c>
      <c r="DF26" s="114">
        <f t="shared" si="206"/>
        <v>0</v>
      </c>
      <c r="DG26" s="114">
        <f t="shared" si="206"/>
        <v>0</v>
      </c>
      <c r="DH26" s="114">
        <f t="shared" si="207"/>
        <v>0</v>
      </c>
      <c r="DI26" s="114">
        <f t="shared" si="207"/>
        <v>0</v>
      </c>
      <c r="DJ26" s="114">
        <f t="shared" si="207"/>
        <v>0</v>
      </c>
      <c r="DK26" s="114">
        <f t="shared" si="207"/>
        <v>0</v>
      </c>
      <c r="DL26" s="114">
        <f t="shared" si="207"/>
        <v>0</v>
      </c>
      <c r="DM26" s="114">
        <f t="shared" si="207"/>
        <v>0</v>
      </c>
      <c r="DN26" s="114">
        <f t="shared" si="207"/>
        <v>0</v>
      </c>
      <c r="DO26" s="114">
        <f t="shared" si="207"/>
        <v>0</v>
      </c>
      <c r="DP26" s="114">
        <f t="shared" si="207"/>
        <v>0</v>
      </c>
      <c r="DQ26" s="114">
        <f t="shared" si="207"/>
        <v>0</v>
      </c>
      <c r="DR26" s="114">
        <f t="shared" si="208"/>
        <v>0</v>
      </c>
      <c r="DS26" s="114">
        <f t="shared" si="208"/>
        <v>0</v>
      </c>
      <c r="DT26" s="114">
        <f t="shared" si="208"/>
        <v>0</v>
      </c>
      <c r="DU26" s="114">
        <f t="shared" si="208"/>
        <v>0</v>
      </c>
      <c r="DV26" s="114">
        <f t="shared" si="208"/>
        <v>0</v>
      </c>
      <c r="DW26" s="114">
        <f t="shared" si="208"/>
        <v>0</v>
      </c>
      <c r="DX26" s="114">
        <f t="shared" si="208"/>
        <v>0</v>
      </c>
      <c r="DY26" s="114">
        <f t="shared" si="208"/>
        <v>0</v>
      </c>
      <c r="DZ26" s="114">
        <f t="shared" si="208"/>
        <v>0</v>
      </c>
      <c r="EA26" s="114">
        <f t="shared" si="208"/>
        <v>0</v>
      </c>
      <c r="EB26" s="114">
        <f t="shared" si="209"/>
        <v>0</v>
      </c>
      <c r="EC26" s="114">
        <f t="shared" si="209"/>
        <v>0</v>
      </c>
      <c r="ED26" s="114">
        <f t="shared" si="209"/>
        <v>0</v>
      </c>
      <c r="EE26" s="114">
        <f t="shared" si="209"/>
        <v>0</v>
      </c>
      <c r="EF26" s="114">
        <f t="shared" si="209"/>
        <v>0</v>
      </c>
      <c r="EG26" s="114">
        <f t="shared" si="209"/>
        <v>0</v>
      </c>
      <c r="EH26" s="114">
        <f t="shared" si="209"/>
        <v>0</v>
      </c>
      <c r="EI26" s="114">
        <f t="shared" si="209"/>
        <v>0</v>
      </c>
      <c r="EJ26" s="114">
        <f t="shared" si="209"/>
        <v>0</v>
      </c>
      <c r="EK26" s="114">
        <f t="shared" si="209"/>
        <v>0</v>
      </c>
      <c r="EL26" s="114">
        <f t="shared" si="210"/>
        <v>0</v>
      </c>
      <c r="EM26" s="114">
        <f t="shared" si="210"/>
        <v>0</v>
      </c>
      <c r="EN26" s="114">
        <f t="shared" si="210"/>
        <v>0</v>
      </c>
      <c r="EO26" s="114">
        <f t="shared" si="210"/>
        <v>0</v>
      </c>
      <c r="EP26" s="114">
        <f t="shared" si="210"/>
        <v>0</v>
      </c>
      <c r="EQ26" s="114">
        <f t="shared" si="210"/>
        <v>0</v>
      </c>
      <c r="ER26" s="114">
        <f t="shared" si="210"/>
        <v>0</v>
      </c>
      <c r="ES26" s="114">
        <f t="shared" si="210"/>
        <v>0</v>
      </c>
      <c r="ET26" s="114">
        <f t="shared" si="210"/>
        <v>0</v>
      </c>
      <c r="EU26" s="114">
        <f t="shared" si="210"/>
        <v>0</v>
      </c>
      <c r="EV26" s="150"/>
      <c r="EW26" s="150"/>
      <c r="EX26" s="150"/>
      <c r="EY26" s="150"/>
    </row>
    <row r="27" spans="1:155">
      <c r="A27" s="150"/>
      <c r="B27" s="150"/>
      <c r="C27" s="150"/>
      <c r="D27" s="150"/>
      <c r="E27" s="150"/>
      <c r="F27" s="378"/>
      <c r="G27" s="112" t="s">
        <v>213</v>
      </c>
      <c r="H27" s="113"/>
      <c r="I27" s="113"/>
      <c r="J27" s="113"/>
      <c r="K27" s="113"/>
      <c r="L27" s="113"/>
      <c r="M27" s="113"/>
      <c r="N27" s="113"/>
      <c r="O27" s="113"/>
      <c r="P27" s="113"/>
      <c r="Q27" s="133"/>
      <c r="R27" s="113"/>
      <c r="S27" s="113"/>
      <c r="T27" s="113"/>
      <c r="U27" s="113"/>
      <c r="V27" s="113"/>
      <c r="W27" s="113"/>
      <c r="X27" s="113"/>
      <c r="Y27" s="113"/>
      <c r="Z27" s="113"/>
      <c r="AA27" s="113"/>
      <c r="AB27" s="113"/>
      <c r="AC27" s="113"/>
      <c r="AD27" s="113"/>
      <c r="AE27" s="113"/>
      <c r="AF27" s="114">
        <f t="shared" si="199"/>
        <v>0</v>
      </c>
      <c r="AG27" s="114">
        <f t="shared" si="199"/>
        <v>0</v>
      </c>
      <c r="AH27" s="114">
        <f t="shared" si="199"/>
        <v>1</v>
      </c>
      <c r="AI27" s="114">
        <f t="shared" si="199"/>
        <v>1</v>
      </c>
      <c r="AJ27" s="114">
        <f t="shared" si="199"/>
        <v>1</v>
      </c>
      <c r="AK27" s="114">
        <f t="shared" si="199"/>
        <v>1</v>
      </c>
      <c r="AL27" s="114">
        <f t="shared" si="199"/>
        <v>0</v>
      </c>
      <c r="AM27" s="114">
        <f t="shared" si="199"/>
        <v>0</v>
      </c>
      <c r="AN27" s="114">
        <f t="shared" si="199"/>
        <v>0</v>
      </c>
      <c r="AO27" s="114">
        <f t="shared" si="199"/>
        <v>0</v>
      </c>
      <c r="AP27" s="114">
        <f t="shared" si="200"/>
        <v>0</v>
      </c>
      <c r="AQ27" s="114">
        <f t="shared" si="200"/>
        <v>0</v>
      </c>
      <c r="AR27" s="114">
        <f t="shared" si="200"/>
        <v>0</v>
      </c>
      <c r="AS27" s="114">
        <f t="shared" si="200"/>
        <v>0</v>
      </c>
      <c r="AT27" s="114">
        <f t="shared" si="200"/>
        <v>0</v>
      </c>
      <c r="AU27" s="114">
        <f t="shared" si="200"/>
        <v>0</v>
      </c>
      <c r="AV27" s="114">
        <f t="shared" si="200"/>
        <v>0</v>
      </c>
      <c r="AW27" s="114">
        <f t="shared" si="200"/>
        <v>0</v>
      </c>
      <c r="AX27" s="114">
        <f t="shared" si="200"/>
        <v>0</v>
      </c>
      <c r="AY27" s="114">
        <f t="shared" si="200"/>
        <v>0</v>
      </c>
      <c r="AZ27" s="114">
        <f t="shared" si="201"/>
        <v>0</v>
      </c>
      <c r="BA27" s="114">
        <f t="shared" si="201"/>
        <v>0</v>
      </c>
      <c r="BB27" s="114">
        <f t="shared" si="201"/>
        <v>0</v>
      </c>
      <c r="BC27" s="114">
        <f t="shared" si="201"/>
        <v>0</v>
      </c>
      <c r="BD27" s="114">
        <f t="shared" si="201"/>
        <v>0</v>
      </c>
      <c r="BE27" s="114">
        <f t="shared" si="201"/>
        <v>0</v>
      </c>
      <c r="BF27" s="114">
        <f t="shared" si="201"/>
        <v>0</v>
      </c>
      <c r="BG27" s="114">
        <f t="shared" si="201"/>
        <v>0</v>
      </c>
      <c r="BH27" s="114">
        <f t="shared" si="201"/>
        <v>0</v>
      </c>
      <c r="BI27" s="114">
        <f t="shared" si="201"/>
        <v>0</v>
      </c>
      <c r="BJ27" s="114">
        <f t="shared" si="202"/>
        <v>0</v>
      </c>
      <c r="BK27" s="114">
        <f t="shared" si="202"/>
        <v>0</v>
      </c>
      <c r="BL27" s="114">
        <f t="shared" si="202"/>
        <v>0</v>
      </c>
      <c r="BM27" s="114">
        <f t="shared" si="202"/>
        <v>0</v>
      </c>
      <c r="BN27" s="114">
        <f t="shared" si="202"/>
        <v>0</v>
      </c>
      <c r="BO27" s="114">
        <f t="shared" si="202"/>
        <v>0</v>
      </c>
      <c r="BP27" s="114">
        <f t="shared" si="202"/>
        <v>0</v>
      </c>
      <c r="BQ27" s="114">
        <f t="shared" si="202"/>
        <v>0</v>
      </c>
      <c r="BR27" s="114">
        <f t="shared" si="202"/>
        <v>0</v>
      </c>
      <c r="BS27" s="114">
        <f t="shared" si="202"/>
        <v>0</v>
      </c>
      <c r="BT27" s="114">
        <f t="shared" si="203"/>
        <v>0</v>
      </c>
      <c r="BU27" s="114">
        <f t="shared" si="203"/>
        <v>0</v>
      </c>
      <c r="BV27" s="114">
        <f t="shared" si="203"/>
        <v>0</v>
      </c>
      <c r="BW27" s="114">
        <f t="shared" si="203"/>
        <v>0</v>
      </c>
      <c r="BX27" s="114">
        <f t="shared" si="203"/>
        <v>0</v>
      </c>
      <c r="BY27" s="114">
        <f t="shared" si="203"/>
        <v>0</v>
      </c>
      <c r="BZ27" s="114">
        <f t="shared" si="203"/>
        <v>0</v>
      </c>
      <c r="CA27" s="114">
        <f t="shared" si="203"/>
        <v>0</v>
      </c>
      <c r="CB27" s="114">
        <f t="shared" si="203"/>
        <v>0</v>
      </c>
      <c r="CC27" s="114">
        <f t="shared" si="203"/>
        <v>0</v>
      </c>
      <c r="CD27" s="114">
        <f t="shared" si="204"/>
        <v>0</v>
      </c>
      <c r="CE27" s="114">
        <f t="shared" si="204"/>
        <v>0</v>
      </c>
      <c r="CF27" s="114">
        <f t="shared" si="204"/>
        <v>0</v>
      </c>
      <c r="CG27" s="114">
        <f t="shared" si="204"/>
        <v>0</v>
      </c>
      <c r="CH27" s="114">
        <f t="shared" si="204"/>
        <v>0</v>
      </c>
      <c r="CI27" s="114">
        <f t="shared" si="204"/>
        <v>0</v>
      </c>
      <c r="CJ27" s="114">
        <f t="shared" si="204"/>
        <v>0</v>
      </c>
      <c r="CK27" s="114">
        <f t="shared" si="204"/>
        <v>0</v>
      </c>
      <c r="CL27" s="114">
        <f t="shared" si="204"/>
        <v>0</v>
      </c>
      <c r="CM27" s="114">
        <f t="shared" si="204"/>
        <v>0</v>
      </c>
      <c r="CN27" s="114">
        <f t="shared" si="205"/>
        <v>0</v>
      </c>
      <c r="CO27" s="114">
        <f t="shared" si="205"/>
        <v>0</v>
      </c>
      <c r="CP27" s="114">
        <f t="shared" si="205"/>
        <v>0</v>
      </c>
      <c r="CQ27" s="114">
        <f t="shared" si="205"/>
        <v>0</v>
      </c>
      <c r="CR27" s="114">
        <f t="shared" si="205"/>
        <v>0</v>
      </c>
      <c r="CS27" s="114">
        <f t="shared" si="205"/>
        <v>0</v>
      </c>
      <c r="CT27" s="114">
        <f t="shared" si="205"/>
        <v>0</v>
      </c>
      <c r="CU27" s="114">
        <f t="shared" si="205"/>
        <v>0</v>
      </c>
      <c r="CV27" s="114">
        <f t="shared" si="205"/>
        <v>0</v>
      </c>
      <c r="CW27" s="114">
        <f t="shared" si="205"/>
        <v>0</v>
      </c>
      <c r="CX27" s="114">
        <f t="shared" si="206"/>
        <v>0</v>
      </c>
      <c r="CY27" s="114">
        <f t="shared" si="206"/>
        <v>0</v>
      </c>
      <c r="CZ27" s="114">
        <f t="shared" si="206"/>
        <v>0</v>
      </c>
      <c r="DA27" s="114">
        <f t="shared" si="206"/>
        <v>0</v>
      </c>
      <c r="DB27" s="114">
        <f t="shared" si="206"/>
        <v>0</v>
      </c>
      <c r="DC27" s="114">
        <f t="shared" si="206"/>
        <v>0</v>
      </c>
      <c r="DD27" s="114">
        <f t="shared" si="206"/>
        <v>0</v>
      </c>
      <c r="DE27" s="114">
        <f t="shared" si="206"/>
        <v>0</v>
      </c>
      <c r="DF27" s="114">
        <f t="shared" si="206"/>
        <v>0</v>
      </c>
      <c r="DG27" s="114">
        <f t="shared" si="206"/>
        <v>0</v>
      </c>
      <c r="DH27" s="114">
        <f t="shared" si="207"/>
        <v>0</v>
      </c>
      <c r="DI27" s="114">
        <f t="shared" si="207"/>
        <v>0</v>
      </c>
      <c r="DJ27" s="114">
        <f t="shared" si="207"/>
        <v>0</v>
      </c>
      <c r="DK27" s="114">
        <f t="shared" si="207"/>
        <v>0</v>
      </c>
      <c r="DL27" s="114">
        <f t="shared" si="207"/>
        <v>0</v>
      </c>
      <c r="DM27" s="114">
        <f t="shared" si="207"/>
        <v>0</v>
      </c>
      <c r="DN27" s="114">
        <f t="shared" si="207"/>
        <v>0</v>
      </c>
      <c r="DO27" s="114">
        <f t="shared" si="207"/>
        <v>0</v>
      </c>
      <c r="DP27" s="114">
        <f t="shared" si="207"/>
        <v>0</v>
      </c>
      <c r="DQ27" s="114">
        <f t="shared" si="207"/>
        <v>0</v>
      </c>
      <c r="DR27" s="114">
        <f t="shared" si="208"/>
        <v>0</v>
      </c>
      <c r="DS27" s="114">
        <f t="shared" si="208"/>
        <v>0</v>
      </c>
      <c r="DT27" s="114">
        <f t="shared" si="208"/>
        <v>0</v>
      </c>
      <c r="DU27" s="114">
        <f t="shared" si="208"/>
        <v>0</v>
      </c>
      <c r="DV27" s="114">
        <f t="shared" si="208"/>
        <v>0</v>
      </c>
      <c r="DW27" s="114">
        <f t="shared" si="208"/>
        <v>0</v>
      </c>
      <c r="DX27" s="114">
        <f t="shared" si="208"/>
        <v>0</v>
      </c>
      <c r="DY27" s="114">
        <f t="shared" si="208"/>
        <v>0</v>
      </c>
      <c r="DZ27" s="114">
        <f t="shared" si="208"/>
        <v>0</v>
      </c>
      <c r="EA27" s="114">
        <f t="shared" si="208"/>
        <v>0</v>
      </c>
      <c r="EB27" s="114">
        <f t="shared" si="209"/>
        <v>0</v>
      </c>
      <c r="EC27" s="114">
        <f t="shared" si="209"/>
        <v>0</v>
      </c>
      <c r="ED27" s="114">
        <f t="shared" si="209"/>
        <v>0</v>
      </c>
      <c r="EE27" s="114">
        <f t="shared" si="209"/>
        <v>0</v>
      </c>
      <c r="EF27" s="114">
        <f t="shared" si="209"/>
        <v>0</v>
      </c>
      <c r="EG27" s="114">
        <f t="shared" si="209"/>
        <v>0</v>
      </c>
      <c r="EH27" s="114">
        <f t="shared" si="209"/>
        <v>0</v>
      </c>
      <c r="EI27" s="114">
        <f t="shared" si="209"/>
        <v>0</v>
      </c>
      <c r="EJ27" s="114">
        <f t="shared" si="209"/>
        <v>0</v>
      </c>
      <c r="EK27" s="114">
        <f t="shared" si="209"/>
        <v>0</v>
      </c>
      <c r="EL27" s="114">
        <f t="shared" si="210"/>
        <v>0</v>
      </c>
      <c r="EM27" s="114">
        <f t="shared" si="210"/>
        <v>0</v>
      </c>
      <c r="EN27" s="114">
        <f t="shared" si="210"/>
        <v>0</v>
      </c>
      <c r="EO27" s="114">
        <f t="shared" si="210"/>
        <v>0</v>
      </c>
      <c r="EP27" s="114">
        <f t="shared" si="210"/>
        <v>0</v>
      </c>
      <c r="EQ27" s="114">
        <f t="shared" si="210"/>
        <v>0</v>
      </c>
      <c r="ER27" s="114">
        <f t="shared" si="210"/>
        <v>0</v>
      </c>
      <c r="ES27" s="114">
        <f t="shared" si="210"/>
        <v>0</v>
      </c>
      <c r="ET27" s="114">
        <f t="shared" si="210"/>
        <v>0</v>
      </c>
      <c r="EU27" s="114">
        <f t="shared" si="210"/>
        <v>0</v>
      </c>
      <c r="EV27" s="150"/>
      <c r="EW27" s="150"/>
      <c r="EX27" s="150"/>
      <c r="EY27" s="150"/>
    </row>
    <row r="28" spans="1:155">
      <c r="A28" s="150"/>
      <c r="B28" s="150"/>
      <c r="C28" s="150"/>
      <c r="D28" s="150"/>
      <c r="E28" s="378" t="s">
        <v>303</v>
      </c>
      <c r="F28" s="150"/>
      <c r="G28" s="112" t="s">
        <v>214</v>
      </c>
      <c r="H28" s="113"/>
      <c r="I28" s="113"/>
      <c r="J28" s="113"/>
      <c r="K28" s="113"/>
      <c r="L28" s="113"/>
      <c r="M28" s="113"/>
      <c r="N28" s="113"/>
      <c r="O28" s="113"/>
      <c r="P28" s="113"/>
      <c r="Q28" s="133"/>
      <c r="R28" s="113"/>
      <c r="S28" s="113"/>
      <c r="T28" s="113"/>
      <c r="U28" s="113"/>
      <c r="V28" s="113"/>
      <c r="W28" s="113"/>
      <c r="X28" s="113"/>
      <c r="Y28" s="113"/>
      <c r="Z28" s="113"/>
      <c r="AA28" s="113"/>
      <c r="AB28" s="113"/>
      <c r="AC28" s="113"/>
      <c r="AD28" s="113"/>
      <c r="AE28" s="113"/>
      <c r="AF28" s="114">
        <f t="shared" si="199"/>
        <v>0</v>
      </c>
      <c r="AG28" s="114">
        <f t="shared" si="199"/>
        <v>0</v>
      </c>
      <c r="AH28" s="114">
        <f t="shared" si="199"/>
        <v>0</v>
      </c>
      <c r="AI28" s="114">
        <f t="shared" si="199"/>
        <v>0</v>
      </c>
      <c r="AJ28" s="114">
        <f t="shared" si="199"/>
        <v>0</v>
      </c>
      <c r="AK28" s="114">
        <f t="shared" si="199"/>
        <v>0</v>
      </c>
      <c r="AL28" s="114">
        <f t="shared" si="199"/>
        <v>0</v>
      </c>
      <c r="AM28" s="114">
        <f t="shared" si="199"/>
        <v>1</v>
      </c>
      <c r="AN28" s="114">
        <f t="shared" si="199"/>
        <v>0</v>
      </c>
      <c r="AO28" s="114">
        <f t="shared" si="199"/>
        <v>1</v>
      </c>
      <c r="AP28" s="114">
        <f t="shared" si="200"/>
        <v>0</v>
      </c>
      <c r="AQ28" s="114">
        <f t="shared" si="200"/>
        <v>1</v>
      </c>
      <c r="AR28" s="114">
        <f t="shared" si="200"/>
        <v>0</v>
      </c>
      <c r="AS28" s="114">
        <f t="shared" si="200"/>
        <v>1</v>
      </c>
      <c r="AT28" s="114">
        <f t="shared" si="200"/>
        <v>0</v>
      </c>
      <c r="AU28" s="114">
        <f t="shared" si="200"/>
        <v>1</v>
      </c>
      <c r="AV28" s="114">
        <f t="shared" si="200"/>
        <v>0</v>
      </c>
      <c r="AW28" s="114">
        <f t="shared" si="200"/>
        <v>1</v>
      </c>
      <c r="AX28" s="114">
        <f t="shared" si="200"/>
        <v>0</v>
      </c>
      <c r="AY28" s="114">
        <f t="shared" si="200"/>
        <v>1</v>
      </c>
      <c r="AZ28" s="114">
        <f t="shared" si="201"/>
        <v>0</v>
      </c>
      <c r="BA28" s="114">
        <f t="shared" si="201"/>
        <v>1</v>
      </c>
      <c r="BB28" s="114">
        <f t="shared" si="201"/>
        <v>0</v>
      </c>
      <c r="BC28" s="114">
        <f t="shared" si="201"/>
        <v>1</v>
      </c>
      <c r="BD28" s="114">
        <f t="shared" si="201"/>
        <v>0</v>
      </c>
      <c r="BE28" s="114">
        <f t="shared" si="201"/>
        <v>1</v>
      </c>
      <c r="BF28" s="114">
        <f t="shared" si="201"/>
        <v>0</v>
      </c>
      <c r="BG28" s="114">
        <f t="shared" si="201"/>
        <v>1</v>
      </c>
      <c r="BH28" s="114">
        <f t="shared" si="201"/>
        <v>0</v>
      </c>
      <c r="BI28" s="114">
        <f t="shared" si="201"/>
        <v>1</v>
      </c>
      <c r="BJ28" s="114">
        <f t="shared" si="202"/>
        <v>0</v>
      </c>
      <c r="BK28" s="114">
        <f t="shared" si="202"/>
        <v>0</v>
      </c>
      <c r="BL28" s="114">
        <f t="shared" si="202"/>
        <v>0</v>
      </c>
      <c r="BM28" s="114">
        <f t="shared" si="202"/>
        <v>0</v>
      </c>
      <c r="BN28" s="114">
        <f t="shared" si="202"/>
        <v>0</v>
      </c>
      <c r="BO28" s="114">
        <f t="shared" si="202"/>
        <v>0</v>
      </c>
      <c r="BP28" s="114">
        <f t="shared" si="202"/>
        <v>0</v>
      </c>
      <c r="BQ28" s="114">
        <f t="shared" si="202"/>
        <v>0</v>
      </c>
      <c r="BR28" s="114">
        <f t="shared" si="202"/>
        <v>0</v>
      </c>
      <c r="BS28" s="114">
        <f t="shared" si="202"/>
        <v>0</v>
      </c>
      <c r="BT28" s="114">
        <f t="shared" si="203"/>
        <v>0</v>
      </c>
      <c r="BU28" s="114">
        <f t="shared" si="203"/>
        <v>0</v>
      </c>
      <c r="BV28" s="114">
        <f t="shared" si="203"/>
        <v>0</v>
      </c>
      <c r="BW28" s="114">
        <f t="shared" si="203"/>
        <v>0</v>
      </c>
      <c r="BX28" s="114">
        <f t="shared" si="203"/>
        <v>0</v>
      </c>
      <c r="BY28" s="114">
        <f t="shared" si="203"/>
        <v>0</v>
      </c>
      <c r="BZ28" s="114">
        <f t="shared" si="203"/>
        <v>0</v>
      </c>
      <c r="CA28" s="114">
        <f t="shared" si="203"/>
        <v>0</v>
      </c>
      <c r="CB28" s="114">
        <f t="shared" si="203"/>
        <v>0</v>
      </c>
      <c r="CC28" s="114">
        <f t="shared" si="203"/>
        <v>0</v>
      </c>
      <c r="CD28" s="114">
        <f t="shared" si="204"/>
        <v>0</v>
      </c>
      <c r="CE28" s="114">
        <f t="shared" si="204"/>
        <v>0</v>
      </c>
      <c r="CF28" s="114">
        <f t="shared" si="204"/>
        <v>0</v>
      </c>
      <c r="CG28" s="114">
        <f t="shared" si="204"/>
        <v>0</v>
      </c>
      <c r="CH28" s="114">
        <f t="shared" si="204"/>
        <v>0</v>
      </c>
      <c r="CI28" s="114">
        <f t="shared" si="204"/>
        <v>0</v>
      </c>
      <c r="CJ28" s="114">
        <f t="shared" si="204"/>
        <v>0</v>
      </c>
      <c r="CK28" s="114">
        <f t="shared" si="204"/>
        <v>0</v>
      </c>
      <c r="CL28" s="114">
        <f t="shared" si="204"/>
        <v>0</v>
      </c>
      <c r="CM28" s="114">
        <f t="shared" si="204"/>
        <v>0</v>
      </c>
      <c r="CN28" s="114">
        <f t="shared" si="205"/>
        <v>0</v>
      </c>
      <c r="CO28" s="114">
        <f t="shared" si="205"/>
        <v>0</v>
      </c>
      <c r="CP28" s="114">
        <f t="shared" si="205"/>
        <v>0</v>
      </c>
      <c r="CQ28" s="114">
        <f t="shared" si="205"/>
        <v>0</v>
      </c>
      <c r="CR28" s="114">
        <f t="shared" si="205"/>
        <v>0</v>
      </c>
      <c r="CS28" s="114">
        <f t="shared" si="205"/>
        <v>0</v>
      </c>
      <c r="CT28" s="114">
        <f t="shared" si="205"/>
        <v>0</v>
      </c>
      <c r="CU28" s="114">
        <f t="shared" si="205"/>
        <v>0</v>
      </c>
      <c r="CV28" s="114">
        <f t="shared" si="205"/>
        <v>0</v>
      </c>
      <c r="CW28" s="114">
        <f t="shared" si="205"/>
        <v>0</v>
      </c>
      <c r="CX28" s="114">
        <f t="shared" si="206"/>
        <v>0</v>
      </c>
      <c r="CY28" s="114">
        <f t="shared" si="206"/>
        <v>0</v>
      </c>
      <c r="CZ28" s="114">
        <f t="shared" si="206"/>
        <v>0</v>
      </c>
      <c r="DA28" s="114">
        <f t="shared" si="206"/>
        <v>0</v>
      </c>
      <c r="DB28" s="114">
        <f t="shared" si="206"/>
        <v>0</v>
      </c>
      <c r="DC28" s="114">
        <f t="shared" si="206"/>
        <v>0</v>
      </c>
      <c r="DD28" s="114">
        <f t="shared" si="206"/>
        <v>0</v>
      </c>
      <c r="DE28" s="114">
        <f t="shared" si="206"/>
        <v>0</v>
      </c>
      <c r="DF28" s="114">
        <f t="shared" si="206"/>
        <v>0</v>
      </c>
      <c r="DG28" s="114">
        <f t="shared" si="206"/>
        <v>0</v>
      </c>
      <c r="DH28" s="114">
        <f t="shared" si="207"/>
        <v>0</v>
      </c>
      <c r="DI28" s="114">
        <f t="shared" si="207"/>
        <v>0</v>
      </c>
      <c r="DJ28" s="114">
        <f t="shared" si="207"/>
        <v>0</v>
      </c>
      <c r="DK28" s="114">
        <f t="shared" si="207"/>
        <v>0</v>
      </c>
      <c r="DL28" s="114">
        <f t="shared" si="207"/>
        <v>0</v>
      </c>
      <c r="DM28" s="114">
        <f t="shared" si="207"/>
        <v>0</v>
      </c>
      <c r="DN28" s="114">
        <f t="shared" si="207"/>
        <v>0</v>
      </c>
      <c r="DO28" s="114">
        <f t="shared" si="207"/>
        <v>0</v>
      </c>
      <c r="DP28" s="114">
        <f t="shared" si="207"/>
        <v>0</v>
      </c>
      <c r="DQ28" s="114">
        <f t="shared" si="207"/>
        <v>0</v>
      </c>
      <c r="DR28" s="114">
        <f t="shared" si="208"/>
        <v>0</v>
      </c>
      <c r="DS28" s="114">
        <f t="shared" si="208"/>
        <v>0</v>
      </c>
      <c r="DT28" s="114">
        <f t="shared" si="208"/>
        <v>0</v>
      </c>
      <c r="DU28" s="114">
        <f t="shared" si="208"/>
        <v>0</v>
      </c>
      <c r="DV28" s="114">
        <f t="shared" si="208"/>
        <v>0</v>
      </c>
      <c r="DW28" s="114">
        <f t="shared" si="208"/>
        <v>0</v>
      </c>
      <c r="DX28" s="114">
        <f t="shared" si="208"/>
        <v>0</v>
      </c>
      <c r="DY28" s="114">
        <f t="shared" si="208"/>
        <v>0</v>
      </c>
      <c r="DZ28" s="114">
        <f t="shared" si="208"/>
        <v>0</v>
      </c>
      <c r="EA28" s="114">
        <f t="shared" si="208"/>
        <v>0</v>
      </c>
      <c r="EB28" s="114">
        <f t="shared" si="209"/>
        <v>0</v>
      </c>
      <c r="EC28" s="114">
        <f t="shared" si="209"/>
        <v>0</v>
      </c>
      <c r="ED28" s="114">
        <f t="shared" si="209"/>
        <v>0</v>
      </c>
      <c r="EE28" s="114">
        <f t="shared" si="209"/>
        <v>0</v>
      </c>
      <c r="EF28" s="114">
        <f t="shared" si="209"/>
        <v>0</v>
      </c>
      <c r="EG28" s="114">
        <f t="shared" si="209"/>
        <v>0</v>
      </c>
      <c r="EH28" s="114">
        <f t="shared" si="209"/>
        <v>0</v>
      </c>
      <c r="EI28" s="114">
        <f t="shared" si="209"/>
        <v>0</v>
      </c>
      <c r="EJ28" s="114">
        <f t="shared" si="209"/>
        <v>0</v>
      </c>
      <c r="EK28" s="114">
        <f t="shared" si="209"/>
        <v>0</v>
      </c>
      <c r="EL28" s="114">
        <f t="shared" si="210"/>
        <v>0</v>
      </c>
      <c r="EM28" s="114">
        <f t="shared" si="210"/>
        <v>0</v>
      </c>
      <c r="EN28" s="114">
        <f t="shared" si="210"/>
        <v>0</v>
      </c>
      <c r="EO28" s="114">
        <f t="shared" si="210"/>
        <v>0</v>
      </c>
      <c r="EP28" s="114">
        <f t="shared" si="210"/>
        <v>0</v>
      </c>
      <c r="EQ28" s="114">
        <f t="shared" si="210"/>
        <v>0</v>
      </c>
      <c r="ER28" s="114">
        <f t="shared" si="210"/>
        <v>0</v>
      </c>
      <c r="ES28" s="114">
        <f t="shared" si="210"/>
        <v>0</v>
      </c>
      <c r="ET28" s="114">
        <f t="shared" si="210"/>
        <v>0</v>
      </c>
      <c r="EU28" s="114">
        <f t="shared" si="210"/>
        <v>0</v>
      </c>
      <c r="EV28" s="150"/>
      <c r="EW28" s="150"/>
      <c r="EX28" s="150"/>
      <c r="EY28" s="150"/>
    </row>
    <row r="29" spans="1:155">
      <c r="A29" s="150"/>
      <c r="B29" s="150"/>
      <c r="C29" s="150"/>
      <c r="D29" s="150"/>
      <c r="E29" s="378"/>
      <c r="F29" s="150"/>
      <c r="G29" s="112" t="s">
        <v>215</v>
      </c>
      <c r="H29" s="113"/>
      <c r="I29" s="113"/>
      <c r="J29" s="113"/>
      <c r="K29" s="113"/>
      <c r="L29" s="113"/>
      <c r="M29" s="113"/>
      <c r="N29" s="113"/>
      <c r="O29" s="113"/>
      <c r="P29" s="113"/>
      <c r="Q29" s="133"/>
      <c r="R29" s="113"/>
      <c r="S29" s="113"/>
      <c r="T29" s="113"/>
      <c r="U29" s="113"/>
      <c r="V29" s="113"/>
      <c r="W29" s="113"/>
      <c r="X29" s="113"/>
      <c r="Y29" s="113"/>
      <c r="Z29" s="113"/>
      <c r="AA29" s="113"/>
      <c r="AB29" s="113"/>
      <c r="AC29" s="113"/>
      <c r="AD29" s="113"/>
      <c r="AE29" s="113"/>
      <c r="AF29" s="114">
        <f t="shared" si="199"/>
        <v>0</v>
      </c>
      <c r="AG29" s="114">
        <f t="shared" si="199"/>
        <v>0</v>
      </c>
      <c r="AH29" s="114">
        <f t="shared" si="199"/>
        <v>0</v>
      </c>
      <c r="AI29" s="114">
        <f t="shared" si="199"/>
        <v>0</v>
      </c>
      <c r="AJ29" s="114">
        <f t="shared" si="199"/>
        <v>0</v>
      </c>
      <c r="AK29" s="114">
        <f t="shared" si="199"/>
        <v>0</v>
      </c>
      <c r="AL29" s="114">
        <f t="shared" si="199"/>
        <v>1</v>
      </c>
      <c r="AM29" s="114">
        <f t="shared" si="199"/>
        <v>0</v>
      </c>
      <c r="AN29" s="114">
        <f t="shared" si="199"/>
        <v>1</v>
      </c>
      <c r="AO29" s="114">
        <f t="shared" si="199"/>
        <v>0</v>
      </c>
      <c r="AP29" s="114">
        <f t="shared" si="200"/>
        <v>1</v>
      </c>
      <c r="AQ29" s="114">
        <f t="shared" si="200"/>
        <v>0</v>
      </c>
      <c r="AR29" s="114">
        <f t="shared" si="200"/>
        <v>1</v>
      </c>
      <c r="AS29" s="114">
        <f t="shared" si="200"/>
        <v>0</v>
      </c>
      <c r="AT29" s="114">
        <f t="shared" si="200"/>
        <v>1</v>
      </c>
      <c r="AU29" s="114">
        <f t="shared" si="200"/>
        <v>0</v>
      </c>
      <c r="AV29" s="114">
        <f t="shared" si="200"/>
        <v>1</v>
      </c>
      <c r="AW29" s="114">
        <f t="shared" si="200"/>
        <v>0</v>
      </c>
      <c r="AX29" s="114">
        <f t="shared" si="200"/>
        <v>0</v>
      </c>
      <c r="AY29" s="114">
        <f t="shared" si="200"/>
        <v>0</v>
      </c>
      <c r="AZ29" s="114">
        <f t="shared" si="201"/>
        <v>0</v>
      </c>
      <c r="BA29" s="114">
        <f t="shared" si="201"/>
        <v>0</v>
      </c>
      <c r="BB29" s="114">
        <f t="shared" si="201"/>
        <v>0</v>
      </c>
      <c r="BC29" s="114">
        <f t="shared" si="201"/>
        <v>0</v>
      </c>
      <c r="BD29" s="114">
        <f t="shared" si="201"/>
        <v>0</v>
      </c>
      <c r="BE29" s="114">
        <f t="shared" si="201"/>
        <v>0</v>
      </c>
      <c r="BF29" s="114">
        <f t="shared" si="201"/>
        <v>0</v>
      </c>
      <c r="BG29" s="114">
        <f t="shared" si="201"/>
        <v>0</v>
      </c>
      <c r="BH29" s="114">
        <f t="shared" si="201"/>
        <v>0</v>
      </c>
      <c r="BI29" s="114">
        <f t="shared" si="201"/>
        <v>0</v>
      </c>
      <c r="BJ29" s="114">
        <f t="shared" si="202"/>
        <v>0</v>
      </c>
      <c r="BK29" s="114">
        <f t="shared" si="202"/>
        <v>1</v>
      </c>
      <c r="BL29" s="114">
        <f t="shared" si="202"/>
        <v>0</v>
      </c>
      <c r="BM29" s="114">
        <f t="shared" si="202"/>
        <v>1</v>
      </c>
      <c r="BN29" s="114">
        <f t="shared" si="202"/>
        <v>0</v>
      </c>
      <c r="BO29" s="114">
        <f t="shared" si="202"/>
        <v>1</v>
      </c>
      <c r="BP29" s="114">
        <f t="shared" si="202"/>
        <v>0</v>
      </c>
      <c r="BQ29" s="114">
        <f t="shared" si="202"/>
        <v>1</v>
      </c>
      <c r="BR29" s="114">
        <f t="shared" si="202"/>
        <v>0</v>
      </c>
      <c r="BS29" s="114">
        <f t="shared" si="202"/>
        <v>1</v>
      </c>
      <c r="BT29" s="114">
        <f t="shared" si="203"/>
        <v>0</v>
      </c>
      <c r="BU29" s="114">
        <f t="shared" si="203"/>
        <v>1</v>
      </c>
      <c r="BV29" s="114">
        <f t="shared" si="203"/>
        <v>0</v>
      </c>
      <c r="BW29" s="114">
        <f t="shared" si="203"/>
        <v>1</v>
      </c>
      <c r="BX29" s="114">
        <f t="shared" si="203"/>
        <v>0</v>
      </c>
      <c r="BY29" s="114">
        <f t="shared" si="203"/>
        <v>1</v>
      </c>
      <c r="BZ29" s="114">
        <f t="shared" si="203"/>
        <v>0</v>
      </c>
      <c r="CA29" s="114">
        <f t="shared" si="203"/>
        <v>1</v>
      </c>
      <c r="CB29" s="114">
        <f t="shared" si="203"/>
        <v>0</v>
      </c>
      <c r="CC29" s="114">
        <f t="shared" si="203"/>
        <v>1</v>
      </c>
      <c r="CD29" s="114">
        <f t="shared" si="204"/>
        <v>0</v>
      </c>
      <c r="CE29" s="114">
        <f t="shared" si="204"/>
        <v>1</v>
      </c>
      <c r="CF29" s="114">
        <f t="shared" si="204"/>
        <v>0</v>
      </c>
      <c r="CG29" s="114">
        <f t="shared" si="204"/>
        <v>1</v>
      </c>
      <c r="CH29" s="114">
        <f t="shared" si="204"/>
        <v>0</v>
      </c>
      <c r="CI29" s="114">
        <f t="shared" si="204"/>
        <v>1</v>
      </c>
      <c r="CJ29" s="114">
        <f t="shared" si="204"/>
        <v>0</v>
      </c>
      <c r="CK29" s="114">
        <f t="shared" si="204"/>
        <v>1</v>
      </c>
      <c r="CL29" s="114">
        <f t="shared" si="204"/>
        <v>0</v>
      </c>
      <c r="CM29" s="114">
        <f t="shared" si="204"/>
        <v>1</v>
      </c>
      <c r="CN29" s="114">
        <f t="shared" si="205"/>
        <v>0</v>
      </c>
      <c r="CO29" s="114">
        <f t="shared" si="205"/>
        <v>1</v>
      </c>
      <c r="CP29" s="114">
        <f t="shared" si="205"/>
        <v>0</v>
      </c>
      <c r="CQ29" s="114">
        <f t="shared" si="205"/>
        <v>1</v>
      </c>
      <c r="CR29" s="114">
        <f t="shared" si="205"/>
        <v>0</v>
      </c>
      <c r="CS29" s="114">
        <f t="shared" si="205"/>
        <v>1</v>
      </c>
      <c r="CT29" s="114">
        <f t="shared" si="205"/>
        <v>0</v>
      </c>
      <c r="CU29" s="114">
        <f t="shared" si="205"/>
        <v>1</v>
      </c>
      <c r="CV29" s="114">
        <f t="shared" si="205"/>
        <v>0</v>
      </c>
      <c r="CW29" s="114">
        <f t="shared" si="205"/>
        <v>1</v>
      </c>
      <c r="CX29" s="114">
        <f t="shared" si="206"/>
        <v>0</v>
      </c>
      <c r="CY29" s="114">
        <f t="shared" si="206"/>
        <v>1</v>
      </c>
      <c r="CZ29" s="114">
        <f t="shared" si="206"/>
        <v>0</v>
      </c>
      <c r="DA29" s="114">
        <f t="shared" si="206"/>
        <v>1</v>
      </c>
      <c r="DB29" s="114">
        <f t="shared" si="206"/>
        <v>0</v>
      </c>
      <c r="DC29" s="114">
        <f t="shared" si="206"/>
        <v>1</v>
      </c>
      <c r="DD29" s="114">
        <f t="shared" si="206"/>
        <v>0</v>
      </c>
      <c r="DE29" s="114">
        <f t="shared" si="206"/>
        <v>1</v>
      </c>
      <c r="DF29" s="114">
        <f t="shared" si="206"/>
        <v>0</v>
      </c>
      <c r="DG29" s="114">
        <f t="shared" si="206"/>
        <v>1</v>
      </c>
      <c r="DH29" s="114">
        <f t="shared" si="207"/>
        <v>0</v>
      </c>
      <c r="DI29" s="114">
        <f t="shared" si="207"/>
        <v>1</v>
      </c>
      <c r="DJ29" s="114">
        <f t="shared" si="207"/>
        <v>0</v>
      </c>
      <c r="DK29" s="114">
        <f t="shared" si="207"/>
        <v>1</v>
      </c>
      <c r="DL29" s="114">
        <f t="shared" si="207"/>
        <v>0</v>
      </c>
      <c r="DM29" s="114">
        <f t="shared" si="207"/>
        <v>1</v>
      </c>
      <c r="DN29" s="114">
        <f t="shared" si="207"/>
        <v>0</v>
      </c>
      <c r="DO29" s="114">
        <f t="shared" si="207"/>
        <v>1</v>
      </c>
      <c r="DP29" s="114">
        <f t="shared" si="207"/>
        <v>0</v>
      </c>
      <c r="DQ29" s="114">
        <f t="shared" si="207"/>
        <v>1</v>
      </c>
      <c r="DR29" s="114">
        <f t="shared" si="208"/>
        <v>0</v>
      </c>
      <c r="DS29" s="114">
        <f t="shared" si="208"/>
        <v>1</v>
      </c>
      <c r="DT29" s="114">
        <f t="shared" si="208"/>
        <v>0</v>
      </c>
      <c r="DU29" s="114">
        <f t="shared" si="208"/>
        <v>1</v>
      </c>
      <c r="DV29" s="114">
        <f t="shared" si="208"/>
        <v>0</v>
      </c>
      <c r="DW29" s="114">
        <f t="shared" si="208"/>
        <v>1</v>
      </c>
      <c r="DX29" s="114">
        <f t="shared" si="208"/>
        <v>0</v>
      </c>
      <c r="DY29" s="114">
        <f t="shared" si="208"/>
        <v>1</v>
      </c>
      <c r="DZ29" s="114">
        <f t="shared" si="208"/>
        <v>0</v>
      </c>
      <c r="EA29" s="114">
        <f t="shared" si="208"/>
        <v>1</v>
      </c>
      <c r="EB29" s="114">
        <f t="shared" si="209"/>
        <v>0</v>
      </c>
      <c r="EC29" s="114">
        <f t="shared" si="209"/>
        <v>1</v>
      </c>
      <c r="ED29" s="114">
        <f t="shared" si="209"/>
        <v>0</v>
      </c>
      <c r="EE29" s="114">
        <f t="shared" si="209"/>
        <v>1</v>
      </c>
      <c r="EF29" s="114">
        <f t="shared" si="209"/>
        <v>0</v>
      </c>
      <c r="EG29" s="114">
        <f t="shared" si="209"/>
        <v>1</v>
      </c>
      <c r="EH29" s="114">
        <f t="shared" si="209"/>
        <v>0</v>
      </c>
      <c r="EI29" s="114">
        <f t="shared" si="209"/>
        <v>1</v>
      </c>
      <c r="EJ29" s="114">
        <f t="shared" si="209"/>
        <v>0</v>
      </c>
      <c r="EK29" s="114">
        <f t="shared" si="209"/>
        <v>1</v>
      </c>
      <c r="EL29" s="114">
        <f t="shared" si="210"/>
        <v>0</v>
      </c>
      <c r="EM29" s="114">
        <f t="shared" si="210"/>
        <v>1</v>
      </c>
      <c r="EN29" s="114">
        <f t="shared" si="210"/>
        <v>0</v>
      </c>
      <c r="EO29" s="114">
        <f t="shared" si="210"/>
        <v>1</v>
      </c>
      <c r="EP29" s="114">
        <f t="shared" si="210"/>
        <v>0</v>
      </c>
      <c r="EQ29" s="114">
        <f t="shared" si="210"/>
        <v>1</v>
      </c>
      <c r="ER29" s="114">
        <f t="shared" si="210"/>
        <v>0</v>
      </c>
      <c r="ES29" s="114">
        <f t="shared" si="210"/>
        <v>1</v>
      </c>
      <c r="ET29" s="114">
        <f t="shared" si="210"/>
        <v>0</v>
      </c>
      <c r="EU29" s="114">
        <f t="shared" si="210"/>
        <v>1</v>
      </c>
      <c r="EV29" s="150"/>
      <c r="EW29" s="150"/>
      <c r="EX29" s="150"/>
      <c r="EY29" s="150"/>
    </row>
    <row r="30" spans="1:155">
      <c r="A30" s="150"/>
      <c r="B30" s="150"/>
      <c r="C30" s="150"/>
      <c r="D30" s="150"/>
      <c r="E30" s="378"/>
      <c r="F30" s="150"/>
      <c r="G30" s="112" t="s">
        <v>216</v>
      </c>
      <c r="H30" s="113"/>
      <c r="I30" s="113"/>
      <c r="J30" s="113"/>
      <c r="K30" s="113"/>
      <c r="L30" s="113"/>
      <c r="M30" s="113"/>
      <c r="N30" s="113"/>
      <c r="O30" s="113"/>
      <c r="P30" s="113"/>
      <c r="Q30" s="133"/>
      <c r="R30" s="113"/>
      <c r="S30" s="113"/>
      <c r="T30" s="113"/>
      <c r="U30" s="113"/>
      <c r="V30" s="113"/>
      <c r="W30" s="113"/>
      <c r="X30" s="113"/>
      <c r="Y30" s="113"/>
      <c r="Z30" s="113"/>
      <c r="AA30" s="113"/>
      <c r="AB30" s="113"/>
      <c r="AC30" s="113"/>
      <c r="AD30" s="113"/>
      <c r="AE30" s="113"/>
      <c r="AF30" s="114">
        <f t="shared" si="199"/>
        <v>0</v>
      </c>
      <c r="AG30" s="114">
        <f t="shared" si="199"/>
        <v>0</v>
      </c>
      <c r="AH30" s="114">
        <f t="shared" si="199"/>
        <v>0</v>
      </c>
      <c r="AI30" s="114">
        <f t="shared" si="199"/>
        <v>0</v>
      </c>
      <c r="AJ30" s="114">
        <f t="shared" si="199"/>
        <v>0</v>
      </c>
      <c r="AK30" s="114">
        <f t="shared" si="199"/>
        <v>0</v>
      </c>
      <c r="AL30" s="114">
        <f t="shared" si="199"/>
        <v>0</v>
      </c>
      <c r="AM30" s="114">
        <f t="shared" si="199"/>
        <v>0</v>
      </c>
      <c r="AN30" s="114">
        <f t="shared" si="199"/>
        <v>0</v>
      </c>
      <c r="AO30" s="114">
        <f t="shared" si="199"/>
        <v>0</v>
      </c>
      <c r="AP30" s="114">
        <f t="shared" si="200"/>
        <v>0</v>
      </c>
      <c r="AQ30" s="114">
        <f t="shared" si="200"/>
        <v>0</v>
      </c>
      <c r="AR30" s="114">
        <f t="shared" si="200"/>
        <v>0</v>
      </c>
      <c r="AS30" s="114">
        <f t="shared" si="200"/>
        <v>0</v>
      </c>
      <c r="AT30" s="114">
        <f t="shared" si="200"/>
        <v>0</v>
      </c>
      <c r="AU30" s="114">
        <f t="shared" si="200"/>
        <v>0</v>
      </c>
      <c r="AV30" s="114">
        <f t="shared" si="200"/>
        <v>0</v>
      </c>
      <c r="AW30" s="114">
        <f t="shared" si="200"/>
        <v>0</v>
      </c>
      <c r="AX30" s="114">
        <f t="shared" si="200"/>
        <v>1</v>
      </c>
      <c r="AY30" s="114">
        <f t="shared" si="200"/>
        <v>0</v>
      </c>
      <c r="AZ30" s="114">
        <f t="shared" si="201"/>
        <v>1</v>
      </c>
      <c r="BA30" s="114">
        <f t="shared" si="201"/>
        <v>0</v>
      </c>
      <c r="BB30" s="114">
        <f t="shared" si="201"/>
        <v>1</v>
      </c>
      <c r="BC30" s="114">
        <f t="shared" si="201"/>
        <v>0</v>
      </c>
      <c r="BD30" s="114">
        <f t="shared" si="201"/>
        <v>1</v>
      </c>
      <c r="BE30" s="114">
        <f t="shared" si="201"/>
        <v>0</v>
      </c>
      <c r="BF30" s="114">
        <f t="shared" si="201"/>
        <v>1</v>
      </c>
      <c r="BG30" s="114">
        <f t="shared" si="201"/>
        <v>0</v>
      </c>
      <c r="BH30" s="114">
        <f t="shared" si="201"/>
        <v>1</v>
      </c>
      <c r="BI30" s="114">
        <f t="shared" si="201"/>
        <v>0</v>
      </c>
      <c r="BJ30" s="114">
        <f t="shared" si="202"/>
        <v>1</v>
      </c>
      <c r="BK30" s="114">
        <f t="shared" si="202"/>
        <v>0</v>
      </c>
      <c r="BL30" s="114">
        <f t="shared" si="202"/>
        <v>1</v>
      </c>
      <c r="BM30" s="114">
        <f t="shared" si="202"/>
        <v>0</v>
      </c>
      <c r="BN30" s="114">
        <f t="shared" si="202"/>
        <v>1</v>
      </c>
      <c r="BO30" s="114">
        <f t="shared" si="202"/>
        <v>0</v>
      </c>
      <c r="BP30" s="114">
        <f t="shared" si="202"/>
        <v>1</v>
      </c>
      <c r="BQ30" s="114">
        <f t="shared" si="202"/>
        <v>0</v>
      </c>
      <c r="BR30" s="114">
        <f t="shared" si="202"/>
        <v>1</v>
      </c>
      <c r="BS30" s="114">
        <f t="shared" si="202"/>
        <v>0</v>
      </c>
      <c r="BT30" s="114">
        <f t="shared" si="203"/>
        <v>1</v>
      </c>
      <c r="BU30" s="114">
        <f t="shared" si="203"/>
        <v>0</v>
      </c>
      <c r="BV30" s="114">
        <f t="shared" si="203"/>
        <v>1</v>
      </c>
      <c r="BW30" s="114">
        <f t="shared" si="203"/>
        <v>0</v>
      </c>
      <c r="BX30" s="114">
        <f t="shared" si="203"/>
        <v>1</v>
      </c>
      <c r="BY30" s="114">
        <f t="shared" si="203"/>
        <v>0</v>
      </c>
      <c r="BZ30" s="114">
        <f t="shared" si="203"/>
        <v>1</v>
      </c>
      <c r="CA30" s="114">
        <f t="shared" si="203"/>
        <v>0</v>
      </c>
      <c r="CB30" s="114">
        <f t="shared" si="203"/>
        <v>1</v>
      </c>
      <c r="CC30" s="114">
        <f t="shared" si="203"/>
        <v>0</v>
      </c>
      <c r="CD30" s="114">
        <f t="shared" si="204"/>
        <v>1</v>
      </c>
      <c r="CE30" s="114">
        <f t="shared" si="204"/>
        <v>0</v>
      </c>
      <c r="CF30" s="114">
        <f t="shared" si="204"/>
        <v>0</v>
      </c>
      <c r="CG30" s="114">
        <f t="shared" si="204"/>
        <v>0</v>
      </c>
      <c r="CH30" s="114">
        <f t="shared" si="204"/>
        <v>0</v>
      </c>
      <c r="CI30" s="114">
        <f t="shared" si="204"/>
        <v>0</v>
      </c>
      <c r="CJ30" s="114">
        <f t="shared" si="204"/>
        <v>0</v>
      </c>
      <c r="CK30" s="114">
        <f t="shared" si="204"/>
        <v>0</v>
      </c>
      <c r="CL30" s="114">
        <f t="shared" si="204"/>
        <v>0</v>
      </c>
      <c r="CM30" s="114">
        <f t="shared" si="204"/>
        <v>0</v>
      </c>
      <c r="CN30" s="114">
        <f t="shared" si="205"/>
        <v>0</v>
      </c>
      <c r="CO30" s="114">
        <f t="shared" si="205"/>
        <v>0</v>
      </c>
      <c r="CP30" s="114">
        <f t="shared" si="205"/>
        <v>0</v>
      </c>
      <c r="CQ30" s="114">
        <f t="shared" si="205"/>
        <v>0</v>
      </c>
      <c r="CR30" s="114">
        <f t="shared" si="205"/>
        <v>0</v>
      </c>
      <c r="CS30" s="114">
        <f t="shared" si="205"/>
        <v>0</v>
      </c>
      <c r="CT30" s="114">
        <f t="shared" si="205"/>
        <v>0</v>
      </c>
      <c r="CU30" s="114">
        <f t="shared" si="205"/>
        <v>0</v>
      </c>
      <c r="CV30" s="114">
        <f t="shared" si="205"/>
        <v>0</v>
      </c>
      <c r="CW30" s="114">
        <f t="shared" si="205"/>
        <v>0</v>
      </c>
      <c r="CX30" s="114">
        <f t="shared" si="206"/>
        <v>0</v>
      </c>
      <c r="CY30" s="114">
        <f t="shared" si="206"/>
        <v>0</v>
      </c>
      <c r="CZ30" s="114">
        <f t="shared" si="206"/>
        <v>0</v>
      </c>
      <c r="DA30" s="114">
        <f t="shared" si="206"/>
        <v>0</v>
      </c>
      <c r="DB30" s="114">
        <f t="shared" si="206"/>
        <v>0</v>
      </c>
      <c r="DC30" s="114">
        <f t="shared" si="206"/>
        <v>0</v>
      </c>
      <c r="DD30" s="114">
        <f t="shared" si="206"/>
        <v>0</v>
      </c>
      <c r="DE30" s="114">
        <f t="shared" si="206"/>
        <v>0</v>
      </c>
      <c r="DF30" s="114">
        <f t="shared" si="206"/>
        <v>0</v>
      </c>
      <c r="DG30" s="114">
        <f t="shared" si="206"/>
        <v>0</v>
      </c>
      <c r="DH30" s="114">
        <f t="shared" si="207"/>
        <v>0</v>
      </c>
      <c r="DI30" s="114">
        <f t="shared" si="207"/>
        <v>0</v>
      </c>
      <c r="DJ30" s="114">
        <f t="shared" si="207"/>
        <v>0</v>
      </c>
      <c r="DK30" s="114">
        <f t="shared" si="207"/>
        <v>0</v>
      </c>
      <c r="DL30" s="114">
        <f t="shared" si="207"/>
        <v>0</v>
      </c>
      <c r="DM30" s="114">
        <f t="shared" si="207"/>
        <v>0</v>
      </c>
      <c r="DN30" s="114">
        <f t="shared" si="207"/>
        <v>0</v>
      </c>
      <c r="DO30" s="114">
        <f t="shared" si="207"/>
        <v>0</v>
      </c>
      <c r="DP30" s="114">
        <f t="shared" si="207"/>
        <v>0</v>
      </c>
      <c r="DQ30" s="114">
        <f t="shared" si="207"/>
        <v>0</v>
      </c>
      <c r="DR30" s="114">
        <f t="shared" si="208"/>
        <v>0</v>
      </c>
      <c r="DS30" s="114">
        <f t="shared" si="208"/>
        <v>0</v>
      </c>
      <c r="DT30" s="114">
        <f t="shared" si="208"/>
        <v>0</v>
      </c>
      <c r="DU30" s="114">
        <f t="shared" si="208"/>
        <v>0</v>
      </c>
      <c r="DV30" s="114">
        <f t="shared" si="208"/>
        <v>0</v>
      </c>
      <c r="DW30" s="114">
        <f t="shared" si="208"/>
        <v>0</v>
      </c>
      <c r="DX30" s="114">
        <f t="shared" si="208"/>
        <v>0</v>
      </c>
      <c r="DY30" s="114">
        <f t="shared" si="208"/>
        <v>0</v>
      </c>
      <c r="DZ30" s="114">
        <f t="shared" si="208"/>
        <v>0</v>
      </c>
      <c r="EA30" s="114">
        <f t="shared" si="208"/>
        <v>0</v>
      </c>
      <c r="EB30" s="114">
        <f t="shared" si="209"/>
        <v>0</v>
      </c>
      <c r="EC30" s="114">
        <f t="shared" si="209"/>
        <v>0</v>
      </c>
      <c r="ED30" s="114">
        <f t="shared" si="209"/>
        <v>0</v>
      </c>
      <c r="EE30" s="114">
        <f t="shared" si="209"/>
        <v>0</v>
      </c>
      <c r="EF30" s="114">
        <f t="shared" si="209"/>
        <v>0</v>
      </c>
      <c r="EG30" s="114">
        <f t="shared" si="209"/>
        <v>0</v>
      </c>
      <c r="EH30" s="114">
        <f t="shared" si="209"/>
        <v>0</v>
      </c>
      <c r="EI30" s="114">
        <f t="shared" si="209"/>
        <v>0</v>
      </c>
      <c r="EJ30" s="114">
        <f t="shared" si="209"/>
        <v>0</v>
      </c>
      <c r="EK30" s="114">
        <f t="shared" si="209"/>
        <v>0</v>
      </c>
      <c r="EL30" s="114">
        <f t="shared" si="210"/>
        <v>0</v>
      </c>
      <c r="EM30" s="114">
        <f t="shared" si="210"/>
        <v>0</v>
      </c>
      <c r="EN30" s="114">
        <f t="shared" si="210"/>
        <v>0</v>
      </c>
      <c r="EO30" s="114">
        <f t="shared" si="210"/>
        <v>0</v>
      </c>
      <c r="EP30" s="114">
        <f t="shared" si="210"/>
        <v>0</v>
      </c>
      <c r="EQ30" s="114">
        <f t="shared" si="210"/>
        <v>0</v>
      </c>
      <c r="ER30" s="114">
        <f t="shared" si="210"/>
        <v>0</v>
      </c>
      <c r="ES30" s="114">
        <f t="shared" si="210"/>
        <v>0</v>
      </c>
      <c r="ET30" s="114">
        <f t="shared" si="210"/>
        <v>0</v>
      </c>
      <c r="EU30" s="114">
        <f t="shared" si="210"/>
        <v>0</v>
      </c>
      <c r="EV30" s="150"/>
      <c r="EW30" s="150"/>
      <c r="EX30" s="150"/>
      <c r="EY30" s="150"/>
    </row>
    <row r="31" spans="1:155">
      <c r="A31" s="150"/>
      <c r="B31" s="150"/>
      <c r="C31" s="150"/>
      <c r="D31" s="150"/>
      <c r="E31" s="378"/>
      <c r="F31" s="150"/>
      <c r="G31" s="112" t="s">
        <v>217</v>
      </c>
      <c r="H31" s="113"/>
      <c r="I31" s="113"/>
      <c r="J31" s="113"/>
      <c r="K31" s="113"/>
      <c r="L31" s="113"/>
      <c r="M31" s="113"/>
      <c r="N31" s="113"/>
      <c r="O31" s="113"/>
      <c r="P31" s="113"/>
      <c r="Q31" s="133"/>
      <c r="R31" s="113"/>
      <c r="S31" s="113"/>
      <c r="T31" s="113"/>
      <c r="U31" s="113"/>
      <c r="V31" s="113"/>
      <c r="W31" s="113"/>
      <c r="X31" s="113"/>
      <c r="Y31" s="113"/>
      <c r="Z31" s="113"/>
      <c r="AA31" s="113"/>
      <c r="AB31" s="113"/>
      <c r="AC31" s="113"/>
      <c r="AD31" s="113"/>
      <c r="AE31" s="113"/>
      <c r="AF31" s="114">
        <f t="shared" si="199"/>
        <v>0</v>
      </c>
      <c r="AG31" s="114">
        <f t="shared" si="199"/>
        <v>0</v>
      </c>
      <c r="AH31" s="114">
        <f t="shared" si="199"/>
        <v>0</v>
      </c>
      <c r="AI31" s="114">
        <f t="shared" si="199"/>
        <v>0</v>
      </c>
      <c r="AJ31" s="114">
        <f t="shared" si="199"/>
        <v>0</v>
      </c>
      <c r="AK31" s="114">
        <f t="shared" si="199"/>
        <v>0</v>
      </c>
      <c r="AL31" s="114">
        <f t="shared" si="199"/>
        <v>0</v>
      </c>
      <c r="AM31" s="114">
        <f t="shared" si="199"/>
        <v>0</v>
      </c>
      <c r="AN31" s="114">
        <f t="shared" si="199"/>
        <v>0</v>
      </c>
      <c r="AO31" s="114">
        <f t="shared" si="199"/>
        <v>0</v>
      </c>
      <c r="AP31" s="114">
        <f t="shared" si="200"/>
        <v>0</v>
      </c>
      <c r="AQ31" s="114">
        <f t="shared" si="200"/>
        <v>0</v>
      </c>
      <c r="AR31" s="114">
        <f t="shared" si="200"/>
        <v>0</v>
      </c>
      <c r="AS31" s="114">
        <f t="shared" si="200"/>
        <v>0</v>
      </c>
      <c r="AT31" s="114">
        <f t="shared" si="200"/>
        <v>0</v>
      </c>
      <c r="AU31" s="114">
        <f t="shared" si="200"/>
        <v>0</v>
      </c>
      <c r="AV31" s="114">
        <f t="shared" si="200"/>
        <v>0</v>
      </c>
      <c r="AW31" s="114">
        <f t="shared" si="200"/>
        <v>0</v>
      </c>
      <c r="AX31" s="114">
        <f t="shared" si="200"/>
        <v>0</v>
      </c>
      <c r="AY31" s="114">
        <f t="shared" si="200"/>
        <v>0</v>
      </c>
      <c r="AZ31" s="114">
        <f t="shared" si="201"/>
        <v>0</v>
      </c>
      <c r="BA31" s="114">
        <f t="shared" si="201"/>
        <v>0</v>
      </c>
      <c r="BB31" s="114">
        <f t="shared" si="201"/>
        <v>0</v>
      </c>
      <c r="BC31" s="114">
        <f t="shared" si="201"/>
        <v>0</v>
      </c>
      <c r="BD31" s="114">
        <f t="shared" si="201"/>
        <v>0</v>
      </c>
      <c r="BE31" s="114">
        <f t="shared" si="201"/>
        <v>0</v>
      </c>
      <c r="BF31" s="114">
        <f t="shared" si="201"/>
        <v>0</v>
      </c>
      <c r="BG31" s="114">
        <f t="shared" si="201"/>
        <v>0</v>
      </c>
      <c r="BH31" s="114">
        <f t="shared" si="201"/>
        <v>0</v>
      </c>
      <c r="BI31" s="114">
        <f t="shared" si="201"/>
        <v>0</v>
      </c>
      <c r="BJ31" s="114">
        <f t="shared" si="202"/>
        <v>0</v>
      </c>
      <c r="BK31" s="114">
        <f t="shared" si="202"/>
        <v>0</v>
      </c>
      <c r="BL31" s="114">
        <f t="shared" si="202"/>
        <v>0</v>
      </c>
      <c r="BM31" s="114">
        <f t="shared" si="202"/>
        <v>0</v>
      </c>
      <c r="BN31" s="114">
        <f t="shared" si="202"/>
        <v>0</v>
      </c>
      <c r="BO31" s="114">
        <f t="shared" si="202"/>
        <v>0</v>
      </c>
      <c r="BP31" s="114">
        <f t="shared" si="202"/>
        <v>0</v>
      </c>
      <c r="BQ31" s="114">
        <f t="shared" si="202"/>
        <v>0</v>
      </c>
      <c r="BR31" s="114">
        <f t="shared" si="202"/>
        <v>0</v>
      </c>
      <c r="BS31" s="114">
        <f t="shared" si="202"/>
        <v>0</v>
      </c>
      <c r="BT31" s="114">
        <f t="shared" si="203"/>
        <v>0</v>
      </c>
      <c r="BU31" s="114">
        <f t="shared" si="203"/>
        <v>0</v>
      </c>
      <c r="BV31" s="114">
        <f t="shared" si="203"/>
        <v>0</v>
      </c>
      <c r="BW31" s="114">
        <f t="shared" si="203"/>
        <v>0</v>
      </c>
      <c r="BX31" s="114">
        <f t="shared" si="203"/>
        <v>0</v>
      </c>
      <c r="BY31" s="114">
        <f t="shared" si="203"/>
        <v>0</v>
      </c>
      <c r="BZ31" s="114">
        <f t="shared" si="203"/>
        <v>0</v>
      </c>
      <c r="CA31" s="114">
        <f t="shared" si="203"/>
        <v>0</v>
      </c>
      <c r="CB31" s="114">
        <f t="shared" si="203"/>
        <v>0</v>
      </c>
      <c r="CC31" s="114">
        <f t="shared" si="203"/>
        <v>0</v>
      </c>
      <c r="CD31" s="114">
        <f t="shared" si="204"/>
        <v>0</v>
      </c>
      <c r="CE31" s="114">
        <f t="shared" si="204"/>
        <v>0</v>
      </c>
      <c r="CF31" s="114">
        <f t="shared" si="204"/>
        <v>1</v>
      </c>
      <c r="CG31" s="114">
        <f t="shared" si="204"/>
        <v>0</v>
      </c>
      <c r="CH31" s="114">
        <f t="shared" si="204"/>
        <v>1</v>
      </c>
      <c r="CI31" s="114">
        <f t="shared" si="204"/>
        <v>0</v>
      </c>
      <c r="CJ31" s="114">
        <f t="shared" si="204"/>
        <v>1</v>
      </c>
      <c r="CK31" s="114">
        <f t="shared" si="204"/>
        <v>0</v>
      </c>
      <c r="CL31" s="114">
        <f t="shared" si="204"/>
        <v>0</v>
      </c>
      <c r="CM31" s="114">
        <f t="shared" si="204"/>
        <v>0</v>
      </c>
      <c r="CN31" s="114">
        <f t="shared" si="205"/>
        <v>0</v>
      </c>
      <c r="CO31" s="114">
        <f t="shared" si="205"/>
        <v>0</v>
      </c>
      <c r="CP31" s="114">
        <f t="shared" si="205"/>
        <v>0</v>
      </c>
      <c r="CQ31" s="114">
        <f t="shared" si="205"/>
        <v>0</v>
      </c>
      <c r="CR31" s="114">
        <f t="shared" si="205"/>
        <v>0</v>
      </c>
      <c r="CS31" s="114">
        <f t="shared" si="205"/>
        <v>0</v>
      </c>
      <c r="CT31" s="114">
        <f t="shared" si="205"/>
        <v>0</v>
      </c>
      <c r="CU31" s="114">
        <f t="shared" si="205"/>
        <v>0</v>
      </c>
      <c r="CV31" s="114">
        <f t="shared" si="205"/>
        <v>0</v>
      </c>
      <c r="CW31" s="114">
        <f t="shared" si="205"/>
        <v>0</v>
      </c>
      <c r="CX31" s="114">
        <f t="shared" si="206"/>
        <v>0</v>
      </c>
      <c r="CY31" s="114">
        <f t="shared" si="206"/>
        <v>0</v>
      </c>
      <c r="CZ31" s="114">
        <f t="shared" si="206"/>
        <v>0</v>
      </c>
      <c r="DA31" s="114">
        <f t="shared" si="206"/>
        <v>0</v>
      </c>
      <c r="DB31" s="114">
        <f t="shared" si="206"/>
        <v>0</v>
      </c>
      <c r="DC31" s="114">
        <f t="shared" si="206"/>
        <v>0</v>
      </c>
      <c r="DD31" s="114">
        <f t="shared" si="206"/>
        <v>0</v>
      </c>
      <c r="DE31" s="114">
        <f t="shared" si="206"/>
        <v>0</v>
      </c>
      <c r="DF31" s="114">
        <f t="shared" si="206"/>
        <v>0</v>
      </c>
      <c r="DG31" s="114">
        <f t="shared" si="206"/>
        <v>0</v>
      </c>
      <c r="DH31" s="114">
        <f t="shared" si="207"/>
        <v>0</v>
      </c>
      <c r="DI31" s="114">
        <f t="shared" si="207"/>
        <v>0</v>
      </c>
      <c r="DJ31" s="114">
        <f t="shared" si="207"/>
        <v>0</v>
      </c>
      <c r="DK31" s="114">
        <f t="shared" si="207"/>
        <v>0</v>
      </c>
      <c r="DL31" s="114">
        <f t="shared" si="207"/>
        <v>0</v>
      </c>
      <c r="DM31" s="114">
        <f t="shared" si="207"/>
        <v>0</v>
      </c>
      <c r="DN31" s="114">
        <f t="shared" si="207"/>
        <v>0</v>
      </c>
      <c r="DO31" s="114">
        <f t="shared" si="207"/>
        <v>0</v>
      </c>
      <c r="DP31" s="114">
        <f t="shared" si="207"/>
        <v>0</v>
      </c>
      <c r="DQ31" s="114">
        <f t="shared" si="207"/>
        <v>0</v>
      </c>
      <c r="DR31" s="114">
        <f t="shared" si="208"/>
        <v>0</v>
      </c>
      <c r="DS31" s="114">
        <f t="shared" si="208"/>
        <v>0</v>
      </c>
      <c r="DT31" s="114">
        <f t="shared" si="208"/>
        <v>0</v>
      </c>
      <c r="DU31" s="114">
        <f t="shared" si="208"/>
        <v>0</v>
      </c>
      <c r="DV31" s="114">
        <f t="shared" si="208"/>
        <v>0</v>
      </c>
      <c r="DW31" s="114">
        <f t="shared" si="208"/>
        <v>0</v>
      </c>
      <c r="DX31" s="114">
        <f t="shared" si="208"/>
        <v>0</v>
      </c>
      <c r="DY31" s="114">
        <f t="shared" si="208"/>
        <v>0</v>
      </c>
      <c r="DZ31" s="114">
        <f t="shared" si="208"/>
        <v>0</v>
      </c>
      <c r="EA31" s="114">
        <f t="shared" si="208"/>
        <v>0</v>
      </c>
      <c r="EB31" s="114">
        <f t="shared" si="209"/>
        <v>0</v>
      </c>
      <c r="EC31" s="114">
        <f t="shared" si="209"/>
        <v>0</v>
      </c>
      <c r="ED31" s="114">
        <f t="shared" si="209"/>
        <v>0</v>
      </c>
      <c r="EE31" s="114">
        <f t="shared" si="209"/>
        <v>0</v>
      </c>
      <c r="EF31" s="114">
        <f t="shared" si="209"/>
        <v>0</v>
      </c>
      <c r="EG31" s="114">
        <f t="shared" si="209"/>
        <v>0</v>
      </c>
      <c r="EH31" s="114">
        <f t="shared" si="209"/>
        <v>0</v>
      </c>
      <c r="EI31" s="114">
        <f t="shared" si="209"/>
        <v>0</v>
      </c>
      <c r="EJ31" s="114">
        <f t="shared" si="209"/>
        <v>0</v>
      </c>
      <c r="EK31" s="114">
        <f t="shared" si="209"/>
        <v>0</v>
      </c>
      <c r="EL31" s="114">
        <f t="shared" si="210"/>
        <v>0</v>
      </c>
      <c r="EM31" s="114">
        <f t="shared" si="210"/>
        <v>0</v>
      </c>
      <c r="EN31" s="114">
        <f t="shared" si="210"/>
        <v>0</v>
      </c>
      <c r="EO31" s="114">
        <f t="shared" si="210"/>
        <v>0</v>
      </c>
      <c r="EP31" s="114">
        <f t="shared" si="210"/>
        <v>0</v>
      </c>
      <c r="EQ31" s="114">
        <f t="shared" si="210"/>
        <v>0</v>
      </c>
      <c r="ER31" s="114">
        <f t="shared" si="210"/>
        <v>0</v>
      </c>
      <c r="ES31" s="114">
        <f t="shared" si="210"/>
        <v>0</v>
      </c>
      <c r="ET31" s="114">
        <f t="shared" si="210"/>
        <v>0</v>
      </c>
      <c r="EU31" s="114">
        <f t="shared" si="210"/>
        <v>0</v>
      </c>
      <c r="EV31" s="150"/>
      <c r="EW31" s="150"/>
      <c r="EX31" s="150"/>
      <c r="EY31" s="150"/>
    </row>
    <row r="32" spans="1:155" ht="13.5" thickBot="1">
      <c r="A32" s="150"/>
      <c r="B32" s="150"/>
      <c r="C32" s="150"/>
      <c r="D32" s="150"/>
      <c r="E32" s="378"/>
      <c r="F32" s="150"/>
      <c r="G32" s="115" t="s">
        <v>218</v>
      </c>
      <c r="H32" s="116"/>
      <c r="I32" s="116"/>
      <c r="J32" s="116"/>
      <c r="K32" s="116"/>
      <c r="L32" s="116"/>
      <c r="M32" s="116"/>
      <c r="N32" s="116"/>
      <c r="O32" s="116"/>
      <c r="P32" s="116"/>
      <c r="Q32" s="134"/>
      <c r="R32" s="116"/>
      <c r="S32" s="116"/>
      <c r="T32" s="116"/>
      <c r="U32" s="116"/>
      <c r="V32" s="116"/>
      <c r="W32" s="116"/>
      <c r="X32" s="116"/>
      <c r="Y32" s="116"/>
      <c r="Z32" s="116"/>
      <c r="AA32" s="116"/>
      <c r="AB32" s="116"/>
      <c r="AC32" s="116"/>
      <c r="AD32" s="116"/>
      <c r="AE32" s="116"/>
      <c r="AF32" s="117">
        <f t="shared" si="199"/>
        <v>0</v>
      </c>
      <c r="AG32" s="149">
        <f t="shared" si="199"/>
        <v>0</v>
      </c>
      <c r="AH32" s="149">
        <f t="shared" si="199"/>
        <v>0</v>
      </c>
      <c r="AI32" s="149">
        <f t="shared" si="199"/>
        <v>0</v>
      </c>
      <c r="AJ32" s="149">
        <f t="shared" si="199"/>
        <v>0</v>
      </c>
      <c r="AK32" s="149">
        <f t="shared" si="199"/>
        <v>0</v>
      </c>
      <c r="AL32" s="149">
        <f t="shared" si="199"/>
        <v>0</v>
      </c>
      <c r="AM32" s="149">
        <f t="shared" si="199"/>
        <v>0</v>
      </c>
      <c r="AN32" s="149">
        <f t="shared" si="199"/>
        <v>0</v>
      </c>
      <c r="AO32" s="149">
        <f t="shared" si="199"/>
        <v>0</v>
      </c>
      <c r="AP32" s="149">
        <f t="shared" si="200"/>
        <v>0</v>
      </c>
      <c r="AQ32" s="149">
        <f t="shared" si="200"/>
        <v>0</v>
      </c>
      <c r="AR32" s="149">
        <f t="shared" si="200"/>
        <v>0</v>
      </c>
      <c r="AS32" s="149">
        <f t="shared" si="200"/>
        <v>0</v>
      </c>
      <c r="AT32" s="149">
        <f t="shared" si="200"/>
        <v>0</v>
      </c>
      <c r="AU32" s="149">
        <f t="shared" si="200"/>
        <v>0</v>
      </c>
      <c r="AV32" s="149">
        <f t="shared" si="200"/>
        <v>0</v>
      </c>
      <c r="AW32" s="149">
        <f t="shared" si="200"/>
        <v>0</v>
      </c>
      <c r="AX32" s="149">
        <f t="shared" si="200"/>
        <v>0</v>
      </c>
      <c r="AY32" s="149">
        <f t="shared" si="200"/>
        <v>0</v>
      </c>
      <c r="AZ32" s="149">
        <f t="shared" si="201"/>
        <v>0</v>
      </c>
      <c r="BA32" s="149">
        <f t="shared" si="201"/>
        <v>0</v>
      </c>
      <c r="BB32" s="149">
        <f t="shared" si="201"/>
        <v>0</v>
      </c>
      <c r="BC32" s="149">
        <f t="shared" si="201"/>
        <v>0</v>
      </c>
      <c r="BD32" s="149">
        <f t="shared" si="201"/>
        <v>0</v>
      </c>
      <c r="BE32" s="149">
        <f t="shared" si="201"/>
        <v>0</v>
      </c>
      <c r="BF32" s="149">
        <f t="shared" si="201"/>
        <v>0</v>
      </c>
      <c r="BG32" s="149">
        <f t="shared" si="201"/>
        <v>0</v>
      </c>
      <c r="BH32" s="149">
        <f t="shared" si="201"/>
        <v>0</v>
      </c>
      <c r="BI32" s="149">
        <f t="shared" si="201"/>
        <v>0</v>
      </c>
      <c r="BJ32" s="149">
        <f t="shared" si="202"/>
        <v>0</v>
      </c>
      <c r="BK32" s="149">
        <f t="shared" si="202"/>
        <v>0</v>
      </c>
      <c r="BL32" s="149">
        <f t="shared" si="202"/>
        <v>0</v>
      </c>
      <c r="BM32" s="149">
        <f t="shared" si="202"/>
        <v>0</v>
      </c>
      <c r="BN32" s="149">
        <f t="shared" si="202"/>
        <v>0</v>
      </c>
      <c r="BO32" s="149">
        <f t="shared" si="202"/>
        <v>0</v>
      </c>
      <c r="BP32" s="149">
        <f t="shared" si="202"/>
        <v>0</v>
      </c>
      <c r="BQ32" s="149">
        <f t="shared" si="202"/>
        <v>0</v>
      </c>
      <c r="BR32" s="149">
        <f t="shared" si="202"/>
        <v>0</v>
      </c>
      <c r="BS32" s="149">
        <f t="shared" si="202"/>
        <v>0</v>
      </c>
      <c r="BT32" s="149">
        <f t="shared" si="203"/>
        <v>0</v>
      </c>
      <c r="BU32" s="149">
        <f t="shared" si="203"/>
        <v>0</v>
      </c>
      <c r="BV32" s="149">
        <f t="shared" si="203"/>
        <v>0</v>
      </c>
      <c r="BW32" s="149">
        <f t="shared" si="203"/>
        <v>0</v>
      </c>
      <c r="BX32" s="149">
        <f t="shared" si="203"/>
        <v>0</v>
      </c>
      <c r="BY32" s="149">
        <f t="shared" si="203"/>
        <v>0</v>
      </c>
      <c r="BZ32" s="149">
        <f t="shared" si="203"/>
        <v>0</v>
      </c>
      <c r="CA32" s="149">
        <f t="shared" si="203"/>
        <v>0</v>
      </c>
      <c r="CB32" s="149">
        <f t="shared" si="203"/>
        <v>0</v>
      </c>
      <c r="CC32" s="149">
        <f t="shared" si="203"/>
        <v>0</v>
      </c>
      <c r="CD32" s="149">
        <f t="shared" si="204"/>
        <v>0</v>
      </c>
      <c r="CE32" s="149">
        <f t="shared" si="204"/>
        <v>0</v>
      </c>
      <c r="CF32" s="149">
        <f t="shared" si="204"/>
        <v>0</v>
      </c>
      <c r="CG32" s="149">
        <f t="shared" si="204"/>
        <v>0</v>
      </c>
      <c r="CH32" s="149">
        <f t="shared" si="204"/>
        <v>0</v>
      </c>
      <c r="CI32" s="149">
        <f t="shared" si="204"/>
        <v>0</v>
      </c>
      <c r="CJ32" s="149">
        <f t="shared" si="204"/>
        <v>0</v>
      </c>
      <c r="CK32" s="149">
        <f t="shared" si="204"/>
        <v>0</v>
      </c>
      <c r="CL32" s="149">
        <f t="shared" si="204"/>
        <v>1</v>
      </c>
      <c r="CM32" s="149">
        <f t="shared" si="204"/>
        <v>0</v>
      </c>
      <c r="CN32" s="149">
        <f t="shared" si="205"/>
        <v>1</v>
      </c>
      <c r="CO32" s="149">
        <f t="shared" si="205"/>
        <v>0</v>
      </c>
      <c r="CP32" s="149">
        <f t="shared" si="205"/>
        <v>1</v>
      </c>
      <c r="CQ32" s="149">
        <f t="shared" si="205"/>
        <v>0</v>
      </c>
      <c r="CR32" s="149">
        <f t="shared" si="205"/>
        <v>1</v>
      </c>
      <c r="CS32" s="149">
        <f t="shared" si="205"/>
        <v>0</v>
      </c>
      <c r="CT32" s="149">
        <f t="shared" si="205"/>
        <v>1</v>
      </c>
      <c r="CU32" s="149">
        <f t="shared" si="205"/>
        <v>0</v>
      </c>
      <c r="CV32" s="149">
        <f t="shared" si="205"/>
        <v>1</v>
      </c>
      <c r="CW32" s="149">
        <f t="shared" si="205"/>
        <v>0</v>
      </c>
      <c r="CX32" s="149">
        <f t="shared" si="206"/>
        <v>1</v>
      </c>
      <c r="CY32" s="149">
        <f t="shared" si="206"/>
        <v>0</v>
      </c>
      <c r="CZ32" s="149">
        <f t="shared" si="206"/>
        <v>1</v>
      </c>
      <c r="DA32" s="149">
        <f t="shared" si="206"/>
        <v>0</v>
      </c>
      <c r="DB32" s="149">
        <f t="shared" si="206"/>
        <v>1</v>
      </c>
      <c r="DC32" s="149">
        <f t="shared" si="206"/>
        <v>0</v>
      </c>
      <c r="DD32" s="149">
        <f t="shared" si="206"/>
        <v>1</v>
      </c>
      <c r="DE32" s="149">
        <f t="shared" si="206"/>
        <v>0</v>
      </c>
      <c r="DF32" s="149">
        <f t="shared" si="206"/>
        <v>1</v>
      </c>
      <c r="DG32" s="149">
        <f t="shared" si="206"/>
        <v>0</v>
      </c>
      <c r="DH32" s="149">
        <f t="shared" si="207"/>
        <v>1</v>
      </c>
      <c r="DI32" s="149">
        <f t="shared" si="207"/>
        <v>0</v>
      </c>
      <c r="DJ32" s="149">
        <f t="shared" si="207"/>
        <v>1</v>
      </c>
      <c r="DK32" s="149">
        <f t="shared" si="207"/>
        <v>0</v>
      </c>
      <c r="DL32" s="149">
        <f t="shared" si="207"/>
        <v>1</v>
      </c>
      <c r="DM32" s="149">
        <f t="shared" si="207"/>
        <v>0</v>
      </c>
      <c r="DN32" s="149">
        <f t="shared" si="207"/>
        <v>1</v>
      </c>
      <c r="DO32" s="149">
        <f t="shared" si="207"/>
        <v>0</v>
      </c>
      <c r="DP32" s="149">
        <f t="shared" si="207"/>
        <v>1</v>
      </c>
      <c r="DQ32" s="149">
        <f t="shared" si="207"/>
        <v>0</v>
      </c>
      <c r="DR32" s="149">
        <f t="shared" si="208"/>
        <v>1</v>
      </c>
      <c r="DS32" s="149">
        <f t="shared" si="208"/>
        <v>0</v>
      </c>
      <c r="DT32" s="149">
        <f t="shared" si="208"/>
        <v>1</v>
      </c>
      <c r="DU32" s="149">
        <f t="shared" si="208"/>
        <v>0</v>
      </c>
      <c r="DV32" s="149">
        <f t="shared" si="208"/>
        <v>1</v>
      </c>
      <c r="DW32" s="149">
        <f t="shared" si="208"/>
        <v>0</v>
      </c>
      <c r="DX32" s="149">
        <f t="shared" si="208"/>
        <v>1</v>
      </c>
      <c r="DY32" s="149">
        <f t="shared" si="208"/>
        <v>0</v>
      </c>
      <c r="DZ32" s="149">
        <f t="shared" si="208"/>
        <v>1</v>
      </c>
      <c r="EA32" s="149">
        <f t="shared" si="208"/>
        <v>0</v>
      </c>
      <c r="EB32" s="149">
        <f t="shared" si="209"/>
        <v>1</v>
      </c>
      <c r="EC32" s="149">
        <f t="shared" si="209"/>
        <v>0</v>
      </c>
      <c r="ED32" s="149">
        <f t="shared" si="209"/>
        <v>1</v>
      </c>
      <c r="EE32" s="149">
        <f t="shared" si="209"/>
        <v>0</v>
      </c>
      <c r="EF32" s="149">
        <f t="shared" si="209"/>
        <v>1</v>
      </c>
      <c r="EG32" s="149">
        <f t="shared" si="209"/>
        <v>0</v>
      </c>
      <c r="EH32" s="149">
        <f t="shared" si="209"/>
        <v>1</v>
      </c>
      <c r="EI32" s="149">
        <f t="shared" si="209"/>
        <v>0</v>
      </c>
      <c r="EJ32" s="149">
        <f t="shared" si="209"/>
        <v>1</v>
      </c>
      <c r="EK32" s="149">
        <f t="shared" si="209"/>
        <v>0</v>
      </c>
      <c r="EL32" s="149">
        <f t="shared" si="210"/>
        <v>1</v>
      </c>
      <c r="EM32" s="149">
        <f t="shared" si="210"/>
        <v>0</v>
      </c>
      <c r="EN32" s="149">
        <f t="shared" si="210"/>
        <v>1</v>
      </c>
      <c r="EO32" s="149">
        <f t="shared" si="210"/>
        <v>0</v>
      </c>
      <c r="EP32" s="149">
        <f t="shared" si="210"/>
        <v>1</v>
      </c>
      <c r="EQ32" s="149">
        <f t="shared" si="210"/>
        <v>0</v>
      </c>
      <c r="ER32" s="149">
        <f t="shared" si="210"/>
        <v>1</v>
      </c>
      <c r="ES32" s="149">
        <f t="shared" si="210"/>
        <v>0</v>
      </c>
      <c r="ET32" s="149">
        <f t="shared" si="210"/>
        <v>1</v>
      </c>
      <c r="EU32" s="149">
        <f t="shared" si="210"/>
        <v>0</v>
      </c>
      <c r="EV32" s="150"/>
      <c r="EW32" s="150"/>
      <c r="EX32" s="150"/>
      <c r="EY32" s="150"/>
    </row>
    <row r="33" spans="1:155">
      <c r="A33" s="150"/>
      <c r="B33" s="150"/>
      <c r="C33" s="150"/>
      <c r="D33" s="150"/>
      <c r="E33" s="378"/>
      <c r="F33" s="150"/>
      <c r="G33" s="109" t="s">
        <v>211</v>
      </c>
      <c r="H33" s="110"/>
      <c r="I33" s="110"/>
      <c r="J33" s="110"/>
      <c r="K33" s="110"/>
      <c r="L33" s="110"/>
      <c r="M33" s="110"/>
      <c r="N33" s="110"/>
      <c r="O33" s="110"/>
      <c r="P33" s="110"/>
      <c r="Q33" s="135"/>
      <c r="R33" s="110"/>
      <c r="S33" s="110"/>
      <c r="T33" s="110"/>
      <c r="U33" s="110"/>
      <c r="V33" s="110"/>
      <c r="W33" s="110"/>
      <c r="X33" s="110"/>
      <c r="Y33" s="110"/>
      <c r="Z33" s="110"/>
      <c r="AA33" s="110"/>
      <c r="AB33" s="110"/>
      <c r="AC33" s="110"/>
      <c r="AD33" s="110"/>
      <c r="AE33" s="110"/>
      <c r="AF33" s="111">
        <f t="shared" ref="AF33:AO40" si="211">COUNTIFS($A$6:$A$16,$F$17,$E$6:$E$16,$E$17,AF$6:AF$16,$G33,$EX$6:$EX$16,"Replace")-COUNTIFS($A$6:$A$16,$F$17,$E$6:$E$16,$E$17,AF$6:AF$16,$G33,$EX$6:$EX$16,"Replace",$Q$6:$Q$16,$F$18)</f>
        <v>0</v>
      </c>
      <c r="AG33" s="148">
        <f t="shared" si="211"/>
        <v>0</v>
      </c>
      <c r="AH33" s="148">
        <f t="shared" si="211"/>
        <v>0</v>
      </c>
      <c r="AI33" s="148">
        <f t="shared" si="211"/>
        <v>0</v>
      </c>
      <c r="AJ33" s="148">
        <f t="shared" si="211"/>
        <v>0</v>
      </c>
      <c r="AK33" s="148">
        <f t="shared" si="211"/>
        <v>0</v>
      </c>
      <c r="AL33" s="148">
        <f t="shared" si="211"/>
        <v>0</v>
      </c>
      <c r="AM33" s="148">
        <f t="shared" si="211"/>
        <v>0</v>
      </c>
      <c r="AN33" s="148">
        <f t="shared" si="211"/>
        <v>0</v>
      </c>
      <c r="AO33" s="148">
        <f t="shared" si="211"/>
        <v>0</v>
      </c>
      <c r="AP33" s="148">
        <f t="shared" ref="AP33:AY40" si="212">COUNTIFS($A$6:$A$16,$F$17,$E$6:$E$16,$E$17,AP$6:AP$16,$G33,$EX$6:$EX$16,"Replace")-COUNTIFS($A$6:$A$16,$F$17,$E$6:$E$16,$E$17,AP$6:AP$16,$G33,$EX$6:$EX$16,"Replace",$Q$6:$Q$16,$F$18)</f>
        <v>0</v>
      </c>
      <c r="AQ33" s="148">
        <f t="shared" si="212"/>
        <v>0</v>
      </c>
      <c r="AR33" s="148">
        <f t="shared" si="212"/>
        <v>0</v>
      </c>
      <c r="AS33" s="148">
        <f t="shared" si="212"/>
        <v>0</v>
      </c>
      <c r="AT33" s="148">
        <f t="shared" si="212"/>
        <v>0</v>
      </c>
      <c r="AU33" s="148">
        <f t="shared" si="212"/>
        <v>0</v>
      </c>
      <c r="AV33" s="148">
        <f t="shared" si="212"/>
        <v>0</v>
      </c>
      <c r="AW33" s="148">
        <f t="shared" si="212"/>
        <v>0</v>
      </c>
      <c r="AX33" s="148">
        <f t="shared" si="212"/>
        <v>0</v>
      </c>
      <c r="AY33" s="148">
        <f t="shared" si="212"/>
        <v>0</v>
      </c>
      <c r="AZ33" s="148">
        <f t="shared" ref="AZ33:BI40" si="213">COUNTIFS($A$6:$A$16,$F$17,$E$6:$E$16,$E$17,AZ$6:AZ$16,$G33,$EX$6:$EX$16,"Replace")-COUNTIFS($A$6:$A$16,$F$17,$E$6:$E$16,$E$17,AZ$6:AZ$16,$G33,$EX$6:$EX$16,"Replace",$Q$6:$Q$16,$F$18)</f>
        <v>0</v>
      </c>
      <c r="BA33" s="148">
        <f t="shared" si="213"/>
        <v>0</v>
      </c>
      <c r="BB33" s="148">
        <f t="shared" si="213"/>
        <v>0</v>
      </c>
      <c r="BC33" s="148">
        <f t="shared" si="213"/>
        <v>0</v>
      </c>
      <c r="BD33" s="148">
        <f t="shared" si="213"/>
        <v>0</v>
      </c>
      <c r="BE33" s="148">
        <f t="shared" si="213"/>
        <v>0</v>
      </c>
      <c r="BF33" s="148">
        <f t="shared" si="213"/>
        <v>0</v>
      </c>
      <c r="BG33" s="148">
        <f t="shared" si="213"/>
        <v>0</v>
      </c>
      <c r="BH33" s="148">
        <f t="shared" si="213"/>
        <v>0</v>
      </c>
      <c r="BI33" s="148">
        <f t="shared" si="213"/>
        <v>0</v>
      </c>
      <c r="BJ33" s="148">
        <f t="shared" ref="BJ33:BS40" si="214">COUNTIFS($A$6:$A$16,$F$17,$E$6:$E$16,$E$17,BJ$6:BJ$16,$G33,$EX$6:$EX$16,"Replace")-COUNTIFS($A$6:$A$16,$F$17,$E$6:$E$16,$E$17,BJ$6:BJ$16,$G33,$EX$6:$EX$16,"Replace",$Q$6:$Q$16,$F$18)</f>
        <v>0</v>
      </c>
      <c r="BK33" s="148">
        <f t="shared" si="214"/>
        <v>0</v>
      </c>
      <c r="BL33" s="148">
        <f t="shared" si="214"/>
        <v>0</v>
      </c>
      <c r="BM33" s="148">
        <f t="shared" si="214"/>
        <v>0</v>
      </c>
      <c r="BN33" s="148">
        <f t="shared" si="214"/>
        <v>0</v>
      </c>
      <c r="BO33" s="148">
        <f t="shared" si="214"/>
        <v>0</v>
      </c>
      <c r="BP33" s="148">
        <f t="shared" si="214"/>
        <v>0</v>
      </c>
      <c r="BQ33" s="148">
        <f t="shared" si="214"/>
        <v>0</v>
      </c>
      <c r="BR33" s="148">
        <f t="shared" si="214"/>
        <v>0</v>
      </c>
      <c r="BS33" s="148">
        <f t="shared" si="214"/>
        <v>0</v>
      </c>
      <c r="BT33" s="148">
        <f t="shared" ref="BT33:CC40" si="215">COUNTIFS($A$6:$A$16,$F$17,$E$6:$E$16,$E$17,BT$6:BT$16,$G33,$EX$6:$EX$16,"Replace")-COUNTIFS($A$6:$A$16,$F$17,$E$6:$E$16,$E$17,BT$6:BT$16,$G33,$EX$6:$EX$16,"Replace",$Q$6:$Q$16,$F$18)</f>
        <v>0</v>
      </c>
      <c r="BU33" s="148">
        <f t="shared" si="215"/>
        <v>0</v>
      </c>
      <c r="BV33" s="148">
        <f t="shared" si="215"/>
        <v>0</v>
      </c>
      <c r="BW33" s="148">
        <f t="shared" si="215"/>
        <v>0</v>
      </c>
      <c r="BX33" s="148">
        <f t="shared" si="215"/>
        <v>0</v>
      </c>
      <c r="BY33" s="148">
        <f t="shared" si="215"/>
        <v>0</v>
      </c>
      <c r="BZ33" s="148">
        <f t="shared" si="215"/>
        <v>0</v>
      </c>
      <c r="CA33" s="148">
        <f t="shared" si="215"/>
        <v>0</v>
      </c>
      <c r="CB33" s="148">
        <f t="shared" si="215"/>
        <v>0</v>
      </c>
      <c r="CC33" s="148">
        <f t="shared" si="215"/>
        <v>0</v>
      </c>
      <c r="CD33" s="148">
        <f t="shared" ref="CD33:CM40" si="216">COUNTIFS($A$6:$A$16,$F$17,$E$6:$E$16,$E$17,CD$6:CD$16,$G33,$EX$6:$EX$16,"Replace")-COUNTIFS($A$6:$A$16,$F$17,$E$6:$E$16,$E$17,CD$6:CD$16,$G33,$EX$6:$EX$16,"Replace",$Q$6:$Q$16,$F$18)</f>
        <v>0</v>
      </c>
      <c r="CE33" s="148">
        <f t="shared" si="216"/>
        <v>0</v>
      </c>
      <c r="CF33" s="148">
        <f t="shared" si="216"/>
        <v>0</v>
      </c>
      <c r="CG33" s="148">
        <f t="shared" si="216"/>
        <v>0</v>
      </c>
      <c r="CH33" s="148">
        <f t="shared" si="216"/>
        <v>0</v>
      </c>
      <c r="CI33" s="148">
        <f t="shared" si="216"/>
        <v>0</v>
      </c>
      <c r="CJ33" s="148">
        <f t="shared" si="216"/>
        <v>0</v>
      </c>
      <c r="CK33" s="148">
        <f t="shared" si="216"/>
        <v>0</v>
      </c>
      <c r="CL33" s="148">
        <f t="shared" si="216"/>
        <v>0</v>
      </c>
      <c r="CM33" s="148">
        <f t="shared" si="216"/>
        <v>0</v>
      </c>
      <c r="CN33" s="148">
        <f t="shared" ref="CN33:CW40" si="217">COUNTIFS($A$6:$A$16,$F$17,$E$6:$E$16,$E$17,CN$6:CN$16,$G33,$EX$6:$EX$16,"Replace")-COUNTIFS($A$6:$A$16,$F$17,$E$6:$E$16,$E$17,CN$6:CN$16,$G33,$EX$6:$EX$16,"Replace",$Q$6:$Q$16,$F$18)</f>
        <v>0</v>
      </c>
      <c r="CO33" s="148">
        <f t="shared" si="217"/>
        <v>0</v>
      </c>
      <c r="CP33" s="148">
        <f t="shared" si="217"/>
        <v>0</v>
      </c>
      <c r="CQ33" s="148">
        <f t="shared" si="217"/>
        <v>0</v>
      </c>
      <c r="CR33" s="148">
        <f t="shared" si="217"/>
        <v>0</v>
      </c>
      <c r="CS33" s="148">
        <f t="shared" si="217"/>
        <v>0</v>
      </c>
      <c r="CT33" s="148">
        <f t="shared" si="217"/>
        <v>0</v>
      </c>
      <c r="CU33" s="148">
        <f t="shared" si="217"/>
        <v>0</v>
      </c>
      <c r="CV33" s="148">
        <f t="shared" si="217"/>
        <v>0</v>
      </c>
      <c r="CW33" s="148">
        <f t="shared" si="217"/>
        <v>0</v>
      </c>
      <c r="CX33" s="148">
        <f t="shared" ref="CX33:DG40" si="218">COUNTIFS($A$6:$A$16,$F$17,$E$6:$E$16,$E$17,CX$6:CX$16,$G33,$EX$6:$EX$16,"Replace")-COUNTIFS($A$6:$A$16,$F$17,$E$6:$E$16,$E$17,CX$6:CX$16,$G33,$EX$6:$EX$16,"Replace",$Q$6:$Q$16,$F$18)</f>
        <v>0</v>
      </c>
      <c r="CY33" s="148">
        <f t="shared" si="218"/>
        <v>0</v>
      </c>
      <c r="CZ33" s="148">
        <f t="shared" si="218"/>
        <v>0</v>
      </c>
      <c r="DA33" s="148">
        <f t="shared" si="218"/>
        <v>0</v>
      </c>
      <c r="DB33" s="148">
        <f t="shared" si="218"/>
        <v>0</v>
      </c>
      <c r="DC33" s="148">
        <f t="shared" si="218"/>
        <v>0</v>
      </c>
      <c r="DD33" s="148">
        <f t="shared" si="218"/>
        <v>0</v>
      </c>
      <c r="DE33" s="148">
        <f t="shared" si="218"/>
        <v>0</v>
      </c>
      <c r="DF33" s="148">
        <f t="shared" si="218"/>
        <v>0</v>
      </c>
      <c r="DG33" s="148">
        <f t="shared" si="218"/>
        <v>0</v>
      </c>
      <c r="DH33" s="148">
        <f t="shared" ref="DH33:DQ40" si="219">COUNTIFS($A$6:$A$16,$F$17,$E$6:$E$16,$E$17,DH$6:DH$16,$G33,$EX$6:$EX$16,"Replace")-COUNTIFS($A$6:$A$16,$F$17,$E$6:$E$16,$E$17,DH$6:DH$16,$G33,$EX$6:$EX$16,"Replace",$Q$6:$Q$16,$F$18)</f>
        <v>0</v>
      </c>
      <c r="DI33" s="148">
        <f t="shared" si="219"/>
        <v>0</v>
      </c>
      <c r="DJ33" s="148">
        <f t="shared" si="219"/>
        <v>0</v>
      </c>
      <c r="DK33" s="148">
        <f t="shared" si="219"/>
        <v>0</v>
      </c>
      <c r="DL33" s="148">
        <f t="shared" si="219"/>
        <v>0</v>
      </c>
      <c r="DM33" s="148">
        <f t="shared" si="219"/>
        <v>0</v>
      </c>
      <c r="DN33" s="148">
        <f t="shared" si="219"/>
        <v>0</v>
      </c>
      <c r="DO33" s="148">
        <f t="shared" si="219"/>
        <v>0</v>
      </c>
      <c r="DP33" s="148">
        <f t="shared" si="219"/>
        <v>0</v>
      </c>
      <c r="DQ33" s="148">
        <f t="shared" si="219"/>
        <v>0</v>
      </c>
      <c r="DR33" s="148">
        <f t="shared" ref="DR33:EA40" si="220">COUNTIFS($A$6:$A$16,$F$17,$E$6:$E$16,$E$17,DR$6:DR$16,$G33,$EX$6:$EX$16,"Replace")-COUNTIFS($A$6:$A$16,$F$17,$E$6:$E$16,$E$17,DR$6:DR$16,$G33,$EX$6:$EX$16,"Replace",$Q$6:$Q$16,$F$18)</f>
        <v>0</v>
      </c>
      <c r="DS33" s="148">
        <f t="shared" si="220"/>
        <v>0</v>
      </c>
      <c r="DT33" s="148">
        <f t="shared" si="220"/>
        <v>0</v>
      </c>
      <c r="DU33" s="148">
        <f t="shared" si="220"/>
        <v>0</v>
      </c>
      <c r="DV33" s="148">
        <f t="shared" si="220"/>
        <v>0</v>
      </c>
      <c r="DW33" s="148">
        <f t="shared" si="220"/>
        <v>0</v>
      </c>
      <c r="DX33" s="148">
        <f t="shared" si="220"/>
        <v>0</v>
      </c>
      <c r="DY33" s="148">
        <f t="shared" si="220"/>
        <v>0</v>
      </c>
      <c r="DZ33" s="148">
        <f t="shared" si="220"/>
        <v>0</v>
      </c>
      <c r="EA33" s="148">
        <f t="shared" si="220"/>
        <v>0</v>
      </c>
      <c r="EB33" s="148">
        <f t="shared" ref="EB33:EK40" si="221">COUNTIFS($A$6:$A$16,$F$17,$E$6:$E$16,$E$17,EB$6:EB$16,$G33,$EX$6:$EX$16,"Replace")-COUNTIFS($A$6:$A$16,$F$17,$E$6:$E$16,$E$17,EB$6:EB$16,$G33,$EX$6:$EX$16,"Replace",$Q$6:$Q$16,$F$18)</f>
        <v>0</v>
      </c>
      <c r="EC33" s="148">
        <f t="shared" si="221"/>
        <v>0</v>
      </c>
      <c r="ED33" s="148">
        <f t="shared" si="221"/>
        <v>0</v>
      </c>
      <c r="EE33" s="148">
        <f t="shared" si="221"/>
        <v>0</v>
      </c>
      <c r="EF33" s="148">
        <f t="shared" si="221"/>
        <v>0</v>
      </c>
      <c r="EG33" s="148">
        <f t="shared" si="221"/>
        <v>0</v>
      </c>
      <c r="EH33" s="148">
        <f t="shared" si="221"/>
        <v>0</v>
      </c>
      <c r="EI33" s="148">
        <f t="shared" si="221"/>
        <v>0</v>
      </c>
      <c r="EJ33" s="148">
        <f t="shared" si="221"/>
        <v>0</v>
      </c>
      <c r="EK33" s="148">
        <f t="shared" si="221"/>
        <v>0</v>
      </c>
      <c r="EL33" s="148">
        <f t="shared" ref="EL33:EU40" si="222">COUNTIFS($A$6:$A$16,$F$17,$E$6:$E$16,$E$17,EL$6:EL$16,$G33,$EX$6:$EX$16,"Replace")-COUNTIFS($A$6:$A$16,$F$17,$E$6:$E$16,$E$17,EL$6:EL$16,$G33,$EX$6:$EX$16,"Replace",$Q$6:$Q$16,$F$18)</f>
        <v>0</v>
      </c>
      <c r="EM33" s="148">
        <f t="shared" si="222"/>
        <v>0</v>
      </c>
      <c r="EN33" s="148">
        <f t="shared" si="222"/>
        <v>0</v>
      </c>
      <c r="EO33" s="148">
        <f t="shared" si="222"/>
        <v>0</v>
      </c>
      <c r="EP33" s="148">
        <f t="shared" si="222"/>
        <v>0</v>
      </c>
      <c r="EQ33" s="148">
        <f t="shared" si="222"/>
        <v>0</v>
      </c>
      <c r="ER33" s="148">
        <f t="shared" si="222"/>
        <v>0</v>
      </c>
      <c r="ES33" s="148">
        <f t="shared" si="222"/>
        <v>0</v>
      </c>
      <c r="ET33" s="148">
        <f t="shared" si="222"/>
        <v>0</v>
      </c>
      <c r="EU33" s="148">
        <f t="shared" si="222"/>
        <v>0</v>
      </c>
      <c r="EV33" s="150"/>
      <c r="EW33" s="150"/>
      <c r="EX33" s="150"/>
      <c r="EY33" s="150"/>
    </row>
    <row r="34" spans="1:155">
      <c r="A34" s="150"/>
      <c r="B34" s="150"/>
      <c r="C34" s="150"/>
      <c r="D34" s="150"/>
      <c r="E34" s="378"/>
      <c r="F34" s="150"/>
      <c r="G34" s="112" t="s">
        <v>212</v>
      </c>
      <c r="H34" s="113"/>
      <c r="I34" s="113"/>
      <c r="J34" s="113"/>
      <c r="K34" s="113"/>
      <c r="L34" s="113"/>
      <c r="M34" s="113"/>
      <c r="N34" s="113"/>
      <c r="O34" s="113"/>
      <c r="P34" s="113"/>
      <c r="Q34" s="133"/>
      <c r="R34" s="113"/>
      <c r="S34" s="113"/>
      <c r="T34" s="113"/>
      <c r="U34" s="113"/>
      <c r="V34" s="113"/>
      <c r="W34" s="113"/>
      <c r="X34" s="113"/>
      <c r="Y34" s="113"/>
      <c r="Z34" s="113"/>
      <c r="AA34" s="113"/>
      <c r="AB34" s="113"/>
      <c r="AC34" s="113"/>
      <c r="AD34" s="113"/>
      <c r="AE34" s="113"/>
      <c r="AF34" s="114">
        <f t="shared" si="211"/>
        <v>1</v>
      </c>
      <c r="AG34" s="114">
        <f t="shared" si="211"/>
        <v>1</v>
      </c>
      <c r="AH34" s="114">
        <f t="shared" si="211"/>
        <v>0</v>
      </c>
      <c r="AI34" s="114">
        <f t="shared" si="211"/>
        <v>0</v>
      </c>
      <c r="AJ34" s="114">
        <f t="shared" si="211"/>
        <v>0</v>
      </c>
      <c r="AK34" s="114">
        <f t="shared" si="211"/>
        <v>0</v>
      </c>
      <c r="AL34" s="114">
        <f t="shared" si="211"/>
        <v>0</v>
      </c>
      <c r="AM34" s="114">
        <f t="shared" si="211"/>
        <v>0</v>
      </c>
      <c r="AN34" s="114">
        <f t="shared" si="211"/>
        <v>0</v>
      </c>
      <c r="AO34" s="114">
        <f t="shared" si="211"/>
        <v>0</v>
      </c>
      <c r="AP34" s="114">
        <f t="shared" si="212"/>
        <v>0</v>
      </c>
      <c r="AQ34" s="114">
        <f t="shared" si="212"/>
        <v>0</v>
      </c>
      <c r="AR34" s="114">
        <f t="shared" si="212"/>
        <v>0</v>
      </c>
      <c r="AS34" s="114">
        <f t="shared" si="212"/>
        <v>0</v>
      </c>
      <c r="AT34" s="114">
        <f t="shared" si="212"/>
        <v>0</v>
      </c>
      <c r="AU34" s="114">
        <f t="shared" si="212"/>
        <v>0</v>
      </c>
      <c r="AV34" s="114">
        <f t="shared" si="212"/>
        <v>0</v>
      </c>
      <c r="AW34" s="114">
        <f t="shared" si="212"/>
        <v>0</v>
      </c>
      <c r="AX34" s="114">
        <f t="shared" si="212"/>
        <v>0</v>
      </c>
      <c r="AY34" s="114">
        <f t="shared" si="212"/>
        <v>0</v>
      </c>
      <c r="AZ34" s="114">
        <f t="shared" si="213"/>
        <v>0</v>
      </c>
      <c r="BA34" s="114">
        <f t="shared" si="213"/>
        <v>0</v>
      </c>
      <c r="BB34" s="114">
        <f t="shared" si="213"/>
        <v>0</v>
      </c>
      <c r="BC34" s="114">
        <f t="shared" si="213"/>
        <v>0</v>
      </c>
      <c r="BD34" s="114">
        <f t="shared" si="213"/>
        <v>0</v>
      </c>
      <c r="BE34" s="114">
        <f t="shared" si="213"/>
        <v>0</v>
      </c>
      <c r="BF34" s="114">
        <f t="shared" si="213"/>
        <v>0</v>
      </c>
      <c r="BG34" s="114">
        <f t="shared" si="213"/>
        <v>0</v>
      </c>
      <c r="BH34" s="114">
        <f t="shared" si="213"/>
        <v>0</v>
      </c>
      <c r="BI34" s="114">
        <f t="shared" si="213"/>
        <v>0</v>
      </c>
      <c r="BJ34" s="114">
        <f t="shared" si="214"/>
        <v>0</v>
      </c>
      <c r="BK34" s="114">
        <f t="shared" si="214"/>
        <v>0</v>
      </c>
      <c r="BL34" s="114">
        <f t="shared" si="214"/>
        <v>0</v>
      </c>
      <c r="BM34" s="114">
        <f t="shared" si="214"/>
        <v>0</v>
      </c>
      <c r="BN34" s="114">
        <f t="shared" si="214"/>
        <v>0</v>
      </c>
      <c r="BO34" s="114">
        <f t="shared" si="214"/>
        <v>0</v>
      </c>
      <c r="BP34" s="114">
        <f t="shared" si="214"/>
        <v>0</v>
      </c>
      <c r="BQ34" s="114">
        <f t="shared" si="214"/>
        <v>0</v>
      </c>
      <c r="BR34" s="114">
        <f t="shared" si="214"/>
        <v>0</v>
      </c>
      <c r="BS34" s="114">
        <f t="shared" si="214"/>
        <v>0</v>
      </c>
      <c r="BT34" s="114">
        <f t="shared" si="215"/>
        <v>0</v>
      </c>
      <c r="BU34" s="114">
        <f t="shared" si="215"/>
        <v>0</v>
      </c>
      <c r="BV34" s="114">
        <f t="shared" si="215"/>
        <v>0</v>
      </c>
      <c r="BW34" s="114">
        <f t="shared" si="215"/>
        <v>0</v>
      </c>
      <c r="BX34" s="114">
        <f t="shared" si="215"/>
        <v>0</v>
      </c>
      <c r="BY34" s="114">
        <f t="shared" si="215"/>
        <v>0</v>
      </c>
      <c r="BZ34" s="114">
        <f t="shared" si="215"/>
        <v>0</v>
      </c>
      <c r="CA34" s="114">
        <f t="shared" si="215"/>
        <v>0</v>
      </c>
      <c r="CB34" s="114">
        <f t="shared" si="215"/>
        <v>0</v>
      </c>
      <c r="CC34" s="114">
        <f t="shared" si="215"/>
        <v>0</v>
      </c>
      <c r="CD34" s="114">
        <f t="shared" si="216"/>
        <v>0</v>
      </c>
      <c r="CE34" s="114">
        <f t="shared" si="216"/>
        <v>0</v>
      </c>
      <c r="CF34" s="114">
        <f t="shared" si="216"/>
        <v>0</v>
      </c>
      <c r="CG34" s="114">
        <f t="shared" si="216"/>
        <v>0</v>
      </c>
      <c r="CH34" s="114">
        <f t="shared" si="216"/>
        <v>0</v>
      </c>
      <c r="CI34" s="114">
        <f t="shared" si="216"/>
        <v>0</v>
      </c>
      <c r="CJ34" s="114">
        <f t="shared" si="216"/>
        <v>0</v>
      </c>
      <c r="CK34" s="114">
        <f t="shared" si="216"/>
        <v>0</v>
      </c>
      <c r="CL34" s="114">
        <f t="shared" si="216"/>
        <v>0</v>
      </c>
      <c r="CM34" s="114">
        <f t="shared" si="216"/>
        <v>0</v>
      </c>
      <c r="CN34" s="114">
        <f t="shared" si="217"/>
        <v>0</v>
      </c>
      <c r="CO34" s="114">
        <f t="shared" si="217"/>
        <v>0</v>
      </c>
      <c r="CP34" s="114">
        <f t="shared" si="217"/>
        <v>0</v>
      </c>
      <c r="CQ34" s="114">
        <f t="shared" si="217"/>
        <v>0</v>
      </c>
      <c r="CR34" s="114">
        <f t="shared" si="217"/>
        <v>0</v>
      </c>
      <c r="CS34" s="114">
        <f t="shared" si="217"/>
        <v>0</v>
      </c>
      <c r="CT34" s="114">
        <f t="shared" si="217"/>
        <v>0</v>
      </c>
      <c r="CU34" s="114">
        <f t="shared" si="217"/>
        <v>0</v>
      </c>
      <c r="CV34" s="114">
        <f t="shared" si="217"/>
        <v>0</v>
      </c>
      <c r="CW34" s="114">
        <f t="shared" si="217"/>
        <v>0</v>
      </c>
      <c r="CX34" s="114">
        <f t="shared" si="218"/>
        <v>0</v>
      </c>
      <c r="CY34" s="114">
        <f t="shared" si="218"/>
        <v>0</v>
      </c>
      <c r="CZ34" s="114">
        <f t="shared" si="218"/>
        <v>0</v>
      </c>
      <c r="DA34" s="114">
        <f t="shared" si="218"/>
        <v>0</v>
      </c>
      <c r="DB34" s="114">
        <f t="shared" si="218"/>
        <v>0</v>
      </c>
      <c r="DC34" s="114">
        <f t="shared" si="218"/>
        <v>0</v>
      </c>
      <c r="DD34" s="114">
        <f t="shared" si="218"/>
        <v>0</v>
      </c>
      <c r="DE34" s="114">
        <f t="shared" si="218"/>
        <v>0</v>
      </c>
      <c r="DF34" s="114">
        <f t="shared" si="218"/>
        <v>0</v>
      </c>
      <c r="DG34" s="114">
        <f t="shared" si="218"/>
        <v>0</v>
      </c>
      <c r="DH34" s="114">
        <f t="shared" si="219"/>
        <v>0</v>
      </c>
      <c r="DI34" s="114">
        <f t="shared" si="219"/>
        <v>0</v>
      </c>
      <c r="DJ34" s="114">
        <f t="shared" si="219"/>
        <v>0</v>
      </c>
      <c r="DK34" s="114">
        <f t="shared" si="219"/>
        <v>0</v>
      </c>
      <c r="DL34" s="114">
        <f t="shared" si="219"/>
        <v>0</v>
      </c>
      <c r="DM34" s="114">
        <f t="shared" si="219"/>
        <v>0</v>
      </c>
      <c r="DN34" s="114">
        <f t="shared" si="219"/>
        <v>0</v>
      </c>
      <c r="DO34" s="114">
        <f t="shared" si="219"/>
        <v>0</v>
      </c>
      <c r="DP34" s="114">
        <f t="shared" si="219"/>
        <v>0</v>
      </c>
      <c r="DQ34" s="114">
        <f t="shared" si="219"/>
        <v>0</v>
      </c>
      <c r="DR34" s="114">
        <f t="shared" si="220"/>
        <v>0</v>
      </c>
      <c r="DS34" s="114">
        <f t="shared" si="220"/>
        <v>0</v>
      </c>
      <c r="DT34" s="114">
        <f t="shared" si="220"/>
        <v>0</v>
      </c>
      <c r="DU34" s="114">
        <f t="shared" si="220"/>
        <v>0</v>
      </c>
      <c r="DV34" s="114">
        <f t="shared" si="220"/>
        <v>0</v>
      </c>
      <c r="DW34" s="114">
        <f t="shared" si="220"/>
        <v>0</v>
      </c>
      <c r="DX34" s="114">
        <f t="shared" si="220"/>
        <v>0</v>
      </c>
      <c r="DY34" s="114">
        <f t="shared" si="220"/>
        <v>0</v>
      </c>
      <c r="DZ34" s="114">
        <f t="shared" si="220"/>
        <v>0</v>
      </c>
      <c r="EA34" s="114">
        <f t="shared" si="220"/>
        <v>0</v>
      </c>
      <c r="EB34" s="114">
        <f t="shared" si="221"/>
        <v>0</v>
      </c>
      <c r="EC34" s="114">
        <f t="shared" si="221"/>
        <v>0</v>
      </c>
      <c r="ED34" s="114">
        <f t="shared" si="221"/>
        <v>0</v>
      </c>
      <c r="EE34" s="114">
        <f t="shared" si="221"/>
        <v>0</v>
      </c>
      <c r="EF34" s="114">
        <f t="shared" si="221"/>
        <v>0</v>
      </c>
      <c r="EG34" s="114">
        <f t="shared" si="221"/>
        <v>0</v>
      </c>
      <c r="EH34" s="114">
        <f t="shared" si="221"/>
        <v>0</v>
      </c>
      <c r="EI34" s="114">
        <f t="shared" si="221"/>
        <v>0</v>
      </c>
      <c r="EJ34" s="114">
        <f t="shared" si="221"/>
        <v>0</v>
      </c>
      <c r="EK34" s="114">
        <f t="shared" si="221"/>
        <v>0</v>
      </c>
      <c r="EL34" s="114">
        <f t="shared" si="222"/>
        <v>0</v>
      </c>
      <c r="EM34" s="114">
        <f t="shared" si="222"/>
        <v>0</v>
      </c>
      <c r="EN34" s="114">
        <f t="shared" si="222"/>
        <v>0</v>
      </c>
      <c r="EO34" s="114">
        <f t="shared" si="222"/>
        <v>0</v>
      </c>
      <c r="EP34" s="114">
        <f t="shared" si="222"/>
        <v>0</v>
      </c>
      <c r="EQ34" s="114">
        <f t="shared" si="222"/>
        <v>0</v>
      </c>
      <c r="ER34" s="114">
        <f t="shared" si="222"/>
        <v>0</v>
      </c>
      <c r="ES34" s="114">
        <f t="shared" si="222"/>
        <v>0</v>
      </c>
      <c r="ET34" s="114">
        <f t="shared" si="222"/>
        <v>0</v>
      </c>
      <c r="EU34" s="114">
        <f t="shared" si="222"/>
        <v>0</v>
      </c>
      <c r="EV34" s="150"/>
      <c r="EW34" s="150"/>
      <c r="EX34" s="150"/>
      <c r="EY34" s="150"/>
    </row>
    <row r="35" spans="1:155">
      <c r="A35" s="150"/>
      <c r="B35" s="150"/>
      <c r="C35" s="150"/>
      <c r="D35" s="150"/>
      <c r="E35" s="378"/>
      <c r="F35" s="150"/>
      <c r="G35" s="112" t="s">
        <v>213</v>
      </c>
      <c r="H35" s="113"/>
      <c r="I35" s="113"/>
      <c r="J35" s="113"/>
      <c r="K35" s="113"/>
      <c r="L35" s="113"/>
      <c r="M35" s="113"/>
      <c r="N35" s="113"/>
      <c r="O35" s="113"/>
      <c r="P35" s="113"/>
      <c r="Q35" s="133"/>
      <c r="R35" s="113"/>
      <c r="S35" s="113"/>
      <c r="T35" s="113"/>
      <c r="U35" s="113"/>
      <c r="V35" s="113"/>
      <c r="W35" s="113"/>
      <c r="X35" s="113"/>
      <c r="Y35" s="113"/>
      <c r="Z35" s="113"/>
      <c r="AA35" s="113"/>
      <c r="AB35" s="113"/>
      <c r="AC35" s="113"/>
      <c r="AD35" s="113"/>
      <c r="AE35" s="113"/>
      <c r="AF35" s="114">
        <f t="shared" si="211"/>
        <v>0</v>
      </c>
      <c r="AG35" s="114">
        <f t="shared" si="211"/>
        <v>0</v>
      </c>
      <c r="AH35" s="114">
        <f t="shared" si="211"/>
        <v>1</v>
      </c>
      <c r="AI35" s="114">
        <f t="shared" si="211"/>
        <v>1</v>
      </c>
      <c r="AJ35" s="114">
        <f t="shared" si="211"/>
        <v>1</v>
      </c>
      <c r="AK35" s="114">
        <f t="shared" si="211"/>
        <v>1</v>
      </c>
      <c r="AL35" s="114">
        <f t="shared" si="211"/>
        <v>0</v>
      </c>
      <c r="AM35" s="114">
        <f t="shared" si="211"/>
        <v>0</v>
      </c>
      <c r="AN35" s="114">
        <f t="shared" si="211"/>
        <v>0</v>
      </c>
      <c r="AO35" s="114">
        <f t="shared" si="211"/>
        <v>0</v>
      </c>
      <c r="AP35" s="114">
        <f t="shared" si="212"/>
        <v>0</v>
      </c>
      <c r="AQ35" s="114">
        <f t="shared" si="212"/>
        <v>0</v>
      </c>
      <c r="AR35" s="114">
        <f t="shared" si="212"/>
        <v>0</v>
      </c>
      <c r="AS35" s="114">
        <f t="shared" si="212"/>
        <v>0</v>
      </c>
      <c r="AT35" s="114">
        <f t="shared" si="212"/>
        <v>0</v>
      </c>
      <c r="AU35" s="114">
        <f t="shared" si="212"/>
        <v>0</v>
      </c>
      <c r="AV35" s="114">
        <f t="shared" si="212"/>
        <v>0</v>
      </c>
      <c r="AW35" s="114">
        <f t="shared" si="212"/>
        <v>0</v>
      </c>
      <c r="AX35" s="114">
        <f t="shared" si="212"/>
        <v>0</v>
      </c>
      <c r="AY35" s="114">
        <f t="shared" si="212"/>
        <v>0</v>
      </c>
      <c r="AZ35" s="114">
        <f t="shared" si="213"/>
        <v>0</v>
      </c>
      <c r="BA35" s="114">
        <f t="shared" si="213"/>
        <v>0</v>
      </c>
      <c r="BB35" s="114">
        <f t="shared" si="213"/>
        <v>0</v>
      </c>
      <c r="BC35" s="114">
        <f t="shared" si="213"/>
        <v>0</v>
      </c>
      <c r="BD35" s="114">
        <f t="shared" si="213"/>
        <v>0</v>
      </c>
      <c r="BE35" s="114">
        <f t="shared" si="213"/>
        <v>0</v>
      </c>
      <c r="BF35" s="114">
        <f t="shared" si="213"/>
        <v>0</v>
      </c>
      <c r="BG35" s="114">
        <f t="shared" si="213"/>
        <v>0</v>
      </c>
      <c r="BH35" s="114">
        <f t="shared" si="213"/>
        <v>0</v>
      </c>
      <c r="BI35" s="114">
        <f t="shared" si="213"/>
        <v>0</v>
      </c>
      <c r="BJ35" s="114">
        <f t="shared" si="214"/>
        <v>0</v>
      </c>
      <c r="BK35" s="114">
        <f t="shared" si="214"/>
        <v>0</v>
      </c>
      <c r="BL35" s="114">
        <f t="shared" si="214"/>
        <v>0</v>
      </c>
      <c r="BM35" s="114">
        <f t="shared" si="214"/>
        <v>0</v>
      </c>
      <c r="BN35" s="114">
        <f t="shared" si="214"/>
        <v>0</v>
      </c>
      <c r="BO35" s="114">
        <f t="shared" si="214"/>
        <v>0</v>
      </c>
      <c r="BP35" s="114">
        <f t="shared" si="214"/>
        <v>0</v>
      </c>
      <c r="BQ35" s="114">
        <f t="shared" si="214"/>
        <v>0</v>
      </c>
      <c r="BR35" s="114">
        <f t="shared" si="214"/>
        <v>0</v>
      </c>
      <c r="BS35" s="114">
        <f t="shared" si="214"/>
        <v>0</v>
      </c>
      <c r="BT35" s="114">
        <f t="shared" si="215"/>
        <v>0</v>
      </c>
      <c r="BU35" s="114">
        <f t="shared" si="215"/>
        <v>0</v>
      </c>
      <c r="BV35" s="114">
        <f t="shared" si="215"/>
        <v>0</v>
      </c>
      <c r="BW35" s="114">
        <f t="shared" si="215"/>
        <v>0</v>
      </c>
      <c r="BX35" s="114">
        <f t="shared" si="215"/>
        <v>0</v>
      </c>
      <c r="BY35" s="114">
        <f t="shared" si="215"/>
        <v>0</v>
      </c>
      <c r="BZ35" s="114">
        <f t="shared" si="215"/>
        <v>0</v>
      </c>
      <c r="CA35" s="114">
        <f t="shared" si="215"/>
        <v>0</v>
      </c>
      <c r="CB35" s="114">
        <f t="shared" si="215"/>
        <v>0</v>
      </c>
      <c r="CC35" s="114">
        <f t="shared" si="215"/>
        <v>0</v>
      </c>
      <c r="CD35" s="114">
        <f t="shared" si="216"/>
        <v>0</v>
      </c>
      <c r="CE35" s="114">
        <f t="shared" si="216"/>
        <v>0</v>
      </c>
      <c r="CF35" s="114">
        <f t="shared" si="216"/>
        <v>0</v>
      </c>
      <c r="CG35" s="114">
        <f t="shared" si="216"/>
        <v>0</v>
      </c>
      <c r="CH35" s="114">
        <f t="shared" si="216"/>
        <v>0</v>
      </c>
      <c r="CI35" s="114">
        <f t="shared" si="216"/>
        <v>0</v>
      </c>
      <c r="CJ35" s="114">
        <f t="shared" si="216"/>
        <v>0</v>
      </c>
      <c r="CK35" s="114">
        <f t="shared" si="216"/>
        <v>0</v>
      </c>
      <c r="CL35" s="114">
        <f t="shared" si="216"/>
        <v>0</v>
      </c>
      <c r="CM35" s="114">
        <f t="shared" si="216"/>
        <v>0</v>
      </c>
      <c r="CN35" s="114">
        <f t="shared" si="217"/>
        <v>0</v>
      </c>
      <c r="CO35" s="114">
        <f t="shared" si="217"/>
        <v>0</v>
      </c>
      <c r="CP35" s="114">
        <f t="shared" si="217"/>
        <v>0</v>
      </c>
      <c r="CQ35" s="114">
        <f t="shared" si="217"/>
        <v>0</v>
      </c>
      <c r="CR35" s="114">
        <f t="shared" si="217"/>
        <v>0</v>
      </c>
      <c r="CS35" s="114">
        <f t="shared" si="217"/>
        <v>0</v>
      </c>
      <c r="CT35" s="114">
        <f t="shared" si="217"/>
        <v>0</v>
      </c>
      <c r="CU35" s="114">
        <f t="shared" si="217"/>
        <v>0</v>
      </c>
      <c r="CV35" s="114">
        <f t="shared" si="217"/>
        <v>0</v>
      </c>
      <c r="CW35" s="114">
        <f t="shared" si="217"/>
        <v>0</v>
      </c>
      <c r="CX35" s="114">
        <f t="shared" si="218"/>
        <v>0</v>
      </c>
      <c r="CY35" s="114">
        <f t="shared" si="218"/>
        <v>0</v>
      </c>
      <c r="CZ35" s="114">
        <f t="shared" si="218"/>
        <v>0</v>
      </c>
      <c r="DA35" s="114">
        <f t="shared" si="218"/>
        <v>0</v>
      </c>
      <c r="DB35" s="114">
        <f t="shared" si="218"/>
        <v>0</v>
      </c>
      <c r="DC35" s="114">
        <f t="shared" si="218"/>
        <v>0</v>
      </c>
      <c r="DD35" s="114">
        <f t="shared" si="218"/>
        <v>0</v>
      </c>
      <c r="DE35" s="114">
        <f t="shared" si="218"/>
        <v>0</v>
      </c>
      <c r="DF35" s="114">
        <f t="shared" si="218"/>
        <v>0</v>
      </c>
      <c r="DG35" s="114">
        <f t="shared" si="218"/>
        <v>0</v>
      </c>
      <c r="DH35" s="114">
        <f t="shared" si="219"/>
        <v>0</v>
      </c>
      <c r="DI35" s="114">
        <f t="shared" si="219"/>
        <v>0</v>
      </c>
      <c r="DJ35" s="114">
        <f t="shared" si="219"/>
        <v>0</v>
      </c>
      <c r="DK35" s="114">
        <f t="shared" si="219"/>
        <v>0</v>
      </c>
      <c r="DL35" s="114">
        <f t="shared" si="219"/>
        <v>0</v>
      </c>
      <c r="DM35" s="114">
        <f t="shared" si="219"/>
        <v>0</v>
      </c>
      <c r="DN35" s="114">
        <f t="shared" si="219"/>
        <v>0</v>
      </c>
      <c r="DO35" s="114">
        <f t="shared" si="219"/>
        <v>0</v>
      </c>
      <c r="DP35" s="114">
        <f t="shared" si="219"/>
        <v>0</v>
      </c>
      <c r="DQ35" s="114">
        <f t="shared" si="219"/>
        <v>0</v>
      </c>
      <c r="DR35" s="114">
        <f t="shared" si="220"/>
        <v>0</v>
      </c>
      <c r="DS35" s="114">
        <f t="shared" si="220"/>
        <v>0</v>
      </c>
      <c r="DT35" s="114">
        <f t="shared" si="220"/>
        <v>0</v>
      </c>
      <c r="DU35" s="114">
        <f t="shared" si="220"/>
        <v>0</v>
      </c>
      <c r="DV35" s="114">
        <f t="shared" si="220"/>
        <v>0</v>
      </c>
      <c r="DW35" s="114">
        <f t="shared" si="220"/>
        <v>0</v>
      </c>
      <c r="DX35" s="114">
        <f t="shared" si="220"/>
        <v>0</v>
      </c>
      <c r="DY35" s="114">
        <f t="shared" si="220"/>
        <v>0</v>
      </c>
      <c r="DZ35" s="114">
        <f t="shared" si="220"/>
        <v>0</v>
      </c>
      <c r="EA35" s="114">
        <f t="shared" si="220"/>
        <v>0</v>
      </c>
      <c r="EB35" s="114">
        <f t="shared" si="221"/>
        <v>0</v>
      </c>
      <c r="EC35" s="114">
        <f t="shared" si="221"/>
        <v>0</v>
      </c>
      <c r="ED35" s="114">
        <f t="shared" si="221"/>
        <v>0</v>
      </c>
      <c r="EE35" s="114">
        <f t="shared" si="221"/>
        <v>0</v>
      </c>
      <c r="EF35" s="114">
        <f t="shared" si="221"/>
        <v>0</v>
      </c>
      <c r="EG35" s="114">
        <f t="shared" si="221"/>
        <v>0</v>
      </c>
      <c r="EH35" s="114">
        <f t="shared" si="221"/>
        <v>0</v>
      </c>
      <c r="EI35" s="114">
        <f t="shared" si="221"/>
        <v>0</v>
      </c>
      <c r="EJ35" s="114">
        <f t="shared" si="221"/>
        <v>0</v>
      </c>
      <c r="EK35" s="114">
        <f t="shared" si="221"/>
        <v>0</v>
      </c>
      <c r="EL35" s="114">
        <f t="shared" si="222"/>
        <v>0</v>
      </c>
      <c r="EM35" s="114">
        <f t="shared" si="222"/>
        <v>0</v>
      </c>
      <c r="EN35" s="114">
        <f t="shared" si="222"/>
        <v>0</v>
      </c>
      <c r="EO35" s="114">
        <f t="shared" si="222"/>
        <v>0</v>
      </c>
      <c r="EP35" s="114">
        <f t="shared" si="222"/>
        <v>0</v>
      </c>
      <c r="EQ35" s="114">
        <f t="shared" si="222"/>
        <v>0</v>
      </c>
      <c r="ER35" s="114">
        <f t="shared" si="222"/>
        <v>0</v>
      </c>
      <c r="ES35" s="114">
        <f t="shared" si="222"/>
        <v>0</v>
      </c>
      <c r="ET35" s="114">
        <f t="shared" si="222"/>
        <v>0</v>
      </c>
      <c r="EU35" s="114">
        <f t="shared" si="222"/>
        <v>0</v>
      </c>
      <c r="EV35" s="150"/>
      <c r="EW35" s="150"/>
      <c r="EX35" s="150"/>
      <c r="EY35" s="150"/>
    </row>
    <row r="36" spans="1:155">
      <c r="A36" s="150"/>
      <c r="B36" s="150"/>
      <c r="C36" s="150"/>
      <c r="D36" s="150"/>
      <c r="E36" s="378" t="s">
        <v>285</v>
      </c>
      <c r="F36" s="150"/>
      <c r="G36" s="112" t="s">
        <v>214</v>
      </c>
      <c r="H36" s="113"/>
      <c r="I36" s="113"/>
      <c r="J36" s="113"/>
      <c r="K36" s="113"/>
      <c r="L36" s="113"/>
      <c r="M36" s="113"/>
      <c r="N36" s="113"/>
      <c r="O36" s="113"/>
      <c r="P36" s="113"/>
      <c r="Q36" s="133"/>
      <c r="R36" s="113"/>
      <c r="S36" s="113"/>
      <c r="T36" s="113"/>
      <c r="U36" s="113"/>
      <c r="V36" s="113"/>
      <c r="W36" s="113"/>
      <c r="X36" s="113"/>
      <c r="Y36" s="113"/>
      <c r="Z36" s="113"/>
      <c r="AA36" s="113"/>
      <c r="AB36" s="113"/>
      <c r="AC36" s="113"/>
      <c r="AD36" s="113"/>
      <c r="AE36" s="113"/>
      <c r="AF36" s="114">
        <f t="shared" si="211"/>
        <v>0</v>
      </c>
      <c r="AG36" s="114">
        <f t="shared" si="211"/>
        <v>0</v>
      </c>
      <c r="AH36" s="114">
        <f t="shared" si="211"/>
        <v>0</v>
      </c>
      <c r="AI36" s="114">
        <f t="shared" si="211"/>
        <v>0</v>
      </c>
      <c r="AJ36" s="114">
        <f t="shared" si="211"/>
        <v>0</v>
      </c>
      <c r="AK36" s="114">
        <f t="shared" si="211"/>
        <v>0</v>
      </c>
      <c r="AL36" s="114">
        <f t="shared" si="211"/>
        <v>0</v>
      </c>
      <c r="AM36" s="114">
        <f t="shared" si="211"/>
        <v>1</v>
      </c>
      <c r="AN36" s="114">
        <f t="shared" si="211"/>
        <v>0</v>
      </c>
      <c r="AO36" s="114">
        <f t="shared" si="211"/>
        <v>1</v>
      </c>
      <c r="AP36" s="114">
        <f t="shared" si="212"/>
        <v>0</v>
      </c>
      <c r="AQ36" s="114">
        <f t="shared" si="212"/>
        <v>1</v>
      </c>
      <c r="AR36" s="114">
        <f t="shared" si="212"/>
        <v>0</v>
      </c>
      <c r="AS36" s="114">
        <f t="shared" si="212"/>
        <v>1</v>
      </c>
      <c r="AT36" s="114">
        <f t="shared" si="212"/>
        <v>0</v>
      </c>
      <c r="AU36" s="114">
        <f t="shared" si="212"/>
        <v>1</v>
      </c>
      <c r="AV36" s="114">
        <f t="shared" si="212"/>
        <v>0</v>
      </c>
      <c r="AW36" s="114">
        <f t="shared" si="212"/>
        <v>1</v>
      </c>
      <c r="AX36" s="114">
        <f t="shared" si="212"/>
        <v>0</v>
      </c>
      <c r="AY36" s="114">
        <f t="shared" si="212"/>
        <v>1</v>
      </c>
      <c r="AZ36" s="114">
        <f t="shared" si="213"/>
        <v>0</v>
      </c>
      <c r="BA36" s="114">
        <f t="shared" si="213"/>
        <v>1</v>
      </c>
      <c r="BB36" s="114">
        <f t="shared" si="213"/>
        <v>0</v>
      </c>
      <c r="BC36" s="114">
        <f t="shared" si="213"/>
        <v>1</v>
      </c>
      <c r="BD36" s="114">
        <f t="shared" si="213"/>
        <v>0</v>
      </c>
      <c r="BE36" s="114">
        <f t="shared" si="213"/>
        <v>1</v>
      </c>
      <c r="BF36" s="114">
        <f t="shared" si="213"/>
        <v>0</v>
      </c>
      <c r="BG36" s="114">
        <f t="shared" si="213"/>
        <v>1</v>
      </c>
      <c r="BH36" s="114">
        <f t="shared" si="213"/>
        <v>0</v>
      </c>
      <c r="BI36" s="114">
        <f t="shared" si="213"/>
        <v>1</v>
      </c>
      <c r="BJ36" s="114">
        <f t="shared" si="214"/>
        <v>0</v>
      </c>
      <c r="BK36" s="114">
        <f t="shared" si="214"/>
        <v>0</v>
      </c>
      <c r="BL36" s="114">
        <f t="shared" si="214"/>
        <v>0</v>
      </c>
      <c r="BM36" s="114">
        <f t="shared" si="214"/>
        <v>0</v>
      </c>
      <c r="BN36" s="114">
        <f t="shared" si="214"/>
        <v>0</v>
      </c>
      <c r="BO36" s="114">
        <f t="shared" si="214"/>
        <v>0</v>
      </c>
      <c r="BP36" s="114">
        <f t="shared" si="214"/>
        <v>0</v>
      </c>
      <c r="BQ36" s="114">
        <f t="shared" si="214"/>
        <v>0</v>
      </c>
      <c r="BR36" s="114">
        <f t="shared" si="214"/>
        <v>0</v>
      </c>
      <c r="BS36" s="114">
        <f t="shared" si="214"/>
        <v>0</v>
      </c>
      <c r="BT36" s="114">
        <f t="shared" si="215"/>
        <v>0</v>
      </c>
      <c r="BU36" s="114">
        <f t="shared" si="215"/>
        <v>0</v>
      </c>
      <c r="BV36" s="114">
        <f t="shared" si="215"/>
        <v>0</v>
      </c>
      <c r="BW36" s="114">
        <f t="shared" si="215"/>
        <v>0</v>
      </c>
      <c r="BX36" s="114">
        <f t="shared" si="215"/>
        <v>0</v>
      </c>
      <c r="BY36" s="114">
        <f t="shared" si="215"/>
        <v>0</v>
      </c>
      <c r="BZ36" s="114">
        <f t="shared" si="215"/>
        <v>0</v>
      </c>
      <c r="CA36" s="114">
        <f t="shared" si="215"/>
        <v>0</v>
      </c>
      <c r="CB36" s="114">
        <f t="shared" si="215"/>
        <v>0</v>
      </c>
      <c r="CC36" s="114">
        <f t="shared" si="215"/>
        <v>0</v>
      </c>
      <c r="CD36" s="114">
        <f t="shared" si="216"/>
        <v>0</v>
      </c>
      <c r="CE36" s="114">
        <f t="shared" si="216"/>
        <v>0</v>
      </c>
      <c r="CF36" s="114">
        <f t="shared" si="216"/>
        <v>0</v>
      </c>
      <c r="CG36" s="114">
        <f t="shared" si="216"/>
        <v>0</v>
      </c>
      <c r="CH36" s="114">
        <f t="shared" si="216"/>
        <v>0</v>
      </c>
      <c r="CI36" s="114">
        <f t="shared" si="216"/>
        <v>0</v>
      </c>
      <c r="CJ36" s="114">
        <f t="shared" si="216"/>
        <v>0</v>
      </c>
      <c r="CK36" s="114">
        <f t="shared" si="216"/>
        <v>0</v>
      </c>
      <c r="CL36" s="114">
        <f t="shared" si="216"/>
        <v>0</v>
      </c>
      <c r="CM36" s="114">
        <f t="shared" si="216"/>
        <v>0</v>
      </c>
      <c r="CN36" s="114">
        <f t="shared" si="217"/>
        <v>0</v>
      </c>
      <c r="CO36" s="114">
        <f t="shared" si="217"/>
        <v>0</v>
      </c>
      <c r="CP36" s="114">
        <f t="shared" si="217"/>
        <v>0</v>
      </c>
      <c r="CQ36" s="114">
        <f t="shared" si="217"/>
        <v>0</v>
      </c>
      <c r="CR36" s="114">
        <f t="shared" si="217"/>
        <v>0</v>
      </c>
      <c r="CS36" s="114">
        <f t="shared" si="217"/>
        <v>0</v>
      </c>
      <c r="CT36" s="114">
        <f t="shared" si="217"/>
        <v>0</v>
      </c>
      <c r="CU36" s="114">
        <f t="shared" si="217"/>
        <v>0</v>
      </c>
      <c r="CV36" s="114">
        <f t="shared" si="217"/>
        <v>0</v>
      </c>
      <c r="CW36" s="114">
        <f t="shared" si="217"/>
        <v>0</v>
      </c>
      <c r="CX36" s="114">
        <f t="shared" si="218"/>
        <v>0</v>
      </c>
      <c r="CY36" s="114">
        <f t="shared" si="218"/>
        <v>0</v>
      </c>
      <c r="CZ36" s="114">
        <f t="shared" si="218"/>
        <v>0</v>
      </c>
      <c r="DA36" s="114">
        <f t="shared" si="218"/>
        <v>0</v>
      </c>
      <c r="DB36" s="114">
        <f t="shared" si="218"/>
        <v>0</v>
      </c>
      <c r="DC36" s="114">
        <f t="shared" si="218"/>
        <v>0</v>
      </c>
      <c r="DD36" s="114">
        <f t="shared" si="218"/>
        <v>0</v>
      </c>
      <c r="DE36" s="114">
        <f t="shared" si="218"/>
        <v>0</v>
      </c>
      <c r="DF36" s="114">
        <f t="shared" si="218"/>
        <v>0</v>
      </c>
      <c r="DG36" s="114">
        <f t="shared" si="218"/>
        <v>0</v>
      </c>
      <c r="DH36" s="114">
        <f t="shared" si="219"/>
        <v>0</v>
      </c>
      <c r="DI36" s="114">
        <f t="shared" si="219"/>
        <v>0</v>
      </c>
      <c r="DJ36" s="114">
        <f t="shared" si="219"/>
        <v>0</v>
      </c>
      <c r="DK36" s="114">
        <f t="shared" si="219"/>
        <v>0</v>
      </c>
      <c r="DL36" s="114">
        <f t="shared" si="219"/>
        <v>0</v>
      </c>
      <c r="DM36" s="114">
        <f t="shared" si="219"/>
        <v>0</v>
      </c>
      <c r="DN36" s="114">
        <f t="shared" si="219"/>
        <v>0</v>
      </c>
      <c r="DO36" s="114">
        <f t="shared" si="219"/>
        <v>0</v>
      </c>
      <c r="DP36" s="114">
        <f t="shared" si="219"/>
        <v>0</v>
      </c>
      <c r="DQ36" s="114">
        <f t="shared" si="219"/>
        <v>0</v>
      </c>
      <c r="DR36" s="114">
        <f t="shared" si="220"/>
        <v>0</v>
      </c>
      <c r="DS36" s="114">
        <f t="shared" si="220"/>
        <v>0</v>
      </c>
      <c r="DT36" s="114">
        <f t="shared" si="220"/>
        <v>0</v>
      </c>
      <c r="DU36" s="114">
        <f t="shared" si="220"/>
        <v>0</v>
      </c>
      <c r="DV36" s="114">
        <f t="shared" si="220"/>
        <v>0</v>
      </c>
      <c r="DW36" s="114">
        <f t="shared" si="220"/>
        <v>0</v>
      </c>
      <c r="DX36" s="114">
        <f t="shared" si="220"/>
        <v>0</v>
      </c>
      <c r="DY36" s="114">
        <f t="shared" si="220"/>
        <v>0</v>
      </c>
      <c r="DZ36" s="114">
        <f t="shared" si="220"/>
        <v>0</v>
      </c>
      <c r="EA36" s="114">
        <f t="shared" si="220"/>
        <v>0</v>
      </c>
      <c r="EB36" s="114">
        <f t="shared" si="221"/>
        <v>0</v>
      </c>
      <c r="EC36" s="114">
        <f t="shared" si="221"/>
        <v>0</v>
      </c>
      <c r="ED36" s="114">
        <f t="shared" si="221"/>
        <v>0</v>
      </c>
      <c r="EE36" s="114">
        <f t="shared" si="221"/>
        <v>0</v>
      </c>
      <c r="EF36" s="114">
        <f t="shared" si="221"/>
        <v>0</v>
      </c>
      <c r="EG36" s="114">
        <f t="shared" si="221"/>
        <v>0</v>
      </c>
      <c r="EH36" s="114">
        <f t="shared" si="221"/>
        <v>0</v>
      </c>
      <c r="EI36" s="114">
        <f t="shared" si="221"/>
        <v>0</v>
      </c>
      <c r="EJ36" s="114">
        <f t="shared" si="221"/>
        <v>0</v>
      </c>
      <c r="EK36" s="114">
        <f t="shared" si="221"/>
        <v>0</v>
      </c>
      <c r="EL36" s="114">
        <f t="shared" si="222"/>
        <v>0</v>
      </c>
      <c r="EM36" s="114">
        <f t="shared" si="222"/>
        <v>0</v>
      </c>
      <c r="EN36" s="114">
        <f t="shared" si="222"/>
        <v>0</v>
      </c>
      <c r="EO36" s="114">
        <f t="shared" si="222"/>
        <v>0</v>
      </c>
      <c r="EP36" s="114">
        <f t="shared" si="222"/>
        <v>0</v>
      </c>
      <c r="EQ36" s="114">
        <f t="shared" si="222"/>
        <v>0</v>
      </c>
      <c r="ER36" s="114">
        <f t="shared" si="222"/>
        <v>0</v>
      </c>
      <c r="ES36" s="114">
        <f t="shared" si="222"/>
        <v>0</v>
      </c>
      <c r="ET36" s="114">
        <f t="shared" si="222"/>
        <v>0</v>
      </c>
      <c r="EU36" s="114">
        <f t="shared" si="222"/>
        <v>0</v>
      </c>
      <c r="EV36" s="150"/>
      <c r="EW36" s="150"/>
      <c r="EX36" s="150"/>
      <c r="EY36" s="150"/>
    </row>
    <row r="37" spans="1:155">
      <c r="A37" s="150"/>
      <c r="B37" s="150"/>
      <c r="C37" s="150"/>
      <c r="D37" s="150"/>
      <c r="E37" s="378"/>
      <c r="F37" s="150"/>
      <c r="G37" s="112" t="s">
        <v>215</v>
      </c>
      <c r="H37" s="113"/>
      <c r="I37" s="113"/>
      <c r="J37" s="113"/>
      <c r="K37" s="113"/>
      <c r="L37" s="113"/>
      <c r="M37" s="113"/>
      <c r="N37" s="113"/>
      <c r="O37" s="113"/>
      <c r="P37" s="113"/>
      <c r="Q37" s="133"/>
      <c r="R37" s="113"/>
      <c r="S37" s="113"/>
      <c r="T37" s="113"/>
      <c r="U37" s="113"/>
      <c r="V37" s="113"/>
      <c r="W37" s="113"/>
      <c r="X37" s="113"/>
      <c r="Y37" s="113"/>
      <c r="Z37" s="113"/>
      <c r="AA37" s="113"/>
      <c r="AB37" s="113"/>
      <c r="AC37" s="113"/>
      <c r="AD37" s="113"/>
      <c r="AE37" s="113"/>
      <c r="AF37" s="114">
        <f t="shared" si="211"/>
        <v>0</v>
      </c>
      <c r="AG37" s="114">
        <f t="shared" si="211"/>
        <v>0</v>
      </c>
      <c r="AH37" s="114">
        <f t="shared" si="211"/>
        <v>0</v>
      </c>
      <c r="AI37" s="114">
        <f t="shared" si="211"/>
        <v>0</v>
      </c>
      <c r="AJ37" s="114">
        <f t="shared" si="211"/>
        <v>0</v>
      </c>
      <c r="AK37" s="114">
        <f t="shared" si="211"/>
        <v>0</v>
      </c>
      <c r="AL37" s="114">
        <f t="shared" si="211"/>
        <v>1</v>
      </c>
      <c r="AM37" s="114">
        <f t="shared" si="211"/>
        <v>0</v>
      </c>
      <c r="AN37" s="114">
        <f t="shared" si="211"/>
        <v>1</v>
      </c>
      <c r="AO37" s="114">
        <f t="shared" si="211"/>
        <v>0</v>
      </c>
      <c r="AP37" s="114">
        <f t="shared" si="212"/>
        <v>1</v>
      </c>
      <c r="AQ37" s="114">
        <f t="shared" si="212"/>
        <v>0</v>
      </c>
      <c r="AR37" s="114">
        <f t="shared" si="212"/>
        <v>1</v>
      </c>
      <c r="AS37" s="114">
        <f t="shared" si="212"/>
        <v>0</v>
      </c>
      <c r="AT37" s="114">
        <f t="shared" si="212"/>
        <v>1</v>
      </c>
      <c r="AU37" s="114">
        <f t="shared" si="212"/>
        <v>0</v>
      </c>
      <c r="AV37" s="114">
        <f t="shared" si="212"/>
        <v>1</v>
      </c>
      <c r="AW37" s="114">
        <f t="shared" si="212"/>
        <v>0</v>
      </c>
      <c r="AX37" s="114">
        <f t="shared" si="212"/>
        <v>0</v>
      </c>
      <c r="AY37" s="114">
        <f t="shared" si="212"/>
        <v>0</v>
      </c>
      <c r="AZ37" s="114">
        <f t="shared" si="213"/>
        <v>0</v>
      </c>
      <c r="BA37" s="114">
        <f t="shared" si="213"/>
        <v>0</v>
      </c>
      <c r="BB37" s="114">
        <f t="shared" si="213"/>
        <v>0</v>
      </c>
      <c r="BC37" s="114">
        <f t="shared" si="213"/>
        <v>0</v>
      </c>
      <c r="BD37" s="114">
        <f t="shared" si="213"/>
        <v>0</v>
      </c>
      <c r="BE37" s="114">
        <f t="shared" si="213"/>
        <v>0</v>
      </c>
      <c r="BF37" s="114">
        <f t="shared" si="213"/>
        <v>0</v>
      </c>
      <c r="BG37" s="114">
        <f t="shared" si="213"/>
        <v>0</v>
      </c>
      <c r="BH37" s="114">
        <f t="shared" si="213"/>
        <v>0</v>
      </c>
      <c r="BI37" s="114">
        <f t="shared" si="213"/>
        <v>0</v>
      </c>
      <c r="BJ37" s="114">
        <f t="shared" si="214"/>
        <v>0</v>
      </c>
      <c r="BK37" s="114">
        <f t="shared" si="214"/>
        <v>1</v>
      </c>
      <c r="BL37" s="114">
        <f t="shared" si="214"/>
        <v>0</v>
      </c>
      <c r="BM37" s="114">
        <f t="shared" si="214"/>
        <v>1</v>
      </c>
      <c r="BN37" s="114">
        <f t="shared" si="214"/>
        <v>0</v>
      </c>
      <c r="BO37" s="114">
        <f t="shared" si="214"/>
        <v>1</v>
      </c>
      <c r="BP37" s="114">
        <f t="shared" si="214"/>
        <v>0</v>
      </c>
      <c r="BQ37" s="114">
        <f t="shared" si="214"/>
        <v>1</v>
      </c>
      <c r="BR37" s="114">
        <f t="shared" si="214"/>
        <v>0</v>
      </c>
      <c r="BS37" s="114">
        <f t="shared" si="214"/>
        <v>1</v>
      </c>
      <c r="BT37" s="114">
        <f t="shared" si="215"/>
        <v>0</v>
      </c>
      <c r="BU37" s="114">
        <f t="shared" si="215"/>
        <v>1</v>
      </c>
      <c r="BV37" s="114">
        <f t="shared" si="215"/>
        <v>0</v>
      </c>
      <c r="BW37" s="114">
        <f t="shared" si="215"/>
        <v>1</v>
      </c>
      <c r="BX37" s="114">
        <f t="shared" si="215"/>
        <v>0</v>
      </c>
      <c r="BY37" s="114">
        <f t="shared" si="215"/>
        <v>1</v>
      </c>
      <c r="BZ37" s="114">
        <f t="shared" si="215"/>
        <v>0</v>
      </c>
      <c r="CA37" s="114">
        <f t="shared" si="215"/>
        <v>1</v>
      </c>
      <c r="CB37" s="114">
        <f t="shared" si="215"/>
        <v>0</v>
      </c>
      <c r="CC37" s="114">
        <f t="shared" si="215"/>
        <v>1</v>
      </c>
      <c r="CD37" s="114">
        <f t="shared" si="216"/>
        <v>0</v>
      </c>
      <c r="CE37" s="114">
        <f t="shared" si="216"/>
        <v>1</v>
      </c>
      <c r="CF37" s="114">
        <f t="shared" si="216"/>
        <v>0</v>
      </c>
      <c r="CG37" s="114">
        <f t="shared" si="216"/>
        <v>1</v>
      </c>
      <c r="CH37" s="114">
        <f t="shared" si="216"/>
        <v>0</v>
      </c>
      <c r="CI37" s="114">
        <f t="shared" si="216"/>
        <v>1</v>
      </c>
      <c r="CJ37" s="114">
        <f t="shared" si="216"/>
        <v>0</v>
      </c>
      <c r="CK37" s="114">
        <f t="shared" si="216"/>
        <v>1</v>
      </c>
      <c r="CL37" s="114">
        <f t="shared" si="216"/>
        <v>0</v>
      </c>
      <c r="CM37" s="114">
        <f t="shared" si="216"/>
        <v>1</v>
      </c>
      <c r="CN37" s="114">
        <f t="shared" si="217"/>
        <v>0</v>
      </c>
      <c r="CO37" s="114">
        <f t="shared" si="217"/>
        <v>1</v>
      </c>
      <c r="CP37" s="114">
        <f t="shared" si="217"/>
        <v>0</v>
      </c>
      <c r="CQ37" s="114">
        <f t="shared" si="217"/>
        <v>1</v>
      </c>
      <c r="CR37" s="114">
        <f t="shared" si="217"/>
        <v>0</v>
      </c>
      <c r="CS37" s="114">
        <f t="shared" si="217"/>
        <v>1</v>
      </c>
      <c r="CT37" s="114">
        <f t="shared" si="217"/>
        <v>0</v>
      </c>
      <c r="CU37" s="114">
        <f t="shared" si="217"/>
        <v>1</v>
      </c>
      <c r="CV37" s="114">
        <f t="shared" si="217"/>
        <v>0</v>
      </c>
      <c r="CW37" s="114">
        <f t="shared" si="217"/>
        <v>1</v>
      </c>
      <c r="CX37" s="114">
        <f t="shared" si="218"/>
        <v>0</v>
      </c>
      <c r="CY37" s="114">
        <f t="shared" si="218"/>
        <v>1</v>
      </c>
      <c r="CZ37" s="114">
        <f t="shared" si="218"/>
        <v>0</v>
      </c>
      <c r="DA37" s="114">
        <f t="shared" si="218"/>
        <v>1</v>
      </c>
      <c r="DB37" s="114">
        <f t="shared" si="218"/>
        <v>0</v>
      </c>
      <c r="DC37" s="114">
        <f t="shared" si="218"/>
        <v>1</v>
      </c>
      <c r="DD37" s="114">
        <f t="shared" si="218"/>
        <v>0</v>
      </c>
      <c r="DE37" s="114">
        <f t="shared" si="218"/>
        <v>1</v>
      </c>
      <c r="DF37" s="114">
        <f t="shared" si="218"/>
        <v>0</v>
      </c>
      <c r="DG37" s="114">
        <f t="shared" si="218"/>
        <v>1</v>
      </c>
      <c r="DH37" s="114">
        <f t="shared" si="219"/>
        <v>0</v>
      </c>
      <c r="DI37" s="114">
        <f t="shared" si="219"/>
        <v>1</v>
      </c>
      <c r="DJ37" s="114">
        <f t="shared" si="219"/>
        <v>0</v>
      </c>
      <c r="DK37" s="114">
        <f t="shared" si="219"/>
        <v>1</v>
      </c>
      <c r="DL37" s="114">
        <f t="shared" si="219"/>
        <v>0</v>
      </c>
      <c r="DM37" s="114">
        <f t="shared" si="219"/>
        <v>1</v>
      </c>
      <c r="DN37" s="114">
        <f t="shared" si="219"/>
        <v>0</v>
      </c>
      <c r="DO37" s="114">
        <f t="shared" si="219"/>
        <v>1</v>
      </c>
      <c r="DP37" s="114">
        <f t="shared" si="219"/>
        <v>0</v>
      </c>
      <c r="DQ37" s="114">
        <f t="shared" si="219"/>
        <v>1</v>
      </c>
      <c r="DR37" s="114">
        <f t="shared" si="220"/>
        <v>0</v>
      </c>
      <c r="DS37" s="114">
        <f t="shared" si="220"/>
        <v>1</v>
      </c>
      <c r="DT37" s="114">
        <f t="shared" si="220"/>
        <v>0</v>
      </c>
      <c r="DU37" s="114">
        <f t="shared" si="220"/>
        <v>1</v>
      </c>
      <c r="DV37" s="114">
        <f t="shared" si="220"/>
        <v>0</v>
      </c>
      <c r="DW37" s="114">
        <f t="shared" si="220"/>
        <v>1</v>
      </c>
      <c r="DX37" s="114">
        <f t="shared" si="220"/>
        <v>0</v>
      </c>
      <c r="DY37" s="114">
        <f t="shared" si="220"/>
        <v>1</v>
      </c>
      <c r="DZ37" s="114">
        <f t="shared" si="220"/>
        <v>0</v>
      </c>
      <c r="EA37" s="114">
        <f t="shared" si="220"/>
        <v>1</v>
      </c>
      <c r="EB37" s="114">
        <f t="shared" si="221"/>
        <v>0</v>
      </c>
      <c r="EC37" s="114">
        <f t="shared" si="221"/>
        <v>1</v>
      </c>
      <c r="ED37" s="114">
        <f t="shared" si="221"/>
        <v>0</v>
      </c>
      <c r="EE37" s="114">
        <f t="shared" si="221"/>
        <v>1</v>
      </c>
      <c r="EF37" s="114">
        <f t="shared" si="221"/>
        <v>0</v>
      </c>
      <c r="EG37" s="114">
        <f t="shared" si="221"/>
        <v>1</v>
      </c>
      <c r="EH37" s="114">
        <f t="shared" si="221"/>
        <v>0</v>
      </c>
      <c r="EI37" s="114">
        <f t="shared" si="221"/>
        <v>1</v>
      </c>
      <c r="EJ37" s="114">
        <f t="shared" si="221"/>
        <v>0</v>
      </c>
      <c r="EK37" s="114">
        <f t="shared" si="221"/>
        <v>1</v>
      </c>
      <c r="EL37" s="114">
        <f t="shared" si="222"/>
        <v>0</v>
      </c>
      <c r="EM37" s="114">
        <f t="shared" si="222"/>
        <v>1</v>
      </c>
      <c r="EN37" s="114">
        <f t="shared" si="222"/>
        <v>0</v>
      </c>
      <c r="EO37" s="114">
        <f t="shared" si="222"/>
        <v>1</v>
      </c>
      <c r="EP37" s="114">
        <f t="shared" si="222"/>
        <v>0</v>
      </c>
      <c r="EQ37" s="114">
        <f t="shared" si="222"/>
        <v>1</v>
      </c>
      <c r="ER37" s="114">
        <f t="shared" si="222"/>
        <v>0</v>
      </c>
      <c r="ES37" s="114">
        <f t="shared" si="222"/>
        <v>1</v>
      </c>
      <c r="ET37" s="114">
        <f t="shared" si="222"/>
        <v>0</v>
      </c>
      <c r="EU37" s="114">
        <f t="shared" si="222"/>
        <v>1</v>
      </c>
      <c r="EV37" s="150"/>
      <c r="EW37" s="150"/>
      <c r="EX37" s="150"/>
      <c r="EY37" s="150"/>
    </row>
    <row r="38" spans="1:155">
      <c r="A38" s="150"/>
      <c r="B38" s="150"/>
      <c r="C38" s="150"/>
      <c r="D38" s="150"/>
      <c r="E38" s="378"/>
      <c r="F38" s="150"/>
      <c r="G38" s="112" t="s">
        <v>216</v>
      </c>
      <c r="H38" s="113"/>
      <c r="I38" s="113"/>
      <c r="J38" s="113"/>
      <c r="K38" s="113"/>
      <c r="L38" s="113"/>
      <c r="M38" s="113"/>
      <c r="N38" s="113"/>
      <c r="O38" s="113"/>
      <c r="P38" s="113"/>
      <c r="Q38" s="133"/>
      <c r="R38" s="113"/>
      <c r="S38" s="113"/>
      <c r="T38" s="113"/>
      <c r="U38" s="113"/>
      <c r="V38" s="113"/>
      <c r="W38" s="113"/>
      <c r="X38" s="113"/>
      <c r="Y38" s="113"/>
      <c r="Z38" s="113"/>
      <c r="AA38" s="113"/>
      <c r="AB38" s="113"/>
      <c r="AC38" s="113"/>
      <c r="AD38" s="113"/>
      <c r="AE38" s="113"/>
      <c r="AF38" s="114">
        <f t="shared" si="211"/>
        <v>0</v>
      </c>
      <c r="AG38" s="114">
        <f t="shared" si="211"/>
        <v>0</v>
      </c>
      <c r="AH38" s="114">
        <f t="shared" si="211"/>
        <v>0</v>
      </c>
      <c r="AI38" s="114">
        <f t="shared" si="211"/>
        <v>0</v>
      </c>
      <c r="AJ38" s="114">
        <f t="shared" si="211"/>
        <v>0</v>
      </c>
      <c r="AK38" s="114">
        <f t="shared" si="211"/>
        <v>0</v>
      </c>
      <c r="AL38" s="114">
        <f t="shared" si="211"/>
        <v>0</v>
      </c>
      <c r="AM38" s="114">
        <f t="shared" si="211"/>
        <v>0</v>
      </c>
      <c r="AN38" s="114">
        <f t="shared" si="211"/>
        <v>0</v>
      </c>
      <c r="AO38" s="114">
        <f t="shared" si="211"/>
        <v>0</v>
      </c>
      <c r="AP38" s="114">
        <f t="shared" si="212"/>
        <v>0</v>
      </c>
      <c r="AQ38" s="114">
        <f t="shared" si="212"/>
        <v>0</v>
      </c>
      <c r="AR38" s="114">
        <f t="shared" si="212"/>
        <v>0</v>
      </c>
      <c r="AS38" s="114">
        <f t="shared" si="212"/>
        <v>0</v>
      </c>
      <c r="AT38" s="114">
        <f t="shared" si="212"/>
        <v>0</v>
      </c>
      <c r="AU38" s="114">
        <f t="shared" si="212"/>
        <v>0</v>
      </c>
      <c r="AV38" s="114">
        <f t="shared" si="212"/>
        <v>0</v>
      </c>
      <c r="AW38" s="114">
        <f t="shared" si="212"/>
        <v>0</v>
      </c>
      <c r="AX38" s="114">
        <f t="shared" si="212"/>
        <v>1</v>
      </c>
      <c r="AY38" s="114">
        <f t="shared" si="212"/>
        <v>0</v>
      </c>
      <c r="AZ38" s="114">
        <f t="shared" si="213"/>
        <v>1</v>
      </c>
      <c r="BA38" s="114">
        <f t="shared" si="213"/>
        <v>0</v>
      </c>
      <c r="BB38" s="114">
        <f t="shared" si="213"/>
        <v>1</v>
      </c>
      <c r="BC38" s="114">
        <f t="shared" si="213"/>
        <v>0</v>
      </c>
      <c r="BD38" s="114">
        <f t="shared" si="213"/>
        <v>1</v>
      </c>
      <c r="BE38" s="114">
        <f t="shared" si="213"/>
        <v>0</v>
      </c>
      <c r="BF38" s="114">
        <f t="shared" si="213"/>
        <v>1</v>
      </c>
      <c r="BG38" s="114">
        <f t="shared" si="213"/>
        <v>0</v>
      </c>
      <c r="BH38" s="114">
        <f t="shared" si="213"/>
        <v>1</v>
      </c>
      <c r="BI38" s="114">
        <f t="shared" si="213"/>
        <v>0</v>
      </c>
      <c r="BJ38" s="114">
        <f t="shared" si="214"/>
        <v>1</v>
      </c>
      <c r="BK38" s="114">
        <f t="shared" si="214"/>
        <v>0</v>
      </c>
      <c r="BL38" s="114">
        <f t="shared" si="214"/>
        <v>1</v>
      </c>
      <c r="BM38" s="114">
        <f t="shared" si="214"/>
        <v>0</v>
      </c>
      <c r="BN38" s="114">
        <f t="shared" si="214"/>
        <v>1</v>
      </c>
      <c r="BO38" s="114">
        <f t="shared" si="214"/>
        <v>0</v>
      </c>
      <c r="BP38" s="114">
        <f t="shared" si="214"/>
        <v>1</v>
      </c>
      <c r="BQ38" s="114">
        <f t="shared" si="214"/>
        <v>0</v>
      </c>
      <c r="BR38" s="114">
        <f t="shared" si="214"/>
        <v>1</v>
      </c>
      <c r="BS38" s="114">
        <f t="shared" si="214"/>
        <v>0</v>
      </c>
      <c r="BT38" s="114">
        <f t="shared" si="215"/>
        <v>1</v>
      </c>
      <c r="BU38" s="114">
        <f t="shared" si="215"/>
        <v>0</v>
      </c>
      <c r="BV38" s="114">
        <f t="shared" si="215"/>
        <v>1</v>
      </c>
      <c r="BW38" s="114">
        <f t="shared" si="215"/>
        <v>0</v>
      </c>
      <c r="BX38" s="114">
        <f t="shared" si="215"/>
        <v>1</v>
      </c>
      <c r="BY38" s="114">
        <f t="shared" si="215"/>
        <v>0</v>
      </c>
      <c r="BZ38" s="114">
        <f t="shared" si="215"/>
        <v>1</v>
      </c>
      <c r="CA38" s="114">
        <f t="shared" si="215"/>
        <v>0</v>
      </c>
      <c r="CB38" s="114">
        <f t="shared" si="215"/>
        <v>1</v>
      </c>
      <c r="CC38" s="114">
        <f t="shared" si="215"/>
        <v>0</v>
      </c>
      <c r="CD38" s="114">
        <f t="shared" si="216"/>
        <v>1</v>
      </c>
      <c r="CE38" s="114">
        <f t="shared" si="216"/>
        <v>0</v>
      </c>
      <c r="CF38" s="114">
        <f t="shared" si="216"/>
        <v>0</v>
      </c>
      <c r="CG38" s="114">
        <f t="shared" si="216"/>
        <v>0</v>
      </c>
      <c r="CH38" s="114">
        <f t="shared" si="216"/>
        <v>0</v>
      </c>
      <c r="CI38" s="114">
        <f t="shared" si="216"/>
        <v>0</v>
      </c>
      <c r="CJ38" s="114">
        <f t="shared" si="216"/>
        <v>0</v>
      </c>
      <c r="CK38" s="114">
        <f t="shared" si="216"/>
        <v>0</v>
      </c>
      <c r="CL38" s="114">
        <f t="shared" si="216"/>
        <v>0</v>
      </c>
      <c r="CM38" s="114">
        <f t="shared" si="216"/>
        <v>0</v>
      </c>
      <c r="CN38" s="114">
        <f t="shared" si="217"/>
        <v>0</v>
      </c>
      <c r="CO38" s="114">
        <f t="shared" si="217"/>
        <v>0</v>
      </c>
      <c r="CP38" s="114">
        <f t="shared" si="217"/>
        <v>0</v>
      </c>
      <c r="CQ38" s="114">
        <f t="shared" si="217"/>
        <v>0</v>
      </c>
      <c r="CR38" s="114">
        <f t="shared" si="217"/>
        <v>0</v>
      </c>
      <c r="CS38" s="114">
        <f t="shared" si="217"/>
        <v>0</v>
      </c>
      <c r="CT38" s="114">
        <f t="shared" si="217"/>
        <v>0</v>
      </c>
      <c r="CU38" s="114">
        <f t="shared" si="217"/>
        <v>0</v>
      </c>
      <c r="CV38" s="114">
        <f t="shared" si="217"/>
        <v>0</v>
      </c>
      <c r="CW38" s="114">
        <f t="shared" si="217"/>
        <v>0</v>
      </c>
      <c r="CX38" s="114">
        <f t="shared" si="218"/>
        <v>0</v>
      </c>
      <c r="CY38" s="114">
        <f t="shared" si="218"/>
        <v>0</v>
      </c>
      <c r="CZ38" s="114">
        <f t="shared" si="218"/>
        <v>0</v>
      </c>
      <c r="DA38" s="114">
        <f t="shared" si="218"/>
        <v>0</v>
      </c>
      <c r="DB38" s="114">
        <f t="shared" si="218"/>
        <v>0</v>
      </c>
      <c r="DC38" s="114">
        <f t="shared" si="218"/>
        <v>0</v>
      </c>
      <c r="DD38" s="114">
        <f t="shared" si="218"/>
        <v>0</v>
      </c>
      <c r="DE38" s="114">
        <f t="shared" si="218"/>
        <v>0</v>
      </c>
      <c r="DF38" s="114">
        <f t="shared" si="218"/>
        <v>0</v>
      </c>
      <c r="DG38" s="114">
        <f t="shared" si="218"/>
        <v>0</v>
      </c>
      <c r="DH38" s="114">
        <f t="shared" si="219"/>
        <v>0</v>
      </c>
      <c r="DI38" s="114">
        <f t="shared" si="219"/>
        <v>0</v>
      </c>
      <c r="DJ38" s="114">
        <f t="shared" si="219"/>
        <v>0</v>
      </c>
      <c r="DK38" s="114">
        <f t="shared" si="219"/>
        <v>0</v>
      </c>
      <c r="DL38" s="114">
        <f t="shared" si="219"/>
        <v>0</v>
      </c>
      <c r="DM38" s="114">
        <f t="shared" si="219"/>
        <v>0</v>
      </c>
      <c r="DN38" s="114">
        <f t="shared" si="219"/>
        <v>0</v>
      </c>
      <c r="DO38" s="114">
        <f t="shared" si="219"/>
        <v>0</v>
      </c>
      <c r="DP38" s="114">
        <f t="shared" si="219"/>
        <v>0</v>
      </c>
      <c r="DQ38" s="114">
        <f t="shared" si="219"/>
        <v>0</v>
      </c>
      <c r="DR38" s="114">
        <f t="shared" si="220"/>
        <v>0</v>
      </c>
      <c r="DS38" s="114">
        <f t="shared" si="220"/>
        <v>0</v>
      </c>
      <c r="DT38" s="114">
        <f t="shared" si="220"/>
        <v>0</v>
      </c>
      <c r="DU38" s="114">
        <f t="shared" si="220"/>
        <v>0</v>
      </c>
      <c r="DV38" s="114">
        <f t="shared" si="220"/>
        <v>0</v>
      </c>
      <c r="DW38" s="114">
        <f t="shared" si="220"/>
        <v>0</v>
      </c>
      <c r="DX38" s="114">
        <f t="shared" si="220"/>
        <v>0</v>
      </c>
      <c r="DY38" s="114">
        <f t="shared" si="220"/>
        <v>0</v>
      </c>
      <c r="DZ38" s="114">
        <f t="shared" si="220"/>
        <v>0</v>
      </c>
      <c r="EA38" s="114">
        <f t="shared" si="220"/>
        <v>0</v>
      </c>
      <c r="EB38" s="114">
        <f t="shared" si="221"/>
        <v>0</v>
      </c>
      <c r="EC38" s="114">
        <f t="shared" si="221"/>
        <v>0</v>
      </c>
      <c r="ED38" s="114">
        <f t="shared" si="221"/>
        <v>0</v>
      </c>
      <c r="EE38" s="114">
        <f t="shared" si="221"/>
        <v>0</v>
      </c>
      <c r="EF38" s="114">
        <f t="shared" si="221"/>
        <v>0</v>
      </c>
      <c r="EG38" s="114">
        <f t="shared" si="221"/>
        <v>0</v>
      </c>
      <c r="EH38" s="114">
        <f t="shared" si="221"/>
        <v>0</v>
      </c>
      <c r="EI38" s="114">
        <f t="shared" si="221"/>
        <v>0</v>
      </c>
      <c r="EJ38" s="114">
        <f t="shared" si="221"/>
        <v>0</v>
      </c>
      <c r="EK38" s="114">
        <f t="shared" si="221"/>
        <v>0</v>
      </c>
      <c r="EL38" s="114">
        <f t="shared" si="222"/>
        <v>0</v>
      </c>
      <c r="EM38" s="114">
        <f t="shared" si="222"/>
        <v>0</v>
      </c>
      <c r="EN38" s="114">
        <f t="shared" si="222"/>
        <v>0</v>
      </c>
      <c r="EO38" s="114">
        <f t="shared" si="222"/>
        <v>0</v>
      </c>
      <c r="EP38" s="114">
        <f t="shared" si="222"/>
        <v>0</v>
      </c>
      <c r="EQ38" s="114">
        <f t="shared" si="222"/>
        <v>0</v>
      </c>
      <c r="ER38" s="114">
        <f t="shared" si="222"/>
        <v>0</v>
      </c>
      <c r="ES38" s="114">
        <f t="shared" si="222"/>
        <v>0</v>
      </c>
      <c r="ET38" s="114">
        <f t="shared" si="222"/>
        <v>0</v>
      </c>
      <c r="EU38" s="114">
        <f t="shared" si="222"/>
        <v>0</v>
      </c>
      <c r="EV38" s="150"/>
      <c r="EW38" s="150"/>
      <c r="EX38" s="150"/>
      <c r="EY38" s="150"/>
    </row>
    <row r="39" spans="1:155">
      <c r="A39" s="150"/>
      <c r="B39" s="150"/>
      <c r="C39" s="150"/>
      <c r="D39" s="150"/>
      <c r="E39" s="378"/>
      <c r="F39" s="150"/>
      <c r="G39" s="112" t="s">
        <v>217</v>
      </c>
      <c r="H39" s="113"/>
      <c r="I39" s="113"/>
      <c r="J39" s="113"/>
      <c r="K39" s="113"/>
      <c r="L39" s="113"/>
      <c r="M39" s="113"/>
      <c r="N39" s="113"/>
      <c r="O39" s="113"/>
      <c r="P39" s="113"/>
      <c r="Q39" s="133"/>
      <c r="R39" s="113"/>
      <c r="S39" s="113"/>
      <c r="T39" s="113"/>
      <c r="U39" s="113"/>
      <c r="V39" s="113"/>
      <c r="W39" s="113"/>
      <c r="X39" s="113"/>
      <c r="Y39" s="113"/>
      <c r="Z39" s="113"/>
      <c r="AA39" s="113"/>
      <c r="AB39" s="113"/>
      <c r="AC39" s="113"/>
      <c r="AD39" s="113"/>
      <c r="AE39" s="113"/>
      <c r="AF39" s="114">
        <f t="shared" si="211"/>
        <v>0</v>
      </c>
      <c r="AG39" s="114">
        <f t="shared" si="211"/>
        <v>0</v>
      </c>
      <c r="AH39" s="114">
        <f t="shared" si="211"/>
        <v>0</v>
      </c>
      <c r="AI39" s="114">
        <f t="shared" si="211"/>
        <v>0</v>
      </c>
      <c r="AJ39" s="114">
        <f t="shared" si="211"/>
        <v>0</v>
      </c>
      <c r="AK39" s="114">
        <f t="shared" si="211"/>
        <v>0</v>
      </c>
      <c r="AL39" s="114">
        <f t="shared" si="211"/>
        <v>0</v>
      </c>
      <c r="AM39" s="114">
        <f t="shared" si="211"/>
        <v>0</v>
      </c>
      <c r="AN39" s="114">
        <f t="shared" si="211"/>
        <v>0</v>
      </c>
      <c r="AO39" s="114">
        <f t="shared" si="211"/>
        <v>0</v>
      </c>
      <c r="AP39" s="114">
        <f t="shared" si="212"/>
        <v>0</v>
      </c>
      <c r="AQ39" s="114">
        <f t="shared" si="212"/>
        <v>0</v>
      </c>
      <c r="AR39" s="114">
        <f t="shared" si="212"/>
        <v>0</v>
      </c>
      <c r="AS39" s="114">
        <f t="shared" si="212"/>
        <v>0</v>
      </c>
      <c r="AT39" s="114">
        <f t="shared" si="212"/>
        <v>0</v>
      </c>
      <c r="AU39" s="114">
        <f t="shared" si="212"/>
        <v>0</v>
      </c>
      <c r="AV39" s="114">
        <f t="shared" si="212"/>
        <v>0</v>
      </c>
      <c r="AW39" s="114">
        <f t="shared" si="212"/>
        <v>0</v>
      </c>
      <c r="AX39" s="114">
        <f t="shared" si="212"/>
        <v>0</v>
      </c>
      <c r="AY39" s="114">
        <f t="shared" si="212"/>
        <v>0</v>
      </c>
      <c r="AZ39" s="114">
        <f t="shared" si="213"/>
        <v>0</v>
      </c>
      <c r="BA39" s="114">
        <f t="shared" si="213"/>
        <v>0</v>
      </c>
      <c r="BB39" s="114">
        <f t="shared" si="213"/>
        <v>0</v>
      </c>
      <c r="BC39" s="114">
        <f t="shared" si="213"/>
        <v>0</v>
      </c>
      <c r="BD39" s="114">
        <f t="shared" si="213"/>
        <v>0</v>
      </c>
      <c r="BE39" s="114">
        <f t="shared" si="213"/>
        <v>0</v>
      </c>
      <c r="BF39" s="114">
        <f t="shared" si="213"/>
        <v>0</v>
      </c>
      <c r="BG39" s="114">
        <f t="shared" si="213"/>
        <v>0</v>
      </c>
      <c r="BH39" s="114">
        <f t="shared" si="213"/>
        <v>0</v>
      </c>
      <c r="BI39" s="114">
        <f t="shared" si="213"/>
        <v>0</v>
      </c>
      <c r="BJ39" s="114">
        <f t="shared" si="214"/>
        <v>0</v>
      </c>
      <c r="BK39" s="114">
        <f t="shared" si="214"/>
        <v>0</v>
      </c>
      <c r="BL39" s="114">
        <f t="shared" si="214"/>
        <v>0</v>
      </c>
      <c r="BM39" s="114">
        <f t="shared" si="214"/>
        <v>0</v>
      </c>
      <c r="BN39" s="114">
        <f t="shared" si="214"/>
        <v>0</v>
      </c>
      <c r="BO39" s="114">
        <f t="shared" si="214"/>
        <v>0</v>
      </c>
      <c r="BP39" s="114">
        <f t="shared" si="214"/>
        <v>0</v>
      </c>
      <c r="BQ39" s="114">
        <f t="shared" si="214"/>
        <v>0</v>
      </c>
      <c r="BR39" s="114">
        <f t="shared" si="214"/>
        <v>0</v>
      </c>
      <c r="BS39" s="114">
        <f t="shared" si="214"/>
        <v>0</v>
      </c>
      <c r="BT39" s="114">
        <f t="shared" si="215"/>
        <v>0</v>
      </c>
      <c r="BU39" s="114">
        <f t="shared" si="215"/>
        <v>0</v>
      </c>
      <c r="BV39" s="114">
        <f t="shared" si="215"/>
        <v>0</v>
      </c>
      <c r="BW39" s="114">
        <f t="shared" si="215"/>
        <v>0</v>
      </c>
      <c r="BX39" s="114">
        <f t="shared" si="215"/>
        <v>0</v>
      </c>
      <c r="BY39" s="114">
        <f t="shared" si="215"/>
        <v>0</v>
      </c>
      <c r="BZ39" s="114">
        <f t="shared" si="215"/>
        <v>0</v>
      </c>
      <c r="CA39" s="114">
        <f t="shared" si="215"/>
        <v>0</v>
      </c>
      <c r="CB39" s="114">
        <f t="shared" si="215"/>
        <v>0</v>
      </c>
      <c r="CC39" s="114">
        <f t="shared" si="215"/>
        <v>0</v>
      </c>
      <c r="CD39" s="114">
        <f t="shared" si="216"/>
        <v>0</v>
      </c>
      <c r="CE39" s="114">
        <f t="shared" si="216"/>
        <v>0</v>
      </c>
      <c r="CF39" s="114">
        <f t="shared" si="216"/>
        <v>1</v>
      </c>
      <c r="CG39" s="114">
        <f t="shared" si="216"/>
        <v>0</v>
      </c>
      <c r="CH39" s="114">
        <f t="shared" si="216"/>
        <v>1</v>
      </c>
      <c r="CI39" s="114">
        <f t="shared" si="216"/>
        <v>0</v>
      </c>
      <c r="CJ39" s="114">
        <f t="shared" si="216"/>
        <v>1</v>
      </c>
      <c r="CK39" s="114">
        <f t="shared" si="216"/>
        <v>0</v>
      </c>
      <c r="CL39" s="114">
        <f t="shared" si="216"/>
        <v>0</v>
      </c>
      <c r="CM39" s="114">
        <f t="shared" si="216"/>
        <v>0</v>
      </c>
      <c r="CN39" s="114">
        <f t="shared" si="217"/>
        <v>0</v>
      </c>
      <c r="CO39" s="114">
        <f t="shared" si="217"/>
        <v>0</v>
      </c>
      <c r="CP39" s="114">
        <f t="shared" si="217"/>
        <v>0</v>
      </c>
      <c r="CQ39" s="114">
        <f t="shared" si="217"/>
        <v>0</v>
      </c>
      <c r="CR39" s="114">
        <f t="shared" si="217"/>
        <v>0</v>
      </c>
      <c r="CS39" s="114">
        <f t="shared" si="217"/>
        <v>0</v>
      </c>
      <c r="CT39" s="114">
        <f t="shared" si="217"/>
        <v>0</v>
      </c>
      <c r="CU39" s="114">
        <f t="shared" si="217"/>
        <v>0</v>
      </c>
      <c r="CV39" s="114">
        <f t="shared" si="217"/>
        <v>0</v>
      </c>
      <c r="CW39" s="114">
        <f t="shared" si="217"/>
        <v>0</v>
      </c>
      <c r="CX39" s="114">
        <f t="shared" si="218"/>
        <v>0</v>
      </c>
      <c r="CY39" s="114">
        <f t="shared" si="218"/>
        <v>0</v>
      </c>
      <c r="CZ39" s="114">
        <f t="shared" si="218"/>
        <v>0</v>
      </c>
      <c r="DA39" s="114">
        <f t="shared" si="218"/>
        <v>0</v>
      </c>
      <c r="DB39" s="114">
        <f t="shared" si="218"/>
        <v>0</v>
      </c>
      <c r="DC39" s="114">
        <f t="shared" si="218"/>
        <v>0</v>
      </c>
      <c r="DD39" s="114">
        <f t="shared" si="218"/>
        <v>0</v>
      </c>
      <c r="DE39" s="114">
        <f t="shared" si="218"/>
        <v>0</v>
      </c>
      <c r="DF39" s="114">
        <f t="shared" si="218"/>
        <v>0</v>
      </c>
      <c r="DG39" s="114">
        <f t="shared" si="218"/>
        <v>0</v>
      </c>
      <c r="DH39" s="114">
        <f t="shared" si="219"/>
        <v>0</v>
      </c>
      <c r="DI39" s="114">
        <f t="shared" si="219"/>
        <v>0</v>
      </c>
      <c r="DJ39" s="114">
        <f t="shared" si="219"/>
        <v>0</v>
      </c>
      <c r="DK39" s="114">
        <f t="shared" si="219"/>
        <v>0</v>
      </c>
      <c r="DL39" s="114">
        <f t="shared" si="219"/>
        <v>0</v>
      </c>
      <c r="DM39" s="114">
        <f t="shared" si="219"/>
        <v>0</v>
      </c>
      <c r="DN39" s="114">
        <f t="shared" si="219"/>
        <v>0</v>
      </c>
      <c r="DO39" s="114">
        <f t="shared" si="219"/>
        <v>0</v>
      </c>
      <c r="DP39" s="114">
        <f t="shared" si="219"/>
        <v>0</v>
      </c>
      <c r="DQ39" s="114">
        <f t="shared" si="219"/>
        <v>0</v>
      </c>
      <c r="DR39" s="114">
        <f t="shared" si="220"/>
        <v>0</v>
      </c>
      <c r="DS39" s="114">
        <f t="shared" si="220"/>
        <v>0</v>
      </c>
      <c r="DT39" s="114">
        <f t="shared" si="220"/>
        <v>0</v>
      </c>
      <c r="DU39" s="114">
        <f t="shared" si="220"/>
        <v>0</v>
      </c>
      <c r="DV39" s="114">
        <f t="shared" si="220"/>
        <v>0</v>
      </c>
      <c r="DW39" s="114">
        <f t="shared" si="220"/>
        <v>0</v>
      </c>
      <c r="DX39" s="114">
        <f t="shared" si="220"/>
        <v>0</v>
      </c>
      <c r="DY39" s="114">
        <f t="shared" si="220"/>
        <v>0</v>
      </c>
      <c r="DZ39" s="114">
        <f t="shared" si="220"/>
        <v>0</v>
      </c>
      <c r="EA39" s="114">
        <f t="shared" si="220"/>
        <v>0</v>
      </c>
      <c r="EB39" s="114">
        <f t="shared" si="221"/>
        <v>0</v>
      </c>
      <c r="EC39" s="114">
        <f t="shared" si="221"/>
        <v>0</v>
      </c>
      <c r="ED39" s="114">
        <f t="shared" si="221"/>
        <v>0</v>
      </c>
      <c r="EE39" s="114">
        <f t="shared" si="221"/>
        <v>0</v>
      </c>
      <c r="EF39" s="114">
        <f t="shared" si="221"/>
        <v>0</v>
      </c>
      <c r="EG39" s="114">
        <f t="shared" si="221"/>
        <v>0</v>
      </c>
      <c r="EH39" s="114">
        <f t="shared" si="221"/>
        <v>0</v>
      </c>
      <c r="EI39" s="114">
        <f t="shared" si="221"/>
        <v>0</v>
      </c>
      <c r="EJ39" s="114">
        <f t="shared" si="221"/>
        <v>0</v>
      </c>
      <c r="EK39" s="114">
        <f t="shared" si="221"/>
        <v>0</v>
      </c>
      <c r="EL39" s="114">
        <f t="shared" si="222"/>
        <v>0</v>
      </c>
      <c r="EM39" s="114">
        <f t="shared" si="222"/>
        <v>0</v>
      </c>
      <c r="EN39" s="114">
        <f t="shared" si="222"/>
        <v>0</v>
      </c>
      <c r="EO39" s="114">
        <f t="shared" si="222"/>
        <v>0</v>
      </c>
      <c r="EP39" s="114">
        <f t="shared" si="222"/>
        <v>0</v>
      </c>
      <c r="EQ39" s="114">
        <f t="shared" si="222"/>
        <v>0</v>
      </c>
      <c r="ER39" s="114">
        <f t="shared" si="222"/>
        <v>0</v>
      </c>
      <c r="ES39" s="114">
        <f t="shared" si="222"/>
        <v>0</v>
      </c>
      <c r="ET39" s="114">
        <f t="shared" si="222"/>
        <v>0</v>
      </c>
      <c r="EU39" s="114">
        <f t="shared" si="222"/>
        <v>0</v>
      </c>
      <c r="EV39" s="150"/>
      <c r="EW39" s="150"/>
      <c r="EX39" s="150"/>
      <c r="EY39" s="150"/>
    </row>
    <row r="40" spans="1:155" ht="13.5" thickBot="1">
      <c r="A40" s="150"/>
      <c r="B40" s="150"/>
      <c r="C40" s="150"/>
      <c r="D40" s="150"/>
      <c r="E40" s="378"/>
      <c r="F40" s="150"/>
      <c r="G40" s="112" t="s">
        <v>218</v>
      </c>
      <c r="H40" s="113"/>
      <c r="I40" s="113"/>
      <c r="J40" s="113"/>
      <c r="K40" s="113"/>
      <c r="L40" s="113"/>
      <c r="M40" s="113"/>
      <c r="N40" s="113"/>
      <c r="O40" s="113"/>
      <c r="P40" s="113"/>
      <c r="Q40" s="133"/>
      <c r="R40" s="113"/>
      <c r="S40" s="113"/>
      <c r="T40" s="113"/>
      <c r="U40" s="113"/>
      <c r="V40" s="113"/>
      <c r="W40" s="113"/>
      <c r="X40" s="113"/>
      <c r="Y40" s="113"/>
      <c r="Z40" s="113"/>
      <c r="AA40" s="113"/>
      <c r="AB40" s="113"/>
      <c r="AC40" s="113"/>
      <c r="AD40" s="113"/>
      <c r="AE40" s="113"/>
      <c r="AF40" s="114">
        <f t="shared" si="211"/>
        <v>0</v>
      </c>
      <c r="AG40" s="114">
        <f t="shared" si="211"/>
        <v>0</v>
      </c>
      <c r="AH40" s="114">
        <f t="shared" si="211"/>
        <v>0</v>
      </c>
      <c r="AI40" s="114">
        <f t="shared" si="211"/>
        <v>0</v>
      </c>
      <c r="AJ40" s="114">
        <f t="shared" si="211"/>
        <v>0</v>
      </c>
      <c r="AK40" s="114">
        <f t="shared" si="211"/>
        <v>0</v>
      </c>
      <c r="AL40" s="114">
        <f t="shared" si="211"/>
        <v>0</v>
      </c>
      <c r="AM40" s="114">
        <f t="shared" si="211"/>
        <v>0</v>
      </c>
      <c r="AN40" s="114">
        <f t="shared" si="211"/>
        <v>0</v>
      </c>
      <c r="AO40" s="114">
        <f t="shared" si="211"/>
        <v>0</v>
      </c>
      <c r="AP40" s="114">
        <f t="shared" si="212"/>
        <v>0</v>
      </c>
      <c r="AQ40" s="114">
        <f t="shared" si="212"/>
        <v>0</v>
      </c>
      <c r="AR40" s="114">
        <f t="shared" si="212"/>
        <v>0</v>
      </c>
      <c r="AS40" s="114">
        <f t="shared" si="212"/>
        <v>0</v>
      </c>
      <c r="AT40" s="114">
        <f t="shared" si="212"/>
        <v>0</v>
      </c>
      <c r="AU40" s="114">
        <f t="shared" si="212"/>
        <v>0</v>
      </c>
      <c r="AV40" s="114">
        <f t="shared" si="212"/>
        <v>0</v>
      </c>
      <c r="AW40" s="114">
        <f t="shared" si="212"/>
        <v>0</v>
      </c>
      <c r="AX40" s="114">
        <f t="shared" si="212"/>
        <v>0</v>
      </c>
      <c r="AY40" s="114">
        <f t="shared" si="212"/>
        <v>0</v>
      </c>
      <c r="AZ40" s="114">
        <f t="shared" si="213"/>
        <v>0</v>
      </c>
      <c r="BA40" s="114">
        <f t="shared" si="213"/>
        <v>0</v>
      </c>
      <c r="BB40" s="114">
        <f t="shared" si="213"/>
        <v>0</v>
      </c>
      <c r="BC40" s="114">
        <f t="shared" si="213"/>
        <v>0</v>
      </c>
      <c r="BD40" s="114">
        <f t="shared" si="213"/>
        <v>0</v>
      </c>
      <c r="BE40" s="114">
        <f t="shared" si="213"/>
        <v>0</v>
      </c>
      <c r="BF40" s="114">
        <f t="shared" si="213"/>
        <v>0</v>
      </c>
      <c r="BG40" s="114">
        <f t="shared" si="213"/>
        <v>0</v>
      </c>
      <c r="BH40" s="114">
        <f t="shared" si="213"/>
        <v>0</v>
      </c>
      <c r="BI40" s="114">
        <f t="shared" si="213"/>
        <v>0</v>
      </c>
      <c r="BJ40" s="114">
        <f t="shared" si="214"/>
        <v>0</v>
      </c>
      <c r="BK40" s="114">
        <f t="shared" si="214"/>
        <v>0</v>
      </c>
      <c r="BL40" s="114">
        <f t="shared" si="214"/>
        <v>0</v>
      </c>
      <c r="BM40" s="114">
        <f t="shared" si="214"/>
        <v>0</v>
      </c>
      <c r="BN40" s="114">
        <f t="shared" si="214"/>
        <v>0</v>
      </c>
      <c r="BO40" s="114">
        <f t="shared" si="214"/>
        <v>0</v>
      </c>
      <c r="BP40" s="114">
        <f t="shared" si="214"/>
        <v>0</v>
      </c>
      <c r="BQ40" s="114">
        <f t="shared" si="214"/>
        <v>0</v>
      </c>
      <c r="BR40" s="114">
        <f t="shared" si="214"/>
        <v>0</v>
      </c>
      <c r="BS40" s="114">
        <f t="shared" si="214"/>
        <v>0</v>
      </c>
      <c r="BT40" s="114">
        <f t="shared" si="215"/>
        <v>0</v>
      </c>
      <c r="BU40" s="114">
        <f t="shared" si="215"/>
        <v>0</v>
      </c>
      <c r="BV40" s="114">
        <f t="shared" si="215"/>
        <v>0</v>
      </c>
      <c r="BW40" s="114">
        <f t="shared" si="215"/>
        <v>0</v>
      </c>
      <c r="BX40" s="114">
        <f t="shared" si="215"/>
        <v>0</v>
      </c>
      <c r="BY40" s="114">
        <f t="shared" si="215"/>
        <v>0</v>
      </c>
      <c r="BZ40" s="114">
        <f t="shared" si="215"/>
        <v>0</v>
      </c>
      <c r="CA40" s="114">
        <f t="shared" si="215"/>
        <v>0</v>
      </c>
      <c r="CB40" s="114">
        <f t="shared" si="215"/>
        <v>0</v>
      </c>
      <c r="CC40" s="114">
        <f t="shared" si="215"/>
        <v>0</v>
      </c>
      <c r="CD40" s="114">
        <f t="shared" si="216"/>
        <v>0</v>
      </c>
      <c r="CE40" s="114">
        <f t="shared" si="216"/>
        <v>0</v>
      </c>
      <c r="CF40" s="114">
        <f t="shared" si="216"/>
        <v>0</v>
      </c>
      <c r="CG40" s="114">
        <f t="shared" si="216"/>
        <v>0</v>
      </c>
      <c r="CH40" s="114">
        <f t="shared" si="216"/>
        <v>0</v>
      </c>
      <c r="CI40" s="114">
        <f t="shared" si="216"/>
        <v>0</v>
      </c>
      <c r="CJ40" s="114">
        <f t="shared" si="216"/>
        <v>0</v>
      </c>
      <c r="CK40" s="114">
        <f t="shared" si="216"/>
        <v>0</v>
      </c>
      <c r="CL40" s="114">
        <f t="shared" si="216"/>
        <v>1</v>
      </c>
      <c r="CM40" s="114">
        <f t="shared" si="216"/>
        <v>0</v>
      </c>
      <c r="CN40" s="114">
        <f t="shared" si="217"/>
        <v>1</v>
      </c>
      <c r="CO40" s="114">
        <f t="shared" si="217"/>
        <v>0</v>
      </c>
      <c r="CP40" s="114">
        <f t="shared" si="217"/>
        <v>1</v>
      </c>
      <c r="CQ40" s="114">
        <f t="shared" si="217"/>
        <v>0</v>
      </c>
      <c r="CR40" s="114">
        <f t="shared" si="217"/>
        <v>1</v>
      </c>
      <c r="CS40" s="114">
        <f t="shared" si="217"/>
        <v>0</v>
      </c>
      <c r="CT40" s="114">
        <f t="shared" si="217"/>
        <v>1</v>
      </c>
      <c r="CU40" s="114">
        <f t="shared" si="217"/>
        <v>0</v>
      </c>
      <c r="CV40" s="114">
        <f t="shared" si="217"/>
        <v>1</v>
      </c>
      <c r="CW40" s="114">
        <f t="shared" si="217"/>
        <v>0</v>
      </c>
      <c r="CX40" s="114">
        <f t="shared" si="218"/>
        <v>1</v>
      </c>
      <c r="CY40" s="114">
        <f t="shared" si="218"/>
        <v>0</v>
      </c>
      <c r="CZ40" s="114">
        <f t="shared" si="218"/>
        <v>1</v>
      </c>
      <c r="DA40" s="114">
        <f t="shared" si="218"/>
        <v>0</v>
      </c>
      <c r="DB40" s="114">
        <f t="shared" si="218"/>
        <v>1</v>
      </c>
      <c r="DC40" s="114">
        <f t="shared" si="218"/>
        <v>0</v>
      </c>
      <c r="DD40" s="114">
        <f t="shared" si="218"/>
        <v>1</v>
      </c>
      <c r="DE40" s="114">
        <f t="shared" si="218"/>
        <v>0</v>
      </c>
      <c r="DF40" s="114">
        <f t="shared" si="218"/>
        <v>1</v>
      </c>
      <c r="DG40" s="114">
        <f t="shared" si="218"/>
        <v>0</v>
      </c>
      <c r="DH40" s="114">
        <f t="shared" si="219"/>
        <v>1</v>
      </c>
      <c r="DI40" s="114">
        <f t="shared" si="219"/>
        <v>0</v>
      </c>
      <c r="DJ40" s="114">
        <f t="shared" si="219"/>
        <v>1</v>
      </c>
      <c r="DK40" s="114">
        <f t="shared" si="219"/>
        <v>0</v>
      </c>
      <c r="DL40" s="114">
        <f t="shared" si="219"/>
        <v>1</v>
      </c>
      <c r="DM40" s="114">
        <f t="shared" si="219"/>
        <v>0</v>
      </c>
      <c r="DN40" s="114">
        <f t="shared" si="219"/>
        <v>1</v>
      </c>
      <c r="DO40" s="114">
        <f t="shared" si="219"/>
        <v>0</v>
      </c>
      <c r="DP40" s="114">
        <f t="shared" si="219"/>
        <v>1</v>
      </c>
      <c r="DQ40" s="114">
        <f t="shared" si="219"/>
        <v>0</v>
      </c>
      <c r="DR40" s="114">
        <f t="shared" si="220"/>
        <v>1</v>
      </c>
      <c r="DS40" s="114">
        <f t="shared" si="220"/>
        <v>0</v>
      </c>
      <c r="DT40" s="114">
        <f t="shared" si="220"/>
        <v>1</v>
      </c>
      <c r="DU40" s="114">
        <f t="shared" si="220"/>
        <v>0</v>
      </c>
      <c r="DV40" s="114">
        <f t="shared" si="220"/>
        <v>1</v>
      </c>
      <c r="DW40" s="114">
        <f t="shared" si="220"/>
        <v>0</v>
      </c>
      <c r="DX40" s="114">
        <f t="shared" si="220"/>
        <v>1</v>
      </c>
      <c r="DY40" s="114">
        <f t="shared" si="220"/>
        <v>0</v>
      </c>
      <c r="DZ40" s="114">
        <f t="shared" si="220"/>
        <v>1</v>
      </c>
      <c r="EA40" s="114">
        <f t="shared" si="220"/>
        <v>0</v>
      </c>
      <c r="EB40" s="114">
        <f t="shared" si="221"/>
        <v>1</v>
      </c>
      <c r="EC40" s="114">
        <f t="shared" si="221"/>
        <v>0</v>
      </c>
      <c r="ED40" s="114">
        <f t="shared" si="221"/>
        <v>1</v>
      </c>
      <c r="EE40" s="114">
        <f t="shared" si="221"/>
        <v>0</v>
      </c>
      <c r="EF40" s="114">
        <f t="shared" si="221"/>
        <v>1</v>
      </c>
      <c r="EG40" s="114">
        <f t="shared" si="221"/>
        <v>0</v>
      </c>
      <c r="EH40" s="114">
        <f t="shared" si="221"/>
        <v>1</v>
      </c>
      <c r="EI40" s="114">
        <f t="shared" si="221"/>
        <v>0</v>
      </c>
      <c r="EJ40" s="114">
        <f t="shared" si="221"/>
        <v>1</v>
      </c>
      <c r="EK40" s="114">
        <f t="shared" si="221"/>
        <v>0</v>
      </c>
      <c r="EL40" s="114">
        <f t="shared" si="222"/>
        <v>1</v>
      </c>
      <c r="EM40" s="114">
        <f t="shared" si="222"/>
        <v>0</v>
      </c>
      <c r="EN40" s="114">
        <f t="shared" si="222"/>
        <v>1</v>
      </c>
      <c r="EO40" s="114">
        <f t="shared" si="222"/>
        <v>0</v>
      </c>
      <c r="EP40" s="114">
        <f t="shared" si="222"/>
        <v>1</v>
      </c>
      <c r="EQ40" s="114">
        <f t="shared" si="222"/>
        <v>0</v>
      </c>
      <c r="ER40" s="114">
        <f t="shared" si="222"/>
        <v>1</v>
      </c>
      <c r="ES40" s="114">
        <f t="shared" si="222"/>
        <v>0</v>
      </c>
      <c r="ET40" s="114">
        <f t="shared" si="222"/>
        <v>1</v>
      </c>
      <c r="EU40" s="114">
        <f t="shared" si="222"/>
        <v>0</v>
      </c>
      <c r="EV40" s="150"/>
      <c r="EW40" s="150"/>
      <c r="EX40" s="150"/>
      <c r="EY40" s="150"/>
    </row>
    <row r="41" spans="1:155">
      <c r="A41" s="150"/>
      <c r="B41" s="150"/>
      <c r="C41" s="150"/>
      <c r="D41" s="150"/>
      <c r="E41" s="378"/>
      <c r="F41" s="150"/>
      <c r="G41" s="109" t="s">
        <v>211</v>
      </c>
      <c r="H41" s="110"/>
      <c r="I41" s="110"/>
      <c r="J41" s="110"/>
      <c r="K41" s="110"/>
      <c r="L41" s="110"/>
      <c r="M41" s="110"/>
      <c r="N41" s="110"/>
      <c r="O41" s="110"/>
      <c r="P41" s="110"/>
      <c r="Q41" s="135"/>
      <c r="R41" s="110"/>
      <c r="S41" s="110"/>
      <c r="T41" s="110"/>
      <c r="U41" s="110"/>
      <c r="V41" s="110"/>
      <c r="W41" s="110"/>
      <c r="X41" s="110"/>
      <c r="Y41" s="110"/>
      <c r="Z41" s="110"/>
      <c r="AA41" s="110"/>
      <c r="AB41" s="110"/>
      <c r="AC41" s="110"/>
      <c r="AD41" s="110"/>
      <c r="AE41" s="110"/>
      <c r="AF41" s="111">
        <f t="shared" ref="AF41:AO48" si="223">COUNTIFS($A$6:$A$16,$F$17,AF$6:AF$16,$G41,$EV$6:$EV$16,"ToBeReplaced")-COUNTIFS($A$6:$A$16,$F$17,AF$6:AF$16,$G41,$EV$6:$EV$16,"ToBeReplaced",$Q$6:$Q$16,$F$18)</f>
        <v>0</v>
      </c>
      <c r="AG41" s="148">
        <f t="shared" si="223"/>
        <v>0</v>
      </c>
      <c r="AH41" s="148">
        <f t="shared" si="223"/>
        <v>0</v>
      </c>
      <c r="AI41" s="148">
        <f t="shared" si="223"/>
        <v>0</v>
      </c>
      <c r="AJ41" s="148">
        <f t="shared" si="223"/>
        <v>0</v>
      </c>
      <c r="AK41" s="148">
        <f t="shared" si="223"/>
        <v>0</v>
      </c>
      <c r="AL41" s="148">
        <f t="shared" si="223"/>
        <v>0</v>
      </c>
      <c r="AM41" s="148">
        <f t="shared" si="223"/>
        <v>0</v>
      </c>
      <c r="AN41" s="148">
        <f t="shared" si="223"/>
        <v>0</v>
      </c>
      <c r="AO41" s="148">
        <f t="shared" si="223"/>
        <v>0</v>
      </c>
      <c r="AP41" s="148">
        <f t="shared" ref="AP41:AY48" si="224">COUNTIFS($A$6:$A$16,$F$17,AP$6:AP$16,$G41,$EV$6:$EV$16,"ToBeReplaced")-COUNTIFS($A$6:$A$16,$F$17,AP$6:AP$16,$G41,$EV$6:$EV$16,"ToBeReplaced",$Q$6:$Q$16,$F$18)</f>
        <v>0</v>
      </c>
      <c r="AQ41" s="148">
        <f t="shared" si="224"/>
        <v>0</v>
      </c>
      <c r="AR41" s="148">
        <f t="shared" si="224"/>
        <v>0</v>
      </c>
      <c r="AS41" s="148">
        <f t="shared" si="224"/>
        <v>0</v>
      </c>
      <c r="AT41" s="148">
        <f t="shared" si="224"/>
        <v>0</v>
      </c>
      <c r="AU41" s="148">
        <f t="shared" si="224"/>
        <v>0</v>
      </c>
      <c r="AV41" s="148">
        <f t="shared" si="224"/>
        <v>0</v>
      </c>
      <c r="AW41" s="148">
        <f t="shared" si="224"/>
        <v>0</v>
      </c>
      <c r="AX41" s="148">
        <f t="shared" si="224"/>
        <v>0</v>
      </c>
      <c r="AY41" s="148">
        <f t="shared" si="224"/>
        <v>0</v>
      </c>
      <c r="AZ41" s="148">
        <f t="shared" ref="AZ41:BI48" si="225">COUNTIFS($A$6:$A$16,$F$17,AZ$6:AZ$16,$G41,$EV$6:$EV$16,"ToBeReplaced")-COUNTIFS($A$6:$A$16,$F$17,AZ$6:AZ$16,$G41,$EV$6:$EV$16,"ToBeReplaced",$Q$6:$Q$16,$F$18)</f>
        <v>0</v>
      </c>
      <c r="BA41" s="148">
        <f t="shared" si="225"/>
        <v>0</v>
      </c>
      <c r="BB41" s="148">
        <f t="shared" si="225"/>
        <v>0</v>
      </c>
      <c r="BC41" s="148">
        <f t="shared" si="225"/>
        <v>0</v>
      </c>
      <c r="BD41" s="148">
        <f t="shared" si="225"/>
        <v>0</v>
      </c>
      <c r="BE41" s="148">
        <f t="shared" si="225"/>
        <v>0</v>
      </c>
      <c r="BF41" s="148">
        <f t="shared" si="225"/>
        <v>0</v>
      </c>
      <c r="BG41" s="148">
        <f t="shared" si="225"/>
        <v>0</v>
      </c>
      <c r="BH41" s="148">
        <f t="shared" si="225"/>
        <v>0</v>
      </c>
      <c r="BI41" s="148">
        <f t="shared" si="225"/>
        <v>0</v>
      </c>
      <c r="BJ41" s="148">
        <f t="shared" ref="BJ41:BS48" si="226">COUNTIFS($A$6:$A$16,$F$17,BJ$6:BJ$16,$G41,$EV$6:$EV$16,"ToBeReplaced")-COUNTIFS($A$6:$A$16,$F$17,BJ$6:BJ$16,$G41,$EV$6:$EV$16,"ToBeReplaced",$Q$6:$Q$16,$F$18)</f>
        <v>0</v>
      </c>
      <c r="BK41" s="148">
        <f t="shared" si="226"/>
        <v>0</v>
      </c>
      <c r="BL41" s="148">
        <f t="shared" si="226"/>
        <v>0</v>
      </c>
      <c r="BM41" s="148">
        <f t="shared" si="226"/>
        <v>0</v>
      </c>
      <c r="BN41" s="148">
        <f t="shared" si="226"/>
        <v>0</v>
      </c>
      <c r="BO41" s="148">
        <f t="shared" si="226"/>
        <v>0</v>
      </c>
      <c r="BP41" s="148">
        <f t="shared" si="226"/>
        <v>0</v>
      </c>
      <c r="BQ41" s="148">
        <f t="shared" si="226"/>
        <v>0</v>
      </c>
      <c r="BR41" s="148">
        <f t="shared" si="226"/>
        <v>0</v>
      </c>
      <c r="BS41" s="148">
        <f t="shared" si="226"/>
        <v>0</v>
      </c>
      <c r="BT41" s="148">
        <f t="shared" ref="BT41:CC48" si="227">COUNTIFS($A$6:$A$16,$F$17,BT$6:BT$16,$G41,$EV$6:$EV$16,"ToBeReplaced")-COUNTIFS($A$6:$A$16,$F$17,BT$6:BT$16,$G41,$EV$6:$EV$16,"ToBeReplaced",$Q$6:$Q$16,$F$18)</f>
        <v>0</v>
      </c>
      <c r="BU41" s="148">
        <f t="shared" si="227"/>
        <v>0</v>
      </c>
      <c r="BV41" s="148">
        <f t="shared" si="227"/>
        <v>0</v>
      </c>
      <c r="BW41" s="148">
        <f t="shared" si="227"/>
        <v>0</v>
      </c>
      <c r="BX41" s="148">
        <f t="shared" si="227"/>
        <v>0</v>
      </c>
      <c r="BY41" s="148">
        <f t="shared" si="227"/>
        <v>0</v>
      </c>
      <c r="BZ41" s="148">
        <f t="shared" si="227"/>
        <v>0</v>
      </c>
      <c r="CA41" s="148">
        <f t="shared" si="227"/>
        <v>0</v>
      </c>
      <c r="CB41" s="148">
        <f t="shared" si="227"/>
        <v>0</v>
      </c>
      <c r="CC41" s="148">
        <f t="shared" si="227"/>
        <v>0</v>
      </c>
      <c r="CD41" s="148">
        <f t="shared" ref="CD41:CM48" si="228">COUNTIFS($A$6:$A$16,$F$17,CD$6:CD$16,$G41,$EV$6:$EV$16,"ToBeReplaced")-COUNTIFS($A$6:$A$16,$F$17,CD$6:CD$16,$G41,$EV$6:$EV$16,"ToBeReplaced",$Q$6:$Q$16,$F$18)</f>
        <v>0</v>
      </c>
      <c r="CE41" s="148">
        <f t="shared" si="228"/>
        <v>0</v>
      </c>
      <c r="CF41" s="148">
        <f t="shared" si="228"/>
        <v>0</v>
      </c>
      <c r="CG41" s="148">
        <f t="shared" si="228"/>
        <v>0</v>
      </c>
      <c r="CH41" s="148">
        <f t="shared" si="228"/>
        <v>0</v>
      </c>
      <c r="CI41" s="148">
        <f t="shared" si="228"/>
        <v>0</v>
      </c>
      <c r="CJ41" s="148">
        <f t="shared" si="228"/>
        <v>0</v>
      </c>
      <c r="CK41" s="148">
        <f t="shared" si="228"/>
        <v>0</v>
      </c>
      <c r="CL41" s="148">
        <f t="shared" si="228"/>
        <v>0</v>
      </c>
      <c r="CM41" s="148">
        <f t="shared" si="228"/>
        <v>0</v>
      </c>
      <c r="CN41" s="148">
        <f t="shared" ref="CN41:CW48" si="229">COUNTIFS($A$6:$A$16,$F$17,CN$6:CN$16,$G41,$EV$6:$EV$16,"ToBeReplaced")-COUNTIFS($A$6:$A$16,$F$17,CN$6:CN$16,$G41,$EV$6:$EV$16,"ToBeReplaced",$Q$6:$Q$16,$F$18)</f>
        <v>0</v>
      </c>
      <c r="CO41" s="148">
        <f t="shared" si="229"/>
        <v>0</v>
      </c>
      <c r="CP41" s="148">
        <f t="shared" si="229"/>
        <v>0</v>
      </c>
      <c r="CQ41" s="148">
        <f t="shared" si="229"/>
        <v>0</v>
      </c>
      <c r="CR41" s="148">
        <f t="shared" si="229"/>
        <v>0</v>
      </c>
      <c r="CS41" s="148">
        <f t="shared" si="229"/>
        <v>0</v>
      </c>
      <c r="CT41" s="148">
        <f t="shared" si="229"/>
        <v>0</v>
      </c>
      <c r="CU41" s="148">
        <f t="shared" si="229"/>
        <v>0</v>
      </c>
      <c r="CV41" s="148">
        <f t="shared" si="229"/>
        <v>0</v>
      </c>
      <c r="CW41" s="148">
        <f t="shared" si="229"/>
        <v>0</v>
      </c>
      <c r="CX41" s="148">
        <f t="shared" ref="CX41:DG48" si="230">COUNTIFS($A$6:$A$16,$F$17,CX$6:CX$16,$G41,$EV$6:$EV$16,"ToBeReplaced")-COUNTIFS($A$6:$A$16,$F$17,CX$6:CX$16,$G41,$EV$6:$EV$16,"ToBeReplaced",$Q$6:$Q$16,$F$18)</f>
        <v>0</v>
      </c>
      <c r="CY41" s="148">
        <f t="shared" si="230"/>
        <v>0</v>
      </c>
      <c r="CZ41" s="148">
        <f t="shared" si="230"/>
        <v>0</v>
      </c>
      <c r="DA41" s="148">
        <f t="shared" si="230"/>
        <v>0</v>
      </c>
      <c r="DB41" s="148">
        <f t="shared" si="230"/>
        <v>0</v>
      </c>
      <c r="DC41" s="148">
        <f t="shared" si="230"/>
        <v>0</v>
      </c>
      <c r="DD41" s="148">
        <f t="shared" si="230"/>
        <v>0</v>
      </c>
      <c r="DE41" s="148">
        <f t="shared" si="230"/>
        <v>0</v>
      </c>
      <c r="DF41" s="148">
        <f t="shared" si="230"/>
        <v>0</v>
      </c>
      <c r="DG41" s="148">
        <f t="shared" si="230"/>
        <v>0</v>
      </c>
      <c r="DH41" s="148">
        <f t="shared" ref="DH41:DQ48" si="231">COUNTIFS($A$6:$A$16,$F$17,DH$6:DH$16,$G41,$EV$6:$EV$16,"ToBeReplaced")-COUNTIFS($A$6:$A$16,$F$17,DH$6:DH$16,$G41,$EV$6:$EV$16,"ToBeReplaced",$Q$6:$Q$16,$F$18)</f>
        <v>0</v>
      </c>
      <c r="DI41" s="148">
        <f t="shared" si="231"/>
        <v>0</v>
      </c>
      <c r="DJ41" s="148">
        <f t="shared" si="231"/>
        <v>0</v>
      </c>
      <c r="DK41" s="148">
        <f t="shared" si="231"/>
        <v>0</v>
      </c>
      <c r="DL41" s="148">
        <f t="shared" si="231"/>
        <v>0</v>
      </c>
      <c r="DM41" s="148">
        <f t="shared" si="231"/>
        <v>0</v>
      </c>
      <c r="DN41" s="148">
        <f t="shared" si="231"/>
        <v>0</v>
      </c>
      <c r="DO41" s="148">
        <f t="shared" si="231"/>
        <v>0</v>
      </c>
      <c r="DP41" s="148">
        <f t="shared" si="231"/>
        <v>0</v>
      </c>
      <c r="DQ41" s="148">
        <f t="shared" si="231"/>
        <v>0</v>
      </c>
      <c r="DR41" s="148">
        <f t="shared" ref="DR41:EA48" si="232">COUNTIFS($A$6:$A$16,$F$17,DR$6:DR$16,$G41,$EV$6:$EV$16,"ToBeReplaced")-COUNTIFS($A$6:$A$16,$F$17,DR$6:DR$16,$G41,$EV$6:$EV$16,"ToBeReplaced",$Q$6:$Q$16,$F$18)</f>
        <v>0</v>
      </c>
      <c r="DS41" s="148">
        <f t="shared" si="232"/>
        <v>0</v>
      </c>
      <c r="DT41" s="148">
        <f t="shared" si="232"/>
        <v>0</v>
      </c>
      <c r="DU41" s="148">
        <f t="shared" si="232"/>
        <v>0</v>
      </c>
      <c r="DV41" s="148">
        <f t="shared" si="232"/>
        <v>0</v>
      </c>
      <c r="DW41" s="148">
        <f t="shared" si="232"/>
        <v>0</v>
      </c>
      <c r="DX41" s="148">
        <f t="shared" si="232"/>
        <v>0</v>
      </c>
      <c r="DY41" s="148">
        <f t="shared" si="232"/>
        <v>0</v>
      </c>
      <c r="DZ41" s="148">
        <f t="shared" si="232"/>
        <v>0</v>
      </c>
      <c r="EA41" s="148">
        <f t="shared" si="232"/>
        <v>0</v>
      </c>
      <c r="EB41" s="148">
        <f t="shared" ref="EB41:EK48" si="233">COUNTIFS($A$6:$A$16,$F$17,EB$6:EB$16,$G41,$EV$6:$EV$16,"ToBeReplaced")-COUNTIFS($A$6:$A$16,$F$17,EB$6:EB$16,$G41,$EV$6:$EV$16,"ToBeReplaced",$Q$6:$Q$16,$F$18)</f>
        <v>0</v>
      </c>
      <c r="EC41" s="148">
        <f t="shared" si="233"/>
        <v>0</v>
      </c>
      <c r="ED41" s="148">
        <f t="shared" si="233"/>
        <v>0</v>
      </c>
      <c r="EE41" s="148">
        <f t="shared" si="233"/>
        <v>0</v>
      </c>
      <c r="EF41" s="148">
        <f t="shared" si="233"/>
        <v>0</v>
      </c>
      <c r="EG41" s="148">
        <f t="shared" si="233"/>
        <v>0</v>
      </c>
      <c r="EH41" s="148">
        <f t="shared" si="233"/>
        <v>0</v>
      </c>
      <c r="EI41" s="148">
        <f t="shared" si="233"/>
        <v>0</v>
      </c>
      <c r="EJ41" s="148">
        <f t="shared" si="233"/>
        <v>0</v>
      </c>
      <c r="EK41" s="148">
        <f t="shared" si="233"/>
        <v>0</v>
      </c>
      <c r="EL41" s="148">
        <f t="shared" ref="EL41:EU48" si="234">COUNTIFS($A$6:$A$16,$F$17,EL$6:EL$16,$G41,$EV$6:$EV$16,"ToBeReplaced")-COUNTIFS($A$6:$A$16,$F$17,EL$6:EL$16,$G41,$EV$6:$EV$16,"ToBeReplaced",$Q$6:$Q$16,$F$18)</f>
        <v>0</v>
      </c>
      <c r="EM41" s="148">
        <f t="shared" si="234"/>
        <v>0</v>
      </c>
      <c r="EN41" s="148">
        <f t="shared" si="234"/>
        <v>0</v>
      </c>
      <c r="EO41" s="148">
        <f t="shared" si="234"/>
        <v>0</v>
      </c>
      <c r="EP41" s="148">
        <f t="shared" si="234"/>
        <v>0</v>
      </c>
      <c r="EQ41" s="148">
        <f t="shared" si="234"/>
        <v>0</v>
      </c>
      <c r="ER41" s="148">
        <f t="shared" si="234"/>
        <v>0</v>
      </c>
      <c r="ES41" s="148">
        <f t="shared" si="234"/>
        <v>0</v>
      </c>
      <c r="ET41" s="148">
        <f t="shared" si="234"/>
        <v>0</v>
      </c>
      <c r="EU41" s="148">
        <f t="shared" si="234"/>
        <v>0</v>
      </c>
      <c r="EV41" s="150"/>
      <c r="EW41" s="150"/>
      <c r="EX41" s="150"/>
      <c r="EY41" s="150"/>
    </row>
    <row r="42" spans="1:155">
      <c r="A42" s="150"/>
      <c r="B42" s="150"/>
      <c r="C42" s="150"/>
      <c r="D42" s="150"/>
      <c r="E42" s="378"/>
      <c r="F42" s="150"/>
      <c r="G42" s="112" t="s">
        <v>212</v>
      </c>
      <c r="H42" s="113"/>
      <c r="I42" s="113"/>
      <c r="J42" s="113"/>
      <c r="K42" s="113"/>
      <c r="L42" s="113"/>
      <c r="M42" s="113"/>
      <c r="N42" s="113"/>
      <c r="O42" s="113"/>
      <c r="P42" s="113"/>
      <c r="Q42" s="133"/>
      <c r="R42" s="113"/>
      <c r="S42" s="113"/>
      <c r="T42" s="113"/>
      <c r="U42" s="113"/>
      <c r="V42" s="113"/>
      <c r="W42" s="113"/>
      <c r="X42" s="113"/>
      <c r="Y42" s="113"/>
      <c r="Z42" s="113"/>
      <c r="AA42" s="113"/>
      <c r="AB42" s="113"/>
      <c r="AC42" s="113"/>
      <c r="AD42" s="113"/>
      <c r="AE42" s="113"/>
      <c r="AF42" s="114">
        <f t="shared" si="223"/>
        <v>1</v>
      </c>
      <c r="AG42" s="114">
        <f t="shared" si="223"/>
        <v>1</v>
      </c>
      <c r="AH42" s="114">
        <f t="shared" si="223"/>
        <v>0</v>
      </c>
      <c r="AI42" s="114">
        <f t="shared" si="223"/>
        <v>0</v>
      </c>
      <c r="AJ42" s="114">
        <f t="shared" si="223"/>
        <v>0</v>
      </c>
      <c r="AK42" s="114">
        <f t="shared" si="223"/>
        <v>0</v>
      </c>
      <c r="AL42" s="114">
        <f t="shared" si="223"/>
        <v>0</v>
      </c>
      <c r="AM42" s="114">
        <f t="shared" si="223"/>
        <v>0</v>
      </c>
      <c r="AN42" s="114">
        <f t="shared" si="223"/>
        <v>0</v>
      </c>
      <c r="AO42" s="114">
        <f t="shared" si="223"/>
        <v>0</v>
      </c>
      <c r="AP42" s="114">
        <f t="shared" si="224"/>
        <v>0</v>
      </c>
      <c r="AQ42" s="114">
        <f t="shared" si="224"/>
        <v>0</v>
      </c>
      <c r="AR42" s="114">
        <f t="shared" si="224"/>
        <v>0</v>
      </c>
      <c r="AS42" s="114">
        <f t="shared" si="224"/>
        <v>0</v>
      </c>
      <c r="AT42" s="114">
        <f t="shared" si="224"/>
        <v>0</v>
      </c>
      <c r="AU42" s="114">
        <f t="shared" si="224"/>
        <v>0</v>
      </c>
      <c r="AV42" s="114">
        <f t="shared" si="224"/>
        <v>0</v>
      </c>
      <c r="AW42" s="114">
        <f t="shared" si="224"/>
        <v>0</v>
      </c>
      <c r="AX42" s="114">
        <f t="shared" si="224"/>
        <v>0</v>
      </c>
      <c r="AY42" s="114">
        <f t="shared" si="224"/>
        <v>0</v>
      </c>
      <c r="AZ42" s="114">
        <f t="shared" si="225"/>
        <v>0</v>
      </c>
      <c r="BA42" s="114">
        <f t="shared" si="225"/>
        <v>0</v>
      </c>
      <c r="BB42" s="114">
        <f t="shared" si="225"/>
        <v>0</v>
      </c>
      <c r="BC42" s="114">
        <f t="shared" si="225"/>
        <v>0</v>
      </c>
      <c r="BD42" s="114">
        <f t="shared" si="225"/>
        <v>0</v>
      </c>
      <c r="BE42" s="114">
        <f t="shared" si="225"/>
        <v>0</v>
      </c>
      <c r="BF42" s="114">
        <f t="shared" si="225"/>
        <v>0</v>
      </c>
      <c r="BG42" s="114">
        <f t="shared" si="225"/>
        <v>0</v>
      </c>
      <c r="BH42" s="114">
        <f t="shared" si="225"/>
        <v>0</v>
      </c>
      <c r="BI42" s="114">
        <f t="shared" si="225"/>
        <v>0</v>
      </c>
      <c r="BJ42" s="114">
        <f t="shared" si="226"/>
        <v>0</v>
      </c>
      <c r="BK42" s="114">
        <f t="shared" si="226"/>
        <v>0</v>
      </c>
      <c r="BL42" s="114">
        <f t="shared" si="226"/>
        <v>0</v>
      </c>
      <c r="BM42" s="114">
        <f t="shared" si="226"/>
        <v>0</v>
      </c>
      <c r="BN42" s="114">
        <f t="shared" si="226"/>
        <v>0</v>
      </c>
      <c r="BO42" s="114">
        <f t="shared" si="226"/>
        <v>0</v>
      </c>
      <c r="BP42" s="114">
        <f t="shared" si="226"/>
        <v>0</v>
      </c>
      <c r="BQ42" s="114">
        <f t="shared" si="226"/>
        <v>0</v>
      </c>
      <c r="BR42" s="114">
        <f t="shared" si="226"/>
        <v>0</v>
      </c>
      <c r="BS42" s="114">
        <f t="shared" si="226"/>
        <v>0</v>
      </c>
      <c r="BT42" s="114">
        <f t="shared" si="227"/>
        <v>0</v>
      </c>
      <c r="BU42" s="114">
        <f t="shared" si="227"/>
        <v>0</v>
      </c>
      <c r="BV42" s="114">
        <f t="shared" si="227"/>
        <v>0</v>
      </c>
      <c r="BW42" s="114">
        <f t="shared" si="227"/>
        <v>0</v>
      </c>
      <c r="BX42" s="114">
        <f t="shared" si="227"/>
        <v>0</v>
      </c>
      <c r="BY42" s="114">
        <f t="shared" si="227"/>
        <v>0</v>
      </c>
      <c r="BZ42" s="114">
        <f t="shared" si="227"/>
        <v>0</v>
      </c>
      <c r="CA42" s="114">
        <f t="shared" si="227"/>
        <v>0</v>
      </c>
      <c r="CB42" s="114">
        <f t="shared" si="227"/>
        <v>0</v>
      </c>
      <c r="CC42" s="114">
        <f t="shared" si="227"/>
        <v>0</v>
      </c>
      <c r="CD42" s="114">
        <f t="shared" si="228"/>
        <v>0</v>
      </c>
      <c r="CE42" s="114">
        <f t="shared" si="228"/>
        <v>0</v>
      </c>
      <c r="CF42" s="114">
        <f t="shared" si="228"/>
        <v>0</v>
      </c>
      <c r="CG42" s="114">
        <f t="shared" si="228"/>
        <v>0</v>
      </c>
      <c r="CH42" s="114">
        <f t="shared" si="228"/>
        <v>0</v>
      </c>
      <c r="CI42" s="114">
        <f t="shared" si="228"/>
        <v>0</v>
      </c>
      <c r="CJ42" s="114">
        <f t="shared" si="228"/>
        <v>0</v>
      </c>
      <c r="CK42" s="114">
        <f t="shared" si="228"/>
        <v>0</v>
      </c>
      <c r="CL42" s="114">
        <f t="shared" si="228"/>
        <v>0</v>
      </c>
      <c r="CM42" s="114">
        <f t="shared" si="228"/>
        <v>0</v>
      </c>
      <c r="CN42" s="114">
        <f t="shared" si="229"/>
        <v>0</v>
      </c>
      <c r="CO42" s="114">
        <f t="shared" si="229"/>
        <v>0</v>
      </c>
      <c r="CP42" s="114">
        <f t="shared" si="229"/>
        <v>0</v>
      </c>
      <c r="CQ42" s="114">
        <f t="shared" si="229"/>
        <v>0</v>
      </c>
      <c r="CR42" s="114">
        <f t="shared" si="229"/>
        <v>0</v>
      </c>
      <c r="CS42" s="114">
        <f t="shared" si="229"/>
        <v>0</v>
      </c>
      <c r="CT42" s="114">
        <f t="shared" si="229"/>
        <v>0</v>
      </c>
      <c r="CU42" s="114">
        <f t="shared" si="229"/>
        <v>0</v>
      </c>
      <c r="CV42" s="114">
        <f t="shared" si="229"/>
        <v>0</v>
      </c>
      <c r="CW42" s="114">
        <f t="shared" si="229"/>
        <v>0</v>
      </c>
      <c r="CX42" s="114">
        <f t="shared" si="230"/>
        <v>0</v>
      </c>
      <c r="CY42" s="114">
        <f t="shared" si="230"/>
        <v>0</v>
      </c>
      <c r="CZ42" s="114">
        <f t="shared" si="230"/>
        <v>0</v>
      </c>
      <c r="DA42" s="114">
        <f t="shared" si="230"/>
        <v>0</v>
      </c>
      <c r="DB42" s="114">
        <f t="shared" si="230"/>
        <v>0</v>
      </c>
      <c r="DC42" s="114">
        <f t="shared" si="230"/>
        <v>0</v>
      </c>
      <c r="DD42" s="114">
        <f t="shared" si="230"/>
        <v>0</v>
      </c>
      <c r="DE42" s="114">
        <f t="shared" si="230"/>
        <v>0</v>
      </c>
      <c r="DF42" s="114">
        <f t="shared" si="230"/>
        <v>0</v>
      </c>
      <c r="DG42" s="114">
        <f t="shared" si="230"/>
        <v>0</v>
      </c>
      <c r="DH42" s="114">
        <f t="shared" si="231"/>
        <v>0</v>
      </c>
      <c r="DI42" s="114">
        <f t="shared" si="231"/>
        <v>0</v>
      </c>
      <c r="DJ42" s="114">
        <f t="shared" si="231"/>
        <v>0</v>
      </c>
      <c r="DK42" s="114">
        <f t="shared" si="231"/>
        <v>0</v>
      </c>
      <c r="DL42" s="114">
        <f t="shared" si="231"/>
        <v>0</v>
      </c>
      <c r="DM42" s="114">
        <f t="shared" si="231"/>
        <v>0</v>
      </c>
      <c r="DN42" s="114">
        <f t="shared" si="231"/>
        <v>0</v>
      </c>
      <c r="DO42" s="114">
        <f t="shared" si="231"/>
        <v>0</v>
      </c>
      <c r="DP42" s="114">
        <f t="shared" si="231"/>
        <v>0</v>
      </c>
      <c r="DQ42" s="114">
        <f t="shared" si="231"/>
        <v>0</v>
      </c>
      <c r="DR42" s="114">
        <f t="shared" si="232"/>
        <v>0</v>
      </c>
      <c r="DS42" s="114">
        <f t="shared" si="232"/>
        <v>0</v>
      </c>
      <c r="DT42" s="114">
        <f t="shared" si="232"/>
        <v>0</v>
      </c>
      <c r="DU42" s="114">
        <f t="shared" si="232"/>
        <v>0</v>
      </c>
      <c r="DV42" s="114">
        <f t="shared" si="232"/>
        <v>0</v>
      </c>
      <c r="DW42" s="114">
        <f t="shared" si="232"/>
        <v>0</v>
      </c>
      <c r="DX42" s="114">
        <f t="shared" si="232"/>
        <v>0</v>
      </c>
      <c r="DY42" s="114">
        <f t="shared" si="232"/>
        <v>0</v>
      </c>
      <c r="DZ42" s="114">
        <f t="shared" si="232"/>
        <v>0</v>
      </c>
      <c r="EA42" s="114">
        <f t="shared" si="232"/>
        <v>0</v>
      </c>
      <c r="EB42" s="114">
        <f t="shared" si="233"/>
        <v>0</v>
      </c>
      <c r="EC42" s="114">
        <f t="shared" si="233"/>
        <v>0</v>
      </c>
      <c r="ED42" s="114">
        <f t="shared" si="233"/>
        <v>0</v>
      </c>
      <c r="EE42" s="114">
        <f t="shared" si="233"/>
        <v>0</v>
      </c>
      <c r="EF42" s="114">
        <f t="shared" si="233"/>
        <v>0</v>
      </c>
      <c r="EG42" s="114">
        <f t="shared" si="233"/>
        <v>0</v>
      </c>
      <c r="EH42" s="114">
        <f t="shared" si="233"/>
        <v>0</v>
      </c>
      <c r="EI42" s="114">
        <f t="shared" si="233"/>
        <v>0</v>
      </c>
      <c r="EJ42" s="114">
        <f t="shared" si="233"/>
        <v>0</v>
      </c>
      <c r="EK42" s="114">
        <f t="shared" si="233"/>
        <v>0</v>
      </c>
      <c r="EL42" s="114">
        <f t="shared" si="234"/>
        <v>0</v>
      </c>
      <c r="EM42" s="114">
        <f t="shared" si="234"/>
        <v>0</v>
      </c>
      <c r="EN42" s="114">
        <f t="shared" si="234"/>
        <v>0</v>
      </c>
      <c r="EO42" s="114">
        <f t="shared" si="234"/>
        <v>0</v>
      </c>
      <c r="EP42" s="114">
        <f t="shared" si="234"/>
        <v>0</v>
      </c>
      <c r="EQ42" s="114">
        <f t="shared" si="234"/>
        <v>0</v>
      </c>
      <c r="ER42" s="114">
        <f t="shared" si="234"/>
        <v>0</v>
      </c>
      <c r="ES42" s="114">
        <f t="shared" si="234"/>
        <v>0</v>
      </c>
      <c r="ET42" s="114">
        <f t="shared" si="234"/>
        <v>0</v>
      </c>
      <c r="EU42" s="114">
        <f t="shared" si="234"/>
        <v>0</v>
      </c>
      <c r="EV42" s="150"/>
      <c r="EW42" s="150"/>
      <c r="EX42" s="150"/>
      <c r="EY42" s="150"/>
    </row>
    <row r="43" spans="1:155">
      <c r="A43" s="150"/>
      <c r="B43" s="150"/>
      <c r="C43" s="150"/>
      <c r="D43" s="150"/>
      <c r="E43" s="378"/>
      <c r="F43" s="150"/>
      <c r="G43" s="112" t="s">
        <v>213</v>
      </c>
      <c r="H43" s="113"/>
      <c r="I43" s="113"/>
      <c r="J43" s="113"/>
      <c r="K43" s="113"/>
      <c r="L43" s="113"/>
      <c r="M43" s="113"/>
      <c r="N43" s="113"/>
      <c r="O43" s="113"/>
      <c r="P43" s="113"/>
      <c r="Q43" s="133"/>
      <c r="R43" s="113"/>
      <c r="S43" s="113"/>
      <c r="T43" s="113"/>
      <c r="U43" s="113"/>
      <c r="V43" s="113"/>
      <c r="W43" s="113"/>
      <c r="X43" s="113"/>
      <c r="Y43" s="113"/>
      <c r="Z43" s="113"/>
      <c r="AA43" s="113"/>
      <c r="AB43" s="113"/>
      <c r="AC43" s="113"/>
      <c r="AD43" s="113"/>
      <c r="AE43" s="113"/>
      <c r="AF43" s="114">
        <f t="shared" si="223"/>
        <v>0</v>
      </c>
      <c r="AG43" s="114">
        <f t="shared" si="223"/>
        <v>0</v>
      </c>
      <c r="AH43" s="114">
        <f t="shared" si="223"/>
        <v>1</v>
      </c>
      <c r="AI43" s="114">
        <f t="shared" si="223"/>
        <v>1</v>
      </c>
      <c r="AJ43" s="114">
        <f t="shared" si="223"/>
        <v>1</v>
      </c>
      <c r="AK43" s="114">
        <f t="shared" si="223"/>
        <v>1</v>
      </c>
      <c r="AL43" s="114">
        <f t="shared" si="223"/>
        <v>0</v>
      </c>
      <c r="AM43" s="114">
        <f t="shared" si="223"/>
        <v>0</v>
      </c>
      <c r="AN43" s="114">
        <f t="shared" si="223"/>
        <v>0</v>
      </c>
      <c r="AO43" s="114">
        <f t="shared" si="223"/>
        <v>0</v>
      </c>
      <c r="AP43" s="114">
        <f t="shared" si="224"/>
        <v>0</v>
      </c>
      <c r="AQ43" s="114">
        <f t="shared" si="224"/>
        <v>0</v>
      </c>
      <c r="AR43" s="114">
        <f t="shared" si="224"/>
        <v>0</v>
      </c>
      <c r="AS43" s="114">
        <f t="shared" si="224"/>
        <v>0</v>
      </c>
      <c r="AT43" s="114">
        <f t="shared" si="224"/>
        <v>0</v>
      </c>
      <c r="AU43" s="114">
        <f t="shared" si="224"/>
        <v>0</v>
      </c>
      <c r="AV43" s="114">
        <f t="shared" si="224"/>
        <v>0</v>
      </c>
      <c r="AW43" s="114">
        <f t="shared" si="224"/>
        <v>0</v>
      </c>
      <c r="AX43" s="114">
        <f t="shared" si="224"/>
        <v>0</v>
      </c>
      <c r="AY43" s="114">
        <f t="shared" si="224"/>
        <v>0</v>
      </c>
      <c r="AZ43" s="114">
        <f t="shared" si="225"/>
        <v>0</v>
      </c>
      <c r="BA43" s="114">
        <f t="shared" si="225"/>
        <v>0</v>
      </c>
      <c r="BB43" s="114">
        <f t="shared" si="225"/>
        <v>0</v>
      </c>
      <c r="BC43" s="114">
        <f t="shared" si="225"/>
        <v>0</v>
      </c>
      <c r="BD43" s="114">
        <f t="shared" si="225"/>
        <v>0</v>
      </c>
      <c r="BE43" s="114">
        <f t="shared" si="225"/>
        <v>0</v>
      </c>
      <c r="BF43" s="114">
        <f t="shared" si="225"/>
        <v>0</v>
      </c>
      <c r="BG43" s="114">
        <f t="shared" si="225"/>
        <v>0</v>
      </c>
      <c r="BH43" s="114">
        <f t="shared" si="225"/>
        <v>0</v>
      </c>
      <c r="BI43" s="114">
        <f t="shared" si="225"/>
        <v>0</v>
      </c>
      <c r="BJ43" s="114">
        <f t="shared" si="226"/>
        <v>0</v>
      </c>
      <c r="BK43" s="114">
        <f t="shared" si="226"/>
        <v>0</v>
      </c>
      <c r="BL43" s="114">
        <f t="shared" si="226"/>
        <v>0</v>
      </c>
      <c r="BM43" s="114">
        <f t="shared" si="226"/>
        <v>0</v>
      </c>
      <c r="BN43" s="114">
        <f t="shared" si="226"/>
        <v>0</v>
      </c>
      <c r="BO43" s="114">
        <f t="shared" si="226"/>
        <v>0</v>
      </c>
      <c r="BP43" s="114">
        <f t="shared" si="226"/>
        <v>0</v>
      </c>
      <c r="BQ43" s="114">
        <f t="shared" si="226"/>
        <v>0</v>
      </c>
      <c r="BR43" s="114">
        <f t="shared" si="226"/>
        <v>0</v>
      </c>
      <c r="BS43" s="114">
        <f t="shared" si="226"/>
        <v>0</v>
      </c>
      <c r="BT43" s="114">
        <f t="shared" si="227"/>
        <v>0</v>
      </c>
      <c r="BU43" s="114">
        <f t="shared" si="227"/>
        <v>0</v>
      </c>
      <c r="BV43" s="114">
        <f t="shared" si="227"/>
        <v>0</v>
      </c>
      <c r="BW43" s="114">
        <f t="shared" si="227"/>
        <v>0</v>
      </c>
      <c r="BX43" s="114">
        <f t="shared" si="227"/>
        <v>0</v>
      </c>
      <c r="BY43" s="114">
        <f t="shared" si="227"/>
        <v>0</v>
      </c>
      <c r="BZ43" s="114">
        <f t="shared" si="227"/>
        <v>0</v>
      </c>
      <c r="CA43" s="114">
        <f t="shared" si="227"/>
        <v>0</v>
      </c>
      <c r="CB43" s="114">
        <f t="shared" si="227"/>
        <v>0</v>
      </c>
      <c r="CC43" s="114">
        <f t="shared" si="227"/>
        <v>0</v>
      </c>
      <c r="CD43" s="114">
        <f t="shared" si="228"/>
        <v>0</v>
      </c>
      <c r="CE43" s="114">
        <f t="shared" si="228"/>
        <v>0</v>
      </c>
      <c r="CF43" s="114">
        <f t="shared" si="228"/>
        <v>0</v>
      </c>
      <c r="CG43" s="114">
        <f t="shared" si="228"/>
        <v>0</v>
      </c>
      <c r="CH43" s="114">
        <f t="shared" si="228"/>
        <v>0</v>
      </c>
      <c r="CI43" s="114">
        <f t="shared" si="228"/>
        <v>0</v>
      </c>
      <c r="CJ43" s="114">
        <f t="shared" si="228"/>
        <v>0</v>
      </c>
      <c r="CK43" s="114">
        <f t="shared" si="228"/>
        <v>0</v>
      </c>
      <c r="CL43" s="114">
        <f t="shared" si="228"/>
        <v>0</v>
      </c>
      <c r="CM43" s="114">
        <f t="shared" si="228"/>
        <v>0</v>
      </c>
      <c r="CN43" s="114">
        <f t="shared" si="229"/>
        <v>0</v>
      </c>
      <c r="CO43" s="114">
        <f t="shared" si="229"/>
        <v>0</v>
      </c>
      <c r="CP43" s="114">
        <f t="shared" si="229"/>
        <v>0</v>
      </c>
      <c r="CQ43" s="114">
        <f t="shared" si="229"/>
        <v>0</v>
      </c>
      <c r="CR43" s="114">
        <f t="shared" si="229"/>
        <v>0</v>
      </c>
      <c r="CS43" s="114">
        <f t="shared" si="229"/>
        <v>0</v>
      </c>
      <c r="CT43" s="114">
        <f t="shared" si="229"/>
        <v>0</v>
      </c>
      <c r="CU43" s="114">
        <f t="shared" si="229"/>
        <v>0</v>
      </c>
      <c r="CV43" s="114">
        <f t="shared" si="229"/>
        <v>0</v>
      </c>
      <c r="CW43" s="114">
        <f t="shared" si="229"/>
        <v>0</v>
      </c>
      <c r="CX43" s="114">
        <f t="shared" si="230"/>
        <v>0</v>
      </c>
      <c r="CY43" s="114">
        <f t="shared" si="230"/>
        <v>0</v>
      </c>
      <c r="CZ43" s="114">
        <f t="shared" si="230"/>
        <v>0</v>
      </c>
      <c r="DA43" s="114">
        <f t="shared" si="230"/>
        <v>0</v>
      </c>
      <c r="DB43" s="114">
        <f t="shared" si="230"/>
        <v>0</v>
      </c>
      <c r="DC43" s="114">
        <f t="shared" si="230"/>
        <v>0</v>
      </c>
      <c r="DD43" s="114">
        <f t="shared" si="230"/>
        <v>0</v>
      </c>
      <c r="DE43" s="114">
        <f t="shared" si="230"/>
        <v>0</v>
      </c>
      <c r="DF43" s="114">
        <f t="shared" si="230"/>
        <v>0</v>
      </c>
      <c r="DG43" s="114">
        <f t="shared" si="230"/>
        <v>0</v>
      </c>
      <c r="DH43" s="114">
        <f t="shared" si="231"/>
        <v>0</v>
      </c>
      <c r="DI43" s="114">
        <f t="shared" si="231"/>
        <v>0</v>
      </c>
      <c r="DJ43" s="114">
        <f t="shared" si="231"/>
        <v>0</v>
      </c>
      <c r="DK43" s="114">
        <f t="shared" si="231"/>
        <v>0</v>
      </c>
      <c r="DL43" s="114">
        <f t="shared" si="231"/>
        <v>0</v>
      </c>
      <c r="DM43" s="114">
        <f t="shared" si="231"/>
        <v>0</v>
      </c>
      <c r="DN43" s="114">
        <f t="shared" si="231"/>
        <v>0</v>
      </c>
      <c r="DO43" s="114">
        <f t="shared" si="231"/>
        <v>0</v>
      </c>
      <c r="DP43" s="114">
        <f t="shared" si="231"/>
        <v>0</v>
      </c>
      <c r="DQ43" s="114">
        <f t="shared" si="231"/>
        <v>0</v>
      </c>
      <c r="DR43" s="114">
        <f t="shared" si="232"/>
        <v>0</v>
      </c>
      <c r="DS43" s="114">
        <f t="shared" si="232"/>
        <v>0</v>
      </c>
      <c r="DT43" s="114">
        <f t="shared" si="232"/>
        <v>0</v>
      </c>
      <c r="DU43" s="114">
        <f t="shared" si="232"/>
        <v>0</v>
      </c>
      <c r="DV43" s="114">
        <f t="shared" si="232"/>
        <v>0</v>
      </c>
      <c r="DW43" s="114">
        <f t="shared" si="232"/>
        <v>0</v>
      </c>
      <c r="DX43" s="114">
        <f t="shared" si="232"/>
        <v>0</v>
      </c>
      <c r="DY43" s="114">
        <f t="shared" si="232"/>
        <v>0</v>
      </c>
      <c r="DZ43" s="114">
        <f t="shared" si="232"/>
        <v>0</v>
      </c>
      <c r="EA43" s="114">
        <f t="shared" si="232"/>
        <v>0</v>
      </c>
      <c r="EB43" s="114">
        <f t="shared" si="233"/>
        <v>0</v>
      </c>
      <c r="EC43" s="114">
        <f t="shared" si="233"/>
        <v>0</v>
      </c>
      <c r="ED43" s="114">
        <f t="shared" si="233"/>
        <v>0</v>
      </c>
      <c r="EE43" s="114">
        <f t="shared" si="233"/>
        <v>0</v>
      </c>
      <c r="EF43" s="114">
        <f t="shared" si="233"/>
        <v>0</v>
      </c>
      <c r="EG43" s="114">
        <f t="shared" si="233"/>
        <v>0</v>
      </c>
      <c r="EH43" s="114">
        <f t="shared" si="233"/>
        <v>0</v>
      </c>
      <c r="EI43" s="114">
        <f t="shared" si="233"/>
        <v>0</v>
      </c>
      <c r="EJ43" s="114">
        <f t="shared" si="233"/>
        <v>0</v>
      </c>
      <c r="EK43" s="114">
        <f t="shared" si="233"/>
        <v>0</v>
      </c>
      <c r="EL43" s="114">
        <f t="shared" si="234"/>
        <v>0</v>
      </c>
      <c r="EM43" s="114">
        <f t="shared" si="234"/>
        <v>0</v>
      </c>
      <c r="EN43" s="114">
        <f t="shared" si="234"/>
        <v>0</v>
      </c>
      <c r="EO43" s="114">
        <f t="shared" si="234"/>
        <v>0</v>
      </c>
      <c r="EP43" s="114">
        <f t="shared" si="234"/>
        <v>0</v>
      </c>
      <c r="EQ43" s="114">
        <f t="shared" si="234"/>
        <v>0</v>
      </c>
      <c r="ER43" s="114">
        <f t="shared" si="234"/>
        <v>0</v>
      </c>
      <c r="ES43" s="114">
        <f t="shared" si="234"/>
        <v>0</v>
      </c>
      <c r="ET43" s="114">
        <f t="shared" si="234"/>
        <v>0</v>
      </c>
      <c r="EU43" s="114">
        <f t="shared" si="234"/>
        <v>0</v>
      </c>
      <c r="EV43" s="150"/>
      <c r="EW43" s="150"/>
      <c r="EX43" s="150"/>
      <c r="EY43" s="150"/>
    </row>
    <row r="44" spans="1:155">
      <c r="A44" s="150"/>
      <c r="B44" s="150"/>
      <c r="C44" s="150"/>
      <c r="D44" s="150"/>
      <c r="E44" s="378" t="s">
        <v>286</v>
      </c>
      <c r="F44" s="150"/>
      <c r="G44" s="112" t="s">
        <v>214</v>
      </c>
      <c r="H44" s="113"/>
      <c r="I44" s="113"/>
      <c r="J44" s="113"/>
      <c r="K44" s="113"/>
      <c r="L44" s="113"/>
      <c r="M44" s="113"/>
      <c r="N44" s="113"/>
      <c r="O44" s="113"/>
      <c r="P44" s="113"/>
      <c r="Q44" s="133"/>
      <c r="R44" s="113"/>
      <c r="S44" s="113"/>
      <c r="T44" s="113"/>
      <c r="U44" s="113"/>
      <c r="V44" s="113"/>
      <c r="W44" s="113"/>
      <c r="X44" s="113"/>
      <c r="Y44" s="113"/>
      <c r="Z44" s="113"/>
      <c r="AA44" s="113"/>
      <c r="AB44" s="113"/>
      <c r="AC44" s="113"/>
      <c r="AD44" s="113"/>
      <c r="AE44" s="113"/>
      <c r="AF44" s="114">
        <f t="shared" si="223"/>
        <v>0</v>
      </c>
      <c r="AG44" s="114">
        <f t="shared" si="223"/>
        <v>0</v>
      </c>
      <c r="AH44" s="114">
        <f t="shared" si="223"/>
        <v>0</v>
      </c>
      <c r="AI44" s="114">
        <f t="shared" si="223"/>
        <v>0</v>
      </c>
      <c r="AJ44" s="114">
        <f t="shared" si="223"/>
        <v>0</v>
      </c>
      <c r="AK44" s="114">
        <f t="shared" si="223"/>
        <v>0</v>
      </c>
      <c r="AL44" s="114">
        <f t="shared" si="223"/>
        <v>0</v>
      </c>
      <c r="AM44" s="114">
        <f t="shared" si="223"/>
        <v>1</v>
      </c>
      <c r="AN44" s="114">
        <f t="shared" si="223"/>
        <v>0</v>
      </c>
      <c r="AO44" s="114">
        <f t="shared" si="223"/>
        <v>1</v>
      </c>
      <c r="AP44" s="114">
        <f t="shared" si="224"/>
        <v>0</v>
      </c>
      <c r="AQ44" s="114">
        <f t="shared" si="224"/>
        <v>1</v>
      </c>
      <c r="AR44" s="114">
        <f t="shared" si="224"/>
        <v>0</v>
      </c>
      <c r="AS44" s="114">
        <f t="shared" si="224"/>
        <v>1</v>
      </c>
      <c r="AT44" s="114">
        <f t="shared" si="224"/>
        <v>0</v>
      </c>
      <c r="AU44" s="114">
        <f t="shared" si="224"/>
        <v>1</v>
      </c>
      <c r="AV44" s="114">
        <f t="shared" si="224"/>
        <v>0</v>
      </c>
      <c r="AW44" s="114">
        <f t="shared" si="224"/>
        <v>1</v>
      </c>
      <c r="AX44" s="114">
        <f t="shared" si="224"/>
        <v>0</v>
      </c>
      <c r="AY44" s="114">
        <f t="shared" si="224"/>
        <v>1</v>
      </c>
      <c r="AZ44" s="114">
        <f t="shared" si="225"/>
        <v>0</v>
      </c>
      <c r="BA44" s="114">
        <f t="shared" si="225"/>
        <v>1</v>
      </c>
      <c r="BB44" s="114">
        <f t="shared" si="225"/>
        <v>0</v>
      </c>
      <c r="BC44" s="114">
        <f t="shared" si="225"/>
        <v>1</v>
      </c>
      <c r="BD44" s="114">
        <f t="shared" si="225"/>
        <v>0</v>
      </c>
      <c r="BE44" s="114">
        <f t="shared" si="225"/>
        <v>1</v>
      </c>
      <c r="BF44" s="114">
        <f t="shared" si="225"/>
        <v>0</v>
      </c>
      <c r="BG44" s="114">
        <f t="shared" si="225"/>
        <v>1</v>
      </c>
      <c r="BH44" s="114">
        <f t="shared" si="225"/>
        <v>0</v>
      </c>
      <c r="BI44" s="114">
        <f t="shared" si="225"/>
        <v>1</v>
      </c>
      <c r="BJ44" s="114">
        <f t="shared" si="226"/>
        <v>0</v>
      </c>
      <c r="BK44" s="114">
        <f t="shared" si="226"/>
        <v>0</v>
      </c>
      <c r="BL44" s="114">
        <f t="shared" si="226"/>
        <v>0</v>
      </c>
      <c r="BM44" s="114">
        <f t="shared" si="226"/>
        <v>0</v>
      </c>
      <c r="BN44" s="114">
        <f t="shared" si="226"/>
        <v>0</v>
      </c>
      <c r="BO44" s="114">
        <f t="shared" si="226"/>
        <v>0</v>
      </c>
      <c r="BP44" s="114">
        <f t="shared" si="226"/>
        <v>0</v>
      </c>
      <c r="BQ44" s="114">
        <f t="shared" si="226"/>
        <v>0</v>
      </c>
      <c r="BR44" s="114">
        <f t="shared" si="226"/>
        <v>0</v>
      </c>
      <c r="BS44" s="114">
        <f t="shared" si="226"/>
        <v>0</v>
      </c>
      <c r="BT44" s="114">
        <f t="shared" si="227"/>
        <v>0</v>
      </c>
      <c r="BU44" s="114">
        <f t="shared" si="227"/>
        <v>0</v>
      </c>
      <c r="BV44" s="114">
        <f t="shared" si="227"/>
        <v>0</v>
      </c>
      <c r="BW44" s="114">
        <f t="shared" si="227"/>
        <v>0</v>
      </c>
      <c r="BX44" s="114">
        <f t="shared" si="227"/>
        <v>0</v>
      </c>
      <c r="BY44" s="114">
        <f t="shared" si="227"/>
        <v>0</v>
      </c>
      <c r="BZ44" s="114">
        <f t="shared" si="227"/>
        <v>0</v>
      </c>
      <c r="CA44" s="114">
        <f t="shared" si="227"/>
        <v>0</v>
      </c>
      <c r="CB44" s="114">
        <f t="shared" si="227"/>
        <v>0</v>
      </c>
      <c r="CC44" s="114">
        <f t="shared" si="227"/>
        <v>0</v>
      </c>
      <c r="CD44" s="114">
        <f t="shared" si="228"/>
        <v>0</v>
      </c>
      <c r="CE44" s="114">
        <f t="shared" si="228"/>
        <v>0</v>
      </c>
      <c r="CF44" s="114">
        <f t="shared" si="228"/>
        <v>0</v>
      </c>
      <c r="CG44" s="114">
        <f t="shared" si="228"/>
        <v>0</v>
      </c>
      <c r="CH44" s="114">
        <f t="shared" si="228"/>
        <v>0</v>
      </c>
      <c r="CI44" s="114">
        <f t="shared" si="228"/>
        <v>0</v>
      </c>
      <c r="CJ44" s="114">
        <f t="shared" si="228"/>
        <v>0</v>
      </c>
      <c r="CK44" s="114">
        <f t="shared" si="228"/>
        <v>0</v>
      </c>
      <c r="CL44" s="114">
        <f t="shared" si="228"/>
        <v>0</v>
      </c>
      <c r="CM44" s="114">
        <f t="shared" si="228"/>
        <v>0</v>
      </c>
      <c r="CN44" s="114">
        <f t="shared" si="229"/>
        <v>0</v>
      </c>
      <c r="CO44" s="114">
        <f t="shared" si="229"/>
        <v>0</v>
      </c>
      <c r="CP44" s="114">
        <f t="shared" si="229"/>
        <v>0</v>
      </c>
      <c r="CQ44" s="114">
        <f t="shared" si="229"/>
        <v>0</v>
      </c>
      <c r="CR44" s="114">
        <f t="shared" si="229"/>
        <v>0</v>
      </c>
      <c r="CS44" s="114">
        <f t="shared" si="229"/>
        <v>0</v>
      </c>
      <c r="CT44" s="114">
        <f t="shared" si="229"/>
        <v>0</v>
      </c>
      <c r="CU44" s="114">
        <f t="shared" si="229"/>
        <v>0</v>
      </c>
      <c r="CV44" s="114">
        <f t="shared" si="229"/>
        <v>0</v>
      </c>
      <c r="CW44" s="114">
        <f t="shared" si="229"/>
        <v>0</v>
      </c>
      <c r="CX44" s="114">
        <f t="shared" si="230"/>
        <v>0</v>
      </c>
      <c r="CY44" s="114">
        <f t="shared" si="230"/>
        <v>0</v>
      </c>
      <c r="CZ44" s="114">
        <f t="shared" si="230"/>
        <v>0</v>
      </c>
      <c r="DA44" s="114">
        <f t="shared" si="230"/>
        <v>0</v>
      </c>
      <c r="DB44" s="114">
        <f t="shared" si="230"/>
        <v>0</v>
      </c>
      <c r="DC44" s="114">
        <f t="shared" si="230"/>
        <v>0</v>
      </c>
      <c r="DD44" s="114">
        <f t="shared" si="230"/>
        <v>0</v>
      </c>
      <c r="DE44" s="114">
        <f t="shared" si="230"/>
        <v>0</v>
      </c>
      <c r="DF44" s="114">
        <f t="shared" si="230"/>
        <v>0</v>
      </c>
      <c r="DG44" s="114">
        <f t="shared" si="230"/>
        <v>0</v>
      </c>
      <c r="DH44" s="114">
        <f t="shared" si="231"/>
        <v>0</v>
      </c>
      <c r="DI44" s="114">
        <f t="shared" si="231"/>
        <v>0</v>
      </c>
      <c r="DJ44" s="114">
        <f t="shared" si="231"/>
        <v>0</v>
      </c>
      <c r="DK44" s="114">
        <f t="shared" si="231"/>
        <v>0</v>
      </c>
      <c r="DL44" s="114">
        <f t="shared" si="231"/>
        <v>0</v>
      </c>
      <c r="DM44" s="114">
        <f t="shared" si="231"/>
        <v>0</v>
      </c>
      <c r="DN44" s="114">
        <f t="shared" si="231"/>
        <v>0</v>
      </c>
      <c r="DO44" s="114">
        <f t="shared" si="231"/>
        <v>0</v>
      </c>
      <c r="DP44" s="114">
        <f t="shared" si="231"/>
        <v>0</v>
      </c>
      <c r="DQ44" s="114">
        <f t="shared" si="231"/>
        <v>0</v>
      </c>
      <c r="DR44" s="114">
        <f t="shared" si="232"/>
        <v>0</v>
      </c>
      <c r="DS44" s="114">
        <f t="shared" si="232"/>
        <v>0</v>
      </c>
      <c r="DT44" s="114">
        <f t="shared" si="232"/>
        <v>0</v>
      </c>
      <c r="DU44" s="114">
        <f t="shared" si="232"/>
        <v>0</v>
      </c>
      <c r="DV44" s="114">
        <f t="shared" si="232"/>
        <v>0</v>
      </c>
      <c r="DW44" s="114">
        <f t="shared" si="232"/>
        <v>0</v>
      </c>
      <c r="DX44" s="114">
        <f t="shared" si="232"/>
        <v>0</v>
      </c>
      <c r="DY44" s="114">
        <f t="shared" si="232"/>
        <v>0</v>
      </c>
      <c r="DZ44" s="114">
        <f t="shared" si="232"/>
        <v>0</v>
      </c>
      <c r="EA44" s="114">
        <f t="shared" si="232"/>
        <v>0</v>
      </c>
      <c r="EB44" s="114">
        <f t="shared" si="233"/>
        <v>0</v>
      </c>
      <c r="EC44" s="114">
        <f t="shared" si="233"/>
        <v>0</v>
      </c>
      <c r="ED44" s="114">
        <f t="shared" si="233"/>
        <v>0</v>
      </c>
      <c r="EE44" s="114">
        <f t="shared" si="233"/>
        <v>0</v>
      </c>
      <c r="EF44" s="114">
        <f t="shared" si="233"/>
        <v>0</v>
      </c>
      <c r="EG44" s="114">
        <f t="shared" si="233"/>
        <v>0</v>
      </c>
      <c r="EH44" s="114">
        <f t="shared" si="233"/>
        <v>0</v>
      </c>
      <c r="EI44" s="114">
        <f t="shared" si="233"/>
        <v>0</v>
      </c>
      <c r="EJ44" s="114">
        <f t="shared" si="233"/>
        <v>0</v>
      </c>
      <c r="EK44" s="114">
        <f t="shared" si="233"/>
        <v>0</v>
      </c>
      <c r="EL44" s="114">
        <f t="shared" si="234"/>
        <v>0</v>
      </c>
      <c r="EM44" s="114">
        <f t="shared" si="234"/>
        <v>0</v>
      </c>
      <c r="EN44" s="114">
        <f t="shared" si="234"/>
        <v>0</v>
      </c>
      <c r="EO44" s="114">
        <f t="shared" si="234"/>
        <v>0</v>
      </c>
      <c r="EP44" s="114">
        <f t="shared" si="234"/>
        <v>0</v>
      </c>
      <c r="EQ44" s="114">
        <f t="shared" si="234"/>
        <v>0</v>
      </c>
      <c r="ER44" s="114">
        <f t="shared" si="234"/>
        <v>0</v>
      </c>
      <c r="ES44" s="114">
        <f t="shared" si="234"/>
        <v>0</v>
      </c>
      <c r="ET44" s="114">
        <f t="shared" si="234"/>
        <v>0</v>
      </c>
      <c r="EU44" s="114">
        <f t="shared" si="234"/>
        <v>0</v>
      </c>
      <c r="EV44" s="150"/>
      <c r="EW44" s="150"/>
      <c r="EX44" s="150"/>
      <c r="EY44" s="150"/>
    </row>
    <row r="45" spans="1:155">
      <c r="A45" s="150"/>
      <c r="B45" s="150"/>
      <c r="C45" s="150"/>
      <c r="D45" s="150"/>
      <c r="E45" s="378"/>
      <c r="F45" s="150"/>
      <c r="G45" s="112" t="s">
        <v>215</v>
      </c>
      <c r="H45" s="113"/>
      <c r="I45" s="113"/>
      <c r="J45" s="113"/>
      <c r="K45" s="113"/>
      <c r="L45" s="113"/>
      <c r="M45" s="113"/>
      <c r="N45" s="113"/>
      <c r="O45" s="113"/>
      <c r="P45" s="113"/>
      <c r="Q45" s="133"/>
      <c r="R45" s="113"/>
      <c r="S45" s="113"/>
      <c r="T45" s="113"/>
      <c r="U45" s="113"/>
      <c r="V45" s="113"/>
      <c r="W45" s="113"/>
      <c r="X45" s="113"/>
      <c r="Y45" s="113"/>
      <c r="Z45" s="113"/>
      <c r="AA45" s="113"/>
      <c r="AB45" s="113"/>
      <c r="AC45" s="113"/>
      <c r="AD45" s="113"/>
      <c r="AE45" s="113"/>
      <c r="AF45" s="114">
        <f t="shared" si="223"/>
        <v>0</v>
      </c>
      <c r="AG45" s="114">
        <f t="shared" si="223"/>
        <v>0</v>
      </c>
      <c r="AH45" s="114">
        <f t="shared" si="223"/>
        <v>0</v>
      </c>
      <c r="AI45" s="114">
        <f t="shared" si="223"/>
        <v>0</v>
      </c>
      <c r="AJ45" s="114">
        <f t="shared" si="223"/>
        <v>0</v>
      </c>
      <c r="AK45" s="114">
        <f t="shared" si="223"/>
        <v>0</v>
      </c>
      <c r="AL45" s="114">
        <f t="shared" si="223"/>
        <v>1</v>
      </c>
      <c r="AM45" s="114">
        <f t="shared" si="223"/>
        <v>0</v>
      </c>
      <c r="AN45" s="114">
        <f t="shared" si="223"/>
        <v>1</v>
      </c>
      <c r="AO45" s="114">
        <f t="shared" si="223"/>
        <v>0</v>
      </c>
      <c r="AP45" s="114">
        <f t="shared" si="224"/>
        <v>1</v>
      </c>
      <c r="AQ45" s="114">
        <f t="shared" si="224"/>
        <v>0</v>
      </c>
      <c r="AR45" s="114">
        <f t="shared" si="224"/>
        <v>1</v>
      </c>
      <c r="AS45" s="114">
        <f t="shared" si="224"/>
        <v>0</v>
      </c>
      <c r="AT45" s="114">
        <f t="shared" si="224"/>
        <v>1</v>
      </c>
      <c r="AU45" s="114">
        <f t="shared" si="224"/>
        <v>0</v>
      </c>
      <c r="AV45" s="114">
        <f t="shared" si="224"/>
        <v>1</v>
      </c>
      <c r="AW45" s="114">
        <f t="shared" si="224"/>
        <v>0</v>
      </c>
      <c r="AX45" s="114">
        <f t="shared" si="224"/>
        <v>0</v>
      </c>
      <c r="AY45" s="114">
        <f t="shared" si="224"/>
        <v>0</v>
      </c>
      <c r="AZ45" s="114">
        <f t="shared" si="225"/>
        <v>0</v>
      </c>
      <c r="BA45" s="114">
        <f t="shared" si="225"/>
        <v>0</v>
      </c>
      <c r="BB45" s="114">
        <f t="shared" si="225"/>
        <v>0</v>
      </c>
      <c r="BC45" s="114">
        <f t="shared" si="225"/>
        <v>0</v>
      </c>
      <c r="BD45" s="114">
        <f t="shared" si="225"/>
        <v>0</v>
      </c>
      <c r="BE45" s="114">
        <f t="shared" si="225"/>
        <v>0</v>
      </c>
      <c r="BF45" s="114">
        <f t="shared" si="225"/>
        <v>0</v>
      </c>
      <c r="BG45" s="114">
        <f t="shared" si="225"/>
        <v>0</v>
      </c>
      <c r="BH45" s="114">
        <f t="shared" si="225"/>
        <v>0</v>
      </c>
      <c r="BI45" s="114">
        <f t="shared" si="225"/>
        <v>0</v>
      </c>
      <c r="BJ45" s="114">
        <f t="shared" si="226"/>
        <v>0</v>
      </c>
      <c r="BK45" s="114">
        <f t="shared" si="226"/>
        <v>1</v>
      </c>
      <c r="BL45" s="114">
        <f t="shared" si="226"/>
        <v>0</v>
      </c>
      <c r="BM45" s="114">
        <f t="shared" si="226"/>
        <v>1</v>
      </c>
      <c r="BN45" s="114">
        <f t="shared" si="226"/>
        <v>0</v>
      </c>
      <c r="BO45" s="114">
        <f t="shared" si="226"/>
        <v>1</v>
      </c>
      <c r="BP45" s="114">
        <f t="shared" si="226"/>
        <v>0</v>
      </c>
      <c r="BQ45" s="114">
        <f t="shared" si="226"/>
        <v>1</v>
      </c>
      <c r="BR45" s="114">
        <f t="shared" si="226"/>
        <v>0</v>
      </c>
      <c r="BS45" s="114">
        <f t="shared" si="226"/>
        <v>1</v>
      </c>
      <c r="BT45" s="114">
        <f t="shared" si="227"/>
        <v>0</v>
      </c>
      <c r="BU45" s="114">
        <f t="shared" si="227"/>
        <v>1</v>
      </c>
      <c r="BV45" s="114">
        <f t="shared" si="227"/>
        <v>0</v>
      </c>
      <c r="BW45" s="114">
        <f t="shared" si="227"/>
        <v>1</v>
      </c>
      <c r="BX45" s="114">
        <f t="shared" si="227"/>
        <v>0</v>
      </c>
      <c r="BY45" s="114">
        <f t="shared" si="227"/>
        <v>1</v>
      </c>
      <c r="BZ45" s="114">
        <f t="shared" si="227"/>
        <v>0</v>
      </c>
      <c r="CA45" s="114">
        <f t="shared" si="227"/>
        <v>1</v>
      </c>
      <c r="CB45" s="114">
        <f t="shared" si="227"/>
        <v>0</v>
      </c>
      <c r="CC45" s="114">
        <f t="shared" si="227"/>
        <v>1</v>
      </c>
      <c r="CD45" s="114">
        <f t="shared" si="228"/>
        <v>0</v>
      </c>
      <c r="CE45" s="114">
        <f t="shared" si="228"/>
        <v>1</v>
      </c>
      <c r="CF45" s="114">
        <f t="shared" si="228"/>
        <v>0</v>
      </c>
      <c r="CG45" s="114">
        <f t="shared" si="228"/>
        <v>1</v>
      </c>
      <c r="CH45" s="114">
        <f t="shared" si="228"/>
        <v>0</v>
      </c>
      <c r="CI45" s="114">
        <f t="shared" si="228"/>
        <v>1</v>
      </c>
      <c r="CJ45" s="114">
        <f t="shared" si="228"/>
        <v>0</v>
      </c>
      <c r="CK45" s="114">
        <f t="shared" si="228"/>
        <v>1</v>
      </c>
      <c r="CL45" s="114">
        <f t="shared" si="228"/>
        <v>0</v>
      </c>
      <c r="CM45" s="114">
        <f t="shared" si="228"/>
        <v>1</v>
      </c>
      <c r="CN45" s="114">
        <f t="shared" si="229"/>
        <v>0</v>
      </c>
      <c r="CO45" s="114">
        <f t="shared" si="229"/>
        <v>1</v>
      </c>
      <c r="CP45" s="114">
        <f t="shared" si="229"/>
        <v>0</v>
      </c>
      <c r="CQ45" s="114">
        <f t="shared" si="229"/>
        <v>1</v>
      </c>
      <c r="CR45" s="114">
        <f t="shared" si="229"/>
        <v>0</v>
      </c>
      <c r="CS45" s="114">
        <f t="shared" si="229"/>
        <v>1</v>
      </c>
      <c r="CT45" s="114">
        <f t="shared" si="229"/>
        <v>0</v>
      </c>
      <c r="CU45" s="114">
        <f t="shared" si="229"/>
        <v>1</v>
      </c>
      <c r="CV45" s="114">
        <f t="shared" si="229"/>
        <v>0</v>
      </c>
      <c r="CW45" s="114">
        <f t="shared" si="229"/>
        <v>1</v>
      </c>
      <c r="CX45" s="114">
        <f t="shared" si="230"/>
        <v>0</v>
      </c>
      <c r="CY45" s="114">
        <f t="shared" si="230"/>
        <v>1</v>
      </c>
      <c r="CZ45" s="114">
        <f t="shared" si="230"/>
        <v>0</v>
      </c>
      <c r="DA45" s="114">
        <f t="shared" si="230"/>
        <v>1</v>
      </c>
      <c r="DB45" s="114">
        <f t="shared" si="230"/>
        <v>0</v>
      </c>
      <c r="DC45" s="114">
        <f t="shared" si="230"/>
        <v>1</v>
      </c>
      <c r="DD45" s="114">
        <f t="shared" si="230"/>
        <v>0</v>
      </c>
      <c r="DE45" s="114">
        <f t="shared" si="230"/>
        <v>1</v>
      </c>
      <c r="DF45" s="114">
        <f t="shared" si="230"/>
        <v>0</v>
      </c>
      <c r="DG45" s="114">
        <f t="shared" si="230"/>
        <v>1</v>
      </c>
      <c r="DH45" s="114">
        <f t="shared" si="231"/>
        <v>0</v>
      </c>
      <c r="DI45" s="114">
        <f t="shared" si="231"/>
        <v>1</v>
      </c>
      <c r="DJ45" s="114">
        <f t="shared" si="231"/>
        <v>0</v>
      </c>
      <c r="DK45" s="114">
        <f t="shared" si="231"/>
        <v>1</v>
      </c>
      <c r="DL45" s="114">
        <f t="shared" si="231"/>
        <v>0</v>
      </c>
      <c r="DM45" s="114">
        <f t="shared" si="231"/>
        <v>1</v>
      </c>
      <c r="DN45" s="114">
        <f t="shared" si="231"/>
        <v>0</v>
      </c>
      <c r="DO45" s="114">
        <f t="shared" si="231"/>
        <v>1</v>
      </c>
      <c r="DP45" s="114">
        <f t="shared" si="231"/>
        <v>0</v>
      </c>
      <c r="DQ45" s="114">
        <f t="shared" si="231"/>
        <v>1</v>
      </c>
      <c r="DR45" s="114">
        <f t="shared" si="232"/>
        <v>0</v>
      </c>
      <c r="DS45" s="114">
        <f t="shared" si="232"/>
        <v>1</v>
      </c>
      <c r="DT45" s="114">
        <f t="shared" si="232"/>
        <v>0</v>
      </c>
      <c r="DU45" s="114">
        <f t="shared" si="232"/>
        <v>1</v>
      </c>
      <c r="DV45" s="114">
        <f t="shared" si="232"/>
        <v>0</v>
      </c>
      <c r="DW45" s="114">
        <f t="shared" si="232"/>
        <v>1</v>
      </c>
      <c r="DX45" s="114">
        <f t="shared" si="232"/>
        <v>0</v>
      </c>
      <c r="DY45" s="114">
        <f t="shared" si="232"/>
        <v>1</v>
      </c>
      <c r="DZ45" s="114">
        <f t="shared" si="232"/>
        <v>0</v>
      </c>
      <c r="EA45" s="114">
        <f t="shared" si="232"/>
        <v>1</v>
      </c>
      <c r="EB45" s="114">
        <f t="shared" si="233"/>
        <v>0</v>
      </c>
      <c r="EC45" s="114">
        <f t="shared" si="233"/>
        <v>1</v>
      </c>
      <c r="ED45" s="114">
        <f t="shared" si="233"/>
        <v>0</v>
      </c>
      <c r="EE45" s="114">
        <f t="shared" si="233"/>
        <v>1</v>
      </c>
      <c r="EF45" s="114">
        <f t="shared" si="233"/>
        <v>0</v>
      </c>
      <c r="EG45" s="114">
        <f t="shared" si="233"/>
        <v>1</v>
      </c>
      <c r="EH45" s="114">
        <f t="shared" si="233"/>
        <v>0</v>
      </c>
      <c r="EI45" s="114">
        <f t="shared" si="233"/>
        <v>1</v>
      </c>
      <c r="EJ45" s="114">
        <f t="shared" si="233"/>
        <v>0</v>
      </c>
      <c r="EK45" s="114">
        <f t="shared" si="233"/>
        <v>1</v>
      </c>
      <c r="EL45" s="114">
        <f t="shared" si="234"/>
        <v>0</v>
      </c>
      <c r="EM45" s="114">
        <f t="shared" si="234"/>
        <v>1</v>
      </c>
      <c r="EN45" s="114">
        <f t="shared" si="234"/>
        <v>0</v>
      </c>
      <c r="EO45" s="114">
        <f t="shared" si="234"/>
        <v>1</v>
      </c>
      <c r="EP45" s="114">
        <f t="shared" si="234"/>
        <v>0</v>
      </c>
      <c r="EQ45" s="114">
        <f t="shared" si="234"/>
        <v>1</v>
      </c>
      <c r="ER45" s="114">
        <f t="shared" si="234"/>
        <v>0</v>
      </c>
      <c r="ES45" s="114">
        <f t="shared" si="234"/>
        <v>1</v>
      </c>
      <c r="ET45" s="114">
        <f t="shared" si="234"/>
        <v>0</v>
      </c>
      <c r="EU45" s="114">
        <f t="shared" si="234"/>
        <v>1</v>
      </c>
      <c r="EV45" s="150"/>
      <c r="EW45" s="150"/>
      <c r="EX45" s="150"/>
      <c r="EY45" s="150"/>
    </row>
    <row r="46" spans="1:155">
      <c r="A46" s="150"/>
      <c r="B46" s="150"/>
      <c r="C46" s="150"/>
      <c r="D46" s="150"/>
      <c r="E46" s="378"/>
      <c r="F46" s="150"/>
      <c r="G46" s="112" t="s">
        <v>216</v>
      </c>
      <c r="H46" s="113"/>
      <c r="I46" s="113"/>
      <c r="J46" s="113"/>
      <c r="K46" s="113"/>
      <c r="L46" s="113"/>
      <c r="M46" s="113"/>
      <c r="N46" s="113"/>
      <c r="O46" s="113"/>
      <c r="P46" s="113"/>
      <c r="Q46" s="133"/>
      <c r="R46" s="113"/>
      <c r="S46" s="113"/>
      <c r="T46" s="113"/>
      <c r="U46" s="113"/>
      <c r="V46" s="113"/>
      <c r="W46" s="113"/>
      <c r="X46" s="113"/>
      <c r="Y46" s="113"/>
      <c r="Z46" s="113"/>
      <c r="AA46" s="113"/>
      <c r="AB46" s="113"/>
      <c r="AC46" s="113"/>
      <c r="AD46" s="113"/>
      <c r="AE46" s="113"/>
      <c r="AF46" s="114">
        <f t="shared" si="223"/>
        <v>0</v>
      </c>
      <c r="AG46" s="114">
        <f t="shared" si="223"/>
        <v>0</v>
      </c>
      <c r="AH46" s="114">
        <f t="shared" si="223"/>
        <v>0</v>
      </c>
      <c r="AI46" s="114">
        <f t="shared" si="223"/>
        <v>0</v>
      </c>
      <c r="AJ46" s="114">
        <f t="shared" si="223"/>
        <v>0</v>
      </c>
      <c r="AK46" s="114">
        <f t="shared" si="223"/>
        <v>0</v>
      </c>
      <c r="AL46" s="114">
        <f t="shared" si="223"/>
        <v>0</v>
      </c>
      <c r="AM46" s="114">
        <f t="shared" si="223"/>
        <v>0</v>
      </c>
      <c r="AN46" s="114">
        <f t="shared" si="223"/>
        <v>0</v>
      </c>
      <c r="AO46" s="114">
        <f t="shared" si="223"/>
        <v>0</v>
      </c>
      <c r="AP46" s="114">
        <f t="shared" si="224"/>
        <v>0</v>
      </c>
      <c r="AQ46" s="114">
        <f t="shared" si="224"/>
        <v>0</v>
      </c>
      <c r="AR46" s="114">
        <f t="shared" si="224"/>
        <v>0</v>
      </c>
      <c r="AS46" s="114">
        <f t="shared" si="224"/>
        <v>0</v>
      </c>
      <c r="AT46" s="114">
        <f t="shared" si="224"/>
        <v>0</v>
      </c>
      <c r="AU46" s="114">
        <f t="shared" si="224"/>
        <v>0</v>
      </c>
      <c r="AV46" s="114">
        <f t="shared" si="224"/>
        <v>0</v>
      </c>
      <c r="AW46" s="114">
        <f t="shared" si="224"/>
        <v>0</v>
      </c>
      <c r="AX46" s="114">
        <f t="shared" si="224"/>
        <v>1</v>
      </c>
      <c r="AY46" s="114">
        <f t="shared" si="224"/>
        <v>0</v>
      </c>
      <c r="AZ46" s="114">
        <f t="shared" si="225"/>
        <v>1</v>
      </c>
      <c r="BA46" s="114">
        <f t="shared" si="225"/>
        <v>0</v>
      </c>
      <c r="BB46" s="114">
        <f t="shared" si="225"/>
        <v>1</v>
      </c>
      <c r="BC46" s="114">
        <f t="shared" si="225"/>
        <v>0</v>
      </c>
      <c r="BD46" s="114">
        <f t="shared" si="225"/>
        <v>1</v>
      </c>
      <c r="BE46" s="114">
        <f t="shared" si="225"/>
        <v>0</v>
      </c>
      <c r="BF46" s="114">
        <f t="shared" si="225"/>
        <v>1</v>
      </c>
      <c r="BG46" s="114">
        <f t="shared" si="225"/>
        <v>0</v>
      </c>
      <c r="BH46" s="114">
        <f t="shared" si="225"/>
        <v>1</v>
      </c>
      <c r="BI46" s="114">
        <f t="shared" si="225"/>
        <v>0</v>
      </c>
      <c r="BJ46" s="114">
        <f t="shared" si="226"/>
        <v>1</v>
      </c>
      <c r="BK46" s="114">
        <f t="shared" si="226"/>
        <v>0</v>
      </c>
      <c r="BL46" s="114">
        <f t="shared" si="226"/>
        <v>1</v>
      </c>
      <c r="BM46" s="114">
        <f t="shared" si="226"/>
        <v>0</v>
      </c>
      <c r="BN46" s="114">
        <f t="shared" si="226"/>
        <v>1</v>
      </c>
      <c r="BO46" s="114">
        <f t="shared" si="226"/>
        <v>0</v>
      </c>
      <c r="BP46" s="114">
        <f t="shared" si="226"/>
        <v>1</v>
      </c>
      <c r="BQ46" s="114">
        <f t="shared" si="226"/>
        <v>0</v>
      </c>
      <c r="BR46" s="114">
        <f t="shared" si="226"/>
        <v>1</v>
      </c>
      <c r="BS46" s="114">
        <f t="shared" si="226"/>
        <v>0</v>
      </c>
      <c r="BT46" s="114">
        <f t="shared" si="227"/>
        <v>1</v>
      </c>
      <c r="BU46" s="114">
        <f t="shared" si="227"/>
        <v>0</v>
      </c>
      <c r="BV46" s="114">
        <f t="shared" si="227"/>
        <v>1</v>
      </c>
      <c r="BW46" s="114">
        <f t="shared" si="227"/>
        <v>0</v>
      </c>
      <c r="BX46" s="114">
        <f t="shared" si="227"/>
        <v>1</v>
      </c>
      <c r="BY46" s="114">
        <f t="shared" si="227"/>
        <v>0</v>
      </c>
      <c r="BZ46" s="114">
        <f t="shared" si="227"/>
        <v>1</v>
      </c>
      <c r="CA46" s="114">
        <f t="shared" si="227"/>
        <v>0</v>
      </c>
      <c r="CB46" s="114">
        <f t="shared" si="227"/>
        <v>1</v>
      </c>
      <c r="CC46" s="114">
        <f t="shared" si="227"/>
        <v>0</v>
      </c>
      <c r="CD46" s="114">
        <f t="shared" si="228"/>
        <v>1</v>
      </c>
      <c r="CE46" s="114">
        <f t="shared" si="228"/>
        <v>0</v>
      </c>
      <c r="CF46" s="114">
        <f t="shared" si="228"/>
        <v>0</v>
      </c>
      <c r="CG46" s="114">
        <f t="shared" si="228"/>
        <v>0</v>
      </c>
      <c r="CH46" s="114">
        <f t="shared" si="228"/>
        <v>0</v>
      </c>
      <c r="CI46" s="114">
        <f t="shared" si="228"/>
        <v>0</v>
      </c>
      <c r="CJ46" s="114">
        <f t="shared" si="228"/>
        <v>0</v>
      </c>
      <c r="CK46" s="114">
        <f t="shared" si="228"/>
        <v>0</v>
      </c>
      <c r="CL46" s="114">
        <f t="shared" si="228"/>
        <v>0</v>
      </c>
      <c r="CM46" s="114">
        <f t="shared" si="228"/>
        <v>0</v>
      </c>
      <c r="CN46" s="114">
        <f t="shared" si="229"/>
        <v>0</v>
      </c>
      <c r="CO46" s="114">
        <f t="shared" si="229"/>
        <v>0</v>
      </c>
      <c r="CP46" s="114">
        <f t="shared" si="229"/>
        <v>0</v>
      </c>
      <c r="CQ46" s="114">
        <f t="shared" si="229"/>
        <v>0</v>
      </c>
      <c r="CR46" s="114">
        <f t="shared" si="229"/>
        <v>0</v>
      </c>
      <c r="CS46" s="114">
        <f t="shared" si="229"/>
        <v>0</v>
      </c>
      <c r="CT46" s="114">
        <f t="shared" si="229"/>
        <v>0</v>
      </c>
      <c r="CU46" s="114">
        <f t="shared" si="229"/>
        <v>0</v>
      </c>
      <c r="CV46" s="114">
        <f t="shared" si="229"/>
        <v>0</v>
      </c>
      <c r="CW46" s="114">
        <f t="shared" si="229"/>
        <v>0</v>
      </c>
      <c r="CX46" s="114">
        <f t="shared" si="230"/>
        <v>0</v>
      </c>
      <c r="CY46" s="114">
        <f t="shared" si="230"/>
        <v>0</v>
      </c>
      <c r="CZ46" s="114">
        <f t="shared" si="230"/>
        <v>0</v>
      </c>
      <c r="DA46" s="114">
        <f t="shared" si="230"/>
        <v>0</v>
      </c>
      <c r="DB46" s="114">
        <f t="shared" si="230"/>
        <v>0</v>
      </c>
      <c r="DC46" s="114">
        <f t="shared" si="230"/>
        <v>0</v>
      </c>
      <c r="DD46" s="114">
        <f t="shared" si="230"/>
        <v>0</v>
      </c>
      <c r="DE46" s="114">
        <f t="shared" si="230"/>
        <v>0</v>
      </c>
      <c r="DF46" s="114">
        <f t="shared" si="230"/>
        <v>0</v>
      </c>
      <c r="DG46" s="114">
        <f t="shared" si="230"/>
        <v>0</v>
      </c>
      <c r="DH46" s="114">
        <f t="shared" si="231"/>
        <v>0</v>
      </c>
      <c r="DI46" s="114">
        <f t="shared" si="231"/>
        <v>0</v>
      </c>
      <c r="DJ46" s="114">
        <f t="shared" si="231"/>
        <v>0</v>
      </c>
      <c r="DK46" s="114">
        <f t="shared" si="231"/>
        <v>0</v>
      </c>
      <c r="DL46" s="114">
        <f t="shared" si="231"/>
        <v>0</v>
      </c>
      <c r="DM46" s="114">
        <f t="shared" si="231"/>
        <v>0</v>
      </c>
      <c r="DN46" s="114">
        <f t="shared" si="231"/>
        <v>0</v>
      </c>
      <c r="DO46" s="114">
        <f t="shared" si="231"/>
        <v>0</v>
      </c>
      <c r="DP46" s="114">
        <f t="shared" si="231"/>
        <v>0</v>
      </c>
      <c r="DQ46" s="114">
        <f t="shared" si="231"/>
        <v>0</v>
      </c>
      <c r="DR46" s="114">
        <f t="shared" si="232"/>
        <v>0</v>
      </c>
      <c r="DS46" s="114">
        <f t="shared" si="232"/>
        <v>0</v>
      </c>
      <c r="DT46" s="114">
        <f t="shared" si="232"/>
        <v>0</v>
      </c>
      <c r="DU46" s="114">
        <f t="shared" si="232"/>
        <v>0</v>
      </c>
      <c r="DV46" s="114">
        <f t="shared" si="232"/>
        <v>0</v>
      </c>
      <c r="DW46" s="114">
        <f t="shared" si="232"/>
        <v>0</v>
      </c>
      <c r="DX46" s="114">
        <f t="shared" si="232"/>
        <v>0</v>
      </c>
      <c r="DY46" s="114">
        <f t="shared" si="232"/>
        <v>0</v>
      </c>
      <c r="DZ46" s="114">
        <f t="shared" si="232"/>
        <v>0</v>
      </c>
      <c r="EA46" s="114">
        <f t="shared" si="232"/>
        <v>0</v>
      </c>
      <c r="EB46" s="114">
        <f t="shared" si="233"/>
        <v>0</v>
      </c>
      <c r="EC46" s="114">
        <f t="shared" si="233"/>
        <v>0</v>
      </c>
      <c r="ED46" s="114">
        <f t="shared" si="233"/>
        <v>0</v>
      </c>
      <c r="EE46" s="114">
        <f t="shared" si="233"/>
        <v>0</v>
      </c>
      <c r="EF46" s="114">
        <f t="shared" si="233"/>
        <v>0</v>
      </c>
      <c r="EG46" s="114">
        <f t="shared" si="233"/>
        <v>0</v>
      </c>
      <c r="EH46" s="114">
        <f t="shared" si="233"/>
        <v>0</v>
      </c>
      <c r="EI46" s="114">
        <f t="shared" si="233"/>
        <v>0</v>
      </c>
      <c r="EJ46" s="114">
        <f t="shared" si="233"/>
        <v>0</v>
      </c>
      <c r="EK46" s="114">
        <f t="shared" si="233"/>
        <v>0</v>
      </c>
      <c r="EL46" s="114">
        <f t="shared" si="234"/>
        <v>0</v>
      </c>
      <c r="EM46" s="114">
        <f t="shared" si="234"/>
        <v>0</v>
      </c>
      <c r="EN46" s="114">
        <f t="shared" si="234"/>
        <v>0</v>
      </c>
      <c r="EO46" s="114">
        <f t="shared" si="234"/>
        <v>0</v>
      </c>
      <c r="EP46" s="114">
        <f t="shared" si="234"/>
        <v>0</v>
      </c>
      <c r="EQ46" s="114">
        <f t="shared" si="234"/>
        <v>0</v>
      </c>
      <c r="ER46" s="114">
        <f t="shared" si="234"/>
        <v>0</v>
      </c>
      <c r="ES46" s="114">
        <f t="shared" si="234"/>
        <v>0</v>
      </c>
      <c r="ET46" s="114">
        <f t="shared" si="234"/>
        <v>0</v>
      </c>
      <c r="EU46" s="114">
        <f t="shared" si="234"/>
        <v>0</v>
      </c>
      <c r="EV46" s="150"/>
      <c r="EW46" s="150"/>
      <c r="EX46" s="150"/>
      <c r="EY46" s="150"/>
    </row>
    <row r="47" spans="1:155">
      <c r="A47" s="150"/>
      <c r="B47" s="150"/>
      <c r="C47" s="150"/>
      <c r="D47" s="150"/>
      <c r="E47" s="378"/>
      <c r="F47" s="150"/>
      <c r="G47" s="112" t="s">
        <v>217</v>
      </c>
      <c r="H47" s="113"/>
      <c r="I47" s="113"/>
      <c r="J47" s="113"/>
      <c r="K47" s="113"/>
      <c r="L47" s="113"/>
      <c r="M47" s="113"/>
      <c r="N47" s="113"/>
      <c r="O47" s="113"/>
      <c r="P47" s="113"/>
      <c r="Q47" s="133"/>
      <c r="R47" s="113"/>
      <c r="S47" s="113"/>
      <c r="T47" s="113"/>
      <c r="U47" s="113"/>
      <c r="V47" s="113"/>
      <c r="W47" s="113"/>
      <c r="X47" s="113"/>
      <c r="Y47" s="113"/>
      <c r="Z47" s="113"/>
      <c r="AA47" s="113"/>
      <c r="AB47" s="113"/>
      <c r="AC47" s="113"/>
      <c r="AD47" s="113"/>
      <c r="AE47" s="113"/>
      <c r="AF47" s="114">
        <f t="shared" si="223"/>
        <v>0</v>
      </c>
      <c r="AG47" s="114">
        <f t="shared" si="223"/>
        <v>0</v>
      </c>
      <c r="AH47" s="114">
        <f t="shared" si="223"/>
        <v>0</v>
      </c>
      <c r="AI47" s="114">
        <f t="shared" si="223"/>
        <v>0</v>
      </c>
      <c r="AJ47" s="114">
        <f t="shared" si="223"/>
        <v>0</v>
      </c>
      <c r="AK47" s="114">
        <f t="shared" si="223"/>
        <v>0</v>
      </c>
      <c r="AL47" s="114">
        <f t="shared" si="223"/>
        <v>0</v>
      </c>
      <c r="AM47" s="114">
        <f t="shared" si="223"/>
        <v>0</v>
      </c>
      <c r="AN47" s="114">
        <f t="shared" si="223"/>
        <v>0</v>
      </c>
      <c r="AO47" s="114">
        <f t="shared" si="223"/>
        <v>0</v>
      </c>
      <c r="AP47" s="114">
        <f t="shared" si="224"/>
        <v>0</v>
      </c>
      <c r="AQ47" s="114">
        <f t="shared" si="224"/>
        <v>0</v>
      </c>
      <c r="AR47" s="114">
        <f t="shared" si="224"/>
        <v>0</v>
      </c>
      <c r="AS47" s="114">
        <f t="shared" si="224"/>
        <v>0</v>
      </c>
      <c r="AT47" s="114">
        <f t="shared" si="224"/>
        <v>0</v>
      </c>
      <c r="AU47" s="114">
        <f t="shared" si="224"/>
        <v>0</v>
      </c>
      <c r="AV47" s="114">
        <f t="shared" si="224"/>
        <v>0</v>
      </c>
      <c r="AW47" s="114">
        <f t="shared" si="224"/>
        <v>0</v>
      </c>
      <c r="AX47" s="114">
        <f t="shared" si="224"/>
        <v>0</v>
      </c>
      <c r="AY47" s="114">
        <f t="shared" si="224"/>
        <v>0</v>
      </c>
      <c r="AZ47" s="114">
        <f t="shared" si="225"/>
        <v>0</v>
      </c>
      <c r="BA47" s="114">
        <f t="shared" si="225"/>
        <v>0</v>
      </c>
      <c r="BB47" s="114">
        <f t="shared" si="225"/>
        <v>0</v>
      </c>
      <c r="BC47" s="114">
        <f t="shared" si="225"/>
        <v>0</v>
      </c>
      <c r="BD47" s="114">
        <f t="shared" si="225"/>
        <v>0</v>
      </c>
      <c r="BE47" s="114">
        <f t="shared" si="225"/>
        <v>0</v>
      </c>
      <c r="BF47" s="114">
        <f t="shared" si="225"/>
        <v>0</v>
      </c>
      <c r="BG47" s="114">
        <f t="shared" si="225"/>
        <v>0</v>
      </c>
      <c r="BH47" s="114">
        <f t="shared" si="225"/>
        <v>0</v>
      </c>
      <c r="BI47" s="114">
        <f t="shared" si="225"/>
        <v>0</v>
      </c>
      <c r="BJ47" s="114">
        <f t="shared" si="226"/>
        <v>0</v>
      </c>
      <c r="BK47" s="114">
        <f t="shared" si="226"/>
        <v>0</v>
      </c>
      <c r="BL47" s="114">
        <f t="shared" si="226"/>
        <v>0</v>
      </c>
      <c r="BM47" s="114">
        <f t="shared" si="226"/>
        <v>0</v>
      </c>
      <c r="BN47" s="114">
        <f t="shared" si="226"/>
        <v>0</v>
      </c>
      <c r="BO47" s="114">
        <f t="shared" si="226"/>
        <v>0</v>
      </c>
      <c r="BP47" s="114">
        <f t="shared" si="226"/>
        <v>0</v>
      </c>
      <c r="BQ47" s="114">
        <f t="shared" si="226"/>
        <v>0</v>
      </c>
      <c r="BR47" s="114">
        <f t="shared" si="226"/>
        <v>0</v>
      </c>
      <c r="BS47" s="114">
        <f t="shared" si="226"/>
        <v>0</v>
      </c>
      <c r="BT47" s="114">
        <f t="shared" si="227"/>
        <v>0</v>
      </c>
      <c r="BU47" s="114">
        <f t="shared" si="227"/>
        <v>0</v>
      </c>
      <c r="BV47" s="114">
        <f t="shared" si="227"/>
        <v>0</v>
      </c>
      <c r="BW47" s="114">
        <f t="shared" si="227"/>
        <v>0</v>
      </c>
      <c r="BX47" s="114">
        <f t="shared" si="227"/>
        <v>0</v>
      </c>
      <c r="BY47" s="114">
        <f t="shared" si="227"/>
        <v>0</v>
      </c>
      <c r="BZ47" s="114">
        <f t="shared" si="227"/>
        <v>0</v>
      </c>
      <c r="CA47" s="114">
        <f t="shared" si="227"/>
        <v>0</v>
      </c>
      <c r="CB47" s="114">
        <f t="shared" si="227"/>
        <v>0</v>
      </c>
      <c r="CC47" s="114">
        <f t="shared" si="227"/>
        <v>0</v>
      </c>
      <c r="CD47" s="114">
        <f t="shared" si="228"/>
        <v>0</v>
      </c>
      <c r="CE47" s="114">
        <f t="shared" si="228"/>
        <v>0</v>
      </c>
      <c r="CF47" s="114">
        <f t="shared" si="228"/>
        <v>1</v>
      </c>
      <c r="CG47" s="114">
        <f t="shared" si="228"/>
        <v>0</v>
      </c>
      <c r="CH47" s="114">
        <f t="shared" si="228"/>
        <v>1</v>
      </c>
      <c r="CI47" s="114">
        <f t="shared" si="228"/>
        <v>0</v>
      </c>
      <c r="CJ47" s="114">
        <f t="shared" si="228"/>
        <v>1</v>
      </c>
      <c r="CK47" s="114">
        <f t="shared" si="228"/>
        <v>0</v>
      </c>
      <c r="CL47" s="114">
        <f t="shared" si="228"/>
        <v>0</v>
      </c>
      <c r="CM47" s="114">
        <f t="shared" si="228"/>
        <v>0</v>
      </c>
      <c r="CN47" s="114">
        <f t="shared" si="229"/>
        <v>0</v>
      </c>
      <c r="CO47" s="114">
        <f t="shared" si="229"/>
        <v>0</v>
      </c>
      <c r="CP47" s="114">
        <f t="shared" si="229"/>
        <v>0</v>
      </c>
      <c r="CQ47" s="114">
        <f t="shared" si="229"/>
        <v>0</v>
      </c>
      <c r="CR47" s="114">
        <f t="shared" si="229"/>
        <v>0</v>
      </c>
      <c r="CS47" s="114">
        <f t="shared" si="229"/>
        <v>0</v>
      </c>
      <c r="CT47" s="114">
        <f t="shared" si="229"/>
        <v>0</v>
      </c>
      <c r="CU47" s="114">
        <f t="shared" si="229"/>
        <v>0</v>
      </c>
      <c r="CV47" s="114">
        <f t="shared" si="229"/>
        <v>0</v>
      </c>
      <c r="CW47" s="114">
        <f t="shared" si="229"/>
        <v>0</v>
      </c>
      <c r="CX47" s="114">
        <f t="shared" si="230"/>
        <v>0</v>
      </c>
      <c r="CY47" s="114">
        <f t="shared" si="230"/>
        <v>0</v>
      </c>
      <c r="CZ47" s="114">
        <f t="shared" si="230"/>
        <v>0</v>
      </c>
      <c r="DA47" s="114">
        <f t="shared" si="230"/>
        <v>0</v>
      </c>
      <c r="DB47" s="114">
        <f t="shared" si="230"/>
        <v>0</v>
      </c>
      <c r="DC47" s="114">
        <f t="shared" si="230"/>
        <v>0</v>
      </c>
      <c r="DD47" s="114">
        <f t="shared" si="230"/>
        <v>0</v>
      </c>
      <c r="DE47" s="114">
        <f t="shared" si="230"/>
        <v>0</v>
      </c>
      <c r="DF47" s="114">
        <f t="shared" si="230"/>
        <v>0</v>
      </c>
      <c r="DG47" s="114">
        <f t="shared" si="230"/>
        <v>0</v>
      </c>
      <c r="DH47" s="114">
        <f t="shared" si="231"/>
        <v>0</v>
      </c>
      <c r="DI47" s="114">
        <f t="shared" si="231"/>
        <v>0</v>
      </c>
      <c r="DJ47" s="114">
        <f t="shared" si="231"/>
        <v>0</v>
      </c>
      <c r="DK47" s="114">
        <f t="shared" si="231"/>
        <v>0</v>
      </c>
      <c r="DL47" s="114">
        <f t="shared" si="231"/>
        <v>0</v>
      </c>
      <c r="DM47" s="114">
        <f t="shared" si="231"/>
        <v>0</v>
      </c>
      <c r="DN47" s="114">
        <f t="shared" si="231"/>
        <v>0</v>
      </c>
      <c r="DO47" s="114">
        <f t="shared" si="231"/>
        <v>0</v>
      </c>
      <c r="DP47" s="114">
        <f t="shared" si="231"/>
        <v>0</v>
      </c>
      <c r="DQ47" s="114">
        <f t="shared" si="231"/>
        <v>0</v>
      </c>
      <c r="DR47" s="114">
        <f t="shared" si="232"/>
        <v>0</v>
      </c>
      <c r="DS47" s="114">
        <f t="shared" si="232"/>
        <v>0</v>
      </c>
      <c r="DT47" s="114">
        <f t="shared" si="232"/>
        <v>0</v>
      </c>
      <c r="DU47" s="114">
        <f t="shared" si="232"/>
        <v>0</v>
      </c>
      <c r="DV47" s="114">
        <f t="shared" si="232"/>
        <v>0</v>
      </c>
      <c r="DW47" s="114">
        <f t="shared" si="232"/>
        <v>0</v>
      </c>
      <c r="DX47" s="114">
        <f t="shared" si="232"/>
        <v>0</v>
      </c>
      <c r="DY47" s="114">
        <f t="shared" si="232"/>
        <v>0</v>
      </c>
      <c r="DZ47" s="114">
        <f t="shared" si="232"/>
        <v>0</v>
      </c>
      <c r="EA47" s="114">
        <f t="shared" si="232"/>
        <v>0</v>
      </c>
      <c r="EB47" s="114">
        <f t="shared" si="233"/>
        <v>0</v>
      </c>
      <c r="EC47" s="114">
        <f t="shared" si="233"/>
        <v>0</v>
      </c>
      <c r="ED47" s="114">
        <f t="shared" si="233"/>
        <v>0</v>
      </c>
      <c r="EE47" s="114">
        <f t="shared" si="233"/>
        <v>0</v>
      </c>
      <c r="EF47" s="114">
        <f t="shared" si="233"/>
        <v>0</v>
      </c>
      <c r="EG47" s="114">
        <f t="shared" si="233"/>
        <v>0</v>
      </c>
      <c r="EH47" s="114">
        <f t="shared" si="233"/>
        <v>0</v>
      </c>
      <c r="EI47" s="114">
        <f t="shared" si="233"/>
        <v>0</v>
      </c>
      <c r="EJ47" s="114">
        <f t="shared" si="233"/>
        <v>0</v>
      </c>
      <c r="EK47" s="114">
        <f t="shared" si="233"/>
        <v>0</v>
      </c>
      <c r="EL47" s="114">
        <f t="shared" si="234"/>
        <v>0</v>
      </c>
      <c r="EM47" s="114">
        <f t="shared" si="234"/>
        <v>0</v>
      </c>
      <c r="EN47" s="114">
        <f t="shared" si="234"/>
        <v>0</v>
      </c>
      <c r="EO47" s="114">
        <f t="shared" si="234"/>
        <v>0</v>
      </c>
      <c r="EP47" s="114">
        <f t="shared" si="234"/>
        <v>0</v>
      </c>
      <c r="EQ47" s="114">
        <f t="shared" si="234"/>
        <v>0</v>
      </c>
      <c r="ER47" s="114">
        <f t="shared" si="234"/>
        <v>0</v>
      </c>
      <c r="ES47" s="114">
        <f t="shared" si="234"/>
        <v>0</v>
      </c>
      <c r="ET47" s="114">
        <f t="shared" si="234"/>
        <v>0</v>
      </c>
      <c r="EU47" s="114">
        <f t="shared" si="234"/>
        <v>0</v>
      </c>
      <c r="EV47" s="150"/>
      <c r="EW47" s="150"/>
      <c r="EX47" s="150"/>
      <c r="EY47" s="150"/>
    </row>
    <row r="48" spans="1:155" ht="13.5" thickBot="1">
      <c r="A48" s="150"/>
      <c r="B48" s="150"/>
      <c r="C48" s="150"/>
      <c r="D48" s="150"/>
      <c r="E48" s="378"/>
      <c r="F48" s="150"/>
      <c r="G48" s="115" t="s">
        <v>218</v>
      </c>
      <c r="H48" s="116"/>
      <c r="I48" s="116"/>
      <c r="J48" s="116"/>
      <c r="K48" s="116"/>
      <c r="L48" s="116"/>
      <c r="M48" s="116"/>
      <c r="N48" s="116"/>
      <c r="O48" s="116"/>
      <c r="P48" s="116"/>
      <c r="Q48" s="134"/>
      <c r="R48" s="116"/>
      <c r="S48" s="116"/>
      <c r="T48" s="116"/>
      <c r="U48" s="116"/>
      <c r="V48" s="116"/>
      <c r="W48" s="116"/>
      <c r="X48" s="116"/>
      <c r="Y48" s="116"/>
      <c r="Z48" s="116"/>
      <c r="AA48" s="116"/>
      <c r="AB48" s="116"/>
      <c r="AC48" s="116"/>
      <c r="AD48" s="116"/>
      <c r="AE48" s="116"/>
      <c r="AF48" s="117">
        <f t="shared" si="223"/>
        <v>0</v>
      </c>
      <c r="AG48" s="149">
        <f t="shared" si="223"/>
        <v>0</v>
      </c>
      <c r="AH48" s="149">
        <f t="shared" si="223"/>
        <v>0</v>
      </c>
      <c r="AI48" s="149">
        <f t="shared" si="223"/>
        <v>0</v>
      </c>
      <c r="AJ48" s="149">
        <f t="shared" si="223"/>
        <v>0</v>
      </c>
      <c r="AK48" s="149">
        <f t="shared" si="223"/>
        <v>0</v>
      </c>
      <c r="AL48" s="149">
        <f t="shared" si="223"/>
        <v>0</v>
      </c>
      <c r="AM48" s="149">
        <f t="shared" si="223"/>
        <v>0</v>
      </c>
      <c r="AN48" s="149">
        <f t="shared" si="223"/>
        <v>0</v>
      </c>
      <c r="AO48" s="149">
        <f t="shared" si="223"/>
        <v>0</v>
      </c>
      <c r="AP48" s="149">
        <f t="shared" si="224"/>
        <v>0</v>
      </c>
      <c r="AQ48" s="149">
        <f t="shared" si="224"/>
        <v>0</v>
      </c>
      <c r="AR48" s="149">
        <f t="shared" si="224"/>
        <v>0</v>
      </c>
      <c r="AS48" s="149">
        <f t="shared" si="224"/>
        <v>0</v>
      </c>
      <c r="AT48" s="149">
        <f t="shared" si="224"/>
        <v>0</v>
      </c>
      <c r="AU48" s="149">
        <f t="shared" si="224"/>
        <v>0</v>
      </c>
      <c r="AV48" s="149">
        <f t="shared" si="224"/>
        <v>0</v>
      </c>
      <c r="AW48" s="149">
        <f t="shared" si="224"/>
        <v>0</v>
      </c>
      <c r="AX48" s="149">
        <f t="shared" si="224"/>
        <v>0</v>
      </c>
      <c r="AY48" s="149">
        <f t="shared" si="224"/>
        <v>0</v>
      </c>
      <c r="AZ48" s="149">
        <f t="shared" si="225"/>
        <v>0</v>
      </c>
      <c r="BA48" s="149">
        <f t="shared" si="225"/>
        <v>0</v>
      </c>
      <c r="BB48" s="149">
        <f t="shared" si="225"/>
        <v>0</v>
      </c>
      <c r="BC48" s="149">
        <f t="shared" si="225"/>
        <v>0</v>
      </c>
      <c r="BD48" s="149">
        <f t="shared" si="225"/>
        <v>0</v>
      </c>
      <c r="BE48" s="149">
        <f t="shared" si="225"/>
        <v>0</v>
      </c>
      <c r="BF48" s="149">
        <f t="shared" si="225"/>
        <v>0</v>
      </c>
      <c r="BG48" s="149">
        <f t="shared" si="225"/>
        <v>0</v>
      </c>
      <c r="BH48" s="149">
        <f t="shared" si="225"/>
        <v>0</v>
      </c>
      <c r="BI48" s="149">
        <f t="shared" si="225"/>
        <v>0</v>
      </c>
      <c r="BJ48" s="149">
        <f t="shared" si="226"/>
        <v>0</v>
      </c>
      <c r="BK48" s="149">
        <f t="shared" si="226"/>
        <v>0</v>
      </c>
      <c r="BL48" s="149">
        <f t="shared" si="226"/>
        <v>0</v>
      </c>
      <c r="BM48" s="149">
        <f t="shared" si="226"/>
        <v>0</v>
      </c>
      <c r="BN48" s="149">
        <f t="shared" si="226"/>
        <v>0</v>
      </c>
      <c r="BO48" s="149">
        <f t="shared" si="226"/>
        <v>0</v>
      </c>
      <c r="BP48" s="149">
        <f t="shared" si="226"/>
        <v>0</v>
      </c>
      <c r="BQ48" s="149">
        <f t="shared" si="226"/>
        <v>0</v>
      </c>
      <c r="BR48" s="149">
        <f t="shared" si="226"/>
        <v>0</v>
      </c>
      <c r="BS48" s="149">
        <f t="shared" si="226"/>
        <v>0</v>
      </c>
      <c r="BT48" s="149">
        <f t="shared" si="227"/>
        <v>0</v>
      </c>
      <c r="BU48" s="149">
        <f t="shared" si="227"/>
        <v>0</v>
      </c>
      <c r="BV48" s="149">
        <f t="shared" si="227"/>
        <v>0</v>
      </c>
      <c r="BW48" s="149">
        <f t="shared" si="227"/>
        <v>0</v>
      </c>
      <c r="BX48" s="149">
        <f t="shared" si="227"/>
        <v>0</v>
      </c>
      <c r="BY48" s="149">
        <f t="shared" si="227"/>
        <v>0</v>
      </c>
      <c r="BZ48" s="149">
        <f t="shared" si="227"/>
        <v>0</v>
      </c>
      <c r="CA48" s="149">
        <f t="shared" si="227"/>
        <v>0</v>
      </c>
      <c r="CB48" s="149">
        <f t="shared" si="227"/>
        <v>0</v>
      </c>
      <c r="CC48" s="149">
        <f t="shared" si="227"/>
        <v>0</v>
      </c>
      <c r="CD48" s="149">
        <f t="shared" si="228"/>
        <v>0</v>
      </c>
      <c r="CE48" s="149">
        <f t="shared" si="228"/>
        <v>0</v>
      </c>
      <c r="CF48" s="149">
        <f t="shared" si="228"/>
        <v>0</v>
      </c>
      <c r="CG48" s="149">
        <f t="shared" si="228"/>
        <v>0</v>
      </c>
      <c r="CH48" s="149">
        <f t="shared" si="228"/>
        <v>0</v>
      </c>
      <c r="CI48" s="149">
        <f t="shared" si="228"/>
        <v>0</v>
      </c>
      <c r="CJ48" s="149">
        <f t="shared" si="228"/>
        <v>0</v>
      </c>
      <c r="CK48" s="149">
        <f t="shared" si="228"/>
        <v>0</v>
      </c>
      <c r="CL48" s="149">
        <f t="shared" si="228"/>
        <v>1</v>
      </c>
      <c r="CM48" s="149">
        <f t="shared" si="228"/>
        <v>0</v>
      </c>
      <c r="CN48" s="149">
        <f t="shared" si="229"/>
        <v>1</v>
      </c>
      <c r="CO48" s="149">
        <f t="shared" si="229"/>
        <v>0</v>
      </c>
      <c r="CP48" s="149">
        <f t="shared" si="229"/>
        <v>1</v>
      </c>
      <c r="CQ48" s="149">
        <f t="shared" si="229"/>
        <v>0</v>
      </c>
      <c r="CR48" s="149">
        <f t="shared" si="229"/>
        <v>1</v>
      </c>
      <c r="CS48" s="149">
        <f t="shared" si="229"/>
        <v>0</v>
      </c>
      <c r="CT48" s="149">
        <f t="shared" si="229"/>
        <v>1</v>
      </c>
      <c r="CU48" s="149">
        <f t="shared" si="229"/>
        <v>0</v>
      </c>
      <c r="CV48" s="149">
        <f t="shared" si="229"/>
        <v>1</v>
      </c>
      <c r="CW48" s="149">
        <f t="shared" si="229"/>
        <v>0</v>
      </c>
      <c r="CX48" s="149">
        <f t="shared" si="230"/>
        <v>1</v>
      </c>
      <c r="CY48" s="149">
        <f t="shared" si="230"/>
        <v>0</v>
      </c>
      <c r="CZ48" s="149">
        <f t="shared" si="230"/>
        <v>1</v>
      </c>
      <c r="DA48" s="149">
        <f t="shared" si="230"/>
        <v>0</v>
      </c>
      <c r="DB48" s="149">
        <f t="shared" si="230"/>
        <v>1</v>
      </c>
      <c r="DC48" s="149">
        <f t="shared" si="230"/>
        <v>0</v>
      </c>
      <c r="DD48" s="149">
        <f t="shared" si="230"/>
        <v>1</v>
      </c>
      <c r="DE48" s="149">
        <f t="shared" si="230"/>
        <v>0</v>
      </c>
      <c r="DF48" s="149">
        <f t="shared" si="230"/>
        <v>1</v>
      </c>
      <c r="DG48" s="149">
        <f t="shared" si="230"/>
        <v>0</v>
      </c>
      <c r="DH48" s="149">
        <f t="shared" si="231"/>
        <v>1</v>
      </c>
      <c r="DI48" s="149">
        <f t="shared" si="231"/>
        <v>0</v>
      </c>
      <c r="DJ48" s="149">
        <f t="shared" si="231"/>
        <v>1</v>
      </c>
      <c r="DK48" s="149">
        <f t="shared" si="231"/>
        <v>0</v>
      </c>
      <c r="DL48" s="149">
        <f t="shared" si="231"/>
        <v>1</v>
      </c>
      <c r="DM48" s="149">
        <f t="shared" si="231"/>
        <v>0</v>
      </c>
      <c r="DN48" s="149">
        <f t="shared" si="231"/>
        <v>1</v>
      </c>
      <c r="DO48" s="149">
        <f t="shared" si="231"/>
        <v>0</v>
      </c>
      <c r="DP48" s="149">
        <f t="shared" si="231"/>
        <v>1</v>
      </c>
      <c r="DQ48" s="149">
        <f t="shared" si="231"/>
        <v>0</v>
      </c>
      <c r="DR48" s="149">
        <f t="shared" si="232"/>
        <v>1</v>
      </c>
      <c r="DS48" s="149">
        <f t="shared" si="232"/>
        <v>0</v>
      </c>
      <c r="DT48" s="149">
        <f t="shared" si="232"/>
        <v>1</v>
      </c>
      <c r="DU48" s="149">
        <f t="shared" si="232"/>
        <v>0</v>
      </c>
      <c r="DV48" s="149">
        <f t="shared" si="232"/>
        <v>1</v>
      </c>
      <c r="DW48" s="149">
        <f t="shared" si="232"/>
        <v>0</v>
      </c>
      <c r="DX48" s="149">
        <f t="shared" si="232"/>
        <v>1</v>
      </c>
      <c r="DY48" s="149">
        <f t="shared" si="232"/>
        <v>0</v>
      </c>
      <c r="DZ48" s="149">
        <f t="shared" si="232"/>
        <v>1</v>
      </c>
      <c r="EA48" s="149">
        <f t="shared" si="232"/>
        <v>0</v>
      </c>
      <c r="EB48" s="149">
        <f t="shared" si="233"/>
        <v>1</v>
      </c>
      <c r="EC48" s="149">
        <f t="shared" si="233"/>
        <v>0</v>
      </c>
      <c r="ED48" s="149">
        <f t="shared" si="233"/>
        <v>1</v>
      </c>
      <c r="EE48" s="149">
        <f t="shared" si="233"/>
        <v>0</v>
      </c>
      <c r="EF48" s="149">
        <f t="shared" si="233"/>
        <v>1</v>
      </c>
      <c r="EG48" s="149">
        <f t="shared" si="233"/>
        <v>0</v>
      </c>
      <c r="EH48" s="149">
        <f t="shared" si="233"/>
        <v>1</v>
      </c>
      <c r="EI48" s="149">
        <f t="shared" si="233"/>
        <v>0</v>
      </c>
      <c r="EJ48" s="149">
        <f t="shared" si="233"/>
        <v>1</v>
      </c>
      <c r="EK48" s="149">
        <f t="shared" si="233"/>
        <v>0</v>
      </c>
      <c r="EL48" s="149">
        <f t="shared" si="234"/>
        <v>1</v>
      </c>
      <c r="EM48" s="149">
        <f t="shared" si="234"/>
        <v>0</v>
      </c>
      <c r="EN48" s="149">
        <f t="shared" si="234"/>
        <v>1</v>
      </c>
      <c r="EO48" s="149">
        <f t="shared" si="234"/>
        <v>0</v>
      </c>
      <c r="EP48" s="149">
        <f t="shared" si="234"/>
        <v>1</v>
      </c>
      <c r="EQ48" s="149">
        <f t="shared" si="234"/>
        <v>0</v>
      </c>
      <c r="ER48" s="149">
        <f t="shared" si="234"/>
        <v>1</v>
      </c>
      <c r="ES48" s="149">
        <f t="shared" si="234"/>
        <v>0</v>
      </c>
      <c r="ET48" s="149">
        <f t="shared" si="234"/>
        <v>1</v>
      </c>
      <c r="EU48" s="149">
        <f t="shared" si="234"/>
        <v>0</v>
      </c>
      <c r="EV48" s="150"/>
      <c r="EW48" s="150"/>
      <c r="EX48" s="150"/>
      <c r="EY48" s="150"/>
    </row>
    <row r="49" spans="1:155">
      <c r="A49" s="150"/>
      <c r="B49" s="150"/>
      <c r="C49" s="150"/>
      <c r="D49" s="150"/>
      <c r="E49" s="378"/>
      <c r="F49" s="150"/>
      <c r="G49" s="109" t="s">
        <v>211</v>
      </c>
      <c r="H49" s="110"/>
      <c r="I49" s="110"/>
      <c r="J49" s="110"/>
      <c r="K49" s="110"/>
      <c r="L49" s="110"/>
      <c r="M49" s="110"/>
      <c r="N49" s="110"/>
      <c r="O49" s="110"/>
      <c r="P49" s="110"/>
      <c r="Q49" s="135"/>
      <c r="R49" s="110"/>
      <c r="S49" s="110"/>
      <c r="T49" s="110"/>
      <c r="U49" s="110"/>
      <c r="V49" s="110"/>
      <c r="W49" s="110"/>
      <c r="X49" s="110"/>
      <c r="Y49" s="110"/>
      <c r="Z49" s="110"/>
      <c r="AA49" s="110"/>
      <c r="AB49" s="110"/>
      <c r="AC49" s="110"/>
      <c r="AD49" s="110"/>
      <c r="AE49" s="110"/>
      <c r="AF49" s="111">
        <f t="shared" ref="AF49:AO56" si="235">COUNTIFS($A$6:$A$16,$F$17,$E$6:$E$16,$E$17,AF$6:AF$16,$G49,$EX$6:$EX$16,"New_Item")-COUNTIFS($A$6:$A$16,$F$17,$E$6:$E$16,$E$17,AF$6:AF$16,$G49,$EX$6:$EX$16,"New_Item",$Q$6:$Q$16,$F$18)</f>
        <v>0</v>
      </c>
      <c r="AG49" s="148">
        <f t="shared" si="235"/>
        <v>0</v>
      </c>
      <c r="AH49" s="148">
        <f t="shared" si="235"/>
        <v>0</v>
      </c>
      <c r="AI49" s="148">
        <f t="shared" si="235"/>
        <v>0</v>
      </c>
      <c r="AJ49" s="148">
        <f t="shared" si="235"/>
        <v>0</v>
      </c>
      <c r="AK49" s="148">
        <f t="shared" si="235"/>
        <v>0</v>
      </c>
      <c r="AL49" s="148">
        <f t="shared" si="235"/>
        <v>0</v>
      </c>
      <c r="AM49" s="148">
        <f t="shared" si="235"/>
        <v>0</v>
      </c>
      <c r="AN49" s="148">
        <f t="shared" si="235"/>
        <v>0</v>
      </c>
      <c r="AO49" s="148">
        <f t="shared" si="235"/>
        <v>0</v>
      </c>
      <c r="AP49" s="148">
        <f t="shared" ref="AP49:AY56" si="236">COUNTIFS($A$6:$A$16,$F$17,$E$6:$E$16,$E$17,AP$6:AP$16,$G49,$EX$6:$EX$16,"New_Item")-COUNTIFS($A$6:$A$16,$F$17,$E$6:$E$16,$E$17,AP$6:AP$16,$G49,$EX$6:$EX$16,"New_Item",$Q$6:$Q$16,$F$18)</f>
        <v>0</v>
      </c>
      <c r="AQ49" s="148">
        <f t="shared" si="236"/>
        <v>0</v>
      </c>
      <c r="AR49" s="148">
        <f t="shared" si="236"/>
        <v>0</v>
      </c>
      <c r="AS49" s="148">
        <f t="shared" si="236"/>
        <v>0</v>
      </c>
      <c r="AT49" s="148">
        <f t="shared" si="236"/>
        <v>0</v>
      </c>
      <c r="AU49" s="148">
        <f t="shared" si="236"/>
        <v>0</v>
      </c>
      <c r="AV49" s="148">
        <f t="shared" si="236"/>
        <v>0</v>
      </c>
      <c r="AW49" s="148">
        <f t="shared" si="236"/>
        <v>0</v>
      </c>
      <c r="AX49" s="148">
        <f t="shared" si="236"/>
        <v>0</v>
      </c>
      <c r="AY49" s="148">
        <f t="shared" si="236"/>
        <v>0</v>
      </c>
      <c r="AZ49" s="148">
        <f t="shared" ref="AZ49:BI56" si="237">COUNTIFS($A$6:$A$16,$F$17,$E$6:$E$16,$E$17,AZ$6:AZ$16,$G49,$EX$6:$EX$16,"New_Item")-COUNTIFS($A$6:$A$16,$F$17,$E$6:$E$16,$E$17,AZ$6:AZ$16,$G49,$EX$6:$EX$16,"New_Item",$Q$6:$Q$16,$F$18)</f>
        <v>0</v>
      </c>
      <c r="BA49" s="148">
        <f t="shared" si="237"/>
        <v>0</v>
      </c>
      <c r="BB49" s="148">
        <f t="shared" si="237"/>
        <v>0</v>
      </c>
      <c r="BC49" s="148">
        <f t="shared" si="237"/>
        <v>0</v>
      </c>
      <c r="BD49" s="148">
        <f t="shared" si="237"/>
        <v>0</v>
      </c>
      <c r="BE49" s="148">
        <f t="shared" si="237"/>
        <v>0</v>
      </c>
      <c r="BF49" s="148">
        <f t="shared" si="237"/>
        <v>0</v>
      </c>
      <c r="BG49" s="148">
        <f t="shared" si="237"/>
        <v>0</v>
      </c>
      <c r="BH49" s="148">
        <f t="shared" si="237"/>
        <v>0</v>
      </c>
      <c r="BI49" s="148">
        <f t="shared" si="237"/>
        <v>0</v>
      </c>
      <c r="BJ49" s="148">
        <f t="shared" ref="BJ49:BS56" si="238">COUNTIFS($A$6:$A$16,$F$17,$E$6:$E$16,$E$17,BJ$6:BJ$16,$G49,$EX$6:$EX$16,"New_Item")-COUNTIFS($A$6:$A$16,$F$17,$E$6:$E$16,$E$17,BJ$6:BJ$16,$G49,$EX$6:$EX$16,"New_Item",$Q$6:$Q$16,$F$18)</f>
        <v>0</v>
      </c>
      <c r="BK49" s="148">
        <f t="shared" si="238"/>
        <v>0</v>
      </c>
      <c r="BL49" s="148">
        <f t="shared" si="238"/>
        <v>0</v>
      </c>
      <c r="BM49" s="148">
        <f t="shared" si="238"/>
        <v>0</v>
      </c>
      <c r="BN49" s="148">
        <f t="shared" si="238"/>
        <v>0</v>
      </c>
      <c r="BO49" s="148">
        <f t="shared" si="238"/>
        <v>0</v>
      </c>
      <c r="BP49" s="148">
        <f t="shared" si="238"/>
        <v>0</v>
      </c>
      <c r="BQ49" s="148">
        <f t="shared" si="238"/>
        <v>0</v>
      </c>
      <c r="BR49" s="148">
        <f t="shared" si="238"/>
        <v>0</v>
      </c>
      <c r="BS49" s="148">
        <f t="shared" si="238"/>
        <v>0</v>
      </c>
      <c r="BT49" s="148">
        <f t="shared" ref="BT49:CC56" si="239">COUNTIFS($A$6:$A$16,$F$17,$E$6:$E$16,$E$17,BT$6:BT$16,$G49,$EX$6:$EX$16,"New_Item")-COUNTIFS($A$6:$A$16,$F$17,$E$6:$E$16,$E$17,BT$6:BT$16,$G49,$EX$6:$EX$16,"New_Item",$Q$6:$Q$16,$F$18)</f>
        <v>0</v>
      </c>
      <c r="BU49" s="148">
        <f t="shared" si="239"/>
        <v>0</v>
      </c>
      <c r="BV49" s="148">
        <f t="shared" si="239"/>
        <v>0</v>
      </c>
      <c r="BW49" s="148">
        <f t="shared" si="239"/>
        <v>0</v>
      </c>
      <c r="BX49" s="148">
        <f t="shared" si="239"/>
        <v>0</v>
      </c>
      <c r="BY49" s="148">
        <f t="shared" si="239"/>
        <v>0</v>
      </c>
      <c r="BZ49" s="148">
        <f t="shared" si="239"/>
        <v>0</v>
      </c>
      <c r="CA49" s="148">
        <f t="shared" si="239"/>
        <v>0</v>
      </c>
      <c r="CB49" s="148">
        <f t="shared" si="239"/>
        <v>0</v>
      </c>
      <c r="CC49" s="148">
        <f t="shared" si="239"/>
        <v>0</v>
      </c>
      <c r="CD49" s="148">
        <f t="shared" ref="CD49:CM56" si="240">COUNTIFS($A$6:$A$16,$F$17,$E$6:$E$16,$E$17,CD$6:CD$16,$G49,$EX$6:$EX$16,"New_Item")-COUNTIFS($A$6:$A$16,$F$17,$E$6:$E$16,$E$17,CD$6:CD$16,$G49,$EX$6:$EX$16,"New_Item",$Q$6:$Q$16,$F$18)</f>
        <v>0</v>
      </c>
      <c r="CE49" s="148">
        <f t="shared" si="240"/>
        <v>0</v>
      </c>
      <c r="CF49" s="148">
        <f t="shared" si="240"/>
        <v>0</v>
      </c>
      <c r="CG49" s="148">
        <f t="shared" si="240"/>
        <v>0</v>
      </c>
      <c r="CH49" s="148">
        <f t="shared" si="240"/>
        <v>0</v>
      </c>
      <c r="CI49" s="148">
        <f t="shared" si="240"/>
        <v>0</v>
      </c>
      <c r="CJ49" s="148">
        <f t="shared" si="240"/>
        <v>0</v>
      </c>
      <c r="CK49" s="148">
        <f t="shared" si="240"/>
        <v>0</v>
      </c>
      <c r="CL49" s="148">
        <f t="shared" si="240"/>
        <v>0</v>
      </c>
      <c r="CM49" s="148">
        <f t="shared" si="240"/>
        <v>0</v>
      </c>
      <c r="CN49" s="148">
        <f t="shared" ref="CN49:CW56" si="241">COUNTIFS($A$6:$A$16,$F$17,$E$6:$E$16,$E$17,CN$6:CN$16,$G49,$EX$6:$EX$16,"New_Item")-COUNTIFS($A$6:$A$16,$F$17,$E$6:$E$16,$E$17,CN$6:CN$16,$G49,$EX$6:$EX$16,"New_Item",$Q$6:$Q$16,$F$18)</f>
        <v>0</v>
      </c>
      <c r="CO49" s="148">
        <f t="shared" si="241"/>
        <v>0</v>
      </c>
      <c r="CP49" s="148">
        <f t="shared" si="241"/>
        <v>0</v>
      </c>
      <c r="CQ49" s="148">
        <f t="shared" si="241"/>
        <v>0</v>
      </c>
      <c r="CR49" s="148">
        <f t="shared" si="241"/>
        <v>0</v>
      </c>
      <c r="CS49" s="148">
        <f t="shared" si="241"/>
        <v>0</v>
      </c>
      <c r="CT49" s="148">
        <f t="shared" si="241"/>
        <v>0</v>
      </c>
      <c r="CU49" s="148">
        <f t="shared" si="241"/>
        <v>0</v>
      </c>
      <c r="CV49" s="148">
        <f t="shared" si="241"/>
        <v>0</v>
      </c>
      <c r="CW49" s="148">
        <f t="shared" si="241"/>
        <v>0</v>
      </c>
      <c r="CX49" s="148">
        <f t="shared" ref="CX49:DG56" si="242">COUNTIFS($A$6:$A$16,$F$17,$E$6:$E$16,$E$17,CX$6:CX$16,$G49,$EX$6:$EX$16,"New_Item")-COUNTIFS($A$6:$A$16,$F$17,$E$6:$E$16,$E$17,CX$6:CX$16,$G49,$EX$6:$EX$16,"New_Item",$Q$6:$Q$16,$F$18)</f>
        <v>0</v>
      </c>
      <c r="CY49" s="148">
        <f t="shared" si="242"/>
        <v>0</v>
      </c>
      <c r="CZ49" s="148">
        <f t="shared" si="242"/>
        <v>0</v>
      </c>
      <c r="DA49" s="148">
        <f t="shared" si="242"/>
        <v>0</v>
      </c>
      <c r="DB49" s="148">
        <f t="shared" si="242"/>
        <v>0</v>
      </c>
      <c r="DC49" s="148">
        <f t="shared" si="242"/>
        <v>0</v>
      </c>
      <c r="DD49" s="148">
        <f t="shared" si="242"/>
        <v>0</v>
      </c>
      <c r="DE49" s="148">
        <f t="shared" si="242"/>
        <v>0</v>
      </c>
      <c r="DF49" s="148">
        <f t="shared" si="242"/>
        <v>0</v>
      </c>
      <c r="DG49" s="148">
        <f t="shared" si="242"/>
        <v>0</v>
      </c>
      <c r="DH49" s="148">
        <f t="shared" ref="DH49:DQ56" si="243">COUNTIFS($A$6:$A$16,$F$17,$E$6:$E$16,$E$17,DH$6:DH$16,$G49,$EX$6:$EX$16,"New_Item")-COUNTIFS($A$6:$A$16,$F$17,$E$6:$E$16,$E$17,DH$6:DH$16,$G49,$EX$6:$EX$16,"New_Item",$Q$6:$Q$16,$F$18)</f>
        <v>0</v>
      </c>
      <c r="DI49" s="148">
        <f t="shared" si="243"/>
        <v>0</v>
      </c>
      <c r="DJ49" s="148">
        <f t="shared" si="243"/>
        <v>0</v>
      </c>
      <c r="DK49" s="148">
        <f t="shared" si="243"/>
        <v>0</v>
      </c>
      <c r="DL49" s="148">
        <f t="shared" si="243"/>
        <v>0</v>
      </c>
      <c r="DM49" s="148">
        <f t="shared" si="243"/>
        <v>0</v>
      </c>
      <c r="DN49" s="148">
        <f t="shared" si="243"/>
        <v>0</v>
      </c>
      <c r="DO49" s="148">
        <f t="shared" si="243"/>
        <v>0</v>
      </c>
      <c r="DP49" s="148">
        <f t="shared" si="243"/>
        <v>0</v>
      </c>
      <c r="DQ49" s="148">
        <f t="shared" si="243"/>
        <v>0</v>
      </c>
      <c r="DR49" s="148">
        <f t="shared" ref="DR49:EA56" si="244">COUNTIFS($A$6:$A$16,$F$17,$E$6:$E$16,$E$17,DR$6:DR$16,$G49,$EX$6:$EX$16,"New_Item")-COUNTIFS($A$6:$A$16,$F$17,$E$6:$E$16,$E$17,DR$6:DR$16,$G49,$EX$6:$EX$16,"New_Item",$Q$6:$Q$16,$F$18)</f>
        <v>0</v>
      </c>
      <c r="DS49" s="148">
        <f t="shared" si="244"/>
        <v>0</v>
      </c>
      <c r="DT49" s="148">
        <f t="shared" si="244"/>
        <v>0</v>
      </c>
      <c r="DU49" s="148">
        <f t="shared" si="244"/>
        <v>0</v>
      </c>
      <c r="DV49" s="148">
        <f t="shared" si="244"/>
        <v>0</v>
      </c>
      <c r="DW49" s="148">
        <f t="shared" si="244"/>
        <v>0</v>
      </c>
      <c r="DX49" s="148">
        <f t="shared" si="244"/>
        <v>0</v>
      </c>
      <c r="DY49" s="148">
        <f t="shared" si="244"/>
        <v>0</v>
      </c>
      <c r="DZ49" s="148">
        <f t="shared" si="244"/>
        <v>0</v>
      </c>
      <c r="EA49" s="148">
        <f t="shared" si="244"/>
        <v>0</v>
      </c>
      <c r="EB49" s="148">
        <f t="shared" ref="EB49:EK56" si="245">COUNTIFS($A$6:$A$16,$F$17,$E$6:$E$16,$E$17,EB$6:EB$16,$G49,$EX$6:$EX$16,"New_Item")-COUNTIFS($A$6:$A$16,$F$17,$E$6:$E$16,$E$17,EB$6:EB$16,$G49,$EX$6:$EX$16,"New_Item",$Q$6:$Q$16,$F$18)</f>
        <v>0</v>
      </c>
      <c r="EC49" s="148">
        <f t="shared" si="245"/>
        <v>0</v>
      </c>
      <c r="ED49" s="148">
        <f t="shared" si="245"/>
        <v>0</v>
      </c>
      <c r="EE49" s="148">
        <f t="shared" si="245"/>
        <v>0</v>
      </c>
      <c r="EF49" s="148">
        <f t="shared" si="245"/>
        <v>0</v>
      </c>
      <c r="EG49" s="148">
        <f t="shared" si="245"/>
        <v>0</v>
      </c>
      <c r="EH49" s="148">
        <f t="shared" si="245"/>
        <v>0</v>
      </c>
      <c r="EI49" s="148">
        <f t="shared" si="245"/>
        <v>0</v>
      </c>
      <c r="EJ49" s="148">
        <f t="shared" si="245"/>
        <v>0</v>
      </c>
      <c r="EK49" s="148">
        <f t="shared" si="245"/>
        <v>0</v>
      </c>
      <c r="EL49" s="148">
        <f t="shared" ref="EL49:EU56" si="246">COUNTIFS($A$6:$A$16,$F$17,$E$6:$E$16,$E$17,EL$6:EL$16,$G49,$EX$6:$EX$16,"New_Item")-COUNTIFS($A$6:$A$16,$F$17,$E$6:$E$16,$E$17,EL$6:EL$16,$G49,$EX$6:$EX$16,"New_Item",$Q$6:$Q$16,$F$18)</f>
        <v>0</v>
      </c>
      <c r="EM49" s="148">
        <f t="shared" si="246"/>
        <v>0</v>
      </c>
      <c r="EN49" s="148">
        <f t="shared" si="246"/>
        <v>0</v>
      </c>
      <c r="EO49" s="148">
        <f t="shared" si="246"/>
        <v>0</v>
      </c>
      <c r="EP49" s="148">
        <f t="shared" si="246"/>
        <v>0</v>
      </c>
      <c r="EQ49" s="148">
        <f t="shared" si="246"/>
        <v>0</v>
      </c>
      <c r="ER49" s="148">
        <f t="shared" si="246"/>
        <v>0</v>
      </c>
      <c r="ES49" s="148">
        <f t="shared" si="246"/>
        <v>0</v>
      </c>
      <c r="ET49" s="148">
        <f t="shared" si="246"/>
        <v>0</v>
      </c>
      <c r="EU49" s="148">
        <f t="shared" si="246"/>
        <v>0</v>
      </c>
      <c r="EV49" s="150"/>
      <c r="EW49" s="150"/>
      <c r="EX49" s="150"/>
      <c r="EY49" s="150"/>
    </row>
    <row r="50" spans="1:155">
      <c r="A50" s="150"/>
      <c r="B50" s="150"/>
      <c r="C50" s="150"/>
      <c r="D50" s="150"/>
      <c r="E50" s="378"/>
      <c r="F50" s="150"/>
      <c r="G50" s="112" t="s">
        <v>212</v>
      </c>
      <c r="H50" s="113"/>
      <c r="I50" s="113"/>
      <c r="J50" s="113"/>
      <c r="K50" s="113"/>
      <c r="L50" s="113"/>
      <c r="M50" s="113"/>
      <c r="N50" s="113"/>
      <c r="O50" s="113"/>
      <c r="P50" s="113"/>
      <c r="Q50" s="133"/>
      <c r="R50" s="113"/>
      <c r="S50" s="113"/>
      <c r="T50" s="113"/>
      <c r="U50" s="113"/>
      <c r="V50" s="113"/>
      <c r="W50" s="113"/>
      <c r="X50" s="113"/>
      <c r="Y50" s="113"/>
      <c r="Z50" s="113"/>
      <c r="AA50" s="113"/>
      <c r="AB50" s="113"/>
      <c r="AC50" s="113"/>
      <c r="AD50" s="113"/>
      <c r="AE50" s="113"/>
      <c r="AF50" s="114">
        <f t="shared" si="235"/>
        <v>0</v>
      </c>
      <c r="AG50" s="114">
        <f t="shared" si="235"/>
        <v>0</v>
      </c>
      <c r="AH50" s="114">
        <f t="shared" si="235"/>
        <v>0</v>
      </c>
      <c r="AI50" s="114">
        <f t="shared" si="235"/>
        <v>0</v>
      </c>
      <c r="AJ50" s="114">
        <f t="shared" si="235"/>
        <v>0</v>
      </c>
      <c r="AK50" s="114">
        <f t="shared" si="235"/>
        <v>0</v>
      </c>
      <c r="AL50" s="114">
        <f t="shared" si="235"/>
        <v>0</v>
      </c>
      <c r="AM50" s="114">
        <f t="shared" si="235"/>
        <v>0</v>
      </c>
      <c r="AN50" s="114">
        <f t="shared" si="235"/>
        <v>0</v>
      </c>
      <c r="AO50" s="114">
        <f t="shared" si="235"/>
        <v>0</v>
      </c>
      <c r="AP50" s="114">
        <f t="shared" si="236"/>
        <v>0</v>
      </c>
      <c r="AQ50" s="114">
        <f t="shared" si="236"/>
        <v>0</v>
      </c>
      <c r="AR50" s="114">
        <f t="shared" si="236"/>
        <v>0</v>
      </c>
      <c r="AS50" s="114">
        <f t="shared" si="236"/>
        <v>0</v>
      </c>
      <c r="AT50" s="114">
        <f t="shared" si="236"/>
        <v>0</v>
      </c>
      <c r="AU50" s="114">
        <f t="shared" si="236"/>
        <v>0</v>
      </c>
      <c r="AV50" s="114">
        <f t="shared" si="236"/>
        <v>0</v>
      </c>
      <c r="AW50" s="114">
        <f t="shared" si="236"/>
        <v>0</v>
      </c>
      <c r="AX50" s="114">
        <f t="shared" si="236"/>
        <v>0</v>
      </c>
      <c r="AY50" s="114">
        <f t="shared" si="236"/>
        <v>0</v>
      </c>
      <c r="AZ50" s="114">
        <f t="shared" si="237"/>
        <v>0</v>
      </c>
      <c r="BA50" s="114">
        <f t="shared" si="237"/>
        <v>0</v>
      </c>
      <c r="BB50" s="114">
        <f t="shared" si="237"/>
        <v>0</v>
      </c>
      <c r="BC50" s="114">
        <f t="shared" si="237"/>
        <v>0</v>
      </c>
      <c r="BD50" s="114">
        <f t="shared" si="237"/>
        <v>0</v>
      </c>
      <c r="BE50" s="114">
        <f t="shared" si="237"/>
        <v>0</v>
      </c>
      <c r="BF50" s="114">
        <f t="shared" si="237"/>
        <v>0</v>
      </c>
      <c r="BG50" s="114">
        <f t="shared" si="237"/>
        <v>0</v>
      </c>
      <c r="BH50" s="114">
        <f t="shared" si="237"/>
        <v>0</v>
      </c>
      <c r="BI50" s="114">
        <f t="shared" si="237"/>
        <v>0</v>
      </c>
      <c r="BJ50" s="114">
        <f t="shared" si="238"/>
        <v>0</v>
      </c>
      <c r="BK50" s="114">
        <f t="shared" si="238"/>
        <v>0</v>
      </c>
      <c r="BL50" s="114">
        <f t="shared" si="238"/>
        <v>0</v>
      </c>
      <c r="BM50" s="114">
        <f t="shared" si="238"/>
        <v>0</v>
      </c>
      <c r="BN50" s="114">
        <f t="shared" si="238"/>
        <v>0</v>
      </c>
      <c r="BO50" s="114">
        <f t="shared" si="238"/>
        <v>0</v>
      </c>
      <c r="BP50" s="114">
        <f t="shared" si="238"/>
        <v>0</v>
      </c>
      <c r="BQ50" s="114">
        <f t="shared" si="238"/>
        <v>0</v>
      </c>
      <c r="BR50" s="114">
        <f t="shared" si="238"/>
        <v>0</v>
      </c>
      <c r="BS50" s="114">
        <f t="shared" si="238"/>
        <v>0</v>
      </c>
      <c r="BT50" s="114">
        <f t="shared" si="239"/>
        <v>0</v>
      </c>
      <c r="BU50" s="114">
        <f t="shared" si="239"/>
        <v>0</v>
      </c>
      <c r="BV50" s="114">
        <f t="shared" si="239"/>
        <v>0</v>
      </c>
      <c r="BW50" s="114">
        <f t="shared" si="239"/>
        <v>0</v>
      </c>
      <c r="BX50" s="114">
        <f t="shared" si="239"/>
        <v>0</v>
      </c>
      <c r="BY50" s="114">
        <f t="shared" si="239"/>
        <v>0</v>
      </c>
      <c r="BZ50" s="114">
        <f t="shared" si="239"/>
        <v>0</v>
      </c>
      <c r="CA50" s="114">
        <f t="shared" si="239"/>
        <v>0</v>
      </c>
      <c r="CB50" s="114">
        <f t="shared" si="239"/>
        <v>0</v>
      </c>
      <c r="CC50" s="114">
        <f t="shared" si="239"/>
        <v>0</v>
      </c>
      <c r="CD50" s="114">
        <f t="shared" si="240"/>
        <v>0</v>
      </c>
      <c r="CE50" s="114">
        <f t="shared" si="240"/>
        <v>0</v>
      </c>
      <c r="CF50" s="114">
        <f t="shared" si="240"/>
        <v>0</v>
      </c>
      <c r="CG50" s="114">
        <f t="shared" si="240"/>
        <v>0</v>
      </c>
      <c r="CH50" s="114">
        <f t="shared" si="240"/>
        <v>0</v>
      </c>
      <c r="CI50" s="114">
        <f t="shared" si="240"/>
        <v>0</v>
      </c>
      <c r="CJ50" s="114">
        <f t="shared" si="240"/>
        <v>0</v>
      </c>
      <c r="CK50" s="114">
        <f t="shared" si="240"/>
        <v>0</v>
      </c>
      <c r="CL50" s="114">
        <f t="shared" si="240"/>
        <v>0</v>
      </c>
      <c r="CM50" s="114">
        <f t="shared" si="240"/>
        <v>0</v>
      </c>
      <c r="CN50" s="114">
        <f t="shared" si="241"/>
        <v>0</v>
      </c>
      <c r="CO50" s="114">
        <f t="shared" si="241"/>
        <v>0</v>
      </c>
      <c r="CP50" s="114">
        <f t="shared" si="241"/>
        <v>0</v>
      </c>
      <c r="CQ50" s="114">
        <f t="shared" si="241"/>
        <v>0</v>
      </c>
      <c r="CR50" s="114">
        <f t="shared" si="241"/>
        <v>0</v>
      </c>
      <c r="CS50" s="114">
        <f t="shared" si="241"/>
        <v>0</v>
      </c>
      <c r="CT50" s="114">
        <f t="shared" si="241"/>
        <v>0</v>
      </c>
      <c r="CU50" s="114">
        <f t="shared" si="241"/>
        <v>0</v>
      </c>
      <c r="CV50" s="114">
        <f t="shared" si="241"/>
        <v>0</v>
      </c>
      <c r="CW50" s="114">
        <f t="shared" si="241"/>
        <v>0</v>
      </c>
      <c r="CX50" s="114">
        <f t="shared" si="242"/>
        <v>0</v>
      </c>
      <c r="CY50" s="114">
        <f t="shared" si="242"/>
        <v>0</v>
      </c>
      <c r="CZ50" s="114">
        <f t="shared" si="242"/>
        <v>0</v>
      </c>
      <c r="DA50" s="114">
        <f t="shared" si="242"/>
        <v>0</v>
      </c>
      <c r="DB50" s="114">
        <f t="shared" si="242"/>
        <v>0</v>
      </c>
      <c r="DC50" s="114">
        <f t="shared" si="242"/>
        <v>0</v>
      </c>
      <c r="DD50" s="114">
        <f t="shared" si="242"/>
        <v>0</v>
      </c>
      <c r="DE50" s="114">
        <f t="shared" si="242"/>
        <v>0</v>
      </c>
      <c r="DF50" s="114">
        <f t="shared" si="242"/>
        <v>0</v>
      </c>
      <c r="DG50" s="114">
        <f t="shared" si="242"/>
        <v>0</v>
      </c>
      <c r="DH50" s="114">
        <f t="shared" si="243"/>
        <v>0</v>
      </c>
      <c r="DI50" s="114">
        <f t="shared" si="243"/>
        <v>0</v>
      </c>
      <c r="DJ50" s="114">
        <f t="shared" si="243"/>
        <v>0</v>
      </c>
      <c r="DK50" s="114">
        <f t="shared" si="243"/>
        <v>0</v>
      </c>
      <c r="DL50" s="114">
        <f t="shared" si="243"/>
        <v>0</v>
      </c>
      <c r="DM50" s="114">
        <f t="shared" si="243"/>
        <v>0</v>
      </c>
      <c r="DN50" s="114">
        <f t="shared" si="243"/>
        <v>0</v>
      </c>
      <c r="DO50" s="114">
        <f t="shared" si="243"/>
        <v>0</v>
      </c>
      <c r="DP50" s="114">
        <f t="shared" si="243"/>
        <v>0</v>
      </c>
      <c r="DQ50" s="114">
        <f t="shared" si="243"/>
        <v>0</v>
      </c>
      <c r="DR50" s="114">
        <f t="shared" si="244"/>
        <v>0</v>
      </c>
      <c r="DS50" s="114">
        <f t="shared" si="244"/>
        <v>0</v>
      </c>
      <c r="DT50" s="114">
        <f t="shared" si="244"/>
        <v>0</v>
      </c>
      <c r="DU50" s="114">
        <f t="shared" si="244"/>
        <v>0</v>
      </c>
      <c r="DV50" s="114">
        <f t="shared" si="244"/>
        <v>0</v>
      </c>
      <c r="DW50" s="114">
        <f t="shared" si="244"/>
        <v>0</v>
      </c>
      <c r="DX50" s="114">
        <f t="shared" si="244"/>
        <v>0</v>
      </c>
      <c r="DY50" s="114">
        <f t="shared" si="244"/>
        <v>0</v>
      </c>
      <c r="DZ50" s="114">
        <f t="shared" si="244"/>
        <v>0</v>
      </c>
      <c r="EA50" s="114">
        <f t="shared" si="244"/>
        <v>0</v>
      </c>
      <c r="EB50" s="114">
        <f t="shared" si="245"/>
        <v>0</v>
      </c>
      <c r="EC50" s="114">
        <f t="shared" si="245"/>
        <v>0</v>
      </c>
      <c r="ED50" s="114">
        <f t="shared" si="245"/>
        <v>0</v>
      </c>
      <c r="EE50" s="114">
        <f t="shared" si="245"/>
        <v>0</v>
      </c>
      <c r="EF50" s="114">
        <f t="shared" si="245"/>
        <v>0</v>
      </c>
      <c r="EG50" s="114">
        <f t="shared" si="245"/>
        <v>0</v>
      </c>
      <c r="EH50" s="114">
        <f t="shared" si="245"/>
        <v>0</v>
      </c>
      <c r="EI50" s="114">
        <f t="shared" si="245"/>
        <v>0</v>
      </c>
      <c r="EJ50" s="114">
        <f t="shared" si="245"/>
        <v>0</v>
      </c>
      <c r="EK50" s="114">
        <f t="shared" si="245"/>
        <v>0</v>
      </c>
      <c r="EL50" s="114">
        <f t="shared" si="246"/>
        <v>0</v>
      </c>
      <c r="EM50" s="114">
        <f t="shared" si="246"/>
        <v>0</v>
      </c>
      <c r="EN50" s="114">
        <f t="shared" si="246"/>
        <v>0</v>
      </c>
      <c r="EO50" s="114">
        <f t="shared" si="246"/>
        <v>0</v>
      </c>
      <c r="EP50" s="114">
        <f t="shared" si="246"/>
        <v>0</v>
      </c>
      <c r="EQ50" s="114">
        <f t="shared" si="246"/>
        <v>0</v>
      </c>
      <c r="ER50" s="114">
        <f t="shared" si="246"/>
        <v>0</v>
      </c>
      <c r="ES50" s="114">
        <f t="shared" si="246"/>
        <v>0</v>
      </c>
      <c r="ET50" s="114">
        <f t="shared" si="246"/>
        <v>0</v>
      </c>
      <c r="EU50" s="114">
        <f t="shared" si="246"/>
        <v>0</v>
      </c>
      <c r="EV50" s="150"/>
      <c r="EW50" s="150"/>
      <c r="EX50" s="150"/>
      <c r="EY50" s="150"/>
    </row>
    <row r="51" spans="1:155">
      <c r="A51" s="150"/>
      <c r="B51" s="150"/>
      <c r="C51" s="150"/>
      <c r="D51" s="150"/>
      <c r="E51" s="378"/>
      <c r="F51" s="150"/>
      <c r="G51" s="112" t="s">
        <v>213</v>
      </c>
      <c r="H51" s="113"/>
      <c r="I51" s="113"/>
      <c r="J51" s="113"/>
      <c r="K51" s="113"/>
      <c r="L51" s="113"/>
      <c r="M51" s="113"/>
      <c r="N51" s="113"/>
      <c r="O51" s="113"/>
      <c r="P51" s="113"/>
      <c r="Q51" s="133"/>
      <c r="R51" s="113"/>
      <c r="S51" s="113"/>
      <c r="T51" s="113"/>
      <c r="U51" s="113"/>
      <c r="V51" s="113"/>
      <c r="W51" s="113"/>
      <c r="X51" s="113"/>
      <c r="Y51" s="113"/>
      <c r="Z51" s="113"/>
      <c r="AA51" s="113"/>
      <c r="AB51" s="113"/>
      <c r="AC51" s="113"/>
      <c r="AD51" s="113"/>
      <c r="AE51" s="113"/>
      <c r="AF51" s="114">
        <f t="shared" si="235"/>
        <v>0</v>
      </c>
      <c r="AG51" s="114">
        <f t="shared" si="235"/>
        <v>0</v>
      </c>
      <c r="AH51" s="114">
        <f t="shared" si="235"/>
        <v>0</v>
      </c>
      <c r="AI51" s="114">
        <f t="shared" si="235"/>
        <v>0</v>
      </c>
      <c r="AJ51" s="114">
        <f t="shared" si="235"/>
        <v>0</v>
      </c>
      <c r="AK51" s="114">
        <f t="shared" si="235"/>
        <v>0</v>
      </c>
      <c r="AL51" s="114">
        <f t="shared" si="235"/>
        <v>0</v>
      </c>
      <c r="AM51" s="114">
        <f t="shared" si="235"/>
        <v>0</v>
      </c>
      <c r="AN51" s="114">
        <f t="shared" si="235"/>
        <v>0</v>
      </c>
      <c r="AO51" s="114">
        <f t="shared" si="235"/>
        <v>0</v>
      </c>
      <c r="AP51" s="114">
        <f t="shared" si="236"/>
        <v>0</v>
      </c>
      <c r="AQ51" s="114">
        <f t="shared" si="236"/>
        <v>0</v>
      </c>
      <c r="AR51" s="114">
        <f t="shared" si="236"/>
        <v>0</v>
      </c>
      <c r="AS51" s="114">
        <f t="shared" si="236"/>
        <v>0</v>
      </c>
      <c r="AT51" s="114">
        <f t="shared" si="236"/>
        <v>0</v>
      </c>
      <c r="AU51" s="114">
        <f t="shared" si="236"/>
        <v>0</v>
      </c>
      <c r="AV51" s="114">
        <f t="shared" si="236"/>
        <v>0</v>
      </c>
      <c r="AW51" s="114">
        <f t="shared" si="236"/>
        <v>0</v>
      </c>
      <c r="AX51" s="114">
        <f t="shared" si="236"/>
        <v>0</v>
      </c>
      <c r="AY51" s="114">
        <f t="shared" si="236"/>
        <v>0</v>
      </c>
      <c r="AZ51" s="114">
        <f t="shared" si="237"/>
        <v>0</v>
      </c>
      <c r="BA51" s="114">
        <f t="shared" si="237"/>
        <v>0</v>
      </c>
      <c r="BB51" s="114">
        <f t="shared" si="237"/>
        <v>0</v>
      </c>
      <c r="BC51" s="114">
        <f t="shared" si="237"/>
        <v>0</v>
      </c>
      <c r="BD51" s="114">
        <f t="shared" si="237"/>
        <v>0</v>
      </c>
      <c r="BE51" s="114">
        <f t="shared" si="237"/>
        <v>0</v>
      </c>
      <c r="BF51" s="114">
        <f t="shared" si="237"/>
        <v>0</v>
      </c>
      <c r="BG51" s="114">
        <f t="shared" si="237"/>
        <v>0</v>
      </c>
      <c r="BH51" s="114">
        <f t="shared" si="237"/>
        <v>0</v>
      </c>
      <c r="BI51" s="114">
        <f t="shared" si="237"/>
        <v>0</v>
      </c>
      <c r="BJ51" s="114">
        <f t="shared" si="238"/>
        <v>0</v>
      </c>
      <c r="BK51" s="114">
        <f t="shared" si="238"/>
        <v>0</v>
      </c>
      <c r="BL51" s="114">
        <f t="shared" si="238"/>
        <v>0</v>
      </c>
      <c r="BM51" s="114">
        <f t="shared" si="238"/>
        <v>0</v>
      </c>
      <c r="BN51" s="114">
        <f t="shared" si="238"/>
        <v>0</v>
      </c>
      <c r="BO51" s="114">
        <f t="shared" si="238"/>
        <v>0</v>
      </c>
      <c r="BP51" s="114">
        <f t="shared" si="238"/>
        <v>0</v>
      </c>
      <c r="BQ51" s="114">
        <f t="shared" si="238"/>
        <v>0</v>
      </c>
      <c r="BR51" s="114">
        <f t="shared" si="238"/>
        <v>0</v>
      </c>
      <c r="BS51" s="114">
        <f t="shared" si="238"/>
        <v>0</v>
      </c>
      <c r="BT51" s="114">
        <f t="shared" si="239"/>
        <v>0</v>
      </c>
      <c r="BU51" s="114">
        <f t="shared" si="239"/>
        <v>0</v>
      </c>
      <c r="BV51" s="114">
        <f t="shared" si="239"/>
        <v>0</v>
      </c>
      <c r="BW51" s="114">
        <f t="shared" si="239"/>
        <v>0</v>
      </c>
      <c r="BX51" s="114">
        <f t="shared" si="239"/>
        <v>0</v>
      </c>
      <c r="BY51" s="114">
        <f t="shared" si="239"/>
        <v>0</v>
      </c>
      <c r="BZ51" s="114">
        <f t="shared" si="239"/>
        <v>0</v>
      </c>
      <c r="CA51" s="114">
        <f t="shared" si="239"/>
        <v>0</v>
      </c>
      <c r="CB51" s="114">
        <f t="shared" si="239"/>
        <v>0</v>
      </c>
      <c r="CC51" s="114">
        <f t="shared" si="239"/>
        <v>0</v>
      </c>
      <c r="CD51" s="114">
        <f t="shared" si="240"/>
        <v>0</v>
      </c>
      <c r="CE51" s="114">
        <f t="shared" si="240"/>
        <v>0</v>
      </c>
      <c r="CF51" s="114">
        <f t="shared" si="240"/>
        <v>0</v>
      </c>
      <c r="CG51" s="114">
        <f t="shared" si="240"/>
        <v>0</v>
      </c>
      <c r="CH51" s="114">
        <f t="shared" si="240"/>
        <v>0</v>
      </c>
      <c r="CI51" s="114">
        <f t="shared" si="240"/>
        <v>0</v>
      </c>
      <c r="CJ51" s="114">
        <f t="shared" si="240"/>
        <v>0</v>
      </c>
      <c r="CK51" s="114">
        <f t="shared" si="240"/>
        <v>0</v>
      </c>
      <c r="CL51" s="114">
        <f t="shared" si="240"/>
        <v>0</v>
      </c>
      <c r="CM51" s="114">
        <f t="shared" si="240"/>
        <v>0</v>
      </c>
      <c r="CN51" s="114">
        <f t="shared" si="241"/>
        <v>0</v>
      </c>
      <c r="CO51" s="114">
        <f t="shared" si="241"/>
        <v>0</v>
      </c>
      <c r="CP51" s="114">
        <f t="shared" si="241"/>
        <v>0</v>
      </c>
      <c r="CQ51" s="114">
        <f t="shared" si="241"/>
        <v>0</v>
      </c>
      <c r="CR51" s="114">
        <f t="shared" si="241"/>
        <v>0</v>
      </c>
      <c r="CS51" s="114">
        <f t="shared" si="241"/>
        <v>0</v>
      </c>
      <c r="CT51" s="114">
        <f t="shared" si="241"/>
        <v>0</v>
      </c>
      <c r="CU51" s="114">
        <f t="shared" si="241"/>
        <v>0</v>
      </c>
      <c r="CV51" s="114">
        <f t="shared" si="241"/>
        <v>0</v>
      </c>
      <c r="CW51" s="114">
        <f t="shared" si="241"/>
        <v>0</v>
      </c>
      <c r="CX51" s="114">
        <f t="shared" si="242"/>
        <v>0</v>
      </c>
      <c r="CY51" s="114">
        <f t="shared" si="242"/>
        <v>0</v>
      </c>
      <c r="CZ51" s="114">
        <f t="shared" si="242"/>
        <v>0</v>
      </c>
      <c r="DA51" s="114">
        <f t="shared" si="242"/>
        <v>0</v>
      </c>
      <c r="DB51" s="114">
        <f t="shared" si="242"/>
        <v>0</v>
      </c>
      <c r="DC51" s="114">
        <f t="shared" si="242"/>
        <v>0</v>
      </c>
      <c r="DD51" s="114">
        <f t="shared" si="242"/>
        <v>0</v>
      </c>
      <c r="DE51" s="114">
        <f t="shared" si="242"/>
        <v>0</v>
      </c>
      <c r="DF51" s="114">
        <f t="shared" si="242"/>
        <v>0</v>
      </c>
      <c r="DG51" s="114">
        <f t="shared" si="242"/>
        <v>0</v>
      </c>
      <c r="DH51" s="114">
        <f t="shared" si="243"/>
        <v>0</v>
      </c>
      <c r="DI51" s="114">
        <f t="shared" si="243"/>
        <v>0</v>
      </c>
      <c r="DJ51" s="114">
        <f t="shared" si="243"/>
        <v>0</v>
      </c>
      <c r="DK51" s="114">
        <f t="shared" si="243"/>
        <v>0</v>
      </c>
      <c r="DL51" s="114">
        <f t="shared" si="243"/>
        <v>0</v>
      </c>
      <c r="DM51" s="114">
        <f t="shared" si="243"/>
        <v>0</v>
      </c>
      <c r="DN51" s="114">
        <f t="shared" si="243"/>
        <v>0</v>
      </c>
      <c r="DO51" s="114">
        <f t="shared" si="243"/>
        <v>0</v>
      </c>
      <c r="DP51" s="114">
        <f t="shared" si="243"/>
        <v>0</v>
      </c>
      <c r="DQ51" s="114">
        <f t="shared" si="243"/>
        <v>0</v>
      </c>
      <c r="DR51" s="114">
        <f t="shared" si="244"/>
        <v>0</v>
      </c>
      <c r="DS51" s="114">
        <f t="shared" si="244"/>
        <v>0</v>
      </c>
      <c r="DT51" s="114">
        <f t="shared" si="244"/>
        <v>0</v>
      </c>
      <c r="DU51" s="114">
        <f t="shared" si="244"/>
        <v>0</v>
      </c>
      <c r="DV51" s="114">
        <f t="shared" si="244"/>
        <v>0</v>
      </c>
      <c r="DW51" s="114">
        <f t="shared" si="244"/>
        <v>0</v>
      </c>
      <c r="DX51" s="114">
        <f t="shared" si="244"/>
        <v>0</v>
      </c>
      <c r="DY51" s="114">
        <f t="shared" si="244"/>
        <v>0</v>
      </c>
      <c r="DZ51" s="114">
        <f t="shared" si="244"/>
        <v>0</v>
      </c>
      <c r="EA51" s="114">
        <f t="shared" si="244"/>
        <v>0</v>
      </c>
      <c r="EB51" s="114">
        <f t="shared" si="245"/>
        <v>0</v>
      </c>
      <c r="EC51" s="114">
        <f t="shared" si="245"/>
        <v>0</v>
      </c>
      <c r="ED51" s="114">
        <f t="shared" si="245"/>
        <v>0</v>
      </c>
      <c r="EE51" s="114">
        <f t="shared" si="245"/>
        <v>0</v>
      </c>
      <c r="EF51" s="114">
        <f t="shared" si="245"/>
        <v>0</v>
      </c>
      <c r="EG51" s="114">
        <f t="shared" si="245"/>
        <v>0</v>
      </c>
      <c r="EH51" s="114">
        <f t="shared" si="245"/>
        <v>0</v>
      </c>
      <c r="EI51" s="114">
        <f t="shared" si="245"/>
        <v>0</v>
      </c>
      <c r="EJ51" s="114">
        <f t="shared" si="245"/>
        <v>0</v>
      </c>
      <c r="EK51" s="114">
        <f t="shared" si="245"/>
        <v>0</v>
      </c>
      <c r="EL51" s="114">
        <f t="shared" si="246"/>
        <v>0</v>
      </c>
      <c r="EM51" s="114">
        <f t="shared" si="246"/>
        <v>0</v>
      </c>
      <c r="EN51" s="114">
        <f t="shared" si="246"/>
        <v>0</v>
      </c>
      <c r="EO51" s="114">
        <f t="shared" si="246"/>
        <v>0</v>
      </c>
      <c r="EP51" s="114">
        <f t="shared" si="246"/>
        <v>0</v>
      </c>
      <c r="EQ51" s="114">
        <f t="shared" si="246"/>
        <v>0</v>
      </c>
      <c r="ER51" s="114">
        <f t="shared" si="246"/>
        <v>0</v>
      </c>
      <c r="ES51" s="114">
        <f t="shared" si="246"/>
        <v>0</v>
      </c>
      <c r="ET51" s="114">
        <f t="shared" si="246"/>
        <v>0</v>
      </c>
      <c r="EU51" s="114">
        <f t="shared" si="246"/>
        <v>0</v>
      </c>
      <c r="EV51" s="150"/>
      <c r="EW51" s="150"/>
      <c r="EX51" s="150"/>
      <c r="EY51" s="150"/>
    </row>
    <row r="52" spans="1:155">
      <c r="A52" s="150"/>
      <c r="B52" s="150"/>
      <c r="C52" s="150"/>
      <c r="D52" s="150"/>
      <c r="E52" s="378" t="s">
        <v>287</v>
      </c>
      <c r="F52" s="150"/>
      <c r="G52" s="112" t="s">
        <v>214</v>
      </c>
      <c r="H52" s="113"/>
      <c r="I52" s="113"/>
      <c r="J52" s="113"/>
      <c r="K52" s="113"/>
      <c r="L52" s="113"/>
      <c r="M52" s="113"/>
      <c r="N52" s="113"/>
      <c r="O52" s="113"/>
      <c r="P52" s="113"/>
      <c r="Q52" s="133"/>
      <c r="R52" s="113"/>
      <c r="S52" s="113"/>
      <c r="T52" s="113"/>
      <c r="U52" s="113"/>
      <c r="V52" s="113"/>
      <c r="W52" s="113"/>
      <c r="X52" s="113"/>
      <c r="Y52" s="113"/>
      <c r="Z52" s="113"/>
      <c r="AA52" s="113"/>
      <c r="AB52" s="113"/>
      <c r="AC52" s="113"/>
      <c r="AD52" s="113"/>
      <c r="AE52" s="113"/>
      <c r="AF52" s="114">
        <f t="shared" si="235"/>
        <v>0</v>
      </c>
      <c r="AG52" s="114">
        <f t="shared" si="235"/>
        <v>0</v>
      </c>
      <c r="AH52" s="114">
        <f t="shared" si="235"/>
        <v>0</v>
      </c>
      <c r="AI52" s="114">
        <f t="shared" si="235"/>
        <v>0</v>
      </c>
      <c r="AJ52" s="114">
        <f t="shared" si="235"/>
        <v>0</v>
      </c>
      <c r="AK52" s="114">
        <f t="shared" si="235"/>
        <v>0</v>
      </c>
      <c r="AL52" s="114">
        <f t="shared" si="235"/>
        <v>0</v>
      </c>
      <c r="AM52" s="114">
        <f t="shared" si="235"/>
        <v>0</v>
      </c>
      <c r="AN52" s="114">
        <f t="shared" si="235"/>
        <v>0</v>
      </c>
      <c r="AO52" s="114">
        <f t="shared" si="235"/>
        <v>0</v>
      </c>
      <c r="AP52" s="114">
        <f t="shared" si="236"/>
        <v>0</v>
      </c>
      <c r="AQ52" s="114">
        <f t="shared" si="236"/>
        <v>0</v>
      </c>
      <c r="AR52" s="114">
        <f t="shared" si="236"/>
        <v>0</v>
      </c>
      <c r="AS52" s="114">
        <f t="shared" si="236"/>
        <v>0</v>
      </c>
      <c r="AT52" s="114">
        <f t="shared" si="236"/>
        <v>0</v>
      </c>
      <c r="AU52" s="114">
        <f t="shared" si="236"/>
        <v>0</v>
      </c>
      <c r="AV52" s="114">
        <f t="shared" si="236"/>
        <v>0</v>
      </c>
      <c r="AW52" s="114">
        <f t="shared" si="236"/>
        <v>0</v>
      </c>
      <c r="AX52" s="114">
        <f t="shared" si="236"/>
        <v>0</v>
      </c>
      <c r="AY52" s="114">
        <f t="shared" si="236"/>
        <v>0</v>
      </c>
      <c r="AZ52" s="114">
        <f t="shared" si="237"/>
        <v>0</v>
      </c>
      <c r="BA52" s="114">
        <f t="shared" si="237"/>
        <v>0</v>
      </c>
      <c r="BB52" s="114">
        <f t="shared" si="237"/>
        <v>0</v>
      </c>
      <c r="BC52" s="114">
        <f t="shared" si="237"/>
        <v>0</v>
      </c>
      <c r="BD52" s="114">
        <f t="shared" si="237"/>
        <v>0</v>
      </c>
      <c r="BE52" s="114">
        <f t="shared" si="237"/>
        <v>0</v>
      </c>
      <c r="BF52" s="114">
        <f t="shared" si="237"/>
        <v>0</v>
      </c>
      <c r="BG52" s="114">
        <f t="shared" si="237"/>
        <v>0</v>
      </c>
      <c r="BH52" s="114">
        <f t="shared" si="237"/>
        <v>0</v>
      </c>
      <c r="BI52" s="114">
        <f t="shared" si="237"/>
        <v>0</v>
      </c>
      <c r="BJ52" s="114">
        <f t="shared" si="238"/>
        <v>0</v>
      </c>
      <c r="BK52" s="114">
        <f t="shared" si="238"/>
        <v>0</v>
      </c>
      <c r="BL52" s="114">
        <f t="shared" si="238"/>
        <v>0</v>
      </c>
      <c r="BM52" s="114">
        <f t="shared" si="238"/>
        <v>0</v>
      </c>
      <c r="BN52" s="114">
        <f t="shared" si="238"/>
        <v>0</v>
      </c>
      <c r="BO52" s="114">
        <f t="shared" si="238"/>
        <v>0</v>
      </c>
      <c r="BP52" s="114">
        <f t="shared" si="238"/>
        <v>0</v>
      </c>
      <c r="BQ52" s="114">
        <f t="shared" si="238"/>
        <v>0</v>
      </c>
      <c r="BR52" s="114">
        <f t="shared" si="238"/>
        <v>0</v>
      </c>
      <c r="BS52" s="114">
        <f t="shared" si="238"/>
        <v>0</v>
      </c>
      <c r="BT52" s="114">
        <f t="shared" si="239"/>
        <v>0</v>
      </c>
      <c r="BU52" s="114">
        <f t="shared" si="239"/>
        <v>0</v>
      </c>
      <c r="BV52" s="114">
        <f t="shared" si="239"/>
        <v>0</v>
      </c>
      <c r="BW52" s="114">
        <f t="shared" si="239"/>
        <v>0</v>
      </c>
      <c r="BX52" s="114">
        <f t="shared" si="239"/>
        <v>0</v>
      </c>
      <c r="BY52" s="114">
        <f t="shared" si="239"/>
        <v>0</v>
      </c>
      <c r="BZ52" s="114">
        <f t="shared" si="239"/>
        <v>0</v>
      </c>
      <c r="CA52" s="114">
        <f t="shared" si="239"/>
        <v>0</v>
      </c>
      <c r="CB52" s="114">
        <f t="shared" si="239"/>
        <v>0</v>
      </c>
      <c r="CC52" s="114">
        <f t="shared" si="239"/>
        <v>0</v>
      </c>
      <c r="CD52" s="114">
        <f t="shared" si="240"/>
        <v>0</v>
      </c>
      <c r="CE52" s="114">
        <f t="shared" si="240"/>
        <v>0</v>
      </c>
      <c r="CF52" s="114">
        <f t="shared" si="240"/>
        <v>0</v>
      </c>
      <c r="CG52" s="114">
        <f t="shared" si="240"/>
        <v>0</v>
      </c>
      <c r="CH52" s="114">
        <f t="shared" si="240"/>
        <v>0</v>
      </c>
      <c r="CI52" s="114">
        <f t="shared" si="240"/>
        <v>0</v>
      </c>
      <c r="CJ52" s="114">
        <f t="shared" si="240"/>
        <v>0</v>
      </c>
      <c r="CK52" s="114">
        <f t="shared" si="240"/>
        <v>0</v>
      </c>
      <c r="CL52" s="114">
        <f t="shared" si="240"/>
        <v>0</v>
      </c>
      <c r="CM52" s="114">
        <f t="shared" si="240"/>
        <v>0</v>
      </c>
      <c r="CN52" s="114">
        <f t="shared" si="241"/>
        <v>0</v>
      </c>
      <c r="CO52" s="114">
        <f t="shared" si="241"/>
        <v>0</v>
      </c>
      <c r="CP52" s="114">
        <f t="shared" si="241"/>
        <v>0</v>
      </c>
      <c r="CQ52" s="114">
        <f t="shared" si="241"/>
        <v>0</v>
      </c>
      <c r="CR52" s="114">
        <f t="shared" si="241"/>
        <v>0</v>
      </c>
      <c r="CS52" s="114">
        <f t="shared" si="241"/>
        <v>0</v>
      </c>
      <c r="CT52" s="114">
        <f t="shared" si="241"/>
        <v>0</v>
      </c>
      <c r="CU52" s="114">
        <f t="shared" si="241"/>
        <v>0</v>
      </c>
      <c r="CV52" s="114">
        <f t="shared" si="241"/>
        <v>0</v>
      </c>
      <c r="CW52" s="114">
        <f t="shared" si="241"/>
        <v>0</v>
      </c>
      <c r="CX52" s="114">
        <f t="shared" si="242"/>
        <v>0</v>
      </c>
      <c r="CY52" s="114">
        <f t="shared" si="242"/>
        <v>0</v>
      </c>
      <c r="CZ52" s="114">
        <f t="shared" si="242"/>
        <v>0</v>
      </c>
      <c r="DA52" s="114">
        <f t="shared" si="242"/>
        <v>0</v>
      </c>
      <c r="DB52" s="114">
        <f t="shared" si="242"/>
        <v>0</v>
      </c>
      <c r="DC52" s="114">
        <f t="shared" si="242"/>
        <v>0</v>
      </c>
      <c r="DD52" s="114">
        <f t="shared" si="242"/>
        <v>0</v>
      </c>
      <c r="DE52" s="114">
        <f t="shared" si="242"/>
        <v>0</v>
      </c>
      <c r="DF52" s="114">
        <f t="shared" si="242"/>
        <v>0</v>
      </c>
      <c r="DG52" s="114">
        <f t="shared" si="242"/>
        <v>0</v>
      </c>
      <c r="DH52" s="114">
        <f t="shared" si="243"/>
        <v>0</v>
      </c>
      <c r="DI52" s="114">
        <f t="shared" si="243"/>
        <v>0</v>
      </c>
      <c r="DJ52" s="114">
        <f t="shared" si="243"/>
        <v>0</v>
      </c>
      <c r="DK52" s="114">
        <f t="shared" si="243"/>
        <v>0</v>
      </c>
      <c r="DL52" s="114">
        <f t="shared" si="243"/>
        <v>0</v>
      </c>
      <c r="DM52" s="114">
        <f t="shared" si="243"/>
        <v>0</v>
      </c>
      <c r="DN52" s="114">
        <f t="shared" si="243"/>
        <v>0</v>
      </c>
      <c r="DO52" s="114">
        <f t="shared" si="243"/>
        <v>0</v>
      </c>
      <c r="DP52" s="114">
        <f t="shared" si="243"/>
        <v>0</v>
      </c>
      <c r="DQ52" s="114">
        <f t="shared" si="243"/>
        <v>0</v>
      </c>
      <c r="DR52" s="114">
        <f t="shared" si="244"/>
        <v>0</v>
      </c>
      <c r="DS52" s="114">
        <f t="shared" si="244"/>
        <v>0</v>
      </c>
      <c r="DT52" s="114">
        <f t="shared" si="244"/>
        <v>0</v>
      </c>
      <c r="DU52" s="114">
        <f t="shared" si="244"/>
        <v>0</v>
      </c>
      <c r="DV52" s="114">
        <f t="shared" si="244"/>
        <v>0</v>
      </c>
      <c r="DW52" s="114">
        <f t="shared" si="244"/>
        <v>0</v>
      </c>
      <c r="DX52" s="114">
        <f t="shared" si="244"/>
        <v>0</v>
      </c>
      <c r="DY52" s="114">
        <f t="shared" si="244"/>
        <v>0</v>
      </c>
      <c r="DZ52" s="114">
        <f t="shared" si="244"/>
        <v>0</v>
      </c>
      <c r="EA52" s="114">
        <f t="shared" si="244"/>
        <v>0</v>
      </c>
      <c r="EB52" s="114">
        <f t="shared" si="245"/>
        <v>0</v>
      </c>
      <c r="EC52" s="114">
        <f t="shared" si="245"/>
        <v>0</v>
      </c>
      <c r="ED52" s="114">
        <f t="shared" si="245"/>
        <v>0</v>
      </c>
      <c r="EE52" s="114">
        <f t="shared" si="245"/>
        <v>0</v>
      </c>
      <c r="EF52" s="114">
        <f t="shared" si="245"/>
        <v>0</v>
      </c>
      <c r="EG52" s="114">
        <f t="shared" si="245"/>
        <v>0</v>
      </c>
      <c r="EH52" s="114">
        <f t="shared" si="245"/>
        <v>0</v>
      </c>
      <c r="EI52" s="114">
        <f t="shared" si="245"/>
        <v>0</v>
      </c>
      <c r="EJ52" s="114">
        <f t="shared" si="245"/>
        <v>0</v>
      </c>
      <c r="EK52" s="114">
        <f t="shared" si="245"/>
        <v>0</v>
      </c>
      <c r="EL52" s="114">
        <f t="shared" si="246"/>
        <v>0</v>
      </c>
      <c r="EM52" s="114">
        <f t="shared" si="246"/>
        <v>0</v>
      </c>
      <c r="EN52" s="114">
        <f t="shared" si="246"/>
        <v>0</v>
      </c>
      <c r="EO52" s="114">
        <f t="shared" si="246"/>
        <v>0</v>
      </c>
      <c r="EP52" s="114">
        <f t="shared" si="246"/>
        <v>0</v>
      </c>
      <c r="EQ52" s="114">
        <f t="shared" si="246"/>
        <v>0</v>
      </c>
      <c r="ER52" s="114">
        <f t="shared" si="246"/>
        <v>0</v>
      </c>
      <c r="ES52" s="114">
        <f t="shared" si="246"/>
        <v>0</v>
      </c>
      <c r="ET52" s="114">
        <f t="shared" si="246"/>
        <v>0</v>
      </c>
      <c r="EU52" s="114">
        <f t="shared" si="246"/>
        <v>0</v>
      </c>
      <c r="EV52" s="150"/>
      <c r="EW52" s="150"/>
      <c r="EX52" s="150"/>
      <c r="EY52" s="150"/>
    </row>
    <row r="53" spans="1:155">
      <c r="A53" s="150"/>
      <c r="B53" s="150"/>
      <c r="C53" s="150"/>
      <c r="D53" s="150"/>
      <c r="E53" s="378"/>
      <c r="F53" s="150"/>
      <c r="G53" s="112" t="s">
        <v>215</v>
      </c>
      <c r="H53" s="113"/>
      <c r="I53" s="113"/>
      <c r="J53" s="113"/>
      <c r="K53" s="113"/>
      <c r="L53" s="113"/>
      <c r="M53" s="113"/>
      <c r="N53" s="113"/>
      <c r="O53" s="113"/>
      <c r="P53" s="113"/>
      <c r="Q53" s="133"/>
      <c r="R53" s="113"/>
      <c r="S53" s="113"/>
      <c r="T53" s="113"/>
      <c r="U53" s="113"/>
      <c r="V53" s="113"/>
      <c r="W53" s="113"/>
      <c r="X53" s="113"/>
      <c r="Y53" s="113"/>
      <c r="Z53" s="113"/>
      <c r="AA53" s="113"/>
      <c r="AB53" s="113"/>
      <c r="AC53" s="113"/>
      <c r="AD53" s="113"/>
      <c r="AE53" s="113"/>
      <c r="AF53" s="114">
        <f t="shared" si="235"/>
        <v>0</v>
      </c>
      <c r="AG53" s="114">
        <f t="shared" si="235"/>
        <v>0</v>
      </c>
      <c r="AH53" s="114">
        <f t="shared" si="235"/>
        <v>0</v>
      </c>
      <c r="AI53" s="114">
        <f t="shared" si="235"/>
        <v>0</v>
      </c>
      <c r="AJ53" s="114">
        <f t="shared" si="235"/>
        <v>0</v>
      </c>
      <c r="AK53" s="114">
        <f t="shared" si="235"/>
        <v>0</v>
      </c>
      <c r="AL53" s="114">
        <f t="shared" si="235"/>
        <v>0</v>
      </c>
      <c r="AM53" s="114">
        <f t="shared" si="235"/>
        <v>0</v>
      </c>
      <c r="AN53" s="114">
        <f t="shared" si="235"/>
        <v>0</v>
      </c>
      <c r="AO53" s="114">
        <f t="shared" si="235"/>
        <v>0</v>
      </c>
      <c r="AP53" s="114">
        <f t="shared" si="236"/>
        <v>0</v>
      </c>
      <c r="AQ53" s="114">
        <f t="shared" si="236"/>
        <v>0</v>
      </c>
      <c r="AR53" s="114">
        <f t="shared" si="236"/>
        <v>0</v>
      </c>
      <c r="AS53" s="114">
        <f t="shared" si="236"/>
        <v>0</v>
      </c>
      <c r="AT53" s="114">
        <f t="shared" si="236"/>
        <v>0</v>
      </c>
      <c r="AU53" s="114">
        <f t="shared" si="236"/>
        <v>0</v>
      </c>
      <c r="AV53" s="114">
        <f t="shared" si="236"/>
        <v>0</v>
      </c>
      <c r="AW53" s="114">
        <f t="shared" si="236"/>
        <v>0</v>
      </c>
      <c r="AX53" s="114">
        <f t="shared" si="236"/>
        <v>0</v>
      </c>
      <c r="AY53" s="114">
        <f t="shared" si="236"/>
        <v>0</v>
      </c>
      <c r="AZ53" s="114">
        <f t="shared" si="237"/>
        <v>0</v>
      </c>
      <c r="BA53" s="114">
        <f t="shared" si="237"/>
        <v>0</v>
      </c>
      <c r="BB53" s="114">
        <f t="shared" si="237"/>
        <v>0</v>
      </c>
      <c r="BC53" s="114">
        <f t="shared" si="237"/>
        <v>0</v>
      </c>
      <c r="BD53" s="114">
        <f t="shared" si="237"/>
        <v>0</v>
      </c>
      <c r="BE53" s="114">
        <f t="shared" si="237"/>
        <v>0</v>
      </c>
      <c r="BF53" s="114">
        <f t="shared" si="237"/>
        <v>0</v>
      </c>
      <c r="BG53" s="114">
        <f t="shared" si="237"/>
        <v>0</v>
      </c>
      <c r="BH53" s="114">
        <f t="shared" si="237"/>
        <v>0</v>
      </c>
      <c r="BI53" s="114">
        <f t="shared" si="237"/>
        <v>0</v>
      </c>
      <c r="BJ53" s="114">
        <f t="shared" si="238"/>
        <v>0</v>
      </c>
      <c r="BK53" s="114">
        <f t="shared" si="238"/>
        <v>0</v>
      </c>
      <c r="BL53" s="114">
        <f t="shared" si="238"/>
        <v>0</v>
      </c>
      <c r="BM53" s="114">
        <f t="shared" si="238"/>
        <v>0</v>
      </c>
      <c r="BN53" s="114">
        <f t="shared" si="238"/>
        <v>0</v>
      </c>
      <c r="BO53" s="114">
        <f t="shared" si="238"/>
        <v>0</v>
      </c>
      <c r="BP53" s="114">
        <f t="shared" si="238"/>
        <v>0</v>
      </c>
      <c r="BQ53" s="114">
        <f t="shared" si="238"/>
        <v>0</v>
      </c>
      <c r="BR53" s="114">
        <f t="shared" si="238"/>
        <v>0</v>
      </c>
      <c r="BS53" s="114">
        <f t="shared" si="238"/>
        <v>0</v>
      </c>
      <c r="BT53" s="114">
        <f t="shared" si="239"/>
        <v>0</v>
      </c>
      <c r="BU53" s="114">
        <f t="shared" si="239"/>
        <v>0</v>
      </c>
      <c r="BV53" s="114">
        <f t="shared" si="239"/>
        <v>0</v>
      </c>
      <c r="BW53" s="114">
        <f t="shared" si="239"/>
        <v>0</v>
      </c>
      <c r="BX53" s="114">
        <f t="shared" si="239"/>
        <v>0</v>
      </c>
      <c r="BY53" s="114">
        <f t="shared" si="239"/>
        <v>0</v>
      </c>
      <c r="BZ53" s="114">
        <f t="shared" si="239"/>
        <v>0</v>
      </c>
      <c r="CA53" s="114">
        <f t="shared" si="239"/>
        <v>0</v>
      </c>
      <c r="CB53" s="114">
        <f t="shared" si="239"/>
        <v>0</v>
      </c>
      <c r="CC53" s="114">
        <f t="shared" si="239"/>
        <v>0</v>
      </c>
      <c r="CD53" s="114">
        <f t="shared" si="240"/>
        <v>0</v>
      </c>
      <c r="CE53" s="114">
        <f t="shared" si="240"/>
        <v>0</v>
      </c>
      <c r="CF53" s="114">
        <f t="shared" si="240"/>
        <v>0</v>
      </c>
      <c r="CG53" s="114">
        <f t="shared" si="240"/>
        <v>0</v>
      </c>
      <c r="CH53" s="114">
        <f t="shared" si="240"/>
        <v>0</v>
      </c>
      <c r="CI53" s="114">
        <f t="shared" si="240"/>
        <v>0</v>
      </c>
      <c r="CJ53" s="114">
        <f t="shared" si="240"/>
        <v>0</v>
      </c>
      <c r="CK53" s="114">
        <f t="shared" si="240"/>
        <v>0</v>
      </c>
      <c r="CL53" s="114">
        <f t="shared" si="240"/>
        <v>0</v>
      </c>
      <c r="CM53" s="114">
        <f t="shared" si="240"/>
        <v>0</v>
      </c>
      <c r="CN53" s="114">
        <f t="shared" si="241"/>
        <v>0</v>
      </c>
      <c r="CO53" s="114">
        <f t="shared" si="241"/>
        <v>0</v>
      </c>
      <c r="CP53" s="114">
        <f t="shared" si="241"/>
        <v>0</v>
      </c>
      <c r="CQ53" s="114">
        <f t="shared" si="241"/>
        <v>0</v>
      </c>
      <c r="CR53" s="114">
        <f t="shared" si="241"/>
        <v>0</v>
      </c>
      <c r="CS53" s="114">
        <f t="shared" si="241"/>
        <v>0</v>
      </c>
      <c r="CT53" s="114">
        <f t="shared" si="241"/>
        <v>0</v>
      </c>
      <c r="CU53" s="114">
        <f t="shared" si="241"/>
        <v>0</v>
      </c>
      <c r="CV53" s="114">
        <f t="shared" si="241"/>
        <v>0</v>
      </c>
      <c r="CW53" s="114">
        <f t="shared" si="241"/>
        <v>0</v>
      </c>
      <c r="CX53" s="114">
        <f t="shared" si="242"/>
        <v>0</v>
      </c>
      <c r="CY53" s="114">
        <f t="shared" si="242"/>
        <v>0</v>
      </c>
      <c r="CZ53" s="114">
        <f t="shared" si="242"/>
        <v>0</v>
      </c>
      <c r="DA53" s="114">
        <f t="shared" si="242"/>
        <v>0</v>
      </c>
      <c r="DB53" s="114">
        <f t="shared" si="242"/>
        <v>0</v>
      </c>
      <c r="DC53" s="114">
        <f t="shared" si="242"/>
        <v>0</v>
      </c>
      <c r="DD53" s="114">
        <f t="shared" si="242"/>
        <v>0</v>
      </c>
      <c r="DE53" s="114">
        <f t="shared" si="242"/>
        <v>0</v>
      </c>
      <c r="DF53" s="114">
        <f t="shared" si="242"/>
        <v>0</v>
      </c>
      <c r="DG53" s="114">
        <f t="shared" si="242"/>
        <v>0</v>
      </c>
      <c r="DH53" s="114">
        <f t="shared" si="243"/>
        <v>0</v>
      </c>
      <c r="DI53" s="114">
        <f t="shared" si="243"/>
        <v>0</v>
      </c>
      <c r="DJ53" s="114">
        <f t="shared" si="243"/>
        <v>0</v>
      </c>
      <c r="DK53" s="114">
        <f t="shared" si="243"/>
        <v>0</v>
      </c>
      <c r="DL53" s="114">
        <f t="shared" si="243"/>
        <v>0</v>
      </c>
      <c r="DM53" s="114">
        <f t="shared" si="243"/>
        <v>0</v>
      </c>
      <c r="DN53" s="114">
        <f t="shared" si="243"/>
        <v>0</v>
      </c>
      <c r="DO53" s="114">
        <f t="shared" si="243"/>
        <v>0</v>
      </c>
      <c r="DP53" s="114">
        <f t="shared" si="243"/>
        <v>0</v>
      </c>
      <c r="DQ53" s="114">
        <f t="shared" si="243"/>
        <v>0</v>
      </c>
      <c r="DR53" s="114">
        <f t="shared" si="244"/>
        <v>0</v>
      </c>
      <c r="DS53" s="114">
        <f t="shared" si="244"/>
        <v>0</v>
      </c>
      <c r="DT53" s="114">
        <f t="shared" si="244"/>
        <v>0</v>
      </c>
      <c r="DU53" s="114">
        <f t="shared" si="244"/>
        <v>0</v>
      </c>
      <c r="DV53" s="114">
        <f t="shared" si="244"/>
        <v>0</v>
      </c>
      <c r="DW53" s="114">
        <f t="shared" si="244"/>
        <v>0</v>
      </c>
      <c r="DX53" s="114">
        <f t="shared" si="244"/>
        <v>0</v>
      </c>
      <c r="DY53" s="114">
        <f t="shared" si="244"/>
        <v>0</v>
      </c>
      <c r="DZ53" s="114">
        <f t="shared" si="244"/>
        <v>0</v>
      </c>
      <c r="EA53" s="114">
        <f t="shared" si="244"/>
        <v>0</v>
      </c>
      <c r="EB53" s="114">
        <f t="shared" si="245"/>
        <v>0</v>
      </c>
      <c r="EC53" s="114">
        <f t="shared" si="245"/>
        <v>0</v>
      </c>
      <c r="ED53" s="114">
        <f t="shared" si="245"/>
        <v>0</v>
      </c>
      <c r="EE53" s="114">
        <f t="shared" si="245"/>
        <v>0</v>
      </c>
      <c r="EF53" s="114">
        <f t="shared" si="245"/>
        <v>0</v>
      </c>
      <c r="EG53" s="114">
        <f t="shared" si="245"/>
        <v>0</v>
      </c>
      <c r="EH53" s="114">
        <f t="shared" si="245"/>
        <v>0</v>
      </c>
      <c r="EI53" s="114">
        <f t="shared" si="245"/>
        <v>0</v>
      </c>
      <c r="EJ53" s="114">
        <f t="shared" si="245"/>
        <v>0</v>
      </c>
      <c r="EK53" s="114">
        <f t="shared" si="245"/>
        <v>0</v>
      </c>
      <c r="EL53" s="114">
        <f t="shared" si="246"/>
        <v>0</v>
      </c>
      <c r="EM53" s="114">
        <f t="shared" si="246"/>
        <v>0</v>
      </c>
      <c r="EN53" s="114">
        <f t="shared" si="246"/>
        <v>0</v>
      </c>
      <c r="EO53" s="114">
        <f t="shared" si="246"/>
        <v>0</v>
      </c>
      <c r="EP53" s="114">
        <f t="shared" si="246"/>
        <v>0</v>
      </c>
      <c r="EQ53" s="114">
        <f t="shared" si="246"/>
        <v>0</v>
      </c>
      <c r="ER53" s="114">
        <f t="shared" si="246"/>
        <v>0</v>
      </c>
      <c r="ES53" s="114">
        <f t="shared" si="246"/>
        <v>0</v>
      </c>
      <c r="ET53" s="114">
        <f t="shared" si="246"/>
        <v>0</v>
      </c>
      <c r="EU53" s="114">
        <f t="shared" si="246"/>
        <v>0</v>
      </c>
      <c r="EV53" s="150"/>
      <c r="EW53" s="150"/>
      <c r="EX53" s="150"/>
      <c r="EY53" s="150"/>
    </row>
    <row r="54" spans="1:155">
      <c r="A54" s="150"/>
      <c r="B54" s="150"/>
      <c r="C54" s="150"/>
      <c r="D54" s="150"/>
      <c r="E54" s="378"/>
      <c r="F54" s="150"/>
      <c r="G54" s="112" t="s">
        <v>216</v>
      </c>
      <c r="H54" s="113"/>
      <c r="I54" s="113"/>
      <c r="J54" s="113"/>
      <c r="K54" s="113"/>
      <c r="L54" s="113"/>
      <c r="M54" s="113"/>
      <c r="N54" s="113"/>
      <c r="O54" s="113"/>
      <c r="P54" s="113"/>
      <c r="Q54" s="133"/>
      <c r="R54" s="113"/>
      <c r="S54" s="113"/>
      <c r="T54" s="113"/>
      <c r="U54" s="113"/>
      <c r="V54" s="113"/>
      <c r="W54" s="113"/>
      <c r="X54" s="113"/>
      <c r="Y54" s="113"/>
      <c r="Z54" s="113"/>
      <c r="AA54" s="113"/>
      <c r="AB54" s="113"/>
      <c r="AC54" s="113"/>
      <c r="AD54" s="113"/>
      <c r="AE54" s="113"/>
      <c r="AF54" s="114">
        <f t="shared" si="235"/>
        <v>0</v>
      </c>
      <c r="AG54" s="114">
        <f t="shared" si="235"/>
        <v>0</v>
      </c>
      <c r="AH54" s="114">
        <f t="shared" si="235"/>
        <v>0</v>
      </c>
      <c r="AI54" s="114">
        <f t="shared" si="235"/>
        <v>0</v>
      </c>
      <c r="AJ54" s="114">
        <f t="shared" si="235"/>
        <v>0</v>
      </c>
      <c r="AK54" s="114">
        <f t="shared" si="235"/>
        <v>0</v>
      </c>
      <c r="AL54" s="114">
        <f t="shared" si="235"/>
        <v>0</v>
      </c>
      <c r="AM54" s="114">
        <f t="shared" si="235"/>
        <v>0</v>
      </c>
      <c r="AN54" s="114">
        <f t="shared" si="235"/>
        <v>0</v>
      </c>
      <c r="AO54" s="114">
        <f t="shared" si="235"/>
        <v>0</v>
      </c>
      <c r="AP54" s="114">
        <f t="shared" si="236"/>
        <v>0</v>
      </c>
      <c r="AQ54" s="114">
        <f t="shared" si="236"/>
        <v>0</v>
      </c>
      <c r="AR54" s="114">
        <f t="shared" si="236"/>
        <v>0</v>
      </c>
      <c r="AS54" s="114">
        <f t="shared" si="236"/>
        <v>0</v>
      </c>
      <c r="AT54" s="114">
        <f t="shared" si="236"/>
        <v>0</v>
      </c>
      <c r="AU54" s="114">
        <f t="shared" si="236"/>
        <v>0</v>
      </c>
      <c r="AV54" s="114">
        <f t="shared" si="236"/>
        <v>0</v>
      </c>
      <c r="AW54" s="114">
        <f t="shared" si="236"/>
        <v>0</v>
      </c>
      <c r="AX54" s="114">
        <f t="shared" si="236"/>
        <v>0</v>
      </c>
      <c r="AY54" s="114">
        <f t="shared" si="236"/>
        <v>0</v>
      </c>
      <c r="AZ54" s="114">
        <f t="shared" si="237"/>
        <v>0</v>
      </c>
      <c r="BA54" s="114">
        <f t="shared" si="237"/>
        <v>0</v>
      </c>
      <c r="BB54" s="114">
        <f t="shared" si="237"/>
        <v>0</v>
      </c>
      <c r="BC54" s="114">
        <f t="shared" si="237"/>
        <v>0</v>
      </c>
      <c r="BD54" s="114">
        <f t="shared" si="237"/>
        <v>0</v>
      </c>
      <c r="BE54" s="114">
        <f t="shared" si="237"/>
        <v>0</v>
      </c>
      <c r="BF54" s="114">
        <f t="shared" si="237"/>
        <v>0</v>
      </c>
      <c r="BG54" s="114">
        <f t="shared" si="237"/>
        <v>0</v>
      </c>
      <c r="BH54" s="114">
        <f t="shared" si="237"/>
        <v>0</v>
      </c>
      <c r="BI54" s="114">
        <f t="shared" si="237"/>
        <v>0</v>
      </c>
      <c r="BJ54" s="114">
        <f t="shared" si="238"/>
        <v>0</v>
      </c>
      <c r="BK54" s="114">
        <f t="shared" si="238"/>
        <v>0</v>
      </c>
      <c r="BL54" s="114">
        <f t="shared" si="238"/>
        <v>0</v>
      </c>
      <c r="BM54" s="114">
        <f t="shared" si="238"/>
        <v>0</v>
      </c>
      <c r="BN54" s="114">
        <f t="shared" si="238"/>
        <v>0</v>
      </c>
      <c r="BO54" s="114">
        <f t="shared" si="238"/>
        <v>0</v>
      </c>
      <c r="BP54" s="114">
        <f t="shared" si="238"/>
        <v>0</v>
      </c>
      <c r="BQ54" s="114">
        <f t="shared" si="238"/>
        <v>0</v>
      </c>
      <c r="BR54" s="114">
        <f t="shared" si="238"/>
        <v>0</v>
      </c>
      <c r="BS54" s="114">
        <f t="shared" si="238"/>
        <v>0</v>
      </c>
      <c r="BT54" s="114">
        <f t="shared" si="239"/>
        <v>0</v>
      </c>
      <c r="BU54" s="114">
        <f t="shared" si="239"/>
        <v>0</v>
      </c>
      <c r="BV54" s="114">
        <f t="shared" si="239"/>
        <v>0</v>
      </c>
      <c r="BW54" s="114">
        <f t="shared" si="239"/>
        <v>0</v>
      </c>
      <c r="BX54" s="114">
        <f t="shared" si="239"/>
        <v>0</v>
      </c>
      <c r="BY54" s="114">
        <f t="shared" si="239"/>
        <v>0</v>
      </c>
      <c r="BZ54" s="114">
        <f t="shared" si="239"/>
        <v>0</v>
      </c>
      <c r="CA54" s="114">
        <f t="shared" si="239"/>
        <v>0</v>
      </c>
      <c r="CB54" s="114">
        <f t="shared" si="239"/>
        <v>0</v>
      </c>
      <c r="CC54" s="114">
        <f t="shared" si="239"/>
        <v>0</v>
      </c>
      <c r="CD54" s="114">
        <f t="shared" si="240"/>
        <v>0</v>
      </c>
      <c r="CE54" s="114">
        <f t="shared" si="240"/>
        <v>0</v>
      </c>
      <c r="CF54" s="114">
        <f t="shared" si="240"/>
        <v>0</v>
      </c>
      <c r="CG54" s="114">
        <f t="shared" si="240"/>
        <v>0</v>
      </c>
      <c r="CH54" s="114">
        <f t="shared" si="240"/>
        <v>0</v>
      </c>
      <c r="CI54" s="114">
        <f t="shared" si="240"/>
        <v>0</v>
      </c>
      <c r="CJ54" s="114">
        <f t="shared" si="240"/>
        <v>0</v>
      </c>
      <c r="CK54" s="114">
        <f t="shared" si="240"/>
        <v>0</v>
      </c>
      <c r="CL54" s="114">
        <f t="shared" si="240"/>
        <v>0</v>
      </c>
      <c r="CM54" s="114">
        <f t="shared" si="240"/>
        <v>0</v>
      </c>
      <c r="CN54" s="114">
        <f t="shared" si="241"/>
        <v>0</v>
      </c>
      <c r="CO54" s="114">
        <f t="shared" si="241"/>
        <v>0</v>
      </c>
      <c r="CP54" s="114">
        <f t="shared" si="241"/>
        <v>0</v>
      </c>
      <c r="CQ54" s="114">
        <f t="shared" si="241"/>
        <v>0</v>
      </c>
      <c r="CR54" s="114">
        <f t="shared" si="241"/>
        <v>0</v>
      </c>
      <c r="CS54" s="114">
        <f t="shared" si="241"/>
        <v>0</v>
      </c>
      <c r="CT54" s="114">
        <f t="shared" si="241"/>
        <v>0</v>
      </c>
      <c r="CU54" s="114">
        <f t="shared" si="241"/>
        <v>0</v>
      </c>
      <c r="CV54" s="114">
        <f t="shared" si="241"/>
        <v>0</v>
      </c>
      <c r="CW54" s="114">
        <f t="shared" si="241"/>
        <v>0</v>
      </c>
      <c r="CX54" s="114">
        <f t="shared" si="242"/>
        <v>0</v>
      </c>
      <c r="CY54" s="114">
        <f t="shared" si="242"/>
        <v>0</v>
      </c>
      <c r="CZ54" s="114">
        <f t="shared" si="242"/>
        <v>0</v>
      </c>
      <c r="DA54" s="114">
        <f t="shared" si="242"/>
        <v>0</v>
      </c>
      <c r="DB54" s="114">
        <f t="shared" si="242"/>
        <v>0</v>
      </c>
      <c r="DC54" s="114">
        <f t="shared" si="242"/>
        <v>0</v>
      </c>
      <c r="DD54" s="114">
        <f t="shared" si="242"/>
        <v>0</v>
      </c>
      <c r="DE54" s="114">
        <f t="shared" si="242"/>
        <v>0</v>
      </c>
      <c r="DF54" s="114">
        <f t="shared" si="242"/>
        <v>0</v>
      </c>
      <c r="DG54" s="114">
        <f t="shared" si="242"/>
        <v>0</v>
      </c>
      <c r="DH54" s="114">
        <f t="shared" si="243"/>
        <v>0</v>
      </c>
      <c r="DI54" s="114">
        <f t="shared" si="243"/>
        <v>0</v>
      </c>
      <c r="DJ54" s="114">
        <f t="shared" si="243"/>
        <v>0</v>
      </c>
      <c r="DK54" s="114">
        <f t="shared" si="243"/>
        <v>0</v>
      </c>
      <c r="DL54" s="114">
        <f t="shared" si="243"/>
        <v>0</v>
      </c>
      <c r="DM54" s="114">
        <f t="shared" si="243"/>
        <v>0</v>
      </c>
      <c r="DN54" s="114">
        <f t="shared" si="243"/>
        <v>0</v>
      </c>
      <c r="DO54" s="114">
        <f t="shared" si="243"/>
        <v>0</v>
      </c>
      <c r="DP54" s="114">
        <f t="shared" si="243"/>
        <v>0</v>
      </c>
      <c r="DQ54" s="114">
        <f t="shared" si="243"/>
        <v>0</v>
      </c>
      <c r="DR54" s="114">
        <f t="shared" si="244"/>
        <v>0</v>
      </c>
      <c r="DS54" s="114">
        <f t="shared" si="244"/>
        <v>0</v>
      </c>
      <c r="DT54" s="114">
        <f t="shared" si="244"/>
        <v>0</v>
      </c>
      <c r="DU54" s="114">
        <f t="shared" si="244"/>
        <v>0</v>
      </c>
      <c r="DV54" s="114">
        <f t="shared" si="244"/>
        <v>0</v>
      </c>
      <c r="DW54" s="114">
        <f t="shared" si="244"/>
        <v>0</v>
      </c>
      <c r="DX54" s="114">
        <f t="shared" si="244"/>
        <v>0</v>
      </c>
      <c r="DY54" s="114">
        <f t="shared" si="244"/>
        <v>0</v>
      </c>
      <c r="DZ54" s="114">
        <f t="shared" si="244"/>
        <v>0</v>
      </c>
      <c r="EA54" s="114">
        <f t="shared" si="244"/>
        <v>0</v>
      </c>
      <c r="EB54" s="114">
        <f t="shared" si="245"/>
        <v>0</v>
      </c>
      <c r="EC54" s="114">
        <f t="shared" si="245"/>
        <v>0</v>
      </c>
      <c r="ED54" s="114">
        <f t="shared" si="245"/>
        <v>0</v>
      </c>
      <c r="EE54" s="114">
        <f t="shared" si="245"/>
        <v>0</v>
      </c>
      <c r="EF54" s="114">
        <f t="shared" si="245"/>
        <v>0</v>
      </c>
      <c r="EG54" s="114">
        <f t="shared" si="245"/>
        <v>0</v>
      </c>
      <c r="EH54" s="114">
        <f t="shared" si="245"/>
        <v>0</v>
      </c>
      <c r="EI54" s="114">
        <f t="shared" si="245"/>
        <v>0</v>
      </c>
      <c r="EJ54" s="114">
        <f t="shared" si="245"/>
        <v>0</v>
      </c>
      <c r="EK54" s="114">
        <f t="shared" si="245"/>
        <v>0</v>
      </c>
      <c r="EL54" s="114">
        <f t="shared" si="246"/>
        <v>0</v>
      </c>
      <c r="EM54" s="114">
        <f t="shared" si="246"/>
        <v>0</v>
      </c>
      <c r="EN54" s="114">
        <f t="shared" si="246"/>
        <v>0</v>
      </c>
      <c r="EO54" s="114">
        <f t="shared" si="246"/>
        <v>0</v>
      </c>
      <c r="EP54" s="114">
        <f t="shared" si="246"/>
        <v>0</v>
      </c>
      <c r="EQ54" s="114">
        <f t="shared" si="246"/>
        <v>0</v>
      </c>
      <c r="ER54" s="114">
        <f t="shared" si="246"/>
        <v>0</v>
      </c>
      <c r="ES54" s="114">
        <f t="shared" si="246"/>
        <v>0</v>
      </c>
      <c r="ET54" s="114">
        <f t="shared" si="246"/>
        <v>0</v>
      </c>
      <c r="EU54" s="114">
        <f t="shared" si="246"/>
        <v>0</v>
      </c>
      <c r="EV54" s="150"/>
      <c r="EW54" s="150"/>
      <c r="EX54" s="150"/>
      <c r="EY54" s="150"/>
    </row>
    <row r="55" spans="1:155">
      <c r="A55" s="150"/>
      <c r="B55" s="150"/>
      <c r="C55" s="150"/>
      <c r="D55" s="150"/>
      <c r="E55" s="378"/>
      <c r="F55" s="150"/>
      <c r="G55" s="112" t="s">
        <v>217</v>
      </c>
      <c r="H55" s="113"/>
      <c r="I55" s="113"/>
      <c r="J55" s="113"/>
      <c r="K55" s="113"/>
      <c r="L55" s="113"/>
      <c r="M55" s="113"/>
      <c r="N55" s="113"/>
      <c r="O55" s="113"/>
      <c r="P55" s="113"/>
      <c r="Q55" s="133"/>
      <c r="R55" s="113"/>
      <c r="S55" s="113"/>
      <c r="T55" s="113"/>
      <c r="U55" s="113"/>
      <c r="V55" s="113"/>
      <c r="W55" s="113"/>
      <c r="X55" s="113"/>
      <c r="Y55" s="113"/>
      <c r="Z55" s="113"/>
      <c r="AA55" s="113"/>
      <c r="AB55" s="113"/>
      <c r="AC55" s="113"/>
      <c r="AD55" s="113"/>
      <c r="AE55" s="113"/>
      <c r="AF55" s="114">
        <f t="shared" si="235"/>
        <v>0</v>
      </c>
      <c r="AG55" s="114">
        <f t="shared" si="235"/>
        <v>0</v>
      </c>
      <c r="AH55" s="114">
        <f t="shared" si="235"/>
        <v>0</v>
      </c>
      <c r="AI55" s="114">
        <f t="shared" si="235"/>
        <v>0</v>
      </c>
      <c r="AJ55" s="114">
        <f t="shared" si="235"/>
        <v>0</v>
      </c>
      <c r="AK55" s="114">
        <f t="shared" si="235"/>
        <v>0</v>
      </c>
      <c r="AL55" s="114">
        <f t="shared" si="235"/>
        <v>0</v>
      </c>
      <c r="AM55" s="114">
        <f t="shared" si="235"/>
        <v>0</v>
      </c>
      <c r="AN55" s="114">
        <f t="shared" si="235"/>
        <v>0</v>
      </c>
      <c r="AO55" s="114">
        <f t="shared" si="235"/>
        <v>0</v>
      </c>
      <c r="AP55" s="114">
        <f t="shared" si="236"/>
        <v>0</v>
      </c>
      <c r="AQ55" s="114">
        <f t="shared" si="236"/>
        <v>0</v>
      </c>
      <c r="AR55" s="114">
        <f t="shared" si="236"/>
        <v>0</v>
      </c>
      <c r="AS55" s="114">
        <f t="shared" si="236"/>
        <v>0</v>
      </c>
      <c r="AT55" s="114">
        <f t="shared" si="236"/>
        <v>0</v>
      </c>
      <c r="AU55" s="114">
        <f t="shared" si="236"/>
        <v>0</v>
      </c>
      <c r="AV55" s="114">
        <f t="shared" si="236"/>
        <v>0</v>
      </c>
      <c r="AW55" s="114">
        <f t="shared" si="236"/>
        <v>0</v>
      </c>
      <c r="AX55" s="114">
        <f t="shared" si="236"/>
        <v>0</v>
      </c>
      <c r="AY55" s="114">
        <f t="shared" si="236"/>
        <v>0</v>
      </c>
      <c r="AZ55" s="114">
        <f t="shared" si="237"/>
        <v>0</v>
      </c>
      <c r="BA55" s="114">
        <f t="shared" si="237"/>
        <v>0</v>
      </c>
      <c r="BB55" s="114">
        <f t="shared" si="237"/>
        <v>0</v>
      </c>
      <c r="BC55" s="114">
        <f t="shared" si="237"/>
        <v>0</v>
      </c>
      <c r="BD55" s="114">
        <f t="shared" si="237"/>
        <v>0</v>
      </c>
      <c r="BE55" s="114">
        <f t="shared" si="237"/>
        <v>0</v>
      </c>
      <c r="BF55" s="114">
        <f t="shared" si="237"/>
        <v>0</v>
      </c>
      <c r="BG55" s="114">
        <f t="shared" si="237"/>
        <v>0</v>
      </c>
      <c r="BH55" s="114">
        <f t="shared" si="237"/>
        <v>0</v>
      </c>
      <c r="BI55" s="114">
        <f t="shared" si="237"/>
        <v>0</v>
      </c>
      <c r="BJ55" s="114">
        <f t="shared" si="238"/>
        <v>0</v>
      </c>
      <c r="BK55" s="114">
        <f t="shared" si="238"/>
        <v>0</v>
      </c>
      <c r="BL55" s="114">
        <f t="shared" si="238"/>
        <v>0</v>
      </c>
      <c r="BM55" s="114">
        <f t="shared" si="238"/>
        <v>0</v>
      </c>
      <c r="BN55" s="114">
        <f t="shared" si="238"/>
        <v>0</v>
      </c>
      <c r="BO55" s="114">
        <f t="shared" si="238"/>
        <v>0</v>
      </c>
      <c r="BP55" s="114">
        <f t="shared" si="238"/>
        <v>0</v>
      </c>
      <c r="BQ55" s="114">
        <f t="shared" si="238"/>
        <v>0</v>
      </c>
      <c r="BR55" s="114">
        <f t="shared" si="238"/>
        <v>0</v>
      </c>
      <c r="BS55" s="114">
        <f t="shared" si="238"/>
        <v>0</v>
      </c>
      <c r="BT55" s="114">
        <f t="shared" si="239"/>
        <v>0</v>
      </c>
      <c r="BU55" s="114">
        <f t="shared" si="239"/>
        <v>0</v>
      </c>
      <c r="BV55" s="114">
        <f t="shared" si="239"/>
        <v>0</v>
      </c>
      <c r="BW55" s="114">
        <f t="shared" si="239"/>
        <v>0</v>
      </c>
      <c r="BX55" s="114">
        <f t="shared" si="239"/>
        <v>0</v>
      </c>
      <c r="BY55" s="114">
        <f t="shared" si="239"/>
        <v>0</v>
      </c>
      <c r="BZ55" s="114">
        <f t="shared" si="239"/>
        <v>0</v>
      </c>
      <c r="CA55" s="114">
        <f t="shared" si="239"/>
        <v>0</v>
      </c>
      <c r="CB55" s="114">
        <f t="shared" si="239"/>
        <v>0</v>
      </c>
      <c r="CC55" s="114">
        <f t="shared" si="239"/>
        <v>0</v>
      </c>
      <c r="CD55" s="114">
        <f t="shared" si="240"/>
        <v>0</v>
      </c>
      <c r="CE55" s="114">
        <f t="shared" si="240"/>
        <v>0</v>
      </c>
      <c r="CF55" s="114">
        <f t="shared" si="240"/>
        <v>0</v>
      </c>
      <c r="CG55" s="114">
        <f t="shared" si="240"/>
        <v>0</v>
      </c>
      <c r="CH55" s="114">
        <f t="shared" si="240"/>
        <v>0</v>
      </c>
      <c r="CI55" s="114">
        <f t="shared" si="240"/>
        <v>0</v>
      </c>
      <c r="CJ55" s="114">
        <f t="shared" si="240"/>
        <v>0</v>
      </c>
      <c r="CK55" s="114">
        <f t="shared" si="240"/>
        <v>0</v>
      </c>
      <c r="CL55" s="114">
        <f t="shared" si="240"/>
        <v>0</v>
      </c>
      <c r="CM55" s="114">
        <f t="shared" si="240"/>
        <v>0</v>
      </c>
      <c r="CN55" s="114">
        <f t="shared" si="241"/>
        <v>0</v>
      </c>
      <c r="CO55" s="114">
        <f t="shared" si="241"/>
        <v>0</v>
      </c>
      <c r="CP55" s="114">
        <f t="shared" si="241"/>
        <v>0</v>
      </c>
      <c r="CQ55" s="114">
        <f t="shared" si="241"/>
        <v>0</v>
      </c>
      <c r="CR55" s="114">
        <f t="shared" si="241"/>
        <v>0</v>
      </c>
      <c r="CS55" s="114">
        <f t="shared" si="241"/>
        <v>0</v>
      </c>
      <c r="CT55" s="114">
        <f t="shared" si="241"/>
        <v>0</v>
      </c>
      <c r="CU55" s="114">
        <f t="shared" si="241"/>
        <v>0</v>
      </c>
      <c r="CV55" s="114">
        <f t="shared" si="241"/>
        <v>0</v>
      </c>
      <c r="CW55" s="114">
        <f t="shared" si="241"/>
        <v>0</v>
      </c>
      <c r="CX55" s="114">
        <f t="shared" si="242"/>
        <v>0</v>
      </c>
      <c r="CY55" s="114">
        <f t="shared" si="242"/>
        <v>0</v>
      </c>
      <c r="CZ55" s="114">
        <f t="shared" si="242"/>
        <v>0</v>
      </c>
      <c r="DA55" s="114">
        <f t="shared" si="242"/>
        <v>0</v>
      </c>
      <c r="DB55" s="114">
        <f t="shared" si="242"/>
        <v>0</v>
      </c>
      <c r="DC55" s="114">
        <f t="shared" si="242"/>
        <v>0</v>
      </c>
      <c r="DD55" s="114">
        <f t="shared" si="242"/>
        <v>0</v>
      </c>
      <c r="DE55" s="114">
        <f t="shared" si="242"/>
        <v>0</v>
      </c>
      <c r="DF55" s="114">
        <f t="shared" si="242"/>
        <v>0</v>
      </c>
      <c r="DG55" s="114">
        <f t="shared" si="242"/>
        <v>0</v>
      </c>
      <c r="DH55" s="114">
        <f t="shared" si="243"/>
        <v>0</v>
      </c>
      <c r="DI55" s="114">
        <f t="shared" si="243"/>
        <v>0</v>
      </c>
      <c r="DJ55" s="114">
        <f t="shared" si="243"/>
        <v>0</v>
      </c>
      <c r="DK55" s="114">
        <f t="shared" si="243"/>
        <v>0</v>
      </c>
      <c r="DL55" s="114">
        <f t="shared" si="243"/>
        <v>0</v>
      </c>
      <c r="DM55" s="114">
        <f t="shared" si="243"/>
        <v>0</v>
      </c>
      <c r="DN55" s="114">
        <f t="shared" si="243"/>
        <v>0</v>
      </c>
      <c r="DO55" s="114">
        <f t="shared" si="243"/>
        <v>0</v>
      </c>
      <c r="DP55" s="114">
        <f t="shared" si="243"/>
        <v>0</v>
      </c>
      <c r="DQ55" s="114">
        <f t="shared" si="243"/>
        <v>0</v>
      </c>
      <c r="DR55" s="114">
        <f t="shared" si="244"/>
        <v>0</v>
      </c>
      <c r="DS55" s="114">
        <f t="shared" si="244"/>
        <v>0</v>
      </c>
      <c r="DT55" s="114">
        <f t="shared" si="244"/>
        <v>0</v>
      </c>
      <c r="DU55" s="114">
        <f t="shared" si="244"/>
        <v>0</v>
      </c>
      <c r="DV55" s="114">
        <f t="shared" si="244"/>
        <v>0</v>
      </c>
      <c r="DW55" s="114">
        <f t="shared" si="244"/>
        <v>0</v>
      </c>
      <c r="DX55" s="114">
        <f t="shared" si="244"/>
        <v>0</v>
      </c>
      <c r="DY55" s="114">
        <f t="shared" si="244"/>
        <v>0</v>
      </c>
      <c r="DZ55" s="114">
        <f t="shared" si="244"/>
        <v>0</v>
      </c>
      <c r="EA55" s="114">
        <f t="shared" si="244"/>
        <v>0</v>
      </c>
      <c r="EB55" s="114">
        <f t="shared" si="245"/>
        <v>0</v>
      </c>
      <c r="EC55" s="114">
        <f t="shared" si="245"/>
        <v>0</v>
      </c>
      <c r="ED55" s="114">
        <f t="shared" si="245"/>
        <v>0</v>
      </c>
      <c r="EE55" s="114">
        <f t="shared" si="245"/>
        <v>0</v>
      </c>
      <c r="EF55" s="114">
        <f t="shared" si="245"/>
        <v>0</v>
      </c>
      <c r="EG55" s="114">
        <f t="shared" si="245"/>
        <v>0</v>
      </c>
      <c r="EH55" s="114">
        <f t="shared" si="245"/>
        <v>0</v>
      </c>
      <c r="EI55" s="114">
        <f t="shared" si="245"/>
        <v>0</v>
      </c>
      <c r="EJ55" s="114">
        <f t="shared" si="245"/>
        <v>0</v>
      </c>
      <c r="EK55" s="114">
        <f t="shared" si="245"/>
        <v>0</v>
      </c>
      <c r="EL55" s="114">
        <f t="shared" si="246"/>
        <v>0</v>
      </c>
      <c r="EM55" s="114">
        <f t="shared" si="246"/>
        <v>0</v>
      </c>
      <c r="EN55" s="114">
        <f t="shared" si="246"/>
        <v>0</v>
      </c>
      <c r="EO55" s="114">
        <f t="shared" si="246"/>
        <v>0</v>
      </c>
      <c r="EP55" s="114">
        <f t="shared" si="246"/>
        <v>0</v>
      </c>
      <c r="EQ55" s="114">
        <f t="shared" si="246"/>
        <v>0</v>
      </c>
      <c r="ER55" s="114">
        <f t="shared" si="246"/>
        <v>0</v>
      </c>
      <c r="ES55" s="114">
        <f t="shared" si="246"/>
        <v>0</v>
      </c>
      <c r="ET55" s="114">
        <f t="shared" si="246"/>
        <v>0</v>
      </c>
      <c r="EU55" s="114">
        <f t="shared" si="246"/>
        <v>0</v>
      </c>
      <c r="EV55" s="150"/>
      <c r="EW55" s="150"/>
      <c r="EX55" s="150"/>
      <c r="EY55" s="150"/>
    </row>
    <row r="56" spans="1:155">
      <c r="A56" s="150"/>
      <c r="B56" s="150"/>
      <c r="C56" s="150"/>
      <c r="D56" s="150"/>
      <c r="E56" s="378"/>
      <c r="F56" s="150"/>
      <c r="G56" s="112" t="s">
        <v>218</v>
      </c>
      <c r="H56" s="113"/>
      <c r="I56" s="113"/>
      <c r="J56" s="113"/>
      <c r="K56" s="113"/>
      <c r="L56" s="113"/>
      <c r="M56" s="113"/>
      <c r="N56" s="113"/>
      <c r="O56" s="113"/>
      <c r="P56" s="113"/>
      <c r="Q56" s="133"/>
      <c r="R56" s="113"/>
      <c r="S56" s="113"/>
      <c r="T56" s="113"/>
      <c r="U56" s="113"/>
      <c r="V56" s="113"/>
      <c r="W56" s="113"/>
      <c r="X56" s="113"/>
      <c r="Y56" s="113"/>
      <c r="Z56" s="113"/>
      <c r="AA56" s="113"/>
      <c r="AB56" s="113"/>
      <c r="AC56" s="113"/>
      <c r="AD56" s="113"/>
      <c r="AE56" s="113"/>
      <c r="AF56" s="114">
        <f t="shared" si="235"/>
        <v>0</v>
      </c>
      <c r="AG56" s="114">
        <f t="shared" si="235"/>
        <v>0</v>
      </c>
      <c r="AH56" s="114">
        <f t="shared" si="235"/>
        <v>0</v>
      </c>
      <c r="AI56" s="114">
        <f t="shared" si="235"/>
        <v>0</v>
      </c>
      <c r="AJ56" s="114">
        <f t="shared" si="235"/>
        <v>0</v>
      </c>
      <c r="AK56" s="114">
        <f t="shared" si="235"/>
        <v>0</v>
      </c>
      <c r="AL56" s="114">
        <f t="shared" si="235"/>
        <v>0</v>
      </c>
      <c r="AM56" s="114">
        <f t="shared" si="235"/>
        <v>0</v>
      </c>
      <c r="AN56" s="114">
        <f t="shared" si="235"/>
        <v>0</v>
      </c>
      <c r="AO56" s="114">
        <f t="shared" si="235"/>
        <v>0</v>
      </c>
      <c r="AP56" s="114">
        <f t="shared" si="236"/>
        <v>0</v>
      </c>
      <c r="AQ56" s="114">
        <f t="shared" si="236"/>
        <v>0</v>
      </c>
      <c r="AR56" s="114">
        <f t="shared" si="236"/>
        <v>0</v>
      </c>
      <c r="AS56" s="114">
        <f t="shared" si="236"/>
        <v>0</v>
      </c>
      <c r="AT56" s="114">
        <f t="shared" si="236"/>
        <v>0</v>
      </c>
      <c r="AU56" s="114">
        <f t="shared" si="236"/>
        <v>0</v>
      </c>
      <c r="AV56" s="114">
        <f t="shared" si="236"/>
        <v>0</v>
      </c>
      <c r="AW56" s="114">
        <f t="shared" si="236"/>
        <v>0</v>
      </c>
      <c r="AX56" s="114">
        <f t="shared" si="236"/>
        <v>0</v>
      </c>
      <c r="AY56" s="114">
        <f t="shared" si="236"/>
        <v>0</v>
      </c>
      <c r="AZ56" s="114">
        <f t="shared" si="237"/>
        <v>0</v>
      </c>
      <c r="BA56" s="114">
        <f t="shared" si="237"/>
        <v>0</v>
      </c>
      <c r="BB56" s="114">
        <f t="shared" si="237"/>
        <v>0</v>
      </c>
      <c r="BC56" s="114">
        <f t="shared" si="237"/>
        <v>0</v>
      </c>
      <c r="BD56" s="114">
        <f t="shared" si="237"/>
        <v>0</v>
      </c>
      <c r="BE56" s="114">
        <f t="shared" si="237"/>
        <v>0</v>
      </c>
      <c r="BF56" s="114">
        <f t="shared" si="237"/>
        <v>0</v>
      </c>
      <c r="BG56" s="114">
        <f t="shared" si="237"/>
        <v>0</v>
      </c>
      <c r="BH56" s="114">
        <f t="shared" si="237"/>
        <v>0</v>
      </c>
      <c r="BI56" s="114">
        <f t="shared" si="237"/>
        <v>0</v>
      </c>
      <c r="BJ56" s="114">
        <f t="shared" si="238"/>
        <v>0</v>
      </c>
      <c r="BK56" s="114">
        <f t="shared" si="238"/>
        <v>0</v>
      </c>
      <c r="BL56" s="114">
        <f t="shared" si="238"/>
        <v>0</v>
      </c>
      <c r="BM56" s="114">
        <f t="shared" si="238"/>
        <v>0</v>
      </c>
      <c r="BN56" s="114">
        <f t="shared" si="238"/>
        <v>0</v>
      </c>
      <c r="BO56" s="114">
        <f t="shared" si="238"/>
        <v>0</v>
      </c>
      <c r="BP56" s="114">
        <f t="shared" si="238"/>
        <v>0</v>
      </c>
      <c r="BQ56" s="114">
        <f t="shared" si="238"/>
        <v>0</v>
      </c>
      <c r="BR56" s="114">
        <f t="shared" si="238"/>
        <v>0</v>
      </c>
      <c r="BS56" s="114">
        <f t="shared" si="238"/>
        <v>0</v>
      </c>
      <c r="BT56" s="114">
        <f t="shared" si="239"/>
        <v>0</v>
      </c>
      <c r="BU56" s="114">
        <f t="shared" si="239"/>
        <v>0</v>
      </c>
      <c r="BV56" s="114">
        <f t="shared" si="239"/>
        <v>0</v>
      </c>
      <c r="BW56" s="114">
        <f t="shared" si="239"/>
        <v>0</v>
      </c>
      <c r="BX56" s="114">
        <f t="shared" si="239"/>
        <v>0</v>
      </c>
      <c r="BY56" s="114">
        <f t="shared" si="239"/>
        <v>0</v>
      </c>
      <c r="BZ56" s="114">
        <f t="shared" si="239"/>
        <v>0</v>
      </c>
      <c r="CA56" s="114">
        <f t="shared" si="239"/>
        <v>0</v>
      </c>
      <c r="CB56" s="114">
        <f t="shared" si="239"/>
        <v>0</v>
      </c>
      <c r="CC56" s="114">
        <f t="shared" si="239"/>
        <v>0</v>
      </c>
      <c r="CD56" s="114">
        <f t="shared" si="240"/>
        <v>0</v>
      </c>
      <c r="CE56" s="114">
        <f t="shared" si="240"/>
        <v>0</v>
      </c>
      <c r="CF56" s="114">
        <f t="shared" si="240"/>
        <v>0</v>
      </c>
      <c r="CG56" s="114">
        <f t="shared" si="240"/>
        <v>0</v>
      </c>
      <c r="CH56" s="114">
        <f t="shared" si="240"/>
        <v>0</v>
      </c>
      <c r="CI56" s="114">
        <f t="shared" si="240"/>
        <v>0</v>
      </c>
      <c r="CJ56" s="114">
        <f t="shared" si="240"/>
        <v>0</v>
      </c>
      <c r="CK56" s="114">
        <f t="shared" si="240"/>
        <v>0</v>
      </c>
      <c r="CL56" s="114">
        <f t="shared" si="240"/>
        <v>0</v>
      </c>
      <c r="CM56" s="114">
        <f t="shared" si="240"/>
        <v>0</v>
      </c>
      <c r="CN56" s="114">
        <f t="shared" si="241"/>
        <v>0</v>
      </c>
      <c r="CO56" s="114">
        <f t="shared" si="241"/>
        <v>0</v>
      </c>
      <c r="CP56" s="114">
        <f t="shared" si="241"/>
        <v>0</v>
      </c>
      <c r="CQ56" s="114">
        <f t="shared" si="241"/>
        <v>0</v>
      </c>
      <c r="CR56" s="114">
        <f t="shared" si="241"/>
        <v>0</v>
      </c>
      <c r="CS56" s="114">
        <f t="shared" si="241"/>
        <v>0</v>
      </c>
      <c r="CT56" s="114">
        <f t="shared" si="241"/>
        <v>0</v>
      </c>
      <c r="CU56" s="114">
        <f t="shared" si="241"/>
        <v>0</v>
      </c>
      <c r="CV56" s="114">
        <f t="shared" si="241"/>
        <v>0</v>
      </c>
      <c r="CW56" s="114">
        <f t="shared" si="241"/>
        <v>0</v>
      </c>
      <c r="CX56" s="114">
        <f t="shared" si="242"/>
        <v>0</v>
      </c>
      <c r="CY56" s="114">
        <f t="shared" si="242"/>
        <v>0</v>
      </c>
      <c r="CZ56" s="114">
        <f t="shared" si="242"/>
        <v>0</v>
      </c>
      <c r="DA56" s="114">
        <f t="shared" si="242"/>
        <v>0</v>
      </c>
      <c r="DB56" s="114">
        <f t="shared" si="242"/>
        <v>0</v>
      </c>
      <c r="DC56" s="114">
        <f t="shared" si="242"/>
        <v>0</v>
      </c>
      <c r="DD56" s="114">
        <f t="shared" si="242"/>
        <v>0</v>
      </c>
      <c r="DE56" s="114">
        <f t="shared" si="242"/>
        <v>0</v>
      </c>
      <c r="DF56" s="114">
        <f t="shared" si="242"/>
        <v>0</v>
      </c>
      <c r="DG56" s="114">
        <f t="shared" si="242"/>
        <v>0</v>
      </c>
      <c r="DH56" s="114">
        <f t="shared" si="243"/>
        <v>0</v>
      </c>
      <c r="DI56" s="114">
        <f t="shared" si="243"/>
        <v>0</v>
      </c>
      <c r="DJ56" s="114">
        <f t="shared" si="243"/>
        <v>0</v>
      </c>
      <c r="DK56" s="114">
        <f t="shared" si="243"/>
        <v>0</v>
      </c>
      <c r="DL56" s="114">
        <f t="shared" si="243"/>
        <v>0</v>
      </c>
      <c r="DM56" s="114">
        <f t="shared" si="243"/>
        <v>0</v>
      </c>
      <c r="DN56" s="114">
        <f t="shared" si="243"/>
        <v>0</v>
      </c>
      <c r="DO56" s="114">
        <f t="shared" si="243"/>
        <v>0</v>
      </c>
      <c r="DP56" s="114">
        <f t="shared" si="243"/>
        <v>0</v>
      </c>
      <c r="DQ56" s="114">
        <f t="shared" si="243"/>
        <v>0</v>
      </c>
      <c r="DR56" s="114">
        <f t="shared" si="244"/>
        <v>0</v>
      </c>
      <c r="DS56" s="114">
        <f t="shared" si="244"/>
        <v>0</v>
      </c>
      <c r="DT56" s="114">
        <f t="shared" si="244"/>
        <v>0</v>
      </c>
      <c r="DU56" s="114">
        <f t="shared" si="244"/>
        <v>0</v>
      </c>
      <c r="DV56" s="114">
        <f t="shared" si="244"/>
        <v>0</v>
      </c>
      <c r="DW56" s="114">
        <f t="shared" si="244"/>
        <v>0</v>
      </c>
      <c r="DX56" s="114">
        <f t="shared" si="244"/>
        <v>0</v>
      </c>
      <c r="DY56" s="114">
        <f t="shared" si="244"/>
        <v>0</v>
      </c>
      <c r="DZ56" s="114">
        <f t="shared" si="244"/>
        <v>0</v>
      </c>
      <c r="EA56" s="114">
        <f t="shared" si="244"/>
        <v>0</v>
      </c>
      <c r="EB56" s="114">
        <f t="shared" si="245"/>
        <v>0</v>
      </c>
      <c r="EC56" s="114">
        <f t="shared" si="245"/>
        <v>0</v>
      </c>
      <c r="ED56" s="114">
        <f t="shared" si="245"/>
        <v>0</v>
      </c>
      <c r="EE56" s="114">
        <f t="shared" si="245"/>
        <v>0</v>
      </c>
      <c r="EF56" s="114">
        <f t="shared" si="245"/>
        <v>0</v>
      </c>
      <c r="EG56" s="114">
        <f t="shared" si="245"/>
        <v>0</v>
      </c>
      <c r="EH56" s="114">
        <f t="shared" si="245"/>
        <v>0</v>
      </c>
      <c r="EI56" s="114">
        <f t="shared" si="245"/>
        <v>0</v>
      </c>
      <c r="EJ56" s="114">
        <f t="shared" si="245"/>
        <v>0</v>
      </c>
      <c r="EK56" s="114">
        <f t="shared" si="245"/>
        <v>0</v>
      </c>
      <c r="EL56" s="114">
        <f t="shared" si="246"/>
        <v>0</v>
      </c>
      <c r="EM56" s="114">
        <f t="shared" si="246"/>
        <v>0</v>
      </c>
      <c r="EN56" s="114">
        <f t="shared" si="246"/>
        <v>0</v>
      </c>
      <c r="EO56" s="114">
        <f t="shared" si="246"/>
        <v>0</v>
      </c>
      <c r="EP56" s="114">
        <f t="shared" si="246"/>
        <v>0</v>
      </c>
      <c r="EQ56" s="114">
        <f t="shared" si="246"/>
        <v>0</v>
      </c>
      <c r="ER56" s="114">
        <f t="shared" si="246"/>
        <v>0</v>
      </c>
      <c r="ES56" s="114">
        <f t="shared" si="246"/>
        <v>0</v>
      </c>
      <c r="ET56" s="114">
        <f t="shared" si="246"/>
        <v>0</v>
      </c>
      <c r="EU56" s="114">
        <f t="shared" si="246"/>
        <v>0</v>
      </c>
      <c r="EV56" s="150"/>
      <c r="EW56" s="150"/>
      <c r="EX56" s="150"/>
      <c r="EY56" s="150"/>
    </row>
    <row r="57" spans="1:155">
      <c r="A57" s="150"/>
      <c r="B57" s="150"/>
      <c r="C57" s="150"/>
      <c r="D57" s="150"/>
      <c r="E57" s="150"/>
      <c r="F57" s="150"/>
      <c r="G57" s="127" t="s">
        <v>211</v>
      </c>
      <c r="H57" s="1009" t="str">
        <f>Prog2</f>
        <v>Prog2</v>
      </c>
      <c r="I57" s="1010"/>
      <c r="J57" s="1010"/>
      <c r="K57" s="1010"/>
      <c r="L57" s="1010"/>
      <c r="M57" s="1010"/>
      <c r="N57" s="1010"/>
      <c r="O57" s="1010"/>
      <c r="P57" s="1010"/>
      <c r="Q57" s="1011"/>
      <c r="R57" s="128"/>
      <c r="S57" s="128"/>
      <c r="T57" s="128"/>
      <c r="U57" s="128"/>
      <c r="V57" s="128"/>
      <c r="W57" s="128"/>
      <c r="X57" s="128"/>
      <c r="Y57" s="128"/>
      <c r="Z57" s="128"/>
      <c r="AA57" s="128"/>
      <c r="AB57" s="128"/>
      <c r="AC57" s="128"/>
      <c r="AD57" s="129">
        <f t="shared" ref="AD57:AM64" si="247">COUNTIFS($A$6:$A$16,$F$17,AD$6:AD$16,$G57,$E$6:$E$16,"")-COUNTIFS($A$6:$A$16,$F$17,AD$6:AD$16,$G57,$I$6:$I$16,$F$18,$E$6:$E$16,"")</f>
        <v>0</v>
      </c>
      <c r="AE57" s="129">
        <f t="shared" si="247"/>
        <v>0</v>
      </c>
      <c r="AF57" s="129">
        <f t="shared" si="247"/>
        <v>0</v>
      </c>
      <c r="AG57" s="129">
        <f t="shared" si="247"/>
        <v>0</v>
      </c>
      <c r="AH57" s="129">
        <f t="shared" si="247"/>
        <v>0</v>
      </c>
      <c r="AI57" s="129">
        <f t="shared" si="247"/>
        <v>0</v>
      </c>
      <c r="AJ57" s="129">
        <f t="shared" si="247"/>
        <v>0</v>
      </c>
      <c r="AK57" s="129">
        <f t="shared" si="247"/>
        <v>0</v>
      </c>
      <c r="AL57" s="129">
        <f t="shared" si="247"/>
        <v>0</v>
      </c>
      <c r="AM57" s="129">
        <f t="shared" si="247"/>
        <v>0</v>
      </c>
      <c r="AN57" s="129">
        <f t="shared" ref="AN57:AW64" si="248">COUNTIFS($A$6:$A$16,$F$17,AN$6:AN$16,$G57,$E$6:$E$16,"")-COUNTIFS($A$6:$A$16,$F$17,AN$6:AN$16,$G57,$I$6:$I$16,$F$18,$E$6:$E$16,"")</f>
        <v>0</v>
      </c>
      <c r="AO57" s="129">
        <f t="shared" si="248"/>
        <v>0</v>
      </c>
      <c r="AP57" s="129">
        <f t="shared" si="248"/>
        <v>0</v>
      </c>
      <c r="AQ57" s="129">
        <f t="shared" si="248"/>
        <v>0</v>
      </c>
      <c r="AR57" s="129">
        <f t="shared" si="248"/>
        <v>0</v>
      </c>
      <c r="AS57" s="129">
        <f t="shared" si="248"/>
        <v>0</v>
      </c>
      <c r="AT57" s="129">
        <f t="shared" si="248"/>
        <v>0</v>
      </c>
      <c r="AU57" s="129">
        <f t="shared" si="248"/>
        <v>0</v>
      </c>
      <c r="AV57" s="129">
        <f t="shared" si="248"/>
        <v>0</v>
      </c>
      <c r="AW57" s="129">
        <f t="shared" si="248"/>
        <v>0</v>
      </c>
      <c r="AX57" s="129">
        <f t="shared" ref="AX57:BG64" si="249">COUNTIFS($A$6:$A$16,$F$17,AX$6:AX$16,$G57,$E$6:$E$16,"")-COUNTIFS($A$6:$A$16,$F$17,AX$6:AX$16,$G57,$I$6:$I$16,$F$18,$E$6:$E$16,"")</f>
        <v>0</v>
      </c>
      <c r="AY57" s="129">
        <f t="shared" si="249"/>
        <v>0</v>
      </c>
      <c r="AZ57" s="129">
        <f t="shared" si="249"/>
        <v>0</v>
      </c>
      <c r="BA57" s="129">
        <f t="shared" si="249"/>
        <v>0</v>
      </c>
      <c r="BB57" s="129">
        <f t="shared" si="249"/>
        <v>0</v>
      </c>
      <c r="BC57" s="129">
        <f t="shared" si="249"/>
        <v>0</v>
      </c>
      <c r="BD57" s="129">
        <f t="shared" si="249"/>
        <v>0</v>
      </c>
      <c r="BE57" s="129">
        <f t="shared" si="249"/>
        <v>0</v>
      </c>
      <c r="BF57" s="129">
        <f t="shared" si="249"/>
        <v>0</v>
      </c>
      <c r="BG57" s="129">
        <f t="shared" si="249"/>
        <v>0</v>
      </c>
      <c r="BH57" s="129">
        <f t="shared" ref="BH57:BQ64" si="250">COUNTIFS($A$6:$A$16,$F$17,BH$6:BH$16,$G57,$E$6:$E$16,"")-COUNTIFS($A$6:$A$16,$F$17,BH$6:BH$16,$G57,$I$6:$I$16,$F$18,$E$6:$E$16,"")</f>
        <v>0</v>
      </c>
      <c r="BI57" s="129">
        <f t="shared" si="250"/>
        <v>0</v>
      </c>
      <c r="BJ57" s="129">
        <f t="shared" si="250"/>
        <v>0</v>
      </c>
      <c r="BK57" s="129">
        <f t="shared" si="250"/>
        <v>0</v>
      </c>
      <c r="BL57" s="129">
        <f t="shared" si="250"/>
        <v>0</v>
      </c>
      <c r="BM57" s="129">
        <f t="shared" si="250"/>
        <v>0</v>
      </c>
      <c r="BN57" s="129">
        <f t="shared" si="250"/>
        <v>0</v>
      </c>
      <c r="BO57" s="129">
        <f t="shared" si="250"/>
        <v>0</v>
      </c>
      <c r="BP57" s="129">
        <f t="shared" si="250"/>
        <v>0</v>
      </c>
      <c r="BQ57" s="129">
        <f t="shared" si="250"/>
        <v>0</v>
      </c>
      <c r="BR57" s="129">
        <f t="shared" ref="BR57:CA64" si="251">COUNTIFS($A$6:$A$16,$F$17,BR$6:BR$16,$G57,$E$6:$E$16,"")-COUNTIFS($A$6:$A$16,$F$17,BR$6:BR$16,$G57,$I$6:$I$16,$F$18,$E$6:$E$16,"")</f>
        <v>0</v>
      </c>
      <c r="BS57" s="129">
        <f t="shared" si="251"/>
        <v>0</v>
      </c>
      <c r="BT57" s="129">
        <f t="shared" si="251"/>
        <v>0</v>
      </c>
      <c r="BU57" s="129">
        <f t="shared" si="251"/>
        <v>0</v>
      </c>
      <c r="BV57" s="129">
        <f t="shared" si="251"/>
        <v>0</v>
      </c>
      <c r="BW57" s="129">
        <f t="shared" si="251"/>
        <v>0</v>
      </c>
      <c r="BX57" s="129">
        <f t="shared" si="251"/>
        <v>0</v>
      </c>
      <c r="BY57" s="129">
        <f t="shared" si="251"/>
        <v>0</v>
      </c>
      <c r="BZ57" s="129">
        <f t="shared" si="251"/>
        <v>0</v>
      </c>
      <c r="CA57" s="129">
        <f t="shared" si="251"/>
        <v>0</v>
      </c>
      <c r="CB57" s="129">
        <f t="shared" ref="CB57:CK64" si="252">COUNTIFS($A$6:$A$16,$F$17,CB$6:CB$16,$G57,$E$6:$E$16,"")-COUNTIFS($A$6:$A$16,$F$17,CB$6:CB$16,$G57,$I$6:$I$16,$F$18,$E$6:$E$16,"")</f>
        <v>0</v>
      </c>
      <c r="CC57" s="129">
        <f t="shared" si="252"/>
        <v>0</v>
      </c>
      <c r="CD57" s="129">
        <f t="shared" si="252"/>
        <v>0</v>
      </c>
      <c r="CE57" s="129">
        <f t="shared" si="252"/>
        <v>0</v>
      </c>
      <c r="CF57" s="129">
        <f t="shared" si="252"/>
        <v>0</v>
      </c>
      <c r="CG57" s="129">
        <f t="shared" si="252"/>
        <v>0</v>
      </c>
      <c r="CH57" s="129">
        <f t="shared" si="252"/>
        <v>0</v>
      </c>
      <c r="CI57" s="129">
        <f t="shared" si="252"/>
        <v>0</v>
      </c>
      <c r="CJ57" s="129">
        <f t="shared" si="252"/>
        <v>0</v>
      </c>
      <c r="CK57" s="129">
        <f t="shared" si="252"/>
        <v>0</v>
      </c>
      <c r="CL57" s="129">
        <f t="shared" ref="CL57:CU64" si="253">COUNTIFS($A$6:$A$16,$F$17,CL$6:CL$16,$G57,$E$6:$E$16,"")-COUNTIFS($A$6:$A$16,$F$17,CL$6:CL$16,$G57,$I$6:$I$16,$F$18,$E$6:$E$16,"")</f>
        <v>0</v>
      </c>
      <c r="CM57" s="129">
        <f t="shared" si="253"/>
        <v>0</v>
      </c>
      <c r="CN57" s="129">
        <f t="shared" si="253"/>
        <v>0</v>
      </c>
      <c r="CO57" s="129">
        <f t="shared" si="253"/>
        <v>0</v>
      </c>
      <c r="CP57" s="129">
        <f t="shared" si="253"/>
        <v>0</v>
      </c>
      <c r="CQ57" s="129">
        <f t="shared" si="253"/>
        <v>0</v>
      </c>
      <c r="CR57" s="129">
        <f t="shared" si="253"/>
        <v>0</v>
      </c>
      <c r="CS57" s="129">
        <f t="shared" si="253"/>
        <v>0</v>
      </c>
      <c r="CT57" s="129">
        <f t="shared" si="253"/>
        <v>0</v>
      </c>
      <c r="CU57" s="129">
        <f t="shared" si="253"/>
        <v>0</v>
      </c>
      <c r="CV57" s="129">
        <f t="shared" ref="CV57:DE64" si="254">COUNTIFS($A$6:$A$16,$F$17,CV$6:CV$16,$G57,$E$6:$E$16,"")-COUNTIFS($A$6:$A$16,$F$17,CV$6:CV$16,$G57,$I$6:$I$16,$F$18,$E$6:$E$16,"")</f>
        <v>0</v>
      </c>
      <c r="CW57" s="129">
        <f t="shared" si="254"/>
        <v>0</v>
      </c>
      <c r="CX57" s="129">
        <f t="shared" si="254"/>
        <v>0</v>
      </c>
      <c r="CY57" s="129">
        <f t="shared" si="254"/>
        <v>0</v>
      </c>
      <c r="CZ57" s="129">
        <f t="shared" si="254"/>
        <v>0</v>
      </c>
      <c r="DA57" s="129">
        <f t="shared" si="254"/>
        <v>0</v>
      </c>
      <c r="DB57" s="129">
        <f t="shared" si="254"/>
        <v>0</v>
      </c>
      <c r="DC57" s="129">
        <f t="shared" si="254"/>
        <v>0</v>
      </c>
      <c r="DD57" s="129">
        <f t="shared" si="254"/>
        <v>0</v>
      </c>
      <c r="DE57" s="129">
        <f t="shared" si="254"/>
        <v>0</v>
      </c>
      <c r="DF57" s="129">
        <f t="shared" ref="DF57:DO64" si="255">COUNTIFS($A$6:$A$16,$F$17,DF$6:DF$16,$G57,$E$6:$E$16,"")-COUNTIFS($A$6:$A$16,$F$17,DF$6:DF$16,$G57,$I$6:$I$16,$F$18,$E$6:$E$16,"")</f>
        <v>0</v>
      </c>
      <c r="DG57" s="129">
        <f t="shared" si="255"/>
        <v>0</v>
      </c>
      <c r="DH57" s="129">
        <f t="shared" si="255"/>
        <v>0</v>
      </c>
      <c r="DI57" s="129">
        <f t="shared" si="255"/>
        <v>0</v>
      </c>
      <c r="DJ57" s="129">
        <f t="shared" si="255"/>
        <v>0</v>
      </c>
      <c r="DK57" s="129">
        <f t="shared" si="255"/>
        <v>0</v>
      </c>
      <c r="DL57" s="129">
        <f t="shared" si="255"/>
        <v>0</v>
      </c>
      <c r="DM57" s="129">
        <f t="shared" si="255"/>
        <v>0</v>
      </c>
      <c r="DN57" s="129">
        <f t="shared" si="255"/>
        <v>0</v>
      </c>
      <c r="DO57" s="129">
        <f t="shared" si="255"/>
        <v>0</v>
      </c>
      <c r="DP57" s="129">
        <f t="shared" ref="DP57:DY64" si="256">COUNTIFS($A$6:$A$16,$F$17,DP$6:DP$16,$G57,$E$6:$E$16,"")-COUNTIFS($A$6:$A$16,$F$17,DP$6:DP$16,$G57,$I$6:$I$16,$F$18,$E$6:$E$16,"")</f>
        <v>0</v>
      </c>
      <c r="DQ57" s="129">
        <f t="shared" si="256"/>
        <v>0</v>
      </c>
      <c r="DR57" s="129">
        <f t="shared" si="256"/>
        <v>0</v>
      </c>
      <c r="DS57" s="129">
        <f t="shared" si="256"/>
        <v>0</v>
      </c>
      <c r="DT57" s="129">
        <f t="shared" si="256"/>
        <v>0</v>
      </c>
      <c r="DU57" s="129">
        <f t="shared" si="256"/>
        <v>0</v>
      </c>
      <c r="DV57" s="129">
        <f t="shared" si="256"/>
        <v>0</v>
      </c>
      <c r="DW57" s="129">
        <f t="shared" si="256"/>
        <v>0</v>
      </c>
      <c r="DX57" s="129">
        <f t="shared" si="256"/>
        <v>0</v>
      </c>
      <c r="DY57" s="129">
        <f t="shared" si="256"/>
        <v>0</v>
      </c>
      <c r="DZ57" s="129">
        <f t="shared" ref="DZ57:EI64" si="257">COUNTIFS($A$6:$A$16,$F$17,DZ$6:DZ$16,$G57,$E$6:$E$16,"")-COUNTIFS($A$6:$A$16,$F$17,DZ$6:DZ$16,$G57,$I$6:$I$16,$F$18,$E$6:$E$16,"")</f>
        <v>0</v>
      </c>
      <c r="EA57" s="129">
        <f t="shared" si="257"/>
        <v>0</v>
      </c>
      <c r="EB57" s="129">
        <f t="shared" si="257"/>
        <v>0</v>
      </c>
      <c r="EC57" s="129">
        <f t="shared" si="257"/>
        <v>0</v>
      </c>
      <c r="ED57" s="129">
        <f t="shared" si="257"/>
        <v>0</v>
      </c>
      <c r="EE57" s="129">
        <f t="shared" si="257"/>
        <v>0</v>
      </c>
      <c r="EF57" s="129">
        <f t="shared" si="257"/>
        <v>0</v>
      </c>
      <c r="EG57" s="129">
        <f t="shared" si="257"/>
        <v>0</v>
      </c>
      <c r="EH57" s="129">
        <f t="shared" si="257"/>
        <v>0</v>
      </c>
      <c r="EI57" s="129">
        <f t="shared" si="257"/>
        <v>0</v>
      </c>
      <c r="EJ57" s="129">
        <f t="shared" ref="EJ57:EU64" si="258">COUNTIFS($A$6:$A$16,$F$17,EJ$6:EJ$16,$G57,$E$6:$E$16,"")-COUNTIFS($A$6:$A$16,$F$17,EJ$6:EJ$16,$G57,$I$6:$I$16,$F$18,$E$6:$E$16,"")</f>
        <v>0</v>
      </c>
      <c r="EK57" s="129">
        <f t="shared" si="258"/>
        <v>0</v>
      </c>
      <c r="EL57" s="129">
        <f t="shared" si="258"/>
        <v>0</v>
      </c>
      <c r="EM57" s="129">
        <f t="shared" si="258"/>
        <v>0</v>
      </c>
      <c r="EN57" s="129">
        <f t="shared" si="258"/>
        <v>0</v>
      </c>
      <c r="EO57" s="129">
        <f t="shared" si="258"/>
        <v>0</v>
      </c>
      <c r="EP57" s="129">
        <f t="shared" si="258"/>
        <v>0</v>
      </c>
      <c r="EQ57" s="129">
        <f t="shared" si="258"/>
        <v>0</v>
      </c>
      <c r="ER57" s="129">
        <f t="shared" si="258"/>
        <v>0</v>
      </c>
      <c r="ES57" s="129">
        <f t="shared" si="258"/>
        <v>0</v>
      </c>
      <c r="ET57" s="129">
        <f t="shared" si="258"/>
        <v>0</v>
      </c>
      <c r="EU57" s="129">
        <f t="shared" si="258"/>
        <v>0</v>
      </c>
      <c r="EV57" s="150"/>
      <c r="EW57" s="150"/>
      <c r="EX57" s="150"/>
      <c r="EY57" s="150"/>
    </row>
    <row r="58" spans="1:155">
      <c r="A58" s="150"/>
      <c r="B58" s="150"/>
      <c r="C58" s="150"/>
      <c r="D58" s="150"/>
      <c r="E58" s="150"/>
      <c r="F58" s="150"/>
      <c r="G58" s="130" t="s">
        <v>212</v>
      </c>
      <c r="H58" s="1012"/>
      <c r="I58" s="1013"/>
      <c r="J58" s="1013"/>
      <c r="K58" s="1013"/>
      <c r="L58" s="1013"/>
      <c r="M58" s="1013"/>
      <c r="N58" s="1013"/>
      <c r="O58" s="1013"/>
      <c r="P58" s="1013"/>
      <c r="Q58" s="1014"/>
      <c r="R58" s="113"/>
      <c r="S58" s="113"/>
      <c r="T58" s="113"/>
      <c r="U58" s="113"/>
      <c r="V58" s="113"/>
      <c r="W58" s="113"/>
      <c r="X58" s="113"/>
      <c r="Y58" s="113"/>
      <c r="Z58" s="113"/>
      <c r="AA58" s="113"/>
      <c r="AB58" s="113"/>
      <c r="AC58" s="113"/>
      <c r="AD58" s="114">
        <f t="shared" si="247"/>
        <v>0</v>
      </c>
      <c r="AE58" s="114">
        <f t="shared" si="247"/>
        <v>0</v>
      </c>
      <c r="AF58" s="114">
        <f t="shared" si="247"/>
        <v>5</v>
      </c>
      <c r="AG58" s="114">
        <f t="shared" si="247"/>
        <v>5</v>
      </c>
      <c r="AH58" s="114">
        <f t="shared" si="247"/>
        <v>0</v>
      </c>
      <c r="AI58" s="114">
        <f t="shared" si="247"/>
        <v>0</v>
      </c>
      <c r="AJ58" s="114">
        <f t="shared" si="247"/>
        <v>0</v>
      </c>
      <c r="AK58" s="114">
        <f t="shared" si="247"/>
        <v>0</v>
      </c>
      <c r="AL58" s="114">
        <f t="shared" si="247"/>
        <v>0</v>
      </c>
      <c r="AM58" s="114">
        <f t="shared" si="247"/>
        <v>0</v>
      </c>
      <c r="AN58" s="114">
        <f t="shared" si="248"/>
        <v>0</v>
      </c>
      <c r="AO58" s="114">
        <f t="shared" si="248"/>
        <v>0</v>
      </c>
      <c r="AP58" s="114">
        <f t="shared" si="248"/>
        <v>0</v>
      </c>
      <c r="AQ58" s="114">
        <f t="shared" si="248"/>
        <v>0</v>
      </c>
      <c r="AR58" s="114">
        <f t="shared" si="248"/>
        <v>0</v>
      </c>
      <c r="AS58" s="114">
        <f t="shared" si="248"/>
        <v>0</v>
      </c>
      <c r="AT58" s="114">
        <f t="shared" si="248"/>
        <v>0</v>
      </c>
      <c r="AU58" s="114">
        <f t="shared" si="248"/>
        <v>0</v>
      </c>
      <c r="AV58" s="114">
        <f t="shared" si="248"/>
        <v>0</v>
      </c>
      <c r="AW58" s="114">
        <f t="shared" si="248"/>
        <v>0</v>
      </c>
      <c r="AX58" s="114">
        <f t="shared" si="249"/>
        <v>0</v>
      </c>
      <c r="AY58" s="114">
        <f t="shared" si="249"/>
        <v>0</v>
      </c>
      <c r="AZ58" s="114">
        <f t="shared" si="249"/>
        <v>0</v>
      </c>
      <c r="BA58" s="114">
        <f t="shared" si="249"/>
        <v>0</v>
      </c>
      <c r="BB58" s="114">
        <f t="shared" si="249"/>
        <v>0</v>
      </c>
      <c r="BC58" s="114">
        <f t="shared" si="249"/>
        <v>0</v>
      </c>
      <c r="BD58" s="114">
        <f t="shared" si="249"/>
        <v>0</v>
      </c>
      <c r="BE58" s="114">
        <f t="shared" si="249"/>
        <v>0</v>
      </c>
      <c r="BF58" s="114">
        <f t="shared" si="249"/>
        <v>0</v>
      </c>
      <c r="BG58" s="114">
        <f t="shared" si="249"/>
        <v>0</v>
      </c>
      <c r="BH58" s="114">
        <f t="shared" si="250"/>
        <v>0</v>
      </c>
      <c r="BI58" s="114">
        <f t="shared" si="250"/>
        <v>0</v>
      </c>
      <c r="BJ58" s="114">
        <f t="shared" si="250"/>
        <v>0</v>
      </c>
      <c r="BK58" s="114">
        <f t="shared" si="250"/>
        <v>0</v>
      </c>
      <c r="BL58" s="114">
        <f t="shared" si="250"/>
        <v>0</v>
      </c>
      <c r="BM58" s="114">
        <f t="shared" si="250"/>
        <v>0</v>
      </c>
      <c r="BN58" s="114">
        <f t="shared" si="250"/>
        <v>0</v>
      </c>
      <c r="BO58" s="114">
        <f t="shared" si="250"/>
        <v>0</v>
      </c>
      <c r="BP58" s="114">
        <f t="shared" si="250"/>
        <v>0</v>
      </c>
      <c r="BQ58" s="114">
        <f t="shared" si="250"/>
        <v>0</v>
      </c>
      <c r="BR58" s="114">
        <f t="shared" si="251"/>
        <v>0</v>
      </c>
      <c r="BS58" s="114">
        <f t="shared" si="251"/>
        <v>0</v>
      </c>
      <c r="BT58" s="114">
        <f t="shared" si="251"/>
        <v>0</v>
      </c>
      <c r="BU58" s="114">
        <f t="shared" si="251"/>
        <v>0</v>
      </c>
      <c r="BV58" s="114">
        <f t="shared" si="251"/>
        <v>0</v>
      </c>
      <c r="BW58" s="114">
        <f t="shared" si="251"/>
        <v>0</v>
      </c>
      <c r="BX58" s="114">
        <f t="shared" si="251"/>
        <v>0</v>
      </c>
      <c r="BY58" s="114">
        <f t="shared" si="251"/>
        <v>0</v>
      </c>
      <c r="BZ58" s="114">
        <f t="shared" si="251"/>
        <v>0</v>
      </c>
      <c r="CA58" s="114">
        <f t="shared" si="251"/>
        <v>0</v>
      </c>
      <c r="CB58" s="114">
        <f t="shared" si="252"/>
        <v>0</v>
      </c>
      <c r="CC58" s="114">
        <f t="shared" si="252"/>
        <v>0</v>
      </c>
      <c r="CD58" s="114">
        <f t="shared" si="252"/>
        <v>0</v>
      </c>
      <c r="CE58" s="114">
        <f t="shared" si="252"/>
        <v>0</v>
      </c>
      <c r="CF58" s="114">
        <f t="shared" si="252"/>
        <v>0</v>
      </c>
      <c r="CG58" s="114">
        <f t="shared" si="252"/>
        <v>0</v>
      </c>
      <c r="CH58" s="114">
        <f t="shared" si="252"/>
        <v>0</v>
      </c>
      <c r="CI58" s="114">
        <f t="shared" si="252"/>
        <v>0</v>
      </c>
      <c r="CJ58" s="114">
        <f t="shared" si="252"/>
        <v>0</v>
      </c>
      <c r="CK58" s="114">
        <f t="shared" si="252"/>
        <v>0</v>
      </c>
      <c r="CL58" s="114">
        <f t="shared" si="253"/>
        <v>0</v>
      </c>
      <c r="CM58" s="114">
        <f t="shared" si="253"/>
        <v>0</v>
      </c>
      <c r="CN58" s="114">
        <f t="shared" si="253"/>
        <v>0</v>
      </c>
      <c r="CO58" s="114">
        <f t="shared" si="253"/>
        <v>0</v>
      </c>
      <c r="CP58" s="114">
        <f t="shared" si="253"/>
        <v>0</v>
      </c>
      <c r="CQ58" s="114">
        <f t="shared" si="253"/>
        <v>0</v>
      </c>
      <c r="CR58" s="114">
        <f t="shared" si="253"/>
        <v>0</v>
      </c>
      <c r="CS58" s="114">
        <f t="shared" si="253"/>
        <v>0</v>
      </c>
      <c r="CT58" s="114">
        <f t="shared" si="253"/>
        <v>0</v>
      </c>
      <c r="CU58" s="114">
        <f t="shared" si="253"/>
        <v>0</v>
      </c>
      <c r="CV58" s="114">
        <f t="shared" si="254"/>
        <v>0</v>
      </c>
      <c r="CW58" s="114">
        <f t="shared" si="254"/>
        <v>0</v>
      </c>
      <c r="CX58" s="114">
        <f t="shared" si="254"/>
        <v>0</v>
      </c>
      <c r="CY58" s="114">
        <f t="shared" si="254"/>
        <v>0</v>
      </c>
      <c r="CZ58" s="114">
        <f t="shared" si="254"/>
        <v>0</v>
      </c>
      <c r="DA58" s="114">
        <f t="shared" si="254"/>
        <v>0</v>
      </c>
      <c r="DB58" s="114">
        <f t="shared" si="254"/>
        <v>0</v>
      </c>
      <c r="DC58" s="114">
        <f t="shared" si="254"/>
        <v>0</v>
      </c>
      <c r="DD58" s="114">
        <f t="shared" si="254"/>
        <v>0</v>
      </c>
      <c r="DE58" s="114">
        <f t="shared" si="254"/>
        <v>0</v>
      </c>
      <c r="DF58" s="114">
        <f t="shared" si="255"/>
        <v>0</v>
      </c>
      <c r="DG58" s="114">
        <f t="shared" si="255"/>
        <v>0</v>
      </c>
      <c r="DH58" s="114">
        <f t="shared" si="255"/>
        <v>0</v>
      </c>
      <c r="DI58" s="114">
        <f t="shared" si="255"/>
        <v>0</v>
      </c>
      <c r="DJ58" s="114">
        <f t="shared" si="255"/>
        <v>0</v>
      </c>
      <c r="DK58" s="114">
        <f t="shared" si="255"/>
        <v>0</v>
      </c>
      <c r="DL58" s="114">
        <f t="shared" si="255"/>
        <v>0</v>
      </c>
      <c r="DM58" s="114">
        <f t="shared" si="255"/>
        <v>0</v>
      </c>
      <c r="DN58" s="114">
        <f t="shared" si="255"/>
        <v>0</v>
      </c>
      <c r="DO58" s="114">
        <f t="shared" si="255"/>
        <v>0</v>
      </c>
      <c r="DP58" s="114">
        <f t="shared" si="256"/>
        <v>0</v>
      </c>
      <c r="DQ58" s="114">
        <f t="shared" si="256"/>
        <v>0</v>
      </c>
      <c r="DR58" s="114">
        <f t="shared" si="256"/>
        <v>0</v>
      </c>
      <c r="DS58" s="114">
        <f t="shared" si="256"/>
        <v>0</v>
      </c>
      <c r="DT58" s="114">
        <f t="shared" si="256"/>
        <v>0</v>
      </c>
      <c r="DU58" s="114">
        <f t="shared" si="256"/>
        <v>0</v>
      </c>
      <c r="DV58" s="114">
        <f t="shared" si="256"/>
        <v>0</v>
      </c>
      <c r="DW58" s="114">
        <f t="shared" si="256"/>
        <v>0</v>
      </c>
      <c r="DX58" s="114">
        <f t="shared" si="256"/>
        <v>0</v>
      </c>
      <c r="DY58" s="114">
        <f t="shared" si="256"/>
        <v>0</v>
      </c>
      <c r="DZ58" s="114">
        <f t="shared" si="257"/>
        <v>0</v>
      </c>
      <c r="EA58" s="114">
        <f t="shared" si="257"/>
        <v>0</v>
      </c>
      <c r="EB58" s="114">
        <f t="shared" si="257"/>
        <v>0</v>
      </c>
      <c r="EC58" s="114">
        <f t="shared" si="257"/>
        <v>0</v>
      </c>
      <c r="ED58" s="114">
        <f t="shared" si="257"/>
        <v>0</v>
      </c>
      <c r="EE58" s="114">
        <f t="shared" si="257"/>
        <v>0</v>
      </c>
      <c r="EF58" s="114">
        <f t="shared" si="257"/>
        <v>0</v>
      </c>
      <c r="EG58" s="114">
        <f t="shared" si="257"/>
        <v>0</v>
      </c>
      <c r="EH58" s="114">
        <f t="shared" si="257"/>
        <v>0</v>
      </c>
      <c r="EI58" s="114">
        <f t="shared" si="257"/>
        <v>0</v>
      </c>
      <c r="EJ58" s="114">
        <f t="shared" si="258"/>
        <v>0</v>
      </c>
      <c r="EK58" s="114">
        <f t="shared" si="258"/>
        <v>0</v>
      </c>
      <c r="EL58" s="114">
        <f t="shared" si="258"/>
        <v>0</v>
      </c>
      <c r="EM58" s="114">
        <f t="shared" si="258"/>
        <v>0</v>
      </c>
      <c r="EN58" s="114">
        <f t="shared" si="258"/>
        <v>0</v>
      </c>
      <c r="EO58" s="114">
        <f t="shared" si="258"/>
        <v>0</v>
      </c>
      <c r="EP58" s="114">
        <f t="shared" si="258"/>
        <v>0</v>
      </c>
      <c r="EQ58" s="114">
        <f t="shared" si="258"/>
        <v>0</v>
      </c>
      <c r="ER58" s="114">
        <f t="shared" si="258"/>
        <v>0</v>
      </c>
      <c r="ES58" s="114">
        <f t="shared" si="258"/>
        <v>0</v>
      </c>
      <c r="ET58" s="114">
        <f t="shared" si="258"/>
        <v>0</v>
      </c>
      <c r="EU58" s="114">
        <f t="shared" si="258"/>
        <v>0</v>
      </c>
      <c r="EV58" s="150"/>
      <c r="EW58" s="150"/>
      <c r="EX58" s="150"/>
      <c r="EY58" s="150"/>
    </row>
    <row r="59" spans="1:155">
      <c r="A59" s="150"/>
      <c r="B59" s="150"/>
      <c r="C59" s="150"/>
      <c r="D59" s="150"/>
      <c r="E59" s="150"/>
      <c r="F59" s="150"/>
      <c r="G59" s="130" t="s">
        <v>213</v>
      </c>
      <c r="H59" s="1012"/>
      <c r="I59" s="1013"/>
      <c r="J59" s="1013"/>
      <c r="K59" s="1013"/>
      <c r="L59" s="1013"/>
      <c r="M59" s="1013"/>
      <c r="N59" s="1013"/>
      <c r="O59" s="1013"/>
      <c r="P59" s="1013"/>
      <c r="Q59" s="1014"/>
      <c r="R59" s="113"/>
      <c r="S59" s="113"/>
      <c r="T59" s="113"/>
      <c r="U59" s="113"/>
      <c r="V59" s="113"/>
      <c r="W59" s="113"/>
      <c r="X59" s="113"/>
      <c r="Y59" s="113"/>
      <c r="Z59" s="113"/>
      <c r="AA59" s="113"/>
      <c r="AB59" s="113"/>
      <c r="AC59" s="113"/>
      <c r="AD59" s="114">
        <f t="shared" si="247"/>
        <v>0</v>
      </c>
      <c r="AE59" s="114">
        <f t="shared" si="247"/>
        <v>0</v>
      </c>
      <c r="AF59" s="114">
        <f t="shared" si="247"/>
        <v>0</v>
      </c>
      <c r="AG59" s="114">
        <f t="shared" si="247"/>
        <v>0</v>
      </c>
      <c r="AH59" s="114">
        <f t="shared" si="247"/>
        <v>5</v>
      </c>
      <c r="AI59" s="114">
        <f t="shared" si="247"/>
        <v>5</v>
      </c>
      <c r="AJ59" s="114">
        <f t="shared" si="247"/>
        <v>5</v>
      </c>
      <c r="AK59" s="114">
        <f t="shared" si="247"/>
        <v>5</v>
      </c>
      <c r="AL59" s="114">
        <f t="shared" si="247"/>
        <v>0</v>
      </c>
      <c r="AM59" s="114">
        <f t="shared" si="247"/>
        <v>1</v>
      </c>
      <c r="AN59" s="114">
        <f t="shared" si="248"/>
        <v>0</v>
      </c>
      <c r="AO59" s="114">
        <f t="shared" si="248"/>
        <v>1</v>
      </c>
      <c r="AP59" s="114">
        <f t="shared" si="248"/>
        <v>0</v>
      </c>
      <c r="AQ59" s="114">
        <f t="shared" si="248"/>
        <v>1</v>
      </c>
      <c r="AR59" s="114">
        <f t="shared" si="248"/>
        <v>0</v>
      </c>
      <c r="AS59" s="114">
        <f t="shared" si="248"/>
        <v>1</v>
      </c>
      <c r="AT59" s="114">
        <f t="shared" si="248"/>
        <v>0</v>
      </c>
      <c r="AU59" s="114">
        <f t="shared" si="248"/>
        <v>1</v>
      </c>
      <c r="AV59" s="114">
        <f t="shared" si="248"/>
        <v>0</v>
      </c>
      <c r="AW59" s="114">
        <f t="shared" si="248"/>
        <v>1</v>
      </c>
      <c r="AX59" s="114">
        <f t="shared" si="249"/>
        <v>0</v>
      </c>
      <c r="AY59" s="114">
        <f t="shared" si="249"/>
        <v>1</v>
      </c>
      <c r="AZ59" s="114">
        <f t="shared" si="249"/>
        <v>0</v>
      </c>
      <c r="BA59" s="114">
        <f t="shared" si="249"/>
        <v>1</v>
      </c>
      <c r="BB59" s="114">
        <f t="shared" si="249"/>
        <v>0</v>
      </c>
      <c r="BC59" s="114">
        <f t="shared" si="249"/>
        <v>1</v>
      </c>
      <c r="BD59" s="114">
        <f t="shared" si="249"/>
        <v>0</v>
      </c>
      <c r="BE59" s="114">
        <f t="shared" si="249"/>
        <v>1</v>
      </c>
      <c r="BF59" s="114">
        <f t="shared" si="249"/>
        <v>0</v>
      </c>
      <c r="BG59" s="114">
        <f t="shared" si="249"/>
        <v>1</v>
      </c>
      <c r="BH59" s="114">
        <f t="shared" si="250"/>
        <v>0</v>
      </c>
      <c r="BI59" s="114">
        <f t="shared" si="250"/>
        <v>1</v>
      </c>
      <c r="BJ59" s="114">
        <f t="shared" si="250"/>
        <v>0</v>
      </c>
      <c r="BK59" s="114">
        <f t="shared" si="250"/>
        <v>0</v>
      </c>
      <c r="BL59" s="114">
        <f t="shared" si="250"/>
        <v>0</v>
      </c>
      <c r="BM59" s="114">
        <f t="shared" si="250"/>
        <v>0</v>
      </c>
      <c r="BN59" s="114">
        <f t="shared" si="250"/>
        <v>0</v>
      </c>
      <c r="BO59" s="114">
        <f t="shared" si="250"/>
        <v>0</v>
      </c>
      <c r="BP59" s="114">
        <f t="shared" si="250"/>
        <v>0</v>
      </c>
      <c r="BQ59" s="114">
        <f t="shared" si="250"/>
        <v>0</v>
      </c>
      <c r="BR59" s="114">
        <f t="shared" si="251"/>
        <v>0</v>
      </c>
      <c r="BS59" s="114">
        <f t="shared" si="251"/>
        <v>0</v>
      </c>
      <c r="BT59" s="114">
        <f t="shared" si="251"/>
        <v>0</v>
      </c>
      <c r="BU59" s="114">
        <f t="shared" si="251"/>
        <v>0</v>
      </c>
      <c r="BV59" s="114">
        <f t="shared" si="251"/>
        <v>0</v>
      </c>
      <c r="BW59" s="114">
        <f t="shared" si="251"/>
        <v>0</v>
      </c>
      <c r="BX59" s="114">
        <f t="shared" si="251"/>
        <v>0</v>
      </c>
      <c r="BY59" s="114">
        <f t="shared" si="251"/>
        <v>0</v>
      </c>
      <c r="BZ59" s="114">
        <f t="shared" si="251"/>
        <v>0</v>
      </c>
      <c r="CA59" s="114">
        <f t="shared" si="251"/>
        <v>0</v>
      </c>
      <c r="CB59" s="114">
        <f t="shared" si="252"/>
        <v>0</v>
      </c>
      <c r="CC59" s="114">
        <f t="shared" si="252"/>
        <v>0</v>
      </c>
      <c r="CD59" s="114">
        <f t="shared" si="252"/>
        <v>0</v>
      </c>
      <c r="CE59" s="114">
        <f t="shared" si="252"/>
        <v>0</v>
      </c>
      <c r="CF59" s="114">
        <f t="shared" si="252"/>
        <v>0</v>
      </c>
      <c r="CG59" s="114">
        <f t="shared" si="252"/>
        <v>0</v>
      </c>
      <c r="CH59" s="114">
        <f t="shared" si="252"/>
        <v>0</v>
      </c>
      <c r="CI59" s="114">
        <f t="shared" si="252"/>
        <v>0</v>
      </c>
      <c r="CJ59" s="114">
        <f t="shared" si="252"/>
        <v>0</v>
      </c>
      <c r="CK59" s="114">
        <f t="shared" si="252"/>
        <v>0</v>
      </c>
      <c r="CL59" s="114">
        <f t="shared" si="253"/>
        <v>0</v>
      </c>
      <c r="CM59" s="114">
        <f t="shared" si="253"/>
        <v>0</v>
      </c>
      <c r="CN59" s="114">
        <f t="shared" si="253"/>
        <v>0</v>
      </c>
      <c r="CO59" s="114">
        <f t="shared" si="253"/>
        <v>0</v>
      </c>
      <c r="CP59" s="114">
        <f t="shared" si="253"/>
        <v>0</v>
      </c>
      <c r="CQ59" s="114">
        <f t="shared" si="253"/>
        <v>0</v>
      </c>
      <c r="CR59" s="114">
        <f t="shared" si="253"/>
        <v>0</v>
      </c>
      <c r="CS59" s="114">
        <f t="shared" si="253"/>
        <v>0</v>
      </c>
      <c r="CT59" s="114">
        <f t="shared" si="253"/>
        <v>0</v>
      </c>
      <c r="CU59" s="114">
        <f t="shared" si="253"/>
        <v>0</v>
      </c>
      <c r="CV59" s="114">
        <f t="shared" si="254"/>
        <v>0</v>
      </c>
      <c r="CW59" s="114">
        <f t="shared" si="254"/>
        <v>0</v>
      </c>
      <c r="CX59" s="114">
        <f t="shared" si="254"/>
        <v>0</v>
      </c>
      <c r="CY59" s="114">
        <f t="shared" si="254"/>
        <v>0</v>
      </c>
      <c r="CZ59" s="114">
        <f t="shared" si="254"/>
        <v>0</v>
      </c>
      <c r="DA59" s="114">
        <f t="shared" si="254"/>
        <v>0</v>
      </c>
      <c r="DB59" s="114">
        <f t="shared" si="254"/>
        <v>0</v>
      </c>
      <c r="DC59" s="114">
        <f t="shared" si="254"/>
        <v>0</v>
      </c>
      <c r="DD59" s="114">
        <f t="shared" si="254"/>
        <v>0</v>
      </c>
      <c r="DE59" s="114">
        <f t="shared" si="254"/>
        <v>0</v>
      </c>
      <c r="DF59" s="114">
        <f t="shared" si="255"/>
        <v>0</v>
      </c>
      <c r="DG59" s="114">
        <f t="shared" si="255"/>
        <v>0</v>
      </c>
      <c r="DH59" s="114">
        <f t="shared" si="255"/>
        <v>0</v>
      </c>
      <c r="DI59" s="114">
        <f t="shared" si="255"/>
        <v>0</v>
      </c>
      <c r="DJ59" s="114">
        <f t="shared" si="255"/>
        <v>0</v>
      </c>
      <c r="DK59" s="114">
        <f t="shared" si="255"/>
        <v>0</v>
      </c>
      <c r="DL59" s="114">
        <f t="shared" si="255"/>
        <v>0</v>
      </c>
      <c r="DM59" s="114">
        <f t="shared" si="255"/>
        <v>0</v>
      </c>
      <c r="DN59" s="114">
        <f t="shared" si="255"/>
        <v>0</v>
      </c>
      <c r="DO59" s="114">
        <f t="shared" si="255"/>
        <v>0</v>
      </c>
      <c r="DP59" s="114">
        <f t="shared" si="256"/>
        <v>0</v>
      </c>
      <c r="DQ59" s="114">
        <f t="shared" si="256"/>
        <v>0</v>
      </c>
      <c r="DR59" s="114">
        <f t="shared" si="256"/>
        <v>0</v>
      </c>
      <c r="DS59" s="114">
        <f t="shared" si="256"/>
        <v>0</v>
      </c>
      <c r="DT59" s="114">
        <f t="shared" si="256"/>
        <v>0</v>
      </c>
      <c r="DU59" s="114">
        <f t="shared" si="256"/>
        <v>0</v>
      </c>
      <c r="DV59" s="114">
        <f t="shared" si="256"/>
        <v>0</v>
      </c>
      <c r="DW59" s="114">
        <f t="shared" si="256"/>
        <v>0</v>
      </c>
      <c r="DX59" s="114">
        <f t="shared" si="256"/>
        <v>0</v>
      </c>
      <c r="DY59" s="114">
        <f t="shared" si="256"/>
        <v>0</v>
      </c>
      <c r="DZ59" s="114">
        <f t="shared" si="257"/>
        <v>0</v>
      </c>
      <c r="EA59" s="114">
        <f t="shared" si="257"/>
        <v>0</v>
      </c>
      <c r="EB59" s="114">
        <f t="shared" si="257"/>
        <v>0</v>
      </c>
      <c r="EC59" s="114">
        <f t="shared" si="257"/>
        <v>0</v>
      </c>
      <c r="ED59" s="114">
        <f t="shared" si="257"/>
        <v>0</v>
      </c>
      <c r="EE59" s="114">
        <f t="shared" si="257"/>
        <v>0</v>
      </c>
      <c r="EF59" s="114">
        <f t="shared" si="257"/>
        <v>0</v>
      </c>
      <c r="EG59" s="114">
        <f t="shared" si="257"/>
        <v>0</v>
      </c>
      <c r="EH59" s="114">
        <f t="shared" si="257"/>
        <v>0</v>
      </c>
      <c r="EI59" s="114">
        <f t="shared" si="257"/>
        <v>0</v>
      </c>
      <c r="EJ59" s="114">
        <f t="shared" si="258"/>
        <v>0</v>
      </c>
      <c r="EK59" s="114">
        <f t="shared" si="258"/>
        <v>0</v>
      </c>
      <c r="EL59" s="114">
        <f t="shared" si="258"/>
        <v>0</v>
      </c>
      <c r="EM59" s="114">
        <f t="shared" si="258"/>
        <v>0</v>
      </c>
      <c r="EN59" s="114">
        <f t="shared" si="258"/>
        <v>0</v>
      </c>
      <c r="EO59" s="114">
        <f t="shared" si="258"/>
        <v>0</v>
      </c>
      <c r="EP59" s="114">
        <f t="shared" si="258"/>
        <v>0</v>
      </c>
      <c r="EQ59" s="114">
        <f t="shared" si="258"/>
        <v>0</v>
      </c>
      <c r="ER59" s="114">
        <f t="shared" si="258"/>
        <v>0</v>
      </c>
      <c r="ES59" s="114">
        <f t="shared" si="258"/>
        <v>0</v>
      </c>
      <c r="ET59" s="114">
        <f t="shared" si="258"/>
        <v>0</v>
      </c>
      <c r="EU59" s="114">
        <f t="shared" si="258"/>
        <v>0</v>
      </c>
      <c r="EV59" s="150"/>
      <c r="EW59" s="150"/>
      <c r="EX59" s="150"/>
      <c r="EY59" s="150"/>
    </row>
    <row r="60" spans="1:155">
      <c r="A60" s="150"/>
      <c r="B60" s="150"/>
      <c r="C60" s="150"/>
      <c r="D60" s="150"/>
      <c r="E60" s="150"/>
      <c r="F60" s="150"/>
      <c r="G60" s="130" t="s">
        <v>214</v>
      </c>
      <c r="H60" s="1012"/>
      <c r="I60" s="1013"/>
      <c r="J60" s="1013"/>
      <c r="K60" s="1013"/>
      <c r="L60" s="1013"/>
      <c r="M60" s="1013"/>
      <c r="N60" s="1013"/>
      <c r="O60" s="1013"/>
      <c r="P60" s="1013"/>
      <c r="Q60" s="1014"/>
      <c r="R60" s="113"/>
      <c r="S60" s="113"/>
      <c r="T60" s="113"/>
      <c r="U60" s="113"/>
      <c r="V60" s="113"/>
      <c r="W60" s="113"/>
      <c r="X60" s="113"/>
      <c r="Y60" s="113"/>
      <c r="Z60" s="113"/>
      <c r="AA60" s="113"/>
      <c r="AB60" s="113"/>
      <c r="AC60" s="113"/>
      <c r="AD60" s="114">
        <f t="shared" si="247"/>
        <v>0</v>
      </c>
      <c r="AE60" s="114">
        <f t="shared" si="247"/>
        <v>0</v>
      </c>
      <c r="AF60" s="114">
        <f t="shared" si="247"/>
        <v>0</v>
      </c>
      <c r="AG60" s="114">
        <f t="shared" si="247"/>
        <v>0</v>
      </c>
      <c r="AH60" s="114">
        <f t="shared" si="247"/>
        <v>0</v>
      </c>
      <c r="AI60" s="114">
        <f t="shared" si="247"/>
        <v>0</v>
      </c>
      <c r="AJ60" s="114">
        <f t="shared" si="247"/>
        <v>0</v>
      </c>
      <c r="AK60" s="114">
        <f t="shared" si="247"/>
        <v>0</v>
      </c>
      <c r="AL60" s="114">
        <f t="shared" si="247"/>
        <v>0</v>
      </c>
      <c r="AM60" s="114">
        <f t="shared" si="247"/>
        <v>4</v>
      </c>
      <c r="AN60" s="114">
        <f t="shared" si="248"/>
        <v>0</v>
      </c>
      <c r="AO60" s="114">
        <f t="shared" si="248"/>
        <v>4</v>
      </c>
      <c r="AP60" s="114">
        <f t="shared" si="248"/>
        <v>0</v>
      </c>
      <c r="AQ60" s="114">
        <f t="shared" si="248"/>
        <v>4</v>
      </c>
      <c r="AR60" s="114">
        <f t="shared" si="248"/>
        <v>0</v>
      </c>
      <c r="AS60" s="114">
        <f t="shared" si="248"/>
        <v>4</v>
      </c>
      <c r="AT60" s="114">
        <f t="shared" si="248"/>
        <v>0</v>
      </c>
      <c r="AU60" s="114">
        <f t="shared" si="248"/>
        <v>4</v>
      </c>
      <c r="AV60" s="114">
        <f t="shared" si="248"/>
        <v>0</v>
      </c>
      <c r="AW60" s="114">
        <f t="shared" si="248"/>
        <v>4</v>
      </c>
      <c r="AX60" s="114">
        <f t="shared" si="249"/>
        <v>0</v>
      </c>
      <c r="AY60" s="114">
        <f t="shared" si="249"/>
        <v>4</v>
      </c>
      <c r="AZ60" s="114">
        <f t="shared" si="249"/>
        <v>0</v>
      </c>
      <c r="BA60" s="114">
        <f t="shared" si="249"/>
        <v>4</v>
      </c>
      <c r="BB60" s="114">
        <f t="shared" si="249"/>
        <v>0</v>
      </c>
      <c r="BC60" s="114">
        <f t="shared" si="249"/>
        <v>4</v>
      </c>
      <c r="BD60" s="114">
        <f t="shared" si="249"/>
        <v>0</v>
      </c>
      <c r="BE60" s="114">
        <f t="shared" si="249"/>
        <v>4</v>
      </c>
      <c r="BF60" s="114">
        <f t="shared" si="249"/>
        <v>0</v>
      </c>
      <c r="BG60" s="114">
        <f t="shared" si="249"/>
        <v>4</v>
      </c>
      <c r="BH60" s="114">
        <f t="shared" si="250"/>
        <v>0</v>
      </c>
      <c r="BI60" s="114">
        <f t="shared" si="250"/>
        <v>4</v>
      </c>
      <c r="BJ60" s="114">
        <f t="shared" si="250"/>
        <v>0</v>
      </c>
      <c r="BK60" s="114">
        <f t="shared" si="250"/>
        <v>0</v>
      </c>
      <c r="BL60" s="114">
        <f t="shared" si="250"/>
        <v>0</v>
      </c>
      <c r="BM60" s="114">
        <f t="shared" si="250"/>
        <v>0</v>
      </c>
      <c r="BN60" s="114">
        <f t="shared" si="250"/>
        <v>0</v>
      </c>
      <c r="BO60" s="114">
        <f t="shared" si="250"/>
        <v>0</v>
      </c>
      <c r="BP60" s="114">
        <f t="shared" si="250"/>
        <v>0</v>
      </c>
      <c r="BQ60" s="114">
        <f t="shared" si="250"/>
        <v>0</v>
      </c>
      <c r="BR60" s="114">
        <f t="shared" si="251"/>
        <v>0</v>
      </c>
      <c r="BS60" s="114">
        <f t="shared" si="251"/>
        <v>0</v>
      </c>
      <c r="BT60" s="114">
        <f t="shared" si="251"/>
        <v>0</v>
      </c>
      <c r="BU60" s="114">
        <f t="shared" si="251"/>
        <v>0</v>
      </c>
      <c r="BV60" s="114">
        <f t="shared" si="251"/>
        <v>0</v>
      </c>
      <c r="BW60" s="114">
        <f t="shared" si="251"/>
        <v>0</v>
      </c>
      <c r="BX60" s="114">
        <f t="shared" si="251"/>
        <v>0</v>
      </c>
      <c r="BY60" s="114">
        <f t="shared" si="251"/>
        <v>0</v>
      </c>
      <c r="BZ60" s="114">
        <f t="shared" si="251"/>
        <v>0</v>
      </c>
      <c r="CA60" s="114">
        <f t="shared" si="251"/>
        <v>0</v>
      </c>
      <c r="CB60" s="114">
        <f t="shared" si="252"/>
        <v>0</v>
      </c>
      <c r="CC60" s="114">
        <f t="shared" si="252"/>
        <v>0</v>
      </c>
      <c r="CD60" s="114">
        <f t="shared" si="252"/>
        <v>0</v>
      </c>
      <c r="CE60" s="114">
        <f t="shared" si="252"/>
        <v>0</v>
      </c>
      <c r="CF60" s="114">
        <f t="shared" si="252"/>
        <v>0</v>
      </c>
      <c r="CG60" s="114">
        <f t="shared" si="252"/>
        <v>0</v>
      </c>
      <c r="CH60" s="114">
        <f t="shared" si="252"/>
        <v>0</v>
      </c>
      <c r="CI60" s="114">
        <f t="shared" si="252"/>
        <v>0</v>
      </c>
      <c r="CJ60" s="114">
        <f t="shared" si="252"/>
        <v>0</v>
      </c>
      <c r="CK60" s="114">
        <f t="shared" si="252"/>
        <v>0</v>
      </c>
      <c r="CL60" s="114">
        <f t="shared" si="253"/>
        <v>0</v>
      </c>
      <c r="CM60" s="114">
        <f t="shared" si="253"/>
        <v>0</v>
      </c>
      <c r="CN60" s="114">
        <f t="shared" si="253"/>
        <v>0</v>
      </c>
      <c r="CO60" s="114">
        <f t="shared" si="253"/>
        <v>0</v>
      </c>
      <c r="CP60" s="114">
        <f t="shared" si="253"/>
        <v>0</v>
      </c>
      <c r="CQ60" s="114">
        <f t="shared" si="253"/>
        <v>0</v>
      </c>
      <c r="CR60" s="114">
        <f t="shared" si="253"/>
        <v>0</v>
      </c>
      <c r="CS60" s="114">
        <f t="shared" si="253"/>
        <v>0</v>
      </c>
      <c r="CT60" s="114">
        <f t="shared" si="253"/>
        <v>0</v>
      </c>
      <c r="CU60" s="114">
        <f t="shared" si="253"/>
        <v>0</v>
      </c>
      <c r="CV60" s="114">
        <f t="shared" si="254"/>
        <v>0</v>
      </c>
      <c r="CW60" s="114">
        <f t="shared" si="254"/>
        <v>0</v>
      </c>
      <c r="CX60" s="114">
        <f t="shared" si="254"/>
        <v>0</v>
      </c>
      <c r="CY60" s="114">
        <f t="shared" si="254"/>
        <v>0</v>
      </c>
      <c r="CZ60" s="114">
        <f t="shared" si="254"/>
        <v>0</v>
      </c>
      <c r="DA60" s="114">
        <f t="shared" si="254"/>
        <v>0</v>
      </c>
      <c r="DB60" s="114">
        <f t="shared" si="254"/>
        <v>0</v>
      </c>
      <c r="DC60" s="114">
        <f t="shared" si="254"/>
        <v>0</v>
      </c>
      <c r="DD60" s="114">
        <f t="shared" si="254"/>
        <v>0</v>
      </c>
      <c r="DE60" s="114">
        <f t="shared" si="254"/>
        <v>0</v>
      </c>
      <c r="DF60" s="114">
        <f t="shared" si="255"/>
        <v>0</v>
      </c>
      <c r="DG60" s="114">
        <f t="shared" si="255"/>
        <v>0</v>
      </c>
      <c r="DH60" s="114">
        <f t="shared" si="255"/>
        <v>0</v>
      </c>
      <c r="DI60" s="114">
        <f t="shared" si="255"/>
        <v>0</v>
      </c>
      <c r="DJ60" s="114">
        <f t="shared" si="255"/>
        <v>0</v>
      </c>
      <c r="DK60" s="114">
        <f t="shared" si="255"/>
        <v>0</v>
      </c>
      <c r="DL60" s="114">
        <f t="shared" si="255"/>
        <v>0</v>
      </c>
      <c r="DM60" s="114">
        <f t="shared" si="255"/>
        <v>0</v>
      </c>
      <c r="DN60" s="114">
        <f t="shared" si="255"/>
        <v>0</v>
      </c>
      <c r="DO60" s="114">
        <f t="shared" si="255"/>
        <v>0</v>
      </c>
      <c r="DP60" s="114">
        <f t="shared" si="256"/>
        <v>0</v>
      </c>
      <c r="DQ60" s="114">
        <f t="shared" si="256"/>
        <v>0</v>
      </c>
      <c r="DR60" s="114">
        <f t="shared" si="256"/>
        <v>0</v>
      </c>
      <c r="DS60" s="114">
        <f t="shared" si="256"/>
        <v>0</v>
      </c>
      <c r="DT60" s="114">
        <f t="shared" si="256"/>
        <v>0</v>
      </c>
      <c r="DU60" s="114">
        <f t="shared" si="256"/>
        <v>0</v>
      </c>
      <c r="DV60" s="114">
        <f t="shared" si="256"/>
        <v>0</v>
      </c>
      <c r="DW60" s="114">
        <f t="shared" si="256"/>
        <v>0</v>
      </c>
      <c r="DX60" s="114">
        <f t="shared" si="256"/>
        <v>0</v>
      </c>
      <c r="DY60" s="114">
        <f t="shared" si="256"/>
        <v>0</v>
      </c>
      <c r="DZ60" s="114">
        <f t="shared" si="257"/>
        <v>0</v>
      </c>
      <c r="EA60" s="114">
        <f t="shared" si="257"/>
        <v>0</v>
      </c>
      <c r="EB60" s="114">
        <f t="shared" si="257"/>
        <v>0</v>
      </c>
      <c r="EC60" s="114">
        <f t="shared" si="257"/>
        <v>0</v>
      </c>
      <c r="ED60" s="114">
        <f t="shared" si="257"/>
        <v>0</v>
      </c>
      <c r="EE60" s="114">
        <f t="shared" si="257"/>
        <v>0</v>
      </c>
      <c r="EF60" s="114">
        <f t="shared" si="257"/>
        <v>0</v>
      </c>
      <c r="EG60" s="114">
        <f t="shared" si="257"/>
        <v>0</v>
      </c>
      <c r="EH60" s="114">
        <f t="shared" si="257"/>
        <v>0</v>
      </c>
      <c r="EI60" s="114">
        <f t="shared" si="257"/>
        <v>0</v>
      </c>
      <c r="EJ60" s="114">
        <f t="shared" si="258"/>
        <v>0</v>
      </c>
      <c r="EK60" s="114">
        <f t="shared" si="258"/>
        <v>0</v>
      </c>
      <c r="EL60" s="114">
        <f t="shared" si="258"/>
        <v>0</v>
      </c>
      <c r="EM60" s="114">
        <f t="shared" si="258"/>
        <v>0</v>
      </c>
      <c r="EN60" s="114">
        <f t="shared" si="258"/>
        <v>0</v>
      </c>
      <c r="EO60" s="114">
        <f t="shared" si="258"/>
        <v>0</v>
      </c>
      <c r="EP60" s="114">
        <f t="shared" si="258"/>
        <v>0</v>
      </c>
      <c r="EQ60" s="114">
        <f t="shared" si="258"/>
        <v>0</v>
      </c>
      <c r="ER60" s="114">
        <f t="shared" si="258"/>
        <v>0</v>
      </c>
      <c r="ES60" s="114">
        <f t="shared" si="258"/>
        <v>0</v>
      </c>
      <c r="ET60" s="114">
        <f t="shared" si="258"/>
        <v>0</v>
      </c>
      <c r="EU60" s="114">
        <f t="shared" si="258"/>
        <v>0</v>
      </c>
      <c r="EV60" s="150"/>
      <c r="EW60" s="150"/>
      <c r="EX60" s="150"/>
      <c r="EY60" s="150"/>
    </row>
    <row r="61" spans="1:155">
      <c r="A61" s="150"/>
      <c r="B61" s="150"/>
      <c r="C61" s="150"/>
      <c r="D61" s="150"/>
      <c r="E61" s="150"/>
      <c r="F61" s="150"/>
      <c r="G61" s="130" t="s">
        <v>215</v>
      </c>
      <c r="H61" s="1012"/>
      <c r="I61" s="1013"/>
      <c r="J61" s="1013"/>
      <c r="K61" s="1013"/>
      <c r="L61" s="1013"/>
      <c r="M61" s="1013"/>
      <c r="N61" s="1013"/>
      <c r="O61" s="1013"/>
      <c r="P61" s="1013"/>
      <c r="Q61" s="1014"/>
      <c r="R61" s="113"/>
      <c r="S61" s="113"/>
      <c r="T61" s="113"/>
      <c r="U61" s="113"/>
      <c r="V61" s="113"/>
      <c r="W61" s="113"/>
      <c r="X61" s="113"/>
      <c r="Y61" s="113"/>
      <c r="Z61" s="113"/>
      <c r="AA61" s="113"/>
      <c r="AB61" s="113"/>
      <c r="AC61" s="113"/>
      <c r="AD61" s="114">
        <f t="shared" si="247"/>
        <v>3</v>
      </c>
      <c r="AE61" s="114">
        <f t="shared" si="247"/>
        <v>0</v>
      </c>
      <c r="AF61" s="114">
        <f t="shared" si="247"/>
        <v>0</v>
      </c>
      <c r="AG61" s="114">
        <f t="shared" si="247"/>
        <v>0</v>
      </c>
      <c r="AH61" s="114">
        <f t="shared" si="247"/>
        <v>0</v>
      </c>
      <c r="AI61" s="114">
        <f t="shared" si="247"/>
        <v>0</v>
      </c>
      <c r="AJ61" s="114">
        <f t="shared" si="247"/>
        <v>0</v>
      </c>
      <c r="AK61" s="114">
        <f t="shared" si="247"/>
        <v>0</v>
      </c>
      <c r="AL61" s="114">
        <f t="shared" si="247"/>
        <v>5</v>
      </c>
      <c r="AM61" s="114">
        <f t="shared" si="247"/>
        <v>0</v>
      </c>
      <c r="AN61" s="114">
        <f t="shared" si="248"/>
        <v>5</v>
      </c>
      <c r="AO61" s="114">
        <f t="shared" si="248"/>
        <v>0</v>
      </c>
      <c r="AP61" s="114">
        <f t="shared" si="248"/>
        <v>5</v>
      </c>
      <c r="AQ61" s="114">
        <f t="shared" si="248"/>
        <v>0</v>
      </c>
      <c r="AR61" s="114">
        <f t="shared" si="248"/>
        <v>5</v>
      </c>
      <c r="AS61" s="114">
        <f t="shared" si="248"/>
        <v>0</v>
      </c>
      <c r="AT61" s="114">
        <f t="shared" si="248"/>
        <v>5</v>
      </c>
      <c r="AU61" s="114">
        <f t="shared" si="248"/>
        <v>0</v>
      </c>
      <c r="AV61" s="114">
        <f t="shared" si="248"/>
        <v>5</v>
      </c>
      <c r="AW61" s="114">
        <f t="shared" si="248"/>
        <v>0</v>
      </c>
      <c r="AX61" s="114">
        <f t="shared" si="249"/>
        <v>3</v>
      </c>
      <c r="AY61" s="114">
        <f t="shared" si="249"/>
        <v>0</v>
      </c>
      <c r="AZ61" s="114">
        <f t="shared" si="249"/>
        <v>3</v>
      </c>
      <c r="BA61" s="114">
        <f t="shared" si="249"/>
        <v>0</v>
      </c>
      <c r="BB61" s="114">
        <f t="shared" si="249"/>
        <v>3</v>
      </c>
      <c r="BC61" s="114">
        <f t="shared" si="249"/>
        <v>0</v>
      </c>
      <c r="BD61" s="114">
        <f t="shared" si="249"/>
        <v>0</v>
      </c>
      <c r="BE61" s="114">
        <f t="shared" si="249"/>
        <v>0</v>
      </c>
      <c r="BF61" s="114">
        <f t="shared" si="249"/>
        <v>0</v>
      </c>
      <c r="BG61" s="114">
        <f t="shared" si="249"/>
        <v>0</v>
      </c>
      <c r="BH61" s="114">
        <f t="shared" si="250"/>
        <v>0</v>
      </c>
      <c r="BI61" s="114">
        <f t="shared" si="250"/>
        <v>0</v>
      </c>
      <c r="BJ61" s="114">
        <f t="shared" si="250"/>
        <v>0</v>
      </c>
      <c r="BK61" s="114">
        <f t="shared" si="250"/>
        <v>5</v>
      </c>
      <c r="BL61" s="114">
        <f t="shared" si="250"/>
        <v>0</v>
      </c>
      <c r="BM61" s="114">
        <f t="shared" si="250"/>
        <v>5</v>
      </c>
      <c r="BN61" s="114">
        <f t="shared" si="250"/>
        <v>0</v>
      </c>
      <c r="BO61" s="114">
        <f t="shared" si="250"/>
        <v>5</v>
      </c>
      <c r="BP61" s="114">
        <f t="shared" si="250"/>
        <v>0</v>
      </c>
      <c r="BQ61" s="114">
        <f t="shared" si="250"/>
        <v>5</v>
      </c>
      <c r="BR61" s="114">
        <f t="shared" si="251"/>
        <v>0</v>
      </c>
      <c r="BS61" s="114">
        <f t="shared" si="251"/>
        <v>5</v>
      </c>
      <c r="BT61" s="114">
        <f t="shared" si="251"/>
        <v>0</v>
      </c>
      <c r="BU61" s="114">
        <f t="shared" si="251"/>
        <v>5</v>
      </c>
      <c r="BV61" s="114">
        <f t="shared" si="251"/>
        <v>0</v>
      </c>
      <c r="BW61" s="114">
        <f t="shared" si="251"/>
        <v>5</v>
      </c>
      <c r="BX61" s="114">
        <f t="shared" si="251"/>
        <v>0</v>
      </c>
      <c r="BY61" s="114">
        <f t="shared" si="251"/>
        <v>5</v>
      </c>
      <c r="BZ61" s="114">
        <f t="shared" si="251"/>
        <v>0</v>
      </c>
      <c r="CA61" s="114">
        <f t="shared" si="251"/>
        <v>5</v>
      </c>
      <c r="CB61" s="114">
        <f t="shared" si="252"/>
        <v>0</v>
      </c>
      <c r="CC61" s="114">
        <f t="shared" si="252"/>
        <v>5</v>
      </c>
      <c r="CD61" s="114">
        <f t="shared" si="252"/>
        <v>0</v>
      </c>
      <c r="CE61" s="114">
        <f t="shared" si="252"/>
        <v>5</v>
      </c>
      <c r="CF61" s="114">
        <f t="shared" si="252"/>
        <v>0</v>
      </c>
      <c r="CG61" s="114">
        <f t="shared" si="252"/>
        <v>5</v>
      </c>
      <c r="CH61" s="114">
        <f t="shared" si="252"/>
        <v>0</v>
      </c>
      <c r="CI61" s="114">
        <f t="shared" si="252"/>
        <v>5</v>
      </c>
      <c r="CJ61" s="114">
        <f t="shared" si="252"/>
        <v>0</v>
      </c>
      <c r="CK61" s="114">
        <f t="shared" si="252"/>
        <v>5</v>
      </c>
      <c r="CL61" s="114">
        <f t="shared" si="253"/>
        <v>0</v>
      </c>
      <c r="CM61" s="114">
        <f t="shared" si="253"/>
        <v>5</v>
      </c>
      <c r="CN61" s="114">
        <f t="shared" si="253"/>
        <v>0</v>
      </c>
      <c r="CO61" s="114">
        <f t="shared" si="253"/>
        <v>5</v>
      </c>
      <c r="CP61" s="114">
        <f t="shared" si="253"/>
        <v>0</v>
      </c>
      <c r="CQ61" s="114">
        <f t="shared" si="253"/>
        <v>5</v>
      </c>
      <c r="CR61" s="114">
        <f t="shared" si="253"/>
        <v>0</v>
      </c>
      <c r="CS61" s="114">
        <f t="shared" si="253"/>
        <v>5</v>
      </c>
      <c r="CT61" s="114">
        <f t="shared" si="253"/>
        <v>0</v>
      </c>
      <c r="CU61" s="114">
        <f t="shared" si="253"/>
        <v>5</v>
      </c>
      <c r="CV61" s="114">
        <f t="shared" si="254"/>
        <v>0</v>
      </c>
      <c r="CW61" s="114">
        <f t="shared" si="254"/>
        <v>5</v>
      </c>
      <c r="CX61" s="114">
        <f t="shared" si="254"/>
        <v>0</v>
      </c>
      <c r="CY61" s="114">
        <f t="shared" si="254"/>
        <v>5</v>
      </c>
      <c r="CZ61" s="114">
        <f t="shared" si="254"/>
        <v>0</v>
      </c>
      <c r="DA61" s="114">
        <f t="shared" si="254"/>
        <v>5</v>
      </c>
      <c r="DB61" s="114">
        <f t="shared" si="254"/>
        <v>0</v>
      </c>
      <c r="DC61" s="114">
        <f t="shared" si="254"/>
        <v>5</v>
      </c>
      <c r="DD61" s="114">
        <f t="shared" si="254"/>
        <v>0</v>
      </c>
      <c r="DE61" s="114">
        <f t="shared" si="254"/>
        <v>5</v>
      </c>
      <c r="DF61" s="114">
        <f t="shared" si="255"/>
        <v>0</v>
      </c>
      <c r="DG61" s="114">
        <f t="shared" si="255"/>
        <v>5</v>
      </c>
      <c r="DH61" s="114">
        <f t="shared" si="255"/>
        <v>0</v>
      </c>
      <c r="DI61" s="114">
        <f t="shared" si="255"/>
        <v>5</v>
      </c>
      <c r="DJ61" s="114">
        <f t="shared" si="255"/>
        <v>0</v>
      </c>
      <c r="DK61" s="114">
        <f t="shared" si="255"/>
        <v>5</v>
      </c>
      <c r="DL61" s="114">
        <f t="shared" si="255"/>
        <v>0</v>
      </c>
      <c r="DM61" s="114">
        <f t="shared" si="255"/>
        <v>5</v>
      </c>
      <c r="DN61" s="114">
        <f t="shared" si="255"/>
        <v>0</v>
      </c>
      <c r="DO61" s="114">
        <f t="shared" si="255"/>
        <v>5</v>
      </c>
      <c r="DP61" s="114">
        <f t="shared" si="256"/>
        <v>0</v>
      </c>
      <c r="DQ61" s="114">
        <f t="shared" si="256"/>
        <v>5</v>
      </c>
      <c r="DR61" s="114">
        <f t="shared" si="256"/>
        <v>0</v>
      </c>
      <c r="DS61" s="114">
        <f t="shared" si="256"/>
        <v>5</v>
      </c>
      <c r="DT61" s="114">
        <f t="shared" si="256"/>
        <v>0</v>
      </c>
      <c r="DU61" s="114">
        <f t="shared" si="256"/>
        <v>5</v>
      </c>
      <c r="DV61" s="114">
        <f t="shared" si="256"/>
        <v>0</v>
      </c>
      <c r="DW61" s="114">
        <f t="shared" si="256"/>
        <v>5</v>
      </c>
      <c r="DX61" s="114">
        <f t="shared" si="256"/>
        <v>0</v>
      </c>
      <c r="DY61" s="114">
        <f t="shared" si="256"/>
        <v>5</v>
      </c>
      <c r="DZ61" s="114">
        <f t="shared" si="257"/>
        <v>0</v>
      </c>
      <c r="EA61" s="114">
        <f t="shared" si="257"/>
        <v>5</v>
      </c>
      <c r="EB61" s="114">
        <f t="shared" si="257"/>
        <v>0</v>
      </c>
      <c r="EC61" s="114">
        <f t="shared" si="257"/>
        <v>5</v>
      </c>
      <c r="ED61" s="114">
        <f t="shared" si="257"/>
        <v>0</v>
      </c>
      <c r="EE61" s="114">
        <f t="shared" si="257"/>
        <v>5</v>
      </c>
      <c r="EF61" s="114">
        <f t="shared" si="257"/>
        <v>0</v>
      </c>
      <c r="EG61" s="114">
        <f t="shared" si="257"/>
        <v>5</v>
      </c>
      <c r="EH61" s="114">
        <f t="shared" si="257"/>
        <v>0</v>
      </c>
      <c r="EI61" s="114">
        <f t="shared" si="257"/>
        <v>5</v>
      </c>
      <c r="EJ61" s="114">
        <f t="shared" si="258"/>
        <v>0</v>
      </c>
      <c r="EK61" s="114">
        <f t="shared" si="258"/>
        <v>5</v>
      </c>
      <c r="EL61" s="114">
        <f t="shared" si="258"/>
        <v>0</v>
      </c>
      <c r="EM61" s="114">
        <f t="shared" si="258"/>
        <v>5</v>
      </c>
      <c r="EN61" s="114">
        <f t="shared" si="258"/>
        <v>0</v>
      </c>
      <c r="EO61" s="114">
        <f t="shared" si="258"/>
        <v>5</v>
      </c>
      <c r="EP61" s="114">
        <f t="shared" si="258"/>
        <v>0</v>
      </c>
      <c r="EQ61" s="114">
        <f t="shared" si="258"/>
        <v>5</v>
      </c>
      <c r="ER61" s="114">
        <f t="shared" si="258"/>
        <v>0</v>
      </c>
      <c r="ES61" s="114">
        <f t="shared" si="258"/>
        <v>5</v>
      </c>
      <c r="ET61" s="114">
        <f t="shared" si="258"/>
        <v>0</v>
      </c>
      <c r="EU61" s="114">
        <f t="shared" si="258"/>
        <v>5</v>
      </c>
      <c r="EV61" s="150"/>
      <c r="EW61" s="150"/>
      <c r="EX61" s="150"/>
      <c r="EY61" s="150"/>
    </row>
    <row r="62" spans="1:155">
      <c r="A62" s="150"/>
      <c r="B62" s="150"/>
      <c r="C62" s="150"/>
      <c r="D62" s="150"/>
      <c r="E62" s="150"/>
      <c r="F62" s="150"/>
      <c r="G62" s="130" t="s">
        <v>216</v>
      </c>
      <c r="H62" s="1012"/>
      <c r="I62" s="1013"/>
      <c r="J62" s="1013"/>
      <c r="K62" s="1013"/>
      <c r="L62" s="1013"/>
      <c r="M62" s="1013"/>
      <c r="N62" s="1013"/>
      <c r="O62" s="1013"/>
      <c r="P62" s="1013"/>
      <c r="Q62" s="1014"/>
      <c r="R62" s="113"/>
      <c r="S62" s="113"/>
      <c r="T62" s="113"/>
      <c r="U62" s="113"/>
      <c r="V62" s="113"/>
      <c r="W62" s="113"/>
      <c r="X62" s="113"/>
      <c r="Y62" s="113"/>
      <c r="Z62" s="113"/>
      <c r="AA62" s="113"/>
      <c r="AB62" s="113"/>
      <c r="AC62" s="113"/>
      <c r="AD62" s="114">
        <f t="shared" si="247"/>
        <v>2</v>
      </c>
      <c r="AE62" s="114">
        <f t="shared" si="247"/>
        <v>5</v>
      </c>
      <c r="AF62" s="114">
        <f t="shared" si="247"/>
        <v>0</v>
      </c>
      <c r="AG62" s="114">
        <f t="shared" si="247"/>
        <v>0</v>
      </c>
      <c r="AH62" s="114">
        <f t="shared" si="247"/>
        <v>0</v>
      </c>
      <c r="AI62" s="114">
        <f t="shared" si="247"/>
        <v>0</v>
      </c>
      <c r="AJ62" s="114">
        <f t="shared" si="247"/>
        <v>0</v>
      </c>
      <c r="AK62" s="114">
        <f t="shared" si="247"/>
        <v>0</v>
      </c>
      <c r="AL62" s="114">
        <f t="shared" si="247"/>
        <v>0</v>
      </c>
      <c r="AM62" s="114">
        <f t="shared" si="247"/>
        <v>0</v>
      </c>
      <c r="AN62" s="114">
        <f t="shared" si="248"/>
        <v>0</v>
      </c>
      <c r="AO62" s="114">
        <f t="shared" si="248"/>
        <v>0</v>
      </c>
      <c r="AP62" s="114">
        <f t="shared" si="248"/>
        <v>0</v>
      </c>
      <c r="AQ62" s="114">
        <f t="shared" si="248"/>
        <v>0</v>
      </c>
      <c r="AR62" s="114">
        <f t="shared" si="248"/>
        <v>0</v>
      </c>
      <c r="AS62" s="114">
        <f t="shared" si="248"/>
        <v>0</v>
      </c>
      <c r="AT62" s="114">
        <f t="shared" si="248"/>
        <v>0</v>
      </c>
      <c r="AU62" s="114">
        <f t="shared" si="248"/>
        <v>0</v>
      </c>
      <c r="AV62" s="114">
        <f t="shared" si="248"/>
        <v>0</v>
      </c>
      <c r="AW62" s="114">
        <f t="shared" si="248"/>
        <v>0</v>
      </c>
      <c r="AX62" s="114">
        <f t="shared" si="249"/>
        <v>2</v>
      </c>
      <c r="AY62" s="114">
        <f t="shared" si="249"/>
        <v>0</v>
      </c>
      <c r="AZ62" s="114">
        <f t="shared" si="249"/>
        <v>2</v>
      </c>
      <c r="BA62" s="114">
        <f t="shared" si="249"/>
        <v>0</v>
      </c>
      <c r="BB62" s="114">
        <f t="shared" si="249"/>
        <v>2</v>
      </c>
      <c r="BC62" s="114">
        <f t="shared" si="249"/>
        <v>0</v>
      </c>
      <c r="BD62" s="114">
        <f t="shared" si="249"/>
        <v>5</v>
      </c>
      <c r="BE62" s="114">
        <f t="shared" si="249"/>
        <v>0</v>
      </c>
      <c r="BF62" s="114">
        <f t="shared" si="249"/>
        <v>5</v>
      </c>
      <c r="BG62" s="114">
        <f t="shared" si="249"/>
        <v>0</v>
      </c>
      <c r="BH62" s="114">
        <f t="shared" si="250"/>
        <v>5</v>
      </c>
      <c r="BI62" s="114">
        <f t="shared" si="250"/>
        <v>0</v>
      </c>
      <c r="BJ62" s="114">
        <f t="shared" si="250"/>
        <v>5</v>
      </c>
      <c r="BK62" s="114">
        <f t="shared" si="250"/>
        <v>0</v>
      </c>
      <c r="BL62" s="114">
        <f t="shared" si="250"/>
        <v>5</v>
      </c>
      <c r="BM62" s="114">
        <f t="shared" si="250"/>
        <v>0</v>
      </c>
      <c r="BN62" s="114">
        <f t="shared" si="250"/>
        <v>5</v>
      </c>
      <c r="BO62" s="114">
        <f t="shared" si="250"/>
        <v>0</v>
      </c>
      <c r="BP62" s="114">
        <f t="shared" si="250"/>
        <v>5</v>
      </c>
      <c r="BQ62" s="114">
        <f t="shared" si="250"/>
        <v>0</v>
      </c>
      <c r="BR62" s="114">
        <f t="shared" si="251"/>
        <v>5</v>
      </c>
      <c r="BS62" s="114">
        <f t="shared" si="251"/>
        <v>0</v>
      </c>
      <c r="BT62" s="114">
        <f t="shared" si="251"/>
        <v>5</v>
      </c>
      <c r="BU62" s="114">
        <f t="shared" si="251"/>
        <v>0</v>
      </c>
      <c r="BV62" s="114">
        <f t="shared" si="251"/>
        <v>5</v>
      </c>
      <c r="BW62" s="114">
        <f t="shared" si="251"/>
        <v>0</v>
      </c>
      <c r="BX62" s="114">
        <f t="shared" si="251"/>
        <v>5</v>
      </c>
      <c r="BY62" s="114">
        <f t="shared" si="251"/>
        <v>0</v>
      </c>
      <c r="BZ62" s="114">
        <f t="shared" si="251"/>
        <v>5</v>
      </c>
      <c r="CA62" s="114">
        <f t="shared" si="251"/>
        <v>0</v>
      </c>
      <c r="CB62" s="114">
        <f t="shared" si="252"/>
        <v>5</v>
      </c>
      <c r="CC62" s="114">
        <f t="shared" si="252"/>
        <v>0</v>
      </c>
      <c r="CD62" s="114">
        <f t="shared" si="252"/>
        <v>5</v>
      </c>
      <c r="CE62" s="114">
        <f t="shared" si="252"/>
        <v>0</v>
      </c>
      <c r="CF62" s="114">
        <f t="shared" si="252"/>
        <v>1</v>
      </c>
      <c r="CG62" s="114">
        <f t="shared" si="252"/>
        <v>0</v>
      </c>
      <c r="CH62" s="114">
        <f t="shared" si="252"/>
        <v>1</v>
      </c>
      <c r="CI62" s="114">
        <f t="shared" si="252"/>
        <v>0</v>
      </c>
      <c r="CJ62" s="114">
        <f t="shared" si="252"/>
        <v>1</v>
      </c>
      <c r="CK62" s="114">
        <f t="shared" si="252"/>
        <v>0</v>
      </c>
      <c r="CL62" s="114">
        <f t="shared" si="253"/>
        <v>1</v>
      </c>
      <c r="CM62" s="114">
        <f t="shared" si="253"/>
        <v>0</v>
      </c>
      <c r="CN62" s="114">
        <f t="shared" si="253"/>
        <v>1</v>
      </c>
      <c r="CO62" s="114">
        <f t="shared" si="253"/>
        <v>0</v>
      </c>
      <c r="CP62" s="114">
        <f t="shared" si="253"/>
        <v>1</v>
      </c>
      <c r="CQ62" s="114">
        <f t="shared" si="253"/>
        <v>0</v>
      </c>
      <c r="CR62" s="114">
        <f t="shared" si="253"/>
        <v>1</v>
      </c>
      <c r="CS62" s="114">
        <f t="shared" si="253"/>
        <v>0</v>
      </c>
      <c r="CT62" s="114">
        <f t="shared" si="253"/>
        <v>1</v>
      </c>
      <c r="CU62" s="114">
        <f t="shared" si="253"/>
        <v>0</v>
      </c>
      <c r="CV62" s="114">
        <f t="shared" si="254"/>
        <v>1</v>
      </c>
      <c r="CW62" s="114">
        <f t="shared" si="254"/>
        <v>0</v>
      </c>
      <c r="CX62" s="114">
        <f t="shared" si="254"/>
        <v>1</v>
      </c>
      <c r="CY62" s="114">
        <f t="shared" si="254"/>
        <v>0</v>
      </c>
      <c r="CZ62" s="114">
        <f t="shared" si="254"/>
        <v>1</v>
      </c>
      <c r="DA62" s="114">
        <f t="shared" si="254"/>
        <v>0</v>
      </c>
      <c r="DB62" s="114">
        <f t="shared" si="254"/>
        <v>1</v>
      </c>
      <c r="DC62" s="114">
        <f t="shared" si="254"/>
        <v>0</v>
      </c>
      <c r="DD62" s="114">
        <f t="shared" si="254"/>
        <v>1</v>
      </c>
      <c r="DE62" s="114">
        <f t="shared" si="254"/>
        <v>0</v>
      </c>
      <c r="DF62" s="114">
        <f t="shared" si="255"/>
        <v>1</v>
      </c>
      <c r="DG62" s="114">
        <f t="shared" si="255"/>
        <v>0</v>
      </c>
      <c r="DH62" s="114">
        <f t="shared" si="255"/>
        <v>1</v>
      </c>
      <c r="DI62" s="114">
        <f t="shared" si="255"/>
        <v>0</v>
      </c>
      <c r="DJ62" s="114">
        <f t="shared" si="255"/>
        <v>1</v>
      </c>
      <c r="DK62" s="114">
        <f t="shared" si="255"/>
        <v>0</v>
      </c>
      <c r="DL62" s="114">
        <f t="shared" si="255"/>
        <v>1</v>
      </c>
      <c r="DM62" s="114">
        <f t="shared" si="255"/>
        <v>0</v>
      </c>
      <c r="DN62" s="114">
        <f t="shared" si="255"/>
        <v>1</v>
      </c>
      <c r="DO62" s="114">
        <f t="shared" si="255"/>
        <v>0</v>
      </c>
      <c r="DP62" s="114">
        <f t="shared" si="256"/>
        <v>1</v>
      </c>
      <c r="DQ62" s="114">
        <f t="shared" si="256"/>
        <v>0</v>
      </c>
      <c r="DR62" s="114">
        <f t="shared" si="256"/>
        <v>1</v>
      </c>
      <c r="DS62" s="114">
        <f t="shared" si="256"/>
        <v>0</v>
      </c>
      <c r="DT62" s="114">
        <f t="shared" si="256"/>
        <v>1</v>
      </c>
      <c r="DU62" s="114">
        <f t="shared" si="256"/>
        <v>0</v>
      </c>
      <c r="DV62" s="114">
        <f t="shared" si="256"/>
        <v>1</v>
      </c>
      <c r="DW62" s="114">
        <f t="shared" si="256"/>
        <v>0</v>
      </c>
      <c r="DX62" s="114">
        <f t="shared" si="256"/>
        <v>1</v>
      </c>
      <c r="DY62" s="114">
        <f t="shared" si="256"/>
        <v>0</v>
      </c>
      <c r="DZ62" s="114">
        <f t="shared" si="257"/>
        <v>1</v>
      </c>
      <c r="EA62" s="114">
        <f t="shared" si="257"/>
        <v>0</v>
      </c>
      <c r="EB62" s="114">
        <f t="shared" si="257"/>
        <v>1</v>
      </c>
      <c r="EC62" s="114">
        <f t="shared" si="257"/>
        <v>0</v>
      </c>
      <c r="ED62" s="114">
        <f t="shared" si="257"/>
        <v>1</v>
      </c>
      <c r="EE62" s="114">
        <f t="shared" si="257"/>
        <v>0</v>
      </c>
      <c r="EF62" s="114">
        <f t="shared" si="257"/>
        <v>1</v>
      </c>
      <c r="EG62" s="114">
        <f t="shared" si="257"/>
        <v>0</v>
      </c>
      <c r="EH62" s="114">
        <f t="shared" si="257"/>
        <v>1</v>
      </c>
      <c r="EI62" s="114">
        <f t="shared" si="257"/>
        <v>0</v>
      </c>
      <c r="EJ62" s="114">
        <f t="shared" si="258"/>
        <v>1</v>
      </c>
      <c r="EK62" s="114">
        <f t="shared" si="258"/>
        <v>0</v>
      </c>
      <c r="EL62" s="114">
        <f t="shared" si="258"/>
        <v>1</v>
      </c>
      <c r="EM62" s="114">
        <f t="shared" si="258"/>
        <v>0</v>
      </c>
      <c r="EN62" s="114">
        <f t="shared" si="258"/>
        <v>1</v>
      </c>
      <c r="EO62" s="114">
        <f t="shared" si="258"/>
        <v>0</v>
      </c>
      <c r="EP62" s="114">
        <f t="shared" si="258"/>
        <v>1</v>
      </c>
      <c r="EQ62" s="114">
        <f t="shared" si="258"/>
        <v>0</v>
      </c>
      <c r="ER62" s="114">
        <f t="shared" si="258"/>
        <v>1</v>
      </c>
      <c r="ES62" s="114">
        <f t="shared" si="258"/>
        <v>0</v>
      </c>
      <c r="ET62" s="114">
        <f t="shared" si="258"/>
        <v>1</v>
      </c>
      <c r="EU62" s="114">
        <f t="shared" si="258"/>
        <v>0</v>
      </c>
      <c r="EV62" s="150"/>
      <c r="EW62" s="150"/>
      <c r="EX62" s="150"/>
      <c r="EY62" s="150"/>
    </row>
    <row r="63" spans="1:155">
      <c r="A63" s="150"/>
      <c r="B63" s="150"/>
      <c r="C63" s="150"/>
      <c r="D63" s="150"/>
      <c r="E63" s="150"/>
      <c r="F63" s="150"/>
      <c r="G63" s="130" t="s">
        <v>217</v>
      </c>
      <c r="H63" s="1012"/>
      <c r="I63" s="1013"/>
      <c r="J63" s="1013"/>
      <c r="K63" s="1013"/>
      <c r="L63" s="1013"/>
      <c r="M63" s="1013"/>
      <c r="N63" s="1013"/>
      <c r="O63" s="1013"/>
      <c r="P63" s="1013"/>
      <c r="Q63" s="1014"/>
      <c r="R63" s="113"/>
      <c r="S63" s="113"/>
      <c r="T63" s="113"/>
      <c r="U63" s="113"/>
      <c r="V63" s="113"/>
      <c r="W63" s="113"/>
      <c r="X63" s="113"/>
      <c r="Y63" s="113"/>
      <c r="Z63" s="113"/>
      <c r="AA63" s="113"/>
      <c r="AB63" s="113"/>
      <c r="AC63" s="113"/>
      <c r="AD63" s="114">
        <f t="shared" si="247"/>
        <v>0</v>
      </c>
      <c r="AE63" s="114">
        <f t="shared" si="247"/>
        <v>0</v>
      </c>
      <c r="AF63" s="114">
        <f t="shared" si="247"/>
        <v>0</v>
      </c>
      <c r="AG63" s="114">
        <f t="shared" si="247"/>
        <v>0</v>
      </c>
      <c r="AH63" s="114">
        <f t="shared" si="247"/>
        <v>0</v>
      </c>
      <c r="AI63" s="114">
        <f t="shared" si="247"/>
        <v>0</v>
      </c>
      <c r="AJ63" s="114">
        <f t="shared" si="247"/>
        <v>0</v>
      </c>
      <c r="AK63" s="114">
        <f t="shared" si="247"/>
        <v>0</v>
      </c>
      <c r="AL63" s="114">
        <f t="shared" si="247"/>
        <v>0</v>
      </c>
      <c r="AM63" s="114">
        <f t="shared" si="247"/>
        <v>0</v>
      </c>
      <c r="AN63" s="114">
        <f t="shared" si="248"/>
        <v>0</v>
      </c>
      <c r="AO63" s="114">
        <f t="shared" si="248"/>
        <v>0</v>
      </c>
      <c r="AP63" s="114">
        <f t="shared" si="248"/>
        <v>0</v>
      </c>
      <c r="AQ63" s="114">
        <f t="shared" si="248"/>
        <v>0</v>
      </c>
      <c r="AR63" s="114">
        <f t="shared" si="248"/>
        <v>0</v>
      </c>
      <c r="AS63" s="114">
        <f t="shared" si="248"/>
        <v>0</v>
      </c>
      <c r="AT63" s="114">
        <f t="shared" si="248"/>
        <v>0</v>
      </c>
      <c r="AU63" s="114">
        <f t="shared" si="248"/>
        <v>0</v>
      </c>
      <c r="AV63" s="114">
        <f t="shared" si="248"/>
        <v>0</v>
      </c>
      <c r="AW63" s="114">
        <f t="shared" si="248"/>
        <v>0</v>
      </c>
      <c r="AX63" s="114">
        <f t="shared" si="249"/>
        <v>0</v>
      </c>
      <c r="AY63" s="114">
        <f t="shared" si="249"/>
        <v>0</v>
      </c>
      <c r="AZ63" s="114">
        <f t="shared" si="249"/>
        <v>0</v>
      </c>
      <c r="BA63" s="114">
        <f t="shared" si="249"/>
        <v>0</v>
      </c>
      <c r="BB63" s="114">
        <f t="shared" si="249"/>
        <v>0</v>
      </c>
      <c r="BC63" s="114">
        <f t="shared" si="249"/>
        <v>0</v>
      </c>
      <c r="BD63" s="114">
        <f t="shared" si="249"/>
        <v>0</v>
      </c>
      <c r="BE63" s="114">
        <f t="shared" si="249"/>
        <v>0</v>
      </c>
      <c r="BF63" s="114">
        <f t="shared" si="249"/>
        <v>0</v>
      </c>
      <c r="BG63" s="114">
        <f t="shared" si="249"/>
        <v>0</v>
      </c>
      <c r="BH63" s="114">
        <f t="shared" si="250"/>
        <v>0</v>
      </c>
      <c r="BI63" s="114">
        <f t="shared" si="250"/>
        <v>0</v>
      </c>
      <c r="BJ63" s="114">
        <f t="shared" si="250"/>
        <v>0</v>
      </c>
      <c r="BK63" s="114">
        <f t="shared" si="250"/>
        <v>0</v>
      </c>
      <c r="BL63" s="114">
        <f t="shared" si="250"/>
        <v>0</v>
      </c>
      <c r="BM63" s="114">
        <f t="shared" si="250"/>
        <v>0</v>
      </c>
      <c r="BN63" s="114">
        <f t="shared" si="250"/>
        <v>0</v>
      </c>
      <c r="BO63" s="114">
        <f t="shared" si="250"/>
        <v>0</v>
      </c>
      <c r="BP63" s="114">
        <f t="shared" si="250"/>
        <v>0</v>
      </c>
      <c r="BQ63" s="114">
        <f t="shared" si="250"/>
        <v>0</v>
      </c>
      <c r="BR63" s="114">
        <f t="shared" si="251"/>
        <v>0</v>
      </c>
      <c r="BS63" s="114">
        <f t="shared" si="251"/>
        <v>0</v>
      </c>
      <c r="BT63" s="114">
        <f t="shared" si="251"/>
        <v>0</v>
      </c>
      <c r="BU63" s="114">
        <f t="shared" si="251"/>
        <v>0</v>
      </c>
      <c r="BV63" s="114">
        <f t="shared" si="251"/>
        <v>0</v>
      </c>
      <c r="BW63" s="114">
        <f t="shared" si="251"/>
        <v>0</v>
      </c>
      <c r="BX63" s="114">
        <f t="shared" si="251"/>
        <v>0</v>
      </c>
      <c r="BY63" s="114">
        <f t="shared" si="251"/>
        <v>0</v>
      </c>
      <c r="BZ63" s="114">
        <f t="shared" si="251"/>
        <v>0</v>
      </c>
      <c r="CA63" s="114">
        <f t="shared" si="251"/>
        <v>0</v>
      </c>
      <c r="CB63" s="114">
        <f t="shared" si="252"/>
        <v>0</v>
      </c>
      <c r="CC63" s="114">
        <f t="shared" si="252"/>
        <v>0</v>
      </c>
      <c r="CD63" s="114">
        <f t="shared" si="252"/>
        <v>0</v>
      </c>
      <c r="CE63" s="114">
        <f t="shared" si="252"/>
        <v>0</v>
      </c>
      <c r="CF63" s="114">
        <f t="shared" si="252"/>
        <v>4</v>
      </c>
      <c r="CG63" s="114">
        <f t="shared" si="252"/>
        <v>0</v>
      </c>
      <c r="CH63" s="114">
        <f t="shared" si="252"/>
        <v>4</v>
      </c>
      <c r="CI63" s="114">
        <f t="shared" si="252"/>
        <v>0</v>
      </c>
      <c r="CJ63" s="114">
        <f t="shared" si="252"/>
        <v>4</v>
      </c>
      <c r="CK63" s="114">
        <f t="shared" si="252"/>
        <v>0</v>
      </c>
      <c r="CL63" s="114">
        <f t="shared" si="253"/>
        <v>1</v>
      </c>
      <c r="CM63" s="114">
        <f t="shared" si="253"/>
        <v>0</v>
      </c>
      <c r="CN63" s="114">
        <f t="shared" si="253"/>
        <v>1</v>
      </c>
      <c r="CO63" s="114">
        <f t="shared" si="253"/>
        <v>0</v>
      </c>
      <c r="CP63" s="114">
        <f t="shared" si="253"/>
        <v>1</v>
      </c>
      <c r="CQ63" s="114">
        <f t="shared" si="253"/>
        <v>0</v>
      </c>
      <c r="CR63" s="114">
        <f t="shared" si="253"/>
        <v>1</v>
      </c>
      <c r="CS63" s="114">
        <f t="shared" si="253"/>
        <v>0</v>
      </c>
      <c r="CT63" s="114">
        <f t="shared" si="253"/>
        <v>1</v>
      </c>
      <c r="CU63" s="114">
        <f t="shared" si="253"/>
        <v>0</v>
      </c>
      <c r="CV63" s="114">
        <f t="shared" si="254"/>
        <v>1</v>
      </c>
      <c r="CW63" s="114">
        <f t="shared" si="254"/>
        <v>0</v>
      </c>
      <c r="CX63" s="114">
        <f t="shared" si="254"/>
        <v>1</v>
      </c>
      <c r="CY63" s="114">
        <f t="shared" si="254"/>
        <v>0</v>
      </c>
      <c r="CZ63" s="114">
        <f t="shared" si="254"/>
        <v>1</v>
      </c>
      <c r="DA63" s="114">
        <f t="shared" si="254"/>
        <v>0</v>
      </c>
      <c r="DB63" s="114">
        <f t="shared" si="254"/>
        <v>1</v>
      </c>
      <c r="DC63" s="114">
        <f t="shared" si="254"/>
        <v>0</v>
      </c>
      <c r="DD63" s="114">
        <f t="shared" si="254"/>
        <v>1</v>
      </c>
      <c r="DE63" s="114">
        <f t="shared" si="254"/>
        <v>0</v>
      </c>
      <c r="DF63" s="114">
        <f t="shared" si="255"/>
        <v>1</v>
      </c>
      <c r="DG63" s="114">
        <f t="shared" si="255"/>
        <v>0</v>
      </c>
      <c r="DH63" s="114">
        <f t="shared" si="255"/>
        <v>1</v>
      </c>
      <c r="DI63" s="114">
        <f t="shared" si="255"/>
        <v>0</v>
      </c>
      <c r="DJ63" s="114">
        <f t="shared" si="255"/>
        <v>1</v>
      </c>
      <c r="DK63" s="114">
        <f t="shared" si="255"/>
        <v>0</v>
      </c>
      <c r="DL63" s="114">
        <f t="shared" si="255"/>
        <v>1</v>
      </c>
      <c r="DM63" s="114">
        <f t="shared" si="255"/>
        <v>0</v>
      </c>
      <c r="DN63" s="114">
        <f t="shared" si="255"/>
        <v>1</v>
      </c>
      <c r="DO63" s="114">
        <f t="shared" si="255"/>
        <v>0</v>
      </c>
      <c r="DP63" s="114">
        <f t="shared" si="256"/>
        <v>1</v>
      </c>
      <c r="DQ63" s="114">
        <f t="shared" si="256"/>
        <v>0</v>
      </c>
      <c r="DR63" s="114">
        <f t="shared" si="256"/>
        <v>1</v>
      </c>
      <c r="DS63" s="114">
        <f t="shared" si="256"/>
        <v>0</v>
      </c>
      <c r="DT63" s="114">
        <f t="shared" si="256"/>
        <v>1</v>
      </c>
      <c r="DU63" s="114">
        <f t="shared" si="256"/>
        <v>0</v>
      </c>
      <c r="DV63" s="114">
        <f t="shared" si="256"/>
        <v>1</v>
      </c>
      <c r="DW63" s="114">
        <f t="shared" si="256"/>
        <v>0</v>
      </c>
      <c r="DX63" s="114">
        <f t="shared" si="256"/>
        <v>1</v>
      </c>
      <c r="DY63" s="114">
        <f t="shared" si="256"/>
        <v>0</v>
      </c>
      <c r="DZ63" s="114">
        <f t="shared" si="257"/>
        <v>1</v>
      </c>
      <c r="EA63" s="114">
        <f t="shared" si="257"/>
        <v>0</v>
      </c>
      <c r="EB63" s="114">
        <f t="shared" si="257"/>
        <v>1</v>
      </c>
      <c r="EC63" s="114">
        <f t="shared" si="257"/>
        <v>0</v>
      </c>
      <c r="ED63" s="114">
        <f t="shared" si="257"/>
        <v>1</v>
      </c>
      <c r="EE63" s="114">
        <f t="shared" si="257"/>
        <v>0</v>
      </c>
      <c r="EF63" s="114">
        <f t="shared" si="257"/>
        <v>1</v>
      </c>
      <c r="EG63" s="114">
        <f t="shared" si="257"/>
        <v>0</v>
      </c>
      <c r="EH63" s="114">
        <f t="shared" si="257"/>
        <v>1</v>
      </c>
      <c r="EI63" s="114">
        <f t="shared" si="257"/>
        <v>0</v>
      </c>
      <c r="EJ63" s="114">
        <f t="shared" si="258"/>
        <v>1</v>
      </c>
      <c r="EK63" s="114">
        <f t="shared" si="258"/>
        <v>0</v>
      </c>
      <c r="EL63" s="114">
        <f t="shared" si="258"/>
        <v>1</v>
      </c>
      <c r="EM63" s="114">
        <f t="shared" si="258"/>
        <v>0</v>
      </c>
      <c r="EN63" s="114">
        <f t="shared" si="258"/>
        <v>1</v>
      </c>
      <c r="EO63" s="114">
        <f t="shared" si="258"/>
        <v>0</v>
      </c>
      <c r="EP63" s="114">
        <f t="shared" si="258"/>
        <v>1</v>
      </c>
      <c r="EQ63" s="114">
        <f t="shared" si="258"/>
        <v>0</v>
      </c>
      <c r="ER63" s="114">
        <f t="shared" si="258"/>
        <v>1</v>
      </c>
      <c r="ES63" s="114">
        <f t="shared" si="258"/>
        <v>0</v>
      </c>
      <c r="ET63" s="114">
        <f t="shared" si="258"/>
        <v>1</v>
      </c>
      <c r="EU63" s="114">
        <f t="shared" si="258"/>
        <v>0</v>
      </c>
      <c r="EV63" s="150"/>
      <c r="EW63" s="150"/>
      <c r="EX63" s="150"/>
      <c r="EY63" s="150"/>
    </row>
    <row r="64" spans="1:155" ht="13.5" thickBot="1">
      <c r="A64" s="150"/>
      <c r="B64" s="150"/>
      <c r="C64" s="150"/>
      <c r="D64" s="150"/>
      <c r="E64" s="150"/>
      <c r="F64" s="150"/>
      <c r="G64" s="131" t="s">
        <v>218</v>
      </c>
      <c r="H64" s="1015"/>
      <c r="I64" s="1016"/>
      <c r="J64" s="1016"/>
      <c r="K64" s="1016"/>
      <c r="L64" s="1016"/>
      <c r="M64" s="1016"/>
      <c r="N64" s="1016"/>
      <c r="O64" s="1016"/>
      <c r="P64" s="1016"/>
      <c r="Q64" s="1017"/>
      <c r="R64" s="132"/>
      <c r="S64" s="132"/>
      <c r="T64" s="132"/>
      <c r="U64" s="132"/>
      <c r="V64" s="132"/>
      <c r="W64" s="132"/>
      <c r="X64" s="132"/>
      <c r="Y64" s="132"/>
      <c r="Z64" s="132"/>
      <c r="AA64" s="132"/>
      <c r="AB64" s="132"/>
      <c r="AC64" s="132"/>
      <c r="AD64" s="124">
        <f t="shared" si="247"/>
        <v>0</v>
      </c>
      <c r="AE64" s="124">
        <f t="shared" si="247"/>
        <v>0</v>
      </c>
      <c r="AF64" s="124">
        <f t="shared" si="247"/>
        <v>0</v>
      </c>
      <c r="AG64" s="124">
        <f t="shared" si="247"/>
        <v>0</v>
      </c>
      <c r="AH64" s="124">
        <f t="shared" si="247"/>
        <v>0</v>
      </c>
      <c r="AI64" s="124">
        <f t="shared" si="247"/>
        <v>0</v>
      </c>
      <c r="AJ64" s="124">
        <f t="shared" si="247"/>
        <v>0</v>
      </c>
      <c r="AK64" s="124">
        <f t="shared" si="247"/>
        <v>0</v>
      </c>
      <c r="AL64" s="124">
        <f t="shared" si="247"/>
        <v>0</v>
      </c>
      <c r="AM64" s="124">
        <f t="shared" si="247"/>
        <v>0</v>
      </c>
      <c r="AN64" s="124">
        <f t="shared" si="248"/>
        <v>0</v>
      </c>
      <c r="AO64" s="124">
        <f t="shared" si="248"/>
        <v>0</v>
      </c>
      <c r="AP64" s="124">
        <f t="shared" si="248"/>
        <v>0</v>
      </c>
      <c r="AQ64" s="124">
        <f t="shared" si="248"/>
        <v>0</v>
      </c>
      <c r="AR64" s="124">
        <f t="shared" si="248"/>
        <v>0</v>
      </c>
      <c r="AS64" s="124">
        <f t="shared" si="248"/>
        <v>0</v>
      </c>
      <c r="AT64" s="124">
        <f t="shared" si="248"/>
        <v>0</v>
      </c>
      <c r="AU64" s="124">
        <f t="shared" si="248"/>
        <v>0</v>
      </c>
      <c r="AV64" s="124">
        <f t="shared" si="248"/>
        <v>0</v>
      </c>
      <c r="AW64" s="124">
        <f t="shared" si="248"/>
        <v>0</v>
      </c>
      <c r="AX64" s="124">
        <f t="shared" si="249"/>
        <v>0</v>
      </c>
      <c r="AY64" s="124">
        <f t="shared" si="249"/>
        <v>0</v>
      </c>
      <c r="AZ64" s="124">
        <f t="shared" si="249"/>
        <v>0</v>
      </c>
      <c r="BA64" s="124">
        <f t="shared" si="249"/>
        <v>0</v>
      </c>
      <c r="BB64" s="124">
        <f t="shared" si="249"/>
        <v>0</v>
      </c>
      <c r="BC64" s="124">
        <f t="shared" si="249"/>
        <v>0</v>
      </c>
      <c r="BD64" s="124">
        <f t="shared" si="249"/>
        <v>0</v>
      </c>
      <c r="BE64" s="124">
        <f t="shared" si="249"/>
        <v>0</v>
      </c>
      <c r="BF64" s="124">
        <f t="shared" si="249"/>
        <v>0</v>
      </c>
      <c r="BG64" s="124">
        <f t="shared" si="249"/>
        <v>0</v>
      </c>
      <c r="BH64" s="124">
        <f t="shared" si="250"/>
        <v>0</v>
      </c>
      <c r="BI64" s="124">
        <f t="shared" si="250"/>
        <v>0</v>
      </c>
      <c r="BJ64" s="124">
        <f t="shared" si="250"/>
        <v>0</v>
      </c>
      <c r="BK64" s="124">
        <f t="shared" si="250"/>
        <v>0</v>
      </c>
      <c r="BL64" s="124">
        <f t="shared" si="250"/>
        <v>0</v>
      </c>
      <c r="BM64" s="124">
        <f t="shared" si="250"/>
        <v>0</v>
      </c>
      <c r="BN64" s="124">
        <f t="shared" si="250"/>
        <v>0</v>
      </c>
      <c r="BO64" s="124">
        <f t="shared" si="250"/>
        <v>0</v>
      </c>
      <c r="BP64" s="124">
        <f t="shared" si="250"/>
        <v>0</v>
      </c>
      <c r="BQ64" s="124">
        <f t="shared" si="250"/>
        <v>0</v>
      </c>
      <c r="BR64" s="124">
        <f t="shared" si="251"/>
        <v>0</v>
      </c>
      <c r="BS64" s="124">
        <f t="shared" si="251"/>
        <v>0</v>
      </c>
      <c r="BT64" s="124">
        <f t="shared" si="251"/>
        <v>0</v>
      </c>
      <c r="BU64" s="124">
        <f t="shared" si="251"/>
        <v>0</v>
      </c>
      <c r="BV64" s="124">
        <f t="shared" si="251"/>
        <v>0</v>
      </c>
      <c r="BW64" s="124">
        <f t="shared" si="251"/>
        <v>0</v>
      </c>
      <c r="BX64" s="124">
        <f t="shared" si="251"/>
        <v>0</v>
      </c>
      <c r="BY64" s="124">
        <f t="shared" si="251"/>
        <v>0</v>
      </c>
      <c r="BZ64" s="124">
        <f t="shared" si="251"/>
        <v>0</v>
      </c>
      <c r="CA64" s="124">
        <f t="shared" si="251"/>
        <v>0</v>
      </c>
      <c r="CB64" s="124">
        <f t="shared" si="252"/>
        <v>0</v>
      </c>
      <c r="CC64" s="124">
        <f t="shared" si="252"/>
        <v>0</v>
      </c>
      <c r="CD64" s="124">
        <f t="shared" si="252"/>
        <v>0</v>
      </c>
      <c r="CE64" s="124">
        <f t="shared" si="252"/>
        <v>0</v>
      </c>
      <c r="CF64" s="124">
        <f t="shared" si="252"/>
        <v>0</v>
      </c>
      <c r="CG64" s="124">
        <f t="shared" si="252"/>
        <v>0</v>
      </c>
      <c r="CH64" s="124">
        <f t="shared" si="252"/>
        <v>0</v>
      </c>
      <c r="CI64" s="124">
        <f t="shared" si="252"/>
        <v>0</v>
      </c>
      <c r="CJ64" s="124">
        <f t="shared" si="252"/>
        <v>0</v>
      </c>
      <c r="CK64" s="124">
        <f t="shared" si="252"/>
        <v>0</v>
      </c>
      <c r="CL64" s="124">
        <f t="shared" si="253"/>
        <v>3</v>
      </c>
      <c r="CM64" s="124">
        <f t="shared" si="253"/>
        <v>0</v>
      </c>
      <c r="CN64" s="124">
        <f t="shared" si="253"/>
        <v>3</v>
      </c>
      <c r="CO64" s="124">
        <f t="shared" si="253"/>
        <v>0</v>
      </c>
      <c r="CP64" s="124">
        <f t="shared" si="253"/>
        <v>3</v>
      </c>
      <c r="CQ64" s="124">
        <f t="shared" si="253"/>
        <v>0</v>
      </c>
      <c r="CR64" s="124">
        <f t="shared" si="253"/>
        <v>3</v>
      </c>
      <c r="CS64" s="124">
        <f t="shared" si="253"/>
        <v>0</v>
      </c>
      <c r="CT64" s="124">
        <f t="shared" si="253"/>
        <v>3</v>
      </c>
      <c r="CU64" s="124">
        <f t="shared" si="253"/>
        <v>0</v>
      </c>
      <c r="CV64" s="124">
        <f t="shared" si="254"/>
        <v>3</v>
      </c>
      <c r="CW64" s="124">
        <f t="shared" si="254"/>
        <v>0</v>
      </c>
      <c r="CX64" s="124">
        <f t="shared" si="254"/>
        <v>3</v>
      </c>
      <c r="CY64" s="124">
        <f t="shared" si="254"/>
        <v>0</v>
      </c>
      <c r="CZ64" s="124">
        <f t="shared" si="254"/>
        <v>3</v>
      </c>
      <c r="DA64" s="124">
        <f t="shared" si="254"/>
        <v>0</v>
      </c>
      <c r="DB64" s="124">
        <f t="shared" si="254"/>
        <v>3</v>
      </c>
      <c r="DC64" s="124">
        <f t="shared" si="254"/>
        <v>0</v>
      </c>
      <c r="DD64" s="124">
        <f t="shared" si="254"/>
        <v>3</v>
      </c>
      <c r="DE64" s="124">
        <f t="shared" si="254"/>
        <v>0</v>
      </c>
      <c r="DF64" s="124">
        <f t="shared" si="255"/>
        <v>3</v>
      </c>
      <c r="DG64" s="124">
        <f t="shared" si="255"/>
        <v>0</v>
      </c>
      <c r="DH64" s="124">
        <f t="shared" si="255"/>
        <v>3</v>
      </c>
      <c r="DI64" s="124">
        <f t="shared" si="255"/>
        <v>0</v>
      </c>
      <c r="DJ64" s="124">
        <f t="shared" si="255"/>
        <v>3</v>
      </c>
      <c r="DK64" s="124">
        <f t="shared" si="255"/>
        <v>0</v>
      </c>
      <c r="DL64" s="124">
        <f t="shared" si="255"/>
        <v>3</v>
      </c>
      <c r="DM64" s="124">
        <f t="shared" si="255"/>
        <v>0</v>
      </c>
      <c r="DN64" s="124">
        <f t="shared" si="255"/>
        <v>3</v>
      </c>
      <c r="DO64" s="124">
        <f t="shared" si="255"/>
        <v>0</v>
      </c>
      <c r="DP64" s="124">
        <f t="shared" si="256"/>
        <v>3</v>
      </c>
      <c r="DQ64" s="124">
        <f t="shared" si="256"/>
        <v>0</v>
      </c>
      <c r="DR64" s="124">
        <f t="shared" si="256"/>
        <v>3</v>
      </c>
      <c r="DS64" s="124">
        <f t="shared" si="256"/>
        <v>0</v>
      </c>
      <c r="DT64" s="124">
        <f t="shared" si="256"/>
        <v>3</v>
      </c>
      <c r="DU64" s="124">
        <f t="shared" si="256"/>
        <v>0</v>
      </c>
      <c r="DV64" s="124">
        <f t="shared" si="256"/>
        <v>3</v>
      </c>
      <c r="DW64" s="124">
        <f t="shared" si="256"/>
        <v>0</v>
      </c>
      <c r="DX64" s="124">
        <f t="shared" si="256"/>
        <v>3</v>
      </c>
      <c r="DY64" s="124">
        <f t="shared" si="256"/>
        <v>0</v>
      </c>
      <c r="DZ64" s="124">
        <f t="shared" si="257"/>
        <v>3</v>
      </c>
      <c r="EA64" s="124">
        <f t="shared" si="257"/>
        <v>0</v>
      </c>
      <c r="EB64" s="124">
        <f t="shared" si="257"/>
        <v>3</v>
      </c>
      <c r="EC64" s="124">
        <f t="shared" si="257"/>
        <v>0</v>
      </c>
      <c r="ED64" s="124">
        <f t="shared" si="257"/>
        <v>3</v>
      </c>
      <c r="EE64" s="124">
        <f t="shared" si="257"/>
        <v>0</v>
      </c>
      <c r="EF64" s="124">
        <f t="shared" si="257"/>
        <v>3</v>
      </c>
      <c r="EG64" s="124">
        <f t="shared" si="257"/>
        <v>0</v>
      </c>
      <c r="EH64" s="124">
        <f t="shared" si="257"/>
        <v>3</v>
      </c>
      <c r="EI64" s="124">
        <f t="shared" si="257"/>
        <v>0</v>
      </c>
      <c r="EJ64" s="124">
        <f t="shared" si="258"/>
        <v>3</v>
      </c>
      <c r="EK64" s="124">
        <f t="shared" si="258"/>
        <v>0</v>
      </c>
      <c r="EL64" s="124">
        <f t="shared" si="258"/>
        <v>3</v>
      </c>
      <c r="EM64" s="124">
        <f t="shared" si="258"/>
        <v>0</v>
      </c>
      <c r="EN64" s="124">
        <f t="shared" si="258"/>
        <v>3</v>
      </c>
      <c r="EO64" s="124">
        <f t="shared" si="258"/>
        <v>0</v>
      </c>
      <c r="EP64" s="124">
        <f t="shared" si="258"/>
        <v>3</v>
      </c>
      <c r="EQ64" s="124">
        <f t="shared" si="258"/>
        <v>0</v>
      </c>
      <c r="ER64" s="124">
        <f t="shared" si="258"/>
        <v>3</v>
      </c>
      <c r="ES64" s="124">
        <f t="shared" si="258"/>
        <v>0</v>
      </c>
      <c r="ET64" s="124">
        <f t="shared" si="258"/>
        <v>3</v>
      </c>
      <c r="EU64" s="124">
        <f t="shared" si="258"/>
        <v>0</v>
      </c>
      <c r="EV64" s="150"/>
      <c r="EW64" s="150"/>
      <c r="EX64" s="150"/>
      <c r="EY64" s="150"/>
    </row>
    <row r="65" spans="1:155">
      <c r="A65" s="150"/>
      <c r="B65" s="150"/>
      <c r="C65" s="150"/>
      <c r="D65" s="150"/>
      <c r="E65" s="150"/>
      <c r="F65" s="150"/>
      <c r="G65" s="127" t="s">
        <v>211</v>
      </c>
      <c r="H65" s="1009" t="str">
        <f>Prog3</f>
        <v>Prog3</v>
      </c>
      <c r="I65" s="1010"/>
      <c r="J65" s="1010"/>
      <c r="K65" s="1010"/>
      <c r="L65" s="1010"/>
      <c r="M65" s="1010"/>
      <c r="N65" s="1010"/>
      <c r="O65" s="1010"/>
      <c r="P65" s="1010"/>
      <c r="Q65" s="1011"/>
      <c r="R65" s="128"/>
      <c r="S65" s="128"/>
      <c r="T65" s="128"/>
      <c r="U65" s="128"/>
      <c r="V65" s="128"/>
      <c r="W65" s="128"/>
      <c r="X65" s="128"/>
      <c r="Y65" s="128"/>
      <c r="Z65" s="128"/>
      <c r="AA65" s="128"/>
      <c r="AB65" s="128"/>
      <c r="AC65" s="128"/>
      <c r="AD65" s="129">
        <f t="shared" ref="AD65:AM72" si="259">COUNTIFS($A$6:$A$16,$F$17,AD$6:AD$16,$G65,$E$6:$E$16,"")-COUNTIFS($A$6:$A$16,$F$17,AD$6:AD$16,$G65,$J$6:$J$16,$F$18,$E$6:$E$16,"")</f>
        <v>0</v>
      </c>
      <c r="AE65" s="129">
        <f t="shared" si="259"/>
        <v>0</v>
      </c>
      <c r="AF65" s="129">
        <f t="shared" si="259"/>
        <v>0</v>
      </c>
      <c r="AG65" s="129">
        <f t="shared" si="259"/>
        <v>0</v>
      </c>
      <c r="AH65" s="129">
        <f t="shared" si="259"/>
        <v>0</v>
      </c>
      <c r="AI65" s="129">
        <f t="shared" si="259"/>
        <v>0</v>
      </c>
      <c r="AJ65" s="129">
        <f t="shared" si="259"/>
        <v>0</v>
      </c>
      <c r="AK65" s="129">
        <f t="shared" si="259"/>
        <v>0</v>
      </c>
      <c r="AL65" s="129">
        <f t="shared" si="259"/>
        <v>0</v>
      </c>
      <c r="AM65" s="129">
        <f t="shared" si="259"/>
        <v>0</v>
      </c>
      <c r="AN65" s="129">
        <f t="shared" ref="AN65:AW72" si="260">COUNTIFS($A$6:$A$16,$F$17,AN$6:AN$16,$G65,$E$6:$E$16,"")-COUNTIFS($A$6:$A$16,$F$17,AN$6:AN$16,$G65,$J$6:$J$16,$F$18,$E$6:$E$16,"")</f>
        <v>0</v>
      </c>
      <c r="AO65" s="129">
        <f t="shared" si="260"/>
        <v>0</v>
      </c>
      <c r="AP65" s="129">
        <f t="shared" si="260"/>
        <v>0</v>
      </c>
      <c r="AQ65" s="129">
        <f t="shared" si="260"/>
        <v>0</v>
      </c>
      <c r="AR65" s="129">
        <f t="shared" si="260"/>
        <v>0</v>
      </c>
      <c r="AS65" s="129">
        <f t="shared" si="260"/>
        <v>0</v>
      </c>
      <c r="AT65" s="129">
        <f t="shared" si="260"/>
        <v>0</v>
      </c>
      <c r="AU65" s="129">
        <f t="shared" si="260"/>
        <v>0</v>
      </c>
      <c r="AV65" s="129">
        <f t="shared" si="260"/>
        <v>0</v>
      </c>
      <c r="AW65" s="129">
        <f t="shared" si="260"/>
        <v>0</v>
      </c>
      <c r="AX65" s="129">
        <f t="shared" ref="AX65:BG72" si="261">COUNTIFS($A$6:$A$16,$F$17,AX$6:AX$16,$G65,$E$6:$E$16,"")-COUNTIFS($A$6:$A$16,$F$17,AX$6:AX$16,$G65,$J$6:$J$16,$F$18,$E$6:$E$16,"")</f>
        <v>0</v>
      </c>
      <c r="AY65" s="129">
        <f t="shared" si="261"/>
        <v>0</v>
      </c>
      <c r="AZ65" s="129">
        <f t="shared" si="261"/>
        <v>0</v>
      </c>
      <c r="BA65" s="129">
        <f t="shared" si="261"/>
        <v>0</v>
      </c>
      <c r="BB65" s="129">
        <f t="shared" si="261"/>
        <v>0</v>
      </c>
      <c r="BC65" s="129">
        <f t="shared" si="261"/>
        <v>0</v>
      </c>
      <c r="BD65" s="129">
        <f t="shared" si="261"/>
        <v>0</v>
      </c>
      <c r="BE65" s="129">
        <f t="shared" si="261"/>
        <v>0</v>
      </c>
      <c r="BF65" s="129">
        <f t="shared" si="261"/>
        <v>0</v>
      </c>
      <c r="BG65" s="129">
        <f t="shared" si="261"/>
        <v>0</v>
      </c>
      <c r="BH65" s="129">
        <f t="shared" ref="BH65:BQ72" si="262">COUNTIFS($A$6:$A$16,$F$17,BH$6:BH$16,$G65,$E$6:$E$16,"")-COUNTIFS($A$6:$A$16,$F$17,BH$6:BH$16,$G65,$J$6:$J$16,$F$18,$E$6:$E$16,"")</f>
        <v>0</v>
      </c>
      <c r="BI65" s="129">
        <f t="shared" si="262"/>
        <v>0</v>
      </c>
      <c r="BJ65" s="129">
        <f t="shared" si="262"/>
        <v>0</v>
      </c>
      <c r="BK65" s="129">
        <f t="shared" si="262"/>
        <v>0</v>
      </c>
      <c r="BL65" s="129">
        <f t="shared" si="262"/>
        <v>0</v>
      </c>
      <c r="BM65" s="129">
        <f t="shared" si="262"/>
        <v>0</v>
      </c>
      <c r="BN65" s="129">
        <f t="shared" si="262"/>
        <v>0</v>
      </c>
      <c r="BO65" s="129">
        <f t="shared" si="262"/>
        <v>0</v>
      </c>
      <c r="BP65" s="129">
        <f t="shared" si="262"/>
        <v>0</v>
      </c>
      <c r="BQ65" s="129">
        <f t="shared" si="262"/>
        <v>0</v>
      </c>
      <c r="BR65" s="129">
        <f t="shared" ref="BR65:CA72" si="263">COUNTIFS($A$6:$A$16,$F$17,BR$6:BR$16,$G65,$E$6:$E$16,"")-COUNTIFS($A$6:$A$16,$F$17,BR$6:BR$16,$G65,$J$6:$J$16,$F$18,$E$6:$E$16,"")</f>
        <v>0</v>
      </c>
      <c r="BS65" s="129">
        <f t="shared" si="263"/>
        <v>0</v>
      </c>
      <c r="BT65" s="129">
        <f t="shared" si="263"/>
        <v>0</v>
      </c>
      <c r="BU65" s="129">
        <f t="shared" si="263"/>
        <v>0</v>
      </c>
      <c r="BV65" s="129">
        <f t="shared" si="263"/>
        <v>0</v>
      </c>
      <c r="BW65" s="129">
        <f t="shared" si="263"/>
        <v>0</v>
      </c>
      <c r="BX65" s="129">
        <f t="shared" si="263"/>
        <v>0</v>
      </c>
      <c r="BY65" s="129">
        <f t="shared" si="263"/>
        <v>0</v>
      </c>
      <c r="BZ65" s="129">
        <f t="shared" si="263"/>
        <v>0</v>
      </c>
      <c r="CA65" s="129">
        <f t="shared" si="263"/>
        <v>0</v>
      </c>
      <c r="CB65" s="129">
        <f t="shared" ref="CB65:CK72" si="264">COUNTIFS($A$6:$A$16,$F$17,CB$6:CB$16,$G65,$E$6:$E$16,"")-COUNTIFS($A$6:$A$16,$F$17,CB$6:CB$16,$G65,$J$6:$J$16,$F$18,$E$6:$E$16,"")</f>
        <v>0</v>
      </c>
      <c r="CC65" s="129">
        <f t="shared" si="264"/>
        <v>0</v>
      </c>
      <c r="CD65" s="129">
        <f t="shared" si="264"/>
        <v>0</v>
      </c>
      <c r="CE65" s="129">
        <f t="shared" si="264"/>
        <v>0</v>
      </c>
      <c r="CF65" s="129">
        <f t="shared" si="264"/>
        <v>0</v>
      </c>
      <c r="CG65" s="129">
        <f t="shared" si="264"/>
        <v>0</v>
      </c>
      <c r="CH65" s="129">
        <f t="shared" si="264"/>
        <v>0</v>
      </c>
      <c r="CI65" s="129">
        <f t="shared" si="264"/>
        <v>0</v>
      </c>
      <c r="CJ65" s="129">
        <f t="shared" si="264"/>
        <v>0</v>
      </c>
      <c r="CK65" s="129">
        <f t="shared" si="264"/>
        <v>0</v>
      </c>
      <c r="CL65" s="129">
        <f t="shared" ref="CL65:CU72" si="265">COUNTIFS($A$6:$A$16,$F$17,CL$6:CL$16,$G65,$E$6:$E$16,"")-COUNTIFS($A$6:$A$16,$F$17,CL$6:CL$16,$G65,$J$6:$J$16,$F$18,$E$6:$E$16,"")</f>
        <v>0</v>
      </c>
      <c r="CM65" s="129">
        <f t="shared" si="265"/>
        <v>0</v>
      </c>
      <c r="CN65" s="129">
        <f t="shared" si="265"/>
        <v>0</v>
      </c>
      <c r="CO65" s="129">
        <f t="shared" si="265"/>
        <v>0</v>
      </c>
      <c r="CP65" s="129">
        <f t="shared" si="265"/>
        <v>0</v>
      </c>
      <c r="CQ65" s="129">
        <f t="shared" si="265"/>
        <v>0</v>
      </c>
      <c r="CR65" s="129">
        <f t="shared" si="265"/>
        <v>0</v>
      </c>
      <c r="CS65" s="129">
        <f t="shared" si="265"/>
        <v>0</v>
      </c>
      <c r="CT65" s="129">
        <f t="shared" si="265"/>
        <v>0</v>
      </c>
      <c r="CU65" s="129">
        <f t="shared" si="265"/>
        <v>0</v>
      </c>
      <c r="CV65" s="129">
        <f t="shared" ref="CV65:DE72" si="266">COUNTIFS($A$6:$A$16,$F$17,CV$6:CV$16,$G65,$E$6:$E$16,"")-COUNTIFS($A$6:$A$16,$F$17,CV$6:CV$16,$G65,$J$6:$J$16,$F$18,$E$6:$E$16,"")</f>
        <v>0</v>
      </c>
      <c r="CW65" s="129">
        <f t="shared" si="266"/>
        <v>0</v>
      </c>
      <c r="CX65" s="129">
        <f t="shared" si="266"/>
        <v>0</v>
      </c>
      <c r="CY65" s="129">
        <f t="shared" si="266"/>
        <v>0</v>
      </c>
      <c r="CZ65" s="129">
        <f t="shared" si="266"/>
        <v>0</v>
      </c>
      <c r="DA65" s="129">
        <f t="shared" si="266"/>
        <v>0</v>
      </c>
      <c r="DB65" s="129">
        <f t="shared" si="266"/>
        <v>0</v>
      </c>
      <c r="DC65" s="129">
        <f t="shared" si="266"/>
        <v>0</v>
      </c>
      <c r="DD65" s="129">
        <f t="shared" si="266"/>
        <v>0</v>
      </c>
      <c r="DE65" s="129">
        <f t="shared" si="266"/>
        <v>0</v>
      </c>
      <c r="DF65" s="129">
        <f t="shared" ref="DF65:DO72" si="267">COUNTIFS($A$6:$A$16,$F$17,DF$6:DF$16,$G65,$E$6:$E$16,"")-COUNTIFS($A$6:$A$16,$F$17,DF$6:DF$16,$G65,$J$6:$J$16,$F$18,$E$6:$E$16,"")</f>
        <v>0</v>
      </c>
      <c r="DG65" s="129">
        <f t="shared" si="267"/>
        <v>0</v>
      </c>
      <c r="DH65" s="129">
        <f t="shared" si="267"/>
        <v>0</v>
      </c>
      <c r="DI65" s="129">
        <f t="shared" si="267"/>
        <v>0</v>
      </c>
      <c r="DJ65" s="129">
        <f t="shared" si="267"/>
        <v>0</v>
      </c>
      <c r="DK65" s="129">
        <f t="shared" si="267"/>
        <v>0</v>
      </c>
      <c r="DL65" s="129">
        <f t="shared" si="267"/>
        <v>0</v>
      </c>
      <c r="DM65" s="129">
        <f t="shared" si="267"/>
        <v>0</v>
      </c>
      <c r="DN65" s="129">
        <f t="shared" si="267"/>
        <v>0</v>
      </c>
      <c r="DO65" s="129">
        <f t="shared" si="267"/>
        <v>0</v>
      </c>
      <c r="DP65" s="129">
        <f t="shared" ref="DP65:DY72" si="268">COUNTIFS($A$6:$A$16,$F$17,DP$6:DP$16,$G65,$E$6:$E$16,"")-COUNTIFS($A$6:$A$16,$F$17,DP$6:DP$16,$G65,$J$6:$J$16,$F$18,$E$6:$E$16,"")</f>
        <v>0</v>
      </c>
      <c r="DQ65" s="129">
        <f t="shared" si="268"/>
        <v>0</v>
      </c>
      <c r="DR65" s="129">
        <f t="shared" si="268"/>
        <v>0</v>
      </c>
      <c r="DS65" s="129">
        <f t="shared" si="268"/>
        <v>0</v>
      </c>
      <c r="DT65" s="129">
        <f t="shared" si="268"/>
        <v>0</v>
      </c>
      <c r="DU65" s="129">
        <f t="shared" si="268"/>
        <v>0</v>
      </c>
      <c r="DV65" s="129">
        <f t="shared" si="268"/>
        <v>0</v>
      </c>
      <c r="DW65" s="129">
        <f t="shared" si="268"/>
        <v>0</v>
      </c>
      <c r="DX65" s="129">
        <f t="shared" si="268"/>
        <v>0</v>
      </c>
      <c r="DY65" s="129">
        <f t="shared" si="268"/>
        <v>0</v>
      </c>
      <c r="DZ65" s="129">
        <f t="shared" ref="DZ65:EI72" si="269">COUNTIFS($A$6:$A$16,$F$17,DZ$6:DZ$16,$G65,$E$6:$E$16,"")-COUNTIFS($A$6:$A$16,$F$17,DZ$6:DZ$16,$G65,$J$6:$J$16,$F$18,$E$6:$E$16,"")</f>
        <v>0</v>
      </c>
      <c r="EA65" s="129">
        <f t="shared" si="269"/>
        <v>0</v>
      </c>
      <c r="EB65" s="129">
        <f t="shared" si="269"/>
        <v>0</v>
      </c>
      <c r="EC65" s="129">
        <f t="shared" si="269"/>
        <v>0</v>
      </c>
      <c r="ED65" s="129">
        <f t="shared" si="269"/>
        <v>0</v>
      </c>
      <c r="EE65" s="129">
        <f t="shared" si="269"/>
        <v>0</v>
      </c>
      <c r="EF65" s="129">
        <f t="shared" si="269"/>
        <v>0</v>
      </c>
      <c r="EG65" s="129">
        <f t="shared" si="269"/>
        <v>0</v>
      </c>
      <c r="EH65" s="129">
        <f t="shared" si="269"/>
        <v>0</v>
      </c>
      <c r="EI65" s="129">
        <f t="shared" si="269"/>
        <v>0</v>
      </c>
      <c r="EJ65" s="129">
        <f t="shared" ref="EJ65:EU72" si="270">COUNTIFS($A$6:$A$16,$F$17,EJ$6:EJ$16,$G65,$E$6:$E$16,"")-COUNTIFS($A$6:$A$16,$F$17,EJ$6:EJ$16,$G65,$J$6:$J$16,$F$18,$E$6:$E$16,"")</f>
        <v>0</v>
      </c>
      <c r="EK65" s="129">
        <f t="shared" si="270"/>
        <v>0</v>
      </c>
      <c r="EL65" s="129">
        <f t="shared" si="270"/>
        <v>0</v>
      </c>
      <c r="EM65" s="129">
        <f t="shared" si="270"/>
        <v>0</v>
      </c>
      <c r="EN65" s="129">
        <f t="shared" si="270"/>
        <v>0</v>
      </c>
      <c r="EO65" s="129">
        <f t="shared" si="270"/>
        <v>0</v>
      </c>
      <c r="EP65" s="129">
        <f t="shared" si="270"/>
        <v>0</v>
      </c>
      <c r="EQ65" s="129">
        <f t="shared" si="270"/>
        <v>0</v>
      </c>
      <c r="ER65" s="129">
        <f t="shared" si="270"/>
        <v>0</v>
      </c>
      <c r="ES65" s="129">
        <f t="shared" si="270"/>
        <v>0</v>
      </c>
      <c r="ET65" s="129">
        <f t="shared" si="270"/>
        <v>0</v>
      </c>
      <c r="EU65" s="129">
        <f t="shared" si="270"/>
        <v>0</v>
      </c>
      <c r="EV65" s="150"/>
      <c r="EW65" s="150"/>
      <c r="EX65" s="150"/>
      <c r="EY65" s="150"/>
    </row>
    <row r="66" spans="1:155">
      <c r="A66" s="150"/>
      <c r="B66" s="150"/>
      <c r="C66" s="150"/>
      <c r="D66" s="150"/>
      <c r="E66" s="150"/>
      <c r="F66" s="150"/>
      <c r="G66" s="130" t="s">
        <v>212</v>
      </c>
      <c r="H66" s="1012"/>
      <c r="I66" s="1013"/>
      <c r="J66" s="1013"/>
      <c r="K66" s="1013"/>
      <c r="L66" s="1013"/>
      <c r="M66" s="1013"/>
      <c r="N66" s="1013"/>
      <c r="O66" s="1013"/>
      <c r="P66" s="1013"/>
      <c r="Q66" s="1014"/>
      <c r="R66" s="113"/>
      <c r="S66" s="113"/>
      <c r="T66" s="113"/>
      <c r="U66" s="113"/>
      <c r="V66" s="113"/>
      <c r="W66" s="113"/>
      <c r="X66" s="113"/>
      <c r="Y66" s="113"/>
      <c r="Z66" s="113"/>
      <c r="AA66" s="113"/>
      <c r="AB66" s="113"/>
      <c r="AC66" s="113"/>
      <c r="AD66" s="114">
        <f t="shared" si="259"/>
        <v>0</v>
      </c>
      <c r="AE66" s="114">
        <f t="shared" si="259"/>
        <v>0</v>
      </c>
      <c r="AF66" s="114">
        <f t="shared" si="259"/>
        <v>0</v>
      </c>
      <c r="AG66" s="114">
        <f t="shared" si="259"/>
        <v>0</v>
      </c>
      <c r="AH66" s="114">
        <f t="shared" si="259"/>
        <v>0</v>
      </c>
      <c r="AI66" s="114">
        <f t="shared" si="259"/>
        <v>0</v>
      </c>
      <c r="AJ66" s="114">
        <f t="shared" si="259"/>
        <v>0</v>
      </c>
      <c r="AK66" s="114">
        <f t="shared" si="259"/>
        <v>0</v>
      </c>
      <c r="AL66" s="114">
        <f t="shared" si="259"/>
        <v>0</v>
      </c>
      <c r="AM66" s="114">
        <f t="shared" si="259"/>
        <v>0</v>
      </c>
      <c r="AN66" s="114">
        <f t="shared" si="260"/>
        <v>0</v>
      </c>
      <c r="AO66" s="114">
        <f t="shared" si="260"/>
        <v>0</v>
      </c>
      <c r="AP66" s="114">
        <f t="shared" si="260"/>
        <v>0</v>
      </c>
      <c r="AQ66" s="114">
        <f t="shared" si="260"/>
        <v>0</v>
      </c>
      <c r="AR66" s="114">
        <f t="shared" si="260"/>
        <v>0</v>
      </c>
      <c r="AS66" s="114">
        <f t="shared" si="260"/>
        <v>0</v>
      </c>
      <c r="AT66" s="114">
        <f t="shared" si="260"/>
        <v>0</v>
      </c>
      <c r="AU66" s="114">
        <f t="shared" si="260"/>
        <v>0</v>
      </c>
      <c r="AV66" s="114">
        <f t="shared" si="260"/>
        <v>0</v>
      </c>
      <c r="AW66" s="114">
        <f t="shared" si="260"/>
        <v>0</v>
      </c>
      <c r="AX66" s="114">
        <f t="shared" si="261"/>
        <v>0</v>
      </c>
      <c r="AY66" s="114">
        <f t="shared" si="261"/>
        <v>0</v>
      </c>
      <c r="AZ66" s="114">
        <f t="shared" si="261"/>
        <v>0</v>
      </c>
      <c r="BA66" s="114">
        <f t="shared" si="261"/>
        <v>0</v>
      </c>
      <c r="BB66" s="114">
        <f t="shared" si="261"/>
        <v>0</v>
      </c>
      <c r="BC66" s="114">
        <f t="shared" si="261"/>
        <v>0</v>
      </c>
      <c r="BD66" s="114">
        <f t="shared" si="261"/>
        <v>0</v>
      </c>
      <c r="BE66" s="114">
        <f t="shared" si="261"/>
        <v>0</v>
      </c>
      <c r="BF66" s="114">
        <f t="shared" si="261"/>
        <v>0</v>
      </c>
      <c r="BG66" s="114">
        <f t="shared" si="261"/>
        <v>0</v>
      </c>
      <c r="BH66" s="114">
        <f t="shared" si="262"/>
        <v>0</v>
      </c>
      <c r="BI66" s="114">
        <f t="shared" si="262"/>
        <v>0</v>
      </c>
      <c r="BJ66" s="114">
        <f t="shared" si="262"/>
        <v>0</v>
      </c>
      <c r="BK66" s="114">
        <f t="shared" si="262"/>
        <v>0</v>
      </c>
      <c r="BL66" s="114">
        <f t="shared" si="262"/>
        <v>0</v>
      </c>
      <c r="BM66" s="114">
        <f t="shared" si="262"/>
        <v>0</v>
      </c>
      <c r="BN66" s="114">
        <f t="shared" si="262"/>
        <v>0</v>
      </c>
      <c r="BO66" s="114">
        <f t="shared" si="262"/>
        <v>0</v>
      </c>
      <c r="BP66" s="114">
        <f t="shared" si="262"/>
        <v>0</v>
      </c>
      <c r="BQ66" s="114">
        <f t="shared" si="262"/>
        <v>0</v>
      </c>
      <c r="BR66" s="114">
        <f t="shared" si="263"/>
        <v>0</v>
      </c>
      <c r="BS66" s="114">
        <f t="shared" si="263"/>
        <v>0</v>
      </c>
      <c r="BT66" s="114">
        <f t="shared" si="263"/>
        <v>0</v>
      </c>
      <c r="BU66" s="114">
        <f t="shared" si="263"/>
        <v>0</v>
      </c>
      <c r="BV66" s="114">
        <f t="shared" si="263"/>
        <v>0</v>
      </c>
      <c r="BW66" s="114">
        <f t="shared" si="263"/>
        <v>0</v>
      </c>
      <c r="BX66" s="114">
        <f t="shared" si="263"/>
        <v>0</v>
      </c>
      <c r="BY66" s="114">
        <f t="shared" si="263"/>
        <v>0</v>
      </c>
      <c r="BZ66" s="114">
        <f t="shared" si="263"/>
        <v>0</v>
      </c>
      <c r="CA66" s="114">
        <f t="shared" si="263"/>
        <v>0</v>
      </c>
      <c r="CB66" s="114">
        <f t="shared" si="264"/>
        <v>0</v>
      </c>
      <c r="CC66" s="114">
        <f t="shared" si="264"/>
        <v>0</v>
      </c>
      <c r="CD66" s="114">
        <f t="shared" si="264"/>
        <v>0</v>
      </c>
      <c r="CE66" s="114">
        <f t="shared" si="264"/>
        <v>0</v>
      </c>
      <c r="CF66" s="114">
        <f t="shared" si="264"/>
        <v>0</v>
      </c>
      <c r="CG66" s="114">
        <f t="shared" si="264"/>
        <v>0</v>
      </c>
      <c r="CH66" s="114">
        <f t="shared" si="264"/>
        <v>0</v>
      </c>
      <c r="CI66" s="114">
        <f t="shared" si="264"/>
        <v>0</v>
      </c>
      <c r="CJ66" s="114">
        <f t="shared" si="264"/>
        <v>0</v>
      </c>
      <c r="CK66" s="114">
        <f t="shared" si="264"/>
        <v>0</v>
      </c>
      <c r="CL66" s="114">
        <f t="shared" si="265"/>
        <v>0</v>
      </c>
      <c r="CM66" s="114">
        <f t="shared" si="265"/>
        <v>0</v>
      </c>
      <c r="CN66" s="114">
        <f t="shared" si="265"/>
        <v>0</v>
      </c>
      <c r="CO66" s="114">
        <f t="shared" si="265"/>
        <v>0</v>
      </c>
      <c r="CP66" s="114">
        <f t="shared" si="265"/>
        <v>0</v>
      </c>
      <c r="CQ66" s="114">
        <f t="shared" si="265"/>
        <v>0</v>
      </c>
      <c r="CR66" s="114">
        <f t="shared" si="265"/>
        <v>0</v>
      </c>
      <c r="CS66" s="114">
        <f t="shared" si="265"/>
        <v>0</v>
      </c>
      <c r="CT66" s="114">
        <f t="shared" si="265"/>
        <v>0</v>
      </c>
      <c r="CU66" s="114">
        <f t="shared" si="265"/>
        <v>0</v>
      </c>
      <c r="CV66" s="114">
        <f t="shared" si="266"/>
        <v>0</v>
      </c>
      <c r="CW66" s="114">
        <f t="shared" si="266"/>
        <v>0</v>
      </c>
      <c r="CX66" s="114">
        <f t="shared" si="266"/>
        <v>0</v>
      </c>
      <c r="CY66" s="114">
        <f t="shared" si="266"/>
        <v>0</v>
      </c>
      <c r="CZ66" s="114">
        <f t="shared" si="266"/>
        <v>0</v>
      </c>
      <c r="DA66" s="114">
        <f t="shared" si="266"/>
        <v>0</v>
      </c>
      <c r="DB66" s="114">
        <f t="shared" si="266"/>
        <v>0</v>
      </c>
      <c r="DC66" s="114">
        <f t="shared" si="266"/>
        <v>0</v>
      </c>
      <c r="DD66" s="114">
        <f t="shared" si="266"/>
        <v>0</v>
      </c>
      <c r="DE66" s="114">
        <f t="shared" si="266"/>
        <v>0</v>
      </c>
      <c r="DF66" s="114">
        <f t="shared" si="267"/>
        <v>0</v>
      </c>
      <c r="DG66" s="114">
        <f t="shared" si="267"/>
        <v>0</v>
      </c>
      <c r="DH66" s="114">
        <f t="shared" si="267"/>
        <v>0</v>
      </c>
      <c r="DI66" s="114">
        <f t="shared" si="267"/>
        <v>0</v>
      </c>
      <c r="DJ66" s="114">
        <f t="shared" si="267"/>
        <v>0</v>
      </c>
      <c r="DK66" s="114">
        <f t="shared" si="267"/>
        <v>0</v>
      </c>
      <c r="DL66" s="114">
        <f t="shared" si="267"/>
        <v>0</v>
      </c>
      <c r="DM66" s="114">
        <f t="shared" si="267"/>
        <v>0</v>
      </c>
      <c r="DN66" s="114">
        <f t="shared" si="267"/>
        <v>0</v>
      </c>
      <c r="DO66" s="114">
        <f t="shared" si="267"/>
        <v>0</v>
      </c>
      <c r="DP66" s="114">
        <f t="shared" si="268"/>
        <v>0</v>
      </c>
      <c r="DQ66" s="114">
        <f t="shared" si="268"/>
        <v>0</v>
      </c>
      <c r="DR66" s="114">
        <f t="shared" si="268"/>
        <v>0</v>
      </c>
      <c r="DS66" s="114">
        <f t="shared" si="268"/>
        <v>0</v>
      </c>
      <c r="DT66" s="114">
        <f t="shared" si="268"/>
        <v>0</v>
      </c>
      <c r="DU66" s="114">
        <f t="shared" si="268"/>
        <v>0</v>
      </c>
      <c r="DV66" s="114">
        <f t="shared" si="268"/>
        <v>0</v>
      </c>
      <c r="DW66" s="114">
        <f t="shared" si="268"/>
        <v>0</v>
      </c>
      <c r="DX66" s="114">
        <f t="shared" si="268"/>
        <v>0</v>
      </c>
      <c r="DY66" s="114">
        <f t="shared" si="268"/>
        <v>0</v>
      </c>
      <c r="DZ66" s="114">
        <f t="shared" si="269"/>
        <v>0</v>
      </c>
      <c r="EA66" s="114">
        <f t="shared" si="269"/>
        <v>0</v>
      </c>
      <c r="EB66" s="114">
        <f t="shared" si="269"/>
        <v>0</v>
      </c>
      <c r="EC66" s="114">
        <f t="shared" si="269"/>
        <v>0</v>
      </c>
      <c r="ED66" s="114">
        <f t="shared" si="269"/>
        <v>0</v>
      </c>
      <c r="EE66" s="114">
        <f t="shared" si="269"/>
        <v>0</v>
      </c>
      <c r="EF66" s="114">
        <f t="shared" si="269"/>
        <v>0</v>
      </c>
      <c r="EG66" s="114">
        <f t="shared" si="269"/>
        <v>0</v>
      </c>
      <c r="EH66" s="114">
        <f t="shared" si="269"/>
        <v>0</v>
      </c>
      <c r="EI66" s="114">
        <f t="shared" si="269"/>
        <v>0</v>
      </c>
      <c r="EJ66" s="114">
        <f t="shared" si="270"/>
        <v>0</v>
      </c>
      <c r="EK66" s="114">
        <f t="shared" si="270"/>
        <v>0</v>
      </c>
      <c r="EL66" s="114">
        <f t="shared" si="270"/>
        <v>0</v>
      </c>
      <c r="EM66" s="114">
        <f t="shared" si="270"/>
        <v>0</v>
      </c>
      <c r="EN66" s="114">
        <f t="shared" si="270"/>
        <v>0</v>
      </c>
      <c r="EO66" s="114">
        <f t="shared" si="270"/>
        <v>0</v>
      </c>
      <c r="EP66" s="114">
        <f t="shared" si="270"/>
        <v>0</v>
      </c>
      <c r="EQ66" s="114">
        <f t="shared" si="270"/>
        <v>0</v>
      </c>
      <c r="ER66" s="114">
        <f t="shared" si="270"/>
        <v>0</v>
      </c>
      <c r="ES66" s="114">
        <f t="shared" si="270"/>
        <v>0</v>
      </c>
      <c r="ET66" s="114">
        <f t="shared" si="270"/>
        <v>0</v>
      </c>
      <c r="EU66" s="114">
        <f t="shared" si="270"/>
        <v>0</v>
      </c>
      <c r="EV66" s="150"/>
      <c r="EW66" s="150"/>
      <c r="EX66" s="150"/>
      <c r="EY66" s="150"/>
    </row>
    <row r="67" spans="1:155">
      <c r="A67" s="150"/>
      <c r="B67" s="150"/>
      <c r="C67" s="150"/>
      <c r="D67" s="150"/>
      <c r="E67" s="150"/>
      <c r="F67" s="150"/>
      <c r="G67" s="130" t="s">
        <v>213</v>
      </c>
      <c r="H67" s="1012"/>
      <c r="I67" s="1013"/>
      <c r="J67" s="1013"/>
      <c r="K67" s="1013"/>
      <c r="L67" s="1013"/>
      <c r="M67" s="1013"/>
      <c r="N67" s="1013"/>
      <c r="O67" s="1013"/>
      <c r="P67" s="1013"/>
      <c r="Q67" s="1014"/>
      <c r="R67" s="113"/>
      <c r="S67" s="113"/>
      <c r="T67" s="113"/>
      <c r="U67" s="113"/>
      <c r="V67" s="113"/>
      <c r="W67" s="113"/>
      <c r="X67" s="113"/>
      <c r="Y67" s="113"/>
      <c r="Z67" s="113"/>
      <c r="AA67" s="113"/>
      <c r="AB67" s="113"/>
      <c r="AC67" s="113"/>
      <c r="AD67" s="114">
        <f t="shared" si="259"/>
        <v>0</v>
      </c>
      <c r="AE67" s="114">
        <f t="shared" si="259"/>
        <v>0</v>
      </c>
      <c r="AF67" s="114">
        <f t="shared" si="259"/>
        <v>0</v>
      </c>
      <c r="AG67" s="114">
        <f t="shared" si="259"/>
        <v>0</v>
      </c>
      <c r="AH67" s="114">
        <f t="shared" si="259"/>
        <v>0</v>
      </c>
      <c r="AI67" s="114">
        <f t="shared" si="259"/>
        <v>0</v>
      </c>
      <c r="AJ67" s="114">
        <f t="shared" si="259"/>
        <v>0</v>
      </c>
      <c r="AK67" s="114">
        <f t="shared" si="259"/>
        <v>0</v>
      </c>
      <c r="AL67" s="114">
        <f t="shared" si="259"/>
        <v>0</v>
      </c>
      <c r="AM67" s="114">
        <f t="shared" si="259"/>
        <v>0</v>
      </c>
      <c r="AN67" s="114">
        <f t="shared" si="260"/>
        <v>0</v>
      </c>
      <c r="AO67" s="114">
        <f t="shared" si="260"/>
        <v>0</v>
      </c>
      <c r="AP67" s="114">
        <f t="shared" si="260"/>
        <v>0</v>
      </c>
      <c r="AQ67" s="114">
        <f t="shared" si="260"/>
        <v>0</v>
      </c>
      <c r="AR67" s="114">
        <f t="shared" si="260"/>
        <v>0</v>
      </c>
      <c r="AS67" s="114">
        <f t="shared" si="260"/>
        <v>0</v>
      </c>
      <c r="AT67" s="114">
        <f t="shared" si="260"/>
        <v>0</v>
      </c>
      <c r="AU67" s="114">
        <f t="shared" si="260"/>
        <v>0</v>
      </c>
      <c r="AV67" s="114">
        <f t="shared" si="260"/>
        <v>0</v>
      </c>
      <c r="AW67" s="114">
        <f t="shared" si="260"/>
        <v>0</v>
      </c>
      <c r="AX67" s="114">
        <f t="shared" si="261"/>
        <v>0</v>
      </c>
      <c r="AY67" s="114">
        <f t="shared" si="261"/>
        <v>0</v>
      </c>
      <c r="AZ67" s="114">
        <f t="shared" si="261"/>
        <v>0</v>
      </c>
      <c r="BA67" s="114">
        <f t="shared" si="261"/>
        <v>0</v>
      </c>
      <c r="BB67" s="114">
        <f t="shared" si="261"/>
        <v>0</v>
      </c>
      <c r="BC67" s="114">
        <f t="shared" si="261"/>
        <v>0</v>
      </c>
      <c r="BD67" s="114">
        <f t="shared" si="261"/>
        <v>0</v>
      </c>
      <c r="BE67" s="114">
        <f t="shared" si="261"/>
        <v>0</v>
      </c>
      <c r="BF67" s="114">
        <f t="shared" si="261"/>
        <v>0</v>
      </c>
      <c r="BG67" s="114">
        <f t="shared" si="261"/>
        <v>0</v>
      </c>
      <c r="BH67" s="114">
        <f t="shared" si="262"/>
        <v>0</v>
      </c>
      <c r="BI67" s="114">
        <f t="shared" si="262"/>
        <v>0</v>
      </c>
      <c r="BJ67" s="114">
        <f t="shared" si="262"/>
        <v>0</v>
      </c>
      <c r="BK67" s="114">
        <f t="shared" si="262"/>
        <v>0</v>
      </c>
      <c r="BL67" s="114">
        <f t="shared" si="262"/>
        <v>0</v>
      </c>
      <c r="BM67" s="114">
        <f t="shared" si="262"/>
        <v>0</v>
      </c>
      <c r="BN67" s="114">
        <f t="shared" si="262"/>
        <v>0</v>
      </c>
      <c r="BO67" s="114">
        <f t="shared" si="262"/>
        <v>0</v>
      </c>
      <c r="BP67" s="114">
        <f t="shared" si="262"/>
        <v>0</v>
      </c>
      <c r="BQ67" s="114">
        <f t="shared" si="262"/>
        <v>0</v>
      </c>
      <c r="BR67" s="114">
        <f t="shared" si="263"/>
        <v>0</v>
      </c>
      <c r="BS67" s="114">
        <f t="shared" si="263"/>
        <v>0</v>
      </c>
      <c r="BT67" s="114">
        <f t="shared" si="263"/>
        <v>0</v>
      </c>
      <c r="BU67" s="114">
        <f t="shared" si="263"/>
        <v>0</v>
      </c>
      <c r="BV67" s="114">
        <f t="shared" si="263"/>
        <v>0</v>
      </c>
      <c r="BW67" s="114">
        <f t="shared" si="263"/>
        <v>0</v>
      </c>
      <c r="BX67" s="114">
        <f t="shared" si="263"/>
        <v>0</v>
      </c>
      <c r="BY67" s="114">
        <f t="shared" si="263"/>
        <v>0</v>
      </c>
      <c r="BZ67" s="114">
        <f t="shared" si="263"/>
        <v>0</v>
      </c>
      <c r="CA67" s="114">
        <f t="shared" si="263"/>
        <v>0</v>
      </c>
      <c r="CB67" s="114">
        <f t="shared" si="264"/>
        <v>0</v>
      </c>
      <c r="CC67" s="114">
        <f t="shared" si="264"/>
        <v>0</v>
      </c>
      <c r="CD67" s="114">
        <f t="shared" si="264"/>
        <v>0</v>
      </c>
      <c r="CE67" s="114">
        <f t="shared" si="264"/>
        <v>0</v>
      </c>
      <c r="CF67" s="114">
        <f t="shared" si="264"/>
        <v>0</v>
      </c>
      <c r="CG67" s="114">
        <f t="shared" si="264"/>
        <v>0</v>
      </c>
      <c r="CH67" s="114">
        <f t="shared" si="264"/>
        <v>0</v>
      </c>
      <c r="CI67" s="114">
        <f t="shared" si="264"/>
        <v>0</v>
      </c>
      <c r="CJ67" s="114">
        <f t="shared" si="264"/>
        <v>0</v>
      </c>
      <c r="CK67" s="114">
        <f t="shared" si="264"/>
        <v>0</v>
      </c>
      <c r="CL67" s="114">
        <f t="shared" si="265"/>
        <v>0</v>
      </c>
      <c r="CM67" s="114">
        <f t="shared" si="265"/>
        <v>0</v>
      </c>
      <c r="CN67" s="114">
        <f t="shared" si="265"/>
        <v>0</v>
      </c>
      <c r="CO67" s="114">
        <f t="shared" si="265"/>
        <v>0</v>
      </c>
      <c r="CP67" s="114">
        <f t="shared" si="265"/>
        <v>0</v>
      </c>
      <c r="CQ67" s="114">
        <f t="shared" si="265"/>
        <v>0</v>
      </c>
      <c r="CR67" s="114">
        <f t="shared" si="265"/>
        <v>0</v>
      </c>
      <c r="CS67" s="114">
        <f t="shared" si="265"/>
        <v>0</v>
      </c>
      <c r="CT67" s="114">
        <f t="shared" si="265"/>
        <v>0</v>
      </c>
      <c r="CU67" s="114">
        <f t="shared" si="265"/>
        <v>0</v>
      </c>
      <c r="CV67" s="114">
        <f t="shared" si="266"/>
        <v>0</v>
      </c>
      <c r="CW67" s="114">
        <f t="shared" si="266"/>
        <v>0</v>
      </c>
      <c r="CX67" s="114">
        <f t="shared" si="266"/>
        <v>0</v>
      </c>
      <c r="CY67" s="114">
        <f t="shared" si="266"/>
        <v>0</v>
      </c>
      <c r="CZ67" s="114">
        <f t="shared" si="266"/>
        <v>0</v>
      </c>
      <c r="DA67" s="114">
        <f t="shared" si="266"/>
        <v>0</v>
      </c>
      <c r="DB67" s="114">
        <f t="shared" si="266"/>
        <v>0</v>
      </c>
      <c r="DC67" s="114">
        <f t="shared" si="266"/>
        <v>0</v>
      </c>
      <c r="DD67" s="114">
        <f t="shared" si="266"/>
        <v>0</v>
      </c>
      <c r="DE67" s="114">
        <f t="shared" si="266"/>
        <v>0</v>
      </c>
      <c r="DF67" s="114">
        <f t="shared" si="267"/>
        <v>0</v>
      </c>
      <c r="DG67" s="114">
        <f t="shared" si="267"/>
        <v>0</v>
      </c>
      <c r="DH67" s="114">
        <f t="shared" si="267"/>
        <v>0</v>
      </c>
      <c r="DI67" s="114">
        <f t="shared" si="267"/>
        <v>0</v>
      </c>
      <c r="DJ67" s="114">
        <f t="shared" si="267"/>
        <v>0</v>
      </c>
      <c r="DK67" s="114">
        <f t="shared" si="267"/>
        <v>0</v>
      </c>
      <c r="DL67" s="114">
        <f t="shared" si="267"/>
        <v>0</v>
      </c>
      <c r="DM67" s="114">
        <f t="shared" si="267"/>
        <v>0</v>
      </c>
      <c r="DN67" s="114">
        <f t="shared" si="267"/>
        <v>0</v>
      </c>
      <c r="DO67" s="114">
        <f t="shared" si="267"/>
        <v>0</v>
      </c>
      <c r="DP67" s="114">
        <f t="shared" si="268"/>
        <v>0</v>
      </c>
      <c r="DQ67" s="114">
        <f t="shared" si="268"/>
        <v>0</v>
      </c>
      <c r="DR67" s="114">
        <f t="shared" si="268"/>
        <v>0</v>
      </c>
      <c r="DS67" s="114">
        <f t="shared" si="268"/>
        <v>0</v>
      </c>
      <c r="DT67" s="114">
        <f t="shared" si="268"/>
        <v>0</v>
      </c>
      <c r="DU67" s="114">
        <f t="shared" si="268"/>
        <v>0</v>
      </c>
      <c r="DV67" s="114">
        <f t="shared" si="268"/>
        <v>0</v>
      </c>
      <c r="DW67" s="114">
        <f t="shared" si="268"/>
        <v>0</v>
      </c>
      <c r="DX67" s="114">
        <f t="shared" si="268"/>
        <v>0</v>
      </c>
      <c r="DY67" s="114">
        <f t="shared" si="268"/>
        <v>0</v>
      </c>
      <c r="DZ67" s="114">
        <f t="shared" si="269"/>
        <v>0</v>
      </c>
      <c r="EA67" s="114">
        <f t="shared" si="269"/>
        <v>0</v>
      </c>
      <c r="EB67" s="114">
        <f t="shared" si="269"/>
        <v>0</v>
      </c>
      <c r="EC67" s="114">
        <f t="shared" si="269"/>
        <v>0</v>
      </c>
      <c r="ED67" s="114">
        <f t="shared" si="269"/>
        <v>0</v>
      </c>
      <c r="EE67" s="114">
        <f t="shared" si="269"/>
        <v>0</v>
      </c>
      <c r="EF67" s="114">
        <f t="shared" si="269"/>
        <v>0</v>
      </c>
      <c r="EG67" s="114">
        <f t="shared" si="269"/>
        <v>0</v>
      </c>
      <c r="EH67" s="114">
        <f t="shared" si="269"/>
        <v>0</v>
      </c>
      <c r="EI67" s="114">
        <f t="shared" si="269"/>
        <v>0</v>
      </c>
      <c r="EJ67" s="114">
        <f t="shared" si="270"/>
        <v>0</v>
      </c>
      <c r="EK67" s="114">
        <f t="shared" si="270"/>
        <v>0</v>
      </c>
      <c r="EL67" s="114">
        <f t="shared" si="270"/>
        <v>0</v>
      </c>
      <c r="EM67" s="114">
        <f t="shared" si="270"/>
        <v>0</v>
      </c>
      <c r="EN67" s="114">
        <f t="shared" si="270"/>
        <v>0</v>
      </c>
      <c r="EO67" s="114">
        <f t="shared" si="270"/>
        <v>0</v>
      </c>
      <c r="EP67" s="114">
        <f t="shared" si="270"/>
        <v>0</v>
      </c>
      <c r="EQ67" s="114">
        <f t="shared" si="270"/>
        <v>0</v>
      </c>
      <c r="ER67" s="114">
        <f t="shared" si="270"/>
        <v>0</v>
      </c>
      <c r="ES67" s="114">
        <f t="shared" si="270"/>
        <v>0</v>
      </c>
      <c r="ET67" s="114">
        <f t="shared" si="270"/>
        <v>0</v>
      </c>
      <c r="EU67" s="114">
        <f t="shared" si="270"/>
        <v>0</v>
      </c>
      <c r="EV67" s="150"/>
      <c r="EW67" s="150"/>
      <c r="EX67" s="150"/>
      <c r="EY67" s="150"/>
    </row>
    <row r="68" spans="1:155">
      <c r="A68" s="150"/>
      <c r="B68" s="150"/>
      <c r="C68" s="150"/>
      <c r="D68" s="150"/>
      <c r="E68" s="150"/>
      <c r="F68" s="150"/>
      <c r="G68" s="130" t="s">
        <v>214</v>
      </c>
      <c r="H68" s="1012"/>
      <c r="I68" s="1013"/>
      <c r="J68" s="1013"/>
      <c r="K68" s="1013"/>
      <c r="L68" s="1013"/>
      <c r="M68" s="1013"/>
      <c r="N68" s="1013"/>
      <c r="O68" s="1013"/>
      <c r="P68" s="1013"/>
      <c r="Q68" s="1014"/>
      <c r="R68" s="113"/>
      <c r="S68" s="113"/>
      <c r="T68" s="113"/>
      <c r="U68" s="113"/>
      <c r="V68" s="113"/>
      <c r="W68" s="113"/>
      <c r="X68" s="113"/>
      <c r="Y68" s="113"/>
      <c r="Z68" s="113"/>
      <c r="AA68" s="113"/>
      <c r="AB68" s="113"/>
      <c r="AC68" s="113"/>
      <c r="AD68" s="114">
        <f t="shared" si="259"/>
        <v>0</v>
      </c>
      <c r="AE68" s="114">
        <f t="shared" si="259"/>
        <v>0</v>
      </c>
      <c r="AF68" s="114">
        <f t="shared" si="259"/>
        <v>0</v>
      </c>
      <c r="AG68" s="114">
        <f t="shared" si="259"/>
        <v>0</v>
      </c>
      <c r="AH68" s="114">
        <f t="shared" si="259"/>
        <v>0</v>
      </c>
      <c r="AI68" s="114">
        <f t="shared" si="259"/>
        <v>0</v>
      </c>
      <c r="AJ68" s="114">
        <f t="shared" si="259"/>
        <v>0</v>
      </c>
      <c r="AK68" s="114">
        <f t="shared" si="259"/>
        <v>0</v>
      </c>
      <c r="AL68" s="114">
        <f t="shared" si="259"/>
        <v>0</v>
      </c>
      <c r="AM68" s="114">
        <f t="shared" si="259"/>
        <v>0</v>
      </c>
      <c r="AN68" s="114">
        <f t="shared" si="260"/>
        <v>0</v>
      </c>
      <c r="AO68" s="114">
        <f t="shared" si="260"/>
        <v>0</v>
      </c>
      <c r="AP68" s="114">
        <f t="shared" si="260"/>
        <v>0</v>
      </c>
      <c r="AQ68" s="114">
        <f t="shared" si="260"/>
        <v>0</v>
      </c>
      <c r="AR68" s="114">
        <f t="shared" si="260"/>
        <v>0</v>
      </c>
      <c r="AS68" s="114">
        <f t="shared" si="260"/>
        <v>0</v>
      </c>
      <c r="AT68" s="114">
        <f t="shared" si="260"/>
        <v>0</v>
      </c>
      <c r="AU68" s="114">
        <f t="shared" si="260"/>
        <v>0</v>
      </c>
      <c r="AV68" s="114">
        <f t="shared" si="260"/>
        <v>0</v>
      </c>
      <c r="AW68" s="114">
        <f t="shared" si="260"/>
        <v>0</v>
      </c>
      <c r="AX68" s="114">
        <f t="shared" si="261"/>
        <v>0</v>
      </c>
      <c r="AY68" s="114">
        <f t="shared" si="261"/>
        <v>0</v>
      </c>
      <c r="AZ68" s="114">
        <f t="shared" si="261"/>
        <v>0</v>
      </c>
      <c r="BA68" s="114">
        <f t="shared" si="261"/>
        <v>0</v>
      </c>
      <c r="BB68" s="114">
        <f t="shared" si="261"/>
        <v>0</v>
      </c>
      <c r="BC68" s="114">
        <f t="shared" si="261"/>
        <v>0</v>
      </c>
      <c r="BD68" s="114">
        <f t="shared" si="261"/>
        <v>0</v>
      </c>
      <c r="BE68" s="114">
        <f t="shared" si="261"/>
        <v>0</v>
      </c>
      <c r="BF68" s="114">
        <f t="shared" si="261"/>
        <v>0</v>
      </c>
      <c r="BG68" s="114">
        <f t="shared" si="261"/>
        <v>0</v>
      </c>
      <c r="BH68" s="114">
        <f t="shared" si="262"/>
        <v>0</v>
      </c>
      <c r="BI68" s="114">
        <f t="shared" si="262"/>
        <v>0</v>
      </c>
      <c r="BJ68" s="114">
        <f t="shared" si="262"/>
        <v>0</v>
      </c>
      <c r="BK68" s="114">
        <f t="shared" si="262"/>
        <v>0</v>
      </c>
      <c r="BL68" s="114">
        <f t="shared" si="262"/>
        <v>0</v>
      </c>
      <c r="BM68" s="114">
        <f t="shared" si="262"/>
        <v>0</v>
      </c>
      <c r="BN68" s="114">
        <f t="shared" si="262"/>
        <v>0</v>
      </c>
      <c r="BO68" s="114">
        <f t="shared" si="262"/>
        <v>0</v>
      </c>
      <c r="BP68" s="114">
        <f t="shared" si="262"/>
        <v>0</v>
      </c>
      <c r="BQ68" s="114">
        <f t="shared" si="262"/>
        <v>0</v>
      </c>
      <c r="BR68" s="114">
        <f t="shared" si="263"/>
        <v>0</v>
      </c>
      <c r="BS68" s="114">
        <f t="shared" si="263"/>
        <v>0</v>
      </c>
      <c r="BT68" s="114">
        <f t="shared" si="263"/>
        <v>0</v>
      </c>
      <c r="BU68" s="114">
        <f t="shared" si="263"/>
        <v>0</v>
      </c>
      <c r="BV68" s="114">
        <f t="shared" si="263"/>
        <v>0</v>
      </c>
      <c r="BW68" s="114">
        <f t="shared" si="263"/>
        <v>0</v>
      </c>
      <c r="BX68" s="114">
        <f t="shared" si="263"/>
        <v>0</v>
      </c>
      <c r="BY68" s="114">
        <f t="shared" si="263"/>
        <v>0</v>
      </c>
      <c r="BZ68" s="114">
        <f t="shared" si="263"/>
        <v>0</v>
      </c>
      <c r="CA68" s="114">
        <f t="shared" si="263"/>
        <v>0</v>
      </c>
      <c r="CB68" s="114">
        <f t="shared" si="264"/>
        <v>0</v>
      </c>
      <c r="CC68" s="114">
        <f t="shared" si="264"/>
        <v>0</v>
      </c>
      <c r="CD68" s="114">
        <f t="shared" si="264"/>
        <v>0</v>
      </c>
      <c r="CE68" s="114">
        <f t="shared" si="264"/>
        <v>0</v>
      </c>
      <c r="CF68" s="114">
        <f t="shared" si="264"/>
        <v>0</v>
      </c>
      <c r="CG68" s="114">
        <f t="shared" si="264"/>
        <v>0</v>
      </c>
      <c r="CH68" s="114">
        <f t="shared" si="264"/>
        <v>0</v>
      </c>
      <c r="CI68" s="114">
        <f t="shared" si="264"/>
        <v>0</v>
      </c>
      <c r="CJ68" s="114">
        <f t="shared" si="264"/>
        <v>0</v>
      </c>
      <c r="CK68" s="114">
        <f t="shared" si="264"/>
        <v>0</v>
      </c>
      <c r="CL68" s="114">
        <f t="shared" si="265"/>
        <v>0</v>
      </c>
      <c r="CM68" s="114">
        <f t="shared" si="265"/>
        <v>0</v>
      </c>
      <c r="CN68" s="114">
        <f t="shared" si="265"/>
        <v>0</v>
      </c>
      <c r="CO68" s="114">
        <f t="shared" si="265"/>
        <v>0</v>
      </c>
      <c r="CP68" s="114">
        <f t="shared" si="265"/>
        <v>0</v>
      </c>
      <c r="CQ68" s="114">
        <f t="shared" si="265"/>
        <v>0</v>
      </c>
      <c r="CR68" s="114">
        <f t="shared" si="265"/>
        <v>0</v>
      </c>
      <c r="CS68" s="114">
        <f t="shared" si="265"/>
        <v>0</v>
      </c>
      <c r="CT68" s="114">
        <f t="shared" si="265"/>
        <v>0</v>
      </c>
      <c r="CU68" s="114">
        <f t="shared" si="265"/>
        <v>0</v>
      </c>
      <c r="CV68" s="114">
        <f t="shared" si="266"/>
        <v>0</v>
      </c>
      <c r="CW68" s="114">
        <f t="shared" si="266"/>
        <v>0</v>
      </c>
      <c r="CX68" s="114">
        <f t="shared" si="266"/>
        <v>0</v>
      </c>
      <c r="CY68" s="114">
        <f t="shared" si="266"/>
        <v>0</v>
      </c>
      <c r="CZ68" s="114">
        <f t="shared" si="266"/>
        <v>0</v>
      </c>
      <c r="DA68" s="114">
        <f t="shared" si="266"/>
        <v>0</v>
      </c>
      <c r="DB68" s="114">
        <f t="shared" si="266"/>
        <v>0</v>
      </c>
      <c r="DC68" s="114">
        <f t="shared" si="266"/>
        <v>0</v>
      </c>
      <c r="DD68" s="114">
        <f t="shared" si="266"/>
        <v>0</v>
      </c>
      <c r="DE68" s="114">
        <f t="shared" si="266"/>
        <v>0</v>
      </c>
      <c r="DF68" s="114">
        <f t="shared" si="267"/>
        <v>0</v>
      </c>
      <c r="DG68" s="114">
        <f t="shared" si="267"/>
        <v>0</v>
      </c>
      <c r="DH68" s="114">
        <f t="shared" si="267"/>
        <v>0</v>
      </c>
      <c r="DI68" s="114">
        <f t="shared" si="267"/>
        <v>0</v>
      </c>
      <c r="DJ68" s="114">
        <f t="shared" si="267"/>
        <v>0</v>
      </c>
      <c r="DK68" s="114">
        <f t="shared" si="267"/>
        <v>0</v>
      </c>
      <c r="DL68" s="114">
        <f t="shared" si="267"/>
        <v>0</v>
      </c>
      <c r="DM68" s="114">
        <f t="shared" si="267"/>
        <v>0</v>
      </c>
      <c r="DN68" s="114">
        <f t="shared" si="267"/>
        <v>0</v>
      </c>
      <c r="DO68" s="114">
        <f t="shared" si="267"/>
        <v>0</v>
      </c>
      <c r="DP68" s="114">
        <f t="shared" si="268"/>
        <v>0</v>
      </c>
      <c r="DQ68" s="114">
        <f t="shared" si="268"/>
        <v>0</v>
      </c>
      <c r="DR68" s="114">
        <f t="shared" si="268"/>
        <v>0</v>
      </c>
      <c r="DS68" s="114">
        <f t="shared" si="268"/>
        <v>0</v>
      </c>
      <c r="DT68" s="114">
        <f t="shared" si="268"/>
        <v>0</v>
      </c>
      <c r="DU68" s="114">
        <f t="shared" si="268"/>
        <v>0</v>
      </c>
      <c r="DV68" s="114">
        <f t="shared" si="268"/>
        <v>0</v>
      </c>
      <c r="DW68" s="114">
        <f t="shared" si="268"/>
        <v>0</v>
      </c>
      <c r="DX68" s="114">
        <f t="shared" si="268"/>
        <v>0</v>
      </c>
      <c r="DY68" s="114">
        <f t="shared" si="268"/>
        <v>0</v>
      </c>
      <c r="DZ68" s="114">
        <f t="shared" si="269"/>
        <v>0</v>
      </c>
      <c r="EA68" s="114">
        <f t="shared" si="269"/>
        <v>0</v>
      </c>
      <c r="EB68" s="114">
        <f t="shared" si="269"/>
        <v>0</v>
      </c>
      <c r="EC68" s="114">
        <f t="shared" si="269"/>
        <v>0</v>
      </c>
      <c r="ED68" s="114">
        <f t="shared" si="269"/>
        <v>0</v>
      </c>
      <c r="EE68" s="114">
        <f t="shared" si="269"/>
        <v>0</v>
      </c>
      <c r="EF68" s="114">
        <f t="shared" si="269"/>
        <v>0</v>
      </c>
      <c r="EG68" s="114">
        <f t="shared" si="269"/>
        <v>0</v>
      </c>
      <c r="EH68" s="114">
        <f t="shared" si="269"/>
        <v>0</v>
      </c>
      <c r="EI68" s="114">
        <f t="shared" si="269"/>
        <v>0</v>
      </c>
      <c r="EJ68" s="114">
        <f t="shared" si="270"/>
        <v>0</v>
      </c>
      <c r="EK68" s="114">
        <f t="shared" si="270"/>
        <v>0</v>
      </c>
      <c r="EL68" s="114">
        <f t="shared" si="270"/>
        <v>0</v>
      </c>
      <c r="EM68" s="114">
        <f t="shared" si="270"/>
        <v>0</v>
      </c>
      <c r="EN68" s="114">
        <f t="shared" si="270"/>
        <v>0</v>
      </c>
      <c r="EO68" s="114">
        <f t="shared" si="270"/>
        <v>0</v>
      </c>
      <c r="EP68" s="114">
        <f t="shared" si="270"/>
        <v>0</v>
      </c>
      <c r="EQ68" s="114">
        <f t="shared" si="270"/>
        <v>0</v>
      </c>
      <c r="ER68" s="114">
        <f t="shared" si="270"/>
        <v>0</v>
      </c>
      <c r="ES68" s="114">
        <f t="shared" si="270"/>
        <v>0</v>
      </c>
      <c r="ET68" s="114">
        <f t="shared" si="270"/>
        <v>0</v>
      </c>
      <c r="EU68" s="114">
        <f t="shared" si="270"/>
        <v>0</v>
      </c>
      <c r="EV68" s="150"/>
      <c r="EW68" s="150"/>
      <c r="EX68" s="150"/>
      <c r="EY68" s="150"/>
    </row>
    <row r="69" spans="1:155">
      <c r="A69" s="150"/>
      <c r="B69" s="150"/>
      <c r="C69" s="150"/>
      <c r="D69" s="150"/>
      <c r="E69" s="150"/>
      <c r="F69" s="150"/>
      <c r="G69" s="130" t="s">
        <v>215</v>
      </c>
      <c r="H69" s="1012"/>
      <c r="I69" s="1013"/>
      <c r="J69" s="1013"/>
      <c r="K69" s="1013"/>
      <c r="L69" s="1013"/>
      <c r="M69" s="1013"/>
      <c r="N69" s="1013"/>
      <c r="O69" s="1013"/>
      <c r="P69" s="1013"/>
      <c r="Q69" s="1014"/>
      <c r="R69" s="113"/>
      <c r="S69" s="113"/>
      <c r="T69" s="113"/>
      <c r="U69" s="113"/>
      <c r="V69" s="113"/>
      <c r="W69" s="113"/>
      <c r="X69" s="113"/>
      <c r="Y69" s="113"/>
      <c r="Z69" s="113"/>
      <c r="AA69" s="113"/>
      <c r="AB69" s="113"/>
      <c r="AC69" s="113"/>
      <c r="AD69" s="114">
        <f t="shared" si="259"/>
        <v>0</v>
      </c>
      <c r="AE69" s="114">
        <f t="shared" si="259"/>
        <v>0</v>
      </c>
      <c r="AF69" s="114">
        <f t="shared" si="259"/>
        <v>0</v>
      </c>
      <c r="AG69" s="114">
        <f t="shared" si="259"/>
        <v>0</v>
      </c>
      <c r="AH69" s="114">
        <f t="shared" si="259"/>
        <v>0</v>
      </c>
      <c r="AI69" s="114">
        <f t="shared" si="259"/>
        <v>0</v>
      </c>
      <c r="AJ69" s="114">
        <f t="shared" si="259"/>
        <v>0</v>
      </c>
      <c r="AK69" s="114">
        <f t="shared" si="259"/>
        <v>0</v>
      </c>
      <c r="AL69" s="114">
        <f t="shared" si="259"/>
        <v>0</v>
      </c>
      <c r="AM69" s="114">
        <f t="shared" si="259"/>
        <v>0</v>
      </c>
      <c r="AN69" s="114">
        <f t="shared" si="260"/>
        <v>0</v>
      </c>
      <c r="AO69" s="114">
        <f t="shared" si="260"/>
        <v>0</v>
      </c>
      <c r="AP69" s="114">
        <f t="shared" si="260"/>
        <v>0</v>
      </c>
      <c r="AQ69" s="114">
        <f t="shared" si="260"/>
        <v>0</v>
      </c>
      <c r="AR69" s="114">
        <f t="shared" si="260"/>
        <v>0</v>
      </c>
      <c r="AS69" s="114">
        <f t="shared" si="260"/>
        <v>0</v>
      </c>
      <c r="AT69" s="114">
        <f t="shared" si="260"/>
        <v>0</v>
      </c>
      <c r="AU69" s="114">
        <f t="shared" si="260"/>
        <v>0</v>
      </c>
      <c r="AV69" s="114">
        <f t="shared" si="260"/>
        <v>0</v>
      </c>
      <c r="AW69" s="114">
        <f t="shared" si="260"/>
        <v>0</v>
      </c>
      <c r="AX69" s="114">
        <f t="shared" si="261"/>
        <v>0</v>
      </c>
      <c r="AY69" s="114">
        <f t="shared" si="261"/>
        <v>0</v>
      </c>
      <c r="AZ69" s="114">
        <f t="shared" si="261"/>
        <v>0</v>
      </c>
      <c r="BA69" s="114">
        <f t="shared" si="261"/>
        <v>0</v>
      </c>
      <c r="BB69" s="114">
        <f t="shared" si="261"/>
        <v>0</v>
      </c>
      <c r="BC69" s="114">
        <f t="shared" si="261"/>
        <v>0</v>
      </c>
      <c r="BD69" s="114">
        <f t="shared" si="261"/>
        <v>0</v>
      </c>
      <c r="BE69" s="114">
        <f t="shared" si="261"/>
        <v>0</v>
      </c>
      <c r="BF69" s="114">
        <f t="shared" si="261"/>
        <v>0</v>
      </c>
      <c r="BG69" s="114">
        <f t="shared" si="261"/>
        <v>0</v>
      </c>
      <c r="BH69" s="114">
        <f t="shared" si="262"/>
        <v>0</v>
      </c>
      <c r="BI69" s="114">
        <f t="shared" si="262"/>
        <v>0</v>
      </c>
      <c r="BJ69" s="114">
        <f t="shared" si="262"/>
        <v>0</v>
      </c>
      <c r="BK69" s="114">
        <f t="shared" si="262"/>
        <v>0</v>
      </c>
      <c r="BL69" s="114">
        <f t="shared" si="262"/>
        <v>0</v>
      </c>
      <c r="BM69" s="114">
        <f t="shared" si="262"/>
        <v>0</v>
      </c>
      <c r="BN69" s="114">
        <f t="shared" si="262"/>
        <v>0</v>
      </c>
      <c r="BO69" s="114">
        <f t="shared" si="262"/>
        <v>0</v>
      </c>
      <c r="BP69" s="114">
        <f t="shared" si="262"/>
        <v>0</v>
      </c>
      <c r="BQ69" s="114">
        <f t="shared" si="262"/>
        <v>0</v>
      </c>
      <c r="BR69" s="114">
        <f t="shared" si="263"/>
        <v>0</v>
      </c>
      <c r="BS69" s="114">
        <f t="shared" si="263"/>
        <v>0</v>
      </c>
      <c r="BT69" s="114">
        <f t="shared" si="263"/>
        <v>0</v>
      </c>
      <c r="BU69" s="114">
        <f t="shared" si="263"/>
        <v>0</v>
      </c>
      <c r="BV69" s="114">
        <f t="shared" si="263"/>
        <v>0</v>
      </c>
      <c r="BW69" s="114">
        <f t="shared" si="263"/>
        <v>0</v>
      </c>
      <c r="BX69" s="114">
        <f t="shared" si="263"/>
        <v>0</v>
      </c>
      <c r="BY69" s="114">
        <f t="shared" si="263"/>
        <v>0</v>
      </c>
      <c r="BZ69" s="114">
        <f t="shared" si="263"/>
        <v>0</v>
      </c>
      <c r="CA69" s="114">
        <f t="shared" si="263"/>
        <v>0</v>
      </c>
      <c r="CB69" s="114">
        <f t="shared" si="264"/>
        <v>0</v>
      </c>
      <c r="CC69" s="114">
        <f t="shared" si="264"/>
        <v>0</v>
      </c>
      <c r="CD69" s="114">
        <f t="shared" si="264"/>
        <v>0</v>
      </c>
      <c r="CE69" s="114">
        <f t="shared" si="264"/>
        <v>0</v>
      </c>
      <c r="CF69" s="114">
        <f t="shared" si="264"/>
        <v>0</v>
      </c>
      <c r="CG69" s="114">
        <f t="shared" si="264"/>
        <v>0</v>
      </c>
      <c r="CH69" s="114">
        <f t="shared" si="264"/>
        <v>0</v>
      </c>
      <c r="CI69" s="114">
        <f t="shared" si="264"/>
        <v>0</v>
      </c>
      <c r="CJ69" s="114">
        <f t="shared" si="264"/>
        <v>0</v>
      </c>
      <c r="CK69" s="114">
        <f t="shared" si="264"/>
        <v>0</v>
      </c>
      <c r="CL69" s="114">
        <f t="shared" si="265"/>
        <v>0</v>
      </c>
      <c r="CM69" s="114">
        <f t="shared" si="265"/>
        <v>0</v>
      </c>
      <c r="CN69" s="114">
        <f t="shared" si="265"/>
        <v>0</v>
      </c>
      <c r="CO69" s="114">
        <f t="shared" si="265"/>
        <v>0</v>
      </c>
      <c r="CP69" s="114">
        <f t="shared" si="265"/>
        <v>0</v>
      </c>
      <c r="CQ69" s="114">
        <f t="shared" si="265"/>
        <v>0</v>
      </c>
      <c r="CR69" s="114">
        <f t="shared" si="265"/>
        <v>0</v>
      </c>
      <c r="CS69" s="114">
        <f t="shared" si="265"/>
        <v>0</v>
      </c>
      <c r="CT69" s="114">
        <f t="shared" si="265"/>
        <v>0</v>
      </c>
      <c r="CU69" s="114">
        <f t="shared" si="265"/>
        <v>0</v>
      </c>
      <c r="CV69" s="114">
        <f t="shared" si="266"/>
        <v>0</v>
      </c>
      <c r="CW69" s="114">
        <f t="shared" si="266"/>
        <v>0</v>
      </c>
      <c r="CX69" s="114">
        <f t="shared" si="266"/>
        <v>0</v>
      </c>
      <c r="CY69" s="114">
        <f t="shared" si="266"/>
        <v>0</v>
      </c>
      <c r="CZ69" s="114">
        <f t="shared" si="266"/>
        <v>0</v>
      </c>
      <c r="DA69" s="114">
        <f t="shared" si="266"/>
        <v>0</v>
      </c>
      <c r="DB69" s="114">
        <f t="shared" si="266"/>
        <v>0</v>
      </c>
      <c r="DC69" s="114">
        <f t="shared" si="266"/>
        <v>0</v>
      </c>
      <c r="DD69" s="114">
        <f t="shared" si="266"/>
        <v>0</v>
      </c>
      <c r="DE69" s="114">
        <f t="shared" si="266"/>
        <v>0</v>
      </c>
      <c r="DF69" s="114">
        <f t="shared" si="267"/>
        <v>0</v>
      </c>
      <c r="DG69" s="114">
        <f t="shared" si="267"/>
        <v>0</v>
      </c>
      <c r="DH69" s="114">
        <f t="shared" si="267"/>
        <v>0</v>
      </c>
      <c r="DI69" s="114">
        <f t="shared" si="267"/>
        <v>0</v>
      </c>
      <c r="DJ69" s="114">
        <f t="shared" si="267"/>
        <v>0</v>
      </c>
      <c r="DK69" s="114">
        <f t="shared" si="267"/>
        <v>0</v>
      </c>
      <c r="DL69" s="114">
        <f t="shared" si="267"/>
        <v>0</v>
      </c>
      <c r="DM69" s="114">
        <f t="shared" si="267"/>
        <v>0</v>
      </c>
      <c r="DN69" s="114">
        <f t="shared" si="267"/>
        <v>0</v>
      </c>
      <c r="DO69" s="114">
        <f t="shared" si="267"/>
        <v>0</v>
      </c>
      <c r="DP69" s="114">
        <f t="shared" si="268"/>
        <v>0</v>
      </c>
      <c r="DQ69" s="114">
        <f t="shared" si="268"/>
        <v>0</v>
      </c>
      <c r="DR69" s="114">
        <f t="shared" si="268"/>
        <v>0</v>
      </c>
      <c r="DS69" s="114">
        <f t="shared" si="268"/>
        <v>0</v>
      </c>
      <c r="DT69" s="114">
        <f t="shared" si="268"/>
        <v>0</v>
      </c>
      <c r="DU69" s="114">
        <f t="shared" si="268"/>
        <v>0</v>
      </c>
      <c r="DV69" s="114">
        <f t="shared" si="268"/>
        <v>0</v>
      </c>
      <c r="DW69" s="114">
        <f t="shared" si="268"/>
        <v>0</v>
      </c>
      <c r="DX69" s="114">
        <f t="shared" si="268"/>
        <v>0</v>
      </c>
      <c r="DY69" s="114">
        <f t="shared" si="268"/>
        <v>0</v>
      </c>
      <c r="DZ69" s="114">
        <f t="shared" si="269"/>
        <v>0</v>
      </c>
      <c r="EA69" s="114">
        <f t="shared" si="269"/>
        <v>0</v>
      </c>
      <c r="EB69" s="114">
        <f t="shared" si="269"/>
        <v>0</v>
      </c>
      <c r="EC69" s="114">
        <f t="shared" si="269"/>
        <v>0</v>
      </c>
      <c r="ED69" s="114">
        <f t="shared" si="269"/>
        <v>0</v>
      </c>
      <c r="EE69" s="114">
        <f t="shared" si="269"/>
        <v>0</v>
      </c>
      <c r="EF69" s="114">
        <f t="shared" si="269"/>
        <v>0</v>
      </c>
      <c r="EG69" s="114">
        <f t="shared" si="269"/>
        <v>0</v>
      </c>
      <c r="EH69" s="114">
        <f t="shared" si="269"/>
        <v>0</v>
      </c>
      <c r="EI69" s="114">
        <f t="shared" si="269"/>
        <v>0</v>
      </c>
      <c r="EJ69" s="114">
        <f t="shared" si="270"/>
        <v>0</v>
      </c>
      <c r="EK69" s="114">
        <f t="shared" si="270"/>
        <v>0</v>
      </c>
      <c r="EL69" s="114">
        <f t="shared" si="270"/>
        <v>0</v>
      </c>
      <c r="EM69" s="114">
        <f t="shared" si="270"/>
        <v>0</v>
      </c>
      <c r="EN69" s="114">
        <f t="shared" si="270"/>
        <v>0</v>
      </c>
      <c r="EO69" s="114">
        <f t="shared" si="270"/>
        <v>0</v>
      </c>
      <c r="EP69" s="114">
        <f t="shared" si="270"/>
        <v>0</v>
      </c>
      <c r="EQ69" s="114">
        <f t="shared" si="270"/>
        <v>0</v>
      </c>
      <c r="ER69" s="114">
        <f t="shared" si="270"/>
        <v>0</v>
      </c>
      <c r="ES69" s="114">
        <f t="shared" si="270"/>
        <v>0</v>
      </c>
      <c r="ET69" s="114">
        <f t="shared" si="270"/>
        <v>0</v>
      </c>
      <c r="EU69" s="114">
        <f t="shared" si="270"/>
        <v>0</v>
      </c>
      <c r="EV69" s="150"/>
      <c r="EW69" s="150"/>
      <c r="EX69" s="150"/>
      <c r="EY69" s="150"/>
    </row>
    <row r="70" spans="1:155">
      <c r="A70" s="150"/>
      <c r="B70" s="150"/>
      <c r="C70" s="150"/>
      <c r="D70" s="150"/>
      <c r="E70" s="150"/>
      <c r="F70" s="150"/>
      <c r="G70" s="130" t="s">
        <v>216</v>
      </c>
      <c r="H70" s="1012"/>
      <c r="I70" s="1013"/>
      <c r="J70" s="1013"/>
      <c r="K70" s="1013"/>
      <c r="L70" s="1013"/>
      <c r="M70" s="1013"/>
      <c r="N70" s="1013"/>
      <c r="O70" s="1013"/>
      <c r="P70" s="1013"/>
      <c r="Q70" s="1014"/>
      <c r="R70" s="113"/>
      <c r="S70" s="113"/>
      <c r="T70" s="113"/>
      <c r="U70" s="113"/>
      <c r="V70" s="113"/>
      <c r="W70" s="113"/>
      <c r="X70" s="113"/>
      <c r="Y70" s="113"/>
      <c r="Z70" s="113"/>
      <c r="AA70" s="113"/>
      <c r="AB70" s="113"/>
      <c r="AC70" s="113"/>
      <c r="AD70" s="114">
        <f t="shared" si="259"/>
        <v>0</v>
      </c>
      <c r="AE70" s="114">
        <f t="shared" si="259"/>
        <v>0</v>
      </c>
      <c r="AF70" s="114">
        <f t="shared" si="259"/>
        <v>0</v>
      </c>
      <c r="AG70" s="114">
        <f t="shared" si="259"/>
        <v>0</v>
      </c>
      <c r="AH70" s="114">
        <f t="shared" si="259"/>
        <v>0</v>
      </c>
      <c r="AI70" s="114">
        <f t="shared" si="259"/>
        <v>0</v>
      </c>
      <c r="AJ70" s="114">
        <f t="shared" si="259"/>
        <v>0</v>
      </c>
      <c r="AK70" s="114">
        <f t="shared" si="259"/>
        <v>0</v>
      </c>
      <c r="AL70" s="114">
        <f t="shared" si="259"/>
        <v>0</v>
      </c>
      <c r="AM70" s="114">
        <f t="shared" si="259"/>
        <v>0</v>
      </c>
      <c r="AN70" s="114">
        <f t="shared" si="260"/>
        <v>0</v>
      </c>
      <c r="AO70" s="114">
        <f t="shared" si="260"/>
        <v>0</v>
      </c>
      <c r="AP70" s="114">
        <f t="shared" si="260"/>
        <v>0</v>
      </c>
      <c r="AQ70" s="114">
        <f t="shared" si="260"/>
        <v>0</v>
      </c>
      <c r="AR70" s="114">
        <f t="shared" si="260"/>
        <v>0</v>
      </c>
      <c r="AS70" s="114">
        <f t="shared" si="260"/>
        <v>0</v>
      </c>
      <c r="AT70" s="114">
        <f t="shared" si="260"/>
        <v>0</v>
      </c>
      <c r="AU70" s="114">
        <f t="shared" si="260"/>
        <v>0</v>
      </c>
      <c r="AV70" s="114">
        <f t="shared" si="260"/>
        <v>0</v>
      </c>
      <c r="AW70" s="114">
        <f t="shared" si="260"/>
        <v>0</v>
      </c>
      <c r="AX70" s="114">
        <f t="shared" si="261"/>
        <v>0</v>
      </c>
      <c r="AY70" s="114">
        <f t="shared" si="261"/>
        <v>0</v>
      </c>
      <c r="AZ70" s="114">
        <f t="shared" si="261"/>
        <v>0</v>
      </c>
      <c r="BA70" s="114">
        <f t="shared" si="261"/>
        <v>0</v>
      </c>
      <c r="BB70" s="114">
        <f t="shared" si="261"/>
        <v>0</v>
      </c>
      <c r="BC70" s="114">
        <f t="shared" si="261"/>
        <v>0</v>
      </c>
      <c r="BD70" s="114">
        <f t="shared" si="261"/>
        <v>0</v>
      </c>
      <c r="BE70" s="114">
        <f t="shared" si="261"/>
        <v>0</v>
      </c>
      <c r="BF70" s="114">
        <f t="shared" si="261"/>
        <v>0</v>
      </c>
      <c r="BG70" s="114">
        <f t="shared" si="261"/>
        <v>0</v>
      </c>
      <c r="BH70" s="114">
        <f t="shared" si="262"/>
        <v>0</v>
      </c>
      <c r="BI70" s="114">
        <f t="shared" si="262"/>
        <v>0</v>
      </c>
      <c r="BJ70" s="114">
        <f t="shared" si="262"/>
        <v>0</v>
      </c>
      <c r="BK70" s="114">
        <f t="shared" si="262"/>
        <v>0</v>
      </c>
      <c r="BL70" s="114">
        <f t="shared" si="262"/>
        <v>0</v>
      </c>
      <c r="BM70" s="114">
        <f t="shared" si="262"/>
        <v>0</v>
      </c>
      <c r="BN70" s="114">
        <f t="shared" si="262"/>
        <v>0</v>
      </c>
      <c r="BO70" s="114">
        <f t="shared" si="262"/>
        <v>0</v>
      </c>
      <c r="BP70" s="114">
        <f t="shared" si="262"/>
        <v>0</v>
      </c>
      <c r="BQ70" s="114">
        <f t="shared" si="262"/>
        <v>0</v>
      </c>
      <c r="BR70" s="114">
        <f t="shared" si="263"/>
        <v>0</v>
      </c>
      <c r="BS70" s="114">
        <f t="shared" si="263"/>
        <v>0</v>
      </c>
      <c r="BT70" s="114">
        <f t="shared" si="263"/>
        <v>0</v>
      </c>
      <c r="BU70" s="114">
        <f t="shared" si="263"/>
        <v>0</v>
      </c>
      <c r="BV70" s="114">
        <f t="shared" si="263"/>
        <v>0</v>
      </c>
      <c r="BW70" s="114">
        <f t="shared" si="263"/>
        <v>0</v>
      </c>
      <c r="BX70" s="114">
        <f t="shared" si="263"/>
        <v>0</v>
      </c>
      <c r="BY70" s="114">
        <f t="shared" si="263"/>
        <v>0</v>
      </c>
      <c r="BZ70" s="114">
        <f t="shared" si="263"/>
        <v>0</v>
      </c>
      <c r="CA70" s="114">
        <f t="shared" si="263"/>
        <v>0</v>
      </c>
      <c r="CB70" s="114">
        <f t="shared" si="264"/>
        <v>0</v>
      </c>
      <c r="CC70" s="114">
        <f t="shared" si="264"/>
        <v>0</v>
      </c>
      <c r="CD70" s="114">
        <f t="shared" si="264"/>
        <v>0</v>
      </c>
      <c r="CE70" s="114">
        <f t="shared" si="264"/>
        <v>0</v>
      </c>
      <c r="CF70" s="114">
        <f t="shared" si="264"/>
        <v>0</v>
      </c>
      <c r="CG70" s="114">
        <f t="shared" si="264"/>
        <v>0</v>
      </c>
      <c r="CH70" s="114">
        <f t="shared" si="264"/>
        <v>0</v>
      </c>
      <c r="CI70" s="114">
        <f t="shared" si="264"/>
        <v>0</v>
      </c>
      <c r="CJ70" s="114">
        <f t="shared" si="264"/>
        <v>0</v>
      </c>
      <c r="CK70" s="114">
        <f t="shared" si="264"/>
        <v>0</v>
      </c>
      <c r="CL70" s="114">
        <f t="shared" si="265"/>
        <v>0</v>
      </c>
      <c r="CM70" s="114">
        <f t="shared" si="265"/>
        <v>0</v>
      </c>
      <c r="CN70" s="114">
        <f t="shared" si="265"/>
        <v>0</v>
      </c>
      <c r="CO70" s="114">
        <f t="shared" si="265"/>
        <v>0</v>
      </c>
      <c r="CP70" s="114">
        <f t="shared" si="265"/>
        <v>0</v>
      </c>
      <c r="CQ70" s="114">
        <f t="shared" si="265"/>
        <v>0</v>
      </c>
      <c r="CR70" s="114">
        <f t="shared" si="265"/>
        <v>0</v>
      </c>
      <c r="CS70" s="114">
        <f t="shared" si="265"/>
        <v>0</v>
      </c>
      <c r="CT70" s="114">
        <f t="shared" si="265"/>
        <v>0</v>
      </c>
      <c r="CU70" s="114">
        <f t="shared" si="265"/>
        <v>0</v>
      </c>
      <c r="CV70" s="114">
        <f t="shared" si="266"/>
        <v>0</v>
      </c>
      <c r="CW70" s="114">
        <f t="shared" si="266"/>
        <v>0</v>
      </c>
      <c r="CX70" s="114">
        <f t="shared" si="266"/>
        <v>0</v>
      </c>
      <c r="CY70" s="114">
        <f t="shared" si="266"/>
        <v>0</v>
      </c>
      <c r="CZ70" s="114">
        <f t="shared" si="266"/>
        <v>0</v>
      </c>
      <c r="DA70" s="114">
        <f t="shared" si="266"/>
        <v>0</v>
      </c>
      <c r="DB70" s="114">
        <f t="shared" si="266"/>
        <v>0</v>
      </c>
      <c r="DC70" s="114">
        <f t="shared" si="266"/>
        <v>0</v>
      </c>
      <c r="DD70" s="114">
        <f t="shared" si="266"/>
        <v>0</v>
      </c>
      <c r="DE70" s="114">
        <f t="shared" si="266"/>
        <v>0</v>
      </c>
      <c r="DF70" s="114">
        <f t="shared" si="267"/>
        <v>0</v>
      </c>
      <c r="DG70" s="114">
        <f t="shared" si="267"/>
        <v>0</v>
      </c>
      <c r="DH70" s="114">
        <f t="shared" si="267"/>
        <v>0</v>
      </c>
      <c r="DI70" s="114">
        <f t="shared" si="267"/>
        <v>0</v>
      </c>
      <c r="DJ70" s="114">
        <f t="shared" si="267"/>
        <v>0</v>
      </c>
      <c r="DK70" s="114">
        <f t="shared" si="267"/>
        <v>0</v>
      </c>
      <c r="DL70" s="114">
        <f t="shared" si="267"/>
        <v>0</v>
      </c>
      <c r="DM70" s="114">
        <f t="shared" si="267"/>
        <v>0</v>
      </c>
      <c r="DN70" s="114">
        <f t="shared" si="267"/>
        <v>0</v>
      </c>
      <c r="DO70" s="114">
        <f t="shared" si="267"/>
        <v>0</v>
      </c>
      <c r="DP70" s="114">
        <f t="shared" si="268"/>
        <v>0</v>
      </c>
      <c r="DQ70" s="114">
        <f t="shared" si="268"/>
        <v>0</v>
      </c>
      <c r="DR70" s="114">
        <f t="shared" si="268"/>
        <v>0</v>
      </c>
      <c r="DS70" s="114">
        <f t="shared" si="268"/>
        <v>0</v>
      </c>
      <c r="DT70" s="114">
        <f t="shared" si="268"/>
        <v>0</v>
      </c>
      <c r="DU70" s="114">
        <f t="shared" si="268"/>
        <v>0</v>
      </c>
      <c r="DV70" s="114">
        <f t="shared" si="268"/>
        <v>0</v>
      </c>
      <c r="DW70" s="114">
        <f t="shared" si="268"/>
        <v>0</v>
      </c>
      <c r="DX70" s="114">
        <f t="shared" si="268"/>
        <v>0</v>
      </c>
      <c r="DY70" s="114">
        <f t="shared" si="268"/>
        <v>0</v>
      </c>
      <c r="DZ70" s="114">
        <f t="shared" si="269"/>
        <v>0</v>
      </c>
      <c r="EA70" s="114">
        <f t="shared" si="269"/>
        <v>0</v>
      </c>
      <c r="EB70" s="114">
        <f t="shared" si="269"/>
        <v>0</v>
      </c>
      <c r="EC70" s="114">
        <f t="shared" si="269"/>
        <v>0</v>
      </c>
      <c r="ED70" s="114">
        <f t="shared" si="269"/>
        <v>0</v>
      </c>
      <c r="EE70" s="114">
        <f t="shared" si="269"/>
        <v>0</v>
      </c>
      <c r="EF70" s="114">
        <f t="shared" si="269"/>
        <v>0</v>
      </c>
      <c r="EG70" s="114">
        <f t="shared" si="269"/>
        <v>0</v>
      </c>
      <c r="EH70" s="114">
        <f t="shared" si="269"/>
        <v>0</v>
      </c>
      <c r="EI70" s="114">
        <f t="shared" si="269"/>
        <v>0</v>
      </c>
      <c r="EJ70" s="114">
        <f t="shared" si="270"/>
        <v>0</v>
      </c>
      <c r="EK70" s="114">
        <f t="shared" si="270"/>
        <v>0</v>
      </c>
      <c r="EL70" s="114">
        <f t="shared" si="270"/>
        <v>0</v>
      </c>
      <c r="EM70" s="114">
        <f t="shared" si="270"/>
        <v>0</v>
      </c>
      <c r="EN70" s="114">
        <f t="shared" si="270"/>
        <v>0</v>
      </c>
      <c r="EO70" s="114">
        <f t="shared" si="270"/>
        <v>0</v>
      </c>
      <c r="EP70" s="114">
        <f t="shared" si="270"/>
        <v>0</v>
      </c>
      <c r="EQ70" s="114">
        <f t="shared" si="270"/>
        <v>0</v>
      </c>
      <c r="ER70" s="114">
        <f t="shared" si="270"/>
        <v>0</v>
      </c>
      <c r="ES70" s="114">
        <f t="shared" si="270"/>
        <v>0</v>
      </c>
      <c r="ET70" s="114">
        <f t="shared" si="270"/>
        <v>0</v>
      </c>
      <c r="EU70" s="114">
        <f t="shared" si="270"/>
        <v>0</v>
      </c>
      <c r="EV70" s="150"/>
      <c r="EW70" s="150"/>
      <c r="EX70" s="150"/>
      <c r="EY70" s="150"/>
    </row>
    <row r="71" spans="1:155">
      <c r="A71" s="150"/>
      <c r="B71" s="150"/>
      <c r="C71" s="150"/>
      <c r="D71" s="150"/>
      <c r="E71" s="150"/>
      <c r="F71" s="150"/>
      <c r="G71" s="130" t="s">
        <v>217</v>
      </c>
      <c r="H71" s="1012"/>
      <c r="I71" s="1013"/>
      <c r="J71" s="1013"/>
      <c r="K71" s="1013"/>
      <c r="L71" s="1013"/>
      <c r="M71" s="1013"/>
      <c r="N71" s="1013"/>
      <c r="O71" s="1013"/>
      <c r="P71" s="1013"/>
      <c r="Q71" s="1014"/>
      <c r="R71" s="113"/>
      <c r="S71" s="113"/>
      <c r="T71" s="113"/>
      <c r="U71" s="113"/>
      <c r="V71" s="113"/>
      <c r="W71" s="113"/>
      <c r="X71" s="113"/>
      <c r="Y71" s="113"/>
      <c r="Z71" s="113"/>
      <c r="AA71" s="113"/>
      <c r="AB71" s="113"/>
      <c r="AC71" s="113"/>
      <c r="AD71" s="114">
        <f t="shared" si="259"/>
        <v>0</v>
      </c>
      <c r="AE71" s="114">
        <f t="shared" si="259"/>
        <v>0</v>
      </c>
      <c r="AF71" s="114">
        <f t="shared" si="259"/>
        <v>0</v>
      </c>
      <c r="AG71" s="114">
        <f t="shared" si="259"/>
        <v>0</v>
      </c>
      <c r="AH71" s="114">
        <f t="shared" si="259"/>
        <v>0</v>
      </c>
      <c r="AI71" s="114">
        <f t="shared" si="259"/>
        <v>0</v>
      </c>
      <c r="AJ71" s="114">
        <f t="shared" si="259"/>
        <v>0</v>
      </c>
      <c r="AK71" s="114">
        <f t="shared" si="259"/>
        <v>0</v>
      </c>
      <c r="AL71" s="114">
        <f t="shared" si="259"/>
        <v>0</v>
      </c>
      <c r="AM71" s="114">
        <f t="shared" si="259"/>
        <v>0</v>
      </c>
      <c r="AN71" s="114">
        <f t="shared" si="260"/>
        <v>0</v>
      </c>
      <c r="AO71" s="114">
        <f t="shared" si="260"/>
        <v>0</v>
      </c>
      <c r="AP71" s="114">
        <f t="shared" si="260"/>
        <v>0</v>
      </c>
      <c r="AQ71" s="114">
        <f t="shared" si="260"/>
        <v>0</v>
      </c>
      <c r="AR71" s="114">
        <f t="shared" si="260"/>
        <v>0</v>
      </c>
      <c r="AS71" s="114">
        <f t="shared" si="260"/>
        <v>0</v>
      </c>
      <c r="AT71" s="114">
        <f t="shared" si="260"/>
        <v>0</v>
      </c>
      <c r="AU71" s="114">
        <f t="shared" si="260"/>
        <v>0</v>
      </c>
      <c r="AV71" s="114">
        <f t="shared" si="260"/>
        <v>0</v>
      </c>
      <c r="AW71" s="114">
        <f t="shared" si="260"/>
        <v>0</v>
      </c>
      <c r="AX71" s="114">
        <f t="shared" si="261"/>
        <v>0</v>
      </c>
      <c r="AY71" s="114">
        <f t="shared" si="261"/>
        <v>0</v>
      </c>
      <c r="AZ71" s="114">
        <f t="shared" si="261"/>
        <v>0</v>
      </c>
      <c r="BA71" s="114">
        <f t="shared" si="261"/>
        <v>0</v>
      </c>
      <c r="BB71" s="114">
        <f t="shared" si="261"/>
        <v>0</v>
      </c>
      <c r="BC71" s="114">
        <f t="shared" si="261"/>
        <v>0</v>
      </c>
      <c r="BD71" s="114">
        <f t="shared" si="261"/>
        <v>0</v>
      </c>
      <c r="BE71" s="114">
        <f t="shared" si="261"/>
        <v>0</v>
      </c>
      <c r="BF71" s="114">
        <f t="shared" si="261"/>
        <v>0</v>
      </c>
      <c r="BG71" s="114">
        <f t="shared" si="261"/>
        <v>0</v>
      </c>
      <c r="BH71" s="114">
        <f t="shared" si="262"/>
        <v>0</v>
      </c>
      <c r="BI71" s="114">
        <f t="shared" si="262"/>
        <v>0</v>
      </c>
      <c r="BJ71" s="114">
        <f t="shared" si="262"/>
        <v>0</v>
      </c>
      <c r="BK71" s="114">
        <f t="shared" si="262"/>
        <v>0</v>
      </c>
      <c r="BL71" s="114">
        <f t="shared" si="262"/>
        <v>0</v>
      </c>
      <c r="BM71" s="114">
        <f t="shared" si="262"/>
        <v>0</v>
      </c>
      <c r="BN71" s="114">
        <f t="shared" si="262"/>
        <v>0</v>
      </c>
      <c r="BO71" s="114">
        <f t="shared" si="262"/>
        <v>0</v>
      </c>
      <c r="BP71" s="114">
        <f t="shared" si="262"/>
        <v>0</v>
      </c>
      <c r="BQ71" s="114">
        <f t="shared" si="262"/>
        <v>0</v>
      </c>
      <c r="BR71" s="114">
        <f t="shared" si="263"/>
        <v>0</v>
      </c>
      <c r="BS71" s="114">
        <f t="shared" si="263"/>
        <v>0</v>
      </c>
      <c r="BT71" s="114">
        <f t="shared" si="263"/>
        <v>0</v>
      </c>
      <c r="BU71" s="114">
        <f t="shared" si="263"/>
        <v>0</v>
      </c>
      <c r="BV71" s="114">
        <f t="shared" si="263"/>
        <v>0</v>
      </c>
      <c r="BW71" s="114">
        <f t="shared" si="263"/>
        <v>0</v>
      </c>
      <c r="BX71" s="114">
        <f t="shared" si="263"/>
        <v>0</v>
      </c>
      <c r="BY71" s="114">
        <f t="shared" si="263"/>
        <v>0</v>
      </c>
      <c r="BZ71" s="114">
        <f t="shared" si="263"/>
        <v>0</v>
      </c>
      <c r="CA71" s="114">
        <f t="shared" si="263"/>
        <v>0</v>
      </c>
      <c r="CB71" s="114">
        <f t="shared" si="264"/>
        <v>0</v>
      </c>
      <c r="CC71" s="114">
        <f t="shared" si="264"/>
        <v>0</v>
      </c>
      <c r="CD71" s="114">
        <f t="shared" si="264"/>
        <v>0</v>
      </c>
      <c r="CE71" s="114">
        <f t="shared" si="264"/>
        <v>0</v>
      </c>
      <c r="CF71" s="114">
        <f t="shared" si="264"/>
        <v>0</v>
      </c>
      <c r="CG71" s="114">
        <f t="shared" si="264"/>
        <v>0</v>
      </c>
      <c r="CH71" s="114">
        <f t="shared" si="264"/>
        <v>0</v>
      </c>
      <c r="CI71" s="114">
        <f t="shared" si="264"/>
        <v>0</v>
      </c>
      <c r="CJ71" s="114">
        <f t="shared" si="264"/>
        <v>0</v>
      </c>
      <c r="CK71" s="114">
        <f t="shared" si="264"/>
        <v>0</v>
      </c>
      <c r="CL71" s="114">
        <f t="shared" si="265"/>
        <v>0</v>
      </c>
      <c r="CM71" s="114">
        <f t="shared" si="265"/>
        <v>0</v>
      </c>
      <c r="CN71" s="114">
        <f t="shared" si="265"/>
        <v>0</v>
      </c>
      <c r="CO71" s="114">
        <f t="shared" si="265"/>
        <v>0</v>
      </c>
      <c r="CP71" s="114">
        <f t="shared" si="265"/>
        <v>0</v>
      </c>
      <c r="CQ71" s="114">
        <f t="shared" si="265"/>
        <v>0</v>
      </c>
      <c r="CR71" s="114">
        <f t="shared" si="265"/>
        <v>0</v>
      </c>
      <c r="CS71" s="114">
        <f t="shared" si="265"/>
        <v>0</v>
      </c>
      <c r="CT71" s="114">
        <f t="shared" si="265"/>
        <v>0</v>
      </c>
      <c r="CU71" s="114">
        <f t="shared" si="265"/>
        <v>0</v>
      </c>
      <c r="CV71" s="114">
        <f t="shared" si="266"/>
        <v>0</v>
      </c>
      <c r="CW71" s="114">
        <f t="shared" si="266"/>
        <v>0</v>
      </c>
      <c r="CX71" s="114">
        <f t="shared" si="266"/>
        <v>0</v>
      </c>
      <c r="CY71" s="114">
        <f t="shared" si="266"/>
        <v>0</v>
      </c>
      <c r="CZ71" s="114">
        <f t="shared" si="266"/>
        <v>0</v>
      </c>
      <c r="DA71" s="114">
        <f t="shared" si="266"/>
        <v>0</v>
      </c>
      <c r="DB71" s="114">
        <f t="shared" si="266"/>
        <v>0</v>
      </c>
      <c r="DC71" s="114">
        <f t="shared" si="266"/>
        <v>0</v>
      </c>
      <c r="DD71" s="114">
        <f t="shared" si="266"/>
        <v>0</v>
      </c>
      <c r="DE71" s="114">
        <f t="shared" si="266"/>
        <v>0</v>
      </c>
      <c r="DF71" s="114">
        <f t="shared" si="267"/>
        <v>0</v>
      </c>
      <c r="DG71" s="114">
        <f t="shared" si="267"/>
        <v>0</v>
      </c>
      <c r="DH71" s="114">
        <f t="shared" si="267"/>
        <v>0</v>
      </c>
      <c r="DI71" s="114">
        <f t="shared" si="267"/>
        <v>0</v>
      </c>
      <c r="DJ71" s="114">
        <f t="shared" si="267"/>
        <v>0</v>
      </c>
      <c r="DK71" s="114">
        <f t="shared" si="267"/>
        <v>0</v>
      </c>
      <c r="DL71" s="114">
        <f t="shared" si="267"/>
        <v>0</v>
      </c>
      <c r="DM71" s="114">
        <f t="shared" si="267"/>
        <v>0</v>
      </c>
      <c r="DN71" s="114">
        <f t="shared" si="267"/>
        <v>0</v>
      </c>
      <c r="DO71" s="114">
        <f t="shared" si="267"/>
        <v>0</v>
      </c>
      <c r="DP71" s="114">
        <f t="shared" si="268"/>
        <v>0</v>
      </c>
      <c r="DQ71" s="114">
        <f t="shared" si="268"/>
        <v>0</v>
      </c>
      <c r="DR71" s="114">
        <f t="shared" si="268"/>
        <v>0</v>
      </c>
      <c r="DS71" s="114">
        <f t="shared" si="268"/>
        <v>0</v>
      </c>
      <c r="DT71" s="114">
        <f t="shared" si="268"/>
        <v>0</v>
      </c>
      <c r="DU71" s="114">
        <f t="shared" si="268"/>
        <v>0</v>
      </c>
      <c r="DV71" s="114">
        <f t="shared" si="268"/>
        <v>0</v>
      </c>
      <c r="DW71" s="114">
        <f t="shared" si="268"/>
        <v>0</v>
      </c>
      <c r="DX71" s="114">
        <f t="shared" si="268"/>
        <v>0</v>
      </c>
      <c r="DY71" s="114">
        <f t="shared" si="268"/>
        <v>0</v>
      </c>
      <c r="DZ71" s="114">
        <f t="shared" si="269"/>
        <v>0</v>
      </c>
      <c r="EA71" s="114">
        <f t="shared" si="269"/>
        <v>0</v>
      </c>
      <c r="EB71" s="114">
        <f t="shared" si="269"/>
        <v>0</v>
      </c>
      <c r="EC71" s="114">
        <f t="shared" si="269"/>
        <v>0</v>
      </c>
      <c r="ED71" s="114">
        <f t="shared" si="269"/>
        <v>0</v>
      </c>
      <c r="EE71" s="114">
        <f t="shared" si="269"/>
        <v>0</v>
      </c>
      <c r="EF71" s="114">
        <f t="shared" si="269"/>
        <v>0</v>
      </c>
      <c r="EG71" s="114">
        <f t="shared" si="269"/>
        <v>0</v>
      </c>
      <c r="EH71" s="114">
        <f t="shared" si="269"/>
        <v>0</v>
      </c>
      <c r="EI71" s="114">
        <f t="shared" si="269"/>
        <v>0</v>
      </c>
      <c r="EJ71" s="114">
        <f t="shared" si="270"/>
        <v>0</v>
      </c>
      <c r="EK71" s="114">
        <f t="shared" si="270"/>
        <v>0</v>
      </c>
      <c r="EL71" s="114">
        <f t="shared" si="270"/>
        <v>0</v>
      </c>
      <c r="EM71" s="114">
        <f t="shared" si="270"/>
        <v>0</v>
      </c>
      <c r="EN71" s="114">
        <f t="shared" si="270"/>
        <v>0</v>
      </c>
      <c r="EO71" s="114">
        <f t="shared" si="270"/>
        <v>0</v>
      </c>
      <c r="EP71" s="114">
        <f t="shared" si="270"/>
        <v>0</v>
      </c>
      <c r="EQ71" s="114">
        <f t="shared" si="270"/>
        <v>0</v>
      </c>
      <c r="ER71" s="114">
        <f t="shared" si="270"/>
        <v>0</v>
      </c>
      <c r="ES71" s="114">
        <f t="shared" si="270"/>
        <v>0</v>
      </c>
      <c r="ET71" s="114">
        <f t="shared" si="270"/>
        <v>0</v>
      </c>
      <c r="EU71" s="114">
        <f t="shared" si="270"/>
        <v>0</v>
      </c>
      <c r="EV71" s="150"/>
      <c r="EW71" s="150"/>
      <c r="EX71" s="150"/>
      <c r="EY71" s="150"/>
    </row>
    <row r="72" spans="1:155" ht="13.5" thickBot="1">
      <c r="A72" s="150"/>
      <c r="B72" s="150"/>
      <c r="C72" s="150"/>
      <c r="D72" s="150"/>
      <c r="E72" s="150"/>
      <c r="F72" s="150"/>
      <c r="G72" s="131" t="s">
        <v>218</v>
      </c>
      <c r="H72" s="1015"/>
      <c r="I72" s="1016"/>
      <c r="J72" s="1016"/>
      <c r="K72" s="1016"/>
      <c r="L72" s="1016"/>
      <c r="M72" s="1016"/>
      <c r="N72" s="1016"/>
      <c r="O72" s="1016"/>
      <c r="P72" s="1016"/>
      <c r="Q72" s="1017"/>
      <c r="R72" s="132"/>
      <c r="S72" s="132"/>
      <c r="T72" s="132"/>
      <c r="U72" s="132"/>
      <c r="V72" s="132"/>
      <c r="W72" s="132"/>
      <c r="X72" s="132"/>
      <c r="Y72" s="132"/>
      <c r="Z72" s="132"/>
      <c r="AA72" s="132"/>
      <c r="AB72" s="132"/>
      <c r="AC72" s="132"/>
      <c r="AD72" s="124">
        <f t="shared" si="259"/>
        <v>0</v>
      </c>
      <c r="AE72" s="124">
        <f t="shared" si="259"/>
        <v>0</v>
      </c>
      <c r="AF72" s="124">
        <f t="shared" si="259"/>
        <v>0</v>
      </c>
      <c r="AG72" s="124">
        <f t="shared" si="259"/>
        <v>0</v>
      </c>
      <c r="AH72" s="124">
        <f t="shared" si="259"/>
        <v>0</v>
      </c>
      <c r="AI72" s="124">
        <f t="shared" si="259"/>
        <v>0</v>
      </c>
      <c r="AJ72" s="124">
        <f t="shared" si="259"/>
        <v>0</v>
      </c>
      <c r="AK72" s="124">
        <f t="shared" si="259"/>
        <v>0</v>
      </c>
      <c r="AL72" s="124">
        <f t="shared" si="259"/>
        <v>0</v>
      </c>
      <c r="AM72" s="124">
        <f t="shared" si="259"/>
        <v>0</v>
      </c>
      <c r="AN72" s="124">
        <f t="shared" si="260"/>
        <v>0</v>
      </c>
      <c r="AO72" s="124">
        <f t="shared" si="260"/>
        <v>0</v>
      </c>
      <c r="AP72" s="124">
        <f t="shared" si="260"/>
        <v>0</v>
      </c>
      <c r="AQ72" s="124">
        <f t="shared" si="260"/>
        <v>0</v>
      </c>
      <c r="AR72" s="124">
        <f t="shared" si="260"/>
        <v>0</v>
      </c>
      <c r="AS72" s="124">
        <f t="shared" si="260"/>
        <v>0</v>
      </c>
      <c r="AT72" s="124">
        <f t="shared" si="260"/>
        <v>0</v>
      </c>
      <c r="AU72" s="124">
        <f t="shared" si="260"/>
        <v>0</v>
      </c>
      <c r="AV72" s="124">
        <f t="shared" si="260"/>
        <v>0</v>
      </c>
      <c r="AW72" s="124">
        <f t="shared" si="260"/>
        <v>0</v>
      </c>
      <c r="AX72" s="124">
        <f t="shared" si="261"/>
        <v>0</v>
      </c>
      <c r="AY72" s="124">
        <f t="shared" si="261"/>
        <v>0</v>
      </c>
      <c r="AZ72" s="124">
        <f t="shared" si="261"/>
        <v>0</v>
      </c>
      <c r="BA72" s="124">
        <f t="shared" si="261"/>
        <v>0</v>
      </c>
      <c r="BB72" s="124">
        <f t="shared" si="261"/>
        <v>0</v>
      </c>
      <c r="BC72" s="124">
        <f t="shared" si="261"/>
        <v>0</v>
      </c>
      <c r="BD72" s="124">
        <f t="shared" si="261"/>
        <v>0</v>
      </c>
      <c r="BE72" s="124">
        <f t="shared" si="261"/>
        <v>0</v>
      </c>
      <c r="BF72" s="124">
        <f t="shared" si="261"/>
        <v>0</v>
      </c>
      <c r="BG72" s="124">
        <f t="shared" si="261"/>
        <v>0</v>
      </c>
      <c r="BH72" s="124">
        <f t="shared" si="262"/>
        <v>0</v>
      </c>
      <c r="BI72" s="124">
        <f t="shared" si="262"/>
        <v>0</v>
      </c>
      <c r="BJ72" s="124">
        <f t="shared" si="262"/>
        <v>0</v>
      </c>
      <c r="BK72" s="124">
        <f t="shared" si="262"/>
        <v>0</v>
      </c>
      <c r="BL72" s="124">
        <f t="shared" si="262"/>
        <v>0</v>
      </c>
      <c r="BM72" s="124">
        <f t="shared" si="262"/>
        <v>0</v>
      </c>
      <c r="BN72" s="124">
        <f t="shared" si="262"/>
        <v>0</v>
      </c>
      <c r="BO72" s="124">
        <f t="shared" si="262"/>
        <v>0</v>
      </c>
      <c r="BP72" s="124">
        <f t="shared" si="262"/>
        <v>0</v>
      </c>
      <c r="BQ72" s="124">
        <f t="shared" si="262"/>
        <v>0</v>
      </c>
      <c r="BR72" s="124">
        <f t="shared" si="263"/>
        <v>0</v>
      </c>
      <c r="BS72" s="124">
        <f t="shared" si="263"/>
        <v>0</v>
      </c>
      <c r="BT72" s="124">
        <f t="shared" si="263"/>
        <v>0</v>
      </c>
      <c r="BU72" s="124">
        <f t="shared" si="263"/>
        <v>0</v>
      </c>
      <c r="BV72" s="124">
        <f t="shared" si="263"/>
        <v>0</v>
      </c>
      <c r="BW72" s="124">
        <f t="shared" si="263"/>
        <v>0</v>
      </c>
      <c r="BX72" s="124">
        <f t="shared" si="263"/>
        <v>0</v>
      </c>
      <c r="BY72" s="124">
        <f t="shared" si="263"/>
        <v>0</v>
      </c>
      <c r="BZ72" s="124">
        <f t="shared" si="263"/>
        <v>0</v>
      </c>
      <c r="CA72" s="124">
        <f t="shared" si="263"/>
        <v>0</v>
      </c>
      <c r="CB72" s="124">
        <f t="shared" si="264"/>
        <v>0</v>
      </c>
      <c r="CC72" s="124">
        <f t="shared" si="264"/>
        <v>0</v>
      </c>
      <c r="CD72" s="124">
        <f t="shared" si="264"/>
        <v>0</v>
      </c>
      <c r="CE72" s="124">
        <f t="shared" si="264"/>
        <v>0</v>
      </c>
      <c r="CF72" s="124">
        <f t="shared" si="264"/>
        <v>0</v>
      </c>
      <c r="CG72" s="124">
        <f t="shared" si="264"/>
        <v>0</v>
      </c>
      <c r="CH72" s="124">
        <f t="shared" si="264"/>
        <v>0</v>
      </c>
      <c r="CI72" s="124">
        <f t="shared" si="264"/>
        <v>0</v>
      </c>
      <c r="CJ72" s="124">
        <f t="shared" si="264"/>
        <v>0</v>
      </c>
      <c r="CK72" s="124">
        <f t="shared" si="264"/>
        <v>0</v>
      </c>
      <c r="CL72" s="124">
        <f t="shared" si="265"/>
        <v>0</v>
      </c>
      <c r="CM72" s="124">
        <f t="shared" si="265"/>
        <v>0</v>
      </c>
      <c r="CN72" s="124">
        <f t="shared" si="265"/>
        <v>0</v>
      </c>
      <c r="CO72" s="124">
        <f t="shared" si="265"/>
        <v>0</v>
      </c>
      <c r="CP72" s="124">
        <f t="shared" si="265"/>
        <v>0</v>
      </c>
      <c r="CQ72" s="124">
        <f t="shared" si="265"/>
        <v>0</v>
      </c>
      <c r="CR72" s="124">
        <f t="shared" si="265"/>
        <v>0</v>
      </c>
      <c r="CS72" s="124">
        <f t="shared" si="265"/>
        <v>0</v>
      </c>
      <c r="CT72" s="124">
        <f t="shared" si="265"/>
        <v>0</v>
      </c>
      <c r="CU72" s="124">
        <f t="shared" si="265"/>
        <v>0</v>
      </c>
      <c r="CV72" s="124">
        <f t="shared" si="266"/>
        <v>0</v>
      </c>
      <c r="CW72" s="124">
        <f t="shared" si="266"/>
        <v>0</v>
      </c>
      <c r="CX72" s="124">
        <f t="shared" si="266"/>
        <v>0</v>
      </c>
      <c r="CY72" s="124">
        <f t="shared" si="266"/>
        <v>0</v>
      </c>
      <c r="CZ72" s="124">
        <f t="shared" si="266"/>
        <v>0</v>
      </c>
      <c r="DA72" s="124">
        <f t="shared" si="266"/>
        <v>0</v>
      </c>
      <c r="DB72" s="124">
        <f t="shared" si="266"/>
        <v>0</v>
      </c>
      <c r="DC72" s="124">
        <f t="shared" si="266"/>
        <v>0</v>
      </c>
      <c r="DD72" s="124">
        <f t="shared" si="266"/>
        <v>0</v>
      </c>
      <c r="DE72" s="124">
        <f t="shared" si="266"/>
        <v>0</v>
      </c>
      <c r="DF72" s="124">
        <f t="shared" si="267"/>
        <v>0</v>
      </c>
      <c r="DG72" s="124">
        <f t="shared" si="267"/>
        <v>0</v>
      </c>
      <c r="DH72" s="124">
        <f t="shared" si="267"/>
        <v>0</v>
      </c>
      <c r="DI72" s="124">
        <f t="shared" si="267"/>
        <v>0</v>
      </c>
      <c r="DJ72" s="124">
        <f t="shared" si="267"/>
        <v>0</v>
      </c>
      <c r="DK72" s="124">
        <f t="shared" si="267"/>
        <v>0</v>
      </c>
      <c r="DL72" s="124">
        <f t="shared" si="267"/>
        <v>0</v>
      </c>
      <c r="DM72" s="124">
        <f t="shared" si="267"/>
        <v>0</v>
      </c>
      <c r="DN72" s="124">
        <f t="shared" si="267"/>
        <v>0</v>
      </c>
      <c r="DO72" s="124">
        <f t="shared" si="267"/>
        <v>0</v>
      </c>
      <c r="DP72" s="124">
        <f t="shared" si="268"/>
        <v>0</v>
      </c>
      <c r="DQ72" s="124">
        <f t="shared" si="268"/>
        <v>0</v>
      </c>
      <c r="DR72" s="124">
        <f t="shared" si="268"/>
        <v>0</v>
      </c>
      <c r="DS72" s="124">
        <f t="shared" si="268"/>
        <v>0</v>
      </c>
      <c r="DT72" s="124">
        <f t="shared" si="268"/>
        <v>0</v>
      </c>
      <c r="DU72" s="124">
        <f t="shared" si="268"/>
        <v>0</v>
      </c>
      <c r="DV72" s="124">
        <f t="shared" si="268"/>
        <v>0</v>
      </c>
      <c r="DW72" s="124">
        <f t="shared" si="268"/>
        <v>0</v>
      </c>
      <c r="DX72" s="124">
        <f t="shared" si="268"/>
        <v>0</v>
      </c>
      <c r="DY72" s="124">
        <f t="shared" si="268"/>
        <v>0</v>
      </c>
      <c r="DZ72" s="124">
        <f t="shared" si="269"/>
        <v>0</v>
      </c>
      <c r="EA72" s="124">
        <f t="shared" si="269"/>
        <v>0</v>
      </c>
      <c r="EB72" s="124">
        <f t="shared" si="269"/>
        <v>0</v>
      </c>
      <c r="EC72" s="124">
        <f t="shared" si="269"/>
        <v>0</v>
      </c>
      <c r="ED72" s="124">
        <f t="shared" si="269"/>
        <v>0</v>
      </c>
      <c r="EE72" s="124">
        <f t="shared" si="269"/>
        <v>0</v>
      </c>
      <c r="EF72" s="124">
        <f t="shared" si="269"/>
        <v>0</v>
      </c>
      <c r="EG72" s="124">
        <f t="shared" si="269"/>
        <v>0</v>
      </c>
      <c r="EH72" s="124">
        <f t="shared" si="269"/>
        <v>0</v>
      </c>
      <c r="EI72" s="124">
        <f t="shared" si="269"/>
        <v>0</v>
      </c>
      <c r="EJ72" s="124">
        <f t="shared" si="270"/>
        <v>0</v>
      </c>
      <c r="EK72" s="124">
        <f t="shared" si="270"/>
        <v>0</v>
      </c>
      <c r="EL72" s="124">
        <f t="shared" si="270"/>
        <v>0</v>
      </c>
      <c r="EM72" s="124">
        <f t="shared" si="270"/>
        <v>0</v>
      </c>
      <c r="EN72" s="124">
        <f t="shared" si="270"/>
        <v>0</v>
      </c>
      <c r="EO72" s="124">
        <f t="shared" si="270"/>
        <v>0</v>
      </c>
      <c r="EP72" s="124">
        <f t="shared" si="270"/>
        <v>0</v>
      </c>
      <c r="EQ72" s="124">
        <f t="shared" si="270"/>
        <v>0</v>
      </c>
      <c r="ER72" s="124">
        <f t="shared" si="270"/>
        <v>0</v>
      </c>
      <c r="ES72" s="124">
        <f t="shared" si="270"/>
        <v>0</v>
      </c>
      <c r="ET72" s="124">
        <f t="shared" si="270"/>
        <v>0</v>
      </c>
      <c r="EU72" s="124">
        <f t="shared" si="270"/>
        <v>0</v>
      </c>
      <c r="EV72" s="150"/>
      <c r="EW72" s="150"/>
      <c r="EX72" s="150"/>
      <c r="EY72" s="150"/>
    </row>
    <row r="73" spans="1:155">
      <c r="A73" s="150"/>
      <c r="B73" s="150"/>
      <c r="C73" s="150"/>
      <c r="D73" s="150"/>
      <c r="E73" s="150"/>
      <c r="F73" s="150"/>
      <c r="G73" s="127" t="s">
        <v>211</v>
      </c>
      <c r="H73" s="1009" t="str">
        <f>Prog4</f>
        <v>Prog4</v>
      </c>
      <c r="I73" s="1010"/>
      <c r="J73" s="1010"/>
      <c r="K73" s="1010"/>
      <c r="L73" s="1010"/>
      <c r="M73" s="1010"/>
      <c r="N73" s="1010"/>
      <c r="O73" s="1010"/>
      <c r="P73" s="1010"/>
      <c r="Q73" s="1011"/>
      <c r="R73" s="128"/>
      <c r="S73" s="128"/>
      <c r="T73" s="128"/>
      <c r="U73" s="128"/>
      <c r="V73" s="128"/>
      <c r="W73" s="128"/>
      <c r="X73" s="128"/>
      <c r="Y73" s="128"/>
      <c r="Z73" s="128"/>
      <c r="AA73" s="128"/>
      <c r="AB73" s="128"/>
      <c r="AC73" s="128"/>
      <c r="AD73" s="129">
        <f t="shared" ref="AD73:AM80" si="271">COUNTIFS($A$6:$A$16,$F$17,AD$6:AD$16,$G73,$E$6:$E$16,"")-COUNTIFS($A$6:$A$16,$F$17,AD$6:AD$16,$G73,$K$6:$K$16,$F$18,$E$6:$E$16,"")</f>
        <v>0</v>
      </c>
      <c r="AE73" s="129">
        <f t="shared" si="271"/>
        <v>0</v>
      </c>
      <c r="AF73" s="129">
        <f t="shared" si="271"/>
        <v>0</v>
      </c>
      <c r="AG73" s="129">
        <f t="shared" si="271"/>
        <v>0</v>
      </c>
      <c r="AH73" s="129">
        <f t="shared" si="271"/>
        <v>0</v>
      </c>
      <c r="AI73" s="129">
        <f t="shared" si="271"/>
        <v>0</v>
      </c>
      <c r="AJ73" s="129">
        <f t="shared" si="271"/>
        <v>0</v>
      </c>
      <c r="AK73" s="129">
        <f t="shared" si="271"/>
        <v>0</v>
      </c>
      <c r="AL73" s="129">
        <f t="shared" si="271"/>
        <v>0</v>
      </c>
      <c r="AM73" s="129">
        <f t="shared" si="271"/>
        <v>0</v>
      </c>
      <c r="AN73" s="129">
        <f t="shared" ref="AN73:AW80" si="272">COUNTIFS($A$6:$A$16,$F$17,AN$6:AN$16,$G73,$E$6:$E$16,"")-COUNTIFS($A$6:$A$16,$F$17,AN$6:AN$16,$G73,$K$6:$K$16,$F$18,$E$6:$E$16,"")</f>
        <v>0</v>
      </c>
      <c r="AO73" s="129">
        <f t="shared" si="272"/>
        <v>0</v>
      </c>
      <c r="AP73" s="129">
        <f t="shared" si="272"/>
        <v>0</v>
      </c>
      <c r="AQ73" s="129">
        <f t="shared" si="272"/>
        <v>0</v>
      </c>
      <c r="AR73" s="129">
        <f t="shared" si="272"/>
        <v>0</v>
      </c>
      <c r="AS73" s="129">
        <f t="shared" si="272"/>
        <v>0</v>
      </c>
      <c r="AT73" s="129">
        <f t="shared" si="272"/>
        <v>0</v>
      </c>
      <c r="AU73" s="129">
        <f t="shared" si="272"/>
        <v>0</v>
      </c>
      <c r="AV73" s="129">
        <f t="shared" si="272"/>
        <v>0</v>
      </c>
      <c r="AW73" s="129">
        <f t="shared" si="272"/>
        <v>0</v>
      </c>
      <c r="AX73" s="129">
        <f t="shared" ref="AX73:BG80" si="273">COUNTIFS($A$6:$A$16,$F$17,AX$6:AX$16,$G73,$E$6:$E$16,"")-COUNTIFS($A$6:$A$16,$F$17,AX$6:AX$16,$G73,$K$6:$K$16,$F$18,$E$6:$E$16,"")</f>
        <v>0</v>
      </c>
      <c r="AY73" s="129">
        <f t="shared" si="273"/>
        <v>0</v>
      </c>
      <c r="AZ73" s="129">
        <f t="shared" si="273"/>
        <v>0</v>
      </c>
      <c r="BA73" s="129">
        <f t="shared" si="273"/>
        <v>0</v>
      </c>
      <c r="BB73" s="129">
        <f t="shared" si="273"/>
        <v>0</v>
      </c>
      <c r="BC73" s="129">
        <f t="shared" si="273"/>
        <v>0</v>
      </c>
      <c r="BD73" s="129">
        <f t="shared" si="273"/>
        <v>0</v>
      </c>
      <c r="BE73" s="129">
        <f t="shared" si="273"/>
        <v>0</v>
      </c>
      <c r="BF73" s="129">
        <f t="shared" si="273"/>
        <v>0</v>
      </c>
      <c r="BG73" s="129">
        <f t="shared" si="273"/>
        <v>0</v>
      </c>
      <c r="BH73" s="129">
        <f t="shared" ref="BH73:BQ80" si="274">COUNTIFS($A$6:$A$16,$F$17,BH$6:BH$16,$G73,$E$6:$E$16,"")-COUNTIFS($A$6:$A$16,$F$17,BH$6:BH$16,$G73,$K$6:$K$16,$F$18,$E$6:$E$16,"")</f>
        <v>0</v>
      </c>
      <c r="BI73" s="129">
        <f t="shared" si="274"/>
        <v>0</v>
      </c>
      <c r="BJ73" s="129">
        <f t="shared" si="274"/>
        <v>0</v>
      </c>
      <c r="BK73" s="129">
        <f t="shared" si="274"/>
        <v>0</v>
      </c>
      <c r="BL73" s="129">
        <f t="shared" si="274"/>
        <v>0</v>
      </c>
      <c r="BM73" s="129">
        <f t="shared" si="274"/>
        <v>0</v>
      </c>
      <c r="BN73" s="129">
        <f t="shared" si="274"/>
        <v>0</v>
      </c>
      <c r="BO73" s="129">
        <f t="shared" si="274"/>
        <v>0</v>
      </c>
      <c r="BP73" s="129">
        <f t="shared" si="274"/>
        <v>0</v>
      </c>
      <c r="BQ73" s="129">
        <f t="shared" si="274"/>
        <v>0</v>
      </c>
      <c r="BR73" s="129">
        <f t="shared" ref="BR73:CA80" si="275">COUNTIFS($A$6:$A$16,$F$17,BR$6:BR$16,$G73,$E$6:$E$16,"")-COUNTIFS($A$6:$A$16,$F$17,BR$6:BR$16,$G73,$K$6:$K$16,$F$18,$E$6:$E$16,"")</f>
        <v>0</v>
      </c>
      <c r="BS73" s="129">
        <f t="shared" si="275"/>
        <v>0</v>
      </c>
      <c r="BT73" s="129">
        <f t="shared" si="275"/>
        <v>0</v>
      </c>
      <c r="BU73" s="129">
        <f t="shared" si="275"/>
        <v>0</v>
      </c>
      <c r="BV73" s="129">
        <f t="shared" si="275"/>
        <v>0</v>
      </c>
      <c r="BW73" s="129">
        <f t="shared" si="275"/>
        <v>0</v>
      </c>
      <c r="BX73" s="129">
        <f t="shared" si="275"/>
        <v>0</v>
      </c>
      <c r="BY73" s="129">
        <f t="shared" si="275"/>
        <v>0</v>
      </c>
      <c r="BZ73" s="129">
        <f t="shared" si="275"/>
        <v>0</v>
      </c>
      <c r="CA73" s="129">
        <f t="shared" si="275"/>
        <v>0</v>
      </c>
      <c r="CB73" s="129">
        <f t="shared" ref="CB73:CK80" si="276">COUNTIFS($A$6:$A$16,$F$17,CB$6:CB$16,$G73,$E$6:$E$16,"")-COUNTIFS($A$6:$A$16,$F$17,CB$6:CB$16,$G73,$K$6:$K$16,$F$18,$E$6:$E$16,"")</f>
        <v>0</v>
      </c>
      <c r="CC73" s="129">
        <f t="shared" si="276"/>
        <v>0</v>
      </c>
      <c r="CD73" s="129">
        <f t="shared" si="276"/>
        <v>0</v>
      </c>
      <c r="CE73" s="129">
        <f t="shared" si="276"/>
        <v>0</v>
      </c>
      <c r="CF73" s="129">
        <f t="shared" si="276"/>
        <v>0</v>
      </c>
      <c r="CG73" s="129">
        <f t="shared" si="276"/>
        <v>0</v>
      </c>
      <c r="CH73" s="129">
        <f t="shared" si="276"/>
        <v>0</v>
      </c>
      <c r="CI73" s="129">
        <f t="shared" si="276"/>
        <v>0</v>
      </c>
      <c r="CJ73" s="129">
        <f t="shared" si="276"/>
        <v>0</v>
      </c>
      <c r="CK73" s="129">
        <f t="shared" si="276"/>
        <v>0</v>
      </c>
      <c r="CL73" s="129">
        <f t="shared" ref="CL73:CU80" si="277">COUNTIFS($A$6:$A$16,$F$17,CL$6:CL$16,$G73,$E$6:$E$16,"")-COUNTIFS($A$6:$A$16,$F$17,CL$6:CL$16,$G73,$K$6:$K$16,$F$18,$E$6:$E$16,"")</f>
        <v>0</v>
      </c>
      <c r="CM73" s="129">
        <f t="shared" si="277"/>
        <v>0</v>
      </c>
      <c r="CN73" s="129">
        <f t="shared" si="277"/>
        <v>0</v>
      </c>
      <c r="CO73" s="129">
        <f t="shared" si="277"/>
        <v>0</v>
      </c>
      <c r="CP73" s="129">
        <f t="shared" si="277"/>
        <v>0</v>
      </c>
      <c r="CQ73" s="129">
        <f t="shared" si="277"/>
        <v>0</v>
      </c>
      <c r="CR73" s="129">
        <f t="shared" si="277"/>
        <v>0</v>
      </c>
      <c r="CS73" s="129">
        <f t="shared" si="277"/>
        <v>0</v>
      </c>
      <c r="CT73" s="129">
        <f t="shared" si="277"/>
        <v>0</v>
      </c>
      <c r="CU73" s="129">
        <f t="shared" si="277"/>
        <v>0</v>
      </c>
      <c r="CV73" s="129">
        <f t="shared" ref="CV73:DE80" si="278">COUNTIFS($A$6:$A$16,$F$17,CV$6:CV$16,$G73,$E$6:$E$16,"")-COUNTIFS($A$6:$A$16,$F$17,CV$6:CV$16,$G73,$K$6:$K$16,$F$18,$E$6:$E$16,"")</f>
        <v>0</v>
      </c>
      <c r="CW73" s="129">
        <f t="shared" si="278"/>
        <v>0</v>
      </c>
      <c r="CX73" s="129">
        <f t="shared" si="278"/>
        <v>0</v>
      </c>
      <c r="CY73" s="129">
        <f t="shared" si="278"/>
        <v>0</v>
      </c>
      <c r="CZ73" s="129">
        <f t="shared" si="278"/>
        <v>0</v>
      </c>
      <c r="DA73" s="129">
        <f t="shared" si="278"/>
        <v>0</v>
      </c>
      <c r="DB73" s="129">
        <f t="shared" si="278"/>
        <v>0</v>
      </c>
      <c r="DC73" s="129">
        <f t="shared" si="278"/>
        <v>0</v>
      </c>
      <c r="DD73" s="129">
        <f t="shared" si="278"/>
        <v>0</v>
      </c>
      <c r="DE73" s="129">
        <f t="shared" si="278"/>
        <v>0</v>
      </c>
      <c r="DF73" s="129">
        <f t="shared" ref="DF73:DO80" si="279">COUNTIFS($A$6:$A$16,$F$17,DF$6:DF$16,$G73,$E$6:$E$16,"")-COUNTIFS($A$6:$A$16,$F$17,DF$6:DF$16,$G73,$K$6:$K$16,$F$18,$E$6:$E$16,"")</f>
        <v>0</v>
      </c>
      <c r="DG73" s="129">
        <f t="shared" si="279"/>
        <v>0</v>
      </c>
      <c r="DH73" s="129">
        <f t="shared" si="279"/>
        <v>0</v>
      </c>
      <c r="DI73" s="129">
        <f t="shared" si="279"/>
        <v>0</v>
      </c>
      <c r="DJ73" s="129">
        <f t="shared" si="279"/>
        <v>0</v>
      </c>
      <c r="DK73" s="129">
        <f t="shared" si="279"/>
        <v>0</v>
      </c>
      <c r="DL73" s="129">
        <f t="shared" si="279"/>
        <v>0</v>
      </c>
      <c r="DM73" s="129">
        <f t="shared" si="279"/>
        <v>0</v>
      </c>
      <c r="DN73" s="129">
        <f t="shared" si="279"/>
        <v>0</v>
      </c>
      <c r="DO73" s="129">
        <f t="shared" si="279"/>
        <v>0</v>
      </c>
      <c r="DP73" s="129">
        <f t="shared" ref="DP73:DY80" si="280">COUNTIFS($A$6:$A$16,$F$17,DP$6:DP$16,$G73,$E$6:$E$16,"")-COUNTIFS($A$6:$A$16,$F$17,DP$6:DP$16,$G73,$K$6:$K$16,$F$18,$E$6:$E$16,"")</f>
        <v>0</v>
      </c>
      <c r="DQ73" s="129">
        <f t="shared" si="280"/>
        <v>0</v>
      </c>
      <c r="DR73" s="129">
        <f t="shared" si="280"/>
        <v>0</v>
      </c>
      <c r="DS73" s="129">
        <f t="shared" si="280"/>
        <v>0</v>
      </c>
      <c r="DT73" s="129">
        <f t="shared" si="280"/>
        <v>0</v>
      </c>
      <c r="DU73" s="129">
        <f t="shared" si="280"/>
        <v>0</v>
      </c>
      <c r="DV73" s="129">
        <f t="shared" si="280"/>
        <v>0</v>
      </c>
      <c r="DW73" s="129">
        <f t="shared" si="280"/>
        <v>0</v>
      </c>
      <c r="DX73" s="129">
        <f t="shared" si="280"/>
        <v>0</v>
      </c>
      <c r="DY73" s="129">
        <f t="shared" si="280"/>
        <v>0</v>
      </c>
      <c r="DZ73" s="129">
        <f t="shared" ref="DZ73:EI80" si="281">COUNTIFS($A$6:$A$16,$F$17,DZ$6:DZ$16,$G73,$E$6:$E$16,"")-COUNTIFS($A$6:$A$16,$F$17,DZ$6:DZ$16,$G73,$K$6:$K$16,$F$18,$E$6:$E$16,"")</f>
        <v>0</v>
      </c>
      <c r="EA73" s="129">
        <f t="shared" si="281"/>
        <v>0</v>
      </c>
      <c r="EB73" s="129">
        <f t="shared" si="281"/>
        <v>0</v>
      </c>
      <c r="EC73" s="129">
        <f t="shared" si="281"/>
        <v>0</v>
      </c>
      <c r="ED73" s="129">
        <f t="shared" si="281"/>
        <v>0</v>
      </c>
      <c r="EE73" s="129">
        <f t="shared" si="281"/>
        <v>0</v>
      </c>
      <c r="EF73" s="129">
        <f t="shared" si="281"/>
        <v>0</v>
      </c>
      <c r="EG73" s="129">
        <f t="shared" si="281"/>
        <v>0</v>
      </c>
      <c r="EH73" s="129">
        <f t="shared" si="281"/>
        <v>0</v>
      </c>
      <c r="EI73" s="129">
        <f t="shared" si="281"/>
        <v>0</v>
      </c>
      <c r="EJ73" s="129">
        <f t="shared" ref="EJ73:EU80" si="282">COUNTIFS($A$6:$A$16,$F$17,EJ$6:EJ$16,$G73,$E$6:$E$16,"")-COUNTIFS($A$6:$A$16,$F$17,EJ$6:EJ$16,$G73,$K$6:$K$16,$F$18,$E$6:$E$16,"")</f>
        <v>0</v>
      </c>
      <c r="EK73" s="129">
        <f t="shared" si="282"/>
        <v>0</v>
      </c>
      <c r="EL73" s="129">
        <f t="shared" si="282"/>
        <v>0</v>
      </c>
      <c r="EM73" s="129">
        <f t="shared" si="282"/>
        <v>0</v>
      </c>
      <c r="EN73" s="129">
        <f t="shared" si="282"/>
        <v>0</v>
      </c>
      <c r="EO73" s="129">
        <f t="shared" si="282"/>
        <v>0</v>
      </c>
      <c r="EP73" s="129">
        <f t="shared" si="282"/>
        <v>0</v>
      </c>
      <c r="EQ73" s="129">
        <f t="shared" si="282"/>
        <v>0</v>
      </c>
      <c r="ER73" s="129">
        <f t="shared" si="282"/>
        <v>0</v>
      </c>
      <c r="ES73" s="129">
        <f t="shared" si="282"/>
        <v>0</v>
      </c>
      <c r="ET73" s="129">
        <f t="shared" si="282"/>
        <v>0</v>
      </c>
      <c r="EU73" s="129">
        <f t="shared" si="282"/>
        <v>0</v>
      </c>
      <c r="EV73" s="150"/>
      <c r="EW73" s="150"/>
      <c r="EX73" s="150"/>
      <c r="EY73" s="150"/>
    </row>
    <row r="74" spans="1:155">
      <c r="A74" s="150"/>
      <c r="B74" s="150"/>
      <c r="C74" s="150"/>
      <c r="D74" s="150"/>
      <c r="E74" s="150"/>
      <c r="F74" s="150"/>
      <c r="G74" s="130" t="s">
        <v>212</v>
      </c>
      <c r="H74" s="1012"/>
      <c r="I74" s="1013"/>
      <c r="J74" s="1013"/>
      <c r="K74" s="1013"/>
      <c r="L74" s="1013"/>
      <c r="M74" s="1013"/>
      <c r="N74" s="1013"/>
      <c r="O74" s="1013"/>
      <c r="P74" s="1013"/>
      <c r="Q74" s="1014"/>
      <c r="R74" s="113"/>
      <c r="S74" s="113"/>
      <c r="T74" s="113"/>
      <c r="U74" s="113"/>
      <c r="V74" s="113"/>
      <c r="W74" s="113"/>
      <c r="X74" s="113"/>
      <c r="Y74" s="113"/>
      <c r="Z74" s="113"/>
      <c r="AA74" s="113"/>
      <c r="AB74" s="113"/>
      <c r="AC74" s="113"/>
      <c r="AD74" s="114">
        <f t="shared" si="271"/>
        <v>0</v>
      </c>
      <c r="AE74" s="114">
        <f t="shared" si="271"/>
        <v>0</v>
      </c>
      <c r="AF74" s="114">
        <f t="shared" si="271"/>
        <v>4</v>
      </c>
      <c r="AG74" s="114">
        <f t="shared" si="271"/>
        <v>4</v>
      </c>
      <c r="AH74" s="114">
        <f t="shared" si="271"/>
        <v>0</v>
      </c>
      <c r="AI74" s="114">
        <f t="shared" si="271"/>
        <v>0</v>
      </c>
      <c r="AJ74" s="114">
        <f t="shared" si="271"/>
        <v>0</v>
      </c>
      <c r="AK74" s="114">
        <f t="shared" si="271"/>
        <v>0</v>
      </c>
      <c r="AL74" s="114">
        <f t="shared" si="271"/>
        <v>0</v>
      </c>
      <c r="AM74" s="114">
        <f t="shared" si="271"/>
        <v>0</v>
      </c>
      <c r="AN74" s="114">
        <f t="shared" si="272"/>
        <v>0</v>
      </c>
      <c r="AO74" s="114">
        <f t="shared" si="272"/>
        <v>0</v>
      </c>
      <c r="AP74" s="114">
        <f t="shared" si="272"/>
        <v>0</v>
      </c>
      <c r="AQ74" s="114">
        <f t="shared" si="272"/>
        <v>0</v>
      </c>
      <c r="AR74" s="114">
        <f t="shared" si="272"/>
        <v>0</v>
      </c>
      <c r="AS74" s="114">
        <f t="shared" si="272"/>
        <v>0</v>
      </c>
      <c r="AT74" s="114">
        <f t="shared" si="272"/>
        <v>0</v>
      </c>
      <c r="AU74" s="114">
        <f t="shared" si="272"/>
        <v>0</v>
      </c>
      <c r="AV74" s="114">
        <f t="shared" si="272"/>
        <v>0</v>
      </c>
      <c r="AW74" s="114">
        <f t="shared" si="272"/>
        <v>0</v>
      </c>
      <c r="AX74" s="114">
        <f t="shared" si="273"/>
        <v>0</v>
      </c>
      <c r="AY74" s="114">
        <f t="shared" si="273"/>
        <v>0</v>
      </c>
      <c r="AZ74" s="114">
        <f t="shared" si="273"/>
        <v>0</v>
      </c>
      <c r="BA74" s="114">
        <f t="shared" si="273"/>
        <v>0</v>
      </c>
      <c r="BB74" s="114">
        <f t="shared" si="273"/>
        <v>0</v>
      </c>
      <c r="BC74" s="114">
        <f t="shared" si="273"/>
        <v>0</v>
      </c>
      <c r="BD74" s="114">
        <f t="shared" si="273"/>
        <v>0</v>
      </c>
      <c r="BE74" s="114">
        <f t="shared" si="273"/>
        <v>0</v>
      </c>
      <c r="BF74" s="114">
        <f t="shared" si="273"/>
        <v>0</v>
      </c>
      <c r="BG74" s="114">
        <f t="shared" si="273"/>
        <v>0</v>
      </c>
      <c r="BH74" s="114">
        <f t="shared" si="274"/>
        <v>0</v>
      </c>
      <c r="BI74" s="114">
        <f t="shared" si="274"/>
        <v>0</v>
      </c>
      <c r="BJ74" s="114">
        <f t="shared" si="274"/>
        <v>0</v>
      </c>
      <c r="BK74" s="114">
        <f t="shared" si="274"/>
        <v>0</v>
      </c>
      <c r="BL74" s="114">
        <f t="shared" si="274"/>
        <v>0</v>
      </c>
      <c r="BM74" s="114">
        <f t="shared" si="274"/>
        <v>0</v>
      </c>
      <c r="BN74" s="114">
        <f t="shared" si="274"/>
        <v>0</v>
      </c>
      <c r="BO74" s="114">
        <f t="shared" si="274"/>
        <v>0</v>
      </c>
      <c r="BP74" s="114">
        <f t="shared" si="274"/>
        <v>0</v>
      </c>
      <c r="BQ74" s="114">
        <f t="shared" si="274"/>
        <v>0</v>
      </c>
      <c r="BR74" s="114">
        <f t="shared" si="275"/>
        <v>0</v>
      </c>
      <c r="BS74" s="114">
        <f t="shared" si="275"/>
        <v>0</v>
      </c>
      <c r="BT74" s="114">
        <f t="shared" si="275"/>
        <v>0</v>
      </c>
      <c r="BU74" s="114">
        <f t="shared" si="275"/>
        <v>0</v>
      </c>
      <c r="BV74" s="114">
        <f t="shared" si="275"/>
        <v>0</v>
      </c>
      <c r="BW74" s="114">
        <f t="shared" si="275"/>
        <v>0</v>
      </c>
      <c r="BX74" s="114">
        <f t="shared" si="275"/>
        <v>0</v>
      </c>
      <c r="BY74" s="114">
        <f t="shared" si="275"/>
        <v>0</v>
      </c>
      <c r="BZ74" s="114">
        <f t="shared" si="275"/>
        <v>0</v>
      </c>
      <c r="CA74" s="114">
        <f t="shared" si="275"/>
        <v>0</v>
      </c>
      <c r="CB74" s="114">
        <f t="shared" si="276"/>
        <v>0</v>
      </c>
      <c r="CC74" s="114">
        <f t="shared" si="276"/>
        <v>0</v>
      </c>
      <c r="CD74" s="114">
        <f t="shared" si="276"/>
        <v>0</v>
      </c>
      <c r="CE74" s="114">
        <f t="shared" si="276"/>
        <v>0</v>
      </c>
      <c r="CF74" s="114">
        <f t="shared" si="276"/>
        <v>0</v>
      </c>
      <c r="CG74" s="114">
        <f t="shared" si="276"/>
        <v>0</v>
      </c>
      <c r="CH74" s="114">
        <f t="shared" si="276"/>
        <v>0</v>
      </c>
      <c r="CI74" s="114">
        <f t="shared" si="276"/>
        <v>0</v>
      </c>
      <c r="CJ74" s="114">
        <f t="shared" si="276"/>
        <v>0</v>
      </c>
      <c r="CK74" s="114">
        <f t="shared" si="276"/>
        <v>0</v>
      </c>
      <c r="CL74" s="114">
        <f t="shared" si="277"/>
        <v>0</v>
      </c>
      <c r="CM74" s="114">
        <f t="shared" si="277"/>
        <v>0</v>
      </c>
      <c r="CN74" s="114">
        <f t="shared" si="277"/>
        <v>0</v>
      </c>
      <c r="CO74" s="114">
        <f t="shared" si="277"/>
        <v>0</v>
      </c>
      <c r="CP74" s="114">
        <f t="shared" si="277"/>
        <v>0</v>
      </c>
      <c r="CQ74" s="114">
        <f t="shared" si="277"/>
        <v>0</v>
      </c>
      <c r="CR74" s="114">
        <f t="shared" si="277"/>
        <v>0</v>
      </c>
      <c r="CS74" s="114">
        <f t="shared" si="277"/>
        <v>0</v>
      </c>
      <c r="CT74" s="114">
        <f t="shared" si="277"/>
        <v>0</v>
      </c>
      <c r="CU74" s="114">
        <f t="shared" si="277"/>
        <v>0</v>
      </c>
      <c r="CV74" s="114">
        <f t="shared" si="278"/>
        <v>0</v>
      </c>
      <c r="CW74" s="114">
        <f t="shared" si="278"/>
        <v>0</v>
      </c>
      <c r="CX74" s="114">
        <f t="shared" si="278"/>
        <v>0</v>
      </c>
      <c r="CY74" s="114">
        <f t="shared" si="278"/>
        <v>0</v>
      </c>
      <c r="CZ74" s="114">
        <f t="shared" si="278"/>
        <v>0</v>
      </c>
      <c r="DA74" s="114">
        <f t="shared" si="278"/>
        <v>0</v>
      </c>
      <c r="DB74" s="114">
        <f t="shared" si="278"/>
        <v>0</v>
      </c>
      <c r="DC74" s="114">
        <f t="shared" si="278"/>
        <v>0</v>
      </c>
      <c r="DD74" s="114">
        <f t="shared" si="278"/>
        <v>0</v>
      </c>
      <c r="DE74" s="114">
        <f t="shared" si="278"/>
        <v>0</v>
      </c>
      <c r="DF74" s="114">
        <f t="shared" si="279"/>
        <v>0</v>
      </c>
      <c r="DG74" s="114">
        <f t="shared" si="279"/>
        <v>0</v>
      </c>
      <c r="DH74" s="114">
        <f t="shared" si="279"/>
        <v>0</v>
      </c>
      <c r="DI74" s="114">
        <f t="shared" si="279"/>
        <v>0</v>
      </c>
      <c r="DJ74" s="114">
        <f t="shared" si="279"/>
        <v>0</v>
      </c>
      <c r="DK74" s="114">
        <f t="shared" si="279"/>
        <v>0</v>
      </c>
      <c r="DL74" s="114">
        <f t="shared" si="279"/>
        <v>0</v>
      </c>
      <c r="DM74" s="114">
        <f t="shared" si="279"/>
        <v>0</v>
      </c>
      <c r="DN74" s="114">
        <f t="shared" si="279"/>
        <v>0</v>
      </c>
      <c r="DO74" s="114">
        <f t="shared" si="279"/>
        <v>0</v>
      </c>
      <c r="DP74" s="114">
        <f t="shared" si="280"/>
        <v>0</v>
      </c>
      <c r="DQ74" s="114">
        <f t="shared" si="280"/>
        <v>0</v>
      </c>
      <c r="DR74" s="114">
        <f t="shared" si="280"/>
        <v>0</v>
      </c>
      <c r="DS74" s="114">
        <f t="shared" si="280"/>
        <v>0</v>
      </c>
      <c r="DT74" s="114">
        <f t="shared" si="280"/>
        <v>0</v>
      </c>
      <c r="DU74" s="114">
        <f t="shared" si="280"/>
        <v>0</v>
      </c>
      <c r="DV74" s="114">
        <f t="shared" si="280"/>
        <v>0</v>
      </c>
      <c r="DW74" s="114">
        <f t="shared" si="280"/>
        <v>0</v>
      </c>
      <c r="DX74" s="114">
        <f t="shared" si="280"/>
        <v>0</v>
      </c>
      <c r="DY74" s="114">
        <f t="shared" si="280"/>
        <v>0</v>
      </c>
      <c r="DZ74" s="114">
        <f t="shared" si="281"/>
        <v>0</v>
      </c>
      <c r="EA74" s="114">
        <f t="shared" si="281"/>
        <v>0</v>
      </c>
      <c r="EB74" s="114">
        <f t="shared" si="281"/>
        <v>0</v>
      </c>
      <c r="EC74" s="114">
        <f t="shared" si="281"/>
        <v>0</v>
      </c>
      <c r="ED74" s="114">
        <f t="shared" si="281"/>
        <v>0</v>
      </c>
      <c r="EE74" s="114">
        <f t="shared" si="281"/>
        <v>0</v>
      </c>
      <c r="EF74" s="114">
        <f t="shared" si="281"/>
        <v>0</v>
      </c>
      <c r="EG74" s="114">
        <f t="shared" si="281"/>
        <v>0</v>
      </c>
      <c r="EH74" s="114">
        <f t="shared" si="281"/>
        <v>0</v>
      </c>
      <c r="EI74" s="114">
        <f t="shared" si="281"/>
        <v>0</v>
      </c>
      <c r="EJ74" s="114">
        <f t="shared" si="282"/>
        <v>0</v>
      </c>
      <c r="EK74" s="114">
        <f t="shared" si="282"/>
        <v>0</v>
      </c>
      <c r="EL74" s="114">
        <f t="shared" si="282"/>
        <v>0</v>
      </c>
      <c r="EM74" s="114">
        <f t="shared" si="282"/>
        <v>0</v>
      </c>
      <c r="EN74" s="114">
        <f t="shared" si="282"/>
        <v>0</v>
      </c>
      <c r="EO74" s="114">
        <f t="shared" si="282"/>
        <v>0</v>
      </c>
      <c r="EP74" s="114">
        <f t="shared" si="282"/>
        <v>0</v>
      </c>
      <c r="EQ74" s="114">
        <f t="shared" si="282"/>
        <v>0</v>
      </c>
      <c r="ER74" s="114">
        <f t="shared" si="282"/>
        <v>0</v>
      </c>
      <c r="ES74" s="114">
        <f t="shared" si="282"/>
        <v>0</v>
      </c>
      <c r="ET74" s="114">
        <f t="shared" si="282"/>
        <v>0</v>
      </c>
      <c r="EU74" s="114">
        <f t="shared" si="282"/>
        <v>0</v>
      </c>
      <c r="EV74" s="150"/>
      <c r="EW74" s="150"/>
      <c r="EX74" s="150"/>
      <c r="EY74" s="150"/>
    </row>
    <row r="75" spans="1:155">
      <c r="A75" s="150"/>
      <c r="B75" s="150"/>
      <c r="C75" s="150"/>
      <c r="D75" s="150"/>
      <c r="E75" s="150"/>
      <c r="F75" s="150"/>
      <c r="G75" s="130" t="s">
        <v>213</v>
      </c>
      <c r="H75" s="1012"/>
      <c r="I75" s="1013"/>
      <c r="J75" s="1013"/>
      <c r="K75" s="1013"/>
      <c r="L75" s="1013"/>
      <c r="M75" s="1013"/>
      <c r="N75" s="1013"/>
      <c r="O75" s="1013"/>
      <c r="P75" s="1013"/>
      <c r="Q75" s="1014"/>
      <c r="R75" s="113"/>
      <c r="S75" s="113"/>
      <c r="T75" s="113"/>
      <c r="U75" s="113"/>
      <c r="V75" s="113"/>
      <c r="W75" s="113"/>
      <c r="X75" s="113"/>
      <c r="Y75" s="113"/>
      <c r="Z75" s="113"/>
      <c r="AA75" s="113"/>
      <c r="AB75" s="113"/>
      <c r="AC75" s="113"/>
      <c r="AD75" s="114">
        <f t="shared" si="271"/>
        <v>0</v>
      </c>
      <c r="AE75" s="114">
        <f t="shared" si="271"/>
        <v>0</v>
      </c>
      <c r="AF75" s="114">
        <f t="shared" si="271"/>
        <v>0</v>
      </c>
      <c r="AG75" s="114">
        <f t="shared" si="271"/>
        <v>0</v>
      </c>
      <c r="AH75" s="114">
        <f t="shared" si="271"/>
        <v>4</v>
      </c>
      <c r="AI75" s="114">
        <f t="shared" si="271"/>
        <v>4</v>
      </c>
      <c r="AJ75" s="114">
        <f t="shared" si="271"/>
        <v>4</v>
      </c>
      <c r="AK75" s="114">
        <f t="shared" si="271"/>
        <v>4</v>
      </c>
      <c r="AL75" s="114">
        <f t="shared" si="271"/>
        <v>0</v>
      </c>
      <c r="AM75" s="114">
        <f t="shared" si="271"/>
        <v>1</v>
      </c>
      <c r="AN75" s="114">
        <f t="shared" si="272"/>
        <v>0</v>
      </c>
      <c r="AO75" s="114">
        <f t="shared" si="272"/>
        <v>1</v>
      </c>
      <c r="AP75" s="114">
        <f t="shared" si="272"/>
        <v>0</v>
      </c>
      <c r="AQ75" s="114">
        <f t="shared" si="272"/>
        <v>1</v>
      </c>
      <c r="AR75" s="114">
        <f t="shared" si="272"/>
        <v>0</v>
      </c>
      <c r="AS75" s="114">
        <f t="shared" si="272"/>
        <v>1</v>
      </c>
      <c r="AT75" s="114">
        <f t="shared" si="272"/>
        <v>0</v>
      </c>
      <c r="AU75" s="114">
        <f t="shared" si="272"/>
        <v>1</v>
      </c>
      <c r="AV75" s="114">
        <f t="shared" si="272"/>
        <v>0</v>
      </c>
      <c r="AW75" s="114">
        <f t="shared" si="272"/>
        <v>1</v>
      </c>
      <c r="AX75" s="114">
        <f t="shared" si="273"/>
        <v>0</v>
      </c>
      <c r="AY75" s="114">
        <f t="shared" si="273"/>
        <v>1</v>
      </c>
      <c r="AZ75" s="114">
        <f t="shared" si="273"/>
        <v>0</v>
      </c>
      <c r="BA75" s="114">
        <f t="shared" si="273"/>
        <v>1</v>
      </c>
      <c r="BB75" s="114">
        <f t="shared" si="273"/>
        <v>0</v>
      </c>
      <c r="BC75" s="114">
        <f t="shared" si="273"/>
        <v>1</v>
      </c>
      <c r="BD75" s="114">
        <f t="shared" si="273"/>
        <v>0</v>
      </c>
      <c r="BE75" s="114">
        <f t="shared" si="273"/>
        <v>1</v>
      </c>
      <c r="BF75" s="114">
        <f t="shared" si="273"/>
        <v>0</v>
      </c>
      <c r="BG75" s="114">
        <f t="shared" si="273"/>
        <v>1</v>
      </c>
      <c r="BH75" s="114">
        <f t="shared" si="274"/>
        <v>0</v>
      </c>
      <c r="BI75" s="114">
        <f t="shared" si="274"/>
        <v>1</v>
      </c>
      <c r="BJ75" s="114">
        <f t="shared" si="274"/>
        <v>0</v>
      </c>
      <c r="BK75" s="114">
        <f t="shared" si="274"/>
        <v>0</v>
      </c>
      <c r="BL75" s="114">
        <f t="shared" si="274"/>
        <v>0</v>
      </c>
      <c r="BM75" s="114">
        <f t="shared" si="274"/>
        <v>0</v>
      </c>
      <c r="BN75" s="114">
        <f t="shared" si="274"/>
        <v>0</v>
      </c>
      <c r="BO75" s="114">
        <f t="shared" si="274"/>
        <v>0</v>
      </c>
      <c r="BP75" s="114">
        <f t="shared" si="274"/>
        <v>0</v>
      </c>
      <c r="BQ75" s="114">
        <f t="shared" si="274"/>
        <v>0</v>
      </c>
      <c r="BR75" s="114">
        <f t="shared" si="275"/>
        <v>0</v>
      </c>
      <c r="BS75" s="114">
        <f t="shared" si="275"/>
        <v>0</v>
      </c>
      <c r="BT75" s="114">
        <f t="shared" si="275"/>
        <v>0</v>
      </c>
      <c r="BU75" s="114">
        <f t="shared" si="275"/>
        <v>0</v>
      </c>
      <c r="BV75" s="114">
        <f t="shared" si="275"/>
        <v>0</v>
      </c>
      <c r="BW75" s="114">
        <f t="shared" si="275"/>
        <v>0</v>
      </c>
      <c r="BX75" s="114">
        <f t="shared" si="275"/>
        <v>0</v>
      </c>
      <c r="BY75" s="114">
        <f t="shared" si="275"/>
        <v>0</v>
      </c>
      <c r="BZ75" s="114">
        <f t="shared" si="275"/>
        <v>0</v>
      </c>
      <c r="CA75" s="114">
        <f t="shared" si="275"/>
        <v>0</v>
      </c>
      <c r="CB75" s="114">
        <f t="shared" si="276"/>
        <v>0</v>
      </c>
      <c r="CC75" s="114">
        <f t="shared" si="276"/>
        <v>0</v>
      </c>
      <c r="CD75" s="114">
        <f t="shared" si="276"/>
        <v>0</v>
      </c>
      <c r="CE75" s="114">
        <f t="shared" si="276"/>
        <v>0</v>
      </c>
      <c r="CF75" s="114">
        <f t="shared" si="276"/>
        <v>0</v>
      </c>
      <c r="CG75" s="114">
        <f t="shared" si="276"/>
        <v>0</v>
      </c>
      <c r="CH75" s="114">
        <f t="shared" si="276"/>
        <v>0</v>
      </c>
      <c r="CI75" s="114">
        <f t="shared" si="276"/>
        <v>0</v>
      </c>
      <c r="CJ75" s="114">
        <f t="shared" si="276"/>
        <v>0</v>
      </c>
      <c r="CK75" s="114">
        <f t="shared" si="276"/>
        <v>0</v>
      </c>
      <c r="CL75" s="114">
        <f t="shared" si="277"/>
        <v>0</v>
      </c>
      <c r="CM75" s="114">
        <f t="shared" si="277"/>
        <v>0</v>
      </c>
      <c r="CN75" s="114">
        <f t="shared" si="277"/>
        <v>0</v>
      </c>
      <c r="CO75" s="114">
        <f t="shared" si="277"/>
        <v>0</v>
      </c>
      <c r="CP75" s="114">
        <f t="shared" si="277"/>
        <v>0</v>
      </c>
      <c r="CQ75" s="114">
        <f t="shared" si="277"/>
        <v>0</v>
      </c>
      <c r="CR75" s="114">
        <f t="shared" si="277"/>
        <v>0</v>
      </c>
      <c r="CS75" s="114">
        <f t="shared" si="277"/>
        <v>0</v>
      </c>
      <c r="CT75" s="114">
        <f t="shared" si="277"/>
        <v>0</v>
      </c>
      <c r="CU75" s="114">
        <f t="shared" si="277"/>
        <v>0</v>
      </c>
      <c r="CV75" s="114">
        <f t="shared" si="278"/>
        <v>0</v>
      </c>
      <c r="CW75" s="114">
        <f t="shared" si="278"/>
        <v>0</v>
      </c>
      <c r="CX75" s="114">
        <f t="shared" si="278"/>
        <v>0</v>
      </c>
      <c r="CY75" s="114">
        <f t="shared" si="278"/>
        <v>0</v>
      </c>
      <c r="CZ75" s="114">
        <f t="shared" si="278"/>
        <v>0</v>
      </c>
      <c r="DA75" s="114">
        <f t="shared" si="278"/>
        <v>0</v>
      </c>
      <c r="DB75" s="114">
        <f t="shared" si="278"/>
        <v>0</v>
      </c>
      <c r="DC75" s="114">
        <f t="shared" si="278"/>
        <v>0</v>
      </c>
      <c r="DD75" s="114">
        <f t="shared" si="278"/>
        <v>0</v>
      </c>
      <c r="DE75" s="114">
        <f t="shared" si="278"/>
        <v>0</v>
      </c>
      <c r="DF75" s="114">
        <f t="shared" si="279"/>
        <v>0</v>
      </c>
      <c r="DG75" s="114">
        <f t="shared" si="279"/>
        <v>0</v>
      </c>
      <c r="DH75" s="114">
        <f t="shared" si="279"/>
        <v>0</v>
      </c>
      <c r="DI75" s="114">
        <f t="shared" si="279"/>
        <v>0</v>
      </c>
      <c r="DJ75" s="114">
        <f t="shared" si="279"/>
        <v>0</v>
      </c>
      <c r="DK75" s="114">
        <f t="shared" si="279"/>
        <v>0</v>
      </c>
      <c r="DL75" s="114">
        <f t="shared" si="279"/>
        <v>0</v>
      </c>
      <c r="DM75" s="114">
        <f t="shared" si="279"/>
        <v>0</v>
      </c>
      <c r="DN75" s="114">
        <f t="shared" si="279"/>
        <v>0</v>
      </c>
      <c r="DO75" s="114">
        <f t="shared" si="279"/>
        <v>0</v>
      </c>
      <c r="DP75" s="114">
        <f t="shared" si="280"/>
        <v>0</v>
      </c>
      <c r="DQ75" s="114">
        <f t="shared" si="280"/>
        <v>0</v>
      </c>
      <c r="DR75" s="114">
        <f t="shared" si="280"/>
        <v>0</v>
      </c>
      <c r="DS75" s="114">
        <f t="shared" si="280"/>
        <v>0</v>
      </c>
      <c r="DT75" s="114">
        <f t="shared" si="280"/>
        <v>0</v>
      </c>
      <c r="DU75" s="114">
        <f t="shared" si="280"/>
        <v>0</v>
      </c>
      <c r="DV75" s="114">
        <f t="shared" si="280"/>
        <v>0</v>
      </c>
      <c r="DW75" s="114">
        <f t="shared" si="280"/>
        <v>0</v>
      </c>
      <c r="DX75" s="114">
        <f t="shared" si="280"/>
        <v>0</v>
      </c>
      <c r="DY75" s="114">
        <f t="shared" si="280"/>
        <v>0</v>
      </c>
      <c r="DZ75" s="114">
        <f t="shared" si="281"/>
        <v>0</v>
      </c>
      <c r="EA75" s="114">
        <f t="shared" si="281"/>
        <v>0</v>
      </c>
      <c r="EB75" s="114">
        <f t="shared" si="281"/>
        <v>0</v>
      </c>
      <c r="EC75" s="114">
        <f t="shared" si="281"/>
        <v>0</v>
      </c>
      <c r="ED75" s="114">
        <f t="shared" si="281"/>
        <v>0</v>
      </c>
      <c r="EE75" s="114">
        <f t="shared" si="281"/>
        <v>0</v>
      </c>
      <c r="EF75" s="114">
        <f t="shared" si="281"/>
        <v>0</v>
      </c>
      <c r="EG75" s="114">
        <f t="shared" si="281"/>
        <v>0</v>
      </c>
      <c r="EH75" s="114">
        <f t="shared" si="281"/>
        <v>0</v>
      </c>
      <c r="EI75" s="114">
        <f t="shared" si="281"/>
        <v>0</v>
      </c>
      <c r="EJ75" s="114">
        <f t="shared" si="282"/>
        <v>0</v>
      </c>
      <c r="EK75" s="114">
        <f t="shared" si="282"/>
        <v>0</v>
      </c>
      <c r="EL75" s="114">
        <f t="shared" si="282"/>
        <v>0</v>
      </c>
      <c r="EM75" s="114">
        <f t="shared" si="282"/>
        <v>0</v>
      </c>
      <c r="EN75" s="114">
        <f t="shared" si="282"/>
        <v>0</v>
      </c>
      <c r="EO75" s="114">
        <f t="shared" si="282"/>
        <v>0</v>
      </c>
      <c r="EP75" s="114">
        <f t="shared" si="282"/>
        <v>0</v>
      </c>
      <c r="EQ75" s="114">
        <f t="shared" si="282"/>
        <v>0</v>
      </c>
      <c r="ER75" s="114">
        <f t="shared" si="282"/>
        <v>0</v>
      </c>
      <c r="ES75" s="114">
        <f t="shared" si="282"/>
        <v>0</v>
      </c>
      <c r="ET75" s="114">
        <f t="shared" si="282"/>
        <v>0</v>
      </c>
      <c r="EU75" s="114">
        <f t="shared" si="282"/>
        <v>0</v>
      </c>
      <c r="EV75" s="150"/>
      <c r="EW75" s="150"/>
      <c r="EX75" s="150"/>
      <c r="EY75" s="150"/>
    </row>
    <row r="76" spans="1:155">
      <c r="A76" s="150"/>
      <c r="B76" s="150"/>
      <c r="C76" s="150"/>
      <c r="D76" s="150"/>
      <c r="E76" s="150"/>
      <c r="F76" s="150"/>
      <c r="G76" s="130" t="s">
        <v>214</v>
      </c>
      <c r="H76" s="1012"/>
      <c r="I76" s="1013"/>
      <c r="J76" s="1013"/>
      <c r="K76" s="1013"/>
      <c r="L76" s="1013"/>
      <c r="M76" s="1013"/>
      <c r="N76" s="1013"/>
      <c r="O76" s="1013"/>
      <c r="P76" s="1013"/>
      <c r="Q76" s="1014"/>
      <c r="R76" s="113"/>
      <c r="S76" s="113"/>
      <c r="T76" s="113"/>
      <c r="U76" s="113"/>
      <c r="V76" s="113"/>
      <c r="W76" s="113"/>
      <c r="X76" s="113"/>
      <c r="Y76" s="113"/>
      <c r="Z76" s="113"/>
      <c r="AA76" s="113"/>
      <c r="AB76" s="113"/>
      <c r="AC76" s="113"/>
      <c r="AD76" s="114">
        <f t="shared" si="271"/>
        <v>0</v>
      </c>
      <c r="AE76" s="114">
        <f t="shared" si="271"/>
        <v>0</v>
      </c>
      <c r="AF76" s="114">
        <f t="shared" si="271"/>
        <v>0</v>
      </c>
      <c r="AG76" s="114">
        <f t="shared" si="271"/>
        <v>0</v>
      </c>
      <c r="AH76" s="114">
        <f t="shared" si="271"/>
        <v>0</v>
      </c>
      <c r="AI76" s="114">
        <f t="shared" si="271"/>
        <v>0</v>
      </c>
      <c r="AJ76" s="114">
        <f t="shared" si="271"/>
        <v>0</v>
      </c>
      <c r="AK76" s="114">
        <f t="shared" si="271"/>
        <v>0</v>
      </c>
      <c r="AL76" s="114">
        <f t="shared" si="271"/>
        <v>0</v>
      </c>
      <c r="AM76" s="114">
        <f t="shared" si="271"/>
        <v>3</v>
      </c>
      <c r="AN76" s="114">
        <f t="shared" si="272"/>
        <v>0</v>
      </c>
      <c r="AO76" s="114">
        <f t="shared" si="272"/>
        <v>3</v>
      </c>
      <c r="AP76" s="114">
        <f t="shared" si="272"/>
        <v>0</v>
      </c>
      <c r="AQ76" s="114">
        <f t="shared" si="272"/>
        <v>3</v>
      </c>
      <c r="AR76" s="114">
        <f t="shared" si="272"/>
        <v>0</v>
      </c>
      <c r="AS76" s="114">
        <f t="shared" si="272"/>
        <v>3</v>
      </c>
      <c r="AT76" s="114">
        <f t="shared" si="272"/>
        <v>0</v>
      </c>
      <c r="AU76" s="114">
        <f t="shared" si="272"/>
        <v>3</v>
      </c>
      <c r="AV76" s="114">
        <f t="shared" si="272"/>
        <v>0</v>
      </c>
      <c r="AW76" s="114">
        <f t="shared" si="272"/>
        <v>3</v>
      </c>
      <c r="AX76" s="114">
        <f t="shared" si="273"/>
        <v>0</v>
      </c>
      <c r="AY76" s="114">
        <f t="shared" si="273"/>
        <v>3</v>
      </c>
      <c r="AZ76" s="114">
        <f t="shared" si="273"/>
        <v>0</v>
      </c>
      <c r="BA76" s="114">
        <f t="shared" si="273"/>
        <v>3</v>
      </c>
      <c r="BB76" s="114">
        <f t="shared" si="273"/>
        <v>0</v>
      </c>
      <c r="BC76" s="114">
        <f t="shared" si="273"/>
        <v>3</v>
      </c>
      <c r="BD76" s="114">
        <f t="shared" si="273"/>
        <v>0</v>
      </c>
      <c r="BE76" s="114">
        <f t="shared" si="273"/>
        <v>3</v>
      </c>
      <c r="BF76" s="114">
        <f t="shared" si="273"/>
        <v>0</v>
      </c>
      <c r="BG76" s="114">
        <f t="shared" si="273"/>
        <v>3</v>
      </c>
      <c r="BH76" s="114">
        <f t="shared" si="274"/>
        <v>0</v>
      </c>
      <c r="BI76" s="114">
        <f t="shared" si="274"/>
        <v>3</v>
      </c>
      <c r="BJ76" s="114">
        <f t="shared" si="274"/>
        <v>0</v>
      </c>
      <c r="BK76" s="114">
        <f t="shared" si="274"/>
        <v>0</v>
      </c>
      <c r="BL76" s="114">
        <f t="shared" si="274"/>
        <v>0</v>
      </c>
      <c r="BM76" s="114">
        <f t="shared" si="274"/>
        <v>0</v>
      </c>
      <c r="BN76" s="114">
        <f t="shared" si="274"/>
        <v>0</v>
      </c>
      <c r="BO76" s="114">
        <f t="shared" si="274"/>
        <v>0</v>
      </c>
      <c r="BP76" s="114">
        <f t="shared" si="274"/>
        <v>0</v>
      </c>
      <c r="BQ76" s="114">
        <f t="shared" si="274"/>
        <v>0</v>
      </c>
      <c r="BR76" s="114">
        <f t="shared" si="275"/>
        <v>0</v>
      </c>
      <c r="BS76" s="114">
        <f t="shared" si="275"/>
        <v>0</v>
      </c>
      <c r="BT76" s="114">
        <f t="shared" si="275"/>
        <v>0</v>
      </c>
      <c r="BU76" s="114">
        <f t="shared" si="275"/>
        <v>0</v>
      </c>
      <c r="BV76" s="114">
        <f t="shared" si="275"/>
        <v>0</v>
      </c>
      <c r="BW76" s="114">
        <f t="shared" si="275"/>
        <v>0</v>
      </c>
      <c r="BX76" s="114">
        <f t="shared" si="275"/>
        <v>0</v>
      </c>
      <c r="BY76" s="114">
        <f t="shared" si="275"/>
        <v>0</v>
      </c>
      <c r="BZ76" s="114">
        <f t="shared" si="275"/>
        <v>0</v>
      </c>
      <c r="CA76" s="114">
        <f t="shared" si="275"/>
        <v>0</v>
      </c>
      <c r="CB76" s="114">
        <f t="shared" si="276"/>
        <v>0</v>
      </c>
      <c r="CC76" s="114">
        <f t="shared" si="276"/>
        <v>0</v>
      </c>
      <c r="CD76" s="114">
        <f t="shared" si="276"/>
        <v>0</v>
      </c>
      <c r="CE76" s="114">
        <f t="shared" si="276"/>
        <v>0</v>
      </c>
      <c r="CF76" s="114">
        <f t="shared" si="276"/>
        <v>0</v>
      </c>
      <c r="CG76" s="114">
        <f t="shared" si="276"/>
        <v>0</v>
      </c>
      <c r="CH76" s="114">
        <f t="shared" si="276"/>
        <v>0</v>
      </c>
      <c r="CI76" s="114">
        <f t="shared" si="276"/>
        <v>0</v>
      </c>
      <c r="CJ76" s="114">
        <f t="shared" si="276"/>
        <v>0</v>
      </c>
      <c r="CK76" s="114">
        <f t="shared" si="276"/>
        <v>0</v>
      </c>
      <c r="CL76" s="114">
        <f t="shared" si="277"/>
        <v>0</v>
      </c>
      <c r="CM76" s="114">
        <f t="shared" si="277"/>
        <v>0</v>
      </c>
      <c r="CN76" s="114">
        <f t="shared" si="277"/>
        <v>0</v>
      </c>
      <c r="CO76" s="114">
        <f t="shared" si="277"/>
        <v>0</v>
      </c>
      <c r="CP76" s="114">
        <f t="shared" si="277"/>
        <v>0</v>
      </c>
      <c r="CQ76" s="114">
        <f t="shared" si="277"/>
        <v>0</v>
      </c>
      <c r="CR76" s="114">
        <f t="shared" si="277"/>
        <v>0</v>
      </c>
      <c r="CS76" s="114">
        <f t="shared" si="277"/>
        <v>0</v>
      </c>
      <c r="CT76" s="114">
        <f t="shared" si="277"/>
        <v>0</v>
      </c>
      <c r="CU76" s="114">
        <f t="shared" si="277"/>
        <v>0</v>
      </c>
      <c r="CV76" s="114">
        <f t="shared" si="278"/>
        <v>0</v>
      </c>
      <c r="CW76" s="114">
        <f t="shared" si="278"/>
        <v>0</v>
      </c>
      <c r="CX76" s="114">
        <f t="shared" si="278"/>
        <v>0</v>
      </c>
      <c r="CY76" s="114">
        <f t="shared" si="278"/>
        <v>0</v>
      </c>
      <c r="CZ76" s="114">
        <f t="shared" si="278"/>
        <v>0</v>
      </c>
      <c r="DA76" s="114">
        <f t="shared" si="278"/>
        <v>0</v>
      </c>
      <c r="DB76" s="114">
        <f t="shared" si="278"/>
        <v>0</v>
      </c>
      <c r="DC76" s="114">
        <f t="shared" si="278"/>
        <v>0</v>
      </c>
      <c r="DD76" s="114">
        <f t="shared" si="278"/>
        <v>0</v>
      </c>
      <c r="DE76" s="114">
        <f t="shared" si="278"/>
        <v>0</v>
      </c>
      <c r="DF76" s="114">
        <f t="shared" si="279"/>
        <v>0</v>
      </c>
      <c r="DG76" s="114">
        <f t="shared" si="279"/>
        <v>0</v>
      </c>
      <c r="DH76" s="114">
        <f t="shared" si="279"/>
        <v>0</v>
      </c>
      <c r="DI76" s="114">
        <f t="shared" si="279"/>
        <v>0</v>
      </c>
      <c r="DJ76" s="114">
        <f t="shared" si="279"/>
        <v>0</v>
      </c>
      <c r="DK76" s="114">
        <f t="shared" si="279"/>
        <v>0</v>
      </c>
      <c r="DL76" s="114">
        <f t="shared" si="279"/>
        <v>0</v>
      </c>
      <c r="DM76" s="114">
        <f t="shared" si="279"/>
        <v>0</v>
      </c>
      <c r="DN76" s="114">
        <f t="shared" si="279"/>
        <v>0</v>
      </c>
      <c r="DO76" s="114">
        <f t="shared" si="279"/>
        <v>0</v>
      </c>
      <c r="DP76" s="114">
        <f t="shared" si="280"/>
        <v>0</v>
      </c>
      <c r="DQ76" s="114">
        <f t="shared" si="280"/>
        <v>0</v>
      </c>
      <c r="DR76" s="114">
        <f t="shared" si="280"/>
        <v>0</v>
      </c>
      <c r="DS76" s="114">
        <f t="shared" si="280"/>
        <v>0</v>
      </c>
      <c r="DT76" s="114">
        <f t="shared" si="280"/>
        <v>0</v>
      </c>
      <c r="DU76" s="114">
        <f t="shared" si="280"/>
        <v>0</v>
      </c>
      <c r="DV76" s="114">
        <f t="shared" si="280"/>
        <v>0</v>
      </c>
      <c r="DW76" s="114">
        <f t="shared" si="280"/>
        <v>0</v>
      </c>
      <c r="DX76" s="114">
        <f t="shared" si="280"/>
        <v>0</v>
      </c>
      <c r="DY76" s="114">
        <f t="shared" si="280"/>
        <v>0</v>
      </c>
      <c r="DZ76" s="114">
        <f t="shared" si="281"/>
        <v>0</v>
      </c>
      <c r="EA76" s="114">
        <f t="shared" si="281"/>
        <v>0</v>
      </c>
      <c r="EB76" s="114">
        <f t="shared" si="281"/>
        <v>0</v>
      </c>
      <c r="EC76" s="114">
        <f t="shared" si="281"/>
        <v>0</v>
      </c>
      <c r="ED76" s="114">
        <f t="shared" si="281"/>
        <v>0</v>
      </c>
      <c r="EE76" s="114">
        <f t="shared" si="281"/>
        <v>0</v>
      </c>
      <c r="EF76" s="114">
        <f t="shared" si="281"/>
        <v>0</v>
      </c>
      <c r="EG76" s="114">
        <f t="shared" si="281"/>
        <v>0</v>
      </c>
      <c r="EH76" s="114">
        <f t="shared" si="281"/>
        <v>0</v>
      </c>
      <c r="EI76" s="114">
        <f t="shared" si="281"/>
        <v>0</v>
      </c>
      <c r="EJ76" s="114">
        <f t="shared" si="282"/>
        <v>0</v>
      </c>
      <c r="EK76" s="114">
        <f t="shared" si="282"/>
        <v>0</v>
      </c>
      <c r="EL76" s="114">
        <f t="shared" si="282"/>
        <v>0</v>
      </c>
      <c r="EM76" s="114">
        <f t="shared" si="282"/>
        <v>0</v>
      </c>
      <c r="EN76" s="114">
        <f t="shared" si="282"/>
        <v>0</v>
      </c>
      <c r="EO76" s="114">
        <f t="shared" si="282"/>
        <v>0</v>
      </c>
      <c r="EP76" s="114">
        <f t="shared" si="282"/>
        <v>0</v>
      </c>
      <c r="EQ76" s="114">
        <f t="shared" si="282"/>
        <v>0</v>
      </c>
      <c r="ER76" s="114">
        <f t="shared" si="282"/>
        <v>0</v>
      </c>
      <c r="ES76" s="114">
        <f t="shared" si="282"/>
        <v>0</v>
      </c>
      <c r="ET76" s="114">
        <f t="shared" si="282"/>
        <v>0</v>
      </c>
      <c r="EU76" s="114">
        <f t="shared" si="282"/>
        <v>0</v>
      </c>
      <c r="EV76" s="150"/>
      <c r="EW76" s="150"/>
      <c r="EX76" s="150"/>
      <c r="EY76" s="150"/>
    </row>
    <row r="77" spans="1:155">
      <c r="A77" s="150"/>
      <c r="B77" s="150"/>
      <c r="C77" s="150"/>
      <c r="D77" s="150"/>
      <c r="E77" s="150"/>
      <c r="F77" s="150"/>
      <c r="G77" s="130" t="s">
        <v>215</v>
      </c>
      <c r="H77" s="1012"/>
      <c r="I77" s="1013"/>
      <c r="J77" s="1013"/>
      <c r="K77" s="1013"/>
      <c r="L77" s="1013"/>
      <c r="M77" s="1013"/>
      <c r="N77" s="1013"/>
      <c r="O77" s="1013"/>
      <c r="P77" s="1013"/>
      <c r="Q77" s="1014"/>
      <c r="R77" s="113"/>
      <c r="S77" s="113"/>
      <c r="T77" s="113"/>
      <c r="U77" s="113"/>
      <c r="V77" s="113"/>
      <c r="W77" s="113"/>
      <c r="X77" s="113"/>
      <c r="Y77" s="113"/>
      <c r="Z77" s="113"/>
      <c r="AA77" s="113"/>
      <c r="AB77" s="113"/>
      <c r="AC77" s="113"/>
      <c r="AD77" s="114">
        <f t="shared" si="271"/>
        <v>2</v>
      </c>
      <c r="AE77" s="114">
        <f t="shared" si="271"/>
        <v>0</v>
      </c>
      <c r="AF77" s="114">
        <f t="shared" si="271"/>
        <v>0</v>
      </c>
      <c r="AG77" s="114">
        <f t="shared" si="271"/>
        <v>0</v>
      </c>
      <c r="AH77" s="114">
        <f t="shared" si="271"/>
        <v>0</v>
      </c>
      <c r="AI77" s="114">
        <f t="shared" si="271"/>
        <v>0</v>
      </c>
      <c r="AJ77" s="114">
        <f t="shared" si="271"/>
        <v>0</v>
      </c>
      <c r="AK77" s="114">
        <f t="shared" si="271"/>
        <v>0</v>
      </c>
      <c r="AL77" s="114">
        <f t="shared" si="271"/>
        <v>4</v>
      </c>
      <c r="AM77" s="114">
        <f t="shared" si="271"/>
        <v>0</v>
      </c>
      <c r="AN77" s="114">
        <f t="shared" si="272"/>
        <v>4</v>
      </c>
      <c r="AO77" s="114">
        <f t="shared" si="272"/>
        <v>0</v>
      </c>
      <c r="AP77" s="114">
        <f t="shared" si="272"/>
        <v>4</v>
      </c>
      <c r="AQ77" s="114">
        <f t="shared" si="272"/>
        <v>0</v>
      </c>
      <c r="AR77" s="114">
        <f t="shared" si="272"/>
        <v>4</v>
      </c>
      <c r="AS77" s="114">
        <f t="shared" si="272"/>
        <v>0</v>
      </c>
      <c r="AT77" s="114">
        <f t="shared" si="272"/>
        <v>4</v>
      </c>
      <c r="AU77" s="114">
        <f t="shared" si="272"/>
        <v>0</v>
      </c>
      <c r="AV77" s="114">
        <f t="shared" si="272"/>
        <v>4</v>
      </c>
      <c r="AW77" s="114">
        <f t="shared" si="272"/>
        <v>0</v>
      </c>
      <c r="AX77" s="114">
        <f t="shared" si="273"/>
        <v>2</v>
      </c>
      <c r="AY77" s="114">
        <f t="shared" si="273"/>
        <v>0</v>
      </c>
      <c r="AZ77" s="114">
        <f t="shared" si="273"/>
        <v>2</v>
      </c>
      <c r="BA77" s="114">
        <f t="shared" si="273"/>
        <v>0</v>
      </c>
      <c r="BB77" s="114">
        <f t="shared" si="273"/>
        <v>2</v>
      </c>
      <c r="BC77" s="114">
        <f t="shared" si="273"/>
        <v>0</v>
      </c>
      <c r="BD77" s="114">
        <f t="shared" si="273"/>
        <v>0</v>
      </c>
      <c r="BE77" s="114">
        <f t="shared" si="273"/>
        <v>0</v>
      </c>
      <c r="BF77" s="114">
        <f t="shared" si="273"/>
        <v>0</v>
      </c>
      <c r="BG77" s="114">
        <f t="shared" si="273"/>
        <v>0</v>
      </c>
      <c r="BH77" s="114">
        <f t="shared" si="274"/>
        <v>0</v>
      </c>
      <c r="BI77" s="114">
        <f t="shared" si="274"/>
        <v>0</v>
      </c>
      <c r="BJ77" s="114">
        <f t="shared" si="274"/>
        <v>0</v>
      </c>
      <c r="BK77" s="114">
        <f t="shared" si="274"/>
        <v>4</v>
      </c>
      <c r="BL77" s="114">
        <f t="shared" si="274"/>
        <v>0</v>
      </c>
      <c r="BM77" s="114">
        <f t="shared" si="274"/>
        <v>4</v>
      </c>
      <c r="BN77" s="114">
        <f t="shared" si="274"/>
        <v>0</v>
      </c>
      <c r="BO77" s="114">
        <f t="shared" si="274"/>
        <v>4</v>
      </c>
      <c r="BP77" s="114">
        <f t="shared" si="274"/>
        <v>0</v>
      </c>
      <c r="BQ77" s="114">
        <f t="shared" si="274"/>
        <v>4</v>
      </c>
      <c r="BR77" s="114">
        <f t="shared" si="275"/>
        <v>0</v>
      </c>
      <c r="BS77" s="114">
        <f t="shared" si="275"/>
        <v>4</v>
      </c>
      <c r="BT77" s="114">
        <f t="shared" si="275"/>
        <v>0</v>
      </c>
      <c r="BU77" s="114">
        <f t="shared" si="275"/>
        <v>4</v>
      </c>
      <c r="BV77" s="114">
        <f t="shared" si="275"/>
        <v>0</v>
      </c>
      <c r="BW77" s="114">
        <f t="shared" si="275"/>
        <v>4</v>
      </c>
      <c r="BX77" s="114">
        <f t="shared" si="275"/>
        <v>0</v>
      </c>
      <c r="BY77" s="114">
        <f t="shared" si="275"/>
        <v>4</v>
      </c>
      <c r="BZ77" s="114">
        <f t="shared" si="275"/>
        <v>0</v>
      </c>
      <c r="CA77" s="114">
        <f t="shared" si="275"/>
        <v>4</v>
      </c>
      <c r="CB77" s="114">
        <f t="shared" si="276"/>
        <v>0</v>
      </c>
      <c r="CC77" s="114">
        <f t="shared" si="276"/>
        <v>4</v>
      </c>
      <c r="CD77" s="114">
        <f t="shared" si="276"/>
        <v>0</v>
      </c>
      <c r="CE77" s="114">
        <f t="shared" si="276"/>
        <v>4</v>
      </c>
      <c r="CF77" s="114">
        <f t="shared" si="276"/>
        <v>0</v>
      </c>
      <c r="CG77" s="114">
        <f t="shared" si="276"/>
        <v>4</v>
      </c>
      <c r="CH77" s="114">
        <f t="shared" si="276"/>
        <v>0</v>
      </c>
      <c r="CI77" s="114">
        <f t="shared" si="276"/>
        <v>4</v>
      </c>
      <c r="CJ77" s="114">
        <f t="shared" si="276"/>
        <v>0</v>
      </c>
      <c r="CK77" s="114">
        <f t="shared" si="276"/>
        <v>4</v>
      </c>
      <c r="CL77" s="114">
        <f t="shared" si="277"/>
        <v>0</v>
      </c>
      <c r="CM77" s="114">
        <f t="shared" si="277"/>
        <v>4</v>
      </c>
      <c r="CN77" s="114">
        <f t="shared" si="277"/>
        <v>0</v>
      </c>
      <c r="CO77" s="114">
        <f t="shared" si="277"/>
        <v>4</v>
      </c>
      <c r="CP77" s="114">
        <f t="shared" si="277"/>
        <v>0</v>
      </c>
      <c r="CQ77" s="114">
        <f t="shared" si="277"/>
        <v>4</v>
      </c>
      <c r="CR77" s="114">
        <f t="shared" si="277"/>
        <v>0</v>
      </c>
      <c r="CS77" s="114">
        <f t="shared" si="277"/>
        <v>4</v>
      </c>
      <c r="CT77" s="114">
        <f t="shared" si="277"/>
        <v>0</v>
      </c>
      <c r="CU77" s="114">
        <f t="shared" si="277"/>
        <v>4</v>
      </c>
      <c r="CV77" s="114">
        <f t="shared" si="278"/>
        <v>0</v>
      </c>
      <c r="CW77" s="114">
        <f t="shared" si="278"/>
        <v>4</v>
      </c>
      <c r="CX77" s="114">
        <f t="shared" si="278"/>
        <v>0</v>
      </c>
      <c r="CY77" s="114">
        <f t="shared" si="278"/>
        <v>4</v>
      </c>
      <c r="CZ77" s="114">
        <f t="shared" si="278"/>
        <v>0</v>
      </c>
      <c r="DA77" s="114">
        <f t="shared" si="278"/>
        <v>4</v>
      </c>
      <c r="DB77" s="114">
        <f t="shared" si="278"/>
        <v>0</v>
      </c>
      <c r="DC77" s="114">
        <f t="shared" si="278"/>
        <v>4</v>
      </c>
      <c r="DD77" s="114">
        <f t="shared" si="278"/>
        <v>0</v>
      </c>
      <c r="DE77" s="114">
        <f t="shared" si="278"/>
        <v>4</v>
      </c>
      <c r="DF77" s="114">
        <f t="shared" si="279"/>
        <v>0</v>
      </c>
      <c r="DG77" s="114">
        <f t="shared" si="279"/>
        <v>4</v>
      </c>
      <c r="DH77" s="114">
        <f t="shared" si="279"/>
        <v>0</v>
      </c>
      <c r="DI77" s="114">
        <f t="shared" si="279"/>
        <v>4</v>
      </c>
      <c r="DJ77" s="114">
        <f t="shared" si="279"/>
        <v>0</v>
      </c>
      <c r="DK77" s="114">
        <f t="shared" si="279"/>
        <v>4</v>
      </c>
      <c r="DL77" s="114">
        <f t="shared" si="279"/>
        <v>0</v>
      </c>
      <c r="DM77" s="114">
        <f t="shared" si="279"/>
        <v>4</v>
      </c>
      <c r="DN77" s="114">
        <f t="shared" si="279"/>
        <v>0</v>
      </c>
      <c r="DO77" s="114">
        <f t="shared" si="279"/>
        <v>4</v>
      </c>
      <c r="DP77" s="114">
        <f t="shared" si="280"/>
        <v>0</v>
      </c>
      <c r="DQ77" s="114">
        <f t="shared" si="280"/>
        <v>4</v>
      </c>
      <c r="DR77" s="114">
        <f t="shared" si="280"/>
        <v>0</v>
      </c>
      <c r="DS77" s="114">
        <f t="shared" si="280"/>
        <v>4</v>
      </c>
      <c r="DT77" s="114">
        <f t="shared" si="280"/>
        <v>0</v>
      </c>
      <c r="DU77" s="114">
        <f t="shared" si="280"/>
        <v>4</v>
      </c>
      <c r="DV77" s="114">
        <f t="shared" si="280"/>
        <v>0</v>
      </c>
      <c r="DW77" s="114">
        <f t="shared" si="280"/>
        <v>4</v>
      </c>
      <c r="DX77" s="114">
        <f t="shared" si="280"/>
        <v>0</v>
      </c>
      <c r="DY77" s="114">
        <f t="shared" si="280"/>
        <v>4</v>
      </c>
      <c r="DZ77" s="114">
        <f t="shared" si="281"/>
        <v>0</v>
      </c>
      <c r="EA77" s="114">
        <f t="shared" si="281"/>
        <v>4</v>
      </c>
      <c r="EB77" s="114">
        <f t="shared" si="281"/>
        <v>0</v>
      </c>
      <c r="EC77" s="114">
        <f t="shared" si="281"/>
        <v>4</v>
      </c>
      <c r="ED77" s="114">
        <f t="shared" si="281"/>
        <v>0</v>
      </c>
      <c r="EE77" s="114">
        <f t="shared" si="281"/>
        <v>4</v>
      </c>
      <c r="EF77" s="114">
        <f t="shared" si="281"/>
        <v>0</v>
      </c>
      <c r="EG77" s="114">
        <f t="shared" si="281"/>
        <v>4</v>
      </c>
      <c r="EH77" s="114">
        <f t="shared" si="281"/>
        <v>0</v>
      </c>
      <c r="EI77" s="114">
        <f t="shared" si="281"/>
        <v>4</v>
      </c>
      <c r="EJ77" s="114">
        <f t="shared" si="282"/>
        <v>0</v>
      </c>
      <c r="EK77" s="114">
        <f t="shared" si="282"/>
        <v>4</v>
      </c>
      <c r="EL77" s="114">
        <f t="shared" si="282"/>
        <v>0</v>
      </c>
      <c r="EM77" s="114">
        <f t="shared" si="282"/>
        <v>4</v>
      </c>
      <c r="EN77" s="114">
        <f t="shared" si="282"/>
        <v>0</v>
      </c>
      <c r="EO77" s="114">
        <f t="shared" si="282"/>
        <v>4</v>
      </c>
      <c r="EP77" s="114">
        <f t="shared" si="282"/>
        <v>0</v>
      </c>
      <c r="EQ77" s="114">
        <f t="shared" si="282"/>
        <v>4</v>
      </c>
      <c r="ER77" s="114">
        <f t="shared" si="282"/>
        <v>0</v>
      </c>
      <c r="ES77" s="114">
        <f t="shared" si="282"/>
        <v>4</v>
      </c>
      <c r="ET77" s="114">
        <f t="shared" si="282"/>
        <v>0</v>
      </c>
      <c r="EU77" s="114">
        <f t="shared" si="282"/>
        <v>4</v>
      </c>
      <c r="EV77" s="150"/>
      <c r="EW77" s="150"/>
      <c r="EX77" s="150"/>
      <c r="EY77" s="150"/>
    </row>
    <row r="78" spans="1:155">
      <c r="A78" s="150"/>
      <c r="B78" s="150"/>
      <c r="C78" s="150"/>
      <c r="D78" s="150"/>
      <c r="E78" s="150"/>
      <c r="F78" s="150"/>
      <c r="G78" s="130" t="s">
        <v>216</v>
      </c>
      <c r="H78" s="1012"/>
      <c r="I78" s="1013"/>
      <c r="J78" s="1013"/>
      <c r="K78" s="1013"/>
      <c r="L78" s="1013"/>
      <c r="M78" s="1013"/>
      <c r="N78" s="1013"/>
      <c r="O78" s="1013"/>
      <c r="P78" s="1013"/>
      <c r="Q78" s="1014"/>
      <c r="R78" s="113"/>
      <c r="S78" s="113"/>
      <c r="T78" s="113"/>
      <c r="U78" s="113"/>
      <c r="V78" s="113"/>
      <c r="W78" s="113"/>
      <c r="X78" s="113"/>
      <c r="Y78" s="113"/>
      <c r="Z78" s="113"/>
      <c r="AA78" s="113"/>
      <c r="AB78" s="113"/>
      <c r="AC78" s="113"/>
      <c r="AD78" s="114">
        <f t="shared" si="271"/>
        <v>2</v>
      </c>
      <c r="AE78" s="114">
        <f t="shared" si="271"/>
        <v>4</v>
      </c>
      <c r="AF78" s="114">
        <f t="shared" si="271"/>
        <v>0</v>
      </c>
      <c r="AG78" s="114">
        <f t="shared" si="271"/>
        <v>0</v>
      </c>
      <c r="AH78" s="114">
        <f t="shared" si="271"/>
        <v>0</v>
      </c>
      <c r="AI78" s="114">
        <f t="shared" si="271"/>
        <v>0</v>
      </c>
      <c r="AJ78" s="114">
        <f t="shared" si="271"/>
        <v>0</v>
      </c>
      <c r="AK78" s="114">
        <f t="shared" si="271"/>
        <v>0</v>
      </c>
      <c r="AL78" s="114">
        <f t="shared" si="271"/>
        <v>0</v>
      </c>
      <c r="AM78" s="114">
        <f t="shared" si="271"/>
        <v>0</v>
      </c>
      <c r="AN78" s="114">
        <f t="shared" si="272"/>
        <v>0</v>
      </c>
      <c r="AO78" s="114">
        <f t="shared" si="272"/>
        <v>0</v>
      </c>
      <c r="AP78" s="114">
        <f t="shared" si="272"/>
        <v>0</v>
      </c>
      <c r="AQ78" s="114">
        <f t="shared" si="272"/>
        <v>0</v>
      </c>
      <c r="AR78" s="114">
        <f t="shared" si="272"/>
        <v>0</v>
      </c>
      <c r="AS78" s="114">
        <f t="shared" si="272"/>
        <v>0</v>
      </c>
      <c r="AT78" s="114">
        <f t="shared" si="272"/>
        <v>0</v>
      </c>
      <c r="AU78" s="114">
        <f t="shared" si="272"/>
        <v>0</v>
      </c>
      <c r="AV78" s="114">
        <f t="shared" si="272"/>
        <v>0</v>
      </c>
      <c r="AW78" s="114">
        <f t="shared" si="272"/>
        <v>0</v>
      </c>
      <c r="AX78" s="114">
        <f t="shared" si="273"/>
        <v>2</v>
      </c>
      <c r="AY78" s="114">
        <f t="shared" si="273"/>
        <v>0</v>
      </c>
      <c r="AZ78" s="114">
        <f t="shared" si="273"/>
        <v>2</v>
      </c>
      <c r="BA78" s="114">
        <f t="shared" si="273"/>
        <v>0</v>
      </c>
      <c r="BB78" s="114">
        <f t="shared" si="273"/>
        <v>2</v>
      </c>
      <c r="BC78" s="114">
        <f t="shared" si="273"/>
        <v>0</v>
      </c>
      <c r="BD78" s="114">
        <f t="shared" si="273"/>
        <v>4</v>
      </c>
      <c r="BE78" s="114">
        <f t="shared" si="273"/>
        <v>0</v>
      </c>
      <c r="BF78" s="114">
        <f t="shared" si="273"/>
        <v>4</v>
      </c>
      <c r="BG78" s="114">
        <f t="shared" si="273"/>
        <v>0</v>
      </c>
      <c r="BH78" s="114">
        <f t="shared" si="274"/>
        <v>4</v>
      </c>
      <c r="BI78" s="114">
        <f t="shared" si="274"/>
        <v>0</v>
      </c>
      <c r="BJ78" s="114">
        <f t="shared" si="274"/>
        <v>4</v>
      </c>
      <c r="BK78" s="114">
        <f t="shared" si="274"/>
        <v>0</v>
      </c>
      <c r="BL78" s="114">
        <f t="shared" si="274"/>
        <v>4</v>
      </c>
      <c r="BM78" s="114">
        <f t="shared" si="274"/>
        <v>0</v>
      </c>
      <c r="BN78" s="114">
        <f t="shared" si="274"/>
        <v>4</v>
      </c>
      <c r="BO78" s="114">
        <f t="shared" si="274"/>
        <v>0</v>
      </c>
      <c r="BP78" s="114">
        <f t="shared" si="274"/>
        <v>4</v>
      </c>
      <c r="BQ78" s="114">
        <f t="shared" si="274"/>
        <v>0</v>
      </c>
      <c r="BR78" s="114">
        <f t="shared" si="275"/>
        <v>4</v>
      </c>
      <c r="BS78" s="114">
        <f t="shared" si="275"/>
        <v>0</v>
      </c>
      <c r="BT78" s="114">
        <f t="shared" si="275"/>
        <v>4</v>
      </c>
      <c r="BU78" s="114">
        <f t="shared" si="275"/>
        <v>0</v>
      </c>
      <c r="BV78" s="114">
        <f t="shared" si="275"/>
        <v>4</v>
      </c>
      <c r="BW78" s="114">
        <f t="shared" si="275"/>
        <v>0</v>
      </c>
      <c r="BX78" s="114">
        <f t="shared" si="275"/>
        <v>4</v>
      </c>
      <c r="BY78" s="114">
        <f t="shared" si="275"/>
        <v>0</v>
      </c>
      <c r="BZ78" s="114">
        <f t="shared" si="275"/>
        <v>4</v>
      </c>
      <c r="CA78" s="114">
        <f t="shared" si="275"/>
        <v>0</v>
      </c>
      <c r="CB78" s="114">
        <f t="shared" si="276"/>
        <v>4</v>
      </c>
      <c r="CC78" s="114">
        <f t="shared" si="276"/>
        <v>0</v>
      </c>
      <c r="CD78" s="114">
        <f t="shared" si="276"/>
        <v>4</v>
      </c>
      <c r="CE78" s="114">
        <f t="shared" si="276"/>
        <v>0</v>
      </c>
      <c r="CF78" s="114">
        <f t="shared" si="276"/>
        <v>0</v>
      </c>
      <c r="CG78" s="114">
        <f t="shared" si="276"/>
        <v>0</v>
      </c>
      <c r="CH78" s="114">
        <f t="shared" si="276"/>
        <v>0</v>
      </c>
      <c r="CI78" s="114">
        <f t="shared" si="276"/>
        <v>0</v>
      </c>
      <c r="CJ78" s="114">
        <f t="shared" si="276"/>
        <v>0</v>
      </c>
      <c r="CK78" s="114">
        <f t="shared" si="276"/>
        <v>0</v>
      </c>
      <c r="CL78" s="114">
        <f t="shared" si="277"/>
        <v>0</v>
      </c>
      <c r="CM78" s="114">
        <f t="shared" si="277"/>
        <v>0</v>
      </c>
      <c r="CN78" s="114">
        <f t="shared" si="277"/>
        <v>0</v>
      </c>
      <c r="CO78" s="114">
        <f t="shared" si="277"/>
        <v>0</v>
      </c>
      <c r="CP78" s="114">
        <f t="shared" si="277"/>
        <v>0</v>
      </c>
      <c r="CQ78" s="114">
        <f t="shared" si="277"/>
        <v>0</v>
      </c>
      <c r="CR78" s="114">
        <f t="shared" si="277"/>
        <v>0</v>
      </c>
      <c r="CS78" s="114">
        <f t="shared" si="277"/>
        <v>0</v>
      </c>
      <c r="CT78" s="114">
        <f t="shared" si="277"/>
        <v>0</v>
      </c>
      <c r="CU78" s="114">
        <f t="shared" si="277"/>
        <v>0</v>
      </c>
      <c r="CV78" s="114">
        <f t="shared" si="278"/>
        <v>0</v>
      </c>
      <c r="CW78" s="114">
        <f t="shared" si="278"/>
        <v>0</v>
      </c>
      <c r="CX78" s="114">
        <f t="shared" si="278"/>
        <v>0</v>
      </c>
      <c r="CY78" s="114">
        <f t="shared" si="278"/>
        <v>0</v>
      </c>
      <c r="CZ78" s="114">
        <f t="shared" si="278"/>
        <v>0</v>
      </c>
      <c r="DA78" s="114">
        <f t="shared" si="278"/>
        <v>0</v>
      </c>
      <c r="DB78" s="114">
        <f t="shared" si="278"/>
        <v>0</v>
      </c>
      <c r="DC78" s="114">
        <f t="shared" si="278"/>
        <v>0</v>
      </c>
      <c r="DD78" s="114">
        <f t="shared" si="278"/>
        <v>0</v>
      </c>
      <c r="DE78" s="114">
        <f t="shared" si="278"/>
        <v>0</v>
      </c>
      <c r="DF78" s="114">
        <f t="shared" si="279"/>
        <v>0</v>
      </c>
      <c r="DG78" s="114">
        <f t="shared" si="279"/>
        <v>0</v>
      </c>
      <c r="DH78" s="114">
        <f t="shared" si="279"/>
        <v>0</v>
      </c>
      <c r="DI78" s="114">
        <f t="shared" si="279"/>
        <v>0</v>
      </c>
      <c r="DJ78" s="114">
        <f t="shared" si="279"/>
        <v>0</v>
      </c>
      <c r="DK78" s="114">
        <f t="shared" si="279"/>
        <v>0</v>
      </c>
      <c r="DL78" s="114">
        <f t="shared" si="279"/>
        <v>0</v>
      </c>
      <c r="DM78" s="114">
        <f t="shared" si="279"/>
        <v>0</v>
      </c>
      <c r="DN78" s="114">
        <f t="shared" si="279"/>
        <v>0</v>
      </c>
      <c r="DO78" s="114">
        <f t="shared" si="279"/>
        <v>0</v>
      </c>
      <c r="DP78" s="114">
        <f t="shared" si="280"/>
        <v>0</v>
      </c>
      <c r="DQ78" s="114">
        <f t="shared" si="280"/>
        <v>0</v>
      </c>
      <c r="DR78" s="114">
        <f t="shared" si="280"/>
        <v>0</v>
      </c>
      <c r="DS78" s="114">
        <f t="shared" si="280"/>
        <v>0</v>
      </c>
      <c r="DT78" s="114">
        <f t="shared" si="280"/>
        <v>0</v>
      </c>
      <c r="DU78" s="114">
        <f t="shared" si="280"/>
        <v>0</v>
      </c>
      <c r="DV78" s="114">
        <f t="shared" si="280"/>
        <v>0</v>
      </c>
      <c r="DW78" s="114">
        <f t="shared" si="280"/>
        <v>0</v>
      </c>
      <c r="DX78" s="114">
        <f t="shared" si="280"/>
        <v>0</v>
      </c>
      <c r="DY78" s="114">
        <f t="shared" si="280"/>
        <v>0</v>
      </c>
      <c r="DZ78" s="114">
        <f t="shared" si="281"/>
        <v>0</v>
      </c>
      <c r="EA78" s="114">
        <f t="shared" si="281"/>
        <v>0</v>
      </c>
      <c r="EB78" s="114">
        <f t="shared" si="281"/>
        <v>0</v>
      </c>
      <c r="EC78" s="114">
        <f t="shared" si="281"/>
        <v>0</v>
      </c>
      <c r="ED78" s="114">
        <f t="shared" si="281"/>
        <v>0</v>
      </c>
      <c r="EE78" s="114">
        <f t="shared" si="281"/>
        <v>0</v>
      </c>
      <c r="EF78" s="114">
        <f t="shared" si="281"/>
        <v>0</v>
      </c>
      <c r="EG78" s="114">
        <f t="shared" si="281"/>
        <v>0</v>
      </c>
      <c r="EH78" s="114">
        <f t="shared" si="281"/>
        <v>0</v>
      </c>
      <c r="EI78" s="114">
        <f t="shared" si="281"/>
        <v>0</v>
      </c>
      <c r="EJ78" s="114">
        <f t="shared" si="282"/>
        <v>0</v>
      </c>
      <c r="EK78" s="114">
        <f t="shared" si="282"/>
        <v>0</v>
      </c>
      <c r="EL78" s="114">
        <f t="shared" si="282"/>
        <v>0</v>
      </c>
      <c r="EM78" s="114">
        <f t="shared" si="282"/>
        <v>0</v>
      </c>
      <c r="EN78" s="114">
        <f t="shared" si="282"/>
        <v>0</v>
      </c>
      <c r="EO78" s="114">
        <f t="shared" si="282"/>
        <v>0</v>
      </c>
      <c r="EP78" s="114">
        <f t="shared" si="282"/>
        <v>0</v>
      </c>
      <c r="EQ78" s="114">
        <f t="shared" si="282"/>
        <v>0</v>
      </c>
      <c r="ER78" s="114">
        <f t="shared" si="282"/>
        <v>0</v>
      </c>
      <c r="ES78" s="114">
        <f t="shared" si="282"/>
        <v>0</v>
      </c>
      <c r="ET78" s="114">
        <f t="shared" si="282"/>
        <v>0</v>
      </c>
      <c r="EU78" s="114">
        <f t="shared" si="282"/>
        <v>0</v>
      </c>
      <c r="EV78" s="150"/>
      <c r="EW78" s="150"/>
      <c r="EX78" s="150"/>
      <c r="EY78" s="150"/>
    </row>
    <row r="79" spans="1:155">
      <c r="A79" s="150"/>
      <c r="B79" s="150"/>
      <c r="C79" s="150"/>
      <c r="D79" s="150"/>
      <c r="E79" s="150"/>
      <c r="F79" s="150"/>
      <c r="G79" s="130" t="s">
        <v>217</v>
      </c>
      <c r="H79" s="1012"/>
      <c r="I79" s="1013"/>
      <c r="J79" s="1013"/>
      <c r="K79" s="1013"/>
      <c r="L79" s="1013"/>
      <c r="M79" s="1013"/>
      <c r="N79" s="1013"/>
      <c r="O79" s="1013"/>
      <c r="P79" s="1013"/>
      <c r="Q79" s="1014"/>
      <c r="R79" s="113"/>
      <c r="S79" s="113"/>
      <c r="T79" s="113"/>
      <c r="U79" s="113"/>
      <c r="V79" s="113"/>
      <c r="W79" s="113"/>
      <c r="X79" s="113"/>
      <c r="Y79" s="113"/>
      <c r="Z79" s="113"/>
      <c r="AA79" s="113"/>
      <c r="AB79" s="113"/>
      <c r="AC79" s="113"/>
      <c r="AD79" s="114">
        <f t="shared" si="271"/>
        <v>0</v>
      </c>
      <c r="AE79" s="114">
        <f t="shared" si="271"/>
        <v>0</v>
      </c>
      <c r="AF79" s="114">
        <f t="shared" si="271"/>
        <v>0</v>
      </c>
      <c r="AG79" s="114">
        <f t="shared" si="271"/>
        <v>0</v>
      </c>
      <c r="AH79" s="114">
        <f t="shared" si="271"/>
        <v>0</v>
      </c>
      <c r="AI79" s="114">
        <f t="shared" si="271"/>
        <v>0</v>
      </c>
      <c r="AJ79" s="114">
        <f t="shared" si="271"/>
        <v>0</v>
      </c>
      <c r="AK79" s="114">
        <f t="shared" si="271"/>
        <v>0</v>
      </c>
      <c r="AL79" s="114">
        <f t="shared" si="271"/>
        <v>0</v>
      </c>
      <c r="AM79" s="114">
        <f t="shared" si="271"/>
        <v>0</v>
      </c>
      <c r="AN79" s="114">
        <f t="shared" si="272"/>
        <v>0</v>
      </c>
      <c r="AO79" s="114">
        <f t="shared" si="272"/>
        <v>0</v>
      </c>
      <c r="AP79" s="114">
        <f t="shared" si="272"/>
        <v>0</v>
      </c>
      <c r="AQ79" s="114">
        <f t="shared" si="272"/>
        <v>0</v>
      </c>
      <c r="AR79" s="114">
        <f t="shared" si="272"/>
        <v>0</v>
      </c>
      <c r="AS79" s="114">
        <f t="shared" si="272"/>
        <v>0</v>
      </c>
      <c r="AT79" s="114">
        <f t="shared" si="272"/>
        <v>0</v>
      </c>
      <c r="AU79" s="114">
        <f t="shared" si="272"/>
        <v>0</v>
      </c>
      <c r="AV79" s="114">
        <f t="shared" si="272"/>
        <v>0</v>
      </c>
      <c r="AW79" s="114">
        <f t="shared" si="272"/>
        <v>0</v>
      </c>
      <c r="AX79" s="114">
        <f t="shared" si="273"/>
        <v>0</v>
      </c>
      <c r="AY79" s="114">
        <f t="shared" si="273"/>
        <v>0</v>
      </c>
      <c r="AZ79" s="114">
        <f t="shared" si="273"/>
        <v>0</v>
      </c>
      <c r="BA79" s="114">
        <f t="shared" si="273"/>
        <v>0</v>
      </c>
      <c r="BB79" s="114">
        <f t="shared" si="273"/>
        <v>0</v>
      </c>
      <c r="BC79" s="114">
        <f t="shared" si="273"/>
        <v>0</v>
      </c>
      <c r="BD79" s="114">
        <f t="shared" si="273"/>
        <v>0</v>
      </c>
      <c r="BE79" s="114">
        <f t="shared" si="273"/>
        <v>0</v>
      </c>
      <c r="BF79" s="114">
        <f t="shared" si="273"/>
        <v>0</v>
      </c>
      <c r="BG79" s="114">
        <f t="shared" si="273"/>
        <v>0</v>
      </c>
      <c r="BH79" s="114">
        <f t="shared" si="274"/>
        <v>0</v>
      </c>
      <c r="BI79" s="114">
        <f t="shared" si="274"/>
        <v>0</v>
      </c>
      <c r="BJ79" s="114">
        <f t="shared" si="274"/>
        <v>0</v>
      </c>
      <c r="BK79" s="114">
        <f t="shared" si="274"/>
        <v>0</v>
      </c>
      <c r="BL79" s="114">
        <f t="shared" si="274"/>
        <v>0</v>
      </c>
      <c r="BM79" s="114">
        <f t="shared" si="274"/>
        <v>0</v>
      </c>
      <c r="BN79" s="114">
        <f t="shared" si="274"/>
        <v>0</v>
      </c>
      <c r="BO79" s="114">
        <f t="shared" si="274"/>
        <v>0</v>
      </c>
      <c r="BP79" s="114">
        <f t="shared" si="274"/>
        <v>0</v>
      </c>
      <c r="BQ79" s="114">
        <f t="shared" si="274"/>
        <v>0</v>
      </c>
      <c r="BR79" s="114">
        <f t="shared" si="275"/>
        <v>0</v>
      </c>
      <c r="BS79" s="114">
        <f t="shared" si="275"/>
        <v>0</v>
      </c>
      <c r="BT79" s="114">
        <f t="shared" si="275"/>
        <v>0</v>
      </c>
      <c r="BU79" s="114">
        <f t="shared" si="275"/>
        <v>0</v>
      </c>
      <c r="BV79" s="114">
        <f t="shared" si="275"/>
        <v>0</v>
      </c>
      <c r="BW79" s="114">
        <f t="shared" si="275"/>
        <v>0</v>
      </c>
      <c r="BX79" s="114">
        <f t="shared" si="275"/>
        <v>0</v>
      </c>
      <c r="BY79" s="114">
        <f t="shared" si="275"/>
        <v>0</v>
      </c>
      <c r="BZ79" s="114">
        <f t="shared" si="275"/>
        <v>0</v>
      </c>
      <c r="CA79" s="114">
        <f t="shared" si="275"/>
        <v>0</v>
      </c>
      <c r="CB79" s="114">
        <f t="shared" si="276"/>
        <v>0</v>
      </c>
      <c r="CC79" s="114">
        <f t="shared" si="276"/>
        <v>0</v>
      </c>
      <c r="CD79" s="114">
        <f t="shared" si="276"/>
        <v>0</v>
      </c>
      <c r="CE79" s="114">
        <f t="shared" si="276"/>
        <v>0</v>
      </c>
      <c r="CF79" s="114">
        <f t="shared" si="276"/>
        <v>4</v>
      </c>
      <c r="CG79" s="114">
        <f t="shared" si="276"/>
        <v>0</v>
      </c>
      <c r="CH79" s="114">
        <f t="shared" si="276"/>
        <v>4</v>
      </c>
      <c r="CI79" s="114">
        <f t="shared" si="276"/>
        <v>0</v>
      </c>
      <c r="CJ79" s="114">
        <f t="shared" si="276"/>
        <v>4</v>
      </c>
      <c r="CK79" s="114">
        <f t="shared" si="276"/>
        <v>0</v>
      </c>
      <c r="CL79" s="114">
        <f t="shared" si="277"/>
        <v>1</v>
      </c>
      <c r="CM79" s="114">
        <f t="shared" si="277"/>
        <v>0</v>
      </c>
      <c r="CN79" s="114">
        <f t="shared" si="277"/>
        <v>1</v>
      </c>
      <c r="CO79" s="114">
        <f t="shared" si="277"/>
        <v>0</v>
      </c>
      <c r="CP79" s="114">
        <f t="shared" si="277"/>
        <v>1</v>
      </c>
      <c r="CQ79" s="114">
        <f t="shared" si="277"/>
        <v>0</v>
      </c>
      <c r="CR79" s="114">
        <f t="shared" si="277"/>
        <v>1</v>
      </c>
      <c r="CS79" s="114">
        <f t="shared" si="277"/>
        <v>0</v>
      </c>
      <c r="CT79" s="114">
        <f t="shared" si="277"/>
        <v>1</v>
      </c>
      <c r="CU79" s="114">
        <f t="shared" si="277"/>
        <v>0</v>
      </c>
      <c r="CV79" s="114">
        <f t="shared" si="278"/>
        <v>1</v>
      </c>
      <c r="CW79" s="114">
        <f t="shared" si="278"/>
        <v>0</v>
      </c>
      <c r="CX79" s="114">
        <f t="shared" si="278"/>
        <v>1</v>
      </c>
      <c r="CY79" s="114">
        <f t="shared" si="278"/>
        <v>0</v>
      </c>
      <c r="CZ79" s="114">
        <f t="shared" si="278"/>
        <v>1</v>
      </c>
      <c r="DA79" s="114">
        <f t="shared" si="278"/>
        <v>0</v>
      </c>
      <c r="DB79" s="114">
        <f t="shared" si="278"/>
        <v>1</v>
      </c>
      <c r="DC79" s="114">
        <f t="shared" si="278"/>
        <v>0</v>
      </c>
      <c r="DD79" s="114">
        <f t="shared" si="278"/>
        <v>1</v>
      </c>
      <c r="DE79" s="114">
        <f t="shared" si="278"/>
        <v>0</v>
      </c>
      <c r="DF79" s="114">
        <f t="shared" si="279"/>
        <v>1</v>
      </c>
      <c r="DG79" s="114">
        <f t="shared" si="279"/>
        <v>0</v>
      </c>
      <c r="DH79" s="114">
        <f t="shared" si="279"/>
        <v>1</v>
      </c>
      <c r="DI79" s="114">
        <f t="shared" si="279"/>
        <v>0</v>
      </c>
      <c r="DJ79" s="114">
        <f t="shared" si="279"/>
        <v>1</v>
      </c>
      <c r="DK79" s="114">
        <f t="shared" si="279"/>
        <v>0</v>
      </c>
      <c r="DL79" s="114">
        <f t="shared" si="279"/>
        <v>1</v>
      </c>
      <c r="DM79" s="114">
        <f t="shared" si="279"/>
        <v>0</v>
      </c>
      <c r="DN79" s="114">
        <f t="shared" si="279"/>
        <v>1</v>
      </c>
      <c r="DO79" s="114">
        <f t="shared" si="279"/>
        <v>0</v>
      </c>
      <c r="DP79" s="114">
        <f t="shared" si="280"/>
        <v>1</v>
      </c>
      <c r="DQ79" s="114">
        <f t="shared" si="280"/>
        <v>0</v>
      </c>
      <c r="DR79" s="114">
        <f t="shared" si="280"/>
        <v>1</v>
      </c>
      <c r="DS79" s="114">
        <f t="shared" si="280"/>
        <v>0</v>
      </c>
      <c r="DT79" s="114">
        <f t="shared" si="280"/>
        <v>1</v>
      </c>
      <c r="DU79" s="114">
        <f t="shared" si="280"/>
        <v>0</v>
      </c>
      <c r="DV79" s="114">
        <f t="shared" si="280"/>
        <v>1</v>
      </c>
      <c r="DW79" s="114">
        <f t="shared" si="280"/>
        <v>0</v>
      </c>
      <c r="DX79" s="114">
        <f t="shared" si="280"/>
        <v>1</v>
      </c>
      <c r="DY79" s="114">
        <f t="shared" si="280"/>
        <v>0</v>
      </c>
      <c r="DZ79" s="114">
        <f t="shared" si="281"/>
        <v>1</v>
      </c>
      <c r="EA79" s="114">
        <f t="shared" si="281"/>
        <v>0</v>
      </c>
      <c r="EB79" s="114">
        <f t="shared" si="281"/>
        <v>1</v>
      </c>
      <c r="EC79" s="114">
        <f t="shared" si="281"/>
        <v>0</v>
      </c>
      <c r="ED79" s="114">
        <f t="shared" si="281"/>
        <v>1</v>
      </c>
      <c r="EE79" s="114">
        <f t="shared" si="281"/>
        <v>0</v>
      </c>
      <c r="EF79" s="114">
        <f t="shared" si="281"/>
        <v>1</v>
      </c>
      <c r="EG79" s="114">
        <f t="shared" si="281"/>
        <v>0</v>
      </c>
      <c r="EH79" s="114">
        <f t="shared" si="281"/>
        <v>1</v>
      </c>
      <c r="EI79" s="114">
        <f t="shared" si="281"/>
        <v>0</v>
      </c>
      <c r="EJ79" s="114">
        <f t="shared" si="282"/>
        <v>1</v>
      </c>
      <c r="EK79" s="114">
        <f t="shared" si="282"/>
        <v>0</v>
      </c>
      <c r="EL79" s="114">
        <f t="shared" si="282"/>
        <v>1</v>
      </c>
      <c r="EM79" s="114">
        <f t="shared" si="282"/>
        <v>0</v>
      </c>
      <c r="EN79" s="114">
        <f t="shared" si="282"/>
        <v>1</v>
      </c>
      <c r="EO79" s="114">
        <f t="shared" si="282"/>
        <v>0</v>
      </c>
      <c r="EP79" s="114">
        <f t="shared" si="282"/>
        <v>1</v>
      </c>
      <c r="EQ79" s="114">
        <f t="shared" si="282"/>
        <v>0</v>
      </c>
      <c r="ER79" s="114">
        <f t="shared" si="282"/>
        <v>1</v>
      </c>
      <c r="ES79" s="114">
        <f t="shared" si="282"/>
        <v>0</v>
      </c>
      <c r="ET79" s="114">
        <f t="shared" si="282"/>
        <v>1</v>
      </c>
      <c r="EU79" s="114">
        <f t="shared" si="282"/>
        <v>0</v>
      </c>
      <c r="EV79" s="150"/>
      <c r="EW79" s="150"/>
      <c r="EX79" s="150"/>
      <c r="EY79" s="150"/>
    </row>
    <row r="80" spans="1:155" ht="13.5" thickBot="1">
      <c r="A80" s="150"/>
      <c r="B80" s="150"/>
      <c r="C80" s="150"/>
      <c r="D80" s="150"/>
      <c r="E80" s="150"/>
      <c r="F80" s="150"/>
      <c r="G80" s="131" t="s">
        <v>218</v>
      </c>
      <c r="H80" s="1015"/>
      <c r="I80" s="1016"/>
      <c r="J80" s="1016"/>
      <c r="K80" s="1016"/>
      <c r="L80" s="1016"/>
      <c r="M80" s="1016"/>
      <c r="N80" s="1016"/>
      <c r="O80" s="1016"/>
      <c r="P80" s="1016"/>
      <c r="Q80" s="1017"/>
      <c r="R80" s="132"/>
      <c r="S80" s="132"/>
      <c r="T80" s="132"/>
      <c r="U80" s="132"/>
      <c r="V80" s="132"/>
      <c r="W80" s="132"/>
      <c r="X80" s="132"/>
      <c r="Y80" s="132"/>
      <c r="Z80" s="132"/>
      <c r="AA80" s="132"/>
      <c r="AB80" s="132"/>
      <c r="AC80" s="132"/>
      <c r="AD80" s="124">
        <f t="shared" si="271"/>
        <v>0</v>
      </c>
      <c r="AE80" s="124">
        <f t="shared" si="271"/>
        <v>0</v>
      </c>
      <c r="AF80" s="124">
        <f t="shared" si="271"/>
        <v>0</v>
      </c>
      <c r="AG80" s="124">
        <f t="shared" si="271"/>
        <v>0</v>
      </c>
      <c r="AH80" s="124">
        <f t="shared" si="271"/>
        <v>0</v>
      </c>
      <c r="AI80" s="124">
        <f t="shared" si="271"/>
        <v>0</v>
      </c>
      <c r="AJ80" s="124">
        <f t="shared" si="271"/>
        <v>0</v>
      </c>
      <c r="AK80" s="124">
        <f t="shared" si="271"/>
        <v>0</v>
      </c>
      <c r="AL80" s="124">
        <f t="shared" si="271"/>
        <v>0</v>
      </c>
      <c r="AM80" s="124">
        <f t="shared" si="271"/>
        <v>0</v>
      </c>
      <c r="AN80" s="124">
        <f t="shared" si="272"/>
        <v>0</v>
      </c>
      <c r="AO80" s="124">
        <f t="shared" si="272"/>
        <v>0</v>
      </c>
      <c r="AP80" s="124">
        <f t="shared" si="272"/>
        <v>0</v>
      </c>
      <c r="AQ80" s="124">
        <f t="shared" si="272"/>
        <v>0</v>
      </c>
      <c r="AR80" s="124">
        <f t="shared" si="272"/>
        <v>0</v>
      </c>
      <c r="AS80" s="124">
        <f t="shared" si="272"/>
        <v>0</v>
      </c>
      <c r="AT80" s="124">
        <f t="shared" si="272"/>
        <v>0</v>
      </c>
      <c r="AU80" s="124">
        <f t="shared" si="272"/>
        <v>0</v>
      </c>
      <c r="AV80" s="124">
        <f t="shared" si="272"/>
        <v>0</v>
      </c>
      <c r="AW80" s="124">
        <f t="shared" si="272"/>
        <v>0</v>
      </c>
      <c r="AX80" s="124">
        <f t="shared" si="273"/>
        <v>0</v>
      </c>
      <c r="AY80" s="124">
        <f t="shared" si="273"/>
        <v>0</v>
      </c>
      <c r="AZ80" s="124">
        <f t="shared" si="273"/>
        <v>0</v>
      </c>
      <c r="BA80" s="124">
        <f t="shared" si="273"/>
        <v>0</v>
      </c>
      <c r="BB80" s="124">
        <f t="shared" si="273"/>
        <v>0</v>
      </c>
      <c r="BC80" s="124">
        <f t="shared" si="273"/>
        <v>0</v>
      </c>
      <c r="BD80" s="124">
        <f t="shared" si="273"/>
        <v>0</v>
      </c>
      <c r="BE80" s="124">
        <f t="shared" si="273"/>
        <v>0</v>
      </c>
      <c r="BF80" s="124">
        <f t="shared" si="273"/>
        <v>0</v>
      </c>
      <c r="BG80" s="124">
        <f t="shared" si="273"/>
        <v>0</v>
      </c>
      <c r="BH80" s="124">
        <f t="shared" si="274"/>
        <v>0</v>
      </c>
      <c r="BI80" s="124">
        <f t="shared" si="274"/>
        <v>0</v>
      </c>
      <c r="BJ80" s="124">
        <f t="shared" si="274"/>
        <v>0</v>
      </c>
      <c r="BK80" s="124">
        <f t="shared" si="274"/>
        <v>0</v>
      </c>
      <c r="BL80" s="124">
        <f t="shared" si="274"/>
        <v>0</v>
      </c>
      <c r="BM80" s="124">
        <f t="shared" si="274"/>
        <v>0</v>
      </c>
      <c r="BN80" s="124">
        <f t="shared" si="274"/>
        <v>0</v>
      </c>
      <c r="BO80" s="124">
        <f t="shared" si="274"/>
        <v>0</v>
      </c>
      <c r="BP80" s="124">
        <f t="shared" si="274"/>
        <v>0</v>
      </c>
      <c r="BQ80" s="124">
        <f t="shared" si="274"/>
        <v>0</v>
      </c>
      <c r="BR80" s="124">
        <f t="shared" si="275"/>
        <v>0</v>
      </c>
      <c r="BS80" s="124">
        <f t="shared" si="275"/>
        <v>0</v>
      </c>
      <c r="BT80" s="124">
        <f t="shared" si="275"/>
        <v>0</v>
      </c>
      <c r="BU80" s="124">
        <f t="shared" si="275"/>
        <v>0</v>
      </c>
      <c r="BV80" s="124">
        <f t="shared" si="275"/>
        <v>0</v>
      </c>
      <c r="BW80" s="124">
        <f t="shared" si="275"/>
        <v>0</v>
      </c>
      <c r="BX80" s="124">
        <f t="shared" si="275"/>
        <v>0</v>
      </c>
      <c r="BY80" s="124">
        <f t="shared" si="275"/>
        <v>0</v>
      </c>
      <c r="BZ80" s="124">
        <f t="shared" si="275"/>
        <v>0</v>
      </c>
      <c r="CA80" s="124">
        <f t="shared" si="275"/>
        <v>0</v>
      </c>
      <c r="CB80" s="124">
        <f t="shared" si="276"/>
        <v>0</v>
      </c>
      <c r="CC80" s="124">
        <f t="shared" si="276"/>
        <v>0</v>
      </c>
      <c r="CD80" s="124">
        <f t="shared" si="276"/>
        <v>0</v>
      </c>
      <c r="CE80" s="124">
        <f t="shared" si="276"/>
        <v>0</v>
      </c>
      <c r="CF80" s="124">
        <f t="shared" si="276"/>
        <v>0</v>
      </c>
      <c r="CG80" s="124">
        <f t="shared" si="276"/>
        <v>0</v>
      </c>
      <c r="CH80" s="124">
        <f t="shared" si="276"/>
        <v>0</v>
      </c>
      <c r="CI80" s="124">
        <f t="shared" si="276"/>
        <v>0</v>
      </c>
      <c r="CJ80" s="124">
        <f t="shared" si="276"/>
        <v>0</v>
      </c>
      <c r="CK80" s="124">
        <f t="shared" si="276"/>
        <v>0</v>
      </c>
      <c r="CL80" s="124">
        <f t="shared" si="277"/>
        <v>3</v>
      </c>
      <c r="CM80" s="124">
        <f t="shared" si="277"/>
        <v>0</v>
      </c>
      <c r="CN80" s="124">
        <f t="shared" si="277"/>
        <v>3</v>
      </c>
      <c r="CO80" s="124">
        <f t="shared" si="277"/>
        <v>0</v>
      </c>
      <c r="CP80" s="124">
        <f t="shared" si="277"/>
        <v>3</v>
      </c>
      <c r="CQ80" s="124">
        <f t="shared" si="277"/>
        <v>0</v>
      </c>
      <c r="CR80" s="124">
        <f t="shared" si="277"/>
        <v>3</v>
      </c>
      <c r="CS80" s="124">
        <f t="shared" si="277"/>
        <v>0</v>
      </c>
      <c r="CT80" s="124">
        <f t="shared" si="277"/>
        <v>3</v>
      </c>
      <c r="CU80" s="124">
        <f t="shared" si="277"/>
        <v>0</v>
      </c>
      <c r="CV80" s="124">
        <f t="shared" si="278"/>
        <v>3</v>
      </c>
      <c r="CW80" s="124">
        <f t="shared" si="278"/>
        <v>0</v>
      </c>
      <c r="CX80" s="124">
        <f t="shared" si="278"/>
        <v>3</v>
      </c>
      <c r="CY80" s="124">
        <f t="shared" si="278"/>
        <v>0</v>
      </c>
      <c r="CZ80" s="124">
        <f t="shared" si="278"/>
        <v>3</v>
      </c>
      <c r="DA80" s="124">
        <f t="shared" si="278"/>
        <v>0</v>
      </c>
      <c r="DB80" s="124">
        <f t="shared" si="278"/>
        <v>3</v>
      </c>
      <c r="DC80" s="124">
        <f t="shared" si="278"/>
        <v>0</v>
      </c>
      <c r="DD80" s="124">
        <f t="shared" si="278"/>
        <v>3</v>
      </c>
      <c r="DE80" s="124">
        <f t="shared" si="278"/>
        <v>0</v>
      </c>
      <c r="DF80" s="124">
        <f t="shared" si="279"/>
        <v>3</v>
      </c>
      <c r="DG80" s="124">
        <f t="shared" si="279"/>
        <v>0</v>
      </c>
      <c r="DH80" s="124">
        <f t="shared" si="279"/>
        <v>3</v>
      </c>
      <c r="DI80" s="124">
        <f t="shared" si="279"/>
        <v>0</v>
      </c>
      <c r="DJ80" s="124">
        <f t="shared" si="279"/>
        <v>3</v>
      </c>
      <c r="DK80" s="124">
        <f t="shared" si="279"/>
        <v>0</v>
      </c>
      <c r="DL80" s="124">
        <f t="shared" si="279"/>
        <v>3</v>
      </c>
      <c r="DM80" s="124">
        <f t="shared" si="279"/>
        <v>0</v>
      </c>
      <c r="DN80" s="124">
        <f t="shared" si="279"/>
        <v>3</v>
      </c>
      <c r="DO80" s="124">
        <f t="shared" si="279"/>
        <v>0</v>
      </c>
      <c r="DP80" s="124">
        <f t="shared" si="280"/>
        <v>3</v>
      </c>
      <c r="DQ80" s="124">
        <f t="shared" si="280"/>
        <v>0</v>
      </c>
      <c r="DR80" s="124">
        <f t="shared" si="280"/>
        <v>3</v>
      </c>
      <c r="DS80" s="124">
        <f t="shared" si="280"/>
        <v>0</v>
      </c>
      <c r="DT80" s="124">
        <f t="shared" si="280"/>
        <v>3</v>
      </c>
      <c r="DU80" s="124">
        <f t="shared" si="280"/>
        <v>0</v>
      </c>
      <c r="DV80" s="124">
        <f t="shared" si="280"/>
        <v>3</v>
      </c>
      <c r="DW80" s="124">
        <f t="shared" si="280"/>
        <v>0</v>
      </c>
      <c r="DX80" s="124">
        <f t="shared" si="280"/>
        <v>3</v>
      </c>
      <c r="DY80" s="124">
        <f t="shared" si="280"/>
        <v>0</v>
      </c>
      <c r="DZ80" s="124">
        <f t="shared" si="281"/>
        <v>3</v>
      </c>
      <c r="EA80" s="124">
        <f t="shared" si="281"/>
        <v>0</v>
      </c>
      <c r="EB80" s="124">
        <f t="shared" si="281"/>
        <v>3</v>
      </c>
      <c r="EC80" s="124">
        <f t="shared" si="281"/>
        <v>0</v>
      </c>
      <c r="ED80" s="124">
        <f t="shared" si="281"/>
        <v>3</v>
      </c>
      <c r="EE80" s="124">
        <f t="shared" si="281"/>
        <v>0</v>
      </c>
      <c r="EF80" s="124">
        <f t="shared" si="281"/>
        <v>3</v>
      </c>
      <c r="EG80" s="124">
        <f t="shared" si="281"/>
        <v>0</v>
      </c>
      <c r="EH80" s="124">
        <f t="shared" si="281"/>
        <v>3</v>
      </c>
      <c r="EI80" s="124">
        <f t="shared" si="281"/>
        <v>0</v>
      </c>
      <c r="EJ80" s="124">
        <f t="shared" si="282"/>
        <v>3</v>
      </c>
      <c r="EK80" s="124">
        <f t="shared" si="282"/>
        <v>0</v>
      </c>
      <c r="EL80" s="124">
        <f t="shared" si="282"/>
        <v>3</v>
      </c>
      <c r="EM80" s="124">
        <f t="shared" si="282"/>
        <v>0</v>
      </c>
      <c r="EN80" s="124">
        <f t="shared" si="282"/>
        <v>3</v>
      </c>
      <c r="EO80" s="124">
        <f t="shared" si="282"/>
        <v>0</v>
      </c>
      <c r="EP80" s="124">
        <f t="shared" si="282"/>
        <v>3</v>
      </c>
      <c r="EQ80" s="124">
        <f t="shared" si="282"/>
        <v>0</v>
      </c>
      <c r="ER80" s="124">
        <f t="shared" si="282"/>
        <v>3</v>
      </c>
      <c r="ES80" s="124">
        <f t="shared" si="282"/>
        <v>0</v>
      </c>
      <c r="ET80" s="124">
        <f t="shared" si="282"/>
        <v>3</v>
      </c>
      <c r="EU80" s="124">
        <f t="shared" si="282"/>
        <v>0</v>
      </c>
      <c r="EV80" s="150"/>
      <c r="EW80" s="150"/>
      <c r="EX80" s="150"/>
      <c r="EY80" s="150"/>
    </row>
    <row r="81" spans="1:155">
      <c r="A81" s="150"/>
      <c r="B81" s="150"/>
      <c r="C81" s="150"/>
      <c r="D81" s="150"/>
      <c r="E81" s="150"/>
      <c r="F81" s="150"/>
      <c r="G81" s="127" t="s">
        <v>211</v>
      </c>
      <c r="H81" s="1009" t="str">
        <f>Prog5</f>
        <v>Prog5</v>
      </c>
      <c r="I81" s="1010"/>
      <c r="J81" s="1010"/>
      <c r="K81" s="1010"/>
      <c r="L81" s="1010"/>
      <c r="M81" s="1010"/>
      <c r="N81" s="1010"/>
      <c r="O81" s="1010"/>
      <c r="P81" s="1010"/>
      <c r="Q81" s="1011"/>
      <c r="R81" s="128"/>
      <c r="S81" s="128"/>
      <c r="T81" s="128"/>
      <c r="U81" s="128"/>
      <c r="V81" s="128"/>
      <c r="W81" s="128"/>
      <c r="X81" s="128"/>
      <c r="Y81" s="128"/>
      <c r="Z81" s="128"/>
      <c r="AA81" s="128"/>
      <c r="AB81" s="128"/>
      <c r="AC81" s="128"/>
      <c r="AD81" s="129">
        <f t="shared" ref="AD81:AM88" si="283">COUNTIFS($A$6:$A$16,$F$17,AD$6:AD$16,$G81,$E$6:$E$16,"")-COUNTIFS($A$6:$A$16,$F$17,AD$6:AD$16,$G81,$L$6:$L$16,$F$18,$E$6:$E$16,"")</f>
        <v>0</v>
      </c>
      <c r="AE81" s="129">
        <f t="shared" si="283"/>
        <v>0</v>
      </c>
      <c r="AF81" s="129">
        <f t="shared" si="283"/>
        <v>0</v>
      </c>
      <c r="AG81" s="129">
        <f t="shared" si="283"/>
        <v>0</v>
      </c>
      <c r="AH81" s="129">
        <f t="shared" si="283"/>
        <v>0</v>
      </c>
      <c r="AI81" s="129">
        <f t="shared" si="283"/>
        <v>0</v>
      </c>
      <c r="AJ81" s="129">
        <f t="shared" si="283"/>
        <v>0</v>
      </c>
      <c r="AK81" s="129">
        <f t="shared" si="283"/>
        <v>0</v>
      </c>
      <c r="AL81" s="129">
        <f t="shared" si="283"/>
        <v>0</v>
      </c>
      <c r="AM81" s="129">
        <f t="shared" si="283"/>
        <v>0</v>
      </c>
      <c r="AN81" s="129">
        <f t="shared" ref="AN81:AW88" si="284">COUNTIFS($A$6:$A$16,$F$17,AN$6:AN$16,$G81,$E$6:$E$16,"")-COUNTIFS($A$6:$A$16,$F$17,AN$6:AN$16,$G81,$L$6:$L$16,$F$18,$E$6:$E$16,"")</f>
        <v>0</v>
      </c>
      <c r="AO81" s="129">
        <f t="shared" si="284"/>
        <v>0</v>
      </c>
      <c r="AP81" s="129">
        <f t="shared" si="284"/>
        <v>0</v>
      </c>
      <c r="AQ81" s="129">
        <f t="shared" si="284"/>
        <v>0</v>
      </c>
      <c r="AR81" s="129">
        <f t="shared" si="284"/>
        <v>0</v>
      </c>
      <c r="AS81" s="129">
        <f t="shared" si="284"/>
        <v>0</v>
      </c>
      <c r="AT81" s="129">
        <f t="shared" si="284"/>
        <v>0</v>
      </c>
      <c r="AU81" s="129">
        <f t="shared" si="284"/>
        <v>0</v>
      </c>
      <c r="AV81" s="129">
        <f t="shared" si="284"/>
        <v>0</v>
      </c>
      <c r="AW81" s="129">
        <f t="shared" si="284"/>
        <v>0</v>
      </c>
      <c r="AX81" s="129">
        <f t="shared" ref="AX81:BG88" si="285">COUNTIFS($A$6:$A$16,$F$17,AX$6:AX$16,$G81,$E$6:$E$16,"")-COUNTIFS($A$6:$A$16,$F$17,AX$6:AX$16,$G81,$L$6:$L$16,$F$18,$E$6:$E$16,"")</f>
        <v>0</v>
      </c>
      <c r="AY81" s="129">
        <f t="shared" si="285"/>
        <v>0</v>
      </c>
      <c r="AZ81" s="129">
        <f t="shared" si="285"/>
        <v>0</v>
      </c>
      <c r="BA81" s="129">
        <f t="shared" si="285"/>
        <v>0</v>
      </c>
      <c r="BB81" s="129">
        <f t="shared" si="285"/>
        <v>0</v>
      </c>
      <c r="BC81" s="129">
        <f t="shared" si="285"/>
        <v>0</v>
      </c>
      <c r="BD81" s="129">
        <f t="shared" si="285"/>
        <v>0</v>
      </c>
      <c r="BE81" s="129">
        <f t="shared" si="285"/>
        <v>0</v>
      </c>
      <c r="BF81" s="129">
        <f t="shared" si="285"/>
        <v>0</v>
      </c>
      <c r="BG81" s="129">
        <f t="shared" si="285"/>
        <v>0</v>
      </c>
      <c r="BH81" s="129">
        <f t="shared" ref="BH81:BQ88" si="286">COUNTIFS($A$6:$A$16,$F$17,BH$6:BH$16,$G81,$E$6:$E$16,"")-COUNTIFS($A$6:$A$16,$F$17,BH$6:BH$16,$G81,$L$6:$L$16,$F$18,$E$6:$E$16,"")</f>
        <v>0</v>
      </c>
      <c r="BI81" s="129">
        <f t="shared" si="286"/>
        <v>0</v>
      </c>
      <c r="BJ81" s="129">
        <f t="shared" si="286"/>
        <v>0</v>
      </c>
      <c r="BK81" s="129">
        <f t="shared" si="286"/>
        <v>0</v>
      </c>
      <c r="BL81" s="129">
        <f t="shared" si="286"/>
        <v>0</v>
      </c>
      <c r="BM81" s="129">
        <f t="shared" si="286"/>
        <v>0</v>
      </c>
      <c r="BN81" s="129">
        <f t="shared" si="286"/>
        <v>0</v>
      </c>
      <c r="BO81" s="129">
        <f t="shared" si="286"/>
        <v>0</v>
      </c>
      <c r="BP81" s="129">
        <f t="shared" si="286"/>
        <v>0</v>
      </c>
      <c r="BQ81" s="129">
        <f t="shared" si="286"/>
        <v>0</v>
      </c>
      <c r="BR81" s="129">
        <f t="shared" ref="BR81:CA88" si="287">COUNTIFS($A$6:$A$16,$F$17,BR$6:BR$16,$G81,$E$6:$E$16,"")-COUNTIFS($A$6:$A$16,$F$17,BR$6:BR$16,$G81,$L$6:$L$16,$F$18,$E$6:$E$16,"")</f>
        <v>0</v>
      </c>
      <c r="BS81" s="129">
        <f t="shared" si="287"/>
        <v>0</v>
      </c>
      <c r="BT81" s="129">
        <f t="shared" si="287"/>
        <v>0</v>
      </c>
      <c r="BU81" s="129">
        <f t="shared" si="287"/>
        <v>0</v>
      </c>
      <c r="BV81" s="129">
        <f t="shared" si="287"/>
        <v>0</v>
      </c>
      <c r="BW81" s="129">
        <f t="shared" si="287"/>
        <v>0</v>
      </c>
      <c r="BX81" s="129">
        <f t="shared" si="287"/>
        <v>0</v>
      </c>
      <c r="BY81" s="129">
        <f t="shared" si="287"/>
        <v>0</v>
      </c>
      <c r="BZ81" s="129">
        <f t="shared" si="287"/>
        <v>0</v>
      </c>
      <c r="CA81" s="129">
        <f t="shared" si="287"/>
        <v>0</v>
      </c>
      <c r="CB81" s="129">
        <f t="shared" ref="CB81:CK88" si="288">COUNTIFS($A$6:$A$16,$F$17,CB$6:CB$16,$G81,$E$6:$E$16,"")-COUNTIFS($A$6:$A$16,$F$17,CB$6:CB$16,$G81,$L$6:$L$16,$F$18,$E$6:$E$16,"")</f>
        <v>0</v>
      </c>
      <c r="CC81" s="129">
        <f t="shared" si="288"/>
        <v>0</v>
      </c>
      <c r="CD81" s="129">
        <f t="shared" si="288"/>
        <v>0</v>
      </c>
      <c r="CE81" s="129">
        <f t="shared" si="288"/>
        <v>0</v>
      </c>
      <c r="CF81" s="129">
        <f t="shared" si="288"/>
        <v>0</v>
      </c>
      <c r="CG81" s="129">
        <f t="shared" si="288"/>
        <v>0</v>
      </c>
      <c r="CH81" s="129">
        <f t="shared" si="288"/>
        <v>0</v>
      </c>
      <c r="CI81" s="129">
        <f t="shared" si="288"/>
        <v>0</v>
      </c>
      <c r="CJ81" s="129">
        <f t="shared" si="288"/>
        <v>0</v>
      </c>
      <c r="CK81" s="129">
        <f t="shared" si="288"/>
        <v>0</v>
      </c>
      <c r="CL81" s="129">
        <f t="shared" ref="CL81:CU88" si="289">COUNTIFS($A$6:$A$16,$F$17,CL$6:CL$16,$G81,$E$6:$E$16,"")-COUNTIFS($A$6:$A$16,$F$17,CL$6:CL$16,$G81,$L$6:$L$16,$F$18,$E$6:$E$16,"")</f>
        <v>0</v>
      </c>
      <c r="CM81" s="129">
        <f t="shared" si="289"/>
        <v>0</v>
      </c>
      <c r="CN81" s="129">
        <f t="shared" si="289"/>
        <v>0</v>
      </c>
      <c r="CO81" s="129">
        <f t="shared" si="289"/>
        <v>0</v>
      </c>
      <c r="CP81" s="129">
        <f t="shared" si="289"/>
        <v>0</v>
      </c>
      <c r="CQ81" s="129">
        <f t="shared" si="289"/>
        <v>0</v>
      </c>
      <c r="CR81" s="129">
        <f t="shared" si="289"/>
        <v>0</v>
      </c>
      <c r="CS81" s="129">
        <f t="shared" si="289"/>
        <v>0</v>
      </c>
      <c r="CT81" s="129">
        <f t="shared" si="289"/>
        <v>0</v>
      </c>
      <c r="CU81" s="129">
        <f t="shared" si="289"/>
        <v>0</v>
      </c>
      <c r="CV81" s="129">
        <f t="shared" ref="CV81:DE88" si="290">COUNTIFS($A$6:$A$16,$F$17,CV$6:CV$16,$G81,$E$6:$E$16,"")-COUNTIFS($A$6:$A$16,$F$17,CV$6:CV$16,$G81,$L$6:$L$16,$F$18,$E$6:$E$16,"")</f>
        <v>0</v>
      </c>
      <c r="CW81" s="129">
        <f t="shared" si="290"/>
        <v>0</v>
      </c>
      <c r="CX81" s="129">
        <f t="shared" si="290"/>
        <v>0</v>
      </c>
      <c r="CY81" s="129">
        <f t="shared" si="290"/>
        <v>0</v>
      </c>
      <c r="CZ81" s="129">
        <f t="shared" si="290"/>
        <v>0</v>
      </c>
      <c r="DA81" s="129">
        <f t="shared" si="290"/>
        <v>0</v>
      </c>
      <c r="DB81" s="129">
        <f t="shared" si="290"/>
        <v>0</v>
      </c>
      <c r="DC81" s="129">
        <f t="shared" si="290"/>
        <v>0</v>
      </c>
      <c r="DD81" s="129">
        <f t="shared" si="290"/>
        <v>0</v>
      </c>
      <c r="DE81" s="129">
        <f t="shared" si="290"/>
        <v>0</v>
      </c>
      <c r="DF81" s="129">
        <f t="shared" ref="DF81:DO88" si="291">COUNTIFS($A$6:$A$16,$F$17,DF$6:DF$16,$G81,$E$6:$E$16,"")-COUNTIFS($A$6:$A$16,$F$17,DF$6:DF$16,$G81,$L$6:$L$16,$F$18,$E$6:$E$16,"")</f>
        <v>0</v>
      </c>
      <c r="DG81" s="129">
        <f t="shared" si="291"/>
        <v>0</v>
      </c>
      <c r="DH81" s="129">
        <f t="shared" si="291"/>
        <v>0</v>
      </c>
      <c r="DI81" s="129">
        <f t="shared" si="291"/>
        <v>0</v>
      </c>
      <c r="DJ81" s="129">
        <f t="shared" si="291"/>
        <v>0</v>
      </c>
      <c r="DK81" s="129">
        <f t="shared" si="291"/>
        <v>0</v>
      </c>
      <c r="DL81" s="129">
        <f t="shared" si="291"/>
        <v>0</v>
      </c>
      <c r="DM81" s="129">
        <f t="shared" si="291"/>
        <v>0</v>
      </c>
      <c r="DN81" s="129">
        <f t="shared" si="291"/>
        <v>0</v>
      </c>
      <c r="DO81" s="129">
        <f t="shared" si="291"/>
        <v>0</v>
      </c>
      <c r="DP81" s="129">
        <f t="shared" ref="DP81:DY88" si="292">COUNTIFS($A$6:$A$16,$F$17,DP$6:DP$16,$G81,$E$6:$E$16,"")-COUNTIFS($A$6:$A$16,$F$17,DP$6:DP$16,$G81,$L$6:$L$16,$F$18,$E$6:$E$16,"")</f>
        <v>0</v>
      </c>
      <c r="DQ81" s="129">
        <f t="shared" si="292"/>
        <v>0</v>
      </c>
      <c r="DR81" s="129">
        <f t="shared" si="292"/>
        <v>0</v>
      </c>
      <c r="DS81" s="129">
        <f t="shared" si="292"/>
        <v>0</v>
      </c>
      <c r="DT81" s="129">
        <f t="shared" si="292"/>
        <v>0</v>
      </c>
      <c r="DU81" s="129">
        <f t="shared" si="292"/>
        <v>0</v>
      </c>
      <c r="DV81" s="129">
        <f t="shared" si="292"/>
        <v>0</v>
      </c>
      <c r="DW81" s="129">
        <f t="shared" si="292"/>
        <v>0</v>
      </c>
      <c r="DX81" s="129">
        <f t="shared" si="292"/>
        <v>0</v>
      </c>
      <c r="DY81" s="129">
        <f t="shared" si="292"/>
        <v>0</v>
      </c>
      <c r="DZ81" s="129">
        <f t="shared" ref="DZ81:EI88" si="293">COUNTIFS($A$6:$A$16,$F$17,DZ$6:DZ$16,$G81,$E$6:$E$16,"")-COUNTIFS($A$6:$A$16,$F$17,DZ$6:DZ$16,$G81,$L$6:$L$16,$F$18,$E$6:$E$16,"")</f>
        <v>0</v>
      </c>
      <c r="EA81" s="129">
        <f t="shared" si="293"/>
        <v>0</v>
      </c>
      <c r="EB81" s="129">
        <f t="shared" si="293"/>
        <v>0</v>
      </c>
      <c r="EC81" s="129">
        <f t="shared" si="293"/>
        <v>0</v>
      </c>
      <c r="ED81" s="129">
        <f t="shared" si="293"/>
        <v>0</v>
      </c>
      <c r="EE81" s="129">
        <f t="shared" si="293"/>
        <v>0</v>
      </c>
      <c r="EF81" s="129">
        <f t="shared" si="293"/>
        <v>0</v>
      </c>
      <c r="EG81" s="129">
        <f t="shared" si="293"/>
        <v>0</v>
      </c>
      <c r="EH81" s="129">
        <f t="shared" si="293"/>
        <v>0</v>
      </c>
      <c r="EI81" s="129">
        <f t="shared" si="293"/>
        <v>0</v>
      </c>
      <c r="EJ81" s="129">
        <f t="shared" ref="EJ81:EU88" si="294">COUNTIFS($A$6:$A$16,$F$17,EJ$6:EJ$16,$G81,$E$6:$E$16,"")-COUNTIFS($A$6:$A$16,$F$17,EJ$6:EJ$16,$G81,$L$6:$L$16,$F$18,$E$6:$E$16,"")</f>
        <v>0</v>
      </c>
      <c r="EK81" s="129">
        <f t="shared" si="294"/>
        <v>0</v>
      </c>
      <c r="EL81" s="129">
        <f t="shared" si="294"/>
        <v>0</v>
      </c>
      <c r="EM81" s="129">
        <f t="shared" si="294"/>
        <v>0</v>
      </c>
      <c r="EN81" s="129">
        <f t="shared" si="294"/>
        <v>0</v>
      </c>
      <c r="EO81" s="129">
        <f t="shared" si="294"/>
        <v>0</v>
      </c>
      <c r="EP81" s="129">
        <f t="shared" si="294"/>
        <v>0</v>
      </c>
      <c r="EQ81" s="129">
        <f t="shared" si="294"/>
        <v>0</v>
      </c>
      <c r="ER81" s="129">
        <f t="shared" si="294"/>
        <v>0</v>
      </c>
      <c r="ES81" s="129">
        <f t="shared" si="294"/>
        <v>0</v>
      </c>
      <c r="ET81" s="129">
        <f t="shared" si="294"/>
        <v>0</v>
      </c>
      <c r="EU81" s="129">
        <f t="shared" si="294"/>
        <v>0</v>
      </c>
      <c r="EV81" s="150"/>
      <c r="EW81" s="150"/>
      <c r="EX81" s="150"/>
      <c r="EY81" s="150"/>
    </row>
    <row r="82" spans="1:155">
      <c r="A82" s="150"/>
      <c r="B82" s="150"/>
      <c r="C82" s="150"/>
      <c r="D82" s="150"/>
      <c r="E82" s="150"/>
      <c r="F82" s="150"/>
      <c r="G82" s="130" t="s">
        <v>212</v>
      </c>
      <c r="H82" s="1012"/>
      <c r="I82" s="1013"/>
      <c r="J82" s="1013"/>
      <c r="K82" s="1013"/>
      <c r="L82" s="1013"/>
      <c r="M82" s="1013"/>
      <c r="N82" s="1013"/>
      <c r="O82" s="1013"/>
      <c r="P82" s="1013"/>
      <c r="Q82" s="1014"/>
      <c r="R82" s="113"/>
      <c r="S82" s="113"/>
      <c r="T82" s="113"/>
      <c r="U82" s="113"/>
      <c r="V82" s="113"/>
      <c r="W82" s="113"/>
      <c r="X82" s="113"/>
      <c r="Y82" s="113"/>
      <c r="Z82" s="113"/>
      <c r="AA82" s="113"/>
      <c r="AB82" s="113"/>
      <c r="AC82" s="113"/>
      <c r="AD82" s="114">
        <f t="shared" si="283"/>
        <v>0</v>
      </c>
      <c r="AE82" s="114">
        <f t="shared" si="283"/>
        <v>0</v>
      </c>
      <c r="AF82" s="114">
        <f t="shared" si="283"/>
        <v>3</v>
      </c>
      <c r="AG82" s="114">
        <f t="shared" si="283"/>
        <v>3</v>
      </c>
      <c r="AH82" s="114">
        <f t="shared" si="283"/>
        <v>0</v>
      </c>
      <c r="AI82" s="114">
        <f t="shared" si="283"/>
        <v>0</v>
      </c>
      <c r="AJ82" s="114">
        <f t="shared" si="283"/>
        <v>0</v>
      </c>
      <c r="AK82" s="114">
        <f t="shared" si="283"/>
        <v>0</v>
      </c>
      <c r="AL82" s="114">
        <f t="shared" si="283"/>
        <v>0</v>
      </c>
      <c r="AM82" s="114">
        <f t="shared" si="283"/>
        <v>0</v>
      </c>
      <c r="AN82" s="114">
        <f t="shared" si="284"/>
        <v>0</v>
      </c>
      <c r="AO82" s="114">
        <f t="shared" si="284"/>
        <v>0</v>
      </c>
      <c r="AP82" s="114">
        <f t="shared" si="284"/>
        <v>0</v>
      </c>
      <c r="AQ82" s="114">
        <f t="shared" si="284"/>
        <v>0</v>
      </c>
      <c r="AR82" s="114">
        <f t="shared" si="284"/>
        <v>0</v>
      </c>
      <c r="AS82" s="114">
        <f t="shared" si="284"/>
        <v>0</v>
      </c>
      <c r="AT82" s="114">
        <f t="shared" si="284"/>
        <v>0</v>
      </c>
      <c r="AU82" s="114">
        <f t="shared" si="284"/>
        <v>0</v>
      </c>
      <c r="AV82" s="114">
        <f t="shared" si="284"/>
        <v>0</v>
      </c>
      <c r="AW82" s="114">
        <f t="shared" si="284"/>
        <v>0</v>
      </c>
      <c r="AX82" s="114">
        <f t="shared" si="285"/>
        <v>0</v>
      </c>
      <c r="AY82" s="114">
        <f t="shared" si="285"/>
        <v>0</v>
      </c>
      <c r="AZ82" s="114">
        <f t="shared" si="285"/>
        <v>0</v>
      </c>
      <c r="BA82" s="114">
        <f t="shared" si="285"/>
        <v>0</v>
      </c>
      <c r="BB82" s="114">
        <f t="shared" si="285"/>
        <v>0</v>
      </c>
      <c r="BC82" s="114">
        <f t="shared" si="285"/>
        <v>0</v>
      </c>
      <c r="BD82" s="114">
        <f t="shared" si="285"/>
        <v>0</v>
      </c>
      <c r="BE82" s="114">
        <f t="shared" si="285"/>
        <v>0</v>
      </c>
      <c r="BF82" s="114">
        <f t="shared" si="285"/>
        <v>0</v>
      </c>
      <c r="BG82" s="114">
        <f t="shared" si="285"/>
        <v>0</v>
      </c>
      <c r="BH82" s="114">
        <f t="shared" si="286"/>
        <v>0</v>
      </c>
      <c r="BI82" s="114">
        <f t="shared" si="286"/>
        <v>0</v>
      </c>
      <c r="BJ82" s="114">
        <f t="shared" si="286"/>
        <v>0</v>
      </c>
      <c r="BK82" s="114">
        <f t="shared" si="286"/>
        <v>0</v>
      </c>
      <c r="BL82" s="114">
        <f t="shared" si="286"/>
        <v>0</v>
      </c>
      <c r="BM82" s="114">
        <f t="shared" si="286"/>
        <v>0</v>
      </c>
      <c r="BN82" s="114">
        <f t="shared" si="286"/>
        <v>0</v>
      </c>
      <c r="BO82" s="114">
        <f t="shared" si="286"/>
        <v>0</v>
      </c>
      <c r="BP82" s="114">
        <f t="shared" si="286"/>
        <v>0</v>
      </c>
      <c r="BQ82" s="114">
        <f t="shared" si="286"/>
        <v>0</v>
      </c>
      <c r="BR82" s="114">
        <f t="shared" si="287"/>
        <v>0</v>
      </c>
      <c r="BS82" s="114">
        <f t="shared" si="287"/>
        <v>0</v>
      </c>
      <c r="BT82" s="114">
        <f t="shared" si="287"/>
        <v>0</v>
      </c>
      <c r="BU82" s="114">
        <f t="shared" si="287"/>
        <v>0</v>
      </c>
      <c r="BV82" s="114">
        <f t="shared" si="287"/>
        <v>0</v>
      </c>
      <c r="BW82" s="114">
        <f t="shared" si="287"/>
        <v>0</v>
      </c>
      <c r="BX82" s="114">
        <f t="shared" si="287"/>
        <v>0</v>
      </c>
      <c r="BY82" s="114">
        <f t="shared" si="287"/>
        <v>0</v>
      </c>
      <c r="BZ82" s="114">
        <f t="shared" si="287"/>
        <v>0</v>
      </c>
      <c r="CA82" s="114">
        <f t="shared" si="287"/>
        <v>0</v>
      </c>
      <c r="CB82" s="114">
        <f t="shared" si="288"/>
        <v>0</v>
      </c>
      <c r="CC82" s="114">
        <f t="shared" si="288"/>
        <v>0</v>
      </c>
      <c r="CD82" s="114">
        <f t="shared" si="288"/>
        <v>0</v>
      </c>
      <c r="CE82" s="114">
        <f t="shared" si="288"/>
        <v>0</v>
      </c>
      <c r="CF82" s="114">
        <f t="shared" si="288"/>
        <v>0</v>
      </c>
      <c r="CG82" s="114">
        <f t="shared" si="288"/>
        <v>0</v>
      </c>
      <c r="CH82" s="114">
        <f t="shared" si="288"/>
        <v>0</v>
      </c>
      <c r="CI82" s="114">
        <f t="shared" si="288"/>
        <v>0</v>
      </c>
      <c r="CJ82" s="114">
        <f t="shared" si="288"/>
        <v>0</v>
      </c>
      <c r="CK82" s="114">
        <f t="shared" si="288"/>
        <v>0</v>
      </c>
      <c r="CL82" s="114">
        <f t="shared" si="289"/>
        <v>0</v>
      </c>
      <c r="CM82" s="114">
        <f t="shared" si="289"/>
        <v>0</v>
      </c>
      <c r="CN82" s="114">
        <f t="shared" si="289"/>
        <v>0</v>
      </c>
      <c r="CO82" s="114">
        <f t="shared" si="289"/>
        <v>0</v>
      </c>
      <c r="CP82" s="114">
        <f t="shared" si="289"/>
        <v>0</v>
      </c>
      <c r="CQ82" s="114">
        <f t="shared" si="289"/>
        <v>0</v>
      </c>
      <c r="CR82" s="114">
        <f t="shared" si="289"/>
        <v>0</v>
      </c>
      <c r="CS82" s="114">
        <f t="shared" si="289"/>
        <v>0</v>
      </c>
      <c r="CT82" s="114">
        <f t="shared" si="289"/>
        <v>0</v>
      </c>
      <c r="CU82" s="114">
        <f t="shared" si="289"/>
        <v>0</v>
      </c>
      <c r="CV82" s="114">
        <f t="shared" si="290"/>
        <v>0</v>
      </c>
      <c r="CW82" s="114">
        <f t="shared" si="290"/>
        <v>0</v>
      </c>
      <c r="CX82" s="114">
        <f t="shared" si="290"/>
        <v>0</v>
      </c>
      <c r="CY82" s="114">
        <f t="shared" si="290"/>
        <v>0</v>
      </c>
      <c r="CZ82" s="114">
        <f t="shared" si="290"/>
        <v>0</v>
      </c>
      <c r="DA82" s="114">
        <f t="shared" si="290"/>
        <v>0</v>
      </c>
      <c r="DB82" s="114">
        <f t="shared" si="290"/>
        <v>0</v>
      </c>
      <c r="DC82" s="114">
        <f t="shared" si="290"/>
        <v>0</v>
      </c>
      <c r="DD82" s="114">
        <f t="shared" si="290"/>
        <v>0</v>
      </c>
      <c r="DE82" s="114">
        <f t="shared" si="290"/>
        <v>0</v>
      </c>
      <c r="DF82" s="114">
        <f t="shared" si="291"/>
        <v>0</v>
      </c>
      <c r="DG82" s="114">
        <f t="shared" si="291"/>
        <v>0</v>
      </c>
      <c r="DH82" s="114">
        <f t="shared" si="291"/>
        <v>0</v>
      </c>
      <c r="DI82" s="114">
        <f t="shared" si="291"/>
        <v>0</v>
      </c>
      <c r="DJ82" s="114">
        <f t="shared" si="291"/>
        <v>0</v>
      </c>
      <c r="DK82" s="114">
        <f t="shared" si="291"/>
        <v>0</v>
      </c>
      <c r="DL82" s="114">
        <f t="shared" si="291"/>
        <v>0</v>
      </c>
      <c r="DM82" s="114">
        <f t="shared" si="291"/>
        <v>0</v>
      </c>
      <c r="DN82" s="114">
        <f t="shared" si="291"/>
        <v>0</v>
      </c>
      <c r="DO82" s="114">
        <f t="shared" si="291"/>
        <v>0</v>
      </c>
      <c r="DP82" s="114">
        <f t="shared" si="292"/>
        <v>0</v>
      </c>
      <c r="DQ82" s="114">
        <f t="shared" si="292"/>
        <v>0</v>
      </c>
      <c r="DR82" s="114">
        <f t="shared" si="292"/>
        <v>0</v>
      </c>
      <c r="DS82" s="114">
        <f t="shared" si="292"/>
        <v>0</v>
      </c>
      <c r="DT82" s="114">
        <f t="shared" si="292"/>
        <v>0</v>
      </c>
      <c r="DU82" s="114">
        <f t="shared" si="292"/>
        <v>0</v>
      </c>
      <c r="DV82" s="114">
        <f t="shared" si="292"/>
        <v>0</v>
      </c>
      <c r="DW82" s="114">
        <f t="shared" si="292"/>
        <v>0</v>
      </c>
      <c r="DX82" s="114">
        <f t="shared" si="292"/>
        <v>0</v>
      </c>
      <c r="DY82" s="114">
        <f t="shared" si="292"/>
        <v>0</v>
      </c>
      <c r="DZ82" s="114">
        <f t="shared" si="293"/>
        <v>0</v>
      </c>
      <c r="EA82" s="114">
        <f t="shared" si="293"/>
        <v>0</v>
      </c>
      <c r="EB82" s="114">
        <f t="shared" si="293"/>
        <v>0</v>
      </c>
      <c r="EC82" s="114">
        <f t="shared" si="293"/>
        <v>0</v>
      </c>
      <c r="ED82" s="114">
        <f t="shared" si="293"/>
        <v>0</v>
      </c>
      <c r="EE82" s="114">
        <f t="shared" si="293"/>
        <v>0</v>
      </c>
      <c r="EF82" s="114">
        <f t="shared" si="293"/>
        <v>0</v>
      </c>
      <c r="EG82" s="114">
        <f t="shared" si="293"/>
        <v>0</v>
      </c>
      <c r="EH82" s="114">
        <f t="shared" si="293"/>
        <v>0</v>
      </c>
      <c r="EI82" s="114">
        <f t="shared" si="293"/>
        <v>0</v>
      </c>
      <c r="EJ82" s="114">
        <f t="shared" si="294"/>
        <v>0</v>
      </c>
      <c r="EK82" s="114">
        <f t="shared" si="294"/>
        <v>0</v>
      </c>
      <c r="EL82" s="114">
        <f t="shared" si="294"/>
        <v>0</v>
      </c>
      <c r="EM82" s="114">
        <f t="shared" si="294"/>
        <v>0</v>
      </c>
      <c r="EN82" s="114">
        <f t="shared" si="294"/>
        <v>0</v>
      </c>
      <c r="EO82" s="114">
        <f t="shared" si="294"/>
        <v>0</v>
      </c>
      <c r="EP82" s="114">
        <f t="shared" si="294"/>
        <v>0</v>
      </c>
      <c r="EQ82" s="114">
        <f t="shared" si="294"/>
        <v>0</v>
      </c>
      <c r="ER82" s="114">
        <f t="shared" si="294"/>
        <v>0</v>
      </c>
      <c r="ES82" s="114">
        <f t="shared" si="294"/>
        <v>0</v>
      </c>
      <c r="ET82" s="114">
        <f t="shared" si="294"/>
        <v>0</v>
      </c>
      <c r="EU82" s="114">
        <f t="shared" si="294"/>
        <v>0</v>
      </c>
      <c r="EV82" s="150"/>
      <c r="EW82" s="150"/>
      <c r="EX82" s="150"/>
      <c r="EY82" s="150"/>
    </row>
    <row r="83" spans="1:155">
      <c r="A83" s="150"/>
      <c r="B83" s="150"/>
      <c r="C83" s="150"/>
      <c r="D83" s="150"/>
      <c r="E83" s="150"/>
      <c r="F83" s="150"/>
      <c r="G83" s="130" t="s">
        <v>213</v>
      </c>
      <c r="H83" s="1012"/>
      <c r="I83" s="1013"/>
      <c r="J83" s="1013"/>
      <c r="K83" s="1013"/>
      <c r="L83" s="1013"/>
      <c r="M83" s="1013"/>
      <c r="N83" s="1013"/>
      <c r="O83" s="1013"/>
      <c r="P83" s="1013"/>
      <c r="Q83" s="1014"/>
      <c r="R83" s="113"/>
      <c r="S83" s="113"/>
      <c r="T83" s="113"/>
      <c r="U83" s="113"/>
      <c r="V83" s="113"/>
      <c r="W83" s="113"/>
      <c r="X83" s="113"/>
      <c r="Y83" s="113"/>
      <c r="Z83" s="113"/>
      <c r="AA83" s="113"/>
      <c r="AB83" s="113"/>
      <c r="AC83" s="113"/>
      <c r="AD83" s="114">
        <f t="shared" si="283"/>
        <v>0</v>
      </c>
      <c r="AE83" s="114">
        <f t="shared" si="283"/>
        <v>0</v>
      </c>
      <c r="AF83" s="114">
        <f t="shared" si="283"/>
        <v>0</v>
      </c>
      <c r="AG83" s="114">
        <f t="shared" si="283"/>
        <v>0</v>
      </c>
      <c r="AH83" s="114">
        <f t="shared" si="283"/>
        <v>3</v>
      </c>
      <c r="AI83" s="114">
        <f t="shared" si="283"/>
        <v>3</v>
      </c>
      <c r="AJ83" s="114">
        <f t="shared" si="283"/>
        <v>3</v>
      </c>
      <c r="AK83" s="114">
        <f t="shared" si="283"/>
        <v>3</v>
      </c>
      <c r="AL83" s="114">
        <f t="shared" si="283"/>
        <v>0</v>
      </c>
      <c r="AM83" s="114">
        <f t="shared" si="283"/>
        <v>0</v>
      </c>
      <c r="AN83" s="114">
        <f t="shared" si="284"/>
        <v>0</v>
      </c>
      <c r="AO83" s="114">
        <f t="shared" si="284"/>
        <v>0</v>
      </c>
      <c r="AP83" s="114">
        <f t="shared" si="284"/>
        <v>0</v>
      </c>
      <c r="AQ83" s="114">
        <f t="shared" si="284"/>
        <v>0</v>
      </c>
      <c r="AR83" s="114">
        <f t="shared" si="284"/>
        <v>0</v>
      </c>
      <c r="AS83" s="114">
        <f t="shared" si="284"/>
        <v>0</v>
      </c>
      <c r="AT83" s="114">
        <f t="shared" si="284"/>
        <v>0</v>
      </c>
      <c r="AU83" s="114">
        <f t="shared" si="284"/>
        <v>0</v>
      </c>
      <c r="AV83" s="114">
        <f t="shared" si="284"/>
        <v>0</v>
      </c>
      <c r="AW83" s="114">
        <f t="shared" si="284"/>
        <v>0</v>
      </c>
      <c r="AX83" s="114">
        <f t="shared" si="285"/>
        <v>0</v>
      </c>
      <c r="AY83" s="114">
        <f t="shared" si="285"/>
        <v>0</v>
      </c>
      <c r="AZ83" s="114">
        <f t="shared" si="285"/>
        <v>0</v>
      </c>
      <c r="BA83" s="114">
        <f t="shared" si="285"/>
        <v>0</v>
      </c>
      <c r="BB83" s="114">
        <f t="shared" si="285"/>
        <v>0</v>
      </c>
      <c r="BC83" s="114">
        <f t="shared" si="285"/>
        <v>0</v>
      </c>
      <c r="BD83" s="114">
        <f t="shared" si="285"/>
        <v>0</v>
      </c>
      <c r="BE83" s="114">
        <f t="shared" si="285"/>
        <v>0</v>
      </c>
      <c r="BF83" s="114">
        <f t="shared" si="285"/>
        <v>0</v>
      </c>
      <c r="BG83" s="114">
        <f t="shared" si="285"/>
        <v>0</v>
      </c>
      <c r="BH83" s="114">
        <f t="shared" si="286"/>
        <v>0</v>
      </c>
      <c r="BI83" s="114">
        <f t="shared" si="286"/>
        <v>0</v>
      </c>
      <c r="BJ83" s="114">
        <f t="shared" si="286"/>
        <v>0</v>
      </c>
      <c r="BK83" s="114">
        <f t="shared" si="286"/>
        <v>0</v>
      </c>
      <c r="BL83" s="114">
        <f t="shared" si="286"/>
        <v>0</v>
      </c>
      <c r="BM83" s="114">
        <f t="shared" si="286"/>
        <v>0</v>
      </c>
      <c r="BN83" s="114">
        <f t="shared" si="286"/>
        <v>0</v>
      </c>
      <c r="BO83" s="114">
        <f t="shared" si="286"/>
        <v>0</v>
      </c>
      <c r="BP83" s="114">
        <f t="shared" si="286"/>
        <v>0</v>
      </c>
      <c r="BQ83" s="114">
        <f t="shared" si="286"/>
        <v>0</v>
      </c>
      <c r="BR83" s="114">
        <f t="shared" si="287"/>
        <v>0</v>
      </c>
      <c r="BS83" s="114">
        <f t="shared" si="287"/>
        <v>0</v>
      </c>
      <c r="BT83" s="114">
        <f t="shared" si="287"/>
        <v>0</v>
      </c>
      <c r="BU83" s="114">
        <f t="shared" si="287"/>
        <v>0</v>
      </c>
      <c r="BV83" s="114">
        <f t="shared" si="287"/>
        <v>0</v>
      </c>
      <c r="BW83" s="114">
        <f t="shared" si="287"/>
        <v>0</v>
      </c>
      <c r="BX83" s="114">
        <f t="shared" si="287"/>
        <v>0</v>
      </c>
      <c r="BY83" s="114">
        <f t="shared" si="287"/>
        <v>0</v>
      </c>
      <c r="BZ83" s="114">
        <f t="shared" si="287"/>
        <v>0</v>
      </c>
      <c r="CA83" s="114">
        <f t="shared" si="287"/>
        <v>0</v>
      </c>
      <c r="CB83" s="114">
        <f t="shared" si="288"/>
        <v>0</v>
      </c>
      <c r="CC83" s="114">
        <f t="shared" si="288"/>
        <v>0</v>
      </c>
      <c r="CD83" s="114">
        <f t="shared" si="288"/>
        <v>0</v>
      </c>
      <c r="CE83" s="114">
        <f t="shared" si="288"/>
        <v>0</v>
      </c>
      <c r="CF83" s="114">
        <f t="shared" si="288"/>
        <v>0</v>
      </c>
      <c r="CG83" s="114">
        <f t="shared" si="288"/>
        <v>0</v>
      </c>
      <c r="CH83" s="114">
        <f t="shared" si="288"/>
        <v>0</v>
      </c>
      <c r="CI83" s="114">
        <f t="shared" si="288"/>
        <v>0</v>
      </c>
      <c r="CJ83" s="114">
        <f t="shared" si="288"/>
        <v>0</v>
      </c>
      <c r="CK83" s="114">
        <f t="shared" si="288"/>
        <v>0</v>
      </c>
      <c r="CL83" s="114">
        <f t="shared" si="289"/>
        <v>0</v>
      </c>
      <c r="CM83" s="114">
        <f t="shared" si="289"/>
        <v>0</v>
      </c>
      <c r="CN83" s="114">
        <f t="shared" si="289"/>
        <v>0</v>
      </c>
      <c r="CO83" s="114">
        <f t="shared" si="289"/>
        <v>0</v>
      </c>
      <c r="CP83" s="114">
        <f t="shared" si="289"/>
        <v>0</v>
      </c>
      <c r="CQ83" s="114">
        <f t="shared" si="289"/>
        <v>0</v>
      </c>
      <c r="CR83" s="114">
        <f t="shared" si="289"/>
        <v>0</v>
      </c>
      <c r="CS83" s="114">
        <f t="shared" si="289"/>
        <v>0</v>
      </c>
      <c r="CT83" s="114">
        <f t="shared" si="289"/>
        <v>0</v>
      </c>
      <c r="CU83" s="114">
        <f t="shared" si="289"/>
        <v>0</v>
      </c>
      <c r="CV83" s="114">
        <f t="shared" si="290"/>
        <v>0</v>
      </c>
      <c r="CW83" s="114">
        <f t="shared" si="290"/>
        <v>0</v>
      </c>
      <c r="CX83" s="114">
        <f t="shared" si="290"/>
        <v>0</v>
      </c>
      <c r="CY83" s="114">
        <f t="shared" si="290"/>
        <v>0</v>
      </c>
      <c r="CZ83" s="114">
        <f t="shared" si="290"/>
        <v>0</v>
      </c>
      <c r="DA83" s="114">
        <f t="shared" si="290"/>
        <v>0</v>
      </c>
      <c r="DB83" s="114">
        <f t="shared" si="290"/>
        <v>0</v>
      </c>
      <c r="DC83" s="114">
        <f t="shared" si="290"/>
        <v>0</v>
      </c>
      <c r="DD83" s="114">
        <f t="shared" si="290"/>
        <v>0</v>
      </c>
      <c r="DE83" s="114">
        <f t="shared" si="290"/>
        <v>0</v>
      </c>
      <c r="DF83" s="114">
        <f t="shared" si="291"/>
        <v>0</v>
      </c>
      <c r="DG83" s="114">
        <f t="shared" si="291"/>
        <v>0</v>
      </c>
      <c r="DH83" s="114">
        <f t="shared" si="291"/>
        <v>0</v>
      </c>
      <c r="DI83" s="114">
        <f t="shared" si="291"/>
        <v>0</v>
      </c>
      <c r="DJ83" s="114">
        <f t="shared" si="291"/>
        <v>0</v>
      </c>
      <c r="DK83" s="114">
        <f t="shared" si="291"/>
        <v>0</v>
      </c>
      <c r="DL83" s="114">
        <f t="shared" si="291"/>
        <v>0</v>
      </c>
      <c r="DM83" s="114">
        <f t="shared" si="291"/>
        <v>0</v>
      </c>
      <c r="DN83" s="114">
        <f t="shared" si="291"/>
        <v>0</v>
      </c>
      <c r="DO83" s="114">
        <f t="shared" si="291"/>
        <v>0</v>
      </c>
      <c r="DP83" s="114">
        <f t="shared" si="292"/>
        <v>0</v>
      </c>
      <c r="DQ83" s="114">
        <f t="shared" si="292"/>
        <v>0</v>
      </c>
      <c r="DR83" s="114">
        <f t="shared" si="292"/>
        <v>0</v>
      </c>
      <c r="DS83" s="114">
        <f t="shared" si="292"/>
        <v>0</v>
      </c>
      <c r="DT83" s="114">
        <f t="shared" si="292"/>
        <v>0</v>
      </c>
      <c r="DU83" s="114">
        <f t="shared" si="292"/>
        <v>0</v>
      </c>
      <c r="DV83" s="114">
        <f t="shared" si="292"/>
        <v>0</v>
      </c>
      <c r="DW83" s="114">
        <f t="shared" si="292"/>
        <v>0</v>
      </c>
      <c r="DX83" s="114">
        <f t="shared" si="292"/>
        <v>0</v>
      </c>
      <c r="DY83" s="114">
        <f t="shared" si="292"/>
        <v>0</v>
      </c>
      <c r="DZ83" s="114">
        <f t="shared" si="293"/>
        <v>0</v>
      </c>
      <c r="EA83" s="114">
        <f t="shared" si="293"/>
        <v>0</v>
      </c>
      <c r="EB83" s="114">
        <f t="shared" si="293"/>
        <v>0</v>
      </c>
      <c r="EC83" s="114">
        <f t="shared" si="293"/>
        <v>0</v>
      </c>
      <c r="ED83" s="114">
        <f t="shared" si="293"/>
        <v>0</v>
      </c>
      <c r="EE83" s="114">
        <f t="shared" si="293"/>
        <v>0</v>
      </c>
      <c r="EF83" s="114">
        <f t="shared" si="293"/>
        <v>0</v>
      </c>
      <c r="EG83" s="114">
        <f t="shared" si="293"/>
        <v>0</v>
      </c>
      <c r="EH83" s="114">
        <f t="shared" si="293"/>
        <v>0</v>
      </c>
      <c r="EI83" s="114">
        <f t="shared" si="293"/>
        <v>0</v>
      </c>
      <c r="EJ83" s="114">
        <f t="shared" si="294"/>
        <v>0</v>
      </c>
      <c r="EK83" s="114">
        <f t="shared" si="294"/>
        <v>0</v>
      </c>
      <c r="EL83" s="114">
        <f t="shared" si="294"/>
        <v>0</v>
      </c>
      <c r="EM83" s="114">
        <f t="shared" si="294"/>
        <v>0</v>
      </c>
      <c r="EN83" s="114">
        <f t="shared" si="294"/>
        <v>0</v>
      </c>
      <c r="EO83" s="114">
        <f t="shared" si="294"/>
        <v>0</v>
      </c>
      <c r="EP83" s="114">
        <f t="shared" si="294"/>
        <v>0</v>
      </c>
      <c r="EQ83" s="114">
        <f t="shared" si="294"/>
        <v>0</v>
      </c>
      <c r="ER83" s="114">
        <f t="shared" si="294"/>
        <v>0</v>
      </c>
      <c r="ES83" s="114">
        <f t="shared" si="294"/>
        <v>0</v>
      </c>
      <c r="ET83" s="114">
        <f t="shared" si="294"/>
        <v>0</v>
      </c>
      <c r="EU83" s="114">
        <f t="shared" si="294"/>
        <v>0</v>
      </c>
      <c r="EV83" s="150"/>
      <c r="EW83" s="150"/>
      <c r="EX83" s="150"/>
      <c r="EY83" s="150"/>
    </row>
    <row r="84" spans="1:155">
      <c r="A84" s="150"/>
      <c r="B84" s="150"/>
      <c r="C84" s="150"/>
      <c r="D84" s="150"/>
      <c r="E84" s="150"/>
      <c r="F84" s="150"/>
      <c r="G84" s="130" t="s">
        <v>214</v>
      </c>
      <c r="H84" s="1012"/>
      <c r="I84" s="1013"/>
      <c r="J84" s="1013"/>
      <c r="K84" s="1013"/>
      <c r="L84" s="1013"/>
      <c r="M84" s="1013"/>
      <c r="N84" s="1013"/>
      <c r="O84" s="1013"/>
      <c r="P84" s="1013"/>
      <c r="Q84" s="1014"/>
      <c r="R84" s="113"/>
      <c r="S84" s="113"/>
      <c r="T84" s="113"/>
      <c r="U84" s="113"/>
      <c r="V84" s="113"/>
      <c r="W84" s="113"/>
      <c r="X84" s="113"/>
      <c r="Y84" s="113"/>
      <c r="Z84" s="113"/>
      <c r="AA84" s="113"/>
      <c r="AB84" s="113"/>
      <c r="AC84" s="113"/>
      <c r="AD84" s="114">
        <f t="shared" si="283"/>
        <v>0</v>
      </c>
      <c r="AE84" s="114">
        <f t="shared" si="283"/>
        <v>0</v>
      </c>
      <c r="AF84" s="114">
        <f t="shared" si="283"/>
        <v>0</v>
      </c>
      <c r="AG84" s="114">
        <f t="shared" si="283"/>
        <v>0</v>
      </c>
      <c r="AH84" s="114">
        <f t="shared" si="283"/>
        <v>0</v>
      </c>
      <c r="AI84" s="114">
        <f t="shared" si="283"/>
        <v>0</v>
      </c>
      <c r="AJ84" s="114">
        <f t="shared" si="283"/>
        <v>0</v>
      </c>
      <c r="AK84" s="114">
        <f t="shared" si="283"/>
        <v>0</v>
      </c>
      <c r="AL84" s="114">
        <f t="shared" si="283"/>
        <v>0</v>
      </c>
      <c r="AM84" s="114">
        <f t="shared" si="283"/>
        <v>3</v>
      </c>
      <c r="AN84" s="114">
        <f t="shared" si="284"/>
        <v>0</v>
      </c>
      <c r="AO84" s="114">
        <f t="shared" si="284"/>
        <v>3</v>
      </c>
      <c r="AP84" s="114">
        <f t="shared" si="284"/>
        <v>0</v>
      </c>
      <c r="AQ84" s="114">
        <f t="shared" si="284"/>
        <v>3</v>
      </c>
      <c r="AR84" s="114">
        <f t="shared" si="284"/>
        <v>0</v>
      </c>
      <c r="AS84" s="114">
        <f t="shared" si="284"/>
        <v>3</v>
      </c>
      <c r="AT84" s="114">
        <f t="shared" si="284"/>
        <v>0</v>
      </c>
      <c r="AU84" s="114">
        <f t="shared" si="284"/>
        <v>3</v>
      </c>
      <c r="AV84" s="114">
        <f t="shared" si="284"/>
        <v>0</v>
      </c>
      <c r="AW84" s="114">
        <f t="shared" si="284"/>
        <v>3</v>
      </c>
      <c r="AX84" s="114">
        <f t="shared" si="285"/>
        <v>0</v>
      </c>
      <c r="AY84" s="114">
        <f t="shared" si="285"/>
        <v>3</v>
      </c>
      <c r="AZ84" s="114">
        <f t="shared" si="285"/>
        <v>0</v>
      </c>
      <c r="BA84" s="114">
        <f t="shared" si="285"/>
        <v>3</v>
      </c>
      <c r="BB84" s="114">
        <f t="shared" si="285"/>
        <v>0</v>
      </c>
      <c r="BC84" s="114">
        <f t="shared" si="285"/>
        <v>3</v>
      </c>
      <c r="BD84" s="114">
        <f t="shared" si="285"/>
        <v>0</v>
      </c>
      <c r="BE84" s="114">
        <f t="shared" si="285"/>
        <v>3</v>
      </c>
      <c r="BF84" s="114">
        <f t="shared" si="285"/>
        <v>0</v>
      </c>
      <c r="BG84" s="114">
        <f t="shared" si="285"/>
        <v>3</v>
      </c>
      <c r="BH84" s="114">
        <f t="shared" si="286"/>
        <v>0</v>
      </c>
      <c r="BI84" s="114">
        <f t="shared" si="286"/>
        <v>3</v>
      </c>
      <c r="BJ84" s="114">
        <f t="shared" si="286"/>
        <v>0</v>
      </c>
      <c r="BK84" s="114">
        <f t="shared" si="286"/>
        <v>0</v>
      </c>
      <c r="BL84" s="114">
        <f t="shared" si="286"/>
        <v>0</v>
      </c>
      <c r="BM84" s="114">
        <f t="shared" si="286"/>
        <v>0</v>
      </c>
      <c r="BN84" s="114">
        <f t="shared" si="286"/>
        <v>0</v>
      </c>
      <c r="BO84" s="114">
        <f t="shared" si="286"/>
        <v>0</v>
      </c>
      <c r="BP84" s="114">
        <f t="shared" si="286"/>
        <v>0</v>
      </c>
      <c r="BQ84" s="114">
        <f t="shared" si="286"/>
        <v>0</v>
      </c>
      <c r="BR84" s="114">
        <f t="shared" si="287"/>
        <v>0</v>
      </c>
      <c r="BS84" s="114">
        <f t="shared" si="287"/>
        <v>0</v>
      </c>
      <c r="BT84" s="114">
        <f t="shared" si="287"/>
        <v>0</v>
      </c>
      <c r="BU84" s="114">
        <f t="shared" si="287"/>
        <v>0</v>
      </c>
      <c r="BV84" s="114">
        <f t="shared" si="287"/>
        <v>0</v>
      </c>
      <c r="BW84" s="114">
        <f t="shared" si="287"/>
        <v>0</v>
      </c>
      <c r="BX84" s="114">
        <f t="shared" si="287"/>
        <v>0</v>
      </c>
      <c r="BY84" s="114">
        <f t="shared" si="287"/>
        <v>0</v>
      </c>
      <c r="BZ84" s="114">
        <f t="shared" si="287"/>
        <v>0</v>
      </c>
      <c r="CA84" s="114">
        <f t="shared" si="287"/>
        <v>0</v>
      </c>
      <c r="CB84" s="114">
        <f t="shared" si="288"/>
        <v>0</v>
      </c>
      <c r="CC84" s="114">
        <f t="shared" si="288"/>
        <v>0</v>
      </c>
      <c r="CD84" s="114">
        <f t="shared" si="288"/>
        <v>0</v>
      </c>
      <c r="CE84" s="114">
        <f t="shared" si="288"/>
        <v>0</v>
      </c>
      <c r="CF84" s="114">
        <f t="shared" si="288"/>
        <v>0</v>
      </c>
      <c r="CG84" s="114">
        <f t="shared" si="288"/>
        <v>0</v>
      </c>
      <c r="CH84" s="114">
        <f t="shared" si="288"/>
        <v>0</v>
      </c>
      <c r="CI84" s="114">
        <f t="shared" si="288"/>
        <v>0</v>
      </c>
      <c r="CJ84" s="114">
        <f t="shared" si="288"/>
        <v>0</v>
      </c>
      <c r="CK84" s="114">
        <f t="shared" si="288"/>
        <v>0</v>
      </c>
      <c r="CL84" s="114">
        <f t="shared" si="289"/>
        <v>0</v>
      </c>
      <c r="CM84" s="114">
        <f t="shared" si="289"/>
        <v>0</v>
      </c>
      <c r="CN84" s="114">
        <f t="shared" si="289"/>
        <v>0</v>
      </c>
      <c r="CO84" s="114">
        <f t="shared" si="289"/>
        <v>0</v>
      </c>
      <c r="CP84" s="114">
        <f t="shared" si="289"/>
        <v>0</v>
      </c>
      <c r="CQ84" s="114">
        <f t="shared" si="289"/>
        <v>0</v>
      </c>
      <c r="CR84" s="114">
        <f t="shared" si="289"/>
        <v>0</v>
      </c>
      <c r="CS84" s="114">
        <f t="shared" si="289"/>
        <v>0</v>
      </c>
      <c r="CT84" s="114">
        <f t="shared" si="289"/>
        <v>0</v>
      </c>
      <c r="CU84" s="114">
        <f t="shared" si="289"/>
        <v>0</v>
      </c>
      <c r="CV84" s="114">
        <f t="shared" si="290"/>
        <v>0</v>
      </c>
      <c r="CW84" s="114">
        <f t="shared" si="290"/>
        <v>0</v>
      </c>
      <c r="CX84" s="114">
        <f t="shared" si="290"/>
        <v>0</v>
      </c>
      <c r="CY84" s="114">
        <f t="shared" si="290"/>
        <v>0</v>
      </c>
      <c r="CZ84" s="114">
        <f t="shared" si="290"/>
        <v>0</v>
      </c>
      <c r="DA84" s="114">
        <f t="shared" si="290"/>
        <v>0</v>
      </c>
      <c r="DB84" s="114">
        <f t="shared" si="290"/>
        <v>0</v>
      </c>
      <c r="DC84" s="114">
        <f t="shared" si="290"/>
        <v>0</v>
      </c>
      <c r="DD84" s="114">
        <f t="shared" si="290"/>
        <v>0</v>
      </c>
      <c r="DE84" s="114">
        <f t="shared" si="290"/>
        <v>0</v>
      </c>
      <c r="DF84" s="114">
        <f t="shared" si="291"/>
        <v>0</v>
      </c>
      <c r="DG84" s="114">
        <f t="shared" si="291"/>
        <v>0</v>
      </c>
      <c r="DH84" s="114">
        <f t="shared" si="291"/>
        <v>0</v>
      </c>
      <c r="DI84" s="114">
        <f t="shared" si="291"/>
        <v>0</v>
      </c>
      <c r="DJ84" s="114">
        <f t="shared" si="291"/>
        <v>0</v>
      </c>
      <c r="DK84" s="114">
        <f t="shared" si="291"/>
        <v>0</v>
      </c>
      <c r="DL84" s="114">
        <f t="shared" si="291"/>
        <v>0</v>
      </c>
      <c r="DM84" s="114">
        <f t="shared" si="291"/>
        <v>0</v>
      </c>
      <c r="DN84" s="114">
        <f t="shared" si="291"/>
        <v>0</v>
      </c>
      <c r="DO84" s="114">
        <f t="shared" si="291"/>
        <v>0</v>
      </c>
      <c r="DP84" s="114">
        <f t="shared" si="292"/>
        <v>0</v>
      </c>
      <c r="DQ84" s="114">
        <f t="shared" si="292"/>
        <v>0</v>
      </c>
      <c r="DR84" s="114">
        <f t="shared" si="292"/>
        <v>0</v>
      </c>
      <c r="DS84" s="114">
        <f t="shared" si="292"/>
        <v>0</v>
      </c>
      <c r="DT84" s="114">
        <f t="shared" si="292"/>
        <v>0</v>
      </c>
      <c r="DU84" s="114">
        <f t="shared" si="292"/>
        <v>0</v>
      </c>
      <c r="DV84" s="114">
        <f t="shared" si="292"/>
        <v>0</v>
      </c>
      <c r="DW84" s="114">
        <f t="shared" si="292"/>
        <v>0</v>
      </c>
      <c r="DX84" s="114">
        <f t="shared" si="292"/>
        <v>0</v>
      </c>
      <c r="DY84" s="114">
        <f t="shared" si="292"/>
        <v>0</v>
      </c>
      <c r="DZ84" s="114">
        <f t="shared" si="293"/>
        <v>0</v>
      </c>
      <c r="EA84" s="114">
        <f t="shared" si="293"/>
        <v>0</v>
      </c>
      <c r="EB84" s="114">
        <f t="shared" si="293"/>
        <v>0</v>
      </c>
      <c r="EC84" s="114">
        <f t="shared" si="293"/>
        <v>0</v>
      </c>
      <c r="ED84" s="114">
        <f t="shared" si="293"/>
        <v>0</v>
      </c>
      <c r="EE84" s="114">
        <f t="shared" si="293"/>
        <v>0</v>
      </c>
      <c r="EF84" s="114">
        <f t="shared" si="293"/>
        <v>0</v>
      </c>
      <c r="EG84" s="114">
        <f t="shared" si="293"/>
        <v>0</v>
      </c>
      <c r="EH84" s="114">
        <f t="shared" si="293"/>
        <v>0</v>
      </c>
      <c r="EI84" s="114">
        <f t="shared" si="293"/>
        <v>0</v>
      </c>
      <c r="EJ84" s="114">
        <f t="shared" si="294"/>
        <v>0</v>
      </c>
      <c r="EK84" s="114">
        <f t="shared" si="294"/>
        <v>0</v>
      </c>
      <c r="EL84" s="114">
        <f t="shared" si="294"/>
        <v>0</v>
      </c>
      <c r="EM84" s="114">
        <f t="shared" si="294"/>
        <v>0</v>
      </c>
      <c r="EN84" s="114">
        <f t="shared" si="294"/>
        <v>0</v>
      </c>
      <c r="EO84" s="114">
        <f t="shared" si="294"/>
        <v>0</v>
      </c>
      <c r="EP84" s="114">
        <f t="shared" si="294"/>
        <v>0</v>
      </c>
      <c r="EQ84" s="114">
        <f t="shared" si="294"/>
        <v>0</v>
      </c>
      <c r="ER84" s="114">
        <f t="shared" si="294"/>
        <v>0</v>
      </c>
      <c r="ES84" s="114">
        <f t="shared" si="294"/>
        <v>0</v>
      </c>
      <c r="ET84" s="114">
        <f t="shared" si="294"/>
        <v>0</v>
      </c>
      <c r="EU84" s="114">
        <f t="shared" si="294"/>
        <v>0</v>
      </c>
      <c r="EV84" s="150"/>
      <c r="EW84" s="150"/>
      <c r="EX84" s="150"/>
      <c r="EY84" s="150"/>
    </row>
    <row r="85" spans="1:155">
      <c r="A85" s="150"/>
      <c r="B85" s="150"/>
      <c r="C85" s="150"/>
      <c r="D85" s="150"/>
      <c r="E85" s="150"/>
      <c r="F85" s="150"/>
      <c r="G85" s="130" t="s">
        <v>215</v>
      </c>
      <c r="H85" s="1012"/>
      <c r="I85" s="1013"/>
      <c r="J85" s="1013"/>
      <c r="K85" s="1013"/>
      <c r="L85" s="1013"/>
      <c r="M85" s="1013"/>
      <c r="N85" s="1013"/>
      <c r="O85" s="1013"/>
      <c r="P85" s="1013"/>
      <c r="Q85" s="1014"/>
      <c r="R85" s="113"/>
      <c r="S85" s="113"/>
      <c r="T85" s="113"/>
      <c r="U85" s="113"/>
      <c r="V85" s="113"/>
      <c r="W85" s="113"/>
      <c r="X85" s="113"/>
      <c r="Y85" s="113"/>
      <c r="Z85" s="113"/>
      <c r="AA85" s="113"/>
      <c r="AB85" s="113"/>
      <c r="AC85" s="113"/>
      <c r="AD85" s="114">
        <f t="shared" si="283"/>
        <v>1</v>
      </c>
      <c r="AE85" s="114">
        <f t="shared" si="283"/>
        <v>0</v>
      </c>
      <c r="AF85" s="114">
        <f t="shared" si="283"/>
        <v>0</v>
      </c>
      <c r="AG85" s="114">
        <f t="shared" si="283"/>
        <v>0</v>
      </c>
      <c r="AH85" s="114">
        <f t="shared" si="283"/>
        <v>0</v>
      </c>
      <c r="AI85" s="114">
        <f t="shared" si="283"/>
        <v>0</v>
      </c>
      <c r="AJ85" s="114">
        <f t="shared" si="283"/>
        <v>0</v>
      </c>
      <c r="AK85" s="114">
        <f t="shared" si="283"/>
        <v>0</v>
      </c>
      <c r="AL85" s="114">
        <f t="shared" si="283"/>
        <v>3</v>
      </c>
      <c r="AM85" s="114">
        <f t="shared" si="283"/>
        <v>0</v>
      </c>
      <c r="AN85" s="114">
        <f t="shared" si="284"/>
        <v>3</v>
      </c>
      <c r="AO85" s="114">
        <f t="shared" si="284"/>
        <v>0</v>
      </c>
      <c r="AP85" s="114">
        <f t="shared" si="284"/>
        <v>3</v>
      </c>
      <c r="AQ85" s="114">
        <f t="shared" si="284"/>
        <v>0</v>
      </c>
      <c r="AR85" s="114">
        <f t="shared" si="284"/>
        <v>3</v>
      </c>
      <c r="AS85" s="114">
        <f t="shared" si="284"/>
        <v>0</v>
      </c>
      <c r="AT85" s="114">
        <f t="shared" si="284"/>
        <v>3</v>
      </c>
      <c r="AU85" s="114">
        <f t="shared" si="284"/>
        <v>0</v>
      </c>
      <c r="AV85" s="114">
        <f t="shared" si="284"/>
        <v>3</v>
      </c>
      <c r="AW85" s="114">
        <f t="shared" si="284"/>
        <v>0</v>
      </c>
      <c r="AX85" s="114">
        <f t="shared" si="285"/>
        <v>1</v>
      </c>
      <c r="AY85" s="114">
        <f t="shared" si="285"/>
        <v>0</v>
      </c>
      <c r="AZ85" s="114">
        <f t="shared" si="285"/>
        <v>1</v>
      </c>
      <c r="BA85" s="114">
        <f t="shared" si="285"/>
        <v>0</v>
      </c>
      <c r="BB85" s="114">
        <f t="shared" si="285"/>
        <v>1</v>
      </c>
      <c r="BC85" s="114">
        <f t="shared" si="285"/>
        <v>0</v>
      </c>
      <c r="BD85" s="114">
        <f t="shared" si="285"/>
        <v>0</v>
      </c>
      <c r="BE85" s="114">
        <f t="shared" si="285"/>
        <v>0</v>
      </c>
      <c r="BF85" s="114">
        <f t="shared" si="285"/>
        <v>0</v>
      </c>
      <c r="BG85" s="114">
        <f t="shared" si="285"/>
        <v>0</v>
      </c>
      <c r="BH85" s="114">
        <f t="shared" si="286"/>
        <v>0</v>
      </c>
      <c r="BI85" s="114">
        <f t="shared" si="286"/>
        <v>0</v>
      </c>
      <c r="BJ85" s="114">
        <f t="shared" si="286"/>
        <v>0</v>
      </c>
      <c r="BK85" s="114">
        <f t="shared" si="286"/>
        <v>3</v>
      </c>
      <c r="BL85" s="114">
        <f t="shared" si="286"/>
        <v>0</v>
      </c>
      <c r="BM85" s="114">
        <f t="shared" si="286"/>
        <v>3</v>
      </c>
      <c r="BN85" s="114">
        <f t="shared" si="286"/>
        <v>0</v>
      </c>
      <c r="BO85" s="114">
        <f t="shared" si="286"/>
        <v>3</v>
      </c>
      <c r="BP85" s="114">
        <f t="shared" si="286"/>
        <v>0</v>
      </c>
      <c r="BQ85" s="114">
        <f t="shared" si="286"/>
        <v>3</v>
      </c>
      <c r="BR85" s="114">
        <f t="shared" si="287"/>
        <v>0</v>
      </c>
      <c r="BS85" s="114">
        <f t="shared" si="287"/>
        <v>3</v>
      </c>
      <c r="BT85" s="114">
        <f t="shared" si="287"/>
        <v>0</v>
      </c>
      <c r="BU85" s="114">
        <f t="shared" si="287"/>
        <v>3</v>
      </c>
      <c r="BV85" s="114">
        <f t="shared" si="287"/>
        <v>0</v>
      </c>
      <c r="BW85" s="114">
        <f t="shared" si="287"/>
        <v>3</v>
      </c>
      <c r="BX85" s="114">
        <f t="shared" si="287"/>
        <v>0</v>
      </c>
      <c r="BY85" s="114">
        <f t="shared" si="287"/>
        <v>3</v>
      </c>
      <c r="BZ85" s="114">
        <f t="shared" si="287"/>
        <v>0</v>
      </c>
      <c r="CA85" s="114">
        <f t="shared" si="287"/>
        <v>3</v>
      </c>
      <c r="CB85" s="114">
        <f t="shared" si="288"/>
        <v>0</v>
      </c>
      <c r="CC85" s="114">
        <f t="shared" si="288"/>
        <v>3</v>
      </c>
      <c r="CD85" s="114">
        <f t="shared" si="288"/>
        <v>0</v>
      </c>
      <c r="CE85" s="114">
        <f t="shared" si="288"/>
        <v>3</v>
      </c>
      <c r="CF85" s="114">
        <f t="shared" si="288"/>
        <v>0</v>
      </c>
      <c r="CG85" s="114">
        <f t="shared" si="288"/>
        <v>3</v>
      </c>
      <c r="CH85" s="114">
        <f t="shared" si="288"/>
        <v>0</v>
      </c>
      <c r="CI85" s="114">
        <f t="shared" si="288"/>
        <v>3</v>
      </c>
      <c r="CJ85" s="114">
        <f t="shared" si="288"/>
        <v>0</v>
      </c>
      <c r="CK85" s="114">
        <f t="shared" si="288"/>
        <v>3</v>
      </c>
      <c r="CL85" s="114">
        <f t="shared" si="289"/>
        <v>0</v>
      </c>
      <c r="CM85" s="114">
        <f t="shared" si="289"/>
        <v>3</v>
      </c>
      <c r="CN85" s="114">
        <f t="shared" si="289"/>
        <v>0</v>
      </c>
      <c r="CO85" s="114">
        <f t="shared" si="289"/>
        <v>3</v>
      </c>
      <c r="CP85" s="114">
        <f t="shared" si="289"/>
        <v>0</v>
      </c>
      <c r="CQ85" s="114">
        <f t="shared" si="289"/>
        <v>3</v>
      </c>
      <c r="CR85" s="114">
        <f t="shared" si="289"/>
        <v>0</v>
      </c>
      <c r="CS85" s="114">
        <f t="shared" si="289"/>
        <v>3</v>
      </c>
      <c r="CT85" s="114">
        <f t="shared" si="289"/>
        <v>0</v>
      </c>
      <c r="CU85" s="114">
        <f t="shared" si="289"/>
        <v>3</v>
      </c>
      <c r="CV85" s="114">
        <f t="shared" si="290"/>
        <v>0</v>
      </c>
      <c r="CW85" s="114">
        <f t="shared" si="290"/>
        <v>3</v>
      </c>
      <c r="CX85" s="114">
        <f t="shared" si="290"/>
        <v>0</v>
      </c>
      <c r="CY85" s="114">
        <f t="shared" si="290"/>
        <v>3</v>
      </c>
      <c r="CZ85" s="114">
        <f t="shared" si="290"/>
        <v>0</v>
      </c>
      <c r="DA85" s="114">
        <f t="shared" si="290"/>
        <v>3</v>
      </c>
      <c r="DB85" s="114">
        <f t="shared" si="290"/>
        <v>0</v>
      </c>
      <c r="DC85" s="114">
        <f t="shared" si="290"/>
        <v>3</v>
      </c>
      <c r="DD85" s="114">
        <f t="shared" si="290"/>
        <v>0</v>
      </c>
      <c r="DE85" s="114">
        <f t="shared" si="290"/>
        <v>3</v>
      </c>
      <c r="DF85" s="114">
        <f t="shared" si="291"/>
        <v>0</v>
      </c>
      <c r="DG85" s="114">
        <f t="shared" si="291"/>
        <v>3</v>
      </c>
      <c r="DH85" s="114">
        <f t="shared" si="291"/>
        <v>0</v>
      </c>
      <c r="DI85" s="114">
        <f t="shared" si="291"/>
        <v>3</v>
      </c>
      <c r="DJ85" s="114">
        <f t="shared" si="291"/>
        <v>0</v>
      </c>
      <c r="DK85" s="114">
        <f t="shared" si="291"/>
        <v>3</v>
      </c>
      <c r="DL85" s="114">
        <f t="shared" si="291"/>
        <v>0</v>
      </c>
      <c r="DM85" s="114">
        <f t="shared" si="291"/>
        <v>3</v>
      </c>
      <c r="DN85" s="114">
        <f t="shared" si="291"/>
        <v>0</v>
      </c>
      <c r="DO85" s="114">
        <f t="shared" si="291"/>
        <v>3</v>
      </c>
      <c r="DP85" s="114">
        <f t="shared" si="292"/>
        <v>0</v>
      </c>
      <c r="DQ85" s="114">
        <f t="shared" si="292"/>
        <v>3</v>
      </c>
      <c r="DR85" s="114">
        <f t="shared" si="292"/>
        <v>0</v>
      </c>
      <c r="DS85" s="114">
        <f t="shared" si="292"/>
        <v>3</v>
      </c>
      <c r="DT85" s="114">
        <f t="shared" si="292"/>
        <v>0</v>
      </c>
      <c r="DU85" s="114">
        <f t="shared" si="292"/>
        <v>3</v>
      </c>
      <c r="DV85" s="114">
        <f t="shared" si="292"/>
        <v>0</v>
      </c>
      <c r="DW85" s="114">
        <f t="shared" si="292"/>
        <v>3</v>
      </c>
      <c r="DX85" s="114">
        <f t="shared" si="292"/>
        <v>0</v>
      </c>
      <c r="DY85" s="114">
        <f t="shared" si="292"/>
        <v>3</v>
      </c>
      <c r="DZ85" s="114">
        <f t="shared" si="293"/>
        <v>0</v>
      </c>
      <c r="EA85" s="114">
        <f t="shared" si="293"/>
        <v>3</v>
      </c>
      <c r="EB85" s="114">
        <f t="shared" si="293"/>
        <v>0</v>
      </c>
      <c r="EC85" s="114">
        <f t="shared" si="293"/>
        <v>3</v>
      </c>
      <c r="ED85" s="114">
        <f t="shared" si="293"/>
        <v>0</v>
      </c>
      <c r="EE85" s="114">
        <f t="shared" si="293"/>
        <v>3</v>
      </c>
      <c r="EF85" s="114">
        <f t="shared" si="293"/>
        <v>0</v>
      </c>
      <c r="EG85" s="114">
        <f t="shared" si="293"/>
        <v>3</v>
      </c>
      <c r="EH85" s="114">
        <f t="shared" si="293"/>
        <v>0</v>
      </c>
      <c r="EI85" s="114">
        <f t="shared" si="293"/>
        <v>3</v>
      </c>
      <c r="EJ85" s="114">
        <f t="shared" si="294"/>
        <v>0</v>
      </c>
      <c r="EK85" s="114">
        <f t="shared" si="294"/>
        <v>3</v>
      </c>
      <c r="EL85" s="114">
        <f t="shared" si="294"/>
        <v>0</v>
      </c>
      <c r="EM85" s="114">
        <f t="shared" si="294"/>
        <v>3</v>
      </c>
      <c r="EN85" s="114">
        <f t="shared" si="294"/>
        <v>0</v>
      </c>
      <c r="EO85" s="114">
        <f t="shared" si="294"/>
        <v>3</v>
      </c>
      <c r="EP85" s="114">
        <f t="shared" si="294"/>
        <v>0</v>
      </c>
      <c r="EQ85" s="114">
        <f t="shared" si="294"/>
        <v>3</v>
      </c>
      <c r="ER85" s="114">
        <f t="shared" si="294"/>
        <v>0</v>
      </c>
      <c r="ES85" s="114">
        <f t="shared" si="294"/>
        <v>3</v>
      </c>
      <c r="ET85" s="114">
        <f t="shared" si="294"/>
        <v>0</v>
      </c>
      <c r="EU85" s="114">
        <f t="shared" si="294"/>
        <v>3</v>
      </c>
      <c r="EV85" s="150"/>
      <c r="EW85" s="150"/>
      <c r="EX85" s="150"/>
      <c r="EY85" s="150"/>
    </row>
    <row r="86" spans="1:155">
      <c r="A86" s="150"/>
      <c r="B86" s="150"/>
      <c r="C86" s="150"/>
      <c r="D86" s="150"/>
      <c r="E86" s="150"/>
      <c r="F86" s="150"/>
      <c r="G86" s="130" t="s">
        <v>216</v>
      </c>
      <c r="H86" s="1012"/>
      <c r="I86" s="1013"/>
      <c r="J86" s="1013"/>
      <c r="K86" s="1013"/>
      <c r="L86" s="1013"/>
      <c r="M86" s="1013"/>
      <c r="N86" s="1013"/>
      <c r="O86" s="1013"/>
      <c r="P86" s="1013"/>
      <c r="Q86" s="1014"/>
      <c r="R86" s="113"/>
      <c r="S86" s="113"/>
      <c r="T86" s="113"/>
      <c r="U86" s="113"/>
      <c r="V86" s="113"/>
      <c r="W86" s="113"/>
      <c r="X86" s="113"/>
      <c r="Y86" s="113"/>
      <c r="Z86" s="113"/>
      <c r="AA86" s="113"/>
      <c r="AB86" s="113"/>
      <c r="AC86" s="113"/>
      <c r="AD86" s="114">
        <f t="shared" si="283"/>
        <v>2</v>
      </c>
      <c r="AE86" s="114">
        <f t="shared" si="283"/>
        <v>3</v>
      </c>
      <c r="AF86" s="114">
        <f t="shared" si="283"/>
        <v>0</v>
      </c>
      <c r="AG86" s="114">
        <f t="shared" si="283"/>
        <v>0</v>
      </c>
      <c r="AH86" s="114">
        <f t="shared" si="283"/>
        <v>0</v>
      </c>
      <c r="AI86" s="114">
        <f t="shared" si="283"/>
        <v>0</v>
      </c>
      <c r="AJ86" s="114">
        <f t="shared" si="283"/>
        <v>0</v>
      </c>
      <c r="AK86" s="114">
        <f t="shared" si="283"/>
        <v>0</v>
      </c>
      <c r="AL86" s="114">
        <f t="shared" si="283"/>
        <v>0</v>
      </c>
      <c r="AM86" s="114">
        <f t="shared" si="283"/>
        <v>0</v>
      </c>
      <c r="AN86" s="114">
        <f t="shared" si="284"/>
        <v>0</v>
      </c>
      <c r="AO86" s="114">
        <f t="shared" si="284"/>
        <v>0</v>
      </c>
      <c r="AP86" s="114">
        <f t="shared" si="284"/>
        <v>0</v>
      </c>
      <c r="AQ86" s="114">
        <f t="shared" si="284"/>
        <v>0</v>
      </c>
      <c r="AR86" s="114">
        <f t="shared" si="284"/>
        <v>0</v>
      </c>
      <c r="AS86" s="114">
        <f t="shared" si="284"/>
        <v>0</v>
      </c>
      <c r="AT86" s="114">
        <f t="shared" si="284"/>
        <v>0</v>
      </c>
      <c r="AU86" s="114">
        <f t="shared" si="284"/>
        <v>0</v>
      </c>
      <c r="AV86" s="114">
        <f t="shared" si="284"/>
        <v>0</v>
      </c>
      <c r="AW86" s="114">
        <f t="shared" si="284"/>
        <v>0</v>
      </c>
      <c r="AX86" s="114">
        <f t="shared" si="285"/>
        <v>2</v>
      </c>
      <c r="AY86" s="114">
        <f t="shared" si="285"/>
        <v>0</v>
      </c>
      <c r="AZ86" s="114">
        <f t="shared" si="285"/>
        <v>2</v>
      </c>
      <c r="BA86" s="114">
        <f t="shared" si="285"/>
        <v>0</v>
      </c>
      <c r="BB86" s="114">
        <f t="shared" si="285"/>
        <v>2</v>
      </c>
      <c r="BC86" s="114">
        <f t="shared" si="285"/>
        <v>0</v>
      </c>
      <c r="BD86" s="114">
        <f t="shared" si="285"/>
        <v>3</v>
      </c>
      <c r="BE86" s="114">
        <f t="shared" si="285"/>
        <v>0</v>
      </c>
      <c r="BF86" s="114">
        <f t="shared" si="285"/>
        <v>3</v>
      </c>
      <c r="BG86" s="114">
        <f t="shared" si="285"/>
        <v>0</v>
      </c>
      <c r="BH86" s="114">
        <f t="shared" si="286"/>
        <v>3</v>
      </c>
      <c r="BI86" s="114">
        <f t="shared" si="286"/>
        <v>0</v>
      </c>
      <c r="BJ86" s="114">
        <f t="shared" si="286"/>
        <v>3</v>
      </c>
      <c r="BK86" s="114">
        <f t="shared" si="286"/>
        <v>0</v>
      </c>
      <c r="BL86" s="114">
        <f t="shared" si="286"/>
        <v>3</v>
      </c>
      <c r="BM86" s="114">
        <f t="shared" si="286"/>
        <v>0</v>
      </c>
      <c r="BN86" s="114">
        <f t="shared" si="286"/>
        <v>3</v>
      </c>
      <c r="BO86" s="114">
        <f t="shared" si="286"/>
        <v>0</v>
      </c>
      <c r="BP86" s="114">
        <f t="shared" si="286"/>
        <v>3</v>
      </c>
      <c r="BQ86" s="114">
        <f t="shared" si="286"/>
        <v>0</v>
      </c>
      <c r="BR86" s="114">
        <f t="shared" si="287"/>
        <v>3</v>
      </c>
      <c r="BS86" s="114">
        <f t="shared" si="287"/>
        <v>0</v>
      </c>
      <c r="BT86" s="114">
        <f t="shared" si="287"/>
        <v>3</v>
      </c>
      <c r="BU86" s="114">
        <f t="shared" si="287"/>
        <v>0</v>
      </c>
      <c r="BV86" s="114">
        <f t="shared" si="287"/>
        <v>3</v>
      </c>
      <c r="BW86" s="114">
        <f t="shared" si="287"/>
        <v>0</v>
      </c>
      <c r="BX86" s="114">
        <f t="shared" si="287"/>
        <v>3</v>
      </c>
      <c r="BY86" s="114">
        <f t="shared" si="287"/>
        <v>0</v>
      </c>
      <c r="BZ86" s="114">
        <f t="shared" si="287"/>
        <v>3</v>
      </c>
      <c r="CA86" s="114">
        <f t="shared" si="287"/>
        <v>0</v>
      </c>
      <c r="CB86" s="114">
        <f t="shared" si="288"/>
        <v>3</v>
      </c>
      <c r="CC86" s="114">
        <f t="shared" si="288"/>
        <v>0</v>
      </c>
      <c r="CD86" s="114">
        <f t="shared" si="288"/>
        <v>3</v>
      </c>
      <c r="CE86" s="114">
        <f t="shared" si="288"/>
        <v>0</v>
      </c>
      <c r="CF86" s="114">
        <f t="shared" si="288"/>
        <v>1</v>
      </c>
      <c r="CG86" s="114">
        <f t="shared" si="288"/>
        <v>0</v>
      </c>
      <c r="CH86" s="114">
        <f t="shared" si="288"/>
        <v>1</v>
      </c>
      <c r="CI86" s="114">
        <f t="shared" si="288"/>
        <v>0</v>
      </c>
      <c r="CJ86" s="114">
        <f t="shared" si="288"/>
        <v>1</v>
      </c>
      <c r="CK86" s="114">
        <f t="shared" si="288"/>
        <v>0</v>
      </c>
      <c r="CL86" s="114">
        <f t="shared" si="289"/>
        <v>1</v>
      </c>
      <c r="CM86" s="114">
        <f t="shared" si="289"/>
        <v>0</v>
      </c>
      <c r="CN86" s="114">
        <f t="shared" si="289"/>
        <v>1</v>
      </c>
      <c r="CO86" s="114">
        <f t="shared" si="289"/>
        <v>0</v>
      </c>
      <c r="CP86" s="114">
        <f t="shared" si="289"/>
        <v>1</v>
      </c>
      <c r="CQ86" s="114">
        <f t="shared" si="289"/>
        <v>0</v>
      </c>
      <c r="CR86" s="114">
        <f t="shared" si="289"/>
        <v>1</v>
      </c>
      <c r="CS86" s="114">
        <f t="shared" si="289"/>
        <v>0</v>
      </c>
      <c r="CT86" s="114">
        <f t="shared" si="289"/>
        <v>1</v>
      </c>
      <c r="CU86" s="114">
        <f t="shared" si="289"/>
        <v>0</v>
      </c>
      <c r="CV86" s="114">
        <f t="shared" si="290"/>
        <v>1</v>
      </c>
      <c r="CW86" s="114">
        <f t="shared" si="290"/>
        <v>0</v>
      </c>
      <c r="CX86" s="114">
        <f t="shared" si="290"/>
        <v>1</v>
      </c>
      <c r="CY86" s="114">
        <f t="shared" si="290"/>
        <v>0</v>
      </c>
      <c r="CZ86" s="114">
        <f t="shared" si="290"/>
        <v>1</v>
      </c>
      <c r="DA86" s="114">
        <f t="shared" si="290"/>
        <v>0</v>
      </c>
      <c r="DB86" s="114">
        <f t="shared" si="290"/>
        <v>1</v>
      </c>
      <c r="DC86" s="114">
        <f t="shared" si="290"/>
        <v>0</v>
      </c>
      <c r="DD86" s="114">
        <f t="shared" si="290"/>
        <v>1</v>
      </c>
      <c r="DE86" s="114">
        <f t="shared" si="290"/>
        <v>0</v>
      </c>
      <c r="DF86" s="114">
        <f t="shared" si="291"/>
        <v>1</v>
      </c>
      <c r="DG86" s="114">
        <f t="shared" si="291"/>
        <v>0</v>
      </c>
      <c r="DH86" s="114">
        <f t="shared" si="291"/>
        <v>1</v>
      </c>
      <c r="DI86" s="114">
        <f t="shared" si="291"/>
        <v>0</v>
      </c>
      <c r="DJ86" s="114">
        <f t="shared" si="291"/>
        <v>1</v>
      </c>
      <c r="DK86" s="114">
        <f t="shared" si="291"/>
        <v>0</v>
      </c>
      <c r="DL86" s="114">
        <f t="shared" si="291"/>
        <v>1</v>
      </c>
      <c r="DM86" s="114">
        <f t="shared" si="291"/>
        <v>0</v>
      </c>
      <c r="DN86" s="114">
        <f t="shared" si="291"/>
        <v>1</v>
      </c>
      <c r="DO86" s="114">
        <f t="shared" si="291"/>
        <v>0</v>
      </c>
      <c r="DP86" s="114">
        <f t="shared" si="292"/>
        <v>1</v>
      </c>
      <c r="DQ86" s="114">
        <f t="shared" si="292"/>
        <v>0</v>
      </c>
      <c r="DR86" s="114">
        <f t="shared" si="292"/>
        <v>1</v>
      </c>
      <c r="DS86" s="114">
        <f t="shared" si="292"/>
        <v>0</v>
      </c>
      <c r="DT86" s="114">
        <f t="shared" si="292"/>
        <v>1</v>
      </c>
      <c r="DU86" s="114">
        <f t="shared" si="292"/>
        <v>0</v>
      </c>
      <c r="DV86" s="114">
        <f t="shared" si="292"/>
        <v>1</v>
      </c>
      <c r="DW86" s="114">
        <f t="shared" si="292"/>
        <v>0</v>
      </c>
      <c r="DX86" s="114">
        <f t="shared" si="292"/>
        <v>1</v>
      </c>
      <c r="DY86" s="114">
        <f t="shared" si="292"/>
        <v>0</v>
      </c>
      <c r="DZ86" s="114">
        <f t="shared" si="293"/>
        <v>1</v>
      </c>
      <c r="EA86" s="114">
        <f t="shared" si="293"/>
        <v>0</v>
      </c>
      <c r="EB86" s="114">
        <f t="shared" si="293"/>
        <v>1</v>
      </c>
      <c r="EC86" s="114">
        <f t="shared" si="293"/>
        <v>0</v>
      </c>
      <c r="ED86" s="114">
        <f t="shared" si="293"/>
        <v>1</v>
      </c>
      <c r="EE86" s="114">
        <f t="shared" si="293"/>
        <v>0</v>
      </c>
      <c r="EF86" s="114">
        <f t="shared" si="293"/>
        <v>1</v>
      </c>
      <c r="EG86" s="114">
        <f t="shared" si="293"/>
        <v>0</v>
      </c>
      <c r="EH86" s="114">
        <f t="shared" si="293"/>
        <v>1</v>
      </c>
      <c r="EI86" s="114">
        <f t="shared" si="293"/>
        <v>0</v>
      </c>
      <c r="EJ86" s="114">
        <f t="shared" si="294"/>
        <v>1</v>
      </c>
      <c r="EK86" s="114">
        <f t="shared" si="294"/>
        <v>0</v>
      </c>
      <c r="EL86" s="114">
        <f t="shared" si="294"/>
        <v>1</v>
      </c>
      <c r="EM86" s="114">
        <f t="shared" si="294"/>
        <v>0</v>
      </c>
      <c r="EN86" s="114">
        <f t="shared" si="294"/>
        <v>1</v>
      </c>
      <c r="EO86" s="114">
        <f t="shared" si="294"/>
        <v>0</v>
      </c>
      <c r="EP86" s="114">
        <f t="shared" si="294"/>
        <v>1</v>
      </c>
      <c r="EQ86" s="114">
        <f t="shared" si="294"/>
        <v>0</v>
      </c>
      <c r="ER86" s="114">
        <f t="shared" si="294"/>
        <v>1</v>
      </c>
      <c r="ES86" s="114">
        <f t="shared" si="294"/>
        <v>0</v>
      </c>
      <c r="ET86" s="114">
        <f t="shared" si="294"/>
        <v>1</v>
      </c>
      <c r="EU86" s="114">
        <f t="shared" si="294"/>
        <v>0</v>
      </c>
      <c r="EV86" s="150"/>
      <c r="EW86" s="150"/>
      <c r="EX86" s="150"/>
      <c r="EY86" s="150"/>
    </row>
    <row r="87" spans="1:155">
      <c r="A87" s="150"/>
      <c r="B87" s="150"/>
      <c r="C87" s="150"/>
      <c r="D87" s="150"/>
      <c r="E87" s="150"/>
      <c r="F87" s="150"/>
      <c r="G87" s="130" t="s">
        <v>217</v>
      </c>
      <c r="H87" s="1012"/>
      <c r="I87" s="1013"/>
      <c r="J87" s="1013"/>
      <c r="K87" s="1013"/>
      <c r="L87" s="1013"/>
      <c r="M87" s="1013"/>
      <c r="N87" s="1013"/>
      <c r="O87" s="1013"/>
      <c r="P87" s="1013"/>
      <c r="Q87" s="1014"/>
      <c r="R87" s="113"/>
      <c r="S87" s="113"/>
      <c r="T87" s="113"/>
      <c r="U87" s="113"/>
      <c r="V87" s="113"/>
      <c r="W87" s="113"/>
      <c r="X87" s="113"/>
      <c r="Y87" s="113"/>
      <c r="Z87" s="113"/>
      <c r="AA87" s="113"/>
      <c r="AB87" s="113"/>
      <c r="AC87" s="113"/>
      <c r="AD87" s="114">
        <f t="shared" si="283"/>
        <v>0</v>
      </c>
      <c r="AE87" s="114">
        <f t="shared" si="283"/>
        <v>0</v>
      </c>
      <c r="AF87" s="114">
        <f t="shared" si="283"/>
        <v>0</v>
      </c>
      <c r="AG87" s="114">
        <f t="shared" si="283"/>
        <v>0</v>
      </c>
      <c r="AH87" s="114">
        <f t="shared" si="283"/>
        <v>0</v>
      </c>
      <c r="AI87" s="114">
        <f t="shared" si="283"/>
        <v>0</v>
      </c>
      <c r="AJ87" s="114">
        <f t="shared" si="283"/>
        <v>0</v>
      </c>
      <c r="AK87" s="114">
        <f t="shared" si="283"/>
        <v>0</v>
      </c>
      <c r="AL87" s="114">
        <f t="shared" si="283"/>
        <v>0</v>
      </c>
      <c r="AM87" s="114">
        <f t="shared" si="283"/>
        <v>0</v>
      </c>
      <c r="AN87" s="114">
        <f t="shared" si="284"/>
        <v>0</v>
      </c>
      <c r="AO87" s="114">
        <f t="shared" si="284"/>
        <v>0</v>
      </c>
      <c r="AP87" s="114">
        <f t="shared" si="284"/>
        <v>0</v>
      </c>
      <c r="AQ87" s="114">
        <f t="shared" si="284"/>
        <v>0</v>
      </c>
      <c r="AR87" s="114">
        <f t="shared" si="284"/>
        <v>0</v>
      </c>
      <c r="AS87" s="114">
        <f t="shared" si="284"/>
        <v>0</v>
      </c>
      <c r="AT87" s="114">
        <f t="shared" si="284"/>
        <v>0</v>
      </c>
      <c r="AU87" s="114">
        <f t="shared" si="284"/>
        <v>0</v>
      </c>
      <c r="AV87" s="114">
        <f t="shared" si="284"/>
        <v>0</v>
      </c>
      <c r="AW87" s="114">
        <f t="shared" si="284"/>
        <v>0</v>
      </c>
      <c r="AX87" s="114">
        <f t="shared" si="285"/>
        <v>0</v>
      </c>
      <c r="AY87" s="114">
        <f t="shared" si="285"/>
        <v>0</v>
      </c>
      <c r="AZ87" s="114">
        <f t="shared" si="285"/>
        <v>0</v>
      </c>
      <c r="BA87" s="114">
        <f t="shared" si="285"/>
        <v>0</v>
      </c>
      <c r="BB87" s="114">
        <f t="shared" si="285"/>
        <v>0</v>
      </c>
      <c r="BC87" s="114">
        <f t="shared" si="285"/>
        <v>0</v>
      </c>
      <c r="BD87" s="114">
        <f t="shared" si="285"/>
        <v>0</v>
      </c>
      <c r="BE87" s="114">
        <f t="shared" si="285"/>
        <v>0</v>
      </c>
      <c r="BF87" s="114">
        <f t="shared" si="285"/>
        <v>0</v>
      </c>
      <c r="BG87" s="114">
        <f t="shared" si="285"/>
        <v>0</v>
      </c>
      <c r="BH87" s="114">
        <f t="shared" si="286"/>
        <v>0</v>
      </c>
      <c r="BI87" s="114">
        <f t="shared" si="286"/>
        <v>0</v>
      </c>
      <c r="BJ87" s="114">
        <f t="shared" si="286"/>
        <v>0</v>
      </c>
      <c r="BK87" s="114">
        <f t="shared" si="286"/>
        <v>0</v>
      </c>
      <c r="BL87" s="114">
        <f t="shared" si="286"/>
        <v>0</v>
      </c>
      <c r="BM87" s="114">
        <f t="shared" si="286"/>
        <v>0</v>
      </c>
      <c r="BN87" s="114">
        <f t="shared" si="286"/>
        <v>0</v>
      </c>
      <c r="BO87" s="114">
        <f t="shared" si="286"/>
        <v>0</v>
      </c>
      <c r="BP87" s="114">
        <f t="shared" si="286"/>
        <v>0</v>
      </c>
      <c r="BQ87" s="114">
        <f t="shared" si="286"/>
        <v>0</v>
      </c>
      <c r="BR87" s="114">
        <f t="shared" si="287"/>
        <v>0</v>
      </c>
      <c r="BS87" s="114">
        <f t="shared" si="287"/>
        <v>0</v>
      </c>
      <c r="BT87" s="114">
        <f t="shared" si="287"/>
        <v>0</v>
      </c>
      <c r="BU87" s="114">
        <f t="shared" si="287"/>
        <v>0</v>
      </c>
      <c r="BV87" s="114">
        <f t="shared" si="287"/>
        <v>0</v>
      </c>
      <c r="BW87" s="114">
        <f t="shared" si="287"/>
        <v>0</v>
      </c>
      <c r="BX87" s="114">
        <f t="shared" si="287"/>
        <v>0</v>
      </c>
      <c r="BY87" s="114">
        <f t="shared" si="287"/>
        <v>0</v>
      </c>
      <c r="BZ87" s="114">
        <f t="shared" si="287"/>
        <v>0</v>
      </c>
      <c r="CA87" s="114">
        <f t="shared" si="287"/>
        <v>0</v>
      </c>
      <c r="CB87" s="114">
        <f t="shared" si="288"/>
        <v>0</v>
      </c>
      <c r="CC87" s="114">
        <f t="shared" si="288"/>
        <v>0</v>
      </c>
      <c r="CD87" s="114">
        <f t="shared" si="288"/>
        <v>0</v>
      </c>
      <c r="CE87" s="114">
        <f t="shared" si="288"/>
        <v>0</v>
      </c>
      <c r="CF87" s="114">
        <f t="shared" si="288"/>
        <v>2</v>
      </c>
      <c r="CG87" s="114">
        <f t="shared" si="288"/>
        <v>0</v>
      </c>
      <c r="CH87" s="114">
        <f t="shared" si="288"/>
        <v>2</v>
      </c>
      <c r="CI87" s="114">
        <f t="shared" si="288"/>
        <v>0</v>
      </c>
      <c r="CJ87" s="114">
        <f t="shared" si="288"/>
        <v>2</v>
      </c>
      <c r="CK87" s="114">
        <f t="shared" si="288"/>
        <v>0</v>
      </c>
      <c r="CL87" s="114">
        <f t="shared" si="289"/>
        <v>0</v>
      </c>
      <c r="CM87" s="114">
        <f t="shared" si="289"/>
        <v>0</v>
      </c>
      <c r="CN87" s="114">
        <f t="shared" si="289"/>
        <v>0</v>
      </c>
      <c r="CO87" s="114">
        <f t="shared" si="289"/>
        <v>0</v>
      </c>
      <c r="CP87" s="114">
        <f t="shared" si="289"/>
        <v>0</v>
      </c>
      <c r="CQ87" s="114">
        <f t="shared" si="289"/>
        <v>0</v>
      </c>
      <c r="CR87" s="114">
        <f t="shared" si="289"/>
        <v>0</v>
      </c>
      <c r="CS87" s="114">
        <f t="shared" si="289"/>
        <v>0</v>
      </c>
      <c r="CT87" s="114">
        <f t="shared" si="289"/>
        <v>0</v>
      </c>
      <c r="CU87" s="114">
        <f t="shared" si="289"/>
        <v>0</v>
      </c>
      <c r="CV87" s="114">
        <f t="shared" si="290"/>
        <v>0</v>
      </c>
      <c r="CW87" s="114">
        <f t="shared" si="290"/>
        <v>0</v>
      </c>
      <c r="CX87" s="114">
        <f t="shared" si="290"/>
        <v>0</v>
      </c>
      <c r="CY87" s="114">
        <f t="shared" si="290"/>
        <v>0</v>
      </c>
      <c r="CZ87" s="114">
        <f t="shared" si="290"/>
        <v>0</v>
      </c>
      <c r="DA87" s="114">
        <f t="shared" si="290"/>
        <v>0</v>
      </c>
      <c r="DB87" s="114">
        <f t="shared" si="290"/>
        <v>0</v>
      </c>
      <c r="DC87" s="114">
        <f t="shared" si="290"/>
        <v>0</v>
      </c>
      <c r="DD87" s="114">
        <f t="shared" si="290"/>
        <v>0</v>
      </c>
      <c r="DE87" s="114">
        <f t="shared" si="290"/>
        <v>0</v>
      </c>
      <c r="DF87" s="114">
        <f t="shared" si="291"/>
        <v>0</v>
      </c>
      <c r="DG87" s="114">
        <f t="shared" si="291"/>
        <v>0</v>
      </c>
      <c r="DH87" s="114">
        <f t="shared" si="291"/>
        <v>0</v>
      </c>
      <c r="DI87" s="114">
        <f t="shared" si="291"/>
        <v>0</v>
      </c>
      <c r="DJ87" s="114">
        <f t="shared" si="291"/>
        <v>0</v>
      </c>
      <c r="DK87" s="114">
        <f t="shared" si="291"/>
        <v>0</v>
      </c>
      <c r="DL87" s="114">
        <f t="shared" si="291"/>
        <v>0</v>
      </c>
      <c r="DM87" s="114">
        <f t="shared" si="291"/>
        <v>0</v>
      </c>
      <c r="DN87" s="114">
        <f t="shared" si="291"/>
        <v>0</v>
      </c>
      <c r="DO87" s="114">
        <f t="shared" si="291"/>
        <v>0</v>
      </c>
      <c r="DP87" s="114">
        <f t="shared" si="292"/>
        <v>0</v>
      </c>
      <c r="DQ87" s="114">
        <f t="shared" si="292"/>
        <v>0</v>
      </c>
      <c r="DR87" s="114">
        <f t="shared" si="292"/>
        <v>0</v>
      </c>
      <c r="DS87" s="114">
        <f t="shared" si="292"/>
        <v>0</v>
      </c>
      <c r="DT87" s="114">
        <f t="shared" si="292"/>
        <v>0</v>
      </c>
      <c r="DU87" s="114">
        <f t="shared" si="292"/>
        <v>0</v>
      </c>
      <c r="DV87" s="114">
        <f t="shared" si="292"/>
        <v>0</v>
      </c>
      <c r="DW87" s="114">
        <f t="shared" si="292"/>
        <v>0</v>
      </c>
      <c r="DX87" s="114">
        <f t="shared" si="292"/>
        <v>0</v>
      </c>
      <c r="DY87" s="114">
        <f t="shared" si="292"/>
        <v>0</v>
      </c>
      <c r="DZ87" s="114">
        <f t="shared" si="293"/>
        <v>0</v>
      </c>
      <c r="EA87" s="114">
        <f t="shared" si="293"/>
        <v>0</v>
      </c>
      <c r="EB87" s="114">
        <f t="shared" si="293"/>
        <v>0</v>
      </c>
      <c r="EC87" s="114">
        <f t="shared" si="293"/>
        <v>0</v>
      </c>
      <c r="ED87" s="114">
        <f t="shared" si="293"/>
        <v>0</v>
      </c>
      <c r="EE87" s="114">
        <f t="shared" si="293"/>
        <v>0</v>
      </c>
      <c r="EF87" s="114">
        <f t="shared" si="293"/>
        <v>0</v>
      </c>
      <c r="EG87" s="114">
        <f t="shared" si="293"/>
        <v>0</v>
      </c>
      <c r="EH87" s="114">
        <f t="shared" si="293"/>
        <v>0</v>
      </c>
      <c r="EI87" s="114">
        <f t="shared" si="293"/>
        <v>0</v>
      </c>
      <c r="EJ87" s="114">
        <f t="shared" si="294"/>
        <v>0</v>
      </c>
      <c r="EK87" s="114">
        <f t="shared" si="294"/>
        <v>0</v>
      </c>
      <c r="EL87" s="114">
        <f t="shared" si="294"/>
        <v>0</v>
      </c>
      <c r="EM87" s="114">
        <f t="shared" si="294"/>
        <v>0</v>
      </c>
      <c r="EN87" s="114">
        <f t="shared" si="294"/>
        <v>0</v>
      </c>
      <c r="EO87" s="114">
        <f t="shared" si="294"/>
        <v>0</v>
      </c>
      <c r="EP87" s="114">
        <f t="shared" si="294"/>
        <v>0</v>
      </c>
      <c r="EQ87" s="114">
        <f t="shared" si="294"/>
        <v>0</v>
      </c>
      <c r="ER87" s="114">
        <f t="shared" si="294"/>
        <v>0</v>
      </c>
      <c r="ES87" s="114">
        <f t="shared" si="294"/>
        <v>0</v>
      </c>
      <c r="ET87" s="114">
        <f t="shared" si="294"/>
        <v>0</v>
      </c>
      <c r="EU87" s="114">
        <f t="shared" si="294"/>
        <v>0</v>
      </c>
      <c r="EV87" s="150"/>
      <c r="EW87" s="150"/>
      <c r="EX87" s="150"/>
      <c r="EY87" s="150"/>
    </row>
    <row r="88" spans="1:155" ht="13.5" thickBot="1">
      <c r="A88" s="150"/>
      <c r="B88" s="150"/>
      <c r="C88" s="150"/>
      <c r="D88" s="150"/>
      <c r="E88" s="150"/>
      <c r="F88" s="150"/>
      <c r="G88" s="131" t="s">
        <v>218</v>
      </c>
      <c r="H88" s="1015"/>
      <c r="I88" s="1016"/>
      <c r="J88" s="1016"/>
      <c r="K88" s="1016"/>
      <c r="L88" s="1016"/>
      <c r="M88" s="1016"/>
      <c r="N88" s="1016"/>
      <c r="O88" s="1016"/>
      <c r="P88" s="1016"/>
      <c r="Q88" s="1017"/>
      <c r="R88" s="132"/>
      <c r="S88" s="132"/>
      <c r="T88" s="132"/>
      <c r="U88" s="132"/>
      <c r="V88" s="132"/>
      <c r="W88" s="132"/>
      <c r="X88" s="132"/>
      <c r="Y88" s="132"/>
      <c r="Z88" s="132"/>
      <c r="AA88" s="132"/>
      <c r="AB88" s="132"/>
      <c r="AC88" s="132"/>
      <c r="AD88" s="124">
        <f t="shared" si="283"/>
        <v>0</v>
      </c>
      <c r="AE88" s="124">
        <f t="shared" si="283"/>
        <v>0</v>
      </c>
      <c r="AF88" s="124">
        <f t="shared" si="283"/>
        <v>0</v>
      </c>
      <c r="AG88" s="124">
        <f t="shared" si="283"/>
        <v>0</v>
      </c>
      <c r="AH88" s="124">
        <f t="shared" si="283"/>
        <v>0</v>
      </c>
      <c r="AI88" s="124">
        <f t="shared" si="283"/>
        <v>0</v>
      </c>
      <c r="AJ88" s="124">
        <f t="shared" si="283"/>
        <v>0</v>
      </c>
      <c r="AK88" s="124">
        <f t="shared" si="283"/>
        <v>0</v>
      </c>
      <c r="AL88" s="124">
        <f t="shared" si="283"/>
        <v>0</v>
      </c>
      <c r="AM88" s="124">
        <f t="shared" si="283"/>
        <v>0</v>
      </c>
      <c r="AN88" s="124">
        <f t="shared" si="284"/>
        <v>0</v>
      </c>
      <c r="AO88" s="124">
        <f t="shared" si="284"/>
        <v>0</v>
      </c>
      <c r="AP88" s="124">
        <f t="shared" si="284"/>
        <v>0</v>
      </c>
      <c r="AQ88" s="124">
        <f t="shared" si="284"/>
        <v>0</v>
      </c>
      <c r="AR88" s="124">
        <f t="shared" si="284"/>
        <v>0</v>
      </c>
      <c r="AS88" s="124">
        <f t="shared" si="284"/>
        <v>0</v>
      </c>
      <c r="AT88" s="124">
        <f t="shared" si="284"/>
        <v>0</v>
      </c>
      <c r="AU88" s="124">
        <f t="shared" si="284"/>
        <v>0</v>
      </c>
      <c r="AV88" s="124">
        <f t="shared" si="284"/>
        <v>0</v>
      </c>
      <c r="AW88" s="124">
        <f t="shared" si="284"/>
        <v>0</v>
      </c>
      <c r="AX88" s="124">
        <f t="shared" si="285"/>
        <v>0</v>
      </c>
      <c r="AY88" s="124">
        <f t="shared" si="285"/>
        <v>0</v>
      </c>
      <c r="AZ88" s="124">
        <f t="shared" si="285"/>
        <v>0</v>
      </c>
      <c r="BA88" s="124">
        <f t="shared" si="285"/>
        <v>0</v>
      </c>
      <c r="BB88" s="124">
        <f t="shared" si="285"/>
        <v>0</v>
      </c>
      <c r="BC88" s="124">
        <f t="shared" si="285"/>
        <v>0</v>
      </c>
      <c r="BD88" s="124">
        <f t="shared" si="285"/>
        <v>0</v>
      </c>
      <c r="BE88" s="124">
        <f t="shared" si="285"/>
        <v>0</v>
      </c>
      <c r="BF88" s="124">
        <f t="shared" si="285"/>
        <v>0</v>
      </c>
      <c r="BG88" s="124">
        <f t="shared" si="285"/>
        <v>0</v>
      </c>
      <c r="BH88" s="124">
        <f t="shared" si="286"/>
        <v>0</v>
      </c>
      <c r="BI88" s="124">
        <f t="shared" si="286"/>
        <v>0</v>
      </c>
      <c r="BJ88" s="124">
        <f t="shared" si="286"/>
        <v>0</v>
      </c>
      <c r="BK88" s="124">
        <f t="shared" si="286"/>
        <v>0</v>
      </c>
      <c r="BL88" s="124">
        <f t="shared" si="286"/>
        <v>0</v>
      </c>
      <c r="BM88" s="124">
        <f t="shared" si="286"/>
        <v>0</v>
      </c>
      <c r="BN88" s="124">
        <f t="shared" si="286"/>
        <v>0</v>
      </c>
      <c r="BO88" s="124">
        <f t="shared" si="286"/>
        <v>0</v>
      </c>
      <c r="BP88" s="124">
        <f t="shared" si="286"/>
        <v>0</v>
      </c>
      <c r="BQ88" s="124">
        <f t="shared" si="286"/>
        <v>0</v>
      </c>
      <c r="BR88" s="124">
        <f t="shared" si="287"/>
        <v>0</v>
      </c>
      <c r="BS88" s="124">
        <f t="shared" si="287"/>
        <v>0</v>
      </c>
      <c r="BT88" s="124">
        <f t="shared" si="287"/>
        <v>0</v>
      </c>
      <c r="BU88" s="124">
        <f t="shared" si="287"/>
        <v>0</v>
      </c>
      <c r="BV88" s="124">
        <f t="shared" si="287"/>
        <v>0</v>
      </c>
      <c r="BW88" s="124">
        <f t="shared" si="287"/>
        <v>0</v>
      </c>
      <c r="BX88" s="124">
        <f t="shared" si="287"/>
        <v>0</v>
      </c>
      <c r="BY88" s="124">
        <f t="shared" si="287"/>
        <v>0</v>
      </c>
      <c r="BZ88" s="124">
        <f t="shared" si="287"/>
        <v>0</v>
      </c>
      <c r="CA88" s="124">
        <f t="shared" si="287"/>
        <v>0</v>
      </c>
      <c r="CB88" s="124">
        <f t="shared" si="288"/>
        <v>0</v>
      </c>
      <c r="CC88" s="124">
        <f t="shared" si="288"/>
        <v>0</v>
      </c>
      <c r="CD88" s="124">
        <f t="shared" si="288"/>
        <v>0</v>
      </c>
      <c r="CE88" s="124">
        <f t="shared" si="288"/>
        <v>0</v>
      </c>
      <c r="CF88" s="124">
        <f t="shared" si="288"/>
        <v>0</v>
      </c>
      <c r="CG88" s="124">
        <f t="shared" si="288"/>
        <v>0</v>
      </c>
      <c r="CH88" s="124">
        <f t="shared" si="288"/>
        <v>0</v>
      </c>
      <c r="CI88" s="124">
        <f t="shared" si="288"/>
        <v>0</v>
      </c>
      <c r="CJ88" s="124">
        <f t="shared" si="288"/>
        <v>0</v>
      </c>
      <c r="CK88" s="124">
        <f t="shared" si="288"/>
        <v>0</v>
      </c>
      <c r="CL88" s="124">
        <f t="shared" si="289"/>
        <v>2</v>
      </c>
      <c r="CM88" s="124">
        <f t="shared" si="289"/>
        <v>0</v>
      </c>
      <c r="CN88" s="124">
        <f t="shared" si="289"/>
        <v>2</v>
      </c>
      <c r="CO88" s="124">
        <f t="shared" si="289"/>
        <v>0</v>
      </c>
      <c r="CP88" s="124">
        <f t="shared" si="289"/>
        <v>2</v>
      </c>
      <c r="CQ88" s="124">
        <f t="shared" si="289"/>
        <v>0</v>
      </c>
      <c r="CR88" s="124">
        <f t="shared" si="289"/>
        <v>2</v>
      </c>
      <c r="CS88" s="124">
        <f t="shared" si="289"/>
        <v>0</v>
      </c>
      <c r="CT88" s="124">
        <f t="shared" si="289"/>
        <v>2</v>
      </c>
      <c r="CU88" s="124">
        <f t="shared" si="289"/>
        <v>0</v>
      </c>
      <c r="CV88" s="124">
        <f t="shared" si="290"/>
        <v>2</v>
      </c>
      <c r="CW88" s="124">
        <f t="shared" si="290"/>
        <v>0</v>
      </c>
      <c r="CX88" s="124">
        <f t="shared" si="290"/>
        <v>2</v>
      </c>
      <c r="CY88" s="124">
        <f t="shared" si="290"/>
        <v>0</v>
      </c>
      <c r="CZ88" s="124">
        <f t="shared" si="290"/>
        <v>2</v>
      </c>
      <c r="DA88" s="124">
        <f t="shared" si="290"/>
        <v>0</v>
      </c>
      <c r="DB88" s="124">
        <f t="shared" si="290"/>
        <v>2</v>
      </c>
      <c r="DC88" s="124">
        <f t="shared" si="290"/>
        <v>0</v>
      </c>
      <c r="DD88" s="124">
        <f t="shared" si="290"/>
        <v>2</v>
      </c>
      <c r="DE88" s="124">
        <f t="shared" si="290"/>
        <v>0</v>
      </c>
      <c r="DF88" s="124">
        <f t="shared" si="291"/>
        <v>2</v>
      </c>
      <c r="DG88" s="124">
        <f t="shared" si="291"/>
        <v>0</v>
      </c>
      <c r="DH88" s="124">
        <f t="shared" si="291"/>
        <v>2</v>
      </c>
      <c r="DI88" s="124">
        <f t="shared" si="291"/>
        <v>0</v>
      </c>
      <c r="DJ88" s="124">
        <f t="shared" si="291"/>
        <v>2</v>
      </c>
      <c r="DK88" s="124">
        <f t="shared" si="291"/>
        <v>0</v>
      </c>
      <c r="DL88" s="124">
        <f t="shared" si="291"/>
        <v>2</v>
      </c>
      <c r="DM88" s="124">
        <f t="shared" si="291"/>
        <v>0</v>
      </c>
      <c r="DN88" s="124">
        <f t="shared" si="291"/>
        <v>2</v>
      </c>
      <c r="DO88" s="124">
        <f t="shared" si="291"/>
        <v>0</v>
      </c>
      <c r="DP88" s="124">
        <f t="shared" si="292"/>
        <v>2</v>
      </c>
      <c r="DQ88" s="124">
        <f t="shared" si="292"/>
        <v>0</v>
      </c>
      <c r="DR88" s="124">
        <f t="shared" si="292"/>
        <v>2</v>
      </c>
      <c r="DS88" s="124">
        <f t="shared" si="292"/>
        <v>0</v>
      </c>
      <c r="DT88" s="124">
        <f t="shared" si="292"/>
        <v>2</v>
      </c>
      <c r="DU88" s="124">
        <f t="shared" si="292"/>
        <v>0</v>
      </c>
      <c r="DV88" s="124">
        <f t="shared" si="292"/>
        <v>2</v>
      </c>
      <c r="DW88" s="124">
        <f t="shared" si="292"/>
        <v>0</v>
      </c>
      <c r="DX88" s="124">
        <f t="shared" si="292"/>
        <v>2</v>
      </c>
      <c r="DY88" s="124">
        <f t="shared" si="292"/>
        <v>0</v>
      </c>
      <c r="DZ88" s="124">
        <f t="shared" si="293"/>
        <v>2</v>
      </c>
      <c r="EA88" s="124">
        <f t="shared" si="293"/>
        <v>0</v>
      </c>
      <c r="EB88" s="124">
        <f t="shared" si="293"/>
        <v>2</v>
      </c>
      <c r="EC88" s="124">
        <f t="shared" si="293"/>
        <v>0</v>
      </c>
      <c r="ED88" s="124">
        <f t="shared" si="293"/>
        <v>2</v>
      </c>
      <c r="EE88" s="124">
        <f t="shared" si="293"/>
        <v>0</v>
      </c>
      <c r="EF88" s="124">
        <f t="shared" si="293"/>
        <v>2</v>
      </c>
      <c r="EG88" s="124">
        <f t="shared" si="293"/>
        <v>0</v>
      </c>
      <c r="EH88" s="124">
        <f t="shared" si="293"/>
        <v>2</v>
      </c>
      <c r="EI88" s="124">
        <f t="shared" si="293"/>
        <v>0</v>
      </c>
      <c r="EJ88" s="124">
        <f t="shared" si="294"/>
        <v>2</v>
      </c>
      <c r="EK88" s="124">
        <f t="shared" si="294"/>
        <v>0</v>
      </c>
      <c r="EL88" s="124">
        <f t="shared" si="294"/>
        <v>2</v>
      </c>
      <c r="EM88" s="124">
        <f t="shared" si="294"/>
        <v>0</v>
      </c>
      <c r="EN88" s="124">
        <f t="shared" si="294"/>
        <v>2</v>
      </c>
      <c r="EO88" s="124">
        <f t="shared" si="294"/>
        <v>0</v>
      </c>
      <c r="EP88" s="124">
        <f t="shared" si="294"/>
        <v>2</v>
      </c>
      <c r="EQ88" s="124">
        <f t="shared" si="294"/>
        <v>0</v>
      </c>
      <c r="ER88" s="124">
        <f t="shared" si="294"/>
        <v>2</v>
      </c>
      <c r="ES88" s="124">
        <f t="shared" si="294"/>
        <v>0</v>
      </c>
      <c r="ET88" s="124">
        <f t="shared" si="294"/>
        <v>2</v>
      </c>
      <c r="EU88" s="124">
        <f t="shared" si="294"/>
        <v>0</v>
      </c>
      <c r="EV88" s="150"/>
      <c r="EW88" s="150"/>
      <c r="EX88" s="150"/>
      <c r="EY88" s="150"/>
    </row>
    <row r="89" spans="1:155">
      <c r="A89" s="150"/>
      <c r="B89" s="150"/>
      <c r="C89" s="150"/>
      <c r="D89" s="150"/>
      <c r="E89" s="150"/>
      <c r="F89" s="150"/>
      <c r="G89" s="127" t="s">
        <v>211</v>
      </c>
      <c r="H89" s="1009" t="str">
        <f>Prog6</f>
        <v>Prog6</v>
      </c>
      <c r="I89" s="1010"/>
      <c r="J89" s="1010"/>
      <c r="K89" s="1010"/>
      <c r="L89" s="1010"/>
      <c r="M89" s="1010"/>
      <c r="N89" s="1010"/>
      <c r="O89" s="1010"/>
      <c r="P89" s="1010"/>
      <c r="Q89" s="1011"/>
      <c r="R89" s="128"/>
      <c r="S89" s="128"/>
      <c r="T89" s="128"/>
      <c r="U89" s="128"/>
      <c r="V89" s="128"/>
      <c r="W89" s="128"/>
      <c r="X89" s="128"/>
      <c r="Y89" s="128"/>
      <c r="Z89" s="128"/>
      <c r="AA89" s="128"/>
      <c r="AB89" s="128"/>
      <c r="AC89" s="128"/>
      <c r="AD89" s="129">
        <f t="shared" ref="AD89:AM96" si="295">COUNTIFS($A$6:$A$16,$F$17,AD$6:AD$16,$G89,$E$6:$E$16,"")-COUNTIFS($A$6:$A$16,$F$17,AD$6:AD$16,$G89,$M$6:$M$16,$F$18,$E$6:$E$16,"")</f>
        <v>0</v>
      </c>
      <c r="AE89" s="129">
        <f t="shared" si="295"/>
        <v>0</v>
      </c>
      <c r="AF89" s="129">
        <f t="shared" si="295"/>
        <v>0</v>
      </c>
      <c r="AG89" s="129">
        <f t="shared" si="295"/>
        <v>0</v>
      </c>
      <c r="AH89" s="129">
        <f t="shared" si="295"/>
        <v>0</v>
      </c>
      <c r="AI89" s="129">
        <f t="shared" si="295"/>
        <v>0</v>
      </c>
      <c r="AJ89" s="129">
        <f t="shared" si="295"/>
        <v>0</v>
      </c>
      <c r="AK89" s="129">
        <f t="shared" si="295"/>
        <v>0</v>
      </c>
      <c r="AL89" s="129">
        <f t="shared" si="295"/>
        <v>0</v>
      </c>
      <c r="AM89" s="129">
        <f t="shared" si="295"/>
        <v>0</v>
      </c>
      <c r="AN89" s="129">
        <f t="shared" ref="AN89:AW96" si="296">COUNTIFS($A$6:$A$16,$F$17,AN$6:AN$16,$G89,$E$6:$E$16,"")-COUNTIFS($A$6:$A$16,$F$17,AN$6:AN$16,$G89,$M$6:$M$16,$F$18,$E$6:$E$16,"")</f>
        <v>0</v>
      </c>
      <c r="AO89" s="129">
        <f t="shared" si="296"/>
        <v>0</v>
      </c>
      <c r="AP89" s="129">
        <f t="shared" si="296"/>
        <v>0</v>
      </c>
      <c r="AQ89" s="129">
        <f t="shared" si="296"/>
        <v>0</v>
      </c>
      <c r="AR89" s="129">
        <f t="shared" si="296"/>
        <v>0</v>
      </c>
      <c r="AS89" s="129">
        <f t="shared" si="296"/>
        <v>0</v>
      </c>
      <c r="AT89" s="129">
        <f t="shared" si="296"/>
        <v>0</v>
      </c>
      <c r="AU89" s="129">
        <f t="shared" si="296"/>
        <v>0</v>
      </c>
      <c r="AV89" s="129">
        <f t="shared" si="296"/>
        <v>0</v>
      </c>
      <c r="AW89" s="129">
        <f t="shared" si="296"/>
        <v>0</v>
      </c>
      <c r="AX89" s="129">
        <f t="shared" ref="AX89:BG96" si="297">COUNTIFS($A$6:$A$16,$F$17,AX$6:AX$16,$G89,$E$6:$E$16,"")-COUNTIFS($A$6:$A$16,$F$17,AX$6:AX$16,$G89,$M$6:$M$16,$F$18,$E$6:$E$16,"")</f>
        <v>0</v>
      </c>
      <c r="AY89" s="129">
        <f t="shared" si="297"/>
        <v>0</v>
      </c>
      <c r="AZ89" s="129">
        <f t="shared" si="297"/>
        <v>0</v>
      </c>
      <c r="BA89" s="129">
        <f t="shared" si="297"/>
        <v>0</v>
      </c>
      <c r="BB89" s="129">
        <f t="shared" si="297"/>
        <v>0</v>
      </c>
      <c r="BC89" s="129">
        <f t="shared" si="297"/>
        <v>0</v>
      </c>
      <c r="BD89" s="129">
        <f t="shared" si="297"/>
        <v>0</v>
      </c>
      <c r="BE89" s="129">
        <f t="shared" si="297"/>
        <v>0</v>
      </c>
      <c r="BF89" s="129">
        <f t="shared" si="297"/>
        <v>0</v>
      </c>
      <c r="BG89" s="129">
        <f t="shared" si="297"/>
        <v>0</v>
      </c>
      <c r="BH89" s="129">
        <f t="shared" ref="BH89:BQ96" si="298">COUNTIFS($A$6:$A$16,$F$17,BH$6:BH$16,$G89,$E$6:$E$16,"")-COUNTIFS($A$6:$A$16,$F$17,BH$6:BH$16,$G89,$M$6:$M$16,$F$18,$E$6:$E$16,"")</f>
        <v>0</v>
      </c>
      <c r="BI89" s="129">
        <f t="shared" si="298"/>
        <v>0</v>
      </c>
      <c r="BJ89" s="129">
        <f t="shared" si="298"/>
        <v>0</v>
      </c>
      <c r="BK89" s="129">
        <f t="shared" si="298"/>
        <v>0</v>
      </c>
      <c r="BL89" s="129">
        <f t="shared" si="298"/>
        <v>0</v>
      </c>
      <c r="BM89" s="129">
        <f t="shared" si="298"/>
        <v>0</v>
      </c>
      <c r="BN89" s="129">
        <f t="shared" si="298"/>
        <v>0</v>
      </c>
      <c r="BO89" s="129">
        <f t="shared" si="298"/>
        <v>0</v>
      </c>
      <c r="BP89" s="129">
        <f t="shared" si="298"/>
        <v>0</v>
      </c>
      <c r="BQ89" s="129">
        <f t="shared" si="298"/>
        <v>0</v>
      </c>
      <c r="BR89" s="129">
        <f t="shared" ref="BR89:CA96" si="299">COUNTIFS($A$6:$A$16,$F$17,BR$6:BR$16,$G89,$E$6:$E$16,"")-COUNTIFS($A$6:$A$16,$F$17,BR$6:BR$16,$G89,$M$6:$M$16,$F$18,$E$6:$E$16,"")</f>
        <v>0</v>
      </c>
      <c r="BS89" s="129">
        <f t="shared" si="299"/>
        <v>0</v>
      </c>
      <c r="BT89" s="129">
        <f t="shared" si="299"/>
        <v>0</v>
      </c>
      <c r="BU89" s="129">
        <f t="shared" si="299"/>
        <v>0</v>
      </c>
      <c r="BV89" s="129">
        <f t="shared" si="299"/>
        <v>0</v>
      </c>
      <c r="BW89" s="129">
        <f t="shared" si="299"/>
        <v>0</v>
      </c>
      <c r="BX89" s="129">
        <f t="shared" si="299"/>
        <v>0</v>
      </c>
      <c r="BY89" s="129">
        <f t="shared" si="299"/>
        <v>0</v>
      </c>
      <c r="BZ89" s="129">
        <f t="shared" si="299"/>
        <v>0</v>
      </c>
      <c r="CA89" s="129">
        <f t="shared" si="299"/>
        <v>0</v>
      </c>
      <c r="CB89" s="129">
        <f t="shared" ref="CB89:CK96" si="300">COUNTIFS($A$6:$A$16,$F$17,CB$6:CB$16,$G89,$E$6:$E$16,"")-COUNTIFS($A$6:$A$16,$F$17,CB$6:CB$16,$G89,$M$6:$M$16,$F$18,$E$6:$E$16,"")</f>
        <v>0</v>
      </c>
      <c r="CC89" s="129">
        <f t="shared" si="300"/>
        <v>0</v>
      </c>
      <c r="CD89" s="129">
        <f t="shared" si="300"/>
        <v>0</v>
      </c>
      <c r="CE89" s="129">
        <f t="shared" si="300"/>
        <v>0</v>
      </c>
      <c r="CF89" s="129">
        <f t="shared" si="300"/>
        <v>0</v>
      </c>
      <c r="CG89" s="129">
        <f t="shared" si="300"/>
        <v>0</v>
      </c>
      <c r="CH89" s="129">
        <f t="shared" si="300"/>
        <v>0</v>
      </c>
      <c r="CI89" s="129">
        <f t="shared" si="300"/>
        <v>0</v>
      </c>
      <c r="CJ89" s="129">
        <f t="shared" si="300"/>
        <v>0</v>
      </c>
      <c r="CK89" s="129">
        <f t="shared" si="300"/>
        <v>0</v>
      </c>
      <c r="CL89" s="129">
        <f t="shared" ref="CL89:CU96" si="301">COUNTIFS($A$6:$A$16,$F$17,CL$6:CL$16,$G89,$E$6:$E$16,"")-COUNTIFS($A$6:$A$16,$F$17,CL$6:CL$16,$G89,$M$6:$M$16,$F$18,$E$6:$E$16,"")</f>
        <v>0</v>
      </c>
      <c r="CM89" s="129">
        <f t="shared" si="301"/>
        <v>0</v>
      </c>
      <c r="CN89" s="129">
        <f t="shared" si="301"/>
        <v>0</v>
      </c>
      <c r="CO89" s="129">
        <f t="shared" si="301"/>
        <v>0</v>
      </c>
      <c r="CP89" s="129">
        <f t="shared" si="301"/>
        <v>0</v>
      </c>
      <c r="CQ89" s="129">
        <f t="shared" si="301"/>
        <v>0</v>
      </c>
      <c r="CR89" s="129">
        <f t="shared" si="301"/>
        <v>0</v>
      </c>
      <c r="CS89" s="129">
        <f t="shared" si="301"/>
        <v>0</v>
      </c>
      <c r="CT89" s="129">
        <f t="shared" si="301"/>
        <v>0</v>
      </c>
      <c r="CU89" s="129">
        <f t="shared" si="301"/>
        <v>0</v>
      </c>
      <c r="CV89" s="129">
        <f t="shared" ref="CV89:DE96" si="302">COUNTIFS($A$6:$A$16,$F$17,CV$6:CV$16,$G89,$E$6:$E$16,"")-COUNTIFS($A$6:$A$16,$F$17,CV$6:CV$16,$G89,$M$6:$M$16,$F$18,$E$6:$E$16,"")</f>
        <v>0</v>
      </c>
      <c r="CW89" s="129">
        <f t="shared" si="302"/>
        <v>0</v>
      </c>
      <c r="CX89" s="129">
        <f t="shared" si="302"/>
        <v>0</v>
      </c>
      <c r="CY89" s="129">
        <f t="shared" si="302"/>
        <v>0</v>
      </c>
      <c r="CZ89" s="129">
        <f t="shared" si="302"/>
        <v>0</v>
      </c>
      <c r="DA89" s="129">
        <f t="shared" si="302"/>
        <v>0</v>
      </c>
      <c r="DB89" s="129">
        <f t="shared" si="302"/>
        <v>0</v>
      </c>
      <c r="DC89" s="129">
        <f t="shared" si="302"/>
        <v>0</v>
      </c>
      <c r="DD89" s="129">
        <f t="shared" si="302"/>
        <v>0</v>
      </c>
      <c r="DE89" s="129">
        <f t="shared" si="302"/>
        <v>0</v>
      </c>
      <c r="DF89" s="129">
        <f t="shared" ref="DF89:DO96" si="303">COUNTIFS($A$6:$A$16,$F$17,DF$6:DF$16,$G89,$E$6:$E$16,"")-COUNTIFS($A$6:$A$16,$F$17,DF$6:DF$16,$G89,$M$6:$M$16,$F$18,$E$6:$E$16,"")</f>
        <v>0</v>
      </c>
      <c r="DG89" s="129">
        <f t="shared" si="303"/>
        <v>0</v>
      </c>
      <c r="DH89" s="129">
        <f t="shared" si="303"/>
        <v>0</v>
      </c>
      <c r="DI89" s="129">
        <f t="shared" si="303"/>
        <v>0</v>
      </c>
      <c r="DJ89" s="129">
        <f t="shared" si="303"/>
        <v>0</v>
      </c>
      <c r="DK89" s="129">
        <f t="shared" si="303"/>
        <v>0</v>
      </c>
      <c r="DL89" s="129">
        <f t="shared" si="303"/>
        <v>0</v>
      </c>
      <c r="DM89" s="129">
        <f t="shared" si="303"/>
        <v>0</v>
      </c>
      <c r="DN89" s="129">
        <f t="shared" si="303"/>
        <v>0</v>
      </c>
      <c r="DO89" s="129">
        <f t="shared" si="303"/>
        <v>0</v>
      </c>
      <c r="DP89" s="129">
        <f t="shared" ref="DP89:DY96" si="304">COUNTIFS($A$6:$A$16,$F$17,DP$6:DP$16,$G89,$E$6:$E$16,"")-COUNTIFS($A$6:$A$16,$F$17,DP$6:DP$16,$G89,$M$6:$M$16,$F$18,$E$6:$E$16,"")</f>
        <v>0</v>
      </c>
      <c r="DQ89" s="129">
        <f t="shared" si="304"/>
        <v>0</v>
      </c>
      <c r="DR89" s="129">
        <f t="shared" si="304"/>
        <v>0</v>
      </c>
      <c r="DS89" s="129">
        <f t="shared" si="304"/>
        <v>0</v>
      </c>
      <c r="DT89" s="129">
        <f t="shared" si="304"/>
        <v>0</v>
      </c>
      <c r="DU89" s="129">
        <f t="shared" si="304"/>
        <v>0</v>
      </c>
      <c r="DV89" s="129">
        <f t="shared" si="304"/>
        <v>0</v>
      </c>
      <c r="DW89" s="129">
        <f t="shared" si="304"/>
        <v>0</v>
      </c>
      <c r="DX89" s="129">
        <f t="shared" si="304"/>
        <v>0</v>
      </c>
      <c r="DY89" s="129">
        <f t="shared" si="304"/>
        <v>0</v>
      </c>
      <c r="DZ89" s="129">
        <f t="shared" ref="DZ89:EI96" si="305">COUNTIFS($A$6:$A$16,$F$17,DZ$6:DZ$16,$G89,$E$6:$E$16,"")-COUNTIFS($A$6:$A$16,$F$17,DZ$6:DZ$16,$G89,$M$6:$M$16,$F$18,$E$6:$E$16,"")</f>
        <v>0</v>
      </c>
      <c r="EA89" s="129">
        <f t="shared" si="305"/>
        <v>0</v>
      </c>
      <c r="EB89" s="129">
        <f t="shared" si="305"/>
        <v>0</v>
      </c>
      <c r="EC89" s="129">
        <f t="shared" si="305"/>
        <v>0</v>
      </c>
      <c r="ED89" s="129">
        <f t="shared" si="305"/>
        <v>0</v>
      </c>
      <c r="EE89" s="129">
        <f t="shared" si="305"/>
        <v>0</v>
      </c>
      <c r="EF89" s="129">
        <f t="shared" si="305"/>
        <v>0</v>
      </c>
      <c r="EG89" s="129">
        <f t="shared" si="305"/>
        <v>0</v>
      </c>
      <c r="EH89" s="129">
        <f t="shared" si="305"/>
        <v>0</v>
      </c>
      <c r="EI89" s="129">
        <f t="shared" si="305"/>
        <v>0</v>
      </c>
      <c r="EJ89" s="129">
        <f t="shared" ref="EJ89:EU96" si="306">COUNTIFS($A$6:$A$16,$F$17,EJ$6:EJ$16,$G89,$E$6:$E$16,"")-COUNTIFS($A$6:$A$16,$F$17,EJ$6:EJ$16,$G89,$M$6:$M$16,$F$18,$E$6:$E$16,"")</f>
        <v>0</v>
      </c>
      <c r="EK89" s="129">
        <f t="shared" si="306"/>
        <v>0</v>
      </c>
      <c r="EL89" s="129">
        <f t="shared" si="306"/>
        <v>0</v>
      </c>
      <c r="EM89" s="129">
        <f t="shared" si="306"/>
        <v>0</v>
      </c>
      <c r="EN89" s="129">
        <f t="shared" si="306"/>
        <v>0</v>
      </c>
      <c r="EO89" s="129">
        <f t="shared" si="306"/>
        <v>0</v>
      </c>
      <c r="EP89" s="129">
        <f t="shared" si="306"/>
        <v>0</v>
      </c>
      <c r="EQ89" s="129">
        <f t="shared" si="306"/>
        <v>0</v>
      </c>
      <c r="ER89" s="129">
        <f t="shared" si="306"/>
        <v>0</v>
      </c>
      <c r="ES89" s="129">
        <f t="shared" si="306"/>
        <v>0</v>
      </c>
      <c r="ET89" s="129">
        <f t="shared" si="306"/>
        <v>0</v>
      </c>
      <c r="EU89" s="129">
        <f t="shared" si="306"/>
        <v>0</v>
      </c>
      <c r="EV89" s="150"/>
      <c r="EW89" s="150"/>
      <c r="EX89" s="150"/>
      <c r="EY89" s="150"/>
    </row>
    <row r="90" spans="1:155">
      <c r="A90" s="150"/>
      <c r="B90" s="150"/>
      <c r="C90" s="150"/>
      <c r="D90" s="150"/>
      <c r="E90" s="150"/>
      <c r="F90" s="150"/>
      <c r="G90" s="130" t="s">
        <v>212</v>
      </c>
      <c r="H90" s="1012"/>
      <c r="I90" s="1013"/>
      <c r="J90" s="1013"/>
      <c r="K90" s="1013"/>
      <c r="L90" s="1013"/>
      <c r="M90" s="1013"/>
      <c r="N90" s="1013"/>
      <c r="O90" s="1013"/>
      <c r="P90" s="1013"/>
      <c r="Q90" s="1014"/>
      <c r="R90" s="113"/>
      <c r="S90" s="113"/>
      <c r="T90" s="113"/>
      <c r="U90" s="113"/>
      <c r="V90" s="113"/>
      <c r="W90" s="113"/>
      <c r="X90" s="113"/>
      <c r="Y90" s="113"/>
      <c r="Z90" s="113"/>
      <c r="AA90" s="113"/>
      <c r="AB90" s="113"/>
      <c r="AC90" s="113"/>
      <c r="AD90" s="114">
        <f t="shared" si="295"/>
        <v>0</v>
      </c>
      <c r="AE90" s="114">
        <f t="shared" si="295"/>
        <v>0</v>
      </c>
      <c r="AF90" s="114">
        <f t="shared" si="295"/>
        <v>5</v>
      </c>
      <c r="AG90" s="114">
        <f t="shared" si="295"/>
        <v>5</v>
      </c>
      <c r="AH90" s="114">
        <f t="shared" si="295"/>
        <v>0</v>
      </c>
      <c r="AI90" s="114">
        <f t="shared" si="295"/>
        <v>0</v>
      </c>
      <c r="AJ90" s="114">
        <f t="shared" si="295"/>
        <v>0</v>
      </c>
      <c r="AK90" s="114">
        <f t="shared" si="295"/>
        <v>0</v>
      </c>
      <c r="AL90" s="114">
        <f t="shared" si="295"/>
        <v>0</v>
      </c>
      <c r="AM90" s="114">
        <f t="shared" si="295"/>
        <v>0</v>
      </c>
      <c r="AN90" s="114">
        <f t="shared" si="296"/>
        <v>0</v>
      </c>
      <c r="AO90" s="114">
        <f t="shared" si="296"/>
        <v>0</v>
      </c>
      <c r="AP90" s="114">
        <f t="shared" si="296"/>
        <v>0</v>
      </c>
      <c r="AQ90" s="114">
        <f t="shared" si="296"/>
        <v>0</v>
      </c>
      <c r="AR90" s="114">
        <f t="shared" si="296"/>
        <v>0</v>
      </c>
      <c r="AS90" s="114">
        <f t="shared" si="296"/>
        <v>0</v>
      </c>
      <c r="AT90" s="114">
        <f t="shared" si="296"/>
        <v>0</v>
      </c>
      <c r="AU90" s="114">
        <f t="shared" si="296"/>
        <v>0</v>
      </c>
      <c r="AV90" s="114">
        <f t="shared" si="296"/>
        <v>0</v>
      </c>
      <c r="AW90" s="114">
        <f t="shared" si="296"/>
        <v>0</v>
      </c>
      <c r="AX90" s="114">
        <f t="shared" si="297"/>
        <v>0</v>
      </c>
      <c r="AY90" s="114">
        <f t="shared" si="297"/>
        <v>0</v>
      </c>
      <c r="AZ90" s="114">
        <f t="shared" si="297"/>
        <v>0</v>
      </c>
      <c r="BA90" s="114">
        <f t="shared" si="297"/>
        <v>0</v>
      </c>
      <c r="BB90" s="114">
        <f t="shared" si="297"/>
        <v>0</v>
      </c>
      <c r="BC90" s="114">
        <f t="shared" si="297"/>
        <v>0</v>
      </c>
      <c r="BD90" s="114">
        <f t="shared" si="297"/>
        <v>0</v>
      </c>
      <c r="BE90" s="114">
        <f t="shared" si="297"/>
        <v>0</v>
      </c>
      <c r="BF90" s="114">
        <f t="shared" si="297"/>
        <v>0</v>
      </c>
      <c r="BG90" s="114">
        <f t="shared" si="297"/>
        <v>0</v>
      </c>
      <c r="BH90" s="114">
        <f t="shared" si="298"/>
        <v>0</v>
      </c>
      <c r="BI90" s="114">
        <f t="shared" si="298"/>
        <v>0</v>
      </c>
      <c r="BJ90" s="114">
        <f t="shared" si="298"/>
        <v>0</v>
      </c>
      <c r="BK90" s="114">
        <f t="shared" si="298"/>
        <v>0</v>
      </c>
      <c r="BL90" s="114">
        <f t="shared" si="298"/>
        <v>0</v>
      </c>
      <c r="BM90" s="114">
        <f t="shared" si="298"/>
        <v>0</v>
      </c>
      <c r="BN90" s="114">
        <f t="shared" si="298"/>
        <v>0</v>
      </c>
      <c r="BO90" s="114">
        <f t="shared" si="298"/>
        <v>0</v>
      </c>
      <c r="BP90" s="114">
        <f t="shared" si="298"/>
        <v>0</v>
      </c>
      <c r="BQ90" s="114">
        <f t="shared" si="298"/>
        <v>0</v>
      </c>
      <c r="BR90" s="114">
        <f t="shared" si="299"/>
        <v>0</v>
      </c>
      <c r="BS90" s="114">
        <f t="shared" si="299"/>
        <v>0</v>
      </c>
      <c r="BT90" s="114">
        <f t="shared" si="299"/>
        <v>0</v>
      </c>
      <c r="BU90" s="114">
        <f t="shared" si="299"/>
        <v>0</v>
      </c>
      <c r="BV90" s="114">
        <f t="shared" si="299"/>
        <v>0</v>
      </c>
      <c r="BW90" s="114">
        <f t="shared" si="299"/>
        <v>0</v>
      </c>
      <c r="BX90" s="114">
        <f t="shared" si="299"/>
        <v>0</v>
      </c>
      <c r="BY90" s="114">
        <f t="shared" si="299"/>
        <v>0</v>
      </c>
      <c r="BZ90" s="114">
        <f t="shared" si="299"/>
        <v>0</v>
      </c>
      <c r="CA90" s="114">
        <f t="shared" si="299"/>
        <v>0</v>
      </c>
      <c r="CB90" s="114">
        <f t="shared" si="300"/>
        <v>0</v>
      </c>
      <c r="CC90" s="114">
        <f t="shared" si="300"/>
        <v>0</v>
      </c>
      <c r="CD90" s="114">
        <f t="shared" si="300"/>
        <v>0</v>
      </c>
      <c r="CE90" s="114">
        <f t="shared" si="300"/>
        <v>0</v>
      </c>
      <c r="CF90" s="114">
        <f t="shared" si="300"/>
        <v>0</v>
      </c>
      <c r="CG90" s="114">
        <f t="shared" si="300"/>
        <v>0</v>
      </c>
      <c r="CH90" s="114">
        <f t="shared" si="300"/>
        <v>0</v>
      </c>
      <c r="CI90" s="114">
        <f t="shared" si="300"/>
        <v>0</v>
      </c>
      <c r="CJ90" s="114">
        <f t="shared" si="300"/>
        <v>0</v>
      </c>
      <c r="CK90" s="114">
        <f t="shared" si="300"/>
        <v>0</v>
      </c>
      <c r="CL90" s="114">
        <f t="shared" si="301"/>
        <v>0</v>
      </c>
      <c r="CM90" s="114">
        <f t="shared" si="301"/>
        <v>0</v>
      </c>
      <c r="CN90" s="114">
        <f t="shared" si="301"/>
        <v>0</v>
      </c>
      <c r="CO90" s="114">
        <f t="shared" si="301"/>
        <v>0</v>
      </c>
      <c r="CP90" s="114">
        <f t="shared" si="301"/>
        <v>0</v>
      </c>
      <c r="CQ90" s="114">
        <f t="shared" si="301"/>
        <v>0</v>
      </c>
      <c r="CR90" s="114">
        <f t="shared" si="301"/>
        <v>0</v>
      </c>
      <c r="CS90" s="114">
        <f t="shared" si="301"/>
        <v>0</v>
      </c>
      <c r="CT90" s="114">
        <f t="shared" si="301"/>
        <v>0</v>
      </c>
      <c r="CU90" s="114">
        <f t="shared" si="301"/>
        <v>0</v>
      </c>
      <c r="CV90" s="114">
        <f t="shared" si="302"/>
        <v>0</v>
      </c>
      <c r="CW90" s="114">
        <f t="shared" si="302"/>
        <v>0</v>
      </c>
      <c r="CX90" s="114">
        <f t="shared" si="302"/>
        <v>0</v>
      </c>
      <c r="CY90" s="114">
        <f t="shared" si="302"/>
        <v>0</v>
      </c>
      <c r="CZ90" s="114">
        <f t="shared" si="302"/>
        <v>0</v>
      </c>
      <c r="DA90" s="114">
        <f t="shared" si="302"/>
        <v>0</v>
      </c>
      <c r="DB90" s="114">
        <f t="shared" si="302"/>
        <v>0</v>
      </c>
      <c r="DC90" s="114">
        <f t="shared" si="302"/>
        <v>0</v>
      </c>
      <c r="DD90" s="114">
        <f t="shared" si="302"/>
        <v>0</v>
      </c>
      <c r="DE90" s="114">
        <f t="shared" si="302"/>
        <v>0</v>
      </c>
      <c r="DF90" s="114">
        <f t="shared" si="303"/>
        <v>0</v>
      </c>
      <c r="DG90" s="114">
        <f t="shared" si="303"/>
        <v>0</v>
      </c>
      <c r="DH90" s="114">
        <f t="shared" si="303"/>
        <v>0</v>
      </c>
      <c r="DI90" s="114">
        <f t="shared" si="303"/>
        <v>0</v>
      </c>
      <c r="DJ90" s="114">
        <f t="shared" si="303"/>
        <v>0</v>
      </c>
      <c r="DK90" s="114">
        <f t="shared" si="303"/>
        <v>0</v>
      </c>
      <c r="DL90" s="114">
        <f t="shared" si="303"/>
        <v>0</v>
      </c>
      <c r="DM90" s="114">
        <f t="shared" si="303"/>
        <v>0</v>
      </c>
      <c r="DN90" s="114">
        <f t="shared" si="303"/>
        <v>0</v>
      </c>
      <c r="DO90" s="114">
        <f t="shared" si="303"/>
        <v>0</v>
      </c>
      <c r="DP90" s="114">
        <f t="shared" si="304"/>
        <v>0</v>
      </c>
      <c r="DQ90" s="114">
        <f t="shared" si="304"/>
        <v>0</v>
      </c>
      <c r="DR90" s="114">
        <f t="shared" si="304"/>
        <v>0</v>
      </c>
      <c r="DS90" s="114">
        <f t="shared" si="304"/>
        <v>0</v>
      </c>
      <c r="DT90" s="114">
        <f t="shared" si="304"/>
        <v>0</v>
      </c>
      <c r="DU90" s="114">
        <f t="shared" si="304"/>
        <v>0</v>
      </c>
      <c r="DV90" s="114">
        <f t="shared" si="304"/>
        <v>0</v>
      </c>
      <c r="DW90" s="114">
        <f t="shared" si="304"/>
        <v>0</v>
      </c>
      <c r="DX90" s="114">
        <f t="shared" si="304"/>
        <v>0</v>
      </c>
      <c r="DY90" s="114">
        <f t="shared" si="304"/>
        <v>0</v>
      </c>
      <c r="DZ90" s="114">
        <f t="shared" si="305"/>
        <v>0</v>
      </c>
      <c r="EA90" s="114">
        <f t="shared" si="305"/>
        <v>0</v>
      </c>
      <c r="EB90" s="114">
        <f t="shared" si="305"/>
        <v>0</v>
      </c>
      <c r="EC90" s="114">
        <f t="shared" si="305"/>
        <v>0</v>
      </c>
      <c r="ED90" s="114">
        <f t="shared" si="305"/>
        <v>0</v>
      </c>
      <c r="EE90" s="114">
        <f t="shared" si="305"/>
        <v>0</v>
      </c>
      <c r="EF90" s="114">
        <f t="shared" si="305"/>
        <v>0</v>
      </c>
      <c r="EG90" s="114">
        <f t="shared" si="305"/>
        <v>0</v>
      </c>
      <c r="EH90" s="114">
        <f t="shared" si="305"/>
        <v>0</v>
      </c>
      <c r="EI90" s="114">
        <f t="shared" si="305"/>
        <v>0</v>
      </c>
      <c r="EJ90" s="114">
        <f t="shared" si="306"/>
        <v>0</v>
      </c>
      <c r="EK90" s="114">
        <f t="shared" si="306"/>
        <v>0</v>
      </c>
      <c r="EL90" s="114">
        <f t="shared" si="306"/>
        <v>0</v>
      </c>
      <c r="EM90" s="114">
        <f t="shared" si="306"/>
        <v>0</v>
      </c>
      <c r="EN90" s="114">
        <f t="shared" si="306"/>
        <v>0</v>
      </c>
      <c r="EO90" s="114">
        <f t="shared" si="306"/>
        <v>0</v>
      </c>
      <c r="EP90" s="114">
        <f t="shared" si="306"/>
        <v>0</v>
      </c>
      <c r="EQ90" s="114">
        <f t="shared" si="306"/>
        <v>0</v>
      </c>
      <c r="ER90" s="114">
        <f t="shared" si="306"/>
        <v>0</v>
      </c>
      <c r="ES90" s="114">
        <f t="shared" si="306"/>
        <v>0</v>
      </c>
      <c r="ET90" s="114">
        <f t="shared" si="306"/>
        <v>0</v>
      </c>
      <c r="EU90" s="114">
        <f t="shared" si="306"/>
        <v>0</v>
      </c>
      <c r="EV90" s="150"/>
      <c r="EW90" s="150"/>
      <c r="EX90" s="150"/>
      <c r="EY90" s="150"/>
    </row>
    <row r="91" spans="1:155">
      <c r="A91" s="150"/>
      <c r="B91" s="150"/>
      <c r="C91" s="150"/>
      <c r="D91" s="150"/>
      <c r="E91" s="150"/>
      <c r="F91" s="150"/>
      <c r="G91" s="130" t="s">
        <v>213</v>
      </c>
      <c r="H91" s="1012"/>
      <c r="I91" s="1013"/>
      <c r="J91" s="1013"/>
      <c r="K91" s="1013"/>
      <c r="L91" s="1013"/>
      <c r="M91" s="1013"/>
      <c r="N91" s="1013"/>
      <c r="O91" s="1013"/>
      <c r="P91" s="1013"/>
      <c r="Q91" s="1014"/>
      <c r="R91" s="113"/>
      <c r="S91" s="113"/>
      <c r="T91" s="113"/>
      <c r="U91" s="113"/>
      <c r="V91" s="113"/>
      <c r="W91" s="113"/>
      <c r="X91" s="113"/>
      <c r="Y91" s="113"/>
      <c r="Z91" s="113"/>
      <c r="AA91" s="113"/>
      <c r="AB91" s="113"/>
      <c r="AC91" s="113"/>
      <c r="AD91" s="114">
        <f t="shared" si="295"/>
        <v>0</v>
      </c>
      <c r="AE91" s="114">
        <f t="shared" si="295"/>
        <v>0</v>
      </c>
      <c r="AF91" s="114">
        <f t="shared" si="295"/>
        <v>0</v>
      </c>
      <c r="AG91" s="114">
        <f t="shared" si="295"/>
        <v>0</v>
      </c>
      <c r="AH91" s="114">
        <f t="shared" si="295"/>
        <v>5</v>
      </c>
      <c r="AI91" s="114">
        <f t="shared" si="295"/>
        <v>5</v>
      </c>
      <c r="AJ91" s="114">
        <f t="shared" si="295"/>
        <v>5</v>
      </c>
      <c r="AK91" s="114">
        <f t="shared" si="295"/>
        <v>5</v>
      </c>
      <c r="AL91" s="114">
        <f t="shared" si="295"/>
        <v>0</v>
      </c>
      <c r="AM91" s="114">
        <f t="shared" si="295"/>
        <v>1</v>
      </c>
      <c r="AN91" s="114">
        <f t="shared" si="296"/>
        <v>0</v>
      </c>
      <c r="AO91" s="114">
        <f t="shared" si="296"/>
        <v>1</v>
      </c>
      <c r="AP91" s="114">
        <f t="shared" si="296"/>
        <v>0</v>
      </c>
      <c r="AQ91" s="114">
        <f t="shared" si="296"/>
        <v>1</v>
      </c>
      <c r="AR91" s="114">
        <f t="shared" si="296"/>
        <v>0</v>
      </c>
      <c r="AS91" s="114">
        <f t="shared" si="296"/>
        <v>1</v>
      </c>
      <c r="AT91" s="114">
        <f t="shared" si="296"/>
        <v>0</v>
      </c>
      <c r="AU91" s="114">
        <f t="shared" si="296"/>
        <v>1</v>
      </c>
      <c r="AV91" s="114">
        <f t="shared" si="296"/>
        <v>0</v>
      </c>
      <c r="AW91" s="114">
        <f t="shared" si="296"/>
        <v>1</v>
      </c>
      <c r="AX91" s="114">
        <f t="shared" si="297"/>
        <v>0</v>
      </c>
      <c r="AY91" s="114">
        <f t="shared" si="297"/>
        <v>1</v>
      </c>
      <c r="AZ91" s="114">
        <f t="shared" si="297"/>
        <v>0</v>
      </c>
      <c r="BA91" s="114">
        <f t="shared" si="297"/>
        <v>1</v>
      </c>
      <c r="BB91" s="114">
        <f t="shared" si="297"/>
        <v>0</v>
      </c>
      <c r="BC91" s="114">
        <f t="shared" si="297"/>
        <v>1</v>
      </c>
      <c r="BD91" s="114">
        <f t="shared" si="297"/>
        <v>0</v>
      </c>
      <c r="BE91" s="114">
        <f t="shared" si="297"/>
        <v>1</v>
      </c>
      <c r="BF91" s="114">
        <f t="shared" si="297"/>
        <v>0</v>
      </c>
      <c r="BG91" s="114">
        <f t="shared" si="297"/>
        <v>1</v>
      </c>
      <c r="BH91" s="114">
        <f t="shared" si="298"/>
        <v>0</v>
      </c>
      <c r="BI91" s="114">
        <f t="shared" si="298"/>
        <v>1</v>
      </c>
      <c r="BJ91" s="114">
        <f t="shared" si="298"/>
        <v>0</v>
      </c>
      <c r="BK91" s="114">
        <f t="shared" si="298"/>
        <v>0</v>
      </c>
      <c r="BL91" s="114">
        <f t="shared" si="298"/>
        <v>0</v>
      </c>
      <c r="BM91" s="114">
        <f t="shared" si="298"/>
        <v>0</v>
      </c>
      <c r="BN91" s="114">
        <f t="shared" si="298"/>
        <v>0</v>
      </c>
      <c r="BO91" s="114">
        <f t="shared" si="298"/>
        <v>0</v>
      </c>
      <c r="BP91" s="114">
        <f t="shared" si="298"/>
        <v>0</v>
      </c>
      <c r="BQ91" s="114">
        <f t="shared" si="298"/>
        <v>0</v>
      </c>
      <c r="BR91" s="114">
        <f t="shared" si="299"/>
        <v>0</v>
      </c>
      <c r="BS91" s="114">
        <f t="shared" si="299"/>
        <v>0</v>
      </c>
      <c r="BT91" s="114">
        <f t="shared" si="299"/>
        <v>0</v>
      </c>
      <c r="BU91" s="114">
        <f t="shared" si="299"/>
        <v>0</v>
      </c>
      <c r="BV91" s="114">
        <f t="shared" si="299"/>
        <v>0</v>
      </c>
      <c r="BW91" s="114">
        <f t="shared" si="299"/>
        <v>0</v>
      </c>
      <c r="BX91" s="114">
        <f t="shared" si="299"/>
        <v>0</v>
      </c>
      <c r="BY91" s="114">
        <f t="shared" si="299"/>
        <v>0</v>
      </c>
      <c r="BZ91" s="114">
        <f t="shared" si="299"/>
        <v>0</v>
      </c>
      <c r="CA91" s="114">
        <f t="shared" si="299"/>
        <v>0</v>
      </c>
      <c r="CB91" s="114">
        <f t="shared" si="300"/>
        <v>0</v>
      </c>
      <c r="CC91" s="114">
        <f t="shared" si="300"/>
        <v>0</v>
      </c>
      <c r="CD91" s="114">
        <f t="shared" si="300"/>
        <v>0</v>
      </c>
      <c r="CE91" s="114">
        <f t="shared" si="300"/>
        <v>0</v>
      </c>
      <c r="CF91" s="114">
        <f t="shared" si="300"/>
        <v>0</v>
      </c>
      <c r="CG91" s="114">
        <f t="shared" si="300"/>
        <v>0</v>
      </c>
      <c r="CH91" s="114">
        <f t="shared" si="300"/>
        <v>0</v>
      </c>
      <c r="CI91" s="114">
        <f t="shared" si="300"/>
        <v>0</v>
      </c>
      <c r="CJ91" s="114">
        <f t="shared" si="300"/>
        <v>0</v>
      </c>
      <c r="CK91" s="114">
        <f t="shared" si="300"/>
        <v>0</v>
      </c>
      <c r="CL91" s="114">
        <f t="shared" si="301"/>
        <v>0</v>
      </c>
      <c r="CM91" s="114">
        <f t="shared" si="301"/>
        <v>0</v>
      </c>
      <c r="CN91" s="114">
        <f t="shared" si="301"/>
        <v>0</v>
      </c>
      <c r="CO91" s="114">
        <f t="shared" si="301"/>
        <v>0</v>
      </c>
      <c r="CP91" s="114">
        <f t="shared" si="301"/>
        <v>0</v>
      </c>
      <c r="CQ91" s="114">
        <f t="shared" si="301"/>
        <v>0</v>
      </c>
      <c r="CR91" s="114">
        <f t="shared" si="301"/>
        <v>0</v>
      </c>
      <c r="CS91" s="114">
        <f t="shared" si="301"/>
        <v>0</v>
      </c>
      <c r="CT91" s="114">
        <f t="shared" si="301"/>
        <v>0</v>
      </c>
      <c r="CU91" s="114">
        <f t="shared" si="301"/>
        <v>0</v>
      </c>
      <c r="CV91" s="114">
        <f t="shared" si="302"/>
        <v>0</v>
      </c>
      <c r="CW91" s="114">
        <f t="shared" si="302"/>
        <v>0</v>
      </c>
      <c r="CX91" s="114">
        <f t="shared" si="302"/>
        <v>0</v>
      </c>
      <c r="CY91" s="114">
        <f t="shared" si="302"/>
        <v>0</v>
      </c>
      <c r="CZ91" s="114">
        <f t="shared" si="302"/>
        <v>0</v>
      </c>
      <c r="DA91" s="114">
        <f t="shared" si="302"/>
        <v>0</v>
      </c>
      <c r="DB91" s="114">
        <f t="shared" si="302"/>
        <v>0</v>
      </c>
      <c r="DC91" s="114">
        <f t="shared" si="302"/>
        <v>0</v>
      </c>
      <c r="DD91" s="114">
        <f t="shared" si="302"/>
        <v>0</v>
      </c>
      <c r="DE91" s="114">
        <f t="shared" si="302"/>
        <v>0</v>
      </c>
      <c r="DF91" s="114">
        <f t="shared" si="303"/>
        <v>0</v>
      </c>
      <c r="DG91" s="114">
        <f t="shared" si="303"/>
        <v>0</v>
      </c>
      <c r="DH91" s="114">
        <f t="shared" si="303"/>
        <v>0</v>
      </c>
      <c r="DI91" s="114">
        <f t="shared" si="303"/>
        <v>0</v>
      </c>
      <c r="DJ91" s="114">
        <f t="shared" si="303"/>
        <v>0</v>
      </c>
      <c r="DK91" s="114">
        <f t="shared" si="303"/>
        <v>0</v>
      </c>
      <c r="DL91" s="114">
        <f t="shared" si="303"/>
        <v>0</v>
      </c>
      <c r="DM91" s="114">
        <f t="shared" si="303"/>
        <v>0</v>
      </c>
      <c r="DN91" s="114">
        <f t="shared" si="303"/>
        <v>0</v>
      </c>
      <c r="DO91" s="114">
        <f t="shared" si="303"/>
        <v>0</v>
      </c>
      <c r="DP91" s="114">
        <f t="shared" si="304"/>
        <v>0</v>
      </c>
      <c r="DQ91" s="114">
        <f t="shared" si="304"/>
        <v>0</v>
      </c>
      <c r="DR91" s="114">
        <f t="shared" si="304"/>
        <v>0</v>
      </c>
      <c r="DS91" s="114">
        <f t="shared" si="304"/>
        <v>0</v>
      </c>
      <c r="DT91" s="114">
        <f t="shared" si="304"/>
        <v>0</v>
      </c>
      <c r="DU91" s="114">
        <f t="shared" si="304"/>
        <v>0</v>
      </c>
      <c r="DV91" s="114">
        <f t="shared" si="304"/>
        <v>0</v>
      </c>
      <c r="DW91" s="114">
        <f t="shared" si="304"/>
        <v>0</v>
      </c>
      <c r="DX91" s="114">
        <f t="shared" si="304"/>
        <v>0</v>
      </c>
      <c r="DY91" s="114">
        <f t="shared" si="304"/>
        <v>0</v>
      </c>
      <c r="DZ91" s="114">
        <f t="shared" si="305"/>
        <v>0</v>
      </c>
      <c r="EA91" s="114">
        <f t="shared" si="305"/>
        <v>0</v>
      </c>
      <c r="EB91" s="114">
        <f t="shared" si="305"/>
        <v>0</v>
      </c>
      <c r="EC91" s="114">
        <f t="shared" si="305"/>
        <v>0</v>
      </c>
      <c r="ED91" s="114">
        <f t="shared" si="305"/>
        <v>0</v>
      </c>
      <c r="EE91" s="114">
        <f t="shared" si="305"/>
        <v>0</v>
      </c>
      <c r="EF91" s="114">
        <f t="shared" si="305"/>
        <v>0</v>
      </c>
      <c r="EG91" s="114">
        <f t="shared" si="305"/>
        <v>0</v>
      </c>
      <c r="EH91" s="114">
        <f t="shared" si="305"/>
        <v>0</v>
      </c>
      <c r="EI91" s="114">
        <f t="shared" si="305"/>
        <v>0</v>
      </c>
      <c r="EJ91" s="114">
        <f t="shared" si="306"/>
        <v>0</v>
      </c>
      <c r="EK91" s="114">
        <f t="shared" si="306"/>
        <v>0</v>
      </c>
      <c r="EL91" s="114">
        <f t="shared" si="306"/>
        <v>0</v>
      </c>
      <c r="EM91" s="114">
        <f t="shared" si="306"/>
        <v>0</v>
      </c>
      <c r="EN91" s="114">
        <f t="shared" si="306"/>
        <v>0</v>
      </c>
      <c r="EO91" s="114">
        <f t="shared" si="306"/>
        <v>0</v>
      </c>
      <c r="EP91" s="114">
        <f t="shared" si="306"/>
        <v>0</v>
      </c>
      <c r="EQ91" s="114">
        <f t="shared" si="306"/>
        <v>0</v>
      </c>
      <c r="ER91" s="114">
        <f t="shared" si="306"/>
        <v>0</v>
      </c>
      <c r="ES91" s="114">
        <f t="shared" si="306"/>
        <v>0</v>
      </c>
      <c r="ET91" s="114">
        <f t="shared" si="306"/>
        <v>0</v>
      </c>
      <c r="EU91" s="114">
        <f t="shared" si="306"/>
        <v>0</v>
      </c>
      <c r="EV91" s="150"/>
      <c r="EW91" s="150"/>
      <c r="EX91" s="150"/>
      <c r="EY91" s="150"/>
    </row>
    <row r="92" spans="1:155">
      <c r="A92" s="150"/>
      <c r="B92" s="150"/>
      <c r="C92" s="150"/>
      <c r="D92" s="150"/>
      <c r="E92" s="150"/>
      <c r="F92" s="150"/>
      <c r="G92" s="130" t="s">
        <v>214</v>
      </c>
      <c r="H92" s="1012"/>
      <c r="I92" s="1013"/>
      <c r="J92" s="1013"/>
      <c r="K92" s="1013"/>
      <c r="L92" s="1013"/>
      <c r="M92" s="1013"/>
      <c r="N92" s="1013"/>
      <c r="O92" s="1013"/>
      <c r="P92" s="1013"/>
      <c r="Q92" s="1014"/>
      <c r="R92" s="113"/>
      <c r="S92" s="113"/>
      <c r="T92" s="113"/>
      <c r="U92" s="113"/>
      <c r="V92" s="113"/>
      <c r="W92" s="113"/>
      <c r="X92" s="113"/>
      <c r="Y92" s="113"/>
      <c r="Z92" s="113"/>
      <c r="AA92" s="113"/>
      <c r="AB92" s="113"/>
      <c r="AC92" s="113"/>
      <c r="AD92" s="114">
        <f t="shared" si="295"/>
        <v>0</v>
      </c>
      <c r="AE92" s="114">
        <f t="shared" si="295"/>
        <v>0</v>
      </c>
      <c r="AF92" s="114">
        <f t="shared" si="295"/>
        <v>0</v>
      </c>
      <c r="AG92" s="114">
        <f t="shared" si="295"/>
        <v>0</v>
      </c>
      <c r="AH92" s="114">
        <f t="shared" si="295"/>
        <v>0</v>
      </c>
      <c r="AI92" s="114">
        <f t="shared" si="295"/>
        <v>0</v>
      </c>
      <c r="AJ92" s="114">
        <f t="shared" si="295"/>
        <v>0</v>
      </c>
      <c r="AK92" s="114">
        <f t="shared" si="295"/>
        <v>0</v>
      </c>
      <c r="AL92" s="114">
        <f t="shared" si="295"/>
        <v>0</v>
      </c>
      <c r="AM92" s="114">
        <f t="shared" si="295"/>
        <v>4</v>
      </c>
      <c r="AN92" s="114">
        <f t="shared" si="296"/>
        <v>0</v>
      </c>
      <c r="AO92" s="114">
        <f t="shared" si="296"/>
        <v>4</v>
      </c>
      <c r="AP92" s="114">
        <f t="shared" si="296"/>
        <v>0</v>
      </c>
      <c r="AQ92" s="114">
        <f t="shared" si="296"/>
        <v>4</v>
      </c>
      <c r="AR92" s="114">
        <f t="shared" si="296"/>
        <v>0</v>
      </c>
      <c r="AS92" s="114">
        <f t="shared" si="296"/>
        <v>4</v>
      </c>
      <c r="AT92" s="114">
        <f t="shared" si="296"/>
        <v>0</v>
      </c>
      <c r="AU92" s="114">
        <f t="shared" si="296"/>
        <v>4</v>
      </c>
      <c r="AV92" s="114">
        <f t="shared" si="296"/>
        <v>0</v>
      </c>
      <c r="AW92" s="114">
        <f t="shared" si="296"/>
        <v>4</v>
      </c>
      <c r="AX92" s="114">
        <f t="shared" si="297"/>
        <v>0</v>
      </c>
      <c r="AY92" s="114">
        <f t="shared" si="297"/>
        <v>4</v>
      </c>
      <c r="AZ92" s="114">
        <f t="shared" si="297"/>
        <v>0</v>
      </c>
      <c r="BA92" s="114">
        <f t="shared" si="297"/>
        <v>4</v>
      </c>
      <c r="BB92" s="114">
        <f t="shared" si="297"/>
        <v>0</v>
      </c>
      <c r="BC92" s="114">
        <f t="shared" si="297"/>
        <v>4</v>
      </c>
      <c r="BD92" s="114">
        <f t="shared" si="297"/>
        <v>0</v>
      </c>
      <c r="BE92" s="114">
        <f t="shared" si="297"/>
        <v>4</v>
      </c>
      <c r="BF92" s="114">
        <f t="shared" si="297"/>
        <v>0</v>
      </c>
      <c r="BG92" s="114">
        <f t="shared" si="297"/>
        <v>4</v>
      </c>
      <c r="BH92" s="114">
        <f t="shared" si="298"/>
        <v>0</v>
      </c>
      <c r="BI92" s="114">
        <f t="shared" si="298"/>
        <v>4</v>
      </c>
      <c r="BJ92" s="114">
        <f t="shared" si="298"/>
        <v>0</v>
      </c>
      <c r="BK92" s="114">
        <f t="shared" si="298"/>
        <v>0</v>
      </c>
      <c r="BL92" s="114">
        <f t="shared" si="298"/>
        <v>0</v>
      </c>
      <c r="BM92" s="114">
        <f t="shared" si="298"/>
        <v>0</v>
      </c>
      <c r="BN92" s="114">
        <f t="shared" si="298"/>
        <v>0</v>
      </c>
      <c r="BO92" s="114">
        <f t="shared" si="298"/>
        <v>0</v>
      </c>
      <c r="BP92" s="114">
        <f t="shared" si="298"/>
        <v>0</v>
      </c>
      <c r="BQ92" s="114">
        <f t="shared" si="298"/>
        <v>0</v>
      </c>
      <c r="BR92" s="114">
        <f t="shared" si="299"/>
        <v>0</v>
      </c>
      <c r="BS92" s="114">
        <f t="shared" si="299"/>
        <v>0</v>
      </c>
      <c r="BT92" s="114">
        <f t="shared" si="299"/>
        <v>0</v>
      </c>
      <c r="BU92" s="114">
        <f t="shared" si="299"/>
        <v>0</v>
      </c>
      <c r="BV92" s="114">
        <f t="shared" si="299"/>
        <v>0</v>
      </c>
      <c r="BW92" s="114">
        <f t="shared" si="299"/>
        <v>0</v>
      </c>
      <c r="BX92" s="114">
        <f t="shared" si="299"/>
        <v>0</v>
      </c>
      <c r="BY92" s="114">
        <f t="shared" si="299"/>
        <v>0</v>
      </c>
      <c r="BZ92" s="114">
        <f t="shared" si="299"/>
        <v>0</v>
      </c>
      <c r="CA92" s="114">
        <f t="shared" si="299"/>
        <v>0</v>
      </c>
      <c r="CB92" s="114">
        <f t="shared" si="300"/>
        <v>0</v>
      </c>
      <c r="CC92" s="114">
        <f t="shared" si="300"/>
        <v>0</v>
      </c>
      <c r="CD92" s="114">
        <f t="shared" si="300"/>
        <v>0</v>
      </c>
      <c r="CE92" s="114">
        <f t="shared" si="300"/>
        <v>0</v>
      </c>
      <c r="CF92" s="114">
        <f t="shared" si="300"/>
        <v>0</v>
      </c>
      <c r="CG92" s="114">
        <f t="shared" si="300"/>
        <v>0</v>
      </c>
      <c r="CH92" s="114">
        <f t="shared" si="300"/>
        <v>0</v>
      </c>
      <c r="CI92" s="114">
        <f t="shared" si="300"/>
        <v>0</v>
      </c>
      <c r="CJ92" s="114">
        <f t="shared" si="300"/>
        <v>0</v>
      </c>
      <c r="CK92" s="114">
        <f t="shared" si="300"/>
        <v>0</v>
      </c>
      <c r="CL92" s="114">
        <f t="shared" si="301"/>
        <v>0</v>
      </c>
      <c r="CM92" s="114">
        <f t="shared" si="301"/>
        <v>0</v>
      </c>
      <c r="CN92" s="114">
        <f t="shared" si="301"/>
        <v>0</v>
      </c>
      <c r="CO92" s="114">
        <f t="shared" si="301"/>
        <v>0</v>
      </c>
      <c r="CP92" s="114">
        <f t="shared" si="301"/>
        <v>0</v>
      </c>
      <c r="CQ92" s="114">
        <f t="shared" si="301"/>
        <v>0</v>
      </c>
      <c r="CR92" s="114">
        <f t="shared" si="301"/>
        <v>0</v>
      </c>
      <c r="CS92" s="114">
        <f t="shared" si="301"/>
        <v>0</v>
      </c>
      <c r="CT92" s="114">
        <f t="shared" si="301"/>
        <v>0</v>
      </c>
      <c r="CU92" s="114">
        <f t="shared" si="301"/>
        <v>0</v>
      </c>
      <c r="CV92" s="114">
        <f t="shared" si="302"/>
        <v>0</v>
      </c>
      <c r="CW92" s="114">
        <f t="shared" si="302"/>
        <v>0</v>
      </c>
      <c r="CX92" s="114">
        <f t="shared" si="302"/>
        <v>0</v>
      </c>
      <c r="CY92" s="114">
        <f t="shared" si="302"/>
        <v>0</v>
      </c>
      <c r="CZ92" s="114">
        <f t="shared" si="302"/>
        <v>0</v>
      </c>
      <c r="DA92" s="114">
        <f t="shared" si="302"/>
        <v>0</v>
      </c>
      <c r="DB92" s="114">
        <f t="shared" si="302"/>
        <v>0</v>
      </c>
      <c r="DC92" s="114">
        <f t="shared" si="302"/>
        <v>0</v>
      </c>
      <c r="DD92" s="114">
        <f t="shared" si="302"/>
        <v>0</v>
      </c>
      <c r="DE92" s="114">
        <f t="shared" si="302"/>
        <v>0</v>
      </c>
      <c r="DF92" s="114">
        <f t="shared" si="303"/>
        <v>0</v>
      </c>
      <c r="DG92" s="114">
        <f t="shared" si="303"/>
        <v>0</v>
      </c>
      <c r="DH92" s="114">
        <f t="shared" si="303"/>
        <v>0</v>
      </c>
      <c r="DI92" s="114">
        <f t="shared" si="303"/>
        <v>0</v>
      </c>
      <c r="DJ92" s="114">
        <f t="shared" si="303"/>
        <v>0</v>
      </c>
      <c r="DK92" s="114">
        <f t="shared" si="303"/>
        <v>0</v>
      </c>
      <c r="DL92" s="114">
        <f t="shared" si="303"/>
        <v>0</v>
      </c>
      <c r="DM92" s="114">
        <f t="shared" si="303"/>
        <v>0</v>
      </c>
      <c r="DN92" s="114">
        <f t="shared" si="303"/>
        <v>0</v>
      </c>
      <c r="DO92" s="114">
        <f t="shared" si="303"/>
        <v>0</v>
      </c>
      <c r="DP92" s="114">
        <f t="shared" si="304"/>
        <v>0</v>
      </c>
      <c r="DQ92" s="114">
        <f t="shared" si="304"/>
        <v>0</v>
      </c>
      <c r="DR92" s="114">
        <f t="shared" si="304"/>
        <v>0</v>
      </c>
      <c r="DS92" s="114">
        <f t="shared" si="304"/>
        <v>0</v>
      </c>
      <c r="DT92" s="114">
        <f t="shared" si="304"/>
        <v>0</v>
      </c>
      <c r="DU92" s="114">
        <f t="shared" si="304"/>
        <v>0</v>
      </c>
      <c r="DV92" s="114">
        <f t="shared" si="304"/>
        <v>0</v>
      </c>
      <c r="DW92" s="114">
        <f t="shared" si="304"/>
        <v>0</v>
      </c>
      <c r="DX92" s="114">
        <f t="shared" si="304"/>
        <v>0</v>
      </c>
      <c r="DY92" s="114">
        <f t="shared" si="304"/>
        <v>0</v>
      </c>
      <c r="DZ92" s="114">
        <f t="shared" si="305"/>
        <v>0</v>
      </c>
      <c r="EA92" s="114">
        <f t="shared" si="305"/>
        <v>0</v>
      </c>
      <c r="EB92" s="114">
        <f t="shared" si="305"/>
        <v>0</v>
      </c>
      <c r="EC92" s="114">
        <f t="shared" si="305"/>
        <v>0</v>
      </c>
      <c r="ED92" s="114">
        <f t="shared" si="305"/>
        <v>0</v>
      </c>
      <c r="EE92" s="114">
        <f t="shared" si="305"/>
        <v>0</v>
      </c>
      <c r="EF92" s="114">
        <f t="shared" si="305"/>
        <v>0</v>
      </c>
      <c r="EG92" s="114">
        <f t="shared" si="305"/>
        <v>0</v>
      </c>
      <c r="EH92" s="114">
        <f t="shared" si="305"/>
        <v>0</v>
      </c>
      <c r="EI92" s="114">
        <f t="shared" si="305"/>
        <v>0</v>
      </c>
      <c r="EJ92" s="114">
        <f t="shared" si="306"/>
        <v>0</v>
      </c>
      <c r="EK92" s="114">
        <f t="shared" si="306"/>
        <v>0</v>
      </c>
      <c r="EL92" s="114">
        <f t="shared" si="306"/>
        <v>0</v>
      </c>
      <c r="EM92" s="114">
        <f t="shared" si="306"/>
        <v>0</v>
      </c>
      <c r="EN92" s="114">
        <f t="shared" si="306"/>
        <v>0</v>
      </c>
      <c r="EO92" s="114">
        <f t="shared" si="306"/>
        <v>0</v>
      </c>
      <c r="EP92" s="114">
        <f t="shared" si="306"/>
        <v>0</v>
      </c>
      <c r="EQ92" s="114">
        <f t="shared" si="306"/>
        <v>0</v>
      </c>
      <c r="ER92" s="114">
        <f t="shared" si="306"/>
        <v>0</v>
      </c>
      <c r="ES92" s="114">
        <f t="shared" si="306"/>
        <v>0</v>
      </c>
      <c r="ET92" s="114">
        <f t="shared" si="306"/>
        <v>0</v>
      </c>
      <c r="EU92" s="114">
        <f t="shared" si="306"/>
        <v>0</v>
      </c>
      <c r="EV92" s="150"/>
      <c r="EW92" s="150"/>
      <c r="EX92" s="150"/>
      <c r="EY92" s="150"/>
    </row>
    <row r="93" spans="1:155">
      <c r="A93" s="150"/>
      <c r="B93" s="150"/>
      <c r="C93" s="150"/>
      <c r="D93" s="150"/>
      <c r="E93" s="150"/>
      <c r="F93" s="150"/>
      <c r="G93" s="130" t="s">
        <v>215</v>
      </c>
      <c r="H93" s="1012"/>
      <c r="I93" s="1013"/>
      <c r="J93" s="1013"/>
      <c r="K93" s="1013"/>
      <c r="L93" s="1013"/>
      <c r="M93" s="1013"/>
      <c r="N93" s="1013"/>
      <c r="O93" s="1013"/>
      <c r="P93" s="1013"/>
      <c r="Q93" s="1014"/>
      <c r="R93" s="113"/>
      <c r="S93" s="113"/>
      <c r="T93" s="113"/>
      <c r="U93" s="113"/>
      <c r="V93" s="113"/>
      <c r="W93" s="113"/>
      <c r="X93" s="113"/>
      <c r="Y93" s="113"/>
      <c r="Z93" s="113"/>
      <c r="AA93" s="113"/>
      <c r="AB93" s="113"/>
      <c r="AC93" s="113"/>
      <c r="AD93" s="114">
        <f t="shared" si="295"/>
        <v>3</v>
      </c>
      <c r="AE93" s="114">
        <f t="shared" si="295"/>
        <v>0</v>
      </c>
      <c r="AF93" s="114">
        <f t="shared" si="295"/>
        <v>0</v>
      </c>
      <c r="AG93" s="114">
        <f t="shared" si="295"/>
        <v>0</v>
      </c>
      <c r="AH93" s="114">
        <f t="shared" si="295"/>
        <v>0</v>
      </c>
      <c r="AI93" s="114">
        <f t="shared" si="295"/>
        <v>0</v>
      </c>
      <c r="AJ93" s="114">
        <f t="shared" si="295"/>
        <v>0</v>
      </c>
      <c r="AK93" s="114">
        <f t="shared" si="295"/>
        <v>0</v>
      </c>
      <c r="AL93" s="114">
        <f t="shared" si="295"/>
        <v>5</v>
      </c>
      <c r="AM93" s="114">
        <f t="shared" si="295"/>
        <v>0</v>
      </c>
      <c r="AN93" s="114">
        <f t="shared" si="296"/>
        <v>5</v>
      </c>
      <c r="AO93" s="114">
        <f t="shared" si="296"/>
        <v>0</v>
      </c>
      <c r="AP93" s="114">
        <f t="shared" si="296"/>
        <v>5</v>
      </c>
      <c r="AQ93" s="114">
        <f t="shared" si="296"/>
        <v>0</v>
      </c>
      <c r="AR93" s="114">
        <f t="shared" si="296"/>
        <v>5</v>
      </c>
      <c r="AS93" s="114">
        <f t="shared" si="296"/>
        <v>0</v>
      </c>
      <c r="AT93" s="114">
        <f t="shared" si="296"/>
        <v>5</v>
      </c>
      <c r="AU93" s="114">
        <f t="shared" si="296"/>
        <v>0</v>
      </c>
      <c r="AV93" s="114">
        <f t="shared" si="296"/>
        <v>5</v>
      </c>
      <c r="AW93" s="114">
        <f t="shared" si="296"/>
        <v>0</v>
      </c>
      <c r="AX93" s="114">
        <f t="shared" si="297"/>
        <v>3</v>
      </c>
      <c r="AY93" s="114">
        <f t="shared" si="297"/>
        <v>0</v>
      </c>
      <c r="AZ93" s="114">
        <f t="shared" si="297"/>
        <v>3</v>
      </c>
      <c r="BA93" s="114">
        <f t="shared" si="297"/>
        <v>0</v>
      </c>
      <c r="BB93" s="114">
        <f t="shared" si="297"/>
        <v>3</v>
      </c>
      <c r="BC93" s="114">
        <f t="shared" si="297"/>
        <v>0</v>
      </c>
      <c r="BD93" s="114">
        <f t="shared" si="297"/>
        <v>0</v>
      </c>
      <c r="BE93" s="114">
        <f t="shared" si="297"/>
        <v>0</v>
      </c>
      <c r="BF93" s="114">
        <f t="shared" si="297"/>
        <v>0</v>
      </c>
      <c r="BG93" s="114">
        <f t="shared" si="297"/>
        <v>0</v>
      </c>
      <c r="BH93" s="114">
        <f t="shared" si="298"/>
        <v>0</v>
      </c>
      <c r="BI93" s="114">
        <f t="shared" si="298"/>
        <v>0</v>
      </c>
      <c r="BJ93" s="114">
        <f t="shared" si="298"/>
        <v>0</v>
      </c>
      <c r="BK93" s="114">
        <f t="shared" si="298"/>
        <v>5</v>
      </c>
      <c r="BL93" s="114">
        <f t="shared" si="298"/>
        <v>0</v>
      </c>
      <c r="BM93" s="114">
        <f t="shared" si="298"/>
        <v>5</v>
      </c>
      <c r="BN93" s="114">
        <f t="shared" si="298"/>
        <v>0</v>
      </c>
      <c r="BO93" s="114">
        <f t="shared" si="298"/>
        <v>5</v>
      </c>
      <c r="BP93" s="114">
        <f t="shared" si="298"/>
        <v>0</v>
      </c>
      <c r="BQ93" s="114">
        <f t="shared" si="298"/>
        <v>5</v>
      </c>
      <c r="BR93" s="114">
        <f t="shared" si="299"/>
        <v>0</v>
      </c>
      <c r="BS93" s="114">
        <f t="shared" si="299"/>
        <v>5</v>
      </c>
      <c r="BT93" s="114">
        <f t="shared" si="299"/>
        <v>0</v>
      </c>
      <c r="BU93" s="114">
        <f t="shared" si="299"/>
        <v>5</v>
      </c>
      <c r="BV93" s="114">
        <f t="shared" si="299"/>
        <v>0</v>
      </c>
      <c r="BW93" s="114">
        <f t="shared" si="299"/>
        <v>5</v>
      </c>
      <c r="BX93" s="114">
        <f t="shared" si="299"/>
        <v>0</v>
      </c>
      <c r="BY93" s="114">
        <f t="shared" si="299"/>
        <v>5</v>
      </c>
      <c r="BZ93" s="114">
        <f t="shared" si="299"/>
        <v>0</v>
      </c>
      <c r="CA93" s="114">
        <f t="shared" si="299"/>
        <v>5</v>
      </c>
      <c r="CB93" s="114">
        <f t="shared" si="300"/>
        <v>0</v>
      </c>
      <c r="CC93" s="114">
        <f t="shared" si="300"/>
        <v>5</v>
      </c>
      <c r="CD93" s="114">
        <f t="shared" si="300"/>
        <v>0</v>
      </c>
      <c r="CE93" s="114">
        <f t="shared" si="300"/>
        <v>5</v>
      </c>
      <c r="CF93" s="114">
        <f t="shared" si="300"/>
        <v>0</v>
      </c>
      <c r="CG93" s="114">
        <f t="shared" si="300"/>
        <v>5</v>
      </c>
      <c r="CH93" s="114">
        <f t="shared" si="300"/>
        <v>0</v>
      </c>
      <c r="CI93" s="114">
        <f t="shared" si="300"/>
        <v>5</v>
      </c>
      <c r="CJ93" s="114">
        <f t="shared" si="300"/>
        <v>0</v>
      </c>
      <c r="CK93" s="114">
        <f t="shared" si="300"/>
        <v>5</v>
      </c>
      <c r="CL93" s="114">
        <f t="shared" si="301"/>
        <v>0</v>
      </c>
      <c r="CM93" s="114">
        <f t="shared" si="301"/>
        <v>5</v>
      </c>
      <c r="CN93" s="114">
        <f t="shared" si="301"/>
        <v>0</v>
      </c>
      <c r="CO93" s="114">
        <f t="shared" si="301"/>
        <v>5</v>
      </c>
      <c r="CP93" s="114">
        <f t="shared" si="301"/>
        <v>0</v>
      </c>
      <c r="CQ93" s="114">
        <f t="shared" si="301"/>
        <v>5</v>
      </c>
      <c r="CR93" s="114">
        <f t="shared" si="301"/>
        <v>0</v>
      </c>
      <c r="CS93" s="114">
        <f t="shared" si="301"/>
        <v>5</v>
      </c>
      <c r="CT93" s="114">
        <f t="shared" si="301"/>
        <v>0</v>
      </c>
      <c r="CU93" s="114">
        <f t="shared" si="301"/>
        <v>5</v>
      </c>
      <c r="CV93" s="114">
        <f t="shared" si="302"/>
        <v>0</v>
      </c>
      <c r="CW93" s="114">
        <f t="shared" si="302"/>
        <v>5</v>
      </c>
      <c r="CX93" s="114">
        <f t="shared" si="302"/>
        <v>0</v>
      </c>
      <c r="CY93" s="114">
        <f t="shared" si="302"/>
        <v>5</v>
      </c>
      <c r="CZ93" s="114">
        <f t="shared" si="302"/>
        <v>0</v>
      </c>
      <c r="DA93" s="114">
        <f t="shared" si="302"/>
        <v>5</v>
      </c>
      <c r="DB93" s="114">
        <f t="shared" si="302"/>
        <v>0</v>
      </c>
      <c r="DC93" s="114">
        <f t="shared" si="302"/>
        <v>5</v>
      </c>
      <c r="DD93" s="114">
        <f t="shared" si="302"/>
        <v>0</v>
      </c>
      <c r="DE93" s="114">
        <f t="shared" si="302"/>
        <v>5</v>
      </c>
      <c r="DF93" s="114">
        <f t="shared" si="303"/>
        <v>0</v>
      </c>
      <c r="DG93" s="114">
        <f t="shared" si="303"/>
        <v>5</v>
      </c>
      <c r="DH93" s="114">
        <f t="shared" si="303"/>
        <v>0</v>
      </c>
      <c r="DI93" s="114">
        <f t="shared" si="303"/>
        <v>5</v>
      </c>
      <c r="DJ93" s="114">
        <f t="shared" si="303"/>
        <v>0</v>
      </c>
      <c r="DK93" s="114">
        <f t="shared" si="303"/>
        <v>5</v>
      </c>
      <c r="DL93" s="114">
        <f t="shared" si="303"/>
        <v>0</v>
      </c>
      <c r="DM93" s="114">
        <f t="shared" si="303"/>
        <v>5</v>
      </c>
      <c r="DN93" s="114">
        <f t="shared" si="303"/>
        <v>0</v>
      </c>
      <c r="DO93" s="114">
        <f t="shared" si="303"/>
        <v>5</v>
      </c>
      <c r="DP93" s="114">
        <f t="shared" si="304"/>
        <v>0</v>
      </c>
      <c r="DQ93" s="114">
        <f t="shared" si="304"/>
        <v>5</v>
      </c>
      <c r="DR93" s="114">
        <f t="shared" si="304"/>
        <v>0</v>
      </c>
      <c r="DS93" s="114">
        <f t="shared" si="304"/>
        <v>5</v>
      </c>
      <c r="DT93" s="114">
        <f t="shared" si="304"/>
        <v>0</v>
      </c>
      <c r="DU93" s="114">
        <f t="shared" si="304"/>
        <v>5</v>
      </c>
      <c r="DV93" s="114">
        <f t="shared" si="304"/>
        <v>0</v>
      </c>
      <c r="DW93" s="114">
        <f t="shared" si="304"/>
        <v>5</v>
      </c>
      <c r="DX93" s="114">
        <f t="shared" si="304"/>
        <v>0</v>
      </c>
      <c r="DY93" s="114">
        <f t="shared" si="304"/>
        <v>5</v>
      </c>
      <c r="DZ93" s="114">
        <f t="shared" si="305"/>
        <v>0</v>
      </c>
      <c r="EA93" s="114">
        <f t="shared" si="305"/>
        <v>5</v>
      </c>
      <c r="EB93" s="114">
        <f t="shared" si="305"/>
        <v>0</v>
      </c>
      <c r="EC93" s="114">
        <f t="shared" si="305"/>
        <v>5</v>
      </c>
      <c r="ED93" s="114">
        <f t="shared" si="305"/>
        <v>0</v>
      </c>
      <c r="EE93" s="114">
        <f t="shared" si="305"/>
        <v>5</v>
      </c>
      <c r="EF93" s="114">
        <f t="shared" si="305"/>
        <v>0</v>
      </c>
      <c r="EG93" s="114">
        <f t="shared" si="305"/>
        <v>5</v>
      </c>
      <c r="EH93" s="114">
        <f t="shared" si="305"/>
        <v>0</v>
      </c>
      <c r="EI93" s="114">
        <f t="shared" si="305"/>
        <v>5</v>
      </c>
      <c r="EJ93" s="114">
        <f t="shared" si="306"/>
        <v>0</v>
      </c>
      <c r="EK93" s="114">
        <f t="shared" si="306"/>
        <v>5</v>
      </c>
      <c r="EL93" s="114">
        <f t="shared" si="306"/>
        <v>0</v>
      </c>
      <c r="EM93" s="114">
        <f t="shared" si="306"/>
        <v>5</v>
      </c>
      <c r="EN93" s="114">
        <f t="shared" si="306"/>
        <v>0</v>
      </c>
      <c r="EO93" s="114">
        <f t="shared" si="306"/>
        <v>5</v>
      </c>
      <c r="EP93" s="114">
        <f t="shared" si="306"/>
        <v>0</v>
      </c>
      <c r="EQ93" s="114">
        <f t="shared" si="306"/>
        <v>5</v>
      </c>
      <c r="ER93" s="114">
        <f t="shared" si="306"/>
        <v>0</v>
      </c>
      <c r="ES93" s="114">
        <f t="shared" si="306"/>
        <v>5</v>
      </c>
      <c r="ET93" s="114">
        <f t="shared" si="306"/>
        <v>0</v>
      </c>
      <c r="EU93" s="114">
        <f t="shared" si="306"/>
        <v>5</v>
      </c>
      <c r="EV93" s="150"/>
      <c r="EW93" s="150"/>
      <c r="EX93" s="150"/>
      <c r="EY93" s="150"/>
    </row>
    <row r="94" spans="1:155">
      <c r="A94" s="150"/>
      <c r="B94" s="150"/>
      <c r="C94" s="150"/>
      <c r="D94" s="150"/>
      <c r="E94" s="150"/>
      <c r="F94" s="150"/>
      <c r="G94" s="130" t="s">
        <v>216</v>
      </c>
      <c r="H94" s="1012"/>
      <c r="I94" s="1013"/>
      <c r="J94" s="1013"/>
      <c r="K94" s="1013"/>
      <c r="L94" s="1013"/>
      <c r="M94" s="1013"/>
      <c r="N94" s="1013"/>
      <c r="O94" s="1013"/>
      <c r="P94" s="1013"/>
      <c r="Q94" s="1014"/>
      <c r="R94" s="113"/>
      <c r="S94" s="113"/>
      <c r="T94" s="113"/>
      <c r="U94" s="113"/>
      <c r="V94" s="113"/>
      <c r="W94" s="113"/>
      <c r="X94" s="113"/>
      <c r="Y94" s="113"/>
      <c r="Z94" s="113"/>
      <c r="AA94" s="113"/>
      <c r="AB94" s="113"/>
      <c r="AC94" s="113"/>
      <c r="AD94" s="114">
        <f t="shared" si="295"/>
        <v>2</v>
      </c>
      <c r="AE94" s="114">
        <f t="shared" si="295"/>
        <v>5</v>
      </c>
      <c r="AF94" s="114">
        <f t="shared" si="295"/>
        <v>0</v>
      </c>
      <c r="AG94" s="114">
        <f t="shared" si="295"/>
        <v>0</v>
      </c>
      <c r="AH94" s="114">
        <f t="shared" si="295"/>
        <v>0</v>
      </c>
      <c r="AI94" s="114">
        <f t="shared" si="295"/>
        <v>0</v>
      </c>
      <c r="AJ94" s="114">
        <f t="shared" si="295"/>
        <v>0</v>
      </c>
      <c r="AK94" s="114">
        <f t="shared" si="295"/>
        <v>0</v>
      </c>
      <c r="AL94" s="114">
        <f t="shared" si="295"/>
        <v>0</v>
      </c>
      <c r="AM94" s="114">
        <f t="shared" si="295"/>
        <v>0</v>
      </c>
      <c r="AN94" s="114">
        <f t="shared" si="296"/>
        <v>0</v>
      </c>
      <c r="AO94" s="114">
        <f t="shared" si="296"/>
        <v>0</v>
      </c>
      <c r="AP94" s="114">
        <f t="shared" si="296"/>
        <v>0</v>
      </c>
      <c r="AQ94" s="114">
        <f t="shared" si="296"/>
        <v>0</v>
      </c>
      <c r="AR94" s="114">
        <f t="shared" si="296"/>
        <v>0</v>
      </c>
      <c r="AS94" s="114">
        <f t="shared" si="296"/>
        <v>0</v>
      </c>
      <c r="AT94" s="114">
        <f t="shared" si="296"/>
        <v>0</v>
      </c>
      <c r="AU94" s="114">
        <f t="shared" si="296"/>
        <v>0</v>
      </c>
      <c r="AV94" s="114">
        <f t="shared" si="296"/>
        <v>0</v>
      </c>
      <c r="AW94" s="114">
        <f t="shared" si="296"/>
        <v>0</v>
      </c>
      <c r="AX94" s="114">
        <f t="shared" si="297"/>
        <v>2</v>
      </c>
      <c r="AY94" s="114">
        <f t="shared" si="297"/>
        <v>0</v>
      </c>
      <c r="AZ94" s="114">
        <f t="shared" si="297"/>
        <v>2</v>
      </c>
      <c r="BA94" s="114">
        <f t="shared" si="297"/>
        <v>0</v>
      </c>
      <c r="BB94" s="114">
        <f t="shared" si="297"/>
        <v>2</v>
      </c>
      <c r="BC94" s="114">
        <f t="shared" si="297"/>
        <v>0</v>
      </c>
      <c r="BD94" s="114">
        <f t="shared" si="297"/>
        <v>5</v>
      </c>
      <c r="BE94" s="114">
        <f t="shared" si="297"/>
        <v>0</v>
      </c>
      <c r="BF94" s="114">
        <f t="shared" si="297"/>
        <v>5</v>
      </c>
      <c r="BG94" s="114">
        <f t="shared" si="297"/>
        <v>0</v>
      </c>
      <c r="BH94" s="114">
        <f t="shared" si="298"/>
        <v>5</v>
      </c>
      <c r="BI94" s="114">
        <f t="shared" si="298"/>
        <v>0</v>
      </c>
      <c r="BJ94" s="114">
        <f t="shared" si="298"/>
        <v>5</v>
      </c>
      <c r="BK94" s="114">
        <f t="shared" si="298"/>
        <v>0</v>
      </c>
      <c r="BL94" s="114">
        <f t="shared" si="298"/>
        <v>5</v>
      </c>
      <c r="BM94" s="114">
        <f t="shared" si="298"/>
        <v>0</v>
      </c>
      <c r="BN94" s="114">
        <f t="shared" si="298"/>
        <v>5</v>
      </c>
      <c r="BO94" s="114">
        <f t="shared" si="298"/>
        <v>0</v>
      </c>
      <c r="BP94" s="114">
        <f t="shared" si="298"/>
        <v>5</v>
      </c>
      <c r="BQ94" s="114">
        <f t="shared" si="298"/>
        <v>0</v>
      </c>
      <c r="BR94" s="114">
        <f t="shared" si="299"/>
        <v>5</v>
      </c>
      <c r="BS94" s="114">
        <f t="shared" si="299"/>
        <v>0</v>
      </c>
      <c r="BT94" s="114">
        <f t="shared" si="299"/>
        <v>5</v>
      </c>
      <c r="BU94" s="114">
        <f t="shared" si="299"/>
        <v>0</v>
      </c>
      <c r="BV94" s="114">
        <f t="shared" si="299"/>
        <v>5</v>
      </c>
      <c r="BW94" s="114">
        <f t="shared" si="299"/>
        <v>0</v>
      </c>
      <c r="BX94" s="114">
        <f t="shared" si="299"/>
        <v>5</v>
      </c>
      <c r="BY94" s="114">
        <f t="shared" si="299"/>
        <v>0</v>
      </c>
      <c r="BZ94" s="114">
        <f t="shared" si="299"/>
        <v>5</v>
      </c>
      <c r="CA94" s="114">
        <f t="shared" si="299"/>
        <v>0</v>
      </c>
      <c r="CB94" s="114">
        <f t="shared" si="300"/>
        <v>5</v>
      </c>
      <c r="CC94" s="114">
        <f t="shared" si="300"/>
        <v>0</v>
      </c>
      <c r="CD94" s="114">
        <f t="shared" si="300"/>
        <v>5</v>
      </c>
      <c r="CE94" s="114">
        <f t="shared" si="300"/>
        <v>0</v>
      </c>
      <c r="CF94" s="114">
        <f t="shared" si="300"/>
        <v>1</v>
      </c>
      <c r="CG94" s="114">
        <f t="shared" si="300"/>
        <v>0</v>
      </c>
      <c r="CH94" s="114">
        <f t="shared" si="300"/>
        <v>1</v>
      </c>
      <c r="CI94" s="114">
        <f t="shared" si="300"/>
        <v>0</v>
      </c>
      <c r="CJ94" s="114">
        <f t="shared" si="300"/>
        <v>1</v>
      </c>
      <c r="CK94" s="114">
        <f t="shared" si="300"/>
        <v>0</v>
      </c>
      <c r="CL94" s="114">
        <f t="shared" si="301"/>
        <v>1</v>
      </c>
      <c r="CM94" s="114">
        <f t="shared" si="301"/>
        <v>0</v>
      </c>
      <c r="CN94" s="114">
        <f t="shared" si="301"/>
        <v>1</v>
      </c>
      <c r="CO94" s="114">
        <f t="shared" si="301"/>
        <v>0</v>
      </c>
      <c r="CP94" s="114">
        <f t="shared" si="301"/>
        <v>1</v>
      </c>
      <c r="CQ94" s="114">
        <f t="shared" si="301"/>
        <v>0</v>
      </c>
      <c r="CR94" s="114">
        <f t="shared" si="301"/>
        <v>1</v>
      </c>
      <c r="CS94" s="114">
        <f t="shared" si="301"/>
        <v>0</v>
      </c>
      <c r="CT94" s="114">
        <f t="shared" si="301"/>
        <v>1</v>
      </c>
      <c r="CU94" s="114">
        <f t="shared" si="301"/>
        <v>0</v>
      </c>
      <c r="CV94" s="114">
        <f t="shared" si="302"/>
        <v>1</v>
      </c>
      <c r="CW94" s="114">
        <f t="shared" si="302"/>
        <v>0</v>
      </c>
      <c r="CX94" s="114">
        <f t="shared" si="302"/>
        <v>1</v>
      </c>
      <c r="CY94" s="114">
        <f t="shared" si="302"/>
        <v>0</v>
      </c>
      <c r="CZ94" s="114">
        <f t="shared" si="302"/>
        <v>1</v>
      </c>
      <c r="DA94" s="114">
        <f t="shared" si="302"/>
        <v>0</v>
      </c>
      <c r="DB94" s="114">
        <f t="shared" si="302"/>
        <v>1</v>
      </c>
      <c r="DC94" s="114">
        <f t="shared" si="302"/>
        <v>0</v>
      </c>
      <c r="DD94" s="114">
        <f t="shared" si="302"/>
        <v>1</v>
      </c>
      <c r="DE94" s="114">
        <f t="shared" si="302"/>
        <v>0</v>
      </c>
      <c r="DF94" s="114">
        <f t="shared" si="303"/>
        <v>1</v>
      </c>
      <c r="DG94" s="114">
        <f t="shared" si="303"/>
        <v>0</v>
      </c>
      <c r="DH94" s="114">
        <f t="shared" si="303"/>
        <v>1</v>
      </c>
      <c r="DI94" s="114">
        <f t="shared" si="303"/>
        <v>0</v>
      </c>
      <c r="DJ94" s="114">
        <f t="shared" si="303"/>
        <v>1</v>
      </c>
      <c r="DK94" s="114">
        <f t="shared" si="303"/>
        <v>0</v>
      </c>
      <c r="DL94" s="114">
        <f t="shared" si="303"/>
        <v>1</v>
      </c>
      <c r="DM94" s="114">
        <f t="shared" si="303"/>
        <v>0</v>
      </c>
      <c r="DN94" s="114">
        <f t="shared" si="303"/>
        <v>1</v>
      </c>
      <c r="DO94" s="114">
        <f t="shared" si="303"/>
        <v>0</v>
      </c>
      <c r="DP94" s="114">
        <f t="shared" si="304"/>
        <v>1</v>
      </c>
      <c r="DQ94" s="114">
        <f t="shared" si="304"/>
        <v>0</v>
      </c>
      <c r="DR94" s="114">
        <f t="shared" si="304"/>
        <v>1</v>
      </c>
      <c r="DS94" s="114">
        <f t="shared" si="304"/>
        <v>0</v>
      </c>
      <c r="DT94" s="114">
        <f t="shared" si="304"/>
        <v>1</v>
      </c>
      <c r="DU94" s="114">
        <f t="shared" si="304"/>
        <v>0</v>
      </c>
      <c r="DV94" s="114">
        <f t="shared" si="304"/>
        <v>1</v>
      </c>
      <c r="DW94" s="114">
        <f t="shared" si="304"/>
        <v>0</v>
      </c>
      <c r="DX94" s="114">
        <f t="shared" si="304"/>
        <v>1</v>
      </c>
      <c r="DY94" s="114">
        <f t="shared" si="304"/>
        <v>0</v>
      </c>
      <c r="DZ94" s="114">
        <f t="shared" si="305"/>
        <v>1</v>
      </c>
      <c r="EA94" s="114">
        <f t="shared" si="305"/>
        <v>0</v>
      </c>
      <c r="EB94" s="114">
        <f t="shared" si="305"/>
        <v>1</v>
      </c>
      <c r="EC94" s="114">
        <f t="shared" si="305"/>
        <v>0</v>
      </c>
      <c r="ED94" s="114">
        <f t="shared" si="305"/>
        <v>1</v>
      </c>
      <c r="EE94" s="114">
        <f t="shared" si="305"/>
        <v>0</v>
      </c>
      <c r="EF94" s="114">
        <f t="shared" si="305"/>
        <v>1</v>
      </c>
      <c r="EG94" s="114">
        <f t="shared" si="305"/>
        <v>0</v>
      </c>
      <c r="EH94" s="114">
        <f t="shared" si="305"/>
        <v>1</v>
      </c>
      <c r="EI94" s="114">
        <f t="shared" si="305"/>
        <v>0</v>
      </c>
      <c r="EJ94" s="114">
        <f t="shared" si="306"/>
        <v>1</v>
      </c>
      <c r="EK94" s="114">
        <f t="shared" si="306"/>
        <v>0</v>
      </c>
      <c r="EL94" s="114">
        <f t="shared" si="306"/>
        <v>1</v>
      </c>
      <c r="EM94" s="114">
        <f t="shared" si="306"/>
        <v>0</v>
      </c>
      <c r="EN94" s="114">
        <f t="shared" si="306"/>
        <v>1</v>
      </c>
      <c r="EO94" s="114">
        <f t="shared" si="306"/>
        <v>0</v>
      </c>
      <c r="EP94" s="114">
        <f t="shared" si="306"/>
        <v>1</v>
      </c>
      <c r="EQ94" s="114">
        <f t="shared" si="306"/>
        <v>0</v>
      </c>
      <c r="ER94" s="114">
        <f t="shared" si="306"/>
        <v>1</v>
      </c>
      <c r="ES94" s="114">
        <f t="shared" si="306"/>
        <v>0</v>
      </c>
      <c r="ET94" s="114">
        <f t="shared" si="306"/>
        <v>1</v>
      </c>
      <c r="EU94" s="114">
        <f t="shared" si="306"/>
        <v>0</v>
      </c>
      <c r="EV94" s="150"/>
      <c r="EW94" s="150"/>
      <c r="EX94" s="150"/>
      <c r="EY94" s="150"/>
    </row>
    <row r="95" spans="1:155">
      <c r="A95" s="150"/>
      <c r="B95" s="150"/>
      <c r="C95" s="150"/>
      <c r="D95" s="150"/>
      <c r="E95" s="150"/>
      <c r="F95" s="150"/>
      <c r="G95" s="130" t="s">
        <v>217</v>
      </c>
      <c r="H95" s="1012"/>
      <c r="I95" s="1013"/>
      <c r="J95" s="1013"/>
      <c r="K95" s="1013"/>
      <c r="L95" s="1013"/>
      <c r="M95" s="1013"/>
      <c r="N95" s="1013"/>
      <c r="O95" s="1013"/>
      <c r="P95" s="1013"/>
      <c r="Q95" s="1014"/>
      <c r="R95" s="113"/>
      <c r="S95" s="113"/>
      <c r="T95" s="113"/>
      <c r="U95" s="113"/>
      <c r="V95" s="113"/>
      <c r="W95" s="113"/>
      <c r="X95" s="113"/>
      <c r="Y95" s="113"/>
      <c r="Z95" s="113"/>
      <c r="AA95" s="113"/>
      <c r="AB95" s="113"/>
      <c r="AC95" s="113"/>
      <c r="AD95" s="114">
        <f t="shared" si="295"/>
        <v>0</v>
      </c>
      <c r="AE95" s="114">
        <f t="shared" si="295"/>
        <v>0</v>
      </c>
      <c r="AF95" s="114">
        <f t="shared" si="295"/>
        <v>0</v>
      </c>
      <c r="AG95" s="114">
        <f t="shared" si="295"/>
        <v>0</v>
      </c>
      <c r="AH95" s="114">
        <f t="shared" si="295"/>
        <v>0</v>
      </c>
      <c r="AI95" s="114">
        <f t="shared" si="295"/>
        <v>0</v>
      </c>
      <c r="AJ95" s="114">
        <f t="shared" si="295"/>
        <v>0</v>
      </c>
      <c r="AK95" s="114">
        <f t="shared" si="295"/>
        <v>0</v>
      </c>
      <c r="AL95" s="114">
        <f t="shared" si="295"/>
        <v>0</v>
      </c>
      <c r="AM95" s="114">
        <f t="shared" si="295"/>
        <v>0</v>
      </c>
      <c r="AN95" s="114">
        <f t="shared" si="296"/>
        <v>0</v>
      </c>
      <c r="AO95" s="114">
        <f t="shared" si="296"/>
        <v>0</v>
      </c>
      <c r="AP95" s="114">
        <f t="shared" si="296"/>
        <v>0</v>
      </c>
      <c r="AQ95" s="114">
        <f t="shared" si="296"/>
        <v>0</v>
      </c>
      <c r="AR95" s="114">
        <f t="shared" si="296"/>
        <v>0</v>
      </c>
      <c r="AS95" s="114">
        <f t="shared" si="296"/>
        <v>0</v>
      </c>
      <c r="AT95" s="114">
        <f t="shared" si="296"/>
        <v>0</v>
      </c>
      <c r="AU95" s="114">
        <f t="shared" si="296"/>
        <v>0</v>
      </c>
      <c r="AV95" s="114">
        <f t="shared" si="296"/>
        <v>0</v>
      </c>
      <c r="AW95" s="114">
        <f t="shared" si="296"/>
        <v>0</v>
      </c>
      <c r="AX95" s="114">
        <f t="shared" si="297"/>
        <v>0</v>
      </c>
      <c r="AY95" s="114">
        <f t="shared" si="297"/>
        <v>0</v>
      </c>
      <c r="AZ95" s="114">
        <f t="shared" si="297"/>
        <v>0</v>
      </c>
      <c r="BA95" s="114">
        <f t="shared" si="297"/>
        <v>0</v>
      </c>
      <c r="BB95" s="114">
        <f t="shared" si="297"/>
        <v>0</v>
      </c>
      <c r="BC95" s="114">
        <f t="shared" si="297"/>
        <v>0</v>
      </c>
      <c r="BD95" s="114">
        <f t="shared" si="297"/>
        <v>0</v>
      </c>
      <c r="BE95" s="114">
        <f t="shared" si="297"/>
        <v>0</v>
      </c>
      <c r="BF95" s="114">
        <f t="shared" si="297"/>
        <v>0</v>
      </c>
      <c r="BG95" s="114">
        <f t="shared" si="297"/>
        <v>0</v>
      </c>
      <c r="BH95" s="114">
        <f t="shared" si="298"/>
        <v>0</v>
      </c>
      <c r="BI95" s="114">
        <f t="shared" si="298"/>
        <v>0</v>
      </c>
      <c r="BJ95" s="114">
        <f t="shared" si="298"/>
        <v>0</v>
      </c>
      <c r="BK95" s="114">
        <f t="shared" si="298"/>
        <v>0</v>
      </c>
      <c r="BL95" s="114">
        <f t="shared" si="298"/>
        <v>0</v>
      </c>
      <c r="BM95" s="114">
        <f t="shared" si="298"/>
        <v>0</v>
      </c>
      <c r="BN95" s="114">
        <f t="shared" si="298"/>
        <v>0</v>
      </c>
      <c r="BO95" s="114">
        <f t="shared" si="298"/>
        <v>0</v>
      </c>
      <c r="BP95" s="114">
        <f t="shared" si="298"/>
        <v>0</v>
      </c>
      <c r="BQ95" s="114">
        <f t="shared" si="298"/>
        <v>0</v>
      </c>
      <c r="BR95" s="114">
        <f t="shared" si="299"/>
        <v>0</v>
      </c>
      <c r="BS95" s="114">
        <f t="shared" si="299"/>
        <v>0</v>
      </c>
      <c r="BT95" s="114">
        <f t="shared" si="299"/>
        <v>0</v>
      </c>
      <c r="BU95" s="114">
        <f t="shared" si="299"/>
        <v>0</v>
      </c>
      <c r="BV95" s="114">
        <f t="shared" si="299"/>
        <v>0</v>
      </c>
      <c r="BW95" s="114">
        <f t="shared" si="299"/>
        <v>0</v>
      </c>
      <c r="BX95" s="114">
        <f t="shared" si="299"/>
        <v>0</v>
      </c>
      <c r="BY95" s="114">
        <f t="shared" si="299"/>
        <v>0</v>
      </c>
      <c r="BZ95" s="114">
        <f t="shared" si="299"/>
        <v>0</v>
      </c>
      <c r="CA95" s="114">
        <f t="shared" si="299"/>
        <v>0</v>
      </c>
      <c r="CB95" s="114">
        <f t="shared" si="300"/>
        <v>0</v>
      </c>
      <c r="CC95" s="114">
        <f t="shared" si="300"/>
        <v>0</v>
      </c>
      <c r="CD95" s="114">
        <f t="shared" si="300"/>
        <v>0</v>
      </c>
      <c r="CE95" s="114">
        <f t="shared" si="300"/>
        <v>0</v>
      </c>
      <c r="CF95" s="114">
        <f t="shared" si="300"/>
        <v>4</v>
      </c>
      <c r="CG95" s="114">
        <f t="shared" si="300"/>
        <v>0</v>
      </c>
      <c r="CH95" s="114">
        <f t="shared" si="300"/>
        <v>4</v>
      </c>
      <c r="CI95" s="114">
        <f t="shared" si="300"/>
        <v>0</v>
      </c>
      <c r="CJ95" s="114">
        <f t="shared" si="300"/>
        <v>4</v>
      </c>
      <c r="CK95" s="114">
        <f t="shared" si="300"/>
        <v>0</v>
      </c>
      <c r="CL95" s="114">
        <f t="shared" si="301"/>
        <v>1</v>
      </c>
      <c r="CM95" s="114">
        <f t="shared" si="301"/>
        <v>0</v>
      </c>
      <c r="CN95" s="114">
        <f t="shared" si="301"/>
        <v>1</v>
      </c>
      <c r="CO95" s="114">
        <f t="shared" si="301"/>
        <v>0</v>
      </c>
      <c r="CP95" s="114">
        <f t="shared" si="301"/>
        <v>1</v>
      </c>
      <c r="CQ95" s="114">
        <f t="shared" si="301"/>
        <v>0</v>
      </c>
      <c r="CR95" s="114">
        <f t="shared" si="301"/>
        <v>1</v>
      </c>
      <c r="CS95" s="114">
        <f t="shared" si="301"/>
        <v>0</v>
      </c>
      <c r="CT95" s="114">
        <f t="shared" si="301"/>
        <v>1</v>
      </c>
      <c r="CU95" s="114">
        <f t="shared" si="301"/>
        <v>0</v>
      </c>
      <c r="CV95" s="114">
        <f t="shared" si="302"/>
        <v>1</v>
      </c>
      <c r="CW95" s="114">
        <f t="shared" si="302"/>
        <v>0</v>
      </c>
      <c r="CX95" s="114">
        <f t="shared" si="302"/>
        <v>1</v>
      </c>
      <c r="CY95" s="114">
        <f t="shared" si="302"/>
        <v>0</v>
      </c>
      <c r="CZ95" s="114">
        <f t="shared" si="302"/>
        <v>1</v>
      </c>
      <c r="DA95" s="114">
        <f t="shared" si="302"/>
        <v>0</v>
      </c>
      <c r="DB95" s="114">
        <f t="shared" si="302"/>
        <v>1</v>
      </c>
      <c r="DC95" s="114">
        <f t="shared" si="302"/>
        <v>0</v>
      </c>
      <c r="DD95" s="114">
        <f t="shared" si="302"/>
        <v>1</v>
      </c>
      <c r="DE95" s="114">
        <f t="shared" si="302"/>
        <v>0</v>
      </c>
      <c r="DF95" s="114">
        <f t="shared" si="303"/>
        <v>1</v>
      </c>
      <c r="DG95" s="114">
        <f t="shared" si="303"/>
        <v>0</v>
      </c>
      <c r="DH95" s="114">
        <f t="shared" si="303"/>
        <v>1</v>
      </c>
      <c r="DI95" s="114">
        <f t="shared" si="303"/>
        <v>0</v>
      </c>
      <c r="DJ95" s="114">
        <f t="shared" si="303"/>
        <v>1</v>
      </c>
      <c r="DK95" s="114">
        <f t="shared" si="303"/>
        <v>0</v>
      </c>
      <c r="DL95" s="114">
        <f t="shared" si="303"/>
        <v>1</v>
      </c>
      <c r="DM95" s="114">
        <f t="shared" si="303"/>
        <v>0</v>
      </c>
      <c r="DN95" s="114">
        <f t="shared" si="303"/>
        <v>1</v>
      </c>
      <c r="DO95" s="114">
        <f t="shared" si="303"/>
        <v>0</v>
      </c>
      <c r="DP95" s="114">
        <f t="shared" si="304"/>
        <v>1</v>
      </c>
      <c r="DQ95" s="114">
        <f t="shared" si="304"/>
        <v>0</v>
      </c>
      <c r="DR95" s="114">
        <f t="shared" si="304"/>
        <v>1</v>
      </c>
      <c r="DS95" s="114">
        <f t="shared" si="304"/>
        <v>0</v>
      </c>
      <c r="DT95" s="114">
        <f t="shared" si="304"/>
        <v>1</v>
      </c>
      <c r="DU95" s="114">
        <f t="shared" si="304"/>
        <v>0</v>
      </c>
      <c r="DV95" s="114">
        <f t="shared" si="304"/>
        <v>1</v>
      </c>
      <c r="DW95" s="114">
        <f t="shared" si="304"/>
        <v>0</v>
      </c>
      <c r="DX95" s="114">
        <f t="shared" si="304"/>
        <v>1</v>
      </c>
      <c r="DY95" s="114">
        <f t="shared" si="304"/>
        <v>0</v>
      </c>
      <c r="DZ95" s="114">
        <f t="shared" si="305"/>
        <v>1</v>
      </c>
      <c r="EA95" s="114">
        <f t="shared" si="305"/>
        <v>0</v>
      </c>
      <c r="EB95" s="114">
        <f t="shared" si="305"/>
        <v>1</v>
      </c>
      <c r="EC95" s="114">
        <f t="shared" si="305"/>
        <v>0</v>
      </c>
      <c r="ED95" s="114">
        <f t="shared" si="305"/>
        <v>1</v>
      </c>
      <c r="EE95" s="114">
        <f t="shared" si="305"/>
        <v>0</v>
      </c>
      <c r="EF95" s="114">
        <f t="shared" si="305"/>
        <v>1</v>
      </c>
      <c r="EG95" s="114">
        <f t="shared" si="305"/>
        <v>0</v>
      </c>
      <c r="EH95" s="114">
        <f t="shared" si="305"/>
        <v>1</v>
      </c>
      <c r="EI95" s="114">
        <f t="shared" si="305"/>
        <v>0</v>
      </c>
      <c r="EJ95" s="114">
        <f t="shared" si="306"/>
        <v>1</v>
      </c>
      <c r="EK95" s="114">
        <f t="shared" si="306"/>
        <v>0</v>
      </c>
      <c r="EL95" s="114">
        <f t="shared" si="306"/>
        <v>1</v>
      </c>
      <c r="EM95" s="114">
        <f t="shared" si="306"/>
        <v>0</v>
      </c>
      <c r="EN95" s="114">
        <f t="shared" si="306"/>
        <v>1</v>
      </c>
      <c r="EO95" s="114">
        <f t="shared" si="306"/>
        <v>0</v>
      </c>
      <c r="EP95" s="114">
        <f t="shared" si="306"/>
        <v>1</v>
      </c>
      <c r="EQ95" s="114">
        <f t="shared" si="306"/>
        <v>0</v>
      </c>
      <c r="ER95" s="114">
        <f t="shared" si="306"/>
        <v>1</v>
      </c>
      <c r="ES95" s="114">
        <f t="shared" si="306"/>
        <v>0</v>
      </c>
      <c r="ET95" s="114">
        <f t="shared" si="306"/>
        <v>1</v>
      </c>
      <c r="EU95" s="114">
        <f t="shared" si="306"/>
        <v>0</v>
      </c>
      <c r="EV95" s="150"/>
      <c r="EW95" s="150"/>
      <c r="EX95" s="150"/>
      <c r="EY95" s="150"/>
    </row>
    <row r="96" spans="1:155" ht="13.5" thickBot="1">
      <c r="A96" s="150"/>
      <c r="B96" s="150"/>
      <c r="C96" s="150"/>
      <c r="D96" s="150"/>
      <c r="E96" s="150"/>
      <c r="F96" s="150"/>
      <c r="G96" s="131" t="s">
        <v>218</v>
      </c>
      <c r="H96" s="1015"/>
      <c r="I96" s="1016"/>
      <c r="J96" s="1016"/>
      <c r="K96" s="1016"/>
      <c r="L96" s="1016"/>
      <c r="M96" s="1016"/>
      <c r="N96" s="1016"/>
      <c r="O96" s="1016"/>
      <c r="P96" s="1016"/>
      <c r="Q96" s="1017"/>
      <c r="R96" s="132"/>
      <c r="S96" s="132"/>
      <c r="T96" s="132"/>
      <c r="U96" s="132"/>
      <c r="V96" s="132"/>
      <c r="W96" s="132"/>
      <c r="X96" s="132"/>
      <c r="Y96" s="132"/>
      <c r="Z96" s="132"/>
      <c r="AA96" s="132"/>
      <c r="AB96" s="132"/>
      <c r="AC96" s="132"/>
      <c r="AD96" s="124">
        <f t="shared" si="295"/>
        <v>0</v>
      </c>
      <c r="AE96" s="124">
        <f t="shared" si="295"/>
        <v>0</v>
      </c>
      <c r="AF96" s="124">
        <f t="shared" si="295"/>
        <v>0</v>
      </c>
      <c r="AG96" s="124">
        <f t="shared" si="295"/>
        <v>0</v>
      </c>
      <c r="AH96" s="124">
        <f t="shared" si="295"/>
        <v>0</v>
      </c>
      <c r="AI96" s="124">
        <f t="shared" si="295"/>
        <v>0</v>
      </c>
      <c r="AJ96" s="124">
        <f t="shared" si="295"/>
        <v>0</v>
      </c>
      <c r="AK96" s="124">
        <f t="shared" si="295"/>
        <v>0</v>
      </c>
      <c r="AL96" s="124">
        <f t="shared" si="295"/>
        <v>0</v>
      </c>
      <c r="AM96" s="124">
        <f t="shared" si="295"/>
        <v>0</v>
      </c>
      <c r="AN96" s="124">
        <f t="shared" si="296"/>
        <v>0</v>
      </c>
      <c r="AO96" s="124">
        <f t="shared" si="296"/>
        <v>0</v>
      </c>
      <c r="AP96" s="124">
        <f t="shared" si="296"/>
        <v>0</v>
      </c>
      <c r="AQ96" s="124">
        <f t="shared" si="296"/>
        <v>0</v>
      </c>
      <c r="AR96" s="124">
        <f t="shared" si="296"/>
        <v>0</v>
      </c>
      <c r="AS96" s="124">
        <f t="shared" si="296"/>
        <v>0</v>
      </c>
      <c r="AT96" s="124">
        <f t="shared" si="296"/>
        <v>0</v>
      </c>
      <c r="AU96" s="124">
        <f t="shared" si="296"/>
        <v>0</v>
      </c>
      <c r="AV96" s="124">
        <f t="shared" si="296"/>
        <v>0</v>
      </c>
      <c r="AW96" s="124">
        <f t="shared" si="296"/>
        <v>0</v>
      </c>
      <c r="AX96" s="124">
        <f t="shared" si="297"/>
        <v>0</v>
      </c>
      <c r="AY96" s="124">
        <f t="shared" si="297"/>
        <v>0</v>
      </c>
      <c r="AZ96" s="124">
        <f t="shared" si="297"/>
        <v>0</v>
      </c>
      <c r="BA96" s="124">
        <f t="shared" si="297"/>
        <v>0</v>
      </c>
      <c r="BB96" s="124">
        <f t="shared" si="297"/>
        <v>0</v>
      </c>
      <c r="BC96" s="124">
        <f t="shared" si="297"/>
        <v>0</v>
      </c>
      <c r="BD96" s="124">
        <f t="shared" si="297"/>
        <v>0</v>
      </c>
      <c r="BE96" s="124">
        <f t="shared" si="297"/>
        <v>0</v>
      </c>
      <c r="BF96" s="124">
        <f t="shared" si="297"/>
        <v>0</v>
      </c>
      <c r="BG96" s="124">
        <f t="shared" si="297"/>
        <v>0</v>
      </c>
      <c r="BH96" s="124">
        <f t="shared" si="298"/>
        <v>0</v>
      </c>
      <c r="BI96" s="124">
        <f t="shared" si="298"/>
        <v>0</v>
      </c>
      <c r="BJ96" s="124">
        <f t="shared" si="298"/>
        <v>0</v>
      </c>
      <c r="BK96" s="124">
        <f t="shared" si="298"/>
        <v>0</v>
      </c>
      <c r="BL96" s="124">
        <f t="shared" si="298"/>
        <v>0</v>
      </c>
      <c r="BM96" s="124">
        <f t="shared" si="298"/>
        <v>0</v>
      </c>
      <c r="BN96" s="124">
        <f t="shared" si="298"/>
        <v>0</v>
      </c>
      <c r="BO96" s="124">
        <f t="shared" si="298"/>
        <v>0</v>
      </c>
      <c r="BP96" s="124">
        <f t="shared" si="298"/>
        <v>0</v>
      </c>
      <c r="BQ96" s="124">
        <f t="shared" si="298"/>
        <v>0</v>
      </c>
      <c r="BR96" s="124">
        <f t="shared" si="299"/>
        <v>0</v>
      </c>
      <c r="BS96" s="124">
        <f t="shared" si="299"/>
        <v>0</v>
      </c>
      <c r="BT96" s="124">
        <f t="shared" si="299"/>
        <v>0</v>
      </c>
      <c r="BU96" s="124">
        <f t="shared" si="299"/>
        <v>0</v>
      </c>
      <c r="BV96" s="124">
        <f t="shared" si="299"/>
        <v>0</v>
      </c>
      <c r="BW96" s="124">
        <f t="shared" si="299"/>
        <v>0</v>
      </c>
      <c r="BX96" s="124">
        <f t="shared" si="299"/>
        <v>0</v>
      </c>
      <c r="BY96" s="124">
        <f t="shared" si="299"/>
        <v>0</v>
      </c>
      <c r="BZ96" s="124">
        <f t="shared" si="299"/>
        <v>0</v>
      </c>
      <c r="CA96" s="124">
        <f t="shared" si="299"/>
        <v>0</v>
      </c>
      <c r="CB96" s="124">
        <f t="shared" si="300"/>
        <v>0</v>
      </c>
      <c r="CC96" s="124">
        <f t="shared" si="300"/>
        <v>0</v>
      </c>
      <c r="CD96" s="124">
        <f t="shared" si="300"/>
        <v>0</v>
      </c>
      <c r="CE96" s="124">
        <f t="shared" si="300"/>
        <v>0</v>
      </c>
      <c r="CF96" s="124">
        <f t="shared" si="300"/>
        <v>0</v>
      </c>
      <c r="CG96" s="124">
        <f t="shared" si="300"/>
        <v>0</v>
      </c>
      <c r="CH96" s="124">
        <f t="shared" si="300"/>
        <v>0</v>
      </c>
      <c r="CI96" s="124">
        <f t="shared" si="300"/>
        <v>0</v>
      </c>
      <c r="CJ96" s="124">
        <f t="shared" si="300"/>
        <v>0</v>
      </c>
      <c r="CK96" s="124">
        <f t="shared" si="300"/>
        <v>0</v>
      </c>
      <c r="CL96" s="124">
        <f t="shared" si="301"/>
        <v>3</v>
      </c>
      <c r="CM96" s="124">
        <f t="shared" si="301"/>
        <v>0</v>
      </c>
      <c r="CN96" s="124">
        <f t="shared" si="301"/>
        <v>3</v>
      </c>
      <c r="CO96" s="124">
        <f t="shared" si="301"/>
        <v>0</v>
      </c>
      <c r="CP96" s="124">
        <f t="shared" si="301"/>
        <v>3</v>
      </c>
      <c r="CQ96" s="124">
        <f t="shared" si="301"/>
        <v>0</v>
      </c>
      <c r="CR96" s="124">
        <f t="shared" si="301"/>
        <v>3</v>
      </c>
      <c r="CS96" s="124">
        <f t="shared" si="301"/>
        <v>0</v>
      </c>
      <c r="CT96" s="124">
        <f t="shared" si="301"/>
        <v>3</v>
      </c>
      <c r="CU96" s="124">
        <f t="shared" si="301"/>
        <v>0</v>
      </c>
      <c r="CV96" s="124">
        <f t="shared" si="302"/>
        <v>3</v>
      </c>
      <c r="CW96" s="124">
        <f t="shared" si="302"/>
        <v>0</v>
      </c>
      <c r="CX96" s="124">
        <f t="shared" si="302"/>
        <v>3</v>
      </c>
      <c r="CY96" s="124">
        <f t="shared" si="302"/>
        <v>0</v>
      </c>
      <c r="CZ96" s="124">
        <f t="shared" si="302"/>
        <v>3</v>
      </c>
      <c r="DA96" s="124">
        <f t="shared" si="302"/>
        <v>0</v>
      </c>
      <c r="DB96" s="124">
        <f t="shared" si="302"/>
        <v>3</v>
      </c>
      <c r="DC96" s="124">
        <f t="shared" si="302"/>
        <v>0</v>
      </c>
      <c r="DD96" s="124">
        <f t="shared" si="302"/>
        <v>3</v>
      </c>
      <c r="DE96" s="124">
        <f t="shared" si="302"/>
        <v>0</v>
      </c>
      <c r="DF96" s="124">
        <f t="shared" si="303"/>
        <v>3</v>
      </c>
      <c r="DG96" s="124">
        <f t="shared" si="303"/>
        <v>0</v>
      </c>
      <c r="DH96" s="124">
        <f t="shared" si="303"/>
        <v>3</v>
      </c>
      <c r="DI96" s="124">
        <f t="shared" si="303"/>
        <v>0</v>
      </c>
      <c r="DJ96" s="124">
        <f t="shared" si="303"/>
        <v>3</v>
      </c>
      <c r="DK96" s="124">
        <f t="shared" si="303"/>
        <v>0</v>
      </c>
      <c r="DL96" s="124">
        <f t="shared" si="303"/>
        <v>3</v>
      </c>
      <c r="DM96" s="124">
        <f t="shared" si="303"/>
        <v>0</v>
      </c>
      <c r="DN96" s="124">
        <f t="shared" si="303"/>
        <v>3</v>
      </c>
      <c r="DO96" s="124">
        <f t="shared" si="303"/>
        <v>0</v>
      </c>
      <c r="DP96" s="124">
        <f t="shared" si="304"/>
        <v>3</v>
      </c>
      <c r="DQ96" s="124">
        <f t="shared" si="304"/>
        <v>0</v>
      </c>
      <c r="DR96" s="124">
        <f t="shared" si="304"/>
        <v>3</v>
      </c>
      <c r="DS96" s="124">
        <f t="shared" si="304"/>
        <v>0</v>
      </c>
      <c r="DT96" s="124">
        <f t="shared" si="304"/>
        <v>3</v>
      </c>
      <c r="DU96" s="124">
        <f t="shared" si="304"/>
        <v>0</v>
      </c>
      <c r="DV96" s="124">
        <f t="shared" si="304"/>
        <v>3</v>
      </c>
      <c r="DW96" s="124">
        <f t="shared" si="304"/>
        <v>0</v>
      </c>
      <c r="DX96" s="124">
        <f t="shared" si="304"/>
        <v>3</v>
      </c>
      <c r="DY96" s="124">
        <f t="shared" si="304"/>
        <v>0</v>
      </c>
      <c r="DZ96" s="124">
        <f t="shared" si="305"/>
        <v>3</v>
      </c>
      <c r="EA96" s="124">
        <f t="shared" si="305"/>
        <v>0</v>
      </c>
      <c r="EB96" s="124">
        <f t="shared" si="305"/>
        <v>3</v>
      </c>
      <c r="EC96" s="124">
        <f t="shared" si="305"/>
        <v>0</v>
      </c>
      <c r="ED96" s="124">
        <f t="shared" si="305"/>
        <v>3</v>
      </c>
      <c r="EE96" s="124">
        <f t="shared" si="305"/>
        <v>0</v>
      </c>
      <c r="EF96" s="124">
        <f t="shared" si="305"/>
        <v>3</v>
      </c>
      <c r="EG96" s="124">
        <f t="shared" si="305"/>
        <v>0</v>
      </c>
      <c r="EH96" s="124">
        <f t="shared" si="305"/>
        <v>3</v>
      </c>
      <c r="EI96" s="124">
        <f t="shared" si="305"/>
        <v>0</v>
      </c>
      <c r="EJ96" s="124">
        <f t="shared" si="306"/>
        <v>3</v>
      </c>
      <c r="EK96" s="124">
        <f t="shared" si="306"/>
        <v>0</v>
      </c>
      <c r="EL96" s="124">
        <f t="shared" si="306"/>
        <v>3</v>
      </c>
      <c r="EM96" s="124">
        <f t="shared" si="306"/>
        <v>0</v>
      </c>
      <c r="EN96" s="124">
        <f t="shared" si="306"/>
        <v>3</v>
      </c>
      <c r="EO96" s="124">
        <f t="shared" si="306"/>
        <v>0</v>
      </c>
      <c r="EP96" s="124">
        <f t="shared" si="306"/>
        <v>3</v>
      </c>
      <c r="EQ96" s="124">
        <f t="shared" si="306"/>
        <v>0</v>
      </c>
      <c r="ER96" s="124">
        <f t="shared" si="306"/>
        <v>3</v>
      </c>
      <c r="ES96" s="124">
        <f t="shared" si="306"/>
        <v>0</v>
      </c>
      <c r="ET96" s="124">
        <f t="shared" si="306"/>
        <v>3</v>
      </c>
      <c r="EU96" s="124">
        <f t="shared" si="306"/>
        <v>0</v>
      </c>
      <c r="EV96" s="150"/>
      <c r="EW96" s="150"/>
      <c r="EX96" s="150"/>
      <c r="EY96" s="150"/>
    </row>
    <row r="97" spans="1:155">
      <c r="A97" s="150"/>
      <c r="B97" s="150"/>
      <c r="C97" s="150"/>
      <c r="D97" s="150"/>
      <c r="E97" s="150"/>
      <c r="F97" s="150"/>
      <c r="G97" s="127" t="s">
        <v>211</v>
      </c>
      <c r="H97" s="1009" t="str">
        <f>Prog7</f>
        <v>Prog7</v>
      </c>
      <c r="I97" s="1010"/>
      <c r="J97" s="1010"/>
      <c r="K97" s="1010"/>
      <c r="L97" s="1010"/>
      <c r="M97" s="1010"/>
      <c r="N97" s="1010"/>
      <c r="O97" s="1010"/>
      <c r="P97" s="1010"/>
      <c r="Q97" s="1011"/>
      <c r="R97" s="128"/>
      <c r="S97" s="128"/>
      <c r="T97" s="128"/>
      <c r="U97" s="128"/>
      <c r="V97" s="128"/>
      <c r="W97" s="128"/>
      <c r="X97" s="128"/>
      <c r="Y97" s="128"/>
      <c r="Z97" s="128"/>
      <c r="AA97" s="128"/>
      <c r="AB97" s="128"/>
      <c r="AC97" s="128"/>
      <c r="AD97" s="129">
        <f t="shared" ref="AD97:AM104" si="307">COUNTIFS($A$6:$A$16,$F$17,AD$6:AD$16,$G97,$E$6:$E$16,"")-COUNTIFS($A$6:$A$16,$F$17,AD$6:AD$16,$G97,$N$6:$N$16,$F$18,$E$6:$E$16,"")</f>
        <v>0</v>
      </c>
      <c r="AE97" s="129">
        <f t="shared" si="307"/>
        <v>0</v>
      </c>
      <c r="AF97" s="129">
        <f t="shared" si="307"/>
        <v>0</v>
      </c>
      <c r="AG97" s="129">
        <f t="shared" si="307"/>
        <v>0</v>
      </c>
      <c r="AH97" s="129">
        <f t="shared" si="307"/>
        <v>0</v>
      </c>
      <c r="AI97" s="129">
        <f t="shared" si="307"/>
        <v>0</v>
      </c>
      <c r="AJ97" s="129">
        <f t="shared" si="307"/>
        <v>0</v>
      </c>
      <c r="AK97" s="129">
        <f t="shared" si="307"/>
        <v>0</v>
      </c>
      <c r="AL97" s="129">
        <f t="shared" si="307"/>
        <v>0</v>
      </c>
      <c r="AM97" s="129">
        <f t="shared" si="307"/>
        <v>0</v>
      </c>
      <c r="AN97" s="129">
        <f t="shared" ref="AN97:AW104" si="308">COUNTIFS($A$6:$A$16,$F$17,AN$6:AN$16,$G97,$E$6:$E$16,"")-COUNTIFS($A$6:$A$16,$F$17,AN$6:AN$16,$G97,$N$6:$N$16,$F$18,$E$6:$E$16,"")</f>
        <v>0</v>
      </c>
      <c r="AO97" s="129">
        <f t="shared" si="308"/>
        <v>0</v>
      </c>
      <c r="AP97" s="129">
        <f t="shared" si="308"/>
        <v>0</v>
      </c>
      <c r="AQ97" s="129">
        <f t="shared" si="308"/>
        <v>0</v>
      </c>
      <c r="AR97" s="129">
        <f t="shared" si="308"/>
        <v>0</v>
      </c>
      <c r="AS97" s="129">
        <f t="shared" si="308"/>
        <v>0</v>
      </c>
      <c r="AT97" s="129">
        <f t="shared" si="308"/>
        <v>0</v>
      </c>
      <c r="AU97" s="129">
        <f t="shared" si="308"/>
        <v>0</v>
      </c>
      <c r="AV97" s="129">
        <f t="shared" si="308"/>
        <v>0</v>
      </c>
      <c r="AW97" s="129">
        <f t="shared" si="308"/>
        <v>0</v>
      </c>
      <c r="AX97" s="129">
        <f t="shared" ref="AX97:BG104" si="309">COUNTIFS($A$6:$A$16,$F$17,AX$6:AX$16,$G97,$E$6:$E$16,"")-COUNTIFS($A$6:$A$16,$F$17,AX$6:AX$16,$G97,$N$6:$N$16,$F$18,$E$6:$E$16,"")</f>
        <v>0</v>
      </c>
      <c r="AY97" s="129">
        <f t="shared" si="309"/>
        <v>0</v>
      </c>
      <c r="AZ97" s="129">
        <f t="shared" si="309"/>
        <v>0</v>
      </c>
      <c r="BA97" s="129">
        <f t="shared" si="309"/>
        <v>0</v>
      </c>
      <c r="BB97" s="129">
        <f t="shared" si="309"/>
        <v>0</v>
      </c>
      <c r="BC97" s="129">
        <f t="shared" si="309"/>
        <v>0</v>
      </c>
      <c r="BD97" s="129">
        <f t="shared" si="309"/>
        <v>0</v>
      </c>
      <c r="BE97" s="129">
        <f t="shared" si="309"/>
        <v>0</v>
      </c>
      <c r="BF97" s="129">
        <f t="shared" si="309"/>
        <v>0</v>
      </c>
      <c r="BG97" s="129">
        <f t="shared" si="309"/>
        <v>0</v>
      </c>
      <c r="BH97" s="129">
        <f t="shared" ref="BH97:BQ104" si="310">COUNTIFS($A$6:$A$16,$F$17,BH$6:BH$16,$G97,$E$6:$E$16,"")-COUNTIFS($A$6:$A$16,$F$17,BH$6:BH$16,$G97,$N$6:$N$16,$F$18,$E$6:$E$16,"")</f>
        <v>0</v>
      </c>
      <c r="BI97" s="129">
        <f t="shared" si="310"/>
        <v>0</v>
      </c>
      <c r="BJ97" s="129">
        <f t="shared" si="310"/>
        <v>0</v>
      </c>
      <c r="BK97" s="129">
        <f t="shared" si="310"/>
        <v>0</v>
      </c>
      <c r="BL97" s="129">
        <f t="shared" si="310"/>
        <v>0</v>
      </c>
      <c r="BM97" s="129">
        <f t="shared" si="310"/>
        <v>0</v>
      </c>
      <c r="BN97" s="129">
        <f t="shared" si="310"/>
        <v>0</v>
      </c>
      <c r="BO97" s="129">
        <f t="shared" si="310"/>
        <v>0</v>
      </c>
      <c r="BP97" s="129">
        <f t="shared" si="310"/>
        <v>0</v>
      </c>
      <c r="BQ97" s="129">
        <f t="shared" si="310"/>
        <v>0</v>
      </c>
      <c r="BR97" s="129">
        <f t="shared" ref="BR97:CA104" si="311">COUNTIFS($A$6:$A$16,$F$17,BR$6:BR$16,$G97,$E$6:$E$16,"")-COUNTIFS($A$6:$A$16,$F$17,BR$6:BR$16,$G97,$N$6:$N$16,$F$18,$E$6:$E$16,"")</f>
        <v>0</v>
      </c>
      <c r="BS97" s="129">
        <f t="shared" si="311"/>
        <v>0</v>
      </c>
      <c r="BT97" s="129">
        <f t="shared" si="311"/>
        <v>0</v>
      </c>
      <c r="BU97" s="129">
        <f t="shared" si="311"/>
        <v>0</v>
      </c>
      <c r="BV97" s="129">
        <f t="shared" si="311"/>
        <v>0</v>
      </c>
      <c r="BW97" s="129">
        <f t="shared" si="311"/>
        <v>0</v>
      </c>
      <c r="BX97" s="129">
        <f t="shared" si="311"/>
        <v>0</v>
      </c>
      <c r="BY97" s="129">
        <f t="shared" si="311"/>
        <v>0</v>
      </c>
      <c r="BZ97" s="129">
        <f t="shared" si="311"/>
        <v>0</v>
      </c>
      <c r="CA97" s="129">
        <f t="shared" si="311"/>
        <v>0</v>
      </c>
      <c r="CB97" s="129">
        <f t="shared" ref="CB97:CK104" si="312">COUNTIFS($A$6:$A$16,$F$17,CB$6:CB$16,$G97,$E$6:$E$16,"")-COUNTIFS($A$6:$A$16,$F$17,CB$6:CB$16,$G97,$N$6:$N$16,$F$18,$E$6:$E$16,"")</f>
        <v>0</v>
      </c>
      <c r="CC97" s="129">
        <f t="shared" si="312"/>
        <v>0</v>
      </c>
      <c r="CD97" s="129">
        <f t="shared" si="312"/>
        <v>0</v>
      </c>
      <c r="CE97" s="129">
        <f t="shared" si="312"/>
        <v>0</v>
      </c>
      <c r="CF97" s="129">
        <f t="shared" si="312"/>
        <v>0</v>
      </c>
      <c r="CG97" s="129">
        <f t="shared" si="312"/>
        <v>0</v>
      </c>
      <c r="CH97" s="129">
        <f t="shared" si="312"/>
        <v>0</v>
      </c>
      <c r="CI97" s="129">
        <f t="shared" si="312"/>
        <v>0</v>
      </c>
      <c r="CJ97" s="129">
        <f t="shared" si="312"/>
        <v>0</v>
      </c>
      <c r="CK97" s="129">
        <f t="shared" si="312"/>
        <v>0</v>
      </c>
      <c r="CL97" s="129">
        <f t="shared" ref="CL97:CU104" si="313">COUNTIFS($A$6:$A$16,$F$17,CL$6:CL$16,$G97,$E$6:$E$16,"")-COUNTIFS($A$6:$A$16,$F$17,CL$6:CL$16,$G97,$N$6:$N$16,$F$18,$E$6:$E$16,"")</f>
        <v>0</v>
      </c>
      <c r="CM97" s="129">
        <f t="shared" si="313"/>
        <v>0</v>
      </c>
      <c r="CN97" s="129">
        <f t="shared" si="313"/>
        <v>0</v>
      </c>
      <c r="CO97" s="129">
        <f t="shared" si="313"/>
        <v>0</v>
      </c>
      <c r="CP97" s="129">
        <f t="shared" si="313"/>
        <v>0</v>
      </c>
      <c r="CQ97" s="129">
        <f t="shared" si="313"/>
        <v>0</v>
      </c>
      <c r="CR97" s="129">
        <f t="shared" si="313"/>
        <v>0</v>
      </c>
      <c r="CS97" s="129">
        <f t="shared" si="313"/>
        <v>0</v>
      </c>
      <c r="CT97" s="129">
        <f t="shared" si="313"/>
        <v>0</v>
      </c>
      <c r="CU97" s="129">
        <f t="shared" si="313"/>
        <v>0</v>
      </c>
      <c r="CV97" s="129">
        <f t="shared" ref="CV97:DE104" si="314">COUNTIFS($A$6:$A$16,$F$17,CV$6:CV$16,$G97,$E$6:$E$16,"")-COUNTIFS($A$6:$A$16,$F$17,CV$6:CV$16,$G97,$N$6:$N$16,$F$18,$E$6:$E$16,"")</f>
        <v>0</v>
      </c>
      <c r="CW97" s="129">
        <f t="shared" si="314"/>
        <v>0</v>
      </c>
      <c r="CX97" s="129">
        <f t="shared" si="314"/>
        <v>0</v>
      </c>
      <c r="CY97" s="129">
        <f t="shared" si="314"/>
        <v>0</v>
      </c>
      <c r="CZ97" s="129">
        <f t="shared" si="314"/>
        <v>0</v>
      </c>
      <c r="DA97" s="129">
        <f t="shared" si="314"/>
        <v>0</v>
      </c>
      <c r="DB97" s="129">
        <f t="shared" si="314"/>
        <v>0</v>
      </c>
      <c r="DC97" s="129">
        <f t="shared" si="314"/>
        <v>0</v>
      </c>
      <c r="DD97" s="129">
        <f t="shared" si="314"/>
        <v>0</v>
      </c>
      <c r="DE97" s="129">
        <f t="shared" si="314"/>
        <v>0</v>
      </c>
      <c r="DF97" s="129">
        <f t="shared" ref="DF97:DO104" si="315">COUNTIFS($A$6:$A$16,$F$17,DF$6:DF$16,$G97,$E$6:$E$16,"")-COUNTIFS($A$6:$A$16,$F$17,DF$6:DF$16,$G97,$N$6:$N$16,$F$18,$E$6:$E$16,"")</f>
        <v>0</v>
      </c>
      <c r="DG97" s="129">
        <f t="shared" si="315"/>
        <v>0</v>
      </c>
      <c r="DH97" s="129">
        <f t="shared" si="315"/>
        <v>0</v>
      </c>
      <c r="DI97" s="129">
        <f t="shared" si="315"/>
        <v>0</v>
      </c>
      <c r="DJ97" s="129">
        <f t="shared" si="315"/>
        <v>0</v>
      </c>
      <c r="DK97" s="129">
        <f t="shared" si="315"/>
        <v>0</v>
      </c>
      <c r="DL97" s="129">
        <f t="shared" si="315"/>
        <v>0</v>
      </c>
      <c r="DM97" s="129">
        <f t="shared" si="315"/>
        <v>0</v>
      </c>
      <c r="DN97" s="129">
        <f t="shared" si="315"/>
        <v>0</v>
      </c>
      <c r="DO97" s="129">
        <f t="shared" si="315"/>
        <v>0</v>
      </c>
      <c r="DP97" s="129">
        <f t="shared" ref="DP97:DY104" si="316">COUNTIFS($A$6:$A$16,$F$17,DP$6:DP$16,$G97,$E$6:$E$16,"")-COUNTIFS($A$6:$A$16,$F$17,DP$6:DP$16,$G97,$N$6:$N$16,$F$18,$E$6:$E$16,"")</f>
        <v>0</v>
      </c>
      <c r="DQ97" s="129">
        <f t="shared" si="316"/>
        <v>0</v>
      </c>
      <c r="DR97" s="129">
        <f t="shared" si="316"/>
        <v>0</v>
      </c>
      <c r="DS97" s="129">
        <f t="shared" si="316"/>
        <v>0</v>
      </c>
      <c r="DT97" s="129">
        <f t="shared" si="316"/>
        <v>0</v>
      </c>
      <c r="DU97" s="129">
        <f t="shared" si="316"/>
        <v>0</v>
      </c>
      <c r="DV97" s="129">
        <f t="shared" si="316"/>
        <v>0</v>
      </c>
      <c r="DW97" s="129">
        <f t="shared" si="316"/>
        <v>0</v>
      </c>
      <c r="DX97" s="129">
        <f t="shared" si="316"/>
        <v>0</v>
      </c>
      <c r="DY97" s="129">
        <f t="shared" si="316"/>
        <v>0</v>
      </c>
      <c r="DZ97" s="129">
        <f t="shared" ref="DZ97:EI104" si="317">COUNTIFS($A$6:$A$16,$F$17,DZ$6:DZ$16,$G97,$E$6:$E$16,"")-COUNTIFS($A$6:$A$16,$F$17,DZ$6:DZ$16,$G97,$N$6:$N$16,$F$18,$E$6:$E$16,"")</f>
        <v>0</v>
      </c>
      <c r="EA97" s="129">
        <f t="shared" si="317"/>
        <v>0</v>
      </c>
      <c r="EB97" s="129">
        <f t="shared" si="317"/>
        <v>0</v>
      </c>
      <c r="EC97" s="129">
        <f t="shared" si="317"/>
        <v>0</v>
      </c>
      <c r="ED97" s="129">
        <f t="shared" si="317"/>
        <v>0</v>
      </c>
      <c r="EE97" s="129">
        <f t="shared" si="317"/>
        <v>0</v>
      </c>
      <c r="EF97" s="129">
        <f t="shared" si="317"/>
        <v>0</v>
      </c>
      <c r="EG97" s="129">
        <f t="shared" si="317"/>
        <v>0</v>
      </c>
      <c r="EH97" s="129">
        <f t="shared" si="317"/>
        <v>0</v>
      </c>
      <c r="EI97" s="129">
        <f t="shared" si="317"/>
        <v>0</v>
      </c>
      <c r="EJ97" s="129">
        <f t="shared" ref="EJ97:EU104" si="318">COUNTIFS($A$6:$A$16,$F$17,EJ$6:EJ$16,$G97,$E$6:$E$16,"")-COUNTIFS($A$6:$A$16,$F$17,EJ$6:EJ$16,$G97,$N$6:$N$16,$F$18,$E$6:$E$16,"")</f>
        <v>0</v>
      </c>
      <c r="EK97" s="129">
        <f t="shared" si="318"/>
        <v>0</v>
      </c>
      <c r="EL97" s="129">
        <f t="shared" si="318"/>
        <v>0</v>
      </c>
      <c r="EM97" s="129">
        <f t="shared" si="318"/>
        <v>0</v>
      </c>
      <c r="EN97" s="129">
        <f t="shared" si="318"/>
        <v>0</v>
      </c>
      <c r="EO97" s="129">
        <f t="shared" si="318"/>
        <v>0</v>
      </c>
      <c r="EP97" s="129">
        <f t="shared" si="318"/>
        <v>0</v>
      </c>
      <c r="EQ97" s="129">
        <f t="shared" si="318"/>
        <v>0</v>
      </c>
      <c r="ER97" s="129">
        <f t="shared" si="318"/>
        <v>0</v>
      </c>
      <c r="ES97" s="129">
        <f t="shared" si="318"/>
        <v>0</v>
      </c>
      <c r="ET97" s="129">
        <f t="shared" si="318"/>
        <v>0</v>
      </c>
      <c r="EU97" s="129">
        <f t="shared" si="318"/>
        <v>0</v>
      </c>
      <c r="EV97" s="150"/>
      <c r="EW97" s="150"/>
      <c r="EX97" s="150"/>
      <c r="EY97" s="150"/>
    </row>
    <row r="98" spans="1:155">
      <c r="A98" s="150"/>
      <c r="B98" s="150"/>
      <c r="C98" s="150"/>
      <c r="D98" s="150"/>
      <c r="E98" s="150"/>
      <c r="F98" s="150"/>
      <c r="G98" s="130" t="s">
        <v>212</v>
      </c>
      <c r="H98" s="1012"/>
      <c r="I98" s="1013"/>
      <c r="J98" s="1013"/>
      <c r="K98" s="1013"/>
      <c r="L98" s="1013"/>
      <c r="M98" s="1013"/>
      <c r="N98" s="1013"/>
      <c r="O98" s="1013"/>
      <c r="P98" s="1013"/>
      <c r="Q98" s="1014"/>
      <c r="R98" s="113"/>
      <c r="S98" s="113"/>
      <c r="T98" s="113"/>
      <c r="U98" s="113"/>
      <c r="V98" s="113"/>
      <c r="W98" s="113"/>
      <c r="X98" s="113"/>
      <c r="Y98" s="113"/>
      <c r="Z98" s="113"/>
      <c r="AA98" s="113"/>
      <c r="AB98" s="113"/>
      <c r="AC98" s="113"/>
      <c r="AD98" s="114">
        <f t="shared" si="307"/>
        <v>0</v>
      </c>
      <c r="AE98" s="114">
        <f t="shared" si="307"/>
        <v>0</v>
      </c>
      <c r="AF98" s="114">
        <f t="shared" si="307"/>
        <v>7</v>
      </c>
      <c r="AG98" s="114">
        <f t="shared" si="307"/>
        <v>7</v>
      </c>
      <c r="AH98" s="114">
        <f t="shared" si="307"/>
        <v>0</v>
      </c>
      <c r="AI98" s="114">
        <f t="shared" si="307"/>
        <v>0</v>
      </c>
      <c r="AJ98" s="114">
        <f t="shared" si="307"/>
        <v>0</v>
      </c>
      <c r="AK98" s="114">
        <f t="shared" si="307"/>
        <v>0</v>
      </c>
      <c r="AL98" s="114">
        <f t="shared" si="307"/>
        <v>0</v>
      </c>
      <c r="AM98" s="114">
        <f t="shared" si="307"/>
        <v>0</v>
      </c>
      <c r="AN98" s="114">
        <f t="shared" si="308"/>
        <v>0</v>
      </c>
      <c r="AO98" s="114">
        <f t="shared" si="308"/>
        <v>0</v>
      </c>
      <c r="AP98" s="114">
        <f t="shared" si="308"/>
        <v>0</v>
      </c>
      <c r="AQ98" s="114">
        <f t="shared" si="308"/>
        <v>0</v>
      </c>
      <c r="AR98" s="114">
        <f t="shared" si="308"/>
        <v>0</v>
      </c>
      <c r="AS98" s="114">
        <f t="shared" si="308"/>
        <v>0</v>
      </c>
      <c r="AT98" s="114">
        <f t="shared" si="308"/>
        <v>0</v>
      </c>
      <c r="AU98" s="114">
        <f t="shared" si="308"/>
        <v>0</v>
      </c>
      <c r="AV98" s="114">
        <f t="shared" si="308"/>
        <v>0</v>
      </c>
      <c r="AW98" s="114">
        <f t="shared" si="308"/>
        <v>0</v>
      </c>
      <c r="AX98" s="114">
        <f t="shared" si="309"/>
        <v>0</v>
      </c>
      <c r="AY98" s="114">
        <f t="shared" si="309"/>
        <v>0</v>
      </c>
      <c r="AZ98" s="114">
        <f t="shared" si="309"/>
        <v>0</v>
      </c>
      <c r="BA98" s="114">
        <f t="shared" si="309"/>
        <v>0</v>
      </c>
      <c r="BB98" s="114">
        <f t="shared" si="309"/>
        <v>0</v>
      </c>
      <c r="BC98" s="114">
        <f t="shared" si="309"/>
        <v>0</v>
      </c>
      <c r="BD98" s="114">
        <f t="shared" si="309"/>
        <v>0</v>
      </c>
      <c r="BE98" s="114">
        <f t="shared" si="309"/>
        <v>0</v>
      </c>
      <c r="BF98" s="114">
        <f t="shared" si="309"/>
        <v>0</v>
      </c>
      <c r="BG98" s="114">
        <f t="shared" si="309"/>
        <v>0</v>
      </c>
      <c r="BH98" s="114">
        <f t="shared" si="310"/>
        <v>0</v>
      </c>
      <c r="BI98" s="114">
        <f t="shared" si="310"/>
        <v>0</v>
      </c>
      <c r="BJ98" s="114">
        <f t="shared" si="310"/>
        <v>0</v>
      </c>
      <c r="BK98" s="114">
        <f t="shared" si="310"/>
        <v>0</v>
      </c>
      <c r="BL98" s="114">
        <f t="shared" si="310"/>
        <v>0</v>
      </c>
      <c r="BM98" s="114">
        <f t="shared" si="310"/>
        <v>0</v>
      </c>
      <c r="BN98" s="114">
        <f t="shared" si="310"/>
        <v>0</v>
      </c>
      <c r="BO98" s="114">
        <f t="shared" si="310"/>
        <v>0</v>
      </c>
      <c r="BP98" s="114">
        <f t="shared" si="310"/>
        <v>0</v>
      </c>
      <c r="BQ98" s="114">
        <f t="shared" si="310"/>
        <v>0</v>
      </c>
      <c r="BR98" s="114">
        <f t="shared" si="311"/>
        <v>0</v>
      </c>
      <c r="BS98" s="114">
        <f t="shared" si="311"/>
        <v>0</v>
      </c>
      <c r="BT98" s="114">
        <f t="shared" si="311"/>
        <v>0</v>
      </c>
      <c r="BU98" s="114">
        <f t="shared" si="311"/>
        <v>0</v>
      </c>
      <c r="BV98" s="114">
        <f t="shared" si="311"/>
        <v>0</v>
      </c>
      <c r="BW98" s="114">
        <f t="shared" si="311"/>
        <v>0</v>
      </c>
      <c r="BX98" s="114">
        <f t="shared" si="311"/>
        <v>0</v>
      </c>
      <c r="BY98" s="114">
        <f t="shared" si="311"/>
        <v>0</v>
      </c>
      <c r="BZ98" s="114">
        <f t="shared" si="311"/>
        <v>0</v>
      </c>
      <c r="CA98" s="114">
        <f t="shared" si="311"/>
        <v>0</v>
      </c>
      <c r="CB98" s="114">
        <f t="shared" si="312"/>
        <v>0</v>
      </c>
      <c r="CC98" s="114">
        <f t="shared" si="312"/>
        <v>0</v>
      </c>
      <c r="CD98" s="114">
        <f t="shared" si="312"/>
        <v>0</v>
      </c>
      <c r="CE98" s="114">
        <f t="shared" si="312"/>
        <v>0</v>
      </c>
      <c r="CF98" s="114">
        <f t="shared" si="312"/>
        <v>0</v>
      </c>
      <c r="CG98" s="114">
        <f t="shared" si="312"/>
        <v>0</v>
      </c>
      <c r="CH98" s="114">
        <f t="shared" si="312"/>
        <v>0</v>
      </c>
      <c r="CI98" s="114">
        <f t="shared" si="312"/>
        <v>0</v>
      </c>
      <c r="CJ98" s="114">
        <f t="shared" si="312"/>
        <v>0</v>
      </c>
      <c r="CK98" s="114">
        <f t="shared" si="312"/>
        <v>0</v>
      </c>
      <c r="CL98" s="114">
        <f t="shared" si="313"/>
        <v>0</v>
      </c>
      <c r="CM98" s="114">
        <f t="shared" si="313"/>
        <v>0</v>
      </c>
      <c r="CN98" s="114">
        <f t="shared" si="313"/>
        <v>0</v>
      </c>
      <c r="CO98" s="114">
        <f t="shared" si="313"/>
        <v>0</v>
      </c>
      <c r="CP98" s="114">
        <f t="shared" si="313"/>
        <v>0</v>
      </c>
      <c r="CQ98" s="114">
        <f t="shared" si="313"/>
        <v>0</v>
      </c>
      <c r="CR98" s="114">
        <f t="shared" si="313"/>
        <v>0</v>
      </c>
      <c r="CS98" s="114">
        <f t="shared" si="313"/>
        <v>0</v>
      </c>
      <c r="CT98" s="114">
        <f t="shared" si="313"/>
        <v>0</v>
      </c>
      <c r="CU98" s="114">
        <f t="shared" si="313"/>
        <v>0</v>
      </c>
      <c r="CV98" s="114">
        <f t="shared" si="314"/>
        <v>0</v>
      </c>
      <c r="CW98" s="114">
        <f t="shared" si="314"/>
        <v>0</v>
      </c>
      <c r="CX98" s="114">
        <f t="shared" si="314"/>
        <v>0</v>
      </c>
      <c r="CY98" s="114">
        <f t="shared" si="314"/>
        <v>0</v>
      </c>
      <c r="CZ98" s="114">
        <f t="shared" si="314"/>
        <v>0</v>
      </c>
      <c r="DA98" s="114">
        <f t="shared" si="314"/>
        <v>0</v>
      </c>
      <c r="DB98" s="114">
        <f t="shared" si="314"/>
        <v>0</v>
      </c>
      <c r="DC98" s="114">
        <f t="shared" si="314"/>
        <v>0</v>
      </c>
      <c r="DD98" s="114">
        <f t="shared" si="314"/>
        <v>0</v>
      </c>
      <c r="DE98" s="114">
        <f t="shared" si="314"/>
        <v>0</v>
      </c>
      <c r="DF98" s="114">
        <f t="shared" si="315"/>
        <v>0</v>
      </c>
      <c r="DG98" s="114">
        <f t="shared" si="315"/>
        <v>0</v>
      </c>
      <c r="DH98" s="114">
        <f t="shared" si="315"/>
        <v>0</v>
      </c>
      <c r="DI98" s="114">
        <f t="shared" si="315"/>
        <v>0</v>
      </c>
      <c r="DJ98" s="114">
        <f t="shared" si="315"/>
        <v>0</v>
      </c>
      <c r="DK98" s="114">
        <f t="shared" si="315"/>
        <v>0</v>
      </c>
      <c r="DL98" s="114">
        <f t="shared" si="315"/>
        <v>0</v>
      </c>
      <c r="DM98" s="114">
        <f t="shared" si="315"/>
        <v>0</v>
      </c>
      <c r="DN98" s="114">
        <f t="shared" si="315"/>
        <v>0</v>
      </c>
      <c r="DO98" s="114">
        <f t="shared" si="315"/>
        <v>0</v>
      </c>
      <c r="DP98" s="114">
        <f t="shared" si="316"/>
        <v>0</v>
      </c>
      <c r="DQ98" s="114">
        <f t="shared" si="316"/>
        <v>0</v>
      </c>
      <c r="DR98" s="114">
        <f t="shared" si="316"/>
        <v>0</v>
      </c>
      <c r="DS98" s="114">
        <f t="shared" si="316"/>
        <v>0</v>
      </c>
      <c r="DT98" s="114">
        <f t="shared" si="316"/>
        <v>0</v>
      </c>
      <c r="DU98" s="114">
        <f t="shared" si="316"/>
        <v>0</v>
      </c>
      <c r="DV98" s="114">
        <f t="shared" si="316"/>
        <v>0</v>
      </c>
      <c r="DW98" s="114">
        <f t="shared" si="316"/>
        <v>0</v>
      </c>
      <c r="DX98" s="114">
        <f t="shared" si="316"/>
        <v>0</v>
      </c>
      <c r="DY98" s="114">
        <f t="shared" si="316"/>
        <v>0</v>
      </c>
      <c r="DZ98" s="114">
        <f t="shared" si="317"/>
        <v>0</v>
      </c>
      <c r="EA98" s="114">
        <f t="shared" si="317"/>
        <v>0</v>
      </c>
      <c r="EB98" s="114">
        <f t="shared" si="317"/>
        <v>0</v>
      </c>
      <c r="EC98" s="114">
        <f t="shared" si="317"/>
        <v>0</v>
      </c>
      <c r="ED98" s="114">
        <f t="shared" si="317"/>
        <v>0</v>
      </c>
      <c r="EE98" s="114">
        <f t="shared" si="317"/>
        <v>0</v>
      </c>
      <c r="EF98" s="114">
        <f t="shared" si="317"/>
        <v>0</v>
      </c>
      <c r="EG98" s="114">
        <f t="shared" si="317"/>
        <v>0</v>
      </c>
      <c r="EH98" s="114">
        <f t="shared" si="317"/>
        <v>0</v>
      </c>
      <c r="EI98" s="114">
        <f t="shared" si="317"/>
        <v>0</v>
      </c>
      <c r="EJ98" s="114">
        <f t="shared" si="318"/>
        <v>0</v>
      </c>
      <c r="EK98" s="114">
        <f t="shared" si="318"/>
        <v>0</v>
      </c>
      <c r="EL98" s="114">
        <f t="shared" si="318"/>
        <v>0</v>
      </c>
      <c r="EM98" s="114">
        <f t="shared" si="318"/>
        <v>0</v>
      </c>
      <c r="EN98" s="114">
        <f t="shared" si="318"/>
        <v>0</v>
      </c>
      <c r="EO98" s="114">
        <f t="shared" si="318"/>
        <v>0</v>
      </c>
      <c r="EP98" s="114">
        <f t="shared" si="318"/>
        <v>0</v>
      </c>
      <c r="EQ98" s="114">
        <f t="shared" si="318"/>
        <v>0</v>
      </c>
      <c r="ER98" s="114">
        <f t="shared" si="318"/>
        <v>0</v>
      </c>
      <c r="ES98" s="114">
        <f t="shared" si="318"/>
        <v>0</v>
      </c>
      <c r="ET98" s="114">
        <f t="shared" si="318"/>
        <v>0</v>
      </c>
      <c r="EU98" s="114">
        <f t="shared" si="318"/>
        <v>0</v>
      </c>
      <c r="EV98" s="150"/>
      <c r="EW98" s="150"/>
      <c r="EX98" s="150"/>
      <c r="EY98" s="150"/>
    </row>
    <row r="99" spans="1:155">
      <c r="A99" s="150"/>
      <c r="B99" s="150"/>
      <c r="C99" s="150"/>
      <c r="D99" s="150"/>
      <c r="E99" s="150"/>
      <c r="F99" s="150"/>
      <c r="G99" s="130" t="s">
        <v>213</v>
      </c>
      <c r="H99" s="1012"/>
      <c r="I99" s="1013"/>
      <c r="J99" s="1013"/>
      <c r="K99" s="1013"/>
      <c r="L99" s="1013"/>
      <c r="M99" s="1013"/>
      <c r="N99" s="1013"/>
      <c r="O99" s="1013"/>
      <c r="P99" s="1013"/>
      <c r="Q99" s="1014"/>
      <c r="R99" s="113"/>
      <c r="S99" s="113"/>
      <c r="T99" s="113"/>
      <c r="U99" s="113"/>
      <c r="V99" s="113"/>
      <c r="W99" s="113"/>
      <c r="X99" s="113"/>
      <c r="Y99" s="113"/>
      <c r="Z99" s="113"/>
      <c r="AA99" s="113"/>
      <c r="AB99" s="113"/>
      <c r="AC99" s="113"/>
      <c r="AD99" s="114">
        <f t="shared" si="307"/>
        <v>0</v>
      </c>
      <c r="AE99" s="114">
        <f t="shared" si="307"/>
        <v>0</v>
      </c>
      <c r="AF99" s="114">
        <f t="shared" si="307"/>
        <v>0</v>
      </c>
      <c r="AG99" s="114">
        <f t="shared" si="307"/>
        <v>0</v>
      </c>
      <c r="AH99" s="114">
        <f t="shared" si="307"/>
        <v>7</v>
      </c>
      <c r="AI99" s="114">
        <f t="shared" si="307"/>
        <v>7</v>
      </c>
      <c r="AJ99" s="114">
        <f t="shared" si="307"/>
        <v>7</v>
      </c>
      <c r="AK99" s="114">
        <f t="shared" si="307"/>
        <v>7</v>
      </c>
      <c r="AL99" s="114">
        <f t="shared" si="307"/>
        <v>0</v>
      </c>
      <c r="AM99" s="114">
        <f t="shared" si="307"/>
        <v>1</v>
      </c>
      <c r="AN99" s="114">
        <f t="shared" si="308"/>
        <v>0</v>
      </c>
      <c r="AO99" s="114">
        <f t="shared" si="308"/>
        <v>1</v>
      </c>
      <c r="AP99" s="114">
        <f t="shared" si="308"/>
        <v>0</v>
      </c>
      <c r="AQ99" s="114">
        <f t="shared" si="308"/>
        <v>1</v>
      </c>
      <c r="AR99" s="114">
        <f t="shared" si="308"/>
        <v>0</v>
      </c>
      <c r="AS99" s="114">
        <f t="shared" si="308"/>
        <v>1</v>
      </c>
      <c r="AT99" s="114">
        <f t="shared" si="308"/>
        <v>0</v>
      </c>
      <c r="AU99" s="114">
        <f t="shared" si="308"/>
        <v>1</v>
      </c>
      <c r="AV99" s="114">
        <f t="shared" si="308"/>
        <v>0</v>
      </c>
      <c r="AW99" s="114">
        <f t="shared" si="308"/>
        <v>1</v>
      </c>
      <c r="AX99" s="114">
        <f t="shared" si="309"/>
        <v>0</v>
      </c>
      <c r="AY99" s="114">
        <f t="shared" si="309"/>
        <v>1</v>
      </c>
      <c r="AZ99" s="114">
        <f t="shared" si="309"/>
        <v>0</v>
      </c>
      <c r="BA99" s="114">
        <f t="shared" si="309"/>
        <v>1</v>
      </c>
      <c r="BB99" s="114">
        <f t="shared" si="309"/>
        <v>0</v>
      </c>
      <c r="BC99" s="114">
        <f t="shared" si="309"/>
        <v>1</v>
      </c>
      <c r="BD99" s="114">
        <f t="shared" si="309"/>
        <v>0</v>
      </c>
      <c r="BE99" s="114">
        <f t="shared" si="309"/>
        <v>1</v>
      </c>
      <c r="BF99" s="114">
        <f t="shared" si="309"/>
        <v>0</v>
      </c>
      <c r="BG99" s="114">
        <f t="shared" si="309"/>
        <v>1</v>
      </c>
      <c r="BH99" s="114">
        <f t="shared" si="310"/>
        <v>0</v>
      </c>
      <c r="BI99" s="114">
        <f t="shared" si="310"/>
        <v>1</v>
      </c>
      <c r="BJ99" s="114">
        <f t="shared" si="310"/>
        <v>0</v>
      </c>
      <c r="BK99" s="114">
        <f t="shared" si="310"/>
        <v>0</v>
      </c>
      <c r="BL99" s="114">
        <f t="shared" si="310"/>
        <v>0</v>
      </c>
      <c r="BM99" s="114">
        <f t="shared" si="310"/>
        <v>0</v>
      </c>
      <c r="BN99" s="114">
        <f t="shared" si="310"/>
        <v>0</v>
      </c>
      <c r="BO99" s="114">
        <f t="shared" si="310"/>
        <v>0</v>
      </c>
      <c r="BP99" s="114">
        <f t="shared" si="310"/>
        <v>0</v>
      </c>
      <c r="BQ99" s="114">
        <f t="shared" si="310"/>
        <v>0</v>
      </c>
      <c r="BR99" s="114">
        <f t="shared" si="311"/>
        <v>0</v>
      </c>
      <c r="BS99" s="114">
        <f t="shared" si="311"/>
        <v>0</v>
      </c>
      <c r="BT99" s="114">
        <f t="shared" si="311"/>
        <v>0</v>
      </c>
      <c r="BU99" s="114">
        <f t="shared" si="311"/>
        <v>0</v>
      </c>
      <c r="BV99" s="114">
        <f t="shared" si="311"/>
        <v>0</v>
      </c>
      <c r="BW99" s="114">
        <f t="shared" si="311"/>
        <v>0</v>
      </c>
      <c r="BX99" s="114">
        <f t="shared" si="311"/>
        <v>0</v>
      </c>
      <c r="BY99" s="114">
        <f t="shared" si="311"/>
        <v>0</v>
      </c>
      <c r="BZ99" s="114">
        <f t="shared" si="311"/>
        <v>0</v>
      </c>
      <c r="CA99" s="114">
        <f t="shared" si="311"/>
        <v>0</v>
      </c>
      <c r="CB99" s="114">
        <f t="shared" si="312"/>
        <v>0</v>
      </c>
      <c r="CC99" s="114">
        <f t="shared" si="312"/>
        <v>0</v>
      </c>
      <c r="CD99" s="114">
        <f t="shared" si="312"/>
        <v>0</v>
      </c>
      <c r="CE99" s="114">
        <f t="shared" si="312"/>
        <v>0</v>
      </c>
      <c r="CF99" s="114">
        <f t="shared" si="312"/>
        <v>0</v>
      </c>
      <c r="CG99" s="114">
        <f t="shared" si="312"/>
        <v>0</v>
      </c>
      <c r="CH99" s="114">
        <f t="shared" si="312"/>
        <v>0</v>
      </c>
      <c r="CI99" s="114">
        <f t="shared" si="312"/>
        <v>0</v>
      </c>
      <c r="CJ99" s="114">
        <f t="shared" si="312"/>
        <v>0</v>
      </c>
      <c r="CK99" s="114">
        <f t="shared" si="312"/>
        <v>0</v>
      </c>
      <c r="CL99" s="114">
        <f t="shared" si="313"/>
        <v>0</v>
      </c>
      <c r="CM99" s="114">
        <f t="shared" si="313"/>
        <v>0</v>
      </c>
      <c r="CN99" s="114">
        <f t="shared" si="313"/>
        <v>0</v>
      </c>
      <c r="CO99" s="114">
        <f t="shared" si="313"/>
        <v>0</v>
      </c>
      <c r="CP99" s="114">
        <f t="shared" si="313"/>
        <v>0</v>
      </c>
      <c r="CQ99" s="114">
        <f t="shared" si="313"/>
        <v>0</v>
      </c>
      <c r="CR99" s="114">
        <f t="shared" si="313"/>
        <v>0</v>
      </c>
      <c r="CS99" s="114">
        <f t="shared" si="313"/>
        <v>0</v>
      </c>
      <c r="CT99" s="114">
        <f t="shared" si="313"/>
        <v>0</v>
      </c>
      <c r="CU99" s="114">
        <f t="shared" si="313"/>
        <v>0</v>
      </c>
      <c r="CV99" s="114">
        <f t="shared" si="314"/>
        <v>0</v>
      </c>
      <c r="CW99" s="114">
        <f t="shared" si="314"/>
        <v>0</v>
      </c>
      <c r="CX99" s="114">
        <f t="shared" si="314"/>
        <v>0</v>
      </c>
      <c r="CY99" s="114">
        <f t="shared" si="314"/>
        <v>0</v>
      </c>
      <c r="CZ99" s="114">
        <f t="shared" si="314"/>
        <v>0</v>
      </c>
      <c r="DA99" s="114">
        <f t="shared" si="314"/>
        <v>0</v>
      </c>
      <c r="DB99" s="114">
        <f t="shared" si="314"/>
        <v>0</v>
      </c>
      <c r="DC99" s="114">
        <f t="shared" si="314"/>
        <v>0</v>
      </c>
      <c r="DD99" s="114">
        <f t="shared" si="314"/>
        <v>0</v>
      </c>
      <c r="DE99" s="114">
        <f t="shared" si="314"/>
        <v>0</v>
      </c>
      <c r="DF99" s="114">
        <f t="shared" si="315"/>
        <v>0</v>
      </c>
      <c r="DG99" s="114">
        <f t="shared" si="315"/>
        <v>0</v>
      </c>
      <c r="DH99" s="114">
        <f t="shared" si="315"/>
        <v>0</v>
      </c>
      <c r="DI99" s="114">
        <f t="shared" si="315"/>
        <v>0</v>
      </c>
      <c r="DJ99" s="114">
        <f t="shared" si="315"/>
        <v>0</v>
      </c>
      <c r="DK99" s="114">
        <f t="shared" si="315"/>
        <v>0</v>
      </c>
      <c r="DL99" s="114">
        <f t="shared" si="315"/>
        <v>0</v>
      </c>
      <c r="DM99" s="114">
        <f t="shared" si="315"/>
        <v>0</v>
      </c>
      <c r="DN99" s="114">
        <f t="shared" si="315"/>
        <v>0</v>
      </c>
      <c r="DO99" s="114">
        <f t="shared" si="315"/>
        <v>0</v>
      </c>
      <c r="DP99" s="114">
        <f t="shared" si="316"/>
        <v>0</v>
      </c>
      <c r="DQ99" s="114">
        <f t="shared" si="316"/>
        <v>0</v>
      </c>
      <c r="DR99" s="114">
        <f t="shared" si="316"/>
        <v>0</v>
      </c>
      <c r="DS99" s="114">
        <f t="shared" si="316"/>
        <v>0</v>
      </c>
      <c r="DT99" s="114">
        <f t="shared" si="316"/>
        <v>0</v>
      </c>
      <c r="DU99" s="114">
        <f t="shared" si="316"/>
        <v>0</v>
      </c>
      <c r="DV99" s="114">
        <f t="shared" si="316"/>
        <v>0</v>
      </c>
      <c r="DW99" s="114">
        <f t="shared" si="316"/>
        <v>0</v>
      </c>
      <c r="DX99" s="114">
        <f t="shared" si="316"/>
        <v>0</v>
      </c>
      <c r="DY99" s="114">
        <f t="shared" si="316"/>
        <v>0</v>
      </c>
      <c r="DZ99" s="114">
        <f t="shared" si="317"/>
        <v>0</v>
      </c>
      <c r="EA99" s="114">
        <f t="shared" si="317"/>
        <v>0</v>
      </c>
      <c r="EB99" s="114">
        <f t="shared" si="317"/>
        <v>0</v>
      </c>
      <c r="EC99" s="114">
        <f t="shared" si="317"/>
        <v>0</v>
      </c>
      <c r="ED99" s="114">
        <f t="shared" si="317"/>
        <v>0</v>
      </c>
      <c r="EE99" s="114">
        <f t="shared" si="317"/>
        <v>0</v>
      </c>
      <c r="EF99" s="114">
        <f t="shared" si="317"/>
        <v>0</v>
      </c>
      <c r="EG99" s="114">
        <f t="shared" si="317"/>
        <v>0</v>
      </c>
      <c r="EH99" s="114">
        <f t="shared" si="317"/>
        <v>0</v>
      </c>
      <c r="EI99" s="114">
        <f t="shared" si="317"/>
        <v>0</v>
      </c>
      <c r="EJ99" s="114">
        <f t="shared" si="318"/>
        <v>0</v>
      </c>
      <c r="EK99" s="114">
        <f t="shared" si="318"/>
        <v>0</v>
      </c>
      <c r="EL99" s="114">
        <f t="shared" si="318"/>
        <v>0</v>
      </c>
      <c r="EM99" s="114">
        <f t="shared" si="318"/>
        <v>0</v>
      </c>
      <c r="EN99" s="114">
        <f t="shared" si="318"/>
        <v>0</v>
      </c>
      <c r="EO99" s="114">
        <f t="shared" si="318"/>
        <v>0</v>
      </c>
      <c r="EP99" s="114">
        <f t="shared" si="318"/>
        <v>0</v>
      </c>
      <c r="EQ99" s="114">
        <f t="shared" si="318"/>
        <v>0</v>
      </c>
      <c r="ER99" s="114">
        <f t="shared" si="318"/>
        <v>0</v>
      </c>
      <c r="ES99" s="114">
        <f t="shared" si="318"/>
        <v>0</v>
      </c>
      <c r="ET99" s="114">
        <f t="shared" si="318"/>
        <v>0</v>
      </c>
      <c r="EU99" s="114">
        <f t="shared" si="318"/>
        <v>0</v>
      </c>
      <c r="EV99" s="150"/>
      <c r="EW99" s="150"/>
      <c r="EX99" s="150"/>
      <c r="EY99" s="150"/>
    </row>
    <row r="100" spans="1:155">
      <c r="A100" s="150"/>
      <c r="B100" s="150"/>
      <c r="C100" s="150"/>
      <c r="D100" s="150"/>
      <c r="E100" s="150"/>
      <c r="F100" s="150"/>
      <c r="G100" s="130" t="s">
        <v>214</v>
      </c>
      <c r="H100" s="1012"/>
      <c r="I100" s="1013"/>
      <c r="J100" s="1013"/>
      <c r="K100" s="1013"/>
      <c r="L100" s="1013"/>
      <c r="M100" s="1013"/>
      <c r="N100" s="1013"/>
      <c r="O100" s="1013"/>
      <c r="P100" s="1013"/>
      <c r="Q100" s="1014"/>
      <c r="R100" s="113"/>
      <c r="S100" s="113"/>
      <c r="T100" s="113"/>
      <c r="U100" s="113"/>
      <c r="V100" s="113"/>
      <c r="W100" s="113"/>
      <c r="X100" s="113"/>
      <c r="Y100" s="113"/>
      <c r="Z100" s="113"/>
      <c r="AA100" s="113"/>
      <c r="AB100" s="113"/>
      <c r="AC100" s="113"/>
      <c r="AD100" s="114">
        <f t="shared" si="307"/>
        <v>0</v>
      </c>
      <c r="AE100" s="114">
        <f t="shared" si="307"/>
        <v>0</v>
      </c>
      <c r="AF100" s="114">
        <f t="shared" si="307"/>
        <v>0</v>
      </c>
      <c r="AG100" s="114">
        <f t="shared" si="307"/>
        <v>0</v>
      </c>
      <c r="AH100" s="114">
        <f t="shared" si="307"/>
        <v>0</v>
      </c>
      <c r="AI100" s="114">
        <f t="shared" si="307"/>
        <v>0</v>
      </c>
      <c r="AJ100" s="114">
        <f t="shared" si="307"/>
        <v>0</v>
      </c>
      <c r="AK100" s="114">
        <f t="shared" si="307"/>
        <v>0</v>
      </c>
      <c r="AL100" s="114">
        <f t="shared" si="307"/>
        <v>0</v>
      </c>
      <c r="AM100" s="114">
        <f t="shared" si="307"/>
        <v>6</v>
      </c>
      <c r="AN100" s="114">
        <f t="shared" si="308"/>
        <v>0</v>
      </c>
      <c r="AO100" s="114">
        <f t="shared" si="308"/>
        <v>6</v>
      </c>
      <c r="AP100" s="114">
        <f t="shared" si="308"/>
        <v>0</v>
      </c>
      <c r="AQ100" s="114">
        <f t="shared" si="308"/>
        <v>6</v>
      </c>
      <c r="AR100" s="114">
        <f t="shared" si="308"/>
        <v>0</v>
      </c>
      <c r="AS100" s="114">
        <f t="shared" si="308"/>
        <v>6</v>
      </c>
      <c r="AT100" s="114">
        <f t="shared" si="308"/>
        <v>0</v>
      </c>
      <c r="AU100" s="114">
        <f t="shared" si="308"/>
        <v>6</v>
      </c>
      <c r="AV100" s="114">
        <f t="shared" si="308"/>
        <v>0</v>
      </c>
      <c r="AW100" s="114">
        <f t="shared" si="308"/>
        <v>6</v>
      </c>
      <c r="AX100" s="114">
        <f t="shared" si="309"/>
        <v>0</v>
      </c>
      <c r="AY100" s="114">
        <f t="shared" si="309"/>
        <v>6</v>
      </c>
      <c r="AZ100" s="114">
        <f t="shared" si="309"/>
        <v>0</v>
      </c>
      <c r="BA100" s="114">
        <f t="shared" si="309"/>
        <v>6</v>
      </c>
      <c r="BB100" s="114">
        <f t="shared" si="309"/>
        <v>0</v>
      </c>
      <c r="BC100" s="114">
        <f t="shared" si="309"/>
        <v>6</v>
      </c>
      <c r="BD100" s="114">
        <f t="shared" si="309"/>
        <v>0</v>
      </c>
      <c r="BE100" s="114">
        <f t="shared" si="309"/>
        <v>6</v>
      </c>
      <c r="BF100" s="114">
        <f t="shared" si="309"/>
        <v>0</v>
      </c>
      <c r="BG100" s="114">
        <f t="shared" si="309"/>
        <v>6</v>
      </c>
      <c r="BH100" s="114">
        <f t="shared" si="310"/>
        <v>0</v>
      </c>
      <c r="BI100" s="114">
        <f t="shared" si="310"/>
        <v>6</v>
      </c>
      <c r="BJ100" s="114">
        <f t="shared" si="310"/>
        <v>0</v>
      </c>
      <c r="BK100" s="114">
        <f t="shared" si="310"/>
        <v>0</v>
      </c>
      <c r="BL100" s="114">
        <f t="shared" si="310"/>
        <v>0</v>
      </c>
      <c r="BM100" s="114">
        <f t="shared" si="310"/>
        <v>0</v>
      </c>
      <c r="BN100" s="114">
        <f t="shared" si="310"/>
        <v>0</v>
      </c>
      <c r="BO100" s="114">
        <f t="shared" si="310"/>
        <v>0</v>
      </c>
      <c r="BP100" s="114">
        <f t="shared" si="310"/>
        <v>0</v>
      </c>
      <c r="BQ100" s="114">
        <f t="shared" si="310"/>
        <v>0</v>
      </c>
      <c r="BR100" s="114">
        <f t="shared" si="311"/>
        <v>0</v>
      </c>
      <c r="BS100" s="114">
        <f t="shared" si="311"/>
        <v>0</v>
      </c>
      <c r="BT100" s="114">
        <f t="shared" si="311"/>
        <v>0</v>
      </c>
      <c r="BU100" s="114">
        <f t="shared" si="311"/>
        <v>0</v>
      </c>
      <c r="BV100" s="114">
        <f t="shared" si="311"/>
        <v>0</v>
      </c>
      <c r="BW100" s="114">
        <f t="shared" si="311"/>
        <v>0</v>
      </c>
      <c r="BX100" s="114">
        <f t="shared" si="311"/>
        <v>0</v>
      </c>
      <c r="BY100" s="114">
        <f t="shared" si="311"/>
        <v>0</v>
      </c>
      <c r="BZ100" s="114">
        <f t="shared" si="311"/>
        <v>0</v>
      </c>
      <c r="CA100" s="114">
        <f t="shared" si="311"/>
        <v>0</v>
      </c>
      <c r="CB100" s="114">
        <f t="shared" si="312"/>
        <v>0</v>
      </c>
      <c r="CC100" s="114">
        <f t="shared" si="312"/>
        <v>0</v>
      </c>
      <c r="CD100" s="114">
        <f t="shared" si="312"/>
        <v>0</v>
      </c>
      <c r="CE100" s="114">
        <f t="shared" si="312"/>
        <v>0</v>
      </c>
      <c r="CF100" s="114">
        <f t="shared" si="312"/>
        <v>0</v>
      </c>
      <c r="CG100" s="114">
        <f t="shared" si="312"/>
        <v>0</v>
      </c>
      <c r="CH100" s="114">
        <f t="shared" si="312"/>
        <v>0</v>
      </c>
      <c r="CI100" s="114">
        <f t="shared" si="312"/>
        <v>0</v>
      </c>
      <c r="CJ100" s="114">
        <f t="shared" si="312"/>
        <v>0</v>
      </c>
      <c r="CK100" s="114">
        <f t="shared" si="312"/>
        <v>0</v>
      </c>
      <c r="CL100" s="114">
        <f t="shared" si="313"/>
        <v>0</v>
      </c>
      <c r="CM100" s="114">
        <f t="shared" si="313"/>
        <v>0</v>
      </c>
      <c r="CN100" s="114">
        <f t="shared" si="313"/>
        <v>0</v>
      </c>
      <c r="CO100" s="114">
        <f t="shared" si="313"/>
        <v>0</v>
      </c>
      <c r="CP100" s="114">
        <f t="shared" si="313"/>
        <v>0</v>
      </c>
      <c r="CQ100" s="114">
        <f t="shared" si="313"/>
        <v>0</v>
      </c>
      <c r="CR100" s="114">
        <f t="shared" si="313"/>
        <v>0</v>
      </c>
      <c r="CS100" s="114">
        <f t="shared" si="313"/>
        <v>0</v>
      </c>
      <c r="CT100" s="114">
        <f t="shared" si="313"/>
        <v>0</v>
      </c>
      <c r="CU100" s="114">
        <f t="shared" si="313"/>
        <v>0</v>
      </c>
      <c r="CV100" s="114">
        <f t="shared" si="314"/>
        <v>0</v>
      </c>
      <c r="CW100" s="114">
        <f t="shared" si="314"/>
        <v>0</v>
      </c>
      <c r="CX100" s="114">
        <f t="shared" si="314"/>
        <v>0</v>
      </c>
      <c r="CY100" s="114">
        <f t="shared" si="314"/>
        <v>0</v>
      </c>
      <c r="CZ100" s="114">
        <f t="shared" si="314"/>
        <v>0</v>
      </c>
      <c r="DA100" s="114">
        <f t="shared" si="314"/>
        <v>0</v>
      </c>
      <c r="DB100" s="114">
        <f t="shared" si="314"/>
        <v>0</v>
      </c>
      <c r="DC100" s="114">
        <f t="shared" si="314"/>
        <v>0</v>
      </c>
      <c r="DD100" s="114">
        <f t="shared" si="314"/>
        <v>0</v>
      </c>
      <c r="DE100" s="114">
        <f t="shared" si="314"/>
        <v>0</v>
      </c>
      <c r="DF100" s="114">
        <f t="shared" si="315"/>
        <v>0</v>
      </c>
      <c r="DG100" s="114">
        <f t="shared" si="315"/>
        <v>0</v>
      </c>
      <c r="DH100" s="114">
        <f t="shared" si="315"/>
        <v>0</v>
      </c>
      <c r="DI100" s="114">
        <f t="shared" si="315"/>
        <v>0</v>
      </c>
      <c r="DJ100" s="114">
        <f t="shared" si="315"/>
        <v>0</v>
      </c>
      <c r="DK100" s="114">
        <f t="shared" si="315"/>
        <v>0</v>
      </c>
      <c r="DL100" s="114">
        <f t="shared" si="315"/>
        <v>0</v>
      </c>
      <c r="DM100" s="114">
        <f t="shared" si="315"/>
        <v>0</v>
      </c>
      <c r="DN100" s="114">
        <f t="shared" si="315"/>
        <v>0</v>
      </c>
      <c r="DO100" s="114">
        <f t="shared" si="315"/>
        <v>0</v>
      </c>
      <c r="DP100" s="114">
        <f t="shared" si="316"/>
        <v>0</v>
      </c>
      <c r="DQ100" s="114">
        <f t="shared" si="316"/>
        <v>0</v>
      </c>
      <c r="DR100" s="114">
        <f t="shared" si="316"/>
        <v>0</v>
      </c>
      <c r="DS100" s="114">
        <f t="shared" si="316"/>
        <v>0</v>
      </c>
      <c r="DT100" s="114">
        <f t="shared" si="316"/>
        <v>0</v>
      </c>
      <c r="DU100" s="114">
        <f t="shared" si="316"/>
        <v>0</v>
      </c>
      <c r="DV100" s="114">
        <f t="shared" si="316"/>
        <v>0</v>
      </c>
      <c r="DW100" s="114">
        <f t="shared" si="316"/>
        <v>0</v>
      </c>
      <c r="DX100" s="114">
        <f t="shared" si="316"/>
        <v>0</v>
      </c>
      <c r="DY100" s="114">
        <f t="shared" si="316"/>
        <v>0</v>
      </c>
      <c r="DZ100" s="114">
        <f t="shared" si="317"/>
        <v>0</v>
      </c>
      <c r="EA100" s="114">
        <f t="shared" si="317"/>
        <v>0</v>
      </c>
      <c r="EB100" s="114">
        <f t="shared" si="317"/>
        <v>0</v>
      </c>
      <c r="EC100" s="114">
        <f t="shared" si="317"/>
        <v>0</v>
      </c>
      <c r="ED100" s="114">
        <f t="shared" si="317"/>
        <v>0</v>
      </c>
      <c r="EE100" s="114">
        <f t="shared" si="317"/>
        <v>0</v>
      </c>
      <c r="EF100" s="114">
        <f t="shared" si="317"/>
        <v>0</v>
      </c>
      <c r="EG100" s="114">
        <f t="shared" si="317"/>
        <v>0</v>
      </c>
      <c r="EH100" s="114">
        <f t="shared" si="317"/>
        <v>0</v>
      </c>
      <c r="EI100" s="114">
        <f t="shared" si="317"/>
        <v>0</v>
      </c>
      <c r="EJ100" s="114">
        <f t="shared" si="318"/>
        <v>0</v>
      </c>
      <c r="EK100" s="114">
        <f t="shared" si="318"/>
        <v>0</v>
      </c>
      <c r="EL100" s="114">
        <f t="shared" si="318"/>
        <v>0</v>
      </c>
      <c r="EM100" s="114">
        <f t="shared" si="318"/>
        <v>0</v>
      </c>
      <c r="EN100" s="114">
        <f t="shared" si="318"/>
        <v>0</v>
      </c>
      <c r="EO100" s="114">
        <f t="shared" si="318"/>
        <v>0</v>
      </c>
      <c r="EP100" s="114">
        <f t="shared" si="318"/>
        <v>0</v>
      </c>
      <c r="EQ100" s="114">
        <f t="shared" si="318"/>
        <v>0</v>
      </c>
      <c r="ER100" s="114">
        <f t="shared" si="318"/>
        <v>0</v>
      </c>
      <c r="ES100" s="114">
        <f t="shared" si="318"/>
        <v>0</v>
      </c>
      <c r="ET100" s="114">
        <f t="shared" si="318"/>
        <v>0</v>
      </c>
      <c r="EU100" s="114">
        <f t="shared" si="318"/>
        <v>0</v>
      </c>
      <c r="EV100" s="150"/>
      <c r="EW100" s="150"/>
      <c r="EX100" s="150"/>
      <c r="EY100" s="150"/>
    </row>
    <row r="101" spans="1:155">
      <c r="A101" s="150"/>
      <c r="B101" s="150"/>
      <c r="C101" s="150"/>
      <c r="D101" s="150"/>
      <c r="E101" s="150"/>
      <c r="F101" s="150"/>
      <c r="G101" s="130" t="s">
        <v>215</v>
      </c>
      <c r="H101" s="1012"/>
      <c r="I101" s="1013"/>
      <c r="J101" s="1013"/>
      <c r="K101" s="1013"/>
      <c r="L101" s="1013"/>
      <c r="M101" s="1013"/>
      <c r="N101" s="1013"/>
      <c r="O101" s="1013"/>
      <c r="P101" s="1013"/>
      <c r="Q101" s="1014"/>
      <c r="R101" s="113"/>
      <c r="S101" s="113"/>
      <c r="T101" s="113"/>
      <c r="U101" s="113"/>
      <c r="V101" s="113"/>
      <c r="W101" s="113"/>
      <c r="X101" s="113"/>
      <c r="Y101" s="113"/>
      <c r="Z101" s="113"/>
      <c r="AA101" s="113"/>
      <c r="AB101" s="113"/>
      <c r="AC101" s="113"/>
      <c r="AD101" s="114">
        <f t="shared" si="307"/>
        <v>5</v>
      </c>
      <c r="AE101" s="114">
        <f t="shared" si="307"/>
        <v>0</v>
      </c>
      <c r="AF101" s="114">
        <f t="shared" si="307"/>
        <v>0</v>
      </c>
      <c r="AG101" s="114">
        <f t="shared" si="307"/>
        <v>0</v>
      </c>
      <c r="AH101" s="114">
        <f t="shared" si="307"/>
        <v>0</v>
      </c>
      <c r="AI101" s="114">
        <f t="shared" si="307"/>
        <v>0</v>
      </c>
      <c r="AJ101" s="114">
        <f t="shared" si="307"/>
        <v>0</v>
      </c>
      <c r="AK101" s="114">
        <f t="shared" si="307"/>
        <v>0</v>
      </c>
      <c r="AL101" s="114">
        <f t="shared" si="307"/>
        <v>7</v>
      </c>
      <c r="AM101" s="114">
        <f t="shared" si="307"/>
        <v>0</v>
      </c>
      <c r="AN101" s="114">
        <f t="shared" si="308"/>
        <v>7</v>
      </c>
      <c r="AO101" s="114">
        <f t="shared" si="308"/>
        <v>0</v>
      </c>
      <c r="AP101" s="114">
        <f t="shared" si="308"/>
        <v>7</v>
      </c>
      <c r="AQ101" s="114">
        <f t="shared" si="308"/>
        <v>0</v>
      </c>
      <c r="AR101" s="114">
        <f t="shared" si="308"/>
        <v>7</v>
      </c>
      <c r="AS101" s="114">
        <f t="shared" si="308"/>
        <v>0</v>
      </c>
      <c r="AT101" s="114">
        <f t="shared" si="308"/>
        <v>7</v>
      </c>
      <c r="AU101" s="114">
        <f t="shared" si="308"/>
        <v>0</v>
      </c>
      <c r="AV101" s="114">
        <f t="shared" si="308"/>
        <v>7</v>
      </c>
      <c r="AW101" s="114">
        <f t="shared" si="308"/>
        <v>0</v>
      </c>
      <c r="AX101" s="114">
        <f t="shared" si="309"/>
        <v>5</v>
      </c>
      <c r="AY101" s="114">
        <f t="shared" si="309"/>
        <v>0</v>
      </c>
      <c r="AZ101" s="114">
        <f t="shared" si="309"/>
        <v>5</v>
      </c>
      <c r="BA101" s="114">
        <f t="shared" si="309"/>
        <v>0</v>
      </c>
      <c r="BB101" s="114">
        <f t="shared" si="309"/>
        <v>5</v>
      </c>
      <c r="BC101" s="114">
        <f t="shared" si="309"/>
        <v>0</v>
      </c>
      <c r="BD101" s="114">
        <f t="shared" si="309"/>
        <v>0</v>
      </c>
      <c r="BE101" s="114">
        <f t="shared" si="309"/>
        <v>0</v>
      </c>
      <c r="BF101" s="114">
        <f t="shared" si="309"/>
        <v>0</v>
      </c>
      <c r="BG101" s="114">
        <f t="shared" si="309"/>
        <v>0</v>
      </c>
      <c r="BH101" s="114">
        <f t="shared" si="310"/>
        <v>0</v>
      </c>
      <c r="BI101" s="114">
        <f t="shared" si="310"/>
        <v>0</v>
      </c>
      <c r="BJ101" s="114">
        <f t="shared" si="310"/>
        <v>0</v>
      </c>
      <c r="BK101" s="114">
        <f t="shared" si="310"/>
        <v>7</v>
      </c>
      <c r="BL101" s="114">
        <f t="shared" si="310"/>
        <v>0</v>
      </c>
      <c r="BM101" s="114">
        <f t="shared" si="310"/>
        <v>7</v>
      </c>
      <c r="BN101" s="114">
        <f t="shared" si="310"/>
        <v>0</v>
      </c>
      <c r="BO101" s="114">
        <f t="shared" si="310"/>
        <v>7</v>
      </c>
      <c r="BP101" s="114">
        <f t="shared" si="310"/>
        <v>0</v>
      </c>
      <c r="BQ101" s="114">
        <f t="shared" si="310"/>
        <v>7</v>
      </c>
      <c r="BR101" s="114">
        <f t="shared" si="311"/>
        <v>0</v>
      </c>
      <c r="BS101" s="114">
        <f t="shared" si="311"/>
        <v>7</v>
      </c>
      <c r="BT101" s="114">
        <f t="shared" si="311"/>
        <v>0</v>
      </c>
      <c r="BU101" s="114">
        <f t="shared" si="311"/>
        <v>7</v>
      </c>
      <c r="BV101" s="114">
        <f t="shared" si="311"/>
        <v>0</v>
      </c>
      <c r="BW101" s="114">
        <f t="shared" si="311"/>
        <v>7</v>
      </c>
      <c r="BX101" s="114">
        <f t="shared" si="311"/>
        <v>0</v>
      </c>
      <c r="BY101" s="114">
        <f t="shared" si="311"/>
        <v>7</v>
      </c>
      <c r="BZ101" s="114">
        <f t="shared" si="311"/>
        <v>0</v>
      </c>
      <c r="CA101" s="114">
        <f t="shared" si="311"/>
        <v>7</v>
      </c>
      <c r="CB101" s="114">
        <f t="shared" si="312"/>
        <v>0</v>
      </c>
      <c r="CC101" s="114">
        <f t="shared" si="312"/>
        <v>7</v>
      </c>
      <c r="CD101" s="114">
        <f t="shared" si="312"/>
        <v>0</v>
      </c>
      <c r="CE101" s="114">
        <f t="shared" si="312"/>
        <v>7</v>
      </c>
      <c r="CF101" s="114">
        <f t="shared" si="312"/>
        <v>0</v>
      </c>
      <c r="CG101" s="114">
        <f t="shared" si="312"/>
        <v>7</v>
      </c>
      <c r="CH101" s="114">
        <f t="shared" si="312"/>
        <v>0</v>
      </c>
      <c r="CI101" s="114">
        <f t="shared" si="312"/>
        <v>7</v>
      </c>
      <c r="CJ101" s="114">
        <f t="shared" si="312"/>
        <v>0</v>
      </c>
      <c r="CK101" s="114">
        <f t="shared" si="312"/>
        <v>7</v>
      </c>
      <c r="CL101" s="114">
        <f t="shared" si="313"/>
        <v>0</v>
      </c>
      <c r="CM101" s="114">
        <f t="shared" si="313"/>
        <v>7</v>
      </c>
      <c r="CN101" s="114">
        <f t="shared" si="313"/>
        <v>0</v>
      </c>
      <c r="CO101" s="114">
        <f t="shared" si="313"/>
        <v>7</v>
      </c>
      <c r="CP101" s="114">
        <f t="shared" si="313"/>
        <v>0</v>
      </c>
      <c r="CQ101" s="114">
        <f t="shared" si="313"/>
        <v>7</v>
      </c>
      <c r="CR101" s="114">
        <f t="shared" si="313"/>
        <v>0</v>
      </c>
      <c r="CS101" s="114">
        <f t="shared" si="313"/>
        <v>7</v>
      </c>
      <c r="CT101" s="114">
        <f t="shared" si="313"/>
        <v>0</v>
      </c>
      <c r="CU101" s="114">
        <f t="shared" si="313"/>
        <v>7</v>
      </c>
      <c r="CV101" s="114">
        <f t="shared" si="314"/>
        <v>0</v>
      </c>
      <c r="CW101" s="114">
        <f t="shared" si="314"/>
        <v>7</v>
      </c>
      <c r="CX101" s="114">
        <f t="shared" si="314"/>
        <v>0</v>
      </c>
      <c r="CY101" s="114">
        <f t="shared" si="314"/>
        <v>7</v>
      </c>
      <c r="CZ101" s="114">
        <f t="shared" si="314"/>
        <v>0</v>
      </c>
      <c r="DA101" s="114">
        <f t="shared" si="314"/>
        <v>7</v>
      </c>
      <c r="DB101" s="114">
        <f t="shared" si="314"/>
        <v>0</v>
      </c>
      <c r="DC101" s="114">
        <f t="shared" si="314"/>
        <v>7</v>
      </c>
      <c r="DD101" s="114">
        <f t="shared" si="314"/>
        <v>0</v>
      </c>
      <c r="DE101" s="114">
        <f t="shared" si="314"/>
        <v>7</v>
      </c>
      <c r="DF101" s="114">
        <f t="shared" si="315"/>
        <v>0</v>
      </c>
      <c r="DG101" s="114">
        <f t="shared" si="315"/>
        <v>7</v>
      </c>
      <c r="DH101" s="114">
        <f t="shared" si="315"/>
        <v>0</v>
      </c>
      <c r="DI101" s="114">
        <f t="shared" si="315"/>
        <v>7</v>
      </c>
      <c r="DJ101" s="114">
        <f t="shared" si="315"/>
        <v>0</v>
      </c>
      <c r="DK101" s="114">
        <f t="shared" si="315"/>
        <v>7</v>
      </c>
      <c r="DL101" s="114">
        <f t="shared" si="315"/>
        <v>0</v>
      </c>
      <c r="DM101" s="114">
        <f t="shared" si="315"/>
        <v>7</v>
      </c>
      <c r="DN101" s="114">
        <f t="shared" si="315"/>
        <v>0</v>
      </c>
      <c r="DO101" s="114">
        <f t="shared" si="315"/>
        <v>7</v>
      </c>
      <c r="DP101" s="114">
        <f t="shared" si="316"/>
        <v>0</v>
      </c>
      <c r="DQ101" s="114">
        <f t="shared" si="316"/>
        <v>7</v>
      </c>
      <c r="DR101" s="114">
        <f t="shared" si="316"/>
        <v>0</v>
      </c>
      <c r="DS101" s="114">
        <f t="shared" si="316"/>
        <v>7</v>
      </c>
      <c r="DT101" s="114">
        <f t="shared" si="316"/>
        <v>0</v>
      </c>
      <c r="DU101" s="114">
        <f t="shared" si="316"/>
        <v>7</v>
      </c>
      <c r="DV101" s="114">
        <f t="shared" si="316"/>
        <v>0</v>
      </c>
      <c r="DW101" s="114">
        <f t="shared" si="316"/>
        <v>7</v>
      </c>
      <c r="DX101" s="114">
        <f t="shared" si="316"/>
        <v>0</v>
      </c>
      <c r="DY101" s="114">
        <f t="shared" si="316"/>
        <v>7</v>
      </c>
      <c r="DZ101" s="114">
        <f t="shared" si="317"/>
        <v>0</v>
      </c>
      <c r="EA101" s="114">
        <f t="shared" si="317"/>
        <v>7</v>
      </c>
      <c r="EB101" s="114">
        <f t="shared" si="317"/>
        <v>0</v>
      </c>
      <c r="EC101" s="114">
        <f t="shared" si="317"/>
        <v>7</v>
      </c>
      <c r="ED101" s="114">
        <f t="shared" si="317"/>
        <v>0</v>
      </c>
      <c r="EE101" s="114">
        <f t="shared" si="317"/>
        <v>7</v>
      </c>
      <c r="EF101" s="114">
        <f t="shared" si="317"/>
        <v>0</v>
      </c>
      <c r="EG101" s="114">
        <f t="shared" si="317"/>
        <v>7</v>
      </c>
      <c r="EH101" s="114">
        <f t="shared" si="317"/>
        <v>0</v>
      </c>
      <c r="EI101" s="114">
        <f t="shared" si="317"/>
        <v>7</v>
      </c>
      <c r="EJ101" s="114">
        <f t="shared" si="318"/>
        <v>0</v>
      </c>
      <c r="EK101" s="114">
        <f t="shared" si="318"/>
        <v>7</v>
      </c>
      <c r="EL101" s="114">
        <f t="shared" si="318"/>
        <v>0</v>
      </c>
      <c r="EM101" s="114">
        <f t="shared" si="318"/>
        <v>7</v>
      </c>
      <c r="EN101" s="114">
        <f t="shared" si="318"/>
        <v>0</v>
      </c>
      <c r="EO101" s="114">
        <f t="shared" si="318"/>
        <v>7</v>
      </c>
      <c r="EP101" s="114">
        <f t="shared" si="318"/>
        <v>0</v>
      </c>
      <c r="EQ101" s="114">
        <f t="shared" si="318"/>
        <v>7</v>
      </c>
      <c r="ER101" s="114">
        <f t="shared" si="318"/>
        <v>0</v>
      </c>
      <c r="ES101" s="114">
        <f t="shared" si="318"/>
        <v>7</v>
      </c>
      <c r="ET101" s="114">
        <f t="shared" si="318"/>
        <v>0</v>
      </c>
      <c r="EU101" s="114">
        <f t="shared" si="318"/>
        <v>7</v>
      </c>
      <c r="EV101" s="150"/>
      <c r="EW101" s="150"/>
      <c r="EX101" s="150"/>
      <c r="EY101" s="150"/>
    </row>
    <row r="102" spans="1:155">
      <c r="A102" s="150"/>
      <c r="B102" s="150"/>
      <c r="C102" s="150"/>
      <c r="D102" s="150"/>
      <c r="E102" s="150"/>
      <c r="F102" s="150"/>
      <c r="G102" s="130" t="s">
        <v>216</v>
      </c>
      <c r="H102" s="1012"/>
      <c r="I102" s="1013"/>
      <c r="J102" s="1013"/>
      <c r="K102" s="1013"/>
      <c r="L102" s="1013"/>
      <c r="M102" s="1013"/>
      <c r="N102" s="1013"/>
      <c r="O102" s="1013"/>
      <c r="P102" s="1013"/>
      <c r="Q102" s="1014"/>
      <c r="R102" s="113"/>
      <c r="S102" s="113"/>
      <c r="T102" s="113"/>
      <c r="U102" s="113"/>
      <c r="V102" s="113"/>
      <c r="W102" s="113"/>
      <c r="X102" s="113"/>
      <c r="Y102" s="113"/>
      <c r="Z102" s="113"/>
      <c r="AA102" s="113"/>
      <c r="AB102" s="113"/>
      <c r="AC102" s="113"/>
      <c r="AD102" s="114">
        <f t="shared" si="307"/>
        <v>2</v>
      </c>
      <c r="AE102" s="114">
        <f t="shared" si="307"/>
        <v>7</v>
      </c>
      <c r="AF102" s="114">
        <f t="shared" si="307"/>
        <v>0</v>
      </c>
      <c r="AG102" s="114">
        <f t="shared" si="307"/>
        <v>0</v>
      </c>
      <c r="AH102" s="114">
        <f t="shared" si="307"/>
        <v>0</v>
      </c>
      <c r="AI102" s="114">
        <f t="shared" si="307"/>
        <v>0</v>
      </c>
      <c r="AJ102" s="114">
        <f t="shared" si="307"/>
        <v>0</v>
      </c>
      <c r="AK102" s="114">
        <f t="shared" si="307"/>
        <v>0</v>
      </c>
      <c r="AL102" s="114">
        <f t="shared" si="307"/>
        <v>0</v>
      </c>
      <c r="AM102" s="114">
        <f t="shared" si="307"/>
        <v>0</v>
      </c>
      <c r="AN102" s="114">
        <f t="shared" si="308"/>
        <v>0</v>
      </c>
      <c r="AO102" s="114">
        <f t="shared" si="308"/>
        <v>0</v>
      </c>
      <c r="AP102" s="114">
        <f t="shared" si="308"/>
        <v>0</v>
      </c>
      <c r="AQ102" s="114">
        <f t="shared" si="308"/>
        <v>0</v>
      </c>
      <c r="AR102" s="114">
        <f t="shared" si="308"/>
        <v>0</v>
      </c>
      <c r="AS102" s="114">
        <f t="shared" si="308"/>
        <v>0</v>
      </c>
      <c r="AT102" s="114">
        <f t="shared" si="308"/>
        <v>0</v>
      </c>
      <c r="AU102" s="114">
        <f t="shared" si="308"/>
        <v>0</v>
      </c>
      <c r="AV102" s="114">
        <f t="shared" si="308"/>
        <v>0</v>
      </c>
      <c r="AW102" s="114">
        <f t="shared" si="308"/>
        <v>0</v>
      </c>
      <c r="AX102" s="114">
        <f t="shared" si="309"/>
        <v>2</v>
      </c>
      <c r="AY102" s="114">
        <f t="shared" si="309"/>
        <v>0</v>
      </c>
      <c r="AZ102" s="114">
        <f t="shared" si="309"/>
        <v>2</v>
      </c>
      <c r="BA102" s="114">
        <f t="shared" si="309"/>
        <v>0</v>
      </c>
      <c r="BB102" s="114">
        <f t="shared" si="309"/>
        <v>2</v>
      </c>
      <c r="BC102" s="114">
        <f t="shared" si="309"/>
        <v>0</v>
      </c>
      <c r="BD102" s="114">
        <f t="shared" si="309"/>
        <v>7</v>
      </c>
      <c r="BE102" s="114">
        <f t="shared" si="309"/>
        <v>0</v>
      </c>
      <c r="BF102" s="114">
        <f t="shared" si="309"/>
        <v>7</v>
      </c>
      <c r="BG102" s="114">
        <f t="shared" si="309"/>
        <v>0</v>
      </c>
      <c r="BH102" s="114">
        <f t="shared" si="310"/>
        <v>7</v>
      </c>
      <c r="BI102" s="114">
        <f t="shared" si="310"/>
        <v>0</v>
      </c>
      <c r="BJ102" s="114">
        <f t="shared" si="310"/>
        <v>7</v>
      </c>
      <c r="BK102" s="114">
        <f t="shared" si="310"/>
        <v>0</v>
      </c>
      <c r="BL102" s="114">
        <f t="shared" si="310"/>
        <v>7</v>
      </c>
      <c r="BM102" s="114">
        <f t="shared" si="310"/>
        <v>0</v>
      </c>
      <c r="BN102" s="114">
        <f t="shared" si="310"/>
        <v>7</v>
      </c>
      <c r="BO102" s="114">
        <f t="shared" si="310"/>
        <v>0</v>
      </c>
      <c r="BP102" s="114">
        <f t="shared" si="310"/>
        <v>7</v>
      </c>
      <c r="BQ102" s="114">
        <f t="shared" si="310"/>
        <v>0</v>
      </c>
      <c r="BR102" s="114">
        <f t="shared" si="311"/>
        <v>7</v>
      </c>
      <c r="BS102" s="114">
        <f t="shared" si="311"/>
        <v>0</v>
      </c>
      <c r="BT102" s="114">
        <f t="shared" si="311"/>
        <v>7</v>
      </c>
      <c r="BU102" s="114">
        <f t="shared" si="311"/>
        <v>0</v>
      </c>
      <c r="BV102" s="114">
        <f t="shared" si="311"/>
        <v>7</v>
      </c>
      <c r="BW102" s="114">
        <f t="shared" si="311"/>
        <v>0</v>
      </c>
      <c r="BX102" s="114">
        <f t="shared" si="311"/>
        <v>7</v>
      </c>
      <c r="BY102" s="114">
        <f t="shared" si="311"/>
        <v>0</v>
      </c>
      <c r="BZ102" s="114">
        <f t="shared" si="311"/>
        <v>7</v>
      </c>
      <c r="CA102" s="114">
        <f t="shared" si="311"/>
        <v>0</v>
      </c>
      <c r="CB102" s="114">
        <f t="shared" si="312"/>
        <v>7</v>
      </c>
      <c r="CC102" s="114">
        <f t="shared" si="312"/>
        <v>0</v>
      </c>
      <c r="CD102" s="114">
        <f t="shared" si="312"/>
        <v>7</v>
      </c>
      <c r="CE102" s="114">
        <f t="shared" si="312"/>
        <v>0</v>
      </c>
      <c r="CF102" s="114">
        <f t="shared" si="312"/>
        <v>1</v>
      </c>
      <c r="CG102" s="114">
        <f t="shared" si="312"/>
        <v>0</v>
      </c>
      <c r="CH102" s="114">
        <f t="shared" si="312"/>
        <v>1</v>
      </c>
      <c r="CI102" s="114">
        <f t="shared" si="312"/>
        <v>0</v>
      </c>
      <c r="CJ102" s="114">
        <f t="shared" si="312"/>
        <v>1</v>
      </c>
      <c r="CK102" s="114">
        <f t="shared" si="312"/>
        <v>0</v>
      </c>
      <c r="CL102" s="114">
        <f t="shared" si="313"/>
        <v>1</v>
      </c>
      <c r="CM102" s="114">
        <f t="shared" si="313"/>
        <v>0</v>
      </c>
      <c r="CN102" s="114">
        <f t="shared" si="313"/>
        <v>1</v>
      </c>
      <c r="CO102" s="114">
        <f t="shared" si="313"/>
        <v>0</v>
      </c>
      <c r="CP102" s="114">
        <f t="shared" si="313"/>
        <v>1</v>
      </c>
      <c r="CQ102" s="114">
        <f t="shared" si="313"/>
        <v>0</v>
      </c>
      <c r="CR102" s="114">
        <f t="shared" si="313"/>
        <v>1</v>
      </c>
      <c r="CS102" s="114">
        <f t="shared" si="313"/>
        <v>0</v>
      </c>
      <c r="CT102" s="114">
        <f t="shared" si="313"/>
        <v>1</v>
      </c>
      <c r="CU102" s="114">
        <f t="shared" si="313"/>
        <v>0</v>
      </c>
      <c r="CV102" s="114">
        <f t="shared" si="314"/>
        <v>1</v>
      </c>
      <c r="CW102" s="114">
        <f t="shared" si="314"/>
        <v>0</v>
      </c>
      <c r="CX102" s="114">
        <f t="shared" si="314"/>
        <v>1</v>
      </c>
      <c r="CY102" s="114">
        <f t="shared" si="314"/>
        <v>0</v>
      </c>
      <c r="CZ102" s="114">
        <f t="shared" si="314"/>
        <v>1</v>
      </c>
      <c r="DA102" s="114">
        <f t="shared" si="314"/>
        <v>0</v>
      </c>
      <c r="DB102" s="114">
        <f t="shared" si="314"/>
        <v>1</v>
      </c>
      <c r="DC102" s="114">
        <f t="shared" si="314"/>
        <v>0</v>
      </c>
      <c r="DD102" s="114">
        <f t="shared" si="314"/>
        <v>1</v>
      </c>
      <c r="DE102" s="114">
        <f t="shared" si="314"/>
        <v>0</v>
      </c>
      <c r="DF102" s="114">
        <f t="shared" si="315"/>
        <v>1</v>
      </c>
      <c r="DG102" s="114">
        <f t="shared" si="315"/>
        <v>0</v>
      </c>
      <c r="DH102" s="114">
        <f t="shared" si="315"/>
        <v>1</v>
      </c>
      <c r="DI102" s="114">
        <f t="shared" si="315"/>
        <v>0</v>
      </c>
      <c r="DJ102" s="114">
        <f t="shared" si="315"/>
        <v>1</v>
      </c>
      <c r="DK102" s="114">
        <f t="shared" si="315"/>
        <v>0</v>
      </c>
      <c r="DL102" s="114">
        <f t="shared" si="315"/>
        <v>1</v>
      </c>
      <c r="DM102" s="114">
        <f t="shared" si="315"/>
        <v>0</v>
      </c>
      <c r="DN102" s="114">
        <f t="shared" si="315"/>
        <v>1</v>
      </c>
      <c r="DO102" s="114">
        <f t="shared" si="315"/>
        <v>0</v>
      </c>
      <c r="DP102" s="114">
        <f t="shared" si="316"/>
        <v>1</v>
      </c>
      <c r="DQ102" s="114">
        <f t="shared" si="316"/>
        <v>0</v>
      </c>
      <c r="DR102" s="114">
        <f t="shared" si="316"/>
        <v>1</v>
      </c>
      <c r="DS102" s="114">
        <f t="shared" si="316"/>
        <v>0</v>
      </c>
      <c r="DT102" s="114">
        <f t="shared" si="316"/>
        <v>1</v>
      </c>
      <c r="DU102" s="114">
        <f t="shared" si="316"/>
        <v>0</v>
      </c>
      <c r="DV102" s="114">
        <f t="shared" si="316"/>
        <v>1</v>
      </c>
      <c r="DW102" s="114">
        <f t="shared" si="316"/>
        <v>0</v>
      </c>
      <c r="DX102" s="114">
        <f t="shared" si="316"/>
        <v>1</v>
      </c>
      <c r="DY102" s="114">
        <f t="shared" si="316"/>
        <v>0</v>
      </c>
      <c r="DZ102" s="114">
        <f t="shared" si="317"/>
        <v>1</v>
      </c>
      <c r="EA102" s="114">
        <f t="shared" si="317"/>
        <v>0</v>
      </c>
      <c r="EB102" s="114">
        <f t="shared" si="317"/>
        <v>1</v>
      </c>
      <c r="EC102" s="114">
        <f t="shared" si="317"/>
        <v>0</v>
      </c>
      <c r="ED102" s="114">
        <f t="shared" si="317"/>
        <v>1</v>
      </c>
      <c r="EE102" s="114">
        <f t="shared" si="317"/>
        <v>0</v>
      </c>
      <c r="EF102" s="114">
        <f t="shared" si="317"/>
        <v>1</v>
      </c>
      <c r="EG102" s="114">
        <f t="shared" si="317"/>
        <v>0</v>
      </c>
      <c r="EH102" s="114">
        <f t="shared" si="317"/>
        <v>1</v>
      </c>
      <c r="EI102" s="114">
        <f t="shared" si="317"/>
        <v>0</v>
      </c>
      <c r="EJ102" s="114">
        <f t="shared" si="318"/>
        <v>1</v>
      </c>
      <c r="EK102" s="114">
        <f t="shared" si="318"/>
        <v>0</v>
      </c>
      <c r="EL102" s="114">
        <f t="shared" si="318"/>
        <v>1</v>
      </c>
      <c r="EM102" s="114">
        <f t="shared" si="318"/>
        <v>0</v>
      </c>
      <c r="EN102" s="114">
        <f t="shared" si="318"/>
        <v>1</v>
      </c>
      <c r="EO102" s="114">
        <f t="shared" si="318"/>
        <v>0</v>
      </c>
      <c r="EP102" s="114">
        <f t="shared" si="318"/>
        <v>1</v>
      </c>
      <c r="EQ102" s="114">
        <f t="shared" si="318"/>
        <v>0</v>
      </c>
      <c r="ER102" s="114">
        <f t="shared" si="318"/>
        <v>1</v>
      </c>
      <c r="ES102" s="114">
        <f t="shared" si="318"/>
        <v>0</v>
      </c>
      <c r="ET102" s="114">
        <f t="shared" si="318"/>
        <v>1</v>
      </c>
      <c r="EU102" s="114">
        <f t="shared" si="318"/>
        <v>0</v>
      </c>
      <c r="EV102" s="150"/>
      <c r="EW102" s="150"/>
      <c r="EX102" s="150"/>
      <c r="EY102" s="150"/>
    </row>
    <row r="103" spans="1:155">
      <c r="A103" s="150"/>
      <c r="B103" s="150"/>
      <c r="C103" s="150"/>
      <c r="D103" s="150"/>
      <c r="E103" s="150"/>
      <c r="F103" s="150"/>
      <c r="G103" s="130" t="s">
        <v>217</v>
      </c>
      <c r="H103" s="1012"/>
      <c r="I103" s="1013"/>
      <c r="J103" s="1013"/>
      <c r="K103" s="1013"/>
      <c r="L103" s="1013"/>
      <c r="M103" s="1013"/>
      <c r="N103" s="1013"/>
      <c r="O103" s="1013"/>
      <c r="P103" s="1013"/>
      <c r="Q103" s="1014"/>
      <c r="R103" s="113"/>
      <c r="S103" s="113"/>
      <c r="T103" s="113"/>
      <c r="U103" s="113"/>
      <c r="V103" s="113"/>
      <c r="W103" s="113"/>
      <c r="X103" s="113"/>
      <c r="Y103" s="113"/>
      <c r="Z103" s="113"/>
      <c r="AA103" s="113"/>
      <c r="AB103" s="113"/>
      <c r="AC103" s="113"/>
      <c r="AD103" s="114">
        <f t="shared" si="307"/>
        <v>0</v>
      </c>
      <c r="AE103" s="114">
        <f t="shared" si="307"/>
        <v>0</v>
      </c>
      <c r="AF103" s="114">
        <f t="shared" si="307"/>
        <v>0</v>
      </c>
      <c r="AG103" s="114">
        <f t="shared" si="307"/>
        <v>0</v>
      </c>
      <c r="AH103" s="114">
        <f t="shared" si="307"/>
        <v>0</v>
      </c>
      <c r="AI103" s="114">
        <f t="shared" si="307"/>
        <v>0</v>
      </c>
      <c r="AJ103" s="114">
        <f t="shared" si="307"/>
        <v>0</v>
      </c>
      <c r="AK103" s="114">
        <f t="shared" si="307"/>
        <v>0</v>
      </c>
      <c r="AL103" s="114">
        <f t="shared" si="307"/>
        <v>0</v>
      </c>
      <c r="AM103" s="114">
        <f t="shared" si="307"/>
        <v>0</v>
      </c>
      <c r="AN103" s="114">
        <f t="shared" si="308"/>
        <v>0</v>
      </c>
      <c r="AO103" s="114">
        <f t="shared" si="308"/>
        <v>0</v>
      </c>
      <c r="AP103" s="114">
        <f t="shared" si="308"/>
        <v>0</v>
      </c>
      <c r="AQ103" s="114">
        <f t="shared" si="308"/>
        <v>0</v>
      </c>
      <c r="AR103" s="114">
        <f t="shared" si="308"/>
        <v>0</v>
      </c>
      <c r="AS103" s="114">
        <f t="shared" si="308"/>
        <v>0</v>
      </c>
      <c r="AT103" s="114">
        <f t="shared" si="308"/>
        <v>0</v>
      </c>
      <c r="AU103" s="114">
        <f t="shared" si="308"/>
        <v>0</v>
      </c>
      <c r="AV103" s="114">
        <f t="shared" si="308"/>
        <v>0</v>
      </c>
      <c r="AW103" s="114">
        <f t="shared" si="308"/>
        <v>0</v>
      </c>
      <c r="AX103" s="114">
        <f t="shared" si="309"/>
        <v>0</v>
      </c>
      <c r="AY103" s="114">
        <f t="shared" si="309"/>
        <v>0</v>
      </c>
      <c r="AZ103" s="114">
        <f t="shared" si="309"/>
        <v>0</v>
      </c>
      <c r="BA103" s="114">
        <f t="shared" si="309"/>
        <v>0</v>
      </c>
      <c r="BB103" s="114">
        <f t="shared" si="309"/>
        <v>0</v>
      </c>
      <c r="BC103" s="114">
        <f t="shared" si="309"/>
        <v>0</v>
      </c>
      <c r="BD103" s="114">
        <f t="shared" si="309"/>
        <v>0</v>
      </c>
      <c r="BE103" s="114">
        <f t="shared" si="309"/>
        <v>0</v>
      </c>
      <c r="BF103" s="114">
        <f t="shared" si="309"/>
        <v>0</v>
      </c>
      <c r="BG103" s="114">
        <f t="shared" si="309"/>
        <v>0</v>
      </c>
      <c r="BH103" s="114">
        <f t="shared" si="310"/>
        <v>0</v>
      </c>
      <c r="BI103" s="114">
        <f t="shared" si="310"/>
        <v>0</v>
      </c>
      <c r="BJ103" s="114">
        <f t="shared" si="310"/>
        <v>0</v>
      </c>
      <c r="BK103" s="114">
        <f t="shared" si="310"/>
        <v>0</v>
      </c>
      <c r="BL103" s="114">
        <f t="shared" si="310"/>
        <v>0</v>
      </c>
      <c r="BM103" s="114">
        <f t="shared" si="310"/>
        <v>0</v>
      </c>
      <c r="BN103" s="114">
        <f t="shared" si="310"/>
        <v>0</v>
      </c>
      <c r="BO103" s="114">
        <f t="shared" si="310"/>
        <v>0</v>
      </c>
      <c r="BP103" s="114">
        <f t="shared" si="310"/>
        <v>0</v>
      </c>
      <c r="BQ103" s="114">
        <f t="shared" si="310"/>
        <v>0</v>
      </c>
      <c r="BR103" s="114">
        <f t="shared" si="311"/>
        <v>0</v>
      </c>
      <c r="BS103" s="114">
        <f t="shared" si="311"/>
        <v>0</v>
      </c>
      <c r="BT103" s="114">
        <f t="shared" si="311"/>
        <v>0</v>
      </c>
      <c r="BU103" s="114">
        <f t="shared" si="311"/>
        <v>0</v>
      </c>
      <c r="BV103" s="114">
        <f t="shared" si="311"/>
        <v>0</v>
      </c>
      <c r="BW103" s="114">
        <f t="shared" si="311"/>
        <v>0</v>
      </c>
      <c r="BX103" s="114">
        <f t="shared" si="311"/>
        <v>0</v>
      </c>
      <c r="BY103" s="114">
        <f t="shared" si="311"/>
        <v>0</v>
      </c>
      <c r="BZ103" s="114">
        <f t="shared" si="311"/>
        <v>0</v>
      </c>
      <c r="CA103" s="114">
        <f t="shared" si="311"/>
        <v>0</v>
      </c>
      <c r="CB103" s="114">
        <f t="shared" si="312"/>
        <v>0</v>
      </c>
      <c r="CC103" s="114">
        <f t="shared" si="312"/>
        <v>0</v>
      </c>
      <c r="CD103" s="114">
        <f t="shared" si="312"/>
        <v>0</v>
      </c>
      <c r="CE103" s="114">
        <f t="shared" si="312"/>
        <v>0</v>
      </c>
      <c r="CF103" s="114">
        <f t="shared" si="312"/>
        <v>6</v>
      </c>
      <c r="CG103" s="114">
        <f t="shared" si="312"/>
        <v>0</v>
      </c>
      <c r="CH103" s="114">
        <f t="shared" si="312"/>
        <v>6</v>
      </c>
      <c r="CI103" s="114">
        <f t="shared" si="312"/>
        <v>0</v>
      </c>
      <c r="CJ103" s="114">
        <f t="shared" si="312"/>
        <v>6</v>
      </c>
      <c r="CK103" s="114">
        <f t="shared" si="312"/>
        <v>0</v>
      </c>
      <c r="CL103" s="114">
        <f t="shared" si="313"/>
        <v>1</v>
      </c>
      <c r="CM103" s="114">
        <f t="shared" si="313"/>
        <v>0</v>
      </c>
      <c r="CN103" s="114">
        <f t="shared" si="313"/>
        <v>1</v>
      </c>
      <c r="CO103" s="114">
        <f t="shared" si="313"/>
        <v>0</v>
      </c>
      <c r="CP103" s="114">
        <f t="shared" si="313"/>
        <v>1</v>
      </c>
      <c r="CQ103" s="114">
        <f t="shared" si="313"/>
        <v>0</v>
      </c>
      <c r="CR103" s="114">
        <f t="shared" si="313"/>
        <v>1</v>
      </c>
      <c r="CS103" s="114">
        <f t="shared" si="313"/>
        <v>0</v>
      </c>
      <c r="CT103" s="114">
        <f t="shared" si="313"/>
        <v>1</v>
      </c>
      <c r="CU103" s="114">
        <f t="shared" si="313"/>
        <v>0</v>
      </c>
      <c r="CV103" s="114">
        <f t="shared" si="314"/>
        <v>1</v>
      </c>
      <c r="CW103" s="114">
        <f t="shared" si="314"/>
        <v>0</v>
      </c>
      <c r="CX103" s="114">
        <f t="shared" si="314"/>
        <v>1</v>
      </c>
      <c r="CY103" s="114">
        <f t="shared" si="314"/>
        <v>0</v>
      </c>
      <c r="CZ103" s="114">
        <f t="shared" si="314"/>
        <v>1</v>
      </c>
      <c r="DA103" s="114">
        <f t="shared" si="314"/>
        <v>0</v>
      </c>
      <c r="DB103" s="114">
        <f t="shared" si="314"/>
        <v>1</v>
      </c>
      <c r="DC103" s="114">
        <f t="shared" si="314"/>
        <v>0</v>
      </c>
      <c r="DD103" s="114">
        <f t="shared" si="314"/>
        <v>1</v>
      </c>
      <c r="DE103" s="114">
        <f t="shared" si="314"/>
        <v>0</v>
      </c>
      <c r="DF103" s="114">
        <f t="shared" si="315"/>
        <v>1</v>
      </c>
      <c r="DG103" s="114">
        <f t="shared" si="315"/>
        <v>0</v>
      </c>
      <c r="DH103" s="114">
        <f t="shared" si="315"/>
        <v>1</v>
      </c>
      <c r="DI103" s="114">
        <f t="shared" si="315"/>
        <v>0</v>
      </c>
      <c r="DJ103" s="114">
        <f t="shared" si="315"/>
        <v>1</v>
      </c>
      <c r="DK103" s="114">
        <f t="shared" si="315"/>
        <v>0</v>
      </c>
      <c r="DL103" s="114">
        <f t="shared" si="315"/>
        <v>1</v>
      </c>
      <c r="DM103" s="114">
        <f t="shared" si="315"/>
        <v>0</v>
      </c>
      <c r="DN103" s="114">
        <f t="shared" si="315"/>
        <v>1</v>
      </c>
      <c r="DO103" s="114">
        <f t="shared" si="315"/>
        <v>0</v>
      </c>
      <c r="DP103" s="114">
        <f t="shared" si="316"/>
        <v>1</v>
      </c>
      <c r="DQ103" s="114">
        <f t="shared" si="316"/>
        <v>0</v>
      </c>
      <c r="DR103" s="114">
        <f t="shared" si="316"/>
        <v>1</v>
      </c>
      <c r="DS103" s="114">
        <f t="shared" si="316"/>
        <v>0</v>
      </c>
      <c r="DT103" s="114">
        <f t="shared" si="316"/>
        <v>1</v>
      </c>
      <c r="DU103" s="114">
        <f t="shared" si="316"/>
        <v>0</v>
      </c>
      <c r="DV103" s="114">
        <f t="shared" si="316"/>
        <v>1</v>
      </c>
      <c r="DW103" s="114">
        <f t="shared" si="316"/>
        <v>0</v>
      </c>
      <c r="DX103" s="114">
        <f t="shared" si="316"/>
        <v>1</v>
      </c>
      <c r="DY103" s="114">
        <f t="shared" si="316"/>
        <v>0</v>
      </c>
      <c r="DZ103" s="114">
        <f t="shared" si="317"/>
        <v>1</v>
      </c>
      <c r="EA103" s="114">
        <f t="shared" si="317"/>
        <v>0</v>
      </c>
      <c r="EB103" s="114">
        <f t="shared" si="317"/>
        <v>1</v>
      </c>
      <c r="EC103" s="114">
        <f t="shared" si="317"/>
        <v>0</v>
      </c>
      <c r="ED103" s="114">
        <f t="shared" si="317"/>
        <v>1</v>
      </c>
      <c r="EE103" s="114">
        <f t="shared" si="317"/>
        <v>0</v>
      </c>
      <c r="EF103" s="114">
        <f t="shared" si="317"/>
        <v>1</v>
      </c>
      <c r="EG103" s="114">
        <f t="shared" si="317"/>
        <v>0</v>
      </c>
      <c r="EH103" s="114">
        <f t="shared" si="317"/>
        <v>1</v>
      </c>
      <c r="EI103" s="114">
        <f t="shared" si="317"/>
        <v>0</v>
      </c>
      <c r="EJ103" s="114">
        <f t="shared" si="318"/>
        <v>1</v>
      </c>
      <c r="EK103" s="114">
        <f t="shared" si="318"/>
        <v>0</v>
      </c>
      <c r="EL103" s="114">
        <f t="shared" si="318"/>
        <v>1</v>
      </c>
      <c r="EM103" s="114">
        <f t="shared" si="318"/>
        <v>0</v>
      </c>
      <c r="EN103" s="114">
        <f t="shared" si="318"/>
        <v>1</v>
      </c>
      <c r="EO103" s="114">
        <f t="shared" si="318"/>
        <v>0</v>
      </c>
      <c r="EP103" s="114">
        <f t="shared" si="318"/>
        <v>1</v>
      </c>
      <c r="EQ103" s="114">
        <f t="shared" si="318"/>
        <v>0</v>
      </c>
      <c r="ER103" s="114">
        <f t="shared" si="318"/>
        <v>1</v>
      </c>
      <c r="ES103" s="114">
        <f t="shared" si="318"/>
        <v>0</v>
      </c>
      <c r="ET103" s="114">
        <f t="shared" si="318"/>
        <v>1</v>
      </c>
      <c r="EU103" s="114">
        <f t="shared" si="318"/>
        <v>0</v>
      </c>
      <c r="EV103" s="150"/>
      <c r="EW103" s="150"/>
      <c r="EX103" s="150"/>
      <c r="EY103" s="150"/>
    </row>
    <row r="104" spans="1:155" ht="13.5" thickBot="1">
      <c r="A104" s="150"/>
      <c r="B104" s="150"/>
      <c r="C104" s="150"/>
      <c r="D104" s="150"/>
      <c r="E104" s="150"/>
      <c r="F104" s="150"/>
      <c r="G104" s="131" t="s">
        <v>218</v>
      </c>
      <c r="H104" s="1015"/>
      <c r="I104" s="1016"/>
      <c r="J104" s="1016"/>
      <c r="K104" s="1016"/>
      <c r="L104" s="1016"/>
      <c r="M104" s="1016"/>
      <c r="N104" s="1016"/>
      <c r="O104" s="1016"/>
      <c r="P104" s="1016"/>
      <c r="Q104" s="1017"/>
      <c r="R104" s="132"/>
      <c r="S104" s="132"/>
      <c r="T104" s="132"/>
      <c r="U104" s="132"/>
      <c r="V104" s="132"/>
      <c r="W104" s="132"/>
      <c r="X104" s="132"/>
      <c r="Y104" s="132"/>
      <c r="Z104" s="132"/>
      <c r="AA104" s="132"/>
      <c r="AB104" s="132"/>
      <c r="AC104" s="132"/>
      <c r="AD104" s="124">
        <f t="shared" si="307"/>
        <v>0</v>
      </c>
      <c r="AE104" s="124">
        <f t="shared" si="307"/>
        <v>0</v>
      </c>
      <c r="AF104" s="124">
        <f t="shared" si="307"/>
        <v>0</v>
      </c>
      <c r="AG104" s="124">
        <f t="shared" si="307"/>
        <v>0</v>
      </c>
      <c r="AH104" s="124">
        <f t="shared" si="307"/>
        <v>0</v>
      </c>
      <c r="AI104" s="124">
        <f t="shared" si="307"/>
        <v>0</v>
      </c>
      <c r="AJ104" s="124">
        <f t="shared" si="307"/>
        <v>0</v>
      </c>
      <c r="AK104" s="124">
        <f t="shared" si="307"/>
        <v>0</v>
      </c>
      <c r="AL104" s="124">
        <f t="shared" si="307"/>
        <v>0</v>
      </c>
      <c r="AM104" s="124">
        <f t="shared" si="307"/>
        <v>0</v>
      </c>
      <c r="AN104" s="124">
        <f t="shared" si="308"/>
        <v>0</v>
      </c>
      <c r="AO104" s="124">
        <f t="shared" si="308"/>
        <v>0</v>
      </c>
      <c r="AP104" s="124">
        <f t="shared" si="308"/>
        <v>0</v>
      </c>
      <c r="AQ104" s="124">
        <f t="shared" si="308"/>
        <v>0</v>
      </c>
      <c r="AR104" s="124">
        <f t="shared" si="308"/>
        <v>0</v>
      </c>
      <c r="AS104" s="124">
        <f t="shared" si="308"/>
        <v>0</v>
      </c>
      <c r="AT104" s="124">
        <f t="shared" si="308"/>
        <v>0</v>
      </c>
      <c r="AU104" s="124">
        <f t="shared" si="308"/>
        <v>0</v>
      </c>
      <c r="AV104" s="124">
        <f t="shared" si="308"/>
        <v>0</v>
      </c>
      <c r="AW104" s="124">
        <f t="shared" si="308"/>
        <v>0</v>
      </c>
      <c r="AX104" s="124">
        <f t="shared" si="309"/>
        <v>0</v>
      </c>
      <c r="AY104" s="124">
        <f t="shared" si="309"/>
        <v>0</v>
      </c>
      <c r="AZ104" s="124">
        <f t="shared" si="309"/>
        <v>0</v>
      </c>
      <c r="BA104" s="124">
        <f t="shared" si="309"/>
        <v>0</v>
      </c>
      <c r="BB104" s="124">
        <f t="shared" si="309"/>
        <v>0</v>
      </c>
      <c r="BC104" s="124">
        <f t="shared" si="309"/>
        <v>0</v>
      </c>
      <c r="BD104" s="124">
        <f t="shared" si="309"/>
        <v>0</v>
      </c>
      <c r="BE104" s="124">
        <f t="shared" si="309"/>
        <v>0</v>
      </c>
      <c r="BF104" s="124">
        <f t="shared" si="309"/>
        <v>0</v>
      </c>
      <c r="BG104" s="124">
        <f t="shared" si="309"/>
        <v>0</v>
      </c>
      <c r="BH104" s="124">
        <f t="shared" si="310"/>
        <v>0</v>
      </c>
      <c r="BI104" s="124">
        <f t="shared" si="310"/>
        <v>0</v>
      </c>
      <c r="BJ104" s="124">
        <f t="shared" si="310"/>
        <v>0</v>
      </c>
      <c r="BK104" s="124">
        <f t="shared" si="310"/>
        <v>0</v>
      </c>
      <c r="BL104" s="124">
        <f t="shared" si="310"/>
        <v>0</v>
      </c>
      <c r="BM104" s="124">
        <f t="shared" si="310"/>
        <v>0</v>
      </c>
      <c r="BN104" s="124">
        <f t="shared" si="310"/>
        <v>0</v>
      </c>
      <c r="BO104" s="124">
        <f t="shared" si="310"/>
        <v>0</v>
      </c>
      <c r="BP104" s="124">
        <f t="shared" si="310"/>
        <v>0</v>
      </c>
      <c r="BQ104" s="124">
        <f t="shared" si="310"/>
        <v>0</v>
      </c>
      <c r="BR104" s="124">
        <f t="shared" si="311"/>
        <v>0</v>
      </c>
      <c r="BS104" s="124">
        <f t="shared" si="311"/>
        <v>0</v>
      </c>
      <c r="BT104" s="124">
        <f t="shared" si="311"/>
        <v>0</v>
      </c>
      <c r="BU104" s="124">
        <f t="shared" si="311"/>
        <v>0</v>
      </c>
      <c r="BV104" s="124">
        <f t="shared" si="311"/>
        <v>0</v>
      </c>
      <c r="BW104" s="124">
        <f t="shared" si="311"/>
        <v>0</v>
      </c>
      <c r="BX104" s="124">
        <f t="shared" si="311"/>
        <v>0</v>
      </c>
      <c r="BY104" s="124">
        <f t="shared" si="311"/>
        <v>0</v>
      </c>
      <c r="BZ104" s="124">
        <f t="shared" si="311"/>
        <v>0</v>
      </c>
      <c r="CA104" s="124">
        <f t="shared" si="311"/>
        <v>0</v>
      </c>
      <c r="CB104" s="124">
        <f t="shared" si="312"/>
        <v>0</v>
      </c>
      <c r="CC104" s="124">
        <f t="shared" si="312"/>
        <v>0</v>
      </c>
      <c r="CD104" s="124">
        <f t="shared" si="312"/>
        <v>0</v>
      </c>
      <c r="CE104" s="124">
        <f t="shared" si="312"/>
        <v>0</v>
      </c>
      <c r="CF104" s="124">
        <f t="shared" si="312"/>
        <v>0</v>
      </c>
      <c r="CG104" s="124">
        <f t="shared" si="312"/>
        <v>0</v>
      </c>
      <c r="CH104" s="124">
        <f t="shared" si="312"/>
        <v>0</v>
      </c>
      <c r="CI104" s="124">
        <f t="shared" si="312"/>
        <v>0</v>
      </c>
      <c r="CJ104" s="124">
        <f t="shared" si="312"/>
        <v>0</v>
      </c>
      <c r="CK104" s="124">
        <f t="shared" si="312"/>
        <v>0</v>
      </c>
      <c r="CL104" s="124">
        <f t="shared" si="313"/>
        <v>5</v>
      </c>
      <c r="CM104" s="124">
        <f t="shared" si="313"/>
        <v>0</v>
      </c>
      <c r="CN104" s="124">
        <f t="shared" si="313"/>
        <v>5</v>
      </c>
      <c r="CO104" s="124">
        <f t="shared" si="313"/>
        <v>0</v>
      </c>
      <c r="CP104" s="124">
        <f t="shared" si="313"/>
        <v>5</v>
      </c>
      <c r="CQ104" s="124">
        <f t="shared" si="313"/>
        <v>0</v>
      </c>
      <c r="CR104" s="124">
        <f t="shared" si="313"/>
        <v>5</v>
      </c>
      <c r="CS104" s="124">
        <f t="shared" si="313"/>
        <v>0</v>
      </c>
      <c r="CT104" s="124">
        <f t="shared" si="313"/>
        <v>5</v>
      </c>
      <c r="CU104" s="124">
        <f t="shared" si="313"/>
        <v>0</v>
      </c>
      <c r="CV104" s="124">
        <f t="shared" si="314"/>
        <v>5</v>
      </c>
      <c r="CW104" s="124">
        <f t="shared" si="314"/>
        <v>0</v>
      </c>
      <c r="CX104" s="124">
        <f t="shared" si="314"/>
        <v>5</v>
      </c>
      <c r="CY104" s="124">
        <f t="shared" si="314"/>
        <v>0</v>
      </c>
      <c r="CZ104" s="124">
        <f t="shared" si="314"/>
        <v>5</v>
      </c>
      <c r="DA104" s="124">
        <f t="shared" si="314"/>
        <v>0</v>
      </c>
      <c r="DB104" s="124">
        <f t="shared" si="314"/>
        <v>5</v>
      </c>
      <c r="DC104" s="124">
        <f t="shared" si="314"/>
        <v>0</v>
      </c>
      <c r="DD104" s="124">
        <f t="shared" si="314"/>
        <v>5</v>
      </c>
      <c r="DE104" s="124">
        <f t="shared" si="314"/>
        <v>0</v>
      </c>
      <c r="DF104" s="124">
        <f t="shared" si="315"/>
        <v>5</v>
      </c>
      <c r="DG104" s="124">
        <f t="shared" si="315"/>
        <v>0</v>
      </c>
      <c r="DH104" s="124">
        <f t="shared" si="315"/>
        <v>5</v>
      </c>
      <c r="DI104" s="124">
        <f t="shared" si="315"/>
        <v>0</v>
      </c>
      <c r="DJ104" s="124">
        <f t="shared" si="315"/>
        <v>5</v>
      </c>
      <c r="DK104" s="124">
        <f t="shared" si="315"/>
        <v>0</v>
      </c>
      <c r="DL104" s="124">
        <f t="shared" si="315"/>
        <v>5</v>
      </c>
      <c r="DM104" s="124">
        <f t="shared" si="315"/>
        <v>0</v>
      </c>
      <c r="DN104" s="124">
        <f t="shared" si="315"/>
        <v>5</v>
      </c>
      <c r="DO104" s="124">
        <f t="shared" si="315"/>
        <v>0</v>
      </c>
      <c r="DP104" s="124">
        <f t="shared" si="316"/>
        <v>5</v>
      </c>
      <c r="DQ104" s="124">
        <f t="shared" si="316"/>
        <v>0</v>
      </c>
      <c r="DR104" s="124">
        <f t="shared" si="316"/>
        <v>5</v>
      </c>
      <c r="DS104" s="124">
        <f t="shared" si="316"/>
        <v>0</v>
      </c>
      <c r="DT104" s="124">
        <f t="shared" si="316"/>
        <v>5</v>
      </c>
      <c r="DU104" s="124">
        <f t="shared" si="316"/>
        <v>0</v>
      </c>
      <c r="DV104" s="124">
        <f t="shared" si="316"/>
        <v>5</v>
      </c>
      <c r="DW104" s="124">
        <f t="shared" si="316"/>
        <v>0</v>
      </c>
      <c r="DX104" s="124">
        <f t="shared" si="316"/>
        <v>5</v>
      </c>
      <c r="DY104" s="124">
        <f t="shared" si="316"/>
        <v>0</v>
      </c>
      <c r="DZ104" s="124">
        <f t="shared" si="317"/>
        <v>5</v>
      </c>
      <c r="EA104" s="124">
        <f t="shared" si="317"/>
        <v>0</v>
      </c>
      <c r="EB104" s="124">
        <f t="shared" si="317"/>
        <v>5</v>
      </c>
      <c r="EC104" s="124">
        <f t="shared" si="317"/>
        <v>0</v>
      </c>
      <c r="ED104" s="124">
        <f t="shared" si="317"/>
        <v>5</v>
      </c>
      <c r="EE104" s="124">
        <f t="shared" si="317"/>
        <v>0</v>
      </c>
      <c r="EF104" s="124">
        <f t="shared" si="317"/>
        <v>5</v>
      </c>
      <c r="EG104" s="124">
        <f t="shared" si="317"/>
        <v>0</v>
      </c>
      <c r="EH104" s="124">
        <f t="shared" si="317"/>
        <v>5</v>
      </c>
      <c r="EI104" s="124">
        <f t="shared" si="317"/>
        <v>0</v>
      </c>
      <c r="EJ104" s="124">
        <f t="shared" si="318"/>
        <v>5</v>
      </c>
      <c r="EK104" s="124">
        <f t="shared" si="318"/>
        <v>0</v>
      </c>
      <c r="EL104" s="124">
        <f t="shared" si="318"/>
        <v>5</v>
      </c>
      <c r="EM104" s="124">
        <f t="shared" si="318"/>
        <v>0</v>
      </c>
      <c r="EN104" s="124">
        <f t="shared" si="318"/>
        <v>5</v>
      </c>
      <c r="EO104" s="124">
        <f t="shared" si="318"/>
        <v>0</v>
      </c>
      <c r="EP104" s="124">
        <f t="shared" si="318"/>
        <v>5</v>
      </c>
      <c r="EQ104" s="124">
        <f t="shared" si="318"/>
        <v>0</v>
      </c>
      <c r="ER104" s="124">
        <f t="shared" si="318"/>
        <v>5</v>
      </c>
      <c r="ES104" s="124">
        <f t="shared" si="318"/>
        <v>0</v>
      </c>
      <c r="ET104" s="124">
        <f t="shared" si="318"/>
        <v>5</v>
      </c>
      <c r="EU104" s="124">
        <f t="shared" si="318"/>
        <v>0</v>
      </c>
      <c r="EV104" s="150"/>
      <c r="EW104" s="150"/>
      <c r="EX104" s="150"/>
      <c r="EY104" s="150"/>
    </row>
    <row r="105" spans="1:155">
      <c r="A105" s="150"/>
      <c r="B105" s="150"/>
      <c r="C105" s="150"/>
      <c r="D105" s="150"/>
      <c r="E105" s="150"/>
      <c r="F105" s="150"/>
      <c r="G105" s="127" t="s">
        <v>211</v>
      </c>
      <c r="H105" s="1009" t="str">
        <f>Prog8</f>
        <v>Prog8</v>
      </c>
      <c r="I105" s="1010"/>
      <c r="J105" s="1010"/>
      <c r="K105" s="1010"/>
      <c r="L105" s="1010"/>
      <c r="M105" s="1010"/>
      <c r="N105" s="1010"/>
      <c r="O105" s="1010"/>
      <c r="P105" s="1010"/>
      <c r="Q105" s="1011"/>
      <c r="R105" s="128"/>
      <c r="S105" s="128"/>
      <c r="T105" s="128"/>
      <c r="U105" s="128"/>
      <c r="V105" s="128"/>
      <c r="W105" s="128"/>
      <c r="X105" s="128"/>
      <c r="Y105" s="128"/>
      <c r="Z105" s="128"/>
      <c r="AA105" s="128"/>
      <c r="AB105" s="128"/>
      <c r="AC105" s="128"/>
      <c r="AD105" s="129">
        <f t="shared" ref="AD105:AM112" si="319">COUNTIFS($A$6:$A$16,$F$17,AD$6:AD$16,$G105,$E$6:$E$16,"")-COUNTIFS($A$6:$A$16,$F$17,AD$6:AD$16,$G105,$O$6:$O$16,$F$18,$E$6:$E$16,"")</f>
        <v>0</v>
      </c>
      <c r="AE105" s="129">
        <f t="shared" si="319"/>
        <v>0</v>
      </c>
      <c r="AF105" s="129">
        <f t="shared" si="319"/>
        <v>0</v>
      </c>
      <c r="AG105" s="129">
        <f t="shared" si="319"/>
        <v>0</v>
      </c>
      <c r="AH105" s="129">
        <f t="shared" si="319"/>
        <v>0</v>
      </c>
      <c r="AI105" s="129">
        <f t="shared" si="319"/>
        <v>0</v>
      </c>
      <c r="AJ105" s="129">
        <f t="shared" si="319"/>
        <v>0</v>
      </c>
      <c r="AK105" s="129">
        <f t="shared" si="319"/>
        <v>0</v>
      </c>
      <c r="AL105" s="129">
        <f t="shared" si="319"/>
        <v>0</v>
      </c>
      <c r="AM105" s="129">
        <f t="shared" si="319"/>
        <v>0</v>
      </c>
      <c r="AN105" s="129">
        <f t="shared" ref="AN105:AW112" si="320">COUNTIFS($A$6:$A$16,$F$17,AN$6:AN$16,$G105,$E$6:$E$16,"")-COUNTIFS($A$6:$A$16,$F$17,AN$6:AN$16,$G105,$O$6:$O$16,$F$18,$E$6:$E$16,"")</f>
        <v>0</v>
      </c>
      <c r="AO105" s="129">
        <f t="shared" si="320"/>
        <v>0</v>
      </c>
      <c r="AP105" s="129">
        <f t="shared" si="320"/>
        <v>0</v>
      </c>
      <c r="AQ105" s="129">
        <f t="shared" si="320"/>
        <v>0</v>
      </c>
      <c r="AR105" s="129">
        <f t="shared" si="320"/>
        <v>0</v>
      </c>
      <c r="AS105" s="129">
        <f t="shared" si="320"/>
        <v>0</v>
      </c>
      <c r="AT105" s="129">
        <f t="shared" si="320"/>
        <v>0</v>
      </c>
      <c r="AU105" s="129">
        <f t="shared" si="320"/>
        <v>0</v>
      </c>
      <c r="AV105" s="129">
        <f t="shared" si="320"/>
        <v>0</v>
      </c>
      <c r="AW105" s="129">
        <f t="shared" si="320"/>
        <v>0</v>
      </c>
      <c r="AX105" s="129">
        <f t="shared" ref="AX105:BG112" si="321">COUNTIFS($A$6:$A$16,$F$17,AX$6:AX$16,$G105,$E$6:$E$16,"")-COUNTIFS($A$6:$A$16,$F$17,AX$6:AX$16,$G105,$O$6:$O$16,$F$18,$E$6:$E$16,"")</f>
        <v>0</v>
      </c>
      <c r="AY105" s="129">
        <f t="shared" si="321"/>
        <v>0</v>
      </c>
      <c r="AZ105" s="129">
        <f t="shared" si="321"/>
        <v>0</v>
      </c>
      <c r="BA105" s="129">
        <f t="shared" si="321"/>
        <v>0</v>
      </c>
      <c r="BB105" s="129">
        <f t="shared" si="321"/>
        <v>0</v>
      </c>
      <c r="BC105" s="129">
        <f t="shared" si="321"/>
        <v>0</v>
      </c>
      <c r="BD105" s="129">
        <f t="shared" si="321"/>
        <v>0</v>
      </c>
      <c r="BE105" s="129">
        <f t="shared" si="321"/>
        <v>0</v>
      </c>
      <c r="BF105" s="129">
        <f t="shared" si="321"/>
        <v>0</v>
      </c>
      <c r="BG105" s="129">
        <f t="shared" si="321"/>
        <v>0</v>
      </c>
      <c r="BH105" s="129">
        <f t="shared" ref="BH105:BQ112" si="322">COUNTIFS($A$6:$A$16,$F$17,BH$6:BH$16,$G105,$E$6:$E$16,"")-COUNTIFS($A$6:$A$16,$F$17,BH$6:BH$16,$G105,$O$6:$O$16,$F$18,$E$6:$E$16,"")</f>
        <v>0</v>
      </c>
      <c r="BI105" s="129">
        <f t="shared" si="322"/>
        <v>0</v>
      </c>
      <c r="BJ105" s="129">
        <f t="shared" si="322"/>
        <v>0</v>
      </c>
      <c r="BK105" s="129">
        <f t="shared" si="322"/>
        <v>0</v>
      </c>
      <c r="BL105" s="129">
        <f t="shared" si="322"/>
        <v>0</v>
      </c>
      <c r="BM105" s="129">
        <f t="shared" si="322"/>
        <v>0</v>
      </c>
      <c r="BN105" s="129">
        <f t="shared" si="322"/>
        <v>0</v>
      </c>
      <c r="BO105" s="129">
        <f t="shared" si="322"/>
        <v>0</v>
      </c>
      <c r="BP105" s="129">
        <f t="shared" si="322"/>
        <v>0</v>
      </c>
      <c r="BQ105" s="129">
        <f t="shared" si="322"/>
        <v>0</v>
      </c>
      <c r="BR105" s="129">
        <f t="shared" ref="BR105:CA112" si="323">COUNTIFS($A$6:$A$16,$F$17,BR$6:BR$16,$G105,$E$6:$E$16,"")-COUNTIFS($A$6:$A$16,$F$17,BR$6:BR$16,$G105,$O$6:$O$16,$F$18,$E$6:$E$16,"")</f>
        <v>0</v>
      </c>
      <c r="BS105" s="129">
        <f t="shared" si="323"/>
        <v>0</v>
      </c>
      <c r="BT105" s="129">
        <f t="shared" si="323"/>
        <v>0</v>
      </c>
      <c r="BU105" s="129">
        <f t="shared" si="323"/>
        <v>0</v>
      </c>
      <c r="BV105" s="129">
        <f t="shared" si="323"/>
        <v>0</v>
      </c>
      <c r="BW105" s="129">
        <f t="shared" si="323"/>
        <v>0</v>
      </c>
      <c r="BX105" s="129">
        <f t="shared" si="323"/>
        <v>0</v>
      </c>
      <c r="BY105" s="129">
        <f t="shared" si="323"/>
        <v>0</v>
      </c>
      <c r="BZ105" s="129">
        <f t="shared" si="323"/>
        <v>0</v>
      </c>
      <c r="CA105" s="129">
        <f t="shared" si="323"/>
        <v>0</v>
      </c>
      <c r="CB105" s="129">
        <f t="shared" ref="CB105:CK112" si="324">COUNTIFS($A$6:$A$16,$F$17,CB$6:CB$16,$G105,$E$6:$E$16,"")-COUNTIFS($A$6:$A$16,$F$17,CB$6:CB$16,$G105,$O$6:$O$16,$F$18,$E$6:$E$16,"")</f>
        <v>0</v>
      </c>
      <c r="CC105" s="129">
        <f t="shared" si="324"/>
        <v>0</v>
      </c>
      <c r="CD105" s="129">
        <f t="shared" si="324"/>
        <v>0</v>
      </c>
      <c r="CE105" s="129">
        <f t="shared" si="324"/>
        <v>0</v>
      </c>
      <c r="CF105" s="129">
        <f t="shared" si="324"/>
        <v>0</v>
      </c>
      <c r="CG105" s="129">
        <f t="shared" si="324"/>
        <v>0</v>
      </c>
      <c r="CH105" s="129">
        <f t="shared" si="324"/>
        <v>0</v>
      </c>
      <c r="CI105" s="129">
        <f t="shared" si="324"/>
        <v>0</v>
      </c>
      <c r="CJ105" s="129">
        <f t="shared" si="324"/>
        <v>0</v>
      </c>
      <c r="CK105" s="129">
        <f t="shared" si="324"/>
        <v>0</v>
      </c>
      <c r="CL105" s="129">
        <f t="shared" ref="CL105:CU112" si="325">COUNTIFS($A$6:$A$16,$F$17,CL$6:CL$16,$G105,$E$6:$E$16,"")-COUNTIFS($A$6:$A$16,$F$17,CL$6:CL$16,$G105,$O$6:$O$16,$F$18,$E$6:$E$16,"")</f>
        <v>0</v>
      </c>
      <c r="CM105" s="129">
        <f t="shared" si="325"/>
        <v>0</v>
      </c>
      <c r="CN105" s="129">
        <f t="shared" si="325"/>
        <v>0</v>
      </c>
      <c r="CO105" s="129">
        <f t="shared" si="325"/>
        <v>0</v>
      </c>
      <c r="CP105" s="129">
        <f t="shared" si="325"/>
        <v>0</v>
      </c>
      <c r="CQ105" s="129">
        <f t="shared" si="325"/>
        <v>0</v>
      </c>
      <c r="CR105" s="129">
        <f t="shared" si="325"/>
        <v>0</v>
      </c>
      <c r="CS105" s="129">
        <f t="shared" si="325"/>
        <v>0</v>
      </c>
      <c r="CT105" s="129">
        <f t="shared" si="325"/>
        <v>0</v>
      </c>
      <c r="CU105" s="129">
        <f t="shared" si="325"/>
        <v>0</v>
      </c>
      <c r="CV105" s="129">
        <f t="shared" ref="CV105:DE112" si="326">COUNTIFS($A$6:$A$16,$F$17,CV$6:CV$16,$G105,$E$6:$E$16,"")-COUNTIFS($A$6:$A$16,$F$17,CV$6:CV$16,$G105,$O$6:$O$16,$F$18,$E$6:$E$16,"")</f>
        <v>0</v>
      </c>
      <c r="CW105" s="129">
        <f t="shared" si="326"/>
        <v>0</v>
      </c>
      <c r="CX105" s="129">
        <f t="shared" si="326"/>
        <v>0</v>
      </c>
      <c r="CY105" s="129">
        <f t="shared" si="326"/>
        <v>0</v>
      </c>
      <c r="CZ105" s="129">
        <f t="shared" si="326"/>
        <v>0</v>
      </c>
      <c r="DA105" s="129">
        <f t="shared" si="326"/>
        <v>0</v>
      </c>
      <c r="DB105" s="129">
        <f t="shared" si="326"/>
        <v>0</v>
      </c>
      <c r="DC105" s="129">
        <f t="shared" si="326"/>
        <v>0</v>
      </c>
      <c r="DD105" s="129">
        <f t="shared" si="326"/>
        <v>0</v>
      </c>
      <c r="DE105" s="129">
        <f t="shared" si="326"/>
        <v>0</v>
      </c>
      <c r="DF105" s="129">
        <f t="shared" ref="DF105:DO112" si="327">COUNTIFS($A$6:$A$16,$F$17,DF$6:DF$16,$G105,$E$6:$E$16,"")-COUNTIFS($A$6:$A$16,$F$17,DF$6:DF$16,$G105,$O$6:$O$16,$F$18,$E$6:$E$16,"")</f>
        <v>0</v>
      </c>
      <c r="DG105" s="129">
        <f t="shared" si="327"/>
        <v>0</v>
      </c>
      <c r="DH105" s="129">
        <f t="shared" si="327"/>
        <v>0</v>
      </c>
      <c r="DI105" s="129">
        <f t="shared" si="327"/>
        <v>0</v>
      </c>
      <c r="DJ105" s="129">
        <f t="shared" si="327"/>
        <v>0</v>
      </c>
      <c r="DK105" s="129">
        <f t="shared" si="327"/>
        <v>0</v>
      </c>
      <c r="DL105" s="129">
        <f t="shared" si="327"/>
        <v>0</v>
      </c>
      <c r="DM105" s="129">
        <f t="shared" si="327"/>
        <v>0</v>
      </c>
      <c r="DN105" s="129">
        <f t="shared" si="327"/>
        <v>0</v>
      </c>
      <c r="DO105" s="129">
        <f t="shared" si="327"/>
        <v>0</v>
      </c>
      <c r="DP105" s="129">
        <f t="shared" ref="DP105:DY112" si="328">COUNTIFS($A$6:$A$16,$F$17,DP$6:DP$16,$G105,$E$6:$E$16,"")-COUNTIFS($A$6:$A$16,$F$17,DP$6:DP$16,$G105,$O$6:$O$16,$F$18,$E$6:$E$16,"")</f>
        <v>0</v>
      </c>
      <c r="DQ105" s="129">
        <f t="shared" si="328"/>
        <v>0</v>
      </c>
      <c r="DR105" s="129">
        <f t="shared" si="328"/>
        <v>0</v>
      </c>
      <c r="DS105" s="129">
        <f t="shared" si="328"/>
        <v>0</v>
      </c>
      <c r="DT105" s="129">
        <f t="shared" si="328"/>
        <v>0</v>
      </c>
      <c r="DU105" s="129">
        <f t="shared" si="328"/>
        <v>0</v>
      </c>
      <c r="DV105" s="129">
        <f t="shared" si="328"/>
        <v>0</v>
      </c>
      <c r="DW105" s="129">
        <f t="shared" si="328"/>
        <v>0</v>
      </c>
      <c r="DX105" s="129">
        <f t="shared" si="328"/>
        <v>0</v>
      </c>
      <c r="DY105" s="129">
        <f t="shared" si="328"/>
        <v>0</v>
      </c>
      <c r="DZ105" s="129">
        <f t="shared" ref="DZ105:EI112" si="329">COUNTIFS($A$6:$A$16,$F$17,DZ$6:DZ$16,$G105,$E$6:$E$16,"")-COUNTIFS($A$6:$A$16,$F$17,DZ$6:DZ$16,$G105,$O$6:$O$16,$F$18,$E$6:$E$16,"")</f>
        <v>0</v>
      </c>
      <c r="EA105" s="129">
        <f t="shared" si="329"/>
        <v>0</v>
      </c>
      <c r="EB105" s="129">
        <f t="shared" si="329"/>
        <v>0</v>
      </c>
      <c r="EC105" s="129">
        <f t="shared" si="329"/>
        <v>0</v>
      </c>
      <c r="ED105" s="129">
        <f t="shared" si="329"/>
        <v>0</v>
      </c>
      <c r="EE105" s="129">
        <f t="shared" si="329"/>
        <v>0</v>
      </c>
      <c r="EF105" s="129">
        <f t="shared" si="329"/>
        <v>0</v>
      </c>
      <c r="EG105" s="129">
        <f t="shared" si="329"/>
        <v>0</v>
      </c>
      <c r="EH105" s="129">
        <f t="shared" si="329"/>
        <v>0</v>
      </c>
      <c r="EI105" s="129">
        <f t="shared" si="329"/>
        <v>0</v>
      </c>
      <c r="EJ105" s="129">
        <f t="shared" ref="EJ105:EU112" si="330">COUNTIFS($A$6:$A$16,$F$17,EJ$6:EJ$16,$G105,$E$6:$E$16,"")-COUNTIFS($A$6:$A$16,$F$17,EJ$6:EJ$16,$G105,$O$6:$O$16,$F$18,$E$6:$E$16,"")</f>
        <v>0</v>
      </c>
      <c r="EK105" s="129">
        <f t="shared" si="330"/>
        <v>0</v>
      </c>
      <c r="EL105" s="129">
        <f t="shared" si="330"/>
        <v>0</v>
      </c>
      <c r="EM105" s="129">
        <f t="shared" si="330"/>
        <v>0</v>
      </c>
      <c r="EN105" s="129">
        <f t="shared" si="330"/>
        <v>0</v>
      </c>
      <c r="EO105" s="129">
        <f t="shared" si="330"/>
        <v>0</v>
      </c>
      <c r="EP105" s="129">
        <f t="shared" si="330"/>
        <v>0</v>
      </c>
      <c r="EQ105" s="129">
        <f t="shared" si="330"/>
        <v>0</v>
      </c>
      <c r="ER105" s="129">
        <f t="shared" si="330"/>
        <v>0</v>
      </c>
      <c r="ES105" s="129">
        <f t="shared" si="330"/>
        <v>0</v>
      </c>
      <c r="ET105" s="129">
        <f t="shared" si="330"/>
        <v>0</v>
      </c>
      <c r="EU105" s="129">
        <f t="shared" si="330"/>
        <v>0</v>
      </c>
      <c r="EV105" s="150"/>
      <c r="EW105" s="150"/>
      <c r="EX105" s="150"/>
      <c r="EY105" s="150"/>
    </row>
    <row r="106" spans="1:155">
      <c r="A106" s="150"/>
      <c r="B106" s="150"/>
      <c r="C106" s="150"/>
      <c r="D106" s="150"/>
      <c r="E106" s="150"/>
      <c r="F106" s="150"/>
      <c r="G106" s="130" t="s">
        <v>212</v>
      </c>
      <c r="H106" s="1012"/>
      <c r="I106" s="1013"/>
      <c r="J106" s="1013"/>
      <c r="K106" s="1013"/>
      <c r="L106" s="1013"/>
      <c r="M106" s="1013"/>
      <c r="N106" s="1013"/>
      <c r="O106" s="1013"/>
      <c r="P106" s="1013"/>
      <c r="Q106" s="1014"/>
      <c r="R106" s="113"/>
      <c r="S106" s="113"/>
      <c r="T106" s="113"/>
      <c r="U106" s="113"/>
      <c r="V106" s="113"/>
      <c r="W106" s="113"/>
      <c r="X106" s="113"/>
      <c r="Y106" s="113"/>
      <c r="Z106" s="113"/>
      <c r="AA106" s="113"/>
      <c r="AB106" s="113"/>
      <c r="AC106" s="113"/>
      <c r="AD106" s="114">
        <f t="shared" si="319"/>
        <v>0</v>
      </c>
      <c r="AE106" s="114">
        <f t="shared" si="319"/>
        <v>0</v>
      </c>
      <c r="AF106" s="114">
        <f t="shared" si="319"/>
        <v>7</v>
      </c>
      <c r="AG106" s="114">
        <f t="shared" si="319"/>
        <v>7</v>
      </c>
      <c r="AH106" s="114">
        <f t="shared" si="319"/>
        <v>0</v>
      </c>
      <c r="AI106" s="114">
        <f t="shared" si="319"/>
        <v>0</v>
      </c>
      <c r="AJ106" s="114">
        <f t="shared" si="319"/>
        <v>0</v>
      </c>
      <c r="AK106" s="114">
        <f t="shared" si="319"/>
        <v>0</v>
      </c>
      <c r="AL106" s="114">
        <f t="shared" si="319"/>
        <v>0</v>
      </c>
      <c r="AM106" s="114">
        <f t="shared" si="319"/>
        <v>0</v>
      </c>
      <c r="AN106" s="114">
        <f t="shared" si="320"/>
        <v>0</v>
      </c>
      <c r="AO106" s="114">
        <f t="shared" si="320"/>
        <v>0</v>
      </c>
      <c r="AP106" s="114">
        <f t="shared" si="320"/>
        <v>0</v>
      </c>
      <c r="AQ106" s="114">
        <f t="shared" si="320"/>
        <v>0</v>
      </c>
      <c r="AR106" s="114">
        <f t="shared" si="320"/>
        <v>0</v>
      </c>
      <c r="AS106" s="114">
        <f t="shared" si="320"/>
        <v>0</v>
      </c>
      <c r="AT106" s="114">
        <f t="shared" si="320"/>
        <v>0</v>
      </c>
      <c r="AU106" s="114">
        <f t="shared" si="320"/>
        <v>0</v>
      </c>
      <c r="AV106" s="114">
        <f t="shared" si="320"/>
        <v>0</v>
      </c>
      <c r="AW106" s="114">
        <f t="shared" si="320"/>
        <v>0</v>
      </c>
      <c r="AX106" s="114">
        <f t="shared" si="321"/>
        <v>0</v>
      </c>
      <c r="AY106" s="114">
        <f t="shared" si="321"/>
        <v>0</v>
      </c>
      <c r="AZ106" s="114">
        <f t="shared" si="321"/>
        <v>0</v>
      </c>
      <c r="BA106" s="114">
        <f t="shared" si="321"/>
        <v>0</v>
      </c>
      <c r="BB106" s="114">
        <f t="shared" si="321"/>
        <v>0</v>
      </c>
      <c r="BC106" s="114">
        <f t="shared" si="321"/>
        <v>0</v>
      </c>
      <c r="BD106" s="114">
        <f t="shared" si="321"/>
        <v>0</v>
      </c>
      <c r="BE106" s="114">
        <f t="shared" si="321"/>
        <v>0</v>
      </c>
      <c r="BF106" s="114">
        <f t="shared" si="321"/>
        <v>0</v>
      </c>
      <c r="BG106" s="114">
        <f t="shared" si="321"/>
        <v>0</v>
      </c>
      <c r="BH106" s="114">
        <f t="shared" si="322"/>
        <v>0</v>
      </c>
      <c r="BI106" s="114">
        <f t="shared" si="322"/>
        <v>0</v>
      </c>
      <c r="BJ106" s="114">
        <f t="shared" si="322"/>
        <v>0</v>
      </c>
      <c r="BK106" s="114">
        <f t="shared" si="322"/>
        <v>0</v>
      </c>
      <c r="BL106" s="114">
        <f t="shared" si="322"/>
        <v>0</v>
      </c>
      <c r="BM106" s="114">
        <f t="shared" si="322"/>
        <v>0</v>
      </c>
      <c r="BN106" s="114">
        <f t="shared" si="322"/>
        <v>0</v>
      </c>
      <c r="BO106" s="114">
        <f t="shared" si="322"/>
        <v>0</v>
      </c>
      <c r="BP106" s="114">
        <f t="shared" si="322"/>
        <v>0</v>
      </c>
      <c r="BQ106" s="114">
        <f t="shared" si="322"/>
        <v>0</v>
      </c>
      <c r="BR106" s="114">
        <f t="shared" si="323"/>
        <v>0</v>
      </c>
      <c r="BS106" s="114">
        <f t="shared" si="323"/>
        <v>0</v>
      </c>
      <c r="BT106" s="114">
        <f t="shared" si="323"/>
        <v>0</v>
      </c>
      <c r="BU106" s="114">
        <f t="shared" si="323"/>
        <v>0</v>
      </c>
      <c r="BV106" s="114">
        <f t="shared" si="323"/>
        <v>0</v>
      </c>
      <c r="BW106" s="114">
        <f t="shared" si="323"/>
        <v>0</v>
      </c>
      <c r="BX106" s="114">
        <f t="shared" si="323"/>
        <v>0</v>
      </c>
      <c r="BY106" s="114">
        <f t="shared" si="323"/>
        <v>0</v>
      </c>
      <c r="BZ106" s="114">
        <f t="shared" si="323"/>
        <v>0</v>
      </c>
      <c r="CA106" s="114">
        <f t="shared" si="323"/>
        <v>0</v>
      </c>
      <c r="CB106" s="114">
        <f t="shared" si="324"/>
        <v>0</v>
      </c>
      <c r="CC106" s="114">
        <f t="shared" si="324"/>
        <v>0</v>
      </c>
      <c r="CD106" s="114">
        <f t="shared" si="324"/>
        <v>0</v>
      </c>
      <c r="CE106" s="114">
        <f t="shared" si="324"/>
        <v>0</v>
      </c>
      <c r="CF106" s="114">
        <f t="shared" si="324"/>
        <v>0</v>
      </c>
      <c r="CG106" s="114">
        <f t="shared" si="324"/>
        <v>0</v>
      </c>
      <c r="CH106" s="114">
        <f t="shared" si="324"/>
        <v>0</v>
      </c>
      <c r="CI106" s="114">
        <f t="shared" si="324"/>
        <v>0</v>
      </c>
      <c r="CJ106" s="114">
        <f t="shared" si="324"/>
        <v>0</v>
      </c>
      <c r="CK106" s="114">
        <f t="shared" si="324"/>
        <v>0</v>
      </c>
      <c r="CL106" s="114">
        <f t="shared" si="325"/>
        <v>0</v>
      </c>
      <c r="CM106" s="114">
        <f t="shared" si="325"/>
        <v>0</v>
      </c>
      <c r="CN106" s="114">
        <f t="shared" si="325"/>
        <v>0</v>
      </c>
      <c r="CO106" s="114">
        <f t="shared" si="325"/>
        <v>0</v>
      </c>
      <c r="CP106" s="114">
        <f t="shared" si="325"/>
        <v>0</v>
      </c>
      <c r="CQ106" s="114">
        <f t="shared" si="325"/>
        <v>0</v>
      </c>
      <c r="CR106" s="114">
        <f t="shared" si="325"/>
        <v>0</v>
      </c>
      <c r="CS106" s="114">
        <f t="shared" si="325"/>
        <v>0</v>
      </c>
      <c r="CT106" s="114">
        <f t="shared" si="325"/>
        <v>0</v>
      </c>
      <c r="CU106" s="114">
        <f t="shared" si="325"/>
        <v>0</v>
      </c>
      <c r="CV106" s="114">
        <f t="shared" si="326"/>
        <v>0</v>
      </c>
      <c r="CW106" s="114">
        <f t="shared" si="326"/>
        <v>0</v>
      </c>
      <c r="CX106" s="114">
        <f t="shared" si="326"/>
        <v>0</v>
      </c>
      <c r="CY106" s="114">
        <f t="shared" si="326"/>
        <v>0</v>
      </c>
      <c r="CZ106" s="114">
        <f t="shared" si="326"/>
        <v>0</v>
      </c>
      <c r="DA106" s="114">
        <f t="shared" si="326"/>
        <v>0</v>
      </c>
      <c r="DB106" s="114">
        <f t="shared" si="326"/>
        <v>0</v>
      </c>
      <c r="DC106" s="114">
        <f t="shared" si="326"/>
        <v>0</v>
      </c>
      <c r="DD106" s="114">
        <f t="shared" si="326"/>
        <v>0</v>
      </c>
      <c r="DE106" s="114">
        <f t="shared" si="326"/>
        <v>0</v>
      </c>
      <c r="DF106" s="114">
        <f t="shared" si="327"/>
        <v>0</v>
      </c>
      <c r="DG106" s="114">
        <f t="shared" si="327"/>
        <v>0</v>
      </c>
      <c r="DH106" s="114">
        <f t="shared" si="327"/>
        <v>0</v>
      </c>
      <c r="DI106" s="114">
        <f t="shared" si="327"/>
        <v>0</v>
      </c>
      <c r="DJ106" s="114">
        <f t="shared" si="327"/>
        <v>0</v>
      </c>
      <c r="DK106" s="114">
        <f t="shared" si="327"/>
        <v>0</v>
      </c>
      <c r="DL106" s="114">
        <f t="shared" si="327"/>
        <v>0</v>
      </c>
      <c r="DM106" s="114">
        <f t="shared" si="327"/>
        <v>0</v>
      </c>
      <c r="DN106" s="114">
        <f t="shared" si="327"/>
        <v>0</v>
      </c>
      <c r="DO106" s="114">
        <f t="shared" si="327"/>
        <v>0</v>
      </c>
      <c r="DP106" s="114">
        <f t="shared" si="328"/>
        <v>0</v>
      </c>
      <c r="DQ106" s="114">
        <f t="shared" si="328"/>
        <v>0</v>
      </c>
      <c r="DR106" s="114">
        <f t="shared" si="328"/>
        <v>0</v>
      </c>
      <c r="DS106" s="114">
        <f t="shared" si="328"/>
        <v>0</v>
      </c>
      <c r="DT106" s="114">
        <f t="shared" si="328"/>
        <v>0</v>
      </c>
      <c r="DU106" s="114">
        <f t="shared" si="328"/>
        <v>0</v>
      </c>
      <c r="DV106" s="114">
        <f t="shared" si="328"/>
        <v>0</v>
      </c>
      <c r="DW106" s="114">
        <f t="shared" si="328"/>
        <v>0</v>
      </c>
      <c r="DX106" s="114">
        <f t="shared" si="328"/>
        <v>0</v>
      </c>
      <c r="DY106" s="114">
        <f t="shared" si="328"/>
        <v>0</v>
      </c>
      <c r="DZ106" s="114">
        <f t="shared" si="329"/>
        <v>0</v>
      </c>
      <c r="EA106" s="114">
        <f t="shared" si="329"/>
        <v>0</v>
      </c>
      <c r="EB106" s="114">
        <f t="shared" si="329"/>
        <v>0</v>
      </c>
      <c r="EC106" s="114">
        <f t="shared" si="329"/>
        <v>0</v>
      </c>
      <c r="ED106" s="114">
        <f t="shared" si="329"/>
        <v>0</v>
      </c>
      <c r="EE106" s="114">
        <f t="shared" si="329"/>
        <v>0</v>
      </c>
      <c r="EF106" s="114">
        <f t="shared" si="329"/>
        <v>0</v>
      </c>
      <c r="EG106" s="114">
        <f t="shared" si="329"/>
        <v>0</v>
      </c>
      <c r="EH106" s="114">
        <f t="shared" si="329"/>
        <v>0</v>
      </c>
      <c r="EI106" s="114">
        <f t="shared" si="329"/>
        <v>0</v>
      </c>
      <c r="EJ106" s="114">
        <f t="shared" si="330"/>
        <v>0</v>
      </c>
      <c r="EK106" s="114">
        <f t="shared" si="330"/>
        <v>0</v>
      </c>
      <c r="EL106" s="114">
        <f t="shared" si="330"/>
        <v>0</v>
      </c>
      <c r="EM106" s="114">
        <f t="shared" si="330"/>
        <v>0</v>
      </c>
      <c r="EN106" s="114">
        <f t="shared" si="330"/>
        <v>0</v>
      </c>
      <c r="EO106" s="114">
        <f t="shared" si="330"/>
        <v>0</v>
      </c>
      <c r="EP106" s="114">
        <f t="shared" si="330"/>
        <v>0</v>
      </c>
      <c r="EQ106" s="114">
        <f t="shared" si="330"/>
        <v>0</v>
      </c>
      <c r="ER106" s="114">
        <f t="shared" si="330"/>
        <v>0</v>
      </c>
      <c r="ES106" s="114">
        <f t="shared" si="330"/>
        <v>0</v>
      </c>
      <c r="ET106" s="114">
        <f t="shared" si="330"/>
        <v>0</v>
      </c>
      <c r="EU106" s="114">
        <f t="shared" si="330"/>
        <v>0</v>
      </c>
      <c r="EV106" s="150"/>
      <c r="EW106" s="150"/>
      <c r="EX106" s="150"/>
      <c r="EY106" s="150"/>
    </row>
    <row r="107" spans="1:155">
      <c r="A107" s="150"/>
      <c r="B107" s="150"/>
      <c r="C107" s="150"/>
      <c r="D107" s="150"/>
      <c r="E107" s="150"/>
      <c r="F107" s="150"/>
      <c r="G107" s="130" t="s">
        <v>213</v>
      </c>
      <c r="H107" s="1012"/>
      <c r="I107" s="1013"/>
      <c r="J107" s="1013"/>
      <c r="K107" s="1013"/>
      <c r="L107" s="1013"/>
      <c r="M107" s="1013"/>
      <c r="N107" s="1013"/>
      <c r="O107" s="1013"/>
      <c r="P107" s="1013"/>
      <c r="Q107" s="1014"/>
      <c r="R107" s="113"/>
      <c r="S107" s="113"/>
      <c r="T107" s="113"/>
      <c r="U107" s="113"/>
      <c r="V107" s="113"/>
      <c r="W107" s="113"/>
      <c r="X107" s="113"/>
      <c r="Y107" s="113"/>
      <c r="Z107" s="113"/>
      <c r="AA107" s="113"/>
      <c r="AB107" s="113"/>
      <c r="AC107" s="113"/>
      <c r="AD107" s="114">
        <f t="shared" si="319"/>
        <v>0</v>
      </c>
      <c r="AE107" s="114">
        <f t="shared" si="319"/>
        <v>0</v>
      </c>
      <c r="AF107" s="114">
        <f t="shared" si="319"/>
        <v>0</v>
      </c>
      <c r="AG107" s="114">
        <f t="shared" si="319"/>
        <v>0</v>
      </c>
      <c r="AH107" s="114">
        <f t="shared" si="319"/>
        <v>7</v>
      </c>
      <c r="AI107" s="114">
        <f t="shared" si="319"/>
        <v>7</v>
      </c>
      <c r="AJ107" s="114">
        <f t="shared" si="319"/>
        <v>7</v>
      </c>
      <c r="AK107" s="114">
        <f t="shared" si="319"/>
        <v>7</v>
      </c>
      <c r="AL107" s="114">
        <f t="shared" si="319"/>
        <v>0</v>
      </c>
      <c r="AM107" s="114">
        <f t="shared" si="319"/>
        <v>1</v>
      </c>
      <c r="AN107" s="114">
        <f t="shared" si="320"/>
        <v>0</v>
      </c>
      <c r="AO107" s="114">
        <f t="shared" si="320"/>
        <v>1</v>
      </c>
      <c r="AP107" s="114">
        <f t="shared" si="320"/>
        <v>0</v>
      </c>
      <c r="AQ107" s="114">
        <f t="shared" si="320"/>
        <v>1</v>
      </c>
      <c r="AR107" s="114">
        <f t="shared" si="320"/>
        <v>0</v>
      </c>
      <c r="AS107" s="114">
        <f t="shared" si="320"/>
        <v>1</v>
      </c>
      <c r="AT107" s="114">
        <f t="shared" si="320"/>
        <v>0</v>
      </c>
      <c r="AU107" s="114">
        <f t="shared" si="320"/>
        <v>1</v>
      </c>
      <c r="AV107" s="114">
        <f t="shared" si="320"/>
        <v>0</v>
      </c>
      <c r="AW107" s="114">
        <f t="shared" si="320"/>
        <v>1</v>
      </c>
      <c r="AX107" s="114">
        <f t="shared" si="321"/>
        <v>0</v>
      </c>
      <c r="AY107" s="114">
        <f t="shared" si="321"/>
        <v>1</v>
      </c>
      <c r="AZ107" s="114">
        <f t="shared" si="321"/>
        <v>0</v>
      </c>
      <c r="BA107" s="114">
        <f t="shared" si="321"/>
        <v>1</v>
      </c>
      <c r="BB107" s="114">
        <f t="shared" si="321"/>
        <v>0</v>
      </c>
      <c r="BC107" s="114">
        <f t="shared" si="321"/>
        <v>1</v>
      </c>
      <c r="BD107" s="114">
        <f t="shared" si="321"/>
        <v>0</v>
      </c>
      <c r="BE107" s="114">
        <f t="shared" si="321"/>
        <v>1</v>
      </c>
      <c r="BF107" s="114">
        <f t="shared" si="321"/>
        <v>0</v>
      </c>
      <c r="BG107" s="114">
        <f t="shared" si="321"/>
        <v>1</v>
      </c>
      <c r="BH107" s="114">
        <f t="shared" si="322"/>
        <v>0</v>
      </c>
      <c r="BI107" s="114">
        <f t="shared" si="322"/>
        <v>1</v>
      </c>
      <c r="BJ107" s="114">
        <f t="shared" si="322"/>
        <v>0</v>
      </c>
      <c r="BK107" s="114">
        <f t="shared" si="322"/>
        <v>0</v>
      </c>
      <c r="BL107" s="114">
        <f t="shared" si="322"/>
        <v>0</v>
      </c>
      <c r="BM107" s="114">
        <f t="shared" si="322"/>
        <v>0</v>
      </c>
      <c r="BN107" s="114">
        <f t="shared" si="322"/>
        <v>0</v>
      </c>
      <c r="BO107" s="114">
        <f t="shared" si="322"/>
        <v>0</v>
      </c>
      <c r="BP107" s="114">
        <f t="shared" si="322"/>
        <v>0</v>
      </c>
      <c r="BQ107" s="114">
        <f t="shared" si="322"/>
        <v>0</v>
      </c>
      <c r="BR107" s="114">
        <f t="shared" si="323"/>
        <v>0</v>
      </c>
      <c r="BS107" s="114">
        <f t="shared" si="323"/>
        <v>0</v>
      </c>
      <c r="BT107" s="114">
        <f t="shared" si="323"/>
        <v>0</v>
      </c>
      <c r="BU107" s="114">
        <f t="shared" si="323"/>
        <v>0</v>
      </c>
      <c r="BV107" s="114">
        <f t="shared" si="323"/>
        <v>0</v>
      </c>
      <c r="BW107" s="114">
        <f t="shared" si="323"/>
        <v>0</v>
      </c>
      <c r="BX107" s="114">
        <f t="shared" si="323"/>
        <v>0</v>
      </c>
      <c r="BY107" s="114">
        <f t="shared" si="323"/>
        <v>0</v>
      </c>
      <c r="BZ107" s="114">
        <f t="shared" si="323"/>
        <v>0</v>
      </c>
      <c r="CA107" s="114">
        <f t="shared" si="323"/>
        <v>0</v>
      </c>
      <c r="CB107" s="114">
        <f t="shared" si="324"/>
        <v>0</v>
      </c>
      <c r="CC107" s="114">
        <f t="shared" si="324"/>
        <v>0</v>
      </c>
      <c r="CD107" s="114">
        <f t="shared" si="324"/>
        <v>0</v>
      </c>
      <c r="CE107" s="114">
        <f t="shared" si="324"/>
        <v>0</v>
      </c>
      <c r="CF107" s="114">
        <f t="shared" si="324"/>
        <v>0</v>
      </c>
      <c r="CG107" s="114">
        <f t="shared" si="324"/>
        <v>0</v>
      </c>
      <c r="CH107" s="114">
        <f t="shared" si="324"/>
        <v>0</v>
      </c>
      <c r="CI107" s="114">
        <f t="shared" si="324"/>
        <v>0</v>
      </c>
      <c r="CJ107" s="114">
        <f t="shared" si="324"/>
        <v>0</v>
      </c>
      <c r="CK107" s="114">
        <f t="shared" si="324"/>
        <v>0</v>
      </c>
      <c r="CL107" s="114">
        <f t="shared" si="325"/>
        <v>0</v>
      </c>
      <c r="CM107" s="114">
        <f t="shared" si="325"/>
        <v>0</v>
      </c>
      <c r="CN107" s="114">
        <f t="shared" si="325"/>
        <v>0</v>
      </c>
      <c r="CO107" s="114">
        <f t="shared" si="325"/>
        <v>0</v>
      </c>
      <c r="CP107" s="114">
        <f t="shared" si="325"/>
        <v>0</v>
      </c>
      <c r="CQ107" s="114">
        <f t="shared" si="325"/>
        <v>0</v>
      </c>
      <c r="CR107" s="114">
        <f t="shared" si="325"/>
        <v>0</v>
      </c>
      <c r="CS107" s="114">
        <f t="shared" si="325"/>
        <v>0</v>
      </c>
      <c r="CT107" s="114">
        <f t="shared" si="325"/>
        <v>0</v>
      </c>
      <c r="CU107" s="114">
        <f t="shared" si="325"/>
        <v>0</v>
      </c>
      <c r="CV107" s="114">
        <f t="shared" si="326"/>
        <v>0</v>
      </c>
      <c r="CW107" s="114">
        <f t="shared" si="326"/>
        <v>0</v>
      </c>
      <c r="CX107" s="114">
        <f t="shared" si="326"/>
        <v>0</v>
      </c>
      <c r="CY107" s="114">
        <f t="shared" si="326"/>
        <v>0</v>
      </c>
      <c r="CZ107" s="114">
        <f t="shared" si="326"/>
        <v>0</v>
      </c>
      <c r="DA107" s="114">
        <f t="shared" si="326"/>
        <v>0</v>
      </c>
      <c r="DB107" s="114">
        <f t="shared" si="326"/>
        <v>0</v>
      </c>
      <c r="DC107" s="114">
        <f t="shared" si="326"/>
        <v>0</v>
      </c>
      <c r="DD107" s="114">
        <f t="shared" si="326"/>
        <v>0</v>
      </c>
      <c r="DE107" s="114">
        <f t="shared" si="326"/>
        <v>0</v>
      </c>
      <c r="DF107" s="114">
        <f t="shared" si="327"/>
        <v>0</v>
      </c>
      <c r="DG107" s="114">
        <f t="shared" si="327"/>
        <v>0</v>
      </c>
      <c r="DH107" s="114">
        <f t="shared" si="327"/>
        <v>0</v>
      </c>
      <c r="DI107" s="114">
        <f t="shared" si="327"/>
        <v>0</v>
      </c>
      <c r="DJ107" s="114">
        <f t="shared" si="327"/>
        <v>0</v>
      </c>
      <c r="DK107" s="114">
        <f t="shared" si="327"/>
        <v>0</v>
      </c>
      <c r="DL107" s="114">
        <f t="shared" si="327"/>
        <v>0</v>
      </c>
      <c r="DM107" s="114">
        <f t="shared" si="327"/>
        <v>0</v>
      </c>
      <c r="DN107" s="114">
        <f t="shared" si="327"/>
        <v>0</v>
      </c>
      <c r="DO107" s="114">
        <f t="shared" si="327"/>
        <v>0</v>
      </c>
      <c r="DP107" s="114">
        <f t="shared" si="328"/>
        <v>0</v>
      </c>
      <c r="DQ107" s="114">
        <f t="shared" si="328"/>
        <v>0</v>
      </c>
      <c r="DR107" s="114">
        <f t="shared" si="328"/>
        <v>0</v>
      </c>
      <c r="DS107" s="114">
        <f t="shared" si="328"/>
        <v>0</v>
      </c>
      <c r="DT107" s="114">
        <f t="shared" si="328"/>
        <v>0</v>
      </c>
      <c r="DU107" s="114">
        <f t="shared" si="328"/>
        <v>0</v>
      </c>
      <c r="DV107" s="114">
        <f t="shared" si="328"/>
        <v>0</v>
      </c>
      <c r="DW107" s="114">
        <f t="shared" si="328"/>
        <v>0</v>
      </c>
      <c r="DX107" s="114">
        <f t="shared" si="328"/>
        <v>0</v>
      </c>
      <c r="DY107" s="114">
        <f t="shared" si="328"/>
        <v>0</v>
      </c>
      <c r="DZ107" s="114">
        <f t="shared" si="329"/>
        <v>0</v>
      </c>
      <c r="EA107" s="114">
        <f t="shared" si="329"/>
        <v>0</v>
      </c>
      <c r="EB107" s="114">
        <f t="shared" si="329"/>
        <v>0</v>
      </c>
      <c r="EC107" s="114">
        <f t="shared" si="329"/>
        <v>0</v>
      </c>
      <c r="ED107" s="114">
        <f t="shared" si="329"/>
        <v>0</v>
      </c>
      <c r="EE107" s="114">
        <f t="shared" si="329"/>
        <v>0</v>
      </c>
      <c r="EF107" s="114">
        <f t="shared" si="329"/>
        <v>0</v>
      </c>
      <c r="EG107" s="114">
        <f t="shared" si="329"/>
        <v>0</v>
      </c>
      <c r="EH107" s="114">
        <f t="shared" si="329"/>
        <v>0</v>
      </c>
      <c r="EI107" s="114">
        <f t="shared" si="329"/>
        <v>0</v>
      </c>
      <c r="EJ107" s="114">
        <f t="shared" si="330"/>
        <v>0</v>
      </c>
      <c r="EK107" s="114">
        <f t="shared" si="330"/>
        <v>0</v>
      </c>
      <c r="EL107" s="114">
        <f t="shared" si="330"/>
        <v>0</v>
      </c>
      <c r="EM107" s="114">
        <f t="shared" si="330"/>
        <v>0</v>
      </c>
      <c r="EN107" s="114">
        <f t="shared" si="330"/>
        <v>0</v>
      </c>
      <c r="EO107" s="114">
        <f t="shared" si="330"/>
        <v>0</v>
      </c>
      <c r="EP107" s="114">
        <f t="shared" si="330"/>
        <v>0</v>
      </c>
      <c r="EQ107" s="114">
        <f t="shared" si="330"/>
        <v>0</v>
      </c>
      <c r="ER107" s="114">
        <f t="shared" si="330"/>
        <v>0</v>
      </c>
      <c r="ES107" s="114">
        <f t="shared" si="330"/>
        <v>0</v>
      </c>
      <c r="ET107" s="114">
        <f t="shared" si="330"/>
        <v>0</v>
      </c>
      <c r="EU107" s="114">
        <f t="shared" si="330"/>
        <v>0</v>
      </c>
      <c r="EV107" s="150"/>
      <c r="EW107" s="150"/>
      <c r="EX107" s="150"/>
      <c r="EY107" s="150"/>
    </row>
    <row r="108" spans="1:155">
      <c r="A108" s="150"/>
      <c r="B108" s="150"/>
      <c r="C108" s="150"/>
      <c r="D108" s="150"/>
      <c r="E108" s="150"/>
      <c r="F108" s="150"/>
      <c r="G108" s="130" t="s">
        <v>214</v>
      </c>
      <c r="H108" s="1012"/>
      <c r="I108" s="1013"/>
      <c r="J108" s="1013"/>
      <c r="K108" s="1013"/>
      <c r="L108" s="1013"/>
      <c r="M108" s="1013"/>
      <c r="N108" s="1013"/>
      <c r="O108" s="1013"/>
      <c r="P108" s="1013"/>
      <c r="Q108" s="1014"/>
      <c r="R108" s="113"/>
      <c r="S108" s="113"/>
      <c r="T108" s="113"/>
      <c r="U108" s="113"/>
      <c r="V108" s="113"/>
      <c r="W108" s="113"/>
      <c r="X108" s="113"/>
      <c r="Y108" s="113"/>
      <c r="Z108" s="113"/>
      <c r="AA108" s="113"/>
      <c r="AB108" s="113"/>
      <c r="AC108" s="113"/>
      <c r="AD108" s="114">
        <f t="shared" si="319"/>
        <v>0</v>
      </c>
      <c r="AE108" s="114">
        <f t="shared" si="319"/>
        <v>0</v>
      </c>
      <c r="AF108" s="114">
        <f t="shared" si="319"/>
        <v>0</v>
      </c>
      <c r="AG108" s="114">
        <f t="shared" si="319"/>
        <v>0</v>
      </c>
      <c r="AH108" s="114">
        <f t="shared" si="319"/>
        <v>0</v>
      </c>
      <c r="AI108" s="114">
        <f t="shared" si="319"/>
        <v>0</v>
      </c>
      <c r="AJ108" s="114">
        <f t="shared" si="319"/>
        <v>0</v>
      </c>
      <c r="AK108" s="114">
        <f t="shared" si="319"/>
        <v>0</v>
      </c>
      <c r="AL108" s="114">
        <f t="shared" si="319"/>
        <v>0</v>
      </c>
      <c r="AM108" s="114">
        <f t="shared" si="319"/>
        <v>6</v>
      </c>
      <c r="AN108" s="114">
        <f t="shared" si="320"/>
        <v>0</v>
      </c>
      <c r="AO108" s="114">
        <f t="shared" si="320"/>
        <v>6</v>
      </c>
      <c r="AP108" s="114">
        <f t="shared" si="320"/>
        <v>0</v>
      </c>
      <c r="AQ108" s="114">
        <f t="shared" si="320"/>
        <v>6</v>
      </c>
      <c r="AR108" s="114">
        <f t="shared" si="320"/>
        <v>0</v>
      </c>
      <c r="AS108" s="114">
        <f t="shared" si="320"/>
        <v>6</v>
      </c>
      <c r="AT108" s="114">
        <f t="shared" si="320"/>
        <v>0</v>
      </c>
      <c r="AU108" s="114">
        <f t="shared" si="320"/>
        <v>6</v>
      </c>
      <c r="AV108" s="114">
        <f t="shared" si="320"/>
        <v>0</v>
      </c>
      <c r="AW108" s="114">
        <f t="shared" si="320"/>
        <v>6</v>
      </c>
      <c r="AX108" s="114">
        <f t="shared" si="321"/>
        <v>0</v>
      </c>
      <c r="AY108" s="114">
        <f t="shared" si="321"/>
        <v>6</v>
      </c>
      <c r="AZ108" s="114">
        <f t="shared" si="321"/>
        <v>0</v>
      </c>
      <c r="BA108" s="114">
        <f t="shared" si="321"/>
        <v>6</v>
      </c>
      <c r="BB108" s="114">
        <f t="shared" si="321"/>
        <v>0</v>
      </c>
      <c r="BC108" s="114">
        <f t="shared" si="321"/>
        <v>6</v>
      </c>
      <c r="BD108" s="114">
        <f t="shared" si="321"/>
        <v>0</v>
      </c>
      <c r="BE108" s="114">
        <f t="shared" si="321"/>
        <v>6</v>
      </c>
      <c r="BF108" s="114">
        <f t="shared" si="321"/>
        <v>0</v>
      </c>
      <c r="BG108" s="114">
        <f t="shared" si="321"/>
        <v>6</v>
      </c>
      <c r="BH108" s="114">
        <f t="shared" si="322"/>
        <v>0</v>
      </c>
      <c r="BI108" s="114">
        <f t="shared" si="322"/>
        <v>6</v>
      </c>
      <c r="BJ108" s="114">
        <f t="shared" si="322"/>
        <v>0</v>
      </c>
      <c r="BK108" s="114">
        <f t="shared" si="322"/>
        <v>0</v>
      </c>
      <c r="BL108" s="114">
        <f t="shared" si="322"/>
        <v>0</v>
      </c>
      <c r="BM108" s="114">
        <f t="shared" si="322"/>
        <v>0</v>
      </c>
      <c r="BN108" s="114">
        <f t="shared" si="322"/>
        <v>0</v>
      </c>
      <c r="BO108" s="114">
        <f t="shared" si="322"/>
        <v>0</v>
      </c>
      <c r="BP108" s="114">
        <f t="shared" si="322"/>
        <v>0</v>
      </c>
      <c r="BQ108" s="114">
        <f t="shared" si="322"/>
        <v>0</v>
      </c>
      <c r="BR108" s="114">
        <f t="shared" si="323"/>
        <v>0</v>
      </c>
      <c r="BS108" s="114">
        <f t="shared" si="323"/>
        <v>0</v>
      </c>
      <c r="BT108" s="114">
        <f t="shared" si="323"/>
        <v>0</v>
      </c>
      <c r="BU108" s="114">
        <f t="shared" si="323"/>
        <v>0</v>
      </c>
      <c r="BV108" s="114">
        <f t="shared" si="323"/>
        <v>0</v>
      </c>
      <c r="BW108" s="114">
        <f t="shared" si="323"/>
        <v>0</v>
      </c>
      <c r="BX108" s="114">
        <f t="shared" si="323"/>
        <v>0</v>
      </c>
      <c r="BY108" s="114">
        <f t="shared" si="323"/>
        <v>0</v>
      </c>
      <c r="BZ108" s="114">
        <f t="shared" si="323"/>
        <v>0</v>
      </c>
      <c r="CA108" s="114">
        <f t="shared" si="323"/>
        <v>0</v>
      </c>
      <c r="CB108" s="114">
        <f t="shared" si="324"/>
        <v>0</v>
      </c>
      <c r="CC108" s="114">
        <f t="shared" si="324"/>
        <v>0</v>
      </c>
      <c r="CD108" s="114">
        <f t="shared" si="324"/>
        <v>0</v>
      </c>
      <c r="CE108" s="114">
        <f t="shared" si="324"/>
        <v>0</v>
      </c>
      <c r="CF108" s="114">
        <f t="shared" si="324"/>
        <v>0</v>
      </c>
      <c r="CG108" s="114">
        <f t="shared" si="324"/>
        <v>0</v>
      </c>
      <c r="CH108" s="114">
        <f t="shared" si="324"/>
        <v>0</v>
      </c>
      <c r="CI108" s="114">
        <f t="shared" si="324"/>
        <v>0</v>
      </c>
      <c r="CJ108" s="114">
        <f t="shared" si="324"/>
        <v>0</v>
      </c>
      <c r="CK108" s="114">
        <f t="shared" si="324"/>
        <v>0</v>
      </c>
      <c r="CL108" s="114">
        <f t="shared" si="325"/>
        <v>0</v>
      </c>
      <c r="CM108" s="114">
        <f t="shared" si="325"/>
        <v>0</v>
      </c>
      <c r="CN108" s="114">
        <f t="shared" si="325"/>
        <v>0</v>
      </c>
      <c r="CO108" s="114">
        <f t="shared" si="325"/>
        <v>0</v>
      </c>
      <c r="CP108" s="114">
        <f t="shared" si="325"/>
        <v>0</v>
      </c>
      <c r="CQ108" s="114">
        <f t="shared" si="325"/>
        <v>0</v>
      </c>
      <c r="CR108" s="114">
        <f t="shared" si="325"/>
        <v>0</v>
      </c>
      <c r="CS108" s="114">
        <f t="shared" si="325"/>
        <v>0</v>
      </c>
      <c r="CT108" s="114">
        <f t="shared" si="325"/>
        <v>0</v>
      </c>
      <c r="CU108" s="114">
        <f t="shared" si="325"/>
        <v>0</v>
      </c>
      <c r="CV108" s="114">
        <f t="shared" si="326"/>
        <v>0</v>
      </c>
      <c r="CW108" s="114">
        <f t="shared" si="326"/>
        <v>0</v>
      </c>
      <c r="CX108" s="114">
        <f t="shared" si="326"/>
        <v>0</v>
      </c>
      <c r="CY108" s="114">
        <f t="shared" si="326"/>
        <v>0</v>
      </c>
      <c r="CZ108" s="114">
        <f t="shared" si="326"/>
        <v>0</v>
      </c>
      <c r="DA108" s="114">
        <f t="shared" si="326"/>
        <v>0</v>
      </c>
      <c r="DB108" s="114">
        <f t="shared" si="326"/>
        <v>0</v>
      </c>
      <c r="DC108" s="114">
        <f t="shared" si="326"/>
        <v>0</v>
      </c>
      <c r="DD108" s="114">
        <f t="shared" si="326"/>
        <v>0</v>
      </c>
      <c r="DE108" s="114">
        <f t="shared" si="326"/>
        <v>0</v>
      </c>
      <c r="DF108" s="114">
        <f t="shared" si="327"/>
        <v>0</v>
      </c>
      <c r="DG108" s="114">
        <f t="shared" si="327"/>
        <v>0</v>
      </c>
      <c r="DH108" s="114">
        <f t="shared" si="327"/>
        <v>0</v>
      </c>
      <c r="DI108" s="114">
        <f t="shared" si="327"/>
        <v>0</v>
      </c>
      <c r="DJ108" s="114">
        <f t="shared" si="327"/>
        <v>0</v>
      </c>
      <c r="DK108" s="114">
        <f t="shared" si="327"/>
        <v>0</v>
      </c>
      <c r="DL108" s="114">
        <f t="shared" si="327"/>
        <v>0</v>
      </c>
      <c r="DM108" s="114">
        <f t="shared" si="327"/>
        <v>0</v>
      </c>
      <c r="DN108" s="114">
        <f t="shared" si="327"/>
        <v>0</v>
      </c>
      <c r="DO108" s="114">
        <f t="shared" si="327"/>
        <v>0</v>
      </c>
      <c r="DP108" s="114">
        <f t="shared" si="328"/>
        <v>0</v>
      </c>
      <c r="DQ108" s="114">
        <f t="shared" si="328"/>
        <v>0</v>
      </c>
      <c r="DR108" s="114">
        <f t="shared" si="328"/>
        <v>0</v>
      </c>
      <c r="DS108" s="114">
        <f t="shared" si="328"/>
        <v>0</v>
      </c>
      <c r="DT108" s="114">
        <f t="shared" si="328"/>
        <v>0</v>
      </c>
      <c r="DU108" s="114">
        <f t="shared" si="328"/>
        <v>0</v>
      </c>
      <c r="DV108" s="114">
        <f t="shared" si="328"/>
        <v>0</v>
      </c>
      <c r="DW108" s="114">
        <f t="shared" si="328"/>
        <v>0</v>
      </c>
      <c r="DX108" s="114">
        <f t="shared" si="328"/>
        <v>0</v>
      </c>
      <c r="DY108" s="114">
        <f t="shared" si="328"/>
        <v>0</v>
      </c>
      <c r="DZ108" s="114">
        <f t="shared" si="329"/>
        <v>0</v>
      </c>
      <c r="EA108" s="114">
        <f t="shared" si="329"/>
        <v>0</v>
      </c>
      <c r="EB108" s="114">
        <f t="shared" si="329"/>
        <v>0</v>
      </c>
      <c r="EC108" s="114">
        <f t="shared" si="329"/>
        <v>0</v>
      </c>
      <c r="ED108" s="114">
        <f t="shared" si="329"/>
        <v>0</v>
      </c>
      <c r="EE108" s="114">
        <f t="shared" si="329"/>
        <v>0</v>
      </c>
      <c r="EF108" s="114">
        <f t="shared" si="329"/>
        <v>0</v>
      </c>
      <c r="EG108" s="114">
        <f t="shared" si="329"/>
        <v>0</v>
      </c>
      <c r="EH108" s="114">
        <f t="shared" si="329"/>
        <v>0</v>
      </c>
      <c r="EI108" s="114">
        <f t="shared" si="329"/>
        <v>0</v>
      </c>
      <c r="EJ108" s="114">
        <f t="shared" si="330"/>
        <v>0</v>
      </c>
      <c r="EK108" s="114">
        <f t="shared" si="330"/>
        <v>0</v>
      </c>
      <c r="EL108" s="114">
        <f t="shared" si="330"/>
        <v>0</v>
      </c>
      <c r="EM108" s="114">
        <f t="shared" si="330"/>
        <v>0</v>
      </c>
      <c r="EN108" s="114">
        <f t="shared" si="330"/>
        <v>0</v>
      </c>
      <c r="EO108" s="114">
        <f t="shared" si="330"/>
        <v>0</v>
      </c>
      <c r="EP108" s="114">
        <f t="shared" si="330"/>
        <v>0</v>
      </c>
      <c r="EQ108" s="114">
        <f t="shared" si="330"/>
        <v>0</v>
      </c>
      <c r="ER108" s="114">
        <f t="shared" si="330"/>
        <v>0</v>
      </c>
      <c r="ES108" s="114">
        <f t="shared" si="330"/>
        <v>0</v>
      </c>
      <c r="ET108" s="114">
        <f t="shared" si="330"/>
        <v>0</v>
      </c>
      <c r="EU108" s="114">
        <f t="shared" si="330"/>
        <v>0</v>
      </c>
      <c r="EV108" s="150"/>
      <c r="EW108" s="150"/>
      <c r="EX108" s="150"/>
      <c r="EY108" s="150"/>
    </row>
    <row r="109" spans="1:155">
      <c r="A109" s="150"/>
      <c r="B109" s="150"/>
      <c r="C109" s="150"/>
      <c r="D109" s="150"/>
      <c r="E109" s="150"/>
      <c r="F109" s="150"/>
      <c r="G109" s="130" t="s">
        <v>215</v>
      </c>
      <c r="H109" s="1012"/>
      <c r="I109" s="1013"/>
      <c r="J109" s="1013"/>
      <c r="K109" s="1013"/>
      <c r="L109" s="1013"/>
      <c r="M109" s="1013"/>
      <c r="N109" s="1013"/>
      <c r="O109" s="1013"/>
      <c r="P109" s="1013"/>
      <c r="Q109" s="1014"/>
      <c r="R109" s="113"/>
      <c r="S109" s="113"/>
      <c r="T109" s="113"/>
      <c r="U109" s="113"/>
      <c r="V109" s="113"/>
      <c r="W109" s="113"/>
      <c r="X109" s="113"/>
      <c r="Y109" s="113"/>
      <c r="Z109" s="113"/>
      <c r="AA109" s="113"/>
      <c r="AB109" s="113"/>
      <c r="AC109" s="113"/>
      <c r="AD109" s="114">
        <f t="shared" si="319"/>
        <v>5</v>
      </c>
      <c r="AE109" s="114">
        <f t="shared" si="319"/>
        <v>0</v>
      </c>
      <c r="AF109" s="114">
        <f t="shared" si="319"/>
        <v>0</v>
      </c>
      <c r="AG109" s="114">
        <f t="shared" si="319"/>
        <v>0</v>
      </c>
      <c r="AH109" s="114">
        <f t="shared" si="319"/>
        <v>0</v>
      </c>
      <c r="AI109" s="114">
        <f t="shared" si="319"/>
        <v>0</v>
      </c>
      <c r="AJ109" s="114">
        <f t="shared" si="319"/>
        <v>0</v>
      </c>
      <c r="AK109" s="114">
        <f t="shared" si="319"/>
        <v>0</v>
      </c>
      <c r="AL109" s="114">
        <f t="shared" si="319"/>
        <v>7</v>
      </c>
      <c r="AM109" s="114">
        <f t="shared" si="319"/>
        <v>0</v>
      </c>
      <c r="AN109" s="114">
        <f t="shared" si="320"/>
        <v>7</v>
      </c>
      <c r="AO109" s="114">
        <f t="shared" si="320"/>
        <v>0</v>
      </c>
      <c r="AP109" s="114">
        <f t="shared" si="320"/>
        <v>7</v>
      </c>
      <c r="AQ109" s="114">
        <f t="shared" si="320"/>
        <v>0</v>
      </c>
      <c r="AR109" s="114">
        <f t="shared" si="320"/>
        <v>7</v>
      </c>
      <c r="AS109" s="114">
        <f t="shared" si="320"/>
        <v>0</v>
      </c>
      <c r="AT109" s="114">
        <f t="shared" si="320"/>
        <v>7</v>
      </c>
      <c r="AU109" s="114">
        <f t="shared" si="320"/>
        <v>0</v>
      </c>
      <c r="AV109" s="114">
        <f t="shared" si="320"/>
        <v>7</v>
      </c>
      <c r="AW109" s="114">
        <f t="shared" si="320"/>
        <v>0</v>
      </c>
      <c r="AX109" s="114">
        <f t="shared" si="321"/>
        <v>5</v>
      </c>
      <c r="AY109" s="114">
        <f t="shared" si="321"/>
        <v>0</v>
      </c>
      <c r="AZ109" s="114">
        <f t="shared" si="321"/>
        <v>5</v>
      </c>
      <c r="BA109" s="114">
        <f t="shared" si="321"/>
        <v>0</v>
      </c>
      <c r="BB109" s="114">
        <f t="shared" si="321"/>
        <v>5</v>
      </c>
      <c r="BC109" s="114">
        <f t="shared" si="321"/>
        <v>0</v>
      </c>
      <c r="BD109" s="114">
        <f t="shared" si="321"/>
        <v>0</v>
      </c>
      <c r="BE109" s="114">
        <f t="shared" si="321"/>
        <v>0</v>
      </c>
      <c r="BF109" s="114">
        <f t="shared" si="321"/>
        <v>0</v>
      </c>
      <c r="BG109" s="114">
        <f t="shared" si="321"/>
        <v>0</v>
      </c>
      <c r="BH109" s="114">
        <f t="shared" si="322"/>
        <v>0</v>
      </c>
      <c r="BI109" s="114">
        <f t="shared" si="322"/>
        <v>0</v>
      </c>
      <c r="BJ109" s="114">
        <f t="shared" si="322"/>
        <v>0</v>
      </c>
      <c r="BK109" s="114">
        <f t="shared" si="322"/>
        <v>7</v>
      </c>
      <c r="BL109" s="114">
        <f t="shared" si="322"/>
        <v>0</v>
      </c>
      <c r="BM109" s="114">
        <f t="shared" si="322"/>
        <v>7</v>
      </c>
      <c r="BN109" s="114">
        <f t="shared" si="322"/>
        <v>0</v>
      </c>
      <c r="BO109" s="114">
        <f t="shared" si="322"/>
        <v>7</v>
      </c>
      <c r="BP109" s="114">
        <f t="shared" si="322"/>
        <v>0</v>
      </c>
      <c r="BQ109" s="114">
        <f t="shared" si="322"/>
        <v>7</v>
      </c>
      <c r="BR109" s="114">
        <f t="shared" si="323"/>
        <v>0</v>
      </c>
      <c r="BS109" s="114">
        <f t="shared" si="323"/>
        <v>7</v>
      </c>
      <c r="BT109" s="114">
        <f t="shared" si="323"/>
        <v>0</v>
      </c>
      <c r="BU109" s="114">
        <f t="shared" si="323"/>
        <v>7</v>
      </c>
      <c r="BV109" s="114">
        <f t="shared" si="323"/>
        <v>0</v>
      </c>
      <c r="BW109" s="114">
        <f t="shared" si="323"/>
        <v>7</v>
      </c>
      <c r="BX109" s="114">
        <f t="shared" si="323"/>
        <v>0</v>
      </c>
      <c r="BY109" s="114">
        <f t="shared" si="323"/>
        <v>7</v>
      </c>
      <c r="BZ109" s="114">
        <f t="shared" si="323"/>
        <v>0</v>
      </c>
      <c r="CA109" s="114">
        <f t="shared" si="323"/>
        <v>7</v>
      </c>
      <c r="CB109" s="114">
        <f t="shared" si="324"/>
        <v>0</v>
      </c>
      <c r="CC109" s="114">
        <f t="shared" si="324"/>
        <v>7</v>
      </c>
      <c r="CD109" s="114">
        <f t="shared" si="324"/>
        <v>0</v>
      </c>
      <c r="CE109" s="114">
        <f t="shared" si="324"/>
        <v>7</v>
      </c>
      <c r="CF109" s="114">
        <f t="shared" si="324"/>
        <v>0</v>
      </c>
      <c r="CG109" s="114">
        <f t="shared" si="324"/>
        <v>7</v>
      </c>
      <c r="CH109" s="114">
        <f t="shared" si="324"/>
        <v>0</v>
      </c>
      <c r="CI109" s="114">
        <f t="shared" si="324"/>
        <v>7</v>
      </c>
      <c r="CJ109" s="114">
        <f t="shared" si="324"/>
        <v>0</v>
      </c>
      <c r="CK109" s="114">
        <f t="shared" si="324"/>
        <v>7</v>
      </c>
      <c r="CL109" s="114">
        <f t="shared" si="325"/>
        <v>0</v>
      </c>
      <c r="CM109" s="114">
        <f t="shared" si="325"/>
        <v>7</v>
      </c>
      <c r="CN109" s="114">
        <f t="shared" si="325"/>
        <v>0</v>
      </c>
      <c r="CO109" s="114">
        <f t="shared" si="325"/>
        <v>7</v>
      </c>
      <c r="CP109" s="114">
        <f t="shared" si="325"/>
        <v>0</v>
      </c>
      <c r="CQ109" s="114">
        <f t="shared" si="325"/>
        <v>7</v>
      </c>
      <c r="CR109" s="114">
        <f t="shared" si="325"/>
        <v>0</v>
      </c>
      <c r="CS109" s="114">
        <f t="shared" si="325"/>
        <v>7</v>
      </c>
      <c r="CT109" s="114">
        <f t="shared" si="325"/>
        <v>0</v>
      </c>
      <c r="CU109" s="114">
        <f t="shared" si="325"/>
        <v>7</v>
      </c>
      <c r="CV109" s="114">
        <f t="shared" si="326"/>
        <v>0</v>
      </c>
      <c r="CW109" s="114">
        <f t="shared" si="326"/>
        <v>7</v>
      </c>
      <c r="CX109" s="114">
        <f t="shared" si="326"/>
        <v>0</v>
      </c>
      <c r="CY109" s="114">
        <f t="shared" si="326"/>
        <v>7</v>
      </c>
      <c r="CZ109" s="114">
        <f t="shared" si="326"/>
        <v>0</v>
      </c>
      <c r="DA109" s="114">
        <f t="shared" si="326"/>
        <v>7</v>
      </c>
      <c r="DB109" s="114">
        <f t="shared" si="326"/>
        <v>0</v>
      </c>
      <c r="DC109" s="114">
        <f t="shared" si="326"/>
        <v>7</v>
      </c>
      <c r="DD109" s="114">
        <f t="shared" si="326"/>
        <v>0</v>
      </c>
      <c r="DE109" s="114">
        <f t="shared" si="326"/>
        <v>7</v>
      </c>
      <c r="DF109" s="114">
        <f t="shared" si="327"/>
        <v>0</v>
      </c>
      <c r="DG109" s="114">
        <f t="shared" si="327"/>
        <v>7</v>
      </c>
      <c r="DH109" s="114">
        <f t="shared" si="327"/>
        <v>0</v>
      </c>
      <c r="DI109" s="114">
        <f t="shared" si="327"/>
        <v>7</v>
      </c>
      <c r="DJ109" s="114">
        <f t="shared" si="327"/>
        <v>0</v>
      </c>
      <c r="DK109" s="114">
        <f t="shared" si="327"/>
        <v>7</v>
      </c>
      <c r="DL109" s="114">
        <f t="shared" si="327"/>
        <v>0</v>
      </c>
      <c r="DM109" s="114">
        <f t="shared" si="327"/>
        <v>7</v>
      </c>
      <c r="DN109" s="114">
        <f t="shared" si="327"/>
        <v>0</v>
      </c>
      <c r="DO109" s="114">
        <f t="shared" si="327"/>
        <v>7</v>
      </c>
      <c r="DP109" s="114">
        <f t="shared" si="328"/>
        <v>0</v>
      </c>
      <c r="DQ109" s="114">
        <f t="shared" si="328"/>
        <v>7</v>
      </c>
      <c r="DR109" s="114">
        <f t="shared" si="328"/>
        <v>0</v>
      </c>
      <c r="DS109" s="114">
        <f t="shared" si="328"/>
        <v>7</v>
      </c>
      <c r="DT109" s="114">
        <f t="shared" si="328"/>
        <v>0</v>
      </c>
      <c r="DU109" s="114">
        <f t="shared" si="328"/>
        <v>7</v>
      </c>
      <c r="DV109" s="114">
        <f t="shared" si="328"/>
        <v>0</v>
      </c>
      <c r="DW109" s="114">
        <f t="shared" si="328"/>
        <v>7</v>
      </c>
      <c r="DX109" s="114">
        <f t="shared" si="328"/>
        <v>0</v>
      </c>
      <c r="DY109" s="114">
        <f t="shared" si="328"/>
        <v>7</v>
      </c>
      <c r="DZ109" s="114">
        <f t="shared" si="329"/>
        <v>0</v>
      </c>
      <c r="EA109" s="114">
        <f t="shared" si="329"/>
        <v>7</v>
      </c>
      <c r="EB109" s="114">
        <f t="shared" si="329"/>
        <v>0</v>
      </c>
      <c r="EC109" s="114">
        <f t="shared" si="329"/>
        <v>7</v>
      </c>
      <c r="ED109" s="114">
        <f t="shared" si="329"/>
        <v>0</v>
      </c>
      <c r="EE109" s="114">
        <f t="shared" si="329"/>
        <v>7</v>
      </c>
      <c r="EF109" s="114">
        <f t="shared" si="329"/>
        <v>0</v>
      </c>
      <c r="EG109" s="114">
        <f t="shared" si="329"/>
        <v>7</v>
      </c>
      <c r="EH109" s="114">
        <f t="shared" si="329"/>
        <v>0</v>
      </c>
      <c r="EI109" s="114">
        <f t="shared" si="329"/>
        <v>7</v>
      </c>
      <c r="EJ109" s="114">
        <f t="shared" si="330"/>
        <v>0</v>
      </c>
      <c r="EK109" s="114">
        <f t="shared" si="330"/>
        <v>7</v>
      </c>
      <c r="EL109" s="114">
        <f t="shared" si="330"/>
        <v>0</v>
      </c>
      <c r="EM109" s="114">
        <f t="shared" si="330"/>
        <v>7</v>
      </c>
      <c r="EN109" s="114">
        <f t="shared" si="330"/>
        <v>0</v>
      </c>
      <c r="EO109" s="114">
        <f t="shared" si="330"/>
        <v>7</v>
      </c>
      <c r="EP109" s="114">
        <f t="shared" si="330"/>
        <v>0</v>
      </c>
      <c r="EQ109" s="114">
        <f t="shared" si="330"/>
        <v>7</v>
      </c>
      <c r="ER109" s="114">
        <f t="shared" si="330"/>
        <v>0</v>
      </c>
      <c r="ES109" s="114">
        <f t="shared" si="330"/>
        <v>7</v>
      </c>
      <c r="ET109" s="114">
        <f t="shared" si="330"/>
        <v>0</v>
      </c>
      <c r="EU109" s="114">
        <f t="shared" si="330"/>
        <v>7</v>
      </c>
      <c r="EV109" s="150"/>
      <c r="EW109" s="150"/>
      <c r="EX109" s="150"/>
      <c r="EY109" s="150"/>
    </row>
    <row r="110" spans="1:155">
      <c r="A110" s="150"/>
      <c r="B110" s="150"/>
      <c r="C110" s="150"/>
      <c r="D110" s="150"/>
      <c r="E110" s="150"/>
      <c r="F110" s="150"/>
      <c r="G110" s="130" t="s">
        <v>216</v>
      </c>
      <c r="H110" s="1012"/>
      <c r="I110" s="1013"/>
      <c r="J110" s="1013"/>
      <c r="K110" s="1013"/>
      <c r="L110" s="1013"/>
      <c r="M110" s="1013"/>
      <c r="N110" s="1013"/>
      <c r="O110" s="1013"/>
      <c r="P110" s="1013"/>
      <c r="Q110" s="1014"/>
      <c r="R110" s="113"/>
      <c r="S110" s="113"/>
      <c r="T110" s="113"/>
      <c r="U110" s="113"/>
      <c r="V110" s="113"/>
      <c r="W110" s="113"/>
      <c r="X110" s="113"/>
      <c r="Y110" s="113"/>
      <c r="Z110" s="113"/>
      <c r="AA110" s="113"/>
      <c r="AB110" s="113"/>
      <c r="AC110" s="113"/>
      <c r="AD110" s="114">
        <f t="shared" si="319"/>
        <v>2</v>
      </c>
      <c r="AE110" s="114">
        <f t="shared" si="319"/>
        <v>7</v>
      </c>
      <c r="AF110" s="114">
        <f t="shared" si="319"/>
        <v>0</v>
      </c>
      <c r="AG110" s="114">
        <f t="shared" si="319"/>
        <v>0</v>
      </c>
      <c r="AH110" s="114">
        <f t="shared" si="319"/>
        <v>0</v>
      </c>
      <c r="AI110" s="114">
        <f t="shared" si="319"/>
        <v>0</v>
      </c>
      <c r="AJ110" s="114">
        <f t="shared" si="319"/>
        <v>0</v>
      </c>
      <c r="AK110" s="114">
        <f t="shared" si="319"/>
        <v>0</v>
      </c>
      <c r="AL110" s="114">
        <f t="shared" si="319"/>
        <v>0</v>
      </c>
      <c r="AM110" s="114">
        <f t="shared" si="319"/>
        <v>0</v>
      </c>
      <c r="AN110" s="114">
        <f t="shared" si="320"/>
        <v>0</v>
      </c>
      <c r="AO110" s="114">
        <f t="shared" si="320"/>
        <v>0</v>
      </c>
      <c r="AP110" s="114">
        <f t="shared" si="320"/>
        <v>0</v>
      </c>
      <c r="AQ110" s="114">
        <f t="shared" si="320"/>
        <v>0</v>
      </c>
      <c r="AR110" s="114">
        <f t="shared" si="320"/>
        <v>0</v>
      </c>
      <c r="AS110" s="114">
        <f t="shared" si="320"/>
        <v>0</v>
      </c>
      <c r="AT110" s="114">
        <f t="shared" si="320"/>
        <v>0</v>
      </c>
      <c r="AU110" s="114">
        <f t="shared" si="320"/>
        <v>0</v>
      </c>
      <c r="AV110" s="114">
        <f t="shared" si="320"/>
        <v>0</v>
      </c>
      <c r="AW110" s="114">
        <f t="shared" si="320"/>
        <v>0</v>
      </c>
      <c r="AX110" s="114">
        <f t="shared" si="321"/>
        <v>2</v>
      </c>
      <c r="AY110" s="114">
        <f t="shared" si="321"/>
        <v>0</v>
      </c>
      <c r="AZ110" s="114">
        <f t="shared" si="321"/>
        <v>2</v>
      </c>
      <c r="BA110" s="114">
        <f t="shared" si="321"/>
        <v>0</v>
      </c>
      <c r="BB110" s="114">
        <f t="shared" si="321"/>
        <v>2</v>
      </c>
      <c r="BC110" s="114">
        <f t="shared" si="321"/>
        <v>0</v>
      </c>
      <c r="BD110" s="114">
        <f t="shared" si="321"/>
        <v>7</v>
      </c>
      <c r="BE110" s="114">
        <f t="shared" si="321"/>
        <v>0</v>
      </c>
      <c r="BF110" s="114">
        <f t="shared" si="321"/>
        <v>7</v>
      </c>
      <c r="BG110" s="114">
        <f t="shared" si="321"/>
        <v>0</v>
      </c>
      <c r="BH110" s="114">
        <f t="shared" si="322"/>
        <v>7</v>
      </c>
      <c r="BI110" s="114">
        <f t="shared" si="322"/>
        <v>0</v>
      </c>
      <c r="BJ110" s="114">
        <f t="shared" si="322"/>
        <v>7</v>
      </c>
      <c r="BK110" s="114">
        <f t="shared" si="322"/>
        <v>0</v>
      </c>
      <c r="BL110" s="114">
        <f t="shared" si="322"/>
        <v>7</v>
      </c>
      <c r="BM110" s="114">
        <f t="shared" si="322"/>
        <v>0</v>
      </c>
      <c r="BN110" s="114">
        <f t="shared" si="322"/>
        <v>7</v>
      </c>
      <c r="BO110" s="114">
        <f t="shared" si="322"/>
        <v>0</v>
      </c>
      <c r="BP110" s="114">
        <f t="shared" si="322"/>
        <v>7</v>
      </c>
      <c r="BQ110" s="114">
        <f t="shared" si="322"/>
        <v>0</v>
      </c>
      <c r="BR110" s="114">
        <f t="shared" si="323"/>
        <v>7</v>
      </c>
      <c r="BS110" s="114">
        <f t="shared" si="323"/>
        <v>0</v>
      </c>
      <c r="BT110" s="114">
        <f t="shared" si="323"/>
        <v>7</v>
      </c>
      <c r="BU110" s="114">
        <f t="shared" si="323"/>
        <v>0</v>
      </c>
      <c r="BV110" s="114">
        <f t="shared" si="323"/>
        <v>7</v>
      </c>
      <c r="BW110" s="114">
        <f t="shared" si="323"/>
        <v>0</v>
      </c>
      <c r="BX110" s="114">
        <f t="shared" si="323"/>
        <v>7</v>
      </c>
      <c r="BY110" s="114">
        <f t="shared" si="323"/>
        <v>0</v>
      </c>
      <c r="BZ110" s="114">
        <f t="shared" si="323"/>
        <v>7</v>
      </c>
      <c r="CA110" s="114">
        <f t="shared" si="323"/>
        <v>0</v>
      </c>
      <c r="CB110" s="114">
        <f t="shared" si="324"/>
        <v>7</v>
      </c>
      <c r="CC110" s="114">
        <f t="shared" si="324"/>
        <v>0</v>
      </c>
      <c r="CD110" s="114">
        <f t="shared" si="324"/>
        <v>7</v>
      </c>
      <c r="CE110" s="114">
        <f t="shared" si="324"/>
        <v>0</v>
      </c>
      <c r="CF110" s="114">
        <f t="shared" si="324"/>
        <v>1</v>
      </c>
      <c r="CG110" s="114">
        <f t="shared" si="324"/>
        <v>0</v>
      </c>
      <c r="CH110" s="114">
        <f t="shared" si="324"/>
        <v>1</v>
      </c>
      <c r="CI110" s="114">
        <f t="shared" si="324"/>
        <v>0</v>
      </c>
      <c r="CJ110" s="114">
        <f t="shared" si="324"/>
        <v>1</v>
      </c>
      <c r="CK110" s="114">
        <f t="shared" si="324"/>
        <v>0</v>
      </c>
      <c r="CL110" s="114">
        <f t="shared" si="325"/>
        <v>1</v>
      </c>
      <c r="CM110" s="114">
        <f t="shared" si="325"/>
        <v>0</v>
      </c>
      <c r="CN110" s="114">
        <f t="shared" si="325"/>
        <v>1</v>
      </c>
      <c r="CO110" s="114">
        <f t="shared" si="325"/>
        <v>0</v>
      </c>
      <c r="CP110" s="114">
        <f t="shared" si="325"/>
        <v>1</v>
      </c>
      <c r="CQ110" s="114">
        <f t="shared" si="325"/>
        <v>0</v>
      </c>
      <c r="CR110" s="114">
        <f t="shared" si="325"/>
        <v>1</v>
      </c>
      <c r="CS110" s="114">
        <f t="shared" si="325"/>
        <v>0</v>
      </c>
      <c r="CT110" s="114">
        <f t="shared" si="325"/>
        <v>1</v>
      </c>
      <c r="CU110" s="114">
        <f t="shared" si="325"/>
        <v>0</v>
      </c>
      <c r="CV110" s="114">
        <f t="shared" si="326"/>
        <v>1</v>
      </c>
      <c r="CW110" s="114">
        <f t="shared" si="326"/>
        <v>0</v>
      </c>
      <c r="CX110" s="114">
        <f t="shared" si="326"/>
        <v>1</v>
      </c>
      <c r="CY110" s="114">
        <f t="shared" si="326"/>
        <v>0</v>
      </c>
      <c r="CZ110" s="114">
        <f t="shared" si="326"/>
        <v>1</v>
      </c>
      <c r="DA110" s="114">
        <f t="shared" si="326"/>
        <v>0</v>
      </c>
      <c r="DB110" s="114">
        <f t="shared" si="326"/>
        <v>1</v>
      </c>
      <c r="DC110" s="114">
        <f t="shared" si="326"/>
        <v>0</v>
      </c>
      <c r="DD110" s="114">
        <f t="shared" si="326"/>
        <v>1</v>
      </c>
      <c r="DE110" s="114">
        <f t="shared" si="326"/>
        <v>0</v>
      </c>
      <c r="DF110" s="114">
        <f t="shared" si="327"/>
        <v>1</v>
      </c>
      <c r="DG110" s="114">
        <f t="shared" si="327"/>
        <v>0</v>
      </c>
      <c r="DH110" s="114">
        <f t="shared" si="327"/>
        <v>1</v>
      </c>
      <c r="DI110" s="114">
        <f t="shared" si="327"/>
        <v>0</v>
      </c>
      <c r="DJ110" s="114">
        <f t="shared" si="327"/>
        <v>1</v>
      </c>
      <c r="DK110" s="114">
        <f t="shared" si="327"/>
        <v>0</v>
      </c>
      <c r="DL110" s="114">
        <f t="shared" si="327"/>
        <v>1</v>
      </c>
      <c r="DM110" s="114">
        <f t="shared" si="327"/>
        <v>0</v>
      </c>
      <c r="DN110" s="114">
        <f t="shared" si="327"/>
        <v>1</v>
      </c>
      <c r="DO110" s="114">
        <f t="shared" si="327"/>
        <v>0</v>
      </c>
      <c r="DP110" s="114">
        <f t="shared" si="328"/>
        <v>1</v>
      </c>
      <c r="DQ110" s="114">
        <f t="shared" si="328"/>
        <v>0</v>
      </c>
      <c r="DR110" s="114">
        <f t="shared" si="328"/>
        <v>1</v>
      </c>
      <c r="DS110" s="114">
        <f t="shared" si="328"/>
        <v>0</v>
      </c>
      <c r="DT110" s="114">
        <f t="shared" si="328"/>
        <v>1</v>
      </c>
      <c r="DU110" s="114">
        <f t="shared" si="328"/>
        <v>0</v>
      </c>
      <c r="DV110" s="114">
        <f t="shared" si="328"/>
        <v>1</v>
      </c>
      <c r="DW110" s="114">
        <f t="shared" si="328"/>
        <v>0</v>
      </c>
      <c r="DX110" s="114">
        <f t="shared" si="328"/>
        <v>1</v>
      </c>
      <c r="DY110" s="114">
        <f t="shared" si="328"/>
        <v>0</v>
      </c>
      <c r="DZ110" s="114">
        <f t="shared" si="329"/>
        <v>1</v>
      </c>
      <c r="EA110" s="114">
        <f t="shared" si="329"/>
        <v>0</v>
      </c>
      <c r="EB110" s="114">
        <f t="shared" si="329"/>
        <v>1</v>
      </c>
      <c r="EC110" s="114">
        <f t="shared" si="329"/>
        <v>0</v>
      </c>
      <c r="ED110" s="114">
        <f t="shared" si="329"/>
        <v>1</v>
      </c>
      <c r="EE110" s="114">
        <f t="shared" si="329"/>
        <v>0</v>
      </c>
      <c r="EF110" s="114">
        <f t="shared" si="329"/>
        <v>1</v>
      </c>
      <c r="EG110" s="114">
        <f t="shared" si="329"/>
        <v>0</v>
      </c>
      <c r="EH110" s="114">
        <f t="shared" si="329"/>
        <v>1</v>
      </c>
      <c r="EI110" s="114">
        <f t="shared" si="329"/>
        <v>0</v>
      </c>
      <c r="EJ110" s="114">
        <f t="shared" si="330"/>
        <v>1</v>
      </c>
      <c r="EK110" s="114">
        <f t="shared" si="330"/>
        <v>0</v>
      </c>
      <c r="EL110" s="114">
        <f t="shared" si="330"/>
        <v>1</v>
      </c>
      <c r="EM110" s="114">
        <f t="shared" si="330"/>
        <v>0</v>
      </c>
      <c r="EN110" s="114">
        <f t="shared" si="330"/>
        <v>1</v>
      </c>
      <c r="EO110" s="114">
        <f t="shared" si="330"/>
        <v>0</v>
      </c>
      <c r="EP110" s="114">
        <f t="shared" si="330"/>
        <v>1</v>
      </c>
      <c r="EQ110" s="114">
        <f t="shared" si="330"/>
        <v>0</v>
      </c>
      <c r="ER110" s="114">
        <f t="shared" si="330"/>
        <v>1</v>
      </c>
      <c r="ES110" s="114">
        <f t="shared" si="330"/>
        <v>0</v>
      </c>
      <c r="ET110" s="114">
        <f t="shared" si="330"/>
        <v>1</v>
      </c>
      <c r="EU110" s="114">
        <f t="shared" si="330"/>
        <v>0</v>
      </c>
      <c r="EV110" s="150"/>
      <c r="EW110" s="150"/>
      <c r="EX110" s="150"/>
      <c r="EY110" s="150"/>
    </row>
    <row r="111" spans="1:155">
      <c r="A111" s="150"/>
      <c r="B111" s="150"/>
      <c r="C111" s="150"/>
      <c r="D111" s="150"/>
      <c r="E111" s="150"/>
      <c r="F111" s="150"/>
      <c r="G111" s="130" t="s">
        <v>217</v>
      </c>
      <c r="H111" s="1012"/>
      <c r="I111" s="1013"/>
      <c r="J111" s="1013"/>
      <c r="K111" s="1013"/>
      <c r="L111" s="1013"/>
      <c r="M111" s="1013"/>
      <c r="N111" s="1013"/>
      <c r="O111" s="1013"/>
      <c r="P111" s="1013"/>
      <c r="Q111" s="1014"/>
      <c r="R111" s="113"/>
      <c r="S111" s="113"/>
      <c r="T111" s="113"/>
      <c r="U111" s="113"/>
      <c r="V111" s="113"/>
      <c r="W111" s="113"/>
      <c r="X111" s="113"/>
      <c r="Y111" s="113"/>
      <c r="Z111" s="113"/>
      <c r="AA111" s="113"/>
      <c r="AB111" s="113"/>
      <c r="AC111" s="113"/>
      <c r="AD111" s="114">
        <f t="shared" si="319"/>
        <v>0</v>
      </c>
      <c r="AE111" s="114">
        <f t="shared" si="319"/>
        <v>0</v>
      </c>
      <c r="AF111" s="114">
        <f t="shared" si="319"/>
        <v>0</v>
      </c>
      <c r="AG111" s="114">
        <f t="shared" si="319"/>
        <v>0</v>
      </c>
      <c r="AH111" s="114">
        <f t="shared" si="319"/>
        <v>0</v>
      </c>
      <c r="AI111" s="114">
        <f t="shared" si="319"/>
        <v>0</v>
      </c>
      <c r="AJ111" s="114">
        <f t="shared" si="319"/>
        <v>0</v>
      </c>
      <c r="AK111" s="114">
        <f t="shared" si="319"/>
        <v>0</v>
      </c>
      <c r="AL111" s="114">
        <f t="shared" si="319"/>
        <v>0</v>
      </c>
      <c r="AM111" s="114">
        <f t="shared" si="319"/>
        <v>0</v>
      </c>
      <c r="AN111" s="114">
        <f t="shared" si="320"/>
        <v>0</v>
      </c>
      <c r="AO111" s="114">
        <f t="shared" si="320"/>
        <v>0</v>
      </c>
      <c r="AP111" s="114">
        <f t="shared" si="320"/>
        <v>0</v>
      </c>
      <c r="AQ111" s="114">
        <f t="shared" si="320"/>
        <v>0</v>
      </c>
      <c r="AR111" s="114">
        <f t="shared" si="320"/>
        <v>0</v>
      </c>
      <c r="AS111" s="114">
        <f t="shared" si="320"/>
        <v>0</v>
      </c>
      <c r="AT111" s="114">
        <f t="shared" si="320"/>
        <v>0</v>
      </c>
      <c r="AU111" s="114">
        <f t="shared" si="320"/>
        <v>0</v>
      </c>
      <c r="AV111" s="114">
        <f t="shared" si="320"/>
        <v>0</v>
      </c>
      <c r="AW111" s="114">
        <f t="shared" si="320"/>
        <v>0</v>
      </c>
      <c r="AX111" s="114">
        <f t="shared" si="321"/>
        <v>0</v>
      </c>
      <c r="AY111" s="114">
        <f t="shared" si="321"/>
        <v>0</v>
      </c>
      <c r="AZ111" s="114">
        <f t="shared" si="321"/>
        <v>0</v>
      </c>
      <c r="BA111" s="114">
        <f t="shared" si="321"/>
        <v>0</v>
      </c>
      <c r="BB111" s="114">
        <f t="shared" si="321"/>
        <v>0</v>
      </c>
      <c r="BC111" s="114">
        <f t="shared" si="321"/>
        <v>0</v>
      </c>
      <c r="BD111" s="114">
        <f t="shared" si="321"/>
        <v>0</v>
      </c>
      <c r="BE111" s="114">
        <f t="shared" si="321"/>
        <v>0</v>
      </c>
      <c r="BF111" s="114">
        <f t="shared" si="321"/>
        <v>0</v>
      </c>
      <c r="BG111" s="114">
        <f t="shared" si="321"/>
        <v>0</v>
      </c>
      <c r="BH111" s="114">
        <f t="shared" si="322"/>
        <v>0</v>
      </c>
      <c r="BI111" s="114">
        <f t="shared" si="322"/>
        <v>0</v>
      </c>
      <c r="BJ111" s="114">
        <f t="shared" si="322"/>
        <v>0</v>
      </c>
      <c r="BK111" s="114">
        <f t="shared" si="322"/>
        <v>0</v>
      </c>
      <c r="BL111" s="114">
        <f t="shared" si="322"/>
        <v>0</v>
      </c>
      <c r="BM111" s="114">
        <f t="shared" si="322"/>
        <v>0</v>
      </c>
      <c r="BN111" s="114">
        <f t="shared" si="322"/>
        <v>0</v>
      </c>
      <c r="BO111" s="114">
        <f t="shared" si="322"/>
        <v>0</v>
      </c>
      <c r="BP111" s="114">
        <f t="shared" si="322"/>
        <v>0</v>
      </c>
      <c r="BQ111" s="114">
        <f t="shared" si="322"/>
        <v>0</v>
      </c>
      <c r="BR111" s="114">
        <f t="shared" si="323"/>
        <v>0</v>
      </c>
      <c r="BS111" s="114">
        <f t="shared" si="323"/>
        <v>0</v>
      </c>
      <c r="BT111" s="114">
        <f t="shared" si="323"/>
        <v>0</v>
      </c>
      <c r="BU111" s="114">
        <f t="shared" si="323"/>
        <v>0</v>
      </c>
      <c r="BV111" s="114">
        <f t="shared" si="323"/>
        <v>0</v>
      </c>
      <c r="BW111" s="114">
        <f t="shared" si="323"/>
        <v>0</v>
      </c>
      <c r="BX111" s="114">
        <f t="shared" si="323"/>
        <v>0</v>
      </c>
      <c r="BY111" s="114">
        <f t="shared" si="323"/>
        <v>0</v>
      </c>
      <c r="BZ111" s="114">
        <f t="shared" si="323"/>
        <v>0</v>
      </c>
      <c r="CA111" s="114">
        <f t="shared" si="323"/>
        <v>0</v>
      </c>
      <c r="CB111" s="114">
        <f t="shared" si="324"/>
        <v>0</v>
      </c>
      <c r="CC111" s="114">
        <f t="shared" si="324"/>
        <v>0</v>
      </c>
      <c r="CD111" s="114">
        <f t="shared" si="324"/>
        <v>0</v>
      </c>
      <c r="CE111" s="114">
        <f t="shared" si="324"/>
        <v>0</v>
      </c>
      <c r="CF111" s="114">
        <f t="shared" si="324"/>
        <v>6</v>
      </c>
      <c r="CG111" s="114">
        <f t="shared" si="324"/>
        <v>0</v>
      </c>
      <c r="CH111" s="114">
        <f t="shared" si="324"/>
        <v>6</v>
      </c>
      <c r="CI111" s="114">
        <f t="shared" si="324"/>
        <v>0</v>
      </c>
      <c r="CJ111" s="114">
        <f t="shared" si="324"/>
        <v>6</v>
      </c>
      <c r="CK111" s="114">
        <f t="shared" si="324"/>
        <v>0</v>
      </c>
      <c r="CL111" s="114">
        <f t="shared" si="325"/>
        <v>1</v>
      </c>
      <c r="CM111" s="114">
        <f t="shared" si="325"/>
        <v>0</v>
      </c>
      <c r="CN111" s="114">
        <f t="shared" si="325"/>
        <v>1</v>
      </c>
      <c r="CO111" s="114">
        <f t="shared" si="325"/>
        <v>0</v>
      </c>
      <c r="CP111" s="114">
        <f t="shared" si="325"/>
        <v>1</v>
      </c>
      <c r="CQ111" s="114">
        <f t="shared" si="325"/>
        <v>0</v>
      </c>
      <c r="CR111" s="114">
        <f t="shared" si="325"/>
        <v>1</v>
      </c>
      <c r="CS111" s="114">
        <f t="shared" si="325"/>
        <v>0</v>
      </c>
      <c r="CT111" s="114">
        <f t="shared" si="325"/>
        <v>1</v>
      </c>
      <c r="CU111" s="114">
        <f t="shared" si="325"/>
        <v>0</v>
      </c>
      <c r="CV111" s="114">
        <f t="shared" si="326"/>
        <v>1</v>
      </c>
      <c r="CW111" s="114">
        <f t="shared" si="326"/>
        <v>0</v>
      </c>
      <c r="CX111" s="114">
        <f t="shared" si="326"/>
        <v>1</v>
      </c>
      <c r="CY111" s="114">
        <f t="shared" si="326"/>
        <v>0</v>
      </c>
      <c r="CZ111" s="114">
        <f t="shared" si="326"/>
        <v>1</v>
      </c>
      <c r="DA111" s="114">
        <f t="shared" si="326"/>
        <v>0</v>
      </c>
      <c r="DB111" s="114">
        <f t="shared" si="326"/>
        <v>1</v>
      </c>
      <c r="DC111" s="114">
        <f t="shared" si="326"/>
        <v>0</v>
      </c>
      <c r="DD111" s="114">
        <f t="shared" si="326"/>
        <v>1</v>
      </c>
      <c r="DE111" s="114">
        <f t="shared" si="326"/>
        <v>0</v>
      </c>
      <c r="DF111" s="114">
        <f t="shared" si="327"/>
        <v>1</v>
      </c>
      <c r="DG111" s="114">
        <f t="shared" si="327"/>
        <v>0</v>
      </c>
      <c r="DH111" s="114">
        <f t="shared" si="327"/>
        <v>1</v>
      </c>
      <c r="DI111" s="114">
        <f t="shared" si="327"/>
        <v>0</v>
      </c>
      <c r="DJ111" s="114">
        <f t="shared" si="327"/>
        <v>1</v>
      </c>
      <c r="DK111" s="114">
        <f t="shared" si="327"/>
        <v>0</v>
      </c>
      <c r="DL111" s="114">
        <f t="shared" si="327"/>
        <v>1</v>
      </c>
      <c r="DM111" s="114">
        <f t="shared" si="327"/>
        <v>0</v>
      </c>
      <c r="DN111" s="114">
        <f t="shared" si="327"/>
        <v>1</v>
      </c>
      <c r="DO111" s="114">
        <f t="shared" si="327"/>
        <v>0</v>
      </c>
      <c r="DP111" s="114">
        <f t="shared" si="328"/>
        <v>1</v>
      </c>
      <c r="DQ111" s="114">
        <f t="shared" si="328"/>
        <v>0</v>
      </c>
      <c r="DR111" s="114">
        <f t="shared" si="328"/>
        <v>1</v>
      </c>
      <c r="DS111" s="114">
        <f t="shared" si="328"/>
        <v>0</v>
      </c>
      <c r="DT111" s="114">
        <f t="shared" si="328"/>
        <v>1</v>
      </c>
      <c r="DU111" s="114">
        <f t="shared" si="328"/>
        <v>0</v>
      </c>
      <c r="DV111" s="114">
        <f t="shared" si="328"/>
        <v>1</v>
      </c>
      <c r="DW111" s="114">
        <f t="shared" si="328"/>
        <v>0</v>
      </c>
      <c r="DX111" s="114">
        <f t="shared" si="328"/>
        <v>1</v>
      </c>
      <c r="DY111" s="114">
        <f t="shared" si="328"/>
        <v>0</v>
      </c>
      <c r="DZ111" s="114">
        <f t="shared" si="329"/>
        <v>1</v>
      </c>
      <c r="EA111" s="114">
        <f t="shared" si="329"/>
        <v>0</v>
      </c>
      <c r="EB111" s="114">
        <f t="shared" si="329"/>
        <v>1</v>
      </c>
      <c r="EC111" s="114">
        <f t="shared" si="329"/>
        <v>0</v>
      </c>
      <c r="ED111" s="114">
        <f t="shared" si="329"/>
        <v>1</v>
      </c>
      <c r="EE111" s="114">
        <f t="shared" si="329"/>
        <v>0</v>
      </c>
      <c r="EF111" s="114">
        <f t="shared" si="329"/>
        <v>1</v>
      </c>
      <c r="EG111" s="114">
        <f t="shared" si="329"/>
        <v>0</v>
      </c>
      <c r="EH111" s="114">
        <f t="shared" si="329"/>
        <v>1</v>
      </c>
      <c r="EI111" s="114">
        <f t="shared" si="329"/>
        <v>0</v>
      </c>
      <c r="EJ111" s="114">
        <f t="shared" si="330"/>
        <v>1</v>
      </c>
      <c r="EK111" s="114">
        <f t="shared" si="330"/>
        <v>0</v>
      </c>
      <c r="EL111" s="114">
        <f t="shared" si="330"/>
        <v>1</v>
      </c>
      <c r="EM111" s="114">
        <f t="shared" si="330"/>
        <v>0</v>
      </c>
      <c r="EN111" s="114">
        <f t="shared" si="330"/>
        <v>1</v>
      </c>
      <c r="EO111" s="114">
        <f t="shared" si="330"/>
        <v>0</v>
      </c>
      <c r="EP111" s="114">
        <f t="shared" si="330"/>
        <v>1</v>
      </c>
      <c r="EQ111" s="114">
        <f t="shared" si="330"/>
        <v>0</v>
      </c>
      <c r="ER111" s="114">
        <f t="shared" si="330"/>
        <v>1</v>
      </c>
      <c r="ES111" s="114">
        <f t="shared" si="330"/>
        <v>0</v>
      </c>
      <c r="ET111" s="114">
        <f t="shared" si="330"/>
        <v>1</v>
      </c>
      <c r="EU111" s="114">
        <f t="shared" si="330"/>
        <v>0</v>
      </c>
      <c r="EV111" s="150"/>
      <c r="EW111" s="150"/>
      <c r="EX111" s="150"/>
      <c r="EY111" s="150"/>
    </row>
    <row r="112" spans="1:155" ht="13.5" thickBot="1">
      <c r="A112" s="150"/>
      <c r="B112" s="150"/>
      <c r="C112" s="150"/>
      <c r="D112" s="150"/>
      <c r="E112" s="150"/>
      <c r="F112" s="150"/>
      <c r="G112" s="131" t="s">
        <v>218</v>
      </c>
      <c r="H112" s="1015"/>
      <c r="I112" s="1016"/>
      <c r="J112" s="1016"/>
      <c r="K112" s="1016"/>
      <c r="L112" s="1016"/>
      <c r="M112" s="1016"/>
      <c r="N112" s="1016"/>
      <c r="O112" s="1016"/>
      <c r="P112" s="1016"/>
      <c r="Q112" s="1017"/>
      <c r="R112" s="132"/>
      <c r="S112" s="132"/>
      <c r="T112" s="132"/>
      <c r="U112" s="132"/>
      <c r="V112" s="132"/>
      <c r="W112" s="132"/>
      <c r="X112" s="132"/>
      <c r="Y112" s="132"/>
      <c r="Z112" s="132"/>
      <c r="AA112" s="132"/>
      <c r="AB112" s="132"/>
      <c r="AC112" s="132"/>
      <c r="AD112" s="124">
        <f t="shared" si="319"/>
        <v>0</v>
      </c>
      <c r="AE112" s="124">
        <f t="shared" si="319"/>
        <v>0</v>
      </c>
      <c r="AF112" s="124">
        <f t="shared" si="319"/>
        <v>0</v>
      </c>
      <c r="AG112" s="124">
        <f t="shared" si="319"/>
        <v>0</v>
      </c>
      <c r="AH112" s="124">
        <f t="shared" si="319"/>
        <v>0</v>
      </c>
      <c r="AI112" s="124">
        <f t="shared" si="319"/>
        <v>0</v>
      </c>
      <c r="AJ112" s="124">
        <f t="shared" si="319"/>
        <v>0</v>
      </c>
      <c r="AK112" s="124">
        <f t="shared" si="319"/>
        <v>0</v>
      </c>
      <c r="AL112" s="124">
        <f t="shared" si="319"/>
        <v>0</v>
      </c>
      <c r="AM112" s="124">
        <f t="shared" si="319"/>
        <v>0</v>
      </c>
      <c r="AN112" s="124">
        <f t="shared" si="320"/>
        <v>0</v>
      </c>
      <c r="AO112" s="124">
        <f t="shared" si="320"/>
        <v>0</v>
      </c>
      <c r="AP112" s="124">
        <f t="shared" si="320"/>
        <v>0</v>
      </c>
      <c r="AQ112" s="124">
        <f t="shared" si="320"/>
        <v>0</v>
      </c>
      <c r="AR112" s="124">
        <f t="shared" si="320"/>
        <v>0</v>
      </c>
      <c r="AS112" s="124">
        <f t="shared" si="320"/>
        <v>0</v>
      </c>
      <c r="AT112" s="124">
        <f t="shared" si="320"/>
        <v>0</v>
      </c>
      <c r="AU112" s="124">
        <f t="shared" si="320"/>
        <v>0</v>
      </c>
      <c r="AV112" s="124">
        <f t="shared" si="320"/>
        <v>0</v>
      </c>
      <c r="AW112" s="124">
        <f t="shared" si="320"/>
        <v>0</v>
      </c>
      <c r="AX112" s="124">
        <f t="shared" si="321"/>
        <v>0</v>
      </c>
      <c r="AY112" s="124">
        <f t="shared" si="321"/>
        <v>0</v>
      </c>
      <c r="AZ112" s="124">
        <f t="shared" si="321"/>
        <v>0</v>
      </c>
      <c r="BA112" s="124">
        <f t="shared" si="321"/>
        <v>0</v>
      </c>
      <c r="BB112" s="124">
        <f t="shared" si="321"/>
        <v>0</v>
      </c>
      <c r="BC112" s="124">
        <f t="shared" si="321"/>
        <v>0</v>
      </c>
      <c r="BD112" s="124">
        <f t="shared" si="321"/>
        <v>0</v>
      </c>
      <c r="BE112" s="124">
        <f t="shared" si="321"/>
        <v>0</v>
      </c>
      <c r="BF112" s="124">
        <f t="shared" si="321"/>
        <v>0</v>
      </c>
      <c r="BG112" s="124">
        <f t="shared" si="321"/>
        <v>0</v>
      </c>
      <c r="BH112" s="124">
        <f t="shared" si="322"/>
        <v>0</v>
      </c>
      <c r="BI112" s="124">
        <f t="shared" si="322"/>
        <v>0</v>
      </c>
      <c r="BJ112" s="124">
        <f t="shared" si="322"/>
        <v>0</v>
      </c>
      <c r="BK112" s="124">
        <f t="shared" si="322"/>
        <v>0</v>
      </c>
      <c r="BL112" s="124">
        <f t="shared" si="322"/>
        <v>0</v>
      </c>
      <c r="BM112" s="124">
        <f t="shared" si="322"/>
        <v>0</v>
      </c>
      <c r="BN112" s="124">
        <f t="shared" si="322"/>
        <v>0</v>
      </c>
      <c r="BO112" s="124">
        <f t="shared" si="322"/>
        <v>0</v>
      </c>
      <c r="BP112" s="124">
        <f t="shared" si="322"/>
        <v>0</v>
      </c>
      <c r="BQ112" s="124">
        <f t="shared" si="322"/>
        <v>0</v>
      </c>
      <c r="BR112" s="124">
        <f t="shared" si="323"/>
        <v>0</v>
      </c>
      <c r="BS112" s="124">
        <f t="shared" si="323"/>
        <v>0</v>
      </c>
      <c r="BT112" s="124">
        <f t="shared" si="323"/>
        <v>0</v>
      </c>
      <c r="BU112" s="124">
        <f t="shared" si="323"/>
        <v>0</v>
      </c>
      <c r="BV112" s="124">
        <f t="shared" si="323"/>
        <v>0</v>
      </c>
      <c r="BW112" s="124">
        <f t="shared" si="323"/>
        <v>0</v>
      </c>
      <c r="BX112" s="124">
        <f t="shared" si="323"/>
        <v>0</v>
      </c>
      <c r="BY112" s="124">
        <f t="shared" si="323"/>
        <v>0</v>
      </c>
      <c r="BZ112" s="124">
        <f t="shared" si="323"/>
        <v>0</v>
      </c>
      <c r="CA112" s="124">
        <f t="shared" si="323"/>
        <v>0</v>
      </c>
      <c r="CB112" s="124">
        <f t="shared" si="324"/>
        <v>0</v>
      </c>
      <c r="CC112" s="124">
        <f t="shared" si="324"/>
        <v>0</v>
      </c>
      <c r="CD112" s="124">
        <f t="shared" si="324"/>
        <v>0</v>
      </c>
      <c r="CE112" s="124">
        <f t="shared" si="324"/>
        <v>0</v>
      </c>
      <c r="CF112" s="124">
        <f t="shared" si="324"/>
        <v>0</v>
      </c>
      <c r="CG112" s="124">
        <f t="shared" si="324"/>
        <v>0</v>
      </c>
      <c r="CH112" s="124">
        <f t="shared" si="324"/>
        <v>0</v>
      </c>
      <c r="CI112" s="124">
        <f t="shared" si="324"/>
        <v>0</v>
      </c>
      <c r="CJ112" s="124">
        <f t="shared" si="324"/>
        <v>0</v>
      </c>
      <c r="CK112" s="124">
        <f t="shared" si="324"/>
        <v>0</v>
      </c>
      <c r="CL112" s="124">
        <f t="shared" si="325"/>
        <v>5</v>
      </c>
      <c r="CM112" s="124">
        <f t="shared" si="325"/>
        <v>0</v>
      </c>
      <c r="CN112" s="124">
        <f t="shared" si="325"/>
        <v>5</v>
      </c>
      <c r="CO112" s="124">
        <f t="shared" si="325"/>
        <v>0</v>
      </c>
      <c r="CP112" s="124">
        <f t="shared" si="325"/>
        <v>5</v>
      </c>
      <c r="CQ112" s="124">
        <f t="shared" si="325"/>
        <v>0</v>
      </c>
      <c r="CR112" s="124">
        <f t="shared" si="325"/>
        <v>5</v>
      </c>
      <c r="CS112" s="124">
        <f t="shared" si="325"/>
        <v>0</v>
      </c>
      <c r="CT112" s="124">
        <f t="shared" si="325"/>
        <v>5</v>
      </c>
      <c r="CU112" s="124">
        <f t="shared" si="325"/>
        <v>0</v>
      </c>
      <c r="CV112" s="124">
        <f t="shared" si="326"/>
        <v>5</v>
      </c>
      <c r="CW112" s="124">
        <f t="shared" si="326"/>
        <v>0</v>
      </c>
      <c r="CX112" s="124">
        <f t="shared" si="326"/>
        <v>5</v>
      </c>
      <c r="CY112" s="124">
        <f t="shared" si="326"/>
        <v>0</v>
      </c>
      <c r="CZ112" s="124">
        <f t="shared" si="326"/>
        <v>5</v>
      </c>
      <c r="DA112" s="124">
        <f t="shared" si="326"/>
        <v>0</v>
      </c>
      <c r="DB112" s="124">
        <f t="shared" si="326"/>
        <v>5</v>
      </c>
      <c r="DC112" s="124">
        <f t="shared" si="326"/>
        <v>0</v>
      </c>
      <c r="DD112" s="124">
        <f t="shared" si="326"/>
        <v>5</v>
      </c>
      <c r="DE112" s="124">
        <f t="shared" si="326"/>
        <v>0</v>
      </c>
      <c r="DF112" s="124">
        <f t="shared" si="327"/>
        <v>5</v>
      </c>
      <c r="DG112" s="124">
        <f t="shared" si="327"/>
        <v>0</v>
      </c>
      <c r="DH112" s="124">
        <f t="shared" si="327"/>
        <v>5</v>
      </c>
      <c r="DI112" s="124">
        <f t="shared" si="327"/>
        <v>0</v>
      </c>
      <c r="DJ112" s="124">
        <f t="shared" si="327"/>
        <v>5</v>
      </c>
      <c r="DK112" s="124">
        <f t="shared" si="327"/>
        <v>0</v>
      </c>
      <c r="DL112" s="124">
        <f t="shared" si="327"/>
        <v>5</v>
      </c>
      <c r="DM112" s="124">
        <f t="shared" si="327"/>
        <v>0</v>
      </c>
      <c r="DN112" s="124">
        <f t="shared" si="327"/>
        <v>5</v>
      </c>
      <c r="DO112" s="124">
        <f t="shared" si="327"/>
        <v>0</v>
      </c>
      <c r="DP112" s="124">
        <f t="shared" si="328"/>
        <v>5</v>
      </c>
      <c r="DQ112" s="124">
        <f t="shared" si="328"/>
        <v>0</v>
      </c>
      <c r="DR112" s="124">
        <f t="shared" si="328"/>
        <v>5</v>
      </c>
      <c r="DS112" s="124">
        <f t="shared" si="328"/>
        <v>0</v>
      </c>
      <c r="DT112" s="124">
        <f t="shared" si="328"/>
        <v>5</v>
      </c>
      <c r="DU112" s="124">
        <f t="shared" si="328"/>
        <v>0</v>
      </c>
      <c r="DV112" s="124">
        <f t="shared" si="328"/>
        <v>5</v>
      </c>
      <c r="DW112" s="124">
        <f t="shared" si="328"/>
        <v>0</v>
      </c>
      <c r="DX112" s="124">
        <f t="shared" si="328"/>
        <v>5</v>
      </c>
      <c r="DY112" s="124">
        <f t="shared" si="328"/>
        <v>0</v>
      </c>
      <c r="DZ112" s="124">
        <f t="shared" si="329"/>
        <v>5</v>
      </c>
      <c r="EA112" s="124">
        <f t="shared" si="329"/>
        <v>0</v>
      </c>
      <c r="EB112" s="124">
        <f t="shared" si="329"/>
        <v>5</v>
      </c>
      <c r="EC112" s="124">
        <f t="shared" si="329"/>
        <v>0</v>
      </c>
      <c r="ED112" s="124">
        <f t="shared" si="329"/>
        <v>5</v>
      </c>
      <c r="EE112" s="124">
        <f t="shared" si="329"/>
        <v>0</v>
      </c>
      <c r="EF112" s="124">
        <f t="shared" si="329"/>
        <v>5</v>
      </c>
      <c r="EG112" s="124">
        <f t="shared" si="329"/>
        <v>0</v>
      </c>
      <c r="EH112" s="124">
        <f t="shared" si="329"/>
        <v>5</v>
      </c>
      <c r="EI112" s="124">
        <f t="shared" si="329"/>
        <v>0</v>
      </c>
      <c r="EJ112" s="124">
        <f t="shared" si="330"/>
        <v>5</v>
      </c>
      <c r="EK112" s="124">
        <f t="shared" si="330"/>
        <v>0</v>
      </c>
      <c r="EL112" s="124">
        <f t="shared" si="330"/>
        <v>5</v>
      </c>
      <c r="EM112" s="124">
        <f t="shared" si="330"/>
        <v>0</v>
      </c>
      <c r="EN112" s="124">
        <f t="shared" si="330"/>
        <v>5</v>
      </c>
      <c r="EO112" s="124">
        <f t="shared" si="330"/>
        <v>0</v>
      </c>
      <c r="EP112" s="124">
        <f t="shared" si="330"/>
        <v>5</v>
      </c>
      <c r="EQ112" s="124">
        <f t="shared" si="330"/>
        <v>0</v>
      </c>
      <c r="ER112" s="124">
        <f t="shared" si="330"/>
        <v>5</v>
      </c>
      <c r="ES112" s="124">
        <f t="shared" si="330"/>
        <v>0</v>
      </c>
      <c r="ET112" s="124">
        <f t="shared" si="330"/>
        <v>5</v>
      </c>
      <c r="EU112" s="124">
        <f t="shared" si="330"/>
        <v>0</v>
      </c>
      <c r="EV112" s="150"/>
      <c r="EW112" s="150"/>
      <c r="EX112" s="150"/>
      <c r="EY112" s="150"/>
    </row>
    <row r="113" spans="1:155">
      <c r="A113" s="150"/>
      <c r="B113" s="150"/>
      <c r="C113" s="150"/>
      <c r="D113" s="150"/>
      <c r="E113" s="150"/>
      <c r="F113" s="150"/>
      <c r="G113" s="127" t="s">
        <v>211</v>
      </c>
      <c r="H113" s="1009" t="str">
        <f>Prog9</f>
        <v>Prog9</v>
      </c>
      <c r="I113" s="1010"/>
      <c r="J113" s="1010"/>
      <c r="K113" s="1010"/>
      <c r="L113" s="1010"/>
      <c r="M113" s="1010"/>
      <c r="N113" s="1010"/>
      <c r="O113" s="1010"/>
      <c r="P113" s="1010"/>
      <c r="Q113" s="1011"/>
      <c r="R113" s="128"/>
      <c r="S113" s="128"/>
      <c r="T113" s="128"/>
      <c r="U113" s="128"/>
      <c r="V113" s="128"/>
      <c r="W113" s="128"/>
      <c r="X113" s="128"/>
      <c r="Y113" s="128"/>
      <c r="Z113" s="128"/>
      <c r="AA113" s="128"/>
      <c r="AB113" s="128"/>
      <c r="AC113" s="128"/>
      <c r="AD113" s="129">
        <f t="shared" ref="AD113:AM120" si="331">COUNTIFS($A$6:$A$16,$F$17,AD$6:AD$16,$G113,$E$6:$E$16,"")-COUNTIFS($A$6:$A$16,$F$17,AD$6:AD$16,$G113,$P$6:$P$16,$F$18,$E$6:$E$16,"")</f>
        <v>0</v>
      </c>
      <c r="AE113" s="129">
        <f t="shared" si="331"/>
        <v>0</v>
      </c>
      <c r="AF113" s="129">
        <f t="shared" si="331"/>
        <v>0</v>
      </c>
      <c r="AG113" s="129">
        <f t="shared" si="331"/>
        <v>0</v>
      </c>
      <c r="AH113" s="129">
        <f t="shared" si="331"/>
        <v>0</v>
      </c>
      <c r="AI113" s="129">
        <f t="shared" si="331"/>
        <v>0</v>
      </c>
      <c r="AJ113" s="129">
        <f t="shared" si="331"/>
        <v>0</v>
      </c>
      <c r="AK113" s="129">
        <f t="shared" si="331"/>
        <v>0</v>
      </c>
      <c r="AL113" s="129">
        <f t="shared" si="331"/>
        <v>0</v>
      </c>
      <c r="AM113" s="129">
        <f t="shared" si="331"/>
        <v>0</v>
      </c>
      <c r="AN113" s="129">
        <f t="shared" ref="AN113:AW120" si="332">COUNTIFS($A$6:$A$16,$F$17,AN$6:AN$16,$G113,$E$6:$E$16,"")-COUNTIFS($A$6:$A$16,$F$17,AN$6:AN$16,$G113,$P$6:$P$16,$F$18,$E$6:$E$16,"")</f>
        <v>0</v>
      </c>
      <c r="AO113" s="129">
        <f t="shared" si="332"/>
        <v>0</v>
      </c>
      <c r="AP113" s="129">
        <f t="shared" si="332"/>
        <v>0</v>
      </c>
      <c r="AQ113" s="129">
        <f t="shared" si="332"/>
        <v>0</v>
      </c>
      <c r="AR113" s="129">
        <f t="shared" si="332"/>
        <v>0</v>
      </c>
      <c r="AS113" s="129">
        <f t="shared" si="332"/>
        <v>0</v>
      </c>
      <c r="AT113" s="129">
        <f t="shared" si="332"/>
        <v>0</v>
      </c>
      <c r="AU113" s="129">
        <f t="shared" si="332"/>
        <v>0</v>
      </c>
      <c r="AV113" s="129">
        <f t="shared" si="332"/>
        <v>0</v>
      </c>
      <c r="AW113" s="129">
        <f t="shared" si="332"/>
        <v>0</v>
      </c>
      <c r="AX113" s="129">
        <f t="shared" ref="AX113:BG120" si="333">COUNTIFS($A$6:$A$16,$F$17,AX$6:AX$16,$G113,$E$6:$E$16,"")-COUNTIFS($A$6:$A$16,$F$17,AX$6:AX$16,$G113,$P$6:$P$16,$F$18,$E$6:$E$16,"")</f>
        <v>0</v>
      </c>
      <c r="AY113" s="129">
        <f t="shared" si="333"/>
        <v>0</v>
      </c>
      <c r="AZ113" s="129">
        <f t="shared" si="333"/>
        <v>0</v>
      </c>
      <c r="BA113" s="129">
        <f t="shared" si="333"/>
        <v>0</v>
      </c>
      <c r="BB113" s="129">
        <f t="shared" si="333"/>
        <v>0</v>
      </c>
      <c r="BC113" s="129">
        <f t="shared" si="333"/>
        <v>0</v>
      </c>
      <c r="BD113" s="129">
        <f t="shared" si="333"/>
        <v>0</v>
      </c>
      <c r="BE113" s="129">
        <f t="shared" si="333"/>
        <v>0</v>
      </c>
      <c r="BF113" s="129">
        <f t="shared" si="333"/>
        <v>0</v>
      </c>
      <c r="BG113" s="129">
        <f t="shared" si="333"/>
        <v>0</v>
      </c>
      <c r="BH113" s="129">
        <f t="shared" ref="BH113:BQ120" si="334">COUNTIFS($A$6:$A$16,$F$17,BH$6:BH$16,$G113,$E$6:$E$16,"")-COUNTIFS($A$6:$A$16,$F$17,BH$6:BH$16,$G113,$P$6:$P$16,$F$18,$E$6:$E$16,"")</f>
        <v>0</v>
      </c>
      <c r="BI113" s="129">
        <f t="shared" si="334"/>
        <v>0</v>
      </c>
      <c r="BJ113" s="129">
        <f t="shared" si="334"/>
        <v>0</v>
      </c>
      <c r="BK113" s="129">
        <f t="shared" si="334"/>
        <v>0</v>
      </c>
      <c r="BL113" s="129">
        <f t="shared" si="334"/>
        <v>0</v>
      </c>
      <c r="BM113" s="129">
        <f t="shared" si="334"/>
        <v>0</v>
      </c>
      <c r="BN113" s="129">
        <f t="shared" si="334"/>
        <v>0</v>
      </c>
      <c r="BO113" s="129">
        <f t="shared" si="334"/>
        <v>0</v>
      </c>
      <c r="BP113" s="129">
        <f t="shared" si="334"/>
        <v>0</v>
      </c>
      <c r="BQ113" s="129">
        <f t="shared" si="334"/>
        <v>0</v>
      </c>
      <c r="BR113" s="129">
        <f t="shared" ref="BR113:CA120" si="335">COUNTIFS($A$6:$A$16,$F$17,BR$6:BR$16,$G113,$E$6:$E$16,"")-COUNTIFS($A$6:$A$16,$F$17,BR$6:BR$16,$G113,$P$6:$P$16,$F$18,$E$6:$E$16,"")</f>
        <v>0</v>
      </c>
      <c r="BS113" s="129">
        <f t="shared" si="335"/>
        <v>0</v>
      </c>
      <c r="BT113" s="129">
        <f t="shared" si="335"/>
        <v>0</v>
      </c>
      <c r="BU113" s="129">
        <f t="shared" si="335"/>
        <v>0</v>
      </c>
      <c r="BV113" s="129">
        <f t="shared" si="335"/>
        <v>0</v>
      </c>
      <c r="BW113" s="129">
        <f t="shared" si="335"/>
        <v>0</v>
      </c>
      <c r="BX113" s="129">
        <f t="shared" si="335"/>
        <v>0</v>
      </c>
      <c r="BY113" s="129">
        <f t="shared" si="335"/>
        <v>0</v>
      </c>
      <c r="BZ113" s="129">
        <f t="shared" si="335"/>
        <v>0</v>
      </c>
      <c r="CA113" s="129">
        <f t="shared" si="335"/>
        <v>0</v>
      </c>
      <c r="CB113" s="129">
        <f t="shared" ref="CB113:CK120" si="336">COUNTIFS($A$6:$A$16,$F$17,CB$6:CB$16,$G113,$E$6:$E$16,"")-COUNTIFS($A$6:$A$16,$F$17,CB$6:CB$16,$G113,$P$6:$P$16,$F$18,$E$6:$E$16,"")</f>
        <v>0</v>
      </c>
      <c r="CC113" s="129">
        <f t="shared" si="336"/>
        <v>0</v>
      </c>
      <c r="CD113" s="129">
        <f t="shared" si="336"/>
        <v>0</v>
      </c>
      <c r="CE113" s="129">
        <f t="shared" si="336"/>
        <v>0</v>
      </c>
      <c r="CF113" s="129">
        <f t="shared" si="336"/>
        <v>0</v>
      </c>
      <c r="CG113" s="129">
        <f t="shared" si="336"/>
        <v>0</v>
      </c>
      <c r="CH113" s="129">
        <f t="shared" si="336"/>
        <v>0</v>
      </c>
      <c r="CI113" s="129">
        <f t="shared" si="336"/>
        <v>0</v>
      </c>
      <c r="CJ113" s="129">
        <f t="shared" si="336"/>
        <v>0</v>
      </c>
      <c r="CK113" s="129">
        <f t="shared" si="336"/>
        <v>0</v>
      </c>
      <c r="CL113" s="129">
        <f t="shared" ref="CL113:CU120" si="337">COUNTIFS($A$6:$A$16,$F$17,CL$6:CL$16,$G113,$E$6:$E$16,"")-COUNTIFS($A$6:$A$16,$F$17,CL$6:CL$16,$G113,$P$6:$P$16,$F$18,$E$6:$E$16,"")</f>
        <v>0</v>
      </c>
      <c r="CM113" s="129">
        <f t="shared" si="337"/>
        <v>0</v>
      </c>
      <c r="CN113" s="129">
        <f t="shared" si="337"/>
        <v>0</v>
      </c>
      <c r="CO113" s="129">
        <f t="shared" si="337"/>
        <v>0</v>
      </c>
      <c r="CP113" s="129">
        <f t="shared" si="337"/>
        <v>0</v>
      </c>
      <c r="CQ113" s="129">
        <f t="shared" si="337"/>
        <v>0</v>
      </c>
      <c r="CR113" s="129">
        <f t="shared" si="337"/>
        <v>0</v>
      </c>
      <c r="CS113" s="129">
        <f t="shared" si="337"/>
        <v>0</v>
      </c>
      <c r="CT113" s="129">
        <f t="shared" si="337"/>
        <v>0</v>
      </c>
      <c r="CU113" s="129">
        <f t="shared" si="337"/>
        <v>0</v>
      </c>
      <c r="CV113" s="129">
        <f t="shared" ref="CV113:DE120" si="338">COUNTIFS($A$6:$A$16,$F$17,CV$6:CV$16,$G113,$E$6:$E$16,"")-COUNTIFS($A$6:$A$16,$F$17,CV$6:CV$16,$G113,$P$6:$P$16,$F$18,$E$6:$E$16,"")</f>
        <v>0</v>
      </c>
      <c r="CW113" s="129">
        <f t="shared" si="338"/>
        <v>0</v>
      </c>
      <c r="CX113" s="129">
        <f t="shared" si="338"/>
        <v>0</v>
      </c>
      <c r="CY113" s="129">
        <f t="shared" si="338"/>
        <v>0</v>
      </c>
      <c r="CZ113" s="129">
        <f t="shared" si="338"/>
        <v>0</v>
      </c>
      <c r="DA113" s="129">
        <f t="shared" si="338"/>
        <v>0</v>
      </c>
      <c r="DB113" s="129">
        <f t="shared" si="338"/>
        <v>0</v>
      </c>
      <c r="DC113" s="129">
        <f t="shared" si="338"/>
        <v>0</v>
      </c>
      <c r="DD113" s="129">
        <f t="shared" si="338"/>
        <v>0</v>
      </c>
      <c r="DE113" s="129">
        <f t="shared" si="338"/>
        <v>0</v>
      </c>
      <c r="DF113" s="129">
        <f t="shared" ref="DF113:DO120" si="339">COUNTIFS($A$6:$A$16,$F$17,DF$6:DF$16,$G113,$E$6:$E$16,"")-COUNTIFS($A$6:$A$16,$F$17,DF$6:DF$16,$G113,$P$6:$P$16,$F$18,$E$6:$E$16,"")</f>
        <v>0</v>
      </c>
      <c r="DG113" s="129">
        <f t="shared" si="339"/>
        <v>0</v>
      </c>
      <c r="DH113" s="129">
        <f t="shared" si="339"/>
        <v>0</v>
      </c>
      <c r="DI113" s="129">
        <f t="shared" si="339"/>
        <v>0</v>
      </c>
      <c r="DJ113" s="129">
        <f t="shared" si="339"/>
        <v>0</v>
      </c>
      <c r="DK113" s="129">
        <f t="shared" si="339"/>
        <v>0</v>
      </c>
      <c r="DL113" s="129">
        <f t="shared" si="339"/>
        <v>0</v>
      </c>
      <c r="DM113" s="129">
        <f t="shared" si="339"/>
        <v>0</v>
      </c>
      <c r="DN113" s="129">
        <f t="shared" si="339"/>
        <v>0</v>
      </c>
      <c r="DO113" s="129">
        <f t="shared" si="339"/>
        <v>0</v>
      </c>
      <c r="DP113" s="129">
        <f t="shared" ref="DP113:DY120" si="340">COUNTIFS($A$6:$A$16,$F$17,DP$6:DP$16,$G113,$E$6:$E$16,"")-COUNTIFS($A$6:$A$16,$F$17,DP$6:DP$16,$G113,$P$6:$P$16,$F$18,$E$6:$E$16,"")</f>
        <v>0</v>
      </c>
      <c r="DQ113" s="129">
        <f t="shared" si="340"/>
        <v>0</v>
      </c>
      <c r="DR113" s="129">
        <f t="shared" si="340"/>
        <v>0</v>
      </c>
      <c r="DS113" s="129">
        <f t="shared" si="340"/>
        <v>0</v>
      </c>
      <c r="DT113" s="129">
        <f t="shared" si="340"/>
        <v>0</v>
      </c>
      <c r="DU113" s="129">
        <f t="shared" si="340"/>
        <v>0</v>
      </c>
      <c r="DV113" s="129">
        <f t="shared" si="340"/>
        <v>0</v>
      </c>
      <c r="DW113" s="129">
        <f t="shared" si="340"/>
        <v>0</v>
      </c>
      <c r="DX113" s="129">
        <f t="shared" si="340"/>
        <v>0</v>
      </c>
      <c r="DY113" s="129">
        <f t="shared" si="340"/>
        <v>0</v>
      </c>
      <c r="DZ113" s="129">
        <f t="shared" ref="DZ113:EI120" si="341">COUNTIFS($A$6:$A$16,$F$17,DZ$6:DZ$16,$G113,$E$6:$E$16,"")-COUNTIFS($A$6:$A$16,$F$17,DZ$6:DZ$16,$G113,$P$6:$P$16,$F$18,$E$6:$E$16,"")</f>
        <v>0</v>
      </c>
      <c r="EA113" s="129">
        <f t="shared" si="341"/>
        <v>0</v>
      </c>
      <c r="EB113" s="129">
        <f t="shared" si="341"/>
        <v>0</v>
      </c>
      <c r="EC113" s="129">
        <f t="shared" si="341"/>
        <v>0</v>
      </c>
      <c r="ED113" s="129">
        <f t="shared" si="341"/>
        <v>0</v>
      </c>
      <c r="EE113" s="129">
        <f t="shared" si="341"/>
        <v>0</v>
      </c>
      <c r="EF113" s="129">
        <f t="shared" si="341"/>
        <v>0</v>
      </c>
      <c r="EG113" s="129">
        <f t="shared" si="341"/>
        <v>0</v>
      </c>
      <c r="EH113" s="129">
        <f t="shared" si="341"/>
        <v>0</v>
      </c>
      <c r="EI113" s="129">
        <f t="shared" si="341"/>
        <v>0</v>
      </c>
      <c r="EJ113" s="129">
        <f t="shared" ref="EJ113:EU120" si="342">COUNTIFS($A$6:$A$16,$F$17,EJ$6:EJ$16,$G113,$E$6:$E$16,"")-COUNTIFS($A$6:$A$16,$F$17,EJ$6:EJ$16,$G113,$P$6:$P$16,$F$18,$E$6:$E$16,"")</f>
        <v>0</v>
      </c>
      <c r="EK113" s="129">
        <f t="shared" si="342"/>
        <v>0</v>
      </c>
      <c r="EL113" s="129">
        <f t="shared" si="342"/>
        <v>0</v>
      </c>
      <c r="EM113" s="129">
        <f t="shared" si="342"/>
        <v>0</v>
      </c>
      <c r="EN113" s="129">
        <f t="shared" si="342"/>
        <v>0</v>
      </c>
      <c r="EO113" s="129">
        <f t="shared" si="342"/>
        <v>0</v>
      </c>
      <c r="EP113" s="129">
        <f t="shared" si="342"/>
        <v>0</v>
      </c>
      <c r="EQ113" s="129">
        <f t="shared" si="342"/>
        <v>0</v>
      </c>
      <c r="ER113" s="129">
        <f t="shared" si="342"/>
        <v>0</v>
      </c>
      <c r="ES113" s="129">
        <f t="shared" si="342"/>
        <v>0</v>
      </c>
      <c r="ET113" s="129">
        <f t="shared" si="342"/>
        <v>0</v>
      </c>
      <c r="EU113" s="129">
        <f t="shared" si="342"/>
        <v>0</v>
      </c>
      <c r="EV113" s="150"/>
      <c r="EW113" s="150"/>
      <c r="EX113" s="150"/>
      <c r="EY113" s="150"/>
    </row>
    <row r="114" spans="1:155">
      <c r="A114" s="150"/>
      <c r="B114" s="150"/>
      <c r="C114" s="150"/>
      <c r="D114" s="150"/>
      <c r="E114" s="150"/>
      <c r="F114" s="150"/>
      <c r="G114" s="130" t="s">
        <v>212</v>
      </c>
      <c r="H114" s="1012"/>
      <c r="I114" s="1013"/>
      <c r="J114" s="1013"/>
      <c r="K114" s="1013"/>
      <c r="L114" s="1013"/>
      <c r="M114" s="1013"/>
      <c r="N114" s="1013"/>
      <c r="O114" s="1013"/>
      <c r="P114" s="1013"/>
      <c r="Q114" s="1014"/>
      <c r="R114" s="113"/>
      <c r="S114" s="113"/>
      <c r="T114" s="113"/>
      <c r="U114" s="113"/>
      <c r="V114" s="113"/>
      <c r="W114" s="113"/>
      <c r="X114" s="113"/>
      <c r="Y114" s="113"/>
      <c r="Z114" s="113"/>
      <c r="AA114" s="113"/>
      <c r="AB114" s="113"/>
      <c r="AC114" s="113"/>
      <c r="AD114" s="114">
        <f t="shared" si="331"/>
        <v>0</v>
      </c>
      <c r="AE114" s="114">
        <f t="shared" si="331"/>
        <v>0</v>
      </c>
      <c r="AF114" s="114">
        <f t="shared" si="331"/>
        <v>1</v>
      </c>
      <c r="AG114" s="114">
        <f t="shared" si="331"/>
        <v>1</v>
      </c>
      <c r="AH114" s="114">
        <f t="shared" si="331"/>
        <v>0</v>
      </c>
      <c r="AI114" s="114">
        <f t="shared" si="331"/>
        <v>0</v>
      </c>
      <c r="AJ114" s="114">
        <f t="shared" si="331"/>
        <v>0</v>
      </c>
      <c r="AK114" s="114">
        <f t="shared" si="331"/>
        <v>0</v>
      </c>
      <c r="AL114" s="114">
        <f t="shared" si="331"/>
        <v>0</v>
      </c>
      <c r="AM114" s="114">
        <f t="shared" si="331"/>
        <v>0</v>
      </c>
      <c r="AN114" s="114">
        <f t="shared" si="332"/>
        <v>0</v>
      </c>
      <c r="AO114" s="114">
        <f t="shared" si="332"/>
        <v>0</v>
      </c>
      <c r="AP114" s="114">
        <f t="shared" si="332"/>
        <v>0</v>
      </c>
      <c r="AQ114" s="114">
        <f t="shared" si="332"/>
        <v>0</v>
      </c>
      <c r="AR114" s="114">
        <f t="shared" si="332"/>
        <v>0</v>
      </c>
      <c r="AS114" s="114">
        <f t="shared" si="332"/>
        <v>0</v>
      </c>
      <c r="AT114" s="114">
        <f t="shared" si="332"/>
        <v>0</v>
      </c>
      <c r="AU114" s="114">
        <f t="shared" si="332"/>
        <v>0</v>
      </c>
      <c r="AV114" s="114">
        <f t="shared" si="332"/>
        <v>0</v>
      </c>
      <c r="AW114" s="114">
        <f t="shared" si="332"/>
        <v>0</v>
      </c>
      <c r="AX114" s="114">
        <f t="shared" si="333"/>
        <v>0</v>
      </c>
      <c r="AY114" s="114">
        <f t="shared" si="333"/>
        <v>0</v>
      </c>
      <c r="AZ114" s="114">
        <f t="shared" si="333"/>
        <v>0</v>
      </c>
      <c r="BA114" s="114">
        <f t="shared" si="333"/>
        <v>0</v>
      </c>
      <c r="BB114" s="114">
        <f t="shared" si="333"/>
        <v>0</v>
      </c>
      <c r="BC114" s="114">
        <f t="shared" si="333"/>
        <v>0</v>
      </c>
      <c r="BD114" s="114">
        <f t="shared" si="333"/>
        <v>0</v>
      </c>
      <c r="BE114" s="114">
        <f t="shared" si="333"/>
        <v>0</v>
      </c>
      <c r="BF114" s="114">
        <f t="shared" si="333"/>
        <v>0</v>
      </c>
      <c r="BG114" s="114">
        <f t="shared" si="333"/>
        <v>0</v>
      </c>
      <c r="BH114" s="114">
        <f t="shared" si="334"/>
        <v>0</v>
      </c>
      <c r="BI114" s="114">
        <f t="shared" si="334"/>
        <v>0</v>
      </c>
      <c r="BJ114" s="114">
        <f t="shared" si="334"/>
        <v>0</v>
      </c>
      <c r="BK114" s="114">
        <f t="shared" si="334"/>
        <v>0</v>
      </c>
      <c r="BL114" s="114">
        <f t="shared" si="334"/>
        <v>0</v>
      </c>
      <c r="BM114" s="114">
        <f t="shared" si="334"/>
        <v>0</v>
      </c>
      <c r="BN114" s="114">
        <f t="shared" si="334"/>
        <v>0</v>
      </c>
      <c r="BO114" s="114">
        <f t="shared" si="334"/>
        <v>0</v>
      </c>
      <c r="BP114" s="114">
        <f t="shared" si="334"/>
        <v>0</v>
      </c>
      <c r="BQ114" s="114">
        <f t="shared" si="334"/>
        <v>0</v>
      </c>
      <c r="BR114" s="114">
        <f t="shared" si="335"/>
        <v>0</v>
      </c>
      <c r="BS114" s="114">
        <f t="shared" si="335"/>
        <v>0</v>
      </c>
      <c r="BT114" s="114">
        <f t="shared" si="335"/>
        <v>0</v>
      </c>
      <c r="BU114" s="114">
        <f t="shared" si="335"/>
        <v>0</v>
      </c>
      <c r="BV114" s="114">
        <f t="shared" si="335"/>
        <v>0</v>
      </c>
      <c r="BW114" s="114">
        <f t="shared" si="335"/>
        <v>0</v>
      </c>
      <c r="BX114" s="114">
        <f t="shared" si="335"/>
        <v>0</v>
      </c>
      <c r="BY114" s="114">
        <f t="shared" si="335"/>
        <v>0</v>
      </c>
      <c r="BZ114" s="114">
        <f t="shared" si="335"/>
        <v>0</v>
      </c>
      <c r="CA114" s="114">
        <f t="shared" si="335"/>
        <v>0</v>
      </c>
      <c r="CB114" s="114">
        <f t="shared" si="336"/>
        <v>0</v>
      </c>
      <c r="CC114" s="114">
        <f t="shared" si="336"/>
        <v>0</v>
      </c>
      <c r="CD114" s="114">
        <f t="shared" si="336"/>
        <v>0</v>
      </c>
      <c r="CE114" s="114">
        <f t="shared" si="336"/>
        <v>0</v>
      </c>
      <c r="CF114" s="114">
        <f t="shared" si="336"/>
        <v>0</v>
      </c>
      <c r="CG114" s="114">
        <f t="shared" si="336"/>
        <v>0</v>
      </c>
      <c r="CH114" s="114">
        <f t="shared" si="336"/>
        <v>0</v>
      </c>
      <c r="CI114" s="114">
        <f t="shared" si="336"/>
        <v>0</v>
      </c>
      <c r="CJ114" s="114">
        <f t="shared" si="336"/>
        <v>0</v>
      </c>
      <c r="CK114" s="114">
        <f t="shared" si="336"/>
        <v>0</v>
      </c>
      <c r="CL114" s="114">
        <f t="shared" si="337"/>
        <v>0</v>
      </c>
      <c r="CM114" s="114">
        <f t="shared" si="337"/>
        <v>0</v>
      </c>
      <c r="CN114" s="114">
        <f t="shared" si="337"/>
        <v>0</v>
      </c>
      <c r="CO114" s="114">
        <f t="shared" si="337"/>
        <v>0</v>
      </c>
      <c r="CP114" s="114">
        <f t="shared" si="337"/>
        <v>0</v>
      </c>
      <c r="CQ114" s="114">
        <f t="shared" si="337"/>
        <v>0</v>
      </c>
      <c r="CR114" s="114">
        <f t="shared" si="337"/>
        <v>0</v>
      </c>
      <c r="CS114" s="114">
        <f t="shared" si="337"/>
        <v>0</v>
      </c>
      <c r="CT114" s="114">
        <f t="shared" si="337"/>
        <v>0</v>
      </c>
      <c r="CU114" s="114">
        <f t="shared" si="337"/>
        <v>0</v>
      </c>
      <c r="CV114" s="114">
        <f t="shared" si="338"/>
        <v>0</v>
      </c>
      <c r="CW114" s="114">
        <f t="shared" si="338"/>
        <v>0</v>
      </c>
      <c r="CX114" s="114">
        <f t="shared" si="338"/>
        <v>0</v>
      </c>
      <c r="CY114" s="114">
        <f t="shared" si="338"/>
        <v>0</v>
      </c>
      <c r="CZ114" s="114">
        <f t="shared" si="338"/>
        <v>0</v>
      </c>
      <c r="DA114" s="114">
        <f t="shared" si="338"/>
        <v>0</v>
      </c>
      <c r="DB114" s="114">
        <f t="shared" si="338"/>
        <v>0</v>
      </c>
      <c r="DC114" s="114">
        <f t="shared" si="338"/>
        <v>0</v>
      </c>
      <c r="DD114" s="114">
        <f t="shared" si="338"/>
        <v>0</v>
      </c>
      <c r="DE114" s="114">
        <f t="shared" si="338"/>
        <v>0</v>
      </c>
      <c r="DF114" s="114">
        <f t="shared" si="339"/>
        <v>0</v>
      </c>
      <c r="DG114" s="114">
        <f t="shared" si="339"/>
        <v>0</v>
      </c>
      <c r="DH114" s="114">
        <f t="shared" si="339"/>
        <v>0</v>
      </c>
      <c r="DI114" s="114">
        <f t="shared" si="339"/>
        <v>0</v>
      </c>
      <c r="DJ114" s="114">
        <f t="shared" si="339"/>
        <v>0</v>
      </c>
      <c r="DK114" s="114">
        <f t="shared" si="339"/>
        <v>0</v>
      </c>
      <c r="DL114" s="114">
        <f t="shared" si="339"/>
        <v>0</v>
      </c>
      <c r="DM114" s="114">
        <f t="shared" si="339"/>
        <v>0</v>
      </c>
      <c r="DN114" s="114">
        <f t="shared" si="339"/>
        <v>0</v>
      </c>
      <c r="DO114" s="114">
        <f t="shared" si="339"/>
        <v>0</v>
      </c>
      <c r="DP114" s="114">
        <f t="shared" si="340"/>
        <v>0</v>
      </c>
      <c r="DQ114" s="114">
        <f t="shared" si="340"/>
        <v>0</v>
      </c>
      <c r="DR114" s="114">
        <f t="shared" si="340"/>
        <v>0</v>
      </c>
      <c r="DS114" s="114">
        <f t="shared" si="340"/>
        <v>0</v>
      </c>
      <c r="DT114" s="114">
        <f t="shared" si="340"/>
        <v>0</v>
      </c>
      <c r="DU114" s="114">
        <f t="shared" si="340"/>
        <v>0</v>
      </c>
      <c r="DV114" s="114">
        <f t="shared" si="340"/>
        <v>0</v>
      </c>
      <c r="DW114" s="114">
        <f t="shared" si="340"/>
        <v>0</v>
      </c>
      <c r="DX114" s="114">
        <f t="shared" si="340"/>
        <v>0</v>
      </c>
      <c r="DY114" s="114">
        <f t="shared" si="340"/>
        <v>0</v>
      </c>
      <c r="DZ114" s="114">
        <f t="shared" si="341"/>
        <v>0</v>
      </c>
      <c r="EA114" s="114">
        <f t="shared" si="341"/>
        <v>0</v>
      </c>
      <c r="EB114" s="114">
        <f t="shared" si="341"/>
        <v>0</v>
      </c>
      <c r="EC114" s="114">
        <f t="shared" si="341"/>
        <v>0</v>
      </c>
      <c r="ED114" s="114">
        <f t="shared" si="341"/>
        <v>0</v>
      </c>
      <c r="EE114" s="114">
        <f t="shared" si="341"/>
        <v>0</v>
      </c>
      <c r="EF114" s="114">
        <f t="shared" si="341"/>
        <v>0</v>
      </c>
      <c r="EG114" s="114">
        <f t="shared" si="341"/>
        <v>0</v>
      </c>
      <c r="EH114" s="114">
        <f t="shared" si="341"/>
        <v>0</v>
      </c>
      <c r="EI114" s="114">
        <f t="shared" si="341"/>
        <v>0</v>
      </c>
      <c r="EJ114" s="114">
        <f t="shared" si="342"/>
        <v>0</v>
      </c>
      <c r="EK114" s="114">
        <f t="shared" si="342"/>
        <v>0</v>
      </c>
      <c r="EL114" s="114">
        <f t="shared" si="342"/>
        <v>0</v>
      </c>
      <c r="EM114" s="114">
        <f t="shared" si="342"/>
        <v>0</v>
      </c>
      <c r="EN114" s="114">
        <f t="shared" si="342"/>
        <v>0</v>
      </c>
      <c r="EO114" s="114">
        <f t="shared" si="342"/>
        <v>0</v>
      </c>
      <c r="EP114" s="114">
        <f t="shared" si="342"/>
        <v>0</v>
      </c>
      <c r="EQ114" s="114">
        <f t="shared" si="342"/>
        <v>0</v>
      </c>
      <c r="ER114" s="114">
        <f t="shared" si="342"/>
        <v>0</v>
      </c>
      <c r="ES114" s="114">
        <f t="shared" si="342"/>
        <v>0</v>
      </c>
      <c r="ET114" s="114">
        <f t="shared" si="342"/>
        <v>0</v>
      </c>
      <c r="EU114" s="114">
        <f t="shared" si="342"/>
        <v>0</v>
      </c>
      <c r="EV114" s="150"/>
      <c r="EW114" s="150"/>
      <c r="EX114" s="150"/>
      <c r="EY114" s="150"/>
    </row>
    <row r="115" spans="1:155">
      <c r="A115" s="150"/>
      <c r="B115" s="150"/>
      <c r="C115" s="150"/>
      <c r="D115" s="150"/>
      <c r="E115" s="150"/>
      <c r="F115" s="150"/>
      <c r="G115" s="130" t="s">
        <v>213</v>
      </c>
      <c r="H115" s="1012"/>
      <c r="I115" s="1013"/>
      <c r="J115" s="1013"/>
      <c r="K115" s="1013"/>
      <c r="L115" s="1013"/>
      <c r="M115" s="1013"/>
      <c r="N115" s="1013"/>
      <c r="O115" s="1013"/>
      <c r="P115" s="1013"/>
      <c r="Q115" s="1014"/>
      <c r="R115" s="113"/>
      <c r="S115" s="113"/>
      <c r="T115" s="113"/>
      <c r="U115" s="113"/>
      <c r="V115" s="113"/>
      <c r="W115" s="113"/>
      <c r="X115" s="113"/>
      <c r="Y115" s="113"/>
      <c r="Z115" s="113"/>
      <c r="AA115" s="113"/>
      <c r="AB115" s="113"/>
      <c r="AC115" s="113"/>
      <c r="AD115" s="114">
        <f t="shared" si="331"/>
        <v>0</v>
      </c>
      <c r="AE115" s="114">
        <f t="shared" si="331"/>
        <v>0</v>
      </c>
      <c r="AF115" s="114">
        <f t="shared" si="331"/>
        <v>0</v>
      </c>
      <c r="AG115" s="114">
        <f t="shared" si="331"/>
        <v>0</v>
      </c>
      <c r="AH115" s="114">
        <f t="shared" si="331"/>
        <v>1</v>
      </c>
      <c r="AI115" s="114">
        <f t="shared" si="331"/>
        <v>1</v>
      </c>
      <c r="AJ115" s="114">
        <f t="shared" si="331"/>
        <v>1</v>
      </c>
      <c r="AK115" s="114">
        <f t="shared" si="331"/>
        <v>1</v>
      </c>
      <c r="AL115" s="114">
        <f t="shared" si="331"/>
        <v>0</v>
      </c>
      <c r="AM115" s="114">
        <f t="shared" si="331"/>
        <v>0</v>
      </c>
      <c r="AN115" s="114">
        <f t="shared" si="332"/>
        <v>0</v>
      </c>
      <c r="AO115" s="114">
        <f t="shared" si="332"/>
        <v>0</v>
      </c>
      <c r="AP115" s="114">
        <f t="shared" si="332"/>
        <v>0</v>
      </c>
      <c r="AQ115" s="114">
        <f t="shared" si="332"/>
        <v>0</v>
      </c>
      <c r="AR115" s="114">
        <f t="shared" si="332"/>
        <v>0</v>
      </c>
      <c r="AS115" s="114">
        <f t="shared" si="332"/>
        <v>0</v>
      </c>
      <c r="AT115" s="114">
        <f t="shared" si="332"/>
        <v>0</v>
      </c>
      <c r="AU115" s="114">
        <f t="shared" si="332"/>
        <v>0</v>
      </c>
      <c r="AV115" s="114">
        <f t="shared" si="332"/>
        <v>0</v>
      </c>
      <c r="AW115" s="114">
        <f t="shared" si="332"/>
        <v>0</v>
      </c>
      <c r="AX115" s="114">
        <f t="shared" si="333"/>
        <v>0</v>
      </c>
      <c r="AY115" s="114">
        <f t="shared" si="333"/>
        <v>0</v>
      </c>
      <c r="AZ115" s="114">
        <f t="shared" si="333"/>
        <v>0</v>
      </c>
      <c r="BA115" s="114">
        <f t="shared" si="333"/>
        <v>0</v>
      </c>
      <c r="BB115" s="114">
        <f t="shared" si="333"/>
        <v>0</v>
      </c>
      <c r="BC115" s="114">
        <f t="shared" si="333"/>
        <v>0</v>
      </c>
      <c r="BD115" s="114">
        <f t="shared" si="333"/>
        <v>0</v>
      </c>
      <c r="BE115" s="114">
        <f t="shared" si="333"/>
        <v>0</v>
      </c>
      <c r="BF115" s="114">
        <f t="shared" si="333"/>
        <v>0</v>
      </c>
      <c r="BG115" s="114">
        <f t="shared" si="333"/>
        <v>0</v>
      </c>
      <c r="BH115" s="114">
        <f t="shared" si="334"/>
        <v>0</v>
      </c>
      <c r="BI115" s="114">
        <f t="shared" si="334"/>
        <v>0</v>
      </c>
      <c r="BJ115" s="114">
        <f t="shared" si="334"/>
        <v>0</v>
      </c>
      <c r="BK115" s="114">
        <f t="shared" si="334"/>
        <v>0</v>
      </c>
      <c r="BL115" s="114">
        <f t="shared" si="334"/>
        <v>0</v>
      </c>
      <c r="BM115" s="114">
        <f t="shared" si="334"/>
        <v>0</v>
      </c>
      <c r="BN115" s="114">
        <f t="shared" si="334"/>
        <v>0</v>
      </c>
      <c r="BO115" s="114">
        <f t="shared" si="334"/>
        <v>0</v>
      </c>
      <c r="BP115" s="114">
        <f t="shared" si="334"/>
        <v>0</v>
      </c>
      <c r="BQ115" s="114">
        <f t="shared" si="334"/>
        <v>0</v>
      </c>
      <c r="BR115" s="114">
        <f t="shared" si="335"/>
        <v>0</v>
      </c>
      <c r="BS115" s="114">
        <f t="shared" si="335"/>
        <v>0</v>
      </c>
      <c r="BT115" s="114">
        <f t="shared" si="335"/>
        <v>0</v>
      </c>
      <c r="BU115" s="114">
        <f t="shared" si="335"/>
        <v>0</v>
      </c>
      <c r="BV115" s="114">
        <f t="shared" si="335"/>
        <v>0</v>
      </c>
      <c r="BW115" s="114">
        <f t="shared" si="335"/>
        <v>0</v>
      </c>
      <c r="BX115" s="114">
        <f t="shared" si="335"/>
        <v>0</v>
      </c>
      <c r="BY115" s="114">
        <f t="shared" si="335"/>
        <v>0</v>
      </c>
      <c r="BZ115" s="114">
        <f t="shared" si="335"/>
        <v>0</v>
      </c>
      <c r="CA115" s="114">
        <f t="shared" si="335"/>
        <v>0</v>
      </c>
      <c r="CB115" s="114">
        <f t="shared" si="336"/>
        <v>0</v>
      </c>
      <c r="CC115" s="114">
        <f t="shared" si="336"/>
        <v>0</v>
      </c>
      <c r="CD115" s="114">
        <f t="shared" si="336"/>
        <v>0</v>
      </c>
      <c r="CE115" s="114">
        <f t="shared" si="336"/>
        <v>0</v>
      </c>
      <c r="CF115" s="114">
        <f t="shared" si="336"/>
        <v>0</v>
      </c>
      <c r="CG115" s="114">
        <f t="shared" si="336"/>
        <v>0</v>
      </c>
      <c r="CH115" s="114">
        <f t="shared" si="336"/>
        <v>0</v>
      </c>
      <c r="CI115" s="114">
        <f t="shared" si="336"/>
        <v>0</v>
      </c>
      <c r="CJ115" s="114">
        <f t="shared" si="336"/>
        <v>0</v>
      </c>
      <c r="CK115" s="114">
        <f t="shared" si="336"/>
        <v>0</v>
      </c>
      <c r="CL115" s="114">
        <f t="shared" si="337"/>
        <v>0</v>
      </c>
      <c r="CM115" s="114">
        <f t="shared" si="337"/>
        <v>0</v>
      </c>
      <c r="CN115" s="114">
        <f t="shared" si="337"/>
        <v>0</v>
      </c>
      <c r="CO115" s="114">
        <f t="shared" si="337"/>
        <v>0</v>
      </c>
      <c r="CP115" s="114">
        <f t="shared" si="337"/>
        <v>0</v>
      </c>
      <c r="CQ115" s="114">
        <f t="shared" si="337"/>
        <v>0</v>
      </c>
      <c r="CR115" s="114">
        <f t="shared" si="337"/>
        <v>0</v>
      </c>
      <c r="CS115" s="114">
        <f t="shared" si="337"/>
        <v>0</v>
      </c>
      <c r="CT115" s="114">
        <f t="shared" si="337"/>
        <v>0</v>
      </c>
      <c r="CU115" s="114">
        <f t="shared" si="337"/>
        <v>0</v>
      </c>
      <c r="CV115" s="114">
        <f t="shared" si="338"/>
        <v>0</v>
      </c>
      <c r="CW115" s="114">
        <f t="shared" si="338"/>
        <v>0</v>
      </c>
      <c r="CX115" s="114">
        <f t="shared" si="338"/>
        <v>0</v>
      </c>
      <c r="CY115" s="114">
        <f t="shared" si="338"/>
        <v>0</v>
      </c>
      <c r="CZ115" s="114">
        <f t="shared" si="338"/>
        <v>0</v>
      </c>
      <c r="DA115" s="114">
        <f t="shared" si="338"/>
        <v>0</v>
      </c>
      <c r="DB115" s="114">
        <f t="shared" si="338"/>
        <v>0</v>
      </c>
      <c r="DC115" s="114">
        <f t="shared" si="338"/>
        <v>0</v>
      </c>
      <c r="DD115" s="114">
        <f t="shared" si="338"/>
        <v>0</v>
      </c>
      <c r="DE115" s="114">
        <f t="shared" si="338"/>
        <v>0</v>
      </c>
      <c r="DF115" s="114">
        <f t="shared" si="339"/>
        <v>0</v>
      </c>
      <c r="DG115" s="114">
        <f t="shared" si="339"/>
        <v>0</v>
      </c>
      <c r="DH115" s="114">
        <f t="shared" si="339"/>
        <v>0</v>
      </c>
      <c r="DI115" s="114">
        <f t="shared" si="339"/>
        <v>0</v>
      </c>
      <c r="DJ115" s="114">
        <f t="shared" si="339"/>
        <v>0</v>
      </c>
      <c r="DK115" s="114">
        <f t="shared" si="339"/>
        <v>0</v>
      </c>
      <c r="DL115" s="114">
        <f t="shared" si="339"/>
        <v>0</v>
      </c>
      <c r="DM115" s="114">
        <f t="shared" si="339"/>
        <v>0</v>
      </c>
      <c r="DN115" s="114">
        <f t="shared" si="339"/>
        <v>0</v>
      </c>
      <c r="DO115" s="114">
        <f t="shared" si="339"/>
        <v>0</v>
      </c>
      <c r="DP115" s="114">
        <f t="shared" si="340"/>
        <v>0</v>
      </c>
      <c r="DQ115" s="114">
        <f t="shared" si="340"/>
        <v>0</v>
      </c>
      <c r="DR115" s="114">
        <f t="shared" si="340"/>
        <v>0</v>
      </c>
      <c r="DS115" s="114">
        <f t="shared" si="340"/>
        <v>0</v>
      </c>
      <c r="DT115" s="114">
        <f t="shared" si="340"/>
        <v>0</v>
      </c>
      <c r="DU115" s="114">
        <f t="shared" si="340"/>
        <v>0</v>
      </c>
      <c r="DV115" s="114">
        <f t="shared" si="340"/>
        <v>0</v>
      </c>
      <c r="DW115" s="114">
        <f t="shared" si="340"/>
        <v>0</v>
      </c>
      <c r="DX115" s="114">
        <f t="shared" si="340"/>
        <v>0</v>
      </c>
      <c r="DY115" s="114">
        <f t="shared" si="340"/>
        <v>0</v>
      </c>
      <c r="DZ115" s="114">
        <f t="shared" si="341"/>
        <v>0</v>
      </c>
      <c r="EA115" s="114">
        <f t="shared" si="341"/>
        <v>0</v>
      </c>
      <c r="EB115" s="114">
        <f t="shared" si="341"/>
        <v>0</v>
      </c>
      <c r="EC115" s="114">
        <f t="shared" si="341"/>
        <v>0</v>
      </c>
      <c r="ED115" s="114">
        <f t="shared" si="341"/>
        <v>0</v>
      </c>
      <c r="EE115" s="114">
        <f t="shared" si="341"/>
        <v>0</v>
      </c>
      <c r="EF115" s="114">
        <f t="shared" si="341"/>
        <v>0</v>
      </c>
      <c r="EG115" s="114">
        <f t="shared" si="341"/>
        <v>0</v>
      </c>
      <c r="EH115" s="114">
        <f t="shared" si="341"/>
        <v>0</v>
      </c>
      <c r="EI115" s="114">
        <f t="shared" si="341"/>
        <v>0</v>
      </c>
      <c r="EJ115" s="114">
        <f t="shared" si="342"/>
        <v>0</v>
      </c>
      <c r="EK115" s="114">
        <f t="shared" si="342"/>
        <v>0</v>
      </c>
      <c r="EL115" s="114">
        <f t="shared" si="342"/>
        <v>0</v>
      </c>
      <c r="EM115" s="114">
        <f t="shared" si="342"/>
        <v>0</v>
      </c>
      <c r="EN115" s="114">
        <f t="shared" si="342"/>
        <v>0</v>
      </c>
      <c r="EO115" s="114">
        <f t="shared" si="342"/>
        <v>0</v>
      </c>
      <c r="EP115" s="114">
        <f t="shared" si="342"/>
        <v>0</v>
      </c>
      <c r="EQ115" s="114">
        <f t="shared" si="342"/>
        <v>0</v>
      </c>
      <c r="ER115" s="114">
        <f t="shared" si="342"/>
        <v>0</v>
      </c>
      <c r="ES115" s="114">
        <f t="shared" si="342"/>
        <v>0</v>
      </c>
      <c r="ET115" s="114">
        <f t="shared" si="342"/>
        <v>0</v>
      </c>
      <c r="EU115" s="114">
        <f t="shared" si="342"/>
        <v>0</v>
      </c>
      <c r="EV115" s="150"/>
      <c r="EW115" s="150"/>
      <c r="EX115" s="150"/>
      <c r="EY115" s="150"/>
    </row>
    <row r="116" spans="1:155">
      <c r="A116" s="150"/>
      <c r="B116" s="150"/>
      <c r="C116" s="150"/>
      <c r="D116" s="150"/>
      <c r="E116" s="150"/>
      <c r="F116" s="150"/>
      <c r="G116" s="130" t="s">
        <v>214</v>
      </c>
      <c r="H116" s="1012"/>
      <c r="I116" s="1013"/>
      <c r="J116" s="1013"/>
      <c r="K116" s="1013"/>
      <c r="L116" s="1013"/>
      <c r="M116" s="1013"/>
      <c r="N116" s="1013"/>
      <c r="O116" s="1013"/>
      <c r="P116" s="1013"/>
      <c r="Q116" s="1014"/>
      <c r="R116" s="113"/>
      <c r="S116" s="113"/>
      <c r="T116" s="113"/>
      <c r="U116" s="113"/>
      <c r="V116" s="113"/>
      <c r="W116" s="113"/>
      <c r="X116" s="113"/>
      <c r="Y116" s="113"/>
      <c r="Z116" s="113"/>
      <c r="AA116" s="113"/>
      <c r="AB116" s="113"/>
      <c r="AC116" s="113"/>
      <c r="AD116" s="114">
        <f t="shared" si="331"/>
        <v>0</v>
      </c>
      <c r="AE116" s="114">
        <f t="shared" si="331"/>
        <v>0</v>
      </c>
      <c r="AF116" s="114">
        <f t="shared" si="331"/>
        <v>0</v>
      </c>
      <c r="AG116" s="114">
        <f t="shared" si="331"/>
        <v>0</v>
      </c>
      <c r="AH116" s="114">
        <f t="shared" si="331"/>
        <v>0</v>
      </c>
      <c r="AI116" s="114">
        <f t="shared" si="331"/>
        <v>0</v>
      </c>
      <c r="AJ116" s="114">
        <f t="shared" si="331"/>
        <v>0</v>
      </c>
      <c r="AK116" s="114">
        <f t="shared" si="331"/>
        <v>0</v>
      </c>
      <c r="AL116" s="114">
        <f t="shared" si="331"/>
        <v>0</v>
      </c>
      <c r="AM116" s="114">
        <f t="shared" si="331"/>
        <v>1</v>
      </c>
      <c r="AN116" s="114">
        <f t="shared" si="332"/>
        <v>0</v>
      </c>
      <c r="AO116" s="114">
        <f t="shared" si="332"/>
        <v>1</v>
      </c>
      <c r="AP116" s="114">
        <f t="shared" si="332"/>
        <v>0</v>
      </c>
      <c r="AQ116" s="114">
        <f t="shared" si="332"/>
        <v>1</v>
      </c>
      <c r="AR116" s="114">
        <f t="shared" si="332"/>
        <v>0</v>
      </c>
      <c r="AS116" s="114">
        <f t="shared" si="332"/>
        <v>1</v>
      </c>
      <c r="AT116" s="114">
        <f t="shared" si="332"/>
        <v>0</v>
      </c>
      <c r="AU116" s="114">
        <f t="shared" si="332"/>
        <v>1</v>
      </c>
      <c r="AV116" s="114">
        <f t="shared" si="332"/>
        <v>0</v>
      </c>
      <c r="AW116" s="114">
        <f t="shared" si="332"/>
        <v>1</v>
      </c>
      <c r="AX116" s="114">
        <f t="shared" si="333"/>
        <v>0</v>
      </c>
      <c r="AY116" s="114">
        <f t="shared" si="333"/>
        <v>1</v>
      </c>
      <c r="AZ116" s="114">
        <f t="shared" si="333"/>
        <v>0</v>
      </c>
      <c r="BA116" s="114">
        <f t="shared" si="333"/>
        <v>1</v>
      </c>
      <c r="BB116" s="114">
        <f t="shared" si="333"/>
        <v>0</v>
      </c>
      <c r="BC116" s="114">
        <f t="shared" si="333"/>
        <v>1</v>
      </c>
      <c r="BD116" s="114">
        <f t="shared" si="333"/>
        <v>0</v>
      </c>
      <c r="BE116" s="114">
        <f t="shared" si="333"/>
        <v>1</v>
      </c>
      <c r="BF116" s="114">
        <f t="shared" si="333"/>
        <v>0</v>
      </c>
      <c r="BG116" s="114">
        <f t="shared" si="333"/>
        <v>1</v>
      </c>
      <c r="BH116" s="114">
        <f t="shared" si="334"/>
        <v>0</v>
      </c>
      <c r="BI116" s="114">
        <f t="shared" si="334"/>
        <v>1</v>
      </c>
      <c r="BJ116" s="114">
        <f t="shared" si="334"/>
        <v>0</v>
      </c>
      <c r="BK116" s="114">
        <f t="shared" si="334"/>
        <v>0</v>
      </c>
      <c r="BL116" s="114">
        <f t="shared" si="334"/>
        <v>0</v>
      </c>
      <c r="BM116" s="114">
        <f t="shared" si="334"/>
        <v>0</v>
      </c>
      <c r="BN116" s="114">
        <f t="shared" si="334"/>
        <v>0</v>
      </c>
      <c r="BO116" s="114">
        <f t="shared" si="334"/>
        <v>0</v>
      </c>
      <c r="BP116" s="114">
        <f t="shared" si="334"/>
        <v>0</v>
      </c>
      <c r="BQ116" s="114">
        <f t="shared" si="334"/>
        <v>0</v>
      </c>
      <c r="BR116" s="114">
        <f t="shared" si="335"/>
        <v>0</v>
      </c>
      <c r="BS116" s="114">
        <f t="shared" si="335"/>
        <v>0</v>
      </c>
      <c r="BT116" s="114">
        <f t="shared" si="335"/>
        <v>0</v>
      </c>
      <c r="BU116" s="114">
        <f t="shared" si="335"/>
        <v>0</v>
      </c>
      <c r="BV116" s="114">
        <f t="shared" si="335"/>
        <v>0</v>
      </c>
      <c r="BW116" s="114">
        <f t="shared" si="335"/>
        <v>0</v>
      </c>
      <c r="BX116" s="114">
        <f t="shared" si="335"/>
        <v>0</v>
      </c>
      <c r="BY116" s="114">
        <f t="shared" si="335"/>
        <v>0</v>
      </c>
      <c r="BZ116" s="114">
        <f t="shared" si="335"/>
        <v>0</v>
      </c>
      <c r="CA116" s="114">
        <f t="shared" si="335"/>
        <v>0</v>
      </c>
      <c r="CB116" s="114">
        <f t="shared" si="336"/>
        <v>0</v>
      </c>
      <c r="CC116" s="114">
        <f t="shared" si="336"/>
        <v>0</v>
      </c>
      <c r="CD116" s="114">
        <f t="shared" si="336"/>
        <v>0</v>
      </c>
      <c r="CE116" s="114">
        <f t="shared" si="336"/>
        <v>0</v>
      </c>
      <c r="CF116" s="114">
        <f t="shared" si="336"/>
        <v>0</v>
      </c>
      <c r="CG116" s="114">
        <f t="shared" si="336"/>
        <v>0</v>
      </c>
      <c r="CH116" s="114">
        <f t="shared" si="336"/>
        <v>0</v>
      </c>
      <c r="CI116" s="114">
        <f t="shared" si="336"/>
        <v>0</v>
      </c>
      <c r="CJ116" s="114">
        <f t="shared" si="336"/>
        <v>0</v>
      </c>
      <c r="CK116" s="114">
        <f t="shared" si="336"/>
        <v>0</v>
      </c>
      <c r="CL116" s="114">
        <f t="shared" si="337"/>
        <v>0</v>
      </c>
      <c r="CM116" s="114">
        <f t="shared" si="337"/>
        <v>0</v>
      </c>
      <c r="CN116" s="114">
        <f t="shared" si="337"/>
        <v>0</v>
      </c>
      <c r="CO116" s="114">
        <f t="shared" si="337"/>
        <v>0</v>
      </c>
      <c r="CP116" s="114">
        <f t="shared" si="337"/>
        <v>0</v>
      </c>
      <c r="CQ116" s="114">
        <f t="shared" si="337"/>
        <v>0</v>
      </c>
      <c r="CR116" s="114">
        <f t="shared" si="337"/>
        <v>0</v>
      </c>
      <c r="CS116" s="114">
        <f t="shared" si="337"/>
        <v>0</v>
      </c>
      <c r="CT116" s="114">
        <f t="shared" si="337"/>
        <v>0</v>
      </c>
      <c r="CU116" s="114">
        <f t="shared" si="337"/>
        <v>0</v>
      </c>
      <c r="CV116" s="114">
        <f t="shared" si="338"/>
        <v>0</v>
      </c>
      <c r="CW116" s="114">
        <f t="shared" si="338"/>
        <v>0</v>
      </c>
      <c r="CX116" s="114">
        <f t="shared" si="338"/>
        <v>0</v>
      </c>
      <c r="CY116" s="114">
        <f t="shared" si="338"/>
        <v>0</v>
      </c>
      <c r="CZ116" s="114">
        <f t="shared" si="338"/>
        <v>0</v>
      </c>
      <c r="DA116" s="114">
        <f t="shared" si="338"/>
        <v>0</v>
      </c>
      <c r="DB116" s="114">
        <f t="shared" si="338"/>
        <v>0</v>
      </c>
      <c r="DC116" s="114">
        <f t="shared" si="338"/>
        <v>0</v>
      </c>
      <c r="DD116" s="114">
        <f t="shared" si="338"/>
        <v>0</v>
      </c>
      <c r="DE116" s="114">
        <f t="shared" si="338"/>
        <v>0</v>
      </c>
      <c r="DF116" s="114">
        <f t="shared" si="339"/>
        <v>0</v>
      </c>
      <c r="DG116" s="114">
        <f t="shared" si="339"/>
        <v>0</v>
      </c>
      <c r="DH116" s="114">
        <f t="shared" si="339"/>
        <v>0</v>
      </c>
      <c r="DI116" s="114">
        <f t="shared" si="339"/>
        <v>0</v>
      </c>
      <c r="DJ116" s="114">
        <f t="shared" si="339"/>
        <v>0</v>
      </c>
      <c r="DK116" s="114">
        <f t="shared" si="339"/>
        <v>0</v>
      </c>
      <c r="DL116" s="114">
        <f t="shared" si="339"/>
        <v>0</v>
      </c>
      <c r="DM116" s="114">
        <f t="shared" si="339"/>
        <v>0</v>
      </c>
      <c r="DN116" s="114">
        <f t="shared" si="339"/>
        <v>0</v>
      </c>
      <c r="DO116" s="114">
        <f t="shared" si="339"/>
        <v>0</v>
      </c>
      <c r="DP116" s="114">
        <f t="shared" si="340"/>
        <v>0</v>
      </c>
      <c r="DQ116" s="114">
        <f t="shared" si="340"/>
        <v>0</v>
      </c>
      <c r="DR116" s="114">
        <f t="shared" si="340"/>
        <v>0</v>
      </c>
      <c r="DS116" s="114">
        <f t="shared" si="340"/>
        <v>0</v>
      </c>
      <c r="DT116" s="114">
        <f t="shared" si="340"/>
        <v>0</v>
      </c>
      <c r="DU116" s="114">
        <f t="shared" si="340"/>
        <v>0</v>
      </c>
      <c r="DV116" s="114">
        <f t="shared" si="340"/>
        <v>0</v>
      </c>
      <c r="DW116" s="114">
        <f t="shared" si="340"/>
        <v>0</v>
      </c>
      <c r="DX116" s="114">
        <f t="shared" si="340"/>
        <v>0</v>
      </c>
      <c r="DY116" s="114">
        <f t="shared" si="340"/>
        <v>0</v>
      </c>
      <c r="DZ116" s="114">
        <f t="shared" si="341"/>
        <v>0</v>
      </c>
      <c r="EA116" s="114">
        <f t="shared" si="341"/>
        <v>0</v>
      </c>
      <c r="EB116" s="114">
        <f t="shared" si="341"/>
        <v>0</v>
      </c>
      <c r="EC116" s="114">
        <f t="shared" si="341"/>
        <v>0</v>
      </c>
      <c r="ED116" s="114">
        <f t="shared" si="341"/>
        <v>0</v>
      </c>
      <c r="EE116" s="114">
        <f t="shared" si="341"/>
        <v>0</v>
      </c>
      <c r="EF116" s="114">
        <f t="shared" si="341"/>
        <v>0</v>
      </c>
      <c r="EG116" s="114">
        <f t="shared" si="341"/>
        <v>0</v>
      </c>
      <c r="EH116" s="114">
        <f t="shared" si="341"/>
        <v>0</v>
      </c>
      <c r="EI116" s="114">
        <f t="shared" si="341"/>
        <v>0</v>
      </c>
      <c r="EJ116" s="114">
        <f t="shared" si="342"/>
        <v>0</v>
      </c>
      <c r="EK116" s="114">
        <f t="shared" si="342"/>
        <v>0</v>
      </c>
      <c r="EL116" s="114">
        <f t="shared" si="342"/>
        <v>0</v>
      </c>
      <c r="EM116" s="114">
        <f t="shared" si="342"/>
        <v>0</v>
      </c>
      <c r="EN116" s="114">
        <f t="shared" si="342"/>
        <v>0</v>
      </c>
      <c r="EO116" s="114">
        <f t="shared" si="342"/>
        <v>0</v>
      </c>
      <c r="EP116" s="114">
        <f t="shared" si="342"/>
        <v>0</v>
      </c>
      <c r="EQ116" s="114">
        <f t="shared" si="342"/>
        <v>0</v>
      </c>
      <c r="ER116" s="114">
        <f t="shared" si="342"/>
        <v>0</v>
      </c>
      <c r="ES116" s="114">
        <f t="shared" si="342"/>
        <v>0</v>
      </c>
      <c r="ET116" s="114">
        <f t="shared" si="342"/>
        <v>0</v>
      </c>
      <c r="EU116" s="114">
        <f t="shared" si="342"/>
        <v>0</v>
      </c>
      <c r="EV116" s="150"/>
      <c r="EW116" s="150"/>
      <c r="EX116" s="150"/>
      <c r="EY116" s="150"/>
    </row>
    <row r="117" spans="1:155">
      <c r="A117" s="150"/>
      <c r="B117" s="150"/>
      <c r="C117" s="150"/>
      <c r="D117" s="150"/>
      <c r="E117" s="150"/>
      <c r="F117" s="150"/>
      <c r="G117" s="130" t="s">
        <v>215</v>
      </c>
      <c r="H117" s="1012"/>
      <c r="I117" s="1013"/>
      <c r="J117" s="1013"/>
      <c r="K117" s="1013"/>
      <c r="L117" s="1013"/>
      <c r="M117" s="1013"/>
      <c r="N117" s="1013"/>
      <c r="O117" s="1013"/>
      <c r="P117" s="1013"/>
      <c r="Q117" s="1014"/>
      <c r="R117" s="113"/>
      <c r="S117" s="113"/>
      <c r="T117" s="113"/>
      <c r="U117" s="113"/>
      <c r="V117" s="113"/>
      <c r="W117" s="113"/>
      <c r="X117" s="113"/>
      <c r="Y117" s="113"/>
      <c r="Z117" s="113"/>
      <c r="AA117" s="113"/>
      <c r="AB117" s="113"/>
      <c r="AC117" s="113"/>
      <c r="AD117" s="114">
        <f t="shared" si="331"/>
        <v>0</v>
      </c>
      <c r="AE117" s="114">
        <f t="shared" si="331"/>
        <v>0</v>
      </c>
      <c r="AF117" s="114">
        <f t="shared" si="331"/>
        <v>0</v>
      </c>
      <c r="AG117" s="114">
        <f t="shared" si="331"/>
        <v>0</v>
      </c>
      <c r="AH117" s="114">
        <f t="shared" si="331"/>
        <v>0</v>
      </c>
      <c r="AI117" s="114">
        <f t="shared" si="331"/>
        <v>0</v>
      </c>
      <c r="AJ117" s="114">
        <f t="shared" si="331"/>
        <v>0</v>
      </c>
      <c r="AK117" s="114">
        <f t="shared" si="331"/>
        <v>0</v>
      </c>
      <c r="AL117" s="114">
        <f t="shared" si="331"/>
        <v>1</v>
      </c>
      <c r="AM117" s="114">
        <f t="shared" si="331"/>
        <v>0</v>
      </c>
      <c r="AN117" s="114">
        <f t="shared" si="332"/>
        <v>1</v>
      </c>
      <c r="AO117" s="114">
        <f t="shared" si="332"/>
        <v>0</v>
      </c>
      <c r="AP117" s="114">
        <f t="shared" si="332"/>
        <v>1</v>
      </c>
      <c r="AQ117" s="114">
        <f t="shared" si="332"/>
        <v>0</v>
      </c>
      <c r="AR117" s="114">
        <f t="shared" si="332"/>
        <v>1</v>
      </c>
      <c r="AS117" s="114">
        <f t="shared" si="332"/>
        <v>0</v>
      </c>
      <c r="AT117" s="114">
        <f t="shared" si="332"/>
        <v>1</v>
      </c>
      <c r="AU117" s="114">
        <f t="shared" si="332"/>
        <v>0</v>
      </c>
      <c r="AV117" s="114">
        <f t="shared" si="332"/>
        <v>1</v>
      </c>
      <c r="AW117" s="114">
        <f t="shared" si="332"/>
        <v>0</v>
      </c>
      <c r="AX117" s="114">
        <f t="shared" si="333"/>
        <v>0</v>
      </c>
      <c r="AY117" s="114">
        <f t="shared" si="333"/>
        <v>0</v>
      </c>
      <c r="AZ117" s="114">
        <f t="shared" si="333"/>
        <v>0</v>
      </c>
      <c r="BA117" s="114">
        <f t="shared" si="333"/>
        <v>0</v>
      </c>
      <c r="BB117" s="114">
        <f t="shared" si="333"/>
        <v>0</v>
      </c>
      <c r="BC117" s="114">
        <f t="shared" si="333"/>
        <v>0</v>
      </c>
      <c r="BD117" s="114">
        <f t="shared" si="333"/>
        <v>0</v>
      </c>
      <c r="BE117" s="114">
        <f t="shared" si="333"/>
        <v>0</v>
      </c>
      <c r="BF117" s="114">
        <f t="shared" si="333"/>
        <v>0</v>
      </c>
      <c r="BG117" s="114">
        <f t="shared" si="333"/>
        <v>0</v>
      </c>
      <c r="BH117" s="114">
        <f t="shared" si="334"/>
        <v>0</v>
      </c>
      <c r="BI117" s="114">
        <f t="shared" si="334"/>
        <v>0</v>
      </c>
      <c r="BJ117" s="114">
        <f t="shared" si="334"/>
        <v>0</v>
      </c>
      <c r="BK117" s="114">
        <f t="shared" si="334"/>
        <v>1</v>
      </c>
      <c r="BL117" s="114">
        <f t="shared" si="334"/>
        <v>0</v>
      </c>
      <c r="BM117" s="114">
        <f t="shared" si="334"/>
        <v>1</v>
      </c>
      <c r="BN117" s="114">
        <f t="shared" si="334"/>
        <v>0</v>
      </c>
      <c r="BO117" s="114">
        <f t="shared" si="334"/>
        <v>1</v>
      </c>
      <c r="BP117" s="114">
        <f t="shared" si="334"/>
        <v>0</v>
      </c>
      <c r="BQ117" s="114">
        <f t="shared" si="334"/>
        <v>1</v>
      </c>
      <c r="BR117" s="114">
        <f t="shared" si="335"/>
        <v>0</v>
      </c>
      <c r="BS117" s="114">
        <f t="shared" si="335"/>
        <v>1</v>
      </c>
      <c r="BT117" s="114">
        <f t="shared" si="335"/>
        <v>0</v>
      </c>
      <c r="BU117" s="114">
        <f t="shared" si="335"/>
        <v>1</v>
      </c>
      <c r="BV117" s="114">
        <f t="shared" si="335"/>
        <v>0</v>
      </c>
      <c r="BW117" s="114">
        <f t="shared" si="335"/>
        <v>1</v>
      </c>
      <c r="BX117" s="114">
        <f t="shared" si="335"/>
        <v>0</v>
      </c>
      <c r="BY117" s="114">
        <f t="shared" si="335"/>
        <v>1</v>
      </c>
      <c r="BZ117" s="114">
        <f t="shared" si="335"/>
        <v>0</v>
      </c>
      <c r="CA117" s="114">
        <f t="shared" si="335"/>
        <v>1</v>
      </c>
      <c r="CB117" s="114">
        <f t="shared" si="336"/>
        <v>0</v>
      </c>
      <c r="CC117" s="114">
        <f t="shared" si="336"/>
        <v>1</v>
      </c>
      <c r="CD117" s="114">
        <f t="shared" si="336"/>
        <v>0</v>
      </c>
      <c r="CE117" s="114">
        <f t="shared" si="336"/>
        <v>1</v>
      </c>
      <c r="CF117" s="114">
        <f t="shared" si="336"/>
        <v>0</v>
      </c>
      <c r="CG117" s="114">
        <f t="shared" si="336"/>
        <v>1</v>
      </c>
      <c r="CH117" s="114">
        <f t="shared" si="336"/>
        <v>0</v>
      </c>
      <c r="CI117" s="114">
        <f t="shared" si="336"/>
        <v>1</v>
      </c>
      <c r="CJ117" s="114">
        <f t="shared" si="336"/>
        <v>0</v>
      </c>
      <c r="CK117" s="114">
        <f t="shared" si="336"/>
        <v>1</v>
      </c>
      <c r="CL117" s="114">
        <f t="shared" si="337"/>
        <v>0</v>
      </c>
      <c r="CM117" s="114">
        <f t="shared" si="337"/>
        <v>1</v>
      </c>
      <c r="CN117" s="114">
        <f t="shared" si="337"/>
        <v>0</v>
      </c>
      <c r="CO117" s="114">
        <f t="shared" si="337"/>
        <v>1</v>
      </c>
      <c r="CP117" s="114">
        <f t="shared" si="337"/>
        <v>0</v>
      </c>
      <c r="CQ117" s="114">
        <f t="shared" si="337"/>
        <v>1</v>
      </c>
      <c r="CR117" s="114">
        <f t="shared" si="337"/>
        <v>0</v>
      </c>
      <c r="CS117" s="114">
        <f t="shared" si="337"/>
        <v>1</v>
      </c>
      <c r="CT117" s="114">
        <f t="shared" si="337"/>
        <v>0</v>
      </c>
      <c r="CU117" s="114">
        <f t="shared" si="337"/>
        <v>1</v>
      </c>
      <c r="CV117" s="114">
        <f t="shared" si="338"/>
        <v>0</v>
      </c>
      <c r="CW117" s="114">
        <f t="shared" si="338"/>
        <v>1</v>
      </c>
      <c r="CX117" s="114">
        <f t="shared" si="338"/>
        <v>0</v>
      </c>
      <c r="CY117" s="114">
        <f t="shared" si="338"/>
        <v>1</v>
      </c>
      <c r="CZ117" s="114">
        <f t="shared" si="338"/>
        <v>0</v>
      </c>
      <c r="DA117" s="114">
        <f t="shared" si="338"/>
        <v>1</v>
      </c>
      <c r="DB117" s="114">
        <f t="shared" si="338"/>
        <v>0</v>
      </c>
      <c r="DC117" s="114">
        <f t="shared" si="338"/>
        <v>1</v>
      </c>
      <c r="DD117" s="114">
        <f t="shared" si="338"/>
        <v>0</v>
      </c>
      <c r="DE117" s="114">
        <f t="shared" si="338"/>
        <v>1</v>
      </c>
      <c r="DF117" s="114">
        <f t="shared" si="339"/>
        <v>0</v>
      </c>
      <c r="DG117" s="114">
        <f t="shared" si="339"/>
        <v>1</v>
      </c>
      <c r="DH117" s="114">
        <f t="shared" si="339"/>
        <v>0</v>
      </c>
      <c r="DI117" s="114">
        <f t="shared" si="339"/>
        <v>1</v>
      </c>
      <c r="DJ117" s="114">
        <f t="shared" si="339"/>
        <v>0</v>
      </c>
      <c r="DK117" s="114">
        <f t="shared" si="339"/>
        <v>1</v>
      </c>
      <c r="DL117" s="114">
        <f t="shared" si="339"/>
        <v>0</v>
      </c>
      <c r="DM117" s="114">
        <f t="shared" si="339"/>
        <v>1</v>
      </c>
      <c r="DN117" s="114">
        <f t="shared" si="339"/>
        <v>0</v>
      </c>
      <c r="DO117" s="114">
        <f t="shared" si="339"/>
        <v>1</v>
      </c>
      <c r="DP117" s="114">
        <f t="shared" si="340"/>
        <v>0</v>
      </c>
      <c r="DQ117" s="114">
        <f t="shared" si="340"/>
        <v>1</v>
      </c>
      <c r="DR117" s="114">
        <f t="shared" si="340"/>
        <v>0</v>
      </c>
      <c r="DS117" s="114">
        <f t="shared" si="340"/>
        <v>1</v>
      </c>
      <c r="DT117" s="114">
        <f t="shared" si="340"/>
        <v>0</v>
      </c>
      <c r="DU117" s="114">
        <f t="shared" si="340"/>
        <v>1</v>
      </c>
      <c r="DV117" s="114">
        <f t="shared" si="340"/>
        <v>0</v>
      </c>
      <c r="DW117" s="114">
        <f t="shared" si="340"/>
        <v>1</v>
      </c>
      <c r="DX117" s="114">
        <f t="shared" si="340"/>
        <v>0</v>
      </c>
      <c r="DY117" s="114">
        <f t="shared" si="340"/>
        <v>1</v>
      </c>
      <c r="DZ117" s="114">
        <f t="shared" si="341"/>
        <v>0</v>
      </c>
      <c r="EA117" s="114">
        <f t="shared" si="341"/>
        <v>1</v>
      </c>
      <c r="EB117" s="114">
        <f t="shared" si="341"/>
        <v>0</v>
      </c>
      <c r="EC117" s="114">
        <f t="shared" si="341"/>
        <v>1</v>
      </c>
      <c r="ED117" s="114">
        <f t="shared" si="341"/>
        <v>0</v>
      </c>
      <c r="EE117" s="114">
        <f t="shared" si="341"/>
        <v>1</v>
      </c>
      <c r="EF117" s="114">
        <f t="shared" si="341"/>
        <v>0</v>
      </c>
      <c r="EG117" s="114">
        <f t="shared" si="341"/>
        <v>1</v>
      </c>
      <c r="EH117" s="114">
        <f t="shared" si="341"/>
        <v>0</v>
      </c>
      <c r="EI117" s="114">
        <f t="shared" si="341"/>
        <v>1</v>
      </c>
      <c r="EJ117" s="114">
        <f t="shared" si="342"/>
        <v>0</v>
      </c>
      <c r="EK117" s="114">
        <f t="shared" si="342"/>
        <v>1</v>
      </c>
      <c r="EL117" s="114">
        <f t="shared" si="342"/>
        <v>0</v>
      </c>
      <c r="EM117" s="114">
        <f t="shared" si="342"/>
        <v>1</v>
      </c>
      <c r="EN117" s="114">
        <f t="shared" si="342"/>
        <v>0</v>
      </c>
      <c r="EO117" s="114">
        <f t="shared" si="342"/>
        <v>1</v>
      </c>
      <c r="EP117" s="114">
        <f t="shared" si="342"/>
        <v>0</v>
      </c>
      <c r="EQ117" s="114">
        <f t="shared" si="342"/>
        <v>1</v>
      </c>
      <c r="ER117" s="114">
        <f t="shared" si="342"/>
        <v>0</v>
      </c>
      <c r="ES117" s="114">
        <f t="shared" si="342"/>
        <v>1</v>
      </c>
      <c r="ET117" s="114">
        <f t="shared" si="342"/>
        <v>0</v>
      </c>
      <c r="EU117" s="114">
        <f t="shared" si="342"/>
        <v>1</v>
      </c>
      <c r="EV117" s="150"/>
      <c r="EW117" s="150"/>
      <c r="EX117" s="150"/>
      <c r="EY117" s="150"/>
    </row>
    <row r="118" spans="1:155">
      <c r="A118" s="150"/>
      <c r="B118" s="150"/>
      <c r="C118" s="150"/>
      <c r="D118" s="150"/>
      <c r="E118" s="150"/>
      <c r="F118" s="150"/>
      <c r="G118" s="130" t="s">
        <v>216</v>
      </c>
      <c r="H118" s="1012"/>
      <c r="I118" s="1013"/>
      <c r="J118" s="1013"/>
      <c r="K118" s="1013"/>
      <c r="L118" s="1013"/>
      <c r="M118" s="1013"/>
      <c r="N118" s="1013"/>
      <c r="O118" s="1013"/>
      <c r="P118" s="1013"/>
      <c r="Q118" s="1014"/>
      <c r="R118" s="113"/>
      <c r="S118" s="113"/>
      <c r="T118" s="113"/>
      <c r="U118" s="113"/>
      <c r="V118" s="113"/>
      <c r="W118" s="113"/>
      <c r="X118" s="113"/>
      <c r="Y118" s="113"/>
      <c r="Z118" s="113"/>
      <c r="AA118" s="113"/>
      <c r="AB118" s="113"/>
      <c r="AC118" s="113"/>
      <c r="AD118" s="114">
        <f t="shared" si="331"/>
        <v>1</v>
      </c>
      <c r="AE118" s="114">
        <f t="shared" si="331"/>
        <v>1</v>
      </c>
      <c r="AF118" s="114">
        <f t="shared" si="331"/>
        <v>0</v>
      </c>
      <c r="AG118" s="114">
        <f t="shared" si="331"/>
        <v>0</v>
      </c>
      <c r="AH118" s="114">
        <f t="shared" si="331"/>
        <v>0</v>
      </c>
      <c r="AI118" s="114">
        <f t="shared" si="331"/>
        <v>0</v>
      </c>
      <c r="AJ118" s="114">
        <f t="shared" si="331"/>
        <v>0</v>
      </c>
      <c r="AK118" s="114">
        <f t="shared" si="331"/>
        <v>0</v>
      </c>
      <c r="AL118" s="114">
        <f t="shared" si="331"/>
        <v>0</v>
      </c>
      <c r="AM118" s="114">
        <f t="shared" si="331"/>
        <v>0</v>
      </c>
      <c r="AN118" s="114">
        <f t="shared" si="332"/>
        <v>0</v>
      </c>
      <c r="AO118" s="114">
        <f t="shared" si="332"/>
        <v>0</v>
      </c>
      <c r="AP118" s="114">
        <f t="shared" si="332"/>
        <v>0</v>
      </c>
      <c r="AQ118" s="114">
        <f t="shared" si="332"/>
        <v>0</v>
      </c>
      <c r="AR118" s="114">
        <f t="shared" si="332"/>
        <v>0</v>
      </c>
      <c r="AS118" s="114">
        <f t="shared" si="332"/>
        <v>0</v>
      </c>
      <c r="AT118" s="114">
        <f t="shared" si="332"/>
        <v>0</v>
      </c>
      <c r="AU118" s="114">
        <f t="shared" si="332"/>
        <v>0</v>
      </c>
      <c r="AV118" s="114">
        <f t="shared" si="332"/>
        <v>0</v>
      </c>
      <c r="AW118" s="114">
        <f t="shared" si="332"/>
        <v>0</v>
      </c>
      <c r="AX118" s="114">
        <f t="shared" si="333"/>
        <v>1</v>
      </c>
      <c r="AY118" s="114">
        <f t="shared" si="333"/>
        <v>0</v>
      </c>
      <c r="AZ118" s="114">
        <f t="shared" si="333"/>
        <v>1</v>
      </c>
      <c r="BA118" s="114">
        <f t="shared" si="333"/>
        <v>0</v>
      </c>
      <c r="BB118" s="114">
        <f t="shared" si="333"/>
        <v>1</v>
      </c>
      <c r="BC118" s="114">
        <f t="shared" si="333"/>
        <v>0</v>
      </c>
      <c r="BD118" s="114">
        <f t="shared" si="333"/>
        <v>1</v>
      </c>
      <c r="BE118" s="114">
        <f t="shared" si="333"/>
        <v>0</v>
      </c>
      <c r="BF118" s="114">
        <f t="shared" si="333"/>
        <v>1</v>
      </c>
      <c r="BG118" s="114">
        <f t="shared" si="333"/>
        <v>0</v>
      </c>
      <c r="BH118" s="114">
        <f t="shared" si="334"/>
        <v>1</v>
      </c>
      <c r="BI118" s="114">
        <f t="shared" si="334"/>
        <v>0</v>
      </c>
      <c r="BJ118" s="114">
        <f t="shared" si="334"/>
        <v>1</v>
      </c>
      <c r="BK118" s="114">
        <f t="shared" si="334"/>
        <v>0</v>
      </c>
      <c r="BL118" s="114">
        <f t="shared" si="334"/>
        <v>1</v>
      </c>
      <c r="BM118" s="114">
        <f t="shared" si="334"/>
        <v>0</v>
      </c>
      <c r="BN118" s="114">
        <f t="shared" si="334"/>
        <v>1</v>
      </c>
      <c r="BO118" s="114">
        <f t="shared" si="334"/>
        <v>0</v>
      </c>
      <c r="BP118" s="114">
        <f t="shared" si="334"/>
        <v>1</v>
      </c>
      <c r="BQ118" s="114">
        <f t="shared" si="334"/>
        <v>0</v>
      </c>
      <c r="BR118" s="114">
        <f t="shared" si="335"/>
        <v>1</v>
      </c>
      <c r="BS118" s="114">
        <f t="shared" si="335"/>
        <v>0</v>
      </c>
      <c r="BT118" s="114">
        <f t="shared" si="335"/>
        <v>1</v>
      </c>
      <c r="BU118" s="114">
        <f t="shared" si="335"/>
        <v>0</v>
      </c>
      <c r="BV118" s="114">
        <f t="shared" si="335"/>
        <v>1</v>
      </c>
      <c r="BW118" s="114">
        <f t="shared" si="335"/>
        <v>0</v>
      </c>
      <c r="BX118" s="114">
        <f t="shared" si="335"/>
        <v>1</v>
      </c>
      <c r="BY118" s="114">
        <f t="shared" si="335"/>
        <v>0</v>
      </c>
      <c r="BZ118" s="114">
        <f t="shared" si="335"/>
        <v>1</v>
      </c>
      <c r="CA118" s="114">
        <f t="shared" si="335"/>
        <v>0</v>
      </c>
      <c r="CB118" s="114">
        <f t="shared" si="336"/>
        <v>1</v>
      </c>
      <c r="CC118" s="114">
        <f t="shared" si="336"/>
        <v>0</v>
      </c>
      <c r="CD118" s="114">
        <f t="shared" si="336"/>
        <v>1</v>
      </c>
      <c r="CE118" s="114">
        <f t="shared" si="336"/>
        <v>0</v>
      </c>
      <c r="CF118" s="114">
        <f t="shared" si="336"/>
        <v>0</v>
      </c>
      <c r="CG118" s="114">
        <f t="shared" si="336"/>
        <v>0</v>
      </c>
      <c r="CH118" s="114">
        <f t="shared" si="336"/>
        <v>0</v>
      </c>
      <c r="CI118" s="114">
        <f t="shared" si="336"/>
        <v>0</v>
      </c>
      <c r="CJ118" s="114">
        <f t="shared" si="336"/>
        <v>0</v>
      </c>
      <c r="CK118" s="114">
        <f t="shared" si="336"/>
        <v>0</v>
      </c>
      <c r="CL118" s="114">
        <f t="shared" si="337"/>
        <v>0</v>
      </c>
      <c r="CM118" s="114">
        <f t="shared" si="337"/>
        <v>0</v>
      </c>
      <c r="CN118" s="114">
        <f t="shared" si="337"/>
        <v>0</v>
      </c>
      <c r="CO118" s="114">
        <f t="shared" si="337"/>
        <v>0</v>
      </c>
      <c r="CP118" s="114">
        <f t="shared" si="337"/>
        <v>0</v>
      </c>
      <c r="CQ118" s="114">
        <f t="shared" si="337"/>
        <v>0</v>
      </c>
      <c r="CR118" s="114">
        <f t="shared" si="337"/>
        <v>0</v>
      </c>
      <c r="CS118" s="114">
        <f t="shared" si="337"/>
        <v>0</v>
      </c>
      <c r="CT118" s="114">
        <f t="shared" si="337"/>
        <v>0</v>
      </c>
      <c r="CU118" s="114">
        <f t="shared" si="337"/>
        <v>0</v>
      </c>
      <c r="CV118" s="114">
        <f t="shared" si="338"/>
        <v>0</v>
      </c>
      <c r="CW118" s="114">
        <f t="shared" si="338"/>
        <v>0</v>
      </c>
      <c r="CX118" s="114">
        <f t="shared" si="338"/>
        <v>0</v>
      </c>
      <c r="CY118" s="114">
        <f t="shared" si="338"/>
        <v>0</v>
      </c>
      <c r="CZ118" s="114">
        <f t="shared" si="338"/>
        <v>0</v>
      </c>
      <c r="DA118" s="114">
        <f t="shared" si="338"/>
        <v>0</v>
      </c>
      <c r="DB118" s="114">
        <f t="shared" si="338"/>
        <v>0</v>
      </c>
      <c r="DC118" s="114">
        <f t="shared" si="338"/>
        <v>0</v>
      </c>
      <c r="DD118" s="114">
        <f t="shared" si="338"/>
        <v>0</v>
      </c>
      <c r="DE118" s="114">
        <f t="shared" si="338"/>
        <v>0</v>
      </c>
      <c r="DF118" s="114">
        <f t="shared" si="339"/>
        <v>0</v>
      </c>
      <c r="DG118" s="114">
        <f t="shared" si="339"/>
        <v>0</v>
      </c>
      <c r="DH118" s="114">
        <f t="shared" si="339"/>
        <v>0</v>
      </c>
      <c r="DI118" s="114">
        <f t="shared" si="339"/>
        <v>0</v>
      </c>
      <c r="DJ118" s="114">
        <f t="shared" si="339"/>
        <v>0</v>
      </c>
      <c r="DK118" s="114">
        <f t="shared" si="339"/>
        <v>0</v>
      </c>
      <c r="DL118" s="114">
        <f t="shared" si="339"/>
        <v>0</v>
      </c>
      <c r="DM118" s="114">
        <f t="shared" si="339"/>
        <v>0</v>
      </c>
      <c r="DN118" s="114">
        <f t="shared" si="339"/>
        <v>0</v>
      </c>
      <c r="DO118" s="114">
        <f t="shared" si="339"/>
        <v>0</v>
      </c>
      <c r="DP118" s="114">
        <f t="shared" si="340"/>
        <v>0</v>
      </c>
      <c r="DQ118" s="114">
        <f t="shared" si="340"/>
        <v>0</v>
      </c>
      <c r="DR118" s="114">
        <f t="shared" si="340"/>
        <v>0</v>
      </c>
      <c r="DS118" s="114">
        <f t="shared" si="340"/>
        <v>0</v>
      </c>
      <c r="DT118" s="114">
        <f t="shared" si="340"/>
        <v>0</v>
      </c>
      <c r="DU118" s="114">
        <f t="shared" si="340"/>
        <v>0</v>
      </c>
      <c r="DV118" s="114">
        <f t="shared" si="340"/>
        <v>0</v>
      </c>
      <c r="DW118" s="114">
        <f t="shared" si="340"/>
        <v>0</v>
      </c>
      <c r="DX118" s="114">
        <f t="shared" si="340"/>
        <v>0</v>
      </c>
      <c r="DY118" s="114">
        <f t="shared" si="340"/>
        <v>0</v>
      </c>
      <c r="DZ118" s="114">
        <f t="shared" si="341"/>
        <v>0</v>
      </c>
      <c r="EA118" s="114">
        <f t="shared" si="341"/>
        <v>0</v>
      </c>
      <c r="EB118" s="114">
        <f t="shared" si="341"/>
        <v>0</v>
      </c>
      <c r="EC118" s="114">
        <f t="shared" si="341"/>
        <v>0</v>
      </c>
      <c r="ED118" s="114">
        <f t="shared" si="341"/>
        <v>0</v>
      </c>
      <c r="EE118" s="114">
        <f t="shared" si="341"/>
        <v>0</v>
      </c>
      <c r="EF118" s="114">
        <f t="shared" si="341"/>
        <v>0</v>
      </c>
      <c r="EG118" s="114">
        <f t="shared" si="341"/>
        <v>0</v>
      </c>
      <c r="EH118" s="114">
        <f t="shared" si="341"/>
        <v>0</v>
      </c>
      <c r="EI118" s="114">
        <f t="shared" si="341"/>
        <v>0</v>
      </c>
      <c r="EJ118" s="114">
        <f t="shared" si="342"/>
        <v>0</v>
      </c>
      <c r="EK118" s="114">
        <f t="shared" si="342"/>
        <v>0</v>
      </c>
      <c r="EL118" s="114">
        <f t="shared" si="342"/>
        <v>0</v>
      </c>
      <c r="EM118" s="114">
        <f t="shared" si="342"/>
        <v>0</v>
      </c>
      <c r="EN118" s="114">
        <f t="shared" si="342"/>
        <v>0</v>
      </c>
      <c r="EO118" s="114">
        <f t="shared" si="342"/>
        <v>0</v>
      </c>
      <c r="EP118" s="114">
        <f t="shared" si="342"/>
        <v>0</v>
      </c>
      <c r="EQ118" s="114">
        <f t="shared" si="342"/>
        <v>0</v>
      </c>
      <c r="ER118" s="114">
        <f t="shared" si="342"/>
        <v>0</v>
      </c>
      <c r="ES118" s="114">
        <f t="shared" si="342"/>
        <v>0</v>
      </c>
      <c r="ET118" s="114">
        <f t="shared" si="342"/>
        <v>0</v>
      </c>
      <c r="EU118" s="114">
        <f t="shared" si="342"/>
        <v>0</v>
      </c>
      <c r="EV118" s="150"/>
      <c r="EW118" s="150"/>
      <c r="EX118" s="150"/>
      <c r="EY118" s="150"/>
    </row>
    <row r="119" spans="1:155">
      <c r="A119" s="150"/>
      <c r="B119" s="150"/>
      <c r="C119" s="150"/>
      <c r="D119" s="150"/>
      <c r="E119" s="150"/>
      <c r="F119" s="150"/>
      <c r="G119" s="130" t="s">
        <v>217</v>
      </c>
      <c r="H119" s="1012"/>
      <c r="I119" s="1013"/>
      <c r="J119" s="1013"/>
      <c r="K119" s="1013"/>
      <c r="L119" s="1013"/>
      <c r="M119" s="1013"/>
      <c r="N119" s="1013"/>
      <c r="O119" s="1013"/>
      <c r="P119" s="1013"/>
      <c r="Q119" s="1014"/>
      <c r="R119" s="113"/>
      <c r="S119" s="113"/>
      <c r="T119" s="113"/>
      <c r="U119" s="113"/>
      <c r="V119" s="113"/>
      <c r="W119" s="113"/>
      <c r="X119" s="113"/>
      <c r="Y119" s="113"/>
      <c r="Z119" s="113"/>
      <c r="AA119" s="113"/>
      <c r="AB119" s="113"/>
      <c r="AC119" s="113"/>
      <c r="AD119" s="114">
        <f t="shared" si="331"/>
        <v>0</v>
      </c>
      <c r="AE119" s="114">
        <f t="shared" si="331"/>
        <v>0</v>
      </c>
      <c r="AF119" s="114">
        <f t="shared" si="331"/>
        <v>0</v>
      </c>
      <c r="AG119" s="114">
        <f t="shared" si="331"/>
        <v>0</v>
      </c>
      <c r="AH119" s="114">
        <f t="shared" si="331"/>
        <v>0</v>
      </c>
      <c r="AI119" s="114">
        <f t="shared" si="331"/>
        <v>0</v>
      </c>
      <c r="AJ119" s="114">
        <f t="shared" si="331"/>
        <v>0</v>
      </c>
      <c r="AK119" s="114">
        <f t="shared" si="331"/>
        <v>0</v>
      </c>
      <c r="AL119" s="114">
        <f t="shared" si="331"/>
        <v>0</v>
      </c>
      <c r="AM119" s="114">
        <f t="shared" si="331"/>
        <v>0</v>
      </c>
      <c r="AN119" s="114">
        <f t="shared" si="332"/>
        <v>0</v>
      </c>
      <c r="AO119" s="114">
        <f t="shared" si="332"/>
        <v>0</v>
      </c>
      <c r="AP119" s="114">
        <f t="shared" si="332"/>
        <v>0</v>
      </c>
      <c r="AQ119" s="114">
        <f t="shared" si="332"/>
        <v>0</v>
      </c>
      <c r="AR119" s="114">
        <f t="shared" si="332"/>
        <v>0</v>
      </c>
      <c r="AS119" s="114">
        <f t="shared" si="332"/>
        <v>0</v>
      </c>
      <c r="AT119" s="114">
        <f t="shared" si="332"/>
        <v>0</v>
      </c>
      <c r="AU119" s="114">
        <f t="shared" si="332"/>
        <v>0</v>
      </c>
      <c r="AV119" s="114">
        <f t="shared" si="332"/>
        <v>0</v>
      </c>
      <c r="AW119" s="114">
        <f t="shared" si="332"/>
        <v>0</v>
      </c>
      <c r="AX119" s="114">
        <f t="shared" si="333"/>
        <v>0</v>
      </c>
      <c r="AY119" s="114">
        <f t="shared" si="333"/>
        <v>0</v>
      </c>
      <c r="AZ119" s="114">
        <f t="shared" si="333"/>
        <v>0</v>
      </c>
      <c r="BA119" s="114">
        <f t="shared" si="333"/>
        <v>0</v>
      </c>
      <c r="BB119" s="114">
        <f t="shared" si="333"/>
        <v>0</v>
      </c>
      <c r="BC119" s="114">
        <f t="shared" si="333"/>
        <v>0</v>
      </c>
      <c r="BD119" s="114">
        <f t="shared" si="333"/>
        <v>0</v>
      </c>
      <c r="BE119" s="114">
        <f t="shared" si="333"/>
        <v>0</v>
      </c>
      <c r="BF119" s="114">
        <f t="shared" si="333"/>
        <v>0</v>
      </c>
      <c r="BG119" s="114">
        <f t="shared" si="333"/>
        <v>0</v>
      </c>
      <c r="BH119" s="114">
        <f t="shared" si="334"/>
        <v>0</v>
      </c>
      <c r="BI119" s="114">
        <f t="shared" si="334"/>
        <v>0</v>
      </c>
      <c r="BJ119" s="114">
        <f t="shared" si="334"/>
        <v>0</v>
      </c>
      <c r="BK119" s="114">
        <f t="shared" si="334"/>
        <v>0</v>
      </c>
      <c r="BL119" s="114">
        <f t="shared" si="334"/>
        <v>0</v>
      </c>
      <c r="BM119" s="114">
        <f t="shared" si="334"/>
        <v>0</v>
      </c>
      <c r="BN119" s="114">
        <f t="shared" si="334"/>
        <v>0</v>
      </c>
      <c r="BO119" s="114">
        <f t="shared" si="334"/>
        <v>0</v>
      </c>
      <c r="BP119" s="114">
        <f t="shared" si="334"/>
        <v>0</v>
      </c>
      <c r="BQ119" s="114">
        <f t="shared" si="334"/>
        <v>0</v>
      </c>
      <c r="BR119" s="114">
        <f t="shared" si="335"/>
        <v>0</v>
      </c>
      <c r="BS119" s="114">
        <f t="shared" si="335"/>
        <v>0</v>
      </c>
      <c r="BT119" s="114">
        <f t="shared" si="335"/>
        <v>0</v>
      </c>
      <c r="BU119" s="114">
        <f t="shared" si="335"/>
        <v>0</v>
      </c>
      <c r="BV119" s="114">
        <f t="shared" si="335"/>
        <v>0</v>
      </c>
      <c r="BW119" s="114">
        <f t="shared" si="335"/>
        <v>0</v>
      </c>
      <c r="BX119" s="114">
        <f t="shared" si="335"/>
        <v>0</v>
      </c>
      <c r="BY119" s="114">
        <f t="shared" si="335"/>
        <v>0</v>
      </c>
      <c r="BZ119" s="114">
        <f t="shared" si="335"/>
        <v>0</v>
      </c>
      <c r="CA119" s="114">
        <f t="shared" si="335"/>
        <v>0</v>
      </c>
      <c r="CB119" s="114">
        <f t="shared" si="336"/>
        <v>0</v>
      </c>
      <c r="CC119" s="114">
        <f t="shared" si="336"/>
        <v>0</v>
      </c>
      <c r="CD119" s="114">
        <f t="shared" si="336"/>
        <v>0</v>
      </c>
      <c r="CE119" s="114">
        <f t="shared" si="336"/>
        <v>0</v>
      </c>
      <c r="CF119" s="114">
        <f t="shared" si="336"/>
        <v>1</v>
      </c>
      <c r="CG119" s="114">
        <f t="shared" si="336"/>
        <v>0</v>
      </c>
      <c r="CH119" s="114">
        <f t="shared" si="336"/>
        <v>1</v>
      </c>
      <c r="CI119" s="114">
        <f t="shared" si="336"/>
        <v>0</v>
      </c>
      <c r="CJ119" s="114">
        <f t="shared" si="336"/>
        <v>1</v>
      </c>
      <c r="CK119" s="114">
        <f t="shared" si="336"/>
        <v>0</v>
      </c>
      <c r="CL119" s="114">
        <f t="shared" si="337"/>
        <v>0</v>
      </c>
      <c r="CM119" s="114">
        <f t="shared" si="337"/>
        <v>0</v>
      </c>
      <c r="CN119" s="114">
        <f t="shared" si="337"/>
        <v>0</v>
      </c>
      <c r="CO119" s="114">
        <f t="shared" si="337"/>
        <v>0</v>
      </c>
      <c r="CP119" s="114">
        <f t="shared" si="337"/>
        <v>0</v>
      </c>
      <c r="CQ119" s="114">
        <f t="shared" si="337"/>
        <v>0</v>
      </c>
      <c r="CR119" s="114">
        <f t="shared" si="337"/>
        <v>0</v>
      </c>
      <c r="CS119" s="114">
        <f t="shared" si="337"/>
        <v>0</v>
      </c>
      <c r="CT119" s="114">
        <f t="shared" si="337"/>
        <v>0</v>
      </c>
      <c r="CU119" s="114">
        <f t="shared" si="337"/>
        <v>0</v>
      </c>
      <c r="CV119" s="114">
        <f t="shared" si="338"/>
        <v>0</v>
      </c>
      <c r="CW119" s="114">
        <f t="shared" si="338"/>
        <v>0</v>
      </c>
      <c r="CX119" s="114">
        <f t="shared" si="338"/>
        <v>0</v>
      </c>
      <c r="CY119" s="114">
        <f t="shared" si="338"/>
        <v>0</v>
      </c>
      <c r="CZ119" s="114">
        <f t="shared" si="338"/>
        <v>0</v>
      </c>
      <c r="DA119" s="114">
        <f t="shared" si="338"/>
        <v>0</v>
      </c>
      <c r="DB119" s="114">
        <f t="shared" si="338"/>
        <v>0</v>
      </c>
      <c r="DC119" s="114">
        <f t="shared" si="338"/>
        <v>0</v>
      </c>
      <c r="DD119" s="114">
        <f t="shared" si="338"/>
        <v>0</v>
      </c>
      <c r="DE119" s="114">
        <f t="shared" si="338"/>
        <v>0</v>
      </c>
      <c r="DF119" s="114">
        <f t="shared" si="339"/>
        <v>0</v>
      </c>
      <c r="DG119" s="114">
        <f t="shared" si="339"/>
        <v>0</v>
      </c>
      <c r="DH119" s="114">
        <f t="shared" si="339"/>
        <v>0</v>
      </c>
      <c r="DI119" s="114">
        <f t="shared" si="339"/>
        <v>0</v>
      </c>
      <c r="DJ119" s="114">
        <f t="shared" si="339"/>
        <v>0</v>
      </c>
      <c r="DK119" s="114">
        <f t="shared" si="339"/>
        <v>0</v>
      </c>
      <c r="DL119" s="114">
        <f t="shared" si="339"/>
        <v>0</v>
      </c>
      <c r="DM119" s="114">
        <f t="shared" si="339"/>
        <v>0</v>
      </c>
      <c r="DN119" s="114">
        <f t="shared" si="339"/>
        <v>0</v>
      </c>
      <c r="DO119" s="114">
        <f t="shared" si="339"/>
        <v>0</v>
      </c>
      <c r="DP119" s="114">
        <f t="shared" si="340"/>
        <v>0</v>
      </c>
      <c r="DQ119" s="114">
        <f t="shared" si="340"/>
        <v>0</v>
      </c>
      <c r="DR119" s="114">
        <f t="shared" si="340"/>
        <v>0</v>
      </c>
      <c r="DS119" s="114">
        <f t="shared" si="340"/>
        <v>0</v>
      </c>
      <c r="DT119" s="114">
        <f t="shared" si="340"/>
        <v>0</v>
      </c>
      <c r="DU119" s="114">
        <f t="shared" si="340"/>
        <v>0</v>
      </c>
      <c r="DV119" s="114">
        <f t="shared" si="340"/>
        <v>0</v>
      </c>
      <c r="DW119" s="114">
        <f t="shared" si="340"/>
        <v>0</v>
      </c>
      <c r="DX119" s="114">
        <f t="shared" si="340"/>
        <v>0</v>
      </c>
      <c r="DY119" s="114">
        <f t="shared" si="340"/>
        <v>0</v>
      </c>
      <c r="DZ119" s="114">
        <f t="shared" si="341"/>
        <v>0</v>
      </c>
      <c r="EA119" s="114">
        <f t="shared" si="341"/>
        <v>0</v>
      </c>
      <c r="EB119" s="114">
        <f t="shared" si="341"/>
        <v>0</v>
      </c>
      <c r="EC119" s="114">
        <f t="shared" si="341"/>
        <v>0</v>
      </c>
      <c r="ED119" s="114">
        <f t="shared" si="341"/>
        <v>0</v>
      </c>
      <c r="EE119" s="114">
        <f t="shared" si="341"/>
        <v>0</v>
      </c>
      <c r="EF119" s="114">
        <f t="shared" si="341"/>
        <v>0</v>
      </c>
      <c r="EG119" s="114">
        <f t="shared" si="341"/>
        <v>0</v>
      </c>
      <c r="EH119" s="114">
        <f t="shared" si="341"/>
        <v>0</v>
      </c>
      <c r="EI119" s="114">
        <f t="shared" si="341"/>
        <v>0</v>
      </c>
      <c r="EJ119" s="114">
        <f t="shared" si="342"/>
        <v>0</v>
      </c>
      <c r="EK119" s="114">
        <f t="shared" si="342"/>
        <v>0</v>
      </c>
      <c r="EL119" s="114">
        <f t="shared" si="342"/>
        <v>0</v>
      </c>
      <c r="EM119" s="114">
        <f t="shared" si="342"/>
        <v>0</v>
      </c>
      <c r="EN119" s="114">
        <f t="shared" si="342"/>
        <v>0</v>
      </c>
      <c r="EO119" s="114">
        <f t="shared" si="342"/>
        <v>0</v>
      </c>
      <c r="EP119" s="114">
        <f t="shared" si="342"/>
        <v>0</v>
      </c>
      <c r="EQ119" s="114">
        <f t="shared" si="342"/>
        <v>0</v>
      </c>
      <c r="ER119" s="114">
        <f t="shared" si="342"/>
        <v>0</v>
      </c>
      <c r="ES119" s="114">
        <f t="shared" si="342"/>
        <v>0</v>
      </c>
      <c r="ET119" s="114">
        <f t="shared" si="342"/>
        <v>0</v>
      </c>
      <c r="EU119" s="114">
        <f t="shared" si="342"/>
        <v>0</v>
      </c>
      <c r="EV119" s="150"/>
      <c r="EW119" s="150"/>
      <c r="EX119" s="150"/>
      <c r="EY119" s="150"/>
    </row>
    <row r="120" spans="1:155" ht="13.5" thickBot="1">
      <c r="A120" s="150"/>
      <c r="B120" s="150"/>
      <c r="C120" s="150"/>
      <c r="D120" s="150"/>
      <c r="E120" s="150"/>
      <c r="F120" s="150"/>
      <c r="G120" s="131" t="s">
        <v>218</v>
      </c>
      <c r="H120" s="1015"/>
      <c r="I120" s="1016"/>
      <c r="J120" s="1016"/>
      <c r="K120" s="1016"/>
      <c r="L120" s="1016"/>
      <c r="M120" s="1016"/>
      <c r="N120" s="1016"/>
      <c r="O120" s="1016"/>
      <c r="P120" s="1016"/>
      <c r="Q120" s="1017"/>
      <c r="R120" s="132"/>
      <c r="S120" s="132"/>
      <c r="T120" s="132"/>
      <c r="U120" s="132"/>
      <c r="V120" s="132"/>
      <c r="W120" s="132"/>
      <c r="X120" s="132"/>
      <c r="Y120" s="132"/>
      <c r="Z120" s="132"/>
      <c r="AA120" s="132"/>
      <c r="AB120" s="132"/>
      <c r="AC120" s="132"/>
      <c r="AD120" s="124">
        <f t="shared" si="331"/>
        <v>0</v>
      </c>
      <c r="AE120" s="124">
        <f t="shared" si="331"/>
        <v>0</v>
      </c>
      <c r="AF120" s="124">
        <f t="shared" si="331"/>
        <v>0</v>
      </c>
      <c r="AG120" s="124">
        <f t="shared" si="331"/>
        <v>0</v>
      </c>
      <c r="AH120" s="124">
        <f t="shared" si="331"/>
        <v>0</v>
      </c>
      <c r="AI120" s="124">
        <f t="shared" si="331"/>
        <v>0</v>
      </c>
      <c r="AJ120" s="124">
        <f t="shared" si="331"/>
        <v>0</v>
      </c>
      <c r="AK120" s="124">
        <f t="shared" si="331"/>
        <v>0</v>
      </c>
      <c r="AL120" s="124">
        <f t="shared" si="331"/>
        <v>0</v>
      </c>
      <c r="AM120" s="124">
        <f t="shared" si="331"/>
        <v>0</v>
      </c>
      <c r="AN120" s="124">
        <f t="shared" si="332"/>
        <v>0</v>
      </c>
      <c r="AO120" s="124">
        <f t="shared" si="332"/>
        <v>0</v>
      </c>
      <c r="AP120" s="124">
        <f t="shared" si="332"/>
        <v>0</v>
      </c>
      <c r="AQ120" s="124">
        <f t="shared" si="332"/>
        <v>0</v>
      </c>
      <c r="AR120" s="124">
        <f t="shared" si="332"/>
        <v>0</v>
      </c>
      <c r="AS120" s="124">
        <f t="shared" si="332"/>
        <v>0</v>
      </c>
      <c r="AT120" s="124">
        <f t="shared" si="332"/>
        <v>0</v>
      </c>
      <c r="AU120" s="124">
        <f t="shared" si="332"/>
        <v>0</v>
      </c>
      <c r="AV120" s="124">
        <f t="shared" si="332"/>
        <v>0</v>
      </c>
      <c r="AW120" s="124">
        <f t="shared" si="332"/>
        <v>0</v>
      </c>
      <c r="AX120" s="124">
        <f t="shared" si="333"/>
        <v>0</v>
      </c>
      <c r="AY120" s="124">
        <f t="shared" si="333"/>
        <v>0</v>
      </c>
      <c r="AZ120" s="124">
        <f t="shared" si="333"/>
        <v>0</v>
      </c>
      <c r="BA120" s="124">
        <f t="shared" si="333"/>
        <v>0</v>
      </c>
      <c r="BB120" s="124">
        <f t="shared" si="333"/>
        <v>0</v>
      </c>
      <c r="BC120" s="124">
        <f t="shared" si="333"/>
        <v>0</v>
      </c>
      <c r="BD120" s="124">
        <f t="shared" si="333"/>
        <v>0</v>
      </c>
      <c r="BE120" s="124">
        <f t="shared" si="333"/>
        <v>0</v>
      </c>
      <c r="BF120" s="124">
        <f t="shared" si="333"/>
        <v>0</v>
      </c>
      <c r="BG120" s="124">
        <f t="shared" si="333"/>
        <v>0</v>
      </c>
      <c r="BH120" s="124">
        <f t="shared" si="334"/>
        <v>0</v>
      </c>
      <c r="BI120" s="124">
        <f t="shared" si="334"/>
        <v>0</v>
      </c>
      <c r="BJ120" s="124">
        <f t="shared" si="334"/>
        <v>0</v>
      </c>
      <c r="BK120" s="124">
        <f t="shared" si="334"/>
        <v>0</v>
      </c>
      <c r="BL120" s="124">
        <f t="shared" si="334"/>
        <v>0</v>
      </c>
      <c r="BM120" s="124">
        <f t="shared" si="334"/>
        <v>0</v>
      </c>
      <c r="BN120" s="124">
        <f t="shared" si="334"/>
        <v>0</v>
      </c>
      <c r="BO120" s="124">
        <f t="shared" si="334"/>
        <v>0</v>
      </c>
      <c r="BP120" s="124">
        <f t="shared" si="334"/>
        <v>0</v>
      </c>
      <c r="BQ120" s="124">
        <f t="shared" si="334"/>
        <v>0</v>
      </c>
      <c r="BR120" s="124">
        <f t="shared" si="335"/>
        <v>0</v>
      </c>
      <c r="BS120" s="124">
        <f t="shared" si="335"/>
        <v>0</v>
      </c>
      <c r="BT120" s="124">
        <f t="shared" si="335"/>
        <v>0</v>
      </c>
      <c r="BU120" s="124">
        <f t="shared" si="335"/>
        <v>0</v>
      </c>
      <c r="BV120" s="124">
        <f t="shared" si="335"/>
        <v>0</v>
      </c>
      <c r="BW120" s="124">
        <f t="shared" si="335"/>
        <v>0</v>
      </c>
      <c r="BX120" s="124">
        <f t="shared" si="335"/>
        <v>0</v>
      </c>
      <c r="BY120" s="124">
        <f t="shared" si="335"/>
        <v>0</v>
      </c>
      <c r="BZ120" s="124">
        <f t="shared" si="335"/>
        <v>0</v>
      </c>
      <c r="CA120" s="124">
        <f t="shared" si="335"/>
        <v>0</v>
      </c>
      <c r="CB120" s="124">
        <f t="shared" si="336"/>
        <v>0</v>
      </c>
      <c r="CC120" s="124">
        <f t="shared" si="336"/>
        <v>0</v>
      </c>
      <c r="CD120" s="124">
        <f t="shared" si="336"/>
        <v>0</v>
      </c>
      <c r="CE120" s="124">
        <f t="shared" si="336"/>
        <v>0</v>
      </c>
      <c r="CF120" s="124">
        <f t="shared" si="336"/>
        <v>0</v>
      </c>
      <c r="CG120" s="124">
        <f t="shared" si="336"/>
        <v>0</v>
      </c>
      <c r="CH120" s="124">
        <f t="shared" si="336"/>
        <v>0</v>
      </c>
      <c r="CI120" s="124">
        <f t="shared" si="336"/>
        <v>0</v>
      </c>
      <c r="CJ120" s="124">
        <f t="shared" si="336"/>
        <v>0</v>
      </c>
      <c r="CK120" s="124">
        <f t="shared" si="336"/>
        <v>0</v>
      </c>
      <c r="CL120" s="124">
        <f t="shared" si="337"/>
        <v>1</v>
      </c>
      <c r="CM120" s="124">
        <f t="shared" si="337"/>
        <v>0</v>
      </c>
      <c r="CN120" s="124">
        <f t="shared" si="337"/>
        <v>1</v>
      </c>
      <c r="CO120" s="124">
        <f t="shared" si="337"/>
        <v>0</v>
      </c>
      <c r="CP120" s="124">
        <f t="shared" si="337"/>
        <v>1</v>
      </c>
      <c r="CQ120" s="124">
        <f t="shared" si="337"/>
        <v>0</v>
      </c>
      <c r="CR120" s="124">
        <f t="shared" si="337"/>
        <v>1</v>
      </c>
      <c r="CS120" s="124">
        <f t="shared" si="337"/>
        <v>0</v>
      </c>
      <c r="CT120" s="124">
        <f t="shared" si="337"/>
        <v>1</v>
      </c>
      <c r="CU120" s="124">
        <f t="shared" si="337"/>
        <v>0</v>
      </c>
      <c r="CV120" s="124">
        <f t="shared" si="338"/>
        <v>1</v>
      </c>
      <c r="CW120" s="124">
        <f t="shared" si="338"/>
        <v>0</v>
      </c>
      <c r="CX120" s="124">
        <f t="shared" si="338"/>
        <v>1</v>
      </c>
      <c r="CY120" s="124">
        <f t="shared" si="338"/>
        <v>0</v>
      </c>
      <c r="CZ120" s="124">
        <f t="shared" si="338"/>
        <v>1</v>
      </c>
      <c r="DA120" s="124">
        <f t="shared" si="338"/>
        <v>0</v>
      </c>
      <c r="DB120" s="124">
        <f t="shared" si="338"/>
        <v>1</v>
      </c>
      <c r="DC120" s="124">
        <f t="shared" si="338"/>
        <v>0</v>
      </c>
      <c r="DD120" s="124">
        <f t="shared" si="338"/>
        <v>1</v>
      </c>
      <c r="DE120" s="124">
        <f t="shared" si="338"/>
        <v>0</v>
      </c>
      <c r="DF120" s="124">
        <f t="shared" si="339"/>
        <v>1</v>
      </c>
      <c r="DG120" s="124">
        <f t="shared" si="339"/>
        <v>0</v>
      </c>
      <c r="DH120" s="124">
        <f t="shared" si="339"/>
        <v>1</v>
      </c>
      <c r="DI120" s="124">
        <f t="shared" si="339"/>
        <v>0</v>
      </c>
      <c r="DJ120" s="124">
        <f t="shared" si="339"/>
        <v>1</v>
      </c>
      <c r="DK120" s="124">
        <f t="shared" si="339"/>
        <v>0</v>
      </c>
      <c r="DL120" s="124">
        <f t="shared" si="339"/>
        <v>1</v>
      </c>
      <c r="DM120" s="124">
        <f t="shared" si="339"/>
        <v>0</v>
      </c>
      <c r="DN120" s="124">
        <f t="shared" si="339"/>
        <v>1</v>
      </c>
      <c r="DO120" s="124">
        <f t="shared" si="339"/>
        <v>0</v>
      </c>
      <c r="DP120" s="124">
        <f t="shared" si="340"/>
        <v>1</v>
      </c>
      <c r="DQ120" s="124">
        <f t="shared" si="340"/>
        <v>0</v>
      </c>
      <c r="DR120" s="124">
        <f t="shared" si="340"/>
        <v>1</v>
      </c>
      <c r="DS120" s="124">
        <f t="shared" si="340"/>
        <v>0</v>
      </c>
      <c r="DT120" s="124">
        <f t="shared" si="340"/>
        <v>1</v>
      </c>
      <c r="DU120" s="124">
        <f t="shared" si="340"/>
        <v>0</v>
      </c>
      <c r="DV120" s="124">
        <f t="shared" si="340"/>
        <v>1</v>
      </c>
      <c r="DW120" s="124">
        <f t="shared" si="340"/>
        <v>0</v>
      </c>
      <c r="DX120" s="124">
        <f t="shared" si="340"/>
        <v>1</v>
      </c>
      <c r="DY120" s="124">
        <f t="shared" si="340"/>
        <v>0</v>
      </c>
      <c r="DZ120" s="124">
        <f t="shared" si="341"/>
        <v>1</v>
      </c>
      <c r="EA120" s="124">
        <f t="shared" si="341"/>
        <v>0</v>
      </c>
      <c r="EB120" s="124">
        <f t="shared" si="341"/>
        <v>1</v>
      </c>
      <c r="EC120" s="124">
        <f t="shared" si="341"/>
        <v>0</v>
      </c>
      <c r="ED120" s="124">
        <f t="shared" si="341"/>
        <v>1</v>
      </c>
      <c r="EE120" s="124">
        <f t="shared" si="341"/>
        <v>0</v>
      </c>
      <c r="EF120" s="124">
        <f t="shared" si="341"/>
        <v>1</v>
      </c>
      <c r="EG120" s="124">
        <f t="shared" si="341"/>
        <v>0</v>
      </c>
      <c r="EH120" s="124">
        <f t="shared" si="341"/>
        <v>1</v>
      </c>
      <c r="EI120" s="124">
        <f t="shared" si="341"/>
        <v>0</v>
      </c>
      <c r="EJ120" s="124">
        <f t="shared" si="342"/>
        <v>1</v>
      </c>
      <c r="EK120" s="124">
        <f t="shared" si="342"/>
        <v>0</v>
      </c>
      <c r="EL120" s="124">
        <f t="shared" si="342"/>
        <v>1</v>
      </c>
      <c r="EM120" s="124">
        <f t="shared" si="342"/>
        <v>0</v>
      </c>
      <c r="EN120" s="124">
        <f t="shared" si="342"/>
        <v>1</v>
      </c>
      <c r="EO120" s="124">
        <f t="shared" si="342"/>
        <v>0</v>
      </c>
      <c r="EP120" s="124">
        <f t="shared" si="342"/>
        <v>1</v>
      </c>
      <c r="EQ120" s="124">
        <f t="shared" si="342"/>
        <v>0</v>
      </c>
      <c r="ER120" s="124">
        <f t="shared" si="342"/>
        <v>1</v>
      </c>
      <c r="ES120" s="124">
        <f t="shared" si="342"/>
        <v>0</v>
      </c>
      <c r="ET120" s="124">
        <f t="shared" si="342"/>
        <v>1</v>
      </c>
      <c r="EU120" s="124">
        <f t="shared" si="342"/>
        <v>0</v>
      </c>
      <c r="EV120" s="150"/>
      <c r="EW120" s="150"/>
      <c r="EX120" s="150"/>
      <c r="EY120" s="150"/>
    </row>
    <row r="121" spans="1:155">
      <c r="A121" s="150"/>
      <c r="B121" s="150"/>
      <c r="C121" s="150"/>
      <c r="D121" s="150"/>
      <c r="E121" s="150"/>
      <c r="F121" s="150"/>
      <c r="G121" s="127" t="s">
        <v>211</v>
      </c>
      <c r="H121" s="1009" t="s">
        <v>305</v>
      </c>
      <c r="I121" s="1010"/>
      <c r="J121" s="1010"/>
      <c r="K121" s="1010"/>
      <c r="L121" s="1010"/>
      <c r="M121" s="1010"/>
      <c r="N121" s="1010"/>
      <c r="O121" s="1010"/>
      <c r="P121" s="1010"/>
      <c r="Q121" s="1011"/>
      <c r="R121" s="128"/>
      <c r="S121" s="128"/>
      <c r="T121" s="128"/>
      <c r="U121" s="128"/>
      <c r="V121" s="128"/>
      <c r="W121" s="128"/>
      <c r="X121" s="128"/>
      <c r="Y121" s="128"/>
      <c r="Z121" s="128"/>
      <c r="AA121" s="128"/>
      <c r="AB121" s="128"/>
      <c r="AC121" s="128"/>
      <c r="AD121" s="129">
        <f t="shared" ref="AD121:AM128" si="343">COUNTIFS($A$6:$A$16,$F$17,AD$6:AD$16,$G121,$E$6:$E$16,"")-COUNTIFS($A$6:$A$16,$F$17,AD$6:AD$16,$G121,$Q$6:$Q$16,$F$18,$E$6:$E$16,"")</f>
        <v>0</v>
      </c>
      <c r="AE121" s="129">
        <f t="shared" si="343"/>
        <v>0</v>
      </c>
      <c r="AF121" s="129">
        <f t="shared" si="343"/>
        <v>0</v>
      </c>
      <c r="AG121" s="129">
        <f t="shared" si="343"/>
        <v>0</v>
      </c>
      <c r="AH121" s="129">
        <f t="shared" si="343"/>
        <v>0</v>
      </c>
      <c r="AI121" s="129">
        <f t="shared" si="343"/>
        <v>0</v>
      </c>
      <c r="AJ121" s="129">
        <f t="shared" si="343"/>
        <v>0</v>
      </c>
      <c r="AK121" s="129">
        <f t="shared" si="343"/>
        <v>0</v>
      </c>
      <c r="AL121" s="129">
        <f t="shared" si="343"/>
        <v>0</v>
      </c>
      <c r="AM121" s="129">
        <f t="shared" si="343"/>
        <v>0</v>
      </c>
      <c r="AN121" s="129">
        <f t="shared" ref="AN121:AW128" si="344">COUNTIFS($A$6:$A$16,$F$17,AN$6:AN$16,$G121,$E$6:$E$16,"")-COUNTIFS($A$6:$A$16,$F$17,AN$6:AN$16,$G121,$Q$6:$Q$16,$F$18,$E$6:$E$16,"")</f>
        <v>0</v>
      </c>
      <c r="AO121" s="129">
        <f t="shared" si="344"/>
        <v>0</v>
      </c>
      <c r="AP121" s="129">
        <f t="shared" si="344"/>
        <v>0</v>
      </c>
      <c r="AQ121" s="129">
        <f t="shared" si="344"/>
        <v>0</v>
      </c>
      <c r="AR121" s="129">
        <f t="shared" si="344"/>
        <v>0</v>
      </c>
      <c r="AS121" s="129">
        <f t="shared" si="344"/>
        <v>0</v>
      </c>
      <c r="AT121" s="129">
        <f t="shared" si="344"/>
        <v>0</v>
      </c>
      <c r="AU121" s="129">
        <f t="shared" si="344"/>
        <v>0</v>
      </c>
      <c r="AV121" s="129">
        <f t="shared" si="344"/>
        <v>0</v>
      </c>
      <c r="AW121" s="129">
        <f t="shared" si="344"/>
        <v>0</v>
      </c>
      <c r="AX121" s="129">
        <f t="shared" ref="AX121:BG128" si="345">COUNTIFS($A$6:$A$16,$F$17,AX$6:AX$16,$G121,$E$6:$E$16,"")-COUNTIFS($A$6:$A$16,$F$17,AX$6:AX$16,$G121,$Q$6:$Q$16,$F$18,$E$6:$E$16,"")</f>
        <v>0</v>
      </c>
      <c r="AY121" s="129">
        <f t="shared" si="345"/>
        <v>0</v>
      </c>
      <c r="AZ121" s="129">
        <f t="shared" si="345"/>
        <v>0</v>
      </c>
      <c r="BA121" s="129">
        <f t="shared" si="345"/>
        <v>0</v>
      </c>
      <c r="BB121" s="129">
        <f t="shared" si="345"/>
        <v>0</v>
      </c>
      <c r="BC121" s="129">
        <f t="shared" si="345"/>
        <v>0</v>
      </c>
      <c r="BD121" s="129">
        <f t="shared" si="345"/>
        <v>0</v>
      </c>
      <c r="BE121" s="129">
        <f t="shared" si="345"/>
        <v>0</v>
      </c>
      <c r="BF121" s="129">
        <f t="shared" si="345"/>
        <v>0</v>
      </c>
      <c r="BG121" s="129">
        <f t="shared" si="345"/>
        <v>0</v>
      </c>
      <c r="BH121" s="129">
        <f t="shared" ref="BH121:BQ128" si="346">COUNTIFS($A$6:$A$16,$F$17,BH$6:BH$16,$G121,$E$6:$E$16,"")-COUNTIFS($A$6:$A$16,$F$17,BH$6:BH$16,$G121,$Q$6:$Q$16,$F$18,$E$6:$E$16,"")</f>
        <v>0</v>
      </c>
      <c r="BI121" s="129">
        <f t="shared" si="346"/>
        <v>0</v>
      </c>
      <c r="BJ121" s="129">
        <f t="shared" si="346"/>
        <v>0</v>
      </c>
      <c r="BK121" s="129">
        <f t="shared" si="346"/>
        <v>0</v>
      </c>
      <c r="BL121" s="129">
        <f t="shared" si="346"/>
        <v>0</v>
      </c>
      <c r="BM121" s="129">
        <f t="shared" si="346"/>
        <v>0</v>
      </c>
      <c r="BN121" s="129">
        <f t="shared" si="346"/>
        <v>0</v>
      </c>
      <c r="BO121" s="129">
        <f t="shared" si="346"/>
        <v>0</v>
      </c>
      <c r="BP121" s="129">
        <f t="shared" si="346"/>
        <v>0</v>
      </c>
      <c r="BQ121" s="129">
        <f t="shared" si="346"/>
        <v>0</v>
      </c>
      <c r="BR121" s="129">
        <f t="shared" ref="BR121:CA128" si="347">COUNTIFS($A$6:$A$16,$F$17,BR$6:BR$16,$G121,$E$6:$E$16,"")-COUNTIFS($A$6:$A$16,$F$17,BR$6:BR$16,$G121,$Q$6:$Q$16,$F$18,$E$6:$E$16,"")</f>
        <v>0</v>
      </c>
      <c r="BS121" s="129">
        <f t="shared" si="347"/>
        <v>0</v>
      </c>
      <c r="BT121" s="129">
        <f t="shared" si="347"/>
        <v>0</v>
      </c>
      <c r="BU121" s="129">
        <f t="shared" si="347"/>
        <v>0</v>
      </c>
      <c r="BV121" s="129">
        <f t="shared" si="347"/>
        <v>0</v>
      </c>
      <c r="BW121" s="129">
        <f t="shared" si="347"/>
        <v>0</v>
      </c>
      <c r="BX121" s="129">
        <f t="shared" si="347"/>
        <v>0</v>
      </c>
      <c r="BY121" s="129">
        <f t="shared" si="347"/>
        <v>0</v>
      </c>
      <c r="BZ121" s="129">
        <f t="shared" si="347"/>
        <v>0</v>
      </c>
      <c r="CA121" s="129">
        <f t="shared" si="347"/>
        <v>0</v>
      </c>
      <c r="CB121" s="129">
        <f t="shared" ref="CB121:CK128" si="348">COUNTIFS($A$6:$A$16,$F$17,CB$6:CB$16,$G121,$E$6:$E$16,"")-COUNTIFS($A$6:$A$16,$F$17,CB$6:CB$16,$G121,$Q$6:$Q$16,$F$18,$E$6:$E$16,"")</f>
        <v>0</v>
      </c>
      <c r="CC121" s="129">
        <f t="shared" si="348"/>
        <v>0</v>
      </c>
      <c r="CD121" s="129">
        <f t="shared" si="348"/>
        <v>0</v>
      </c>
      <c r="CE121" s="129">
        <f t="shared" si="348"/>
        <v>0</v>
      </c>
      <c r="CF121" s="129">
        <f t="shared" si="348"/>
        <v>0</v>
      </c>
      <c r="CG121" s="129">
        <f t="shared" si="348"/>
        <v>0</v>
      </c>
      <c r="CH121" s="129">
        <f t="shared" si="348"/>
        <v>0</v>
      </c>
      <c r="CI121" s="129">
        <f t="shared" si="348"/>
        <v>0</v>
      </c>
      <c r="CJ121" s="129">
        <f t="shared" si="348"/>
        <v>0</v>
      </c>
      <c r="CK121" s="129">
        <f t="shared" si="348"/>
        <v>0</v>
      </c>
      <c r="CL121" s="129">
        <f t="shared" ref="CL121:CU128" si="349">COUNTIFS($A$6:$A$16,$F$17,CL$6:CL$16,$G121,$E$6:$E$16,"")-COUNTIFS($A$6:$A$16,$F$17,CL$6:CL$16,$G121,$Q$6:$Q$16,$F$18,$E$6:$E$16,"")</f>
        <v>0</v>
      </c>
      <c r="CM121" s="129">
        <f t="shared" si="349"/>
        <v>0</v>
      </c>
      <c r="CN121" s="129">
        <f t="shared" si="349"/>
        <v>0</v>
      </c>
      <c r="CO121" s="129">
        <f t="shared" si="349"/>
        <v>0</v>
      </c>
      <c r="CP121" s="129">
        <f t="shared" si="349"/>
        <v>0</v>
      </c>
      <c r="CQ121" s="129">
        <f t="shared" si="349"/>
        <v>0</v>
      </c>
      <c r="CR121" s="129">
        <f t="shared" si="349"/>
        <v>0</v>
      </c>
      <c r="CS121" s="129">
        <f t="shared" si="349"/>
        <v>0</v>
      </c>
      <c r="CT121" s="129">
        <f t="shared" si="349"/>
        <v>0</v>
      </c>
      <c r="CU121" s="129">
        <f t="shared" si="349"/>
        <v>0</v>
      </c>
      <c r="CV121" s="129">
        <f t="shared" ref="CV121:DE128" si="350">COUNTIFS($A$6:$A$16,$F$17,CV$6:CV$16,$G121,$E$6:$E$16,"")-COUNTIFS($A$6:$A$16,$F$17,CV$6:CV$16,$G121,$Q$6:$Q$16,$F$18,$E$6:$E$16,"")</f>
        <v>0</v>
      </c>
      <c r="CW121" s="129">
        <f t="shared" si="350"/>
        <v>0</v>
      </c>
      <c r="CX121" s="129">
        <f t="shared" si="350"/>
        <v>0</v>
      </c>
      <c r="CY121" s="129">
        <f t="shared" si="350"/>
        <v>0</v>
      </c>
      <c r="CZ121" s="129">
        <f t="shared" si="350"/>
        <v>0</v>
      </c>
      <c r="DA121" s="129">
        <f t="shared" si="350"/>
        <v>0</v>
      </c>
      <c r="DB121" s="129">
        <f t="shared" si="350"/>
        <v>0</v>
      </c>
      <c r="DC121" s="129">
        <f t="shared" si="350"/>
        <v>0</v>
      </c>
      <c r="DD121" s="129">
        <f t="shared" si="350"/>
        <v>0</v>
      </c>
      <c r="DE121" s="129">
        <f t="shared" si="350"/>
        <v>0</v>
      </c>
      <c r="DF121" s="129">
        <f t="shared" ref="DF121:DO128" si="351">COUNTIFS($A$6:$A$16,$F$17,DF$6:DF$16,$G121,$E$6:$E$16,"")-COUNTIFS($A$6:$A$16,$F$17,DF$6:DF$16,$G121,$Q$6:$Q$16,$F$18,$E$6:$E$16,"")</f>
        <v>0</v>
      </c>
      <c r="DG121" s="129">
        <f t="shared" si="351"/>
        <v>0</v>
      </c>
      <c r="DH121" s="129">
        <f t="shared" si="351"/>
        <v>0</v>
      </c>
      <c r="DI121" s="129">
        <f t="shared" si="351"/>
        <v>0</v>
      </c>
      <c r="DJ121" s="129">
        <f t="shared" si="351"/>
        <v>0</v>
      </c>
      <c r="DK121" s="129">
        <f t="shared" si="351"/>
        <v>0</v>
      </c>
      <c r="DL121" s="129">
        <f t="shared" si="351"/>
        <v>0</v>
      </c>
      <c r="DM121" s="129">
        <f t="shared" si="351"/>
        <v>0</v>
      </c>
      <c r="DN121" s="129">
        <f t="shared" si="351"/>
        <v>0</v>
      </c>
      <c r="DO121" s="129">
        <f t="shared" si="351"/>
        <v>0</v>
      </c>
      <c r="DP121" s="129">
        <f t="shared" ref="DP121:DY128" si="352">COUNTIFS($A$6:$A$16,$F$17,DP$6:DP$16,$G121,$E$6:$E$16,"")-COUNTIFS($A$6:$A$16,$F$17,DP$6:DP$16,$G121,$Q$6:$Q$16,$F$18,$E$6:$E$16,"")</f>
        <v>0</v>
      </c>
      <c r="DQ121" s="129">
        <f t="shared" si="352"/>
        <v>0</v>
      </c>
      <c r="DR121" s="129">
        <f t="shared" si="352"/>
        <v>0</v>
      </c>
      <c r="DS121" s="129">
        <f t="shared" si="352"/>
        <v>0</v>
      </c>
      <c r="DT121" s="129">
        <f t="shared" si="352"/>
        <v>0</v>
      </c>
      <c r="DU121" s="129">
        <f t="shared" si="352"/>
        <v>0</v>
      </c>
      <c r="DV121" s="129">
        <f t="shared" si="352"/>
        <v>0</v>
      </c>
      <c r="DW121" s="129">
        <f t="shared" si="352"/>
        <v>0</v>
      </c>
      <c r="DX121" s="129">
        <f t="shared" si="352"/>
        <v>0</v>
      </c>
      <c r="DY121" s="129">
        <f t="shared" si="352"/>
        <v>0</v>
      </c>
      <c r="DZ121" s="129">
        <f t="shared" ref="DZ121:EI128" si="353">COUNTIFS($A$6:$A$16,$F$17,DZ$6:DZ$16,$G121,$E$6:$E$16,"")-COUNTIFS($A$6:$A$16,$F$17,DZ$6:DZ$16,$G121,$Q$6:$Q$16,$F$18,$E$6:$E$16,"")</f>
        <v>0</v>
      </c>
      <c r="EA121" s="129">
        <f t="shared" si="353"/>
        <v>0</v>
      </c>
      <c r="EB121" s="129">
        <f t="shared" si="353"/>
        <v>0</v>
      </c>
      <c r="EC121" s="129">
        <f t="shared" si="353"/>
        <v>0</v>
      </c>
      <c r="ED121" s="129">
        <f t="shared" si="353"/>
        <v>0</v>
      </c>
      <c r="EE121" s="129">
        <f t="shared" si="353"/>
        <v>0</v>
      </c>
      <c r="EF121" s="129">
        <f t="shared" si="353"/>
        <v>0</v>
      </c>
      <c r="EG121" s="129">
        <f t="shared" si="353"/>
        <v>0</v>
      </c>
      <c r="EH121" s="129">
        <f t="shared" si="353"/>
        <v>0</v>
      </c>
      <c r="EI121" s="129">
        <f t="shared" si="353"/>
        <v>0</v>
      </c>
      <c r="EJ121" s="129">
        <f t="shared" ref="EJ121:EU128" si="354">COUNTIFS($A$6:$A$16,$F$17,EJ$6:EJ$16,$G121,$E$6:$E$16,"")-COUNTIFS($A$6:$A$16,$F$17,EJ$6:EJ$16,$G121,$Q$6:$Q$16,$F$18,$E$6:$E$16,"")</f>
        <v>0</v>
      </c>
      <c r="EK121" s="129">
        <f t="shared" si="354"/>
        <v>0</v>
      </c>
      <c r="EL121" s="129">
        <f t="shared" si="354"/>
        <v>0</v>
      </c>
      <c r="EM121" s="129">
        <f t="shared" si="354"/>
        <v>0</v>
      </c>
      <c r="EN121" s="129">
        <f t="shared" si="354"/>
        <v>0</v>
      </c>
      <c r="EO121" s="129">
        <f t="shared" si="354"/>
        <v>0</v>
      </c>
      <c r="EP121" s="129">
        <f t="shared" si="354"/>
        <v>0</v>
      </c>
      <c r="EQ121" s="129">
        <f t="shared" si="354"/>
        <v>0</v>
      </c>
      <c r="ER121" s="129">
        <f t="shared" si="354"/>
        <v>0</v>
      </c>
      <c r="ES121" s="129">
        <f t="shared" si="354"/>
        <v>0</v>
      </c>
      <c r="ET121" s="129">
        <f t="shared" si="354"/>
        <v>0</v>
      </c>
      <c r="EU121" s="129">
        <f t="shared" si="354"/>
        <v>0</v>
      </c>
      <c r="EV121" s="150"/>
      <c r="EW121" s="150"/>
      <c r="EX121" s="150"/>
      <c r="EY121" s="150"/>
    </row>
    <row r="122" spans="1:155">
      <c r="A122" s="150"/>
      <c r="B122" s="150"/>
      <c r="C122" s="150"/>
      <c r="D122" s="150"/>
      <c r="E122" s="150"/>
      <c r="F122" s="150"/>
      <c r="G122" s="130" t="s">
        <v>212</v>
      </c>
      <c r="H122" s="1012"/>
      <c r="I122" s="1013"/>
      <c r="J122" s="1013"/>
      <c r="K122" s="1013"/>
      <c r="L122" s="1013"/>
      <c r="M122" s="1013"/>
      <c r="N122" s="1013"/>
      <c r="O122" s="1013"/>
      <c r="P122" s="1013"/>
      <c r="Q122" s="1014"/>
      <c r="R122" s="113"/>
      <c r="S122" s="113"/>
      <c r="T122" s="113"/>
      <c r="U122" s="113"/>
      <c r="V122" s="113"/>
      <c r="W122" s="113"/>
      <c r="X122" s="113"/>
      <c r="Y122" s="113"/>
      <c r="Z122" s="113"/>
      <c r="AA122" s="113"/>
      <c r="AB122" s="113"/>
      <c r="AC122" s="113"/>
      <c r="AD122" s="114">
        <f t="shared" si="343"/>
        <v>0</v>
      </c>
      <c r="AE122" s="114">
        <f t="shared" si="343"/>
        <v>0</v>
      </c>
      <c r="AF122" s="114">
        <f t="shared" si="343"/>
        <v>1</v>
      </c>
      <c r="AG122" s="114">
        <f t="shared" si="343"/>
        <v>1</v>
      </c>
      <c r="AH122" s="114">
        <f t="shared" si="343"/>
        <v>0</v>
      </c>
      <c r="AI122" s="114">
        <f t="shared" si="343"/>
        <v>0</v>
      </c>
      <c r="AJ122" s="114">
        <f t="shared" si="343"/>
        <v>0</v>
      </c>
      <c r="AK122" s="114">
        <f t="shared" si="343"/>
        <v>0</v>
      </c>
      <c r="AL122" s="114">
        <f t="shared" si="343"/>
        <v>0</v>
      </c>
      <c r="AM122" s="114">
        <f t="shared" si="343"/>
        <v>0</v>
      </c>
      <c r="AN122" s="114">
        <f t="shared" si="344"/>
        <v>0</v>
      </c>
      <c r="AO122" s="114">
        <f t="shared" si="344"/>
        <v>0</v>
      </c>
      <c r="AP122" s="114">
        <f t="shared" si="344"/>
        <v>0</v>
      </c>
      <c r="AQ122" s="114">
        <f t="shared" si="344"/>
        <v>0</v>
      </c>
      <c r="AR122" s="114">
        <f t="shared" si="344"/>
        <v>0</v>
      </c>
      <c r="AS122" s="114">
        <f t="shared" si="344"/>
        <v>0</v>
      </c>
      <c r="AT122" s="114">
        <f t="shared" si="344"/>
        <v>0</v>
      </c>
      <c r="AU122" s="114">
        <f t="shared" si="344"/>
        <v>0</v>
      </c>
      <c r="AV122" s="114">
        <f t="shared" si="344"/>
        <v>0</v>
      </c>
      <c r="AW122" s="114">
        <f t="shared" si="344"/>
        <v>0</v>
      </c>
      <c r="AX122" s="114">
        <f t="shared" si="345"/>
        <v>0</v>
      </c>
      <c r="AY122" s="114">
        <f t="shared" si="345"/>
        <v>0</v>
      </c>
      <c r="AZ122" s="114">
        <f t="shared" si="345"/>
        <v>0</v>
      </c>
      <c r="BA122" s="114">
        <f t="shared" si="345"/>
        <v>0</v>
      </c>
      <c r="BB122" s="114">
        <f t="shared" si="345"/>
        <v>0</v>
      </c>
      <c r="BC122" s="114">
        <f t="shared" si="345"/>
        <v>0</v>
      </c>
      <c r="BD122" s="114">
        <f t="shared" si="345"/>
        <v>0</v>
      </c>
      <c r="BE122" s="114">
        <f t="shared" si="345"/>
        <v>0</v>
      </c>
      <c r="BF122" s="114">
        <f t="shared" si="345"/>
        <v>0</v>
      </c>
      <c r="BG122" s="114">
        <f t="shared" si="345"/>
        <v>0</v>
      </c>
      <c r="BH122" s="114">
        <f t="shared" si="346"/>
        <v>0</v>
      </c>
      <c r="BI122" s="114">
        <f t="shared" si="346"/>
        <v>0</v>
      </c>
      <c r="BJ122" s="114">
        <f t="shared" si="346"/>
        <v>0</v>
      </c>
      <c r="BK122" s="114">
        <f t="shared" si="346"/>
        <v>0</v>
      </c>
      <c r="BL122" s="114">
        <f t="shared" si="346"/>
        <v>0</v>
      </c>
      <c r="BM122" s="114">
        <f t="shared" si="346"/>
        <v>0</v>
      </c>
      <c r="BN122" s="114">
        <f t="shared" si="346"/>
        <v>0</v>
      </c>
      <c r="BO122" s="114">
        <f t="shared" si="346"/>
        <v>0</v>
      </c>
      <c r="BP122" s="114">
        <f t="shared" si="346"/>
        <v>0</v>
      </c>
      <c r="BQ122" s="114">
        <f t="shared" si="346"/>
        <v>0</v>
      </c>
      <c r="BR122" s="114">
        <f t="shared" si="347"/>
        <v>0</v>
      </c>
      <c r="BS122" s="114">
        <f t="shared" si="347"/>
        <v>0</v>
      </c>
      <c r="BT122" s="114">
        <f t="shared" si="347"/>
        <v>0</v>
      </c>
      <c r="BU122" s="114">
        <f t="shared" si="347"/>
        <v>0</v>
      </c>
      <c r="BV122" s="114">
        <f t="shared" si="347"/>
        <v>0</v>
      </c>
      <c r="BW122" s="114">
        <f t="shared" si="347"/>
        <v>0</v>
      </c>
      <c r="BX122" s="114">
        <f t="shared" si="347"/>
        <v>0</v>
      </c>
      <c r="BY122" s="114">
        <f t="shared" si="347"/>
        <v>0</v>
      </c>
      <c r="BZ122" s="114">
        <f t="shared" si="347"/>
        <v>0</v>
      </c>
      <c r="CA122" s="114">
        <f t="shared" si="347"/>
        <v>0</v>
      </c>
      <c r="CB122" s="114">
        <f t="shared" si="348"/>
        <v>0</v>
      </c>
      <c r="CC122" s="114">
        <f t="shared" si="348"/>
        <v>0</v>
      </c>
      <c r="CD122" s="114">
        <f t="shared" si="348"/>
        <v>0</v>
      </c>
      <c r="CE122" s="114">
        <f t="shared" si="348"/>
        <v>0</v>
      </c>
      <c r="CF122" s="114">
        <f t="shared" si="348"/>
        <v>0</v>
      </c>
      <c r="CG122" s="114">
        <f t="shared" si="348"/>
        <v>0</v>
      </c>
      <c r="CH122" s="114">
        <f t="shared" si="348"/>
        <v>0</v>
      </c>
      <c r="CI122" s="114">
        <f t="shared" si="348"/>
        <v>0</v>
      </c>
      <c r="CJ122" s="114">
        <f t="shared" si="348"/>
        <v>0</v>
      </c>
      <c r="CK122" s="114">
        <f t="shared" si="348"/>
        <v>0</v>
      </c>
      <c r="CL122" s="114">
        <f t="shared" si="349"/>
        <v>0</v>
      </c>
      <c r="CM122" s="114">
        <f t="shared" si="349"/>
        <v>0</v>
      </c>
      <c r="CN122" s="114">
        <f t="shared" si="349"/>
        <v>0</v>
      </c>
      <c r="CO122" s="114">
        <f t="shared" si="349"/>
        <v>0</v>
      </c>
      <c r="CP122" s="114">
        <f t="shared" si="349"/>
        <v>0</v>
      </c>
      <c r="CQ122" s="114">
        <f t="shared" si="349"/>
        <v>0</v>
      </c>
      <c r="CR122" s="114">
        <f t="shared" si="349"/>
        <v>0</v>
      </c>
      <c r="CS122" s="114">
        <f t="shared" si="349"/>
        <v>0</v>
      </c>
      <c r="CT122" s="114">
        <f t="shared" si="349"/>
        <v>0</v>
      </c>
      <c r="CU122" s="114">
        <f t="shared" si="349"/>
        <v>0</v>
      </c>
      <c r="CV122" s="114">
        <f t="shared" si="350"/>
        <v>0</v>
      </c>
      <c r="CW122" s="114">
        <f t="shared" si="350"/>
        <v>0</v>
      </c>
      <c r="CX122" s="114">
        <f t="shared" si="350"/>
        <v>0</v>
      </c>
      <c r="CY122" s="114">
        <f t="shared" si="350"/>
        <v>0</v>
      </c>
      <c r="CZ122" s="114">
        <f t="shared" si="350"/>
        <v>0</v>
      </c>
      <c r="DA122" s="114">
        <f t="shared" si="350"/>
        <v>0</v>
      </c>
      <c r="DB122" s="114">
        <f t="shared" si="350"/>
        <v>0</v>
      </c>
      <c r="DC122" s="114">
        <f t="shared" si="350"/>
        <v>0</v>
      </c>
      <c r="DD122" s="114">
        <f t="shared" si="350"/>
        <v>0</v>
      </c>
      <c r="DE122" s="114">
        <f t="shared" si="350"/>
        <v>0</v>
      </c>
      <c r="DF122" s="114">
        <f t="shared" si="351"/>
        <v>0</v>
      </c>
      <c r="DG122" s="114">
        <f t="shared" si="351"/>
        <v>0</v>
      </c>
      <c r="DH122" s="114">
        <f t="shared" si="351"/>
        <v>0</v>
      </c>
      <c r="DI122" s="114">
        <f t="shared" si="351"/>
        <v>0</v>
      </c>
      <c r="DJ122" s="114">
        <f t="shared" si="351"/>
        <v>0</v>
      </c>
      <c r="DK122" s="114">
        <f t="shared" si="351"/>
        <v>0</v>
      </c>
      <c r="DL122" s="114">
        <f t="shared" si="351"/>
        <v>0</v>
      </c>
      <c r="DM122" s="114">
        <f t="shared" si="351"/>
        <v>0</v>
      </c>
      <c r="DN122" s="114">
        <f t="shared" si="351"/>
        <v>0</v>
      </c>
      <c r="DO122" s="114">
        <f t="shared" si="351"/>
        <v>0</v>
      </c>
      <c r="DP122" s="114">
        <f t="shared" si="352"/>
        <v>0</v>
      </c>
      <c r="DQ122" s="114">
        <f t="shared" si="352"/>
        <v>0</v>
      </c>
      <c r="DR122" s="114">
        <f t="shared" si="352"/>
        <v>0</v>
      </c>
      <c r="DS122" s="114">
        <f t="shared" si="352"/>
        <v>0</v>
      </c>
      <c r="DT122" s="114">
        <f t="shared" si="352"/>
        <v>0</v>
      </c>
      <c r="DU122" s="114">
        <f t="shared" si="352"/>
        <v>0</v>
      </c>
      <c r="DV122" s="114">
        <f t="shared" si="352"/>
        <v>0</v>
      </c>
      <c r="DW122" s="114">
        <f t="shared" si="352"/>
        <v>0</v>
      </c>
      <c r="DX122" s="114">
        <f t="shared" si="352"/>
        <v>0</v>
      </c>
      <c r="DY122" s="114">
        <f t="shared" si="352"/>
        <v>0</v>
      </c>
      <c r="DZ122" s="114">
        <f t="shared" si="353"/>
        <v>0</v>
      </c>
      <c r="EA122" s="114">
        <f t="shared" si="353"/>
        <v>0</v>
      </c>
      <c r="EB122" s="114">
        <f t="shared" si="353"/>
        <v>0</v>
      </c>
      <c r="EC122" s="114">
        <f t="shared" si="353"/>
        <v>0</v>
      </c>
      <c r="ED122" s="114">
        <f t="shared" si="353"/>
        <v>0</v>
      </c>
      <c r="EE122" s="114">
        <f t="shared" si="353"/>
        <v>0</v>
      </c>
      <c r="EF122" s="114">
        <f t="shared" si="353"/>
        <v>0</v>
      </c>
      <c r="EG122" s="114">
        <f t="shared" si="353"/>
        <v>0</v>
      </c>
      <c r="EH122" s="114">
        <f t="shared" si="353"/>
        <v>0</v>
      </c>
      <c r="EI122" s="114">
        <f t="shared" si="353"/>
        <v>0</v>
      </c>
      <c r="EJ122" s="114">
        <f t="shared" si="354"/>
        <v>0</v>
      </c>
      <c r="EK122" s="114">
        <f t="shared" si="354"/>
        <v>0</v>
      </c>
      <c r="EL122" s="114">
        <f t="shared" si="354"/>
        <v>0</v>
      </c>
      <c r="EM122" s="114">
        <f t="shared" si="354"/>
        <v>0</v>
      </c>
      <c r="EN122" s="114">
        <f t="shared" si="354"/>
        <v>0</v>
      </c>
      <c r="EO122" s="114">
        <f t="shared" si="354"/>
        <v>0</v>
      </c>
      <c r="EP122" s="114">
        <f t="shared" si="354"/>
        <v>0</v>
      </c>
      <c r="EQ122" s="114">
        <f t="shared" si="354"/>
        <v>0</v>
      </c>
      <c r="ER122" s="114">
        <f t="shared" si="354"/>
        <v>0</v>
      </c>
      <c r="ES122" s="114">
        <f t="shared" si="354"/>
        <v>0</v>
      </c>
      <c r="ET122" s="114">
        <f t="shared" si="354"/>
        <v>0</v>
      </c>
      <c r="EU122" s="114">
        <f t="shared" si="354"/>
        <v>0</v>
      </c>
      <c r="EV122" s="150"/>
      <c r="EW122" s="150"/>
      <c r="EX122" s="150"/>
      <c r="EY122" s="150"/>
    </row>
    <row r="123" spans="1:155">
      <c r="A123" s="150"/>
      <c r="B123" s="150"/>
      <c r="C123" s="150"/>
      <c r="D123" s="150"/>
      <c r="E123" s="150"/>
      <c r="F123" s="150"/>
      <c r="G123" s="130" t="s">
        <v>213</v>
      </c>
      <c r="H123" s="1012"/>
      <c r="I123" s="1013"/>
      <c r="J123" s="1013"/>
      <c r="K123" s="1013"/>
      <c r="L123" s="1013"/>
      <c r="M123" s="1013"/>
      <c r="N123" s="1013"/>
      <c r="O123" s="1013"/>
      <c r="P123" s="1013"/>
      <c r="Q123" s="1014"/>
      <c r="R123" s="113"/>
      <c r="S123" s="113"/>
      <c r="T123" s="113"/>
      <c r="U123" s="113"/>
      <c r="V123" s="113"/>
      <c r="W123" s="113"/>
      <c r="X123" s="113"/>
      <c r="Y123" s="113"/>
      <c r="Z123" s="113"/>
      <c r="AA123" s="113"/>
      <c r="AB123" s="113"/>
      <c r="AC123" s="113"/>
      <c r="AD123" s="114">
        <f t="shared" si="343"/>
        <v>0</v>
      </c>
      <c r="AE123" s="114">
        <f t="shared" si="343"/>
        <v>0</v>
      </c>
      <c r="AF123" s="114">
        <f t="shared" si="343"/>
        <v>0</v>
      </c>
      <c r="AG123" s="114">
        <f t="shared" si="343"/>
        <v>0</v>
      </c>
      <c r="AH123" s="114">
        <f t="shared" si="343"/>
        <v>1</v>
      </c>
      <c r="AI123" s="114">
        <f t="shared" si="343"/>
        <v>1</v>
      </c>
      <c r="AJ123" s="114">
        <f t="shared" si="343"/>
        <v>1</v>
      </c>
      <c r="AK123" s="114">
        <f t="shared" si="343"/>
        <v>1</v>
      </c>
      <c r="AL123" s="114">
        <f t="shared" si="343"/>
        <v>0</v>
      </c>
      <c r="AM123" s="114">
        <f t="shared" si="343"/>
        <v>0</v>
      </c>
      <c r="AN123" s="114">
        <f t="shared" si="344"/>
        <v>0</v>
      </c>
      <c r="AO123" s="114">
        <f t="shared" si="344"/>
        <v>0</v>
      </c>
      <c r="AP123" s="114">
        <f t="shared" si="344"/>
        <v>0</v>
      </c>
      <c r="AQ123" s="114">
        <f t="shared" si="344"/>
        <v>0</v>
      </c>
      <c r="AR123" s="114">
        <f t="shared" si="344"/>
        <v>0</v>
      </c>
      <c r="AS123" s="114">
        <f t="shared" si="344"/>
        <v>0</v>
      </c>
      <c r="AT123" s="114">
        <f t="shared" si="344"/>
        <v>0</v>
      </c>
      <c r="AU123" s="114">
        <f t="shared" si="344"/>
        <v>0</v>
      </c>
      <c r="AV123" s="114">
        <f t="shared" si="344"/>
        <v>0</v>
      </c>
      <c r="AW123" s="114">
        <f t="shared" si="344"/>
        <v>0</v>
      </c>
      <c r="AX123" s="114">
        <f t="shared" si="345"/>
        <v>0</v>
      </c>
      <c r="AY123" s="114">
        <f t="shared" si="345"/>
        <v>0</v>
      </c>
      <c r="AZ123" s="114">
        <f t="shared" si="345"/>
        <v>0</v>
      </c>
      <c r="BA123" s="114">
        <f t="shared" si="345"/>
        <v>0</v>
      </c>
      <c r="BB123" s="114">
        <f t="shared" si="345"/>
        <v>0</v>
      </c>
      <c r="BC123" s="114">
        <f t="shared" si="345"/>
        <v>0</v>
      </c>
      <c r="BD123" s="114">
        <f t="shared" si="345"/>
        <v>0</v>
      </c>
      <c r="BE123" s="114">
        <f t="shared" si="345"/>
        <v>0</v>
      </c>
      <c r="BF123" s="114">
        <f t="shared" si="345"/>
        <v>0</v>
      </c>
      <c r="BG123" s="114">
        <f t="shared" si="345"/>
        <v>0</v>
      </c>
      <c r="BH123" s="114">
        <f t="shared" si="346"/>
        <v>0</v>
      </c>
      <c r="BI123" s="114">
        <f t="shared" si="346"/>
        <v>0</v>
      </c>
      <c r="BJ123" s="114">
        <f t="shared" si="346"/>
        <v>0</v>
      </c>
      <c r="BK123" s="114">
        <f t="shared" si="346"/>
        <v>0</v>
      </c>
      <c r="BL123" s="114">
        <f t="shared" si="346"/>
        <v>0</v>
      </c>
      <c r="BM123" s="114">
        <f t="shared" si="346"/>
        <v>0</v>
      </c>
      <c r="BN123" s="114">
        <f t="shared" si="346"/>
        <v>0</v>
      </c>
      <c r="BO123" s="114">
        <f t="shared" si="346"/>
        <v>0</v>
      </c>
      <c r="BP123" s="114">
        <f t="shared" si="346"/>
        <v>0</v>
      </c>
      <c r="BQ123" s="114">
        <f t="shared" si="346"/>
        <v>0</v>
      </c>
      <c r="BR123" s="114">
        <f t="shared" si="347"/>
        <v>0</v>
      </c>
      <c r="BS123" s="114">
        <f t="shared" si="347"/>
        <v>0</v>
      </c>
      <c r="BT123" s="114">
        <f t="shared" si="347"/>
        <v>0</v>
      </c>
      <c r="BU123" s="114">
        <f t="shared" si="347"/>
        <v>0</v>
      </c>
      <c r="BV123" s="114">
        <f t="shared" si="347"/>
        <v>0</v>
      </c>
      <c r="BW123" s="114">
        <f t="shared" si="347"/>
        <v>0</v>
      </c>
      <c r="BX123" s="114">
        <f t="shared" si="347"/>
        <v>0</v>
      </c>
      <c r="BY123" s="114">
        <f t="shared" si="347"/>
        <v>0</v>
      </c>
      <c r="BZ123" s="114">
        <f t="shared" si="347"/>
        <v>0</v>
      </c>
      <c r="CA123" s="114">
        <f t="shared" si="347"/>
        <v>0</v>
      </c>
      <c r="CB123" s="114">
        <f t="shared" si="348"/>
        <v>0</v>
      </c>
      <c r="CC123" s="114">
        <f t="shared" si="348"/>
        <v>0</v>
      </c>
      <c r="CD123" s="114">
        <f t="shared" si="348"/>
        <v>0</v>
      </c>
      <c r="CE123" s="114">
        <f t="shared" si="348"/>
        <v>0</v>
      </c>
      <c r="CF123" s="114">
        <f t="shared" si="348"/>
        <v>0</v>
      </c>
      <c r="CG123" s="114">
        <f t="shared" si="348"/>
        <v>0</v>
      </c>
      <c r="CH123" s="114">
        <f t="shared" si="348"/>
        <v>0</v>
      </c>
      <c r="CI123" s="114">
        <f t="shared" si="348"/>
        <v>0</v>
      </c>
      <c r="CJ123" s="114">
        <f t="shared" si="348"/>
        <v>0</v>
      </c>
      <c r="CK123" s="114">
        <f t="shared" si="348"/>
        <v>0</v>
      </c>
      <c r="CL123" s="114">
        <f t="shared" si="349"/>
        <v>0</v>
      </c>
      <c r="CM123" s="114">
        <f t="shared" si="349"/>
        <v>0</v>
      </c>
      <c r="CN123" s="114">
        <f t="shared" si="349"/>
        <v>0</v>
      </c>
      <c r="CO123" s="114">
        <f t="shared" si="349"/>
        <v>0</v>
      </c>
      <c r="CP123" s="114">
        <f t="shared" si="349"/>
        <v>0</v>
      </c>
      <c r="CQ123" s="114">
        <f t="shared" si="349"/>
        <v>0</v>
      </c>
      <c r="CR123" s="114">
        <f t="shared" si="349"/>
        <v>0</v>
      </c>
      <c r="CS123" s="114">
        <f t="shared" si="349"/>
        <v>0</v>
      </c>
      <c r="CT123" s="114">
        <f t="shared" si="349"/>
        <v>0</v>
      </c>
      <c r="CU123" s="114">
        <f t="shared" si="349"/>
        <v>0</v>
      </c>
      <c r="CV123" s="114">
        <f t="shared" si="350"/>
        <v>0</v>
      </c>
      <c r="CW123" s="114">
        <f t="shared" si="350"/>
        <v>0</v>
      </c>
      <c r="CX123" s="114">
        <f t="shared" si="350"/>
        <v>0</v>
      </c>
      <c r="CY123" s="114">
        <f t="shared" si="350"/>
        <v>0</v>
      </c>
      <c r="CZ123" s="114">
        <f t="shared" si="350"/>
        <v>0</v>
      </c>
      <c r="DA123" s="114">
        <f t="shared" si="350"/>
        <v>0</v>
      </c>
      <c r="DB123" s="114">
        <f t="shared" si="350"/>
        <v>0</v>
      </c>
      <c r="DC123" s="114">
        <f t="shared" si="350"/>
        <v>0</v>
      </c>
      <c r="DD123" s="114">
        <f t="shared" si="350"/>
        <v>0</v>
      </c>
      <c r="DE123" s="114">
        <f t="shared" si="350"/>
        <v>0</v>
      </c>
      <c r="DF123" s="114">
        <f t="shared" si="351"/>
        <v>0</v>
      </c>
      <c r="DG123" s="114">
        <f t="shared" si="351"/>
        <v>0</v>
      </c>
      <c r="DH123" s="114">
        <f t="shared" si="351"/>
        <v>0</v>
      </c>
      <c r="DI123" s="114">
        <f t="shared" si="351"/>
        <v>0</v>
      </c>
      <c r="DJ123" s="114">
        <f t="shared" si="351"/>
        <v>0</v>
      </c>
      <c r="DK123" s="114">
        <f t="shared" si="351"/>
        <v>0</v>
      </c>
      <c r="DL123" s="114">
        <f t="shared" si="351"/>
        <v>0</v>
      </c>
      <c r="DM123" s="114">
        <f t="shared" si="351"/>
        <v>0</v>
      </c>
      <c r="DN123" s="114">
        <f t="shared" si="351"/>
        <v>0</v>
      </c>
      <c r="DO123" s="114">
        <f t="shared" si="351"/>
        <v>0</v>
      </c>
      <c r="DP123" s="114">
        <f t="shared" si="352"/>
        <v>0</v>
      </c>
      <c r="DQ123" s="114">
        <f t="shared" si="352"/>
        <v>0</v>
      </c>
      <c r="DR123" s="114">
        <f t="shared" si="352"/>
        <v>0</v>
      </c>
      <c r="DS123" s="114">
        <f t="shared" si="352"/>
        <v>0</v>
      </c>
      <c r="DT123" s="114">
        <f t="shared" si="352"/>
        <v>0</v>
      </c>
      <c r="DU123" s="114">
        <f t="shared" si="352"/>
        <v>0</v>
      </c>
      <c r="DV123" s="114">
        <f t="shared" si="352"/>
        <v>0</v>
      </c>
      <c r="DW123" s="114">
        <f t="shared" si="352"/>
        <v>0</v>
      </c>
      <c r="DX123" s="114">
        <f t="shared" si="352"/>
        <v>0</v>
      </c>
      <c r="DY123" s="114">
        <f t="shared" si="352"/>
        <v>0</v>
      </c>
      <c r="DZ123" s="114">
        <f t="shared" si="353"/>
        <v>0</v>
      </c>
      <c r="EA123" s="114">
        <f t="shared" si="353"/>
        <v>0</v>
      </c>
      <c r="EB123" s="114">
        <f t="shared" si="353"/>
        <v>0</v>
      </c>
      <c r="EC123" s="114">
        <f t="shared" si="353"/>
        <v>0</v>
      </c>
      <c r="ED123" s="114">
        <f t="shared" si="353"/>
        <v>0</v>
      </c>
      <c r="EE123" s="114">
        <f t="shared" si="353"/>
        <v>0</v>
      </c>
      <c r="EF123" s="114">
        <f t="shared" si="353"/>
        <v>0</v>
      </c>
      <c r="EG123" s="114">
        <f t="shared" si="353"/>
        <v>0</v>
      </c>
      <c r="EH123" s="114">
        <f t="shared" si="353"/>
        <v>0</v>
      </c>
      <c r="EI123" s="114">
        <f t="shared" si="353"/>
        <v>0</v>
      </c>
      <c r="EJ123" s="114">
        <f t="shared" si="354"/>
        <v>0</v>
      </c>
      <c r="EK123" s="114">
        <f t="shared" si="354"/>
        <v>0</v>
      </c>
      <c r="EL123" s="114">
        <f t="shared" si="354"/>
        <v>0</v>
      </c>
      <c r="EM123" s="114">
        <f t="shared" si="354"/>
        <v>0</v>
      </c>
      <c r="EN123" s="114">
        <f t="shared" si="354"/>
        <v>0</v>
      </c>
      <c r="EO123" s="114">
        <f t="shared" si="354"/>
        <v>0</v>
      </c>
      <c r="EP123" s="114">
        <f t="shared" si="354"/>
        <v>0</v>
      </c>
      <c r="EQ123" s="114">
        <f t="shared" si="354"/>
        <v>0</v>
      </c>
      <c r="ER123" s="114">
        <f t="shared" si="354"/>
        <v>0</v>
      </c>
      <c r="ES123" s="114">
        <f t="shared" si="354"/>
        <v>0</v>
      </c>
      <c r="ET123" s="114">
        <f t="shared" si="354"/>
        <v>0</v>
      </c>
      <c r="EU123" s="114">
        <f t="shared" si="354"/>
        <v>0</v>
      </c>
      <c r="EV123" s="150"/>
      <c r="EW123" s="150"/>
      <c r="EX123" s="150"/>
      <c r="EY123" s="150"/>
    </row>
    <row r="124" spans="1:155">
      <c r="A124" s="150"/>
      <c r="B124" s="150"/>
      <c r="C124" s="150"/>
      <c r="D124" s="150"/>
      <c r="E124" s="150"/>
      <c r="F124" s="150"/>
      <c r="G124" s="130" t="s">
        <v>214</v>
      </c>
      <c r="H124" s="1012"/>
      <c r="I124" s="1013"/>
      <c r="J124" s="1013"/>
      <c r="K124" s="1013"/>
      <c r="L124" s="1013"/>
      <c r="M124" s="1013"/>
      <c r="N124" s="1013"/>
      <c r="O124" s="1013"/>
      <c r="P124" s="1013"/>
      <c r="Q124" s="1014"/>
      <c r="R124" s="113"/>
      <c r="S124" s="113"/>
      <c r="T124" s="113"/>
      <c r="U124" s="113"/>
      <c r="V124" s="113"/>
      <c r="W124" s="113"/>
      <c r="X124" s="113"/>
      <c r="Y124" s="113"/>
      <c r="Z124" s="113"/>
      <c r="AA124" s="113"/>
      <c r="AB124" s="113"/>
      <c r="AC124" s="113"/>
      <c r="AD124" s="114">
        <f t="shared" si="343"/>
        <v>0</v>
      </c>
      <c r="AE124" s="114">
        <f t="shared" si="343"/>
        <v>0</v>
      </c>
      <c r="AF124" s="114">
        <f t="shared" si="343"/>
        <v>0</v>
      </c>
      <c r="AG124" s="114">
        <f t="shared" si="343"/>
        <v>0</v>
      </c>
      <c r="AH124" s="114">
        <f t="shared" si="343"/>
        <v>0</v>
      </c>
      <c r="AI124" s="114">
        <f t="shared" si="343"/>
        <v>0</v>
      </c>
      <c r="AJ124" s="114">
        <f t="shared" si="343"/>
        <v>0</v>
      </c>
      <c r="AK124" s="114">
        <f t="shared" si="343"/>
        <v>0</v>
      </c>
      <c r="AL124" s="114">
        <f t="shared" si="343"/>
        <v>0</v>
      </c>
      <c r="AM124" s="114">
        <f t="shared" si="343"/>
        <v>1</v>
      </c>
      <c r="AN124" s="114">
        <f t="shared" si="344"/>
        <v>0</v>
      </c>
      <c r="AO124" s="114">
        <f t="shared" si="344"/>
        <v>1</v>
      </c>
      <c r="AP124" s="114">
        <f t="shared" si="344"/>
        <v>0</v>
      </c>
      <c r="AQ124" s="114">
        <f t="shared" si="344"/>
        <v>1</v>
      </c>
      <c r="AR124" s="114">
        <f t="shared" si="344"/>
        <v>0</v>
      </c>
      <c r="AS124" s="114">
        <f t="shared" si="344"/>
        <v>1</v>
      </c>
      <c r="AT124" s="114">
        <f t="shared" si="344"/>
        <v>0</v>
      </c>
      <c r="AU124" s="114">
        <f t="shared" si="344"/>
        <v>1</v>
      </c>
      <c r="AV124" s="114">
        <f t="shared" si="344"/>
        <v>0</v>
      </c>
      <c r="AW124" s="114">
        <f t="shared" si="344"/>
        <v>1</v>
      </c>
      <c r="AX124" s="114">
        <f t="shared" si="345"/>
        <v>0</v>
      </c>
      <c r="AY124" s="114">
        <f t="shared" si="345"/>
        <v>1</v>
      </c>
      <c r="AZ124" s="114">
        <f t="shared" si="345"/>
        <v>0</v>
      </c>
      <c r="BA124" s="114">
        <f t="shared" si="345"/>
        <v>1</v>
      </c>
      <c r="BB124" s="114">
        <f t="shared" si="345"/>
        <v>0</v>
      </c>
      <c r="BC124" s="114">
        <f t="shared" si="345"/>
        <v>1</v>
      </c>
      <c r="BD124" s="114">
        <f t="shared" si="345"/>
        <v>0</v>
      </c>
      <c r="BE124" s="114">
        <f t="shared" si="345"/>
        <v>1</v>
      </c>
      <c r="BF124" s="114">
        <f t="shared" si="345"/>
        <v>0</v>
      </c>
      <c r="BG124" s="114">
        <f t="shared" si="345"/>
        <v>1</v>
      </c>
      <c r="BH124" s="114">
        <f t="shared" si="346"/>
        <v>0</v>
      </c>
      <c r="BI124" s="114">
        <f t="shared" si="346"/>
        <v>1</v>
      </c>
      <c r="BJ124" s="114">
        <f t="shared" si="346"/>
        <v>0</v>
      </c>
      <c r="BK124" s="114">
        <f t="shared" si="346"/>
        <v>0</v>
      </c>
      <c r="BL124" s="114">
        <f t="shared" si="346"/>
        <v>0</v>
      </c>
      <c r="BM124" s="114">
        <f t="shared" si="346"/>
        <v>0</v>
      </c>
      <c r="BN124" s="114">
        <f t="shared" si="346"/>
        <v>0</v>
      </c>
      <c r="BO124" s="114">
        <f t="shared" si="346"/>
        <v>0</v>
      </c>
      <c r="BP124" s="114">
        <f t="shared" si="346"/>
        <v>0</v>
      </c>
      <c r="BQ124" s="114">
        <f t="shared" si="346"/>
        <v>0</v>
      </c>
      <c r="BR124" s="114">
        <f t="shared" si="347"/>
        <v>0</v>
      </c>
      <c r="BS124" s="114">
        <f t="shared" si="347"/>
        <v>0</v>
      </c>
      <c r="BT124" s="114">
        <f t="shared" si="347"/>
        <v>0</v>
      </c>
      <c r="BU124" s="114">
        <f t="shared" si="347"/>
        <v>0</v>
      </c>
      <c r="BV124" s="114">
        <f t="shared" si="347"/>
        <v>0</v>
      </c>
      <c r="BW124" s="114">
        <f t="shared" si="347"/>
        <v>0</v>
      </c>
      <c r="BX124" s="114">
        <f t="shared" si="347"/>
        <v>0</v>
      </c>
      <c r="BY124" s="114">
        <f t="shared" si="347"/>
        <v>0</v>
      </c>
      <c r="BZ124" s="114">
        <f t="shared" si="347"/>
        <v>0</v>
      </c>
      <c r="CA124" s="114">
        <f t="shared" si="347"/>
        <v>0</v>
      </c>
      <c r="CB124" s="114">
        <f t="shared" si="348"/>
        <v>0</v>
      </c>
      <c r="CC124" s="114">
        <f t="shared" si="348"/>
        <v>0</v>
      </c>
      <c r="CD124" s="114">
        <f t="shared" si="348"/>
        <v>0</v>
      </c>
      <c r="CE124" s="114">
        <f t="shared" si="348"/>
        <v>0</v>
      </c>
      <c r="CF124" s="114">
        <f t="shared" si="348"/>
        <v>0</v>
      </c>
      <c r="CG124" s="114">
        <f t="shared" si="348"/>
        <v>0</v>
      </c>
      <c r="CH124" s="114">
        <f t="shared" si="348"/>
        <v>0</v>
      </c>
      <c r="CI124" s="114">
        <f t="shared" si="348"/>
        <v>0</v>
      </c>
      <c r="CJ124" s="114">
        <f t="shared" si="348"/>
        <v>0</v>
      </c>
      <c r="CK124" s="114">
        <f t="shared" si="348"/>
        <v>0</v>
      </c>
      <c r="CL124" s="114">
        <f t="shared" si="349"/>
        <v>0</v>
      </c>
      <c r="CM124" s="114">
        <f t="shared" si="349"/>
        <v>0</v>
      </c>
      <c r="CN124" s="114">
        <f t="shared" si="349"/>
        <v>0</v>
      </c>
      <c r="CO124" s="114">
        <f t="shared" si="349"/>
        <v>0</v>
      </c>
      <c r="CP124" s="114">
        <f t="shared" si="349"/>
        <v>0</v>
      </c>
      <c r="CQ124" s="114">
        <f t="shared" si="349"/>
        <v>0</v>
      </c>
      <c r="CR124" s="114">
        <f t="shared" si="349"/>
        <v>0</v>
      </c>
      <c r="CS124" s="114">
        <f t="shared" si="349"/>
        <v>0</v>
      </c>
      <c r="CT124" s="114">
        <f t="shared" si="349"/>
        <v>0</v>
      </c>
      <c r="CU124" s="114">
        <f t="shared" si="349"/>
        <v>0</v>
      </c>
      <c r="CV124" s="114">
        <f t="shared" si="350"/>
        <v>0</v>
      </c>
      <c r="CW124" s="114">
        <f t="shared" si="350"/>
        <v>0</v>
      </c>
      <c r="CX124" s="114">
        <f t="shared" si="350"/>
        <v>0</v>
      </c>
      <c r="CY124" s="114">
        <f t="shared" si="350"/>
        <v>0</v>
      </c>
      <c r="CZ124" s="114">
        <f t="shared" si="350"/>
        <v>0</v>
      </c>
      <c r="DA124" s="114">
        <f t="shared" si="350"/>
        <v>0</v>
      </c>
      <c r="DB124" s="114">
        <f t="shared" si="350"/>
        <v>0</v>
      </c>
      <c r="DC124" s="114">
        <f t="shared" si="350"/>
        <v>0</v>
      </c>
      <c r="DD124" s="114">
        <f t="shared" si="350"/>
        <v>0</v>
      </c>
      <c r="DE124" s="114">
        <f t="shared" si="350"/>
        <v>0</v>
      </c>
      <c r="DF124" s="114">
        <f t="shared" si="351"/>
        <v>0</v>
      </c>
      <c r="DG124" s="114">
        <f t="shared" si="351"/>
        <v>0</v>
      </c>
      <c r="DH124" s="114">
        <f t="shared" si="351"/>
        <v>0</v>
      </c>
      <c r="DI124" s="114">
        <f t="shared" si="351"/>
        <v>0</v>
      </c>
      <c r="DJ124" s="114">
        <f t="shared" si="351"/>
        <v>0</v>
      </c>
      <c r="DK124" s="114">
        <f t="shared" si="351"/>
        <v>0</v>
      </c>
      <c r="DL124" s="114">
        <f t="shared" si="351"/>
        <v>0</v>
      </c>
      <c r="DM124" s="114">
        <f t="shared" si="351"/>
        <v>0</v>
      </c>
      <c r="DN124" s="114">
        <f t="shared" si="351"/>
        <v>0</v>
      </c>
      <c r="DO124" s="114">
        <f t="shared" si="351"/>
        <v>0</v>
      </c>
      <c r="DP124" s="114">
        <f t="shared" si="352"/>
        <v>0</v>
      </c>
      <c r="DQ124" s="114">
        <f t="shared" si="352"/>
        <v>0</v>
      </c>
      <c r="DR124" s="114">
        <f t="shared" si="352"/>
        <v>0</v>
      </c>
      <c r="DS124" s="114">
        <f t="shared" si="352"/>
        <v>0</v>
      </c>
      <c r="DT124" s="114">
        <f t="shared" si="352"/>
        <v>0</v>
      </c>
      <c r="DU124" s="114">
        <f t="shared" si="352"/>
        <v>0</v>
      </c>
      <c r="DV124" s="114">
        <f t="shared" si="352"/>
        <v>0</v>
      </c>
      <c r="DW124" s="114">
        <f t="shared" si="352"/>
        <v>0</v>
      </c>
      <c r="DX124" s="114">
        <f t="shared" si="352"/>
        <v>0</v>
      </c>
      <c r="DY124" s="114">
        <f t="shared" si="352"/>
        <v>0</v>
      </c>
      <c r="DZ124" s="114">
        <f t="shared" si="353"/>
        <v>0</v>
      </c>
      <c r="EA124" s="114">
        <f t="shared" si="353"/>
        <v>0</v>
      </c>
      <c r="EB124" s="114">
        <f t="shared" si="353"/>
        <v>0</v>
      </c>
      <c r="EC124" s="114">
        <f t="shared" si="353"/>
        <v>0</v>
      </c>
      <c r="ED124" s="114">
        <f t="shared" si="353"/>
        <v>0</v>
      </c>
      <c r="EE124" s="114">
        <f t="shared" si="353"/>
        <v>0</v>
      </c>
      <c r="EF124" s="114">
        <f t="shared" si="353"/>
        <v>0</v>
      </c>
      <c r="EG124" s="114">
        <f t="shared" si="353"/>
        <v>0</v>
      </c>
      <c r="EH124" s="114">
        <f t="shared" si="353"/>
        <v>0</v>
      </c>
      <c r="EI124" s="114">
        <f t="shared" si="353"/>
        <v>0</v>
      </c>
      <c r="EJ124" s="114">
        <f t="shared" si="354"/>
        <v>0</v>
      </c>
      <c r="EK124" s="114">
        <f t="shared" si="354"/>
        <v>0</v>
      </c>
      <c r="EL124" s="114">
        <f t="shared" si="354"/>
        <v>0</v>
      </c>
      <c r="EM124" s="114">
        <f t="shared" si="354"/>
        <v>0</v>
      </c>
      <c r="EN124" s="114">
        <f t="shared" si="354"/>
        <v>0</v>
      </c>
      <c r="EO124" s="114">
        <f t="shared" si="354"/>
        <v>0</v>
      </c>
      <c r="EP124" s="114">
        <f t="shared" si="354"/>
        <v>0</v>
      </c>
      <c r="EQ124" s="114">
        <f t="shared" si="354"/>
        <v>0</v>
      </c>
      <c r="ER124" s="114">
        <f t="shared" si="354"/>
        <v>0</v>
      </c>
      <c r="ES124" s="114">
        <f t="shared" si="354"/>
        <v>0</v>
      </c>
      <c r="ET124" s="114">
        <f t="shared" si="354"/>
        <v>0</v>
      </c>
      <c r="EU124" s="114">
        <f t="shared" si="354"/>
        <v>0</v>
      </c>
      <c r="EV124" s="150"/>
      <c r="EW124" s="150"/>
      <c r="EX124" s="150"/>
      <c r="EY124" s="150"/>
    </row>
    <row r="125" spans="1:155">
      <c r="A125" s="150"/>
      <c r="B125" s="150"/>
      <c r="C125" s="150"/>
      <c r="D125" s="150"/>
      <c r="E125" s="150"/>
      <c r="F125" s="150"/>
      <c r="G125" s="130" t="s">
        <v>215</v>
      </c>
      <c r="H125" s="1012"/>
      <c r="I125" s="1013"/>
      <c r="J125" s="1013"/>
      <c r="K125" s="1013"/>
      <c r="L125" s="1013"/>
      <c r="M125" s="1013"/>
      <c r="N125" s="1013"/>
      <c r="O125" s="1013"/>
      <c r="P125" s="1013"/>
      <c r="Q125" s="1014"/>
      <c r="R125" s="113"/>
      <c r="S125" s="113"/>
      <c r="T125" s="113"/>
      <c r="U125" s="113"/>
      <c r="V125" s="113"/>
      <c r="W125" s="113"/>
      <c r="X125" s="113"/>
      <c r="Y125" s="113"/>
      <c r="Z125" s="113"/>
      <c r="AA125" s="113"/>
      <c r="AB125" s="113"/>
      <c r="AC125" s="113"/>
      <c r="AD125" s="114">
        <f t="shared" si="343"/>
        <v>0</v>
      </c>
      <c r="AE125" s="114">
        <f t="shared" si="343"/>
        <v>0</v>
      </c>
      <c r="AF125" s="114">
        <f t="shared" si="343"/>
        <v>0</v>
      </c>
      <c r="AG125" s="114">
        <f t="shared" si="343"/>
        <v>0</v>
      </c>
      <c r="AH125" s="114">
        <f t="shared" si="343"/>
        <v>0</v>
      </c>
      <c r="AI125" s="114">
        <f t="shared" si="343"/>
        <v>0</v>
      </c>
      <c r="AJ125" s="114">
        <f t="shared" si="343"/>
        <v>0</v>
      </c>
      <c r="AK125" s="114">
        <f t="shared" si="343"/>
        <v>0</v>
      </c>
      <c r="AL125" s="114">
        <f t="shared" si="343"/>
        <v>1</v>
      </c>
      <c r="AM125" s="114">
        <f t="shared" si="343"/>
        <v>0</v>
      </c>
      <c r="AN125" s="114">
        <f t="shared" si="344"/>
        <v>1</v>
      </c>
      <c r="AO125" s="114">
        <f t="shared" si="344"/>
        <v>0</v>
      </c>
      <c r="AP125" s="114">
        <f t="shared" si="344"/>
        <v>1</v>
      </c>
      <c r="AQ125" s="114">
        <f t="shared" si="344"/>
        <v>0</v>
      </c>
      <c r="AR125" s="114">
        <f t="shared" si="344"/>
        <v>1</v>
      </c>
      <c r="AS125" s="114">
        <f t="shared" si="344"/>
        <v>0</v>
      </c>
      <c r="AT125" s="114">
        <f t="shared" si="344"/>
        <v>1</v>
      </c>
      <c r="AU125" s="114">
        <f t="shared" si="344"/>
        <v>0</v>
      </c>
      <c r="AV125" s="114">
        <f t="shared" si="344"/>
        <v>1</v>
      </c>
      <c r="AW125" s="114">
        <f t="shared" si="344"/>
        <v>0</v>
      </c>
      <c r="AX125" s="114">
        <f t="shared" si="345"/>
        <v>0</v>
      </c>
      <c r="AY125" s="114">
        <f t="shared" si="345"/>
        <v>0</v>
      </c>
      <c r="AZ125" s="114">
        <f t="shared" si="345"/>
        <v>0</v>
      </c>
      <c r="BA125" s="114">
        <f t="shared" si="345"/>
        <v>0</v>
      </c>
      <c r="BB125" s="114">
        <f t="shared" si="345"/>
        <v>0</v>
      </c>
      <c r="BC125" s="114">
        <f t="shared" si="345"/>
        <v>0</v>
      </c>
      <c r="BD125" s="114">
        <f t="shared" si="345"/>
        <v>0</v>
      </c>
      <c r="BE125" s="114">
        <f t="shared" si="345"/>
        <v>0</v>
      </c>
      <c r="BF125" s="114">
        <f t="shared" si="345"/>
        <v>0</v>
      </c>
      <c r="BG125" s="114">
        <f t="shared" si="345"/>
        <v>0</v>
      </c>
      <c r="BH125" s="114">
        <f t="shared" si="346"/>
        <v>0</v>
      </c>
      <c r="BI125" s="114">
        <f t="shared" si="346"/>
        <v>0</v>
      </c>
      <c r="BJ125" s="114">
        <f t="shared" si="346"/>
        <v>0</v>
      </c>
      <c r="BK125" s="114">
        <f t="shared" si="346"/>
        <v>1</v>
      </c>
      <c r="BL125" s="114">
        <f t="shared" si="346"/>
        <v>0</v>
      </c>
      <c r="BM125" s="114">
        <f t="shared" si="346"/>
        <v>1</v>
      </c>
      <c r="BN125" s="114">
        <f t="shared" si="346"/>
        <v>0</v>
      </c>
      <c r="BO125" s="114">
        <f t="shared" si="346"/>
        <v>1</v>
      </c>
      <c r="BP125" s="114">
        <f t="shared" si="346"/>
        <v>0</v>
      </c>
      <c r="BQ125" s="114">
        <f t="shared" si="346"/>
        <v>1</v>
      </c>
      <c r="BR125" s="114">
        <f t="shared" si="347"/>
        <v>0</v>
      </c>
      <c r="BS125" s="114">
        <f t="shared" si="347"/>
        <v>1</v>
      </c>
      <c r="BT125" s="114">
        <f t="shared" si="347"/>
        <v>0</v>
      </c>
      <c r="BU125" s="114">
        <f t="shared" si="347"/>
        <v>1</v>
      </c>
      <c r="BV125" s="114">
        <f t="shared" si="347"/>
        <v>0</v>
      </c>
      <c r="BW125" s="114">
        <f t="shared" si="347"/>
        <v>1</v>
      </c>
      <c r="BX125" s="114">
        <f t="shared" si="347"/>
        <v>0</v>
      </c>
      <c r="BY125" s="114">
        <f t="shared" si="347"/>
        <v>1</v>
      </c>
      <c r="BZ125" s="114">
        <f t="shared" si="347"/>
        <v>0</v>
      </c>
      <c r="CA125" s="114">
        <f t="shared" si="347"/>
        <v>1</v>
      </c>
      <c r="CB125" s="114">
        <f t="shared" si="348"/>
        <v>0</v>
      </c>
      <c r="CC125" s="114">
        <f t="shared" si="348"/>
        <v>1</v>
      </c>
      <c r="CD125" s="114">
        <f t="shared" si="348"/>
        <v>0</v>
      </c>
      <c r="CE125" s="114">
        <f t="shared" si="348"/>
        <v>1</v>
      </c>
      <c r="CF125" s="114">
        <f t="shared" si="348"/>
        <v>0</v>
      </c>
      <c r="CG125" s="114">
        <f t="shared" si="348"/>
        <v>1</v>
      </c>
      <c r="CH125" s="114">
        <f t="shared" si="348"/>
        <v>0</v>
      </c>
      <c r="CI125" s="114">
        <f t="shared" si="348"/>
        <v>1</v>
      </c>
      <c r="CJ125" s="114">
        <f t="shared" si="348"/>
        <v>0</v>
      </c>
      <c r="CK125" s="114">
        <f t="shared" si="348"/>
        <v>1</v>
      </c>
      <c r="CL125" s="114">
        <f t="shared" si="349"/>
        <v>0</v>
      </c>
      <c r="CM125" s="114">
        <f t="shared" si="349"/>
        <v>1</v>
      </c>
      <c r="CN125" s="114">
        <f t="shared" si="349"/>
        <v>0</v>
      </c>
      <c r="CO125" s="114">
        <f t="shared" si="349"/>
        <v>1</v>
      </c>
      <c r="CP125" s="114">
        <f t="shared" si="349"/>
        <v>0</v>
      </c>
      <c r="CQ125" s="114">
        <f t="shared" si="349"/>
        <v>1</v>
      </c>
      <c r="CR125" s="114">
        <f t="shared" si="349"/>
        <v>0</v>
      </c>
      <c r="CS125" s="114">
        <f t="shared" si="349"/>
        <v>1</v>
      </c>
      <c r="CT125" s="114">
        <f t="shared" si="349"/>
        <v>0</v>
      </c>
      <c r="CU125" s="114">
        <f t="shared" si="349"/>
        <v>1</v>
      </c>
      <c r="CV125" s="114">
        <f t="shared" si="350"/>
        <v>0</v>
      </c>
      <c r="CW125" s="114">
        <f t="shared" si="350"/>
        <v>1</v>
      </c>
      <c r="CX125" s="114">
        <f t="shared" si="350"/>
        <v>0</v>
      </c>
      <c r="CY125" s="114">
        <f t="shared" si="350"/>
        <v>1</v>
      </c>
      <c r="CZ125" s="114">
        <f t="shared" si="350"/>
        <v>0</v>
      </c>
      <c r="DA125" s="114">
        <f t="shared" si="350"/>
        <v>1</v>
      </c>
      <c r="DB125" s="114">
        <f t="shared" si="350"/>
        <v>0</v>
      </c>
      <c r="DC125" s="114">
        <f t="shared" si="350"/>
        <v>1</v>
      </c>
      <c r="DD125" s="114">
        <f t="shared" si="350"/>
        <v>0</v>
      </c>
      <c r="DE125" s="114">
        <f t="shared" si="350"/>
        <v>1</v>
      </c>
      <c r="DF125" s="114">
        <f t="shared" si="351"/>
        <v>0</v>
      </c>
      <c r="DG125" s="114">
        <f t="shared" si="351"/>
        <v>1</v>
      </c>
      <c r="DH125" s="114">
        <f t="shared" si="351"/>
        <v>0</v>
      </c>
      <c r="DI125" s="114">
        <f t="shared" si="351"/>
        <v>1</v>
      </c>
      <c r="DJ125" s="114">
        <f t="shared" si="351"/>
        <v>0</v>
      </c>
      <c r="DK125" s="114">
        <f t="shared" si="351"/>
        <v>1</v>
      </c>
      <c r="DL125" s="114">
        <f t="shared" si="351"/>
        <v>0</v>
      </c>
      <c r="DM125" s="114">
        <f t="shared" si="351"/>
        <v>1</v>
      </c>
      <c r="DN125" s="114">
        <f t="shared" si="351"/>
        <v>0</v>
      </c>
      <c r="DO125" s="114">
        <f t="shared" si="351"/>
        <v>1</v>
      </c>
      <c r="DP125" s="114">
        <f t="shared" si="352"/>
        <v>0</v>
      </c>
      <c r="DQ125" s="114">
        <f t="shared" si="352"/>
        <v>1</v>
      </c>
      <c r="DR125" s="114">
        <f t="shared" si="352"/>
        <v>0</v>
      </c>
      <c r="DS125" s="114">
        <f t="shared" si="352"/>
        <v>1</v>
      </c>
      <c r="DT125" s="114">
        <f t="shared" si="352"/>
        <v>0</v>
      </c>
      <c r="DU125" s="114">
        <f t="shared" si="352"/>
        <v>1</v>
      </c>
      <c r="DV125" s="114">
        <f t="shared" si="352"/>
        <v>0</v>
      </c>
      <c r="DW125" s="114">
        <f t="shared" si="352"/>
        <v>1</v>
      </c>
      <c r="DX125" s="114">
        <f t="shared" si="352"/>
        <v>0</v>
      </c>
      <c r="DY125" s="114">
        <f t="shared" si="352"/>
        <v>1</v>
      </c>
      <c r="DZ125" s="114">
        <f t="shared" si="353"/>
        <v>0</v>
      </c>
      <c r="EA125" s="114">
        <f t="shared" si="353"/>
        <v>1</v>
      </c>
      <c r="EB125" s="114">
        <f t="shared" si="353"/>
        <v>0</v>
      </c>
      <c r="EC125" s="114">
        <f t="shared" si="353"/>
        <v>1</v>
      </c>
      <c r="ED125" s="114">
        <f t="shared" si="353"/>
        <v>0</v>
      </c>
      <c r="EE125" s="114">
        <f t="shared" si="353"/>
        <v>1</v>
      </c>
      <c r="EF125" s="114">
        <f t="shared" si="353"/>
        <v>0</v>
      </c>
      <c r="EG125" s="114">
        <f t="shared" si="353"/>
        <v>1</v>
      </c>
      <c r="EH125" s="114">
        <f t="shared" si="353"/>
        <v>0</v>
      </c>
      <c r="EI125" s="114">
        <f t="shared" si="353"/>
        <v>1</v>
      </c>
      <c r="EJ125" s="114">
        <f t="shared" si="354"/>
        <v>0</v>
      </c>
      <c r="EK125" s="114">
        <f t="shared" si="354"/>
        <v>1</v>
      </c>
      <c r="EL125" s="114">
        <f t="shared" si="354"/>
        <v>0</v>
      </c>
      <c r="EM125" s="114">
        <f t="shared" si="354"/>
        <v>1</v>
      </c>
      <c r="EN125" s="114">
        <f t="shared" si="354"/>
        <v>0</v>
      </c>
      <c r="EO125" s="114">
        <f t="shared" si="354"/>
        <v>1</v>
      </c>
      <c r="EP125" s="114">
        <f t="shared" si="354"/>
        <v>0</v>
      </c>
      <c r="EQ125" s="114">
        <f t="shared" si="354"/>
        <v>1</v>
      </c>
      <c r="ER125" s="114">
        <f t="shared" si="354"/>
        <v>0</v>
      </c>
      <c r="ES125" s="114">
        <f t="shared" si="354"/>
        <v>1</v>
      </c>
      <c r="ET125" s="114">
        <f t="shared" si="354"/>
        <v>0</v>
      </c>
      <c r="EU125" s="114">
        <f t="shared" si="354"/>
        <v>1</v>
      </c>
      <c r="EV125" s="150"/>
      <c r="EW125" s="150"/>
      <c r="EX125" s="150"/>
      <c r="EY125" s="150"/>
    </row>
    <row r="126" spans="1:155" ht="12.75" customHeight="1">
      <c r="A126" s="150"/>
      <c r="B126" s="150"/>
      <c r="C126" s="150"/>
      <c r="D126" s="150"/>
      <c r="E126" s="150"/>
      <c r="F126" s="150"/>
      <c r="G126" s="130" t="s">
        <v>216</v>
      </c>
      <c r="H126" s="1012"/>
      <c r="I126" s="1013"/>
      <c r="J126" s="1013"/>
      <c r="K126" s="1013"/>
      <c r="L126" s="1013"/>
      <c r="M126" s="1013"/>
      <c r="N126" s="1013"/>
      <c r="O126" s="1013"/>
      <c r="P126" s="1013"/>
      <c r="Q126" s="1014"/>
      <c r="R126" s="113"/>
      <c r="S126" s="113"/>
      <c r="T126" s="113"/>
      <c r="U126" s="113"/>
      <c r="V126" s="113"/>
      <c r="W126" s="113"/>
      <c r="X126" s="113"/>
      <c r="Y126" s="113"/>
      <c r="Z126" s="113"/>
      <c r="AA126" s="113"/>
      <c r="AB126" s="113"/>
      <c r="AC126" s="113"/>
      <c r="AD126" s="114">
        <f t="shared" si="343"/>
        <v>1</v>
      </c>
      <c r="AE126" s="114">
        <f t="shared" si="343"/>
        <v>1</v>
      </c>
      <c r="AF126" s="114">
        <f t="shared" si="343"/>
        <v>0</v>
      </c>
      <c r="AG126" s="114">
        <f t="shared" si="343"/>
        <v>0</v>
      </c>
      <c r="AH126" s="114">
        <f t="shared" si="343"/>
        <v>0</v>
      </c>
      <c r="AI126" s="114">
        <f t="shared" si="343"/>
        <v>0</v>
      </c>
      <c r="AJ126" s="114">
        <f t="shared" si="343"/>
        <v>0</v>
      </c>
      <c r="AK126" s="114">
        <f t="shared" si="343"/>
        <v>0</v>
      </c>
      <c r="AL126" s="114">
        <f t="shared" si="343"/>
        <v>0</v>
      </c>
      <c r="AM126" s="114">
        <f t="shared" si="343"/>
        <v>0</v>
      </c>
      <c r="AN126" s="114">
        <f t="shared" si="344"/>
        <v>0</v>
      </c>
      <c r="AO126" s="114">
        <f t="shared" si="344"/>
        <v>0</v>
      </c>
      <c r="AP126" s="114">
        <f t="shared" si="344"/>
        <v>0</v>
      </c>
      <c r="AQ126" s="114">
        <f t="shared" si="344"/>
        <v>0</v>
      </c>
      <c r="AR126" s="114">
        <f t="shared" si="344"/>
        <v>0</v>
      </c>
      <c r="AS126" s="114">
        <f t="shared" si="344"/>
        <v>0</v>
      </c>
      <c r="AT126" s="114">
        <f t="shared" si="344"/>
        <v>0</v>
      </c>
      <c r="AU126" s="114">
        <f t="shared" si="344"/>
        <v>0</v>
      </c>
      <c r="AV126" s="114">
        <f t="shared" si="344"/>
        <v>0</v>
      </c>
      <c r="AW126" s="114">
        <f t="shared" si="344"/>
        <v>0</v>
      </c>
      <c r="AX126" s="114">
        <f t="shared" si="345"/>
        <v>1</v>
      </c>
      <c r="AY126" s="114">
        <f t="shared" si="345"/>
        <v>0</v>
      </c>
      <c r="AZ126" s="114">
        <f t="shared" si="345"/>
        <v>1</v>
      </c>
      <c r="BA126" s="114">
        <f t="shared" si="345"/>
        <v>0</v>
      </c>
      <c r="BB126" s="114">
        <f t="shared" si="345"/>
        <v>1</v>
      </c>
      <c r="BC126" s="114">
        <f t="shared" si="345"/>
        <v>0</v>
      </c>
      <c r="BD126" s="114">
        <f t="shared" si="345"/>
        <v>1</v>
      </c>
      <c r="BE126" s="114">
        <f t="shared" si="345"/>
        <v>0</v>
      </c>
      <c r="BF126" s="114">
        <f t="shared" si="345"/>
        <v>1</v>
      </c>
      <c r="BG126" s="114">
        <f t="shared" si="345"/>
        <v>0</v>
      </c>
      <c r="BH126" s="114">
        <f t="shared" si="346"/>
        <v>1</v>
      </c>
      <c r="BI126" s="114">
        <f t="shared" si="346"/>
        <v>0</v>
      </c>
      <c r="BJ126" s="114">
        <f t="shared" si="346"/>
        <v>1</v>
      </c>
      <c r="BK126" s="114">
        <f t="shared" si="346"/>
        <v>0</v>
      </c>
      <c r="BL126" s="114">
        <f t="shared" si="346"/>
        <v>1</v>
      </c>
      <c r="BM126" s="114">
        <f t="shared" si="346"/>
        <v>0</v>
      </c>
      <c r="BN126" s="114">
        <f t="shared" si="346"/>
        <v>1</v>
      </c>
      <c r="BO126" s="114">
        <f t="shared" si="346"/>
        <v>0</v>
      </c>
      <c r="BP126" s="114">
        <f t="shared" si="346"/>
        <v>1</v>
      </c>
      <c r="BQ126" s="114">
        <f t="shared" si="346"/>
        <v>0</v>
      </c>
      <c r="BR126" s="114">
        <f t="shared" si="347"/>
        <v>1</v>
      </c>
      <c r="BS126" s="114">
        <f t="shared" si="347"/>
        <v>0</v>
      </c>
      <c r="BT126" s="114">
        <f t="shared" si="347"/>
        <v>1</v>
      </c>
      <c r="BU126" s="114">
        <f t="shared" si="347"/>
        <v>0</v>
      </c>
      <c r="BV126" s="114">
        <f t="shared" si="347"/>
        <v>1</v>
      </c>
      <c r="BW126" s="114">
        <f t="shared" si="347"/>
        <v>0</v>
      </c>
      <c r="BX126" s="114">
        <f t="shared" si="347"/>
        <v>1</v>
      </c>
      <c r="BY126" s="114">
        <f t="shared" si="347"/>
        <v>0</v>
      </c>
      <c r="BZ126" s="114">
        <f t="shared" si="347"/>
        <v>1</v>
      </c>
      <c r="CA126" s="114">
        <f t="shared" si="347"/>
        <v>0</v>
      </c>
      <c r="CB126" s="114">
        <f t="shared" si="348"/>
        <v>1</v>
      </c>
      <c r="CC126" s="114">
        <f t="shared" si="348"/>
        <v>0</v>
      </c>
      <c r="CD126" s="114">
        <f t="shared" si="348"/>
        <v>1</v>
      </c>
      <c r="CE126" s="114">
        <f t="shared" si="348"/>
        <v>0</v>
      </c>
      <c r="CF126" s="114">
        <f t="shared" si="348"/>
        <v>0</v>
      </c>
      <c r="CG126" s="114">
        <f t="shared" si="348"/>
        <v>0</v>
      </c>
      <c r="CH126" s="114">
        <f t="shared" si="348"/>
        <v>0</v>
      </c>
      <c r="CI126" s="114">
        <f t="shared" si="348"/>
        <v>0</v>
      </c>
      <c r="CJ126" s="114">
        <f t="shared" si="348"/>
        <v>0</v>
      </c>
      <c r="CK126" s="114">
        <f t="shared" si="348"/>
        <v>0</v>
      </c>
      <c r="CL126" s="114">
        <f t="shared" si="349"/>
        <v>0</v>
      </c>
      <c r="CM126" s="114">
        <f t="shared" si="349"/>
        <v>0</v>
      </c>
      <c r="CN126" s="114">
        <f t="shared" si="349"/>
        <v>0</v>
      </c>
      <c r="CO126" s="114">
        <f t="shared" si="349"/>
        <v>0</v>
      </c>
      <c r="CP126" s="114">
        <f t="shared" si="349"/>
        <v>0</v>
      </c>
      <c r="CQ126" s="114">
        <f t="shared" si="349"/>
        <v>0</v>
      </c>
      <c r="CR126" s="114">
        <f t="shared" si="349"/>
        <v>0</v>
      </c>
      <c r="CS126" s="114">
        <f t="shared" si="349"/>
        <v>0</v>
      </c>
      <c r="CT126" s="114">
        <f t="shared" si="349"/>
        <v>0</v>
      </c>
      <c r="CU126" s="114">
        <f t="shared" si="349"/>
        <v>0</v>
      </c>
      <c r="CV126" s="114">
        <f t="shared" si="350"/>
        <v>0</v>
      </c>
      <c r="CW126" s="114">
        <f t="shared" si="350"/>
        <v>0</v>
      </c>
      <c r="CX126" s="114">
        <f t="shared" si="350"/>
        <v>0</v>
      </c>
      <c r="CY126" s="114">
        <f t="shared" si="350"/>
        <v>0</v>
      </c>
      <c r="CZ126" s="114">
        <f t="shared" si="350"/>
        <v>0</v>
      </c>
      <c r="DA126" s="114">
        <f t="shared" si="350"/>
        <v>0</v>
      </c>
      <c r="DB126" s="114">
        <f t="shared" si="350"/>
        <v>0</v>
      </c>
      <c r="DC126" s="114">
        <f t="shared" si="350"/>
        <v>0</v>
      </c>
      <c r="DD126" s="114">
        <f t="shared" si="350"/>
        <v>0</v>
      </c>
      <c r="DE126" s="114">
        <f t="shared" si="350"/>
        <v>0</v>
      </c>
      <c r="DF126" s="114">
        <f t="shared" si="351"/>
        <v>0</v>
      </c>
      <c r="DG126" s="114">
        <f t="shared" si="351"/>
        <v>0</v>
      </c>
      <c r="DH126" s="114">
        <f t="shared" si="351"/>
        <v>0</v>
      </c>
      <c r="DI126" s="114">
        <f t="shared" si="351"/>
        <v>0</v>
      </c>
      <c r="DJ126" s="114">
        <f t="shared" si="351"/>
        <v>0</v>
      </c>
      <c r="DK126" s="114">
        <f t="shared" si="351"/>
        <v>0</v>
      </c>
      <c r="DL126" s="114">
        <f t="shared" si="351"/>
        <v>0</v>
      </c>
      <c r="DM126" s="114">
        <f t="shared" si="351"/>
        <v>0</v>
      </c>
      <c r="DN126" s="114">
        <f t="shared" si="351"/>
        <v>0</v>
      </c>
      <c r="DO126" s="114">
        <f t="shared" si="351"/>
        <v>0</v>
      </c>
      <c r="DP126" s="114">
        <f t="shared" si="352"/>
        <v>0</v>
      </c>
      <c r="DQ126" s="114">
        <f t="shared" si="352"/>
        <v>0</v>
      </c>
      <c r="DR126" s="114">
        <f t="shared" si="352"/>
        <v>0</v>
      </c>
      <c r="DS126" s="114">
        <f t="shared" si="352"/>
        <v>0</v>
      </c>
      <c r="DT126" s="114">
        <f t="shared" si="352"/>
        <v>0</v>
      </c>
      <c r="DU126" s="114">
        <f t="shared" si="352"/>
        <v>0</v>
      </c>
      <c r="DV126" s="114">
        <f t="shared" si="352"/>
        <v>0</v>
      </c>
      <c r="DW126" s="114">
        <f t="shared" si="352"/>
        <v>0</v>
      </c>
      <c r="DX126" s="114">
        <f t="shared" si="352"/>
        <v>0</v>
      </c>
      <c r="DY126" s="114">
        <f t="shared" si="352"/>
        <v>0</v>
      </c>
      <c r="DZ126" s="114">
        <f t="shared" si="353"/>
        <v>0</v>
      </c>
      <c r="EA126" s="114">
        <f t="shared" si="353"/>
        <v>0</v>
      </c>
      <c r="EB126" s="114">
        <f t="shared" si="353"/>
        <v>0</v>
      </c>
      <c r="EC126" s="114">
        <f t="shared" si="353"/>
        <v>0</v>
      </c>
      <c r="ED126" s="114">
        <f t="shared" si="353"/>
        <v>0</v>
      </c>
      <c r="EE126" s="114">
        <f t="shared" si="353"/>
        <v>0</v>
      </c>
      <c r="EF126" s="114">
        <f t="shared" si="353"/>
        <v>0</v>
      </c>
      <c r="EG126" s="114">
        <f t="shared" si="353"/>
        <v>0</v>
      </c>
      <c r="EH126" s="114">
        <f t="shared" si="353"/>
        <v>0</v>
      </c>
      <c r="EI126" s="114">
        <f t="shared" si="353"/>
        <v>0</v>
      </c>
      <c r="EJ126" s="114">
        <f t="shared" si="354"/>
        <v>0</v>
      </c>
      <c r="EK126" s="114">
        <f t="shared" si="354"/>
        <v>0</v>
      </c>
      <c r="EL126" s="114">
        <f t="shared" si="354"/>
        <v>0</v>
      </c>
      <c r="EM126" s="114">
        <f t="shared" si="354"/>
        <v>0</v>
      </c>
      <c r="EN126" s="114">
        <f t="shared" si="354"/>
        <v>0</v>
      </c>
      <c r="EO126" s="114">
        <f t="shared" si="354"/>
        <v>0</v>
      </c>
      <c r="EP126" s="114">
        <f t="shared" si="354"/>
        <v>0</v>
      </c>
      <c r="EQ126" s="114">
        <f t="shared" si="354"/>
        <v>0</v>
      </c>
      <c r="ER126" s="114">
        <f t="shared" si="354"/>
        <v>0</v>
      </c>
      <c r="ES126" s="114">
        <f t="shared" si="354"/>
        <v>0</v>
      </c>
      <c r="ET126" s="114">
        <f t="shared" si="354"/>
        <v>0</v>
      </c>
      <c r="EU126" s="114">
        <f t="shared" si="354"/>
        <v>0</v>
      </c>
      <c r="EV126" s="150"/>
      <c r="EW126" s="150"/>
      <c r="EX126" s="150"/>
      <c r="EY126" s="150"/>
    </row>
    <row r="127" spans="1:155" ht="12.75" customHeight="1">
      <c r="A127" s="150"/>
      <c r="B127" s="150"/>
      <c r="C127" s="150"/>
      <c r="D127" s="150"/>
      <c r="E127" s="150"/>
      <c r="F127" s="150"/>
      <c r="G127" s="130" t="s">
        <v>217</v>
      </c>
      <c r="H127" s="1012"/>
      <c r="I127" s="1013"/>
      <c r="J127" s="1013"/>
      <c r="K127" s="1013"/>
      <c r="L127" s="1013"/>
      <c r="M127" s="1013"/>
      <c r="N127" s="1013"/>
      <c r="O127" s="1013"/>
      <c r="P127" s="1013"/>
      <c r="Q127" s="1014"/>
      <c r="R127" s="113"/>
      <c r="S127" s="113"/>
      <c r="T127" s="113"/>
      <c r="U127" s="113"/>
      <c r="V127" s="113"/>
      <c r="W127" s="113"/>
      <c r="X127" s="113"/>
      <c r="Y127" s="113"/>
      <c r="Z127" s="113"/>
      <c r="AA127" s="113"/>
      <c r="AB127" s="113"/>
      <c r="AC127" s="113"/>
      <c r="AD127" s="114">
        <f t="shared" si="343"/>
        <v>0</v>
      </c>
      <c r="AE127" s="114">
        <f t="shared" si="343"/>
        <v>0</v>
      </c>
      <c r="AF127" s="114">
        <f t="shared" si="343"/>
        <v>0</v>
      </c>
      <c r="AG127" s="114">
        <f t="shared" si="343"/>
        <v>0</v>
      </c>
      <c r="AH127" s="114">
        <f t="shared" si="343"/>
        <v>0</v>
      </c>
      <c r="AI127" s="114">
        <f t="shared" si="343"/>
        <v>0</v>
      </c>
      <c r="AJ127" s="114">
        <f t="shared" si="343"/>
        <v>0</v>
      </c>
      <c r="AK127" s="114">
        <f t="shared" si="343"/>
        <v>0</v>
      </c>
      <c r="AL127" s="114">
        <f t="shared" si="343"/>
        <v>0</v>
      </c>
      <c r="AM127" s="114">
        <f t="shared" si="343"/>
        <v>0</v>
      </c>
      <c r="AN127" s="114">
        <f t="shared" si="344"/>
        <v>0</v>
      </c>
      <c r="AO127" s="114">
        <f t="shared" si="344"/>
        <v>0</v>
      </c>
      <c r="AP127" s="114">
        <f t="shared" si="344"/>
        <v>0</v>
      </c>
      <c r="AQ127" s="114">
        <f t="shared" si="344"/>
        <v>0</v>
      </c>
      <c r="AR127" s="114">
        <f t="shared" si="344"/>
        <v>0</v>
      </c>
      <c r="AS127" s="114">
        <f t="shared" si="344"/>
        <v>0</v>
      </c>
      <c r="AT127" s="114">
        <f t="shared" si="344"/>
        <v>0</v>
      </c>
      <c r="AU127" s="114">
        <f t="shared" si="344"/>
        <v>0</v>
      </c>
      <c r="AV127" s="114">
        <f t="shared" si="344"/>
        <v>0</v>
      </c>
      <c r="AW127" s="114">
        <f t="shared" si="344"/>
        <v>0</v>
      </c>
      <c r="AX127" s="114">
        <f t="shared" si="345"/>
        <v>0</v>
      </c>
      <c r="AY127" s="114">
        <f t="shared" si="345"/>
        <v>0</v>
      </c>
      <c r="AZ127" s="114">
        <f t="shared" si="345"/>
        <v>0</v>
      </c>
      <c r="BA127" s="114">
        <f t="shared" si="345"/>
        <v>0</v>
      </c>
      <c r="BB127" s="114">
        <f t="shared" si="345"/>
        <v>0</v>
      </c>
      <c r="BC127" s="114">
        <f t="shared" si="345"/>
        <v>0</v>
      </c>
      <c r="BD127" s="114">
        <f t="shared" si="345"/>
        <v>0</v>
      </c>
      <c r="BE127" s="114">
        <f t="shared" si="345"/>
        <v>0</v>
      </c>
      <c r="BF127" s="114">
        <f t="shared" si="345"/>
        <v>0</v>
      </c>
      <c r="BG127" s="114">
        <f t="shared" si="345"/>
        <v>0</v>
      </c>
      <c r="BH127" s="114">
        <f t="shared" si="346"/>
        <v>0</v>
      </c>
      <c r="BI127" s="114">
        <f t="shared" si="346"/>
        <v>0</v>
      </c>
      <c r="BJ127" s="114">
        <f t="shared" si="346"/>
        <v>0</v>
      </c>
      <c r="BK127" s="114">
        <f t="shared" si="346"/>
        <v>0</v>
      </c>
      <c r="BL127" s="114">
        <f t="shared" si="346"/>
        <v>0</v>
      </c>
      <c r="BM127" s="114">
        <f t="shared" si="346"/>
        <v>0</v>
      </c>
      <c r="BN127" s="114">
        <f t="shared" si="346"/>
        <v>0</v>
      </c>
      <c r="BO127" s="114">
        <f t="shared" si="346"/>
        <v>0</v>
      </c>
      <c r="BP127" s="114">
        <f t="shared" si="346"/>
        <v>0</v>
      </c>
      <c r="BQ127" s="114">
        <f t="shared" si="346"/>
        <v>0</v>
      </c>
      <c r="BR127" s="114">
        <f t="shared" si="347"/>
        <v>0</v>
      </c>
      <c r="BS127" s="114">
        <f t="shared" si="347"/>
        <v>0</v>
      </c>
      <c r="BT127" s="114">
        <f t="shared" si="347"/>
        <v>0</v>
      </c>
      <c r="BU127" s="114">
        <f t="shared" si="347"/>
        <v>0</v>
      </c>
      <c r="BV127" s="114">
        <f t="shared" si="347"/>
        <v>0</v>
      </c>
      <c r="BW127" s="114">
        <f t="shared" si="347"/>
        <v>0</v>
      </c>
      <c r="BX127" s="114">
        <f t="shared" si="347"/>
        <v>0</v>
      </c>
      <c r="BY127" s="114">
        <f t="shared" si="347"/>
        <v>0</v>
      </c>
      <c r="BZ127" s="114">
        <f t="shared" si="347"/>
        <v>0</v>
      </c>
      <c r="CA127" s="114">
        <f t="shared" si="347"/>
        <v>0</v>
      </c>
      <c r="CB127" s="114">
        <f t="shared" si="348"/>
        <v>0</v>
      </c>
      <c r="CC127" s="114">
        <f t="shared" si="348"/>
        <v>0</v>
      </c>
      <c r="CD127" s="114">
        <f t="shared" si="348"/>
        <v>0</v>
      </c>
      <c r="CE127" s="114">
        <f t="shared" si="348"/>
        <v>0</v>
      </c>
      <c r="CF127" s="114">
        <f t="shared" si="348"/>
        <v>1</v>
      </c>
      <c r="CG127" s="114">
        <f t="shared" si="348"/>
        <v>0</v>
      </c>
      <c r="CH127" s="114">
        <f t="shared" si="348"/>
        <v>1</v>
      </c>
      <c r="CI127" s="114">
        <f t="shared" si="348"/>
        <v>0</v>
      </c>
      <c r="CJ127" s="114">
        <f t="shared" si="348"/>
        <v>1</v>
      </c>
      <c r="CK127" s="114">
        <f t="shared" si="348"/>
        <v>0</v>
      </c>
      <c r="CL127" s="114">
        <f t="shared" si="349"/>
        <v>0</v>
      </c>
      <c r="CM127" s="114">
        <f t="shared" si="349"/>
        <v>0</v>
      </c>
      <c r="CN127" s="114">
        <f t="shared" si="349"/>
        <v>0</v>
      </c>
      <c r="CO127" s="114">
        <f t="shared" si="349"/>
        <v>0</v>
      </c>
      <c r="CP127" s="114">
        <f t="shared" si="349"/>
        <v>0</v>
      </c>
      <c r="CQ127" s="114">
        <f t="shared" si="349"/>
        <v>0</v>
      </c>
      <c r="CR127" s="114">
        <f t="shared" si="349"/>
        <v>0</v>
      </c>
      <c r="CS127" s="114">
        <f t="shared" si="349"/>
        <v>0</v>
      </c>
      <c r="CT127" s="114">
        <f t="shared" si="349"/>
        <v>0</v>
      </c>
      <c r="CU127" s="114">
        <f t="shared" si="349"/>
        <v>0</v>
      </c>
      <c r="CV127" s="114">
        <f t="shared" si="350"/>
        <v>0</v>
      </c>
      <c r="CW127" s="114">
        <f t="shared" si="350"/>
        <v>0</v>
      </c>
      <c r="CX127" s="114">
        <f t="shared" si="350"/>
        <v>0</v>
      </c>
      <c r="CY127" s="114">
        <f t="shared" si="350"/>
        <v>0</v>
      </c>
      <c r="CZ127" s="114">
        <f t="shared" si="350"/>
        <v>0</v>
      </c>
      <c r="DA127" s="114">
        <f t="shared" si="350"/>
        <v>0</v>
      </c>
      <c r="DB127" s="114">
        <f t="shared" si="350"/>
        <v>0</v>
      </c>
      <c r="DC127" s="114">
        <f t="shared" si="350"/>
        <v>0</v>
      </c>
      <c r="DD127" s="114">
        <f t="shared" si="350"/>
        <v>0</v>
      </c>
      <c r="DE127" s="114">
        <f t="shared" si="350"/>
        <v>0</v>
      </c>
      <c r="DF127" s="114">
        <f t="shared" si="351"/>
        <v>0</v>
      </c>
      <c r="DG127" s="114">
        <f t="shared" si="351"/>
        <v>0</v>
      </c>
      <c r="DH127" s="114">
        <f t="shared" si="351"/>
        <v>0</v>
      </c>
      <c r="DI127" s="114">
        <f t="shared" si="351"/>
        <v>0</v>
      </c>
      <c r="DJ127" s="114">
        <f t="shared" si="351"/>
        <v>0</v>
      </c>
      <c r="DK127" s="114">
        <f t="shared" si="351"/>
        <v>0</v>
      </c>
      <c r="DL127" s="114">
        <f t="shared" si="351"/>
        <v>0</v>
      </c>
      <c r="DM127" s="114">
        <f t="shared" si="351"/>
        <v>0</v>
      </c>
      <c r="DN127" s="114">
        <f t="shared" si="351"/>
        <v>0</v>
      </c>
      <c r="DO127" s="114">
        <f t="shared" si="351"/>
        <v>0</v>
      </c>
      <c r="DP127" s="114">
        <f t="shared" si="352"/>
        <v>0</v>
      </c>
      <c r="DQ127" s="114">
        <f t="shared" si="352"/>
        <v>0</v>
      </c>
      <c r="DR127" s="114">
        <f t="shared" si="352"/>
        <v>0</v>
      </c>
      <c r="DS127" s="114">
        <f t="shared" si="352"/>
        <v>0</v>
      </c>
      <c r="DT127" s="114">
        <f t="shared" si="352"/>
        <v>0</v>
      </c>
      <c r="DU127" s="114">
        <f t="shared" si="352"/>
        <v>0</v>
      </c>
      <c r="DV127" s="114">
        <f t="shared" si="352"/>
        <v>0</v>
      </c>
      <c r="DW127" s="114">
        <f t="shared" si="352"/>
        <v>0</v>
      </c>
      <c r="DX127" s="114">
        <f t="shared" si="352"/>
        <v>0</v>
      </c>
      <c r="DY127" s="114">
        <f t="shared" si="352"/>
        <v>0</v>
      </c>
      <c r="DZ127" s="114">
        <f t="shared" si="353"/>
        <v>0</v>
      </c>
      <c r="EA127" s="114">
        <f t="shared" si="353"/>
        <v>0</v>
      </c>
      <c r="EB127" s="114">
        <f t="shared" si="353"/>
        <v>0</v>
      </c>
      <c r="EC127" s="114">
        <f t="shared" si="353"/>
        <v>0</v>
      </c>
      <c r="ED127" s="114">
        <f t="shared" si="353"/>
        <v>0</v>
      </c>
      <c r="EE127" s="114">
        <f t="shared" si="353"/>
        <v>0</v>
      </c>
      <c r="EF127" s="114">
        <f t="shared" si="353"/>
        <v>0</v>
      </c>
      <c r="EG127" s="114">
        <f t="shared" si="353"/>
        <v>0</v>
      </c>
      <c r="EH127" s="114">
        <f t="shared" si="353"/>
        <v>0</v>
      </c>
      <c r="EI127" s="114">
        <f t="shared" si="353"/>
        <v>0</v>
      </c>
      <c r="EJ127" s="114">
        <f t="shared" si="354"/>
        <v>0</v>
      </c>
      <c r="EK127" s="114">
        <f t="shared" si="354"/>
        <v>0</v>
      </c>
      <c r="EL127" s="114">
        <f t="shared" si="354"/>
        <v>0</v>
      </c>
      <c r="EM127" s="114">
        <f t="shared" si="354"/>
        <v>0</v>
      </c>
      <c r="EN127" s="114">
        <f t="shared" si="354"/>
        <v>0</v>
      </c>
      <c r="EO127" s="114">
        <f t="shared" si="354"/>
        <v>0</v>
      </c>
      <c r="EP127" s="114">
        <f t="shared" si="354"/>
        <v>0</v>
      </c>
      <c r="EQ127" s="114">
        <f t="shared" si="354"/>
        <v>0</v>
      </c>
      <c r="ER127" s="114">
        <f t="shared" si="354"/>
        <v>0</v>
      </c>
      <c r="ES127" s="114">
        <f t="shared" si="354"/>
        <v>0</v>
      </c>
      <c r="ET127" s="114">
        <f t="shared" si="354"/>
        <v>0</v>
      </c>
      <c r="EU127" s="114">
        <f t="shared" si="354"/>
        <v>0</v>
      </c>
      <c r="EV127" s="150"/>
      <c r="EW127" s="150"/>
      <c r="EX127" s="150"/>
      <c r="EY127" s="150"/>
    </row>
    <row r="128" spans="1:155" ht="12.75" customHeight="1" thickBot="1">
      <c r="A128" s="150"/>
      <c r="B128" s="150"/>
      <c r="C128" s="150"/>
      <c r="D128" s="150"/>
      <c r="E128" s="150"/>
      <c r="F128" s="150"/>
      <c r="G128" s="131" t="s">
        <v>218</v>
      </c>
      <c r="H128" s="1015"/>
      <c r="I128" s="1016"/>
      <c r="J128" s="1016"/>
      <c r="K128" s="1016"/>
      <c r="L128" s="1016"/>
      <c r="M128" s="1016"/>
      <c r="N128" s="1016"/>
      <c r="O128" s="1016"/>
      <c r="P128" s="1016"/>
      <c r="Q128" s="1017"/>
      <c r="R128" s="132"/>
      <c r="S128" s="132"/>
      <c r="T128" s="132"/>
      <c r="U128" s="132"/>
      <c r="V128" s="132"/>
      <c r="W128" s="132"/>
      <c r="X128" s="132"/>
      <c r="Y128" s="132"/>
      <c r="Z128" s="132"/>
      <c r="AA128" s="132"/>
      <c r="AB128" s="132"/>
      <c r="AC128" s="132"/>
      <c r="AD128" s="124">
        <f t="shared" si="343"/>
        <v>0</v>
      </c>
      <c r="AE128" s="143">
        <f t="shared" si="343"/>
        <v>0</v>
      </c>
      <c r="AF128" s="143">
        <f t="shared" si="343"/>
        <v>0</v>
      </c>
      <c r="AG128" s="143">
        <f t="shared" si="343"/>
        <v>0</v>
      </c>
      <c r="AH128" s="143">
        <f t="shared" si="343"/>
        <v>0</v>
      </c>
      <c r="AI128" s="143">
        <f t="shared" si="343"/>
        <v>0</v>
      </c>
      <c r="AJ128" s="143">
        <f t="shared" si="343"/>
        <v>0</v>
      </c>
      <c r="AK128" s="143">
        <f t="shared" si="343"/>
        <v>0</v>
      </c>
      <c r="AL128" s="143">
        <f t="shared" si="343"/>
        <v>0</v>
      </c>
      <c r="AM128" s="143">
        <f t="shared" si="343"/>
        <v>0</v>
      </c>
      <c r="AN128" s="143">
        <f t="shared" si="344"/>
        <v>0</v>
      </c>
      <c r="AO128" s="143">
        <f t="shared" si="344"/>
        <v>0</v>
      </c>
      <c r="AP128" s="143">
        <f t="shared" si="344"/>
        <v>0</v>
      </c>
      <c r="AQ128" s="143">
        <f t="shared" si="344"/>
        <v>0</v>
      </c>
      <c r="AR128" s="143">
        <f t="shared" si="344"/>
        <v>0</v>
      </c>
      <c r="AS128" s="143">
        <f t="shared" si="344"/>
        <v>0</v>
      </c>
      <c r="AT128" s="143">
        <f t="shared" si="344"/>
        <v>0</v>
      </c>
      <c r="AU128" s="143">
        <f t="shared" si="344"/>
        <v>0</v>
      </c>
      <c r="AV128" s="143">
        <f t="shared" si="344"/>
        <v>0</v>
      </c>
      <c r="AW128" s="143">
        <f t="shared" si="344"/>
        <v>0</v>
      </c>
      <c r="AX128" s="143">
        <f t="shared" si="345"/>
        <v>0</v>
      </c>
      <c r="AY128" s="143">
        <f t="shared" si="345"/>
        <v>0</v>
      </c>
      <c r="AZ128" s="143">
        <f t="shared" si="345"/>
        <v>0</v>
      </c>
      <c r="BA128" s="143">
        <f t="shared" si="345"/>
        <v>0</v>
      </c>
      <c r="BB128" s="143">
        <f t="shared" si="345"/>
        <v>0</v>
      </c>
      <c r="BC128" s="143">
        <f t="shared" si="345"/>
        <v>0</v>
      </c>
      <c r="BD128" s="143">
        <f t="shared" si="345"/>
        <v>0</v>
      </c>
      <c r="BE128" s="143">
        <f t="shared" si="345"/>
        <v>0</v>
      </c>
      <c r="BF128" s="143">
        <f t="shared" si="345"/>
        <v>0</v>
      </c>
      <c r="BG128" s="143">
        <f t="shared" si="345"/>
        <v>0</v>
      </c>
      <c r="BH128" s="143">
        <f t="shared" si="346"/>
        <v>0</v>
      </c>
      <c r="BI128" s="143">
        <f t="shared" si="346"/>
        <v>0</v>
      </c>
      <c r="BJ128" s="143">
        <f t="shared" si="346"/>
        <v>0</v>
      </c>
      <c r="BK128" s="143">
        <f t="shared" si="346"/>
        <v>0</v>
      </c>
      <c r="BL128" s="143">
        <f t="shared" si="346"/>
        <v>0</v>
      </c>
      <c r="BM128" s="143">
        <f t="shared" si="346"/>
        <v>0</v>
      </c>
      <c r="BN128" s="143">
        <f t="shared" si="346"/>
        <v>0</v>
      </c>
      <c r="BO128" s="143">
        <f t="shared" si="346"/>
        <v>0</v>
      </c>
      <c r="BP128" s="143">
        <f t="shared" si="346"/>
        <v>0</v>
      </c>
      <c r="BQ128" s="143">
        <f t="shared" si="346"/>
        <v>0</v>
      </c>
      <c r="BR128" s="143">
        <f t="shared" si="347"/>
        <v>0</v>
      </c>
      <c r="BS128" s="143">
        <f t="shared" si="347"/>
        <v>0</v>
      </c>
      <c r="BT128" s="143">
        <f t="shared" si="347"/>
        <v>0</v>
      </c>
      <c r="BU128" s="143">
        <f t="shared" si="347"/>
        <v>0</v>
      </c>
      <c r="BV128" s="143">
        <f t="shared" si="347"/>
        <v>0</v>
      </c>
      <c r="BW128" s="143">
        <f t="shared" si="347"/>
        <v>0</v>
      </c>
      <c r="BX128" s="143">
        <f t="shared" si="347"/>
        <v>0</v>
      </c>
      <c r="BY128" s="143">
        <f t="shared" si="347"/>
        <v>0</v>
      </c>
      <c r="BZ128" s="143">
        <f t="shared" si="347"/>
        <v>0</v>
      </c>
      <c r="CA128" s="143">
        <f t="shared" si="347"/>
        <v>0</v>
      </c>
      <c r="CB128" s="143">
        <f t="shared" si="348"/>
        <v>0</v>
      </c>
      <c r="CC128" s="143">
        <f t="shared" si="348"/>
        <v>0</v>
      </c>
      <c r="CD128" s="143">
        <f t="shared" si="348"/>
        <v>0</v>
      </c>
      <c r="CE128" s="143">
        <f t="shared" si="348"/>
        <v>0</v>
      </c>
      <c r="CF128" s="143">
        <f t="shared" si="348"/>
        <v>0</v>
      </c>
      <c r="CG128" s="143">
        <f t="shared" si="348"/>
        <v>0</v>
      </c>
      <c r="CH128" s="143">
        <f t="shared" si="348"/>
        <v>0</v>
      </c>
      <c r="CI128" s="143">
        <f t="shared" si="348"/>
        <v>0</v>
      </c>
      <c r="CJ128" s="143">
        <f t="shared" si="348"/>
        <v>0</v>
      </c>
      <c r="CK128" s="143">
        <f t="shared" si="348"/>
        <v>0</v>
      </c>
      <c r="CL128" s="143">
        <f t="shared" si="349"/>
        <v>1</v>
      </c>
      <c r="CM128" s="143">
        <f t="shared" si="349"/>
        <v>0</v>
      </c>
      <c r="CN128" s="143">
        <f t="shared" si="349"/>
        <v>1</v>
      </c>
      <c r="CO128" s="143">
        <f t="shared" si="349"/>
        <v>0</v>
      </c>
      <c r="CP128" s="143">
        <f t="shared" si="349"/>
        <v>1</v>
      </c>
      <c r="CQ128" s="143">
        <f t="shared" si="349"/>
        <v>0</v>
      </c>
      <c r="CR128" s="143">
        <f t="shared" si="349"/>
        <v>1</v>
      </c>
      <c r="CS128" s="143">
        <f t="shared" si="349"/>
        <v>0</v>
      </c>
      <c r="CT128" s="143">
        <f t="shared" si="349"/>
        <v>1</v>
      </c>
      <c r="CU128" s="143">
        <f t="shared" si="349"/>
        <v>0</v>
      </c>
      <c r="CV128" s="143">
        <f t="shared" si="350"/>
        <v>1</v>
      </c>
      <c r="CW128" s="143">
        <f t="shared" si="350"/>
        <v>0</v>
      </c>
      <c r="CX128" s="143">
        <f t="shared" si="350"/>
        <v>1</v>
      </c>
      <c r="CY128" s="143">
        <f t="shared" si="350"/>
        <v>0</v>
      </c>
      <c r="CZ128" s="143">
        <f t="shared" si="350"/>
        <v>1</v>
      </c>
      <c r="DA128" s="143">
        <f t="shared" si="350"/>
        <v>0</v>
      </c>
      <c r="DB128" s="143">
        <f t="shared" si="350"/>
        <v>1</v>
      </c>
      <c r="DC128" s="143">
        <f t="shared" si="350"/>
        <v>0</v>
      </c>
      <c r="DD128" s="143">
        <f t="shared" si="350"/>
        <v>1</v>
      </c>
      <c r="DE128" s="143">
        <f t="shared" si="350"/>
        <v>0</v>
      </c>
      <c r="DF128" s="143">
        <f t="shared" si="351"/>
        <v>1</v>
      </c>
      <c r="DG128" s="143">
        <f t="shared" si="351"/>
        <v>0</v>
      </c>
      <c r="DH128" s="143">
        <f t="shared" si="351"/>
        <v>1</v>
      </c>
      <c r="DI128" s="143">
        <f t="shared" si="351"/>
        <v>0</v>
      </c>
      <c r="DJ128" s="143">
        <f t="shared" si="351"/>
        <v>1</v>
      </c>
      <c r="DK128" s="143">
        <f t="shared" si="351"/>
        <v>0</v>
      </c>
      <c r="DL128" s="143">
        <f t="shared" si="351"/>
        <v>1</v>
      </c>
      <c r="DM128" s="143">
        <f t="shared" si="351"/>
        <v>0</v>
      </c>
      <c r="DN128" s="143">
        <f t="shared" si="351"/>
        <v>1</v>
      </c>
      <c r="DO128" s="143">
        <f t="shared" si="351"/>
        <v>0</v>
      </c>
      <c r="DP128" s="143">
        <f t="shared" si="352"/>
        <v>1</v>
      </c>
      <c r="DQ128" s="143">
        <f t="shared" si="352"/>
        <v>0</v>
      </c>
      <c r="DR128" s="143">
        <f t="shared" si="352"/>
        <v>1</v>
      </c>
      <c r="DS128" s="143">
        <f t="shared" si="352"/>
        <v>0</v>
      </c>
      <c r="DT128" s="143">
        <f t="shared" si="352"/>
        <v>1</v>
      </c>
      <c r="DU128" s="143">
        <f t="shared" si="352"/>
        <v>0</v>
      </c>
      <c r="DV128" s="143">
        <f t="shared" si="352"/>
        <v>1</v>
      </c>
      <c r="DW128" s="143">
        <f t="shared" si="352"/>
        <v>0</v>
      </c>
      <c r="DX128" s="143">
        <f t="shared" si="352"/>
        <v>1</v>
      </c>
      <c r="DY128" s="143">
        <f t="shared" si="352"/>
        <v>0</v>
      </c>
      <c r="DZ128" s="143">
        <f t="shared" si="353"/>
        <v>1</v>
      </c>
      <c r="EA128" s="143">
        <f t="shared" si="353"/>
        <v>0</v>
      </c>
      <c r="EB128" s="143">
        <f t="shared" si="353"/>
        <v>1</v>
      </c>
      <c r="EC128" s="143">
        <f t="shared" si="353"/>
        <v>0</v>
      </c>
      <c r="ED128" s="143">
        <f t="shared" si="353"/>
        <v>1</v>
      </c>
      <c r="EE128" s="143">
        <f t="shared" si="353"/>
        <v>0</v>
      </c>
      <c r="EF128" s="143">
        <f t="shared" si="353"/>
        <v>1</v>
      </c>
      <c r="EG128" s="143">
        <f t="shared" si="353"/>
        <v>0</v>
      </c>
      <c r="EH128" s="143">
        <f t="shared" si="353"/>
        <v>1</v>
      </c>
      <c r="EI128" s="143">
        <f t="shared" si="353"/>
        <v>0</v>
      </c>
      <c r="EJ128" s="143">
        <f t="shared" si="354"/>
        <v>1</v>
      </c>
      <c r="EK128" s="143">
        <f t="shared" si="354"/>
        <v>0</v>
      </c>
      <c r="EL128" s="143">
        <f t="shared" si="354"/>
        <v>1</v>
      </c>
      <c r="EM128" s="143">
        <f t="shared" si="354"/>
        <v>0</v>
      </c>
      <c r="EN128" s="143">
        <f t="shared" si="354"/>
        <v>1</v>
      </c>
      <c r="EO128" s="143">
        <f t="shared" si="354"/>
        <v>0</v>
      </c>
      <c r="EP128" s="143">
        <f t="shared" si="354"/>
        <v>1</v>
      </c>
      <c r="EQ128" s="143">
        <f t="shared" si="354"/>
        <v>0</v>
      </c>
      <c r="ER128" s="143">
        <f t="shared" si="354"/>
        <v>1</v>
      </c>
      <c r="ES128" s="143">
        <f t="shared" si="354"/>
        <v>0</v>
      </c>
      <c r="ET128" s="143">
        <f t="shared" si="354"/>
        <v>1</v>
      </c>
      <c r="EU128" s="143">
        <f t="shared" si="354"/>
        <v>0</v>
      </c>
      <c r="EV128" s="150"/>
    </row>
    <row r="129" spans="1:155" ht="12.75" customHeight="1">
      <c r="A129" s="150"/>
      <c r="B129" s="150"/>
      <c r="C129" s="150"/>
      <c r="D129" s="150"/>
      <c r="E129" s="150"/>
      <c r="F129" s="150"/>
      <c r="G129" s="150"/>
      <c r="H129" s="150"/>
      <c r="I129" s="150"/>
      <c r="J129" s="150"/>
      <c r="K129" s="150"/>
      <c r="L129" s="150"/>
      <c r="M129" s="150"/>
      <c r="N129" s="150"/>
      <c r="O129" s="150"/>
      <c r="P129" s="150"/>
      <c r="Q129" s="150"/>
      <c r="R129" s="150"/>
      <c r="S129" s="150"/>
      <c r="T129" s="150"/>
      <c r="U129" s="150"/>
      <c r="V129" s="150"/>
      <c r="W129" s="150"/>
      <c r="X129" s="150"/>
      <c r="Y129" s="150"/>
      <c r="Z129" s="150"/>
      <c r="AA129" s="150"/>
      <c r="AB129" s="150"/>
      <c r="AC129" s="150"/>
      <c r="AD129" s="150"/>
      <c r="AE129" s="150"/>
      <c r="AF129" s="150"/>
      <c r="AG129" s="150"/>
      <c r="AH129" s="150"/>
      <c r="AI129" s="150"/>
      <c r="AJ129" s="150"/>
      <c r="AK129" s="150"/>
      <c r="AL129" s="150"/>
      <c r="AM129" s="150"/>
      <c r="AN129" s="150"/>
      <c r="AO129" s="150"/>
      <c r="AP129" s="150"/>
      <c r="AQ129" s="150"/>
      <c r="AR129" s="150"/>
      <c r="AS129" s="150"/>
      <c r="AT129" s="150"/>
      <c r="AU129" s="150"/>
      <c r="AV129" s="150"/>
      <c r="AW129" s="150"/>
      <c r="AX129" s="150"/>
      <c r="AY129" s="150"/>
      <c r="AZ129" s="150"/>
      <c r="BA129" s="150"/>
      <c r="BB129" s="150"/>
      <c r="BC129" s="150"/>
      <c r="BD129" s="150"/>
      <c r="BE129" s="150"/>
      <c r="BF129" s="150"/>
      <c r="BG129" s="150"/>
      <c r="BH129" s="150"/>
      <c r="BI129" s="150"/>
      <c r="BJ129" s="150"/>
      <c r="BK129" s="150"/>
      <c r="BL129" s="150"/>
      <c r="BM129" s="150"/>
      <c r="BN129" s="150"/>
      <c r="BO129" s="150"/>
      <c r="BP129" s="150"/>
      <c r="BQ129" s="150"/>
      <c r="BR129" s="150"/>
      <c r="BS129" s="150"/>
      <c r="BT129" s="150"/>
      <c r="BU129" s="150"/>
      <c r="BV129" s="150"/>
      <c r="BW129" s="150"/>
      <c r="BX129" s="150"/>
      <c r="BY129" s="150"/>
      <c r="BZ129" s="150"/>
      <c r="CA129" s="150"/>
      <c r="CB129" s="150"/>
      <c r="CC129" s="150"/>
      <c r="CD129" s="150"/>
      <c r="CE129" s="150"/>
      <c r="CF129" s="150"/>
      <c r="CG129" s="150"/>
      <c r="CH129" s="150"/>
      <c r="CI129" s="150"/>
      <c r="CJ129" s="150"/>
      <c r="CK129" s="150"/>
      <c r="CL129" s="150"/>
      <c r="CM129" s="150"/>
      <c r="CN129" s="150"/>
      <c r="CO129" s="150"/>
      <c r="CP129" s="150"/>
      <c r="CQ129" s="150"/>
      <c r="CR129" s="150"/>
      <c r="CS129" s="150"/>
      <c r="CT129" s="150"/>
      <c r="CU129" s="150"/>
      <c r="CV129" s="150"/>
      <c r="CW129" s="150"/>
      <c r="CX129" s="150"/>
      <c r="CY129" s="150"/>
      <c r="CZ129" s="150"/>
      <c r="DA129" s="150"/>
      <c r="DB129" s="150"/>
      <c r="DC129" s="150"/>
      <c r="DD129" s="150"/>
      <c r="DE129" s="150"/>
      <c r="DF129" s="150"/>
      <c r="DG129" s="150"/>
      <c r="DH129" s="150"/>
      <c r="DI129" s="150"/>
      <c r="DJ129" s="150"/>
      <c r="DK129" s="150"/>
      <c r="DL129" s="150"/>
      <c r="DM129" s="150"/>
      <c r="DN129" s="150"/>
      <c r="DO129" s="150"/>
      <c r="DP129" s="150"/>
      <c r="DQ129" s="150"/>
      <c r="DR129" s="150"/>
      <c r="DS129" s="150"/>
      <c r="DT129" s="150"/>
      <c r="DU129" s="150"/>
      <c r="DV129" s="150"/>
      <c r="DW129" s="150"/>
      <c r="DX129" s="150"/>
      <c r="DY129" s="150"/>
      <c r="DZ129" s="150"/>
      <c r="EA129" s="150"/>
      <c r="EB129" s="150"/>
      <c r="EC129" s="150"/>
      <c r="ED129" s="150"/>
      <c r="EE129" s="150"/>
      <c r="EF129" s="150"/>
      <c r="EG129" s="150"/>
      <c r="EH129" s="150"/>
      <c r="EI129" s="150"/>
      <c r="EJ129" s="150"/>
      <c r="EK129" s="150"/>
      <c r="EL129" s="150"/>
      <c r="EM129" s="150"/>
      <c r="EN129" s="150"/>
      <c r="EO129" s="150"/>
      <c r="EP129" s="150"/>
      <c r="EQ129" s="150"/>
      <c r="ER129" s="150"/>
      <c r="ES129" s="150"/>
      <c r="ET129" s="150"/>
      <c r="EU129" s="150"/>
      <c r="EV129" s="150"/>
      <c r="EW129" s="150"/>
      <c r="EX129" s="150"/>
      <c r="EY129" s="150"/>
    </row>
    <row r="130" spans="1:155" ht="12.75" hidden="1" customHeight="1"/>
    <row r="131" spans="1:155" ht="12.75" hidden="1" customHeight="1"/>
    <row r="132" spans="1:155" ht="12.75" hidden="1" customHeight="1"/>
    <row r="133" spans="1:155" ht="13.5" hidden="1" customHeight="1"/>
    <row r="134" spans="1:155" ht="12.75" hidden="1" customHeight="1"/>
    <row r="135" spans="1:155" ht="12.75" hidden="1" customHeight="1"/>
    <row r="136" spans="1:155" ht="12.75" hidden="1" customHeight="1"/>
    <row r="137" spans="1:155" ht="12.75" hidden="1" customHeight="1"/>
    <row r="138" spans="1:155" ht="12.75" hidden="1" customHeight="1"/>
    <row r="139" spans="1:155" ht="12.75" hidden="1" customHeight="1"/>
    <row r="140" spans="1:155" ht="12.75" hidden="1" customHeight="1"/>
    <row r="141" spans="1:155" ht="13.5" hidden="1" customHeight="1"/>
    <row r="142" spans="1:155" ht="12.75" hidden="1" customHeight="1"/>
    <row r="143" spans="1:155" ht="12.75" hidden="1" customHeight="1"/>
    <row r="144" spans="1:155" ht="12.75" hidden="1" customHeight="1"/>
    <row r="145" ht="12.75" hidden="1" customHeight="1"/>
    <row r="146" ht="12.75" hidden="1" customHeight="1"/>
    <row r="147" ht="12.75" hidden="1" customHeight="1"/>
    <row r="148" ht="12.75" hidden="1" customHeight="1"/>
    <row r="149" ht="13.5" hidden="1" customHeight="1"/>
    <row r="150" ht="12.75" hidden="1" customHeight="1"/>
    <row r="151" ht="12.75" hidden="1" customHeight="1"/>
    <row r="152" ht="12.75" hidden="1" customHeight="1"/>
    <row r="153" ht="12.75" hidden="1" customHeight="1"/>
    <row r="154" ht="12.75" hidden="1" customHeight="1"/>
    <row r="155" ht="12.75" hidden="1" customHeight="1"/>
    <row r="156" ht="12.75" hidden="1" customHeight="1"/>
    <row r="157" ht="13.5" hidden="1" customHeight="1"/>
    <row r="158" ht="12.75" hidden="1" customHeight="1"/>
    <row r="159" ht="12.75" hidden="1" customHeight="1"/>
    <row r="160" ht="12.75" hidden="1" customHeight="1"/>
    <row r="161" ht="12.75" hidden="1" customHeight="1"/>
    <row r="162" ht="12.75" hidden="1" customHeight="1"/>
    <row r="163" ht="12.75" hidden="1" customHeight="1"/>
    <row r="164" ht="12.75" hidden="1" customHeight="1"/>
    <row r="165" ht="13.5" hidden="1" customHeight="1"/>
    <row r="166" ht="12.75" hidden="1" customHeight="1"/>
    <row r="167" ht="12.75" hidden="1" customHeight="1"/>
    <row r="168" ht="12.75" hidden="1" customHeight="1"/>
    <row r="169" ht="12.75" hidden="1" customHeight="1"/>
    <row r="170" ht="12.75" hidden="1" customHeight="1"/>
    <row r="171" ht="12.75" hidden="1" customHeight="1"/>
    <row r="172" ht="12.75" hidden="1" customHeight="1"/>
    <row r="173" ht="13.5" hidden="1" customHeight="1"/>
    <row r="174" ht="12.75" hidden="1" customHeight="1"/>
    <row r="175" ht="12.75" hidden="1" customHeight="1"/>
    <row r="176" ht="12.75" hidden="1" customHeight="1"/>
    <row r="177" ht="12.75" hidden="1" customHeight="1"/>
    <row r="178" ht="12.75" hidden="1" customHeight="1"/>
    <row r="179" ht="12.75" hidden="1" customHeight="1"/>
    <row r="180" ht="12.75" hidden="1" customHeight="1"/>
    <row r="181" ht="13.5" hidden="1" customHeight="1"/>
    <row r="182" ht="12.75" hidden="1" customHeight="1"/>
    <row r="183" ht="12.75" hidden="1" customHeight="1"/>
    <row r="184" ht="12.75" hidden="1" customHeight="1"/>
    <row r="185" ht="12.75" hidden="1" customHeight="1"/>
    <row r="186" ht="12.75" hidden="1" customHeight="1"/>
    <row r="187" ht="12.75" hidden="1" customHeight="1"/>
    <row r="188" ht="12.75" hidden="1" customHeight="1"/>
    <row r="189" ht="12.75" hidden="1" customHeight="1"/>
  </sheetData>
  <sheetProtection formatCells="0" formatColumns="0" formatRows="0" insertColumns="0" insertRows="0" insertHyperlinks="0" deleteColumns="0" deleteRows="0" sort="0" autoFilter="0" pivotTables="0"/>
  <customSheetViews>
    <customSheetView guid="{F4DD0BDD-9BCD-4E13-8084-E09DC92B9F33}">
      <pane xSplit="7" ySplit="5" topLeftCell="H6" activePane="bottomRight" state="frozen"/>
      <selection pane="bottomRight"/>
      <pageMargins left="0.7" right="0.7" top="0.78740157499999996" bottom="0.78740157499999996" header="0.3" footer="0.3"/>
      <pageSetup paperSize="9" orientation="portrait" r:id="rId1"/>
    </customSheetView>
  </customSheetViews>
  <mergeCells count="34">
    <mergeCell ref="AD1:AE1"/>
    <mergeCell ref="R2:R5"/>
    <mergeCell ref="S2:S5"/>
    <mergeCell ref="T2:T5"/>
    <mergeCell ref="U2:U5"/>
    <mergeCell ref="V2:V5"/>
    <mergeCell ref="X2:X5"/>
    <mergeCell ref="Z2:Z5"/>
    <mergeCell ref="AA2:AA5"/>
    <mergeCell ref="AB2:AB5"/>
    <mergeCell ref="AC2:AC5"/>
    <mergeCell ref="W2:W5"/>
    <mergeCell ref="R1:W1"/>
    <mergeCell ref="Y2:Y5"/>
    <mergeCell ref="X1:AC1"/>
    <mergeCell ref="A2:A5"/>
    <mergeCell ref="B2:B5"/>
    <mergeCell ref="C2:C5"/>
    <mergeCell ref="F2:F5"/>
    <mergeCell ref="G2:G5"/>
    <mergeCell ref="D2:D5"/>
    <mergeCell ref="E2:E5"/>
    <mergeCell ref="H2:P4"/>
    <mergeCell ref="H97:Q104"/>
    <mergeCell ref="H105:Q112"/>
    <mergeCell ref="H113:Q120"/>
    <mergeCell ref="H121:Q128"/>
    <mergeCell ref="H17:Q24"/>
    <mergeCell ref="H57:Q64"/>
    <mergeCell ref="H65:Q72"/>
    <mergeCell ref="H73:Q80"/>
    <mergeCell ref="H81:Q88"/>
    <mergeCell ref="H89:Q96"/>
    <mergeCell ref="Q2:Q4"/>
  </mergeCells>
  <conditionalFormatting sqref="AI6:AI15 AK6:AK15 AS6:AS15 AQ6:AQ15 AO6:AO15 AU6:AU15 AW6:AW15 AY6:AY15 BE6:BE15 BC6:BC15 BA6:BA15 BG6:BG15 BK6:BK15 BS6:BS15 BQ6:BQ15 BO6:BO15 AM6:AM15 BM6:BM15 BI6:BI15 BU6:BU15 BW6:BW15 CI6:CI15 AG6:AG15 CA6:CA15 CC6:CC15 CE6:CE15 CG6:CG15 CK6:CK15 CM6:CM15 CO6:CO15 DE6:DE15 DG6:DG15 DI6:DI15 DK6:DK15 DM6:DM15 DO6:DO15 DQ6:DQ15 DS6:DS15 DU6:DU15 DW6:DW15 DY6:DY15 EA6:EA15 EC6:EC15 EE6:EE15 EG6:EG15 EI6:EI15 EK6:EK15 DC6:DC15 DA6:DA15 CY6:CY15 CW6:CW15 CU6:CU15 CS6:CS15 CQ6:CQ15">
    <cfRule type="expression" dxfId="279" priority="6015">
      <formula>AG6&gt;=AF6</formula>
    </cfRule>
    <cfRule type="expression" dxfId="278" priority="6016">
      <formula>AND(AG6&lt;AF6,AI6&lt;AH6)</formula>
    </cfRule>
    <cfRule type="expression" dxfId="277" priority="6017">
      <formula>AND(AG6&lt;AF6,AI6&gt;=AH6)</formula>
    </cfRule>
  </conditionalFormatting>
  <conditionalFormatting sqref="EM6:EM15">
    <cfRule type="expression" dxfId="276" priority="6125">
      <formula>EM6&gt;=EL6</formula>
    </cfRule>
    <cfRule type="expression" dxfId="275" priority="6126">
      <formula>AND(EM6&lt;EL6,EU6&lt;ET6)</formula>
    </cfRule>
    <cfRule type="expression" dxfId="274" priority="6127">
      <formula>AND(EM6&lt;EL6,EU6&gt;=ET6)</formula>
    </cfRule>
  </conditionalFormatting>
  <conditionalFormatting sqref="BY6 BY9 BY13:BY15">
    <cfRule type="expression" dxfId="273" priority="6134">
      <formula>BY6&gt;=BX6</formula>
    </cfRule>
    <cfRule type="expression" dxfId="272" priority="6135">
      <formula>AND(BY6&lt;BX6,BZ6&lt;#REF!)</formula>
    </cfRule>
    <cfRule type="expression" dxfId="271" priority="6136">
      <formula>AND(BY6&lt;BX6,BZ6&gt;=#REF!)</formula>
    </cfRule>
  </conditionalFormatting>
  <conditionalFormatting sqref="EU6 EU9 EU13:EU15">
    <cfRule type="expression" dxfId="270" priority="6137">
      <formula>EU6&gt;=ET6</formula>
    </cfRule>
    <cfRule type="expression" dxfId="269" priority="6138">
      <formula>AND(EU6&lt;ET6,#REF!&lt;#REF!)</formula>
    </cfRule>
    <cfRule type="expression" dxfId="268" priority="6139">
      <formula>AND(EU6&lt;ET6,#REF!&gt;=#REF!)</formula>
    </cfRule>
  </conditionalFormatting>
  <conditionalFormatting sqref="ES6 EQ6 EO6 EO9 EQ9 ES9 EO13:EO15 EQ13:EQ15 ES13:ES15">
    <cfRule type="expression" dxfId="267" priority="6140">
      <formula>EO6&gt;=EN6</formula>
    </cfRule>
    <cfRule type="expression" dxfId="266" priority="6141">
      <formula>AND(EO6&lt;EN6,#REF!&lt;#REF!)</formula>
    </cfRule>
    <cfRule type="expression" dxfId="265" priority="6142">
      <formula>AND(EO6&lt;EN6,#REF!&gt;=#REF!)</formula>
    </cfRule>
  </conditionalFormatting>
  <conditionalFormatting sqref="R16:EX16 R6:AE15">
    <cfRule type="expression" dxfId="264" priority="6">
      <formula>$W6&lt;&gt;""</formula>
    </cfRule>
  </conditionalFormatting>
  <conditionalFormatting sqref="BY7">
    <cfRule type="expression" dxfId="263" priority="5589">
      <formula>BY7&gt;=BX7</formula>
    </cfRule>
    <cfRule type="expression" dxfId="262" priority="5590">
      <formula>AND(BY7&lt;BX7,BZ7&lt;#REF!)</formula>
    </cfRule>
    <cfRule type="expression" dxfId="261" priority="5591">
      <formula>AND(BY7&lt;BX7,BZ7&gt;=#REF!)</formula>
    </cfRule>
  </conditionalFormatting>
  <conditionalFormatting sqref="EU7 EU10">
    <cfRule type="expression" dxfId="260" priority="5592">
      <formula>EU7&gt;=ET7</formula>
    </cfRule>
    <cfRule type="expression" dxfId="259" priority="5593">
      <formula>AND(EU7&lt;ET7,#REF!&lt;#REF!)</formula>
    </cfRule>
    <cfRule type="expression" dxfId="258" priority="5594">
      <formula>AND(EU7&lt;ET7,#REF!&gt;=#REF!)</formula>
    </cfRule>
  </conditionalFormatting>
  <conditionalFormatting sqref="EO7 EQ7 ES7 EO10 EQ10 ES10">
    <cfRule type="expression" dxfId="257" priority="5595">
      <formula>EO7&gt;=EN7</formula>
    </cfRule>
    <cfRule type="expression" dxfId="256" priority="5596">
      <formula>AND(EO7&lt;EN7,#REF!&lt;#REF!)</formula>
    </cfRule>
    <cfRule type="expression" dxfId="255" priority="5597">
      <formula>AND(EO7&lt;EN7,#REF!&gt;=#REF!)</formula>
    </cfRule>
  </conditionalFormatting>
  <conditionalFormatting sqref="BY8 BY10">
    <cfRule type="expression" dxfId="254" priority="2568">
      <formula>BY8&gt;=BX8</formula>
    </cfRule>
    <cfRule type="expression" dxfId="253" priority="2569">
      <formula>AND(BY8&lt;BX8,BZ8&lt;#REF!)</formula>
    </cfRule>
    <cfRule type="expression" dxfId="252" priority="2570">
      <formula>AND(BY8&lt;BX8,BZ8&gt;=#REF!)</formula>
    </cfRule>
  </conditionalFormatting>
  <conditionalFormatting sqref="EU8">
    <cfRule type="expression" dxfId="251" priority="2571">
      <formula>EU8&gt;=ET8</formula>
    </cfRule>
    <cfRule type="expression" dxfId="250" priority="2572">
      <formula>AND(EU8&lt;ET8,#REF!&lt;#REF!)</formula>
    </cfRule>
    <cfRule type="expression" dxfId="249" priority="2573">
      <formula>AND(EU8&lt;ET8,#REF!&gt;=#REF!)</formula>
    </cfRule>
  </conditionalFormatting>
  <conditionalFormatting sqref="EO8 EQ8 ES8">
    <cfRule type="expression" dxfId="248" priority="2574">
      <formula>EO8&gt;=EN8</formula>
    </cfRule>
    <cfRule type="expression" dxfId="247" priority="2575">
      <formula>AND(EO8&lt;EN8,#REF!&lt;#REF!)</formula>
    </cfRule>
    <cfRule type="expression" dxfId="246" priority="2576">
      <formula>AND(EO8&lt;EN8,#REF!&gt;=#REF!)</formula>
    </cfRule>
  </conditionalFormatting>
  <conditionalFormatting sqref="BY11:BY12">
    <cfRule type="expression" dxfId="245" priority="2245">
      <formula>BY11&gt;=BX11</formula>
    </cfRule>
    <cfRule type="expression" dxfId="244" priority="2246">
      <formula>AND(BY11&lt;BX11,BZ11&lt;#REF!)</formula>
    </cfRule>
    <cfRule type="expression" dxfId="243" priority="2247">
      <formula>AND(BY11&lt;BX11,BZ11&gt;=#REF!)</formula>
    </cfRule>
  </conditionalFormatting>
  <conditionalFormatting sqref="EU11:EU12">
    <cfRule type="expression" dxfId="242" priority="2248">
      <formula>EU11&gt;=ET11</formula>
    </cfRule>
    <cfRule type="expression" dxfId="241" priority="2249">
      <formula>AND(EU11&lt;ET11,#REF!&lt;#REF!)</formula>
    </cfRule>
    <cfRule type="expression" dxfId="240" priority="2250">
      <formula>AND(EU11&lt;ET11,#REF!&gt;=#REF!)</formula>
    </cfRule>
  </conditionalFormatting>
  <conditionalFormatting sqref="EO11:EO12 EQ11:EQ12 ES11:ES12">
    <cfRule type="expression" dxfId="239" priority="2251">
      <formula>EO11&gt;=EN11</formula>
    </cfRule>
    <cfRule type="expression" dxfId="238" priority="2252">
      <formula>AND(EO11&lt;EN11,#REF!&lt;#REF!)</formula>
    </cfRule>
    <cfRule type="expression" dxfId="237" priority="2253">
      <formula>AND(EO11&lt;EN11,#REF!&gt;=#REF!)</formula>
    </cfRule>
  </conditionalFormatting>
  <conditionalFormatting sqref="Y6:AC15 S6:V15">
    <cfRule type="expression" dxfId="236" priority="16">
      <formula>AND(R6&gt;S6,S6&lt;&gt;"",$W6="")</formula>
    </cfRule>
  </conditionalFormatting>
  <conditionalFormatting sqref="Y9 X6:X16">
    <cfRule type="expression" dxfId="235" priority="7">
      <formula>AND(X6&lt;=R6,X6&lt;&gt;"",X6&lt;=$D$17)</formula>
    </cfRule>
    <cfRule type="expression" dxfId="234" priority="2039">
      <formula>OR(X6&gt;R6,X6&gt;$D$17,AND(X6="",R6&lt;&gt;"",R6&lt;=$D$17))</formula>
    </cfRule>
  </conditionalFormatting>
  <conditionalFormatting sqref="Y6:Y16">
    <cfRule type="expression" dxfId="233" priority="26653">
      <formula>AND(Y6&lt;=S6,Y6&lt;=$D$17,Y6&lt;&gt;"")</formula>
    </cfRule>
    <cfRule type="expression" dxfId="232" priority="26654">
      <formula>OR(Y6&gt;S6,Y6&gt;$D$17,AND(Y6="",S6&lt;&gt;"",S6&lt;=$D$17))</formula>
    </cfRule>
  </conditionalFormatting>
  <conditionalFormatting sqref="Z6:AC16">
    <cfRule type="expression" dxfId="231" priority="26657">
      <formula>AND(Z6&lt;=S6,Z6&lt;=$D$17,Z6&lt;&gt;"")</formula>
    </cfRule>
    <cfRule type="expression" dxfId="230" priority="26658">
      <formula>OR(Z6&gt;S6,Z6&gt;$D$17,AND(Z6="",S6&lt;&gt;"",S6&lt;=$D$17))</formula>
    </cfRule>
  </conditionalFormatting>
  <dataValidations count="3">
    <dataValidation type="list" allowBlank="1" showErrorMessage="1" errorTitle="Wrong value" error="Please enter &quot;DCR_quote&quot; value to indicate that a line was inserted just for impact analysis reasons" promptTitle="Restriction" sqref="E6:E15">
      <formula1>$E$17</formula1>
    </dataValidation>
    <dataValidation type="list" allowBlank="1" showInputMessage="1" showErrorMessage="1" sqref="AD6:AE15">
      <formula1>_DM__List</formula1>
    </dataValidation>
    <dataValidation type="list" allowBlank="1" showInputMessage="1" showErrorMessage="1" sqref="A6:A15">
      <formula1>"Feature Group,Feature,Function Group,Function,Software Component"</formula1>
    </dataValidation>
  </dataValidations>
  <pageMargins left="0.7" right="0.7" top="0.78740157499999996" bottom="0.78740157499999996" header="0.3" footer="0.3"/>
  <pageSetup paperSize="9" orientation="portrait" r:id="rId2"/>
  <drawing r:id="rId3"/>
  <legacyDrawing r:id="rId4"/>
  <controls>
    <mc:AlternateContent xmlns:mc="http://schemas.openxmlformats.org/markup-compatibility/2006">
      <mc:Choice Requires="x14">
        <control shapeId="4098" r:id="rId5" name="CommandButton1">
          <controlPr defaultSize="0" autoLine="0" autoPict="0" r:id="rId6">
            <anchor moveWithCells="1">
              <from>
                <xdr:col>0</xdr:col>
                <xdr:colOff>180975</xdr:colOff>
                <xdr:row>0</xdr:row>
                <xdr:rowOff>85725</xdr:rowOff>
              </from>
              <to>
                <xdr:col>2</xdr:col>
                <xdr:colOff>876300</xdr:colOff>
                <xdr:row>0</xdr:row>
                <xdr:rowOff>390525</xdr:rowOff>
              </to>
            </anchor>
          </controlPr>
        </control>
      </mc:Choice>
      <mc:Fallback>
        <control shapeId="4098" r:id="rId5" name="CommandButton1"/>
      </mc:Fallback>
    </mc:AlternateContent>
    <mc:AlternateContent xmlns:mc="http://schemas.openxmlformats.org/markup-compatibility/2006">
      <mc:Choice Requires="x14">
        <control shapeId="4102" r:id="rId7" name="Button 6">
          <controlPr defaultSize="0" print="0" autoFill="0" autoPict="0" macro="[0]!Tabelle5.CommandButton2_Click">
            <anchor moveWithCells="1" sizeWithCells="1">
              <from>
                <xdr:col>20</xdr:col>
                <xdr:colOff>361950</xdr:colOff>
                <xdr:row>0</xdr:row>
                <xdr:rowOff>95250</xdr:rowOff>
              </from>
              <to>
                <xdr:col>22</xdr:col>
                <xdr:colOff>76200</xdr:colOff>
                <xdr:row>0</xdr:row>
                <xdr:rowOff>371475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tabColor rgb="FFFFFF00"/>
  </sheetPr>
  <dimension ref="A1:WYC79"/>
  <sheetViews>
    <sheetView topLeftCell="A7" zoomScaleNormal="100" workbookViewId="0">
      <selection activeCell="H15" sqref="H15"/>
    </sheetView>
  </sheetViews>
  <sheetFormatPr defaultColWidth="0" defaultRowHeight="12.75" zeroHeight="1"/>
  <cols>
    <col min="1" max="1" width="37.140625" style="162" bestFit="1" customWidth="1"/>
    <col min="2" max="2" width="14.7109375" style="162" customWidth="1"/>
    <col min="3" max="11" width="4.7109375" style="162" customWidth="1"/>
    <col min="12" max="40" width="4.7109375" style="529" customWidth="1"/>
    <col min="41" max="73" width="4.7109375" style="162" customWidth="1"/>
    <col min="74" max="74" width="4.5703125" style="162" customWidth="1"/>
    <col min="75" max="75" width="9.140625" style="162" customWidth="1"/>
    <col min="76" max="256" width="9.140625" style="162" hidden="1"/>
    <col min="257" max="257" width="25.85546875" style="162" hidden="1"/>
    <col min="258" max="258" width="7.5703125" style="162" hidden="1"/>
    <col min="259" max="275" width="5" style="162" hidden="1"/>
    <col min="276" max="279" width="5.42578125" style="162" hidden="1"/>
    <col min="280" max="280" width="4.5703125" style="162" hidden="1"/>
    <col min="281" max="281" width="6.42578125" style="162" hidden="1"/>
    <col min="282" max="282" width="5.42578125" style="162" hidden="1"/>
    <col min="283" max="283" width="6.42578125" style="162" hidden="1"/>
    <col min="284" max="284" width="5.42578125" style="162" hidden="1"/>
    <col min="285" max="285" width="6.42578125" style="162" hidden="1"/>
    <col min="286" max="286" width="5.42578125" style="162" hidden="1"/>
    <col min="287" max="287" width="6.42578125" style="162" hidden="1"/>
    <col min="288" max="288" width="4.5703125" style="162" hidden="1"/>
    <col min="289" max="289" width="6.42578125" style="162" hidden="1"/>
    <col min="290" max="290" width="4.5703125" style="162" hidden="1"/>
    <col min="291" max="291" width="6.42578125" style="162" hidden="1"/>
    <col min="292" max="293" width="4.5703125" style="162" hidden="1"/>
    <col min="294" max="294" width="5.42578125" style="162" hidden="1"/>
    <col min="295" max="295" width="4.85546875" style="162" hidden="1"/>
    <col min="296" max="301" width="4.5703125" style="162" hidden="1"/>
    <col min="302" max="302" width="5.28515625" style="162" hidden="1"/>
    <col min="303" max="305" width="4.5703125" style="162" hidden="1"/>
    <col min="306" max="306" width="4.85546875" style="162" hidden="1"/>
    <col min="307" max="329" width="4.5703125" style="162" hidden="1"/>
    <col min="330" max="512" width="9.140625" style="162" hidden="1"/>
    <col min="513" max="513" width="25.85546875" style="162" hidden="1"/>
    <col min="514" max="514" width="7.5703125" style="162" hidden="1"/>
    <col min="515" max="531" width="5" style="162" hidden="1"/>
    <col min="532" max="535" width="5.42578125" style="162" hidden="1"/>
    <col min="536" max="536" width="4.5703125" style="162" hidden="1"/>
    <col min="537" max="537" width="6.42578125" style="162" hidden="1"/>
    <col min="538" max="538" width="5.42578125" style="162" hidden="1"/>
    <col min="539" max="539" width="6.42578125" style="162" hidden="1"/>
    <col min="540" max="540" width="5.42578125" style="162" hidden="1"/>
    <col min="541" max="541" width="6.42578125" style="162" hidden="1"/>
    <col min="542" max="542" width="5.42578125" style="162" hidden="1"/>
    <col min="543" max="543" width="6.42578125" style="162" hidden="1"/>
    <col min="544" max="544" width="4.5703125" style="162" hidden="1"/>
    <col min="545" max="545" width="6.42578125" style="162" hidden="1"/>
    <col min="546" max="546" width="4.5703125" style="162" hidden="1"/>
    <col min="547" max="547" width="6.42578125" style="162" hidden="1"/>
    <col min="548" max="549" width="4.5703125" style="162" hidden="1"/>
    <col min="550" max="550" width="5.42578125" style="162" hidden="1"/>
    <col min="551" max="551" width="4.85546875" style="162" hidden="1"/>
    <col min="552" max="557" width="4.5703125" style="162" hidden="1"/>
    <col min="558" max="558" width="5.28515625" style="162" hidden="1"/>
    <col min="559" max="561" width="4.5703125" style="162" hidden="1"/>
    <col min="562" max="562" width="4.85546875" style="162" hidden="1"/>
    <col min="563" max="585" width="4.5703125" style="162" hidden="1"/>
    <col min="586" max="768" width="9.140625" style="162" hidden="1"/>
    <col min="769" max="769" width="25.85546875" style="162" hidden="1"/>
    <col min="770" max="770" width="7.5703125" style="162" hidden="1"/>
    <col min="771" max="787" width="5" style="162" hidden="1"/>
    <col min="788" max="791" width="5.42578125" style="162" hidden="1"/>
    <col min="792" max="792" width="4.5703125" style="162" hidden="1"/>
    <col min="793" max="793" width="6.42578125" style="162" hidden="1"/>
    <col min="794" max="794" width="5.42578125" style="162" hidden="1"/>
    <col min="795" max="795" width="6.42578125" style="162" hidden="1"/>
    <col min="796" max="796" width="5.42578125" style="162" hidden="1"/>
    <col min="797" max="797" width="6.42578125" style="162" hidden="1"/>
    <col min="798" max="798" width="5.42578125" style="162" hidden="1"/>
    <col min="799" max="799" width="6.42578125" style="162" hidden="1"/>
    <col min="800" max="800" width="4.5703125" style="162" hidden="1"/>
    <col min="801" max="801" width="6.42578125" style="162" hidden="1"/>
    <col min="802" max="802" width="4.5703125" style="162" hidden="1"/>
    <col min="803" max="803" width="6.42578125" style="162" hidden="1"/>
    <col min="804" max="805" width="4.5703125" style="162" hidden="1"/>
    <col min="806" max="806" width="5.42578125" style="162" hidden="1"/>
    <col min="807" max="807" width="4.85546875" style="162" hidden="1"/>
    <col min="808" max="813" width="4.5703125" style="162" hidden="1"/>
    <col min="814" max="814" width="5.28515625" style="162" hidden="1"/>
    <col min="815" max="817" width="4.5703125" style="162" hidden="1"/>
    <col min="818" max="818" width="4.85546875" style="162" hidden="1"/>
    <col min="819" max="841" width="4.5703125" style="162" hidden="1"/>
    <col min="842" max="1024" width="9.140625" style="162" hidden="1"/>
    <col min="1025" max="1025" width="25.85546875" style="162" hidden="1"/>
    <col min="1026" max="1026" width="7.5703125" style="162" hidden="1"/>
    <col min="1027" max="1043" width="5" style="162" hidden="1"/>
    <col min="1044" max="1047" width="5.42578125" style="162" hidden="1"/>
    <col min="1048" max="1048" width="4.5703125" style="162" hidden="1"/>
    <col min="1049" max="1049" width="6.42578125" style="162" hidden="1"/>
    <col min="1050" max="1050" width="5.42578125" style="162" hidden="1"/>
    <col min="1051" max="1051" width="6.42578125" style="162" hidden="1"/>
    <col min="1052" max="1052" width="5.42578125" style="162" hidden="1"/>
    <col min="1053" max="1053" width="6.42578125" style="162" hidden="1"/>
    <col min="1054" max="1054" width="5.42578125" style="162" hidden="1"/>
    <col min="1055" max="1055" width="6.42578125" style="162" hidden="1"/>
    <col min="1056" max="1056" width="4.5703125" style="162" hidden="1"/>
    <col min="1057" max="1057" width="6.42578125" style="162" hidden="1"/>
    <col min="1058" max="1058" width="4.5703125" style="162" hidden="1"/>
    <col min="1059" max="1059" width="6.42578125" style="162" hidden="1"/>
    <col min="1060" max="1061" width="4.5703125" style="162" hidden="1"/>
    <col min="1062" max="1062" width="5.42578125" style="162" hidden="1"/>
    <col min="1063" max="1063" width="4.85546875" style="162" hidden="1"/>
    <col min="1064" max="1069" width="4.5703125" style="162" hidden="1"/>
    <col min="1070" max="1070" width="5.28515625" style="162" hidden="1"/>
    <col min="1071" max="1073" width="4.5703125" style="162" hidden="1"/>
    <col min="1074" max="1074" width="4.85546875" style="162" hidden="1"/>
    <col min="1075" max="1097" width="4.5703125" style="162" hidden="1"/>
    <col min="1098" max="1280" width="9.140625" style="162" hidden="1"/>
    <col min="1281" max="1281" width="25.85546875" style="162" hidden="1"/>
    <col min="1282" max="1282" width="7.5703125" style="162" hidden="1"/>
    <col min="1283" max="1299" width="5" style="162" hidden="1"/>
    <col min="1300" max="1303" width="5.42578125" style="162" hidden="1"/>
    <col min="1304" max="1304" width="4.5703125" style="162" hidden="1"/>
    <col min="1305" max="1305" width="6.42578125" style="162" hidden="1"/>
    <col min="1306" max="1306" width="5.42578125" style="162" hidden="1"/>
    <col min="1307" max="1307" width="6.42578125" style="162" hidden="1"/>
    <col min="1308" max="1308" width="5.42578125" style="162" hidden="1"/>
    <col min="1309" max="1309" width="6.42578125" style="162" hidden="1"/>
    <col min="1310" max="1310" width="5.42578125" style="162" hidden="1"/>
    <col min="1311" max="1311" width="6.42578125" style="162" hidden="1"/>
    <col min="1312" max="1312" width="4.5703125" style="162" hidden="1"/>
    <col min="1313" max="1313" width="6.42578125" style="162" hidden="1"/>
    <col min="1314" max="1314" width="4.5703125" style="162" hidden="1"/>
    <col min="1315" max="1315" width="6.42578125" style="162" hidden="1"/>
    <col min="1316" max="1317" width="4.5703125" style="162" hidden="1"/>
    <col min="1318" max="1318" width="5.42578125" style="162" hidden="1"/>
    <col min="1319" max="1319" width="4.85546875" style="162" hidden="1"/>
    <col min="1320" max="1325" width="4.5703125" style="162" hidden="1"/>
    <col min="1326" max="1326" width="5.28515625" style="162" hidden="1"/>
    <col min="1327" max="1329" width="4.5703125" style="162" hidden="1"/>
    <col min="1330" max="1330" width="4.85546875" style="162" hidden="1"/>
    <col min="1331" max="1353" width="4.5703125" style="162" hidden="1"/>
    <col min="1354" max="1536" width="9.140625" style="162" hidden="1"/>
    <col min="1537" max="1537" width="25.85546875" style="162" hidden="1"/>
    <col min="1538" max="1538" width="7.5703125" style="162" hidden="1"/>
    <col min="1539" max="1555" width="5" style="162" hidden="1"/>
    <col min="1556" max="1559" width="5.42578125" style="162" hidden="1"/>
    <col min="1560" max="1560" width="4.5703125" style="162" hidden="1"/>
    <col min="1561" max="1561" width="6.42578125" style="162" hidden="1"/>
    <col min="1562" max="1562" width="5.42578125" style="162" hidden="1"/>
    <col min="1563" max="1563" width="6.42578125" style="162" hidden="1"/>
    <col min="1564" max="1564" width="5.42578125" style="162" hidden="1"/>
    <col min="1565" max="1565" width="6.42578125" style="162" hidden="1"/>
    <col min="1566" max="1566" width="5.42578125" style="162" hidden="1"/>
    <col min="1567" max="1567" width="6.42578125" style="162" hidden="1"/>
    <col min="1568" max="1568" width="4.5703125" style="162" hidden="1"/>
    <col min="1569" max="1569" width="6.42578125" style="162" hidden="1"/>
    <col min="1570" max="1570" width="4.5703125" style="162" hidden="1"/>
    <col min="1571" max="1571" width="6.42578125" style="162" hidden="1"/>
    <col min="1572" max="1573" width="4.5703125" style="162" hidden="1"/>
    <col min="1574" max="1574" width="5.42578125" style="162" hidden="1"/>
    <col min="1575" max="1575" width="4.85546875" style="162" hidden="1"/>
    <col min="1576" max="1581" width="4.5703125" style="162" hidden="1"/>
    <col min="1582" max="1582" width="5.28515625" style="162" hidden="1"/>
    <col min="1583" max="1585" width="4.5703125" style="162" hidden="1"/>
    <col min="1586" max="1586" width="4.85546875" style="162" hidden="1"/>
    <col min="1587" max="1609" width="4.5703125" style="162" hidden="1"/>
    <col min="1610" max="1792" width="9.140625" style="162" hidden="1"/>
    <col min="1793" max="1793" width="25.85546875" style="162" hidden="1"/>
    <col min="1794" max="1794" width="7.5703125" style="162" hidden="1"/>
    <col min="1795" max="1811" width="5" style="162" hidden="1"/>
    <col min="1812" max="1815" width="5.42578125" style="162" hidden="1"/>
    <col min="1816" max="1816" width="4.5703125" style="162" hidden="1"/>
    <col min="1817" max="1817" width="6.42578125" style="162" hidden="1"/>
    <col min="1818" max="1818" width="5.42578125" style="162" hidden="1"/>
    <col min="1819" max="1819" width="6.42578125" style="162" hidden="1"/>
    <col min="1820" max="1820" width="5.42578125" style="162" hidden="1"/>
    <col min="1821" max="1821" width="6.42578125" style="162" hidden="1"/>
    <col min="1822" max="1822" width="5.42578125" style="162" hidden="1"/>
    <col min="1823" max="1823" width="6.42578125" style="162" hidden="1"/>
    <col min="1824" max="1824" width="4.5703125" style="162" hidden="1"/>
    <col min="1825" max="1825" width="6.42578125" style="162" hidden="1"/>
    <col min="1826" max="1826" width="4.5703125" style="162" hidden="1"/>
    <col min="1827" max="1827" width="6.42578125" style="162" hidden="1"/>
    <col min="1828" max="1829" width="4.5703125" style="162" hidden="1"/>
    <col min="1830" max="1830" width="5.42578125" style="162" hidden="1"/>
    <col min="1831" max="1831" width="4.85546875" style="162" hidden="1"/>
    <col min="1832" max="1837" width="4.5703125" style="162" hidden="1"/>
    <col min="1838" max="1838" width="5.28515625" style="162" hidden="1"/>
    <col min="1839" max="1841" width="4.5703125" style="162" hidden="1"/>
    <col min="1842" max="1842" width="4.85546875" style="162" hidden="1"/>
    <col min="1843" max="1865" width="4.5703125" style="162" hidden="1"/>
    <col min="1866" max="2048" width="9.140625" style="162" hidden="1"/>
    <col min="2049" max="2049" width="25.85546875" style="162" hidden="1"/>
    <col min="2050" max="2050" width="7.5703125" style="162" hidden="1"/>
    <col min="2051" max="2067" width="5" style="162" hidden="1"/>
    <col min="2068" max="2071" width="5.42578125" style="162" hidden="1"/>
    <col min="2072" max="2072" width="4.5703125" style="162" hidden="1"/>
    <col min="2073" max="2073" width="6.42578125" style="162" hidden="1"/>
    <col min="2074" max="2074" width="5.42578125" style="162" hidden="1"/>
    <col min="2075" max="2075" width="6.42578125" style="162" hidden="1"/>
    <col min="2076" max="2076" width="5.42578125" style="162" hidden="1"/>
    <col min="2077" max="2077" width="6.42578125" style="162" hidden="1"/>
    <col min="2078" max="2078" width="5.42578125" style="162" hidden="1"/>
    <col min="2079" max="2079" width="6.42578125" style="162" hidden="1"/>
    <col min="2080" max="2080" width="4.5703125" style="162" hidden="1"/>
    <col min="2081" max="2081" width="6.42578125" style="162" hidden="1"/>
    <col min="2082" max="2082" width="4.5703125" style="162" hidden="1"/>
    <col min="2083" max="2083" width="6.42578125" style="162" hidden="1"/>
    <col min="2084" max="2085" width="4.5703125" style="162" hidden="1"/>
    <col min="2086" max="2086" width="5.42578125" style="162" hidden="1"/>
    <col min="2087" max="2087" width="4.85546875" style="162" hidden="1"/>
    <col min="2088" max="2093" width="4.5703125" style="162" hidden="1"/>
    <col min="2094" max="2094" width="5.28515625" style="162" hidden="1"/>
    <col min="2095" max="2097" width="4.5703125" style="162" hidden="1"/>
    <col min="2098" max="2098" width="4.85546875" style="162" hidden="1"/>
    <col min="2099" max="2121" width="4.5703125" style="162" hidden="1"/>
    <col min="2122" max="2304" width="9.140625" style="162" hidden="1"/>
    <col min="2305" max="2305" width="25.85546875" style="162" hidden="1"/>
    <col min="2306" max="2306" width="7.5703125" style="162" hidden="1"/>
    <col min="2307" max="2323" width="5" style="162" hidden="1"/>
    <col min="2324" max="2327" width="5.42578125" style="162" hidden="1"/>
    <col min="2328" max="2328" width="4.5703125" style="162" hidden="1"/>
    <col min="2329" max="2329" width="6.42578125" style="162" hidden="1"/>
    <col min="2330" max="2330" width="5.42578125" style="162" hidden="1"/>
    <col min="2331" max="2331" width="6.42578125" style="162" hidden="1"/>
    <col min="2332" max="2332" width="5.42578125" style="162" hidden="1"/>
    <col min="2333" max="2333" width="6.42578125" style="162" hidden="1"/>
    <col min="2334" max="2334" width="5.42578125" style="162" hidden="1"/>
    <col min="2335" max="2335" width="6.42578125" style="162" hidden="1"/>
    <col min="2336" max="2336" width="4.5703125" style="162" hidden="1"/>
    <col min="2337" max="2337" width="6.42578125" style="162" hidden="1"/>
    <col min="2338" max="2338" width="4.5703125" style="162" hidden="1"/>
    <col min="2339" max="2339" width="6.42578125" style="162" hidden="1"/>
    <col min="2340" max="2341" width="4.5703125" style="162" hidden="1"/>
    <col min="2342" max="2342" width="5.42578125" style="162" hidden="1"/>
    <col min="2343" max="2343" width="4.85546875" style="162" hidden="1"/>
    <col min="2344" max="2349" width="4.5703125" style="162" hidden="1"/>
    <col min="2350" max="2350" width="5.28515625" style="162" hidden="1"/>
    <col min="2351" max="2353" width="4.5703125" style="162" hidden="1"/>
    <col min="2354" max="2354" width="4.85546875" style="162" hidden="1"/>
    <col min="2355" max="2377" width="4.5703125" style="162" hidden="1"/>
    <col min="2378" max="2560" width="9.140625" style="162" hidden="1"/>
    <col min="2561" max="2561" width="25.85546875" style="162" hidden="1"/>
    <col min="2562" max="2562" width="7.5703125" style="162" hidden="1"/>
    <col min="2563" max="2579" width="5" style="162" hidden="1"/>
    <col min="2580" max="2583" width="5.42578125" style="162" hidden="1"/>
    <col min="2584" max="2584" width="4.5703125" style="162" hidden="1"/>
    <col min="2585" max="2585" width="6.42578125" style="162" hidden="1"/>
    <col min="2586" max="2586" width="5.42578125" style="162" hidden="1"/>
    <col min="2587" max="2587" width="6.42578125" style="162" hidden="1"/>
    <col min="2588" max="2588" width="5.42578125" style="162" hidden="1"/>
    <col min="2589" max="2589" width="6.42578125" style="162" hidden="1"/>
    <col min="2590" max="2590" width="5.42578125" style="162" hidden="1"/>
    <col min="2591" max="2591" width="6.42578125" style="162" hidden="1"/>
    <col min="2592" max="2592" width="4.5703125" style="162" hidden="1"/>
    <col min="2593" max="2593" width="6.42578125" style="162" hidden="1"/>
    <col min="2594" max="2594" width="4.5703125" style="162" hidden="1"/>
    <col min="2595" max="2595" width="6.42578125" style="162" hidden="1"/>
    <col min="2596" max="2597" width="4.5703125" style="162" hidden="1"/>
    <col min="2598" max="2598" width="5.42578125" style="162" hidden="1"/>
    <col min="2599" max="2599" width="4.85546875" style="162" hidden="1"/>
    <col min="2600" max="2605" width="4.5703125" style="162" hidden="1"/>
    <col min="2606" max="2606" width="5.28515625" style="162" hidden="1"/>
    <col min="2607" max="2609" width="4.5703125" style="162" hidden="1"/>
    <col min="2610" max="2610" width="4.85546875" style="162" hidden="1"/>
    <col min="2611" max="2633" width="4.5703125" style="162" hidden="1"/>
    <col min="2634" max="2816" width="9.140625" style="162" hidden="1"/>
    <col min="2817" max="2817" width="25.85546875" style="162" hidden="1"/>
    <col min="2818" max="2818" width="7.5703125" style="162" hidden="1"/>
    <col min="2819" max="2835" width="5" style="162" hidden="1"/>
    <col min="2836" max="2839" width="5.42578125" style="162" hidden="1"/>
    <col min="2840" max="2840" width="4.5703125" style="162" hidden="1"/>
    <col min="2841" max="2841" width="6.42578125" style="162" hidden="1"/>
    <col min="2842" max="2842" width="5.42578125" style="162" hidden="1"/>
    <col min="2843" max="2843" width="6.42578125" style="162" hidden="1"/>
    <col min="2844" max="2844" width="5.42578125" style="162" hidden="1"/>
    <col min="2845" max="2845" width="6.42578125" style="162" hidden="1"/>
    <col min="2846" max="2846" width="5.42578125" style="162" hidden="1"/>
    <col min="2847" max="2847" width="6.42578125" style="162" hidden="1"/>
    <col min="2848" max="2848" width="4.5703125" style="162" hidden="1"/>
    <col min="2849" max="2849" width="6.42578125" style="162" hidden="1"/>
    <col min="2850" max="2850" width="4.5703125" style="162" hidden="1"/>
    <col min="2851" max="2851" width="6.42578125" style="162" hidden="1"/>
    <col min="2852" max="2853" width="4.5703125" style="162" hidden="1"/>
    <col min="2854" max="2854" width="5.42578125" style="162" hidden="1"/>
    <col min="2855" max="2855" width="4.85546875" style="162" hidden="1"/>
    <col min="2856" max="2861" width="4.5703125" style="162" hidden="1"/>
    <col min="2862" max="2862" width="5.28515625" style="162" hidden="1"/>
    <col min="2863" max="2865" width="4.5703125" style="162" hidden="1"/>
    <col min="2866" max="2866" width="4.85546875" style="162" hidden="1"/>
    <col min="2867" max="2889" width="4.5703125" style="162" hidden="1"/>
    <col min="2890" max="3072" width="9.140625" style="162" hidden="1"/>
    <col min="3073" max="3073" width="25.85546875" style="162" hidden="1"/>
    <col min="3074" max="3074" width="7.5703125" style="162" hidden="1"/>
    <col min="3075" max="3091" width="5" style="162" hidden="1"/>
    <col min="3092" max="3095" width="5.42578125" style="162" hidden="1"/>
    <col min="3096" max="3096" width="4.5703125" style="162" hidden="1"/>
    <col min="3097" max="3097" width="6.42578125" style="162" hidden="1"/>
    <col min="3098" max="3098" width="5.42578125" style="162" hidden="1"/>
    <col min="3099" max="3099" width="6.42578125" style="162" hidden="1"/>
    <col min="3100" max="3100" width="5.42578125" style="162" hidden="1"/>
    <col min="3101" max="3101" width="6.42578125" style="162" hidden="1"/>
    <col min="3102" max="3102" width="5.42578125" style="162" hidden="1"/>
    <col min="3103" max="3103" width="6.42578125" style="162" hidden="1"/>
    <col min="3104" max="3104" width="4.5703125" style="162" hidden="1"/>
    <col min="3105" max="3105" width="6.42578125" style="162" hidden="1"/>
    <col min="3106" max="3106" width="4.5703125" style="162" hidden="1"/>
    <col min="3107" max="3107" width="6.42578125" style="162" hidden="1"/>
    <col min="3108" max="3109" width="4.5703125" style="162" hidden="1"/>
    <col min="3110" max="3110" width="5.42578125" style="162" hidden="1"/>
    <col min="3111" max="3111" width="4.85546875" style="162" hidden="1"/>
    <col min="3112" max="3117" width="4.5703125" style="162" hidden="1"/>
    <col min="3118" max="3118" width="5.28515625" style="162" hidden="1"/>
    <col min="3119" max="3121" width="4.5703125" style="162" hidden="1"/>
    <col min="3122" max="3122" width="4.85546875" style="162" hidden="1"/>
    <col min="3123" max="3145" width="4.5703125" style="162" hidden="1"/>
    <col min="3146" max="3328" width="9.140625" style="162" hidden="1"/>
    <col min="3329" max="3329" width="25.85546875" style="162" hidden="1"/>
    <col min="3330" max="3330" width="7.5703125" style="162" hidden="1"/>
    <col min="3331" max="3347" width="5" style="162" hidden="1"/>
    <col min="3348" max="3351" width="5.42578125" style="162" hidden="1"/>
    <col min="3352" max="3352" width="4.5703125" style="162" hidden="1"/>
    <col min="3353" max="3353" width="6.42578125" style="162" hidden="1"/>
    <col min="3354" max="3354" width="5.42578125" style="162" hidden="1"/>
    <col min="3355" max="3355" width="6.42578125" style="162" hidden="1"/>
    <col min="3356" max="3356" width="5.42578125" style="162" hidden="1"/>
    <col min="3357" max="3357" width="6.42578125" style="162" hidden="1"/>
    <col min="3358" max="3358" width="5.42578125" style="162" hidden="1"/>
    <col min="3359" max="3359" width="6.42578125" style="162" hidden="1"/>
    <col min="3360" max="3360" width="4.5703125" style="162" hidden="1"/>
    <col min="3361" max="3361" width="6.42578125" style="162" hidden="1"/>
    <col min="3362" max="3362" width="4.5703125" style="162" hidden="1"/>
    <col min="3363" max="3363" width="6.42578125" style="162" hidden="1"/>
    <col min="3364" max="3365" width="4.5703125" style="162" hidden="1"/>
    <col min="3366" max="3366" width="5.42578125" style="162" hidden="1"/>
    <col min="3367" max="3367" width="4.85546875" style="162" hidden="1"/>
    <col min="3368" max="3373" width="4.5703125" style="162" hidden="1"/>
    <col min="3374" max="3374" width="5.28515625" style="162" hidden="1"/>
    <col min="3375" max="3377" width="4.5703125" style="162" hidden="1"/>
    <col min="3378" max="3378" width="4.85546875" style="162" hidden="1"/>
    <col min="3379" max="3401" width="4.5703125" style="162" hidden="1"/>
    <col min="3402" max="3584" width="9.140625" style="162" hidden="1"/>
    <col min="3585" max="3585" width="25.85546875" style="162" hidden="1"/>
    <col min="3586" max="3586" width="7.5703125" style="162" hidden="1"/>
    <col min="3587" max="3603" width="5" style="162" hidden="1"/>
    <col min="3604" max="3607" width="5.42578125" style="162" hidden="1"/>
    <col min="3608" max="3608" width="4.5703125" style="162" hidden="1"/>
    <col min="3609" max="3609" width="6.42578125" style="162" hidden="1"/>
    <col min="3610" max="3610" width="5.42578125" style="162" hidden="1"/>
    <col min="3611" max="3611" width="6.42578125" style="162" hidden="1"/>
    <col min="3612" max="3612" width="5.42578125" style="162" hidden="1"/>
    <col min="3613" max="3613" width="6.42578125" style="162" hidden="1"/>
    <col min="3614" max="3614" width="5.42578125" style="162" hidden="1"/>
    <col min="3615" max="3615" width="6.42578125" style="162" hidden="1"/>
    <col min="3616" max="3616" width="4.5703125" style="162" hidden="1"/>
    <col min="3617" max="3617" width="6.42578125" style="162" hidden="1"/>
    <col min="3618" max="3618" width="4.5703125" style="162" hidden="1"/>
    <col min="3619" max="3619" width="6.42578125" style="162" hidden="1"/>
    <col min="3620" max="3621" width="4.5703125" style="162" hidden="1"/>
    <col min="3622" max="3622" width="5.42578125" style="162" hidden="1"/>
    <col min="3623" max="3623" width="4.85546875" style="162" hidden="1"/>
    <col min="3624" max="3629" width="4.5703125" style="162" hidden="1"/>
    <col min="3630" max="3630" width="5.28515625" style="162" hidden="1"/>
    <col min="3631" max="3633" width="4.5703125" style="162" hidden="1"/>
    <col min="3634" max="3634" width="4.85546875" style="162" hidden="1"/>
    <col min="3635" max="3657" width="4.5703125" style="162" hidden="1"/>
    <col min="3658" max="3840" width="9.140625" style="162" hidden="1"/>
    <col min="3841" max="3841" width="25.85546875" style="162" hidden="1"/>
    <col min="3842" max="3842" width="7.5703125" style="162" hidden="1"/>
    <col min="3843" max="3859" width="5" style="162" hidden="1"/>
    <col min="3860" max="3863" width="5.42578125" style="162" hidden="1"/>
    <col min="3864" max="3864" width="4.5703125" style="162" hidden="1"/>
    <col min="3865" max="3865" width="6.42578125" style="162" hidden="1"/>
    <col min="3866" max="3866" width="5.42578125" style="162" hidden="1"/>
    <col min="3867" max="3867" width="6.42578125" style="162" hidden="1"/>
    <col min="3868" max="3868" width="5.42578125" style="162" hidden="1"/>
    <col min="3869" max="3869" width="6.42578125" style="162" hidden="1"/>
    <col min="3870" max="3870" width="5.42578125" style="162" hidden="1"/>
    <col min="3871" max="3871" width="6.42578125" style="162" hidden="1"/>
    <col min="3872" max="3872" width="4.5703125" style="162" hidden="1"/>
    <col min="3873" max="3873" width="6.42578125" style="162" hidden="1"/>
    <col min="3874" max="3874" width="4.5703125" style="162" hidden="1"/>
    <col min="3875" max="3875" width="6.42578125" style="162" hidden="1"/>
    <col min="3876" max="3877" width="4.5703125" style="162" hidden="1"/>
    <col min="3878" max="3878" width="5.42578125" style="162" hidden="1"/>
    <col min="3879" max="3879" width="4.85546875" style="162" hidden="1"/>
    <col min="3880" max="3885" width="4.5703125" style="162" hidden="1"/>
    <col min="3886" max="3886" width="5.28515625" style="162" hidden="1"/>
    <col min="3887" max="3889" width="4.5703125" style="162" hidden="1"/>
    <col min="3890" max="3890" width="4.85546875" style="162" hidden="1"/>
    <col min="3891" max="3913" width="4.5703125" style="162" hidden="1"/>
    <col min="3914" max="4096" width="9.140625" style="162" hidden="1"/>
    <col min="4097" max="4097" width="25.85546875" style="162" hidden="1"/>
    <col min="4098" max="4098" width="7.5703125" style="162" hidden="1"/>
    <col min="4099" max="4115" width="5" style="162" hidden="1"/>
    <col min="4116" max="4119" width="5.42578125" style="162" hidden="1"/>
    <col min="4120" max="4120" width="4.5703125" style="162" hidden="1"/>
    <col min="4121" max="4121" width="6.42578125" style="162" hidden="1"/>
    <col min="4122" max="4122" width="5.42578125" style="162" hidden="1"/>
    <col min="4123" max="4123" width="6.42578125" style="162" hidden="1"/>
    <col min="4124" max="4124" width="5.42578125" style="162" hidden="1"/>
    <col min="4125" max="4125" width="6.42578125" style="162" hidden="1"/>
    <col min="4126" max="4126" width="5.42578125" style="162" hidden="1"/>
    <col min="4127" max="4127" width="6.42578125" style="162" hidden="1"/>
    <col min="4128" max="4128" width="4.5703125" style="162" hidden="1"/>
    <col min="4129" max="4129" width="6.42578125" style="162" hidden="1"/>
    <col min="4130" max="4130" width="4.5703125" style="162" hidden="1"/>
    <col min="4131" max="4131" width="6.42578125" style="162" hidden="1"/>
    <col min="4132" max="4133" width="4.5703125" style="162" hidden="1"/>
    <col min="4134" max="4134" width="5.42578125" style="162" hidden="1"/>
    <col min="4135" max="4135" width="4.85546875" style="162" hidden="1"/>
    <col min="4136" max="4141" width="4.5703125" style="162" hidden="1"/>
    <col min="4142" max="4142" width="5.28515625" style="162" hidden="1"/>
    <col min="4143" max="4145" width="4.5703125" style="162" hidden="1"/>
    <col min="4146" max="4146" width="4.85546875" style="162" hidden="1"/>
    <col min="4147" max="4169" width="4.5703125" style="162" hidden="1"/>
    <col min="4170" max="4352" width="9.140625" style="162" hidden="1"/>
    <col min="4353" max="4353" width="25.85546875" style="162" hidden="1"/>
    <col min="4354" max="4354" width="7.5703125" style="162" hidden="1"/>
    <col min="4355" max="4371" width="5" style="162" hidden="1"/>
    <col min="4372" max="4375" width="5.42578125" style="162" hidden="1"/>
    <col min="4376" max="4376" width="4.5703125" style="162" hidden="1"/>
    <col min="4377" max="4377" width="6.42578125" style="162" hidden="1"/>
    <col min="4378" max="4378" width="5.42578125" style="162" hidden="1"/>
    <col min="4379" max="4379" width="6.42578125" style="162" hidden="1"/>
    <col min="4380" max="4380" width="5.42578125" style="162" hidden="1"/>
    <col min="4381" max="4381" width="6.42578125" style="162" hidden="1"/>
    <col min="4382" max="4382" width="5.42578125" style="162" hidden="1"/>
    <col min="4383" max="4383" width="6.42578125" style="162" hidden="1"/>
    <col min="4384" max="4384" width="4.5703125" style="162" hidden="1"/>
    <col min="4385" max="4385" width="6.42578125" style="162" hidden="1"/>
    <col min="4386" max="4386" width="4.5703125" style="162" hidden="1"/>
    <col min="4387" max="4387" width="6.42578125" style="162" hidden="1"/>
    <col min="4388" max="4389" width="4.5703125" style="162" hidden="1"/>
    <col min="4390" max="4390" width="5.42578125" style="162" hidden="1"/>
    <col min="4391" max="4391" width="4.85546875" style="162" hidden="1"/>
    <col min="4392" max="4397" width="4.5703125" style="162" hidden="1"/>
    <col min="4398" max="4398" width="5.28515625" style="162" hidden="1"/>
    <col min="4399" max="4401" width="4.5703125" style="162" hidden="1"/>
    <col min="4402" max="4402" width="4.85546875" style="162" hidden="1"/>
    <col min="4403" max="4425" width="4.5703125" style="162" hidden="1"/>
    <col min="4426" max="4608" width="9.140625" style="162" hidden="1"/>
    <col min="4609" max="4609" width="25.85546875" style="162" hidden="1"/>
    <col min="4610" max="4610" width="7.5703125" style="162" hidden="1"/>
    <col min="4611" max="4627" width="5" style="162" hidden="1"/>
    <col min="4628" max="4631" width="5.42578125" style="162" hidden="1"/>
    <col min="4632" max="4632" width="4.5703125" style="162" hidden="1"/>
    <col min="4633" max="4633" width="6.42578125" style="162" hidden="1"/>
    <col min="4634" max="4634" width="5.42578125" style="162" hidden="1"/>
    <col min="4635" max="4635" width="6.42578125" style="162" hidden="1"/>
    <col min="4636" max="4636" width="5.42578125" style="162" hidden="1"/>
    <col min="4637" max="4637" width="6.42578125" style="162" hidden="1"/>
    <col min="4638" max="4638" width="5.42578125" style="162" hidden="1"/>
    <col min="4639" max="4639" width="6.42578125" style="162" hidden="1"/>
    <col min="4640" max="4640" width="4.5703125" style="162" hidden="1"/>
    <col min="4641" max="4641" width="6.42578125" style="162" hidden="1"/>
    <col min="4642" max="4642" width="4.5703125" style="162" hidden="1"/>
    <col min="4643" max="4643" width="6.42578125" style="162" hidden="1"/>
    <col min="4644" max="4645" width="4.5703125" style="162" hidden="1"/>
    <col min="4646" max="4646" width="5.42578125" style="162" hidden="1"/>
    <col min="4647" max="4647" width="4.85546875" style="162" hidden="1"/>
    <col min="4648" max="4653" width="4.5703125" style="162" hidden="1"/>
    <col min="4654" max="4654" width="5.28515625" style="162" hidden="1"/>
    <col min="4655" max="4657" width="4.5703125" style="162" hidden="1"/>
    <col min="4658" max="4658" width="4.85546875" style="162" hidden="1"/>
    <col min="4659" max="4681" width="4.5703125" style="162" hidden="1"/>
    <col min="4682" max="4864" width="9.140625" style="162" hidden="1"/>
    <col min="4865" max="4865" width="25.85546875" style="162" hidden="1"/>
    <col min="4866" max="4866" width="7.5703125" style="162" hidden="1"/>
    <col min="4867" max="4883" width="5" style="162" hidden="1"/>
    <col min="4884" max="4887" width="5.42578125" style="162" hidden="1"/>
    <col min="4888" max="4888" width="4.5703125" style="162" hidden="1"/>
    <col min="4889" max="4889" width="6.42578125" style="162" hidden="1"/>
    <col min="4890" max="4890" width="5.42578125" style="162" hidden="1"/>
    <col min="4891" max="4891" width="6.42578125" style="162" hidden="1"/>
    <col min="4892" max="4892" width="5.42578125" style="162" hidden="1"/>
    <col min="4893" max="4893" width="6.42578125" style="162" hidden="1"/>
    <col min="4894" max="4894" width="5.42578125" style="162" hidden="1"/>
    <col min="4895" max="4895" width="6.42578125" style="162" hidden="1"/>
    <col min="4896" max="4896" width="4.5703125" style="162" hidden="1"/>
    <col min="4897" max="4897" width="6.42578125" style="162" hidden="1"/>
    <col min="4898" max="4898" width="4.5703125" style="162" hidden="1"/>
    <col min="4899" max="4899" width="6.42578125" style="162" hidden="1"/>
    <col min="4900" max="4901" width="4.5703125" style="162" hidden="1"/>
    <col min="4902" max="4902" width="5.42578125" style="162" hidden="1"/>
    <col min="4903" max="4903" width="4.85546875" style="162" hidden="1"/>
    <col min="4904" max="4909" width="4.5703125" style="162" hidden="1"/>
    <col min="4910" max="4910" width="5.28515625" style="162" hidden="1"/>
    <col min="4911" max="4913" width="4.5703125" style="162" hidden="1"/>
    <col min="4914" max="4914" width="4.85546875" style="162" hidden="1"/>
    <col min="4915" max="4937" width="4.5703125" style="162" hidden="1"/>
    <col min="4938" max="5120" width="9.140625" style="162" hidden="1"/>
    <col min="5121" max="5121" width="25.85546875" style="162" hidden="1"/>
    <col min="5122" max="5122" width="7.5703125" style="162" hidden="1"/>
    <col min="5123" max="5139" width="5" style="162" hidden="1"/>
    <col min="5140" max="5143" width="5.42578125" style="162" hidden="1"/>
    <col min="5144" max="5144" width="4.5703125" style="162" hidden="1"/>
    <col min="5145" max="5145" width="6.42578125" style="162" hidden="1"/>
    <col min="5146" max="5146" width="5.42578125" style="162" hidden="1"/>
    <col min="5147" max="5147" width="6.42578125" style="162" hidden="1"/>
    <col min="5148" max="5148" width="5.42578125" style="162" hidden="1"/>
    <col min="5149" max="5149" width="6.42578125" style="162" hidden="1"/>
    <col min="5150" max="5150" width="5.42578125" style="162" hidden="1"/>
    <col min="5151" max="5151" width="6.42578125" style="162" hidden="1"/>
    <col min="5152" max="5152" width="4.5703125" style="162" hidden="1"/>
    <col min="5153" max="5153" width="6.42578125" style="162" hidden="1"/>
    <col min="5154" max="5154" width="4.5703125" style="162" hidden="1"/>
    <col min="5155" max="5155" width="6.42578125" style="162" hidden="1"/>
    <col min="5156" max="5157" width="4.5703125" style="162" hidden="1"/>
    <col min="5158" max="5158" width="5.42578125" style="162" hidden="1"/>
    <col min="5159" max="5159" width="4.85546875" style="162" hidden="1"/>
    <col min="5160" max="5165" width="4.5703125" style="162" hidden="1"/>
    <col min="5166" max="5166" width="5.28515625" style="162" hidden="1"/>
    <col min="5167" max="5169" width="4.5703125" style="162" hidden="1"/>
    <col min="5170" max="5170" width="4.85546875" style="162" hidden="1"/>
    <col min="5171" max="5193" width="4.5703125" style="162" hidden="1"/>
    <col min="5194" max="5376" width="9.140625" style="162" hidden="1"/>
    <col min="5377" max="5377" width="25.85546875" style="162" hidden="1"/>
    <col min="5378" max="5378" width="7.5703125" style="162" hidden="1"/>
    <col min="5379" max="5395" width="5" style="162" hidden="1"/>
    <col min="5396" max="5399" width="5.42578125" style="162" hidden="1"/>
    <col min="5400" max="5400" width="4.5703125" style="162" hidden="1"/>
    <col min="5401" max="5401" width="6.42578125" style="162" hidden="1"/>
    <col min="5402" max="5402" width="5.42578125" style="162" hidden="1"/>
    <col min="5403" max="5403" width="6.42578125" style="162" hidden="1"/>
    <col min="5404" max="5404" width="5.42578125" style="162" hidden="1"/>
    <col min="5405" max="5405" width="6.42578125" style="162" hidden="1"/>
    <col min="5406" max="5406" width="5.42578125" style="162" hidden="1"/>
    <col min="5407" max="5407" width="6.42578125" style="162" hidden="1"/>
    <col min="5408" max="5408" width="4.5703125" style="162" hidden="1"/>
    <col min="5409" max="5409" width="6.42578125" style="162" hidden="1"/>
    <col min="5410" max="5410" width="4.5703125" style="162" hidden="1"/>
    <col min="5411" max="5411" width="6.42578125" style="162" hidden="1"/>
    <col min="5412" max="5413" width="4.5703125" style="162" hidden="1"/>
    <col min="5414" max="5414" width="5.42578125" style="162" hidden="1"/>
    <col min="5415" max="5415" width="4.85546875" style="162" hidden="1"/>
    <col min="5416" max="5421" width="4.5703125" style="162" hidden="1"/>
    <col min="5422" max="5422" width="5.28515625" style="162" hidden="1"/>
    <col min="5423" max="5425" width="4.5703125" style="162" hidden="1"/>
    <col min="5426" max="5426" width="4.85546875" style="162" hidden="1"/>
    <col min="5427" max="5449" width="4.5703125" style="162" hidden="1"/>
    <col min="5450" max="5632" width="9.140625" style="162" hidden="1"/>
    <col min="5633" max="5633" width="25.85546875" style="162" hidden="1"/>
    <col min="5634" max="5634" width="7.5703125" style="162" hidden="1"/>
    <col min="5635" max="5651" width="5" style="162" hidden="1"/>
    <col min="5652" max="5655" width="5.42578125" style="162" hidden="1"/>
    <col min="5656" max="5656" width="4.5703125" style="162" hidden="1"/>
    <col min="5657" max="5657" width="6.42578125" style="162" hidden="1"/>
    <col min="5658" max="5658" width="5.42578125" style="162" hidden="1"/>
    <col min="5659" max="5659" width="6.42578125" style="162" hidden="1"/>
    <col min="5660" max="5660" width="5.42578125" style="162" hidden="1"/>
    <col min="5661" max="5661" width="6.42578125" style="162" hidden="1"/>
    <col min="5662" max="5662" width="5.42578125" style="162" hidden="1"/>
    <col min="5663" max="5663" width="6.42578125" style="162" hidden="1"/>
    <col min="5664" max="5664" width="4.5703125" style="162" hidden="1"/>
    <col min="5665" max="5665" width="6.42578125" style="162" hidden="1"/>
    <col min="5666" max="5666" width="4.5703125" style="162" hidden="1"/>
    <col min="5667" max="5667" width="6.42578125" style="162" hidden="1"/>
    <col min="5668" max="5669" width="4.5703125" style="162" hidden="1"/>
    <col min="5670" max="5670" width="5.42578125" style="162" hidden="1"/>
    <col min="5671" max="5671" width="4.85546875" style="162" hidden="1"/>
    <col min="5672" max="5677" width="4.5703125" style="162" hidden="1"/>
    <col min="5678" max="5678" width="5.28515625" style="162" hidden="1"/>
    <col min="5679" max="5681" width="4.5703125" style="162" hidden="1"/>
    <col min="5682" max="5682" width="4.85546875" style="162" hidden="1"/>
    <col min="5683" max="5705" width="4.5703125" style="162" hidden="1"/>
    <col min="5706" max="5888" width="9.140625" style="162" hidden="1"/>
    <col min="5889" max="5889" width="25.85546875" style="162" hidden="1"/>
    <col min="5890" max="5890" width="7.5703125" style="162" hidden="1"/>
    <col min="5891" max="5907" width="5" style="162" hidden="1"/>
    <col min="5908" max="5911" width="5.42578125" style="162" hidden="1"/>
    <col min="5912" max="5912" width="4.5703125" style="162" hidden="1"/>
    <col min="5913" max="5913" width="6.42578125" style="162" hidden="1"/>
    <col min="5914" max="5914" width="5.42578125" style="162" hidden="1"/>
    <col min="5915" max="5915" width="6.42578125" style="162" hidden="1"/>
    <col min="5916" max="5916" width="5.42578125" style="162" hidden="1"/>
    <col min="5917" max="5917" width="6.42578125" style="162" hidden="1"/>
    <col min="5918" max="5918" width="5.42578125" style="162" hidden="1"/>
    <col min="5919" max="5919" width="6.42578125" style="162" hidden="1"/>
    <col min="5920" max="5920" width="4.5703125" style="162" hidden="1"/>
    <col min="5921" max="5921" width="6.42578125" style="162" hidden="1"/>
    <col min="5922" max="5922" width="4.5703125" style="162" hidden="1"/>
    <col min="5923" max="5923" width="6.42578125" style="162" hidden="1"/>
    <col min="5924" max="5925" width="4.5703125" style="162" hidden="1"/>
    <col min="5926" max="5926" width="5.42578125" style="162" hidden="1"/>
    <col min="5927" max="5927" width="4.85546875" style="162" hidden="1"/>
    <col min="5928" max="5933" width="4.5703125" style="162" hidden="1"/>
    <col min="5934" max="5934" width="5.28515625" style="162" hidden="1"/>
    <col min="5935" max="5937" width="4.5703125" style="162" hidden="1"/>
    <col min="5938" max="5938" width="4.85546875" style="162" hidden="1"/>
    <col min="5939" max="5961" width="4.5703125" style="162" hidden="1"/>
    <col min="5962" max="6144" width="9.140625" style="162" hidden="1"/>
    <col min="6145" max="6145" width="25.85546875" style="162" hidden="1"/>
    <col min="6146" max="6146" width="7.5703125" style="162" hidden="1"/>
    <col min="6147" max="6163" width="5" style="162" hidden="1"/>
    <col min="6164" max="6167" width="5.42578125" style="162" hidden="1"/>
    <col min="6168" max="6168" width="4.5703125" style="162" hidden="1"/>
    <col min="6169" max="6169" width="6.42578125" style="162" hidden="1"/>
    <col min="6170" max="6170" width="5.42578125" style="162" hidden="1"/>
    <col min="6171" max="6171" width="6.42578125" style="162" hidden="1"/>
    <col min="6172" max="6172" width="5.42578125" style="162" hidden="1"/>
    <col min="6173" max="6173" width="6.42578125" style="162" hidden="1"/>
    <col min="6174" max="6174" width="5.42578125" style="162" hidden="1"/>
    <col min="6175" max="6175" width="6.42578125" style="162" hidden="1"/>
    <col min="6176" max="6176" width="4.5703125" style="162" hidden="1"/>
    <col min="6177" max="6177" width="6.42578125" style="162" hidden="1"/>
    <col min="6178" max="6178" width="4.5703125" style="162" hidden="1"/>
    <col min="6179" max="6179" width="6.42578125" style="162" hidden="1"/>
    <col min="6180" max="6181" width="4.5703125" style="162" hidden="1"/>
    <col min="6182" max="6182" width="5.42578125" style="162" hidden="1"/>
    <col min="6183" max="6183" width="4.85546875" style="162" hidden="1"/>
    <col min="6184" max="6189" width="4.5703125" style="162" hidden="1"/>
    <col min="6190" max="6190" width="5.28515625" style="162" hidden="1"/>
    <col min="6191" max="6193" width="4.5703125" style="162" hidden="1"/>
    <col min="6194" max="6194" width="4.85546875" style="162" hidden="1"/>
    <col min="6195" max="6217" width="4.5703125" style="162" hidden="1"/>
    <col min="6218" max="6400" width="9.140625" style="162" hidden="1"/>
    <col min="6401" max="6401" width="25.85546875" style="162" hidden="1"/>
    <col min="6402" max="6402" width="7.5703125" style="162" hidden="1"/>
    <col min="6403" max="6419" width="5" style="162" hidden="1"/>
    <col min="6420" max="6423" width="5.42578125" style="162" hidden="1"/>
    <col min="6424" max="6424" width="4.5703125" style="162" hidden="1"/>
    <col min="6425" max="6425" width="6.42578125" style="162" hidden="1"/>
    <col min="6426" max="6426" width="5.42578125" style="162" hidden="1"/>
    <col min="6427" max="6427" width="6.42578125" style="162" hidden="1"/>
    <col min="6428" max="6428" width="5.42578125" style="162" hidden="1"/>
    <col min="6429" max="6429" width="6.42578125" style="162" hidden="1"/>
    <col min="6430" max="6430" width="5.42578125" style="162" hidden="1"/>
    <col min="6431" max="6431" width="6.42578125" style="162" hidden="1"/>
    <col min="6432" max="6432" width="4.5703125" style="162" hidden="1"/>
    <col min="6433" max="6433" width="6.42578125" style="162" hidden="1"/>
    <col min="6434" max="6434" width="4.5703125" style="162" hidden="1"/>
    <col min="6435" max="6435" width="6.42578125" style="162" hidden="1"/>
    <col min="6436" max="6437" width="4.5703125" style="162" hidden="1"/>
    <col min="6438" max="6438" width="5.42578125" style="162" hidden="1"/>
    <col min="6439" max="6439" width="4.85546875" style="162" hidden="1"/>
    <col min="6440" max="6445" width="4.5703125" style="162" hidden="1"/>
    <col min="6446" max="6446" width="5.28515625" style="162" hidden="1"/>
    <col min="6447" max="6449" width="4.5703125" style="162" hidden="1"/>
    <col min="6450" max="6450" width="4.85546875" style="162" hidden="1"/>
    <col min="6451" max="6473" width="4.5703125" style="162" hidden="1"/>
    <col min="6474" max="6656" width="9.140625" style="162" hidden="1"/>
    <col min="6657" max="6657" width="25.85546875" style="162" hidden="1"/>
    <col min="6658" max="6658" width="7.5703125" style="162" hidden="1"/>
    <col min="6659" max="6675" width="5" style="162" hidden="1"/>
    <col min="6676" max="6679" width="5.42578125" style="162" hidden="1"/>
    <col min="6680" max="6680" width="4.5703125" style="162" hidden="1"/>
    <col min="6681" max="6681" width="6.42578125" style="162" hidden="1"/>
    <col min="6682" max="6682" width="5.42578125" style="162" hidden="1"/>
    <col min="6683" max="6683" width="6.42578125" style="162" hidden="1"/>
    <col min="6684" max="6684" width="5.42578125" style="162" hidden="1"/>
    <col min="6685" max="6685" width="6.42578125" style="162" hidden="1"/>
    <col min="6686" max="6686" width="5.42578125" style="162" hidden="1"/>
    <col min="6687" max="6687" width="6.42578125" style="162" hidden="1"/>
    <col min="6688" max="6688" width="4.5703125" style="162" hidden="1"/>
    <col min="6689" max="6689" width="6.42578125" style="162" hidden="1"/>
    <col min="6690" max="6690" width="4.5703125" style="162" hidden="1"/>
    <col min="6691" max="6691" width="6.42578125" style="162" hidden="1"/>
    <col min="6692" max="6693" width="4.5703125" style="162" hidden="1"/>
    <col min="6694" max="6694" width="5.42578125" style="162" hidden="1"/>
    <col min="6695" max="6695" width="4.85546875" style="162" hidden="1"/>
    <col min="6696" max="6701" width="4.5703125" style="162" hidden="1"/>
    <col min="6702" max="6702" width="5.28515625" style="162" hidden="1"/>
    <col min="6703" max="6705" width="4.5703125" style="162" hidden="1"/>
    <col min="6706" max="6706" width="4.85546875" style="162" hidden="1"/>
    <col min="6707" max="6729" width="4.5703125" style="162" hidden="1"/>
    <col min="6730" max="6912" width="9.140625" style="162" hidden="1"/>
    <col min="6913" max="6913" width="25.85546875" style="162" hidden="1"/>
    <col min="6914" max="6914" width="7.5703125" style="162" hidden="1"/>
    <col min="6915" max="6931" width="5" style="162" hidden="1"/>
    <col min="6932" max="6935" width="5.42578125" style="162" hidden="1"/>
    <col min="6936" max="6936" width="4.5703125" style="162" hidden="1"/>
    <col min="6937" max="6937" width="6.42578125" style="162" hidden="1"/>
    <col min="6938" max="6938" width="5.42578125" style="162" hidden="1"/>
    <col min="6939" max="6939" width="6.42578125" style="162" hidden="1"/>
    <col min="6940" max="6940" width="5.42578125" style="162" hidden="1"/>
    <col min="6941" max="6941" width="6.42578125" style="162" hidden="1"/>
    <col min="6942" max="6942" width="5.42578125" style="162" hidden="1"/>
    <col min="6943" max="6943" width="6.42578125" style="162" hidden="1"/>
    <col min="6944" max="6944" width="4.5703125" style="162" hidden="1"/>
    <col min="6945" max="6945" width="6.42578125" style="162" hidden="1"/>
    <col min="6946" max="6946" width="4.5703125" style="162" hidden="1"/>
    <col min="6947" max="6947" width="6.42578125" style="162" hidden="1"/>
    <col min="6948" max="6949" width="4.5703125" style="162" hidden="1"/>
    <col min="6950" max="6950" width="5.42578125" style="162" hidden="1"/>
    <col min="6951" max="6951" width="4.85546875" style="162" hidden="1"/>
    <col min="6952" max="6957" width="4.5703125" style="162" hidden="1"/>
    <col min="6958" max="6958" width="5.28515625" style="162" hidden="1"/>
    <col min="6959" max="6961" width="4.5703125" style="162" hidden="1"/>
    <col min="6962" max="6962" width="4.85546875" style="162" hidden="1"/>
    <col min="6963" max="6985" width="4.5703125" style="162" hidden="1"/>
    <col min="6986" max="7168" width="9.140625" style="162" hidden="1"/>
    <col min="7169" max="7169" width="25.85546875" style="162" hidden="1"/>
    <col min="7170" max="7170" width="7.5703125" style="162" hidden="1"/>
    <col min="7171" max="7187" width="5" style="162" hidden="1"/>
    <col min="7188" max="7191" width="5.42578125" style="162" hidden="1"/>
    <col min="7192" max="7192" width="4.5703125" style="162" hidden="1"/>
    <col min="7193" max="7193" width="6.42578125" style="162" hidden="1"/>
    <col min="7194" max="7194" width="5.42578125" style="162" hidden="1"/>
    <col min="7195" max="7195" width="6.42578125" style="162" hidden="1"/>
    <col min="7196" max="7196" width="5.42578125" style="162" hidden="1"/>
    <col min="7197" max="7197" width="6.42578125" style="162" hidden="1"/>
    <col min="7198" max="7198" width="5.42578125" style="162" hidden="1"/>
    <col min="7199" max="7199" width="6.42578125" style="162" hidden="1"/>
    <col min="7200" max="7200" width="4.5703125" style="162" hidden="1"/>
    <col min="7201" max="7201" width="6.42578125" style="162" hidden="1"/>
    <col min="7202" max="7202" width="4.5703125" style="162" hidden="1"/>
    <col min="7203" max="7203" width="6.42578125" style="162" hidden="1"/>
    <col min="7204" max="7205" width="4.5703125" style="162" hidden="1"/>
    <col min="7206" max="7206" width="5.42578125" style="162" hidden="1"/>
    <col min="7207" max="7207" width="4.85546875" style="162" hidden="1"/>
    <col min="7208" max="7213" width="4.5703125" style="162" hidden="1"/>
    <col min="7214" max="7214" width="5.28515625" style="162" hidden="1"/>
    <col min="7215" max="7217" width="4.5703125" style="162" hidden="1"/>
    <col min="7218" max="7218" width="4.85546875" style="162" hidden="1"/>
    <col min="7219" max="7241" width="4.5703125" style="162" hidden="1"/>
    <col min="7242" max="7424" width="9.140625" style="162" hidden="1"/>
    <col min="7425" max="7425" width="25.85546875" style="162" hidden="1"/>
    <col min="7426" max="7426" width="7.5703125" style="162" hidden="1"/>
    <col min="7427" max="7443" width="5" style="162" hidden="1"/>
    <col min="7444" max="7447" width="5.42578125" style="162" hidden="1"/>
    <col min="7448" max="7448" width="4.5703125" style="162" hidden="1"/>
    <col min="7449" max="7449" width="6.42578125" style="162" hidden="1"/>
    <col min="7450" max="7450" width="5.42578125" style="162" hidden="1"/>
    <col min="7451" max="7451" width="6.42578125" style="162" hidden="1"/>
    <col min="7452" max="7452" width="5.42578125" style="162" hidden="1"/>
    <col min="7453" max="7453" width="6.42578125" style="162" hidden="1"/>
    <col min="7454" max="7454" width="5.42578125" style="162" hidden="1"/>
    <col min="7455" max="7455" width="6.42578125" style="162" hidden="1"/>
    <col min="7456" max="7456" width="4.5703125" style="162" hidden="1"/>
    <col min="7457" max="7457" width="6.42578125" style="162" hidden="1"/>
    <col min="7458" max="7458" width="4.5703125" style="162" hidden="1"/>
    <col min="7459" max="7459" width="6.42578125" style="162" hidden="1"/>
    <col min="7460" max="7461" width="4.5703125" style="162" hidden="1"/>
    <col min="7462" max="7462" width="5.42578125" style="162" hidden="1"/>
    <col min="7463" max="7463" width="4.85546875" style="162" hidden="1"/>
    <col min="7464" max="7469" width="4.5703125" style="162" hidden="1"/>
    <col min="7470" max="7470" width="5.28515625" style="162" hidden="1"/>
    <col min="7471" max="7473" width="4.5703125" style="162" hidden="1"/>
    <col min="7474" max="7474" width="4.85546875" style="162" hidden="1"/>
    <col min="7475" max="7497" width="4.5703125" style="162" hidden="1"/>
    <col min="7498" max="7680" width="9.140625" style="162" hidden="1"/>
    <col min="7681" max="7681" width="25.85546875" style="162" hidden="1"/>
    <col min="7682" max="7682" width="7.5703125" style="162" hidden="1"/>
    <col min="7683" max="7699" width="5" style="162" hidden="1"/>
    <col min="7700" max="7703" width="5.42578125" style="162" hidden="1"/>
    <col min="7704" max="7704" width="4.5703125" style="162" hidden="1"/>
    <col min="7705" max="7705" width="6.42578125" style="162" hidden="1"/>
    <col min="7706" max="7706" width="5.42578125" style="162" hidden="1"/>
    <col min="7707" max="7707" width="6.42578125" style="162" hidden="1"/>
    <col min="7708" max="7708" width="5.42578125" style="162" hidden="1"/>
    <col min="7709" max="7709" width="6.42578125" style="162" hidden="1"/>
    <col min="7710" max="7710" width="5.42578125" style="162" hidden="1"/>
    <col min="7711" max="7711" width="6.42578125" style="162" hidden="1"/>
    <col min="7712" max="7712" width="4.5703125" style="162" hidden="1"/>
    <col min="7713" max="7713" width="6.42578125" style="162" hidden="1"/>
    <col min="7714" max="7714" width="4.5703125" style="162" hidden="1"/>
    <col min="7715" max="7715" width="6.42578125" style="162" hidden="1"/>
    <col min="7716" max="7717" width="4.5703125" style="162" hidden="1"/>
    <col min="7718" max="7718" width="5.42578125" style="162" hidden="1"/>
    <col min="7719" max="7719" width="4.85546875" style="162" hidden="1"/>
    <col min="7720" max="7725" width="4.5703125" style="162" hidden="1"/>
    <col min="7726" max="7726" width="5.28515625" style="162" hidden="1"/>
    <col min="7727" max="7729" width="4.5703125" style="162" hidden="1"/>
    <col min="7730" max="7730" width="4.85546875" style="162" hidden="1"/>
    <col min="7731" max="7753" width="4.5703125" style="162" hidden="1"/>
    <col min="7754" max="7936" width="9.140625" style="162" hidden="1"/>
    <col min="7937" max="7937" width="25.85546875" style="162" hidden="1"/>
    <col min="7938" max="7938" width="7.5703125" style="162" hidden="1"/>
    <col min="7939" max="7955" width="5" style="162" hidden="1"/>
    <col min="7956" max="7959" width="5.42578125" style="162" hidden="1"/>
    <col min="7960" max="7960" width="4.5703125" style="162" hidden="1"/>
    <col min="7961" max="7961" width="6.42578125" style="162" hidden="1"/>
    <col min="7962" max="7962" width="5.42578125" style="162" hidden="1"/>
    <col min="7963" max="7963" width="6.42578125" style="162" hidden="1"/>
    <col min="7964" max="7964" width="5.42578125" style="162" hidden="1"/>
    <col min="7965" max="7965" width="6.42578125" style="162" hidden="1"/>
    <col min="7966" max="7966" width="5.42578125" style="162" hidden="1"/>
    <col min="7967" max="7967" width="6.42578125" style="162" hidden="1"/>
    <col min="7968" max="7968" width="4.5703125" style="162" hidden="1"/>
    <col min="7969" max="7969" width="6.42578125" style="162" hidden="1"/>
    <col min="7970" max="7970" width="4.5703125" style="162" hidden="1"/>
    <col min="7971" max="7971" width="6.42578125" style="162" hidden="1"/>
    <col min="7972" max="7973" width="4.5703125" style="162" hidden="1"/>
    <col min="7974" max="7974" width="5.42578125" style="162" hidden="1"/>
    <col min="7975" max="7975" width="4.85546875" style="162" hidden="1"/>
    <col min="7976" max="7981" width="4.5703125" style="162" hidden="1"/>
    <col min="7982" max="7982" width="5.28515625" style="162" hidden="1"/>
    <col min="7983" max="7985" width="4.5703125" style="162" hidden="1"/>
    <col min="7986" max="7986" width="4.85546875" style="162" hidden="1"/>
    <col min="7987" max="8009" width="4.5703125" style="162" hidden="1"/>
    <col min="8010" max="8192" width="9.140625" style="162" hidden="1"/>
    <col min="8193" max="8193" width="25.85546875" style="162" hidden="1"/>
    <col min="8194" max="8194" width="7.5703125" style="162" hidden="1"/>
    <col min="8195" max="8211" width="5" style="162" hidden="1"/>
    <col min="8212" max="8215" width="5.42578125" style="162" hidden="1"/>
    <col min="8216" max="8216" width="4.5703125" style="162" hidden="1"/>
    <col min="8217" max="8217" width="6.42578125" style="162" hidden="1"/>
    <col min="8218" max="8218" width="5.42578125" style="162" hidden="1"/>
    <col min="8219" max="8219" width="6.42578125" style="162" hidden="1"/>
    <col min="8220" max="8220" width="5.42578125" style="162" hidden="1"/>
    <col min="8221" max="8221" width="6.42578125" style="162" hidden="1"/>
    <col min="8222" max="8222" width="5.42578125" style="162" hidden="1"/>
    <col min="8223" max="8223" width="6.42578125" style="162" hidden="1"/>
    <col min="8224" max="8224" width="4.5703125" style="162" hidden="1"/>
    <col min="8225" max="8225" width="6.42578125" style="162" hidden="1"/>
    <col min="8226" max="8226" width="4.5703125" style="162" hidden="1"/>
    <col min="8227" max="8227" width="6.42578125" style="162" hidden="1"/>
    <col min="8228" max="8229" width="4.5703125" style="162" hidden="1"/>
    <col min="8230" max="8230" width="5.42578125" style="162" hidden="1"/>
    <col min="8231" max="8231" width="4.85546875" style="162" hidden="1"/>
    <col min="8232" max="8237" width="4.5703125" style="162" hidden="1"/>
    <col min="8238" max="8238" width="5.28515625" style="162" hidden="1"/>
    <col min="8239" max="8241" width="4.5703125" style="162" hidden="1"/>
    <col min="8242" max="8242" width="4.85546875" style="162" hidden="1"/>
    <col min="8243" max="8265" width="4.5703125" style="162" hidden="1"/>
    <col min="8266" max="8448" width="9.140625" style="162" hidden="1"/>
    <col min="8449" max="8449" width="25.85546875" style="162" hidden="1"/>
    <col min="8450" max="8450" width="7.5703125" style="162" hidden="1"/>
    <col min="8451" max="8467" width="5" style="162" hidden="1"/>
    <col min="8468" max="8471" width="5.42578125" style="162" hidden="1"/>
    <col min="8472" max="8472" width="4.5703125" style="162" hidden="1"/>
    <col min="8473" max="8473" width="6.42578125" style="162" hidden="1"/>
    <col min="8474" max="8474" width="5.42578125" style="162" hidden="1"/>
    <col min="8475" max="8475" width="6.42578125" style="162" hidden="1"/>
    <col min="8476" max="8476" width="5.42578125" style="162" hidden="1"/>
    <col min="8477" max="8477" width="6.42578125" style="162" hidden="1"/>
    <col min="8478" max="8478" width="5.42578125" style="162" hidden="1"/>
    <col min="8479" max="8479" width="6.42578125" style="162" hidden="1"/>
    <col min="8480" max="8480" width="4.5703125" style="162" hidden="1"/>
    <col min="8481" max="8481" width="6.42578125" style="162" hidden="1"/>
    <col min="8482" max="8482" width="4.5703125" style="162" hidden="1"/>
    <col min="8483" max="8483" width="6.42578125" style="162" hidden="1"/>
    <col min="8484" max="8485" width="4.5703125" style="162" hidden="1"/>
    <col min="8486" max="8486" width="5.42578125" style="162" hidden="1"/>
    <col min="8487" max="8487" width="4.85546875" style="162" hidden="1"/>
    <col min="8488" max="8493" width="4.5703125" style="162" hidden="1"/>
    <col min="8494" max="8494" width="5.28515625" style="162" hidden="1"/>
    <col min="8495" max="8497" width="4.5703125" style="162" hidden="1"/>
    <col min="8498" max="8498" width="4.85546875" style="162" hidden="1"/>
    <col min="8499" max="8521" width="4.5703125" style="162" hidden="1"/>
    <col min="8522" max="8704" width="9.140625" style="162" hidden="1"/>
    <col min="8705" max="8705" width="25.85546875" style="162" hidden="1"/>
    <col min="8706" max="8706" width="7.5703125" style="162" hidden="1"/>
    <col min="8707" max="8723" width="5" style="162" hidden="1"/>
    <col min="8724" max="8727" width="5.42578125" style="162" hidden="1"/>
    <col min="8728" max="8728" width="4.5703125" style="162" hidden="1"/>
    <col min="8729" max="8729" width="6.42578125" style="162" hidden="1"/>
    <col min="8730" max="8730" width="5.42578125" style="162" hidden="1"/>
    <col min="8731" max="8731" width="6.42578125" style="162" hidden="1"/>
    <col min="8732" max="8732" width="5.42578125" style="162" hidden="1"/>
    <col min="8733" max="8733" width="6.42578125" style="162" hidden="1"/>
    <col min="8734" max="8734" width="5.42578125" style="162" hidden="1"/>
    <col min="8735" max="8735" width="6.42578125" style="162" hidden="1"/>
    <col min="8736" max="8736" width="4.5703125" style="162" hidden="1"/>
    <col min="8737" max="8737" width="6.42578125" style="162" hidden="1"/>
    <col min="8738" max="8738" width="4.5703125" style="162" hidden="1"/>
    <col min="8739" max="8739" width="6.42578125" style="162" hidden="1"/>
    <col min="8740" max="8741" width="4.5703125" style="162" hidden="1"/>
    <col min="8742" max="8742" width="5.42578125" style="162" hidden="1"/>
    <col min="8743" max="8743" width="4.85546875" style="162" hidden="1"/>
    <col min="8744" max="8749" width="4.5703125" style="162" hidden="1"/>
    <col min="8750" max="8750" width="5.28515625" style="162" hidden="1"/>
    <col min="8751" max="8753" width="4.5703125" style="162" hidden="1"/>
    <col min="8754" max="8754" width="4.85546875" style="162" hidden="1"/>
    <col min="8755" max="8777" width="4.5703125" style="162" hidden="1"/>
    <col min="8778" max="8960" width="9.140625" style="162" hidden="1"/>
    <col min="8961" max="8961" width="25.85546875" style="162" hidden="1"/>
    <col min="8962" max="8962" width="7.5703125" style="162" hidden="1"/>
    <col min="8963" max="8979" width="5" style="162" hidden="1"/>
    <col min="8980" max="8983" width="5.42578125" style="162" hidden="1"/>
    <col min="8984" max="8984" width="4.5703125" style="162" hidden="1"/>
    <col min="8985" max="8985" width="6.42578125" style="162" hidden="1"/>
    <col min="8986" max="8986" width="5.42578125" style="162" hidden="1"/>
    <col min="8987" max="8987" width="6.42578125" style="162" hidden="1"/>
    <col min="8988" max="8988" width="5.42578125" style="162" hidden="1"/>
    <col min="8989" max="8989" width="6.42578125" style="162" hidden="1"/>
    <col min="8990" max="8990" width="5.42578125" style="162" hidden="1"/>
    <col min="8991" max="8991" width="6.42578125" style="162" hidden="1"/>
    <col min="8992" max="8992" width="4.5703125" style="162" hidden="1"/>
    <col min="8993" max="8993" width="6.42578125" style="162" hidden="1"/>
    <col min="8994" max="8994" width="4.5703125" style="162" hidden="1"/>
    <col min="8995" max="8995" width="6.42578125" style="162" hidden="1"/>
    <col min="8996" max="8997" width="4.5703125" style="162" hidden="1"/>
    <col min="8998" max="8998" width="5.42578125" style="162" hidden="1"/>
    <col min="8999" max="8999" width="4.85546875" style="162" hidden="1"/>
    <col min="9000" max="9005" width="4.5703125" style="162" hidden="1"/>
    <col min="9006" max="9006" width="5.28515625" style="162" hidden="1"/>
    <col min="9007" max="9009" width="4.5703125" style="162" hidden="1"/>
    <col min="9010" max="9010" width="4.85546875" style="162" hidden="1"/>
    <col min="9011" max="9033" width="4.5703125" style="162" hidden="1"/>
    <col min="9034" max="9216" width="9.140625" style="162" hidden="1"/>
    <col min="9217" max="9217" width="25.85546875" style="162" hidden="1"/>
    <col min="9218" max="9218" width="7.5703125" style="162" hidden="1"/>
    <col min="9219" max="9235" width="5" style="162" hidden="1"/>
    <col min="9236" max="9239" width="5.42578125" style="162" hidden="1"/>
    <col min="9240" max="9240" width="4.5703125" style="162" hidden="1"/>
    <col min="9241" max="9241" width="6.42578125" style="162" hidden="1"/>
    <col min="9242" max="9242" width="5.42578125" style="162" hidden="1"/>
    <col min="9243" max="9243" width="6.42578125" style="162" hidden="1"/>
    <col min="9244" max="9244" width="5.42578125" style="162" hidden="1"/>
    <col min="9245" max="9245" width="6.42578125" style="162" hidden="1"/>
    <col min="9246" max="9246" width="5.42578125" style="162" hidden="1"/>
    <col min="9247" max="9247" width="6.42578125" style="162" hidden="1"/>
    <col min="9248" max="9248" width="4.5703125" style="162" hidden="1"/>
    <col min="9249" max="9249" width="6.42578125" style="162" hidden="1"/>
    <col min="9250" max="9250" width="4.5703125" style="162" hidden="1"/>
    <col min="9251" max="9251" width="6.42578125" style="162" hidden="1"/>
    <col min="9252" max="9253" width="4.5703125" style="162" hidden="1"/>
    <col min="9254" max="9254" width="5.42578125" style="162" hidden="1"/>
    <col min="9255" max="9255" width="4.85546875" style="162" hidden="1"/>
    <col min="9256" max="9261" width="4.5703125" style="162" hidden="1"/>
    <col min="9262" max="9262" width="5.28515625" style="162" hidden="1"/>
    <col min="9263" max="9265" width="4.5703125" style="162" hidden="1"/>
    <col min="9266" max="9266" width="4.85546875" style="162" hidden="1"/>
    <col min="9267" max="9289" width="4.5703125" style="162" hidden="1"/>
    <col min="9290" max="9472" width="9.140625" style="162" hidden="1"/>
    <col min="9473" max="9473" width="25.85546875" style="162" hidden="1"/>
    <col min="9474" max="9474" width="7.5703125" style="162" hidden="1"/>
    <col min="9475" max="9491" width="5" style="162" hidden="1"/>
    <col min="9492" max="9495" width="5.42578125" style="162" hidden="1"/>
    <col min="9496" max="9496" width="4.5703125" style="162" hidden="1"/>
    <col min="9497" max="9497" width="6.42578125" style="162" hidden="1"/>
    <col min="9498" max="9498" width="5.42578125" style="162" hidden="1"/>
    <col min="9499" max="9499" width="6.42578125" style="162" hidden="1"/>
    <col min="9500" max="9500" width="5.42578125" style="162" hidden="1"/>
    <col min="9501" max="9501" width="6.42578125" style="162" hidden="1"/>
    <col min="9502" max="9502" width="5.42578125" style="162" hidden="1"/>
    <col min="9503" max="9503" width="6.42578125" style="162" hidden="1"/>
    <col min="9504" max="9504" width="4.5703125" style="162" hidden="1"/>
    <col min="9505" max="9505" width="6.42578125" style="162" hidden="1"/>
    <col min="9506" max="9506" width="4.5703125" style="162" hidden="1"/>
    <col min="9507" max="9507" width="6.42578125" style="162" hidden="1"/>
    <col min="9508" max="9509" width="4.5703125" style="162" hidden="1"/>
    <col min="9510" max="9510" width="5.42578125" style="162" hidden="1"/>
    <col min="9511" max="9511" width="4.85546875" style="162" hidden="1"/>
    <col min="9512" max="9517" width="4.5703125" style="162" hidden="1"/>
    <col min="9518" max="9518" width="5.28515625" style="162" hidden="1"/>
    <col min="9519" max="9521" width="4.5703125" style="162" hidden="1"/>
    <col min="9522" max="9522" width="4.85546875" style="162" hidden="1"/>
    <col min="9523" max="9545" width="4.5703125" style="162" hidden="1"/>
    <col min="9546" max="9728" width="9.140625" style="162" hidden="1"/>
    <col min="9729" max="9729" width="25.85546875" style="162" hidden="1"/>
    <col min="9730" max="9730" width="7.5703125" style="162" hidden="1"/>
    <col min="9731" max="9747" width="5" style="162" hidden="1"/>
    <col min="9748" max="9751" width="5.42578125" style="162" hidden="1"/>
    <col min="9752" max="9752" width="4.5703125" style="162" hidden="1"/>
    <col min="9753" max="9753" width="6.42578125" style="162" hidden="1"/>
    <col min="9754" max="9754" width="5.42578125" style="162" hidden="1"/>
    <col min="9755" max="9755" width="6.42578125" style="162" hidden="1"/>
    <col min="9756" max="9756" width="5.42578125" style="162" hidden="1"/>
    <col min="9757" max="9757" width="6.42578125" style="162" hidden="1"/>
    <col min="9758" max="9758" width="5.42578125" style="162" hidden="1"/>
    <col min="9759" max="9759" width="6.42578125" style="162" hidden="1"/>
    <col min="9760" max="9760" width="4.5703125" style="162" hidden="1"/>
    <col min="9761" max="9761" width="6.42578125" style="162" hidden="1"/>
    <col min="9762" max="9762" width="4.5703125" style="162" hidden="1"/>
    <col min="9763" max="9763" width="6.42578125" style="162" hidden="1"/>
    <col min="9764" max="9765" width="4.5703125" style="162" hidden="1"/>
    <col min="9766" max="9766" width="5.42578125" style="162" hidden="1"/>
    <col min="9767" max="9767" width="4.85546875" style="162" hidden="1"/>
    <col min="9768" max="9773" width="4.5703125" style="162" hidden="1"/>
    <col min="9774" max="9774" width="5.28515625" style="162" hidden="1"/>
    <col min="9775" max="9777" width="4.5703125" style="162" hidden="1"/>
    <col min="9778" max="9778" width="4.85546875" style="162" hidden="1"/>
    <col min="9779" max="9801" width="4.5703125" style="162" hidden="1"/>
    <col min="9802" max="9984" width="9.140625" style="162" hidden="1"/>
    <col min="9985" max="9985" width="25.85546875" style="162" hidden="1"/>
    <col min="9986" max="9986" width="7.5703125" style="162" hidden="1"/>
    <col min="9987" max="10003" width="5" style="162" hidden="1"/>
    <col min="10004" max="10007" width="5.42578125" style="162" hidden="1"/>
    <col min="10008" max="10008" width="4.5703125" style="162" hidden="1"/>
    <col min="10009" max="10009" width="6.42578125" style="162" hidden="1"/>
    <col min="10010" max="10010" width="5.42578125" style="162" hidden="1"/>
    <col min="10011" max="10011" width="6.42578125" style="162" hidden="1"/>
    <col min="10012" max="10012" width="5.42578125" style="162" hidden="1"/>
    <col min="10013" max="10013" width="6.42578125" style="162" hidden="1"/>
    <col min="10014" max="10014" width="5.42578125" style="162" hidden="1"/>
    <col min="10015" max="10015" width="6.42578125" style="162" hidden="1"/>
    <col min="10016" max="10016" width="4.5703125" style="162" hidden="1"/>
    <col min="10017" max="10017" width="6.42578125" style="162" hidden="1"/>
    <col min="10018" max="10018" width="4.5703125" style="162" hidden="1"/>
    <col min="10019" max="10019" width="6.42578125" style="162" hidden="1"/>
    <col min="10020" max="10021" width="4.5703125" style="162" hidden="1"/>
    <col min="10022" max="10022" width="5.42578125" style="162" hidden="1"/>
    <col min="10023" max="10023" width="4.85546875" style="162" hidden="1"/>
    <col min="10024" max="10029" width="4.5703125" style="162" hidden="1"/>
    <col min="10030" max="10030" width="5.28515625" style="162" hidden="1"/>
    <col min="10031" max="10033" width="4.5703125" style="162" hidden="1"/>
    <col min="10034" max="10034" width="4.85546875" style="162" hidden="1"/>
    <col min="10035" max="10057" width="4.5703125" style="162" hidden="1"/>
    <col min="10058" max="10240" width="9.140625" style="162" hidden="1"/>
    <col min="10241" max="10241" width="25.85546875" style="162" hidden="1"/>
    <col min="10242" max="10242" width="7.5703125" style="162" hidden="1"/>
    <col min="10243" max="10259" width="5" style="162" hidden="1"/>
    <col min="10260" max="10263" width="5.42578125" style="162" hidden="1"/>
    <col min="10264" max="10264" width="4.5703125" style="162" hidden="1"/>
    <col min="10265" max="10265" width="6.42578125" style="162" hidden="1"/>
    <col min="10266" max="10266" width="5.42578125" style="162" hidden="1"/>
    <col min="10267" max="10267" width="6.42578125" style="162" hidden="1"/>
    <col min="10268" max="10268" width="5.42578125" style="162" hidden="1"/>
    <col min="10269" max="10269" width="6.42578125" style="162" hidden="1"/>
    <col min="10270" max="10270" width="5.42578125" style="162" hidden="1"/>
    <col min="10271" max="10271" width="6.42578125" style="162" hidden="1"/>
    <col min="10272" max="10272" width="4.5703125" style="162" hidden="1"/>
    <col min="10273" max="10273" width="6.42578125" style="162" hidden="1"/>
    <col min="10274" max="10274" width="4.5703125" style="162" hidden="1"/>
    <col min="10275" max="10275" width="6.42578125" style="162" hidden="1"/>
    <col min="10276" max="10277" width="4.5703125" style="162" hidden="1"/>
    <col min="10278" max="10278" width="5.42578125" style="162" hidden="1"/>
    <col min="10279" max="10279" width="4.85546875" style="162" hidden="1"/>
    <col min="10280" max="10285" width="4.5703125" style="162" hidden="1"/>
    <col min="10286" max="10286" width="5.28515625" style="162" hidden="1"/>
    <col min="10287" max="10289" width="4.5703125" style="162" hidden="1"/>
    <col min="10290" max="10290" width="4.85546875" style="162" hidden="1"/>
    <col min="10291" max="10313" width="4.5703125" style="162" hidden="1"/>
    <col min="10314" max="10496" width="9.140625" style="162" hidden="1"/>
    <col min="10497" max="10497" width="25.85546875" style="162" hidden="1"/>
    <col min="10498" max="10498" width="7.5703125" style="162" hidden="1"/>
    <col min="10499" max="10515" width="5" style="162" hidden="1"/>
    <col min="10516" max="10519" width="5.42578125" style="162" hidden="1"/>
    <col min="10520" max="10520" width="4.5703125" style="162" hidden="1"/>
    <col min="10521" max="10521" width="6.42578125" style="162" hidden="1"/>
    <col min="10522" max="10522" width="5.42578125" style="162" hidden="1"/>
    <col min="10523" max="10523" width="6.42578125" style="162" hidden="1"/>
    <col min="10524" max="10524" width="5.42578125" style="162" hidden="1"/>
    <col min="10525" max="10525" width="6.42578125" style="162" hidden="1"/>
    <col min="10526" max="10526" width="5.42578125" style="162" hidden="1"/>
    <col min="10527" max="10527" width="6.42578125" style="162" hidden="1"/>
    <col min="10528" max="10528" width="4.5703125" style="162" hidden="1"/>
    <col min="10529" max="10529" width="6.42578125" style="162" hidden="1"/>
    <col min="10530" max="10530" width="4.5703125" style="162" hidden="1"/>
    <col min="10531" max="10531" width="6.42578125" style="162" hidden="1"/>
    <col min="10532" max="10533" width="4.5703125" style="162" hidden="1"/>
    <col min="10534" max="10534" width="5.42578125" style="162" hidden="1"/>
    <col min="10535" max="10535" width="4.85546875" style="162" hidden="1"/>
    <col min="10536" max="10541" width="4.5703125" style="162" hidden="1"/>
    <col min="10542" max="10542" width="5.28515625" style="162" hidden="1"/>
    <col min="10543" max="10545" width="4.5703125" style="162" hidden="1"/>
    <col min="10546" max="10546" width="4.85546875" style="162" hidden="1"/>
    <col min="10547" max="10569" width="4.5703125" style="162" hidden="1"/>
    <col min="10570" max="10752" width="9.140625" style="162" hidden="1"/>
    <col min="10753" max="10753" width="25.85546875" style="162" hidden="1"/>
    <col min="10754" max="10754" width="7.5703125" style="162" hidden="1"/>
    <col min="10755" max="10771" width="5" style="162" hidden="1"/>
    <col min="10772" max="10775" width="5.42578125" style="162" hidden="1"/>
    <col min="10776" max="10776" width="4.5703125" style="162" hidden="1"/>
    <col min="10777" max="10777" width="6.42578125" style="162" hidden="1"/>
    <col min="10778" max="10778" width="5.42578125" style="162" hidden="1"/>
    <col min="10779" max="10779" width="6.42578125" style="162" hidden="1"/>
    <col min="10780" max="10780" width="5.42578125" style="162" hidden="1"/>
    <col min="10781" max="10781" width="6.42578125" style="162" hidden="1"/>
    <col min="10782" max="10782" width="5.42578125" style="162" hidden="1"/>
    <col min="10783" max="10783" width="6.42578125" style="162" hidden="1"/>
    <col min="10784" max="10784" width="4.5703125" style="162" hidden="1"/>
    <col min="10785" max="10785" width="6.42578125" style="162" hidden="1"/>
    <col min="10786" max="10786" width="4.5703125" style="162" hidden="1"/>
    <col min="10787" max="10787" width="6.42578125" style="162" hidden="1"/>
    <col min="10788" max="10789" width="4.5703125" style="162" hidden="1"/>
    <col min="10790" max="10790" width="5.42578125" style="162" hidden="1"/>
    <col min="10791" max="10791" width="4.85546875" style="162" hidden="1"/>
    <col min="10792" max="10797" width="4.5703125" style="162" hidden="1"/>
    <col min="10798" max="10798" width="5.28515625" style="162" hidden="1"/>
    <col min="10799" max="10801" width="4.5703125" style="162" hidden="1"/>
    <col min="10802" max="10802" width="4.85546875" style="162" hidden="1"/>
    <col min="10803" max="10825" width="4.5703125" style="162" hidden="1"/>
    <col min="10826" max="11008" width="9.140625" style="162" hidden="1"/>
    <col min="11009" max="11009" width="25.85546875" style="162" hidden="1"/>
    <col min="11010" max="11010" width="7.5703125" style="162" hidden="1"/>
    <col min="11011" max="11027" width="5" style="162" hidden="1"/>
    <col min="11028" max="11031" width="5.42578125" style="162" hidden="1"/>
    <col min="11032" max="11032" width="4.5703125" style="162" hidden="1"/>
    <col min="11033" max="11033" width="6.42578125" style="162" hidden="1"/>
    <col min="11034" max="11034" width="5.42578125" style="162" hidden="1"/>
    <col min="11035" max="11035" width="6.42578125" style="162" hidden="1"/>
    <col min="11036" max="11036" width="5.42578125" style="162" hidden="1"/>
    <col min="11037" max="11037" width="6.42578125" style="162" hidden="1"/>
    <col min="11038" max="11038" width="5.42578125" style="162" hidden="1"/>
    <col min="11039" max="11039" width="6.42578125" style="162" hidden="1"/>
    <col min="11040" max="11040" width="4.5703125" style="162" hidden="1"/>
    <col min="11041" max="11041" width="6.42578125" style="162" hidden="1"/>
    <col min="11042" max="11042" width="4.5703125" style="162" hidden="1"/>
    <col min="11043" max="11043" width="6.42578125" style="162" hidden="1"/>
    <col min="11044" max="11045" width="4.5703125" style="162" hidden="1"/>
    <col min="11046" max="11046" width="5.42578125" style="162" hidden="1"/>
    <col min="11047" max="11047" width="4.85546875" style="162" hidden="1"/>
    <col min="11048" max="11053" width="4.5703125" style="162" hidden="1"/>
    <col min="11054" max="11054" width="5.28515625" style="162" hidden="1"/>
    <col min="11055" max="11057" width="4.5703125" style="162" hidden="1"/>
    <col min="11058" max="11058" width="4.85546875" style="162" hidden="1"/>
    <col min="11059" max="11081" width="4.5703125" style="162" hidden="1"/>
    <col min="11082" max="11264" width="9.140625" style="162" hidden="1"/>
    <col min="11265" max="11265" width="25.85546875" style="162" hidden="1"/>
    <col min="11266" max="11266" width="7.5703125" style="162" hidden="1"/>
    <col min="11267" max="11283" width="5" style="162" hidden="1"/>
    <col min="11284" max="11287" width="5.42578125" style="162" hidden="1"/>
    <col min="11288" max="11288" width="4.5703125" style="162" hidden="1"/>
    <col min="11289" max="11289" width="6.42578125" style="162" hidden="1"/>
    <col min="11290" max="11290" width="5.42578125" style="162" hidden="1"/>
    <col min="11291" max="11291" width="6.42578125" style="162" hidden="1"/>
    <col min="11292" max="11292" width="5.42578125" style="162" hidden="1"/>
    <col min="11293" max="11293" width="6.42578125" style="162" hidden="1"/>
    <col min="11294" max="11294" width="5.42578125" style="162" hidden="1"/>
    <col min="11295" max="11295" width="6.42578125" style="162" hidden="1"/>
    <col min="11296" max="11296" width="4.5703125" style="162" hidden="1"/>
    <col min="11297" max="11297" width="6.42578125" style="162" hidden="1"/>
    <col min="11298" max="11298" width="4.5703125" style="162" hidden="1"/>
    <col min="11299" max="11299" width="6.42578125" style="162" hidden="1"/>
    <col min="11300" max="11301" width="4.5703125" style="162" hidden="1"/>
    <col min="11302" max="11302" width="5.42578125" style="162" hidden="1"/>
    <col min="11303" max="11303" width="4.85546875" style="162" hidden="1"/>
    <col min="11304" max="11309" width="4.5703125" style="162" hidden="1"/>
    <col min="11310" max="11310" width="5.28515625" style="162" hidden="1"/>
    <col min="11311" max="11313" width="4.5703125" style="162" hidden="1"/>
    <col min="11314" max="11314" width="4.85546875" style="162" hidden="1"/>
    <col min="11315" max="11337" width="4.5703125" style="162" hidden="1"/>
    <col min="11338" max="11520" width="9.140625" style="162" hidden="1"/>
    <col min="11521" max="11521" width="25.85546875" style="162" hidden="1"/>
    <col min="11522" max="11522" width="7.5703125" style="162" hidden="1"/>
    <col min="11523" max="11539" width="5" style="162" hidden="1"/>
    <col min="11540" max="11543" width="5.42578125" style="162" hidden="1"/>
    <col min="11544" max="11544" width="4.5703125" style="162" hidden="1"/>
    <col min="11545" max="11545" width="6.42578125" style="162" hidden="1"/>
    <col min="11546" max="11546" width="5.42578125" style="162" hidden="1"/>
    <col min="11547" max="11547" width="6.42578125" style="162" hidden="1"/>
    <col min="11548" max="11548" width="5.42578125" style="162" hidden="1"/>
    <col min="11549" max="11549" width="6.42578125" style="162" hidden="1"/>
    <col min="11550" max="11550" width="5.42578125" style="162" hidden="1"/>
    <col min="11551" max="11551" width="6.42578125" style="162" hidden="1"/>
    <col min="11552" max="11552" width="4.5703125" style="162" hidden="1"/>
    <col min="11553" max="11553" width="6.42578125" style="162" hidden="1"/>
    <col min="11554" max="11554" width="4.5703125" style="162" hidden="1"/>
    <col min="11555" max="11555" width="6.42578125" style="162" hidden="1"/>
    <col min="11556" max="11557" width="4.5703125" style="162" hidden="1"/>
    <col min="11558" max="11558" width="5.42578125" style="162" hidden="1"/>
    <col min="11559" max="11559" width="4.85546875" style="162" hidden="1"/>
    <col min="11560" max="11565" width="4.5703125" style="162" hidden="1"/>
    <col min="11566" max="11566" width="5.28515625" style="162" hidden="1"/>
    <col min="11567" max="11569" width="4.5703125" style="162" hidden="1"/>
    <col min="11570" max="11570" width="4.85546875" style="162" hidden="1"/>
    <col min="11571" max="11593" width="4.5703125" style="162" hidden="1"/>
    <col min="11594" max="11776" width="9.140625" style="162" hidden="1"/>
    <col min="11777" max="11777" width="25.85546875" style="162" hidden="1"/>
    <col min="11778" max="11778" width="7.5703125" style="162" hidden="1"/>
    <col min="11779" max="11795" width="5" style="162" hidden="1"/>
    <col min="11796" max="11799" width="5.42578125" style="162" hidden="1"/>
    <col min="11800" max="11800" width="4.5703125" style="162" hidden="1"/>
    <col min="11801" max="11801" width="6.42578125" style="162" hidden="1"/>
    <col min="11802" max="11802" width="5.42578125" style="162" hidden="1"/>
    <col min="11803" max="11803" width="6.42578125" style="162" hidden="1"/>
    <col min="11804" max="11804" width="5.42578125" style="162" hidden="1"/>
    <col min="11805" max="11805" width="6.42578125" style="162" hidden="1"/>
    <col min="11806" max="11806" width="5.42578125" style="162" hidden="1"/>
    <col min="11807" max="11807" width="6.42578125" style="162" hidden="1"/>
    <col min="11808" max="11808" width="4.5703125" style="162" hidden="1"/>
    <col min="11809" max="11809" width="6.42578125" style="162" hidden="1"/>
    <col min="11810" max="11810" width="4.5703125" style="162" hidden="1"/>
    <col min="11811" max="11811" width="6.42578125" style="162" hidden="1"/>
    <col min="11812" max="11813" width="4.5703125" style="162" hidden="1"/>
    <col min="11814" max="11814" width="5.42578125" style="162" hidden="1"/>
    <col min="11815" max="11815" width="4.85546875" style="162" hidden="1"/>
    <col min="11816" max="11821" width="4.5703125" style="162" hidden="1"/>
    <col min="11822" max="11822" width="5.28515625" style="162" hidden="1"/>
    <col min="11823" max="11825" width="4.5703125" style="162" hidden="1"/>
    <col min="11826" max="11826" width="4.85546875" style="162" hidden="1"/>
    <col min="11827" max="11849" width="4.5703125" style="162" hidden="1"/>
    <col min="11850" max="12032" width="9.140625" style="162" hidden="1"/>
    <col min="12033" max="12033" width="25.85546875" style="162" hidden="1"/>
    <col min="12034" max="12034" width="7.5703125" style="162" hidden="1"/>
    <col min="12035" max="12051" width="5" style="162" hidden="1"/>
    <col min="12052" max="12055" width="5.42578125" style="162" hidden="1"/>
    <col min="12056" max="12056" width="4.5703125" style="162" hidden="1"/>
    <col min="12057" max="12057" width="6.42578125" style="162" hidden="1"/>
    <col min="12058" max="12058" width="5.42578125" style="162" hidden="1"/>
    <col min="12059" max="12059" width="6.42578125" style="162" hidden="1"/>
    <col min="12060" max="12060" width="5.42578125" style="162" hidden="1"/>
    <col min="12061" max="12061" width="6.42578125" style="162" hidden="1"/>
    <col min="12062" max="12062" width="5.42578125" style="162" hidden="1"/>
    <col min="12063" max="12063" width="6.42578125" style="162" hidden="1"/>
    <col min="12064" max="12064" width="4.5703125" style="162" hidden="1"/>
    <col min="12065" max="12065" width="6.42578125" style="162" hidden="1"/>
    <col min="12066" max="12066" width="4.5703125" style="162" hidden="1"/>
    <col min="12067" max="12067" width="6.42578125" style="162" hidden="1"/>
    <col min="12068" max="12069" width="4.5703125" style="162" hidden="1"/>
    <col min="12070" max="12070" width="5.42578125" style="162" hidden="1"/>
    <col min="12071" max="12071" width="4.85546875" style="162" hidden="1"/>
    <col min="12072" max="12077" width="4.5703125" style="162" hidden="1"/>
    <col min="12078" max="12078" width="5.28515625" style="162" hidden="1"/>
    <col min="12079" max="12081" width="4.5703125" style="162" hidden="1"/>
    <col min="12082" max="12082" width="4.85546875" style="162" hidden="1"/>
    <col min="12083" max="12105" width="4.5703125" style="162" hidden="1"/>
    <col min="12106" max="12288" width="9.140625" style="162" hidden="1"/>
    <col min="12289" max="12289" width="25.85546875" style="162" hidden="1"/>
    <col min="12290" max="12290" width="7.5703125" style="162" hidden="1"/>
    <col min="12291" max="12307" width="5" style="162" hidden="1"/>
    <col min="12308" max="12311" width="5.42578125" style="162" hidden="1"/>
    <col min="12312" max="12312" width="4.5703125" style="162" hidden="1"/>
    <col min="12313" max="12313" width="6.42578125" style="162" hidden="1"/>
    <col min="12314" max="12314" width="5.42578125" style="162" hidden="1"/>
    <col min="12315" max="12315" width="6.42578125" style="162" hidden="1"/>
    <col min="12316" max="12316" width="5.42578125" style="162" hidden="1"/>
    <col min="12317" max="12317" width="6.42578125" style="162" hidden="1"/>
    <col min="12318" max="12318" width="5.42578125" style="162" hidden="1"/>
    <col min="12319" max="12319" width="6.42578125" style="162" hidden="1"/>
    <col min="12320" max="12320" width="4.5703125" style="162" hidden="1"/>
    <col min="12321" max="12321" width="6.42578125" style="162" hidden="1"/>
    <col min="12322" max="12322" width="4.5703125" style="162" hidden="1"/>
    <col min="12323" max="12323" width="6.42578125" style="162" hidden="1"/>
    <col min="12324" max="12325" width="4.5703125" style="162" hidden="1"/>
    <col min="12326" max="12326" width="5.42578125" style="162" hidden="1"/>
    <col min="12327" max="12327" width="4.85546875" style="162" hidden="1"/>
    <col min="12328" max="12333" width="4.5703125" style="162" hidden="1"/>
    <col min="12334" max="12334" width="5.28515625" style="162" hidden="1"/>
    <col min="12335" max="12337" width="4.5703125" style="162" hidden="1"/>
    <col min="12338" max="12338" width="4.85546875" style="162" hidden="1"/>
    <col min="12339" max="12361" width="4.5703125" style="162" hidden="1"/>
    <col min="12362" max="12544" width="9.140625" style="162" hidden="1"/>
    <col min="12545" max="12545" width="25.85546875" style="162" hidden="1"/>
    <col min="12546" max="12546" width="7.5703125" style="162" hidden="1"/>
    <col min="12547" max="12563" width="5" style="162" hidden="1"/>
    <col min="12564" max="12567" width="5.42578125" style="162" hidden="1"/>
    <col min="12568" max="12568" width="4.5703125" style="162" hidden="1"/>
    <col min="12569" max="12569" width="6.42578125" style="162" hidden="1"/>
    <col min="12570" max="12570" width="5.42578125" style="162" hidden="1"/>
    <col min="12571" max="12571" width="6.42578125" style="162" hidden="1"/>
    <col min="12572" max="12572" width="5.42578125" style="162" hidden="1"/>
    <col min="12573" max="12573" width="6.42578125" style="162" hidden="1"/>
    <col min="12574" max="12574" width="5.42578125" style="162" hidden="1"/>
    <col min="12575" max="12575" width="6.42578125" style="162" hidden="1"/>
    <col min="12576" max="12576" width="4.5703125" style="162" hidden="1"/>
    <col min="12577" max="12577" width="6.42578125" style="162" hidden="1"/>
    <col min="12578" max="12578" width="4.5703125" style="162" hidden="1"/>
    <col min="12579" max="12579" width="6.42578125" style="162" hidden="1"/>
    <col min="12580" max="12581" width="4.5703125" style="162" hidden="1"/>
    <col min="12582" max="12582" width="5.42578125" style="162" hidden="1"/>
    <col min="12583" max="12583" width="4.85546875" style="162" hidden="1"/>
    <col min="12584" max="12589" width="4.5703125" style="162" hidden="1"/>
    <col min="12590" max="12590" width="5.28515625" style="162" hidden="1"/>
    <col min="12591" max="12593" width="4.5703125" style="162" hidden="1"/>
    <col min="12594" max="12594" width="4.85546875" style="162" hidden="1"/>
    <col min="12595" max="12617" width="4.5703125" style="162" hidden="1"/>
    <col min="12618" max="12800" width="9.140625" style="162" hidden="1"/>
    <col min="12801" max="12801" width="25.85546875" style="162" hidden="1"/>
    <col min="12802" max="12802" width="7.5703125" style="162" hidden="1"/>
    <col min="12803" max="12819" width="5" style="162" hidden="1"/>
    <col min="12820" max="12823" width="5.42578125" style="162" hidden="1"/>
    <col min="12824" max="12824" width="4.5703125" style="162" hidden="1"/>
    <col min="12825" max="12825" width="6.42578125" style="162" hidden="1"/>
    <col min="12826" max="12826" width="5.42578125" style="162" hidden="1"/>
    <col min="12827" max="12827" width="6.42578125" style="162" hidden="1"/>
    <col min="12828" max="12828" width="5.42578125" style="162" hidden="1"/>
    <col min="12829" max="12829" width="6.42578125" style="162" hidden="1"/>
    <col min="12830" max="12830" width="5.42578125" style="162" hidden="1"/>
    <col min="12831" max="12831" width="6.42578125" style="162" hidden="1"/>
    <col min="12832" max="12832" width="4.5703125" style="162" hidden="1"/>
    <col min="12833" max="12833" width="6.42578125" style="162" hidden="1"/>
    <col min="12834" max="12834" width="4.5703125" style="162" hidden="1"/>
    <col min="12835" max="12835" width="6.42578125" style="162" hidden="1"/>
    <col min="12836" max="12837" width="4.5703125" style="162" hidden="1"/>
    <col min="12838" max="12838" width="5.42578125" style="162" hidden="1"/>
    <col min="12839" max="12839" width="4.85546875" style="162" hidden="1"/>
    <col min="12840" max="12845" width="4.5703125" style="162" hidden="1"/>
    <col min="12846" max="12846" width="5.28515625" style="162" hidden="1"/>
    <col min="12847" max="12849" width="4.5703125" style="162" hidden="1"/>
    <col min="12850" max="12850" width="4.85546875" style="162" hidden="1"/>
    <col min="12851" max="12873" width="4.5703125" style="162" hidden="1"/>
    <col min="12874" max="13056" width="9.140625" style="162" hidden="1"/>
    <col min="13057" max="13057" width="25.85546875" style="162" hidden="1"/>
    <col min="13058" max="13058" width="7.5703125" style="162" hidden="1"/>
    <col min="13059" max="13075" width="5" style="162" hidden="1"/>
    <col min="13076" max="13079" width="5.42578125" style="162" hidden="1"/>
    <col min="13080" max="13080" width="4.5703125" style="162" hidden="1"/>
    <col min="13081" max="13081" width="6.42578125" style="162" hidden="1"/>
    <col min="13082" max="13082" width="5.42578125" style="162" hidden="1"/>
    <col min="13083" max="13083" width="6.42578125" style="162" hidden="1"/>
    <col min="13084" max="13084" width="5.42578125" style="162" hidden="1"/>
    <col min="13085" max="13085" width="6.42578125" style="162" hidden="1"/>
    <col min="13086" max="13086" width="5.42578125" style="162" hidden="1"/>
    <col min="13087" max="13087" width="6.42578125" style="162" hidden="1"/>
    <col min="13088" max="13088" width="4.5703125" style="162" hidden="1"/>
    <col min="13089" max="13089" width="6.42578125" style="162" hidden="1"/>
    <col min="13090" max="13090" width="4.5703125" style="162" hidden="1"/>
    <col min="13091" max="13091" width="6.42578125" style="162" hidden="1"/>
    <col min="13092" max="13093" width="4.5703125" style="162" hidden="1"/>
    <col min="13094" max="13094" width="5.42578125" style="162" hidden="1"/>
    <col min="13095" max="13095" width="4.85546875" style="162" hidden="1"/>
    <col min="13096" max="13101" width="4.5703125" style="162" hidden="1"/>
    <col min="13102" max="13102" width="5.28515625" style="162" hidden="1"/>
    <col min="13103" max="13105" width="4.5703125" style="162" hidden="1"/>
    <col min="13106" max="13106" width="4.85546875" style="162" hidden="1"/>
    <col min="13107" max="13129" width="4.5703125" style="162" hidden="1"/>
    <col min="13130" max="13312" width="9.140625" style="162" hidden="1"/>
    <col min="13313" max="13313" width="25.85546875" style="162" hidden="1"/>
    <col min="13314" max="13314" width="7.5703125" style="162" hidden="1"/>
    <col min="13315" max="13331" width="5" style="162" hidden="1"/>
    <col min="13332" max="13335" width="5.42578125" style="162" hidden="1"/>
    <col min="13336" max="13336" width="4.5703125" style="162" hidden="1"/>
    <col min="13337" max="13337" width="6.42578125" style="162" hidden="1"/>
    <col min="13338" max="13338" width="5.42578125" style="162" hidden="1"/>
    <col min="13339" max="13339" width="6.42578125" style="162" hidden="1"/>
    <col min="13340" max="13340" width="5.42578125" style="162" hidden="1"/>
    <col min="13341" max="13341" width="6.42578125" style="162" hidden="1"/>
    <col min="13342" max="13342" width="5.42578125" style="162" hidden="1"/>
    <col min="13343" max="13343" width="6.42578125" style="162" hidden="1"/>
    <col min="13344" max="13344" width="4.5703125" style="162" hidden="1"/>
    <col min="13345" max="13345" width="6.42578125" style="162" hidden="1"/>
    <col min="13346" max="13346" width="4.5703125" style="162" hidden="1"/>
    <col min="13347" max="13347" width="6.42578125" style="162" hidden="1"/>
    <col min="13348" max="13349" width="4.5703125" style="162" hidden="1"/>
    <col min="13350" max="13350" width="5.42578125" style="162" hidden="1"/>
    <col min="13351" max="13351" width="4.85546875" style="162" hidden="1"/>
    <col min="13352" max="13357" width="4.5703125" style="162" hidden="1"/>
    <col min="13358" max="13358" width="5.28515625" style="162" hidden="1"/>
    <col min="13359" max="13361" width="4.5703125" style="162" hidden="1"/>
    <col min="13362" max="13362" width="4.85546875" style="162" hidden="1"/>
    <col min="13363" max="13385" width="4.5703125" style="162" hidden="1"/>
    <col min="13386" max="13568" width="9.140625" style="162" hidden="1"/>
    <col min="13569" max="13569" width="25.85546875" style="162" hidden="1"/>
    <col min="13570" max="13570" width="7.5703125" style="162" hidden="1"/>
    <col min="13571" max="13587" width="5" style="162" hidden="1"/>
    <col min="13588" max="13591" width="5.42578125" style="162" hidden="1"/>
    <col min="13592" max="13592" width="4.5703125" style="162" hidden="1"/>
    <col min="13593" max="13593" width="6.42578125" style="162" hidden="1"/>
    <col min="13594" max="13594" width="5.42578125" style="162" hidden="1"/>
    <col min="13595" max="13595" width="6.42578125" style="162" hidden="1"/>
    <col min="13596" max="13596" width="5.42578125" style="162" hidden="1"/>
    <col min="13597" max="13597" width="6.42578125" style="162" hidden="1"/>
    <col min="13598" max="13598" width="5.42578125" style="162" hidden="1"/>
    <col min="13599" max="13599" width="6.42578125" style="162" hidden="1"/>
    <col min="13600" max="13600" width="4.5703125" style="162" hidden="1"/>
    <col min="13601" max="13601" width="6.42578125" style="162" hidden="1"/>
    <col min="13602" max="13602" width="4.5703125" style="162" hidden="1"/>
    <col min="13603" max="13603" width="6.42578125" style="162" hidden="1"/>
    <col min="13604" max="13605" width="4.5703125" style="162" hidden="1"/>
    <col min="13606" max="13606" width="5.42578125" style="162" hidden="1"/>
    <col min="13607" max="13607" width="4.85546875" style="162" hidden="1"/>
    <col min="13608" max="13613" width="4.5703125" style="162" hidden="1"/>
    <col min="13614" max="13614" width="5.28515625" style="162" hidden="1"/>
    <col min="13615" max="13617" width="4.5703125" style="162" hidden="1"/>
    <col min="13618" max="13618" width="4.85546875" style="162" hidden="1"/>
    <col min="13619" max="13641" width="4.5703125" style="162" hidden="1"/>
    <col min="13642" max="13824" width="9.140625" style="162" hidden="1"/>
    <col min="13825" max="13825" width="25.85546875" style="162" hidden="1"/>
    <col min="13826" max="13826" width="7.5703125" style="162" hidden="1"/>
    <col min="13827" max="13843" width="5" style="162" hidden="1"/>
    <col min="13844" max="13847" width="5.42578125" style="162" hidden="1"/>
    <col min="13848" max="13848" width="4.5703125" style="162" hidden="1"/>
    <col min="13849" max="13849" width="6.42578125" style="162" hidden="1"/>
    <col min="13850" max="13850" width="5.42578125" style="162" hidden="1"/>
    <col min="13851" max="13851" width="6.42578125" style="162" hidden="1"/>
    <col min="13852" max="13852" width="5.42578125" style="162" hidden="1"/>
    <col min="13853" max="13853" width="6.42578125" style="162" hidden="1"/>
    <col min="13854" max="13854" width="5.42578125" style="162" hidden="1"/>
    <col min="13855" max="13855" width="6.42578125" style="162" hidden="1"/>
    <col min="13856" max="13856" width="4.5703125" style="162" hidden="1"/>
    <col min="13857" max="13857" width="6.42578125" style="162" hidden="1"/>
    <col min="13858" max="13858" width="4.5703125" style="162" hidden="1"/>
    <col min="13859" max="13859" width="6.42578125" style="162" hidden="1"/>
    <col min="13860" max="13861" width="4.5703125" style="162" hidden="1"/>
    <col min="13862" max="13862" width="5.42578125" style="162" hidden="1"/>
    <col min="13863" max="13863" width="4.85546875" style="162" hidden="1"/>
    <col min="13864" max="13869" width="4.5703125" style="162" hidden="1"/>
    <col min="13870" max="13870" width="5.28515625" style="162" hidden="1"/>
    <col min="13871" max="13873" width="4.5703125" style="162" hidden="1"/>
    <col min="13874" max="13874" width="4.85546875" style="162" hidden="1"/>
    <col min="13875" max="13897" width="4.5703125" style="162" hidden="1"/>
    <col min="13898" max="14080" width="9.140625" style="162" hidden="1"/>
    <col min="14081" max="14081" width="25.85546875" style="162" hidden="1"/>
    <col min="14082" max="14082" width="7.5703125" style="162" hidden="1"/>
    <col min="14083" max="14099" width="5" style="162" hidden="1"/>
    <col min="14100" max="14103" width="5.42578125" style="162" hidden="1"/>
    <col min="14104" max="14104" width="4.5703125" style="162" hidden="1"/>
    <col min="14105" max="14105" width="6.42578125" style="162" hidden="1"/>
    <col min="14106" max="14106" width="5.42578125" style="162" hidden="1"/>
    <col min="14107" max="14107" width="6.42578125" style="162" hidden="1"/>
    <col min="14108" max="14108" width="5.42578125" style="162" hidden="1"/>
    <col min="14109" max="14109" width="6.42578125" style="162" hidden="1"/>
    <col min="14110" max="14110" width="5.42578125" style="162" hidden="1"/>
    <col min="14111" max="14111" width="6.42578125" style="162" hidden="1"/>
    <col min="14112" max="14112" width="4.5703125" style="162" hidden="1"/>
    <col min="14113" max="14113" width="6.42578125" style="162" hidden="1"/>
    <col min="14114" max="14114" width="4.5703125" style="162" hidden="1"/>
    <col min="14115" max="14115" width="6.42578125" style="162" hidden="1"/>
    <col min="14116" max="14117" width="4.5703125" style="162" hidden="1"/>
    <col min="14118" max="14118" width="5.42578125" style="162" hidden="1"/>
    <col min="14119" max="14119" width="4.85546875" style="162" hidden="1"/>
    <col min="14120" max="14125" width="4.5703125" style="162" hidden="1"/>
    <col min="14126" max="14126" width="5.28515625" style="162" hidden="1"/>
    <col min="14127" max="14129" width="4.5703125" style="162" hidden="1"/>
    <col min="14130" max="14130" width="4.85546875" style="162" hidden="1"/>
    <col min="14131" max="14153" width="4.5703125" style="162" hidden="1"/>
    <col min="14154" max="14336" width="9.140625" style="162" hidden="1"/>
    <col min="14337" max="14337" width="25.85546875" style="162" hidden="1"/>
    <col min="14338" max="14338" width="7.5703125" style="162" hidden="1"/>
    <col min="14339" max="14355" width="5" style="162" hidden="1"/>
    <col min="14356" max="14359" width="5.42578125" style="162" hidden="1"/>
    <col min="14360" max="14360" width="4.5703125" style="162" hidden="1"/>
    <col min="14361" max="14361" width="6.42578125" style="162" hidden="1"/>
    <col min="14362" max="14362" width="5.42578125" style="162" hidden="1"/>
    <col min="14363" max="14363" width="6.42578125" style="162" hidden="1"/>
    <col min="14364" max="14364" width="5.42578125" style="162" hidden="1"/>
    <col min="14365" max="14365" width="6.42578125" style="162" hidden="1"/>
    <col min="14366" max="14366" width="5.42578125" style="162" hidden="1"/>
    <col min="14367" max="14367" width="6.42578125" style="162" hidden="1"/>
    <col min="14368" max="14368" width="4.5703125" style="162" hidden="1"/>
    <col min="14369" max="14369" width="6.42578125" style="162" hidden="1"/>
    <col min="14370" max="14370" width="4.5703125" style="162" hidden="1"/>
    <col min="14371" max="14371" width="6.42578125" style="162" hidden="1"/>
    <col min="14372" max="14373" width="4.5703125" style="162" hidden="1"/>
    <col min="14374" max="14374" width="5.42578125" style="162" hidden="1"/>
    <col min="14375" max="14375" width="4.85546875" style="162" hidden="1"/>
    <col min="14376" max="14381" width="4.5703125" style="162" hidden="1"/>
    <col min="14382" max="14382" width="5.28515625" style="162" hidden="1"/>
    <col min="14383" max="14385" width="4.5703125" style="162" hidden="1"/>
    <col min="14386" max="14386" width="4.85546875" style="162" hidden="1"/>
    <col min="14387" max="14409" width="4.5703125" style="162" hidden="1"/>
    <col min="14410" max="14592" width="9.140625" style="162" hidden="1"/>
    <col min="14593" max="14593" width="25.85546875" style="162" hidden="1"/>
    <col min="14594" max="14594" width="7.5703125" style="162" hidden="1"/>
    <col min="14595" max="14611" width="5" style="162" hidden="1"/>
    <col min="14612" max="14615" width="5.42578125" style="162" hidden="1"/>
    <col min="14616" max="14616" width="4.5703125" style="162" hidden="1"/>
    <col min="14617" max="14617" width="6.42578125" style="162" hidden="1"/>
    <col min="14618" max="14618" width="5.42578125" style="162" hidden="1"/>
    <col min="14619" max="14619" width="6.42578125" style="162" hidden="1"/>
    <col min="14620" max="14620" width="5.42578125" style="162" hidden="1"/>
    <col min="14621" max="14621" width="6.42578125" style="162" hidden="1"/>
    <col min="14622" max="14622" width="5.42578125" style="162" hidden="1"/>
    <col min="14623" max="14623" width="6.42578125" style="162" hidden="1"/>
    <col min="14624" max="14624" width="4.5703125" style="162" hidden="1"/>
    <col min="14625" max="14625" width="6.42578125" style="162" hidden="1"/>
    <col min="14626" max="14626" width="4.5703125" style="162" hidden="1"/>
    <col min="14627" max="14627" width="6.42578125" style="162" hidden="1"/>
    <col min="14628" max="14629" width="4.5703125" style="162" hidden="1"/>
    <col min="14630" max="14630" width="5.42578125" style="162" hidden="1"/>
    <col min="14631" max="14631" width="4.85546875" style="162" hidden="1"/>
    <col min="14632" max="14637" width="4.5703125" style="162" hidden="1"/>
    <col min="14638" max="14638" width="5.28515625" style="162" hidden="1"/>
    <col min="14639" max="14641" width="4.5703125" style="162" hidden="1"/>
    <col min="14642" max="14642" width="4.85546875" style="162" hidden="1"/>
    <col min="14643" max="14665" width="4.5703125" style="162" hidden="1"/>
    <col min="14666" max="14848" width="9.140625" style="162" hidden="1"/>
    <col min="14849" max="14849" width="25.85546875" style="162" hidden="1"/>
    <col min="14850" max="14850" width="7.5703125" style="162" hidden="1"/>
    <col min="14851" max="14867" width="5" style="162" hidden="1"/>
    <col min="14868" max="14871" width="5.42578125" style="162" hidden="1"/>
    <col min="14872" max="14872" width="4.5703125" style="162" hidden="1"/>
    <col min="14873" max="14873" width="6.42578125" style="162" hidden="1"/>
    <col min="14874" max="14874" width="5.42578125" style="162" hidden="1"/>
    <col min="14875" max="14875" width="6.42578125" style="162" hidden="1"/>
    <col min="14876" max="14876" width="5.42578125" style="162" hidden="1"/>
    <col min="14877" max="14877" width="6.42578125" style="162" hidden="1"/>
    <col min="14878" max="14878" width="5.42578125" style="162" hidden="1"/>
    <col min="14879" max="14879" width="6.42578125" style="162" hidden="1"/>
    <col min="14880" max="14880" width="4.5703125" style="162" hidden="1"/>
    <col min="14881" max="14881" width="6.42578125" style="162" hidden="1"/>
    <col min="14882" max="14882" width="4.5703125" style="162" hidden="1"/>
    <col min="14883" max="14883" width="6.42578125" style="162" hidden="1"/>
    <col min="14884" max="14885" width="4.5703125" style="162" hidden="1"/>
    <col min="14886" max="14886" width="5.42578125" style="162" hidden="1"/>
    <col min="14887" max="14887" width="4.85546875" style="162" hidden="1"/>
    <col min="14888" max="14893" width="4.5703125" style="162" hidden="1"/>
    <col min="14894" max="14894" width="5.28515625" style="162" hidden="1"/>
    <col min="14895" max="14897" width="4.5703125" style="162" hidden="1"/>
    <col min="14898" max="14898" width="4.85546875" style="162" hidden="1"/>
    <col min="14899" max="14921" width="4.5703125" style="162" hidden="1"/>
    <col min="14922" max="15104" width="9.140625" style="162" hidden="1"/>
    <col min="15105" max="15105" width="25.85546875" style="162" hidden="1"/>
    <col min="15106" max="15106" width="7.5703125" style="162" hidden="1"/>
    <col min="15107" max="15123" width="5" style="162" hidden="1"/>
    <col min="15124" max="15127" width="5.42578125" style="162" hidden="1"/>
    <col min="15128" max="15128" width="4.5703125" style="162" hidden="1"/>
    <col min="15129" max="15129" width="6.42578125" style="162" hidden="1"/>
    <col min="15130" max="15130" width="5.42578125" style="162" hidden="1"/>
    <col min="15131" max="15131" width="6.42578125" style="162" hidden="1"/>
    <col min="15132" max="15132" width="5.42578125" style="162" hidden="1"/>
    <col min="15133" max="15133" width="6.42578125" style="162" hidden="1"/>
    <col min="15134" max="15134" width="5.42578125" style="162" hidden="1"/>
    <col min="15135" max="15135" width="6.42578125" style="162" hidden="1"/>
    <col min="15136" max="15136" width="4.5703125" style="162" hidden="1"/>
    <col min="15137" max="15137" width="6.42578125" style="162" hidden="1"/>
    <col min="15138" max="15138" width="4.5703125" style="162" hidden="1"/>
    <col min="15139" max="15139" width="6.42578125" style="162" hidden="1"/>
    <col min="15140" max="15141" width="4.5703125" style="162" hidden="1"/>
    <col min="15142" max="15142" width="5.42578125" style="162" hidden="1"/>
    <col min="15143" max="15143" width="4.85546875" style="162" hidden="1"/>
    <col min="15144" max="15149" width="4.5703125" style="162" hidden="1"/>
    <col min="15150" max="15150" width="5.28515625" style="162" hidden="1"/>
    <col min="15151" max="15153" width="4.5703125" style="162" hidden="1"/>
    <col min="15154" max="15154" width="4.85546875" style="162" hidden="1"/>
    <col min="15155" max="15177" width="4.5703125" style="162" hidden="1"/>
    <col min="15178" max="15360" width="9.140625" style="162" hidden="1"/>
    <col min="15361" max="15361" width="25.85546875" style="162" hidden="1"/>
    <col min="15362" max="15362" width="7.5703125" style="162" hidden="1"/>
    <col min="15363" max="15379" width="5" style="162" hidden="1"/>
    <col min="15380" max="15383" width="5.42578125" style="162" hidden="1"/>
    <col min="15384" max="15384" width="4.5703125" style="162" hidden="1"/>
    <col min="15385" max="15385" width="6.42578125" style="162" hidden="1"/>
    <col min="15386" max="15386" width="5.42578125" style="162" hidden="1"/>
    <col min="15387" max="15387" width="6.42578125" style="162" hidden="1"/>
    <col min="15388" max="15388" width="5.42578125" style="162" hidden="1"/>
    <col min="15389" max="15389" width="6.42578125" style="162" hidden="1"/>
    <col min="15390" max="15390" width="5.42578125" style="162" hidden="1"/>
    <col min="15391" max="15391" width="6.42578125" style="162" hidden="1"/>
    <col min="15392" max="15392" width="4.5703125" style="162" hidden="1"/>
    <col min="15393" max="15393" width="6.42578125" style="162" hidden="1"/>
    <col min="15394" max="15394" width="4.5703125" style="162" hidden="1"/>
    <col min="15395" max="15395" width="6.42578125" style="162" hidden="1"/>
    <col min="15396" max="15397" width="4.5703125" style="162" hidden="1"/>
    <col min="15398" max="15398" width="5.42578125" style="162" hidden="1"/>
    <col min="15399" max="15399" width="4.85546875" style="162" hidden="1"/>
    <col min="15400" max="15405" width="4.5703125" style="162" hidden="1"/>
    <col min="15406" max="15406" width="5.28515625" style="162" hidden="1"/>
    <col min="15407" max="15409" width="4.5703125" style="162" hidden="1"/>
    <col min="15410" max="15410" width="4.85546875" style="162" hidden="1"/>
    <col min="15411" max="15433" width="4.5703125" style="162" hidden="1"/>
    <col min="15434" max="15616" width="9.140625" style="162" hidden="1"/>
    <col min="15617" max="15617" width="25.85546875" style="162" hidden="1"/>
    <col min="15618" max="15618" width="7.5703125" style="162" hidden="1"/>
    <col min="15619" max="15635" width="5" style="162" hidden="1"/>
    <col min="15636" max="15639" width="5.42578125" style="162" hidden="1"/>
    <col min="15640" max="15640" width="4.5703125" style="162" hidden="1"/>
    <col min="15641" max="15641" width="6.42578125" style="162" hidden="1"/>
    <col min="15642" max="15642" width="5.42578125" style="162" hidden="1"/>
    <col min="15643" max="15643" width="6.42578125" style="162" hidden="1"/>
    <col min="15644" max="15644" width="5.42578125" style="162" hidden="1"/>
    <col min="15645" max="15645" width="6.42578125" style="162" hidden="1"/>
    <col min="15646" max="15646" width="5.42578125" style="162" hidden="1"/>
    <col min="15647" max="15647" width="6.42578125" style="162" hidden="1"/>
    <col min="15648" max="15648" width="4.5703125" style="162" hidden="1"/>
    <col min="15649" max="15649" width="6.42578125" style="162" hidden="1"/>
    <col min="15650" max="15650" width="4.5703125" style="162" hidden="1"/>
    <col min="15651" max="15651" width="6.42578125" style="162" hidden="1"/>
    <col min="15652" max="15653" width="4.5703125" style="162" hidden="1"/>
    <col min="15654" max="15654" width="5.42578125" style="162" hidden="1"/>
    <col min="15655" max="15655" width="4.85546875" style="162" hidden="1"/>
    <col min="15656" max="15661" width="4.5703125" style="162" hidden="1"/>
    <col min="15662" max="15662" width="5.28515625" style="162" hidden="1"/>
    <col min="15663" max="15665" width="4.5703125" style="162" hidden="1"/>
    <col min="15666" max="15666" width="4.85546875" style="162" hidden="1"/>
    <col min="15667" max="15689" width="4.5703125" style="162" hidden="1"/>
    <col min="15690" max="15872" width="9.140625" style="162" hidden="1"/>
    <col min="15873" max="15873" width="25.85546875" style="162" hidden="1"/>
    <col min="15874" max="15874" width="7.5703125" style="162" hidden="1"/>
    <col min="15875" max="15891" width="5" style="162" hidden="1"/>
    <col min="15892" max="15895" width="5.42578125" style="162" hidden="1"/>
    <col min="15896" max="15896" width="4.5703125" style="162" hidden="1"/>
    <col min="15897" max="15897" width="6.42578125" style="162" hidden="1"/>
    <col min="15898" max="15898" width="5.42578125" style="162" hidden="1"/>
    <col min="15899" max="15899" width="6.42578125" style="162" hidden="1"/>
    <col min="15900" max="15900" width="5.42578125" style="162" hidden="1"/>
    <col min="15901" max="15901" width="6.42578125" style="162" hidden="1"/>
    <col min="15902" max="15902" width="5.42578125" style="162" hidden="1"/>
    <col min="15903" max="15903" width="6.42578125" style="162" hidden="1"/>
    <col min="15904" max="15904" width="4.5703125" style="162" hidden="1"/>
    <col min="15905" max="15905" width="6.42578125" style="162" hidden="1"/>
    <col min="15906" max="15906" width="4.5703125" style="162" hidden="1"/>
    <col min="15907" max="15907" width="6.42578125" style="162" hidden="1"/>
    <col min="15908" max="15909" width="4.5703125" style="162" hidden="1"/>
    <col min="15910" max="15910" width="5.42578125" style="162" hidden="1"/>
    <col min="15911" max="15911" width="4.85546875" style="162" hidden="1"/>
    <col min="15912" max="15917" width="4.5703125" style="162" hidden="1"/>
    <col min="15918" max="15918" width="5.28515625" style="162" hidden="1"/>
    <col min="15919" max="15921" width="4.5703125" style="162" hidden="1"/>
    <col min="15922" max="15922" width="4.85546875" style="162" hidden="1"/>
    <col min="15923" max="15945" width="4.5703125" style="162" hidden="1"/>
    <col min="15946" max="16128" width="9.140625" style="162" hidden="1"/>
    <col min="16129" max="16129" width="25.85546875" style="162" hidden="1"/>
    <col min="16130" max="16130" width="7.5703125" style="162" hidden="1"/>
    <col min="16131" max="16147" width="5" style="162" hidden="1"/>
    <col min="16148" max="16151" width="5.42578125" style="162" hidden="1"/>
    <col min="16152" max="16152" width="4.5703125" style="162" hidden="1"/>
    <col min="16153" max="16153" width="6.42578125" style="162" hidden="1"/>
    <col min="16154" max="16154" width="5.42578125" style="162" hidden="1"/>
    <col min="16155" max="16155" width="6.42578125" style="162" hidden="1"/>
    <col min="16156" max="16156" width="5.42578125" style="162" hidden="1"/>
    <col min="16157" max="16157" width="6.42578125" style="162" hidden="1"/>
    <col min="16158" max="16158" width="5.42578125" style="162" hidden="1"/>
    <col min="16159" max="16159" width="6.42578125" style="162" hidden="1"/>
    <col min="16160" max="16160" width="4.5703125" style="162" hidden="1"/>
    <col min="16161" max="16161" width="6.42578125" style="162" hidden="1"/>
    <col min="16162" max="16162" width="4.5703125" style="162" hidden="1"/>
    <col min="16163" max="16163" width="6.42578125" style="162" hidden="1"/>
    <col min="16164" max="16165" width="4.5703125" style="162" hidden="1"/>
    <col min="16166" max="16166" width="5.42578125" style="162" hidden="1"/>
    <col min="16167" max="16167" width="4.85546875" style="162" hidden="1"/>
    <col min="16168" max="16173" width="4.5703125" style="162" hidden="1"/>
    <col min="16174" max="16174" width="5.28515625" style="162" hidden="1"/>
    <col min="16175" max="16177" width="4.5703125" style="162" hidden="1"/>
    <col min="16178" max="16178" width="4.85546875" style="162" hidden="1"/>
    <col min="16179" max="16201" width="4.5703125" style="162" hidden="1"/>
    <col min="16202" max="16384" width="9.140625" style="162" hidden="1"/>
  </cols>
  <sheetData>
    <row r="1" spans="1:75" s="479" customFormat="1" ht="16.5" thickBot="1">
      <c r="A1" s="476"/>
      <c r="B1" s="476"/>
      <c r="C1" s="477"/>
      <c r="D1" s="477"/>
      <c r="E1" s="477"/>
      <c r="F1" s="477"/>
      <c r="G1" s="477"/>
      <c r="H1" s="477"/>
      <c r="I1" s="477"/>
      <c r="J1" s="477"/>
      <c r="K1" s="477"/>
      <c r="L1" s="477"/>
      <c r="M1" s="477"/>
      <c r="N1" s="477"/>
      <c r="O1" s="477"/>
      <c r="P1" s="477"/>
      <c r="Q1" s="477"/>
      <c r="R1" s="477"/>
      <c r="S1" s="477"/>
      <c r="T1" s="477"/>
      <c r="U1" s="477"/>
      <c r="V1" s="477"/>
      <c r="W1" s="477"/>
      <c r="X1" s="477"/>
      <c r="Y1" s="477"/>
      <c r="Z1" s="477"/>
      <c r="AA1" s="477"/>
      <c r="AB1" s="477"/>
      <c r="AC1" s="477"/>
      <c r="AD1" s="477"/>
      <c r="AE1" s="477"/>
      <c r="AF1" s="477"/>
      <c r="AG1" s="477"/>
      <c r="AH1" s="477"/>
      <c r="AI1" s="477"/>
      <c r="AJ1" s="477"/>
      <c r="AK1" s="477"/>
      <c r="AL1" s="477"/>
      <c r="AM1" s="477"/>
      <c r="AN1" s="477"/>
      <c r="AO1" s="477"/>
      <c r="AP1" s="477"/>
      <c r="AQ1" s="477"/>
      <c r="AR1" s="477"/>
      <c r="AS1" s="477"/>
      <c r="AT1" s="477"/>
      <c r="AU1" s="477"/>
      <c r="AV1" s="477"/>
      <c r="AW1" s="477"/>
      <c r="AX1" s="477"/>
      <c r="AY1" s="477"/>
      <c r="AZ1" s="477"/>
      <c r="BA1" s="477"/>
      <c r="BB1" s="477"/>
      <c r="BC1" s="477"/>
      <c r="BD1" s="477"/>
      <c r="BE1" s="477"/>
      <c r="BF1" s="477"/>
      <c r="BG1" s="477"/>
      <c r="BH1" s="477"/>
      <c r="BI1" s="477"/>
      <c r="BJ1" s="477"/>
      <c r="BK1" s="477"/>
      <c r="BL1" s="477"/>
      <c r="BM1" s="477"/>
      <c r="BN1" s="477"/>
      <c r="BO1" s="477"/>
      <c r="BP1" s="477"/>
      <c r="BQ1" s="477"/>
      <c r="BR1" s="477"/>
      <c r="BS1" s="477"/>
      <c r="BT1" s="477"/>
      <c r="BU1" s="477"/>
      <c r="BV1" s="477"/>
      <c r="BW1" s="478"/>
    </row>
    <row r="2" spans="1:75" s="482" customFormat="1" ht="55.5">
      <c r="A2" s="579" t="s">
        <v>428</v>
      </c>
      <c r="B2" s="480" t="s">
        <v>145</v>
      </c>
      <c r="C2" s="530" t="str">
        <f>CONCATENATE("W",WEEKNUM(C3,2)," / ",YEAR(C3))</f>
        <v>W1 / 1901</v>
      </c>
      <c r="D2" s="530" t="str">
        <f t="shared" ref="D2:BO2" si="0">CONCATENATE("W",WEEKNUM(D3,2)," / ",YEAR(D3))</f>
        <v>W3 / 1901</v>
      </c>
      <c r="E2" s="530" t="str">
        <f t="shared" si="0"/>
        <v>W5 / 1901</v>
      </c>
      <c r="F2" s="530" t="str">
        <f t="shared" si="0"/>
        <v>W7 / 1901</v>
      </c>
      <c r="G2" s="530" t="str">
        <f t="shared" si="0"/>
        <v>W9 / 1901</v>
      </c>
      <c r="H2" s="530" t="str">
        <f t="shared" si="0"/>
        <v>W9 / 1901</v>
      </c>
      <c r="I2" s="530" t="str">
        <f t="shared" si="0"/>
        <v>W13 / 1901</v>
      </c>
      <c r="J2" s="530" t="str">
        <f t="shared" si="0"/>
        <v>W15 / 1901</v>
      </c>
      <c r="K2" s="530" t="str">
        <f t="shared" si="0"/>
        <v>W17 / 1901</v>
      </c>
      <c r="L2" s="530" t="str">
        <f t="shared" si="0"/>
        <v>W19 / 1901</v>
      </c>
      <c r="M2" s="530" t="str">
        <f t="shared" si="0"/>
        <v>W21 / 1901</v>
      </c>
      <c r="N2" s="530" t="str">
        <f t="shared" si="0"/>
        <v>W23 / 1901</v>
      </c>
      <c r="O2" s="530" t="str">
        <f t="shared" si="0"/>
        <v>W25 / 1901</v>
      </c>
      <c r="P2" s="530" t="str">
        <f t="shared" si="0"/>
        <v>W27 / 1901</v>
      </c>
      <c r="Q2" s="530" t="str">
        <f t="shared" si="0"/>
        <v>W29 / 1901</v>
      </c>
      <c r="R2" s="530" t="str">
        <f t="shared" si="0"/>
        <v>W31 / 1901</v>
      </c>
      <c r="S2" s="530" t="str">
        <f t="shared" si="0"/>
        <v>W33 / 1901</v>
      </c>
      <c r="T2" s="530" t="str">
        <f t="shared" si="0"/>
        <v>W35 / 1901</v>
      </c>
      <c r="U2" s="530" t="str">
        <f t="shared" si="0"/>
        <v>W37 / 1901</v>
      </c>
      <c r="V2" s="530" t="str">
        <f t="shared" si="0"/>
        <v>W39 / 1901</v>
      </c>
      <c r="W2" s="530" t="str">
        <f t="shared" si="0"/>
        <v>W41 / 1901</v>
      </c>
      <c r="X2" s="530" t="str">
        <f t="shared" si="0"/>
        <v>W43 / 1901</v>
      </c>
      <c r="Y2" s="530" t="str">
        <f t="shared" si="0"/>
        <v>W45 / 1901</v>
      </c>
      <c r="Z2" s="530" t="str">
        <f t="shared" si="0"/>
        <v>W47 / 1901</v>
      </c>
      <c r="AA2" s="530" t="str">
        <f t="shared" si="0"/>
        <v>W49 / 1901</v>
      </c>
      <c r="AB2" s="530" t="str">
        <f t="shared" si="0"/>
        <v>W51 / 1901</v>
      </c>
      <c r="AC2" s="530" t="str">
        <f t="shared" si="0"/>
        <v>W53 / 1901</v>
      </c>
      <c r="AD2" s="530" t="str">
        <f t="shared" si="0"/>
        <v>W3 / 1902</v>
      </c>
      <c r="AE2" s="530" t="str">
        <f t="shared" si="0"/>
        <v>W5 / 1902</v>
      </c>
      <c r="AF2" s="530" t="str">
        <f t="shared" si="0"/>
        <v>W7 / 1902</v>
      </c>
      <c r="AG2" s="530" t="str">
        <f t="shared" si="0"/>
        <v>W9 / 1902</v>
      </c>
      <c r="AH2" s="530" t="str">
        <f t="shared" si="0"/>
        <v>W11 / 1902</v>
      </c>
      <c r="AI2" s="530" t="str">
        <f t="shared" si="0"/>
        <v>W13 / 1902</v>
      </c>
      <c r="AJ2" s="530" t="str">
        <f t="shared" si="0"/>
        <v>W15 / 1902</v>
      </c>
      <c r="AK2" s="530" t="str">
        <f t="shared" si="0"/>
        <v>W17 / 1902</v>
      </c>
      <c r="AL2" s="530" t="str">
        <f t="shared" si="0"/>
        <v>W19 / 1902</v>
      </c>
      <c r="AM2" s="530" t="str">
        <f t="shared" si="0"/>
        <v>W21 / 1902</v>
      </c>
      <c r="AN2" s="530" t="str">
        <f t="shared" si="0"/>
        <v>W23 / 1902</v>
      </c>
      <c r="AO2" s="530" t="str">
        <f t="shared" si="0"/>
        <v>W25 / 1902</v>
      </c>
      <c r="AP2" s="530" t="str">
        <f t="shared" si="0"/>
        <v>W27 / 1902</v>
      </c>
      <c r="AQ2" s="530" t="str">
        <f t="shared" si="0"/>
        <v>W29 / 1902</v>
      </c>
      <c r="AR2" s="530" t="str">
        <f t="shared" si="0"/>
        <v>W31 / 1902</v>
      </c>
      <c r="AS2" s="530" t="str">
        <f t="shared" si="0"/>
        <v>W33 / 1902</v>
      </c>
      <c r="AT2" s="530" t="str">
        <f t="shared" si="0"/>
        <v>W35 / 1902</v>
      </c>
      <c r="AU2" s="530" t="str">
        <f t="shared" si="0"/>
        <v>W37 / 1902</v>
      </c>
      <c r="AV2" s="530" t="str">
        <f t="shared" si="0"/>
        <v>W39 / 1902</v>
      </c>
      <c r="AW2" s="530" t="str">
        <f t="shared" si="0"/>
        <v>W41 / 1902</v>
      </c>
      <c r="AX2" s="530" t="str">
        <f t="shared" si="0"/>
        <v>W43 / 1902</v>
      </c>
      <c r="AY2" s="530" t="str">
        <f t="shared" si="0"/>
        <v>W45 / 1902</v>
      </c>
      <c r="AZ2" s="530" t="str">
        <f t="shared" si="0"/>
        <v>W47 / 1902</v>
      </c>
      <c r="BA2" s="530" t="str">
        <f t="shared" si="0"/>
        <v>W49 / 1902</v>
      </c>
      <c r="BB2" s="530" t="str">
        <f t="shared" si="0"/>
        <v>W51 / 1902</v>
      </c>
      <c r="BC2" s="530" t="str">
        <f t="shared" si="0"/>
        <v>W53 / 1902</v>
      </c>
      <c r="BD2" s="530" t="str">
        <f t="shared" si="0"/>
        <v>W3 / 1903</v>
      </c>
      <c r="BE2" s="530" t="str">
        <f t="shared" si="0"/>
        <v>W5 / 1903</v>
      </c>
      <c r="BF2" s="530" t="str">
        <f t="shared" si="0"/>
        <v>W7 / 1903</v>
      </c>
      <c r="BG2" s="530" t="str">
        <f t="shared" si="0"/>
        <v>W9 / 1903</v>
      </c>
      <c r="BH2" s="530" t="str">
        <f t="shared" si="0"/>
        <v>W11 / 1903</v>
      </c>
      <c r="BI2" s="530" t="str">
        <f t="shared" si="0"/>
        <v>W13 / 1903</v>
      </c>
      <c r="BJ2" s="530" t="str">
        <f t="shared" si="0"/>
        <v>W15 / 1903</v>
      </c>
      <c r="BK2" s="530" t="str">
        <f t="shared" si="0"/>
        <v>W17 / 1903</v>
      </c>
      <c r="BL2" s="530" t="str">
        <f t="shared" si="0"/>
        <v>W19 / 1903</v>
      </c>
      <c r="BM2" s="530" t="str">
        <f t="shared" si="0"/>
        <v>W21 / 1903</v>
      </c>
      <c r="BN2" s="530" t="str">
        <f t="shared" si="0"/>
        <v>W23 / 1903</v>
      </c>
      <c r="BO2" s="530" t="str">
        <f t="shared" si="0"/>
        <v>W25 / 1903</v>
      </c>
      <c r="BP2" s="530" t="str">
        <f t="shared" ref="BP2:BV2" si="1">CONCATENATE("W",WEEKNUM(BP3,2)," / ",YEAR(BP3))</f>
        <v>W27 / 1903</v>
      </c>
      <c r="BQ2" s="530" t="str">
        <f t="shared" si="1"/>
        <v>W29 / 1903</v>
      </c>
      <c r="BR2" s="530" t="str">
        <f t="shared" si="1"/>
        <v>W31 / 1903</v>
      </c>
      <c r="BS2" s="530" t="str">
        <f t="shared" si="1"/>
        <v>W33 / 1903</v>
      </c>
      <c r="BT2" s="530" t="str">
        <f t="shared" si="1"/>
        <v>W35 / 1903</v>
      </c>
      <c r="BU2" s="580" t="str">
        <f t="shared" si="1"/>
        <v>W37 / 1903</v>
      </c>
      <c r="BV2" s="581" t="str">
        <f t="shared" si="1"/>
        <v>W1 / 1900</v>
      </c>
      <c r="BW2" s="481"/>
    </row>
    <row r="3" spans="1:75" s="484" customFormat="1" ht="52.5">
      <c r="A3" s="582" t="s">
        <v>139</v>
      </c>
      <c r="B3" s="583">
        <f>filingDate</f>
        <v>522</v>
      </c>
      <c r="C3" s="531">
        <v>367</v>
      </c>
      <c r="D3" s="531">
        <v>381</v>
      </c>
      <c r="E3" s="531">
        <v>395</v>
      </c>
      <c r="F3" s="531">
        <v>409</v>
      </c>
      <c r="G3" s="531">
        <v>423</v>
      </c>
      <c r="H3" s="531">
        <v>426</v>
      </c>
      <c r="I3" s="531">
        <v>451</v>
      </c>
      <c r="J3" s="531">
        <v>465</v>
      </c>
      <c r="K3" s="531">
        <v>479</v>
      </c>
      <c r="L3" s="531">
        <v>493</v>
      </c>
      <c r="M3" s="531">
        <v>507</v>
      </c>
      <c r="N3" s="531">
        <v>521</v>
      </c>
      <c r="O3" s="531">
        <v>535</v>
      </c>
      <c r="P3" s="531">
        <v>549</v>
      </c>
      <c r="Q3" s="531">
        <v>563</v>
      </c>
      <c r="R3" s="531">
        <v>577</v>
      </c>
      <c r="S3" s="531">
        <v>591</v>
      </c>
      <c r="T3" s="531">
        <v>605</v>
      </c>
      <c r="U3" s="531">
        <v>619</v>
      </c>
      <c r="V3" s="531">
        <v>633</v>
      </c>
      <c r="W3" s="531">
        <v>647</v>
      </c>
      <c r="X3" s="531">
        <v>661</v>
      </c>
      <c r="Y3" s="531">
        <v>675</v>
      </c>
      <c r="Z3" s="531">
        <v>689</v>
      </c>
      <c r="AA3" s="531">
        <v>703</v>
      </c>
      <c r="AB3" s="531">
        <v>717</v>
      </c>
      <c r="AC3" s="531">
        <v>731</v>
      </c>
      <c r="AD3" s="531">
        <v>745</v>
      </c>
      <c r="AE3" s="531">
        <v>759</v>
      </c>
      <c r="AF3" s="531">
        <v>773</v>
      </c>
      <c r="AG3" s="531">
        <v>787</v>
      </c>
      <c r="AH3" s="531">
        <v>801</v>
      </c>
      <c r="AI3" s="531">
        <v>815</v>
      </c>
      <c r="AJ3" s="531">
        <v>829</v>
      </c>
      <c r="AK3" s="531">
        <v>843</v>
      </c>
      <c r="AL3" s="531">
        <v>857</v>
      </c>
      <c r="AM3" s="531">
        <v>871</v>
      </c>
      <c r="AN3" s="531">
        <v>885</v>
      </c>
      <c r="AO3" s="531">
        <v>899</v>
      </c>
      <c r="AP3" s="531">
        <v>913</v>
      </c>
      <c r="AQ3" s="531">
        <v>927</v>
      </c>
      <c r="AR3" s="531">
        <v>941</v>
      </c>
      <c r="AS3" s="531">
        <v>955</v>
      </c>
      <c r="AT3" s="531">
        <v>969</v>
      </c>
      <c r="AU3" s="531">
        <v>983</v>
      </c>
      <c r="AV3" s="531">
        <v>997</v>
      </c>
      <c r="AW3" s="531">
        <v>1011</v>
      </c>
      <c r="AX3" s="531">
        <v>1025</v>
      </c>
      <c r="AY3" s="531">
        <v>1039</v>
      </c>
      <c r="AZ3" s="531">
        <v>1053</v>
      </c>
      <c r="BA3" s="531">
        <v>1067</v>
      </c>
      <c r="BB3" s="531">
        <v>1081</v>
      </c>
      <c r="BC3" s="531">
        <v>1095</v>
      </c>
      <c r="BD3" s="531">
        <v>1109</v>
      </c>
      <c r="BE3" s="531">
        <v>1123</v>
      </c>
      <c r="BF3" s="531">
        <v>1137</v>
      </c>
      <c r="BG3" s="531">
        <v>1151</v>
      </c>
      <c r="BH3" s="531">
        <v>1165</v>
      </c>
      <c r="BI3" s="531">
        <v>1179</v>
      </c>
      <c r="BJ3" s="531">
        <v>1193</v>
      </c>
      <c r="BK3" s="531">
        <v>1207</v>
      </c>
      <c r="BL3" s="531">
        <v>1221</v>
      </c>
      <c r="BM3" s="531">
        <v>1235</v>
      </c>
      <c r="BN3" s="531">
        <v>1249</v>
      </c>
      <c r="BO3" s="531">
        <v>1263</v>
      </c>
      <c r="BP3" s="531">
        <v>1277</v>
      </c>
      <c r="BQ3" s="531">
        <v>1291</v>
      </c>
      <c r="BR3" s="531">
        <v>1305</v>
      </c>
      <c r="BS3" s="531">
        <v>1319</v>
      </c>
      <c r="BT3" s="531">
        <v>1333</v>
      </c>
      <c r="BU3" s="584">
        <v>1347</v>
      </c>
      <c r="BV3" s="585"/>
      <c r="BW3" s="483"/>
    </row>
    <row r="4" spans="1:75" s="482" customFormat="1">
      <c r="A4" s="586" t="s">
        <v>431</v>
      </c>
      <c r="B4" s="587">
        <f>IF(filingDate&lt;$C$3,$C4,INDEX($C4:$AAA4,MATCH(filingDate,$C$3:$AAA$3)))</f>
        <v>0</v>
      </c>
      <c r="C4" s="588"/>
      <c r="D4" s="589"/>
      <c r="E4" s="589"/>
      <c r="F4" s="589"/>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590"/>
      <c r="AK4" s="590"/>
      <c r="AL4" s="590"/>
      <c r="AM4" s="590"/>
      <c r="AN4" s="590"/>
      <c r="AO4" s="590"/>
      <c r="AP4" s="590"/>
      <c r="AQ4" s="590"/>
      <c r="AR4" s="590"/>
      <c r="AS4" s="590"/>
      <c r="AT4" s="590"/>
      <c r="AU4" s="590"/>
      <c r="AV4" s="590"/>
      <c r="AW4" s="590"/>
      <c r="AX4" s="590"/>
      <c r="AY4" s="590"/>
      <c r="AZ4" s="590"/>
      <c r="BA4" s="590"/>
      <c r="BB4" s="590"/>
      <c r="BC4" s="590"/>
      <c r="BD4" s="591"/>
      <c r="BE4" s="592"/>
      <c r="BF4" s="590"/>
      <c r="BG4" s="591"/>
      <c r="BH4" s="592"/>
      <c r="BI4" s="590"/>
      <c r="BJ4" s="591"/>
      <c r="BK4" s="592"/>
      <c r="BL4" s="590"/>
      <c r="BM4" s="591"/>
      <c r="BN4" s="592"/>
      <c r="BO4" s="590"/>
      <c r="BP4" s="591"/>
      <c r="BQ4" s="592"/>
      <c r="BR4" s="590"/>
      <c r="BS4" s="591"/>
      <c r="BT4" s="592"/>
      <c r="BU4" s="593"/>
      <c r="BV4" s="594"/>
      <c r="BW4" s="481"/>
    </row>
    <row r="5" spans="1:75" s="482" customFormat="1">
      <c r="A5" s="586" t="s">
        <v>432</v>
      </c>
      <c r="B5" s="587">
        <f>IF(filingDate&lt;$C$3,$C5,INDEX($C5:$AAA5,MATCH(filingDate,$C$3:$AAA$3)))</f>
        <v>0</v>
      </c>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589"/>
      <c r="AK5" s="589"/>
      <c r="AL5" s="589"/>
      <c r="AM5" s="589"/>
      <c r="AN5" s="589"/>
      <c r="AO5" s="589"/>
      <c r="AP5" s="589"/>
      <c r="AQ5" s="589"/>
      <c r="AR5" s="589"/>
      <c r="AS5" s="589"/>
      <c r="AT5" s="589"/>
      <c r="AU5" s="589"/>
      <c r="AV5" s="589"/>
      <c r="AW5" s="589"/>
      <c r="AX5" s="589"/>
      <c r="AY5" s="589"/>
      <c r="AZ5" s="589"/>
      <c r="BA5" s="589"/>
      <c r="BB5" s="589"/>
      <c r="BC5" s="589"/>
      <c r="BD5" s="595"/>
      <c r="BE5" s="588"/>
      <c r="BF5" s="589"/>
      <c r="BG5" s="595"/>
      <c r="BH5" s="588"/>
      <c r="BI5" s="589"/>
      <c r="BJ5" s="595"/>
      <c r="BK5" s="588"/>
      <c r="BL5" s="589"/>
      <c r="BM5" s="595"/>
      <c r="BN5" s="588"/>
      <c r="BO5" s="589"/>
      <c r="BP5" s="595"/>
      <c r="BQ5" s="588"/>
      <c r="BR5" s="589"/>
      <c r="BS5" s="595"/>
      <c r="BT5" s="588"/>
      <c r="BU5" s="596"/>
      <c r="BV5" s="594"/>
      <c r="BW5" s="481"/>
    </row>
    <row r="6" spans="1:75" s="482" customFormat="1" ht="12.75" customHeight="1" thickBot="1">
      <c r="A6" s="597"/>
      <c r="B6" s="597"/>
      <c r="C6" s="597"/>
      <c r="D6" s="597"/>
      <c r="E6" s="597"/>
      <c r="F6" s="597"/>
      <c r="G6" s="597"/>
      <c r="H6" s="597"/>
      <c r="I6" s="597"/>
      <c r="J6" s="597"/>
      <c r="K6" s="597"/>
      <c r="L6" s="597"/>
      <c r="M6" s="597"/>
      <c r="N6" s="597"/>
      <c r="O6" s="597"/>
      <c r="P6" s="597"/>
      <c r="Q6" s="597"/>
      <c r="R6" s="597"/>
      <c r="S6" s="597"/>
      <c r="T6" s="597"/>
      <c r="U6" s="597"/>
      <c r="V6" s="597"/>
      <c r="W6" s="597"/>
      <c r="X6" s="597"/>
      <c r="Y6" s="597"/>
      <c r="Z6" s="597"/>
      <c r="AA6" s="597"/>
      <c r="AB6" s="597"/>
      <c r="AC6" s="597"/>
      <c r="AD6" s="597"/>
      <c r="AE6" s="597"/>
      <c r="AF6" s="597"/>
      <c r="AG6" s="597"/>
      <c r="AH6" s="597"/>
      <c r="AI6" s="597"/>
      <c r="AJ6" s="597"/>
      <c r="AK6" s="597"/>
      <c r="AL6" s="597"/>
      <c r="AM6" s="597"/>
      <c r="AN6" s="597"/>
      <c r="AO6" s="597"/>
      <c r="AP6" s="597"/>
      <c r="AQ6" s="597"/>
      <c r="AR6" s="597"/>
      <c r="AS6" s="597"/>
      <c r="AT6" s="597"/>
      <c r="AU6" s="597"/>
      <c r="AV6" s="597"/>
      <c r="AW6" s="597"/>
      <c r="AX6" s="597"/>
      <c r="AY6" s="597"/>
      <c r="AZ6" s="597"/>
      <c r="BA6" s="597"/>
      <c r="BB6" s="597"/>
      <c r="BC6" s="597"/>
      <c r="BD6" s="597"/>
      <c r="BE6" s="597"/>
      <c r="BF6" s="597"/>
      <c r="BG6" s="597"/>
      <c r="BH6" s="597"/>
      <c r="BI6" s="597"/>
      <c r="BJ6" s="597"/>
      <c r="BK6" s="597"/>
      <c r="BL6" s="597"/>
      <c r="BM6" s="597"/>
      <c r="BN6" s="597"/>
      <c r="BO6" s="597"/>
      <c r="BP6" s="597"/>
      <c r="BQ6" s="597"/>
      <c r="BR6" s="597"/>
      <c r="BS6" s="597"/>
      <c r="BT6" s="597"/>
      <c r="BU6" s="597"/>
      <c r="BV6" s="598"/>
      <c r="BW6" s="481"/>
    </row>
    <row r="7" spans="1:75" s="482" customFormat="1" ht="18.95" customHeight="1" thickBot="1">
      <c r="A7" s="599" t="s">
        <v>427</v>
      </c>
      <c r="B7" s="485" t="s">
        <v>145</v>
      </c>
      <c r="C7" s="486"/>
      <c r="D7" s="477"/>
      <c r="E7" s="477"/>
      <c r="F7" s="477"/>
      <c r="G7" s="477"/>
      <c r="H7" s="477"/>
      <c r="I7" s="477"/>
      <c r="J7" s="477"/>
      <c r="K7" s="477"/>
      <c r="L7" s="477"/>
      <c r="M7" s="477"/>
      <c r="N7" s="477"/>
      <c r="O7" s="477"/>
      <c r="P7" s="477"/>
      <c r="Q7" s="477"/>
      <c r="R7" s="477"/>
      <c r="S7" s="477"/>
      <c r="T7" s="477"/>
      <c r="U7" s="477"/>
      <c r="V7" s="477"/>
      <c r="W7" s="477"/>
      <c r="X7" s="477"/>
      <c r="Y7" s="477"/>
      <c r="Z7" s="477"/>
      <c r="AA7" s="477"/>
      <c r="AB7" s="477"/>
      <c r="AC7" s="477"/>
      <c r="AD7" s="477"/>
      <c r="AE7" s="477"/>
      <c r="AF7" s="477"/>
      <c r="AG7" s="477"/>
      <c r="AH7" s="477"/>
      <c r="AI7" s="477"/>
      <c r="AJ7" s="477"/>
      <c r="AK7" s="477"/>
      <c r="AL7" s="477"/>
      <c r="AM7" s="477"/>
      <c r="AN7" s="477"/>
      <c r="AO7" s="477"/>
      <c r="AP7" s="477"/>
      <c r="AQ7" s="477"/>
      <c r="AR7" s="477"/>
      <c r="AS7" s="477"/>
      <c r="AT7" s="477"/>
      <c r="AU7" s="477"/>
      <c r="AV7" s="477"/>
      <c r="AW7" s="477"/>
      <c r="AX7" s="477"/>
      <c r="AY7" s="477"/>
      <c r="AZ7" s="477"/>
      <c r="BA7" s="477"/>
      <c r="BB7" s="477"/>
      <c r="BC7" s="477"/>
      <c r="BD7" s="477"/>
      <c r="BE7" s="477"/>
      <c r="BF7" s="477"/>
      <c r="BG7" s="477"/>
      <c r="BH7" s="477"/>
      <c r="BI7" s="477"/>
      <c r="BJ7" s="477"/>
      <c r="BK7" s="477"/>
      <c r="BL7" s="477"/>
      <c r="BM7" s="477"/>
      <c r="BN7" s="477"/>
      <c r="BO7" s="477"/>
      <c r="BP7" s="477"/>
      <c r="BQ7" s="477"/>
      <c r="BR7" s="477"/>
      <c r="BS7" s="477"/>
      <c r="BT7" s="477"/>
      <c r="BU7" s="477"/>
      <c r="BV7" s="598"/>
      <c r="BW7" s="481"/>
    </row>
    <row r="8" spans="1:75" ht="15">
      <c r="A8" s="600" t="s">
        <v>170</v>
      </c>
      <c r="B8" s="601"/>
      <c r="C8" s="601"/>
      <c r="D8" s="601"/>
      <c r="E8" s="601"/>
      <c r="F8" s="601"/>
      <c r="G8" s="601"/>
      <c r="H8" s="601"/>
      <c r="I8" s="601"/>
      <c r="J8" s="601"/>
      <c r="K8" s="601"/>
      <c r="L8" s="601"/>
      <c r="M8" s="601"/>
      <c r="N8" s="601"/>
      <c r="O8" s="601"/>
      <c r="P8" s="601"/>
      <c r="Q8" s="601"/>
      <c r="R8" s="601"/>
      <c r="S8" s="601"/>
      <c r="T8" s="601"/>
      <c r="U8" s="601"/>
      <c r="V8" s="601"/>
      <c r="W8" s="601"/>
      <c r="X8" s="601"/>
      <c r="Y8" s="601"/>
      <c r="Z8" s="601"/>
      <c r="AA8" s="601"/>
      <c r="AB8" s="601"/>
      <c r="AC8" s="601"/>
      <c r="AD8" s="601"/>
      <c r="AE8" s="601"/>
      <c r="AF8" s="601"/>
      <c r="AG8" s="601"/>
      <c r="AH8" s="601"/>
      <c r="AI8" s="601"/>
      <c r="AJ8" s="601"/>
      <c r="AK8" s="601"/>
      <c r="AL8" s="601"/>
      <c r="AM8" s="601"/>
      <c r="AN8" s="601"/>
      <c r="AO8" s="601"/>
      <c r="AP8" s="601"/>
      <c r="AQ8" s="601"/>
      <c r="AR8" s="601"/>
      <c r="AS8" s="601"/>
      <c r="AT8" s="601"/>
      <c r="AU8" s="601"/>
      <c r="AV8" s="601"/>
      <c r="AW8" s="601"/>
      <c r="AX8" s="601"/>
      <c r="AY8" s="601"/>
      <c r="AZ8" s="601"/>
      <c r="BA8" s="601"/>
      <c r="BB8" s="601"/>
      <c r="BC8" s="601"/>
      <c r="BD8" s="601"/>
      <c r="BE8" s="601"/>
      <c r="BF8" s="601"/>
      <c r="BG8" s="601"/>
      <c r="BH8" s="601"/>
      <c r="BI8" s="601"/>
      <c r="BJ8" s="601"/>
      <c r="BK8" s="601"/>
      <c r="BL8" s="601"/>
      <c r="BM8" s="601"/>
      <c r="BN8" s="601"/>
      <c r="BO8" s="601"/>
      <c r="BP8" s="601"/>
      <c r="BQ8" s="601"/>
      <c r="BR8" s="601"/>
      <c r="BS8" s="601"/>
      <c r="BT8" s="601"/>
      <c r="BU8" s="601"/>
      <c r="BV8" s="598"/>
      <c r="BW8" s="487"/>
    </row>
    <row r="9" spans="1:75">
      <c r="A9" s="602" t="s">
        <v>36</v>
      </c>
      <c r="B9" s="603">
        <f t="shared" ref="B9:B14" si="2">IF(filingDate&lt;$C$3,$C9,INDEX($C9:$AAA9,MATCH(filingDate,$C$3:$AAA$3)))</f>
        <v>0</v>
      </c>
      <c r="C9" s="604"/>
      <c r="D9" s="604"/>
      <c r="E9" s="604"/>
      <c r="F9" s="604"/>
      <c r="G9" s="604"/>
      <c r="H9" s="604"/>
      <c r="I9" s="604"/>
      <c r="J9" s="604"/>
      <c r="K9" s="604"/>
      <c r="L9" s="604"/>
      <c r="M9" s="604"/>
      <c r="N9" s="604"/>
      <c r="O9" s="604"/>
      <c r="P9" s="604"/>
      <c r="Q9" s="604"/>
      <c r="R9" s="604"/>
      <c r="S9" s="604"/>
      <c r="T9" s="604"/>
      <c r="U9" s="604"/>
      <c r="V9" s="604"/>
      <c r="W9" s="604"/>
      <c r="X9" s="604"/>
      <c r="Y9" s="604"/>
      <c r="Z9" s="604"/>
      <c r="AA9" s="604"/>
      <c r="AB9" s="604"/>
      <c r="AC9" s="604"/>
      <c r="AD9" s="604"/>
      <c r="AE9" s="604"/>
      <c r="AF9" s="604"/>
      <c r="AG9" s="604"/>
      <c r="AH9" s="604"/>
      <c r="AI9" s="604"/>
      <c r="AJ9" s="604"/>
      <c r="AK9" s="604"/>
      <c r="AL9" s="604"/>
      <c r="AM9" s="604"/>
      <c r="AN9" s="604"/>
      <c r="AO9" s="604"/>
      <c r="AP9" s="604"/>
      <c r="AQ9" s="604"/>
      <c r="AR9" s="604"/>
      <c r="AS9" s="604"/>
      <c r="AT9" s="604"/>
      <c r="AU9" s="604"/>
      <c r="AV9" s="604"/>
      <c r="AW9" s="604"/>
      <c r="AX9" s="604"/>
      <c r="AY9" s="604"/>
      <c r="AZ9" s="604"/>
      <c r="BA9" s="604"/>
      <c r="BB9" s="604"/>
      <c r="BC9" s="604"/>
      <c r="BD9" s="604"/>
      <c r="BE9" s="604"/>
      <c r="BF9" s="604"/>
      <c r="BG9" s="604"/>
      <c r="BH9" s="604"/>
      <c r="BI9" s="604"/>
      <c r="BJ9" s="604"/>
      <c r="BK9" s="604"/>
      <c r="BL9" s="604"/>
      <c r="BM9" s="604"/>
      <c r="BN9" s="604"/>
      <c r="BO9" s="604"/>
      <c r="BP9" s="604"/>
      <c r="BQ9" s="604"/>
      <c r="BR9" s="604"/>
      <c r="BS9" s="604"/>
      <c r="BT9" s="604"/>
      <c r="BU9" s="604"/>
      <c r="BV9" s="598"/>
      <c r="BW9" s="487"/>
    </row>
    <row r="10" spans="1:75">
      <c r="A10" s="605" t="s">
        <v>37</v>
      </c>
      <c r="B10" s="606">
        <f t="shared" si="2"/>
        <v>0</v>
      </c>
      <c r="C10" s="534"/>
      <c r="D10" s="534"/>
      <c r="E10" s="534"/>
      <c r="F10" s="534"/>
      <c r="G10" s="534"/>
      <c r="H10" s="534"/>
      <c r="I10" s="534"/>
      <c r="J10" s="534"/>
      <c r="K10" s="534"/>
      <c r="L10" s="534"/>
      <c r="M10" s="534"/>
      <c r="N10" s="534"/>
      <c r="O10" s="534"/>
      <c r="P10" s="534"/>
      <c r="Q10" s="534"/>
      <c r="R10" s="534"/>
      <c r="S10" s="534"/>
      <c r="T10" s="534"/>
      <c r="U10" s="534"/>
      <c r="V10" s="534"/>
      <c r="W10" s="534"/>
      <c r="X10" s="534"/>
      <c r="Y10" s="534"/>
      <c r="Z10" s="534"/>
      <c r="AA10" s="534"/>
      <c r="AB10" s="534"/>
      <c r="AC10" s="534"/>
      <c r="AD10" s="534"/>
      <c r="AE10" s="534"/>
      <c r="AF10" s="534"/>
      <c r="AG10" s="534"/>
      <c r="AH10" s="534"/>
      <c r="AI10" s="534"/>
      <c r="AJ10" s="534"/>
      <c r="AK10" s="534"/>
      <c r="AL10" s="534"/>
      <c r="AM10" s="534"/>
      <c r="AN10" s="534"/>
      <c r="AO10" s="534"/>
      <c r="AP10" s="534"/>
      <c r="AQ10" s="534"/>
      <c r="AR10" s="534"/>
      <c r="AS10" s="534"/>
      <c r="AT10" s="534"/>
      <c r="AU10" s="534"/>
      <c r="AV10" s="534"/>
      <c r="AW10" s="534"/>
      <c r="AX10" s="534"/>
      <c r="AY10" s="534"/>
      <c r="AZ10" s="534"/>
      <c r="BA10" s="534"/>
      <c r="BB10" s="534"/>
      <c r="BC10" s="534"/>
      <c r="BD10" s="534"/>
      <c r="BE10" s="534"/>
      <c r="BF10" s="534"/>
      <c r="BG10" s="534"/>
      <c r="BH10" s="534"/>
      <c r="BI10" s="534"/>
      <c r="BJ10" s="534"/>
      <c r="BK10" s="534"/>
      <c r="BL10" s="534"/>
      <c r="BM10" s="534"/>
      <c r="BN10" s="534"/>
      <c r="BO10" s="534"/>
      <c r="BP10" s="534"/>
      <c r="BQ10" s="534"/>
      <c r="BR10" s="534"/>
      <c r="BS10" s="534"/>
      <c r="BT10" s="534"/>
      <c r="BU10" s="534"/>
      <c r="BV10" s="594"/>
      <c r="BW10" s="487"/>
    </row>
    <row r="11" spans="1:75">
      <c r="A11" s="602" t="s">
        <v>146</v>
      </c>
      <c r="B11" s="607">
        <f t="shared" si="2"/>
        <v>0</v>
      </c>
      <c r="C11" s="608"/>
      <c r="D11" s="608"/>
      <c r="E11" s="608"/>
      <c r="F11" s="608"/>
      <c r="G11" s="608"/>
      <c r="H11" s="608"/>
      <c r="I11" s="608"/>
      <c r="J11" s="608"/>
      <c r="K11" s="608"/>
      <c r="L11" s="608"/>
      <c r="M11" s="608"/>
      <c r="N11" s="608"/>
      <c r="O11" s="608"/>
      <c r="P11" s="608"/>
      <c r="Q11" s="608"/>
      <c r="R11" s="608"/>
      <c r="S11" s="608"/>
      <c r="T11" s="608"/>
      <c r="U11" s="608"/>
      <c r="V11" s="608"/>
      <c r="W11" s="608"/>
      <c r="X11" s="608"/>
      <c r="Y11" s="608"/>
      <c r="Z11" s="608"/>
      <c r="AA11" s="608"/>
      <c r="AB11" s="608"/>
      <c r="AC11" s="608"/>
      <c r="AD11" s="608"/>
      <c r="AE11" s="604"/>
      <c r="AF11" s="604"/>
      <c r="AG11" s="604"/>
      <c r="AH11" s="604"/>
      <c r="AI11" s="604"/>
      <c r="AJ11" s="604"/>
      <c r="AK11" s="604"/>
      <c r="AL11" s="604"/>
      <c r="AM11" s="604"/>
      <c r="AN11" s="604"/>
      <c r="AO11" s="604"/>
      <c r="AP11" s="604"/>
      <c r="AQ11" s="604"/>
      <c r="AR11" s="604"/>
      <c r="AS11" s="604"/>
      <c r="AT11" s="604"/>
      <c r="AU11" s="604"/>
      <c r="AV11" s="604"/>
      <c r="AW11" s="604"/>
      <c r="AX11" s="604"/>
      <c r="AY11" s="604"/>
      <c r="AZ11" s="604"/>
      <c r="BA11" s="604"/>
      <c r="BB11" s="604"/>
      <c r="BC11" s="604"/>
      <c r="BD11" s="604"/>
      <c r="BE11" s="604"/>
      <c r="BF11" s="604"/>
      <c r="BG11" s="604"/>
      <c r="BH11" s="604"/>
      <c r="BI11" s="604"/>
      <c r="BJ11" s="604"/>
      <c r="BK11" s="604"/>
      <c r="BL11" s="604"/>
      <c r="BM11" s="604"/>
      <c r="BN11" s="604"/>
      <c r="BO11" s="604"/>
      <c r="BP11" s="604"/>
      <c r="BQ11" s="604"/>
      <c r="BR11" s="604"/>
      <c r="BS11" s="604"/>
      <c r="BT11" s="604"/>
      <c r="BU11" s="604"/>
      <c r="BV11" s="598"/>
      <c r="BW11" s="487"/>
    </row>
    <row r="12" spans="1:75">
      <c r="A12" s="605" t="s">
        <v>147</v>
      </c>
      <c r="B12" s="606">
        <f t="shared" si="2"/>
        <v>0</v>
      </c>
      <c r="C12" s="534"/>
      <c r="D12" s="534"/>
      <c r="E12" s="534"/>
      <c r="F12" s="534"/>
      <c r="G12" s="534"/>
      <c r="H12" s="534"/>
      <c r="I12" s="534"/>
      <c r="J12" s="534"/>
      <c r="K12" s="534"/>
      <c r="L12" s="534"/>
      <c r="M12" s="534"/>
      <c r="N12" s="534"/>
      <c r="O12" s="534"/>
      <c r="P12" s="534"/>
      <c r="Q12" s="534"/>
      <c r="R12" s="534"/>
      <c r="S12" s="534"/>
      <c r="T12" s="534"/>
      <c r="U12" s="534"/>
      <c r="V12" s="534"/>
      <c r="W12" s="534"/>
      <c r="X12" s="534"/>
      <c r="Y12" s="534"/>
      <c r="Z12" s="534"/>
      <c r="AA12" s="534"/>
      <c r="AB12" s="534"/>
      <c r="AC12" s="534"/>
      <c r="AD12" s="534"/>
      <c r="AE12" s="534"/>
      <c r="AF12" s="534"/>
      <c r="AG12" s="534"/>
      <c r="AH12" s="534"/>
      <c r="AI12" s="534"/>
      <c r="AJ12" s="534"/>
      <c r="AK12" s="534"/>
      <c r="AL12" s="534"/>
      <c r="AM12" s="534"/>
      <c r="AN12" s="534"/>
      <c r="AO12" s="534"/>
      <c r="AP12" s="534"/>
      <c r="AQ12" s="534"/>
      <c r="AR12" s="534"/>
      <c r="AS12" s="534"/>
      <c r="AT12" s="534"/>
      <c r="AU12" s="534"/>
      <c r="AV12" s="534"/>
      <c r="AW12" s="534"/>
      <c r="AX12" s="534"/>
      <c r="AY12" s="534"/>
      <c r="AZ12" s="534"/>
      <c r="BA12" s="534"/>
      <c r="BB12" s="534"/>
      <c r="BC12" s="534"/>
      <c r="BD12" s="534"/>
      <c r="BE12" s="534"/>
      <c r="BF12" s="534"/>
      <c r="BG12" s="534"/>
      <c r="BH12" s="534"/>
      <c r="BI12" s="534"/>
      <c r="BJ12" s="534"/>
      <c r="BK12" s="534"/>
      <c r="BL12" s="534"/>
      <c r="BM12" s="534"/>
      <c r="BN12" s="534"/>
      <c r="BO12" s="534"/>
      <c r="BP12" s="534"/>
      <c r="BQ12" s="534"/>
      <c r="BR12" s="534"/>
      <c r="BS12" s="534"/>
      <c r="BT12" s="534"/>
      <c r="BU12" s="534"/>
      <c r="BV12" s="594"/>
      <c r="BW12" s="487"/>
    </row>
    <row r="13" spans="1:75">
      <c r="A13" s="602" t="s">
        <v>173</v>
      </c>
      <c r="B13" s="607">
        <f t="shared" si="2"/>
        <v>0</v>
      </c>
      <c r="C13" s="608"/>
      <c r="D13" s="608"/>
      <c r="E13" s="608"/>
      <c r="F13" s="608"/>
      <c r="G13" s="608"/>
      <c r="H13" s="608"/>
      <c r="I13" s="608"/>
      <c r="J13" s="608"/>
      <c r="K13" s="608"/>
      <c r="L13" s="608"/>
      <c r="M13" s="608"/>
      <c r="N13" s="608"/>
      <c r="O13" s="608"/>
      <c r="P13" s="608"/>
      <c r="Q13" s="608"/>
      <c r="R13" s="608"/>
      <c r="S13" s="608"/>
      <c r="T13" s="608"/>
      <c r="U13" s="608"/>
      <c r="V13" s="608"/>
      <c r="W13" s="608"/>
      <c r="X13" s="608"/>
      <c r="Y13" s="608"/>
      <c r="Z13" s="608"/>
      <c r="AA13" s="608"/>
      <c r="AB13" s="608"/>
      <c r="AC13" s="608"/>
      <c r="AD13" s="608"/>
      <c r="AE13" s="604"/>
      <c r="AF13" s="604"/>
      <c r="AG13" s="604"/>
      <c r="AH13" s="604"/>
      <c r="AI13" s="604"/>
      <c r="AJ13" s="604"/>
      <c r="AK13" s="604"/>
      <c r="AL13" s="604"/>
      <c r="AM13" s="604"/>
      <c r="AN13" s="604"/>
      <c r="AO13" s="604"/>
      <c r="AP13" s="604"/>
      <c r="AQ13" s="604"/>
      <c r="AR13" s="604"/>
      <c r="AS13" s="604"/>
      <c r="AT13" s="604"/>
      <c r="AU13" s="604"/>
      <c r="AV13" s="604"/>
      <c r="AW13" s="604"/>
      <c r="AX13" s="604"/>
      <c r="AY13" s="604"/>
      <c r="AZ13" s="604"/>
      <c r="BA13" s="604"/>
      <c r="BB13" s="604"/>
      <c r="BC13" s="604"/>
      <c r="BD13" s="604"/>
      <c r="BE13" s="604"/>
      <c r="BF13" s="604"/>
      <c r="BG13" s="604"/>
      <c r="BH13" s="604"/>
      <c r="BI13" s="604"/>
      <c r="BJ13" s="604"/>
      <c r="BK13" s="604"/>
      <c r="BL13" s="604"/>
      <c r="BM13" s="604"/>
      <c r="BN13" s="604"/>
      <c r="BO13" s="604"/>
      <c r="BP13" s="604"/>
      <c r="BQ13" s="604"/>
      <c r="BR13" s="604"/>
      <c r="BS13" s="604"/>
      <c r="BT13" s="604"/>
      <c r="BU13" s="604"/>
      <c r="BV13" s="598"/>
      <c r="BW13" s="487"/>
    </row>
    <row r="14" spans="1:75">
      <c r="A14" s="605" t="s">
        <v>174</v>
      </c>
      <c r="B14" s="606">
        <f t="shared" si="2"/>
        <v>0</v>
      </c>
      <c r="C14" s="534"/>
      <c r="D14" s="534"/>
      <c r="E14" s="534"/>
      <c r="F14" s="534"/>
      <c r="G14" s="534"/>
      <c r="H14" s="534"/>
      <c r="I14" s="534"/>
      <c r="J14" s="534"/>
      <c r="K14" s="534"/>
      <c r="L14" s="534"/>
      <c r="M14" s="534"/>
      <c r="N14" s="534"/>
      <c r="O14" s="534"/>
      <c r="P14" s="534"/>
      <c r="Q14" s="534"/>
      <c r="R14" s="534"/>
      <c r="S14" s="534"/>
      <c r="T14" s="534"/>
      <c r="U14" s="534"/>
      <c r="V14" s="534"/>
      <c r="W14" s="534"/>
      <c r="X14" s="534"/>
      <c r="Y14" s="534"/>
      <c r="Z14" s="534"/>
      <c r="AA14" s="534"/>
      <c r="AB14" s="534"/>
      <c r="AC14" s="534"/>
      <c r="AD14" s="534"/>
      <c r="AE14" s="534"/>
      <c r="AF14" s="534"/>
      <c r="AG14" s="534"/>
      <c r="AH14" s="534"/>
      <c r="AI14" s="534"/>
      <c r="AJ14" s="534"/>
      <c r="AK14" s="534"/>
      <c r="AL14" s="534"/>
      <c r="AM14" s="534"/>
      <c r="AN14" s="534"/>
      <c r="AO14" s="534"/>
      <c r="AP14" s="534"/>
      <c r="AQ14" s="534"/>
      <c r="AR14" s="534"/>
      <c r="AS14" s="534"/>
      <c r="AT14" s="534"/>
      <c r="AU14" s="534"/>
      <c r="AV14" s="534"/>
      <c r="AW14" s="534"/>
      <c r="AX14" s="534"/>
      <c r="AY14" s="534"/>
      <c r="AZ14" s="534"/>
      <c r="BA14" s="534"/>
      <c r="BB14" s="534"/>
      <c r="BC14" s="534"/>
      <c r="BD14" s="534"/>
      <c r="BE14" s="534"/>
      <c r="BF14" s="534"/>
      <c r="BG14" s="534"/>
      <c r="BH14" s="534"/>
      <c r="BI14" s="534"/>
      <c r="BJ14" s="534"/>
      <c r="BK14" s="534"/>
      <c r="BL14" s="534"/>
      <c r="BM14" s="534"/>
      <c r="BN14" s="534"/>
      <c r="BO14" s="534"/>
      <c r="BP14" s="534"/>
      <c r="BQ14" s="534"/>
      <c r="BR14" s="534"/>
      <c r="BS14" s="534"/>
      <c r="BT14" s="534"/>
      <c r="BU14" s="534"/>
      <c r="BV14" s="594"/>
      <c r="BW14" s="487"/>
    </row>
    <row r="15" spans="1:75" ht="15">
      <c r="A15" s="609" t="s">
        <v>148</v>
      </c>
      <c r="B15" s="610"/>
      <c r="C15" s="532"/>
      <c r="D15" s="532"/>
      <c r="E15" s="532"/>
      <c r="F15" s="532"/>
      <c r="G15" s="532"/>
      <c r="H15" s="532"/>
      <c r="I15" s="532"/>
      <c r="J15" s="532"/>
      <c r="K15" s="532"/>
      <c r="L15" s="532"/>
      <c r="M15" s="532"/>
      <c r="N15" s="532"/>
      <c r="O15" s="532"/>
      <c r="P15" s="532"/>
      <c r="Q15" s="532"/>
      <c r="R15" s="532"/>
      <c r="S15" s="532"/>
      <c r="T15" s="532"/>
      <c r="U15" s="532"/>
      <c r="V15" s="532"/>
      <c r="W15" s="532"/>
      <c r="X15" s="532"/>
      <c r="Y15" s="532"/>
      <c r="Z15" s="532"/>
      <c r="AA15" s="532"/>
      <c r="AB15" s="532"/>
      <c r="AC15" s="532"/>
      <c r="AD15" s="532"/>
      <c r="AE15" s="533"/>
      <c r="AF15" s="533"/>
      <c r="AG15" s="533"/>
      <c r="AH15" s="533"/>
      <c r="AI15" s="533"/>
      <c r="AJ15" s="533"/>
      <c r="AK15" s="533"/>
      <c r="AL15" s="533"/>
      <c r="AM15" s="533"/>
      <c r="AN15" s="533"/>
      <c r="AO15" s="533"/>
      <c r="AP15" s="533"/>
      <c r="AQ15" s="533"/>
      <c r="AR15" s="533"/>
      <c r="AS15" s="533"/>
      <c r="AT15" s="533"/>
      <c r="AU15" s="533"/>
      <c r="AV15" s="533"/>
      <c r="AW15" s="533"/>
      <c r="AX15" s="533"/>
      <c r="AY15" s="533"/>
      <c r="AZ15" s="533"/>
      <c r="BA15" s="533"/>
      <c r="BB15" s="533"/>
      <c r="BC15" s="533"/>
      <c r="BD15" s="533"/>
      <c r="BE15" s="533"/>
      <c r="BF15" s="533"/>
      <c r="BG15" s="533"/>
      <c r="BH15" s="533"/>
      <c r="BI15" s="533"/>
      <c r="BJ15" s="533"/>
      <c r="BK15" s="533"/>
      <c r="BL15" s="533"/>
      <c r="BM15" s="533"/>
      <c r="BN15" s="533"/>
      <c r="BO15" s="533"/>
      <c r="BP15" s="533"/>
      <c r="BQ15" s="533"/>
      <c r="BR15" s="533"/>
      <c r="BS15" s="533"/>
      <c r="BT15" s="533"/>
      <c r="BU15" s="533"/>
      <c r="BV15" s="611"/>
      <c r="BW15" s="487"/>
    </row>
    <row r="16" spans="1:75">
      <c r="A16" s="612" t="s">
        <v>36</v>
      </c>
      <c r="B16" s="603">
        <f t="shared" ref="B16:B21" si="3">IF(filingDate&lt;$C$3,$C16,INDEX($C16:$AAA16,MATCH(filingDate,$C$3:$AAA$3)))</f>
        <v>0</v>
      </c>
      <c r="C16" s="608"/>
      <c r="D16" s="608"/>
      <c r="E16" s="608"/>
      <c r="F16" s="608"/>
      <c r="G16" s="608"/>
      <c r="H16" s="608"/>
      <c r="I16" s="608"/>
      <c r="J16" s="608"/>
      <c r="K16" s="608"/>
      <c r="L16" s="608"/>
      <c r="M16" s="608"/>
      <c r="N16" s="608"/>
      <c r="O16" s="608"/>
      <c r="P16" s="608"/>
      <c r="Q16" s="608"/>
      <c r="R16" s="608"/>
      <c r="S16" s="608"/>
      <c r="T16" s="608"/>
      <c r="U16" s="608"/>
      <c r="V16" s="608"/>
      <c r="W16" s="608"/>
      <c r="X16" s="608"/>
      <c r="Y16" s="608"/>
      <c r="Z16" s="608"/>
      <c r="AA16" s="608"/>
      <c r="AB16" s="608"/>
      <c r="AC16" s="608"/>
      <c r="AD16" s="608"/>
      <c r="AE16" s="604"/>
      <c r="AF16" s="604"/>
      <c r="AG16" s="604"/>
      <c r="AH16" s="604"/>
      <c r="AI16" s="604"/>
      <c r="AJ16" s="604"/>
      <c r="AK16" s="604"/>
      <c r="AL16" s="604"/>
      <c r="AM16" s="604"/>
      <c r="AN16" s="604"/>
      <c r="AO16" s="604"/>
      <c r="AP16" s="604"/>
      <c r="AQ16" s="604"/>
      <c r="AR16" s="604"/>
      <c r="AS16" s="604"/>
      <c r="AT16" s="604"/>
      <c r="AU16" s="604"/>
      <c r="AV16" s="604"/>
      <c r="AW16" s="604"/>
      <c r="AX16" s="604"/>
      <c r="AY16" s="604"/>
      <c r="AZ16" s="604"/>
      <c r="BA16" s="604"/>
      <c r="BB16" s="604"/>
      <c r="BC16" s="604"/>
      <c r="BD16" s="604"/>
      <c r="BE16" s="604"/>
      <c r="BF16" s="604"/>
      <c r="BG16" s="604"/>
      <c r="BH16" s="604"/>
      <c r="BI16" s="604"/>
      <c r="BJ16" s="604"/>
      <c r="BK16" s="604"/>
      <c r="BL16" s="604"/>
      <c r="BM16" s="604"/>
      <c r="BN16" s="604"/>
      <c r="BO16" s="604"/>
      <c r="BP16" s="604"/>
      <c r="BQ16" s="604"/>
      <c r="BR16" s="604"/>
      <c r="BS16" s="604"/>
      <c r="BT16" s="604"/>
      <c r="BU16" s="604"/>
      <c r="BV16" s="598"/>
      <c r="BW16" s="487"/>
    </row>
    <row r="17" spans="1:75">
      <c r="A17" s="613" t="s">
        <v>37</v>
      </c>
      <c r="B17" s="606">
        <f t="shared" si="3"/>
        <v>0</v>
      </c>
      <c r="C17" s="534"/>
      <c r="D17" s="534"/>
      <c r="E17" s="534"/>
      <c r="F17" s="534"/>
      <c r="G17" s="534"/>
      <c r="H17" s="534"/>
      <c r="I17" s="534"/>
      <c r="J17" s="534"/>
      <c r="K17" s="534"/>
      <c r="L17" s="534"/>
      <c r="M17" s="534"/>
      <c r="N17" s="534"/>
      <c r="O17" s="534"/>
      <c r="P17" s="534"/>
      <c r="Q17" s="534"/>
      <c r="R17" s="534"/>
      <c r="S17" s="534"/>
      <c r="T17" s="534"/>
      <c r="U17" s="534"/>
      <c r="V17" s="534"/>
      <c r="W17" s="534"/>
      <c r="X17" s="534"/>
      <c r="Y17" s="534"/>
      <c r="Z17" s="534"/>
      <c r="AA17" s="534"/>
      <c r="AB17" s="534"/>
      <c r="AC17" s="534"/>
      <c r="AD17" s="534"/>
      <c r="AE17" s="534"/>
      <c r="AF17" s="534"/>
      <c r="AG17" s="534"/>
      <c r="AH17" s="534"/>
      <c r="AI17" s="534"/>
      <c r="AJ17" s="534"/>
      <c r="AK17" s="534"/>
      <c r="AL17" s="534"/>
      <c r="AM17" s="534"/>
      <c r="AN17" s="534"/>
      <c r="AO17" s="534"/>
      <c r="AP17" s="534"/>
      <c r="AQ17" s="534"/>
      <c r="AR17" s="534"/>
      <c r="AS17" s="534"/>
      <c r="AT17" s="534"/>
      <c r="AU17" s="534"/>
      <c r="AV17" s="534"/>
      <c r="AW17" s="534"/>
      <c r="AX17" s="534"/>
      <c r="AY17" s="534"/>
      <c r="AZ17" s="534"/>
      <c r="BA17" s="534"/>
      <c r="BB17" s="534"/>
      <c r="BC17" s="534"/>
      <c r="BD17" s="534"/>
      <c r="BE17" s="534"/>
      <c r="BF17" s="534"/>
      <c r="BG17" s="534"/>
      <c r="BH17" s="534"/>
      <c r="BI17" s="534"/>
      <c r="BJ17" s="534"/>
      <c r="BK17" s="534"/>
      <c r="BL17" s="534"/>
      <c r="BM17" s="534"/>
      <c r="BN17" s="534"/>
      <c r="BO17" s="534"/>
      <c r="BP17" s="534"/>
      <c r="BQ17" s="534"/>
      <c r="BR17" s="534"/>
      <c r="BS17" s="534"/>
      <c r="BT17" s="534"/>
      <c r="BU17" s="534"/>
      <c r="BV17" s="594"/>
      <c r="BW17" s="487"/>
    </row>
    <row r="18" spans="1:75">
      <c r="A18" s="612" t="s">
        <v>146</v>
      </c>
      <c r="B18" s="607">
        <f t="shared" si="3"/>
        <v>0</v>
      </c>
      <c r="C18" s="608"/>
      <c r="D18" s="608"/>
      <c r="E18" s="608"/>
      <c r="F18" s="608"/>
      <c r="G18" s="608"/>
      <c r="H18" s="608"/>
      <c r="I18" s="608"/>
      <c r="J18" s="608"/>
      <c r="K18" s="608"/>
      <c r="L18" s="608"/>
      <c r="M18" s="608"/>
      <c r="N18" s="608"/>
      <c r="O18" s="608"/>
      <c r="P18" s="608"/>
      <c r="Q18" s="608"/>
      <c r="R18" s="608"/>
      <c r="S18" s="608"/>
      <c r="T18" s="608"/>
      <c r="U18" s="608"/>
      <c r="V18" s="608"/>
      <c r="W18" s="608"/>
      <c r="X18" s="608"/>
      <c r="Y18" s="608"/>
      <c r="Z18" s="608"/>
      <c r="AA18" s="608"/>
      <c r="AB18" s="608"/>
      <c r="AC18" s="608"/>
      <c r="AD18" s="608"/>
      <c r="AE18" s="604"/>
      <c r="AF18" s="604"/>
      <c r="AG18" s="604"/>
      <c r="AH18" s="604"/>
      <c r="AI18" s="604"/>
      <c r="AJ18" s="604"/>
      <c r="AK18" s="604"/>
      <c r="AL18" s="604"/>
      <c r="AM18" s="604"/>
      <c r="AN18" s="604"/>
      <c r="AO18" s="604"/>
      <c r="AP18" s="604"/>
      <c r="AQ18" s="604"/>
      <c r="AR18" s="604"/>
      <c r="AS18" s="604"/>
      <c r="AT18" s="604"/>
      <c r="AU18" s="604"/>
      <c r="AV18" s="604"/>
      <c r="AW18" s="604"/>
      <c r="AX18" s="604"/>
      <c r="AY18" s="604"/>
      <c r="AZ18" s="604"/>
      <c r="BA18" s="604"/>
      <c r="BB18" s="604"/>
      <c r="BC18" s="604"/>
      <c r="BD18" s="604"/>
      <c r="BE18" s="604"/>
      <c r="BF18" s="604"/>
      <c r="BG18" s="604"/>
      <c r="BH18" s="604"/>
      <c r="BI18" s="604"/>
      <c r="BJ18" s="604"/>
      <c r="BK18" s="604"/>
      <c r="BL18" s="604"/>
      <c r="BM18" s="604"/>
      <c r="BN18" s="604"/>
      <c r="BO18" s="604"/>
      <c r="BP18" s="604"/>
      <c r="BQ18" s="604"/>
      <c r="BR18" s="604"/>
      <c r="BS18" s="604"/>
      <c r="BT18" s="604"/>
      <c r="BU18" s="604"/>
      <c r="BV18" s="598"/>
      <c r="BW18" s="487"/>
    </row>
    <row r="19" spans="1:75">
      <c r="A19" s="613" t="s">
        <v>147</v>
      </c>
      <c r="B19" s="606">
        <f t="shared" si="3"/>
        <v>0</v>
      </c>
      <c r="C19" s="534"/>
      <c r="D19" s="534"/>
      <c r="E19" s="534"/>
      <c r="F19" s="534"/>
      <c r="G19" s="534"/>
      <c r="H19" s="534"/>
      <c r="I19" s="534"/>
      <c r="J19" s="534"/>
      <c r="K19" s="534"/>
      <c r="L19" s="534"/>
      <c r="M19" s="534"/>
      <c r="N19" s="534"/>
      <c r="O19" s="534"/>
      <c r="P19" s="534"/>
      <c r="Q19" s="534"/>
      <c r="R19" s="534"/>
      <c r="S19" s="534"/>
      <c r="T19" s="534"/>
      <c r="U19" s="534"/>
      <c r="V19" s="534"/>
      <c r="W19" s="534"/>
      <c r="X19" s="534"/>
      <c r="Y19" s="534"/>
      <c r="Z19" s="534"/>
      <c r="AA19" s="534"/>
      <c r="AB19" s="534"/>
      <c r="AC19" s="534"/>
      <c r="AD19" s="534"/>
      <c r="AE19" s="534"/>
      <c r="AF19" s="534"/>
      <c r="AG19" s="534"/>
      <c r="AH19" s="534"/>
      <c r="AI19" s="534"/>
      <c r="AJ19" s="534"/>
      <c r="AK19" s="534"/>
      <c r="AL19" s="534"/>
      <c r="AM19" s="534"/>
      <c r="AN19" s="534"/>
      <c r="AO19" s="534"/>
      <c r="AP19" s="534"/>
      <c r="AQ19" s="534"/>
      <c r="AR19" s="534"/>
      <c r="AS19" s="534"/>
      <c r="AT19" s="534"/>
      <c r="AU19" s="534"/>
      <c r="AV19" s="534"/>
      <c r="AW19" s="534"/>
      <c r="AX19" s="534"/>
      <c r="AY19" s="534"/>
      <c r="AZ19" s="534"/>
      <c r="BA19" s="534"/>
      <c r="BB19" s="534"/>
      <c r="BC19" s="534"/>
      <c r="BD19" s="534"/>
      <c r="BE19" s="534"/>
      <c r="BF19" s="534"/>
      <c r="BG19" s="534"/>
      <c r="BH19" s="534"/>
      <c r="BI19" s="534"/>
      <c r="BJ19" s="534"/>
      <c r="BK19" s="534"/>
      <c r="BL19" s="534"/>
      <c r="BM19" s="534"/>
      <c r="BN19" s="534"/>
      <c r="BO19" s="534"/>
      <c r="BP19" s="534"/>
      <c r="BQ19" s="534"/>
      <c r="BR19" s="534"/>
      <c r="BS19" s="534"/>
      <c r="BT19" s="534"/>
      <c r="BU19" s="534"/>
      <c r="BV19" s="594"/>
      <c r="BW19" s="487"/>
    </row>
    <row r="20" spans="1:75">
      <c r="A20" s="612" t="s">
        <v>173</v>
      </c>
      <c r="B20" s="607">
        <f t="shared" si="3"/>
        <v>0</v>
      </c>
      <c r="C20" s="608"/>
      <c r="D20" s="608"/>
      <c r="E20" s="608"/>
      <c r="F20" s="608"/>
      <c r="G20" s="608"/>
      <c r="H20" s="608"/>
      <c r="I20" s="608"/>
      <c r="J20" s="608"/>
      <c r="K20" s="608"/>
      <c r="L20" s="608"/>
      <c r="M20" s="608"/>
      <c r="N20" s="608"/>
      <c r="O20" s="608"/>
      <c r="P20" s="608"/>
      <c r="Q20" s="608"/>
      <c r="R20" s="608"/>
      <c r="S20" s="608"/>
      <c r="T20" s="608"/>
      <c r="U20" s="608"/>
      <c r="V20" s="608"/>
      <c r="W20" s="608"/>
      <c r="X20" s="608"/>
      <c r="Y20" s="608"/>
      <c r="Z20" s="608"/>
      <c r="AA20" s="608"/>
      <c r="AB20" s="608"/>
      <c r="AC20" s="608"/>
      <c r="AD20" s="608"/>
      <c r="AE20" s="604"/>
      <c r="AF20" s="604"/>
      <c r="AG20" s="604"/>
      <c r="AH20" s="604"/>
      <c r="AI20" s="604"/>
      <c r="AJ20" s="604"/>
      <c r="AK20" s="604"/>
      <c r="AL20" s="604"/>
      <c r="AM20" s="604"/>
      <c r="AN20" s="604"/>
      <c r="AO20" s="604"/>
      <c r="AP20" s="604"/>
      <c r="AQ20" s="604"/>
      <c r="AR20" s="604"/>
      <c r="AS20" s="604"/>
      <c r="AT20" s="604"/>
      <c r="AU20" s="604"/>
      <c r="AV20" s="604"/>
      <c r="AW20" s="604"/>
      <c r="AX20" s="604"/>
      <c r="AY20" s="604"/>
      <c r="AZ20" s="604"/>
      <c r="BA20" s="604"/>
      <c r="BB20" s="604"/>
      <c r="BC20" s="604"/>
      <c r="BD20" s="604"/>
      <c r="BE20" s="604"/>
      <c r="BF20" s="604"/>
      <c r="BG20" s="604"/>
      <c r="BH20" s="604"/>
      <c r="BI20" s="604"/>
      <c r="BJ20" s="604"/>
      <c r="BK20" s="604"/>
      <c r="BL20" s="604"/>
      <c r="BM20" s="604"/>
      <c r="BN20" s="604"/>
      <c r="BO20" s="604"/>
      <c r="BP20" s="604"/>
      <c r="BQ20" s="604"/>
      <c r="BR20" s="604"/>
      <c r="BS20" s="604"/>
      <c r="BT20" s="604"/>
      <c r="BU20" s="604"/>
      <c r="BV20" s="598"/>
      <c r="BW20" s="487"/>
    </row>
    <row r="21" spans="1:75">
      <c r="A21" s="613" t="s">
        <v>174</v>
      </c>
      <c r="B21" s="606">
        <f t="shared" si="3"/>
        <v>0</v>
      </c>
      <c r="C21" s="534"/>
      <c r="D21" s="534"/>
      <c r="E21" s="534"/>
      <c r="F21" s="534"/>
      <c r="G21" s="534"/>
      <c r="H21" s="534"/>
      <c r="I21" s="534"/>
      <c r="J21" s="534"/>
      <c r="K21" s="534"/>
      <c r="L21" s="534"/>
      <c r="M21" s="534"/>
      <c r="N21" s="534"/>
      <c r="O21" s="534"/>
      <c r="P21" s="534"/>
      <c r="Q21" s="534"/>
      <c r="R21" s="534"/>
      <c r="S21" s="534"/>
      <c r="T21" s="534"/>
      <c r="U21" s="534"/>
      <c r="V21" s="534"/>
      <c r="W21" s="534"/>
      <c r="X21" s="534"/>
      <c r="Y21" s="534"/>
      <c r="Z21" s="534"/>
      <c r="AA21" s="534"/>
      <c r="AB21" s="534"/>
      <c r="AC21" s="534"/>
      <c r="AD21" s="534"/>
      <c r="AE21" s="534"/>
      <c r="AF21" s="534"/>
      <c r="AG21" s="534"/>
      <c r="AH21" s="534"/>
      <c r="AI21" s="534"/>
      <c r="AJ21" s="534"/>
      <c r="AK21" s="534"/>
      <c r="AL21" s="534"/>
      <c r="AM21" s="534"/>
      <c r="AN21" s="534"/>
      <c r="AO21" s="534"/>
      <c r="AP21" s="534"/>
      <c r="AQ21" s="534"/>
      <c r="AR21" s="534"/>
      <c r="AS21" s="534"/>
      <c r="AT21" s="534"/>
      <c r="AU21" s="534"/>
      <c r="AV21" s="534"/>
      <c r="AW21" s="534"/>
      <c r="AX21" s="534"/>
      <c r="AY21" s="534"/>
      <c r="AZ21" s="534"/>
      <c r="BA21" s="534"/>
      <c r="BB21" s="534"/>
      <c r="BC21" s="534"/>
      <c r="BD21" s="534"/>
      <c r="BE21" s="534"/>
      <c r="BF21" s="534"/>
      <c r="BG21" s="534"/>
      <c r="BH21" s="534"/>
      <c r="BI21" s="534"/>
      <c r="BJ21" s="534"/>
      <c r="BK21" s="534"/>
      <c r="BL21" s="534"/>
      <c r="BM21" s="534"/>
      <c r="BN21" s="534"/>
      <c r="BO21" s="534"/>
      <c r="BP21" s="534"/>
      <c r="BQ21" s="534"/>
      <c r="BR21" s="534"/>
      <c r="BS21" s="534"/>
      <c r="BT21" s="534"/>
      <c r="BU21" s="534"/>
      <c r="BV21" s="594"/>
      <c r="BW21" s="487"/>
    </row>
    <row r="22" spans="1:75">
      <c r="A22" s="614"/>
      <c r="B22" s="615"/>
      <c r="C22" s="533"/>
      <c r="D22" s="533"/>
      <c r="E22" s="533"/>
      <c r="F22" s="533"/>
      <c r="G22" s="533"/>
      <c r="H22" s="533"/>
      <c r="I22" s="532"/>
      <c r="J22" s="532"/>
      <c r="K22" s="532"/>
      <c r="L22" s="532"/>
      <c r="M22" s="532"/>
      <c r="N22" s="532"/>
      <c r="O22" s="532"/>
      <c r="P22" s="532"/>
      <c r="Q22" s="532"/>
      <c r="R22" s="532"/>
      <c r="S22" s="532"/>
      <c r="T22" s="532"/>
      <c r="U22" s="532"/>
      <c r="V22" s="532"/>
      <c r="W22" s="532"/>
      <c r="X22" s="532"/>
      <c r="Y22" s="532"/>
      <c r="Z22" s="532"/>
      <c r="AA22" s="532"/>
      <c r="AB22" s="532"/>
      <c r="AC22" s="532"/>
      <c r="AD22" s="532"/>
      <c r="AE22" s="532"/>
      <c r="AF22" s="532"/>
      <c r="AG22" s="532"/>
      <c r="AH22" s="532"/>
      <c r="AI22" s="532"/>
      <c r="AJ22" s="532"/>
      <c r="AK22" s="532"/>
      <c r="AL22" s="532"/>
      <c r="AM22" s="532"/>
      <c r="AN22" s="532"/>
      <c r="AO22" s="532"/>
      <c r="AP22" s="532"/>
      <c r="AQ22" s="532"/>
      <c r="AR22" s="532"/>
      <c r="AS22" s="532"/>
      <c r="AT22" s="532"/>
      <c r="AU22" s="532"/>
      <c r="AV22" s="532"/>
      <c r="AW22" s="532"/>
      <c r="AX22" s="532"/>
      <c r="AY22" s="532"/>
      <c r="AZ22" s="532"/>
      <c r="BA22" s="532"/>
      <c r="BB22" s="532"/>
      <c r="BC22" s="532"/>
      <c r="BD22" s="532"/>
      <c r="BE22" s="532"/>
      <c r="BF22" s="532"/>
      <c r="BG22" s="532"/>
      <c r="BH22" s="532"/>
      <c r="BI22" s="532"/>
      <c r="BJ22" s="532"/>
      <c r="BK22" s="532"/>
      <c r="BL22" s="532"/>
      <c r="BM22" s="532"/>
      <c r="BN22" s="532"/>
      <c r="BO22" s="532"/>
      <c r="BP22" s="532"/>
      <c r="BQ22" s="532"/>
      <c r="BR22" s="532"/>
      <c r="BS22" s="532"/>
      <c r="BT22" s="532"/>
      <c r="BU22" s="532"/>
      <c r="BV22" s="598"/>
      <c r="BW22" s="487"/>
    </row>
    <row r="23" spans="1:75" ht="13.5" thickBot="1">
      <c r="A23" s="616" t="s">
        <v>430</v>
      </c>
      <c r="B23" s="617">
        <f>IF(filingDate&lt;$C$3,$C23,INDEX($C23:$AAA23,MATCH(filingDate,$C$3:$AAA$3)))</f>
        <v>0</v>
      </c>
      <c r="C23" s="618"/>
      <c r="D23" s="618"/>
      <c r="E23" s="618"/>
      <c r="F23" s="618"/>
      <c r="G23" s="618"/>
      <c r="H23" s="618"/>
      <c r="I23" s="618"/>
      <c r="J23" s="618"/>
      <c r="K23" s="618"/>
      <c r="L23" s="618"/>
      <c r="M23" s="618"/>
      <c r="N23" s="618"/>
      <c r="O23" s="618"/>
      <c r="P23" s="618"/>
      <c r="Q23" s="618"/>
      <c r="R23" s="618"/>
      <c r="S23" s="618"/>
      <c r="T23" s="618"/>
      <c r="U23" s="618"/>
      <c r="V23" s="618"/>
      <c r="W23" s="618"/>
      <c r="X23" s="618"/>
      <c r="Y23" s="618"/>
      <c r="Z23" s="618"/>
      <c r="AA23" s="618"/>
      <c r="AB23" s="618"/>
      <c r="AC23" s="618"/>
      <c r="AD23" s="618"/>
      <c r="AE23" s="618"/>
      <c r="AF23" s="618"/>
      <c r="AG23" s="618"/>
      <c r="AH23" s="618"/>
      <c r="AI23" s="618"/>
      <c r="AJ23" s="618"/>
      <c r="AK23" s="618"/>
      <c r="AL23" s="618"/>
      <c r="AM23" s="618"/>
      <c r="AN23" s="618"/>
      <c r="AO23" s="618"/>
      <c r="AP23" s="618"/>
      <c r="AQ23" s="618"/>
      <c r="AR23" s="618"/>
      <c r="AS23" s="618"/>
      <c r="AT23" s="618"/>
      <c r="AU23" s="618"/>
      <c r="AV23" s="618"/>
      <c r="AW23" s="618"/>
      <c r="AX23" s="618"/>
      <c r="AY23" s="618"/>
      <c r="AZ23" s="618"/>
      <c r="BA23" s="618"/>
      <c r="BB23" s="618"/>
      <c r="BC23" s="618"/>
      <c r="BD23" s="618"/>
      <c r="BE23" s="618"/>
      <c r="BF23" s="618"/>
      <c r="BG23" s="618"/>
      <c r="BH23" s="618"/>
      <c r="BI23" s="618"/>
      <c r="BJ23" s="618"/>
      <c r="BK23" s="618"/>
      <c r="BL23" s="618"/>
      <c r="BM23" s="618"/>
      <c r="BN23" s="618"/>
      <c r="BO23" s="618"/>
      <c r="BP23" s="618"/>
      <c r="BQ23" s="618"/>
      <c r="BR23" s="618"/>
      <c r="BS23" s="618"/>
      <c r="BT23" s="618"/>
      <c r="BU23" s="618"/>
      <c r="BV23" s="611"/>
      <c r="BW23" s="487"/>
    </row>
    <row r="24" spans="1:75" ht="18.95" customHeight="1" thickBot="1">
      <c r="A24" s="619" t="s">
        <v>429</v>
      </c>
      <c r="B24" s="620"/>
      <c r="C24" s="604"/>
      <c r="D24" s="604"/>
      <c r="E24" s="604"/>
      <c r="F24" s="604"/>
      <c r="G24" s="604"/>
      <c r="H24" s="604"/>
      <c r="I24" s="604"/>
      <c r="J24" s="604"/>
      <c r="K24" s="604"/>
      <c r="L24" s="604"/>
      <c r="M24" s="604"/>
      <c r="N24" s="604"/>
      <c r="O24" s="604"/>
      <c r="P24" s="604"/>
      <c r="Q24" s="604"/>
      <c r="R24" s="604"/>
      <c r="S24" s="604"/>
      <c r="T24" s="604"/>
      <c r="U24" s="604"/>
      <c r="V24" s="604"/>
      <c r="W24" s="604"/>
      <c r="X24" s="604"/>
      <c r="Y24" s="604"/>
      <c r="Z24" s="604"/>
      <c r="AA24" s="604"/>
      <c r="AB24" s="604"/>
      <c r="AC24" s="604"/>
      <c r="AD24" s="604"/>
      <c r="AE24" s="604"/>
      <c r="AF24" s="604"/>
      <c r="AG24" s="604"/>
      <c r="AH24" s="604"/>
      <c r="AI24" s="604"/>
      <c r="AJ24" s="604"/>
      <c r="AK24" s="604"/>
      <c r="AL24" s="604"/>
      <c r="AM24" s="604"/>
      <c r="AN24" s="604"/>
      <c r="AO24" s="604"/>
      <c r="AP24" s="604"/>
      <c r="AQ24" s="604"/>
      <c r="AR24" s="604"/>
      <c r="AS24" s="604"/>
      <c r="AT24" s="604"/>
      <c r="AU24" s="604"/>
      <c r="AV24" s="604"/>
      <c r="AW24" s="604"/>
      <c r="AX24" s="604"/>
      <c r="AY24" s="604"/>
      <c r="AZ24" s="604"/>
      <c r="BA24" s="604"/>
      <c r="BB24" s="604"/>
      <c r="BC24" s="604"/>
      <c r="BD24" s="604"/>
      <c r="BE24" s="604"/>
      <c r="BF24" s="604"/>
      <c r="BG24" s="604"/>
      <c r="BH24" s="604"/>
      <c r="BI24" s="604"/>
      <c r="BJ24" s="604"/>
      <c r="BK24" s="604"/>
      <c r="BL24" s="604"/>
      <c r="BM24" s="604"/>
      <c r="BN24" s="604"/>
      <c r="BO24" s="604"/>
      <c r="BP24" s="604"/>
      <c r="BQ24" s="604"/>
      <c r="BR24" s="604"/>
      <c r="BS24" s="604"/>
      <c r="BT24" s="604"/>
      <c r="BU24" s="604"/>
      <c r="BV24" s="594"/>
      <c r="BW24" s="487"/>
    </row>
    <row r="25" spans="1:75" ht="15">
      <c r="A25" s="600" t="s">
        <v>170</v>
      </c>
      <c r="B25" s="621"/>
      <c r="C25" s="621"/>
      <c r="D25" s="622"/>
      <c r="E25" s="622"/>
      <c r="F25" s="622"/>
      <c r="G25" s="622"/>
      <c r="H25" s="622"/>
      <c r="I25" s="622"/>
      <c r="J25" s="622"/>
      <c r="K25" s="622"/>
      <c r="L25" s="622"/>
      <c r="M25" s="622"/>
      <c r="N25" s="622"/>
      <c r="O25" s="622"/>
      <c r="P25" s="622"/>
      <c r="Q25" s="622"/>
      <c r="R25" s="622"/>
      <c r="S25" s="622"/>
      <c r="T25" s="622"/>
      <c r="U25" s="622"/>
      <c r="V25" s="622"/>
      <c r="W25" s="622"/>
      <c r="X25" s="622"/>
      <c r="Y25" s="622"/>
      <c r="Z25" s="622"/>
      <c r="AA25" s="622"/>
      <c r="AB25" s="622"/>
      <c r="AC25" s="622"/>
      <c r="AD25" s="622"/>
      <c r="AE25" s="622"/>
      <c r="AF25" s="622"/>
      <c r="AG25" s="622"/>
      <c r="AH25" s="622"/>
      <c r="AI25" s="622"/>
      <c r="AJ25" s="622"/>
      <c r="AK25" s="622"/>
      <c r="AL25" s="622"/>
      <c r="AM25" s="622"/>
      <c r="AN25" s="622"/>
      <c r="AO25" s="622"/>
      <c r="AP25" s="622"/>
      <c r="AQ25" s="622"/>
      <c r="AR25" s="622"/>
      <c r="AS25" s="622"/>
      <c r="AT25" s="622"/>
      <c r="AU25" s="622"/>
      <c r="AV25" s="622"/>
      <c r="AW25" s="622"/>
      <c r="AX25" s="622"/>
      <c r="AY25" s="622"/>
      <c r="AZ25" s="622"/>
      <c r="BA25" s="622"/>
      <c r="BB25" s="622"/>
      <c r="BC25" s="622"/>
      <c r="BD25" s="622"/>
      <c r="BE25" s="622"/>
      <c r="BF25" s="622"/>
      <c r="BG25" s="622"/>
      <c r="BH25" s="622"/>
      <c r="BI25" s="622"/>
      <c r="BJ25" s="622"/>
      <c r="BK25" s="622"/>
      <c r="BL25" s="622"/>
      <c r="BM25" s="622"/>
      <c r="BN25" s="622"/>
      <c r="BO25" s="622"/>
      <c r="BP25" s="622"/>
      <c r="BQ25" s="622"/>
      <c r="BR25" s="622"/>
      <c r="BS25" s="622"/>
      <c r="BT25" s="622"/>
      <c r="BU25" s="622"/>
      <c r="BV25" s="598"/>
      <c r="BW25" s="487"/>
    </row>
    <row r="26" spans="1:75">
      <c r="A26" s="612" t="s">
        <v>435</v>
      </c>
      <c r="B26" s="603">
        <f>IF(filingDate&lt;$C$3,$C26,INDEX($C26:$AAA26,MATCH(filingDate,$C$3:$AAA$3)))</f>
        <v>0</v>
      </c>
      <c r="C26" s="623">
        <v>0</v>
      </c>
      <c r="D26" s="608"/>
      <c r="E26" s="608"/>
      <c r="F26" s="608"/>
      <c r="G26" s="608"/>
      <c r="H26" s="608"/>
      <c r="I26" s="608"/>
      <c r="J26" s="608"/>
      <c r="K26" s="608"/>
      <c r="L26" s="608"/>
      <c r="M26" s="608"/>
      <c r="N26" s="608"/>
      <c r="O26" s="608"/>
      <c r="P26" s="608"/>
      <c r="Q26" s="608"/>
      <c r="R26" s="608"/>
      <c r="S26" s="608"/>
      <c r="T26" s="608"/>
      <c r="U26" s="608"/>
      <c r="V26" s="608"/>
      <c r="W26" s="608"/>
      <c r="X26" s="608"/>
      <c r="Y26" s="608"/>
      <c r="Z26" s="608"/>
      <c r="AA26" s="608"/>
      <c r="AB26" s="608"/>
      <c r="AC26" s="608"/>
      <c r="AD26" s="608"/>
      <c r="AE26" s="608"/>
      <c r="AF26" s="608"/>
      <c r="AG26" s="608"/>
      <c r="AH26" s="608"/>
      <c r="AI26" s="608"/>
      <c r="AJ26" s="608"/>
      <c r="AK26" s="608"/>
      <c r="AL26" s="608"/>
      <c r="AM26" s="608"/>
      <c r="AN26" s="608"/>
      <c r="AO26" s="608"/>
      <c r="AP26" s="608"/>
      <c r="AQ26" s="608"/>
      <c r="AR26" s="608"/>
      <c r="AS26" s="608"/>
      <c r="AT26" s="608"/>
      <c r="AU26" s="608"/>
      <c r="AV26" s="608"/>
      <c r="AW26" s="608"/>
      <c r="AX26" s="608"/>
      <c r="AY26" s="608"/>
      <c r="AZ26" s="608"/>
      <c r="BA26" s="608"/>
      <c r="BB26" s="608"/>
      <c r="BC26" s="608"/>
      <c r="BD26" s="608"/>
      <c r="BE26" s="608"/>
      <c r="BF26" s="608"/>
      <c r="BG26" s="608"/>
      <c r="BH26" s="608"/>
      <c r="BI26" s="608"/>
      <c r="BJ26" s="608"/>
      <c r="BK26" s="608"/>
      <c r="BL26" s="608"/>
      <c r="BM26" s="608"/>
      <c r="BN26" s="608"/>
      <c r="BO26" s="608"/>
      <c r="BP26" s="608"/>
      <c r="BQ26" s="608"/>
      <c r="BR26" s="608"/>
      <c r="BS26" s="608"/>
      <c r="BT26" s="608"/>
      <c r="BU26" s="608"/>
      <c r="BV26" s="624"/>
      <c r="BW26" s="487"/>
    </row>
    <row r="27" spans="1:75">
      <c r="A27" s="625" t="s">
        <v>436</v>
      </c>
      <c r="B27" s="607">
        <f>IF(filingDate&lt;$C$3,$C27,INDEX($C27:$AAA27,MATCH(filingDate,$C$3:$AAA$3)))</f>
        <v>0</v>
      </c>
      <c r="C27" s="488">
        <v>0</v>
      </c>
      <c r="D27" s="604"/>
      <c r="E27" s="604"/>
      <c r="F27" s="604"/>
      <c r="G27" s="604"/>
      <c r="H27" s="604"/>
      <c r="I27" s="604"/>
      <c r="J27" s="604"/>
      <c r="K27" s="604"/>
      <c r="L27" s="604"/>
      <c r="M27" s="604"/>
      <c r="N27" s="604"/>
      <c r="O27" s="604"/>
      <c r="P27" s="604"/>
      <c r="Q27" s="604"/>
      <c r="R27" s="604"/>
      <c r="S27" s="604"/>
      <c r="T27" s="604"/>
      <c r="U27" s="604"/>
      <c r="V27" s="604"/>
      <c r="W27" s="604"/>
      <c r="X27" s="604"/>
      <c r="Y27" s="604"/>
      <c r="Z27" s="604"/>
      <c r="AA27" s="604"/>
      <c r="AB27" s="604"/>
      <c r="AC27" s="604"/>
      <c r="AD27" s="604"/>
      <c r="AE27" s="604"/>
      <c r="AF27" s="604"/>
      <c r="AG27" s="604"/>
      <c r="AH27" s="604"/>
      <c r="AI27" s="604"/>
      <c r="AJ27" s="604"/>
      <c r="AK27" s="604"/>
      <c r="AL27" s="604"/>
      <c r="AM27" s="604"/>
      <c r="AN27" s="604"/>
      <c r="AO27" s="604"/>
      <c r="AP27" s="604"/>
      <c r="AQ27" s="604"/>
      <c r="AR27" s="604"/>
      <c r="AS27" s="604"/>
      <c r="AT27" s="604"/>
      <c r="AU27" s="604"/>
      <c r="AV27" s="604"/>
      <c r="AW27" s="604"/>
      <c r="AX27" s="604"/>
      <c r="AY27" s="604"/>
      <c r="AZ27" s="604"/>
      <c r="BA27" s="604"/>
      <c r="BB27" s="604"/>
      <c r="BC27" s="604"/>
      <c r="BD27" s="604"/>
      <c r="BE27" s="604"/>
      <c r="BF27" s="604"/>
      <c r="BG27" s="604"/>
      <c r="BH27" s="604"/>
      <c r="BI27" s="604"/>
      <c r="BJ27" s="604"/>
      <c r="BK27" s="604"/>
      <c r="BL27" s="604"/>
      <c r="BM27" s="604"/>
      <c r="BN27" s="604"/>
      <c r="BO27" s="604"/>
      <c r="BP27" s="604"/>
      <c r="BQ27" s="604"/>
      <c r="BR27" s="604"/>
      <c r="BS27" s="604"/>
      <c r="BT27" s="604"/>
      <c r="BU27" s="604"/>
      <c r="BV27" s="598"/>
      <c r="BW27" s="487"/>
    </row>
    <row r="28" spans="1:75">
      <c r="A28" s="613" t="s">
        <v>437</v>
      </c>
      <c r="B28" s="626">
        <f>IF(filingDate&lt;$C$3,$C28,INDEX($C28:$AAA28,MATCH(filingDate,$C$3:$AAA$3)))</f>
        <v>0</v>
      </c>
      <c r="C28" s="489">
        <v>0</v>
      </c>
      <c r="D28" s="534"/>
      <c r="E28" s="534"/>
      <c r="F28" s="534"/>
      <c r="G28" s="534"/>
      <c r="H28" s="534"/>
      <c r="I28" s="534"/>
      <c r="J28" s="534"/>
      <c r="K28" s="534"/>
      <c r="L28" s="534"/>
      <c r="M28" s="534"/>
      <c r="N28" s="534"/>
      <c r="O28" s="534"/>
      <c r="P28" s="534"/>
      <c r="Q28" s="534"/>
      <c r="R28" s="534"/>
      <c r="S28" s="534"/>
      <c r="T28" s="534"/>
      <c r="U28" s="534"/>
      <c r="V28" s="534"/>
      <c r="W28" s="534"/>
      <c r="X28" s="534"/>
      <c r="Y28" s="534"/>
      <c r="Z28" s="534"/>
      <c r="AA28" s="534"/>
      <c r="AB28" s="534"/>
      <c r="AC28" s="534"/>
      <c r="AD28" s="534"/>
      <c r="AE28" s="534"/>
      <c r="AF28" s="534"/>
      <c r="AG28" s="534"/>
      <c r="AH28" s="534"/>
      <c r="AI28" s="534"/>
      <c r="AJ28" s="534"/>
      <c r="AK28" s="534"/>
      <c r="AL28" s="534"/>
      <c r="AM28" s="534"/>
      <c r="AN28" s="534"/>
      <c r="AO28" s="534"/>
      <c r="AP28" s="534"/>
      <c r="AQ28" s="534"/>
      <c r="AR28" s="534"/>
      <c r="AS28" s="534"/>
      <c r="AT28" s="534"/>
      <c r="AU28" s="534"/>
      <c r="AV28" s="534"/>
      <c r="AW28" s="534"/>
      <c r="AX28" s="534"/>
      <c r="AY28" s="534"/>
      <c r="AZ28" s="534"/>
      <c r="BA28" s="534"/>
      <c r="BB28" s="534"/>
      <c r="BC28" s="534"/>
      <c r="BD28" s="534"/>
      <c r="BE28" s="534"/>
      <c r="BF28" s="534"/>
      <c r="BG28" s="534"/>
      <c r="BH28" s="534"/>
      <c r="BI28" s="534"/>
      <c r="BJ28" s="534"/>
      <c r="BK28" s="534"/>
      <c r="BL28" s="534"/>
      <c r="BM28" s="534"/>
      <c r="BN28" s="534"/>
      <c r="BO28" s="534"/>
      <c r="BP28" s="534"/>
      <c r="BQ28" s="534"/>
      <c r="BR28" s="534"/>
      <c r="BS28" s="534"/>
      <c r="BT28" s="534"/>
      <c r="BU28" s="534"/>
      <c r="BV28" s="594"/>
      <c r="BW28" s="487"/>
    </row>
    <row r="29" spans="1:75" ht="15">
      <c r="A29" s="627" t="s">
        <v>148</v>
      </c>
      <c r="B29" s="615"/>
      <c r="C29" s="628"/>
      <c r="D29" s="532"/>
      <c r="E29" s="532"/>
      <c r="F29" s="532"/>
      <c r="G29" s="532"/>
      <c r="H29" s="532"/>
      <c r="I29" s="532"/>
      <c r="J29" s="532"/>
      <c r="K29" s="532"/>
      <c r="L29" s="532"/>
      <c r="M29" s="532"/>
      <c r="N29" s="532"/>
      <c r="O29" s="532"/>
      <c r="P29" s="532"/>
      <c r="Q29" s="532"/>
      <c r="R29" s="532"/>
      <c r="S29" s="532"/>
      <c r="T29" s="532"/>
      <c r="U29" s="532"/>
      <c r="V29" s="532"/>
      <c r="W29" s="532"/>
      <c r="X29" s="532"/>
      <c r="Y29" s="532"/>
      <c r="Z29" s="532"/>
      <c r="AA29" s="532"/>
      <c r="AB29" s="532"/>
      <c r="AC29" s="532"/>
      <c r="AD29" s="532"/>
      <c r="AE29" s="532"/>
      <c r="AF29" s="532"/>
      <c r="AG29" s="532"/>
      <c r="AH29" s="532"/>
      <c r="AI29" s="532"/>
      <c r="AJ29" s="532"/>
      <c r="AK29" s="532"/>
      <c r="AL29" s="532"/>
      <c r="AM29" s="532"/>
      <c r="AN29" s="532"/>
      <c r="AO29" s="532"/>
      <c r="AP29" s="532"/>
      <c r="AQ29" s="532"/>
      <c r="AR29" s="532"/>
      <c r="AS29" s="532"/>
      <c r="AT29" s="532"/>
      <c r="AU29" s="532"/>
      <c r="AV29" s="532"/>
      <c r="AW29" s="532"/>
      <c r="AX29" s="532"/>
      <c r="AY29" s="532"/>
      <c r="AZ29" s="532"/>
      <c r="BA29" s="532"/>
      <c r="BB29" s="532"/>
      <c r="BC29" s="532"/>
      <c r="BD29" s="532"/>
      <c r="BE29" s="532"/>
      <c r="BF29" s="532"/>
      <c r="BG29" s="532"/>
      <c r="BH29" s="532"/>
      <c r="BI29" s="532"/>
      <c r="BJ29" s="532"/>
      <c r="BK29" s="532"/>
      <c r="BL29" s="532"/>
      <c r="BM29" s="532"/>
      <c r="BN29" s="532"/>
      <c r="BO29" s="532"/>
      <c r="BP29" s="532"/>
      <c r="BQ29" s="532"/>
      <c r="BR29" s="532"/>
      <c r="BS29" s="532"/>
      <c r="BT29" s="532"/>
      <c r="BU29" s="532"/>
      <c r="BV29" s="598"/>
      <c r="BW29" s="487"/>
    </row>
    <row r="30" spans="1:75">
      <c r="A30" s="612" t="s">
        <v>438</v>
      </c>
      <c r="B30" s="603">
        <f>IF(filingDate&lt;$C$3,$C30,INDEX($C30:$AAA30,MATCH(filingDate,$C$3:$AAA$3)))</f>
        <v>0</v>
      </c>
      <c r="C30" s="623">
        <v>0</v>
      </c>
      <c r="D30" s="608"/>
      <c r="E30" s="608"/>
      <c r="F30" s="608"/>
      <c r="G30" s="608"/>
      <c r="H30" s="608"/>
      <c r="I30" s="608"/>
      <c r="J30" s="608"/>
      <c r="K30" s="608"/>
      <c r="L30" s="608"/>
      <c r="M30" s="608"/>
      <c r="N30" s="608"/>
      <c r="O30" s="608"/>
      <c r="P30" s="608"/>
      <c r="Q30" s="608"/>
      <c r="R30" s="608"/>
      <c r="S30" s="608"/>
      <c r="T30" s="608"/>
      <c r="U30" s="608"/>
      <c r="V30" s="608"/>
      <c r="W30" s="608"/>
      <c r="X30" s="608"/>
      <c r="Y30" s="608"/>
      <c r="Z30" s="608"/>
      <c r="AA30" s="608"/>
      <c r="AB30" s="608"/>
      <c r="AC30" s="608"/>
      <c r="AD30" s="608"/>
      <c r="AE30" s="608"/>
      <c r="AF30" s="608"/>
      <c r="AG30" s="608"/>
      <c r="AH30" s="608"/>
      <c r="AI30" s="608"/>
      <c r="AJ30" s="608"/>
      <c r="AK30" s="608"/>
      <c r="AL30" s="608"/>
      <c r="AM30" s="608"/>
      <c r="AN30" s="608"/>
      <c r="AO30" s="608"/>
      <c r="AP30" s="608"/>
      <c r="AQ30" s="608"/>
      <c r="AR30" s="608"/>
      <c r="AS30" s="608"/>
      <c r="AT30" s="608"/>
      <c r="AU30" s="608"/>
      <c r="AV30" s="608"/>
      <c r="AW30" s="608"/>
      <c r="AX30" s="608"/>
      <c r="AY30" s="608"/>
      <c r="AZ30" s="608"/>
      <c r="BA30" s="608"/>
      <c r="BB30" s="608"/>
      <c r="BC30" s="608"/>
      <c r="BD30" s="608"/>
      <c r="BE30" s="608"/>
      <c r="BF30" s="608"/>
      <c r="BG30" s="608"/>
      <c r="BH30" s="608"/>
      <c r="BI30" s="608"/>
      <c r="BJ30" s="608"/>
      <c r="BK30" s="608"/>
      <c r="BL30" s="608"/>
      <c r="BM30" s="608"/>
      <c r="BN30" s="608"/>
      <c r="BO30" s="608"/>
      <c r="BP30" s="608"/>
      <c r="BQ30" s="608"/>
      <c r="BR30" s="608"/>
      <c r="BS30" s="608"/>
      <c r="BT30" s="608"/>
      <c r="BU30" s="608"/>
      <c r="BV30" s="611"/>
      <c r="BW30" s="487"/>
    </row>
    <row r="31" spans="1:75">
      <c r="A31" s="625" t="s">
        <v>439</v>
      </c>
      <c r="B31" s="607">
        <f>IF(filingDate&lt;$C$3,$C31,INDEX($C31:$AAA31,MATCH(filingDate,$C$3:$AAA$3)))</f>
        <v>0</v>
      </c>
      <c r="C31" s="488">
        <v>0</v>
      </c>
      <c r="D31" s="604"/>
      <c r="E31" s="604"/>
      <c r="F31" s="604"/>
      <c r="G31" s="604"/>
      <c r="H31" s="604"/>
      <c r="I31" s="604"/>
      <c r="J31" s="604"/>
      <c r="K31" s="604"/>
      <c r="L31" s="604"/>
      <c r="M31" s="604"/>
      <c r="N31" s="604"/>
      <c r="O31" s="604"/>
      <c r="P31" s="604"/>
      <c r="Q31" s="604"/>
      <c r="R31" s="604"/>
      <c r="S31" s="604"/>
      <c r="T31" s="604"/>
      <c r="U31" s="604"/>
      <c r="V31" s="604"/>
      <c r="W31" s="604"/>
      <c r="X31" s="604"/>
      <c r="Y31" s="604"/>
      <c r="Z31" s="604"/>
      <c r="AA31" s="604"/>
      <c r="AB31" s="604"/>
      <c r="AC31" s="604"/>
      <c r="AD31" s="604"/>
      <c r="AE31" s="604"/>
      <c r="AF31" s="604"/>
      <c r="AG31" s="604"/>
      <c r="AH31" s="604"/>
      <c r="AI31" s="604"/>
      <c r="AJ31" s="604"/>
      <c r="AK31" s="604"/>
      <c r="AL31" s="604"/>
      <c r="AM31" s="604"/>
      <c r="AN31" s="604"/>
      <c r="AO31" s="604"/>
      <c r="AP31" s="604"/>
      <c r="AQ31" s="604"/>
      <c r="AR31" s="604"/>
      <c r="AS31" s="604"/>
      <c r="AT31" s="604"/>
      <c r="AU31" s="604"/>
      <c r="AV31" s="604"/>
      <c r="AW31" s="604"/>
      <c r="AX31" s="604"/>
      <c r="AY31" s="604"/>
      <c r="AZ31" s="604"/>
      <c r="BA31" s="604"/>
      <c r="BB31" s="604"/>
      <c r="BC31" s="604"/>
      <c r="BD31" s="604"/>
      <c r="BE31" s="604"/>
      <c r="BF31" s="604"/>
      <c r="BG31" s="604"/>
      <c r="BH31" s="604"/>
      <c r="BI31" s="604"/>
      <c r="BJ31" s="604"/>
      <c r="BK31" s="604"/>
      <c r="BL31" s="604"/>
      <c r="BM31" s="604"/>
      <c r="BN31" s="604"/>
      <c r="BO31" s="604"/>
      <c r="BP31" s="604"/>
      <c r="BQ31" s="604"/>
      <c r="BR31" s="604"/>
      <c r="BS31" s="604"/>
      <c r="BT31" s="604"/>
      <c r="BU31" s="604"/>
      <c r="BV31" s="611"/>
      <c r="BW31" s="487"/>
    </row>
    <row r="32" spans="1:75">
      <c r="A32" s="613" t="s">
        <v>440</v>
      </c>
      <c r="B32" s="606">
        <f>IF(filingDate&lt;$C$3,$C32,INDEX($C32:$AAA32,MATCH(filingDate,$C$3:$AAA$3)))</f>
        <v>0</v>
      </c>
      <c r="C32" s="489">
        <v>0</v>
      </c>
      <c r="D32" s="534"/>
      <c r="E32" s="534"/>
      <c r="F32" s="534"/>
      <c r="G32" s="534"/>
      <c r="H32" s="534"/>
      <c r="I32" s="534"/>
      <c r="J32" s="534"/>
      <c r="K32" s="534"/>
      <c r="L32" s="534"/>
      <c r="M32" s="534"/>
      <c r="N32" s="534"/>
      <c r="O32" s="534"/>
      <c r="P32" s="534"/>
      <c r="Q32" s="534"/>
      <c r="R32" s="534"/>
      <c r="S32" s="534"/>
      <c r="T32" s="534"/>
      <c r="U32" s="534"/>
      <c r="V32" s="534"/>
      <c r="W32" s="534"/>
      <c r="X32" s="534"/>
      <c r="Y32" s="534"/>
      <c r="Z32" s="534"/>
      <c r="AA32" s="534"/>
      <c r="AB32" s="534"/>
      <c r="AC32" s="534"/>
      <c r="AD32" s="534"/>
      <c r="AE32" s="534"/>
      <c r="AF32" s="534"/>
      <c r="AG32" s="534"/>
      <c r="AH32" s="534"/>
      <c r="AI32" s="534"/>
      <c r="AJ32" s="534"/>
      <c r="AK32" s="534"/>
      <c r="AL32" s="534"/>
      <c r="AM32" s="534"/>
      <c r="AN32" s="534"/>
      <c r="AO32" s="534"/>
      <c r="AP32" s="534"/>
      <c r="AQ32" s="534"/>
      <c r="AR32" s="534"/>
      <c r="AS32" s="534"/>
      <c r="AT32" s="534"/>
      <c r="AU32" s="534"/>
      <c r="AV32" s="534"/>
      <c r="AW32" s="534"/>
      <c r="AX32" s="534"/>
      <c r="AY32" s="534"/>
      <c r="AZ32" s="534"/>
      <c r="BA32" s="534"/>
      <c r="BB32" s="534"/>
      <c r="BC32" s="534"/>
      <c r="BD32" s="534"/>
      <c r="BE32" s="534"/>
      <c r="BF32" s="534"/>
      <c r="BG32" s="534"/>
      <c r="BH32" s="534"/>
      <c r="BI32" s="534"/>
      <c r="BJ32" s="534"/>
      <c r="BK32" s="534"/>
      <c r="BL32" s="534"/>
      <c r="BM32" s="534"/>
      <c r="BN32" s="534"/>
      <c r="BO32" s="534"/>
      <c r="BP32" s="534"/>
      <c r="BQ32" s="534"/>
      <c r="BR32" s="534"/>
      <c r="BS32" s="534"/>
      <c r="BT32" s="534"/>
      <c r="BU32" s="534"/>
      <c r="BV32" s="611"/>
      <c r="BW32" s="487"/>
    </row>
    <row r="33" spans="1:75" ht="15">
      <c r="A33" s="629" t="s">
        <v>172</v>
      </c>
      <c r="B33" s="490"/>
      <c r="C33" s="491"/>
      <c r="D33" s="491"/>
      <c r="E33" s="491"/>
      <c r="F33" s="491"/>
      <c r="G33" s="491"/>
      <c r="H33" s="491"/>
      <c r="I33" s="491"/>
      <c r="J33" s="491"/>
      <c r="K33" s="491"/>
      <c r="L33" s="491"/>
      <c r="M33" s="491"/>
      <c r="N33" s="491"/>
      <c r="O33" s="491"/>
      <c r="P33" s="491"/>
      <c r="Q33" s="491"/>
      <c r="R33" s="491"/>
      <c r="S33" s="491"/>
      <c r="T33" s="491"/>
      <c r="U33" s="491"/>
      <c r="V33" s="491"/>
      <c r="W33" s="491"/>
      <c r="X33" s="491"/>
      <c r="Y33" s="491"/>
      <c r="Z33" s="491"/>
      <c r="AA33" s="491"/>
      <c r="AB33" s="491"/>
      <c r="AC33" s="491"/>
      <c r="AD33" s="491"/>
      <c r="AE33" s="491"/>
      <c r="AF33" s="491"/>
      <c r="AG33" s="491"/>
      <c r="AH33" s="491"/>
      <c r="AI33" s="491"/>
      <c r="AJ33" s="491"/>
      <c r="AK33" s="491"/>
      <c r="AL33" s="491"/>
      <c r="AM33" s="491"/>
      <c r="AN33" s="491"/>
      <c r="AO33" s="491"/>
      <c r="AP33" s="491"/>
      <c r="AQ33" s="491"/>
      <c r="AR33" s="491"/>
      <c r="AS33" s="491"/>
      <c r="AT33" s="491"/>
      <c r="AU33" s="491"/>
      <c r="AV33" s="491"/>
      <c r="AW33" s="491"/>
      <c r="AX33" s="491"/>
      <c r="AY33" s="491"/>
      <c r="AZ33" s="491"/>
      <c r="BA33" s="491"/>
      <c r="BB33" s="491"/>
      <c r="BC33" s="491"/>
      <c r="BD33" s="491"/>
      <c r="BE33" s="491"/>
      <c r="BF33" s="491"/>
      <c r="BG33" s="491"/>
      <c r="BH33" s="491"/>
      <c r="BI33" s="491"/>
      <c r="BJ33" s="491"/>
      <c r="BK33" s="491"/>
      <c r="BL33" s="491"/>
      <c r="BM33" s="491"/>
      <c r="BN33" s="491"/>
      <c r="BO33" s="491"/>
      <c r="BP33" s="491"/>
      <c r="BQ33" s="491"/>
      <c r="BR33" s="491"/>
      <c r="BS33" s="491"/>
      <c r="BT33" s="491"/>
      <c r="BU33" s="491"/>
      <c r="BV33" s="611"/>
      <c r="BW33" s="487"/>
    </row>
    <row r="34" spans="1:75">
      <c r="A34" s="630" t="s">
        <v>176</v>
      </c>
      <c r="B34" s="631" t="str">
        <f>IF(filingDate&lt;$C$3,$C34,INDEX($C34:$AAA34,MATCH(filingDate,$C$3:$AAA$3)))</f>
        <v/>
      </c>
      <c r="C34" s="492">
        <f>C26+C30</f>
        <v>0</v>
      </c>
      <c r="D34" s="492" t="str">
        <f>IF((D26+D30)&lt;&gt;0,D26+D30,"")</f>
        <v/>
      </c>
      <c r="E34" s="492" t="str">
        <f>IF((E26+E30)&lt;&gt;0,E26+E30,"")</f>
        <v/>
      </c>
      <c r="F34" s="492" t="str">
        <f t="shared" ref="F34:BP34" si="4">IF((F26+F30)&lt;&gt;0,F26+F30,"")</f>
        <v/>
      </c>
      <c r="G34" s="492" t="str">
        <f t="shared" si="4"/>
        <v/>
      </c>
      <c r="H34" s="492" t="str">
        <f t="shared" si="4"/>
        <v/>
      </c>
      <c r="I34" s="492" t="str">
        <f t="shared" si="4"/>
        <v/>
      </c>
      <c r="J34" s="492" t="str">
        <f t="shared" si="4"/>
        <v/>
      </c>
      <c r="K34" s="492" t="str">
        <f t="shared" si="4"/>
        <v/>
      </c>
      <c r="L34" s="492" t="str">
        <f t="shared" si="4"/>
        <v/>
      </c>
      <c r="M34" s="492" t="str">
        <f t="shared" si="4"/>
        <v/>
      </c>
      <c r="N34" s="492" t="str">
        <f t="shared" si="4"/>
        <v/>
      </c>
      <c r="O34" s="492" t="str">
        <f t="shared" si="4"/>
        <v/>
      </c>
      <c r="P34" s="492" t="str">
        <f t="shared" si="4"/>
        <v/>
      </c>
      <c r="Q34" s="492" t="str">
        <f t="shared" si="4"/>
        <v/>
      </c>
      <c r="R34" s="492" t="str">
        <f t="shared" si="4"/>
        <v/>
      </c>
      <c r="S34" s="492" t="str">
        <f t="shared" si="4"/>
        <v/>
      </c>
      <c r="T34" s="492" t="str">
        <f t="shared" si="4"/>
        <v/>
      </c>
      <c r="U34" s="492" t="str">
        <f t="shared" si="4"/>
        <v/>
      </c>
      <c r="V34" s="492" t="str">
        <f t="shared" si="4"/>
        <v/>
      </c>
      <c r="W34" s="492" t="str">
        <f t="shared" si="4"/>
        <v/>
      </c>
      <c r="X34" s="492" t="str">
        <f t="shared" si="4"/>
        <v/>
      </c>
      <c r="Y34" s="492" t="str">
        <f t="shared" si="4"/>
        <v/>
      </c>
      <c r="Z34" s="492" t="str">
        <f t="shared" si="4"/>
        <v/>
      </c>
      <c r="AA34" s="492" t="str">
        <f t="shared" si="4"/>
        <v/>
      </c>
      <c r="AB34" s="492" t="str">
        <f t="shared" si="4"/>
        <v/>
      </c>
      <c r="AC34" s="492" t="str">
        <f t="shared" si="4"/>
        <v/>
      </c>
      <c r="AD34" s="492" t="str">
        <f t="shared" si="4"/>
        <v/>
      </c>
      <c r="AE34" s="492" t="str">
        <f t="shared" si="4"/>
        <v/>
      </c>
      <c r="AF34" s="492" t="str">
        <f t="shared" si="4"/>
        <v/>
      </c>
      <c r="AG34" s="492" t="str">
        <f t="shared" si="4"/>
        <v/>
      </c>
      <c r="AH34" s="492" t="str">
        <f t="shared" si="4"/>
        <v/>
      </c>
      <c r="AI34" s="492" t="str">
        <f t="shared" si="4"/>
        <v/>
      </c>
      <c r="AJ34" s="492" t="str">
        <f t="shared" si="4"/>
        <v/>
      </c>
      <c r="AK34" s="492" t="str">
        <f t="shared" si="4"/>
        <v/>
      </c>
      <c r="AL34" s="492" t="str">
        <f t="shared" si="4"/>
        <v/>
      </c>
      <c r="AM34" s="492" t="str">
        <f t="shared" si="4"/>
        <v/>
      </c>
      <c r="AN34" s="492" t="str">
        <f t="shared" si="4"/>
        <v/>
      </c>
      <c r="AO34" s="492" t="str">
        <f t="shared" si="4"/>
        <v/>
      </c>
      <c r="AP34" s="492" t="str">
        <f t="shared" si="4"/>
        <v/>
      </c>
      <c r="AQ34" s="492" t="str">
        <f t="shared" si="4"/>
        <v/>
      </c>
      <c r="AR34" s="492" t="str">
        <f t="shared" si="4"/>
        <v/>
      </c>
      <c r="AS34" s="492" t="str">
        <f t="shared" si="4"/>
        <v/>
      </c>
      <c r="AT34" s="492" t="str">
        <f t="shared" si="4"/>
        <v/>
      </c>
      <c r="AU34" s="492" t="str">
        <f t="shared" si="4"/>
        <v/>
      </c>
      <c r="AV34" s="492" t="str">
        <f t="shared" si="4"/>
        <v/>
      </c>
      <c r="AW34" s="492" t="str">
        <f t="shared" si="4"/>
        <v/>
      </c>
      <c r="AX34" s="492" t="str">
        <f t="shared" si="4"/>
        <v/>
      </c>
      <c r="AY34" s="492" t="str">
        <f t="shared" si="4"/>
        <v/>
      </c>
      <c r="AZ34" s="492" t="str">
        <f t="shared" si="4"/>
        <v/>
      </c>
      <c r="BA34" s="492" t="str">
        <f t="shared" si="4"/>
        <v/>
      </c>
      <c r="BB34" s="492" t="str">
        <f t="shared" si="4"/>
        <v/>
      </c>
      <c r="BC34" s="492" t="str">
        <f t="shared" si="4"/>
        <v/>
      </c>
      <c r="BD34" s="492" t="str">
        <f t="shared" si="4"/>
        <v/>
      </c>
      <c r="BE34" s="492" t="str">
        <f t="shared" si="4"/>
        <v/>
      </c>
      <c r="BF34" s="492" t="str">
        <f t="shared" si="4"/>
        <v/>
      </c>
      <c r="BG34" s="492" t="str">
        <f t="shared" si="4"/>
        <v/>
      </c>
      <c r="BH34" s="492" t="str">
        <f t="shared" si="4"/>
        <v/>
      </c>
      <c r="BI34" s="492" t="str">
        <f t="shared" si="4"/>
        <v/>
      </c>
      <c r="BJ34" s="492" t="str">
        <f t="shared" si="4"/>
        <v/>
      </c>
      <c r="BK34" s="492" t="str">
        <f t="shared" si="4"/>
        <v/>
      </c>
      <c r="BL34" s="492" t="str">
        <f t="shared" si="4"/>
        <v/>
      </c>
      <c r="BM34" s="492" t="str">
        <f t="shared" si="4"/>
        <v/>
      </c>
      <c r="BN34" s="492" t="str">
        <f t="shared" si="4"/>
        <v/>
      </c>
      <c r="BO34" s="492" t="str">
        <f t="shared" si="4"/>
        <v/>
      </c>
      <c r="BP34" s="492" t="str">
        <f t="shared" si="4"/>
        <v/>
      </c>
      <c r="BQ34" s="492" t="str">
        <f t="shared" ref="BQ34:BU34" si="5">IF((BQ26+BQ30)&lt;&gt;0,BQ26+BQ30,"")</f>
        <v/>
      </c>
      <c r="BR34" s="492" t="str">
        <f t="shared" si="5"/>
        <v/>
      </c>
      <c r="BS34" s="492" t="str">
        <f t="shared" si="5"/>
        <v/>
      </c>
      <c r="BT34" s="492" t="str">
        <f t="shared" si="5"/>
        <v/>
      </c>
      <c r="BU34" s="492" t="str">
        <f t="shared" si="5"/>
        <v/>
      </c>
      <c r="BV34" s="632" t="str">
        <f t="shared" ref="BV34" si="6">IF((BV26+BV30)&lt;&gt;0,BV26+BV30,"")</f>
        <v/>
      </c>
      <c r="BW34" s="487"/>
    </row>
    <row r="35" spans="1:75" ht="13.5" thickBot="1">
      <c r="A35" s="633" t="s">
        <v>177</v>
      </c>
      <c r="B35" s="634" t="str">
        <f>IF(filingDate&lt;$C$3,$C35,INDEX($C35:$AAA35,MATCH(filingDate,$C$3:$AAA$3)))</f>
        <v/>
      </c>
      <c r="C35" s="635">
        <v>0</v>
      </c>
      <c r="D35" s="635" t="str">
        <f t="shared" ref="D35:R35" si="7">IFERROR(IF((C46-D46+D34)&lt;0,(C46-D46+D34)*(-1),C46-D46+D34),"")</f>
        <v/>
      </c>
      <c r="E35" s="635" t="str">
        <f t="shared" si="7"/>
        <v/>
      </c>
      <c r="F35" s="635" t="str">
        <f t="shared" si="7"/>
        <v/>
      </c>
      <c r="G35" s="635" t="str">
        <f t="shared" si="7"/>
        <v/>
      </c>
      <c r="H35" s="635" t="str">
        <f t="shared" si="7"/>
        <v/>
      </c>
      <c r="I35" s="635" t="str">
        <f t="shared" si="7"/>
        <v/>
      </c>
      <c r="J35" s="635" t="str">
        <f t="shared" si="7"/>
        <v/>
      </c>
      <c r="K35" s="635" t="str">
        <f t="shared" si="7"/>
        <v/>
      </c>
      <c r="L35" s="635" t="str">
        <f t="shared" si="7"/>
        <v/>
      </c>
      <c r="M35" s="635" t="str">
        <f t="shared" si="7"/>
        <v/>
      </c>
      <c r="N35" s="635" t="str">
        <f t="shared" si="7"/>
        <v/>
      </c>
      <c r="O35" s="635" t="str">
        <f t="shared" si="7"/>
        <v/>
      </c>
      <c r="P35" s="635" t="str">
        <f t="shared" si="7"/>
        <v/>
      </c>
      <c r="Q35" s="635" t="str">
        <f t="shared" si="7"/>
        <v/>
      </c>
      <c r="R35" s="635" t="str">
        <f t="shared" si="7"/>
        <v/>
      </c>
      <c r="S35" s="635" t="str">
        <f>IFERROR(IF((R46-S46+S34)&lt;0,(R46-S46+S34)*(-1),R46-S46+S34),"")</f>
        <v/>
      </c>
      <c r="T35" s="635" t="str">
        <f t="shared" ref="T35:BT35" si="8">IFERROR(IF((S46-T46+T34)&lt;0,(S46-T46+T34)*(-1),S46-T46+T34),"")</f>
        <v/>
      </c>
      <c r="U35" s="635" t="str">
        <f t="shared" si="8"/>
        <v/>
      </c>
      <c r="V35" s="635" t="str">
        <f t="shared" si="8"/>
        <v/>
      </c>
      <c r="W35" s="635" t="str">
        <f t="shared" si="8"/>
        <v/>
      </c>
      <c r="X35" s="635" t="str">
        <f t="shared" si="8"/>
        <v/>
      </c>
      <c r="Y35" s="635" t="str">
        <f t="shared" si="8"/>
        <v/>
      </c>
      <c r="Z35" s="635" t="str">
        <f t="shared" si="8"/>
        <v/>
      </c>
      <c r="AA35" s="635" t="str">
        <f t="shared" si="8"/>
        <v/>
      </c>
      <c r="AB35" s="635" t="str">
        <f t="shared" si="8"/>
        <v/>
      </c>
      <c r="AC35" s="635" t="str">
        <f t="shared" si="8"/>
        <v/>
      </c>
      <c r="AD35" s="635" t="str">
        <f t="shared" si="8"/>
        <v/>
      </c>
      <c r="AE35" s="635" t="str">
        <f t="shared" si="8"/>
        <v/>
      </c>
      <c r="AF35" s="635" t="str">
        <f t="shared" si="8"/>
        <v/>
      </c>
      <c r="AG35" s="635" t="str">
        <f t="shared" si="8"/>
        <v/>
      </c>
      <c r="AH35" s="635" t="str">
        <f t="shared" si="8"/>
        <v/>
      </c>
      <c r="AI35" s="635" t="str">
        <f t="shared" si="8"/>
        <v/>
      </c>
      <c r="AJ35" s="635" t="str">
        <f t="shared" si="8"/>
        <v/>
      </c>
      <c r="AK35" s="635" t="str">
        <f t="shared" si="8"/>
        <v/>
      </c>
      <c r="AL35" s="635" t="str">
        <f t="shared" si="8"/>
        <v/>
      </c>
      <c r="AM35" s="635" t="str">
        <f t="shared" si="8"/>
        <v/>
      </c>
      <c r="AN35" s="635" t="str">
        <f t="shared" si="8"/>
        <v/>
      </c>
      <c r="AO35" s="635" t="str">
        <f t="shared" si="8"/>
        <v/>
      </c>
      <c r="AP35" s="635" t="str">
        <f t="shared" si="8"/>
        <v/>
      </c>
      <c r="AQ35" s="635" t="str">
        <f t="shared" si="8"/>
        <v/>
      </c>
      <c r="AR35" s="635" t="str">
        <f t="shared" si="8"/>
        <v/>
      </c>
      <c r="AS35" s="635" t="str">
        <f t="shared" si="8"/>
        <v/>
      </c>
      <c r="AT35" s="635" t="str">
        <f t="shared" si="8"/>
        <v/>
      </c>
      <c r="AU35" s="635" t="str">
        <f t="shared" si="8"/>
        <v/>
      </c>
      <c r="AV35" s="635" t="str">
        <f t="shared" si="8"/>
        <v/>
      </c>
      <c r="AW35" s="635" t="str">
        <f t="shared" si="8"/>
        <v/>
      </c>
      <c r="AX35" s="635" t="str">
        <f t="shared" si="8"/>
        <v/>
      </c>
      <c r="AY35" s="635" t="str">
        <f t="shared" si="8"/>
        <v/>
      </c>
      <c r="AZ35" s="635" t="str">
        <f t="shared" si="8"/>
        <v/>
      </c>
      <c r="BA35" s="635" t="str">
        <f t="shared" si="8"/>
        <v/>
      </c>
      <c r="BB35" s="635" t="str">
        <f t="shared" si="8"/>
        <v/>
      </c>
      <c r="BC35" s="635" t="str">
        <f t="shared" si="8"/>
        <v/>
      </c>
      <c r="BD35" s="635" t="str">
        <f t="shared" si="8"/>
        <v/>
      </c>
      <c r="BE35" s="635" t="str">
        <f t="shared" si="8"/>
        <v/>
      </c>
      <c r="BF35" s="635" t="str">
        <f t="shared" si="8"/>
        <v/>
      </c>
      <c r="BG35" s="635" t="str">
        <f t="shared" si="8"/>
        <v/>
      </c>
      <c r="BH35" s="635" t="str">
        <f t="shared" si="8"/>
        <v/>
      </c>
      <c r="BI35" s="635" t="str">
        <f t="shared" si="8"/>
        <v/>
      </c>
      <c r="BJ35" s="635" t="str">
        <f t="shared" si="8"/>
        <v/>
      </c>
      <c r="BK35" s="635" t="str">
        <f t="shared" si="8"/>
        <v/>
      </c>
      <c r="BL35" s="635" t="str">
        <f t="shared" si="8"/>
        <v/>
      </c>
      <c r="BM35" s="635" t="str">
        <f t="shared" si="8"/>
        <v/>
      </c>
      <c r="BN35" s="635" t="str">
        <f t="shared" si="8"/>
        <v/>
      </c>
      <c r="BO35" s="635" t="str">
        <f t="shared" si="8"/>
        <v/>
      </c>
      <c r="BP35" s="635" t="str">
        <f t="shared" si="8"/>
        <v/>
      </c>
      <c r="BQ35" s="635" t="str">
        <f t="shared" si="8"/>
        <v/>
      </c>
      <c r="BR35" s="635" t="str">
        <f t="shared" si="8"/>
        <v/>
      </c>
      <c r="BS35" s="635" t="str">
        <f t="shared" si="8"/>
        <v/>
      </c>
      <c r="BT35" s="635" t="str">
        <f t="shared" si="8"/>
        <v/>
      </c>
      <c r="BU35" s="635" t="str">
        <f>IFERROR(IF((BR46-BU46+BU34)&lt;0,(BR46-BU46+BU34)*(-1),BR46-BU46+BU34),"")</f>
        <v/>
      </c>
      <c r="BV35" s="632" t="str">
        <f>IFERROR(IF((BS46-BV46+BV34)&lt;0,(BS46-BV46+BV34)*(-1),BS46-BV46+BV34),"")</f>
        <v/>
      </c>
      <c r="BW35" s="487"/>
    </row>
    <row r="36" spans="1:75">
      <c r="A36" s="486"/>
      <c r="B36" s="477"/>
      <c r="C36" s="477"/>
      <c r="D36" s="477"/>
      <c r="E36" s="477"/>
      <c r="F36" s="477"/>
      <c r="G36" s="477"/>
      <c r="H36" s="477"/>
      <c r="I36" s="477"/>
      <c r="J36" s="477"/>
      <c r="K36" s="477"/>
      <c r="L36" s="477"/>
      <c r="M36" s="477"/>
      <c r="N36" s="477"/>
      <c r="O36" s="477"/>
      <c r="P36" s="477"/>
      <c r="Q36" s="477"/>
      <c r="R36" s="477"/>
      <c r="S36" s="477"/>
      <c r="T36" s="477"/>
      <c r="U36" s="477"/>
      <c r="V36" s="477"/>
      <c r="W36" s="477"/>
      <c r="X36" s="477"/>
      <c r="Y36" s="477"/>
      <c r="Z36" s="477"/>
      <c r="AA36" s="477"/>
      <c r="AB36" s="477"/>
      <c r="AC36" s="477"/>
      <c r="AD36" s="477"/>
      <c r="AE36" s="477"/>
      <c r="AF36" s="477"/>
      <c r="AG36" s="477"/>
      <c r="AH36" s="477"/>
      <c r="AI36" s="477"/>
      <c r="AJ36" s="477"/>
      <c r="AK36" s="477"/>
      <c r="AL36" s="477"/>
      <c r="AM36" s="477"/>
      <c r="AN36" s="477"/>
      <c r="AO36" s="477"/>
      <c r="AP36" s="477"/>
      <c r="AQ36" s="477"/>
      <c r="AR36" s="477"/>
      <c r="AS36" s="477"/>
      <c r="AT36" s="477"/>
      <c r="AU36" s="477"/>
      <c r="AV36" s="477"/>
      <c r="AW36" s="477"/>
      <c r="AX36" s="477"/>
      <c r="AY36" s="477"/>
      <c r="AZ36" s="477"/>
      <c r="BA36" s="477"/>
      <c r="BB36" s="477"/>
      <c r="BC36" s="477"/>
      <c r="BD36" s="477"/>
      <c r="BE36" s="477"/>
      <c r="BF36" s="477"/>
      <c r="BG36" s="477"/>
      <c r="BH36" s="477"/>
      <c r="BI36" s="477"/>
      <c r="BJ36" s="477"/>
      <c r="BK36" s="477"/>
      <c r="BL36" s="477"/>
      <c r="BM36" s="477"/>
      <c r="BN36" s="477"/>
      <c r="BO36" s="477"/>
      <c r="BP36" s="477"/>
      <c r="BQ36" s="477"/>
      <c r="BR36" s="477"/>
      <c r="BS36" s="477"/>
      <c r="BT36" s="477"/>
      <c r="BU36" s="477"/>
      <c r="BV36" s="598"/>
      <c r="BW36" s="487"/>
    </row>
    <row r="37" spans="1:75" s="497" customFormat="1" ht="15.75">
      <c r="A37" s="493" t="s">
        <v>149</v>
      </c>
      <c r="B37" s="494"/>
      <c r="C37" s="495"/>
      <c r="D37" s="496"/>
      <c r="E37" s="496"/>
      <c r="F37" s="496"/>
      <c r="G37" s="496"/>
      <c r="H37" s="496"/>
      <c r="I37" s="496"/>
      <c r="J37" s="496"/>
      <c r="K37" s="496"/>
      <c r="L37" s="496"/>
      <c r="M37" s="496"/>
      <c r="N37" s="496"/>
      <c r="O37" s="496"/>
      <c r="P37" s="496"/>
      <c r="Q37" s="496"/>
      <c r="R37" s="496"/>
      <c r="S37" s="496"/>
      <c r="T37" s="496"/>
      <c r="U37" s="496"/>
      <c r="V37" s="496"/>
      <c r="W37" s="496"/>
      <c r="X37" s="496"/>
      <c r="Y37" s="496"/>
      <c r="Z37" s="496"/>
      <c r="AA37" s="496"/>
      <c r="AB37" s="496"/>
      <c r="AC37" s="496"/>
      <c r="AD37" s="496"/>
      <c r="AE37" s="496"/>
      <c r="AF37" s="496"/>
      <c r="AG37" s="496"/>
      <c r="AH37" s="496"/>
      <c r="AI37" s="496"/>
      <c r="AJ37" s="496"/>
      <c r="AK37" s="496"/>
      <c r="AL37" s="496"/>
      <c r="AM37" s="496"/>
      <c r="AN37" s="496"/>
      <c r="AO37" s="496"/>
      <c r="AP37" s="496"/>
      <c r="AQ37" s="496"/>
      <c r="AR37" s="496"/>
      <c r="AS37" s="496"/>
      <c r="AT37" s="496"/>
      <c r="AU37" s="496"/>
      <c r="AV37" s="496"/>
      <c r="AW37" s="496"/>
      <c r="AX37" s="496"/>
      <c r="AY37" s="496"/>
      <c r="AZ37" s="496"/>
      <c r="BA37" s="496"/>
      <c r="BB37" s="496"/>
      <c r="BC37" s="496"/>
      <c r="BD37" s="496"/>
      <c r="BE37" s="496"/>
      <c r="BF37" s="496"/>
      <c r="BG37" s="496"/>
      <c r="BH37" s="496"/>
      <c r="BI37" s="496"/>
      <c r="BJ37" s="496"/>
      <c r="BK37" s="496"/>
      <c r="BL37" s="496"/>
      <c r="BM37" s="496"/>
      <c r="BN37" s="496"/>
      <c r="BO37" s="496"/>
      <c r="BP37" s="496"/>
      <c r="BQ37" s="496"/>
      <c r="BR37" s="496"/>
      <c r="BS37" s="496"/>
      <c r="BT37" s="496"/>
      <c r="BU37" s="496"/>
      <c r="BV37" s="632"/>
      <c r="BW37" s="487"/>
    </row>
    <row r="38" spans="1:75" s="497" customFormat="1">
      <c r="A38" s="498" t="s">
        <v>140</v>
      </c>
      <c r="B38" s="499">
        <f t="shared" ref="B38:B55" si="9">IF(filingDate&lt;$C$3,$C38,INDEX($C38:$AAA38,MATCH(filingDate,$C$3:$AAA$3)))</f>
        <v>0</v>
      </c>
      <c r="C38" s="500">
        <f>SUM(C39:C41)</f>
        <v>0</v>
      </c>
      <c r="D38" s="500">
        <f t="shared" ref="D38:BO38" si="10">SUM(D39:D41)</f>
        <v>0</v>
      </c>
      <c r="E38" s="500">
        <f t="shared" si="10"/>
        <v>0</v>
      </c>
      <c r="F38" s="500">
        <f t="shared" si="10"/>
        <v>0</v>
      </c>
      <c r="G38" s="500">
        <f t="shared" si="10"/>
        <v>0</v>
      </c>
      <c r="H38" s="500">
        <f t="shared" si="10"/>
        <v>0</v>
      </c>
      <c r="I38" s="500">
        <f t="shared" si="10"/>
        <v>0</v>
      </c>
      <c r="J38" s="500">
        <f t="shared" si="10"/>
        <v>0</v>
      </c>
      <c r="K38" s="500">
        <f t="shared" si="10"/>
        <v>0</v>
      </c>
      <c r="L38" s="500">
        <f t="shared" si="10"/>
        <v>0</v>
      </c>
      <c r="M38" s="500">
        <f t="shared" si="10"/>
        <v>0</v>
      </c>
      <c r="N38" s="500">
        <f t="shared" si="10"/>
        <v>0</v>
      </c>
      <c r="O38" s="500">
        <f t="shared" si="10"/>
        <v>0</v>
      </c>
      <c r="P38" s="500">
        <f t="shared" si="10"/>
        <v>0</v>
      </c>
      <c r="Q38" s="500">
        <f t="shared" si="10"/>
        <v>0</v>
      </c>
      <c r="R38" s="500">
        <f t="shared" si="10"/>
        <v>0</v>
      </c>
      <c r="S38" s="500">
        <f t="shared" si="10"/>
        <v>0</v>
      </c>
      <c r="T38" s="500">
        <f t="shared" si="10"/>
        <v>0</v>
      </c>
      <c r="U38" s="500">
        <f t="shared" si="10"/>
        <v>0</v>
      </c>
      <c r="V38" s="500">
        <f t="shared" si="10"/>
        <v>0</v>
      </c>
      <c r="W38" s="500">
        <f t="shared" si="10"/>
        <v>0</v>
      </c>
      <c r="X38" s="500">
        <f t="shared" si="10"/>
        <v>0</v>
      </c>
      <c r="Y38" s="500">
        <f t="shared" si="10"/>
        <v>0</v>
      </c>
      <c r="Z38" s="500">
        <f t="shared" si="10"/>
        <v>0</v>
      </c>
      <c r="AA38" s="500">
        <f t="shared" si="10"/>
        <v>0</v>
      </c>
      <c r="AB38" s="500">
        <f t="shared" si="10"/>
        <v>0</v>
      </c>
      <c r="AC38" s="500">
        <f t="shared" si="10"/>
        <v>0</v>
      </c>
      <c r="AD38" s="500">
        <f t="shared" si="10"/>
        <v>0</v>
      </c>
      <c r="AE38" s="500">
        <f t="shared" si="10"/>
        <v>0</v>
      </c>
      <c r="AF38" s="500">
        <f t="shared" si="10"/>
        <v>0</v>
      </c>
      <c r="AG38" s="500">
        <f t="shared" si="10"/>
        <v>0</v>
      </c>
      <c r="AH38" s="500">
        <f t="shared" si="10"/>
        <v>0</v>
      </c>
      <c r="AI38" s="500">
        <f t="shared" si="10"/>
        <v>0</v>
      </c>
      <c r="AJ38" s="500">
        <f t="shared" si="10"/>
        <v>0</v>
      </c>
      <c r="AK38" s="500">
        <f t="shared" si="10"/>
        <v>0</v>
      </c>
      <c r="AL38" s="500">
        <f t="shared" si="10"/>
        <v>0</v>
      </c>
      <c r="AM38" s="500">
        <f t="shared" si="10"/>
        <v>0</v>
      </c>
      <c r="AN38" s="500">
        <f t="shared" si="10"/>
        <v>0</v>
      </c>
      <c r="AO38" s="500">
        <f t="shared" si="10"/>
        <v>0</v>
      </c>
      <c r="AP38" s="500">
        <f t="shared" si="10"/>
        <v>0</v>
      </c>
      <c r="AQ38" s="500">
        <f t="shared" si="10"/>
        <v>0</v>
      </c>
      <c r="AR38" s="500">
        <f t="shared" si="10"/>
        <v>0</v>
      </c>
      <c r="AS38" s="500">
        <f t="shared" si="10"/>
        <v>0</v>
      </c>
      <c r="AT38" s="500">
        <f t="shared" si="10"/>
        <v>0</v>
      </c>
      <c r="AU38" s="500">
        <f t="shared" si="10"/>
        <v>0</v>
      </c>
      <c r="AV38" s="500">
        <f t="shared" si="10"/>
        <v>0</v>
      </c>
      <c r="AW38" s="500">
        <f t="shared" si="10"/>
        <v>0</v>
      </c>
      <c r="AX38" s="500">
        <f t="shared" si="10"/>
        <v>0</v>
      </c>
      <c r="AY38" s="500">
        <f t="shared" si="10"/>
        <v>0</v>
      </c>
      <c r="AZ38" s="500">
        <f t="shared" si="10"/>
        <v>0</v>
      </c>
      <c r="BA38" s="500">
        <f t="shared" si="10"/>
        <v>0</v>
      </c>
      <c r="BB38" s="500">
        <f t="shared" si="10"/>
        <v>0</v>
      </c>
      <c r="BC38" s="500">
        <f t="shared" si="10"/>
        <v>0</v>
      </c>
      <c r="BD38" s="500">
        <f t="shared" si="10"/>
        <v>0</v>
      </c>
      <c r="BE38" s="500">
        <f t="shared" si="10"/>
        <v>0</v>
      </c>
      <c r="BF38" s="500">
        <f t="shared" si="10"/>
        <v>0</v>
      </c>
      <c r="BG38" s="500">
        <f t="shared" si="10"/>
        <v>0</v>
      </c>
      <c r="BH38" s="500">
        <f t="shared" si="10"/>
        <v>0</v>
      </c>
      <c r="BI38" s="500">
        <f t="shared" si="10"/>
        <v>0</v>
      </c>
      <c r="BJ38" s="500">
        <f t="shared" si="10"/>
        <v>0</v>
      </c>
      <c r="BK38" s="500">
        <f t="shared" si="10"/>
        <v>0</v>
      </c>
      <c r="BL38" s="500">
        <f t="shared" si="10"/>
        <v>0</v>
      </c>
      <c r="BM38" s="500">
        <f t="shared" si="10"/>
        <v>0</v>
      </c>
      <c r="BN38" s="500">
        <f t="shared" si="10"/>
        <v>0</v>
      </c>
      <c r="BO38" s="500">
        <f t="shared" si="10"/>
        <v>0</v>
      </c>
      <c r="BP38" s="500">
        <f t="shared" ref="BP38:BU38" si="11">SUM(BP39:BP41)</f>
        <v>0</v>
      </c>
      <c r="BQ38" s="500">
        <f t="shared" si="11"/>
        <v>0</v>
      </c>
      <c r="BR38" s="500">
        <f t="shared" si="11"/>
        <v>0</v>
      </c>
      <c r="BS38" s="500">
        <f t="shared" si="11"/>
        <v>0</v>
      </c>
      <c r="BT38" s="500">
        <f t="shared" si="11"/>
        <v>0</v>
      </c>
      <c r="BU38" s="500">
        <f t="shared" si="11"/>
        <v>0</v>
      </c>
      <c r="BV38" s="636">
        <f t="shared" ref="BV38" si="12">SUM(BV39:BV41)</f>
        <v>0</v>
      </c>
      <c r="BW38" s="487"/>
    </row>
    <row r="39" spans="1:75" s="497" customFormat="1">
      <c r="A39" s="501" t="s">
        <v>164</v>
      </c>
      <c r="B39" s="502">
        <f t="shared" si="9"/>
        <v>0</v>
      </c>
      <c r="C39" s="503">
        <f t="shared" ref="C39:AH39" si="13">SUM(C9:C10)</f>
        <v>0</v>
      </c>
      <c r="D39" s="503">
        <f t="shared" si="13"/>
        <v>0</v>
      </c>
      <c r="E39" s="503">
        <f t="shared" si="13"/>
        <v>0</v>
      </c>
      <c r="F39" s="503">
        <f t="shared" si="13"/>
        <v>0</v>
      </c>
      <c r="G39" s="503">
        <f t="shared" si="13"/>
        <v>0</v>
      </c>
      <c r="H39" s="503">
        <f t="shared" si="13"/>
        <v>0</v>
      </c>
      <c r="I39" s="503">
        <f t="shared" si="13"/>
        <v>0</v>
      </c>
      <c r="J39" s="503">
        <f t="shared" si="13"/>
        <v>0</v>
      </c>
      <c r="K39" s="503">
        <f t="shared" si="13"/>
        <v>0</v>
      </c>
      <c r="L39" s="503">
        <f t="shared" si="13"/>
        <v>0</v>
      </c>
      <c r="M39" s="503">
        <f t="shared" si="13"/>
        <v>0</v>
      </c>
      <c r="N39" s="503">
        <f t="shared" si="13"/>
        <v>0</v>
      </c>
      <c r="O39" s="503">
        <f t="shared" si="13"/>
        <v>0</v>
      </c>
      <c r="P39" s="503">
        <f t="shared" si="13"/>
        <v>0</v>
      </c>
      <c r="Q39" s="503">
        <f t="shared" si="13"/>
        <v>0</v>
      </c>
      <c r="R39" s="503">
        <f t="shared" si="13"/>
        <v>0</v>
      </c>
      <c r="S39" s="503">
        <f t="shared" si="13"/>
        <v>0</v>
      </c>
      <c r="T39" s="503">
        <f t="shared" si="13"/>
        <v>0</v>
      </c>
      <c r="U39" s="503">
        <f t="shared" si="13"/>
        <v>0</v>
      </c>
      <c r="V39" s="503">
        <f t="shared" si="13"/>
        <v>0</v>
      </c>
      <c r="W39" s="503">
        <f t="shared" si="13"/>
        <v>0</v>
      </c>
      <c r="X39" s="503">
        <f t="shared" si="13"/>
        <v>0</v>
      </c>
      <c r="Y39" s="503">
        <f t="shared" si="13"/>
        <v>0</v>
      </c>
      <c r="Z39" s="503">
        <f t="shared" si="13"/>
        <v>0</v>
      </c>
      <c r="AA39" s="503">
        <f t="shared" si="13"/>
        <v>0</v>
      </c>
      <c r="AB39" s="503">
        <f t="shared" si="13"/>
        <v>0</v>
      </c>
      <c r="AC39" s="503">
        <f t="shared" si="13"/>
        <v>0</v>
      </c>
      <c r="AD39" s="503">
        <f t="shared" si="13"/>
        <v>0</v>
      </c>
      <c r="AE39" s="503">
        <f t="shared" si="13"/>
        <v>0</v>
      </c>
      <c r="AF39" s="503">
        <f t="shared" si="13"/>
        <v>0</v>
      </c>
      <c r="AG39" s="503">
        <f t="shared" si="13"/>
        <v>0</v>
      </c>
      <c r="AH39" s="503">
        <f t="shared" si="13"/>
        <v>0</v>
      </c>
      <c r="AI39" s="503">
        <f t="shared" ref="AI39:BN39" si="14">SUM(AI9:AI10)</f>
        <v>0</v>
      </c>
      <c r="AJ39" s="503">
        <f t="shared" si="14"/>
        <v>0</v>
      </c>
      <c r="AK39" s="503">
        <f t="shared" si="14"/>
        <v>0</v>
      </c>
      <c r="AL39" s="503">
        <f t="shared" si="14"/>
        <v>0</v>
      </c>
      <c r="AM39" s="503">
        <f t="shared" si="14"/>
        <v>0</v>
      </c>
      <c r="AN39" s="503">
        <f t="shared" si="14"/>
        <v>0</v>
      </c>
      <c r="AO39" s="503">
        <f t="shared" si="14"/>
        <v>0</v>
      </c>
      <c r="AP39" s="503">
        <f t="shared" si="14"/>
        <v>0</v>
      </c>
      <c r="AQ39" s="503">
        <f t="shared" si="14"/>
        <v>0</v>
      </c>
      <c r="AR39" s="503">
        <f t="shared" si="14"/>
        <v>0</v>
      </c>
      <c r="AS39" s="503">
        <f t="shared" si="14"/>
        <v>0</v>
      </c>
      <c r="AT39" s="503">
        <f t="shared" si="14"/>
        <v>0</v>
      </c>
      <c r="AU39" s="503">
        <f t="shared" si="14"/>
        <v>0</v>
      </c>
      <c r="AV39" s="503">
        <f t="shared" si="14"/>
        <v>0</v>
      </c>
      <c r="AW39" s="503">
        <f t="shared" si="14"/>
        <v>0</v>
      </c>
      <c r="AX39" s="503">
        <f t="shared" si="14"/>
        <v>0</v>
      </c>
      <c r="AY39" s="503">
        <f t="shared" si="14"/>
        <v>0</v>
      </c>
      <c r="AZ39" s="503">
        <f t="shared" si="14"/>
        <v>0</v>
      </c>
      <c r="BA39" s="503">
        <f t="shared" si="14"/>
        <v>0</v>
      </c>
      <c r="BB39" s="503">
        <f t="shared" si="14"/>
        <v>0</v>
      </c>
      <c r="BC39" s="503">
        <f t="shared" si="14"/>
        <v>0</v>
      </c>
      <c r="BD39" s="503">
        <f t="shared" si="14"/>
        <v>0</v>
      </c>
      <c r="BE39" s="503">
        <f t="shared" si="14"/>
        <v>0</v>
      </c>
      <c r="BF39" s="503">
        <f t="shared" si="14"/>
        <v>0</v>
      </c>
      <c r="BG39" s="503">
        <f t="shared" si="14"/>
        <v>0</v>
      </c>
      <c r="BH39" s="503">
        <f t="shared" si="14"/>
        <v>0</v>
      </c>
      <c r="BI39" s="503">
        <f t="shared" si="14"/>
        <v>0</v>
      </c>
      <c r="BJ39" s="503">
        <f t="shared" si="14"/>
        <v>0</v>
      </c>
      <c r="BK39" s="503">
        <f t="shared" si="14"/>
        <v>0</v>
      </c>
      <c r="BL39" s="503">
        <f t="shared" si="14"/>
        <v>0</v>
      </c>
      <c r="BM39" s="503">
        <f t="shared" si="14"/>
        <v>0</v>
      </c>
      <c r="BN39" s="503">
        <f t="shared" si="14"/>
        <v>0</v>
      </c>
      <c r="BO39" s="503">
        <f t="shared" ref="BO39:BV39" si="15">SUM(BO9:BO10)</f>
        <v>0</v>
      </c>
      <c r="BP39" s="503">
        <f t="shared" si="15"/>
        <v>0</v>
      </c>
      <c r="BQ39" s="503">
        <f t="shared" si="15"/>
        <v>0</v>
      </c>
      <c r="BR39" s="503">
        <f t="shared" si="15"/>
        <v>0</v>
      </c>
      <c r="BS39" s="503">
        <f t="shared" si="15"/>
        <v>0</v>
      </c>
      <c r="BT39" s="503">
        <f t="shared" si="15"/>
        <v>0</v>
      </c>
      <c r="BU39" s="503">
        <f t="shared" si="15"/>
        <v>0</v>
      </c>
      <c r="BV39" s="632">
        <f t="shared" si="15"/>
        <v>0</v>
      </c>
      <c r="BW39" s="487"/>
    </row>
    <row r="40" spans="1:75" s="497" customFormat="1">
      <c r="A40" s="501" t="s">
        <v>38</v>
      </c>
      <c r="B40" s="502">
        <f t="shared" si="9"/>
        <v>0</v>
      </c>
      <c r="C40" s="503">
        <f t="shared" ref="C40:AH40" si="16">SUM(C11:C12)</f>
        <v>0</v>
      </c>
      <c r="D40" s="503">
        <f t="shared" si="16"/>
        <v>0</v>
      </c>
      <c r="E40" s="503">
        <f t="shared" si="16"/>
        <v>0</v>
      </c>
      <c r="F40" s="503">
        <f t="shared" si="16"/>
        <v>0</v>
      </c>
      <c r="G40" s="503">
        <f t="shared" si="16"/>
        <v>0</v>
      </c>
      <c r="H40" s="503">
        <f t="shared" si="16"/>
        <v>0</v>
      </c>
      <c r="I40" s="503">
        <f t="shared" si="16"/>
        <v>0</v>
      </c>
      <c r="J40" s="503">
        <f t="shared" si="16"/>
        <v>0</v>
      </c>
      <c r="K40" s="503">
        <f t="shared" si="16"/>
        <v>0</v>
      </c>
      <c r="L40" s="503">
        <f t="shared" si="16"/>
        <v>0</v>
      </c>
      <c r="M40" s="503">
        <f t="shared" si="16"/>
        <v>0</v>
      </c>
      <c r="N40" s="503">
        <f t="shared" si="16"/>
        <v>0</v>
      </c>
      <c r="O40" s="503">
        <f t="shared" si="16"/>
        <v>0</v>
      </c>
      <c r="P40" s="503">
        <f t="shared" si="16"/>
        <v>0</v>
      </c>
      <c r="Q40" s="503">
        <f t="shared" si="16"/>
        <v>0</v>
      </c>
      <c r="R40" s="503">
        <f t="shared" si="16"/>
        <v>0</v>
      </c>
      <c r="S40" s="503">
        <f t="shared" si="16"/>
        <v>0</v>
      </c>
      <c r="T40" s="503">
        <f t="shared" si="16"/>
        <v>0</v>
      </c>
      <c r="U40" s="503">
        <f t="shared" si="16"/>
        <v>0</v>
      </c>
      <c r="V40" s="503">
        <f t="shared" si="16"/>
        <v>0</v>
      </c>
      <c r="W40" s="503">
        <f t="shared" si="16"/>
        <v>0</v>
      </c>
      <c r="X40" s="503">
        <f t="shared" si="16"/>
        <v>0</v>
      </c>
      <c r="Y40" s="503">
        <f t="shared" si="16"/>
        <v>0</v>
      </c>
      <c r="Z40" s="503">
        <f t="shared" si="16"/>
        <v>0</v>
      </c>
      <c r="AA40" s="503">
        <f t="shared" si="16"/>
        <v>0</v>
      </c>
      <c r="AB40" s="503">
        <f t="shared" si="16"/>
        <v>0</v>
      </c>
      <c r="AC40" s="503">
        <f t="shared" si="16"/>
        <v>0</v>
      </c>
      <c r="AD40" s="503">
        <f t="shared" si="16"/>
        <v>0</v>
      </c>
      <c r="AE40" s="503">
        <f t="shared" si="16"/>
        <v>0</v>
      </c>
      <c r="AF40" s="503">
        <f t="shared" si="16"/>
        <v>0</v>
      </c>
      <c r="AG40" s="503">
        <f t="shared" si="16"/>
        <v>0</v>
      </c>
      <c r="AH40" s="503">
        <f t="shared" si="16"/>
        <v>0</v>
      </c>
      <c r="AI40" s="503">
        <f t="shared" ref="AI40:BN40" si="17">SUM(AI11:AI12)</f>
        <v>0</v>
      </c>
      <c r="AJ40" s="503">
        <f t="shared" si="17"/>
        <v>0</v>
      </c>
      <c r="AK40" s="503">
        <f t="shared" si="17"/>
        <v>0</v>
      </c>
      <c r="AL40" s="503">
        <f t="shared" si="17"/>
        <v>0</v>
      </c>
      <c r="AM40" s="503">
        <f t="shared" si="17"/>
        <v>0</v>
      </c>
      <c r="AN40" s="503">
        <f t="shared" si="17"/>
        <v>0</v>
      </c>
      <c r="AO40" s="503">
        <f t="shared" si="17"/>
        <v>0</v>
      </c>
      <c r="AP40" s="503">
        <f t="shared" si="17"/>
        <v>0</v>
      </c>
      <c r="AQ40" s="503">
        <f t="shared" si="17"/>
        <v>0</v>
      </c>
      <c r="AR40" s="503">
        <f t="shared" si="17"/>
        <v>0</v>
      </c>
      <c r="AS40" s="503">
        <f t="shared" si="17"/>
        <v>0</v>
      </c>
      <c r="AT40" s="503">
        <f t="shared" si="17"/>
        <v>0</v>
      </c>
      <c r="AU40" s="503">
        <f t="shared" si="17"/>
        <v>0</v>
      </c>
      <c r="AV40" s="503">
        <f t="shared" si="17"/>
        <v>0</v>
      </c>
      <c r="AW40" s="503">
        <f t="shared" si="17"/>
        <v>0</v>
      </c>
      <c r="AX40" s="503">
        <f t="shared" si="17"/>
        <v>0</v>
      </c>
      <c r="AY40" s="503">
        <f t="shared" si="17"/>
        <v>0</v>
      </c>
      <c r="AZ40" s="503">
        <f t="shared" si="17"/>
        <v>0</v>
      </c>
      <c r="BA40" s="503">
        <f t="shared" si="17"/>
        <v>0</v>
      </c>
      <c r="BB40" s="503">
        <f t="shared" si="17"/>
        <v>0</v>
      </c>
      <c r="BC40" s="503">
        <f t="shared" si="17"/>
        <v>0</v>
      </c>
      <c r="BD40" s="503">
        <f t="shared" si="17"/>
        <v>0</v>
      </c>
      <c r="BE40" s="503">
        <f t="shared" si="17"/>
        <v>0</v>
      </c>
      <c r="BF40" s="503">
        <f t="shared" si="17"/>
        <v>0</v>
      </c>
      <c r="BG40" s="503">
        <f t="shared" si="17"/>
        <v>0</v>
      </c>
      <c r="BH40" s="503">
        <f t="shared" si="17"/>
        <v>0</v>
      </c>
      <c r="BI40" s="503">
        <f t="shared" si="17"/>
        <v>0</v>
      </c>
      <c r="BJ40" s="503">
        <f t="shared" si="17"/>
        <v>0</v>
      </c>
      <c r="BK40" s="503">
        <f t="shared" si="17"/>
        <v>0</v>
      </c>
      <c r="BL40" s="503">
        <f t="shared" si="17"/>
        <v>0</v>
      </c>
      <c r="BM40" s="503">
        <f t="shared" si="17"/>
        <v>0</v>
      </c>
      <c r="BN40" s="503">
        <f t="shared" si="17"/>
        <v>0</v>
      </c>
      <c r="BO40" s="503">
        <f t="shared" ref="BO40:BV40" si="18">SUM(BO11:BO12)</f>
        <v>0</v>
      </c>
      <c r="BP40" s="503">
        <f t="shared" si="18"/>
        <v>0</v>
      </c>
      <c r="BQ40" s="503">
        <f t="shared" si="18"/>
        <v>0</v>
      </c>
      <c r="BR40" s="503">
        <f t="shared" si="18"/>
        <v>0</v>
      </c>
      <c r="BS40" s="503">
        <f t="shared" si="18"/>
        <v>0</v>
      </c>
      <c r="BT40" s="503">
        <f t="shared" si="18"/>
        <v>0</v>
      </c>
      <c r="BU40" s="503">
        <f t="shared" si="18"/>
        <v>0</v>
      </c>
      <c r="BV40" s="632">
        <f t="shared" si="18"/>
        <v>0</v>
      </c>
      <c r="BW40" s="487"/>
    </row>
    <row r="41" spans="1:75" s="497" customFormat="1">
      <c r="A41" s="501" t="s">
        <v>171</v>
      </c>
      <c r="B41" s="502">
        <f t="shared" si="9"/>
        <v>0</v>
      </c>
      <c r="C41" s="503">
        <f t="shared" ref="C41:AH41" si="19">SUM(C13:C14)</f>
        <v>0</v>
      </c>
      <c r="D41" s="503">
        <f t="shared" si="19"/>
        <v>0</v>
      </c>
      <c r="E41" s="503">
        <f t="shared" si="19"/>
        <v>0</v>
      </c>
      <c r="F41" s="503">
        <f t="shared" si="19"/>
        <v>0</v>
      </c>
      <c r="G41" s="503">
        <f t="shared" si="19"/>
        <v>0</v>
      </c>
      <c r="H41" s="503">
        <f t="shared" si="19"/>
        <v>0</v>
      </c>
      <c r="I41" s="503">
        <f t="shared" si="19"/>
        <v>0</v>
      </c>
      <c r="J41" s="503">
        <f t="shared" si="19"/>
        <v>0</v>
      </c>
      <c r="K41" s="503">
        <f t="shared" si="19"/>
        <v>0</v>
      </c>
      <c r="L41" s="503">
        <f t="shared" si="19"/>
        <v>0</v>
      </c>
      <c r="M41" s="503">
        <f t="shared" si="19"/>
        <v>0</v>
      </c>
      <c r="N41" s="503">
        <f t="shared" si="19"/>
        <v>0</v>
      </c>
      <c r="O41" s="503">
        <f t="shared" si="19"/>
        <v>0</v>
      </c>
      <c r="P41" s="503">
        <f t="shared" si="19"/>
        <v>0</v>
      </c>
      <c r="Q41" s="503">
        <f t="shared" si="19"/>
        <v>0</v>
      </c>
      <c r="R41" s="503">
        <f t="shared" si="19"/>
        <v>0</v>
      </c>
      <c r="S41" s="503">
        <f t="shared" si="19"/>
        <v>0</v>
      </c>
      <c r="T41" s="503">
        <f t="shared" si="19"/>
        <v>0</v>
      </c>
      <c r="U41" s="503">
        <f t="shared" si="19"/>
        <v>0</v>
      </c>
      <c r="V41" s="503">
        <f t="shared" si="19"/>
        <v>0</v>
      </c>
      <c r="W41" s="503">
        <f t="shared" si="19"/>
        <v>0</v>
      </c>
      <c r="X41" s="503">
        <f t="shared" si="19"/>
        <v>0</v>
      </c>
      <c r="Y41" s="503">
        <f t="shared" si="19"/>
        <v>0</v>
      </c>
      <c r="Z41" s="503">
        <f t="shared" si="19"/>
        <v>0</v>
      </c>
      <c r="AA41" s="503">
        <f t="shared" si="19"/>
        <v>0</v>
      </c>
      <c r="AB41" s="503">
        <f t="shared" si="19"/>
        <v>0</v>
      </c>
      <c r="AC41" s="503">
        <f t="shared" si="19"/>
        <v>0</v>
      </c>
      <c r="AD41" s="503">
        <f t="shared" si="19"/>
        <v>0</v>
      </c>
      <c r="AE41" s="503">
        <f t="shared" si="19"/>
        <v>0</v>
      </c>
      <c r="AF41" s="503">
        <f t="shared" si="19"/>
        <v>0</v>
      </c>
      <c r="AG41" s="503">
        <f t="shared" si="19"/>
        <v>0</v>
      </c>
      <c r="AH41" s="503">
        <f t="shared" si="19"/>
        <v>0</v>
      </c>
      <c r="AI41" s="503">
        <f t="shared" ref="AI41:BN41" si="20">SUM(AI13:AI14)</f>
        <v>0</v>
      </c>
      <c r="AJ41" s="503">
        <f t="shared" si="20"/>
        <v>0</v>
      </c>
      <c r="AK41" s="503">
        <f t="shared" si="20"/>
        <v>0</v>
      </c>
      <c r="AL41" s="503">
        <f t="shared" si="20"/>
        <v>0</v>
      </c>
      <c r="AM41" s="503">
        <f t="shared" si="20"/>
        <v>0</v>
      </c>
      <c r="AN41" s="503">
        <f t="shared" si="20"/>
        <v>0</v>
      </c>
      <c r="AO41" s="503">
        <f t="shared" si="20"/>
        <v>0</v>
      </c>
      <c r="AP41" s="503">
        <f t="shared" si="20"/>
        <v>0</v>
      </c>
      <c r="AQ41" s="503">
        <f t="shared" si="20"/>
        <v>0</v>
      </c>
      <c r="AR41" s="503">
        <f t="shared" si="20"/>
        <v>0</v>
      </c>
      <c r="AS41" s="503">
        <f t="shared" si="20"/>
        <v>0</v>
      </c>
      <c r="AT41" s="503">
        <f t="shared" si="20"/>
        <v>0</v>
      </c>
      <c r="AU41" s="503">
        <f t="shared" si="20"/>
        <v>0</v>
      </c>
      <c r="AV41" s="503">
        <f t="shared" si="20"/>
        <v>0</v>
      </c>
      <c r="AW41" s="503">
        <f t="shared" si="20"/>
        <v>0</v>
      </c>
      <c r="AX41" s="503">
        <f t="shared" si="20"/>
        <v>0</v>
      </c>
      <c r="AY41" s="503">
        <f t="shared" si="20"/>
        <v>0</v>
      </c>
      <c r="AZ41" s="503">
        <f t="shared" si="20"/>
        <v>0</v>
      </c>
      <c r="BA41" s="503">
        <f t="shared" si="20"/>
        <v>0</v>
      </c>
      <c r="BB41" s="503">
        <f t="shared" si="20"/>
        <v>0</v>
      </c>
      <c r="BC41" s="503">
        <f t="shared" si="20"/>
        <v>0</v>
      </c>
      <c r="BD41" s="503">
        <f t="shared" si="20"/>
        <v>0</v>
      </c>
      <c r="BE41" s="503">
        <f t="shared" si="20"/>
        <v>0</v>
      </c>
      <c r="BF41" s="503">
        <f t="shared" si="20"/>
        <v>0</v>
      </c>
      <c r="BG41" s="503">
        <f t="shared" si="20"/>
        <v>0</v>
      </c>
      <c r="BH41" s="503">
        <f t="shared" si="20"/>
        <v>0</v>
      </c>
      <c r="BI41" s="503">
        <f t="shared" si="20"/>
        <v>0</v>
      </c>
      <c r="BJ41" s="503">
        <f t="shared" si="20"/>
        <v>0</v>
      </c>
      <c r="BK41" s="503">
        <f t="shared" si="20"/>
        <v>0</v>
      </c>
      <c r="BL41" s="503">
        <f t="shared" si="20"/>
        <v>0</v>
      </c>
      <c r="BM41" s="503">
        <f t="shared" si="20"/>
        <v>0</v>
      </c>
      <c r="BN41" s="503">
        <f t="shared" si="20"/>
        <v>0</v>
      </c>
      <c r="BO41" s="503">
        <f t="shared" ref="BO41:BV41" si="21">SUM(BO13:BO14)</f>
        <v>0</v>
      </c>
      <c r="BP41" s="503">
        <f t="shared" si="21"/>
        <v>0</v>
      </c>
      <c r="BQ41" s="503">
        <f t="shared" si="21"/>
        <v>0</v>
      </c>
      <c r="BR41" s="503">
        <f t="shared" si="21"/>
        <v>0</v>
      </c>
      <c r="BS41" s="503">
        <f t="shared" si="21"/>
        <v>0</v>
      </c>
      <c r="BT41" s="503">
        <f t="shared" si="21"/>
        <v>0</v>
      </c>
      <c r="BU41" s="503">
        <f t="shared" si="21"/>
        <v>0</v>
      </c>
      <c r="BV41" s="632">
        <f t="shared" si="21"/>
        <v>0</v>
      </c>
      <c r="BW41" s="487"/>
    </row>
    <row r="42" spans="1:75" s="497" customFormat="1">
      <c r="A42" s="498" t="s">
        <v>148</v>
      </c>
      <c r="B42" s="499">
        <f t="shared" si="9"/>
        <v>0</v>
      </c>
      <c r="C42" s="500">
        <f>SUM(C43:C45)</f>
        <v>0</v>
      </c>
      <c r="D42" s="500">
        <f t="shared" ref="D42:BO42" si="22">SUM(D43:D45)</f>
        <v>0</v>
      </c>
      <c r="E42" s="500">
        <f t="shared" si="22"/>
        <v>0</v>
      </c>
      <c r="F42" s="500">
        <f t="shared" si="22"/>
        <v>0</v>
      </c>
      <c r="G42" s="500">
        <f t="shared" si="22"/>
        <v>0</v>
      </c>
      <c r="H42" s="500">
        <f t="shared" si="22"/>
        <v>0</v>
      </c>
      <c r="I42" s="500">
        <f t="shared" si="22"/>
        <v>0</v>
      </c>
      <c r="J42" s="500">
        <f t="shared" si="22"/>
        <v>0</v>
      </c>
      <c r="K42" s="500">
        <f t="shared" si="22"/>
        <v>0</v>
      </c>
      <c r="L42" s="500">
        <f t="shared" si="22"/>
        <v>0</v>
      </c>
      <c r="M42" s="500">
        <f t="shared" si="22"/>
        <v>0</v>
      </c>
      <c r="N42" s="500">
        <f t="shared" si="22"/>
        <v>0</v>
      </c>
      <c r="O42" s="500">
        <f t="shared" si="22"/>
        <v>0</v>
      </c>
      <c r="P42" s="500">
        <f t="shared" si="22"/>
        <v>0</v>
      </c>
      <c r="Q42" s="500">
        <f t="shared" si="22"/>
        <v>0</v>
      </c>
      <c r="R42" s="500">
        <f t="shared" si="22"/>
        <v>0</v>
      </c>
      <c r="S42" s="500">
        <f t="shared" si="22"/>
        <v>0</v>
      </c>
      <c r="T42" s="500">
        <f t="shared" si="22"/>
        <v>0</v>
      </c>
      <c r="U42" s="500">
        <f t="shared" si="22"/>
        <v>0</v>
      </c>
      <c r="V42" s="500">
        <f t="shared" si="22"/>
        <v>0</v>
      </c>
      <c r="W42" s="500">
        <f t="shared" si="22"/>
        <v>0</v>
      </c>
      <c r="X42" s="500">
        <f t="shared" si="22"/>
        <v>0</v>
      </c>
      <c r="Y42" s="500">
        <f t="shared" si="22"/>
        <v>0</v>
      </c>
      <c r="Z42" s="500">
        <f t="shared" si="22"/>
        <v>0</v>
      </c>
      <c r="AA42" s="500">
        <f t="shared" si="22"/>
        <v>0</v>
      </c>
      <c r="AB42" s="500">
        <f t="shared" si="22"/>
        <v>0</v>
      </c>
      <c r="AC42" s="500">
        <f t="shared" si="22"/>
        <v>0</v>
      </c>
      <c r="AD42" s="500">
        <f t="shared" si="22"/>
        <v>0</v>
      </c>
      <c r="AE42" s="500">
        <f t="shared" si="22"/>
        <v>0</v>
      </c>
      <c r="AF42" s="500">
        <f t="shared" si="22"/>
        <v>0</v>
      </c>
      <c r="AG42" s="500">
        <f t="shared" si="22"/>
        <v>0</v>
      </c>
      <c r="AH42" s="500">
        <f t="shared" si="22"/>
        <v>0</v>
      </c>
      <c r="AI42" s="500">
        <f t="shared" si="22"/>
        <v>0</v>
      </c>
      <c r="AJ42" s="500">
        <f t="shared" si="22"/>
        <v>0</v>
      </c>
      <c r="AK42" s="500">
        <f t="shared" si="22"/>
        <v>0</v>
      </c>
      <c r="AL42" s="500">
        <f t="shared" si="22"/>
        <v>0</v>
      </c>
      <c r="AM42" s="500">
        <f t="shared" si="22"/>
        <v>0</v>
      </c>
      <c r="AN42" s="500">
        <f t="shared" si="22"/>
        <v>0</v>
      </c>
      <c r="AO42" s="500">
        <f t="shared" si="22"/>
        <v>0</v>
      </c>
      <c r="AP42" s="500">
        <f t="shared" si="22"/>
        <v>0</v>
      </c>
      <c r="AQ42" s="500">
        <f t="shared" si="22"/>
        <v>0</v>
      </c>
      <c r="AR42" s="500">
        <f t="shared" si="22"/>
        <v>0</v>
      </c>
      <c r="AS42" s="500">
        <f t="shared" si="22"/>
        <v>0</v>
      </c>
      <c r="AT42" s="500">
        <f t="shared" si="22"/>
        <v>0</v>
      </c>
      <c r="AU42" s="500">
        <f t="shared" si="22"/>
        <v>0</v>
      </c>
      <c r="AV42" s="500">
        <f t="shared" si="22"/>
        <v>0</v>
      </c>
      <c r="AW42" s="500">
        <f t="shared" si="22"/>
        <v>0</v>
      </c>
      <c r="AX42" s="500">
        <f t="shared" si="22"/>
        <v>0</v>
      </c>
      <c r="AY42" s="500">
        <f t="shared" si="22"/>
        <v>0</v>
      </c>
      <c r="AZ42" s="500">
        <f t="shared" si="22"/>
        <v>0</v>
      </c>
      <c r="BA42" s="500">
        <f t="shared" si="22"/>
        <v>0</v>
      </c>
      <c r="BB42" s="500">
        <f t="shared" si="22"/>
        <v>0</v>
      </c>
      <c r="BC42" s="500">
        <f t="shared" si="22"/>
        <v>0</v>
      </c>
      <c r="BD42" s="500">
        <f t="shared" si="22"/>
        <v>0</v>
      </c>
      <c r="BE42" s="500">
        <f t="shared" si="22"/>
        <v>0</v>
      </c>
      <c r="BF42" s="500">
        <f t="shared" si="22"/>
        <v>0</v>
      </c>
      <c r="BG42" s="500">
        <f t="shared" si="22"/>
        <v>0</v>
      </c>
      <c r="BH42" s="500">
        <f t="shared" si="22"/>
        <v>0</v>
      </c>
      <c r="BI42" s="500">
        <f t="shared" si="22"/>
        <v>0</v>
      </c>
      <c r="BJ42" s="500">
        <f t="shared" si="22"/>
        <v>0</v>
      </c>
      <c r="BK42" s="500">
        <f t="shared" si="22"/>
        <v>0</v>
      </c>
      <c r="BL42" s="500">
        <f t="shared" si="22"/>
        <v>0</v>
      </c>
      <c r="BM42" s="500">
        <f t="shared" si="22"/>
        <v>0</v>
      </c>
      <c r="BN42" s="500">
        <f t="shared" si="22"/>
        <v>0</v>
      </c>
      <c r="BO42" s="500">
        <f t="shared" si="22"/>
        <v>0</v>
      </c>
      <c r="BP42" s="500">
        <f t="shared" ref="BP42:BU42" si="23">SUM(BP43:BP45)</f>
        <v>0</v>
      </c>
      <c r="BQ42" s="500">
        <f t="shared" si="23"/>
        <v>0</v>
      </c>
      <c r="BR42" s="500">
        <f t="shared" si="23"/>
        <v>0</v>
      </c>
      <c r="BS42" s="500">
        <f t="shared" si="23"/>
        <v>0</v>
      </c>
      <c r="BT42" s="500">
        <f t="shared" si="23"/>
        <v>0</v>
      </c>
      <c r="BU42" s="500">
        <f t="shared" si="23"/>
        <v>0</v>
      </c>
      <c r="BV42" s="636">
        <f t="shared" ref="BV42" si="24">SUM(BV43:BV45)</f>
        <v>0</v>
      </c>
      <c r="BW42" s="487"/>
    </row>
    <row r="43" spans="1:75" s="497" customFormat="1">
      <c r="A43" s="501" t="s">
        <v>150</v>
      </c>
      <c r="B43" s="502">
        <f t="shared" si="9"/>
        <v>0</v>
      </c>
      <c r="C43" s="503">
        <f>SUM(C16:C17)</f>
        <v>0</v>
      </c>
      <c r="D43" s="503">
        <f t="shared" ref="D43:BO43" si="25">SUM(D16:D17)</f>
        <v>0</v>
      </c>
      <c r="E43" s="503">
        <f t="shared" si="25"/>
        <v>0</v>
      </c>
      <c r="F43" s="503">
        <f t="shared" si="25"/>
        <v>0</v>
      </c>
      <c r="G43" s="503">
        <f t="shared" si="25"/>
        <v>0</v>
      </c>
      <c r="H43" s="503">
        <f t="shared" si="25"/>
        <v>0</v>
      </c>
      <c r="I43" s="503">
        <f t="shared" si="25"/>
        <v>0</v>
      </c>
      <c r="J43" s="503">
        <f t="shared" si="25"/>
        <v>0</v>
      </c>
      <c r="K43" s="503">
        <f t="shared" si="25"/>
        <v>0</v>
      </c>
      <c r="L43" s="503">
        <f t="shared" si="25"/>
        <v>0</v>
      </c>
      <c r="M43" s="503">
        <f t="shared" si="25"/>
        <v>0</v>
      </c>
      <c r="N43" s="503">
        <f t="shared" si="25"/>
        <v>0</v>
      </c>
      <c r="O43" s="503">
        <f t="shared" si="25"/>
        <v>0</v>
      </c>
      <c r="P43" s="503">
        <f t="shared" si="25"/>
        <v>0</v>
      </c>
      <c r="Q43" s="503">
        <f t="shared" si="25"/>
        <v>0</v>
      </c>
      <c r="R43" s="503">
        <f t="shared" si="25"/>
        <v>0</v>
      </c>
      <c r="S43" s="503">
        <f t="shared" si="25"/>
        <v>0</v>
      </c>
      <c r="T43" s="503">
        <f t="shared" si="25"/>
        <v>0</v>
      </c>
      <c r="U43" s="503">
        <f t="shared" si="25"/>
        <v>0</v>
      </c>
      <c r="V43" s="503">
        <f t="shared" si="25"/>
        <v>0</v>
      </c>
      <c r="W43" s="503">
        <f t="shared" si="25"/>
        <v>0</v>
      </c>
      <c r="X43" s="503">
        <f t="shared" si="25"/>
        <v>0</v>
      </c>
      <c r="Y43" s="503">
        <f t="shared" si="25"/>
        <v>0</v>
      </c>
      <c r="Z43" s="503">
        <f t="shared" si="25"/>
        <v>0</v>
      </c>
      <c r="AA43" s="503">
        <f t="shared" si="25"/>
        <v>0</v>
      </c>
      <c r="AB43" s="503">
        <f t="shared" si="25"/>
        <v>0</v>
      </c>
      <c r="AC43" s="503">
        <f t="shared" si="25"/>
        <v>0</v>
      </c>
      <c r="AD43" s="503">
        <f t="shared" si="25"/>
        <v>0</v>
      </c>
      <c r="AE43" s="503">
        <f t="shared" si="25"/>
        <v>0</v>
      </c>
      <c r="AF43" s="503">
        <f t="shared" si="25"/>
        <v>0</v>
      </c>
      <c r="AG43" s="503">
        <f t="shared" si="25"/>
        <v>0</v>
      </c>
      <c r="AH43" s="503">
        <f t="shared" si="25"/>
        <v>0</v>
      </c>
      <c r="AI43" s="503">
        <f t="shared" si="25"/>
        <v>0</v>
      </c>
      <c r="AJ43" s="503">
        <f t="shared" si="25"/>
        <v>0</v>
      </c>
      <c r="AK43" s="503">
        <f t="shared" si="25"/>
        <v>0</v>
      </c>
      <c r="AL43" s="503">
        <f t="shared" si="25"/>
        <v>0</v>
      </c>
      <c r="AM43" s="503">
        <f t="shared" si="25"/>
        <v>0</v>
      </c>
      <c r="AN43" s="503">
        <f t="shared" si="25"/>
        <v>0</v>
      </c>
      <c r="AO43" s="503">
        <f t="shared" si="25"/>
        <v>0</v>
      </c>
      <c r="AP43" s="503">
        <f t="shared" si="25"/>
        <v>0</v>
      </c>
      <c r="AQ43" s="503">
        <f t="shared" si="25"/>
        <v>0</v>
      </c>
      <c r="AR43" s="503">
        <f t="shared" si="25"/>
        <v>0</v>
      </c>
      <c r="AS43" s="503">
        <f t="shared" si="25"/>
        <v>0</v>
      </c>
      <c r="AT43" s="503">
        <f t="shared" si="25"/>
        <v>0</v>
      </c>
      <c r="AU43" s="503">
        <f t="shared" si="25"/>
        <v>0</v>
      </c>
      <c r="AV43" s="503">
        <f t="shared" si="25"/>
        <v>0</v>
      </c>
      <c r="AW43" s="503">
        <f t="shared" si="25"/>
        <v>0</v>
      </c>
      <c r="AX43" s="503">
        <f t="shared" si="25"/>
        <v>0</v>
      </c>
      <c r="AY43" s="503">
        <f t="shared" si="25"/>
        <v>0</v>
      </c>
      <c r="AZ43" s="503">
        <f t="shared" si="25"/>
        <v>0</v>
      </c>
      <c r="BA43" s="503">
        <f t="shared" si="25"/>
        <v>0</v>
      </c>
      <c r="BB43" s="503">
        <f t="shared" si="25"/>
        <v>0</v>
      </c>
      <c r="BC43" s="503">
        <f t="shared" si="25"/>
        <v>0</v>
      </c>
      <c r="BD43" s="503">
        <f t="shared" si="25"/>
        <v>0</v>
      </c>
      <c r="BE43" s="503">
        <f t="shared" si="25"/>
        <v>0</v>
      </c>
      <c r="BF43" s="503">
        <f t="shared" si="25"/>
        <v>0</v>
      </c>
      <c r="BG43" s="503">
        <f t="shared" si="25"/>
        <v>0</v>
      </c>
      <c r="BH43" s="503">
        <f t="shared" si="25"/>
        <v>0</v>
      </c>
      <c r="BI43" s="503">
        <f t="shared" si="25"/>
        <v>0</v>
      </c>
      <c r="BJ43" s="503">
        <f t="shared" si="25"/>
        <v>0</v>
      </c>
      <c r="BK43" s="503">
        <f t="shared" si="25"/>
        <v>0</v>
      </c>
      <c r="BL43" s="503">
        <f t="shared" si="25"/>
        <v>0</v>
      </c>
      <c r="BM43" s="503">
        <f t="shared" si="25"/>
        <v>0</v>
      </c>
      <c r="BN43" s="503">
        <f t="shared" si="25"/>
        <v>0</v>
      </c>
      <c r="BO43" s="503">
        <f t="shared" si="25"/>
        <v>0</v>
      </c>
      <c r="BP43" s="503">
        <f t="shared" ref="BP43:BU43" si="26">SUM(BP16:BP17)</f>
        <v>0</v>
      </c>
      <c r="BQ43" s="503">
        <f t="shared" si="26"/>
        <v>0</v>
      </c>
      <c r="BR43" s="503">
        <f t="shared" si="26"/>
        <v>0</v>
      </c>
      <c r="BS43" s="503">
        <f t="shared" si="26"/>
        <v>0</v>
      </c>
      <c r="BT43" s="503">
        <f t="shared" si="26"/>
        <v>0</v>
      </c>
      <c r="BU43" s="503">
        <f t="shared" si="26"/>
        <v>0</v>
      </c>
      <c r="BV43" s="632">
        <f t="shared" ref="BV43" si="27">SUM(BV16:BV17)</f>
        <v>0</v>
      </c>
      <c r="BW43" s="487"/>
    </row>
    <row r="44" spans="1:75" s="497" customFormat="1">
      <c r="A44" s="501" t="s">
        <v>151</v>
      </c>
      <c r="B44" s="502">
        <f t="shared" si="9"/>
        <v>0</v>
      </c>
      <c r="C44" s="503">
        <f>SUM(C18:C19)</f>
        <v>0</v>
      </c>
      <c r="D44" s="503">
        <f t="shared" ref="D44:BO44" si="28">SUM(D18:D19)</f>
        <v>0</v>
      </c>
      <c r="E44" s="503">
        <f t="shared" si="28"/>
        <v>0</v>
      </c>
      <c r="F44" s="503">
        <f t="shared" si="28"/>
        <v>0</v>
      </c>
      <c r="G44" s="503">
        <f t="shared" si="28"/>
        <v>0</v>
      </c>
      <c r="H44" s="503">
        <f t="shared" si="28"/>
        <v>0</v>
      </c>
      <c r="I44" s="503">
        <f t="shared" si="28"/>
        <v>0</v>
      </c>
      <c r="J44" s="503">
        <f t="shared" si="28"/>
        <v>0</v>
      </c>
      <c r="K44" s="503">
        <f t="shared" si="28"/>
        <v>0</v>
      </c>
      <c r="L44" s="503">
        <f t="shared" si="28"/>
        <v>0</v>
      </c>
      <c r="M44" s="503">
        <f t="shared" si="28"/>
        <v>0</v>
      </c>
      <c r="N44" s="503">
        <f t="shared" si="28"/>
        <v>0</v>
      </c>
      <c r="O44" s="503">
        <f t="shared" si="28"/>
        <v>0</v>
      </c>
      <c r="P44" s="503">
        <f t="shared" si="28"/>
        <v>0</v>
      </c>
      <c r="Q44" s="503">
        <f t="shared" si="28"/>
        <v>0</v>
      </c>
      <c r="R44" s="503">
        <f t="shared" si="28"/>
        <v>0</v>
      </c>
      <c r="S44" s="503">
        <f t="shared" si="28"/>
        <v>0</v>
      </c>
      <c r="T44" s="503">
        <f t="shared" si="28"/>
        <v>0</v>
      </c>
      <c r="U44" s="503">
        <f t="shared" si="28"/>
        <v>0</v>
      </c>
      <c r="V44" s="503">
        <f t="shared" si="28"/>
        <v>0</v>
      </c>
      <c r="W44" s="503">
        <f t="shared" si="28"/>
        <v>0</v>
      </c>
      <c r="X44" s="503">
        <f t="shared" si="28"/>
        <v>0</v>
      </c>
      <c r="Y44" s="503">
        <f t="shared" si="28"/>
        <v>0</v>
      </c>
      <c r="Z44" s="503">
        <f t="shared" si="28"/>
        <v>0</v>
      </c>
      <c r="AA44" s="503">
        <f t="shared" si="28"/>
        <v>0</v>
      </c>
      <c r="AB44" s="503">
        <f t="shared" si="28"/>
        <v>0</v>
      </c>
      <c r="AC44" s="503">
        <f t="shared" si="28"/>
        <v>0</v>
      </c>
      <c r="AD44" s="503">
        <f t="shared" si="28"/>
        <v>0</v>
      </c>
      <c r="AE44" s="503">
        <f t="shared" si="28"/>
        <v>0</v>
      </c>
      <c r="AF44" s="503">
        <f t="shared" si="28"/>
        <v>0</v>
      </c>
      <c r="AG44" s="503">
        <f t="shared" si="28"/>
        <v>0</v>
      </c>
      <c r="AH44" s="503">
        <f t="shared" si="28"/>
        <v>0</v>
      </c>
      <c r="AI44" s="503">
        <f t="shared" si="28"/>
        <v>0</v>
      </c>
      <c r="AJ44" s="503">
        <f t="shared" si="28"/>
        <v>0</v>
      </c>
      <c r="AK44" s="503">
        <f t="shared" si="28"/>
        <v>0</v>
      </c>
      <c r="AL44" s="503">
        <f t="shared" si="28"/>
        <v>0</v>
      </c>
      <c r="AM44" s="503">
        <f t="shared" si="28"/>
        <v>0</v>
      </c>
      <c r="AN44" s="503">
        <f t="shared" si="28"/>
        <v>0</v>
      </c>
      <c r="AO44" s="503">
        <f t="shared" si="28"/>
        <v>0</v>
      </c>
      <c r="AP44" s="503">
        <f t="shared" si="28"/>
        <v>0</v>
      </c>
      <c r="AQ44" s="503">
        <f t="shared" si="28"/>
        <v>0</v>
      </c>
      <c r="AR44" s="503">
        <f t="shared" si="28"/>
        <v>0</v>
      </c>
      <c r="AS44" s="503">
        <f t="shared" si="28"/>
        <v>0</v>
      </c>
      <c r="AT44" s="503">
        <f t="shared" si="28"/>
        <v>0</v>
      </c>
      <c r="AU44" s="503">
        <f t="shared" si="28"/>
        <v>0</v>
      </c>
      <c r="AV44" s="503">
        <f t="shared" si="28"/>
        <v>0</v>
      </c>
      <c r="AW44" s="503">
        <f t="shared" si="28"/>
        <v>0</v>
      </c>
      <c r="AX44" s="503">
        <f t="shared" si="28"/>
        <v>0</v>
      </c>
      <c r="AY44" s="503">
        <f t="shared" si="28"/>
        <v>0</v>
      </c>
      <c r="AZ44" s="503">
        <f t="shared" si="28"/>
        <v>0</v>
      </c>
      <c r="BA44" s="503">
        <f t="shared" si="28"/>
        <v>0</v>
      </c>
      <c r="BB44" s="503">
        <f t="shared" si="28"/>
        <v>0</v>
      </c>
      <c r="BC44" s="503">
        <f t="shared" si="28"/>
        <v>0</v>
      </c>
      <c r="BD44" s="503">
        <f t="shared" si="28"/>
        <v>0</v>
      </c>
      <c r="BE44" s="503">
        <f t="shared" si="28"/>
        <v>0</v>
      </c>
      <c r="BF44" s="503">
        <f t="shared" si="28"/>
        <v>0</v>
      </c>
      <c r="BG44" s="503">
        <f t="shared" si="28"/>
        <v>0</v>
      </c>
      <c r="BH44" s="503">
        <f t="shared" si="28"/>
        <v>0</v>
      </c>
      <c r="BI44" s="503">
        <f t="shared" si="28"/>
        <v>0</v>
      </c>
      <c r="BJ44" s="503">
        <f t="shared" si="28"/>
        <v>0</v>
      </c>
      <c r="BK44" s="503">
        <f t="shared" si="28"/>
        <v>0</v>
      </c>
      <c r="BL44" s="503">
        <f t="shared" si="28"/>
        <v>0</v>
      </c>
      <c r="BM44" s="503">
        <f t="shared" si="28"/>
        <v>0</v>
      </c>
      <c r="BN44" s="503">
        <f t="shared" si="28"/>
        <v>0</v>
      </c>
      <c r="BO44" s="503">
        <f t="shared" si="28"/>
        <v>0</v>
      </c>
      <c r="BP44" s="503">
        <f t="shared" ref="BP44:BU44" si="29">SUM(BP18:BP19)</f>
        <v>0</v>
      </c>
      <c r="BQ44" s="503">
        <f t="shared" si="29"/>
        <v>0</v>
      </c>
      <c r="BR44" s="503">
        <f t="shared" si="29"/>
        <v>0</v>
      </c>
      <c r="BS44" s="503">
        <f t="shared" si="29"/>
        <v>0</v>
      </c>
      <c r="BT44" s="503">
        <f t="shared" si="29"/>
        <v>0</v>
      </c>
      <c r="BU44" s="503">
        <f t="shared" si="29"/>
        <v>0</v>
      </c>
      <c r="BV44" s="632">
        <f t="shared" ref="BV44" si="30">SUM(BV18:BV19)</f>
        <v>0</v>
      </c>
      <c r="BW44" s="487"/>
    </row>
    <row r="45" spans="1:75" s="497" customFormat="1">
      <c r="A45" s="501" t="s">
        <v>171</v>
      </c>
      <c r="B45" s="502">
        <f t="shared" si="9"/>
        <v>0</v>
      </c>
      <c r="C45" s="503">
        <f>SUM(C20:C21)</f>
        <v>0</v>
      </c>
      <c r="D45" s="503">
        <f t="shared" ref="D45:BO45" si="31">SUM(D20:D21)</f>
        <v>0</v>
      </c>
      <c r="E45" s="503">
        <f t="shared" si="31"/>
        <v>0</v>
      </c>
      <c r="F45" s="503">
        <f t="shared" si="31"/>
        <v>0</v>
      </c>
      <c r="G45" s="503">
        <f t="shared" si="31"/>
        <v>0</v>
      </c>
      <c r="H45" s="503">
        <f t="shared" si="31"/>
        <v>0</v>
      </c>
      <c r="I45" s="503">
        <f t="shared" si="31"/>
        <v>0</v>
      </c>
      <c r="J45" s="503">
        <f t="shared" si="31"/>
        <v>0</v>
      </c>
      <c r="K45" s="503">
        <f t="shared" si="31"/>
        <v>0</v>
      </c>
      <c r="L45" s="503">
        <f t="shared" si="31"/>
        <v>0</v>
      </c>
      <c r="M45" s="503">
        <f t="shared" si="31"/>
        <v>0</v>
      </c>
      <c r="N45" s="503">
        <f t="shared" si="31"/>
        <v>0</v>
      </c>
      <c r="O45" s="503">
        <f t="shared" si="31"/>
        <v>0</v>
      </c>
      <c r="P45" s="503">
        <f t="shared" si="31"/>
        <v>0</v>
      </c>
      <c r="Q45" s="503">
        <f t="shared" si="31"/>
        <v>0</v>
      </c>
      <c r="R45" s="503">
        <f t="shared" si="31"/>
        <v>0</v>
      </c>
      <c r="S45" s="503">
        <f t="shared" si="31"/>
        <v>0</v>
      </c>
      <c r="T45" s="503">
        <f t="shared" si="31"/>
        <v>0</v>
      </c>
      <c r="U45" s="503">
        <f t="shared" si="31"/>
        <v>0</v>
      </c>
      <c r="V45" s="503">
        <f t="shared" si="31"/>
        <v>0</v>
      </c>
      <c r="W45" s="503">
        <f t="shared" si="31"/>
        <v>0</v>
      </c>
      <c r="X45" s="503">
        <f t="shared" si="31"/>
        <v>0</v>
      </c>
      <c r="Y45" s="503">
        <f t="shared" si="31"/>
        <v>0</v>
      </c>
      <c r="Z45" s="503">
        <f t="shared" si="31"/>
        <v>0</v>
      </c>
      <c r="AA45" s="503">
        <f t="shared" si="31"/>
        <v>0</v>
      </c>
      <c r="AB45" s="503">
        <f t="shared" si="31"/>
        <v>0</v>
      </c>
      <c r="AC45" s="503">
        <f t="shared" si="31"/>
        <v>0</v>
      </c>
      <c r="AD45" s="503">
        <f t="shared" si="31"/>
        <v>0</v>
      </c>
      <c r="AE45" s="503">
        <f t="shared" si="31"/>
        <v>0</v>
      </c>
      <c r="AF45" s="503">
        <f t="shared" si="31"/>
        <v>0</v>
      </c>
      <c r="AG45" s="503">
        <f t="shared" si="31"/>
        <v>0</v>
      </c>
      <c r="AH45" s="503">
        <f t="shared" si="31"/>
        <v>0</v>
      </c>
      <c r="AI45" s="503">
        <f t="shared" si="31"/>
        <v>0</v>
      </c>
      <c r="AJ45" s="503">
        <f t="shared" si="31"/>
        <v>0</v>
      </c>
      <c r="AK45" s="503">
        <f t="shared" si="31"/>
        <v>0</v>
      </c>
      <c r="AL45" s="503">
        <f t="shared" si="31"/>
        <v>0</v>
      </c>
      <c r="AM45" s="503">
        <f t="shared" si="31"/>
        <v>0</v>
      </c>
      <c r="AN45" s="503">
        <f t="shared" si="31"/>
        <v>0</v>
      </c>
      <c r="AO45" s="503">
        <f t="shared" si="31"/>
        <v>0</v>
      </c>
      <c r="AP45" s="503">
        <f t="shared" si="31"/>
        <v>0</v>
      </c>
      <c r="AQ45" s="503">
        <f t="shared" si="31"/>
        <v>0</v>
      </c>
      <c r="AR45" s="503">
        <f t="shared" si="31"/>
        <v>0</v>
      </c>
      <c r="AS45" s="503">
        <f t="shared" si="31"/>
        <v>0</v>
      </c>
      <c r="AT45" s="503">
        <f t="shared" si="31"/>
        <v>0</v>
      </c>
      <c r="AU45" s="503">
        <f t="shared" si="31"/>
        <v>0</v>
      </c>
      <c r="AV45" s="503">
        <f t="shared" si="31"/>
        <v>0</v>
      </c>
      <c r="AW45" s="503">
        <f t="shared" si="31"/>
        <v>0</v>
      </c>
      <c r="AX45" s="503">
        <f t="shared" si="31"/>
        <v>0</v>
      </c>
      <c r="AY45" s="503">
        <f t="shared" si="31"/>
        <v>0</v>
      </c>
      <c r="AZ45" s="503">
        <f t="shared" si="31"/>
        <v>0</v>
      </c>
      <c r="BA45" s="503">
        <f t="shared" si="31"/>
        <v>0</v>
      </c>
      <c r="BB45" s="503">
        <f t="shared" si="31"/>
        <v>0</v>
      </c>
      <c r="BC45" s="503">
        <f t="shared" si="31"/>
        <v>0</v>
      </c>
      <c r="BD45" s="503">
        <f t="shared" si="31"/>
        <v>0</v>
      </c>
      <c r="BE45" s="503">
        <f t="shared" si="31"/>
        <v>0</v>
      </c>
      <c r="BF45" s="503">
        <f t="shared" si="31"/>
        <v>0</v>
      </c>
      <c r="BG45" s="503">
        <f t="shared" si="31"/>
        <v>0</v>
      </c>
      <c r="BH45" s="503">
        <f t="shared" si="31"/>
        <v>0</v>
      </c>
      <c r="BI45" s="503">
        <f t="shared" si="31"/>
        <v>0</v>
      </c>
      <c r="BJ45" s="503">
        <f t="shared" si="31"/>
        <v>0</v>
      </c>
      <c r="BK45" s="503">
        <f t="shared" si="31"/>
        <v>0</v>
      </c>
      <c r="BL45" s="503">
        <f t="shared" si="31"/>
        <v>0</v>
      </c>
      <c r="BM45" s="503">
        <f t="shared" si="31"/>
        <v>0</v>
      </c>
      <c r="BN45" s="503">
        <f t="shared" si="31"/>
        <v>0</v>
      </c>
      <c r="BO45" s="503">
        <f t="shared" si="31"/>
        <v>0</v>
      </c>
      <c r="BP45" s="503">
        <f t="shared" ref="BP45:BU45" si="32">SUM(BP20:BP21)</f>
        <v>0</v>
      </c>
      <c r="BQ45" s="503">
        <f t="shared" si="32"/>
        <v>0</v>
      </c>
      <c r="BR45" s="503">
        <f t="shared" si="32"/>
        <v>0</v>
      </c>
      <c r="BS45" s="503">
        <f t="shared" si="32"/>
        <v>0</v>
      </c>
      <c r="BT45" s="503">
        <f t="shared" si="32"/>
        <v>0</v>
      </c>
      <c r="BU45" s="503">
        <f t="shared" si="32"/>
        <v>0</v>
      </c>
      <c r="BV45" s="632">
        <f t="shared" ref="BV45" si="33">SUM(BV20:BV21)</f>
        <v>0</v>
      </c>
      <c r="BW45" s="487"/>
    </row>
    <row r="46" spans="1:75" s="497" customFormat="1">
      <c r="A46" s="504" t="s">
        <v>152</v>
      </c>
      <c r="B46" s="499" t="str">
        <f>IFERROR(IF(filingDate&lt;$C$3,$C46,INDEX($C46:$AAA46,MATCH(filingDate,$C$3:$AAA$3))),"")</f>
        <v/>
      </c>
      <c r="C46" s="500" t="e">
        <f>IF(SUM(C39,C43)=0,#N/A,SUM(C39,C43))</f>
        <v>#N/A</v>
      </c>
      <c r="D46" s="500" t="e">
        <f t="shared" ref="D46:BO46" si="34">IF(SUM(D39,D43)=0,#N/A,SUM(D39,D43))</f>
        <v>#N/A</v>
      </c>
      <c r="E46" s="500" t="e">
        <f t="shared" si="34"/>
        <v>#N/A</v>
      </c>
      <c r="F46" s="500" t="e">
        <f t="shared" si="34"/>
        <v>#N/A</v>
      </c>
      <c r="G46" s="500" t="e">
        <f t="shared" si="34"/>
        <v>#N/A</v>
      </c>
      <c r="H46" s="500" t="e">
        <f t="shared" si="34"/>
        <v>#N/A</v>
      </c>
      <c r="I46" s="500" t="e">
        <f t="shared" si="34"/>
        <v>#N/A</v>
      </c>
      <c r="J46" s="500" t="e">
        <f t="shared" si="34"/>
        <v>#N/A</v>
      </c>
      <c r="K46" s="500" t="e">
        <f t="shared" si="34"/>
        <v>#N/A</v>
      </c>
      <c r="L46" s="500" t="e">
        <f t="shared" si="34"/>
        <v>#N/A</v>
      </c>
      <c r="M46" s="500" t="e">
        <f t="shared" si="34"/>
        <v>#N/A</v>
      </c>
      <c r="N46" s="500" t="e">
        <f t="shared" si="34"/>
        <v>#N/A</v>
      </c>
      <c r="O46" s="500" t="e">
        <f t="shared" si="34"/>
        <v>#N/A</v>
      </c>
      <c r="P46" s="500" t="e">
        <f t="shared" si="34"/>
        <v>#N/A</v>
      </c>
      <c r="Q46" s="500" t="e">
        <f t="shared" si="34"/>
        <v>#N/A</v>
      </c>
      <c r="R46" s="500" t="e">
        <f t="shared" si="34"/>
        <v>#N/A</v>
      </c>
      <c r="S46" s="500" t="e">
        <f t="shared" si="34"/>
        <v>#N/A</v>
      </c>
      <c r="T46" s="500" t="e">
        <f t="shared" si="34"/>
        <v>#N/A</v>
      </c>
      <c r="U46" s="500" t="e">
        <f t="shared" si="34"/>
        <v>#N/A</v>
      </c>
      <c r="V46" s="500" t="e">
        <f t="shared" si="34"/>
        <v>#N/A</v>
      </c>
      <c r="W46" s="500" t="e">
        <f t="shared" si="34"/>
        <v>#N/A</v>
      </c>
      <c r="X46" s="500" t="e">
        <f t="shared" si="34"/>
        <v>#N/A</v>
      </c>
      <c r="Y46" s="500" t="e">
        <f t="shared" si="34"/>
        <v>#N/A</v>
      </c>
      <c r="Z46" s="500" t="e">
        <f t="shared" si="34"/>
        <v>#N/A</v>
      </c>
      <c r="AA46" s="500" t="e">
        <f t="shared" si="34"/>
        <v>#N/A</v>
      </c>
      <c r="AB46" s="500" t="e">
        <f t="shared" si="34"/>
        <v>#N/A</v>
      </c>
      <c r="AC46" s="500" t="e">
        <f t="shared" si="34"/>
        <v>#N/A</v>
      </c>
      <c r="AD46" s="500" t="e">
        <f t="shared" si="34"/>
        <v>#N/A</v>
      </c>
      <c r="AE46" s="500" t="e">
        <f t="shared" si="34"/>
        <v>#N/A</v>
      </c>
      <c r="AF46" s="500" t="e">
        <f t="shared" si="34"/>
        <v>#N/A</v>
      </c>
      <c r="AG46" s="500" t="e">
        <f t="shared" si="34"/>
        <v>#N/A</v>
      </c>
      <c r="AH46" s="500" t="e">
        <f t="shared" si="34"/>
        <v>#N/A</v>
      </c>
      <c r="AI46" s="500" t="e">
        <f t="shared" si="34"/>
        <v>#N/A</v>
      </c>
      <c r="AJ46" s="500" t="e">
        <f t="shared" si="34"/>
        <v>#N/A</v>
      </c>
      <c r="AK46" s="500" t="e">
        <f t="shared" si="34"/>
        <v>#N/A</v>
      </c>
      <c r="AL46" s="500" t="e">
        <f t="shared" si="34"/>
        <v>#N/A</v>
      </c>
      <c r="AM46" s="500" t="e">
        <f t="shared" si="34"/>
        <v>#N/A</v>
      </c>
      <c r="AN46" s="500" t="e">
        <f t="shared" si="34"/>
        <v>#N/A</v>
      </c>
      <c r="AO46" s="500" t="e">
        <f t="shared" si="34"/>
        <v>#N/A</v>
      </c>
      <c r="AP46" s="500" t="e">
        <f t="shared" si="34"/>
        <v>#N/A</v>
      </c>
      <c r="AQ46" s="500" t="e">
        <f t="shared" si="34"/>
        <v>#N/A</v>
      </c>
      <c r="AR46" s="500" t="e">
        <f t="shared" si="34"/>
        <v>#N/A</v>
      </c>
      <c r="AS46" s="500" t="e">
        <f t="shared" si="34"/>
        <v>#N/A</v>
      </c>
      <c r="AT46" s="500" t="e">
        <f t="shared" si="34"/>
        <v>#N/A</v>
      </c>
      <c r="AU46" s="500" t="e">
        <f t="shared" si="34"/>
        <v>#N/A</v>
      </c>
      <c r="AV46" s="500" t="e">
        <f t="shared" si="34"/>
        <v>#N/A</v>
      </c>
      <c r="AW46" s="500" t="e">
        <f t="shared" si="34"/>
        <v>#N/A</v>
      </c>
      <c r="AX46" s="500" t="e">
        <f t="shared" si="34"/>
        <v>#N/A</v>
      </c>
      <c r="AY46" s="500" t="e">
        <f t="shared" si="34"/>
        <v>#N/A</v>
      </c>
      <c r="AZ46" s="500" t="e">
        <f t="shared" si="34"/>
        <v>#N/A</v>
      </c>
      <c r="BA46" s="500" t="e">
        <f t="shared" si="34"/>
        <v>#N/A</v>
      </c>
      <c r="BB46" s="500" t="e">
        <f t="shared" si="34"/>
        <v>#N/A</v>
      </c>
      <c r="BC46" s="500" t="e">
        <f t="shared" si="34"/>
        <v>#N/A</v>
      </c>
      <c r="BD46" s="500" t="e">
        <f t="shared" si="34"/>
        <v>#N/A</v>
      </c>
      <c r="BE46" s="500" t="e">
        <f t="shared" si="34"/>
        <v>#N/A</v>
      </c>
      <c r="BF46" s="500" t="e">
        <f t="shared" si="34"/>
        <v>#N/A</v>
      </c>
      <c r="BG46" s="500" t="e">
        <f t="shared" si="34"/>
        <v>#N/A</v>
      </c>
      <c r="BH46" s="500" t="e">
        <f t="shared" si="34"/>
        <v>#N/A</v>
      </c>
      <c r="BI46" s="500" t="e">
        <f t="shared" si="34"/>
        <v>#N/A</v>
      </c>
      <c r="BJ46" s="500" t="e">
        <f t="shared" si="34"/>
        <v>#N/A</v>
      </c>
      <c r="BK46" s="500" t="e">
        <f t="shared" si="34"/>
        <v>#N/A</v>
      </c>
      <c r="BL46" s="500" t="e">
        <f t="shared" si="34"/>
        <v>#N/A</v>
      </c>
      <c r="BM46" s="500" t="e">
        <f t="shared" si="34"/>
        <v>#N/A</v>
      </c>
      <c r="BN46" s="500" t="e">
        <f t="shared" si="34"/>
        <v>#N/A</v>
      </c>
      <c r="BO46" s="500" t="e">
        <f t="shared" si="34"/>
        <v>#N/A</v>
      </c>
      <c r="BP46" s="500" t="e">
        <f t="shared" ref="BP46:BU46" si="35">IF(SUM(BP39,BP43)=0,#N/A,SUM(BP39,BP43))</f>
        <v>#N/A</v>
      </c>
      <c r="BQ46" s="500" t="e">
        <f t="shared" si="35"/>
        <v>#N/A</v>
      </c>
      <c r="BR46" s="500" t="e">
        <f t="shared" si="35"/>
        <v>#N/A</v>
      </c>
      <c r="BS46" s="500" t="e">
        <f t="shared" si="35"/>
        <v>#N/A</v>
      </c>
      <c r="BT46" s="500" t="e">
        <f t="shared" si="35"/>
        <v>#N/A</v>
      </c>
      <c r="BU46" s="500" t="e">
        <f t="shared" si="35"/>
        <v>#N/A</v>
      </c>
      <c r="BV46" s="636" t="e">
        <f t="shared" ref="BV46" si="36">IF(SUM(BV39,BV43)=0,#N/A,SUM(BV39,BV43))</f>
        <v>#N/A</v>
      </c>
      <c r="BW46" s="487"/>
    </row>
    <row r="47" spans="1:75" s="497" customFormat="1">
      <c r="A47" s="503" t="s">
        <v>153</v>
      </c>
      <c r="B47" s="502">
        <f t="shared" si="9"/>
        <v>0</v>
      </c>
      <c r="C47" s="503">
        <f t="shared" ref="C47:AH47" si="37">SUM(C9,C16)</f>
        <v>0</v>
      </c>
      <c r="D47" s="503">
        <f t="shared" si="37"/>
        <v>0</v>
      </c>
      <c r="E47" s="503">
        <f t="shared" si="37"/>
        <v>0</v>
      </c>
      <c r="F47" s="503">
        <f t="shared" si="37"/>
        <v>0</v>
      </c>
      <c r="G47" s="503">
        <f t="shared" si="37"/>
        <v>0</v>
      </c>
      <c r="H47" s="503">
        <f t="shared" si="37"/>
        <v>0</v>
      </c>
      <c r="I47" s="503">
        <f t="shared" si="37"/>
        <v>0</v>
      </c>
      <c r="J47" s="503">
        <f t="shared" si="37"/>
        <v>0</v>
      </c>
      <c r="K47" s="503">
        <f t="shared" si="37"/>
        <v>0</v>
      </c>
      <c r="L47" s="503">
        <f t="shared" si="37"/>
        <v>0</v>
      </c>
      <c r="M47" s="503">
        <f t="shared" si="37"/>
        <v>0</v>
      </c>
      <c r="N47" s="503">
        <f t="shared" si="37"/>
        <v>0</v>
      </c>
      <c r="O47" s="503">
        <f t="shared" si="37"/>
        <v>0</v>
      </c>
      <c r="P47" s="503">
        <f t="shared" si="37"/>
        <v>0</v>
      </c>
      <c r="Q47" s="503">
        <f t="shared" si="37"/>
        <v>0</v>
      </c>
      <c r="R47" s="503">
        <f t="shared" si="37"/>
        <v>0</v>
      </c>
      <c r="S47" s="503">
        <f t="shared" si="37"/>
        <v>0</v>
      </c>
      <c r="T47" s="503">
        <f t="shared" si="37"/>
        <v>0</v>
      </c>
      <c r="U47" s="503">
        <f t="shared" si="37"/>
        <v>0</v>
      </c>
      <c r="V47" s="503">
        <f t="shared" si="37"/>
        <v>0</v>
      </c>
      <c r="W47" s="503">
        <f t="shared" si="37"/>
        <v>0</v>
      </c>
      <c r="X47" s="503">
        <f t="shared" si="37"/>
        <v>0</v>
      </c>
      <c r="Y47" s="503">
        <f t="shared" si="37"/>
        <v>0</v>
      </c>
      <c r="Z47" s="503">
        <f t="shared" si="37"/>
        <v>0</v>
      </c>
      <c r="AA47" s="503">
        <f t="shared" si="37"/>
        <v>0</v>
      </c>
      <c r="AB47" s="503">
        <f t="shared" si="37"/>
        <v>0</v>
      </c>
      <c r="AC47" s="503">
        <f t="shared" si="37"/>
        <v>0</v>
      </c>
      <c r="AD47" s="503">
        <f t="shared" si="37"/>
        <v>0</v>
      </c>
      <c r="AE47" s="503">
        <f t="shared" si="37"/>
        <v>0</v>
      </c>
      <c r="AF47" s="503">
        <f t="shared" si="37"/>
        <v>0</v>
      </c>
      <c r="AG47" s="503">
        <f t="shared" si="37"/>
        <v>0</v>
      </c>
      <c r="AH47" s="503">
        <f t="shared" si="37"/>
        <v>0</v>
      </c>
      <c r="AI47" s="503">
        <f t="shared" ref="AI47:BN47" si="38">SUM(AI9,AI16)</f>
        <v>0</v>
      </c>
      <c r="AJ47" s="503">
        <f t="shared" si="38"/>
        <v>0</v>
      </c>
      <c r="AK47" s="503">
        <f t="shared" si="38"/>
        <v>0</v>
      </c>
      <c r="AL47" s="503">
        <f t="shared" si="38"/>
        <v>0</v>
      </c>
      <c r="AM47" s="503">
        <f t="shared" si="38"/>
        <v>0</v>
      </c>
      <c r="AN47" s="503">
        <f t="shared" si="38"/>
        <v>0</v>
      </c>
      <c r="AO47" s="503">
        <f t="shared" si="38"/>
        <v>0</v>
      </c>
      <c r="AP47" s="503">
        <f t="shared" si="38"/>
        <v>0</v>
      </c>
      <c r="AQ47" s="503">
        <f t="shared" si="38"/>
        <v>0</v>
      </c>
      <c r="AR47" s="503">
        <f t="shared" si="38"/>
        <v>0</v>
      </c>
      <c r="AS47" s="503">
        <f t="shared" si="38"/>
        <v>0</v>
      </c>
      <c r="AT47" s="503">
        <f t="shared" si="38"/>
        <v>0</v>
      </c>
      <c r="AU47" s="503">
        <f t="shared" si="38"/>
        <v>0</v>
      </c>
      <c r="AV47" s="503">
        <f t="shared" si="38"/>
        <v>0</v>
      </c>
      <c r="AW47" s="503">
        <f t="shared" si="38"/>
        <v>0</v>
      </c>
      <c r="AX47" s="503">
        <f t="shared" si="38"/>
        <v>0</v>
      </c>
      <c r="AY47" s="503">
        <f t="shared" si="38"/>
        <v>0</v>
      </c>
      <c r="AZ47" s="503">
        <f t="shared" si="38"/>
        <v>0</v>
      </c>
      <c r="BA47" s="503">
        <f t="shared" si="38"/>
        <v>0</v>
      </c>
      <c r="BB47" s="503">
        <f t="shared" si="38"/>
        <v>0</v>
      </c>
      <c r="BC47" s="503">
        <f t="shared" si="38"/>
        <v>0</v>
      </c>
      <c r="BD47" s="503">
        <f t="shared" si="38"/>
        <v>0</v>
      </c>
      <c r="BE47" s="503">
        <f t="shared" si="38"/>
        <v>0</v>
      </c>
      <c r="BF47" s="503">
        <f t="shared" si="38"/>
        <v>0</v>
      </c>
      <c r="BG47" s="503">
        <f t="shared" si="38"/>
        <v>0</v>
      </c>
      <c r="BH47" s="503">
        <f t="shared" si="38"/>
        <v>0</v>
      </c>
      <c r="BI47" s="503">
        <f t="shared" si="38"/>
        <v>0</v>
      </c>
      <c r="BJ47" s="503">
        <f t="shared" si="38"/>
        <v>0</v>
      </c>
      <c r="BK47" s="503">
        <f t="shared" si="38"/>
        <v>0</v>
      </c>
      <c r="BL47" s="503">
        <f t="shared" si="38"/>
        <v>0</v>
      </c>
      <c r="BM47" s="503">
        <f t="shared" si="38"/>
        <v>0</v>
      </c>
      <c r="BN47" s="503">
        <f t="shared" si="38"/>
        <v>0</v>
      </c>
      <c r="BO47" s="503">
        <f t="shared" ref="BO47:BV47" si="39">SUM(BO9,BO16)</f>
        <v>0</v>
      </c>
      <c r="BP47" s="503">
        <f t="shared" si="39"/>
        <v>0</v>
      </c>
      <c r="BQ47" s="503">
        <f t="shared" si="39"/>
        <v>0</v>
      </c>
      <c r="BR47" s="503">
        <f t="shared" si="39"/>
        <v>0</v>
      </c>
      <c r="BS47" s="503">
        <f t="shared" si="39"/>
        <v>0</v>
      </c>
      <c r="BT47" s="503">
        <f t="shared" si="39"/>
        <v>0</v>
      </c>
      <c r="BU47" s="503">
        <f t="shared" si="39"/>
        <v>0</v>
      </c>
      <c r="BV47" s="632">
        <f t="shared" si="39"/>
        <v>0</v>
      </c>
      <c r="BW47" s="487"/>
    </row>
    <row r="48" spans="1:75" s="497" customFormat="1">
      <c r="A48" s="503" t="s">
        <v>154</v>
      </c>
      <c r="B48" s="502">
        <f t="shared" si="9"/>
        <v>0</v>
      </c>
      <c r="C48" s="503">
        <f t="shared" ref="C48:AH48" si="40">SUM(C10,C17)</f>
        <v>0</v>
      </c>
      <c r="D48" s="503">
        <f t="shared" si="40"/>
        <v>0</v>
      </c>
      <c r="E48" s="503">
        <f t="shared" si="40"/>
        <v>0</v>
      </c>
      <c r="F48" s="503">
        <f t="shared" si="40"/>
        <v>0</v>
      </c>
      <c r="G48" s="503">
        <f t="shared" si="40"/>
        <v>0</v>
      </c>
      <c r="H48" s="503">
        <f t="shared" si="40"/>
        <v>0</v>
      </c>
      <c r="I48" s="503">
        <f t="shared" si="40"/>
        <v>0</v>
      </c>
      <c r="J48" s="503">
        <f t="shared" si="40"/>
        <v>0</v>
      </c>
      <c r="K48" s="503">
        <f t="shared" si="40"/>
        <v>0</v>
      </c>
      <c r="L48" s="503">
        <f t="shared" si="40"/>
        <v>0</v>
      </c>
      <c r="M48" s="503">
        <f t="shared" si="40"/>
        <v>0</v>
      </c>
      <c r="N48" s="503">
        <f t="shared" si="40"/>
        <v>0</v>
      </c>
      <c r="O48" s="503">
        <f t="shared" si="40"/>
        <v>0</v>
      </c>
      <c r="P48" s="503">
        <f t="shared" si="40"/>
        <v>0</v>
      </c>
      <c r="Q48" s="503">
        <f t="shared" si="40"/>
        <v>0</v>
      </c>
      <c r="R48" s="503">
        <f t="shared" si="40"/>
        <v>0</v>
      </c>
      <c r="S48" s="503">
        <f t="shared" si="40"/>
        <v>0</v>
      </c>
      <c r="T48" s="503">
        <f t="shared" si="40"/>
        <v>0</v>
      </c>
      <c r="U48" s="503">
        <f t="shared" si="40"/>
        <v>0</v>
      </c>
      <c r="V48" s="503">
        <f t="shared" si="40"/>
        <v>0</v>
      </c>
      <c r="W48" s="503">
        <f t="shared" si="40"/>
        <v>0</v>
      </c>
      <c r="X48" s="503">
        <f t="shared" si="40"/>
        <v>0</v>
      </c>
      <c r="Y48" s="503">
        <f t="shared" si="40"/>
        <v>0</v>
      </c>
      <c r="Z48" s="503">
        <f t="shared" si="40"/>
        <v>0</v>
      </c>
      <c r="AA48" s="503">
        <f t="shared" si="40"/>
        <v>0</v>
      </c>
      <c r="AB48" s="503">
        <f t="shared" si="40"/>
        <v>0</v>
      </c>
      <c r="AC48" s="503">
        <f t="shared" si="40"/>
        <v>0</v>
      </c>
      <c r="AD48" s="503">
        <f t="shared" si="40"/>
        <v>0</v>
      </c>
      <c r="AE48" s="503">
        <f t="shared" si="40"/>
        <v>0</v>
      </c>
      <c r="AF48" s="503">
        <f t="shared" si="40"/>
        <v>0</v>
      </c>
      <c r="AG48" s="503">
        <f t="shared" si="40"/>
        <v>0</v>
      </c>
      <c r="AH48" s="503">
        <f t="shared" si="40"/>
        <v>0</v>
      </c>
      <c r="AI48" s="503">
        <f t="shared" ref="AI48:BN48" si="41">SUM(AI10,AI17)</f>
        <v>0</v>
      </c>
      <c r="AJ48" s="503">
        <f t="shared" si="41"/>
        <v>0</v>
      </c>
      <c r="AK48" s="503">
        <f t="shared" si="41"/>
        <v>0</v>
      </c>
      <c r="AL48" s="503">
        <f t="shared" si="41"/>
        <v>0</v>
      </c>
      <c r="AM48" s="503">
        <f t="shared" si="41"/>
        <v>0</v>
      </c>
      <c r="AN48" s="503">
        <f t="shared" si="41"/>
        <v>0</v>
      </c>
      <c r="AO48" s="503">
        <f t="shared" si="41"/>
        <v>0</v>
      </c>
      <c r="AP48" s="503">
        <f t="shared" si="41"/>
        <v>0</v>
      </c>
      <c r="AQ48" s="503">
        <f t="shared" si="41"/>
        <v>0</v>
      </c>
      <c r="AR48" s="503">
        <f t="shared" si="41"/>
        <v>0</v>
      </c>
      <c r="AS48" s="503">
        <f t="shared" si="41"/>
        <v>0</v>
      </c>
      <c r="AT48" s="503">
        <f t="shared" si="41"/>
        <v>0</v>
      </c>
      <c r="AU48" s="503">
        <f t="shared" si="41"/>
        <v>0</v>
      </c>
      <c r="AV48" s="503">
        <f t="shared" si="41"/>
        <v>0</v>
      </c>
      <c r="AW48" s="503">
        <f t="shared" si="41"/>
        <v>0</v>
      </c>
      <c r="AX48" s="503">
        <f t="shared" si="41"/>
        <v>0</v>
      </c>
      <c r="AY48" s="503">
        <f t="shared" si="41"/>
        <v>0</v>
      </c>
      <c r="AZ48" s="503">
        <f t="shared" si="41"/>
        <v>0</v>
      </c>
      <c r="BA48" s="503">
        <f t="shared" si="41"/>
        <v>0</v>
      </c>
      <c r="BB48" s="503">
        <f t="shared" si="41"/>
        <v>0</v>
      </c>
      <c r="BC48" s="503">
        <f t="shared" si="41"/>
        <v>0</v>
      </c>
      <c r="BD48" s="503">
        <f t="shared" si="41"/>
        <v>0</v>
      </c>
      <c r="BE48" s="503">
        <f t="shared" si="41"/>
        <v>0</v>
      </c>
      <c r="BF48" s="503">
        <f t="shared" si="41"/>
        <v>0</v>
      </c>
      <c r="BG48" s="503">
        <f t="shared" si="41"/>
        <v>0</v>
      </c>
      <c r="BH48" s="503">
        <f t="shared" si="41"/>
        <v>0</v>
      </c>
      <c r="BI48" s="503">
        <f t="shared" si="41"/>
        <v>0</v>
      </c>
      <c r="BJ48" s="503">
        <f t="shared" si="41"/>
        <v>0</v>
      </c>
      <c r="BK48" s="503">
        <f t="shared" si="41"/>
        <v>0</v>
      </c>
      <c r="BL48" s="503">
        <f t="shared" si="41"/>
        <v>0</v>
      </c>
      <c r="BM48" s="503">
        <f t="shared" si="41"/>
        <v>0</v>
      </c>
      <c r="BN48" s="503">
        <f t="shared" si="41"/>
        <v>0</v>
      </c>
      <c r="BO48" s="503">
        <f t="shared" ref="BO48:BV48" si="42">SUM(BO10,BO17)</f>
        <v>0</v>
      </c>
      <c r="BP48" s="503">
        <f t="shared" si="42"/>
        <v>0</v>
      </c>
      <c r="BQ48" s="503">
        <f t="shared" si="42"/>
        <v>0</v>
      </c>
      <c r="BR48" s="503">
        <f t="shared" si="42"/>
        <v>0</v>
      </c>
      <c r="BS48" s="503">
        <f t="shared" si="42"/>
        <v>0</v>
      </c>
      <c r="BT48" s="503">
        <f t="shared" si="42"/>
        <v>0</v>
      </c>
      <c r="BU48" s="503">
        <f t="shared" si="42"/>
        <v>0</v>
      </c>
      <c r="BV48" s="632">
        <f t="shared" si="42"/>
        <v>0</v>
      </c>
      <c r="BW48" s="487"/>
    </row>
    <row r="49" spans="1:405" s="497" customFormat="1">
      <c r="A49" s="504" t="s">
        <v>79</v>
      </c>
      <c r="B49" s="499" t="str">
        <f>IFERROR(IF(filingDate&lt;$C$3,$C49,INDEX($C49:$AAA49,MATCH(filingDate,$C$3:$AAA$3))),"")</f>
        <v/>
      </c>
      <c r="C49" s="500" t="e">
        <f>IF(SUM(C40,C44)=0,#N/A,SUM(C40,C44))</f>
        <v>#N/A</v>
      </c>
      <c r="D49" s="500" t="e">
        <f t="shared" ref="D49:BO49" si="43">IF(SUM(D40,D44)=0,#N/A,SUM(D40,D44))</f>
        <v>#N/A</v>
      </c>
      <c r="E49" s="500" t="e">
        <f t="shared" si="43"/>
        <v>#N/A</v>
      </c>
      <c r="F49" s="500" t="e">
        <f t="shared" si="43"/>
        <v>#N/A</v>
      </c>
      <c r="G49" s="500" t="e">
        <f t="shared" si="43"/>
        <v>#N/A</v>
      </c>
      <c r="H49" s="500" t="e">
        <f t="shared" si="43"/>
        <v>#N/A</v>
      </c>
      <c r="I49" s="500" t="e">
        <f t="shared" si="43"/>
        <v>#N/A</v>
      </c>
      <c r="J49" s="500" t="e">
        <f t="shared" si="43"/>
        <v>#N/A</v>
      </c>
      <c r="K49" s="500" t="e">
        <f t="shared" si="43"/>
        <v>#N/A</v>
      </c>
      <c r="L49" s="500" t="e">
        <f t="shared" si="43"/>
        <v>#N/A</v>
      </c>
      <c r="M49" s="500" t="e">
        <f t="shared" si="43"/>
        <v>#N/A</v>
      </c>
      <c r="N49" s="500" t="e">
        <f t="shared" si="43"/>
        <v>#N/A</v>
      </c>
      <c r="O49" s="500" t="e">
        <f t="shared" si="43"/>
        <v>#N/A</v>
      </c>
      <c r="P49" s="500" t="e">
        <f t="shared" si="43"/>
        <v>#N/A</v>
      </c>
      <c r="Q49" s="500" t="e">
        <f t="shared" si="43"/>
        <v>#N/A</v>
      </c>
      <c r="R49" s="500" t="e">
        <f t="shared" si="43"/>
        <v>#N/A</v>
      </c>
      <c r="S49" s="500" t="e">
        <f t="shared" si="43"/>
        <v>#N/A</v>
      </c>
      <c r="T49" s="500" t="e">
        <f t="shared" si="43"/>
        <v>#N/A</v>
      </c>
      <c r="U49" s="500" t="e">
        <f t="shared" si="43"/>
        <v>#N/A</v>
      </c>
      <c r="V49" s="500" t="e">
        <f t="shared" si="43"/>
        <v>#N/A</v>
      </c>
      <c r="W49" s="500" t="e">
        <f t="shared" si="43"/>
        <v>#N/A</v>
      </c>
      <c r="X49" s="500" t="e">
        <f t="shared" si="43"/>
        <v>#N/A</v>
      </c>
      <c r="Y49" s="500" t="e">
        <f t="shared" si="43"/>
        <v>#N/A</v>
      </c>
      <c r="Z49" s="500" t="e">
        <f t="shared" si="43"/>
        <v>#N/A</v>
      </c>
      <c r="AA49" s="500" t="e">
        <f t="shared" si="43"/>
        <v>#N/A</v>
      </c>
      <c r="AB49" s="500" t="e">
        <f t="shared" si="43"/>
        <v>#N/A</v>
      </c>
      <c r="AC49" s="500" t="e">
        <f t="shared" si="43"/>
        <v>#N/A</v>
      </c>
      <c r="AD49" s="500" t="e">
        <f t="shared" si="43"/>
        <v>#N/A</v>
      </c>
      <c r="AE49" s="500" t="e">
        <f t="shared" si="43"/>
        <v>#N/A</v>
      </c>
      <c r="AF49" s="500" t="e">
        <f t="shared" si="43"/>
        <v>#N/A</v>
      </c>
      <c r="AG49" s="500" t="e">
        <f t="shared" si="43"/>
        <v>#N/A</v>
      </c>
      <c r="AH49" s="500" t="e">
        <f t="shared" si="43"/>
        <v>#N/A</v>
      </c>
      <c r="AI49" s="500" t="e">
        <f t="shared" si="43"/>
        <v>#N/A</v>
      </c>
      <c r="AJ49" s="500" t="e">
        <f t="shared" si="43"/>
        <v>#N/A</v>
      </c>
      <c r="AK49" s="500" t="e">
        <f t="shared" si="43"/>
        <v>#N/A</v>
      </c>
      <c r="AL49" s="500" t="e">
        <f t="shared" si="43"/>
        <v>#N/A</v>
      </c>
      <c r="AM49" s="500" t="e">
        <f t="shared" si="43"/>
        <v>#N/A</v>
      </c>
      <c r="AN49" s="500" t="e">
        <f t="shared" si="43"/>
        <v>#N/A</v>
      </c>
      <c r="AO49" s="500" t="e">
        <f t="shared" si="43"/>
        <v>#N/A</v>
      </c>
      <c r="AP49" s="500" t="e">
        <f t="shared" si="43"/>
        <v>#N/A</v>
      </c>
      <c r="AQ49" s="500" t="e">
        <f t="shared" si="43"/>
        <v>#N/A</v>
      </c>
      <c r="AR49" s="500" t="e">
        <f t="shared" si="43"/>
        <v>#N/A</v>
      </c>
      <c r="AS49" s="500" t="e">
        <f t="shared" si="43"/>
        <v>#N/A</v>
      </c>
      <c r="AT49" s="500" t="e">
        <f t="shared" si="43"/>
        <v>#N/A</v>
      </c>
      <c r="AU49" s="500" t="e">
        <f t="shared" si="43"/>
        <v>#N/A</v>
      </c>
      <c r="AV49" s="500" t="e">
        <f t="shared" si="43"/>
        <v>#N/A</v>
      </c>
      <c r="AW49" s="500" t="e">
        <f t="shared" si="43"/>
        <v>#N/A</v>
      </c>
      <c r="AX49" s="500" t="e">
        <f t="shared" si="43"/>
        <v>#N/A</v>
      </c>
      <c r="AY49" s="500" t="e">
        <f t="shared" si="43"/>
        <v>#N/A</v>
      </c>
      <c r="AZ49" s="500" t="e">
        <f t="shared" si="43"/>
        <v>#N/A</v>
      </c>
      <c r="BA49" s="500" t="e">
        <f t="shared" si="43"/>
        <v>#N/A</v>
      </c>
      <c r="BB49" s="500" t="e">
        <f t="shared" si="43"/>
        <v>#N/A</v>
      </c>
      <c r="BC49" s="500" t="e">
        <f t="shared" si="43"/>
        <v>#N/A</v>
      </c>
      <c r="BD49" s="500" t="e">
        <f t="shared" si="43"/>
        <v>#N/A</v>
      </c>
      <c r="BE49" s="500" t="e">
        <f t="shared" si="43"/>
        <v>#N/A</v>
      </c>
      <c r="BF49" s="500" t="e">
        <f t="shared" si="43"/>
        <v>#N/A</v>
      </c>
      <c r="BG49" s="500" t="e">
        <f t="shared" si="43"/>
        <v>#N/A</v>
      </c>
      <c r="BH49" s="500" t="e">
        <f t="shared" si="43"/>
        <v>#N/A</v>
      </c>
      <c r="BI49" s="500" t="e">
        <f t="shared" si="43"/>
        <v>#N/A</v>
      </c>
      <c r="BJ49" s="500" t="e">
        <f t="shared" si="43"/>
        <v>#N/A</v>
      </c>
      <c r="BK49" s="500" t="e">
        <f t="shared" si="43"/>
        <v>#N/A</v>
      </c>
      <c r="BL49" s="500" t="e">
        <f t="shared" si="43"/>
        <v>#N/A</v>
      </c>
      <c r="BM49" s="500" t="e">
        <f t="shared" si="43"/>
        <v>#N/A</v>
      </c>
      <c r="BN49" s="500" t="e">
        <f t="shared" si="43"/>
        <v>#N/A</v>
      </c>
      <c r="BO49" s="500" t="e">
        <f t="shared" si="43"/>
        <v>#N/A</v>
      </c>
      <c r="BP49" s="500" t="e">
        <f t="shared" ref="BP49:BU49" si="44">IF(SUM(BP40,BP44)=0,#N/A,SUM(BP40,BP44))</f>
        <v>#N/A</v>
      </c>
      <c r="BQ49" s="500" t="e">
        <f t="shared" si="44"/>
        <v>#N/A</v>
      </c>
      <c r="BR49" s="500" t="e">
        <f t="shared" si="44"/>
        <v>#N/A</v>
      </c>
      <c r="BS49" s="500" t="e">
        <f t="shared" si="44"/>
        <v>#N/A</v>
      </c>
      <c r="BT49" s="500" t="e">
        <f t="shared" si="44"/>
        <v>#N/A</v>
      </c>
      <c r="BU49" s="500" t="e">
        <f t="shared" si="44"/>
        <v>#N/A</v>
      </c>
      <c r="BV49" s="636" t="e">
        <f t="shared" ref="BV49" si="45">IF(SUM(BV40,BV44)=0,#N/A,SUM(BV40,BV44))</f>
        <v>#N/A</v>
      </c>
      <c r="BW49" s="487"/>
    </row>
    <row r="50" spans="1:405" s="497" customFormat="1">
      <c r="A50" s="503" t="s">
        <v>155</v>
      </c>
      <c r="B50" s="502">
        <f t="shared" si="9"/>
        <v>0</v>
      </c>
      <c r="C50" s="503">
        <f t="shared" ref="C50:AH50" si="46">SUM(C11,C18)</f>
        <v>0</v>
      </c>
      <c r="D50" s="503">
        <f t="shared" si="46"/>
        <v>0</v>
      </c>
      <c r="E50" s="503">
        <f t="shared" si="46"/>
        <v>0</v>
      </c>
      <c r="F50" s="503">
        <f t="shared" si="46"/>
        <v>0</v>
      </c>
      <c r="G50" s="503">
        <f t="shared" si="46"/>
        <v>0</v>
      </c>
      <c r="H50" s="503">
        <f t="shared" si="46"/>
        <v>0</v>
      </c>
      <c r="I50" s="503">
        <f t="shared" si="46"/>
        <v>0</v>
      </c>
      <c r="J50" s="503">
        <f t="shared" si="46"/>
        <v>0</v>
      </c>
      <c r="K50" s="503">
        <f t="shared" si="46"/>
        <v>0</v>
      </c>
      <c r="L50" s="503">
        <f t="shared" si="46"/>
        <v>0</v>
      </c>
      <c r="M50" s="503">
        <f t="shared" si="46"/>
        <v>0</v>
      </c>
      <c r="N50" s="503">
        <f t="shared" si="46"/>
        <v>0</v>
      </c>
      <c r="O50" s="503">
        <f t="shared" si="46"/>
        <v>0</v>
      </c>
      <c r="P50" s="503">
        <f t="shared" si="46"/>
        <v>0</v>
      </c>
      <c r="Q50" s="503">
        <f t="shared" si="46"/>
        <v>0</v>
      </c>
      <c r="R50" s="503">
        <f t="shared" si="46"/>
        <v>0</v>
      </c>
      <c r="S50" s="503">
        <f t="shared" si="46"/>
        <v>0</v>
      </c>
      <c r="T50" s="503">
        <f t="shared" si="46"/>
        <v>0</v>
      </c>
      <c r="U50" s="503">
        <f t="shared" si="46"/>
        <v>0</v>
      </c>
      <c r="V50" s="503">
        <f t="shared" si="46"/>
        <v>0</v>
      </c>
      <c r="W50" s="503">
        <f t="shared" si="46"/>
        <v>0</v>
      </c>
      <c r="X50" s="503">
        <f t="shared" si="46"/>
        <v>0</v>
      </c>
      <c r="Y50" s="503">
        <f t="shared" si="46"/>
        <v>0</v>
      </c>
      <c r="Z50" s="503">
        <f t="shared" si="46"/>
        <v>0</v>
      </c>
      <c r="AA50" s="503">
        <f t="shared" si="46"/>
        <v>0</v>
      </c>
      <c r="AB50" s="503">
        <f t="shared" si="46"/>
        <v>0</v>
      </c>
      <c r="AC50" s="503">
        <f t="shared" si="46"/>
        <v>0</v>
      </c>
      <c r="AD50" s="503">
        <f t="shared" si="46"/>
        <v>0</v>
      </c>
      <c r="AE50" s="503">
        <f t="shared" si="46"/>
        <v>0</v>
      </c>
      <c r="AF50" s="503">
        <f t="shared" si="46"/>
        <v>0</v>
      </c>
      <c r="AG50" s="503">
        <f t="shared" si="46"/>
        <v>0</v>
      </c>
      <c r="AH50" s="503">
        <f t="shared" si="46"/>
        <v>0</v>
      </c>
      <c r="AI50" s="503">
        <f t="shared" ref="AI50:BN50" si="47">SUM(AI11,AI18)</f>
        <v>0</v>
      </c>
      <c r="AJ50" s="503">
        <f t="shared" si="47"/>
        <v>0</v>
      </c>
      <c r="AK50" s="503">
        <f t="shared" si="47"/>
        <v>0</v>
      </c>
      <c r="AL50" s="503">
        <f t="shared" si="47"/>
        <v>0</v>
      </c>
      <c r="AM50" s="503">
        <f t="shared" si="47"/>
        <v>0</v>
      </c>
      <c r="AN50" s="503">
        <f t="shared" si="47"/>
        <v>0</v>
      </c>
      <c r="AO50" s="503">
        <f t="shared" si="47"/>
        <v>0</v>
      </c>
      <c r="AP50" s="503">
        <f t="shared" si="47"/>
        <v>0</v>
      </c>
      <c r="AQ50" s="503">
        <f t="shared" si="47"/>
        <v>0</v>
      </c>
      <c r="AR50" s="503">
        <f t="shared" si="47"/>
        <v>0</v>
      </c>
      <c r="AS50" s="503">
        <f t="shared" si="47"/>
        <v>0</v>
      </c>
      <c r="AT50" s="503">
        <f t="shared" si="47"/>
        <v>0</v>
      </c>
      <c r="AU50" s="503">
        <f t="shared" si="47"/>
        <v>0</v>
      </c>
      <c r="AV50" s="503">
        <f t="shared" si="47"/>
        <v>0</v>
      </c>
      <c r="AW50" s="503">
        <f t="shared" si="47"/>
        <v>0</v>
      </c>
      <c r="AX50" s="503">
        <f t="shared" si="47"/>
        <v>0</v>
      </c>
      <c r="AY50" s="503">
        <f t="shared" si="47"/>
        <v>0</v>
      </c>
      <c r="AZ50" s="503">
        <f t="shared" si="47"/>
        <v>0</v>
      </c>
      <c r="BA50" s="503">
        <f t="shared" si="47"/>
        <v>0</v>
      </c>
      <c r="BB50" s="503">
        <f t="shared" si="47"/>
        <v>0</v>
      </c>
      <c r="BC50" s="503">
        <f t="shared" si="47"/>
        <v>0</v>
      </c>
      <c r="BD50" s="503">
        <f t="shared" si="47"/>
        <v>0</v>
      </c>
      <c r="BE50" s="503">
        <f t="shared" si="47"/>
        <v>0</v>
      </c>
      <c r="BF50" s="503">
        <f t="shared" si="47"/>
        <v>0</v>
      </c>
      <c r="BG50" s="503">
        <f t="shared" si="47"/>
        <v>0</v>
      </c>
      <c r="BH50" s="503">
        <f t="shared" si="47"/>
        <v>0</v>
      </c>
      <c r="BI50" s="503">
        <f t="shared" si="47"/>
        <v>0</v>
      </c>
      <c r="BJ50" s="503">
        <f t="shared" si="47"/>
        <v>0</v>
      </c>
      <c r="BK50" s="503">
        <f t="shared" si="47"/>
        <v>0</v>
      </c>
      <c r="BL50" s="503">
        <f t="shared" si="47"/>
        <v>0</v>
      </c>
      <c r="BM50" s="503">
        <f t="shared" si="47"/>
        <v>0</v>
      </c>
      <c r="BN50" s="503">
        <f t="shared" si="47"/>
        <v>0</v>
      </c>
      <c r="BO50" s="503">
        <f t="shared" ref="BO50:BV50" si="48">SUM(BO11,BO18)</f>
        <v>0</v>
      </c>
      <c r="BP50" s="503">
        <f t="shared" si="48"/>
        <v>0</v>
      </c>
      <c r="BQ50" s="503">
        <f t="shared" si="48"/>
        <v>0</v>
      </c>
      <c r="BR50" s="503">
        <f t="shared" si="48"/>
        <v>0</v>
      </c>
      <c r="BS50" s="503">
        <f t="shared" si="48"/>
        <v>0</v>
      </c>
      <c r="BT50" s="503">
        <f t="shared" si="48"/>
        <v>0</v>
      </c>
      <c r="BU50" s="503">
        <f t="shared" si="48"/>
        <v>0</v>
      </c>
      <c r="BV50" s="632">
        <f t="shared" si="48"/>
        <v>0</v>
      </c>
      <c r="BW50" s="487"/>
    </row>
    <row r="51" spans="1:405" s="497" customFormat="1">
      <c r="A51" s="505" t="s">
        <v>156</v>
      </c>
      <c r="B51" s="506">
        <f t="shared" si="9"/>
        <v>0</v>
      </c>
      <c r="C51" s="505">
        <f t="shared" ref="C51:AH51" si="49">SUM(C12,C19)</f>
        <v>0</v>
      </c>
      <c r="D51" s="505">
        <f t="shared" si="49"/>
        <v>0</v>
      </c>
      <c r="E51" s="505">
        <f t="shared" si="49"/>
        <v>0</v>
      </c>
      <c r="F51" s="505">
        <f t="shared" si="49"/>
        <v>0</v>
      </c>
      <c r="G51" s="505">
        <f t="shared" si="49"/>
        <v>0</v>
      </c>
      <c r="H51" s="505">
        <f t="shared" si="49"/>
        <v>0</v>
      </c>
      <c r="I51" s="505">
        <f t="shared" si="49"/>
        <v>0</v>
      </c>
      <c r="J51" s="505">
        <f t="shared" si="49"/>
        <v>0</v>
      </c>
      <c r="K51" s="505">
        <f t="shared" si="49"/>
        <v>0</v>
      </c>
      <c r="L51" s="505">
        <f t="shared" si="49"/>
        <v>0</v>
      </c>
      <c r="M51" s="505">
        <f t="shared" si="49"/>
        <v>0</v>
      </c>
      <c r="N51" s="505">
        <f t="shared" si="49"/>
        <v>0</v>
      </c>
      <c r="O51" s="505">
        <f t="shared" si="49"/>
        <v>0</v>
      </c>
      <c r="P51" s="505">
        <f t="shared" si="49"/>
        <v>0</v>
      </c>
      <c r="Q51" s="505">
        <f t="shared" si="49"/>
        <v>0</v>
      </c>
      <c r="R51" s="505">
        <f t="shared" si="49"/>
        <v>0</v>
      </c>
      <c r="S51" s="505">
        <f t="shared" si="49"/>
        <v>0</v>
      </c>
      <c r="T51" s="505">
        <f t="shared" si="49"/>
        <v>0</v>
      </c>
      <c r="U51" s="505">
        <f t="shared" si="49"/>
        <v>0</v>
      </c>
      <c r="V51" s="505">
        <f t="shared" si="49"/>
        <v>0</v>
      </c>
      <c r="W51" s="505">
        <f t="shared" si="49"/>
        <v>0</v>
      </c>
      <c r="X51" s="505">
        <f t="shared" si="49"/>
        <v>0</v>
      </c>
      <c r="Y51" s="505">
        <f t="shared" si="49"/>
        <v>0</v>
      </c>
      <c r="Z51" s="505">
        <f t="shared" si="49"/>
        <v>0</v>
      </c>
      <c r="AA51" s="505">
        <f t="shared" si="49"/>
        <v>0</v>
      </c>
      <c r="AB51" s="505">
        <f t="shared" si="49"/>
        <v>0</v>
      </c>
      <c r="AC51" s="505">
        <f t="shared" si="49"/>
        <v>0</v>
      </c>
      <c r="AD51" s="505">
        <f t="shared" si="49"/>
        <v>0</v>
      </c>
      <c r="AE51" s="505">
        <f t="shared" si="49"/>
        <v>0</v>
      </c>
      <c r="AF51" s="505">
        <f t="shared" si="49"/>
        <v>0</v>
      </c>
      <c r="AG51" s="505">
        <f t="shared" si="49"/>
        <v>0</v>
      </c>
      <c r="AH51" s="505">
        <f t="shared" si="49"/>
        <v>0</v>
      </c>
      <c r="AI51" s="505">
        <f t="shared" ref="AI51:BN51" si="50">SUM(AI12,AI19)</f>
        <v>0</v>
      </c>
      <c r="AJ51" s="505">
        <f t="shared" si="50"/>
        <v>0</v>
      </c>
      <c r="AK51" s="505">
        <f t="shared" si="50"/>
        <v>0</v>
      </c>
      <c r="AL51" s="505">
        <f t="shared" si="50"/>
        <v>0</v>
      </c>
      <c r="AM51" s="505">
        <f t="shared" si="50"/>
        <v>0</v>
      </c>
      <c r="AN51" s="505">
        <f t="shared" si="50"/>
        <v>0</v>
      </c>
      <c r="AO51" s="505">
        <f t="shared" si="50"/>
        <v>0</v>
      </c>
      <c r="AP51" s="505">
        <f t="shared" si="50"/>
        <v>0</v>
      </c>
      <c r="AQ51" s="505">
        <f t="shared" si="50"/>
        <v>0</v>
      </c>
      <c r="AR51" s="505">
        <f t="shared" si="50"/>
        <v>0</v>
      </c>
      <c r="AS51" s="505">
        <f t="shared" si="50"/>
        <v>0</v>
      </c>
      <c r="AT51" s="505">
        <f t="shared" si="50"/>
        <v>0</v>
      </c>
      <c r="AU51" s="505">
        <f t="shared" si="50"/>
        <v>0</v>
      </c>
      <c r="AV51" s="505">
        <f t="shared" si="50"/>
        <v>0</v>
      </c>
      <c r="AW51" s="505">
        <f t="shared" si="50"/>
        <v>0</v>
      </c>
      <c r="AX51" s="505">
        <f t="shared" si="50"/>
        <v>0</v>
      </c>
      <c r="AY51" s="505">
        <f t="shared" si="50"/>
        <v>0</v>
      </c>
      <c r="AZ51" s="505">
        <f t="shared" si="50"/>
        <v>0</v>
      </c>
      <c r="BA51" s="505">
        <f t="shared" si="50"/>
        <v>0</v>
      </c>
      <c r="BB51" s="505">
        <f t="shared" si="50"/>
        <v>0</v>
      </c>
      <c r="BC51" s="505">
        <f t="shared" si="50"/>
        <v>0</v>
      </c>
      <c r="BD51" s="505">
        <f t="shared" si="50"/>
        <v>0</v>
      </c>
      <c r="BE51" s="505">
        <f t="shared" si="50"/>
        <v>0</v>
      </c>
      <c r="BF51" s="505">
        <f t="shared" si="50"/>
        <v>0</v>
      </c>
      <c r="BG51" s="505">
        <f t="shared" si="50"/>
        <v>0</v>
      </c>
      <c r="BH51" s="505">
        <f t="shared" si="50"/>
        <v>0</v>
      </c>
      <c r="BI51" s="505">
        <f t="shared" si="50"/>
        <v>0</v>
      </c>
      <c r="BJ51" s="505">
        <f t="shared" si="50"/>
        <v>0</v>
      </c>
      <c r="BK51" s="505">
        <f t="shared" si="50"/>
        <v>0</v>
      </c>
      <c r="BL51" s="505">
        <f t="shared" si="50"/>
        <v>0</v>
      </c>
      <c r="BM51" s="505">
        <f t="shared" si="50"/>
        <v>0</v>
      </c>
      <c r="BN51" s="505">
        <f t="shared" si="50"/>
        <v>0</v>
      </c>
      <c r="BO51" s="505">
        <f t="shared" ref="BO51:BV51" si="51">SUM(BO12,BO19)</f>
        <v>0</v>
      </c>
      <c r="BP51" s="505">
        <f t="shared" si="51"/>
        <v>0</v>
      </c>
      <c r="BQ51" s="505">
        <f t="shared" si="51"/>
        <v>0</v>
      </c>
      <c r="BR51" s="505">
        <f t="shared" si="51"/>
        <v>0</v>
      </c>
      <c r="BS51" s="505">
        <f t="shared" si="51"/>
        <v>0</v>
      </c>
      <c r="BT51" s="505">
        <f t="shared" si="51"/>
        <v>0</v>
      </c>
      <c r="BU51" s="505">
        <f t="shared" si="51"/>
        <v>0</v>
      </c>
      <c r="BV51" s="637">
        <f t="shared" si="51"/>
        <v>0</v>
      </c>
      <c r="BW51" s="487"/>
    </row>
    <row r="52" spans="1:405" s="497" customFormat="1">
      <c r="A52" s="504" t="s">
        <v>175</v>
      </c>
      <c r="B52" s="499" t="str">
        <f>IFERROR(IF(filingDate&lt;$C$3,$C52,INDEX($C52:$AAA52,MATCH(filingDate,$C$3:$AAA$3))),"")</f>
        <v/>
      </c>
      <c r="C52" s="500" t="e">
        <f>IF(SUM(C41,C45)=0,#N/A,SUM(C41,C45))</f>
        <v>#N/A</v>
      </c>
      <c r="D52" s="500" t="e">
        <f t="shared" ref="D52:BO52" si="52">IF(SUM(D41,D45)=0,#N/A,SUM(D41,D45))</f>
        <v>#N/A</v>
      </c>
      <c r="E52" s="500" t="e">
        <f t="shared" si="52"/>
        <v>#N/A</v>
      </c>
      <c r="F52" s="500" t="e">
        <f t="shared" si="52"/>
        <v>#N/A</v>
      </c>
      <c r="G52" s="500" t="e">
        <f t="shared" si="52"/>
        <v>#N/A</v>
      </c>
      <c r="H52" s="500" t="e">
        <f t="shared" si="52"/>
        <v>#N/A</v>
      </c>
      <c r="I52" s="500" t="e">
        <f t="shared" si="52"/>
        <v>#N/A</v>
      </c>
      <c r="J52" s="500" t="e">
        <f t="shared" si="52"/>
        <v>#N/A</v>
      </c>
      <c r="K52" s="500" t="e">
        <f t="shared" si="52"/>
        <v>#N/A</v>
      </c>
      <c r="L52" s="500" t="e">
        <f t="shared" si="52"/>
        <v>#N/A</v>
      </c>
      <c r="M52" s="500" t="e">
        <f t="shared" si="52"/>
        <v>#N/A</v>
      </c>
      <c r="N52" s="500" t="e">
        <f t="shared" si="52"/>
        <v>#N/A</v>
      </c>
      <c r="O52" s="500" t="e">
        <f t="shared" si="52"/>
        <v>#N/A</v>
      </c>
      <c r="P52" s="500" t="e">
        <f t="shared" si="52"/>
        <v>#N/A</v>
      </c>
      <c r="Q52" s="500" t="e">
        <f t="shared" si="52"/>
        <v>#N/A</v>
      </c>
      <c r="R52" s="500" t="e">
        <f t="shared" si="52"/>
        <v>#N/A</v>
      </c>
      <c r="S52" s="500" t="e">
        <f t="shared" si="52"/>
        <v>#N/A</v>
      </c>
      <c r="T52" s="500" t="e">
        <f t="shared" si="52"/>
        <v>#N/A</v>
      </c>
      <c r="U52" s="500" t="e">
        <f t="shared" si="52"/>
        <v>#N/A</v>
      </c>
      <c r="V52" s="500" t="e">
        <f t="shared" si="52"/>
        <v>#N/A</v>
      </c>
      <c r="W52" s="500" t="e">
        <f t="shared" si="52"/>
        <v>#N/A</v>
      </c>
      <c r="X52" s="500" t="e">
        <f t="shared" si="52"/>
        <v>#N/A</v>
      </c>
      <c r="Y52" s="500" t="e">
        <f t="shared" si="52"/>
        <v>#N/A</v>
      </c>
      <c r="Z52" s="500" t="e">
        <f t="shared" si="52"/>
        <v>#N/A</v>
      </c>
      <c r="AA52" s="500" t="e">
        <f t="shared" si="52"/>
        <v>#N/A</v>
      </c>
      <c r="AB52" s="500" t="e">
        <f t="shared" si="52"/>
        <v>#N/A</v>
      </c>
      <c r="AC52" s="500" t="e">
        <f t="shared" si="52"/>
        <v>#N/A</v>
      </c>
      <c r="AD52" s="500" t="e">
        <f t="shared" si="52"/>
        <v>#N/A</v>
      </c>
      <c r="AE52" s="500" t="e">
        <f t="shared" si="52"/>
        <v>#N/A</v>
      </c>
      <c r="AF52" s="500" t="e">
        <f t="shared" si="52"/>
        <v>#N/A</v>
      </c>
      <c r="AG52" s="500" t="e">
        <f t="shared" si="52"/>
        <v>#N/A</v>
      </c>
      <c r="AH52" s="500" t="e">
        <f t="shared" si="52"/>
        <v>#N/A</v>
      </c>
      <c r="AI52" s="500" t="e">
        <f t="shared" si="52"/>
        <v>#N/A</v>
      </c>
      <c r="AJ52" s="500" t="e">
        <f t="shared" si="52"/>
        <v>#N/A</v>
      </c>
      <c r="AK52" s="500" t="e">
        <f t="shared" si="52"/>
        <v>#N/A</v>
      </c>
      <c r="AL52" s="500" t="e">
        <f t="shared" si="52"/>
        <v>#N/A</v>
      </c>
      <c r="AM52" s="500" t="e">
        <f t="shared" si="52"/>
        <v>#N/A</v>
      </c>
      <c r="AN52" s="500" t="e">
        <f t="shared" si="52"/>
        <v>#N/A</v>
      </c>
      <c r="AO52" s="500" t="e">
        <f t="shared" si="52"/>
        <v>#N/A</v>
      </c>
      <c r="AP52" s="500" t="e">
        <f t="shared" si="52"/>
        <v>#N/A</v>
      </c>
      <c r="AQ52" s="500" t="e">
        <f t="shared" si="52"/>
        <v>#N/A</v>
      </c>
      <c r="AR52" s="500" t="e">
        <f t="shared" si="52"/>
        <v>#N/A</v>
      </c>
      <c r="AS52" s="500" t="e">
        <f t="shared" si="52"/>
        <v>#N/A</v>
      </c>
      <c r="AT52" s="500" t="e">
        <f t="shared" si="52"/>
        <v>#N/A</v>
      </c>
      <c r="AU52" s="500" t="e">
        <f t="shared" si="52"/>
        <v>#N/A</v>
      </c>
      <c r="AV52" s="500" t="e">
        <f t="shared" si="52"/>
        <v>#N/A</v>
      </c>
      <c r="AW52" s="500" t="e">
        <f t="shared" si="52"/>
        <v>#N/A</v>
      </c>
      <c r="AX52" s="500" t="e">
        <f t="shared" si="52"/>
        <v>#N/A</v>
      </c>
      <c r="AY52" s="500" t="e">
        <f t="shared" si="52"/>
        <v>#N/A</v>
      </c>
      <c r="AZ52" s="500" t="e">
        <f t="shared" si="52"/>
        <v>#N/A</v>
      </c>
      <c r="BA52" s="500" t="e">
        <f t="shared" si="52"/>
        <v>#N/A</v>
      </c>
      <c r="BB52" s="500" t="e">
        <f t="shared" si="52"/>
        <v>#N/A</v>
      </c>
      <c r="BC52" s="500" t="e">
        <f t="shared" si="52"/>
        <v>#N/A</v>
      </c>
      <c r="BD52" s="500" t="e">
        <f t="shared" si="52"/>
        <v>#N/A</v>
      </c>
      <c r="BE52" s="500" t="e">
        <f t="shared" si="52"/>
        <v>#N/A</v>
      </c>
      <c r="BF52" s="500" t="e">
        <f t="shared" si="52"/>
        <v>#N/A</v>
      </c>
      <c r="BG52" s="500" t="e">
        <f t="shared" si="52"/>
        <v>#N/A</v>
      </c>
      <c r="BH52" s="500" t="e">
        <f t="shared" si="52"/>
        <v>#N/A</v>
      </c>
      <c r="BI52" s="500" t="e">
        <f t="shared" si="52"/>
        <v>#N/A</v>
      </c>
      <c r="BJ52" s="500" t="e">
        <f t="shared" si="52"/>
        <v>#N/A</v>
      </c>
      <c r="BK52" s="500" t="e">
        <f t="shared" si="52"/>
        <v>#N/A</v>
      </c>
      <c r="BL52" s="500" t="e">
        <f t="shared" si="52"/>
        <v>#N/A</v>
      </c>
      <c r="BM52" s="500" t="e">
        <f t="shared" si="52"/>
        <v>#N/A</v>
      </c>
      <c r="BN52" s="500" t="e">
        <f t="shared" si="52"/>
        <v>#N/A</v>
      </c>
      <c r="BO52" s="500" t="e">
        <f t="shared" si="52"/>
        <v>#N/A</v>
      </c>
      <c r="BP52" s="500" t="e">
        <f t="shared" ref="BP52:BU52" si="53">IF(SUM(BP41,BP45)=0,#N/A,SUM(BP41,BP45))</f>
        <v>#N/A</v>
      </c>
      <c r="BQ52" s="500" t="e">
        <f t="shared" si="53"/>
        <v>#N/A</v>
      </c>
      <c r="BR52" s="500" t="e">
        <f t="shared" si="53"/>
        <v>#N/A</v>
      </c>
      <c r="BS52" s="500" t="e">
        <f t="shared" si="53"/>
        <v>#N/A</v>
      </c>
      <c r="BT52" s="500" t="e">
        <f t="shared" si="53"/>
        <v>#N/A</v>
      </c>
      <c r="BU52" s="500" t="e">
        <f t="shared" si="53"/>
        <v>#N/A</v>
      </c>
      <c r="BV52" s="636" t="e">
        <f t="shared" ref="BV52" si="54">IF(SUM(BV41,BV45)=0,#N/A,SUM(BV41,BV45))</f>
        <v>#N/A</v>
      </c>
      <c r="BW52" s="487"/>
    </row>
    <row r="53" spans="1:405" s="497" customFormat="1">
      <c r="A53" s="507" t="s">
        <v>173</v>
      </c>
      <c r="B53" s="502">
        <f t="shared" si="9"/>
        <v>0</v>
      </c>
      <c r="C53" s="503">
        <f t="shared" ref="C53:AH53" si="55">SUM(C13,C20)</f>
        <v>0</v>
      </c>
      <c r="D53" s="503">
        <f t="shared" si="55"/>
        <v>0</v>
      </c>
      <c r="E53" s="503">
        <f t="shared" si="55"/>
        <v>0</v>
      </c>
      <c r="F53" s="503">
        <f t="shared" si="55"/>
        <v>0</v>
      </c>
      <c r="G53" s="503">
        <f t="shared" si="55"/>
        <v>0</v>
      </c>
      <c r="H53" s="503">
        <f t="shared" si="55"/>
        <v>0</v>
      </c>
      <c r="I53" s="503">
        <f t="shared" si="55"/>
        <v>0</v>
      </c>
      <c r="J53" s="503">
        <f t="shared" si="55"/>
        <v>0</v>
      </c>
      <c r="K53" s="503">
        <f t="shared" si="55"/>
        <v>0</v>
      </c>
      <c r="L53" s="503">
        <f t="shared" si="55"/>
        <v>0</v>
      </c>
      <c r="M53" s="503">
        <f t="shared" si="55"/>
        <v>0</v>
      </c>
      <c r="N53" s="503">
        <f t="shared" si="55"/>
        <v>0</v>
      </c>
      <c r="O53" s="503">
        <f t="shared" si="55"/>
        <v>0</v>
      </c>
      <c r="P53" s="503">
        <f t="shared" si="55"/>
        <v>0</v>
      </c>
      <c r="Q53" s="503">
        <f t="shared" si="55"/>
        <v>0</v>
      </c>
      <c r="R53" s="503">
        <f t="shared" si="55"/>
        <v>0</v>
      </c>
      <c r="S53" s="503">
        <f t="shared" si="55"/>
        <v>0</v>
      </c>
      <c r="T53" s="503">
        <f t="shared" si="55"/>
        <v>0</v>
      </c>
      <c r="U53" s="503">
        <f t="shared" si="55"/>
        <v>0</v>
      </c>
      <c r="V53" s="503">
        <f t="shared" si="55"/>
        <v>0</v>
      </c>
      <c r="W53" s="503">
        <f t="shared" si="55"/>
        <v>0</v>
      </c>
      <c r="X53" s="503">
        <f t="shared" si="55"/>
        <v>0</v>
      </c>
      <c r="Y53" s="503">
        <f t="shared" si="55"/>
        <v>0</v>
      </c>
      <c r="Z53" s="503">
        <f t="shared" si="55"/>
        <v>0</v>
      </c>
      <c r="AA53" s="503">
        <f t="shared" si="55"/>
        <v>0</v>
      </c>
      <c r="AB53" s="503">
        <f t="shared" si="55"/>
        <v>0</v>
      </c>
      <c r="AC53" s="503">
        <f t="shared" si="55"/>
        <v>0</v>
      </c>
      <c r="AD53" s="503">
        <f t="shared" si="55"/>
        <v>0</v>
      </c>
      <c r="AE53" s="503">
        <f t="shared" si="55"/>
        <v>0</v>
      </c>
      <c r="AF53" s="503">
        <f t="shared" si="55"/>
        <v>0</v>
      </c>
      <c r="AG53" s="503">
        <f t="shared" si="55"/>
        <v>0</v>
      </c>
      <c r="AH53" s="503">
        <f t="shared" si="55"/>
        <v>0</v>
      </c>
      <c r="AI53" s="503">
        <f t="shared" ref="AI53:BN53" si="56">SUM(AI13,AI20)</f>
        <v>0</v>
      </c>
      <c r="AJ53" s="503">
        <f t="shared" si="56"/>
        <v>0</v>
      </c>
      <c r="AK53" s="503">
        <f t="shared" si="56"/>
        <v>0</v>
      </c>
      <c r="AL53" s="503">
        <f t="shared" si="56"/>
        <v>0</v>
      </c>
      <c r="AM53" s="503">
        <f t="shared" si="56"/>
        <v>0</v>
      </c>
      <c r="AN53" s="503">
        <f t="shared" si="56"/>
        <v>0</v>
      </c>
      <c r="AO53" s="503">
        <f t="shared" si="56"/>
        <v>0</v>
      </c>
      <c r="AP53" s="503">
        <f t="shared" si="56"/>
        <v>0</v>
      </c>
      <c r="AQ53" s="503">
        <f t="shared" si="56"/>
        <v>0</v>
      </c>
      <c r="AR53" s="503">
        <f t="shared" si="56"/>
        <v>0</v>
      </c>
      <c r="AS53" s="503">
        <f t="shared" si="56"/>
        <v>0</v>
      </c>
      <c r="AT53" s="503">
        <f t="shared" si="56"/>
        <v>0</v>
      </c>
      <c r="AU53" s="503">
        <f t="shared" si="56"/>
        <v>0</v>
      </c>
      <c r="AV53" s="503">
        <f t="shared" si="56"/>
        <v>0</v>
      </c>
      <c r="AW53" s="503">
        <f t="shared" si="56"/>
        <v>0</v>
      </c>
      <c r="AX53" s="503">
        <f t="shared" si="56"/>
        <v>0</v>
      </c>
      <c r="AY53" s="503">
        <f t="shared" si="56"/>
        <v>0</v>
      </c>
      <c r="AZ53" s="503">
        <f t="shared" si="56"/>
        <v>0</v>
      </c>
      <c r="BA53" s="503">
        <f t="shared" si="56"/>
        <v>0</v>
      </c>
      <c r="BB53" s="503">
        <f t="shared" si="56"/>
        <v>0</v>
      </c>
      <c r="BC53" s="503">
        <f t="shared" si="56"/>
        <v>0</v>
      </c>
      <c r="BD53" s="503">
        <f t="shared" si="56"/>
        <v>0</v>
      </c>
      <c r="BE53" s="503">
        <f t="shared" si="56"/>
        <v>0</v>
      </c>
      <c r="BF53" s="503">
        <f t="shared" si="56"/>
        <v>0</v>
      </c>
      <c r="BG53" s="503">
        <f t="shared" si="56"/>
        <v>0</v>
      </c>
      <c r="BH53" s="503">
        <f t="shared" si="56"/>
        <v>0</v>
      </c>
      <c r="BI53" s="503">
        <f t="shared" si="56"/>
        <v>0</v>
      </c>
      <c r="BJ53" s="503">
        <f t="shared" si="56"/>
        <v>0</v>
      </c>
      <c r="BK53" s="503">
        <f t="shared" si="56"/>
        <v>0</v>
      </c>
      <c r="BL53" s="503">
        <f t="shared" si="56"/>
        <v>0</v>
      </c>
      <c r="BM53" s="503">
        <f t="shared" si="56"/>
        <v>0</v>
      </c>
      <c r="BN53" s="503">
        <f t="shared" si="56"/>
        <v>0</v>
      </c>
      <c r="BO53" s="503">
        <f t="shared" ref="BO53:BV53" si="57">SUM(BO13,BO20)</f>
        <v>0</v>
      </c>
      <c r="BP53" s="503">
        <f t="shared" si="57"/>
        <v>0</v>
      </c>
      <c r="BQ53" s="503">
        <f t="shared" si="57"/>
        <v>0</v>
      </c>
      <c r="BR53" s="503">
        <f t="shared" si="57"/>
        <v>0</v>
      </c>
      <c r="BS53" s="503">
        <f t="shared" si="57"/>
        <v>0</v>
      </c>
      <c r="BT53" s="503">
        <f t="shared" si="57"/>
        <v>0</v>
      </c>
      <c r="BU53" s="503">
        <f t="shared" si="57"/>
        <v>0</v>
      </c>
      <c r="BV53" s="632">
        <f t="shared" si="57"/>
        <v>0</v>
      </c>
      <c r="BW53" s="487"/>
    </row>
    <row r="54" spans="1:405" s="497" customFormat="1">
      <c r="A54" s="508" t="s">
        <v>174</v>
      </c>
      <c r="B54" s="502">
        <f t="shared" si="9"/>
        <v>0</v>
      </c>
      <c r="C54" s="505">
        <f>SUM(C14,C21)</f>
        <v>0</v>
      </c>
      <c r="D54" s="505">
        <f t="shared" ref="D54:BO54" si="58">SUM(D14,D21)</f>
        <v>0</v>
      </c>
      <c r="E54" s="505">
        <f t="shared" si="58"/>
        <v>0</v>
      </c>
      <c r="F54" s="505">
        <f t="shared" si="58"/>
        <v>0</v>
      </c>
      <c r="G54" s="505">
        <f t="shared" si="58"/>
        <v>0</v>
      </c>
      <c r="H54" s="505">
        <f t="shared" si="58"/>
        <v>0</v>
      </c>
      <c r="I54" s="505">
        <f t="shared" si="58"/>
        <v>0</v>
      </c>
      <c r="J54" s="505">
        <f t="shared" si="58"/>
        <v>0</v>
      </c>
      <c r="K54" s="505">
        <f t="shared" si="58"/>
        <v>0</v>
      </c>
      <c r="L54" s="505">
        <f t="shared" si="58"/>
        <v>0</v>
      </c>
      <c r="M54" s="505">
        <f t="shared" si="58"/>
        <v>0</v>
      </c>
      <c r="N54" s="505">
        <f t="shared" si="58"/>
        <v>0</v>
      </c>
      <c r="O54" s="505">
        <f t="shared" si="58"/>
        <v>0</v>
      </c>
      <c r="P54" s="505">
        <f t="shared" si="58"/>
        <v>0</v>
      </c>
      <c r="Q54" s="505">
        <f t="shared" si="58"/>
        <v>0</v>
      </c>
      <c r="R54" s="505">
        <f t="shared" si="58"/>
        <v>0</v>
      </c>
      <c r="S54" s="505">
        <f t="shared" si="58"/>
        <v>0</v>
      </c>
      <c r="T54" s="505">
        <f t="shared" si="58"/>
        <v>0</v>
      </c>
      <c r="U54" s="505">
        <f t="shared" si="58"/>
        <v>0</v>
      </c>
      <c r="V54" s="505">
        <f t="shared" si="58"/>
        <v>0</v>
      </c>
      <c r="W54" s="505">
        <f t="shared" si="58"/>
        <v>0</v>
      </c>
      <c r="X54" s="505">
        <f t="shared" si="58"/>
        <v>0</v>
      </c>
      <c r="Y54" s="505">
        <f t="shared" si="58"/>
        <v>0</v>
      </c>
      <c r="Z54" s="505">
        <f t="shared" si="58"/>
        <v>0</v>
      </c>
      <c r="AA54" s="505">
        <f t="shared" si="58"/>
        <v>0</v>
      </c>
      <c r="AB54" s="505">
        <f t="shared" si="58"/>
        <v>0</v>
      </c>
      <c r="AC54" s="505">
        <f t="shared" si="58"/>
        <v>0</v>
      </c>
      <c r="AD54" s="505">
        <f t="shared" si="58"/>
        <v>0</v>
      </c>
      <c r="AE54" s="505">
        <f t="shared" si="58"/>
        <v>0</v>
      </c>
      <c r="AF54" s="505">
        <f t="shared" si="58"/>
        <v>0</v>
      </c>
      <c r="AG54" s="505">
        <f t="shared" si="58"/>
        <v>0</v>
      </c>
      <c r="AH54" s="505">
        <f t="shared" si="58"/>
        <v>0</v>
      </c>
      <c r="AI54" s="505">
        <f t="shared" si="58"/>
        <v>0</v>
      </c>
      <c r="AJ54" s="505">
        <f t="shared" si="58"/>
        <v>0</v>
      </c>
      <c r="AK54" s="505">
        <f t="shared" si="58"/>
        <v>0</v>
      </c>
      <c r="AL54" s="505">
        <f t="shared" si="58"/>
        <v>0</v>
      </c>
      <c r="AM54" s="505">
        <f t="shared" si="58"/>
        <v>0</v>
      </c>
      <c r="AN54" s="505">
        <f t="shared" si="58"/>
        <v>0</v>
      </c>
      <c r="AO54" s="505">
        <f t="shared" si="58"/>
        <v>0</v>
      </c>
      <c r="AP54" s="505">
        <f t="shared" si="58"/>
        <v>0</v>
      </c>
      <c r="AQ54" s="505">
        <f t="shared" si="58"/>
        <v>0</v>
      </c>
      <c r="AR54" s="505">
        <f t="shared" si="58"/>
        <v>0</v>
      </c>
      <c r="AS54" s="505">
        <f t="shared" si="58"/>
        <v>0</v>
      </c>
      <c r="AT54" s="505">
        <f t="shared" si="58"/>
        <v>0</v>
      </c>
      <c r="AU54" s="505">
        <f t="shared" si="58"/>
        <v>0</v>
      </c>
      <c r="AV54" s="505">
        <f t="shared" si="58"/>
        <v>0</v>
      </c>
      <c r="AW54" s="505">
        <f t="shared" si="58"/>
        <v>0</v>
      </c>
      <c r="AX54" s="505">
        <f t="shared" si="58"/>
        <v>0</v>
      </c>
      <c r="AY54" s="505">
        <f t="shared" si="58"/>
        <v>0</v>
      </c>
      <c r="AZ54" s="505">
        <f t="shared" si="58"/>
        <v>0</v>
      </c>
      <c r="BA54" s="505">
        <f t="shared" si="58"/>
        <v>0</v>
      </c>
      <c r="BB54" s="505">
        <f t="shared" si="58"/>
        <v>0</v>
      </c>
      <c r="BC54" s="505">
        <f t="shared" si="58"/>
        <v>0</v>
      </c>
      <c r="BD54" s="505">
        <f t="shared" si="58"/>
        <v>0</v>
      </c>
      <c r="BE54" s="505">
        <f t="shared" si="58"/>
        <v>0</v>
      </c>
      <c r="BF54" s="505">
        <f t="shared" si="58"/>
        <v>0</v>
      </c>
      <c r="BG54" s="505">
        <f t="shared" si="58"/>
        <v>0</v>
      </c>
      <c r="BH54" s="505">
        <f t="shared" si="58"/>
        <v>0</v>
      </c>
      <c r="BI54" s="505">
        <f t="shared" si="58"/>
        <v>0</v>
      </c>
      <c r="BJ54" s="505">
        <f t="shared" si="58"/>
        <v>0</v>
      </c>
      <c r="BK54" s="505">
        <f t="shared" si="58"/>
        <v>0</v>
      </c>
      <c r="BL54" s="505">
        <f t="shared" si="58"/>
        <v>0</v>
      </c>
      <c r="BM54" s="505">
        <f t="shared" si="58"/>
        <v>0</v>
      </c>
      <c r="BN54" s="505">
        <f t="shared" si="58"/>
        <v>0</v>
      </c>
      <c r="BO54" s="505">
        <f t="shared" si="58"/>
        <v>0</v>
      </c>
      <c r="BP54" s="505">
        <f t="shared" ref="BP54:BU54" si="59">SUM(BP14,BP21)</f>
        <v>0</v>
      </c>
      <c r="BQ54" s="505">
        <f t="shared" si="59"/>
        <v>0</v>
      </c>
      <c r="BR54" s="505">
        <f t="shared" si="59"/>
        <v>0</v>
      </c>
      <c r="BS54" s="505">
        <f t="shared" si="59"/>
        <v>0</v>
      </c>
      <c r="BT54" s="505">
        <f t="shared" si="59"/>
        <v>0</v>
      </c>
      <c r="BU54" s="505">
        <f t="shared" si="59"/>
        <v>0</v>
      </c>
      <c r="BV54" s="637">
        <f t="shared" ref="BV54" si="60">SUM(BV14,BV21)</f>
        <v>0</v>
      </c>
      <c r="BW54" s="487"/>
    </row>
    <row r="55" spans="1:405" s="497" customFormat="1" ht="13.5" thickBot="1">
      <c r="A55" s="498" t="s">
        <v>157</v>
      </c>
      <c r="B55" s="509">
        <f t="shared" si="9"/>
        <v>0</v>
      </c>
      <c r="C55" s="500">
        <f>SUM(C38,C42)</f>
        <v>0</v>
      </c>
      <c r="D55" s="500">
        <f t="shared" ref="D55:BO55" si="61">SUM(D38,D42)</f>
        <v>0</v>
      </c>
      <c r="E55" s="500">
        <f t="shared" si="61"/>
        <v>0</v>
      </c>
      <c r="F55" s="500">
        <f t="shared" si="61"/>
        <v>0</v>
      </c>
      <c r="G55" s="500">
        <f t="shared" si="61"/>
        <v>0</v>
      </c>
      <c r="H55" s="500">
        <f t="shared" si="61"/>
        <v>0</v>
      </c>
      <c r="I55" s="500">
        <f t="shared" si="61"/>
        <v>0</v>
      </c>
      <c r="J55" s="500">
        <f t="shared" si="61"/>
        <v>0</v>
      </c>
      <c r="K55" s="500">
        <f t="shared" si="61"/>
        <v>0</v>
      </c>
      <c r="L55" s="500">
        <f t="shared" si="61"/>
        <v>0</v>
      </c>
      <c r="M55" s="500">
        <f t="shared" si="61"/>
        <v>0</v>
      </c>
      <c r="N55" s="500">
        <f t="shared" si="61"/>
        <v>0</v>
      </c>
      <c r="O55" s="500">
        <f t="shared" si="61"/>
        <v>0</v>
      </c>
      <c r="P55" s="500">
        <f t="shared" si="61"/>
        <v>0</v>
      </c>
      <c r="Q55" s="500">
        <f t="shared" si="61"/>
        <v>0</v>
      </c>
      <c r="R55" s="500">
        <f t="shared" si="61"/>
        <v>0</v>
      </c>
      <c r="S55" s="500">
        <f t="shared" si="61"/>
        <v>0</v>
      </c>
      <c r="T55" s="500">
        <f t="shared" si="61"/>
        <v>0</v>
      </c>
      <c r="U55" s="500">
        <f t="shared" si="61"/>
        <v>0</v>
      </c>
      <c r="V55" s="500">
        <f t="shared" si="61"/>
        <v>0</v>
      </c>
      <c r="W55" s="500">
        <f t="shared" si="61"/>
        <v>0</v>
      </c>
      <c r="X55" s="500">
        <f t="shared" si="61"/>
        <v>0</v>
      </c>
      <c r="Y55" s="500">
        <f t="shared" si="61"/>
        <v>0</v>
      </c>
      <c r="Z55" s="500">
        <f t="shared" si="61"/>
        <v>0</v>
      </c>
      <c r="AA55" s="500">
        <f t="shared" si="61"/>
        <v>0</v>
      </c>
      <c r="AB55" s="500">
        <f t="shared" si="61"/>
        <v>0</v>
      </c>
      <c r="AC55" s="500">
        <f t="shared" si="61"/>
        <v>0</v>
      </c>
      <c r="AD55" s="500">
        <f t="shared" si="61"/>
        <v>0</v>
      </c>
      <c r="AE55" s="500">
        <f t="shared" si="61"/>
        <v>0</v>
      </c>
      <c r="AF55" s="500">
        <f t="shared" si="61"/>
        <v>0</v>
      </c>
      <c r="AG55" s="500">
        <f t="shared" si="61"/>
        <v>0</v>
      </c>
      <c r="AH55" s="500">
        <f t="shared" si="61"/>
        <v>0</v>
      </c>
      <c r="AI55" s="500">
        <f t="shared" si="61"/>
        <v>0</v>
      </c>
      <c r="AJ55" s="500">
        <f t="shared" si="61"/>
        <v>0</v>
      </c>
      <c r="AK55" s="500">
        <f t="shared" si="61"/>
        <v>0</v>
      </c>
      <c r="AL55" s="500">
        <f t="shared" si="61"/>
        <v>0</v>
      </c>
      <c r="AM55" s="500">
        <f t="shared" si="61"/>
        <v>0</v>
      </c>
      <c r="AN55" s="500">
        <f t="shared" si="61"/>
        <v>0</v>
      </c>
      <c r="AO55" s="500">
        <f t="shared" si="61"/>
        <v>0</v>
      </c>
      <c r="AP55" s="500">
        <f t="shared" si="61"/>
        <v>0</v>
      </c>
      <c r="AQ55" s="500">
        <f t="shared" si="61"/>
        <v>0</v>
      </c>
      <c r="AR55" s="500">
        <f t="shared" si="61"/>
        <v>0</v>
      </c>
      <c r="AS55" s="500">
        <f t="shared" si="61"/>
        <v>0</v>
      </c>
      <c r="AT55" s="500">
        <f t="shared" si="61"/>
        <v>0</v>
      </c>
      <c r="AU55" s="500">
        <f t="shared" si="61"/>
        <v>0</v>
      </c>
      <c r="AV55" s="500">
        <f t="shared" si="61"/>
        <v>0</v>
      </c>
      <c r="AW55" s="500">
        <f t="shared" si="61"/>
        <v>0</v>
      </c>
      <c r="AX55" s="500">
        <f t="shared" si="61"/>
        <v>0</v>
      </c>
      <c r="AY55" s="500">
        <f t="shared" si="61"/>
        <v>0</v>
      </c>
      <c r="AZ55" s="500">
        <f t="shared" si="61"/>
        <v>0</v>
      </c>
      <c r="BA55" s="500">
        <f t="shared" si="61"/>
        <v>0</v>
      </c>
      <c r="BB55" s="500">
        <f t="shared" si="61"/>
        <v>0</v>
      </c>
      <c r="BC55" s="500">
        <f t="shared" si="61"/>
        <v>0</v>
      </c>
      <c r="BD55" s="500">
        <f t="shared" si="61"/>
        <v>0</v>
      </c>
      <c r="BE55" s="500">
        <f t="shared" si="61"/>
        <v>0</v>
      </c>
      <c r="BF55" s="500">
        <f t="shared" si="61"/>
        <v>0</v>
      </c>
      <c r="BG55" s="500">
        <f t="shared" si="61"/>
        <v>0</v>
      </c>
      <c r="BH55" s="500">
        <f t="shared" si="61"/>
        <v>0</v>
      </c>
      <c r="BI55" s="500">
        <f t="shared" si="61"/>
        <v>0</v>
      </c>
      <c r="BJ55" s="500">
        <f t="shared" si="61"/>
        <v>0</v>
      </c>
      <c r="BK55" s="500">
        <f t="shared" si="61"/>
        <v>0</v>
      </c>
      <c r="BL55" s="500">
        <f t="shared" si="61"/>
        <v>0</v>
      </c>
      <c r="BM55" s="500">
        <f t="shared" si="61"/>
        <v>0</v>
      </c>
      <c r="BN55" s="500">
        <f t="shared" si="61"/>
        <v>0</v>
      </c>
      <c r="BO55" s="500">
        <f t="shared" si="61"/>
        <v>0</v>
      </c>
      <c r="BP55" s="500">
        <f t="shared" ref="BP55:BU55" si="62">SUM(BP38,BP42)</f>
        <v>0</v>
      </c>
      <c r="BQ55" s="500">
        <f t="shared" si="62"/>
        <v>0</v>
      </c>
      <c r="BR55" s="500">
        <f t="shared" si="62"/>
        <v>0</v>
      </c>
      <c r="BS55" s="500">
        <f t="shared" si="62"/>
        <v>0</v>
      </c>
      <c r="BT55" s="500">
        <f t="shared" si="62"/>
        <v>0</v>
      </c>
      <c r="BU55" s="500">
        <f t="shared" si="62"/>
        <v>0</v>
      </c>
      <c r="BV55" s="636">
        <f t="shared" ref="BV55" si="63">SUM(BV38,BV42)</f>
        <v>0</v>
      </c>
      <c r="BW55" s="487"/>
    </row>
    <row r="56" spans="1:405">
      <c r="A56" s="486"/>
      <c r="B56" s="487" t="s">
        <v>253</v>
      </c>
      <c r="C56" s="487">
        <f>MAX(IF(ISNA(C46),0,C46),IF(ISNA(C49),0,C49),IF(ISNA(C52),0,C52),IF(ISNA(B23),0,B23))</f>
        <v>0</v>
      </c>
      <c r="D56" s="487">
        <f t="shared" ref="D56:BO56" si="64">MAX(IF(ISNA(D46),0,D46),IF(ISNA(D49),0,D49),IF(ISNA(D52),0,D52),IF(ISNA(C23),0,C23))</f>
        <v>0</v>
      </c>
      <c r="E56" s="487">
        <f t="shared" si="64"/>
        <v>0</v>
      </c>
      <c r="F56" s="487">
        <f t="shared" si="64"/>
        <v>0</v>
      </c>
      <c r="G56" s="487">
        <f t="shared" si="64"/>
        <v>0</v>
      </c>
      <c r="H56" s="487">
        <f t="shared" si="64"/>
        <v>0</v>
      </c>
      <c r="I56" s="487">
        <f t="shared" si="64"/>
        <v>0</v>
      </c>
      <c r="J56" s="487">
        <f t="shared" si="64"/>
        <v>0</v>
      </c>
      <c r="K56" s="487">
        <f t="shared" si="64"/>
        <v>0</v>
      </c>
      <c r="L56" s="487">
        <f t="shared" si="64"/>
        <v>0</v>
      </c>
      <c r="M56" s="487">
        <f t="shared" si="64"/>
        <v>0</v>
      </c>
      <c r="N56" s="487">
        <f t="shared" si="64"/>
        <v>0</v>
      </c>
      <c r="O56" s="487">
        <f t="shared" si="64"/>
        <v>0</v>
      </c>
      <c r="P56" s="487">
        <f t="shared" si="64"/>
        <v>0</v>
      </c>
      <c r="Q56" s="487">
        <f t="shared" si="64"/>
        <v>0</v>
      </c>
      <c r="R56" s="487">
        <f t="shared" si="64"/>
        <v>0</v>
      </c>
      <c r="S56" s="487">
        <f t="shared" si="64"/>
        <v>0</v>
      </c>
      <c r="T56" s="487">
        <f t="shared" si="64"/>
        <v>0</v>
      </c>
      <c r="U56" s="487">
        <f t="shared" si="64"/>
        <v>0</v>
      </c>
      <c r="V56" s="487">
        <f t="shared" si="64"/>
        <v>0</v>
      </c>
      <c r="W56" s="487">
        <f t="shared" si="64"/>
        <v>0</v>
      </c>
      <c r="X56" s="487">
        <f t="shared" si="64"/>
        <v>0</v>
      </c>
      <c r="Y56" s="487">
        <f t="shared" si="64"/>
        <v>0</v>
      </c>
      <c r="Z56" s="487">
        <f t="shared" si="64"/>
        <v>0</v>
      </c>
      <c r="AA56" s="487">
        <f t="shared" si="64"/>
        <v>0</v>
      </c>
      <c r="AB56" s="487">
        <f t="shared" si="64"/>
        <v>0</v>
      </c>
      <c r="AC56" s="487">
        <f t="shared" si="64"/>
        <v>0</v>
      </c>
      <c r="AD56" s="487">
        <f t="shared" si="64"/>
        <v>0</v>
      </c>
      <c r="AE56" s="487">
        <f t="shared" si="64"/>
        <v>0</v>
      </c>
      <c r="AF56" s="487">
        <f t="shared" si="64"/>
        <v>0</v>
      </c>
      <c r="AG56" s="487">
        <f t="shared" si="64"/>
        <v>0</v>
      </c>
      <c r="AH56" s="487">
        <f t="shared" si="64"/>
        <v>0</v>
      </c>
      <c r="AI56" s="487">
        <f t="shared" si="64"/>
        <v>0</v>
      </c>
      <c r="AJ56" s="487">
        <f t="shared" si="64"/>
        <v>0</v>
      </c>
      <c r="AK56" s="487">
        <f t="shared" si="64"/>
        <v>0</v>
      </c>
      <c r="AL56" s="487">
        <f t="shared" si="64"/>
        <v>0</v>
      </c>
      <c r="AM56" s="487">
        <f t="shared" si="64"/>
        <v>0</v>
      </c>
      <c r="AN56" s="487">
        <f t="shared" si="64"/>
        <v>0</v>
      </c>
      <c r="AO56" s="487">
        <f t="shared" si="64"/>
        <v>0</v>
      </c>
      <c r="AP56" s="487">
        <f t="shared" si="64"/>
        <v>0</v>
      </c>
      <c r="AQ56" s="487">
        <f t="shared" si="64"/>
        <v>0</v>
      </c>
      <c r="AR56" s="487">
        <f t="shared" si="64"/>
        <v>0</v>
      </c>
      <c r="AS56" s="487">
        <f t="shared" si="64"/>
        <v>0</v>
      </c>
      <c r="AT56" s="487">
        <f t="shared" si="64"/>
        <v>0</v>
      </c>
      <c r="AU56" s="487">
        <f t="shared" si="64"/>
        <v>0</v>
      </c>
      <c r="AV56" s="487">
        <f t="shared" si="64"/>
        <v>0</v>
      </c>
      <c r="AW56" s="487">
        <f t="shared" si="64"/>
        <v>0</v>
      </c>
      <c r="AX56" s="487">
        <f t="shared" si="64"/>
        <v>0</v>
      </c>
      <c r="AY56" s="487">
        <f t="shared" si="64"/>
        <v>0</v>
      </c>
      <c r="AZ56" s="487">
        <f t="shared" si="64"/>
        <v>0</v>
      </c>
      <c r="BA56" s="487">
        <f t="shared" si="64"/>
        <v>0</v>
      </c>
      <c r="BB56" s="487">
        <f t="shared" si="64"/>
        <v>0</v>
      </c>
      <c r="BC56" s="487">
        <f t="shared" si="64"/>
        <v>0</v>
      </c>
      <c r="BD56" s="487">
        <f t="shared" si="64"/>
        <v>0</v>
      </c>
      <c r="BE56" s="487">
        <f t="shared" si="64"/>
        <v>0</v>
      </c>
      <c r="BF56" s="487">
        <f t="shared" si="64"/>
        <v>0</v>
      </c>
      <c r="BG56" s="487">
        <f t="shared" si="64"/>
        <v>0</v>
      </c>
      <c r="BH56" s="487">
        <f t="shared" si="64"/>
        <v>0</v>
      </c>
      <c r="BI56" s="487">
        <f t="shared" si="64"/>
        <v>0</v>
      </c>
      <c r="BJ56" s="487">
        <f t="shared" si="64"/>
        <v>0</v>
      </c>
      <c r="BK56" s="487">
        <f t="shared" si="64"/>
        <v>0</v>
      </c>
      <c r="BL56" s="487">
        <f t="shared" si="64"/>
        <v>0</v>
      </c>
      <c r="BM56" s="487">
        <f t="shared" si="64"/>
        <v>0</v>
      </c>
      <c r="BN56" s="487">
        <f t="shared" si="64"/>
        <v>0</v>
      </c>
      <c r="BO56" s="487">
        <f t="shared" si="64"/>
        <v>0</v>
      </c>
      <c r="BP56" s="487">
        <f t="shared" ref="BP56:BU56" si="65">MAX(IF(ISNA(BP46),0,BP46),IF(ISNA(BP49),0,BP49),IF(ISNA(BP52),0,BP52),IF(ISNA(BO23),0,BO23))</f>
        <v>0</v>
      </c>
      <c r="BQ56" s="487">
        <f t="shared" si="65"/>
        <v>0</v>
      </c>
      <c r="BR56" s="487">
        <f t="shared" si="65"/>
        <v>0</v>
      </c>
      <c r="BS56" s="487">
        <f t="shared" si="65"/>
        <v>0</v>
      </c>
      <c r="BT56" s="487">
        <f t="shared" si="65"/>
        <v>0</v>
      </c>
      <c r="BU56" s="487">
        <f t="shared" si="65"/>
        <v>0</v>
      </c>
      <c r="BV56" s="638">
        <f>MAX(IF(ISNA(BV46),0,BV46),IF(ISNA(BV49),0,BV49),IF(ISNA(BV52),0,BV52),IF(ISNA(BU23),0,BU23))</f>
        <v>0</v>
      </c>
      <c r="BW56" s="487"/>
    </row>
    <row r="57" spans="1:405">
      <c r="A57" s="486"/>
      <c r="B57" s="477"/>
      <c r="C57" s="487"/>
      <c r="D57" s="487"/>
      <c r="E57" s="487"/>
      <c r="F57" s="487"/>
      <c r="G57" s="487"/>
      <c r="H57" s="487"/>
      <c r="I57" s="487"/>
      <c r="J57" s="487"/>
      <c r="K57" s="487"/>
      <c r="L57" s="487"/>
      <c r="M57" s="487"/>
      <c r="N57" s="487"/>
      <c r="O57" s="487"/>
      <c r="P57" s="487"/>
      <c r="Q57" s="487"/>
      <c r="R57" s="487"/>
      <c r="S57" s="487"/>
      <c r="T57" s="487"/>
      <c r="U57" s="487"/>
      <c r="V57" s="487"/>
      <c r="W57" s="487"/>
      <c r="X57" s="487"/>
      <c r="Y57" s="487"/>
      <c r="Z57" s="487"/>
      <c r="AA57" s="487"/>
      <c r="AB57" s="487"/>
      <c r="AC57" s="487"/>
      <c r="AD57" s="487"/>
      <c r="AE57" s="487"/>
      <c r="AF57" s="487"/>
      <c r="AG57" s="487"/>
      <c r="AH57" s="487"/>
      <c r="AI57" s="487"/>
      <c r="AJ57" s="487"/>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487"/>
      <c r="BJ57" s="487"/>
      <c r="BK57" s="487"/>
      <c r="BL57" s="487"/>
      <c r="BM57" s="487"/>
      <c r="BN57" s="487"/>
      <c r="BO57" s="487"/>
      <c r="BP57" s="487"/>
      <c r="BQ57" s="487"/>
      <c r="BR57" s="487"/>
      <c r="BS57" s="487"/>
      <c r="BT57" s="487"/>
      <c r="BU57" s="487"/>
      <c r="BV57" s="638"/>
      <c r="BW57" s="487"/>
    </row>
    <row r="58" spans="1:405" ht="15.75">
      <c r="A58" s="510" t="s">
        <v>158</v>
      </c>
      <c r="B58" s="511"/>
      <c r="C58" s="512" t="s">
        <v>234</v>
      </c>
      <c r="D58" s="511"/>
      <c r="E58" s="512">
        <f>ROUND(IF(MAX(C56:BU56)*1.1&lt;20,20,MAX(C56:BU56)*1.1),0)</f>
        <v>20</v>
      </c>
      <c r="F58" s="511"/>
      <c r="G58" s="511"/>
      <c r="H58" s="511"/>
      <c r="I58" s="511"/>
      <c r="J58" s="511"/>
      <c r="K58" s="511"/>
      <c r="L58" s="511"/>
      <c r="M58" s="511"/>
      <c r="N58" s="511"/>
      <c r="O58" s="511"/>
      <c r="P58" s="511"/>
      <c r="Q58" s="511"/>
      <c r="R58" s="511"/>
      <c r="S58" s="511"/>
      <c r="T58" s="511"/>
      <c r="U58" s="511"/>
      <c r="V58" s="511"/>
      <c r="W58" s="511"/>
      <c r="X58" s="511"/>
      <c r="Y58" s="511"/>
      <c r="Z58" s="511"/>
      <c r="AA58" s="511"/>
      <c r="AB58" s="511"/>
      <c r="AC58" s="511"/>
      <c r="AD58" s="511"/>
      <c r="AE58" s="511"/>
      <c r="AF58" s="511"/>
      <c r="AG58" s="511"/>
      <c r="AH58" s="511"/>
      <c r="AI58" s="511"/>
      <c r="AJ58" s="511"/>
      <c r="AK58" s="511"/>
      <c r="AL58" s="511"/>
      <c r="AM58" s="511"/>
      <c r="AN58" s="511"/>
      <c r="AO58" s="511"/>
      <c r="AP58" s="511"/>
      <c r="AQ58" s="511"/>
      <c r="AR58" s="511"/>
      <c r="AS58" s="511"/>
      <c r="AT58" s="511"/>
      <c r="AU58" s="511"/>
      <c r="AV58" s="511"/>
      <c r="AW58" s="511"/>
      <c r="AX58" s="511"/>
      <c r="AY58" s="511"/>
      <c r="AZ58" s="511"/>
      <c r="BA58" s="511"/>
      <c r="BB58" s="511"/>
      <c r="BC58" s="511"/>
      <c r="BD58" s="511"/>
      <c r="BE58" s="511"/>
      <c r="BF58" s="511"/>
      <c r="BG58" s="511"/>
      <c r="BH58" s="511"/>
      <c r="BI58" s="511"/>
      <c r="BJ58" s="511"/>
      <c r="BK58" s="511"/>
      <c r="BL58" s="511"/>
      <c r="BM58" s="511"/>
      <c r="BN58" s="511"/>
      <c r="BO58" s="511"/>
      <c r="BP58" s="511"/>
      <c r="BQ58" s="511"/>
      <c r="BR58" s="511"/>
      <c r="BS58" s="511"/>
      <c r="BT58" s="511"/>
      <c r="BU58" s="511"/>
      <c r="BV58" s="639"/>
      <c r="BW58" s="487"/>
    </row>
    <row r="59" spans="1:405">
      <c r="A59" s="513" t="s">
        <v>11</v>
      </c>
      <c r="B59" s="514">
        <f>INDEX('Configuration | Scaling'!$E$13:$Y$46,3,MATCH(A59,'Configuration | Scaling'!$E$13:$Y$13,0))</f>
        <v>459</v>
      </c>
      <c r="C59" s="515" t="str">
        <f t="shared" ref="C59:C65" si="66">IF($B59&lt;=C$3,Max_Value,"")</f>
        <v/>
      </c>
      <c r="D59" s="515" t="str">
        <f t="shared" ref="D59:AI59" si="67">IF(AND($B$59&gt;C$3,$B$59&lt;=D$3),Max_Value,"")</f>
        <v/>
      </c>
      <c r="E59" s="515" t="str">
        <f t="shared" si="67"/>
        <v/>
      </c>
      <c r="F59" s="515" t="str">
        <f t="shared" si="67"/>
        <v/>
      </c>
      <c r="G59" s="515" t="str">
        <f t="shared" si="67"/>
        <v/>
      </c>
      <c r="H59" s="515" t="str">
        <f t="shared" si="67"/>
        <v/>
      </c>
      <c r="I59" s="515" t="str">
        <f t="shared" si="67"/>
        <v/>
      </c>
      <c r="J59" s="515">
        <f t="shared" si="67"/>
        <v>20</v>
      </c>
      <c r="K59" s="515" t="str">
        <f t="shared" si="67"/>
        <v/>
      </c>
      <c r="L59" s="515" t="str">
        <f t="shared" si="67"/>
        <v/>
      </c>
      <c r="M59" s="515" t="str">
        <f t="shared" si="67"/>
        <v/>
      </c>
      <c r="N59" s="515" t="str">
        <f t="shared" si="67"/>
        <v/>
      </c>
      <c r="O59" s="515" t="str">
        <f t="shared" si="67"/>
        <v/>
      </c>
      <c r="P59" s="515" t="str">
        <f t="shared" si="67"/>
        <v/>
      </c>
      <c r="Q59" s="515" t="str">
        <f t="shared" si="67"/>
        <v/>
      </c>
      <c r="R59" s="515" t="str">
        <f t="shared" si="67"/>
        <v/>
      </c>
      <c r="S59" s="515" t="str">
        <f t="shared" si="67"/>
        <v/>
      </c>
      <c r="T59" s="515" t="str">
        <f t="shared" si="67"/>
        <v/>
      </c>
      <c r="U59" s="515" t="str">
        <f t="shared" si="67"/>
        <v/>
      </c>
      <c r="V59" s="515" t="str">
        <f t="shared" si="67"/>
        <v/>
      </c>
      <c r="W59" s="515" t="str">
        <f t="shared" si="67"/>
        <v/>
      </c>
      <c r="X59" s="515" t="str">
        <f t="shared" si="67"/>
        <v/>
      </c>
      <c r="Y59" s="515" t="str">
        <f t="shared" si="67"/>
        <v/>
      </c>
      <c r="Z59" s="515" t="str">
        <f t="shared" si="67"/>
        <v/>
      </c>
      <c r="AA59" s="515" t="str">
        <f t="shared" si="67"/>
        <v/>
      </c>
      <c r="AB59" s="515" t="str">
        <f t="shared" si="67"/>
        <v/>
      </c>
      <c r="AC59" s="515" t="str">
        <f t="shared" si="67"/>
        <v/>
      </c>
      <c r="AD59" s="515" t="str">
        <f t="shared" si="67"/>
        <v/>
      </c>
      <c r="AE59" s="515" t="str">
        <f t="shared" si="67"/>
        <v/>
      </c>
      <c r="AF59" s="515" t="str">
        <f t="shared" si="67"/>
        <v/>
      </c>
      <c r="AG59" s="515" t="str">
        <f t="shared" si="67"/>
        <v/>
      </c>
      <c r="AH59" s="515" t="str">
        <f t="shared" si="67"/>
        <v/>
      </c>
      <c r="AI59" s="515" t="str">
        <f t="shared" si="67"/>
        <v/>
      </c>
      <c r="AJ59" s="515" t="str">
        <f t="shared" ref="AJ59:BO59" si="68">IF(AND($B$59&gt;AI$3,$B$59&lt;=AJ$3),Max_Value,"")</f>
        <v/>
      </c>
      <c r="AK59" s="515" t="str">
        <f t="shared" si="68"/>
        <v/>
      </c>
      <c r="AL59" s="515" t="str">
        <f t="shared" si="68"/>
        <v/>
      </c>
      <c r="AM59" s="515" t="str">
        <f t="shared" si="68"/>
        <v/>
      </c>
      <c r="AN59" s="515" t="str">
        <f t="shared" si="68"/>
        <v/>
      </c>
      <c r="AO59" s="515" t="str">
        <f t="shared" si="68"/>
        <v/>
      </c>
      <c r="AP59" s="515" t="str">
        <f t="shared" si="68"/>
        <v/>
      </c>
      <c r="AQ59" s="515" t="str">
        <f t="shared" si="68"/>
        <v/>
      </c>
      <c r="AR59" s="515" t="str">
        <f t="shared" si="68"/>
        <v/>
      </c>
      <c r="AS59" s="515" t="str">
        <f t="shared" si="68"/>
        <v/>
      </c>
      <c r="AT59" s="515" t="str">
        <f t="shared" si="68"/>
        <v/>
      </c>
      <c r="AU59" s="515" t="str">
        <f t="shared" si="68"/>
        <v/>
      </c>
      <c r="AV59" s="515" t="str">
        <f t="shared" si="68"/>
        <v/>
      </c>
      <c r="AW59" s="515" t="str">
        <f t="shared" si="68"/>
        <v/>
      </c>
      <c r="AX59" s="515" t="str">
        <f t="shared" si="68"/>
        <v/>
      </c>
      <c r="AY59" s="515" t="str">
        <f t="shared" si="68"/>
        <v/>
      </c>
      <c r="AZ59" s="515" t="str">
        <f t="shared" si="68"/>
        <v/>
      </c>
      <c r="BA59" s="515" t="str">
        <f t="shared" si="68"/>
        <v/>
      </c>
      <c r="BB59" s="515" t="str">
        <f t="shared" si="68"/>
        <v/>
      </c>
      <c r="BC59" s="515" t="str">
        <f t="shared" si="68"/>
        <v/>
      </c>
      <c r="BD59" s="515" t="str">
        <f t="shared" si="68"/>
        <v/>
      </c>
      <c r="BE59" s="515" t="str">
        <f t="shared" si="68"/>
        <v/>
      </c>
      <c r="BF59" s="515" t="str">
        <f t="shared" si="68"/>
        <v/>
      </c>
      <c r="BG59" s="515" t="str">
        <f t="shared" si="68"/>
        <v/>
      </c>
      <c r="BH59" s="515" t="str">
        <f t="shared" si="68"/>
        <v/>
      </c>
      <c r="BI59" s="515" t="str">
        <f t="shared" si="68"/>
        <v/>
      </c>
      <c r="BJ59" s="515" t="str">
        <f t="shared" si="68"/>
        <v/>
      </c>
      <c r="BK59" s="515" t="str">
        <f t="shared" si="68"/>
        <v/>
      </c>
      <c r="BL59" s="515" t="str">
        <f t="shared" si="68"/>
        <v/>
      </c>
      <c r="BM59" s="515" t="str">
        <f t="shared" si="68"/>
        <v/>
      </c>
      <c r="BN59" s="515" t="str">
        <f t="shared" si="68"/>
        <v/>
      </c>
      <c r="BO59" s="515" t="str">
        <f t="shared" si="68"/>
        <v/>
      </c>
      <c r="BP59" s="515" t="str">
        <f t="shared" ref="BP59:BV59" si="69">IF(AND($B$59&gt;BO$3,$B$59&lt;=BP$3),Max_Value,"")</f>
        <v/>
      </c>
      <c r="BQ59" s="515" t="str">
        <f t="shared" si="69"/>
        <v/>
      </c>
      <c r="BR59" s="515" t="str">
        <f t="shared" si="69"/>
        <v/>
      </c>
      <c r="BS59" s="515" t="str">
        <f t="shared" si="69"/>
        <v/>
      </c>
      <c r="BT59" s="515" t="str">
        <f t="shared" si="69"/>
        <v/>
      </c>
      <c r="BU59" s="640" t="str">
        <f t="shared" si="69"/>
        <v/>
      </c>
      <c r="BV59" s="636" t="str">
        <f t="shared" si="69"/>
        <v/>
      </c>
      <c r="BW59" s="487" t="str">
        <f t="shared" ref="BW59:EH59" si="70">IF(AND($B$59&gt;=BW$3,$B$59&lt;BX$3),100,"")</f>
        <v/>
      </c>
      <c r="BX59" s="162" t="str">
        <f t="shared" si="70"/>
        <v/>
      </c>
      <c r="BY59" s="162" t="str">
        <f t="shared" si="70"/>
        <v/>
      </c>
      <c r="BZ59" s="162" t="str">
        <f t="shared" si="70"/>
        <v/>
      </c>
      <c r="CA59" s="162" t="str">
        <f t="shared" si="70"/>
        <v/>
      </c>
      <c r="CB59" s="162" t="str">
        <f t="shared" si="70"/>
        <v/>
      </c>
      <c r="CC59" s="162" t="str">
        <f t="shared" si="70"/>
        <v/>
      </c>
      <c r="CD59" s="162" t="str">
        <f t="shared" si="70"/>
        <v/>
      </c>
      <c r="CE59" s="162" t="str">
        <f t="shared" si="70"/>
        <v/>
      </c>
      <c r="CF59" s="162" t="str">
        <f t="shared" si="70"/>
        <v/>
      </c>
      <c r="CG59" s="162" t="str">
        <f t="shared" si="70"/>
        <v/>
      </c>
      <c r="CH59" s="162" t="str">
        <f t="shared" si="70"/>
        <v/>
      </c>
      <c r="CI59" s="162" t="str">
        <f t="shared" si="70"/>
        <v/>
      </c>
      <c r="CJ59" s="162" t="str">
        <f t="shared" si="70"/>
        <v/>
      </c>
      <c r="CK59" s="162" t="str">
        <f t="shared" si="70"/>
        <v/>
      </c>
      <c r="CL59" s="162" t="str">
        <f t="shared" si="70"/>
        <v/>
      </c>
      <c r="CM59" s="162" t="str">
        <f t="shared" si="70"/>
        <v/>
      </c>
      <c r="CN59" s="162" t="str">
        <f t="shared" si="70"/>
        <v/>
      </c>
      <c r="CO59" s="162" t="str">
        <f t="shared" si="70"/>
        <v/>
      </c>
      <c r="CP59" s="162" t="str">
        <f t="shared" si="70"/>
        <v/>
      </c>
      <c r="CQ59" s="162" t="str">
        <f t="shared" si="70"/>
        <v/>
      </c>
      <c r="CR59" s="162" t="str">
        <f t="shared" si="70"/>
        <v/>
      </c>
      <c r="CS59" s="162" t="str">
        <f t="shared" si="70"/>
        <v/>
      </c>
      <c r="CT59" s="162" t="str">
        <f t="shared" si="70"/>
        <v/>
      </c>
      <c r="CU59" s="162" t="str">
        <f t="shared" si="70"/>
        <v/>
      </c>
      <c r="CV59" s="162" t="str">
        <f t="shared" si="70"/>
        <v/>
      </c>
      <c r="CW59" s="162" t="str">
        <f t="shared" si="70"/>
        <v/>
      </c>
      <c r="CX59" s="162" t="str">
        <f t="shared" si="70"/>
        <v/>
      </c>
      <c r="CY59" s="162" t="str">
        <f t="shared" si="70"/>
        <v/>
      </c>
      <c r="CZ59" s="162" t="str">
        <f t="shared" si="70"/>
        <v/>
      </c>
      <c r="DA59" s="162" t="str">
        <f t="shared" si="70"/>
        <v/>
      </c>
      <c r="DB59" s="162" t="str">
        <f t="shared" si="70"/>
        <v/>
      </c>
      <c r="DC59" s="162" t="str">
        <f t="shared" si="70"/>
        <v/>
      </c>
      <c r="DD59" s="162" t="str">
        <f t="shared" si="70"/>
        <v/>
      </c>
      <c r="DE59" s="162" t="str">
        <f t="shared" si="70"/>
        <v/>
      </c>
      <c r="DF59" s="162" t="str">
        <f t="shared" si="70"/>
        <v/>
      </c>
      <c r="DG59" s="162" t="str">
        <f t="shared" si="70"/>
        <v/>
      </c>
      <c r="DH59" s="162" t="str">
        <f t="shared" si="70"/>
        <v/>
      </c>
      <c r="DI59" s="162" t="str">
        <f t="shared" si="70"/>
        <v/>
      </c>
      <c r="DJ59" s="162" t="str">
        <f t="shared" si="70"/>
        <v/>
      </c>
      <c r="DK59" s="162" t="str">
        <f t="shared" si="70"/>
        <v/>
      </c>
      <c r="DL59" s="162" t="str">
        <f t="shared" si="70"/>
        <v/>
      </c>
      <c r="DM59" s="162" t="str">
        <f t="shared" si="70"/>
        <v/>
      </c>
      <c r="DN59" s="162" t="str">
        <f t="shared" si="70"/>
        <v/>
      </c>
      <c r="DO59" s="162" t="str">
        <f t="shared" si="70"/>
        <v/>
      </c>
      <c r="DP59" s="162" t="str">
        <f t="shared" si="70"/>
        <v/>
      </c>
      <c r="DQ59" s="162" t="str">
        <f t="shared" si="70"/>
        <v/>
      </c>
      <c r="DR59" s="162" t="str">
        <f t="shared" si="70"/>
        <v/>
      </c>
      <c r="DS59" s="162" t="str">
        <f t="shared" si="70"/>
        <v/>
      </c>
      <c r="DT59" s="162" t="str">
        <f t="shared" si="70"/>
        <v/>
      </c>
      <c r="DU59" s="162" t="str">
        <f t="shared" si="70"/>
        <v/>
      </c>
      <c r="DV59" s="162" t="str">
        <f t="shared" si="70"/>
        <v/>
      </c>
      <c r="DW59" s="162" t="str">
        <f t="shared" si="70"/>
        <v/>
      </c>
      <c r="DX59" s="162" t="str">
        <f t="shared" si="70"/>
        <v/>
      </c>
      <c r="DY59" s="162" t="str">
        <f t="shared" si="70"/>
        <v/>
      </c>
      <c r="DZ59" s="162" t="str">
        <f t="shared" si="70"/>
        <v/>
      </c>
      <c r="EA59" s="162" t="str">
        <f t="shared" si="70"/>
        <v/>
      </c>
      <c r="EB59" s="162" t="str">
        <f t="shared" si="70"/>
        <v/>
      </c>
      <c r="EC59" s="162" t="str">
        <f t="shared" si="70"/>
        <v/>
      </c>
      <c r="ED59" s="162" t="str">
        <f t="shared" si="70"/>
        <v/>
      </c>
      <c r="EE59" s="162" t="str">
        <f t="shared" si="70"/>
        <v/>
      </c>
      <c r="EF59" s="162" t="str">
        <f t="shared" si="70"/>
        <v/>
      </c>
      <c r="EG59" s="162" t="str">
        <f t="shared" si="70"/>
        <v/>
      </c>
      <c r="EH59" s="162" t="str">
        <f t="shared" si="70"/>
        <v/>
      </c>
      <c r="EI59" s="162" t="str">
        <f t="shared" ref="EI59:GT59" si="71">IF(AND($B$59&gt;=EI$3,$B$59&lt;EJ$3),100,"")</f>
        <v/>
      </c>
      <c r="EJ59" s="162" t="str">
        <f t="shared" si="71"/>
        <v/>
      </c>
      <c r="EK59" s="162" t="str">
        <f t="shared" si="71"/>
        <v/>
      </c>
      <c r="EL59" s="162" t="str">
        <f t="shared" si="71"/>
        <v/>
      </c>
      <c r="EM59" s="162" t="str">
        <f t="shared" si="71"/>
        <v/>
      </c>
      <c r="EN59" s="162" t="str">
        <f t="shared" si="71"/>
        <v/>
      </c>
      <c r="EO59" s="162" t="str">
        <f t="shared" si="71"/>
        <v/>
      </c>
      <c r="EP59" s="162" t="str">
        <f t="shared" si="71"/>
        <v/>
      </c>
      <c r="EQ59" s="162" t="str">
        <f t="shared" si="71"/>
        <v/>
      </c>
      <c r="ER59" s="162" t="str">
        <f t="shared" si="71"/>
        <v/>
      </c>
      <c r="ES59" s="162" t="str">
        <f t="shared" si="71"/>
        <v/>
      </c>
      <c r="ET59" s="162" t="str">
        <f t="shared" si="71"/>
        <v/>
      </c>
      <c r="EU59" s="162" t="str">
        <f t="shared" si="71"/>
        <v/>
      </c>
      <c r="EV59" s="162" t="str">
        <f t="shared" si="71"/>
        <v/>
      </c>
      <c r="EW59" s="162" t="str">
        <f t="shared" si="71"/>
        <v/>
      </c>
      <c r="EX59" s="162" t="str">
        <f t="shared" si="71"/>
        <v/>
      </c>
      <c r="EY59" s="162" t="str">
        <f t="shared" si="71"/>
        <v/>
      </c>
      <c r="EZ59" s="162" t="str">
        <f t="shared" si="71"/>
        <v/>
      </c>
      <c r="FA59" s="162" t="str">
        <f t="shared" si="71"/>
        <v/>
      </c>
      <c r="FB59" s="162" t="str">
        <f t="shared" si="71"/>
        <v/>
      </c>
      <c r="FC59" s="162" t="str">
        <f t="shared" si="71"/>
        <v/>
      </c>
      <c r="FD59" s="162" t="str">
        <f t="shared" si="71"/>
        <v/>
      </c>
      <c r="FE59" s="162" t="str">
        <f t="shared" si="71"/>
        <v/>
      </c>
      <c r="FF59" s="162" t="str">
        <f t="shared" si="71"/>
        <v/>
      </c>
      <c r="FG59" s="162" t="str">
        <f t="shared" si="71"/>
        <v/>
      </c>
      <c r="FH59" s="162" t="str">
        <f t="shared" si="71"/>
        <v/>
      </c>
      <c r="FI59" s="162" t="str">
        <f t="shared" si="71"/>
        <v/>
      </c>
      <c r="FJ59" s="162" t="str">
        <f t="shared" si="71"/>
        <v/>
      </c>
      <c r="FK59" s="162" t="str">
        <f t="shared" si="71"/>
        <v/>
      </c>
      <c r="FL59" s="162" t="str">
        <f t="shared" si="71"/>
        <v/>
      </c>
      <c r="FM59" s="162" t="str">
        <f t="shared" si="71"/>
        <v/>
      </c>
      <c r="FN59" s="162" t="str">
        <f t="shared" si="71"/>
        <v/>
      </c>
      <c r="FO59" s="162" t="str">
        <f t="shared" si="71"/>
        <v/>
      </c>
      <c r="FP59" s="162" t="str">
        <f t="shared" si="71"/>
        <v/>
      </c>
      <c r="FQ59" s="162" t="str">
        <f t="shared" si="71"/>
        <v/>
      </c>
      <c r="FR59" s="162" t="str">
        <f t="shared" si="71"/>
        <v/>
      </c>
      <c r="FS59" s="162" t="str">
        <f t="shared" si="71"/>
        <v/>
      </c>
      <c r="FT59" s="162" t="str">
        <f t="shared" si="71"/>
        <v/>
      </c>
      <c r="FU59" s="162" t="str">
        <f t="shared" si="71"/>
        <v/>
      </c>
      <c r="FV59" s="162" t="str">
        <f t="shared" si="71"/>
        <v/>
      </c>
      <c r="FW59" s="162" t="str">
        <f t="shared" si="71"/>
        <v/>
      </c>
      <c r="FX59" s="162" t="str">
        <f t="shared" si="71"/>
        <v/>
      </c>
      <c r="FY59" s="162" t="str">
        <f t="shared" si="71"/>
        <v/>
      </c>
      <c r="FZ59" s="162" t="str">
        <f t="shared" si="71"/>
        <v/>
      </c>
      <c r="GA59" s="162" t="str">
        <f t="shared" si="71"/>
        <v/>
      </c>
      <c r="GB59" s="162" t="str">
        <f t="shared" si="71"/>
        <v/>
      </c>
      <c r="GC59" s="162" t="str">
        <f t="shared" si="71"/>
        <v/>
      </c>
      <c r="GD59" s="162" t="str">
        <f t="shared" si="71"/>
        <v/>
      </c>
      <c r="GE59" s="162" t="str">
        <f t="shared" si="71"/>
        <v/>
      </c>
      <c r="GF59" s="162" t="str">
        <f t="shared" si="71"/>
        <v/>
      </c>
      <c r="GG59" s="162" t="str">
        <f t="shared" si="71"/>
        <v/>
      </c>
      <c r="GH59" s="162" t="str">
        <f t="shared" si="71"/>
        <v/>
      </c>
      <c r="GI59" s="162" t="str">
        <f t="shared" si="71"/>
        <v/>
      </c>
      <c r="GJ59" s="162" t="str">
        <f t="shared" si="71"/>
        <v/>
      </c>
      <c r="GK59" s="162" t="str">
        <f t="shared" si="71"/>
        <v/>
      </c>
      <c r="GL59" s="162" t="str">
        <f t="shared" si="71"/>
        <v/>
      </c>
      <c r="GM59" s="162" t="str">
        <f t="shared" si="71"/>
        <v/>
      </c>
      <c r="GN59" s="162" t="str">
        <f t="shared" si="71"/>
        <v/>
      </c>
      <c r="GO59" s="162" t="str">
        <f t="shared" si="71"/>
        <v/>
      </c>
      <c r="GP59" s="162" t="str">
        <f t="shared" si="71"/>
        <v/>
      </c>
      <c r="GQ59" s="162" t="str">
        <f t="shared" si="71"/>
        <v/>
      </c>
      <c r="GR59" s="162" t="str">
        <f t="shared" si="71"/>
        <v/>
      </c>
      <c r="GS59" s="162" t="str">
        <f t="shared" si="71"/>
        <v/>
      </c>
      <c r="GT59" s="162" t="str">
        <f t="shared" si="71"/>
        <v/>
      </c>
      <c r="GU59" s="162" t="str">
        <f t="shared" ref="GU59:JF59" si="72">IF(AND($B$59&gt;=GU$3,$B$59&lt;GV$3),100,"")</f>
        <v/>
      </c>
      <c r="GV59" s="162" t="str">
        <f t="shared" si="72"/>
        <v/>
      </c>
      <c r="GW59" s="162" t="str">
        <f t="shared" si="72"/>
        <v/>
      </c>
      <c r="GX59" s="162" t="str">
        <f t="shared" si="72"/>
        <v/>
      </c>
      <c r="GY59" s="162" t="str">
        <f t="shared" si="72"/>
        <v/>
      </c>
      <c r="GZ59" s="162" t="str">
        <f t="shared" si="72"/>
        <v/>
      </c>
      <c r="HA59" s="162" t="str">
        <f t="shared" si="72"/>
        <v/>
      </c>
      <c r="HB59" s="162" t="str">
        <f t="shared" si="72"/>
        <v/>
      </c>
      <c r="HC59" s="162" t="str">
        <f t="shared" si="72"/>
        <v/>
      </c>
      <c r="HD59" s="162" t="str">
        <f t="shared" si="72"/>
        <v/>
      </c>
      <c r="HE59" s="162" t="str">
        <f t="shared" si="72"/>
        <v/>
      </c>
      <c r="HF59" s="162" t="str">
        <f t="shared" si="72"/>
        <v/>
      </c>
      <c r="HG59" s="162" t="str">
        <f t="shared" si="72"/>
        <v/>
      </c>
      <c r="HH59" s="162" t="str">
        <f t="shared" si="72"/>
        <v/>
      </c>
      <c r="HI59" s="162" t="str">
        <f t="shared" si="72"/>
        <v/>
      </c>
      <c r="HJ59" s="162" t="str">
        <f t="shared" si="72"/>
        <v/>
      </c>
      <c r="HK59" s="162" t="str">
        <f t="shared" si="72"/>
        <v/>
      </c>
      <c r="HL59" s="162" t="str">
        <f t="shared" si="72"/>
        <v/>
      </c>
      <c r="HM59" s="162" t="str">
        <f t="shared" si="72"/>
        <v/>
      </c>
      <c r="HN59" s="162" t="str">
        <f t="shared" si="72"/>
        <v/>
      </c>
      <c r="HO59" s="162" t="str">
        <f t="shared" si="72"/>
        <v/>
      </c>
      <c r="HP59" s="162" t="str">
        <f t="shared" si="72"/>
        <v/>
      </c>
      <c r="HQ59" s="162" t="str">
        <f t="shared" si="72"/>
        <v/>
      </c>
      <c r="HR59" s="162" t="str">
        <f t="shared" si="72"/>
        <v/>
      </c>
      <c r="HS59" s="162" t="str">
        <f t="shared" si="72"/>
        <v/>
      </c>
      <c r="HT59" s="162" t="str">
        <f t="shared" si="72"/>
        <v/>
      </c>
      <c r="HU59" s="162" t="str">
        <f t="shared" si="72"/>
        <v/>
      </c>
      <c r="HV59" s="162" t="str">
        <f t="shared" si="72"/>
        <v/>
      </c>
      <c r="HW59" s="162" t="str">
        <f t="shared" si="72"/>
        <v/>
      </c>
      <c r="HX59" s="162" t="str">
        <f t="shared" si="72"/>
        <v/>
      </c>
      <c r="HY59" s="162" t="str">
        <f t="shared" si="72"/>
        <v/>
      </c>
      <c r="HZ59" s="162" t="str">
        <f t="shared" si="72"/>
        <v/>
      </c>
      <c r="IA59" s="162" t="str">
        <f t="shared" si="72"/>
        <v/>
      </c>
      <c r="IB59" s="162" t="str">
        <f t="shared" si="72"/>
        <v/>
      </c>
      <c r="IC59" s="162" t="str">
        <f t="shared" si="72"/>
        <v/>
      </c>
      <c r="ID59" s="162" t="str">
        <f t="shared" si="72"/>
        <v/>
      </c>
      <c r="IE59" s="162" t="str">
        <f t="shared" si="72"/>
        <v/>
      </c>
      <c r="IF59" s="162" t="str">
        <f t="shared" si="72"/>
        <v/>
      </c>
      <c r="IG59" s="162" t="str">
        <f t="shared" si="72"/>
        <v/>
      </c>
      <c r="IH59" s="162" t="str">
        <f t="shared" si="72"/>
        <v/>
      </c>
      <c r="II59" s="162" t="str">
        <f t="shared" si="72"/>
        <v/>
      </c>
      <c r="IJ59" s="162" t="str">
        <f t="shared" si="72"/>
        <v/>
      </c>
      <c r="IK59" s="162" t="str">
        <f t="shared" si="72"/>
        <v/>
      </c>
      <c r="IL59" s="162" t="str">
        <f t="shared" si="72"/>
        <v/>
      </c>
      <c r="IM59" s="162" t="str">
        <f t="shared" si="72"/>
        <v/>
      </c>
      <c r="IN59" s="162" t="str">
        <f t="shared" si="72"/>
        <v/>
      </c>
      <c r="IO59" s="162" t="str">
        <f t="shared" si="72"/>
        <v/>
      </c>
      <c r="IP59" s="162" t="str">
        <f t="shared" si="72"/>
        <v/>
      </c>
      <c r="IQ59" s="162" t="str">
        <f t="shared" si="72"/>
        <v/>
      </c>
      <c r="IR59" s="162" t="str">
        <f t="shared" si="72"/>
        <v/>
      </c>
      <c r="IS59" s="162" t="str">
        <f t="shared" si="72"/>
        <v/>
      </c>
      <c r="IT59" s="162" t="str">
        <f t="shared" si="72"/>
        <v/>
      </c>
      <c r="IU59" s="162" t="str">
        <f t="shared" si="72"/>
        <v/>
      </c>
      <c r="IV59" s="162" t="str">
        <f t="shared" si="72"/>
        <v/>
      </c>
      <c r="IW59" s="162" t="str">
        <f t="shared" si="72"/>
        <v/>
      </c>
      <c r="IX59" s="162" t="str">
        <f t="shared" si="72"/>
        <v/>
      </c>
      <c r="IY59" s="162" t="str">
        <f t="shared" si="72"/>
        <v/>
      </c>
      <c r="IZ59" s="162" t="str">
        <f t="shared" si="72"/>
        <v/>
      </c>
      <c r="JA59" s="162" t="str">
        <f t="shared" si="72"/>
        <v/>
      </c>
      <c r="JB59" s="162" t="str">
        <f t="shared" si="72"/>
        <v/>
      </c>
      <c r="JC59" s="162" t="str">
        <f t="shared" si="72"/>
        <v/>
      </c>
      <c r="JD59" s="162" t="str">
        <f t="shared" si="72"/>
        <v/>
      </c>
      <c r="JE59" s="162" t="str">
        <f t="shared" si="72"/>
        <v/>
      </c>
      <c r="JF59" s="162" t="str">
        <f t="shared" si="72"/>
        <v/>
      </c>
      <c r="JG59" s="162" t="str">
        <f t="shared" ref="JG59:LR59" si="73">IF(AND($B$59&gt;=JG$3,$B$59&lt;JH$3),100,"")</f>
        <v/>
      </c>
      <c r="JH59" s="162" t="str">
        <f t="shared" si="73"/>
        <v/>
      </c>
      <c r="JI59" s="162" t="str">
        <f t="shared" si="73"/>
        <v/>
      </c>
      <c r="JJ59" s="162" t="str">
        <f t="shared" si="73"/>
        <v/>
      </c>
      <c r="JK59" s="162" t="str">
        <f t="shared" si="73"/>
        <v/>
      </c>
      <c r="JL59" s="162" t="str">
        <f t="shared" si="73"/>
        <v/>
      </c>
      <c r="JM59" s="162" t="str">
        <f t="shared" si="73"/>
        <v/>
      </c>
      <c r="JN59" s="162" t="str">
        <f t="shared" si="73"/>
        <v/>
      </c>
      <c r="JO59" s="162" t="str">
        <f t="shared" si="73"/>
        <v/>
      </c>
      <c r="JP59" s="162" t="str">
        <f t="shared" si="73"/>
        <v/>
      </c>
      <c r="JQ59" s="162" t="str">
        <f t="shared" si="73"/>
        <v/>
      </c>
      <c r="JR59" s="162" t="str">
        <f t="shared" si="73"/>
        <v/>
      </c>
      <c r="JS59" s="162" t="str">
        <f t="shared" si="73"/>
        <v/>
      </c>
      <c r="JT59" s="162" t="str">
        <f t="shared" si="73"/>
        <v/>
      </c>
      <c r="JU59" s="162" t="str">
        <f t="shared" si="73"/>
        <v/>
      </c>
      <c r="JV59" s="162" t="str">
        <f t="shared" si="73"/>
        <v/>
      </c>
      <c r="JW59" s="162" t="str">
        <f t="shared" si="73"/>
        <v/>
      </c>
      <c r="JX59" s="162" t="str">
        <f t="shared" si="73"/>
        <v/>
      </c>
      <c r="JY59" s="162" t="str">
        <f t="shared" si="73"/>
        <v/>
      </c>
      <c r="JZ59" s="162" t="str">
        <f t="shared" si="73"/>
        <v/>
      </c>
      <c r="KA59" s="162" t="str">
        <f t="shared" si="73"/>
        <v/>
      </c>
      <c r="KB59" s="162" t="str">
        <f t="shared" si="73"/>
        <v/>
      </c>
      <c r="KC59" s="162" t="str">
        <f t="shared" si="73"/>
        <v/>
      </c>
      <c r="KD59" s="162" t="str">
        <f t="shared" si="73"/>
        <v/>
      </c>
      <c r="KE59" s="162" t="str">
        <f t="shared" si="73"/>
        <v/>
      </c>
      <c r="KF59" s="162" t="str">
        <f t="shared" si="73"/>
        <v/>
      </c>
      <c r="KG59" s="162" t="str">
        <f t="shared" si="73"/>
        <v/>
      </c>
      <c r="KH59" s="162" t="str">
        <f t="shared" si="73"/>
        <v/>
      </c>
      <c r="KI59" s="162" t="str">
        <f t="shared" si="73"/>
        <v/>
      </c>
      <c r="KJ59" s="162" t="str">
        <f t="shared" si="73"/>
        <v/>
      </c>
      <c r="KK59" s="162" t="str">
        <f t="shared" si="73"/>
        <v/>
      </c>
      <c r="KL59" s="162" t="str">
        <f t="shared" si="73"/>
        <v/>
      </c>
      <c r="KM59" s="162" t="str">
        <f t="shared" si="73"/>
        <v/>
      </c>
      <c r="KN59" s="162" t="str">
        <f t="shared" si="73"/>
        <v/>
      </c>
      <c r="KO59" s="162" t="str">
        <f t="shared" si="73"/>
        <v/>
      </c>
      <c r="KP59" s="162" t="str">
        <f t="shared" si="73"/>
        <v/>
      </c>
      <c r="KQ59" s="162" t="str">
        <f t="shared" si="73"/>
        <v/>
      </c>
      <c r="KR59" s="162" t="str">
        <f t="shared" si="73"/>
        <v/>
      </c>
      <c r="KS59" s="162" t="str">
        <f t="shared" si="73"/>
        <v/>
      </c>
      <c r="KT59" s="162" t="str">
        <f t="shared" si="73"/>
        <v/>
      </c>
      <c r="KU59" s="162" t="str">
        <f t="shared" si="73"/>
        <v/>
      </c>
      <c r="KV59" s="162" t="str">
        <f t="shared" si="73"/>
        <v/>
      </c>
      <c r="KW59" s="162" t="str">
        <f t="shared" si="73"/>
        <v/>
      </c>
      <c r="KX59" s="162" t="str">
        <f t="shared" si="73"/>
        <v/>
      </c>
      <c r="KY59" s="162" t="str">
        <f t="shared" si="73"/>
        <v/>
      </c>
      <c r="KZ59" s="162" t="str">
        <f t="shared" si="73"/>
        <v/>
      </c>
      <c r="LA59" s="162" t="str">
        <f t="shared" si="73"/>
        <v/>
      </c>
      <c r="LB59" s="162" t="str">
        <f t="shared" si="73"/>
        <v/>
      </c>
      <c r="LC59" s="162" t="str">
        <f t="shared" si="73"/>
        <v/>
      </c>
      <c r="LD59" s="162" t="str">
        <f t="shared" si="73"/>
        <v/>
      </c>
      <c r="LE59" s="162" t="str">
        <f t="shared" si="73"/>
        <v/>
      </c>
      <c r="LF59" s="162" t="str">
        <f t="shared" si="73"/>
        <v/>
      </c>
      <c r="LG59" s="162" t="str">
        <f t="shared" si="73"/>
        <v/>
      </c>
      <c r="LH59" s="162" t="str">
        <f t="shared" si="73"/>
        <v/>
      </c>
      <c r="LI59" s="162" t="str">
        <f t="shared" si="73"/>
        <v/>
      </c>
      <c r="LJ59" s="162" t="str">
        <f t="shared" si="73"/>
        <v/>
      </c>
      <c r="LK59" s="162" t="str">
        <f t="shared" si="73"/>
        <v/>
      </c>
      <c r="LL59" s="162" t="str">
        <f t="shared" si="73"/>
        <v/>
      </c>
      <c r="LM59" s="162" t="str">
        <f t="shared" si="73"/>
        <v/>
      </c>
      <c r="LN59" s="162" t="str">
        <f t="shared" si="73"/>
        <v/>
      </c>
      <c r="LO59" s="162" t="str">
        <f t="shared" si="73"/>
        <v/>
      </c>
      <c r="LP59" s="162" t="str">
        <f t="shared" si="73"/>
        <v/>
      </c>
      <c r="LQ59" s="162" t="str">
        <f t="shared" si="73"/>
        <v/>
      </c>
      <c r="LR59" s="162" t="str">
        <f t="shared" si="73"/>
        <v/>
      </c>
      <c r="LS59" s="162" t="str">
        <f t="shared" ref="LS59:OD59" si="74">IF(AND($B$59&gt;=LS$3,$B$59&lt;LT$3),100,"")</f>
        <v/>
      </c>
      <c r="LT59" s="162" t="str">
        <f t="shared" si="74"/>
        <v/>
      </c>
      <c r="LU59" s="162" t="str">
        <f t="shared" si="74"/>
        <v/>
      </c>
      <c r="LV59" s="162" t="str">
        <f t="shared" si="74"/>
        <v/>
      </c>
      <c r="LW59" s="162" t="str">
        <f t="shared" si="74"/>
        <v/>
      </c>
      <c r="LX59" s="162" t="str">
        <f t="shared" si="74"/>
        <v/>
      </c>
      <c r="LY59" s="162" t="str">
        <f t="shared" si="74"/>
        <v/>
      </c>
      <c r="LZ59" s="162" t="str">
        <f t="shared" si="74"/>
        <v/>
      </c>
      <c r="MA59" s="162" t="str">
        <f t="shared" si="74"/>
        <v/>
      </c>
      <c r="MB59" s="162" t="str">
        <f t="shared" si="74"/>
        <v/>
      </c>
      <c r="MC59" s="162" t="str">
        <f t="shared" si="74"/>
        <v/>
      </c>
      <c r="MD59" s="162" t="str">
        <f t="shared" si="74"/>
        <v/>
      </c>
      <c r="ME59" s="162" t="str">
        <f t="shared" si="74"/>
        <v/>
      </c>
      <c r="MF59" s="162" t="str">
        <f t="shared" si="74"/>
        <v/>
      </c>
      <c r="MG59" s="162" t="str">
        <f t="shared" si="74"/>
        <v/>
      </c>
      <c r="MH59" s="162" t="str">
        <f t="shared" si="74"/>
        <v/>
      </c>
      <c r="MI59" s="162" t="str">
        <f t="shared" si="74"/>
        <v/>
      </c>
      <c r="MJ59" s="162" t="str">
        <f t="shared" si="74"/>
        <v/>
      </c>
      <c r="MK59" s="162" t="str">
        <f t="shared" si="74"/>
        <v/>
      </c>
      <c r="ML59" s="162" t="str">
        <f t="shared" si="74"/>
        <v/>
      </c>
      <c r="MM59" s="162" t="str">
        <f t="shared" si="74"/>
        <v/>
      </c>
      <c r="MN59" s="162" t="str">
        <f t="shared" si="74"/>
        <v/>
      </c>
      <c r="MO59" s="162" t="str">
        <f t="shared" si="74"/>
        <v/>
      </c>
      <c r="MP59" s="162" t="str">
        <f t="shared" si="74"/>
        <v/>
      </c>
      <c r="MQ59" s="162" t="str">
        <f t="shared" si="74"/>
        <v/>
      </c>
      <c r="MR59" s="162" t="str">
        <f t="shared" si="74"/>
        <v/>
      </c>
      <c r="MS59" s="162" t="str">
        <f t="shared" si="74"/>
        <v/>
      </c>
      <c r="MT59" s="162" t="str">
        <f t="shared" si="74"/>
        <v/>
      </c>
      <c r="MU59" s="162" t="str">
        <f t="shared" si="74"/>
        <v/>
      </c>
      <c r="MV59" s="162" t="str">
        <f t="shared" si="74"/>
        <v/>
      </c>
      <c r="MW59" s="162" t="str">
        <f t="shared" si="74"/>
        <v/>
      </c>
      <c r="MX59" s="162" t="str">
        <f t="shared" si="74"/>
        <v/>
      </c>
      <c r="MY59" s="162" t="str">
        <f t="shared" si="74"/>
        <v/>
      </c>
      <c r="MZ59" s="162" t="str">
        <f t="shared" si="74"/>
        <v/>
      </c>
      <c r="NA59" s="162" t="str">
        <f t="shared" si="74"/>
        <v/>
      </c>
      <c r="NB59" s="162" t="str">
        <f t="shared" si="74"/>
        <v/>
      </c>
      <c r="NC59" s="162" t="str">
        <f t="shared" si="74"/>
        <v/>
      </c>
      <c r="ND59" s="162" t="str">
        <f t="shared" si="74"/>
        <v/>
      </c>
      <c r="NE59" s="162" t="str">
        <f t="shared" si="74"/>
        <v/>
      </c>
      <c r="NF59" s="162" t="str">
        <f t="shared" si="74"/>
        <v/>
      </c>
      <c r="NG59" s="162" t="str">
        <f t="shared" si="74"/>
        <v/>
      </c>
      <c r="NH59" s="162" t="str">
        <f t="shared" si="74"/>
        <v/>
      </c>
      <c r="NI59" s="162" t="str">
        <f t="shared" si="74"/>
        <v/>
      </c>
      <c r="NJ59" s="162" t="str">
        <f t="shared" si="74"/>
        <v/>
      </c>
      <c r="NK59" s="162" t="str">
        <f t="shared" si="74"/>
        <v/>
      </c>
      <c r="NL59" s="162" t="str">
        <f t="shared" si="74"/>
        <v/>
      </c>
      <c r="NM59" s="162" t="str">
        <f t="shared" si="74"/>
        <v/>
      </c>
      <c r="NN59" s="162" t="str">
        <f t="shared" si="74"/>
        <v/>
      </c>
      <c r="NO59" s="162" t="str">
        <f t="shared" si="74"/>
        <v/>
      </c>
      <c r="NP59" s="162" t="str">
        <f t="shared" si="74"/>
        <v/>
      </c>
      <c r="NQ59" s="162" t="str">
        <f t="shared" si="74"/>
        <v/>
      </c>
      <c r="NR59" s="162" t="str">
        <f t="shared" si="74"/>
        <v/>
      </c>
      <c r="NS59" s="162" t="str">
        <f t="shared" si="74"/>
        <v/>
      </c>
      <c r="NT59" s="162" t="str">
        <f t="shared" si="74"/>
        <v/>
      </c>
      <c r="NU59" s="162" t="str">
        <f t="shared" si="74"/>
        <v/>
      </c>
      <c r="NV59" s="162" t="str">
        <f t="shared" si="74"/>
        <v/>
      </c>
      <c r="NW59" s="162" t="str">
        <f t="shared" si="74"/>
        <v/>
      </c>
      <c r="NX59" s="162" t="str">
        <f t="shared" si="74"/>
        <v/>
      </c>
      <c r="NY59" s="162" t="str">
        <f t="shared" si="74"/>
        <v/>
      </c>
      <c r="NZ59" s="162" t="str">
        <f t="shared" si="74"/>
        <v/>
      </c>
      <c r="OA59" s="162" t="str">
        <f t="shared" si="74"/>
        <v/>
      </c>
      <c r="OB59" s="162" t="str">
        <f t="shared" si="74"/>
        <v/>
      </c>
      <c r="OC59" s="162" t="str">
        <f t="shared" si="74"/>
        <v/>
      </c>
      <c r="OD59" s="162" t="str">
        <f t="shared" si="74"/>
        <v/>
      </c>
      <c r="OE59" s="162" t="str">
        <f t="shared" ref="OE59:OO59" si="75">IF(AND($B$59&gt;=OE$3,$B$59&lt;OF$3),100,"")</f>
        <v/>
      </c>
      <c r="OF59" s="162" t="str">
        <f t="shared" si="75"/>
        <v/>
      </c>
      <c r="OG59" s="162" t="str">
        <f t="shared" si="75"/>
        <v/>
      </c>
      <c r="OH59" s="162" t="str">
        <f t="shared" si="75"/>
        <v/>
      </c>
      <c r="OI59" s="162" t="str">
        <f t="shared" si="75"/>
        <v/>
      </c>
      <c r="OJ59" s="162" t="str">
        <f t="shared" si="75"/>
        <v/>
      </c>
      <c r="OK59" s="162" t="str">
        <f t="shared" si="75"/>
        <v/>
      </c>
      <c r="OL59" s="162" t="str">
        <f t="shared" si="75"/>
        <v/>
      </c>
      <c r="OM59" s="162" t="str">
        <f t="shared" si="75"/>
        <v/>
      </c>
      <c r="ON59" s="162" t="str">
        <f t="shared" si="75"/>
        <v/>
      </c>
      <c r="OO59" s="162" t="str">
        <f t="shared" si="75"/>
        <v/>
      </c>
    </row>
    <row r="60" spans="1:405">
      <c r="A60" s="513" t="s">
        <v>12</v>
      </c>
      <c r="B60" s="514">
        <f>INDEX('Configuration | Scaling'!$E$13:$Y$46,3,MATCH(A60,'Configuration | Scaling'!$E$13:$Y$13,0))</f>
        <v>507</v>
      </c>
      <c r="C60" s="515" t="str">
        <f t="shared" si="66"/>
        <v/>
      </c>
      <c r="D60" s="515" t="str">
        <f t="shared" ref="D60:AI60" si="76">IF(AND($B$60&gt;C$3,$B$60&lt;=D$3),Max_Value,"")</f>
        <v/>
      </c>
      <c r="E60" s="515" t="str">
        <f t="shared" si="76"/>
        <v/>
      </c>
      <c r="F60" s="515" t="str">
        <f t="shared" si="76"/>
        <v/>
      </c>
      <c r="G60" s="515" t="str">
        <f t="shared" si="76"/>
        <v/>
      </c>
      <c r="H60" s="515" t="str">
        <f t="shared" si="76"/>
        <v/>
      </c>
      <c r="I60" s="515" t="str">
        <f t="shared" si="76"/>
        <v/>
      </c>
      <c r="J60" s="515" t="str">
        <f t="shared" si="76"/>
        <v/>
      </c>
      <c r="K60" s="515" t="str">
        <f t="shared" si="76"/>
        <v/>
      </c>
      <c r="L60" s="515" t="str">
        <f t="shared" si="76"/>
        <v/>
      </c>
      <c r="M60" s="515">
        <f t="shared" si="76"/>
        <v>20</v>
      </c>
      <c r="N60" s="515" t="str">
        <f t="shared" si="76"/>
        <v/>
      </c>
      <c r="O60" s="515" t="str">
        <f t="shared" si="76"/>
        <v/>
      </c>
      <c r="P60" s="515" t="str">
        <f t="shared" si="76"/>
        <v/>
      </c>
      <c r="Q60" s="515" t="str">
        <f t="shared" si="76"/>
        <v/>
      </c>
      <c r="R60" s="515" t="str">
        <f t="shared" si="76"/>
        <v/>
      </c>
      <c r="S60" s="515" t="str">
        <f t="shared" si="76"/>
        <v/>
      </c>
      <c r="T60" s="515" t="str">
        <f t="shared" si="76"/>
        <v/>
      </c>
      <c r="U60" s="515" t="str">
        <f t="shared" si="76"/>
        <v/>
      </c>
      <c r="V60" s="515" t="str">
        <f t="shared" si="76"/>
        <v/>
      </c>
      <c r="W60" s="515" t="str">
        <f t="shared" si="76"/>
        <v/>
      </c>
      <c r="X60" s="515" t="str">
        <f t="shared" si="76"/>
        <v/>
      </c>
      <c r="Y60" s="515" t="str">
        <f t="shared" si="76"/>
        <v/>
      </c>
      <c r="Z60" s="515" t="str">
        <f t="shared" si="76"/>
        <v/>
      </c>
      <c r="AA60" s="515" t="str">
        <f t="shared" si="76"/>
        <v/>
      </c>
      <c r="AB60" s="515" t="str">
        <f t="shared" si="76"/>
        <v/>
      </c>
      <c r="AC60" s="515" t="str">
        <f t="shared" si="76"/>
        <v/>
      </c>
      <c r="AD60" s="515" t="str">
        <f t="shared" si="76"/>
        <v/>
      </c>
      <c r="AE60" s="515" t="str">
        <f t="shared" si="76"/>
        <v/>
      </c>
      <c r="AF60" s="515" t="str">
        <f t="shared" si="76"/>
        <v/>
      </c>
      <c r="AG60" s="515" t="str">
        <f t="shared" si="76"/>
        <v/>
      </c>
      <c r="AH60" s="515" t="str">
        <f t="shared" si="76"/>
        <v/>
      </c>
      <c r="AI60" s="515" t="str">
        <f t="shared" si="76"/>
        <v/>
      </c>
      <c r="AJ60" s="515" t="str">
        <f t="shared" ref="AJ60:BO60" si="77">IF(AND($B$60&gt;AI$3,$B$60&lt;=AJ$3),Max_Value,"")</f>
        <v/>
      </c>
      <c r="AK60" s="515" t="str">
        <f t="shared" si="77"/>
        <v/>
      </c>
      <c r="AL60" s="515" t="str">
        <f t="shared" si="77"/>
        <v/>
      </c>
      <c r="AM60" s="515" t="str">
        <f t="shared" si="77"/>
        <v/>
      </c>
      <c r="AN60" s="515" t="str">
        <f t="shared" si="77"/>
        <v/>
      </c>
      <c r="AO60" s="515" t="str">
        <f t="shared" si="77"/>
        <v/>
      </c>
      <c r="AP60" s="515" t="str">
        <f t="shared" si="77"/>
        <v/>
      </c>
      <c r="AQ60" s="515" t="str">
        <f t="shared" si="77"/>
        <v/>
      </c>
      <c r="AR60" s="515" t="str">
        <f t="shared" si="77"/>
        <v/>
      </c>
      <c r="AS60" s="515" t="str">
        <f t="shared" si="77"/>
        <v/>
      </c>
      <c r="AT60" s="515" t="str">
        <f t="shared" si="77"/>
        <v/>
      </c>
      <c r="AU60" s="515" t="str">
        <f t="shared" si="77"/>
        <v/>
      </c>
      <c r="AV60" s="515" t="str">
        <f t="shared" si="77"/>
        <v/>
      </c>
      <c r="AW60" s="515" t="str">
        <f t="shared" si="77"/>
        <v/>
      </c>
      <c r="AX60" s="515" t="str">
        <f t="shared" si="77"/>
        <v/>
      </c>
      <c r="AY60" s="515" t="str">
        <f t="shared" si="77"/>
        <v/>
      </c>
      <c r="AZ60" s="515" t="str">
        <f t="shared" si="77"/>
        <v/>
      </c>
      <c r="BA60" s="515" t="str">
        <f t="shared" si="77"/>
        <v/>
      </c>
      <c r="BB60" s="515" t="str">
        <f t="shared" si="77"/>
        <v/>
      </c>
      <c r="BC60" s="515" t="str">
        <f t="shared" si="77"/>
        <v/>
      </c>
      <c r="BD60" s="515" t="str">
        <f t="shared" si="77"/>
        <v/>
      </c>
      <c r="BE60" s="515" t="str">
        <f t="shared" si="77"/>
        <v/>
      </c>
      <c r="BF60" s="515" t="str">
        <f t="shared" si="77"/>
        <v/>
      </c>
      <c r="BG60" s="515" t="str">
        <f t="shared" si="77"/>
        <v/>
      </c>
      <c r="BH60" s="515" t="str">
        <f t="shared" si="77"/>
        <v/>
      </c>
      <c r="BI60" s="515" t="str">
        <f t="shared" si="77"/>
        <v/>
      </c>
      <c r="BJ60" s="515" t="str">
        <f t="shared" si="77"/>
        <v/>
      </c>
      <c r="BK60" s="515" t="str">
        <f t="shared" si="77"/>
        <v/>
      </c>
      <c r="BL60" s="515" t="str">
        <f t="shared" si="77"/>
        <v/>
      </c>
      <c r="BM60" s="515" t="str">
        <f t="shared" si="77"/>
        <v/>
      </c>
      <c r="BN60" s="515" t="str">
        <f t="shared" si="77"/>
        <v/>
      </c>
      <c r="BO60" s="515" t="str">
        <f t="shared" si="77"/>
        <v/>
      </c>
      <c r="BP60" s="515" t="str">
        <f t="shared" ref="BP60:BV60" si="78">IF(AND($B$60&gt;BO$3,$B$60&lt;=BP$3),Max_Value,"")</f>
        <v/>
      </c>
      <c r="BQ60" s="515" t="str">
        <f t="shared" si="78"/>
        <v/>
      </c>
      <c r="BR60" s="515" t="str">
        <f t="shared" si="78"/>
        <v/>
      </c>
      <c r="BS60" s="515" t="str">
        <f t="shared" si="78"/>
        <v/>
      </c>
      <c r="BT60" s="515" t="str">
        <f t="shared" si="78"/>
        <v/>
      </c>
      <c r="BU60" s="640" t="str">
        <f t="shared" si="78"/>
        <v/>
      </c>
      <c r="BV60" s="636" t="str">
        <f t="shared" si="78"/>
        <v/>
      </c>
      <c r="BW60" s="487" t="str">
        <f t="shared" ref="BW60:EH60" si="79">IF(AND($B$60&gt;=BW$3,$B$60&lt;BX$3),100,"")</f>
        <v/>
      </c>
      <c r="BX60" s="162" t="str">
        <f t="shared" si="79"/>
        <v/>
      </c>
      <c r="BY60" s="162" t="str">
        <f t="shared" si="79"/>
        <v/>
      </c>
      <c r="BZ60" s="162" t="str">
        <f t="shared" si="79"/>
        <v/>
      </c>
      <c r="CA60" s="162" t="str">
        <f t="shared" si="79"/>
        <v/>
      </c>
      <c r="CB60" s="162" t="str">
        <f t="shared" si="79"/>
        <v/>
      </c>
      <c r="CC60" s="162" t="str">
        <f t="shared" si="79"/>
        <v/>
      </c>
      <c r="CD60" s="162" t="str">
        <f t="shared" si="79"/>
        <v/>
      </c>
      <c r="CE60" s="162" t="str">
        <f t="shared" si="79"/>
        <v/>
      </c>
      <c r="CF60" s="162" t="str">
        <f t="shared" si="79"/>
        <v/>
      </c>
      <c r="CG60" s="162" t="str">
        <f t="shared" si="79"/>
        <v/>
      </c>
      <c r="CH60" s="162" t="str">
        <f t="shared" si="79"/>
        <v/>
      </c>
      <c r="CI60" s="162" t="str">
        <f t="shared" si="79"/>
        <v/>
      </c>
      <c r="CJ60" s="162" t="str">
        <f t="shared" si="79"/>
        <v/>
      </c>
      <c r="CK60" s="162" t="str">
        <f t="shared" si="79"/>
        <v/>
      </c>
      <c r="CL60" s="162" t="str">
        <f t="shared" si="79"/>
        <v/>
      </c>
      <c r="CM60" s="162" t="str">
        <f t="shared" si="79"/>
        <v/>
      </c>
      <c r="CN60" s="162" t="str">
        <f t="shared" si="79"/>
        <v/>
      </c>
      <c r="CO60" s="162" t="str">
        <f t="shared" si="79"/>
        <v/>
      </c>
      <c r="CP60" s="162" t="str">
        <f t="shared" si="79"/>
        <v/>
      </c>
      <c r="CQ60" s="162" t="str">
        <f t="shared" si="79"/>
        <v/>
      </c>
      <c r="CR60" s="162" t="str">
        <f t="shared" si="79"/>
        <v/>
      </c>
      <c r="CS60" s="162" t="str">
        <f t="shared" si="79"/>
        <v/>
      </c>
      <c r="CT60" s="162" t="str">
        <f t="shared" si="79"/>
        <v/>
      </c>
      <c r="CU60" s="162" t="str">
        <f t="shared" si="79"/>
        <v/>
      </c>
      <c r="CV60" s="162" t="str">
        <f t="shared" si="79"/>
        <v/>
      </c>
      <c r="CW60" s="162" t="str">
        <f t="shared" si="79"/>
        <v/>
      </c>
      <c r="CX60" s="162" t="str">
        <f t="shared" si="79"/>
        <v/>
      </c>
      <c r="CY60" s="162" t="str">
        <f t="shared" si="79"/>
        <v/>
      </c>
      <c r="CZ60" s="162" t="str">
        <f t="shared" si="79"/>
        <v/>
      </c>
      <c r="DA60" s="162" t="str">
        <f t="shared" si="79"/>
        <v/>
      </c>
      <c r="DB60" s="162" t="str">
        <f t="shared" si="79"/>
        <v/>
      </c>
      <c r="DC60" s="162" t="str">
        <f t="shared" si="79"/>
        <v/>
      </c>
      <c r="DD60" s="162" t="str">
        <f t="shared" si="79"/>
        <v/>
      </c>
      <c r="DE60" s="162" t="str">
        <f t="shared" si="79"/>
        <v/>
      </c>
      <c r="DF60" s="162" t="str">
        <f t="shared" si="79"/>
        <v/>
      </c>
      <c r="DG60" s="162" t="str">
        <f t="shared" si="79"/>
        <v/>
      </c>
      <c r="DH60" s="162" t="str">
        <f t="shared" si="79"/>
        <v/>
      </c>
      <c r="DI60" s="162" t="str">
        <f t="shared" si="79"/>
        <v/>
      </c>
      <c r="DJ60" s="162" t="str">
        <f t="shared" si="79"/>
        <v/>
      </c>
      <c r="DK60" s="162" t="str">
        <f t="shared" si="79"/>
        <v/>
      </c>
      <c r="DL60" s="162" t="str">
        <f t="shared" si="79"/>
        <v/>
      </c>
      <c r="DM60" s="162" t="str">
        <f t="shared" si="79"/>
        <v/>
      </c>
      <c r="DN60" s="162" t="str">
        <f t="shared" si="79"/>
        <v/>
      </c>
      <c r="DO60" s="162" t="str">
        <f t="shared" si="79"/>
        <v/>
      </c>
      <c r="DP60" s="162" t="str">
        <f t="shared" si="79"/>
        <v/>
      </c>
      <c r="DQ60" s="162" t="str">
        <f t="shared" si="79"/>
        <v/>
      </c>
      <c r="DR60" s="162" t="str">
        <f t="shared" si="79"/>
        <v/>
      </c>
      <c r="DS60" s="162" t="str">
        <f t="shared" si="79"/>
        <v/>
      </c>
      <c r="DT60" s="162" t="str">
        <f t="shared" si="79"/>
        <v/>
      </c>
      <c r="DU60" s="162" t="str">
        <f t="shared" si="79"/>
        <v/>
      </c>
      <c r="DV60" s="162" t="str">
        <f t="shared" si="79"/>
        <v/>
      </c>
      <c r="DW60" s="162" t="str">
        <f t="shared" si="79"/>
        <v/>
      </c>
      <c r="DX60" s="162" t="str">
        <f t="shared" si="79"/>
        <v/>
      </c>
      <c r="DY60" s="162" t="str">
        <f t="shared" si="79"/>
        <v/>
      </c>
      <c r="DZ60" s="162" t="str">
        <f t="shared" si="79"/>
        <v/>
      </c>
      <c r="EA60" s="162" t="str">
        <f t="shared" si="79"/>
        <v/>
      </c>
      <c r="EB60" s="162" t="str">
        <f t="shared" si="79"/>
        <v/>
      </c>
      <c r="EC60" s="162" t="str">
        <f t="shared" si="79"/>
        <v/>
      </c>
      <c r="ED60" s="162" t="str">
        <f t="shared" si="79"/>
        <v/>
      </c>
      <c r="EE60" s="162" t="str">
        <f t="shared" si="79"/>
        <v/>
      </c>
      <c r="EF60" s="162" t="str">
        <f t="shared" si="79"/>
        <v/>
      </c>
      <c r="EG60" s="162" t="str">
        <f t="shared" si="79"/>
        <v/>
      </c>
      <c r="EH60" s="162" t="str">
        <f t="shared" si="79"/>
        <v/>
      </c>
      <c r="EI60" s="162" t="str">
        <f t="shared" ref="EI60:GT60" si="80">IF(AND($B$60&gt;=EI$3,$B$60&lt;EJ$3),100,"")</f>
        <v/>
      </c>
      <c r="EJ60" s="162" t="str">
        <f t="shared" si="80"/>
        <v/>
      </c>
      <c r="EK60" s="162" t="str">
        <f t="shared" si="80"/>
        <v/>
      </c>
      <c r="EL60" s="162" t="str">
        <f t="shared" si="80"/>
        <v/>
      </c>
      <c r="EM60" s="162" t="str">
        <f t="shared" si="80"/>
        <v/>
      </c>
      <c r="EN60" s="162" t="str">
        <f t="shared" si="80"/>
        <v/>
      </c>
      <c r="EO60" s="162" t="str">
        <f t="shared" si="80"/>
        <v/>
      </c>
      <c r="EP60" s="162" t="str">
        <f t="shared" si="80"/>
        <v/>
      </c>
      <c r="EQ60" s="162" t="str">
        <f t="shared" si="80"/>
        <v/>
      </c>
      <c r="ER60" s="162" t="str">
        <f t="shared" si="80"/>
        <v/>
      </c>
      <c r="ES60" s="162" t="str">
        <f t="shared" si="80"/>
        <v/>
      </c>
      <c r="ET60" s="162" t="str">
        <f t="shared" si="80"/>
        <v/>
      </c>
      <c r="EU60" s="162" t="str">
        <f t="shared" si="80"/>
        <v/>
      </c>
      <c r="EV60" s="162" t="str">
        <f t="shared" si="80"/>
        <v/>
      </c>
      <c r="EW60" s="162" t="str">
        <f t="shared" si="80"/>
        <v/>
      </c>
      <c r="EX60" s="162" t="str">
        <f t="shared" si="80"/>
        <v/>
      </c>
      <c r="EY60" s="162" t="str">
        <f t="shared" si="80"/>
        <v/>
      </c>
      <c r="EZ60" s="162" t="str">
        <f t="shared" si="80"/>
        <v/>
      </c>
      <c r="FA60" s="162" t="str">
        <f t="shared" si="80"/>
        <v/>
      </c>
      <c r="FB60" s="162" t="str">
        <f t="shared" si="80"/>
        <v/>
      </c>
      <c r="FC60" s="162" t="str">
        <f t="shared" si="80"/>
        <v/>
      </c>
      <c r="FD60" s="162" t="str">
        <f t="shared" si="80"/>
        <v/>
      </c>
      <c r="FE60" s="162" t="str">
        <f t="shared" si="80"/>
        <v/>
      </c>
      <c r="FF60" s="162" t="str">
        <f t="shared" si="80"/>
        <v/>
      </c>
      <c r="FG60" s="162" t="str">
        <f t="shared" si="80"/>
        <v/>
      </c>
      <c r="FH60" s="162" t="str">
        <f t="shared" si="80"/>
        <v/>
      </c>
      <c r="FI60" s="162" t="str">
        <f t="shared" si="80"/>
        <v/>
      </c>
      <c r="FJ60" s="162" t="str">
        <f t="shared" si="80"/>
        <v/>
      </c>
      <c r="FK60" s="162" t="str">
        <f t="shared" si="80"/>
        <v/>
      </c>
      <c r="FL60" s="162" t="str">
        <f t="shared" si="80"/>
        <v/>
      </c>
      <c r="FM60" s="162" t="str">
        <f t="shared" si="80"/>
        <v/>
      </c>
      <c r="FN60" s="162" t="str">
        <f t="shared" si="80"/>
        <v/>
      </c>
      <c r="FO60" s="162" t="str">
        <f t="shared" si="80"/>
        <v/>
      </c>
      <c r="FP60" s="162" t="str">
        <f t="shared" si="80"/>
        <v/>
      </c>
      <c r="FQ60" s="162" t="str">
        <f t="shared" si="80"/>
        <v/>
      </c>
      <c r="FR60" s="162" t="str">
        <f t="shared" si="80"/>
        <v/>
      </c>
      <c r="FS60" s="162" t="str">
        <f t="shared" si="80"/>
        <v/>
      </c>
      <c r="FT60" s="162" t="str">
        <f t="shared" si="80"/>
        <v/>
      </c>
      <c r="FU60" s="162" t="str">
        <f t="shared" si="80"/>
        <v/>
      </c>
      <c r="FV60" s="162" t="str">
        <f t="shared" si="80"/>
        <v/>
      </c>
      <c r="FW60" s="162" t="str">
        <f t="shared" si="80"/>
        <v/>
      </c>
      <c r="FX60" s="162" t="str">
        <f t="shared" si="80"/>
        <v/>
      </c>
      <c r="FY60" s="162" t="str">
        <f t="shared" si="80"/>
        <v/>
      </c>
      <c r="FZ60" s="162" t="str">
        <f t="shared" si="80"/>
        <v/>
      </c>
      <c r="GA60" s="162" t="str">
        <f t="shared" si="80"/>
        <v/>
      </c>
      <c r="GB60" s="162" t="str">
        <f t="shared" si="80"/>
        <v/>
      </c>
      <c r="GC60" s="162" t="str">
        <f t="shared" si="80"/>
        <v/>
      </c>
      <c r="GD60" s="162" t="str">
        <f t="shared" si="80"/>
        <v/>
      </c>
      <c r="GE60" s="162" t="str">
        <f t="shared" si="80"/>
        <v/>
      </c>
      <c r="GF60" s="162" t="str">
        <f t="shared" si="80"/>
        <v/>
      </c>
      <c r="GG60" s="162" t="str">
        <f t="shared" si="80"/>
        <v/>
      </c>
      <c r="GH60" s="162" t="str">
        <f t="shared" si="80"/>
        <v/>
      </c>
      <c r="GI60" s="162" t="str">
        <f t="shared" si="80"/>
        <v/>
      </c>
      <c r="GJ60" s="162" t="str">
        <f t="shared" si="80"/>
        <v/>
      </c>
      <c r="GK60" s="162" t="str">
        <f t="shared" si="80"/>
        <v/>
      </c>
      <c r="GL60" s="162" t="str">
        <f t="shared" si="80"/>
        <v/>
      </c>
      <c r="GM60" s="162" t="str">
        <f t="shared" si="80"/>
        <v/>
      </c>
      <c r="GN60" s="162" t="str">
        <f t="shared" si="80"/>
        <v/>
      </c>
      <c r="GO60" s="162" t="str">
        <f t="shared" si="80"/>
        <v/>
      </c>
      <c r="GP60" s="162" t="str">
        <f t="shared" si="80"/>
        <v/>
      </c>
      <c r="GQ60" s="162" t="str">
        <f t="shared" si="80"/>
        <v/>
      </c>
      <c r="GR60" s="162" t="str">
        <f t="shared" si="80"/>
        <v/>
      </c>
      <c r="GS60" s="162" t="str">
        <f t="shared" si="80"/>
        <v/>
      </c>
      <c r="GT60" s="162" t="str">
        <f t="shared" si="80"/>
        <v/>
      </c>
      <c r="GU60" s="162" t="str">
        <f t="shared" ref="GU60:JF60" si="81">IF(AND($B$60&gt;=GU$3,$B$60&lt;GV$3),100,"")</f>
        <v/>
      </c>
      <c r="GV60" s="162" t="str">
        <f t="shared" si="81"/>
        <v/>
      </c>
      <c r="GW60" s="162" t="str">
        <f t="shared" si="81"/>
        <v/>
      </c>
      <c r="GX60" s="162" t="str">
        <f t="shared" si="81"/>
        <v/>
      </c>
      <c r="GY60" s="162" t="str">
        <f t="shared" si="81"/>
        <v/>
      </c>
      <c r="GZ60" s="162" t="str">
        <f t="shared" si="81"/>
        <v/>
      </c>
      <c r="HA60" s="162" t="str">
        <f t="shared" si="81"/>
        <v/>
      </c>
      <c r="HB60" s="162" t="str">
        <f t="shared" si="81"/>
        <v/>
      </c>
      <c r="HC60" s="162" t="str">
        <f t="shared" si="81"/>
        <v/>
      </c>
      <c r="HD60" s="162" t="str">
        <f t="shared" si="81"/>
        <v/>
      </c>
      <c r="HE60" s="162" t="str">
        <f t="shared" si="81"/>
        <v/>
      </c>
      <c r="HF60" s="162" t="str">
        <f t="shared" si="81"/>
        <v/>
      </c>
      <c r="HG60" s="162" t="str">
        <f t="shared" si="81"/>
        <v/>
      </c>
      <c r="HH60" s="162" t="str">
        <f t="shared" si="81"/>
        <v/>
      </c>
      <c r="HI60" s="162" t="str">
        <f t="shared" si="81"/>
        <v/>
      </c>
      <c r="HJ60" s="162" t="str">
        <f t="shared" si="81"/>
        <v/>
      </c>
      <c r="HK60" s="162" t="str">
        <f t="shared" si="81"/>
        <v/>
      </c>
      <c r="HL60" s="162" t="str">
        <f t="shared" si="81"/>
        <v/>
      </c>
      <c r="HM60" s="162" t="str">
        <f t="shared" si="81"/>
        <v/>
      </c>
      <c r="HN60" s="162" t="str">
        <f t="shared" si="81"/>
        <v/>
      </c>
      <c r="HO60" s="162" t="str">
        <f t="shared" si="81"/>
        <v/>
      </c>
      <c r="HP60" s="162" t="str">
        <f t="shared" si="81"/>
        <v/>
      </c>
      <c r="HQ60" s="162" t="str">
        <f t="shared" si="81"/>
        <v/>
      </c>
      <c r="HR60" s="162" t="str">
        <f t="shared" si="81"/>
        <v/>
      </c>
      <c r="HS60" s="162" t="str">
        <f t="shared" si="81"/>
        <v/>
      </c>
      <c r="HT60" s="162" t="str">
        <f t="shared" si="81"/>
        <v/>
      </c>
      <c r="HU60" s="162" t="str">
        <f t="shared" si="81"/>
        <v/>
      </c>
      <c r="HV60" s="162" t="str">
        <f t="shared" si="81"/>
        <v/>
      </c>
      <c r="HW60" s="162" t="str">
        <f t="shared" si="81"/>
        <v/>
      </c>
      <c r="HX60" s="162" t="str">
        <f t="shared" si="81"/>
        <v/>
      </c>
      <c r="HY60" s="162" t="str">
        <f t="shared" si="81"/>
        <v/>
      </c>
      <c r="HZ60" s="162" t="str">
        <f t="shared" si="81"/>
        <v/>
      </c>
      <c r="IA60" s="162" t="str">
        <f t="shared" si="81"/>
        <v/>
      </c>
      <c r="IB60" s="162" t="str">
        <f t="shared" si="81"/>
        <v/>
      </c>
      <c r="IC60" s="162" t="str">
        <f t="shared" si="81"/>
        <v/>
      </c>
      <c r="ID60" s="162" t="str">
        <f t="shared" si="81"/>
        <v/>
      </c>
      <c r="IE60" s="162" t="str">
        <f t="shared" si="81"/>
        <v/>
      </c>
      <c r="IF60" s="162" t="str">
        <f t="shared" si="81"/>
        <v/>
      </c>
      <c r="IG60" s="162" t="str">
        <f t="shared" si="81"/>
        <v/>
      </c>
      <c r="IH60" s="162" t="str">
        <f t="shared" si="81"/>
        <v/>
      </c>
      <c r="II60" s="162" t="str">
        <f t="shared" si="81"/>
        <v/>
      </c>
      <c r="IJ60" s="162" t="str">
        <f t="shared" si="81"/>
        <v/>
      </c>
      <c r="IK60" s="162" t="str">
        <f t="shared" si="81"/>
        <v/>
      </c>
      <c r="IL60" s="162" t="str">
        <f t="shared" si="81"/>
        <v/>
      </c>
      <c r="IM60" s="162" t="str">
        <f t="shared" si="81"/>
        <v/>
      </c>
      <c r="IN60" s="162" t="str">
        <f t="shared" si="81"/>
        <v/>
      </c>
      <c r="IO60" s="162" t="str">
        <f t="shared" si="81"/>
        <v/>
      </c>
      <c r="IP60" s="162" t="str">
        <f t="shared" si="81"/>
        <v/>
      </c>
      <c r="IQ60" s="162" t="str">
        <f t="shared" si="81"/>
        <v/>
      </c>
      <c r="IR60" s="162" t="str">
        <f t="shared" si="81"/>
        <v/>
      </c>
      <c r="IS60" s="162" t="str">
        <f t="shared" si="81"/>
        <v/>
      </c>
      <c r="IT60" s="162" t="str">
        <f t="shared" si="81"/>
        <v/>
      </c>
      <c r="IU60" s="162" t="str">
        <f t="shared" si="81"/>
        <v/>
      </c>
      <c r="IV60" s="162" t="str">
        <f t="shared" si="81"/>
        <v/>
      </c>
      <c r="IW60" s="162" t="str">
        <f t="shared" si="81"/>
        <v/>
      </c>
      <c r="IX60" s="162" t="str">
        <f t="shared" si="81"/>
        <v/>
      </c>
      <c r="IY60" s="162" t="str">
        <f t="shared" si="81"/>
        <v/>
      </c>
      <c r="IZ60" s="162" t="str">
        <f t="shared" si="81"/>
        <v/>
      </c>
      <c r="JA60" s="162" t="str">
        <f t="shared" si="81"/>
        <v/>
      </c>
      <c r="JB60" s="162" t="str">
        <f t="shared" si="81"/>
        <v/>
      </c>
      <c r="JC60" s="162" t="str">
        <f t="shared" si="81"/>
        <v/>
      </c>
      <c r="JD60" s="162" t="str">
        <f t="shared" si="81"/>
        <v/>
      </c>
      <c r="JE60" s="162" t="str">
        <f t="shared" si="81"/>
        <v/>
      </c>
      <c r="JF60" s="162" t="str">
        <f t="shared" si="81"/>
        <v/>
      </c>
      <c r="JG60" s="162" t="str">
        <f t="shared" ref="JG60:LR60" si="82">IF(AND($B$60&gt;=JG$3,$B$60&lt;JH$3),100,"")</f>
        <v/>
      </c>
      <c r="JH60" s="162" t="str">
        <f t="shared" si="82"/>
        <v/>
      </c>
      <c r="JI60" s="162" t="str">
        <f t="shared" si="82"/>
        <v/>
      </c>
      <c r="JJ60" s="162" t="str">
        <f t="shared" si="82"/>
        <v/>
      </c>
      <c r="JK60" s="162" t="str">
        <f t="shared" si="82"/>
        <v/>
      </c>
      <c r="JL60" s="162" t="str">
        <f t="shared" si="82"/>
        <v/>
      </c>
      <c r="JM60" s="162" t="str">
        <f t="shared" si="82"/>
        <v/>
      </c>
      <c r="JN60" s="162" t="str">
        <f t="shared" si="82"/>
        <v/>
      </c>
      <c r="JO60" s="162" t="str">
        <f t="shared" si="82"/>
        <v/>
      </c>
      <c r="JP60" s="162" t="str">
        <f t="shared" si="82"/>
        <v/>
      </c>
      <c r="JQ60" s="162" t="str">
        <f t="shared" si="82"/>
        <v/>
      </c>
      <c r="JR60" s="162" t="str">
        <f t="shared" si="82"/>
        <v/>
      </c>
      <c r="JS60" s="162" t="str">
        <f t="shared" si="82"/>
        <v/>
      </c>
      <c r="JT60" s="162" t="str">
        <f t="shared" si="82"/>
        <v/>
      </c>
      <c r="JU60" s="162" t="str">
        <f t="shared" si="82"/>
        <v/>
      </c>
      <c r="JV60" s="162" t="str">
        <f t="shared" si="82"/>
        <v/>
      </c>
      <c r="JW60" s="162" t="str">
        <f t="shared" si="82"/>
        <v/>
      </c>
      <c r="JX60" s="162" t="str">
        <f t="shared" si="82"/>
        <v/>
      </c>
      <c r="JY60" s="162" t="str">
        <f t="shared" si="82"/>
        <v/>
      </c>
      <c r="JZ60" s="162" t="str">
        <f t="shared" si="82"/>
        <v/>
      </c>
      <c r="KA60" s="162" t="str">
        <f t="shared" si="82"/>
        <v/>
      </c>
      <c r="KB60" s="162" t="str">
        <f t="shared" si="82"/>
        <v/>
      </c>
      <c r="KC60" s="162" t="str">
        <f t="shared" si="82"/>
        <v/>
      </c>
      <c r="KD60" s="162" t="str">
        <f t="shared" si="82"/>
        <v/>
      </c>
      <c r="KE60" s="162" t="str">
        <f t="shared" si="82"/>
        <v/>
      </c>
      <c r="KF60" s="162" t="str">
        <f t="shared" si="82"/>
        <v/>
      </c>
      <c r="KG60" s="162" t="str">
        <f t="shared" si="82"/>
        <v/>
      </c>
      <c r="KH60" s="162" t="str">
        <f t="shared" si="82"/>
        <v/>
      </c>
      <c r="KI60" s="162" t="str">
        <f t="shared" si="82"/>
        <v/>
      </c>
      <c r="KJ60" s="162" t="str">
        <f t="shared" si="82"/>
        <v/>
      </c>
      <c r="KK60" s="162" t="str">
        <f t="shared" si="82"/>
        <v/>
      </c>
      <c r="KL60" s="162" t="str">
        <f t="shared" si="82"/>
        <v/>
      </c>
      <c r="KM60" s="162" t="str">
        <f t="shared" si="82"/>
        <v/>
      </c>
      <c r="KN60" s="162" t="str">
        <f t="shared" si="82"/>
        <v/>
      </c>
      <c r="KO60" s="162" t="str">
        <f t="shared" si="82"/>
        <v/>
      </c>
      <c r="KP60" s="162" t="str">
        <f t="shared" si="82"/>
        <v/>
      </c>
      <c r="KQ60" s="162" t="str">
        <f t="shared" si="82"/>
        <v/>
      </c>
      <c r="KR60" s="162" t="str">
        <f t="shared" si="82"/>
        <v/>
      </c>
      <c r="KS60" s="162" t="str">
        <f t="shared" si="82"/>
        <v/>
      </c>
      <c r="KT60" s="162" t="str">
        <f t="shared" si="82"/>
        <v/>
      </c>
      <c r="KU60" s="162" t="str">
        <f t="shared" si="82"/>
        <v/>
      </c>
      <c r="KV60" s="162" t="str">
        <f t="shared" si="82"/>
        <v/>
      </c>
      <c r="KW60" s="162" t="str">
        <f t="shared" si="82"/>
        <v/>
      </c>
      <c r="KX60" s="162" t="str">
        <f t="shared" si="82"/>
        <v/>
      </c>
      <c r="KY60" s="162" t="str">
        <f t="shared" si="82"/>
        <v/>
      </c>
      <c r="KZ60" s="162" t="str">
        <f t="shared" si="82"/>
        <v/>
      </c>
      <c r="LA60" s="162" t="str">
        <f t="shared" si="82"/>
        <v/>
      </c>
      <c r="LB60" s="162" t="str">
        <f t="shared" si="82"/>
        <v/>
      </c>
      <c r="LC60" s="162" t="str">
        <f t="shared" si="82"/>
        <v/>
      </c>
      <c r="LD60" s="162" t="str">
        <f t="shared" si="82"/>
        <v/>
      </c>
      <c r="LE60" s="162" t="str">
        <f t="shared" si="82"/>
        <v/>
      </c>
      <c r="LF60" s="162" t="str">
        <f t="shared" si="82"/>
        <v/>
      </c>
      <c r="LG60" s="162" t="str">
        <f t="shared" si="82"/>
        <v/>
      </c>
      <c r="LH60" s="162" t="str">
        <f t="shared" si="82"/>
        <v/>
      </c>
      <c r="LI60" s="162" t="str">
        <f t="shared" si="82"/>
        <v/>
      </c>
      <c r="LJ60" s="162" t="str">
        <f t="shared" si="82"/>
        <v/>
      </c>
      <c r="LK60" s="162" t="str">
        <f t="shared" si="82"/>
        <v/>
      </c>
      <c r="LL60" s="162" t="str">
        <f t="shared" si="82"/>
        <v/>
      </c>
      <c r="LM60" s="162" t="str">
        <f t="shared" si="82"/>
        <v/>
      </c>
      <c r="LN60" s="162" t="str">
        <f t="shared" si="82"/>
        <v/>
      </c>
      <c r="LO60" s="162" t="str">
        <f t="shared" si="82"/>
        <v/>
      </c>
      <c r="LP60" s="162" t="str">
        <f t="shared" si="82"/>
        <v/>
      </c>
      <c r="LQ60" s="162" t="str">
        <f t="shared" si="82"/>
        <v/>
      </c>
      <c r="LR60" s="162" t="str">
        <f t="shared" si="82"/>
        <v/>
      </c>
      <c r="LS60" s="162" t="str">
        <f t="shared" ref="LS60:OD60" si="83">IF(AND($B$60&gt;=LS$3,$B$60&lt;LT$3),100,"")</f>
        <v/>
      </c>
      <c r="LT60" s="162" t="str">
        <f t="shared" si="83"/>
        <v/>
      </c>
      <c r="LU60" s="162" t="str">
        <f t="shared" si="83"/>
        <v/>
      </c>
      <c r="LV60" s="162" t="str">
        <f t="shared" si="83"/>
        <v/>
      </c>
      <c r="LW60" s="162" t="str">
        <f t="shared" si="83"/>
        <v/>
      </c>
      <c r="LX60" s="162" t="str">
        <f t="shared" si="83"/>
        <v/>
      </c>
      <c r="LY60" s="162" t="str">
        <f t="shared" si="83"/>
        <v/>
      </c>
      <c r="LZ60" s="162" t="str">
        <f t="shared" si="83"/>
        <v/>
      </c>
      <c r="MA60" s="162" t="str">
        <f t="shared" si="83"/>
        <v/>
      </c>
      <c r="MB60" s="162" t="str">
        <f t="shared" si="83"/>
        <v/>
      </c>
      <c r="MC60" s="162" t="str">
        <f t="shared" si="83"/>
        <v/>
      </c>
      <c r="MD60" s="162" t="str">
        <f t="shared" si="83"/>
        <v/>
      </c>
      <c r="ME60" s="162" t="str">
        <f t="shared" si="83"/>
        <v/>
      </c>
      <c r="MF60" s="162" t="str">
        <f t="shared" si="83"/>
        <v/>
      </c>
      <c r="MG60" s="162" t="str">
        <f t="shared" si="83"/>
        <v/>
      </c>
      <c r="MH60" s="162" t="str">
        <f t="shared" si="83"/>
        <v/>
      </c>
      <c r="MI60" s="162" t="str">
        <f t="shared" si="83"/>
        <v/>
      </c>
      <c r="MJ60" s="162" t="str">
        <f t="shared" si="83"/>
        <v/>
      </c>
      <c r="MK60" s="162" t="str">
        <f t="shared" si="83"/>
        <v/>
      </c>
      <c r="ML60" s="162" t="str">
        <f t="shared" si="83"/>
        <v/>
      </c>
      <c r="MM60" s="162" t="str">
        <f t="shared" si="83"/>
        <v/>
      </c>
      <c r="MN60" s="162" t="str">
        <f t="shared" si="83"/>
        <v/>
      </c>
      <c r="MO60" s="162" t="str">
        <f t="shared" si="83"/>
        <v/>
      </c>
      <c r="MP60" s="162" t="str">
        <f t="shared" si="83"/>
        <v/>
      </c>
      <c r="MQ60" s="162" t="str">
        <f t="shared" si="83"/>
        <v/>
      </c>
      <c r="MR60" s="162" t="str">
        <f t="shared" si="83"/>
        <v/>
      </c>
      <c r="MS60" s="162" t="str">
        <f t="shared" si="83"/>
        <v/>
      </c>
      <c r="MT60" s="162" t="str">
        <f t="shared" si="83"/>
        <v/>
      </c>
      <c r="MU60" s="162" t="str">
        <f t="shared" si="83"/>
        <v/>
      </c>
      <c r="MV60" s="162" t="str">
        <f t="shared" si="83"/>
        <v/>
      </c>
      <c r="MW60" s="162" t="str">
        <f t="shared" si="83"/>
        <v/>
      </c>
      <c r="MX60" s="162" t="str">
        <f t="shared" si="83"/>
        <v/>
      </c>
      <c r="MY60" s="162" t="str">
        <f t="shared" si="83"/>
        <v/>
      </c>
      <c r="MZ60" s="162" t="str">
        <f t="shared" si="83"/>
        <v/>
      </c>
      <c r="NA60" s="162" t="str">
        <f t="shared" si="83"/>
        <v/>
      </c>
      <c r="NB60" s="162" t="str">
        <f t="shared" si="83"/>
        <v/>
      </c>
      <c r="NC60" s="162" t="str">
        <f t="shared" si="83"/>
        <v/>
      </c>
      <c r="ND60" s="162" t="str">
        <f t="shared" si="83"/>
        <v/>
      </c>
      <c r="NE60" s="162" t="str">
        <f t="shared" si="83"/>
        <v/>
      </c>
      <c r="NF60" s="162" t="str">
        <f t="shared" si="83"/>
        <v/>
      </c>
      <c r="NG60" s="162" t="str">
        <f t="shared" si="83"/>
        <v/>
      </c>
      <c r="NH60" s="162" t="str">
        <f t="shared" si="83"/>
        <v/>
      </c>
      <c r="NI60" s="162" t="str">
        <f t="shared" si="83"/>
        <v/>
      </c>
      <c r="NJ60" s="162" t="str">
        <f t="shared" si="83"/>
        <v/>
      </c>
      <c r="NK60" s="162" t="str">
        <f t="shared" si="83"/>
        <v/>
      </c>
      <c r="NL60" s="162" t="str">
        <f t="shared" si="83"/>
        <v/>
      </c>
      <c r="NM60" s="162" t="str">
        <f t="shared" si="83"/>
        <v/>
      </c>
      <c r="NN60" s="162" t="str">
        <f t="shared" si="83"/>
        <v/>
      </c>
      <c r="NO60" s="162" t="str">
        <f t="shared" si="83"/>
        <v/>
      </c>
      <c r="NP60" s="162" t="str">
        <f t="shared" si="83"/>
        <v/>
      </c>
      <c r="NQ60" s="162" t="str">
        <f t="shared" si="83"/>
        <v/>
      </c>
      <c r="NR60" s="162" t="str">
        <f t="shared" si="83"/>
        <v/>
      </c>
      <c r="NS60" s="162" t="str">
        <f t="shared" si="83"/>
        <v/>
      </c>
      <c r="NT60" s="162" t="str">
        <f t="shared" si="83"/>
        <v/>
      </c>
      <c r="NU60" s="162" t="str">
        <f t="shared" si="83"/>
        <v/>
      </c>
      <c r="NV60" s="162" t="str">
        <f t="shared" si="83"/>
        <v/>
      </c>
      <c r="NW60" s="162" t="str">
        <f t="shared" si="83"/>
        <v/>
      </c>
      <c r="NX60" s="162" t="str">
        <f t="shared" si="83"/>
        <v/>
      </c>
      <c r="NY60" s="162" t="str">
        <f t="shared" si="83"/>
        <v/>
      </c>
      <c r="NZ60" s="162" t="str">
        <f t="shared" si="83"/>
        <v/>
      </c>
      <c r="OA60" s="162" t="str">
        <f t="shared" si="83"/>
        <v/>
      </c>
      <c r="OB60" s="162" t="str">
        <f t="shared" si="83"/>
        <v/>
      </c>
      <c r="OC60" s="162" t="str">
        <f t="shared" si="83"/>
        <v/>
      </c>
      <c r="OD60" s="162" t="str">
        <f t="shared" si="83"/>
        <v/>
      </c>
      <c r="OE60" s="162" t="str">
        <f t="shared" ref="OE60:OO60" si="84">IF(AND($B$60&gt;=OE$3,$B$60&lt;OF$3),100,"")</f>
        <v/>
      </c>
      <c r="OF60" s="162" t="str">
        <f t="shared" si="84"/>
        <v/>
      </c>
      <c r="OG60" s="162" t="str">
        <f t="shared" si="84"/>
        <v/>
      </c>
      <c r="OH60" s="162" t="str">
        <f t="shared" si="84"/>
        <v/>
      </c>
      <c r="OI60" s="162" t="str">
        <f t="shared" si="84"/>
        <v/>
      </c>
      <c r="OJ60" s="162" t="str">
        <f t="shared" si="84"/>
        <v/>
      </c>
      <c r="OK60" s="162" t="str">
        <f t="shared" si="84"/>
        <v/>
      </c>
      <c r="OL60" s="162" t="str">
        <f t="shared" si="84"/>
        <v/>
      </c>
      <c r="OM60" s="162" t="str">
        <f t="shared" si="84"/>
        <v/>
      </c>
      <c r="ON60" s="162" t="str">
        <f t="shared" si="84"/>
        <v/>
      </c>
      <c r="OO60" s="162" t="str">
        <f t="shared" si="84"/>
        <v/>
      </c>
    </row>
    <row r="61" spans="1:405">
      <c r="A61" s="513" t="s">
        <v>13</v>
      </c>
      <c r="B61" s="514">
        <f>INDEX('Configuration | Scaling'!$E$13:$Y$46,3,MATCH(A61,'Configuration | Scaling'!$E$13:$Y$13,0))</f>
        <v>579</v>
      </c>
      <c r="C61" s="515" t="str">
        <f t="shared" si="66"/>
        <v/>
      </c>
      <c r="D61" s="515" t="str">
        <f t="shared" ref="D61:AI61" si="85">IF(AND($B$61&gt;C$3,$B$61&lt;=D$3),Max_Value,"")</f>
        <v/>
      </c>
      <c r="E61" s="515" t="str">
        <f t="shared" si="85"/>
        <v/>
      </c>
      <c r="F61" s="515" t="str">
        <f t="shared" si="85"/>
        <v/>
      </c>
      <c r="G61" s="515" t="str">
        <f t="shared" si="85"/>
        <v/>
      </c>
      <c r="H61" s="515" t="str">
        <f t="shared" si="85"/>
        <v/>
      </c>
      <c r="I61" s="515" t="str">
        <f t="shared" si="85"/>
        <v/>
      </c>
      <c r="J61" s="515" t="str">
        <f t="shared" si="85"/>
        <v/>
      </c>
      <c r="K61" s="515" t="str">
        <f t="shared" si="85"/>
        <v/>
      </c>
      <c r="L61" s="515" t="str">
        <f t="shared" si="85"/>
        <v/>
      </c>
      <c r="M61" s="515" t="str">
        <f t="shared" si="85"/>
        <v/>
      </c>
      <c r="N61" s="515" t="str">
        <f t="shared" si="85"/>
        <v/>
      </c>
      <c r="O61" s="515" t="str">
        <f t="shared" si="85"/>
        <v/>
      </c>
      <c r="P61" s="515" t="str">
        <f t="shared" si="85"/>
        <v/>
      </c>
      <c r="Q61" s="515" t="str">
        <f t="shared" si="85"/>
        <v/>
      </c>
      <c r="R61" s="515" t="str">
        <f t="shared" si="85"/>
        <v/>
      </c>
      <c r="S61" s="515">
        <f t="shared" si="85"/>
        <v>20</v>
      </c>
      <c r="T61" s="515" t="str">
        <f t="shared" si="85"/>
        <v/>
      </c>
      <c r="U61" s="515" t="str">
        <f t="shared" si="85"/>
        <v/>
      </c>
      <c r="V61" s="515" t="str">
        <f t="shared" si="85"/>
        <v/>
      </c>
      <c r="W61" s="515" t="str">
        <f t="shared" si="85"/>
        <v/>
      </c>
      <c r="X61" s="515" t="str">
        <f t="shared" si="85"/>
        <v/>
      </c>
      <c r="Y61" s="515" t="str">
        <f t="shared" si="85"/>
        <v/>
      </c>
      <c r="Z61" s="515" t="str">
        <f t="shared" si="85"/>
        <v/>
      </c>
      <c r="AA61" s="515" t="str">
        <f t="shared" si="85"/>
        <v/>
      </c>
      <c r="AB61" s="515" t="str">
        <f t="shared" si="85"/>
        <v/>
      </c>
      <c r="AC61" s="515" t="str">
        <f t="shared" si="85"/>
        <v/>
      </c>
      <c r="AD61" s="515" t="str">
        <f t="shared" si="85"/>
        <v/>
      </c>
      <c r="AE61" s="515" t="str">
        <f t="shared" si="85"/>
        <v/>
      </c>
      <c r="AF61" s="515" t="str">
        <f t="shared" si="85"/>
        <v/>
      </c>
      <c r="AG61" s="515" t="str">
        <f t="shared" si="85"/>
        <v/>
      </c>
      <c r="AH61" s="515" t="str">
        <f t="shared" si="85"/>
        <v/>
      </c>
      <c r="AI61" s="515" t="str">
        <f t="shared" si="85"/>
        <v/>
      </c>
      <c r="AJ61" s="515" t="str">
        <f t="shared" ref="AJ61:BO61" si="86">IF(AND($B$61&gt;AI$3,$B$61&lt;=AJ$3),Max_Value,"")</f>
        <v/>
      </c>
      <c r="AK61" s="515" t="str">
        <f t="shared" si="86"/>
        <v/>
      </c>
      <c r="AL61" s="515" t="str">
        <f t="shared" si="86"/>
        <v/>
      </c>
      <c r="AM61" s="515" t="str">
        <f t="shared" si="86"/>
        <v/>
      </c>
      <c r="AN61" s="515" t="str">
        <f t="shared" si="86"/>
        <v/>
      </c>
      <c r="AO61" s="515" t="str">
        <f t="shared" si="86"/>
        <v/>
      </c>
      <c r="AP61" s="515" t="str">
        <f t="shared" si="86"/>
        <v/>
      </c>
      <c r="AQ61" s="515" t="str">
        <f t="shared" si="86"/>
        <v/>
      </c>
      <c r="AR61" s="515" t="str">
        <f t="shared" si="86"/>
        <v/>
      </c>
      <c r="AS61" s="515" t="str">
        <f t="shared" si="86"/>
        <v/>
      </c>
      <c r="AT61" s="515" t="str">
        <f t="shared" si="86"/>
        <v/>
      </c>
      <c r="AU61" s="515" t="str">
        <f t="shared" si="86"/>
        <v/>
      </c>
      <c r="AV61" s="515" t="str">
        <f t="shared" si="86"/>
        <v/>
      </c>
      <c r="AW61" s="515" t="str">
        <f t="shared" si="86"/>
        <v/>
      </c>
      <c r="AX61" s="515" t="str">
        <f t="shared" si="86"/>
        <v/>
      </c>
      <c r="AY61" s="515" t="str">
        <f t="shared" si="86"/>
        <v/>
      </c>
      <c r="AZ61" s="515" t="str">
        <f t="shared" si="86"/>
        <v/>
      </c>
      <c r="BA61" s="515" t="str">
        <f t="shared" si="86"/>
        <v/>
      </c>
      <c r="BB61" s="515" t="str">
        <f t="shared" si="86"/>
        <v/>
      </c>
      <c r="BC61" s="515" t="str">
        <f t="shared" si="86"/>
        <v/>
      </c>
      <c r="BD61" s="515" t="str">
        <f t="shared" si="86"/>
        <v/>
      </c>
      <c r="BE61" s="515" t="str">
        <f t="shared" si="86"/>
        <v/>
      </c>
      <c r="BF61" s="515" t="str">
        <f t="shared" si="86"/>
        <v/>
      </c>
      <c r="BG61" s="515" t="str">
        <f t="shared" si="86"/>
        <v/>
      </c>
      <c r="BH61" s="515" t="str">
        <f t="shared" si="86"/>
        <v/>
      </c>
      <c r="BI61" s="515" t="str">
        <f t="shared" si="86"/>
        <v/>
      </c>
      <c r="BJ61" s="515" t="str">
        <f t="shared" si="86"/>
        <v/>
      </c>
      <c r="BK61" s="515" t="str">
        <f t="shared" si="86"/>
        <v/>
      </c>
      <c r="BL61" s="515" t="str">
        <f t="shared" si="86"/>
        <v/>
      </c>
      <c r="BM61" s="515" t="str">
        <f t="shared" si="86"/>
        <v/>
      </c>
      <c r="BN61" s="515" t="str">
        <f t="shared" si="86"/>
        <v/>
      </c>
      <c r="BO61" s="515" t="str">
        <f t="shared" si="86"/>
        <v/>
      </c>
      <c r="BP61" s="515" t="str">
        <f t="shared" ref="BP61:BV61" si="87">IF(AND($B$61&gt;BO$3,$B$61&lt;=BP$3),Max_Value,"")</f>
        <v/>
      </c>
      <c r="BQ61" s="515" t="str">
        <f t="shared" si="87"/>
        <v/>
      </c>
      <c r="BR61" s="515" t="str">
        <f t="shared" si="87"/>
        <v/>
      </c>
      <c r="BS61" s="515" t="str">
        <f t="shared" si="87"/>
        <v/>
      </c>
      <c r="BT61" s="515" t="str">
        <f t="shared" si="87"/>
        <v/>
      </c>
      <c r="BU61" s="640" t="str">
        <f t="shared" si="87"/>
        <v/>
      </c>
      <c r="BV61" s="636" t="str">
        <f t="shared" si="87"/>
        <v/>
      </c>
      <c r="BW61" s="487"/>
    </row>
    <row r="62" spans="1:405">
      <c r="A62" s="513" t="s">
        <v>14</v>
      </c>
      <c r="B62" s="514">
        <f>INDEX('Configuration | Scaling'!$E$13:$Y$46,3,MATCH(A62,'Configuration | Scaling'!$E$13:$Y$13,0))</f>
        <v>671</v>
      </c>
      <c r="C62" s="515" t="str">
        <f t="shared" si="66"/>
        <v/>
      </c>
      <c r="D62" s="515" t="str">
        <f t="shared" ref="D62:AI62" si="88">IF(AND($B$62&gt;C$3,$B$62&lt;=D$3),Max_Value,"")</f>
        <v/>
      </c>
      <c r="E62" s="515" t="str">
        <f t="shared" si="88"/>
        <v/>
      </c>
      <c r="F62" s="515" t="str">
        <f t="shared" si="88"/>
        <v/>
      </c>
      <c r="G62" s="515" t="str">
        <f t="shared" si="88"/>
        <v/>
      </c>
      <c r="H62" s="515" t="str">
        <f t="shared" si="88"/>
        <v/>
      </c>
      <c r="I62" s="515" t="str">
        <f t="shared" si="88"/>
        <v/>
      </c>
      <c r="J62" s="515" t="str">
        <f t="shared" si="88"/>
        <v/>
      </c>
      <c r="K62" s="515" t="str">
        <f t="shared" si="88"/>
        <v/>
      </c>
      <c r="L62" s="515" t="str">
        <f t="shared" si="88"/>
        <v/>
      </c>
      <c r="M62" s="515" t="str">
        <f t="shared" si="88"/>
        <v/>
      </c>
      <c r="N62" s="515" t="str">
        <f t="shared" si="88"/>
        <v/>
      </c>
      <c r="O62" s="515" t="str">
        <f t="shared" si="88"/>
        <v/>
      </c>
      <c r="P62" s="515" t="str">
        <f t="shared" si="88"/>
        <v/>
      </c>
      <c r="Q62" s="515" t="str">
        <f t="shared" si="88"/>
        <v/>
      </c>
      <c r="R62" s="515" t="str">
        <f t="shared" si="88"/>
        <v/>
      </c>
      <c r="S62" s="515" t="str">
        <f t="shared" si="88"/>
        <v/>
      </c>
      <c r="T62" s="515" t="str">
        <f t="shared" si="88"/>
        <v/>
      </c>
      <c r="U62" s="515" t="str">
        <f t="shared" si="88"/>
        <v/>
      </c>
      <c r="V62" s="515" t="str">
        <f t="shared" si="88"/>
        <v/>
      </c>
      <c r="W62" s="515" t="str">
        <f t="shared" si="88"/>
        <v/>
      </c>
      <c r="X62" s="515" t="str">
        <f t="shared" si="88"/>
        <v/>
      </c>
      <c r="Y62" s="515">
        <f t="shared" si="88"/>
        <v>20</v>
      </c>
      <c r="Z62" s="515" t="str">
        <f t="shared" si="88"/>
        <v/>
      </c>
      <c r="AA62" s="515" t="str">
        <f t="shared" si="88"/>
        <v/>
      </c>
      <c r="AB62" s="515" t="str">
        <f t="shared" si="88"/>
        <v/>
      </c>
      <c r="AC62" s="515" t="str">
        <f t="shared" si="88"/>
        <v/>
      </c>
      <c r="AD62" s="515" t="str">
        <f t="shared" si="88"/>
        <v/>
      </c>
      <c r="AE62" s="515" t="str">
        <f t="shared" si="88"/>
        <v/>
      </c>
      <c r="AF62" s="515" t="str">
        <f t="shared" si="88"/>
        <v/>
      </c>
      <c r="AG62" s="515" t="str">
        <f t="shared" si="88"/>
        <v/>
      </c>
      <c r="AH62" s="515" t="str">
        <f t="shared" si="88"/>
        <v/>
      </c>
      <c r="AI62" s="515" t="str">
        <f t="shared" si="88"/>
        <v/>
      </c>
      <c r="AJ62" s="515" t="str">
        <f t="shared" ref="AJ62:BO62" si="89">IF(AND($B$62&gt;AI$3,$B$62&lt;=AJ$3),Max_Value,"")</f>
        <v/>
      </c>
      <c r="AK62" s="515" t="str">
        <f t="shared" si="89"/>
        <v/>
      </c>
      <c r="AL62" s="515" t="str">
        <f t="shared" si="89"/>
        <v/>
      </c>
      <c r="AM62" s="515" t="str">
        <f t="shared" si="89"/>
        <v/>
      </c>
      <c r="AN62" s="515" t="str">
        <f t="shared" si="89"/>
        <v/>
      </c>
      <c r="AO62" s="515" t="str">
        <f t="shared" si="89"/>
        <v/>
      </c>
      <c r="AP62" s="515" t="str">
        <f t="shared" si="89"/>
        <v/>
      </c>
      <c r="AQ62" s="515" t="str">
        <f t="shared" si="89"/>
        <v/>
      </c>
      <c r="AR62" s="515" t="str">
        <f t="shared" si="89"/>
        <v/>
      </c>
      <c r="AS62" s="515" t="str">
        <f t="shared" si="89"/>
        <v/>
      </c>
      <c r="AT62" s="515" t="str">
        <f t="shared" si="89"/>
        <v/>
      </c>
      <c r="AU62" s="515" t="str">
        <f t="shared" si="89"/>
        <v/>
      </c>
      <c r="AV62" s="515" t="str">
        <f t="shared" si="89"/>
        <v/>
      </c>
      <c r="AW62" s="515" t="str">
        <f t="shared" si="89"/>
        <v/>
      </c>
      <c r="AX62" s="515" t="str">
        <f t="shared" si="89"/>
        <v/>
      </c>
      <c r="AY62" s="515" t="str">
        <f t="shared" si="89"/>
        <v/>
      </c>
      <c r="AZ62" s="515" t="str">
        <f t="shared" si="89"/>
        <v/>
      </c>
      <c r="BA62" s="515" t="str">
        <f t="shared" si="89"/>
        <v/>
      </c>
      <c r="BB62" s="515" t="str">
        <f t="shared" si="89"/>
        <v/>
      </c>
      <c r="BC62" s="515" t="str">
        <f t="shared" si="89"/>
        <v/>
      </c>
      <c r="BD62" s="515" t="str">
        <f t="shared" si="89"/>
        <v/>
      </c>
      <c r="BE62" s="515" t="str">
        <f t="shared" si="89"/>
        <v/>
      </c>
      <c r="BF62" s="515" t="str">
        <f t="shared" si="89"/>
        <v/>
      </c>
      <c r="BG62" s="515" t="str">
        <f t="shared" si="89"/>
        <v/>
      </c>
      <c r="BH62" s="515" t="str">
        <f t="shared" si="89"/>
        <v/>
      </c>
      <c r="BI62" s="515" t="str">
        <f t="shared" si="89"/>
        <v/>
      </c>
      <c r="BJ62" s="515" t="str">
        <f t="shared" si="89"/>
        <v/>
      </c>
      <c r="BK62" s="515" t="str">
        <f t="shared" si="89"/>
        <v/>
      </c>
      <c r="BL62" s="515" t="str">
        <f t="shared" si="89"/>
        <v/>
      </c>
      <c r="BM62" s="515" t="str">
        <f t="shared" si="89"/>
        <v/>
      </c>
      <c r="BN62" s="515" t="str">
        <f t="shared" si="89"/>
        <v/>
      </c>
      <c r="BO62" s="515" t="str">
        <f t="shared" si="89"/>
        <v/>
      </c>
      <c r="BP62" s="515" t="str">
        <f t="shared" ref="BP62:BV62" si="90">IF(AND($B$62&gt;BO$3,$B$62&lt;=BP$3),Max_Value,"")</f>
        <v/>
      </c>
      <c r="BQ62" s="515" t="str">
        <f t="shared" si="90"/>
        <v/>
      </c>
      <c r="BR62" s="515" t="str">
        <f t="shared" si="90"/>
        <v/>
      </c>
      <c r="BS62" s="515" t="str">
        <f t="shared" si="90"/>
        <v/>
      </c>
      <c r="BT62" s="515" t="str">
        <f t="shared" si="90"/>
        <v/>
      </c>
      <c r="BU62" s="640" t="str">
        <f t="shared" si="90"/>
        <v/>
      </c>
      <c r="BV62" s="636" t="str">
        <f t="shared" si="90"/>
        <v/>
      </c>
      <c r="BW62" s="487"/>
    </row>
    <row r="63" spans="1:405">
      <c r="A63" s="513" t="s">
        <v>15</v>
      </c>
      <c r="B63" s="514">
        <f>INDEX('Configuration | Scaling'!$E$13:$Y$46,3,MATCH(A63,'Configuration | Scaling'!$E$13:$Y$13,0))</f>
        <v>732</v>
      </c>
      <c r="C63" s="515" t="str">
        <f t="shared" si="66"/>
        <v/>
      </c>
      <c r="D63" s="515" t="str">
        <f t="shared" ref="D63:AI63" si="91">IF(AND($B$63&gt;C$3,$B$63&lt;=D$3),Max_Value,"")</f>
        <v/>
      </c>
      <c r="E63" s="515" t="str">
        <f t="shared" si="91"/>
        <v/>
      </c>
      <c r="F63" s="515" t="str">
        <f t="shared" si="91"/>
        <v/>
      </c>
      <c r="G63" s="515" t="str">
        <f t="shared" si="91"/>
        <v/>
      </c>
      <c r="H63" s="515" t="str">
        <f t="shared" si="91"/>
        <v/>
      </c>
      <c r="I63" s="515" t="str">
        <f t="shared" si="91"/>
        <v/>
      </c>
      <c r="J63" s="515" t="str">
        <f t="shared" si="91"/>
        <v/>
      </c>
      <c r="K63" s="515" t="str">
        <f t="shared" si="91"/>
        <v/>
      </c>
      <c r="L63" s="515" t="str">
        <f t="shared" si="91"/>
        <v/>
      </c>
      <c r="M63" s="515" t="str">
        <f t="shared" si="91"/>
        <v/>
      </c>
      <c r="N63" s="515" t="str">
        <f t="shared" si="91"/>
        <v/>
      </c>
      <c r="O63" s="515" t="str">
        <f t="shared" si="91"/>
        <v/>
      </c>
      <c r="P63" s="515" t="str">
        <f t="shared" si="91"/>
        <v/>
      </c>
      <c r="Q63" s="515" t="str">
        <f t="shared" si="91"/>
        <v/>
      </c>
      <c r="R63" s="515" t="str">
        <f t="shared" si="91"/>
        <v/>
      </c>
      <c r="S63" s="515" t="str">
        <f t="shared" si="91"/>
        <v/>
      </c>
      <c r="T63" s="515" t="str">
        <f t="shared" si="91"/>
        <v/>
      </c>
      <c r="U63" s="515" t="str">
        <f t="shared" si="91"/>
        <v/>
      </c>
      <c r="V63" s="515" t="str">
        <f t="shared" si="91"/>
        <v/>
      </c>
      <c r="W63" s="515" t="str">
        <f t="shared" si="91"/>
        <v/>
      </c>
      <c r="X63" s="515" t="str">
        <f t="shared" si="91"/>
        <v/>
      </c>
      <c r="Y63" s="515" t="str">
        <f t="shared" si="91"/>
        <v/>
      </c>
      <c r="Z63" s="515" t="str">
        <f t="shared" si="91"/>
        <v/>
      </c>
      <c r="AA63" s="515" t="str">
        <f t="shared" si="91"/>
        <v/>
      </c>
      <c r="AB63" s="515" t="str">
        <f t="shared" si="91"/>
        <v/>
      </c>
      <c r="AC63" s="515" t="str">
        <f t="shared" si="91"/>
        <v/>
      </c>
      <c r="AD63" s="515">
        <f t="shared" si="91"/>
        <v>20</v>
      </c>
      <c r="AE63" s="515" t="str">
        <f t="shared" si="91"/>
        <v/>
      </c>
      <c r="AF63" s="515" t="str">
        <f t="shared" si="91"/>
        <v/>
      </c>
      <c r="AG63" s="515" t="str">
        <f t="shared" si="91"/>
        <v/>
      </c>
      <c r="AH63" s="515" t="str">
        <f t="shared" si="91"/>
        <v/>
      </c>
      <c r="AI63" s="515" t="str">
        <f t="shared" si="91"/>
        <v/>
      </c>
      <c r="AJ63" s="515" t="str">
        <f t="shared" ref="AJ63:BO63" si="92">IF(AND($B$63&gt;AI$3,$B$63&lt;=AJ$3),Max_Value,"")</f>
        <v/>
      </c>
      <c r="AK63" s="515" t="str">
        <f t="shared" si="92"/>
        <v/>
      </c>
      <c r="AL63" s="515" t="str">
        <f t="shared" si="92"/>
        <v/>
      </c>
      <c r="AM63" s="515" t="str">
        <f t="shared" si="92"/>
        <v/>
      </c>
      <c r="AN63" s="515" t="str">
        <f t="shared" si="92"/>
        <v/>
      </c>
      <c r="AO63" s="515" t="str">
        <f t="shared" si="92"/>
        <v/>
      </c>
      <c r="AP63" s="515" t="str">
        <f t="shared" si="92"/>
        <v/>
      </c>
      <c r="AQ63" s="515" t="str">
        <f t="shared" si="92"/>
        <v/>
      </c>
      <c r="AR63" s="515" t="str">
        <f t="shared" si="92"/>
        <v/>
      </c>
      <c r="AS63" s="515" t="str">
        <f t="shared" si="92"/>
        <v/>
      </c>
      <c r="AT63" s="515" t="str">
        <f t="shared" si="92"/>
        <v/>
      </c>
      <c r="AU63" s="515" t="str">
        <f t="shared" si="92"/>
        <v/>
      </c>
      <c r="AV63" s="515" t="str">
        <f t="shared" si="92"/>
        <v/>
      </c>
      <c r="AW63" s="515" t="str">
        <f t="shared" si="92"/>
        <v/>
      </c>
      <c r="AX63" s="515" t="str">
        <f t="shared" si="92"/>
        <v/>
      </c>
      <c r="AY63" s="515" t="str">
        <f t="shared" si="92"/>
        <v/>
      </c>
      <c r="AZ63" s="515" t="str">
        <f t="shared" si="92"/>
        <v/>
      </c>
      <c r="BA63" s="515" t="str">
        <f t="shared" si="92"/>
        <v/>
      </c>
      <c r="BB63" s="515" t="str">
        <f t="shared" si="92"/>
        <v/>
      </c>
      <c r="BC63" s="515" t="str">
        <f t="shared" si="92"/>
        <v/>
      </c>
      <c r="BD63" s="515" t="str">
        <f t="shared" si="92"/>
        <v/>
      </c>
      <c r="BE63" s="515" t="str">
        <f t="shared" si="92"/>
        <v/>
      </c>
      <c r="BF63" s="515" t="str">
        <f t="shared" si="92"/>
        <v/>
      </c>
      <c r="BG63" s="515" t="str">
        <f t="shared" si="92"/>
        <v/>
      </c>
      <c r="BH63" s="515" t="str">
        <f t="shared" si="92"/>
        <v/>
      </c>
      <c r="BI63" s="515" t="str">
        <f t="shared" si="92"/>
        <v/>
      </c>
      <c r="BJ63" s="515" t="str">
        <f t="shared" si="92"/>
        <v/>
      </c>
      <c r="BK63" s="515" t="str">
        <f t="shared" si="92"/>
        <v/>
      </c>
      <c r="BL63" s="515" t="str">
        <f t="shared" si="92"/>
        <v/>
      </c>
      <c r="BM63" s="515" t="str">
        <f t="shared" si="92"/>
        <v/>
      </c>
      <c r="BN63" s="515" t="str">
        <f t="shared" si="92"/>
        <v/>
      </c>
      <c r="BO63" s="515" t="str">
        <f t="shared" si="92"/>
        <v/>
      </c>
      <c r="BP63" s="515" t="str">
        <f t="shared" ref="BP63:BV63" si="93">IF(AND($B$63&gt;BO$3,$B$63&lt;=BP$3),Max_Value,"")</f>
        <v/>
      </c>
      <c r="BQ63" s="515" t="str">
        <f t="shared" si="93"/>
        <v/>
      </c>
      <c r="BR63" s="515" t="str">
        <f t="shared" si="93"/>
        <v/>
      </c>
      <c r="BS63" s="515" t="str">
        <f t="shared" si="93"/>
        <v/>
      </c>
      <c r="BT63" s="515" t="str">
        <f t="shared" si="93"/>
        <v/>
      </c>
      <c r="BU63" s="640" t="str">
        <f t="shared" si="93"/>
        <v/>
      </c>
      <c r="BV63" s="636" t="str">
        <f t="shared" si="93"/>
        <v/>
      </c>
      <c r="BW63" s="487"/>
    </row>
    <row r="64" spans="1:405">
      <c r="A64" s="513" t="s">
        <v>1</v>
      </c>
      <c r="B64" s="514">
        <f>INDEX('Configuration | Scaling'!$E$13:$Y$46,3,MATCH(A64,'Configuration | Scaling'!$E$13:$Y$13,0))</f>
        <v>791</v>
      </c>
      <c r="C64" s="515" t="str">
        <f t="shared" si="66"/>
        <v/>
      </c>
      <c r="D64" s="515" t="str">
        <f t="shared" ref="D64:AI64" si="94">IF(AND($B$64&gt;C$3,$B$64&lt;=D$3),Max_Value,"")</f>
        <v/>
      </c>
      <c r="E64" s="515" t="str">
        <f t="shared" si="94"/>
        <v/>
      </c>
      <c r="F64" s="515" t="str">
        <f t="shared" si="94"/>
        <v/>
      </c>
      <c r="G64" s="515" t="str">
        <f t="shared" si="94"/>
        <v/>
      </c>
      <c r="H64" s="515" t="str">
        <f t="shared" si="94"/>
        <v/>
      </c>
      <c r="I64" s="515" t="str">
        <f t="shared" si="94"/>
        <v/>
      </c>
      <c r="J64" s="515" t="str">
        <f t="shared" si="94"/>
        <v/>
      </c>
      <c r="K64" s="515" t="str">
        <f t="shared" si="94"/>
        <v/>
      </c>
      <c r="L64" s="515" t="str">
        <f t="shared" si="94"/>
        <v/>
      </c>
      <c r="M64" s="515" t="str">
        <f t="shared" si="94"/>
        <v/>
      </c>
      <c r="N64" s="515" t="str">
        <f t="shared" si="94"/>
        <v/>
      </c>
      <c r="O64" s="515" t="str">
        <f t="shared" si="94"/>
        <v/>
      </c>
      <c r="P64" s="515" t="str">
        <f t="shared" si="94"/>
        <v/>
      </c>
      <c r="Q64" s="515" t="str">
        <f t="shared" si="94"/>
        <v/>
      </c>
      <c r="R64" s="515" t="str">
        <f t="shared" si="94"/>
        <v/>
      </c>
      <c r="S64" s="515" t="str">
        <f t="shared" si="94"/>
        <v/>
      </c>
      <c r="T64" s="515" t="str">
        <f t="shared" si="94"/>
        <v/>
      </c>
      <c r="U64" s="515" t="str">
        <f t="shared" si="94"/>
        <v/>
      </c>
      <c r="V64" s="515" t="str">
        <f t="shared" si="94"/>
        <v/>
      </c>
      <c r="W64" s="515" t="str">
        <f t="shared" si="94"/>
        <v/>
      </c>
      <c r="X64" s="515" t="str">
        <f t="shared" si="94"/>
        <v/>
      </c>
      <c r="Y64" s="515" t="str">
        <f t="shared" si="94"/>
        <v/>
      </c>
      <c r="Z64" s="515" t="str">
        <f t="shared" si="94"/>
        <v/>
      </c>
      <c r="AA64" s="515" t="str">
        <f t="shared" si="94"/>
        <v/>
      </c>
      <c r="AB64" s="515" t="str">
        <f t="shared" si="94"/>
        <v/>
      </c>
      <c r="AC64" s="515" t="str">
        <f t="shared" si="94"/>
        <v/>
      </c>
      <c r="AD64" s="515" t="str">
        <f t="shared" si="94"/>
        <v/>
      </c>
      <c r="AE64" s="515" t="str">
        <f t="shared" si="94"/>
        <v/>
      </c>
      <c r="AF64" s="515" t="str">
        <f t="shared" si="94"/>
        <v/>
      </c>
      <c r="AG64" s="515" t="str">
        <f t="shared" si="94"/>
        <v/>
      </c>
      <c r="AH64" s="515">
        <f t="shared" si="94"/>
        <v>20</v>
      </c>
      <c r="AI64" s="515" t="str">
        <f t="shared" si="94"/>
        <v/>
      </c>
      <c r="AJ64" s="515" t="str">
        <f t="shared" ref="AJ64:BO64" si="95">IF(AND($B$64&gt;AI$3,$B$64&lt;=AJ$3),Max_Value,"")</f>
        <v/>
      </c>
      <c r="AK64" s="515" t="str">
        <f t="shared" si="95"/>
        <v/>
      </c>
      <c r="AL64" s="515" t="str">
        <f t="shared" si="95"/>
        <v/>
      </c>
      <c r="AM64" s="515" t="str">
        <f t="shared" si="95"/>
        <v/>
      </c>
      <c r="AN64" s="515" t="str">
        <f t="shared" si="95"/>
        <v/>
      </c>
      <c r="AO64" s="515" t="str">
        <f t="shared" si="95"/>
        <v/>
      </c>
      <c r="AP64" s="515" t="str">
        <f t="shared" si="95"/>
        <v/>
      </c>
      <c r="AQ64" s="515" t="str">
        <f t="shared" si="95"/>
        <v/>
      </c>
      <c r="AR64" s="515" t="str">
        <f t="shared" si="95"/>
        <v/>
      </c>
      <c r="AS64" s="515" t="str">
        <f t="shared" si="95"/>
        <v/>
      </c>
      <c r="AT64" s="515" t="str">
        <f t="shared" si="95"/>
        <v/>
      </c>
      <c r="AU64" s="515" t="str">
        <f t="shared" si="95"/>
        <v/>
      </c>
      <c r="AV64" s="515" t="str">
        <f t="shared" si="95"/>
        <v/>
      </c>
      <c r="AW64" s="515" t="str">
        <f t="shared" si="95"/>
        <v/>
      </c>
      <c r="AX64" s="515" t="str">
        <f t="shared" si="95"/>
        <v/>
      </c>
      <c r="AY64" s="515" t="str">
        <f t="shared" si="95"/>
        <v/>
      </c>
      <c r="AZ64" s="515" t="str">
        <f t="shared" si="95"/>
        <v/>
      </c>
      <c r="BA64" s="515" t="str">
        <f t="shared" si="95"/>
        <v/>
      </c>
      <c r="BB64" s="515" t="str">
        <f t="shared" si="95"/>
        <v/>
      </c>
      <c r="BC64" s="515" t="str">
        <f t="shared" si="95"/>
        <v/>
      </c>
      <c r="BD64" s="515" t="str">
        <f t="shared" si="95"/>
        <v/>
      </c>
      <c r="BE64" s="515" t="str">
        <f t="shared" si="95"/>
        <v/>
      </c>
      <c r="BF64" s="515" t="str">
        <f t="shared" si="95"/>
        <v/>
      </c>
      <c r="BG64" s="515" t="str">
        <f t="shared" si="95"/>
        <v/>
      </c>
      <c r="BH64" s="515" t="str">
        <f t="shared" si="95"/>
        <v/>
      </c>
      <c r="BI64" s="515" t="str">
        <f t="shared" si="95"/>
        <v/>
      </c>
      <c r="BJ64" s="515" t="str">
        <f t="shared" si="95"/>
        <v/>
      </c>
      <c r="BK64" s="515" t="str">
        <f t="shared" si="95"/>
        <v/>
      </c>
      <c r="BL64" s="515" t="str">
        <f t="shared" si="95"/>
        <v/>
      </c>
      <c r="BM64" s="515" t="str">
        <f t="shared" si="95"/>
        <v/>
      </c>
      <c r="BN64" s="515" t="str">
        <f t="shared" si="95"/>
        <v/>
      </c>
      <c r="BO64" s="515" t="str">
        <f t="shared" si="95"/>
        <v/>
      </c>
      <c r="BP64" s="515" t="str">
        <f t="shared" ref="BP64:BV64" si="96">IF(AND($B$64&gt;BO$3,$B$64&lt;=BP$3),Max_Value,"")</f>
        <v/>
      </c>
      <c r="BQ64" s="515" t="str">
        <f t="shared" si="96"/>
        <v/>
      </c>
      <c r="BR64" s="515" t="str">
        <f t="shared" si="96"/>
        <v/>
      </c>
      <c r="BS64" s="515" t="str">
        <f t="shared" si="96"/>
        <v/>
      </c>
      <c r="BT64" s="515" t="str">
        <f t="shared" si="96"/>
        <v/>
      </c>
      <c r="BU64" s="640" t="str">
        <f t="shared" si="96"/>
        <v/>
      </c>
      <c r="BV64" s="636" t="str">
        <f t="shared" si="96"/>
        <v/>
      </c>
      <c r="BW64" s="487"/>
    </row>
    <row r="65" spans="1:75">
      <c r="A65" s="513" t="s">
        <v>39</v>
      </c>
      <c r="B65" s="514">
        <f>INDEX('Configuration | Scaling'!$E$13:$Y$46,3,MATCH(A65,'Configuration | Scaling'!$E$13:$Y$13,0))</f>
        <v>975</v>
      </c>
      <c r="C65" s="515" t="str">
        <f t="shared" si="66"/>
        <v/>
      </c>
      <c r="D65" s="515" t="str">
        <f t="shared" ref="D65:AI65" si="97">IF(AND($B$65&gt;C$3,$B$65&lt;=D$3),Max_Value,"")</f>
        <v/>
      </c>
      <c r="E65" s="515" t="str">
        <f t="shared" si="97"/>
        <v/>
      </c>
      <c r="F65" s="515" t="str">
        <f t="shared" si="97"/>
        <v/>
      </c>
      <c r="G65" s="515" t="str">
        <f t="shared" si="97"/>
        <v/>
      </c>
      <c r="H65" s="515" t="str">
        <f t="shared" si="97"/>
        <v/>
      </c>
      <c r="I65" s="515" t="str">
        <f t="shared" si="97"/>
        <v/>
      </c>
      <c r="J65" s="515" t="str">
        <f t="shared" si="97"/>
        <v/>
      </c>
      <c r="K65" s="515" t="str">
        <f t="shared" si="97"/>
        <v/>
      </c>
      <c r="L65" s="515" t="str">
        <f t="shared" si="97"/>
        <v/>
      </c>
      <c r="M65" s="515" t="str">
        <f t="shared" si="97"/>
        <v/>
      </c>
      <c r="N65" s="515" t="str">
        <f t="shared" si="97"/>
        <v/>
      </c>
      <c r="O65" s="515" t="str">
        <f t="shared" si="97"/>
        <v/>
      </c>
      <c r="P65" s="515" t="str">
        <f t="shared" si="97"/>
        <v/>
      </c>
      <c r="Q65" s="515" t="str">
        <f t="shared" si="97"/>
        <v/>
      </c>
      <c r="R65" s="515" t="str">
        <f t="shared" si="97"/>
        <v/>
      </c>
      <c r="S65" s="515" t="str">
        <f t="shared" si="97"/>
        <v/>
      </c>
      <c r="T65" s="515" t="str">
        <f t="shared" si="97"/>
        <v/>
      </c>
      <c r="U65" s="515" t="str">
        <f t="shared" si="97"/>
        <v/>
      </c>
      <c r="V65" s="515" t="str">
        <f t="shared" si="97"/>
        <v/>
      </c>
      <c r="W65" s="515" t="str">
        <f t="shared" si="97"/>
        <v/>
      </c>
      <c r="X65" s="515" t="str">
        <f t="shared" si="97"/>
        <v/>
      </c>
      <c r="Y65" s="515" t="str">
        <f t="shared" si="97"/>
        <v/>
      </c>
      <c r="Z65" s="515" t="str">
        <f t="shared" si="97"/>
        <v/>
      </c>
      <c r="AA65" s="515" t="str">
        <f t="shared" si="97"/>
        <v/>
      </c>
      <c r="AB65" s="515" t="str">
        <f t="shared" si="97"/>
        <v/>
      </c>
      <c r="AC65" s="515" t="str">
        <f t="shared" si="97"/>
        <v/>
      </c>
      <c r="AD65" s="515" t="str">
        <f t="shared" si="97"/>
        <v/>
      </c>
      <c r="AE65" s="515" t="str">
        <f t="shared" si="97"/>
        <v/>
      </c>
      <c r="AF65" s="515" t="str">
        <f t="shared" si="97"/>
        <v/>
      </c>
      <c r="AG65" s="515" t="str">
        <f t="shared" si="97"/>
        <v/>
      </c>
      <c r="AH65" s="515" t="str">
        <f t="shared" si="97"/>
        <v/>
      </c>
      <c r="AI65" s="515" t="str">
        <f t="shared" si="97"/>
        <v/>
      </c>
      <c r="AJ65" s="515" t="str">
        <f t="shared" ref="AJ65:BO65" si="98">IF(AND($B$65&gt;AI$3,$B$65&lt;=AJ$3),Max_Value,"")</f>
        <v/>
      </c>
      <c r="AK65" s="515" t="str">
        <f t="shared" si="98"/>
        <v/>
      </c>
      <c r="AL65" s="515" t="str">
        <f t="shared" si="98"/>
        <v/>
      </c>
      <c r="AM65" s="515" t="str">
        <f t="shared" si="98"/>
        <v/>
      </c>
      <c r="AN65" s="515" t="str">
        <f t="shared" si="98"/>
        <v/>
      </c>
      <c r="AO65" s="515" t="str">
        <f t="shared" si="98"/>
        <v/>
      </c>
      <c r="AP65" s="515" t="str">
        <f t="shared" si="98"/>
        <v/>
      </c>
      <c r="AQ65" s="515" t="str">
        <f t="shared" si="98"/>
        <v/>
      </c>
      <c r="AR65" s="515" t="str">
        <f t="shared" si="98"/>
        <v/>
      </c>
      <c r="AS65" s="515" t="str">
        <f t="shared" si="98"/>
        <v/>
      </c>
      <c r="AT65" s="515" t="str">
        <f t="shared" si="98"/>
        <v/>
      </c>
      <c r="AU65" s="515">
        <f t="shared" si="98"/>
        <v>20</v>
      </c>
      <c r="AV65" s="515" t="str">
        <f t="shared" si="98"/>
        <v/>
      </c>
      <c r="AW65" s="515" t="str">
        <f t="shared" si="98"/>
        <v/>
      </c>
      <c r="AX65" s="515" t="str">
        <f t="shared" si="98"/>
        <v/>
      </c>
      <c r="AY65" s="515" t="str">
        <f t="shared" si="98"/>
        <v/>
      </c>
      <c r="AZ65" s="515" t="str">
        <f t="shared" si="98"/>
        <v/>
      </c>
      <c r="BA65" s="515" t="str">
        <f t="shared" si="98"/>
        <v/>
      </c>
      <c r="BB65" s="515" t="str">
        <f t="shared" si="98"/>
        <v/>
      </c>
      <c r="BC65" s="515" t="str">
        <f t="shared" si="98"/>
        <v/>
      </c>
      <c r="BD65" s="515" t="str">
        <f t="shared" si="98"/>
        <v/>
      </c>
      <c r="BE65" s="515" t="str">
        <f t="shared" si="98"/>
        <v/>
      </c>
      <c r="BF65" s="515" t="str">
        <f t="shared" si="98"/>
        <v/>
      </c>
      <c r="BG65" s="515" t="str">
        <f t="shared" si="98"/>
        <v/>
      </c>
      <c r="BH65" s="515" t="str">
        <f t="shared" si="98"/>
        <v/>
      </c>
      <c r="BI65" s="515" t="str">
        <f t="shared" si="98"/>
        <v/>
      </c>
      <c r="BJ65" s="515" t="str">
        <f t="shared" si="98"/>
        <v/>
      </c>
      <c r="BK65" s="515" t="str">
        <f t="shared" si="98"/>
        <v/>
      </c>
      <c r="BL65" s="515" t="str">
        <f t="shared" si="98"/>
        <v/>
      </c>
      <c r="BM65" s="515" t="str">
        <f t="shared" si="98"/>
        <v/>
      </c>
      <c r="BN65" s="515" t="str">
        <f t="shared" si="98"/>
        <v/>
      </c>
      <c r="BO65" s="515" t="str">
        <f t="shared" si="98"/>
        <v/>
      </c>
      <c r="BP65" s="515" t="str">
        <f t="shared" ref="BP65:BV65" si="99">IF(AND($B$65&gt;BO$3,$B$65&lt;=BP$3),Max_Value,"")</f>
        <v/>
      </c>
      <c r="BQ65" s="515" t="str">
        <f t="shared" si="99"/>
        <v/>
      </c>
      <c r="BR65" s="515" t="str">
        <f t="shared" si="99"/>
        <v/>
      </c>
      <c r="BS65" s="515" t="str">
        <f t="shared" si="99"/>
        <v/>
      </c>
      <c r="BT65" s="515" t="str">
        <f t="shared" si="99"/>
        <v/>
      </c>
      <c r="BU65" s="640" t="str">
        <f t="shared" si="99"/>
        <v/>
      </c>
      <c r="BV65" s="636" t="str">
        <f t="shared" si="99"/>
        <v/>
      </c>
      <c r="BW65" s="487"/>
    </row>
    <row r="66" spans="1:75" ht="13.5" thickBot="1">
      <c r="A66" s="513" t="s">
        <v>40</v>
      </c>
      <c r="B66" s="514">
        <f>filingDate</f>
        <v>522</v>
      </c>
      <c r="C66" s="515">
        <f>Max_Value</f>
        <v>20</v>
      </c>
      <c r="D66" s="515"/>
      <c r="E66" s="515"/>
      <c r="F66" s="515"/>
      <c r="G66" s="515"/>
      <c r="H66" s="515"/>
      <c r="I66" s="515"/>
      <c r="J66" s="515"/>
      <c r="K66" s="515"/>
      <c r="L66" s="515"/>
      <c r="M66" s="515"/>
      <c r="N66" s="515"/>
      <c r="O66" s="515"/>
      <c r="P66" s="515"/>
      <c r="Q66" s="515"/>
      <c r="R66" s="515"/>
      <c r="S66" s="515"/>
      <c r="T66" s="515"/>
      <c r="U66" s="515"/>
      <c r="V66" s="515"/>
      <c r="W66" s="515"/>
      <c r="X66" s="515"/>
      <c r="Y66" s="515"/>
      <c r="Z66" s="515"/>
      <c r="AA66" s="515"/>
      <c r="AB66" s="515"/>
      <c r="AC66" s="515"/>
      <c r="AD66" s="515"/>
      <c r="AE66" s="515"/>
      <c r="AF66" s="515"/>
      <c r="AG66" s="515"/>
      <c r="AH66" s="515"/>
      <c r="AI66" s="515"/>
      <c r="AJ66" s="515"/>
      <c r="AK66" s="515"/>
      <c r="AL66" s="515"/>
      <c r="AM66" s="515"/>
      <c r="AN66" s="515"/>
      <c r="AO66" s="515"/>
      <c r="AP66" s="515"/>
      <c r="AQ66" s="515"/>
      <c r="AR66" s="515"/>
      <c r="AS66" s="515"/>
      <c r="AT66" s="515"/>
      <c r="AU66" s="515"/>
      <c r="AV66" s="515"/>
      <c r="AW66" s="515"/>
      <c r="AX66" s="515"/>
      <c r="AY66" s="515"/>
      <c r="AZ66" s="515"/>
      <c r="BA66" s="515"/>
      <c r="BB66" s="515"/>
      <c r="BC66" s="515"/>
      <c r="BD66" s="515"/>
      <c r="BE66" s="515"/>
      <c r="BF66" s="515"/>
      <c r="BG66" s="515"/>
      <c r="BH66" s="515"/>
      <c r="BI66" s="515"/>
      <c r="BJ66" s="515"/>
      <c r="BK66" s="515"/>
      <c r="BL66" s="515"/>
      <c r="BM66" s="515"/>
      <c r="BN66" s="515"/>
      <c r="BO66" s="515"/>
      <c r="BP66" s="515"/>
      <c r="BQ66" s="515"/>
      <c r="BR66" s="515"/>
      <c r="BS66" s="515"/>
      <c r="BT66" s="515"/>
      <c r="BU66" s="640"/>
      <c r="BV66" s="641"/>
      <c r="BW66" s="487"/>
    </row>
    <row r="67" spans="1:75" ht="6" customHeight="1">
      <c r="A67" s="487"/>
      <c r="B67" s="487"/>
      <c r="C67" s="487"/>
      <c r="D67" s="487"/>
      <c r="E67" s="487"/>
      <c r="F67" s="487"/>
      <c r="G67" s="487"/>
      <c r="H67" s="487"/>
      <c r="I67" s="487"/>
      <c r="J67" s="487"/>
      <c r="K67" s="487"/>
      <c r="L67" s="516"/>
      <c r="M67" s="516"/>
      <c r="N67" s="516"/>
      <c r="O67" s="516"/>
      <c r="P67" s="516"/>
      <c r="Q67" s="516"/>
      <c r="R67" s="516"/>
      <c r="S67" s="516"/>
      <c r="T67" s="516"/>
      <c r="U67" s="516"/>
      <c r="V67" s="516"/>
      <c r="W67" s="516"/>
      <c r="X67" s="516"/>
      <c r="Y67" s="516"/>
      <c r="Z67" s="516"/>
      <c r="AA67" s="516"/>
      <c r="AB67" s="516"/>
      <c r="AC67" s="516"/>
      <c r="AD67" s="516"/>
      <c r="AE67" s="516"/>
      <c r="AF67" s="516"/>
      <c r="AG67" s="516"/>
      <c r="AH67" s="516"/>
      <c r="AI67" s="516"/>
      <c r="AJ67" s="516"/>
      <c r="AK67" s="516"/>
      <c r="AL67" s="516"/>
      <c r="AM67" s="516"/>
      <c r="AN67" s="516"/>
      <c r="AO67" s="487"/>
      <c r="AP67" s="487"/>
      <c r="AQ67" s="487"/>
      <c r="AR67" s="487"/>
      <c r="AS67" s="487"/>
      <c r="AT67" s="487"/>
      <c r="AU67" s="487"/>
      <c r="AV67" s="487"/>
      <c r="AW67" s="487"/>
      <c r="AX67" s="487"/>
      <c r="AY67" s="487"/>
      <c r="AZ67" s="487"/>
      <c r="BA67" s="487"/>
      <c r="BB67" s="487"/>
      <c r="BC67" s="487"/>
      <c r="BD67" s="487"/>
      <c r="BE67" s="487"/>
      <c r="BF67" s="487"/>
      <c r="BG67" s="487"/>
      <c r="BH67" s="487"/>
      <c r="BI67" s="487"/>
      <c r="BJ67" s="487"/>
      <c r="BK67" s="487"/>
      <c r="BL67" s="487"/>
      <c r="BM67" s="487"/>
      <c r="BN67" s="487"/>
      <c r="BO67" s="487"/>
      <c r="BP67" s="487"/>
      <c r="BQ67" s="487"/>
      <c r="BR67" s="487"/>
      <c r="BS67" s="487"/>
      <c r="BT67" s="487"/>
      <c r="BU67" s="487"/>
      <c r="BV67" s="487"/>
      <c r="BW67" s="487"/>
    </row>
    <row r="68" spans="1:75" ht="6" customHeight="1">
      <c r="A68" s="487"/>
      <c r="B68" s="487"/>
      <c r="C68" s="487"/>
      <c r="D68" s="487"/>
      <c r="E68" s="487"/>
      <c r="F68" s="487"/>
      <c r="G68" s="487"/>
      <c r="H68" s="487"/>
      <c r="I68" s="487"/>
      <c r="J68" s="487"/>
      <c r="K68" s="487"/>
      <c r="L68" s="516"/>
      <c r="M68" s="516"/>
      <c r="N68" s="516"/>
      <c r="O68" s="516"/>
      <c r="P68" s="516"/>
      <c r="Q68" s="516"/>
      <c r="R68" s="516"/>
      <c r="S68" s="516"/>
      <c r="T68" s="516"/>
      <c r="U68" s="516"/>
      <c r="V68" s="516"/>
      <c r="W68" s="516"/>
      <c r="X68" s="516"/>
      <c r="Y68" s="516"/>
      <c r="Z68" s="516"/>
      <c r="AA68" s="516"/>
      <c r="AB68" s="516"/>
      <c r="AC68" s="516"/>
      <c r="AD68" s="516"/>
      <c r="AE68" s="516"/>
      <c r="AF68" s="516"/>
      <c r="AG68" s="516"/>
      <c r="AH68" s="516"/>
      <c r="AI68" s="516"/>
      <c r="AJ68" s="516"/>
      <c r="AK68" s="516"/>
      <c r="AL68" s="516"/>
      <c r="AM68" s="516"/>
      <c r="AN68" s="516"/>
      <c r="AO68" s="487"/>
      <c r="AP68" s="487"/>
      <c r="AQ68" s="487"/>
      <c r="AR68" s="487"/>
      <c r="AS68" s="487"/>
      <c r="AT68" s="487"/>
      <c r="AU68" s="487"/>
      <c r="AV68" s="487"/>
      <c r="AW68" s="487"/>
      <c r="AX68" s="487"/>
      <c r="AY68" s="487"/>
      <c r="AZ68" s="487"/>
      <c r="BA68" s="487"/>
      <c r="BB68" s="487"/>
      <c r="BC68" s="487"/>
      <c r="BD68" s="487"/>
      <c r="BE68" s="487"/>
      <c r="BF68" s="487"/>
      <c r="BG68" s="487"/>
      <c r="BH68" s="487"/>
      <c r="BI68" s="487"/>
      <c r="BJ68" s="487"/>
      <c r="BK68" s="487"/>
      <c r="BL68" s="487"/>
      <c r="BM68" s="487"/>
      <c r="BN68" s="487"/>
      <c r="BO68" s="487"/>
      <c r="BP68" s="487"/>
      <c r="BQ68" s="487"/>
      <c r="BR68" s="487"/>
      <c r="BS68" s="487"/>
      <c r="BT68" s="487"/>
      <c r="BU68" s="487"/>
      <c r="BV68" s="487"/>
      <c r="BW68" s="517"/>
    </row>
    <row r="69" spans="1:75" ht="6" customHeight="1">
      <c r="A69" s="487"/>
      <c r="B69" s="487"/>
      <c r="C69" s="487"/>
      <c r="D69" s="487"/>
      <c r="E69" s="487"/>
      <c r="F69" s="487"/>
      <c r="G69" s="487"/>
      <c r="H69" s="487"/>
      <c r="I69" s="487"/>
      <c r="J69" s="487"/>
      <c r="K69" s="487"/>
      <c r="L69" s="516"/>
      <c r="M69" s="516"/>
      <c r="N69" s="516"/>
      <c r="O69" s="516"/>
      <c r="P69" s="516"/>
      <c r="Q69" s="516"/>
      <c r="R69" s="516"/>
      <c r="S69" s="516"/>
      <c r="T69" s="516"/>
      <c r="U69" s="516"/>
      <c r="V69" s="516"/>
      <c r="W69" s="516"/>
      <c r="X69" s="516"/>
      <c r="Y69" s="516"/>
      <c r="Z69" s="516"/>
      <c r="AA69" s="516"/>
      <c r="AB69" s="516"/>
      <c r="AC69" s="516"/>
      <c r="AD69" s="516"/>
      <c r="AE69" s="516"/>
      <c r="AF69" s="516"/>
      <c r="AG69" s="516"/>
      <c r="AH69" s="516"/>
      <c r="AI69" s="516"/>
      <c r="AJ69" s="516"/>
      <c r="AK69" s="516"/>
      <c r="AL69" s="516"/>
      <c r="AM69" s="516"/>
      <c r="AN69" s="516"/>
      <c r="AO69" s="487"/>
      <c r="AP69" s="487"/>
      <c r="AQ69" s="487"/>
      <c r="AR69" s="487"/>
      <c r="AS69" s="487"/>
      <c r="AT69" s="487"/>
      <c r="AU69" s="487"/>
      <c r="AV69" s="487"/>
      <c r="AW69" s="487"/>
      <c r="AX69" s="487"/>
      <c r="AY69" s="487"/>
      <c r="AZ69" s="487"/>
      <c r="BA69" s="487"/>
      <c r="BB69" s="487"/>
      <c r="BC69" s="487"/>
      <c r="BD69" s="487"/>
      <c r="BE69" s="487"/>
      <c r="BF69" s="487"/>
      <c r="BG69" s="487"/>
      <c r="BH69" s="487"/>
      <c r="BI69" s="487"/>
      <c r="BJ69" s="487"/>
      <c r="BK69" s="487"/>
      <c r="BL69" s="487"/>
      <c r="BM69" s="487"/>
      <c r="BN69" s="487"/>
      <c r="BO69" s="487"/>
      <c r="BP69" s="487"/>
      <c r="BQ69" s="487"/>
      <c r="BR69" s="487"/>
      <c r="BS69" s="487"/>
      <c r="BT69" s="487"/>
      <c r="BU69" s="487"/>
      <c r="BV69" s="487"/>
      <c r="BW69" s="487"/>
    </row>
    <row r="70" spans="1:75">
      <c r="A70" s="487"/>
      <c r="B70" s="487"/>
      <c r="C70" s="487"/>
      <c r="D70" s="487"/>
      <c r="E70" s="487"/>
      <c r="F70" s="487"/>
      <c r="G70" s="487"/>
      <c r="H70" s="487"/>
      <c r="I70" s="487"/>
      <c r="J70" s="487"/>
      <c r="K70" s="487"/>
      <c r="L70" s="516"/>
      <c r="M70" s="516"/>
      <c r="N70" s="516"/>
      <c r="O70" s="516"/>
      <c r="P70" s="516"/>
      <c r="Q70" s="516"/>
      <c r="R70" s="516"/>
      <c r="S70" s="516"/>
      <c r="T70" s="516"/>
      <c r="U70" s="516"/>
      <c r="V70" s="516"/>
      <c r="W70" s="516"/>
      <c r="X70" s="516"/>
      <c r="Y70" s="516"/>
      <c r="Z70" s="516"/>
      <c r="AA70" s="516"/>
      <c r="AB70" s="516"/>
      <c r="AC70" s="516"/>
      <c r="AD70" s="516"/>
      <c r="AE70" s="516"/>
      <c r="AF70" s="516"/>
      <c r="AG70" s="516"/>
      <c r="AH70" s="516"/>
      <c r="AI70" s="516"/>
      <c r="AJ70" s="516"/>
      <c r="AK70" s="516"/>
      <c r="AL70" s="516"/>
      <c r="AM70" s="516"/>
      <c r="AN70" s="516"/>
      <c r="AO70" s="487"/>
      <c r="AP70" s="487"/>
      <c r="AQ70" s="487"/>
      <c r="AR70" s="487"/>
      <c r="AS70" s="487"/>
      <c r="AT70" s="487"/>
      <c r="AU70" s="487"/>
      <c r="AV70" s="487"/>
      <c r="AW70" s="487"/>
      <c r="AX70" s="487"/>
      <c r="AY70" s="487"/>
      <c r="AZ70" s="487"/>
      <c r="BA70" s="487"/>
      <c r="BB70" s="487"/>
      <c r="BC70" s="487"/>
      <c r="BD70" s="487"/>
      <c r="BE70" s="487"/>
      <c r="BF70" s="487"/>
      <c r="BG70" s="487"/>
      <c r="BH70" s="487"/>
      <c r="BI70" s="487"/>
      <c r="BJ70" s="487"/>
      <c r="BK70" s="487"/>
      <c r="BL70" s="487"/>
      <c r="BM70" s="487"/>
      <c r="BN70" s="487"/>
      <c r="BO70" s="487"/>
      <c r="BP70" s="487"/>
      <c r="BQ70" s="487"/>
      <c r="BR70" s="487"/>
      <c r="BS70" s="487"/>
      <c r="BT70" s="487"/>
      <c r="BU70" s="487"/>
      <c r="BV70" s="487"/>
      <c r="BW70" s="487"/>
    </row>
    <row r="71" spans="1:75">
      <c r="A71" s="518" t="s">
        <v>219</v>
      </c>
      <c r="B71" s="497"/>
      <c r="C71" s="497"/>
      <c r="D71" s="497"/>
      <c r="E71" s="497"/>
      <c r="F71" s="497"/>
      <c r="G71" s="497"/>
      <c r="H71" s="497"/>
      <c r="I71" s="497"/>
      <c r="J71" s="497"/>
      <c r="K71" s="497"/>
      <c r="L71" s="519"/>
      <c r="M71" s="519"/>
      <c r="N71" s="519"/>
      <c r="O71" s="519"/>
      <c r="P71" s="519"/>
      <c r="Q71" s="519"/>
      <c r="R71" s="519"/>
      <c r="S71" s="519"/>
      <c r="T71" s="519"/>
      <c r="U71" s="519"/>
      <c r="V71" s="519"/>
      <c r="W71" s="519"/>
      <c r="X71" s="519"/>
      <c r="Y71" s="519"/>
      <c r="Z71" s="519"/>
      <c r="AA71" s="516"/>
      <c r="AB71" s="516"/>
      <c r="AC71" s="516"/>
      <c r="AD71" s="516"/>
      <c r="AE71" s="516"/>
      <c r="AF71" s="516"/>
      <c r="AG71" s="516"/>
      <c r="AH71" s="516"/>
      <c r="AI71" s="516"/>
      <c r="AJ71" s="516"/>
      <c r="AK71" s="516"/>
      <c r="AL71" s="516"/>
      <c r="AM71" s="516"/>
      <c r="AN71" s="516"/>
      <c r="AO71" s="487"/>
      <c r="AP71" s="487"/>
      <c r="AQ71" s="487"/>
      <c r="AR71" s="487"/>
      <c r="AS71" s="487"/>
      <c r="AT71" s="487"/>
      <c r="AU71" s="487"/>
      <c r="AV71" s="487"/>
      <c r="AW71" s="487"/>
      <c r="AX71" s="487"/>
      <c r="AY71" s="487"/>
      <c r="AZ71" s="487"/>
      <c r="BA71" s="487"/>
      <c r="BB71" s="487"/>
      <c r="BC71" s="487"/>
      <c r="BD71" s="487"/>
      <c r="BE71" s="487"/>
      <c r="BF71" s="487"/>
      <c r="BG71" s="487"/>
      <c r="BH71" s="487"/>
      <c r="BI71" s="487"/>
      <c r="BJ71" s="487"/>
      <c r="BK71" s="487"/>
      <c r="BL71" s="487"/>
      <c r="BM71" s="487"/>
      <c r="BN71" s="487"/>
      <c r="BO71" s="487"/>
      <c r="BP71" s="487"/>
      <c r="BQ71" s="487"/>
      <c r="BR71" s="487"/>
      <c r="BS71" s="487"/>
      <c r="BT71" s="487"/>
      <c r="BU71" s="487"/>
      <c r="BV71" s="487"/>
      <c r="BW71" s="487"/>
    </row>
    <row r="72" spans="1:75" ht="51.75" customHeight="1">
      <c r="A72" s="497"/>
      <c r="B72" s="497"/>
      <c r="C72" s="520"/>
      <c r="D72" s="521">
        <f>IFERROR(IF(filingDate&gt;$BU$3,"Out of calendar/Add new reporting dates if needed",IF(filingDate&lt;$C$3,"reporting not started",IF(INDEX($C$3:$BU$3,1,MATCH(filingDate,$C$3:$BU$3,1)-6)&gt;G72,"reporting not started / check monotony",INDEX($C$3:$BU$3,1,MATCH(filingDate,$C$3:$BU$3,1)-6)))),"reporting not started")</f>
        <v>426</v>
      </c>
      <c r="E72" s="522"/>
      <c r="F72" s="523"/>
      <c r="G72" s="521">
        <f>IFERROR(IF(filingDate&gt;$BU$3,"Out of calendar/Add new reporting dates if needed",IF(filingDate&lt;$C$3,"reporting not started",IF(INDEX($C$3:$BU$3,1,MATCH(filingDate,$C$3:$BU$3,1)-5)&gt;J72,"reporting not started / check monotony",INDEX($C$3:$BU$3,1,MATCH(filingDate,$C$3:$BU$3,1)-5)))),"reporting not started")</f>
        <v>451</v>
      </c>
      <c r="H72" s="522"/>
      <c r="I72" s="523"/>
      <c r="J72" s="521">
        <f>IFERROR(IF(filingDate&gt;$BU$3,"Out of calendar/Add new reporting dates if needed",IF(filingDate&lt;$C$3,"reporting not started",IF(INDEX($C$3:$BU$3,1,MATCH(filingDate,$C$3:$BU$3,1)-4)&gt;M72,"reporting not started / check monotony",INDEX($C$3:$BU$3,1,MATCH(filingDate,$C$3:$BU$3,1)-4)))),"reporting not started")</f>
        <v>465</v>
      </c>
      <c r="K72" s="522"/>
      <c r="L72" s="524"/>
      <c r="M72" s="521">
        <f>IFERROR(IF(filingDate&gt;$BU$3,"Out of calendar/Add new reporting dates if needed",IF(filingDate&lt;$C$3,"reporting not started",IF(INDEX($C$3:$BU$3,1,MATCH(filingDate,$C$3:$BU$3,1)-3)&gt;P72,"reporting not started / check monotony",INDEX($C$3:$BU$3,1,MATCH(filingDate,$C$3:$BU$3,1)-3)))),"reporting not started")</f>
        <v>479</v>
      </c>
      <c r="N72" s="522"/>
      <c r="O72" s="524"/>
      <c r="P72" s="521">
        <f>IFERROR(IF(filingDate&gt;$BU$3,"Out of calendar/Add new reporting dates if needed",IF(filingDate&lt;$C$3,"reporting not started",IF(INDEX($C$3:$BU$3,1,MATCH(filingDate,$C$3:$BU$3,1)-2)&gt;S72,"reporting not started / check monotony",INDEX($C$3:$BU$3,1,MATCH(filingDate,$C$3:$BU$3,1)-2)))),"reporting not started")</f>
        <v>493</v>
      </c>
      <c r="Q72" s="522"/>
      <c r="R72" s="522"/>
      <c r="S72" s="521">
        <f>IFERROR(IF(filingDate&gt;$BU$3,"Out of calendar/Add new reporting dates if needed",IF(filingDate&lt;$C$3,"reporting not started",IF(INDEX($C$3:$BU$3,1,MATCH(filingDate,$C$3:$BU$3,1)-1)&gt;V72,"reporting not started / check monotony",INDEX($C$3:$BU$3,1,MATCH(filingDate,$C$3:$BU$3,1)-1)))),"reporting not started")</f>
        <v>507</v>
      </c>
      <c r="T72" s="522"/>
      <c r="U72" s="522"/>
      <c r="V72" s="521">
        <f>IFERROR(IF(filingDate&gt;$BU$3,"Out of calendar/Add new reporting dates if needed",IF(filingDate&lt;$C$3,"reporting not started",IF(INDEX($C$3:$BU$3,1,MATCH(filingDate,$C$3:$BU$3,1))&gt;Y72,"reporting not started / check monotony",INDEX($C$3:$BU$3,1,MATCH(filingDate,$C$3:$BU$3,1))))),"reporting not started")</f>
        <v>521</v>
      </c>
      <c r="W72" s="522"/>
      <c r="X72" s="522"/>
      <c r="Y72" s="521">
        <f>IFERROR(IF(filingDate&gt;$BU$3,"Out of calendar/Add new reporting dates if needed",IF(filingDate&lt;$C$3,"reporting not started",INDEX($C$3:$BU$3,1,MATCH(filingDate,$C$3:$BU$3,1)+1))),"reporting not started")</f>
        <v>535</v>
      </c>
      <c r="Z72" s="521"/>
      <c r="AA72" s="516"/>
      <c r="AB72" s="516"/>
      <c r="AC72" s="516"/>
      <c r="AD72" s="525"/>
      <c r="AE72" s="516"/>
      <c r="AF72" s="516"/>
      <c r="AG72" s="516"/>
      <c r="AH72" s="516"/>
      <c r="AI72" s="516"/>
      <c r="AJ72" s="516"/>
      <c r="AK72" s="516"/>
      <c r="AL72" s="516"/>
      <c r="AM72" s="516"/>
      <c r="AN72" s="516"/>
      <c r="AO72" s="487"/>
      <c r="AP72" s="487"/>
      <c r="AQ72" s="487"/>
      <c r="AR72" s="487"/>
      <c r="AS72" s="487"/>
      <c r="AT72" s="487"/>
      <c r="AU72" s="487"/>
      <c r="AV72" s="487"/>
      <c r="AW72" s="487"/>
      <c r="AX72" s="487"/>
      <c r="AY72" s="487"/>
      <c r="AZ72" s="487"/>
      <c r="BA72" s="487"/>
      <c r="BB72" s="487"/>
      <c r="BC72" s="487"/>
      <c r="BD72" s="487"/>
      <c r="BE72" s="487"/>
      <c r="BF72" s="487"/>
      <c r="BG72" s="487"/>
      <c r="BH72" s="487"/>
      <c r="BI72" s="487"/>
      <c r="BJ72" s="487"/>
      <c r="BK72" s="487"/>
      <c r="BL72" s="487"/>
      <c r="BM72" s="487"/>
      <c r="BN72" s="487"/>
      <c r="BO72" s="487"/>
      <c r="BP72" s="487"/>
      <c r="BQ72" s="487"/>
      <c r="BR72" s="487"/>
      <c r="BS72" s="487"/>
      <c r="BT72" s="487"/>
      <c r="BU72" s="487"/>
      <c r="BV72" s="487"/>
      <c r="BW72" s="487"/>
    </row>
    <row r="73" spans="1:75">
      <c r="A73" s="497"/>
      <c r="B73" s="497"/>
      <c r="C73" s="526" t="s">
        <v>225</v>
      </c>
      <c r="D73" s="526" t="s">
        <v>226</v>
      </c>
      <c r="E73" s="526" t="s">
        <v>227</v>
      </c>
      <c r="F73" s="526" t="s">
        <v>225</v>
      </c>
      <c r="G73" s="526" t="s">
        <v>226</v>
      </c>
      <c r="H73" s="526" t="s">
        <v>227</v>
      </c>
      <c r="I73" s="526" t="s">
        <v>225</v>
      </c>
      <c r="J73" s="526" t="s">
        <v>226</v>
      </c>
      <c r="K73" s="526" t="s">
        <v>227</v>
      </c>
      <c r="L73" s="526" t="s">
        <v>225</v>
      </c>
      <c r="M73" s="526" t="s">
        <v>226</v>
      </c>
      <c r="N73" s="526" t="s">
        <v>227</v>
      </c>
      <c r="O73" s="526" t="s">
        <v>225</v>
      </c>
      <c r="P73" s="526" t="s">
        <v>226</v>
      </c>
      <c r="Q73" s="526" t="s">
        <v>227</v>
      </c>
      <c r="R73" s="526" t="s">
        <v>225</v>
      </c>
      <c r="S73" s="526" t="s">
        <v>226</v>
      </c>
      <c r="T73" s="526" t="s">
        <v>227</v>
      </c>
      <c r="U73" s="526" t="s">
        <v>225</v>
      </c>
      <c r="V73" s="526" t="s">
        <v>226</v>
      </c>
      <c r="W73" s="526" t="s">
        <v>227</v>
      </c>
      <c r="X73" s="526" t="s">
        <v>225</v>
      </c>
      <c r="Y73" s="526" t="s">
        <v>226</v>
      </c>
      <c r="Z73" s="526" t="s">
        <v>227</v>
      </c>
      <c r="AA73" s="516"/>
      <c r="AB73" s="516"/>
      <c r="AC73" s="516"/>
      <c r="AD73" s="516"/>
      <c r="AE73" s="516"/>
      <c r="AF73" s="516"/>
      <c r="AG73" s="516"/>
      <c r="AH73" s="516"/>
      <c r="AI73" s="516"/>
      <c r="AJ73" s="516"/>
      <c r="AK73" s="516"/>
      <c r="AL73" s="516"/>
      <c r="AM73" s="516"/>
      <c r="AN73" s="516"/>
      <c r="AO73" s="487"/>
      <c r="AP73" s="487"/>
      <c r="AQ73" s="487"/>
      <c r="AR73" s="487"/>
      <c r="AS73" s="487"/>
      <c r="AT73" s="487"/>
      <c r="AU73" s="487"/>
      <c r="AV73" s="487"/>
      <c r="AW73" s="487"/>
      <c r="AX73" s="487"/>
      <c r="AY73" s="487"/>
      <c r="AZ73" s="487"/>
      <c r="BA73" s="487"/>
      <c r="BB73" s="487"/>
      <c r="BC73" s="487"/>
      <c r="BD73" s="487"/>
      <c r="BE73" s="487"/>
      <c r="BF73" s="487"/>
      <c r="BG73" s="487"/>
      <c r="BH73" s="487"/>
      <c r="BI73" s="487"/>
      <c r="BJ73" s="487"/>
      <c r="BK73" s="487"/>
      <c r="BL73" s="487"/>
      <c r="BM73" s="487"/>
      <c r="BN73" s="487"/>
      <c r="BO73" s="487"/>
      <c r="BP73" s="487"/>
      <c r="BQ73" s="487"/>
      <c r="BR73" s="487"/>
      <c r="BS73" s="487"/>
      <c r="BT73" s="487"/>
      <c r="BU73" s="487"/>
      <c r="BV73" s="487"/>
      <c r="BW73" s="487"/>
    </row>
    <row r="74" spans="1:75">
      <c r="A74" s="497"/>
      <c r="B74" s="527" t="s">
        <v>220</v>
      </c>
      <c r="C74" s="528"/>
      <c r="D74" s="528"/>
      <c r="E74" s="528"/>
      <c r="F74" s="528" t="str">
        <f>HLOOKUP(G72,$C$3:$BU$54,32,FALSE)</f>
        <v/>
      </c>
      <c r="G74" s="528"/>
      <c r="H74" s="528"/>
      <c r="I74" s="528" t="str">
        <f>HLOOKUP(J72,$C$3:$BU$54,32,FALSE)</f>
        <v/>
      </c>
      <c r="J74" s="528"/>
      <c r="K74" s="528"/>
      <c r="L74" s="528" t="str">
        <f>HLOOKUP(M72,$C$3:$BU$54,32,FALSE)</f>
        <v/>
      </c>
      <c r="M74" s="528"/>
      <c r="N74" s="528"/>
      <c r="O74" s="528" t="str">
        <f>HLOOKUP(P72,$C$3:$BU$54,32,FALSE)</f>
        <v/>
      </c>
      <c r="P74" s="528"/>
      <c r="Q74" s="528"/>
      <c r="R74" s="528" t="str">
        <f>HLOOKUP(S72,$C$3:$BU$54,32,FALSE)</f>
        <v/>
      </c>
      <c r="S74" s="528"/>
      <c r="T74" s="528"/>
      <c r="U74" s="528" t="str">
        <f>HLOOKUP(V72,$C$3:$BU$54,32,FALSE)</f>
        <v/>
      </c>
      <c r="V74" s="528"/>
      <c r="W74" s="528"/>
      <c r="X74" s="528" t="str">
        <f>HLOOKUP(Y72,$C$3:$BU$54,32,FALSE)</f>
        <v/>
      </c>
      <c r="Y74" s="528"/>
      <c r="Z74" s="528"/>
      <c r="AA74" s="516"/>
      <c r="AB74" s="516"/>
      <c r="AC74" s="516"/>
      <c r="AD74" s="516"/>
      <c r="AE74" s="516"/>
      <c r="AF74" s="516"/>
      <c r="AG74" s="516"/>
      <c r="AH74" s="516"/>
      <c r="AI74" s="516"/>
      <c r="AJ74" s="516"/>
      <c r="AK74" s="516"/>
      <c r="AL74" s="516"/>
      <c r="AM74" s="516"/>
      <c r="AN74" s="516"/>
      <c r="AO74" s="487"/>
      <c r="AP74" s="487"/>
      <c r="AQ74" s="487"/>
      <c r="AR74" s="487"/>
      <c r="AS74" s="487"/>
      <c r="AT74" s="487"/>
      <c r="AU74" s="487"/>
      <c r="AV74" s="487"/>
      <c r="AW74" s="487"/>
      <c r="AX74" s="487"/>
      <c r="AY74" s="487"/>
      <c r="AZ74" s="487"/>
      <c r="BA74" s="487"/>
      <c r="BB74" s="487"/>
      <c r="BC74" s="487"/>
      <c r="BD74" s="487"/>
      <c r="BE74" s="487"/>
      <c r="BF74" s="487"/>
      <c r="BG74" s="487"/>
      <c r="BH74" s="487"/>
      <c r="BI74" s="487"/>
      <c r="BJ74" s="487"/>
      <c r="BK74" s="487"/>
      <c r="BL74" s="487"/>
      <c r="BM74" s="487"/>
      <c r="BN74" s="487"/>
      <c r="BO74" s="487"/>
      <c r="BP74" s="487"/>
      <c r="BQ74" s="487"/>
      <c r="BR74" s="487"/>
      <c r="BS74" s="487"/>
      <c r="BT74" s="487"/>
      <c r="BU74" s="487"/>
      <c r="BV74" s="487"/>
      <c r="BW74" s="487"/>
    </row>
    <row r="75" spans="1:75">
      <c r="A75" s="497"/>
      <c r="B75" s="527" t="s">
        <v>221</v>
      </c>
      <c r="C75" s="528"/>
      <c r="D75" s="528"/>
      <c r="E75" s="528"/>
      <c r="F75" s="528"/>
      <c r="G75" s="528" t="str">
        <f>HLOOKUP(G72,$C$3:$BU$54,33,FALSE)</f>
        <v/>
      </c>
      <c r="H75" s="528"/>
      <c r="I75" s="528"/>
      <c r="J75" s="528" t="str">
        <f>HLOOKUP(J72,$C$3:$BU$54,33,FALSE)</f>
        <v/>
      </c>
      <c r="K75" s="528"/>
      <c r="L75" s="528"/>
      <c r="M75" s="528" t="str">
        <f>HLOOKUP(M72,$C$3:$BU$54,33,FALSE)</f>
        <v/>
      </c>
      <c r="N75" s="528"/>
      <c r="O75" s="528"/>
      <c r="P75" s="528" t="str">
        <f>HLOOKUP(P72,$C$3:$BU$54,33,FALSE)</f>
        <v/>
      </c>
      <c r="Q75" s="528"/>
      <c r="R75" s="528"/>
      <c r="S75" s="528" t="str">
        <f>IFERROR(HLOOKUP(S72,$C$3:$BU$54,33,FALSE),"0")</f>
        <v/>
      </c>
      <c r="T75" s="528"/>
      <c r="U75" s="528"/>
      <c r="V75" s="528" t="str">
        <f>IFERROR(HLOOKUP(V72,$C$3:$BU$54,33,FALSE),"0")</f>
        <v/>
      </c>
      <c r="W75" s="528"/>
      <c r="X75" s="528"/>
      <c r="Y75" s="528" t="str">
        <f>IFERROR(HLOOKUP(Y72,$C$3:$BU$54,33,FALSE),"0")</f>
        <v/>
      </c>
      <c r="Z75" s="528"/>
      <c r="AA75" s="516"/>
      <c r="AB75" s="516"/>
      <c r="AC75" s="516"/>
      <c r="AD75" s="516"/>
      <c r="AE75" s="516"/>
      <c r="AF75" s="516"/>
      <c r="AG75" s="516"/>
      <c r="AH75" s="516"/>
      <c r="AI75" s="516"/>
      <c r="AJ75" s="516"/>
      <c r="AK75" s="516"/>
      <c r="AL75" s="516"/>
      <c r="AM75" s="516"/>
      <c r="AN75" s="516"/>
      <c r="AO75" s="487"/>
      <c r="AP75" s="487"/>
      <c r="AQ75" s="487"/>
      <c r="AR75" s="487"/>
      <c r="AS75" s="487"/>
      <c r="AT75" s="487"/>
      <c r="AU75" s="487"/>
      <c r="AV75" s="487"/>
      <c r="AW75" s="487"/>
      <c r="AX75" s="487"/>
      <c r="AY75" s="487"/>
      <c r="AZ75" s="487"/>
      <c r="BA75" s="487"/>
      <c r="BB75" s="487"/>
      <c r="BC75" s="487"/>
      <c r="BD75" s="487"/>
      <c r="BE75" s="487"/>
      <c r="BF75" s="487"/>
      <c r="BG75" s="487"/>
      <c r="BH75" s="487"/>
      <c r="BI75" s="487"/>
      <c r="BJ75" s="487"/>
      <c r="BK75" s="487"/>
      <c r="BL75" s="487"/>
      <c r="BM75" s="487"/>
      <c r="BN75" s="487"/>
      <c r="BO75" s="487"/>
      <c r="BP75" s="487"/>
      <c r="BQ75" s="487"/>
      <c r="BR75" s="487"/>
      <c r="BS75" s="487"/>
      <c r="BT75" s="487"/>
      <c r="BU75" s="487"/>
      <c r="BV75" s="487"/>
      <c r="BW75" s="487"/>
    </row>
    <row r="76" spans="1:75">
      <c r="A76" s="497"/>
      <c r="B76" s="527" t="s">
        <v>222</v>
      </c>
      <c r="C76" s="528"/>
      <c r="D76" s="528"/>
      <c r="E76" s="528" t="e">
        <f>HLOOKUP(D72,$C$3:$BU$54,44,FALSE)</f>
        <v>#N/A</v>
      </c>
      <c r="F76" s="528"/>
      <c r="G76" s="528"/>
      <c r="H76" s="528" t="e">
        <f>HLOOKUP(G72,$C$3:$BU$54,44,FALSE)</f>
        <v>#N/A</v>
      </c>
      <c r="I76" s="528"/>
      <c r="J76" s="528"/>
      <c r="K76" s="528" t="e">
        <f>HLOOKUP(J72,$C$3:$BU$54,44,FALSE)</f>
        <v>#N/A</v>
      </c>
      <c r="L76" s="528"/>
      <c r="M76" s="528"/>
      <c r="N76" s="528" t="e">
        <f>HLOOKUP(M72,$C$3:$BU$54,44,FALSE)</f>
        <v>#N/A</v>
      </c>
      <c r="O76" s="528"/>
      <c r="P76" s="528"/>
      <c r="Q76" s="528" t="e">
        <f>HLOOKUP(P72,$C$3:$BU$54,44,FALSE)</f>
        <v>#N/A</v>
      </c>
      <c r="R76" s="528"/>
      <c r="S76" s="528"/>
      <c r="T76" s="528" t="e">
        <f>HLOOKUP(S72,$C$3:$BU$54,44,FALSE)</f>
        <v>#N/A</v>
      </c>
      <c r="U76" s="528"/>
      <c r="V76" s="528"/>
      <c r="W76" s="528" t="e">
        <f>HLOOKUP(V72,$C$3:$BU$54,44,FALSE)</f>
        <v>#N/A</v>
      </c>
      <c r="X76" s="528"/>
      <c r="Y76" s="528"/>
      <c r="Z76" s="528" t="e">
        <f>HLOOKUP(Y72,$C$3:$BU$54,44,FALSE)</f>
        <v>#N/A</v>
      </c>
      <c r="AA76" s="516"/>
      <c r="AB76" s="516"/>
      <c r="AC76" s="516"/>
      <c r="AD76" s="516"/>
      <c r="AE76" s="516"/>
      <c r="AF76" s="516"/>
      <c r="AG76" s="516"/>
      <c r="AH76" s="516"/>
      <c r="AI76" s="516"/>
      <c r="AJ76" s="516"/>
      <c r="AK76" s="516"/>
      <c r="AL76" s="516"/>
      <c r="AM76" s="516"/>
      <c r="AN76" s="516"/>
      <c r="AO76" s="487"/>
      <c r="AP76" s="487"/>
      <c r="AQ76" s="487"/>
      <c r="AR76" s="487"/>
      <c r="AS76" s="487"/>
      <c r="AT76" s="487"/>
      <c r="AU76" s="487"/>
      <c r="AV76" s="487"/>
      <c r="AW76" s="487"/>
      <c r="AX76" s="487"/>
      <c r="AY76" s="487"/>
      <c r="AZ76" s="487"/>
      <c r="BA76" s="487"/>
      <c r="BB76" s="487"/>
      <c r="BC76" s="487"/>
      <c r="BD76" s="487"/>
      <c r="BE76" s="487"/>
      <c r="BF76" s="487"/>
      <c r="BG76" s="487"/>
      <c r="BH76" s="487"/>
      <c r="BI76" s="487"/>
      <c r="BJ76" s="487"/>
      <c r="BK76" s="487"/>
      <c r="BL76" s="487"/>
      <c r="BM76" s="487"/>
      <c r="BN76" s="487"/>
      <c r="BO76" s="487"/>
      <c r="BP76" s="487"/>
      <c r="BQ76" s="487"/>
      <c r="BR76" s="487"/>
      <c r="BS76" s="487"/>
      <c r="BT76" s="487"/>
      <c r="BU76" s="487"/>
      <c r="BV76" s="487"/>
    </row>
    <row r="77" spans="1:75">
      <c r="A77" s="497"/>
      <c r="B77" s="527" t="s">
        <v>223</v>
      </c>
      <c r="C77" s="528"/>
      <c r="D77" s="528"/>
      <c r="E77" s="528"/>
      <c r="F77" s="528" t="e">
        <f>E76</f>
        <v>#N/A</v>
      </c>
      <c r="G77" s="528"/>
      <c r="H77" s="528"/>
      <c r="I77" s="528" t="e">
        <f>H76</f>
        <v>#N/A</v>
      </c>
      <c r="J77" s="528"/>
      <c r="K77" s="528"/>
      <c r="L77" s="528" t="e">
        <f>K76</f>
        <v>#N/A</v>
      </c>
      <c r="M77" s="528"/>
      <c r="N77" s="528"/>
      <c r="O77" s="528" t="e">
        <f>N76</f>
        <v>#N/A</v>
      </c>
      <c r="P77" s="528"/>
      <c r="Q77" s="528"/>
      <c r="R77" s="528" t="e">
        <f>Q76</f>
        <v>#N/A</v>
      </c>
      <c r="S77" s="528"/>
      <c r="T77" s="528"/>
      <c r="U77" s="528" t="e">
        <f>T76</f>
        <v>#N/A</v>
      </c>
      <c r="V77" s="528"/>
      <c r="W77" s="528"/>
      <c r="X77" s="528" t="e">
        <f>W76</f>
        <v>#N/A</v>
      </c>
      <c r="Y77" s="528"/>
      <c r="Z77" s="528"/>
      <c r="AA77" s="516"/>
      <c r="AB77" s="516"/>
      <c r="AC77" s="516"/>
      <c r="AD77" s="516"/>
      <c r="AE77" s="516"/>
      <c r="AF77" s="516"/>
      <c r="AG77" s="516"/>
      <c r="AH77" s="516"/>
      <c r="AI77" s="516"/>
      <c r="AJ77" s="516"/>
      <c r="AK77" s="516"/>
      <c r="AL77" s="516"/>
      <c r="AM77" s="516"/>
      <c r="AN77" s="516"/>
      <c r="AO77" s="487"/>
      <c r="AP77" s="487"/>
      <c r="AQ77" s="487"/>
      <c r="AR77" s="487"/>
      <c r="AS77" s="487"/>
      <c r="AT77" s="487"/>
      <c r="AU77" s="487"/>
      <c r="AV77" s="487"/>
      <c r="AW77" s="487"/>
      <c r="AX77" s="487"/>
      <c r="AY77" s="487"/>
      <c r="AZ77" s="487"/>
      <c r="BA77" s="487"/>
      <c r="BB77" s="487"/>
      <c r="BC77" s="487"/>
      <c r="BD77" s="487"/>
      <c r="BE77" s="487"/>
      <c r="BF77" s="487"/>
      <c r="BG77" s="487"/>
      <c r="BH77" s="487"/>
      <c r="BI77" s="487"/>
      <c r="BJ77" s="487"/>
      <c r="BK77" s="487"/>
      <c r="BL77" s="487"/>
      <c r="BM77" s="487"/>
      <c r="BN77" s="487"/>
      <c r="BO77" s="487"/>
      <c r="BP77" s="487"/>
      <c r="BQ77" s="487"/>
      <c r="BR77" s="487"/>
      <c r="BS77" s="487"/>
      <c r="BT77" s="487"/>
      <c r="BU77" s="487"/>
      <c r="BV77" s="487"/>
      <c r="BW77" s="487"/>
    </row>
    <row r="78" spans="1:75">
      <c r="A78" s="497"/>
      <c r="B78" s="527" t="s">
        <v>224</v>
      </c>
      <c r="C78" s="528"/>
      <c r="D78" s="528"/>
      <c r="E78" s="528"/>
      <c r="F78" s="528"/>
      <c r="G78" s="528" t="e">
        <f>H76</f>
        <v>#N/A</v>
      </c>
      <c r="H78" s="528"/>
      <c r="I78" s="528"/>
      <c r="J78" s="528" t="e">
        <f>K76</f>
        <v>#N/A</v>
      </c>
      <c r="K78" s="528"/>
      <c r="L78" s="528"/>
      <c r="M78" s="528" t="e">
        <f>N76</f>
        <v>#N/A</v>
      </c>
      <c r="N78" s="528"/>
      <c r="O78" s="528"/>
      <c r="P78" s="528" t="e">
        <f>Q76</f>
        <v>#N/A</v>
      </c>
      <c r="Q78" s="528"/>
      <c r="R78" s="528"/>
      <c r="S78" s="528" t="e">
        <f>T76</f>
        <v>#N/A</v>
      </c>
      <c r="T78" s="528"/>
      <c r="U78" s="528"/>
      <c r="V78" s="528" t="e">
        <f>W76</f>
        <v>#N/A</v>
      </c>
      <c r="W78" s="528"/>
      <c r="X78" s="528"/>
      <c r="Y78" s="528" t="e">
        <f>Z76</f>
        <v>#N/A</v>
      </c>
      <c r="Z78" s="528"/>
      <c r="AA78" s="516"/>
      <c r="AB78" s="516"/>
      <c r="AC78" s="516"/>
      <c r="AD78" s="516"/>
      <c r="AE78" s="516"/>
      <c r="AF78" s="516"/>
      <c r="AG78" s="516"/>
      <c r="AH78" s="516"/>
      <c r="AI78" s="516"/>
      <c r="AJ78" s="516"/>
      <c r="AK78" s="516"/>
      <c r="AL78" s="516"/>
      <c r="AM78" s="516"/>
      <c r="AN78" s="516"/>
      <c r="AO78" s="487"/>
      <c r="AP78" s="487"/>
      <c r="AQ78" s="487"/>
      <c r="AR78" s="487"/>
      <c r="AS78" s="487"/>
      <c r="AT78" s="487"/>
      <c r="AU78" s="487"/>
      <c r="AV78" s="487"/>
      <c r="AW78" s="487"/>
      <c r="AX78" s="487"/>
      <c r="AY78" s="487"/>
      <c r="AZ78" s="487"/>
      <c r="BA78" s="487"/>
      <c r="BB78" s="487"/>
      <c r="BC78" s="487"/>
      <c r="BD78" s="487"/>
      <c r="BE78" s="487"/>
      <c r="BF78" s="487"/>
      <c r="BG78" s="487"/>
      <c r="BH78" s="487"/>
      <c r="BI78" s="487"/>
      <c r="BJ78" s="487"/>
      <c r="BK78" s="487"/>
      <c r="BL78" s="487"/>
      <c r="BM78" s="487"/>
      <c r="BN78" s="487"/>
      <c r="BO78" s="487"/>
      <c r="BP78" s="487"/>
      <c r="BQ78" s="487"/>
      <c r="BR78" s="487"/>
      <c r="BS78" s="487"/>
      <c r="BT78" s="487"/>
      <c r="BU78" s="487"/>
      <c r="BV78" s="487"/>
    </row>
    <row r="79" spans="1:75">
      <c r="A79" s="487"/>
      <c r="B79" s="487"/>
      <c r="C79" s="487"/>
      <c r="D79" s="487"/>
      <c r="E79" s="487"/>
      <c r="F79" s="487"/>
      <c r="G79" s="487"/>
      <c r="H79" s="487"/>
      <c r="I79" s="487"/>
      <c r="J79" s="487"/>
      <c r="K79" s="487"/>
      <c r="L79" s="516"/>
      <c r="M79" s="516"/>
      <c r="N79" s="516"/>
      <c r="O79" s="516"/>
      <c r="P79" s="516"/>
      <c r="Q79" s="516"/>
      <c r="R79" s="516"/>
      <c r="S79" s="516"/>
      <c r="T79" s="516"/>
      <c r="U79" s="516"/>
      <c r="V79" s="516"/>
      <c r="W79" s="516"/>
      <c r="X79" s="516"/>
      <c r="Y79" s="516"/>
      <c r="Z79" s="516"/>
      <c r="AA79" s="516"/>
      <c r="AB79" s="516"/>
      <c r="AC79" s="516"/>
      <c r="AD79" s="516"/>
      <c r="AE79" s="516"/>
      <c r="AF79" s="516"/>
      <c r="AG79" s="516"/>
      <c r="AH79" s="516"/>
      <c r="AI79" s="516"/>
      <c r="AJ79" s="516"/>
      <c r="AK79" s="516"/>
      <c r="AL79" s="516"/>
      <c r="AM79" s="516"/>
      <c r="AN79" s="516"/>
      <c r="AO79" s="487"/>
      <c r="AP79" s="487"/>
      <c r="AQ79" s="487"/>
      <c r="AR79" s="487"/>
      <c r="AS79" s="487"/>
      <c r="AT79" s="487"/>
      <c r="AU79" s="487"/>
      <c r="AV79" s="487"/>
      <c r="AW79" s="487"/>
      <c r="AX79" s="487"/>
      <c r="AY79" s="487"/>
      <c r="AZ79" s="487"/>
      <c r="BA79" s="487"/>
      <c r="BB79" s="487"/>
      <c r="BC79" s="487"/>
      <c r="BD79" s="487"/>
      <c r="BE79" s="487"/>
      <c r="BF79" s="487"/>
      <c r="BG79" s="487"/>
      <c r="BH79" s="487"/>
      <c r="BI79" s="487"/>
      <c r="BJ79" s="487"/>
      <c r="BK79" s="487"/>
      <c r="BL79" s="487"/>
      <c r="BM79" s="487"/>
      <c r="BN79" s="487"/>
      <c r="BO79" s="487"/>
      <c r="BP79" s="487"/>
      <c r="BQ79" s="487"/>
      <c r="BR79" s="487"/>
      <c r="BS79" s="487"/>
      <c r="BT79" s="487"/>
      <c r="BU79" s="487"/>
      <c r="BV79" s="487"/>
      <c r="BW79" s="487"/>
    </row>
  </sheetData>
  <sheetProtection algorithmName="SHA-512" hashValue="sbqe5D2X8yGX3wFu2Ggpydw+9tYat9TCVlx6QzwAvUt8V96StIwT9mMOoETp2OTTnMl41CUVUiiXB49R992OSw==" saltValue="Y7sx9NZV74R+ke04dTCpZA==" spinCount="100000" sheet="1" objects="1" scenarios="1"/>
  <customSheetViews>
    <customSheetView guid="{F4DD0BDD-9BCD-4E13-8084-E09DC92B9F33}" topLeftCell="A4">
      <selection activeCell="P17" sqref="P17"/>
      <pageMargins left="0.7" right="0.7" top="0.78740157499999996" bottom="0.78740157499999996" header="0.3" footer="0.3"/>
      <pageSetup paperSize="9" orientation="portrait" r:id="rId1"/>
    </customSheetView>
  </customSheetViews>
  <dataValidations count="5">
    <dataValidation type="custom" allowBlank="1" showInputMessage="1" showErrorMessage="1" error="DO NOT EDIT THESE CELLS" sqref="A37:A55 B37 C37:XFD55">
      <formula1>"&gt;0"</formula1>
    </dataValidation>
    <dataValidation allowBlank="1" showInputMessage="1" showErrorMessage="1" error="DO NOT EDIT THESE CELLS" sqref="A59:XFD66 E58 A71:Z78 B38:B55"/>
    <dataValidation type="custom" allowBlank="1" showInputMessage="1" showErrorMessage="1" errorTitle="Edit not allowed" error="Formulas" sqref="D2:BV2">
      <formula1>"&gt;0"</formula1>
    </dataValidation>
    <dataValidation type="custom" allowBlank="1" showInputMessage="1" showErrorMessage="1" errorTitle="Edit not allowed" error="Edit not allowed!_x000a_Formulas" sqref="C2">
      <formula1>"&gt;0"</formula1>
    </dataValidation>
    <dataValidation allowBlank="1" showInputMessage="1" showErrorMessage="1" errorTitle="Edit not allowed" error="Edit not allowed!" sqref="A34:A35 C34:XFD35"/>
  </dataValidations>
  <pageMargins left="0.7" right="0.7" top="0.78740157499999996" bottom="0.78740157499999996" header="0.3" footer="0.3"/>
  <pageSetup paperSize="9" orientation="portrait" r:id="rId2"/>
  <ignoredErrors>
    <ignoredError sqref="Q39:Q41 M41:P41 M43:Q45 M39:P39 J39 M40:P40" formulaRange="1"/>
    <ignoredError sqref="B46 B49 B52" formula="1"/>
    <ignoredError sqref="C46:Q46 R46:BV46 C49:J49 K49:Q49 R49:BV49 C52:Q52 R52:BV52 E76 H76 K76 N76 Q76 F77 I77 L77 O77 R77 G78 J78 M78 P78 T76 W76 Z76 U77 X77 S78 V78 Y78" evalError="1"/>
    <ignoredError sqref="C2:BU2"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1">
    <tabColor rgb="FFFFFF00"/>
  </sheetPr>
  <dimension ref="A1:WYC79"/>
  <sheetViews>
    <sheetView zoomScaleNormal="100" workbookViewId="0">
      <selection activeCell="R31" sqref="R31"/>
    </sheetView>
  </sheetViews>
  <sheetFormatPr defaultColWidth="0" defaultRowHeight="12.75" zeroHeight="1"/>
  <cols>
    <col min="1" max="1" width="37.140625" style="162" bestFit="1" customWidth="1"/>
    <col min="2" max="2" width="14.7109375" style="162" customWidth="1"/>
    <col min="3" max="11" width="4.7109375" style="162" customWidth="1"/>
    <col min="12" max="40" width="4.7109375" style="529" customWidth="1"/>
    <col min="41" max="73" width="4.7109375" style="162" customWidth="1"/>
    <col min="74" max="74" width="4.5703125" style="162" customWidth="1"/>
    <col min="75" max="75" width="9.140625" style="162" customWidth="1"/>
    <col min="76" max="256" width="9.140625" style="162" hidden="1"/>
    <col min="257" max="257" width="25.85546875" style="162" hidden="1"/>
    <col min="258" max="258" width="7.5703125" style="162" hidden="1"/>
    <col min="259" max="275" width="5" style="162" hidden="1"/>
    <col min="276" max="279" width="5.42578125" style="162" hidden="1"/>
    <col min="280" max="280" width="4.5703125" style="162" hidden="1"/>
    <col min="281" max="281" width="6.42578125" style="162" hidden="1"/>
    <col min="282" max="282" width="5.42578125" style="162" hidden="1"/>
    <col min="283" max="283" width="6.42578125" style="162" hidden="1"/>
    <col min="284" max="284" width="5.42578125" style="162" hidden="1"/>
    <col min="285" max="285" width="6.42578125" style="162" hidden="1"/>
    <col min="286" max="286" width="5.42578125" style="162" hidden="1"/>
    <col min="287" max="287" width="6.42578125" style="162" hidden="1"/>
    <col min="288" max="288" width="4.5703125" style="162" hidden="1"/>
    <col min="289" max="289" width="6.42578125" style="162" hidden="1"/>
    <col min="290" max="290" width="4.5703125" style="162" hidden="1"/>
    <col min="291" max="291" width="6.42578125" style="162" hidden="1"/>
    <col min="292" max="293" width="4.5703125" style="162" hidden="1"/>
    <col min="294" max="294" width="5.42578125" style="162" hidden="1"/>
    <col min="295" max="295" width="4.85546875" style="162" hidden="1"/>
    <col min="296" max="301" width="4.5703125" style="162" hidden="1"/>
    <col min="302" max="302" width="5.28515625" style="162" hidden="1"/>
    <col min="303" max="305" width="4.5703125" style="162" hidden="1"/>
    <col min="306" max="306" width="4.85546875" style="162" hidden="1"/>
    <col min="307" max="329" width="4.5703125" style="162" hidden="1"/>
    <col min="330" max="512" width="9.140625" style="162" hidden="1"/>
    <col min="513" max="513" width="25.85546875" style="162" hidden="1"/>
    <col min="514" max="514" width="7.5703125" style="162" hidden="1"/>
    <col min="515" max="531" width="5" style="162" hidden="1"/>
    <col min="532" max="535" width="5.42578125" style="162" hidden="1"/>
    <col min="536" max="536" width="4.5703125" style="162" hidden="1"/>
    <col min="537" max="537" width="6.42578125" style="162" hidden="1"/>
    <col min="538" max="538" width="5.42578125" style="162" hidden="1"/>
    <col min="539" max="539" width="6.42578125" style="162" hidden="1"/>
    <col min="540" max="540" width="5.42578125" style="162" hidden="1"/>
    <col min="541" max="541" width="6.42578125" style="162" hidden="1"/>
    <col min="542" max="542" width="5.42578125" style="162" hidden="1"/>
    <col min="543" max="543" width="6.42578125" style="162" hidden="1"/>
    <col min="544" max="544" width="4.5703125" style="162" hidden="1"/>
    <col min="545" max="545" width="6.42578125" style="162" hidden="1"/>
    <col min="546" max="546" width="4.5703125" style="162" hidden="1"/>
    <col min="547" max="547" width="6.42578125" style="162" hidden="1"/>
    <col min="548" max="549" width="4.5703125" style="162" hidden="1"/>
    <col min="550" max="550" width="5.42578125" style="162" hidden="1"/>
    <col min="551" max="551" width="4.85546875" style="162" hidden="1"/>
    <col min="552" max="557" width="4.5703125" style="162" hidden="1"/>
    <col min="558" max="558" width="5.28515625" style="162" hidden="1"/>
    <col min="559" max="561" width="4.5703125" style="162" hidden="1"/>
    <col min="562" max="562" width="4.85546875" style="162" hidden="1"/>
    <col min="563" max="585" width="4.5703125" style="162" hidden="1"/>
    <col min="586" max="768" width="9.140625" style="162" hidden="1"/>
    <col min="769" max="769" width="25.85546875" style="162" hidden="1"/>
    <col min="770" max="770" width="7.5703125" style="162" hidden="1"/>
    <col min="771" max="787" width="5" style="162" hidden="1"/>
    <col min="788" max="791" width="5.42578125" style="162" hidden="1"/>
    <col min="792" max="792" width="4.5703125" style="162" hidden="1"/>
    <col min="793" max="793" width="6.42578125" style="162" hidden="1"/>
    <col min="794" max="794" width="5.42578125" style="162" hidden="1"/>
    <col min="795" max="795" width="6.42578125" style="162" hidden="1"/>
    <col min="796" max="796" width="5.42578125" style="162" hidden="1"/>
    <col min="797" max="797" width="6.42578125" style="162" hidden="1"/>
    <col min="798" max="798" width="5.42578125" style="162" hidden="1"/>
    <col min="799" max="799" width="6.42578125" style="162" hidden="1"/>
    <col min="800" max="800" width="4.5703125" style="162" hidden="1"/>
    <col min="801" max="801" width="6.42578125" style="162" hidden="1"/>
    <col min="802" max="802" width="4.5703125" style="162" hidden="1"/>
    <col min="803" max="803" width="6.42578125" style="162" hidden="1"/>
    <col min="804" max="805" width="4.5703125" style="162" hidden="1"/>
    <col min="806" max="806" width="5.42578125" style="162" hidden="1"/>
    <col min="807" max="807" width="4.85546875" style="162" hidden="1"/>
    <col min="808" max="813" width="4.5703125" style="162" hidden="1"/>
    <col min="814" max="814" width="5.28515625" style="162" hidden="1"/>
    <col min="815" max="817" width="4.5703125" style="162" hidden="1"/>
    <col min="818" max="818" width="4.85546875" style="162" hidden="1"/>
    <col min="819" max="841" width="4.5703125" style="162" hidden="1"/>
    <col min="842" max="1024" width="9.140625" style="162" hidden="1"/>
    <col min="1025" max="1025" width="25.85546875" style="162" hidden="1"/>
    <col min="1026" max="1026" width="7.5703125" style="162" hidden="1"/>
    <col min="1027" max="1043" width="5" style="162" hidden="1"/>
    <col min="1044" max="1047" width="5.42578125" style="162" hidden="1"/>
    <col min="1048" max="1048" width="4.5703125" style="162" hidden="1"/>
    <col min="1049" max="1049" width="6.42578125" style="162" hidden="1"/>
    <col min="1050" max="1050" width="5.42578125" style="162" hidden="1"/>
    <col min="1051" max="1051" width="6.42578125" style="162" hidden="1"/>
    <col min="1052" max="1052" width="5.42578125" style="162" hidden="1"/>
    <col min="1053" max="1053" width="6.42578125" style="162" hidden="1"/>
    <col min="1054" max="1054" width="5.42578125" style="162" hidden="1"/>
    <col min="1055" max="1055" width="6.42578125" style="162" hidden="1"/>
    <col min="1056" max="1056" width="4.5703125" style="162" hidden="1"/>
    <col min="1057" max="1057" width="6.42578125" style="162" hidden="1"/>
    <col min="1058" max="1058" width="4.5703125" style="162" hidden="1"/>
    <col min="1059" max="1059" width="6.42578125" style="162" hidden="1"/>
    <col min="1060" max="1061" width="4.5703125" style="162" hidden="1"/>
    <col min="1062" max="1062" width="5.42578125" style="162" hidden="1"/>
    <col min="1063" max="1063" width="4.85546875" style="162" hidden="1"/>
    <col min="1064" max="1069" width="4.5703125" style="162" hidden="1"/>
    <col min="1070" max="1070" width="5.28515625" style="162" hidden="1"/>
    <col min="1071" max="1073" width="4.5703125" style="162" hidden="1"/>
    <col min="1074" max="1074" width="4.85546875" style="162" hidden="1"/>
    <col min="1075" max="1097" width="4.5703125" style="162" hidden="1"/>
    <col min="1098" max="1280" width="9.140625" style="162" hidden="1"/>
    <col min="1281" max="1281" width="25.85546875" style="162" hidden="1"/>
    <col min="1282" max="1282" width="7.5703125" style="162" hidden="1"/>
    <col min="1283" max="1299" width="5" style="162" hidden="1"/>
    <col min="1300" max="1303" width="5.42578125" style="162" hidden="1"/>
    <col min="1304" max="1304" width="4.5703125" style="162" hidden="1"/>
    <col min="1305" max="1305" width="6.42578125" style="162" hidden="1"/>
    <col min="1306" max="1306" width="5.42578125" style="162" hidden="1"/>
    <col min="1307" max="1307" width="6.42578125" style="162" hidden="1"/>
    <col min="1308" max="1308" width="5.42578125" style="162" hidden="1"/>
    <col min="1309" max="1309" width="6.42578125" style="162" hidden="1"/>
    <col min="1310" max="1310" width="5.42578125" style="162" hidden="1"/>
    <col min="1311" max="1311" width="6.42578125" style="162" hidden="1"/>
    <col min="1312" max="1312" width="4.5703125" style="162" hidden="1"/>
    <col min="1313" max="1313" width="6.42578125" style="162" hidden="1"/>
    <col min="1314" max="1314" width="4.5703125" style="162" hidden="1"/>
    <col min="1315" max="1315" width="6.42578125" style="162" hidden="1"/>
    <col min="1316" max="1317" width="4.5703125" style="162" hidden="1"/>
    <col min="1318" max="1318" width="5.42578125" style="162" hidden="1"/>
    <col min="1319" max="1319" width="4.85546875" style="162" hidden="1"/>
    <col min="1320" max="1325" width="4.5703125" style="162" hidden="1"/>
    <col min="1326" max="1326" width="5.28515625" style="162" hidden="1"/>
    <col min="1327" max="1329" width="4.5703125" style="162" hidden="1"/>
    <col min="1330" max="1330" width="4.85546875" style="162" hidden="1"/>
    <col min="1331" max="1353" width="4.5703125" style="162" hidden="1"/>
    <col min="1354" max="1536" width="9.140625" style="162" hidden="1"/>
    <col min="1537" max="1537" width="25.85546875" style="162" hidden="1"/>
    <col min="1538" max="1538" width="7.5703125" style="162" hidden="1"/>
    <col min="1539" max="1555" width="5" style="162" hidden="1"/>
    <col min="1556" max="1559" width="5.42578125" style="162" hidden="1"/>
    <col min="1560" max="1560" width="4.5703125" style="162" hidden="1"/>
    <col min="1561" max="1561" width="6.42578125" style="162" hidden="1"/>
    <col min="1562" max="1562" width="5.42578125" style="162" hidden="1"/>
    <col min="1563" max="1563" width="6.42578125" style="162" hidden="1"/>
    <col min="1564" max="1564" width="5.42578125" style="162" hidden="1"/>
    <col min="1565" max="1565" width="6.42578125" style="162" hidden="1"/>
    <col min="1566" max="1566" width="5.42578125" style="162" hidden="1"/>
    <col min="1567" max="1567" width="6.42578125" style="162" hidden="1"/>
    <col min="1568" max="1568" width="4.5703125" style="162" hidden="1"/>
    <col min="1569" max="1569" width="6.42578125" style="162" hidden="1"/>
    <col min="1570" max="1570" width="4.5703125" style="162" hidden="1"/>
    <col min="1571" max="1571" width="6.42578125" style="162" hidden="1"/>
    <col min="1572" max="1573" width="4.5703125" style="162" hidden="1"/>
    <col min="1574" max="1574" width="5.42578125" style="162" hidden="1"/>
    <col min="1575" max="1575" width="4.85546875" style="162" hidden="1"/>
    <col min="1576" max="1581" width="4.5703125" style="162" hidden="1"/>
    <col min="1582" max="1582" width="5.28515625" style="162" hidden="1"/>
    <col min="1583" max="1585" width="4.5703125" style="162" hidden="1"/>
    <col min="1586" max="1586" width="4.85546875" style="162" hidden="1"/>
    <col min="1587" max="1609" width="4.5703125" style="162" hidden="1"/>
    <col min="1610" max="1792" width="9.140625" style="162" hidden="1"/>
    <col min="1793" max="1793" width="25.85546875" style="162" hidden="1"/>
    <col min="1794" max="1794" width="7.5703125" style="162" hidden="1"/>
    <col min="1795" max="1811" width="5" style="162" hidden="1"/>
    <col min="1812" max="1815" width="5.42578125" style="162" hidden="1"/>
    <col min="1816" max="1816" width="4.5703125" style="162" hidden="1"/>
    <col min="1817" max="1817" width="6.42578125" style="162" hidden="1"/>
    <col min="1818" max="1818" width="5.42578125" style="162" hidden="1"/>
    <col min="1819" max="1819" width="6.42578125" style="162" hidden="1"/>
    <col min="1820" max="1820" width="5.42578125" style="162" hidden="1"/>
    <col min="1821" max="1821" width="6.42578125" style="162" hidden="1"/>
    <col min="1822" max="1822" width="5.42578125" style="162" hidden="1"/>
    <col min="1823" max="1823" width="6.42578125" style="162" hidden="1"/>
    <col min="1824" max="1824" width="4.5703125" style="162" hidden="1"/>
    <col min="1825" max="1825" width="6.42578125" style="162" hidden="1"/>
    <col min="1826" max="1826" width="4.5703125" style="162" hidden="1"/>
    <col min="1827" max="1827" width="6.42578125" style="162" hidden="1"/>
    <col min="1828" max="1829" width="4.5703125" style="162" hidden="1"/>
    <col min="1830" max="1830" width="5.42578125" style="162" hidden="1"/>
    <col min="1831" max="1831" width="4.85546875" style="162" hidden="1"/>
    <col min="1832" max="1837" width="4.5703125" style="162" hidden="1"/>
    <col min="1838" max="1838" width="5.28515625" style="162" hidden="1"/>
    <col min="1839" max="1841" width="4.5703125" style="162" hidden="1"/>
    <col min="1842" max="1842" width="4.85546875" style="162" hidden="1"/>
    <col min="1843" max="1865" width="4.5703125" style="162" hidden="1"/>
    <col min="1866" max="2048" width="9.140625" style="162" hidden="1"/>
    <col min="2049" max="2049" width="25.85546875" style="162" hidden="1"/>
    <col min="2050" max="2050" width="7.5703125" style="162" hidden="1"/>
    <col min="2051" max="2067" width="5" style="162" hidden="1"/>
    <col min="2068" max="2071" width="5.42578125" style="162" hidden="1"/>
    <col min="2072" max="2072" width="4.5703125" style="162" hidden="1"/>
    <col min="2073" max="2073" width="6.42578125" style="162" hidden="1"/>
    <col min="2074" max="2074" width="5.42578125" style="162" hidden="1"/>
    <col min="2075" max="2075" width="6.42578125" style="162" hidden="1"/>
    <col min="2076" max="2076" width="5.42578125" style="162" hidden="1"/>
    <col min="2077" max="2077" width="6.42578125" style="162" hidden="1"/>
    <col min="2078" max="2078" width="5.42578125" style="162" hidden="1"/>
    <col min="2079" max="2079" width="6.42578125" style="162" hidden="1"/>
    <col min="2080" max="2080" width="4.5703125" style="162" hidden="1"/>
    <col min="2081" max="2081" width="6.42578125" style="162" hidden="1"/>
    <col min="2082" max="2082" width="4.5703125" style="162" hidden="1"/>
    <col min="2083" max="2083" width="6.42578125" style="162" hidden="1"/>
    <col min="2084" max="2085" width="4.5703125" style="162" hidden="1"/>
    <col min="2086" max="2086" width="5.42578125" style="162" hidden="1"/>
    <col min="2087" max="2087" width="4.85546875" style="162" hidden="1"/>
    <col min="2088" max="2093" width="4.5703125" style="162" hidden="1"/>
    <col min="2094" max="2094" width="5.28515625" style="162" hidden="1"/>
    <col min="2095" max="2097" width="4.5703125" style="162" hidden="1"/>
    <col min="2098" max="2098" width="4.85546875" style="162" hidden="1"/>
    <col min="2099" max="2121" width="4.5703125" style="162" hidden="1"/>
    <col min="2122" max="2304" width="9.140625" style="162" hidden="1"/>
    <col min="2305" max="2305" width="25.85546875" style="162" hidden="1"/>
    <col min="2306" max="2306" width="7.5703125" style="162" hidden="1"/>
    <col min="2307" max="2323" width="5" style="162" hidden="1"/>
    <col min="2324" max="2327" width="5.42578125" style="162" hidden="1"/>
    <col min="2328" max="2328" width="4.5703125" style="162" hidden="1"/>
    <col min="2329" max="2329" width="6.42578125" style="162" hidden="1"/>
    <col min="2330" max="2330" width="5.42578125" style="162" hidden="1"/>
    <col min="2331" max="2331" width="6.42578125" style="162" hidden="1"/>
    <col min="2332" max="2332" width="5.42578125" style="162" hidden="1"/>
    <col min="2333" max="2333" width="6.42578125" style="162" hidden="1"/>
    <col min="2334" max="2334" width="5.42578125" style="162" hidden="1"/>
    <col min="2335" max="2335" width="6.42578125" style="162" hidden="1"/>
    <col min="2336" max="2336" width="4.5703125" style="162" hidden="1"/>
    <col min="2337" max="2337" width="6.42578125" style="162" hidden="1"/>
    <col min="2338" max="2338" width="4.5703125" style="162" hidden="1"/>
    <col min="2339" max="2339" width="6.42578125" style="162" hidden="1"/>
    <col min="2340" max="2341" width="4.5703125" style="162" hidden="1"/>
    <col min="2342" max="2342" width="5.42578125" style="162" hidden="1"/>
    <col min="2343" max="2343" width="4.85546875" style="162" hidden="1"/>
    <col min="2344" max="2349" width="4.5703125" style="162" hidden="1"/>
    <col min="2350" max="2350" width="5.28515625" style="162" hidden="1"/>
    <col min="2351" max="2353" width="4.5703125" style="162" hidden="1"/>
    <col min="2354" max="2354" width="4.85546875" style="162" hidden="1"/>
    <col min="2355" max="2377" width="4.5703125" style="162" hidden="1"/>
    <col min="2378" max="2560" width="9.140625" style="162" hidden="1"/>
    <col min="2561" max="2561" width="25.85546875" style="162" hidden="1"/>
    <col min="2562" max="2562" width="7.5703125" style="162" hidden="1"/>
    <col min="2563" max="2579" width="5" style="162" hidden="1"/>
    <col min="2580" max="2583" width="5.42578125" style="162" hidden="1"/>
    <col min="2584" max="2584" width="4.5703125" style="162" hidden="1"/>
    <col min="2585" max="2585" width="6.42578125" style="162" hidden="1"/>
    <col min="2586" max="2586" width="5.42578125" style="162" hidden="1"/>
    <col min="2587" max="2587" width="6.42578125" style="162" hidden="1"/>
    <col min="2588" max="2588" width="5.42578125" style="162" hidden="1"/>
    <col min="2589" max="2589" width="6.42578125" style="162" hidden="1"/>
    <col min="2590" max="2590" width="5.42578125" style="162" hidden="1"/>
    <col min="2591" max="2591" width="6.42578125" style="162" hidden="1"/>
    <col min="2592" max="2592" width="4.5703125" style="162" hidden="1"/>
    <col min="2593" max="2593" width="6.42578125" style="162" hidden="1"/>
    <col min="2594" max="2594" width="4.5703125" style="162" hidden="1"/>
    <col min="2595" max="2595" width="6.42578125" style="162" hidden="1"/>
    <col min="2596" max="2597" width="4.5703125" style="162" hidden="1"/>
    <col min="2598" max="2598" width="5.42578125" style="162" hidden="1"/>
    <col min="2599" max="2599" width="4.85546875" style="162" hidden="1"/>
    <col min="2600" max="2605" width="4.5703125" style="162" hidden="1"/>
    <col min="2606" max="2606" width="5.28515625" style="162" hidden="1"/>
    <col min="2607" max="2609" width="4.5703125" style="162" hidden="1"/>
    <col min="2610" max="2610" width="4.85546875" style="162" hidden="1"/>
    <col min="2611" max="2633" width="4.5703125" style="162" hidden="1"/>
    <col min="2634" max="2816" width="9.140625" style="162" hidden="1"/>
    <col min="2817" max="2817" width="25.85546875" style="162" hidden="1"/>
    <col min="2818" max="2818" width="7.5703125" style="162" hidden="1"/>
    <col min="2819" max="2835" width="5" style="162" hidden="1"/>
    <col min="2836" max="2839" width="5.42578125" style="162" hidden="1"/>
    <col min="2840" max="2840" width="4.5703125" style="162" hidden="1"/>
    <col min="2841" max="2841" width="6.42578125" style="162" hidden="1"/>
    <col min="2842" max="2842" width="5.42578125" style="162" hidden="1"/>
    <col min="2843" max="2843" width="6.42578125" style="162" hidden="1"/>
    <col min="2844" max="2844" width="5.42578125" style="162" hidden="1"/>
    <col min="2845" max="2845" width="6.42578125" style="162" hidden="1"/>
    <col min="2846" max="2846" width="5.42578125" style="162" hidden="1"/>
    <col min="2847" max="2847" width="6.42578125" style="162" hidden="1"/>
    <col min="2848" max="2848" width="4.5703125" style="162" hidden="1"/>
    <col min="2849" max="2849" width="6.42578125" style="162" hidden="1"/>
    <col min="2850" max="2850" width="4.5703125" style="162" hidden="1"/>
    <col min="2851" max="2851" width="6.42578125" style="162" hidden="1"/>
    <col min="2852" max="2853" width="4.5703125" style="162" hidden="1"/>
    <col min="2854" max="2854" width="5.42578125" style="162" hidden="1"/>
    <col min="2855" max="2855" width="4.85546875" style="162" hidden="1"/>
    <col min="2856" max="2861" width="4.5703125" style="162" hidden="1"/>
    <col min="2862" max="2862" width="5.28515625" style="162" hidden="1"/>
    <col min="2863" max="2865" width="4.5703125" style="162" hidden="1"/>
    <col min="2866" max="2866" width="4.85546875" style="162" hidden="1"/>
    <col min="2867" max="2889" width="4.5703125" style="162" hidden="1"/>
    <col min="2890" max="3072" width="9.140625" style="162" hidden="1"/>
    <col min="3073" max="3073" width="25.85546875" style="162" hidden="1"/>
    <col min="3074" max="3074" width="7.5703125" style="162" hidden="1"/>
    <col min="3075" max="3091" width="5" style="162" hidden="1"/>
    <col min="3092" max="3095" width="5.42578125" style="162" hidden="1"/>
    <col min="3096" max="3096" width="4.5703125" style="162" hidden="1"/>
    <col min="3097" max="3097" width="6.42578125" style="162" hidden="1"/>
    <col min="3098" max="3098" width="5.42578125" style="162" hidden="1"/>
    <col min="3099" max="3099" width="6.42578125" style="162" hidden="1"/>
    <col min="3100" max="3100" width="5.42578125" style="162" hidden="1"/>
    <col min="3101" max="3101" width="6.42578125" style="162" hidden="1"/>
    <col min="3102" max="3102" width="5.42578125" style="162" hidden="1"/>
    <col min="3103" max="3103" width="6.42578125" style="162" hidden="1"/>
    <col min="3104" max="3104" width="4.5703125" style="162" hidden="1"/>
    <col min="3105" max="3105" width="6.42578125" style="162" hidden="1"/>
    <col min="3106" max="3106" width="4.5703125" style="162" hidden="1"/>
    <col min="3107" max="3107" width="6.42578125" style="162" hidden="1"/>
    <col min="3108" max="3109" width="4.5703125" style="162" hidden="1"/>
    <col min="3110" max="3110" width="5.42578125" style="162" hidden="1"/>
    <col min="3111" max="3111" width="4.85546875" style="162" hidden="1"/>
    <col min="3112" max="3117" width="4.5703125" style="162" hidden="1"/>
    <col min="3118" max="3118" width="5.28515625" style="162" hidden="1"/>
    <col min="3119" max="3121" width="4.5703125" style="162" hidden="1"/>
    <col min="3122" max="3122" width="4.85546875" style="162" hidden="1"/>
    <col min="3123" max="3145" width="4.5703125" style="162" hidden="1"/>
    <col min="3146" max="3328" width="9.140625" style="162" hidden="1"/>
    <col min="3329" max="3329" width="25.85546875" style="162" hidden="1"/>
    <col min="3330" max="3330" width="7.5703125" style="162" hidden="1"/>
    <col min="3331" max="3347" width="5" style="162" hidden="1"/>
    <col min="3348" max="3351" width="5.42578125" style="162" hidden="1"/>
    <col min="3352" max="3352" width="4.5703125" style="162" hidden="1"/>
    <col min="3353" max="3353" width="6.42578125" style="162" hidden="1"/>
    <col min="3354" max="3354" width="5.42578125" style="162" hidden="1"/>
    <col min="3355" max="3355" width="6.42578125" style="162" hidden="1"/>
    <col min="3356" max="3356" width="5.42578125" style="162" hidden="1"/>
    <col min="3357" max="3357" width="6.42578125" style="162" hidden="1"/>
    <col min="3358" max="3358" width="5.42578125" style="162" hidden="1"/>
    <col min="3359" max="3359" width="6.42578125" style="162" hidden="1"/>
    <col min="3360" max="3360" width="4.5703125" style="162" hidden="1"/>
    <col min="3361" max="3361" width="6.42578125" style="162" hidden="1"/>
    <col min="3362" max="3362" width="4.5703125" style="162" hidden="1"/>
    <col min="3363" max="3363" width="6.42578125" style="162" hidden="1"/>
    <col min="3364" max="3365" width="4.5703125" style="162" hidden="1"/>
    <col min="3366" max="3366" width="5.42578125" style="162" hidden="1"/>
    <col min="3367" max="3367" width="4.85546875" style="162" hidden="1"/>
    <col min="3368" max="3373" width="4.5703125" style="162" hidden="1"/>
    <col min="3374" max="3374" width="5.28515625" style="162" hidden="1"/>
    <col min="3375" max="3377" width="4.5703125" style="162" hidden="1"/>
    <col min="3378" max="3378" width="4.85546875" style="162" hidden="1"/>
    <col min="3379" max="3401" width="4.5703125" style="162" hidden="1"/>
    <col min="3402" max="3584" width="9.140625" style="162" hidden="1"/>
    <col min="3585" max="3585" width="25.85546875" style="162" hidden="1"/>
    <col min="3586" max="3586" width="7.5703125" style="162" hidden="1"/>
    <col min="3587" max="3603" width="5" style="162" hidden="1"/>
    <col min="3604" max="3607" width="5.42578125" style="162" hidden="1"/>
    <col min="3608" max="3608" width="4.5703125" style="162" hidden="1"/>
    <col min="3609" max="3609" width="6.42578125" style="162" hidden="1"/>
    <col min="3610" max="3610" width="5.42578125" style="162" hidden="1"/>
    <col min="3611" max="3611" width="6.42578125" style="162" hidden="1"/>
    <col min="3612" max="3612" width="5.42578125" style="162" hidden="1"/>
    <col min="3613" max="3613" width="6.42578125" style="162" hidden="1"/>
    <col min="3614" max="3614" width="5.42578125" style="162" hidden="1"/>
    <col min="3615" max="3615" width="6.42578125" style="162" hidden="1"/>
    <col min="3616" max="3616" width="4.5703125" style="162" hidden="1"/>
    <col min="3617" max="3617" width="6.42578125" style="162" hidden="1"/>
    <col min="3618" max="3618" width="4.5703125" style="162" hidden="1"/>
    <col min="3619" max="3619" width="6.42578125" style="162" hidden="1"/>
    <col min="3620" max="3621" width="4.5703125" style="162" hidden="1"/>
    <col min="3622" max="3622" width="5.42578125" style="162" hidden="1"/>
    <col min="3623" max="3623" width="4.85546875" style="162" hidden="1"/>
    <col min="3624" max="3629" width="4.5703125" style="162" hidden="1"/>
    <col min="3630" max="3630" width="5.28515625" style="162" hidden="1"/>
    <col min="3631" max="3633" width="4.5703125" style="162" hidden="1"/>
    <col min="3634" max="3634" width="4.85546875" style="162" hidden="1"/>
    <col min="3635" max="3657" width="4.5703125" style="162" hidden="1"/>
    <col min="3658" max="3840" width="9.140625" style="162" hidden="1"/>
    <col min="3841" max="3841" width="25.85546875" style="162" hidden="1"/>
    <col min="3842" max="3842" width="7.5703125" style="162" hidden="1"/>
    <col min="3843" max="3859" width="5" style="162" hidden="1"/>
    <col min="3860" max="3863" width="5.42578125" style="162" hidden="1"/>
    <col min="3864" max="3864" width="4.5703125" style="162" hidden="1"/>
    <col min="3865" max="3865" width="6.42578125" style="162" hidden="1"/>
    <col min="3866" max="3866" width="5.42578125" style="162" hidden="1"/>
    <col min="3867" max="3867" width="6.42578125" style="162" hidden="1"/>
    <col min="3868" max="3868" width="5.42578125" style="162" hidden="1"/>
    <col min="3869" max="3869" width="6.42578125" style="162" hidden="1"/>
    <col min="3870" max="3870" width="5.42578125" style="162" hidden="1"/>
    <col min="3871" max="3871" width="6.42578125" style="162" hidden="1"/>
    <col min="3872" max="3872" width="4.5703125" style="162" hidden="1"/>
    <col min="3873" max="3873" width="6.42578125" style="162" hidden="1"/>
    <col min="3874" max="3874" width="4.5703125" style="162" hidden="1"/>
    <col min="3875" max="3875" width="6.42578125" style="162" hidden="1"/>
    <col min="3876" max="3877" width="4.5703125" style="162" hidden="1"/>
    <col min="3878" max="3878" width="5.42578125" style="162" hidden="1"/>
    <col min="3879" max="3879" width="4.85546875" style="162" hidden="1"/>
    <col min="3880" max="3885" width="4.5703125" style="162" hidden="1"/>
    <col min="3886" max="3886" width="5.28515625" style="162" hidden="1"/>
    <col min="3887" max="3889" width="4.5703125" style="162" hidden="1"/>
    <col min="3890" max="3890" width="4.85546875" style="162" hidden="1"/>
    <col min="3891" max="3913" width="4.5703125" style="162" hidden="1"/>
    <col min="3914" max="4096" width="9.140625" style="162" hidden="1"/>
    <col min="4097" max="4097" width="25.85546875" style="162" hidden="1"/>
    <col min="4098" max="4098" width="7.5703125" style="162" hidden="1"/>
    <col min="4099" max="4115" width="5" style="162" hidden="1"/>
    <col min="4116" max="4119" width="5.42578125" style="162" hidden="1"/>
    <col min="4120" max="4120" width="4.5703125" style="162" hidden="1"/>
    <col min="4121" max="4121" width="6.42578125" style="162" hidden="1"/>
    <col min="4122" max="4122" width="5.42578125" style="162" hidden="1"/>
    <col min="4123" max="4123" width="6.42578125" style="162" hidden="1"/>
    <col min="4124" max="4124" width="5.42578125" style="162" hidden="1"/>
    <col min="4125" max="4125" width="6.42578125" style="162" hidden="1"/>
    <col min="4126" max="4126" width="5.42578125" style="162" hidden="1"/>
    <col min="4127" max="4127" width="6.42578125" style="162" hidden="1"/>
    <col min="4128" max="4128" width="4.5703125" style="162" hidden="1"/>
    <col min="4129" max="4129" width="6.42578125" style="162" hidden="1"/>
    <col min="4130" max="4130" width="4.5703125" style="162" hidden="1"/>
    <col min="4131" max="4131" width="6.42578125" style="162" hidden="1"/>
    <col min="4132" max="4133" width="4.5703125" style="162" hidden="1"/>
    <col min="4134" max="4134" width="5.42578125" style="162" hidden="1"/>
    <col min="4135" max="4135" width="4.85546875" style="162" hidden="1"/>
    <col min="4136" max="4141" width="4.5703125" style="162" hidden="1"/>
    <col min="4142" max="4142" width="5.28515625" style="162" hidden="1"/>
    <col min="4143" max="4145" width="4.5703125" style="162" hidden="1"/>
    <col min="4146" max="4146" width="4.85546875" style="162" hidden="1"/>
    <col min="4147" max="4169" width="4.5703125" style="162" hidden="1"/>
    <col min="4170" max="4352" width="9.140625" style="162" hidden="1"/>
    <col min="4353" max="4353" width="25.85546875" style="162" hidden="1"/>
    <col min="4354" max="4354" width="7.5703125" style="162" hidden="1"/>
    <col min="4355" max="4371" width="5" style="162" hidden="1"/>
    <col min="4372" max="4375" width="5.42578125" style="162" hidden="1"/>
    <col min="4376" max="4376" width="4.5703125" style="162" hidden="1"/>
    <col min="4377" max="4377" width="6.42578125" style="162" hidden="1"/>
    <col min="4378" max="4378" width="5.42578125" style="162" hidden="1"/>
    <col min="4379" max="4379" width="6.42578125" style="162" hidden="1"/>
    <col min="4380" max="4380" width="5.42578125" style="162" hidden="1"/>
    <col min="4381" max="4381" width="6.42578125" style="162" hidden="1"/>
    <col min="4382" max="4382" width="5.42578125" style="162" hidden="1"/>
    <col min="4383" max="4383" width="6.42578125" style="162" hidden="1"/>
    <col min="4384" max="4384" width="4.5703125" style="162" hidden="1"/>
    <col min="4385" max="4385" width="6.42578125" style="162" hidden="1"/>
    <col min="4386" max="4386" width="4.5703125" style="162" hidden="1"/>
    <col min="4387" max="4387" width="6.42578125" style="162" hidden="1"/>
    <col min="4388" max="4389" width="4.5703125" style="162" hidden="1"/>
    <col min="4390" max="4390" width="5.42578125" style="162" hidden="1"/>
    <col min="4391" max="4391" width="4.85546875" style="162" hidden="1"/>
    <col min="4392" max="4397" width="4.5703125" style="162" hidden="1"/>
    <col min="4398" max="4398" width="5.28515625" style="162" hidden="1"/>
    <col min="4399" max="4401" width="4.5703125" style="162" hidden="1"/>
    <col min="4402" max="4402" width="4.85546875" style="162" hidden="1"/>
    <col min="4403" max="4425" width="4.5703125" style="162" hidden="1"/>
    <col min="4426" max="4608" width="9.140625" style="162" hidden="1"/>
    <col min="4609" max="4609" width="25.85546875" style="162" hidden="1"/>
    <col min="4610" max="4610" width="7.5703125" style="162" hidden="1"/>
    <col min="4611" max="4627" width="5" style="162" hidden="1"/>
    <col min="4628" max="4631" width="5.42578125" style="162" hidden="1"/>
    <col min="4632" max="4632" width="4.5703125" style="162" hidden="1"/>
    <col min="4633" max="4633" width="6.42578125" style="162" hidden="1"/>
    <col min="4634" max="4634" width="5.42578125" style="162" hidden="1"/>
    <col min="4635" max="4635" width="6.42578125" style="162" hidden="1"/>
    <col min="4636" max="4636" width="5.42578125" style="162" hidden="1"/>
    <col min="4637" max="4637" width="6.42578125" style="162" hidden="1"/>
    <col min="4638" max="4638" width="5.42578125" style="162" hidden="1"/>
    <col min="4639" max="4639" width="6.42578125" style="162" hidden="1"/>
    <col min="4640" max="4640" width="4.5703125" style="162" hidden="1"/>
    <col min="4641" max="4641" width="6.42578125" style="162" hidden="1"/>
    <col min="4642" max="4642" width="4.5703125" style="162" hidden="1"/>
    <col min="4643" max="4643" width="6.42578125" style="162" hidden="1"/>
    <col min="4644" max="4645" width="4.5703125" style="162" hidden="1"/>
    <col min="4646" max="4646" width="5.42578125" style="162" hidden="1"/>
    <col min="4647" max="4647" width="4.85546875" style="162" hidden="1"/>
    <col min="4648" max="4653" width="4.5703125" style="162" hidden="1"/>
    <col min="4654" max="4654" width="5.28515625" style="162" hidden="1"/>
    <col min="4655" max="4657" width="4.5703125" style="162" hidden="1"/>
    <col min="4658" max="4658" width="4.85546875" style="162" hidden="1"/>
    <col min="4659" max="4681" width="4.5703125" style="162" hidden="1"/>
    <col min="4682" max="4864" width="9.140625" style="162" hidden="1"/>
    <col min="4865" max="4865" width="25.85546875" style="162" hidden="1"/>
    <col min="4866" max="4866" width="7.5703125" style="162" hidden="1"/>
    <col min="4867" max="4883" width="5" style="162" hidden="1"/>
    <col min="4884" max="4887" width="5.42578125" style="162" hidden="1"/>
    <col min="4888" max="4888" width="4.5703125" style="162" hidden="1"/>
    <col min="4889" max="4889" width="6.42578125" style="162" hidden="1"/>
    <col min="4890" max="4890" width="5.42578125" style="162" hidden="1"/>
    <col min="4891" max="4891" width="6.42578125" style="162" hidden="1"/>
    <col min="4892" max="4892" width="5.42578125" style="162" hidden="1"/>
    <col min="4893" max="4893" width="6.42578125" style="162" hidden="1"/>
    <col min="4894" max="4894" width="5.42578125" style="162" hidden="1"/>
    <col min="4895" max="4895" width="6.42578125" style="162" hidden="1"/>
    <col min="4896" max="4896" width="4.5703125" style="162" hidden="1"/>
    <col min="4897" max="4897" width="6.42578125" style="162" hidden="1"/>
    <col min="4898" max="4898" width="4.5703125" style="162" hidden="1"/>
    <col min="4899" max="4899" width="6.42578125" style="162" hidden="1"/>
    <col min="4900" max="4901" width="4.5703125" style="162" hidden="1"/>
    <col min="4902" max="4902" width="5.42578125" style="162" hidden="1"/>
    <col min="4903" max="4903" width="4.85546875" style="162" hidden="1"/>
    <col min="4904" max="4909" width="4.5703125" style="162" hidden="1"/>
    <col min="4910" max="4910" width="5.28515625" style="162" hidden="1"/>
    <col min="4911" max="4913" width="4.5703125" style="162" hidden="1"/>
    <col min="4914" max="4914" width="4.85546875" style="162" hidden="1"/>
    <col min="4915" max="4937" width="4.5703125" style="162" hidden="1"/>
    <col min="4938" max="5120" width="9.140625" style="162" hidden="1"/>
    <col min="5121" max="5121" width="25.85546875" style="162" hidden="1"/>
    <col min="5122" max="5122" width="7.5703125" style="162" hidden="1"/>
    <col min="5123" max="5139" width="5" style="162" hidden="1"/>
    <col min="5140" max="5143" width="5.42578125" style="162" hidden="1"/>
    <col min="5144" max="5144" width="4.5703125" style="162" hidden="1"/>
    <col min="5145" max="5145" width="6.42578125" style="162" hidden="1"/>
    <col min="5146" max="5146" width="5.42578125" style="162" hidden="1"/>
    <col min="5147" max="5147" width="6.42578125" style="162" hidden="1"/>
    <col min="5148" max="5148" width="5.42578125" style="162" hidden="1"/>
    <col min="5149" max="5149" width="6.42578125" style="162" hidden="1"/>
    <col min="5150" max="5150" width="5.42578125" style="162" hidden="1"/>
    <col min="5151" max="5151" width="6.42578125" style="162" hidden="1"/>
    <col min="5152" max="5152" width="4.5703125" style="162" hidden="1"/>
    <col min="5153" max="5153" width="6.42578125" style="162" hidden="1"/>
    <col min="5154" max="5154" width="4.5703125" style="162" hidden="1"/>
    <col min="5155" max="5155" width="6.42578125" style="162" hidden="1"/>
    <col min="5156" max="5157" width="4.5703125" style="162" hidden="1"/>
    <col min="5158" max="5158" width="5.42578125" style="162" hidden="1"/>
    <col min="5159" max="5159" width="4.85546875" style="162" hidden="1"/>
    <col min="5160" max="5165" width="4.5703125" style="162" hidden="1"/>
    <col min="5166" max="5166" width="5.28515625" style="162" hidden="1"/>
    <col min="5167" max="5169" width="4.5703125" style="162" hidden="1"/>
    <col min="5170" max="5170" width="4.85546875" style="162" hidden="1"/>
    <col min="5171" max="5193" width="4.5703125" style="162" hidden="1"/>
    <col min="5194" max="5376" width="9.140625" style="162" hidden="1"/>
    <col min="5377" max="5377" width="25.85546875" style="162" hidden="1"/>
    <col min="5378" max="5378" width="7.5703125" style="162" hidden="1"/>
    <col min="5379" max="5395" width="5" style="162" hidden="1"/>
    <col min="5396" max="5399" width="5.42578125" style="162" hidden="1"/>
    <col min="5400" max="5400" width="4.5703125" style="162" hidden="1"/>
    <col min="5401" max="5401" width="6.42578125" style="162" hidden="1"/>
    <col min="5402" max="5402" width="5.42578125" style="162" hidden="1"/>
    <col min="5403" max="5403" width="6.42578125" style="162" hidden="1"/>
    <col min="5404" max="5404" width="5.42578125" style="162" hidden="1"/>
    <col min="5405" max="5405" width="6.42578125" style="162" hidden="1"/>
    <col min="5406" max="5406" width="5.42578125" style="162" hidden="1"/>
    <col min="5407" max="5407" width="6.42578125" style="162" hidden="1"/>
    <col min="5408" max="5408" width="4.5703125" style="162" hidden="1"/>
    <col min="5409" max="5409" width="6.42578125" style="162" hidden="1"/>
    <col min="5410" max="5410" width="4.5703125" style="162" hidden="1"/>
    <col min="5411" max="5411" width="6.42578125" style="162" hidden="1"/>
    <col min="5412" max="5413" width="4.5703125" style="162" hidden="1"/>
    <col min="5414" max="5414" width="5.42578125" style="162" hidden="1"/>
    <col min="5415" max="5415" width="4.85546875" style="162" hidden="1"/>
    <col min="5416" max="5421" width="4.5703125" style="162" hidden="1"/>
    <col min="5422" max="5422" width="5.28515625" style="162" hidden="1"/>
    <col min="5423" max="5425" width="4.5703125" style="162" hidden="1"/>
    <col min="5426" max="5426" width="4.85546875" style="162" hidden="1"/>
    <col min="5427" max="5449" width="4.5703125" style="162" hidden="1"/>
    <col min="5450" max="5632" width="9.140625" style="162" hidden="1"/>
    <col min="5633" max="5633" width="25.85546875" style="162" hidden="1"/>
    <col min="5634" max="5634" width="7.5703125" style="162" hidden="1"/>
    <col min="5635" max="5651" width="5" style="162" hidden="1"/>
    <col min="5652" max="5655" width="5.42578125" style="162" hidden="1"/>
    <col min="5656" max="5656" width="4.5703125" style="162" hidden="1"/>
    <col min="5657" max="5657" width="6.42578125" style="162" hidden="1"/>
    <col min="5658" max="5658" width="5.42578125" style="162" hidden="1"/>
    <col min="5659" max="5659" width="6.42578125" style="162" hidden="1"/>
    <col min="5660" max="5660" width="5.42578125" style="162" hidden="1"/>
    <col min="5661" max="5661" width="6.42578125" style="162" hidden="1"/>
    <col min="5662" max="5662" width="5.42578125" style="162" hidden="1"/>
    <col min="5663" max="5663" width="6.42578125" style="162" hidden="1"/>
    <col min="5664" max="5664" width="4.5703125" style="162" hidden="1"/>
    <col min="5665" max="5665" width="6.42578125" style="162" hidden="1"/>
    <col min="5666" max="5666" width="4.5703125" style="162" hidden="1"/>
    <col min="5667" max="5667" width="6.42578125" style="162" hidden="1"/>
    <col min="5668" max="5669" width="4.5703125" style="162" hidden="1"/>
    <col min="5670" max="5670" width="5.42578125" style="162" hidden="1"/>
    <col min="5671" max="5671" width="4.85546875" style="162" hidden="1"/>
    <col min="5672" max="5677" width="4.5703125" style="162" hidden="1"/>
    <col min="5678" max="5678" width="5.28515625" style="162" hidden="1"/>
    <col min="5679" max="5681" width="4.5703125" style="162" hidden="1"/>
    <col min="5682" max="5682" width="4.85546875" style="162" hidden="1"/>
    <col min="5683" max="5705" width="4.5703125" style="162" hidden="1"/>
    <col min="5706" max="5888" width="9.140625" style="162" hidden="1"/>
    <col min="5889" max="5889" width="25.85546875" style="162" hidden="1"/>
    <col min="5890" max="5890" width="7.5703125" style="162" hidden="1"/>
    <col min="5891" max="5907" width="5" style="162" hidden="1"/>
    <col min="5908" max="5911" width="5.42578125" style="162" hidden="1"/>
    <col min="5912" max="5912" width="4.5703125" style="162" hidden="1"/>
    <col min="5913" max="5913" width="6.42578125" style="162" hidden="1"/>
    <col min="5914" max="5914" width="5.42578125" style="162" hidden="1"/>
    <col min="5915" max="5915" width="6.42578125" style="162" hidden="1"/>
    <col min="5916" max="5916" width="5.42578125" style="162" hidden="1"/>
    <col min="5917" max="5917" width="6.42578125" style="162" hidden="1"/>
    <col min="5918" max="5918" width="5.42578125" style="162" hidden="1"/>
    <col min="5919" max="5919" width="6.42578125" style="162" hidden="1"/>
    <col min="5920" max="5920" width="4.5703125" style="162" hidden="1"/>
    <col min="5921" max="5921" width="6.42578125" style="162" hidden="1"/>
    <col min="5922" max="5922" width="4.5703125" style="162" hidden="1"/>
    <col min="5923" max="5923" width="6.42578125" style="162" hidden="1"/>
    <col min="5924" max="5925" width="4.5703125" style="162" hidden="1"/>
    <col min="5926" max="5926" width="5.42578125" style="162" hidden="1"/>
    <col min="5927" max="5927" width="4.85546875" style="162" hidden="1"/>
    <col min="5928" max="5933" width="4.5703125" style="162" hidden="1"/>
    <col min="5934" max="5934" width="5.28515625" style="162" hidden="1"/>
    <col min="5935" max="5937" width="4.5703125" style="162" hidden="1"/>
    <col min="5938" max="5938" width="4.85546875" style="162" hidden="1"/>
    <col min="5939" max="5961" width="4.5703125" style="162" hidden="1"/>
    <col min="5962" max="6144" width="9.140625" style="162" hidden="1"/>
    <col min="6145" max="6145" width="25.85546875" style="162" hidden="1"/>
    <col min="6146" max="6146" width="7.5703125" style="162" hidden="1"/>
    <col min="6147" max="6163" width="5" style="162" hidden="1"/>
    <col min="6164" max="6167" width="5.42578125" style="162" hidden="1"/>
    <col min="6168" max="6168" width="4.5703125" style="162" hidden="1"/>
    <col min="6169" max="6169" width="6.42578125" style="162" hidden="1"/>
    <col min="6170" max="6170" width="5.42578125" style="162" hidden="1"/>
    <col min="6171" max="6171" width="6.42578125" style="162" hidden="1"/>
    <col min="6172" max="6172" width="5.42578125" style="162" hidden="1"/>
    <col min="6173" max="6173" width="6.42578125" style="162" hidden="1"/>
    <col min="6174" max="6174" width="5.42578125" style="162" hidden="1"/>
    <col min="6175" max="6175" width="6.42578125" style="162" hidden="1"/>
    <col min="6176" max="6176" width="4.5703125" style="162" hidden="1"/>
    <col min="6177" max="6177" width="6.42578125" style="162" hidden="1"/>
    <col min="6178" max="6178" width="4.5703125" style="162" hidden="1"/>
    <col min="6179" max="6179" width="6.42578125" style="162" hidden="1"/>
    <col min="6180" max="6181" width="4.5703125" style="162" hidden="1"/>
    <col min="6182" max="6182" width="5.42578125" style="162" hidden="1"/>
    <col min="6183" max="6183" width="4.85546875" style="162" hidden="1"/>
    <col min="6184" max="6189" width="4.5703125" style="162" hidden="1"/>
    <col min="6190" max="6190" width="5.28515625" style="162" hidden="1"/>
    <col min="6191" max="6193" width="4.5703125" style="162" hidden="1"/>
    <col min="6194" max="6194" width="4.85546875" style="162" hidden="1"/>
    <col min="6195" max="6217" width="4.5703125" style="162" hidden="1"/>
    <col min="6218" max="6400" width="9.140625" style="162" hidden="1"/>
    <col min="6401" max="6401" width="25.85546875" style="162" hidden="1"/>
    <col min="6402" max="6402" width="7.5703125" style="162" hidden="1"/>
    <col min="6403" max="6419" width="5" style="162" hidden="1"/>
    <col min="6420" max="6423" width="5.42578125" style="162" hidden="1"/>
    <col min="6424" max="6424" width="4.5703125" style="162" hidden="1"/>
    <col min="6425" max="6425" width="6.42578125" style="162" hidden="1"/>
    <col min="6426" max="6426" width="5.42578125" style="162" hidden="1"/>
    <col min="6427" max="6427" width="6.42578125" style="162" hidden="1"/>
    <col min="6428" max="6428" width="5.42578125" style="162" hidden="1"/>
    <col min="6429" max="6429" width="6.42578125" style="162" hidden="1"/>
    <col min="6430" max="6430" width="5.42578125" style="162" hidden="1"/>
    <col min="6431" max="6431" width="6.42578125" style="162" hidden="1"/>
    <col min="6432" max="6432" width="4.5703125" style="162" hidden="1"/>
    <col min="6433" max="6433" width="6.42578125" style="162" hidden="1"/>
    <col min="6434" max="6434" width="4.5703125" style="162" hidden="1"/>
    <col min="6435" max="6435" width="6.42578125" style="162" hidden="1"/>
    <col min="6436" max="6437" width="4.5703125" style="162" hidden="1"/>
    <col min="6438" max="6438" width="5.42578125" style="162" hidden="1"/>
    <col min="6439" max="6439" width="4.85546875" style="162" hidden="1"/>
    <col min="6440" max="6445" width="4.5703125" style="162" hidden="1"/>
    <col min="6446" max="6446" width="5.28515625" style="162" hidden="1"/>
    <col min="6447" max="6449" width="4.5703125" style="162" hidden="1"/>
    <col min="6450" max="6450" width="4.85546875" style="162" hidden="1"/>
    <col min="6451" max="6473" width="4.5703125" style="162" hidden="1"/>
    <col min="6474" max="6656" width="9.140625" style="162" hidden="1"/>
    <col min="6657" max="6657" width="25.85546875" style="162" hidden="1"/>
    <col min="6658" max="6658" width="7.5703125" style="162" hidden="1"/>
    <col min="6659" max="6675" width="5" style="162" hidden="1"/>
    <col min="6676" max="6679" width="5.42578125" style="162" hidden="1"/>
    <col min="6680" max="6680" width="4.5703125" style="162" hidden="1"/>
    <col min="6681" max="6681" width="6.42578125" style="162" hidden="1"/>
    <col min="6682" max="6682" width="5.42578125" style="162" hidden="1"/>
    <col min="6683" max="6683" width="6.42578125" style="162" hidden="1"/>
    <col min="6684" max="6684" width="5.42578125" style="162" hidden="1"/>
    <col min="6685" max="6685" width="6.42578125" style="162" hidden="1"/>
    <col min="6686" max="6686" width="5.42578125" style="162" hidden="1"/>
    <col min="6687" max="6687" width="6.42578125" style="162" hidden="1"/>
    <col min="6688" max="6688" width="4.5703125" style="162" hidden="1"/>
    <col min="6689" max="6689" width="6.42578125" style="162" hidden="1"/>
    <col min="6690" max="6690" width="4.5703125" style="162" hidden="1"/>
    <col min="6691" max="6691" width="6.42578125" style="162" hidden="1"/>
    <col min="6692" max="6693" width="4.5703125" style="162" hidden="1"/>
    <col min="6694" max="6694" width="5.42578125" style="162" hidden="1"/>
    <col min="6695" max="6695" width="4.85546875" style="162" hidden="1"/>
    <col min="6696" max="6701" width="4.5703125" style="162" hidden="1"/>
    <col min="6702" max="6702" width="5.28515625" style="162" hidden="1"/>
    <col min="6703" max="6705" width="4.5703125" style="162" hidden="1"/>
    <col min="6706" max="6706" width="4.85546875" style="162" hidden="1"/>
    <col min="6707" max="6729" width="4.5703125" style="162" hidden="1"/>
    <col min="6730" max="6912" width="9.140625" style="162" hidden="1"/>
    <col min="6913" max="6913" width="25.85546875" style="162" hidden="1"/>
    <col min="6914" max="6914" width="7.5703125" style="162" hidden="1"/>
    <col min="6915" max="6931" width="5" style="162" hidden="1"/>
    <col min="6932" max="6935" width="5.42578125" style="162" hidden="1"/>
    <col min="6936" max="6936" width="4.5703125" style="162" hidden="1"/>
    <col min="6937" max="6937" width="6.42578125" style="162" hidden="1"/>
    <col min="6938" max="6938" width="5.42578125" style="162" hidden="1"/>
    <col min="6939" max="6939" width="6.42578125" style="162" hidden="1"/>
    <col min="6940" max="6940" width="5.42578125" style="162" hidden="1"/>
    <col min="6941" max="6941" width="6.42578125" style="162" hidden="1"/>
    <col min="6942" max="6942" width="5.42578125" style="162" hidden="1"/>
    <col min="6943" max="6943" width="6.42578125" style="162" hidden="1"/>
    <col min="6944" max="6944" width="4.5703125" style="162" hidden="1"/>
    <col min="6945" max="6945" width="6.42578125" style="162" hidden="1"/>
    <col min="6946" max="6946" width="4.5703125" style="162" hidden="1"/>
    <col min="6947" max="6947" width="6.42578125" style="162" hidden="1"/>
    <col min="6948" max="6949" width="4.5703125" style="162" hidden="1"/>
    <col min="6950" max="6950" width="5.42578125" style="162" hidden="1"/>
    <col min="6951" max="6951" width="4.85546875" style="162" hidden="1"/>
    <col min="6952" max="6957" width="4.5703125" style="162" hidden="1"/>
    <col min="6958" max="6958" width="5.28515625" style="162" hidden="1"/>
    <col min="6959" max="6961" width="4.5703125" style="162" hidden="1"/>
    <col min="6962" max="6962" width="4.85546875" style="162" hidden="1"/>
    <col min="6963" max="6985" width="4.5703125" style="162" hidden="1"/>
    <col min="6986" max="7168" width="9.140625" style="162" hidden="1"/>
    <col min="7169" max="7169" width="25.85546875" style="162" hidden="1"/>
    <col min="7170" max="7170" width="7.5703125" style="162" hidden="1"/>
    <col min="7171" max="7187" width="5" style="162" hidden="1"/>
    <col min="7188" max="7191" width="5.42578125" style="162" hidden="1"/>
    <col min="7192" max="7192" width="4.5703125" style="162" hidden="1"/>
    <col min="7193" max="7193" width="6.42578125" style="162" hidden="1"/>
    <col min="7194" max="7194" width="5.42578125" style="162" hidden="1"/>
    <col min="7195" max="7195" width="6.42578125" style="162" hidden="1"/>
    <col min="7196" max="7196" width="5.42578125" style="162" hidden="1"/>
    <col min="7197" max="7197" width="6.42578125" style="162" hidden="1"/>
    <col min="7198" max="7198" width="5.42578125" style="162" hidden="1"/>
    <col min="7199" max="7199" width="6.42578125" style="162" hidden="1"/>
    <col min="7200" max="7200" width="4.5703125" style="162" hidden="1"/>
    <col min="7201" max="7201" width="6.42578125" style="162" hidden="1"/>
    <col min="7202" max="7202" width="4.5703125" style="162" hidden="1"/>
    <col min="7203" max="7203" width="6.42578125" style="162" hidden="1"/>
    <col min="7204" max="7205" width="4.5703125" style="162" hidden="1"/>
    <col min="7206" max="7206" width="5.42578125" style="162" hidden="1"/>
    <col min="7207" max="7207" width="4.85546875" style="162" hidden="1"/>
    <col min="7208" max="7213" width="4.5703125" style="162" hidden="1"/>
    <col min="7214" max="7214" width="5.28515625" style="162" hidden="1"/>
    <col min="7215" max="7217" width="4.5703125" style="162" hidden="1"/>
    <col min="7218" max="7218" width="4.85546875" style="162" hidden="1"/>
    <col min="7219" max="7241" width="4.5703125" style="162" hidden="1"/>
    <col min="7242" max="7424" width="9.140625" style="162" hidden="1"/>
    <col min="7425" max="7425" width="25.85546875" style="162" hidden="1"/>
    <col min="7426" max="7426" width="7.5703125" style="162" hidden="1"/>
    <col min="7427" max="7443" width="5" style="162" hidden="1"/>
    <col min="7444" max="7447" width="5.42578125" style="162" hidden="1"/>
    <col min="7448" max="7448" width="4.5703125" style="162" hidden="1"/>
    <col min="7449" max="7449" width="6.42578125" style="162" hidden="1"/>
    <col min="7450" max="7450" width="5.42578125" style="162" hidden="1"/>
    <col min="7451" max="7451" width="6.42578125" style="162" hidden="1"/>
    <col min="7452" max="7452" width="5.42578125" style="162" hidden="1"/>
    <col min="7453" max="7453" width="6.42578125" style="162" hidden="1"/>
    <col min="7454" max="7454" width="5.42578125" style="162" hidden="1"/>
    <col min="7455" max="7455" width="6.42578125" style="162" hidden="1"/>
    <col min="7456" max="7456" width="4.5703125" style="162" hidden="1"/>
    <col min="7457" max="7457" width="6.42578125" style="162" hidden="1"/>
    <col min="7458" max="7458" width="4.5703125" style="162" hidden="1"/>
    <col min="7459" max="7459" width="6.42578125" style="162" hidden="1"/>
    <col min="7460" max="7461" width="4.5703125" style="162" hidden="1"/>
    <col min="7462" max="7462" width="5.42578125" style="162" hidden="1"/>
    <col min="7463" max="7463" width="4.85546875" style="162" hidden="1"/>
    <col min="7464" max="7469" width="4.5703125" style="162" hidden="1"/>
    <col min="7470" max="7470" width="5.28515625" style="162" hidden="1"/>
    <col min="7471" max="7473" width="4.5703125" style="162" hidden="1"/>
    <col min="7474" max="7474" width="4.85546875" style="162" hidden="1"/>
    <col min="7475" max="7497" width="4.5703125" style="162" hidden="1"/>
    <col min="7498" max="7680" width="9.140625" style="162" hidden="1"/>
    <col min="7681" max="7681" width="25.85546875" style="162" hidden="1"/>
    <col min="7682" max="7682" width="7.5703125" style="162" hidden="1"/>
    <col min="7683" max="7699" width="5" style="162" hidden="1"/>
    <col min="7700" max="7703" width="5.42578125" style="162" hidden="1"/>
    <col min="7704" max="7704" width="4.5703125" style="162" hidden="1"/>
    <col min="7705" max="7705" width="6.42578125" style="162" hidden="1"/>
    <col min="7706" max="7706" width="5.42578125" style="162" hidden="1"/>
    <col min="7707" max="7707" width="6.42578125" style="162" hidden="1"/>
    <col min="7708" max="7708" width="5.42578125" style="162" hidden="1"/>
    <col min="7709" max="7709" width="6.42578125" style="162" hidden="1"/>
    <col min="7710" max="7710" width="5.42578125" style="162" hidden="1"/>
    <col min="7711" max="7711" width="6.42578125" style="162" hidden="1"/>
    <col min="7712" max="7712" width="4.5703125" style="162" hidden="1"/>
    <col min="7713" max="7713" width="6.42578125" style="162" hidden="1"/>
    <col min="7714" max="7714" width="4.5703125" style="162" hidden="1"/>
    <col min="7715" max="7715" width="6.42578125" style="162" hidden="1"/>
    <col min="7716" max="7717" width="4.5703125" style="162" hidden="1"/>
    <col min="7718" max="7718" width="5.42578125" style="162" hidden="1"/>
    <col min="7719" max="7719" width="4.85546875" style="162" hidden="1"/>
    <col min="7720" max="7725" width="4.5703125" style="162" hidden="1"/>
    <col min="7726" max="7726" width="5.28515625" style="162" hidden="1"/>
    <col min="7727" max="7729" width="4.5703125" style="162" hidden="1"/>
    <col min="7730" max="7730" width="4.85546875" style="162" hidden="1"/>
    <col min="7731" max="7753" width="4.5703125" style="162" hidden="1"/>
    <col min="7754" max="7936" width="9.140625" style="162" hidden="1"/>
    <col min="7937" max="7937" width="25.85546875" style="162" hidden="1"/>
    <col min="7938" max="7938" width="7.5703125" style="162" hidden="1"/>
    <col min="7939" max="7955" width="5" style="162" hidden="1"/>
    <col min="7956" max="7959" width="5.42578125" style="162" hidden="1"/>
    <col min="7960" max="7960" width="4.5703125" style="162" hidden="1"/>
    <col min="7961" max="7961" width="6.42578125" style="162" hidden="1"/>
    <col min="7962" max="7962" width="5.42578125" style="162" hidden="1"/>
    <col min="7963" max="7963" width="6.42578125" style="162" hidden="1"/>
    <col min="7964" max="7964" width="5.42578125" style="162" hidden="1"/>
    <col min="7965" max="7965" width="6.42578125" style="162" hidden="1"/>
    <col min="7966" max="7966" width="5.42578125" style="162" hidden="1"/>
    <col min="7967" max="7967" width="6.42578125" style="162" hidden="1"/>
    <col min="7968" max="7968" width="4.5703125" style="162" hidden="1"/>
    <col min="7969" max="7969" width="6.42578125" style="162" hidden="1"/>
    <col min="7970" max="7970" width="4.5703125" style="162" hidden="1"/>
    <col min="7971" max="7971" width="6.42578125" style="162" hidden="1"/>
    <col min="7972" max="7973" width="4.5703125" style="162" hidden="1"/>
    <col min="7974" max="7974" width="5.42578125" style="162" hidden="1"/>
    <col min="7975" max="7975" width="4.85546875" style="162" hidden="1"/>
    <col min="7976" max="7981" width="4.5703125" style="162" hidden="1"/>
    <col min="7982" max="7982" width="5.28515625" style="162" hidden="1"/>
    <col min="7983" max="7985" width="4.5703125" style="162" hidden="1"/>
    <col min="7986" max="7986" width="4.85546875" style="162" hidden="1"/>
    <col min="7987" max="8009" width="4.5703125" style="162" hidden="1"/>
    <col min="8010" max="8192" width="9.140625" style="162" hidden="1"/>
    <col min="8193" max="8193" width="25.85546875" style="162" hidden="1"/>
    <col min="8194" max="8194" width="7.5703125" style="162" hidden="1"/>
    <col min="8195" max="8211" width="5" style="162" hidden="1"/>
    <col min="8212" max="8215" width="5.42578125" style="162" hidden="1"/>
    <col min="8216" max="8216" width="4.5703125" style="162" hidden="1"/>
    <col min="8217" max="8217" width="6.42578125" style="162" hidden="1"/>
    <col min="8218" max="8218" width="5.42578125" style="162" hidden="1"/>
    <col min="8219" max="8219" width="6.42578125" style="162" hidden="1"/>
    <col min="8220" max="8220" width="5.42578125" style="162" hidden="1"/>
    <col min="8221" max="8221" width="6.42578125" style="162" hidden="1"/>
    <col min="8222" max="8222" width="5.42578125" style="162" hidden="1"/>
    <col min="8223" max="8223" width="6.42578125" style="162" hidden="1"/>
    <col min="8224" max="8224" width="4.5703125" style="162" hidden="1"/>
    <col min="8225" max="8225" width="6.42578125" style="162" hidden="1"/>
    <col min="8226" max="8226" width="4.5703125" style="162" hidden="1"/>
    <col min="8227" max="8227" width="6.42578125" style="162" hidden="1"/>
    <col min="8228" max="8229" width="4.5703125" style="162" hidden="1"/>
    <col min="8230" max="8230" width="5.42578125" style="162" hidden="1"/>
    <col min="8231" max="8231" width="4.85546875" style="162" hidden="1"/>
    <col min="8232" max="8237" width="4.5703125" style="162" hidden="1"/>
    <col min="8238" max="8238" width="5.28515625" style="162" hidden="1"/>
    <col min="8239" max="8241" width="4.5703125" style="162" hidden="1"/>
    <col min="8242" max="8242" width="4.85546875" style="162" hidden="1"/>
    <col min="8243" max="8265" width="4.5703125" style="162" hidden="1"/>
    <col min="8266" max="8448" width="9.140625" style="162" hidden="1"/>
    <col min="8449" max="8449" width="25.85546875" style="162" hidden="1"/>
    <col min="8450" max="8450" width="7.5703125" style="162" hidden="1"/>
    <col min="8451" max="8467" width="5" style="162" hidden="1"/>
    <col min="8468" max="8471" width="5.42578125" style="162" hidden="1"/>
    <col min="8472" max="8472" width="4.5703125" style="162" hidden="1"/>
    <col min="8473" max="8473" width="6.42578125" style="162" hidden="1"/>
    <col min="8474" max="8474" width="5.42578125" style="162" hidden="1"/>
    <col min="8475" max="8475" width="6.42578125" style="162" hidden="1"/>
    <col min="8476" max="8476" width="5.42578125" style="162" hidden="1"/>
    <col min="8477" max="8477" width="6.42578125" style="162" hidden="1"/>
    <col min="8478" max="8478" width="5.42578125" style="162" hidden="1"/>
    <col min="8479" max="8479" width="6.42578125" style="162" hidden="1"/>
    <col min="8480" max="8480" width="4.5703125" style="162" hidden="1"/>
    <col min="8481" max="8481" width="6.42578125" style="162" hidden="1"/>
    <col min="8482" max="8482" width="4.5703125" style="162" hidden="1"/>
    <col min="8483" max="8483" width="6.42578125" style="162" hidden="1"/>
    <col min="8484" max="8485" width="4.5703125" style="162" hidden="1"/>
    <col min="8486" max="8486" width="5.42578125" style="162" hidden="1"/>
    <col min="8487" max="8487" width="4.85546875" style="162" hidden="1"/>
    <col min="8488" max="8493" width="4.5703125" style="162" hidden="1"/>
    <col min="8494" max="8494" width="5.28515625" style="162" hidden="1"/>
    <col min="8495" max="8497" width="4.5703125" style="162" hidden="1"/>
    <col min="8498" max="8498" width="4.85546875" style="162" hidden="1"/>
    <col min="8499" max="8521" width="4.5703125" style="162" hidden="1"/>
    <col min="8522" max="8704" width="9.140625" style="162" hidden="1"/>
    <col min="8705" max="8705" width="25.85546875" style="162" hidden="1"/>
    <col min="8706" max="8706" width="7.5703125" style="162" hidden="1"/>
    <col min="8707" max="8723" width="5" style="162" hidden="1"/>
    <col min="8724" max="8727" width="5.42578125" style="162" hidden="1"/>
    <col min="8728" max="8728" width="4.5703125" style="162" hidden="1"/>
    <col min="8729" max="8729" width="6.42578125" style="162" hidden="1"/>
    <col min="8730" max="8730" width="5.42578125" style="162" hidden="1"/>
    <col min="8731" max="8731" width="6.42578125" style="162" hidden="1"/>
    <col min="8732" max="8732" width="5.42578125" style="162" hidden="1"/>
    <col min="8733" max="8733" width="6.42578125" style="162" hidden="1"/>
    <col min="8734" max="8734" width="5.42578125" style="162" hidden="1"/>
    <col min="8735" max="8735" width="6.42578125" style="162" hidden="1"/>
    <col min="8736" max="8736" width="4.5703125" style="162" hidden="1"/>
    <col min="8737" max="8737" width="6.42578125" style="162" hidden="1"/>
    <col min="8738" max="8738" width="4.5703125" style="162" hidden="1"/>
    <col min="8739" max="8739" width="6.42578125" style="162" hidden="1"/>
    <col min="8740" max="8741" width="4.5703125" style="162" hidden="1"/>
    <col min="8742" max="8742" width="5.42578125" style="162" hidden="1"/>
    <col min="8743" max="8743" width="4.85546875" style="162" hidden="1"/>
    <col min="8744" max="8749" width="4.5703125" style="162" hidden="1"/>
    <col min="8750" max="8750" width="5.28515625" style="162" hidden="1"/>
    <col min="8751" max="8753" width="4.5703125" style="162" hidden="1"/>
    <col min="8754" max="8754" width="4.85546875" style="162" hidden="1"/>
    <col min="8755" max="8777" width="4.5703125" style="162" hidden="1"/>
    <col min="8778" max="8960" width="9.140625" style="162" hidden="1"/>
    <col min="8961" max="8961" width="25.85546875" style="162" hidden="1"/>
    <col min="8962" max="8962" width="7.5703125" style="162" hidden="1"/>
    <col min="8963" max="8979" width="5" style="162" hidden="1"/>
    <col min="8980" max="8983" width="5.42578125" style="162" hidden="1"/>
    <col min="8984" max="8984" width="4.5703125" style="162" hidden="1"/>
    <col min="8985" max="8985" width="6.42578125" style="162" hidden="1"/>
    <col min="8986" max="8986" width="5.42578125" style="162" hidden="1"/>
    <col min="8987" max="8987" width="6.42578125" style="162" hidden="1"/>
    <col min="8988" max="8988" width="5.42578125" style="162" hidden="1"/>
    <col min="8989" max="8989" width="6.42578125" style="162" hidden="1"/>
    <col min="8990" max="8990" width="5.42578125" style="162" hidden="1"/>
    <col min="8991" max="8991" width="6.42578125" style="162" hidden="1"/>
    <col min="8992" max="8992" width="4.5703125" style="162" hidden="1"/>
    <col min="8993" max="8993" width="6.42578125" style="162" hidden="1"/>
    <col min="8994" max="8994" width="4.5703125" style="162" hidden="1"/>
    <col min="8995" max="8995" width="6.42578125" style="162" hidden="1"/>
    <col min="8996" max="8997" width="4.5703125" style="162" hidden="1"/>
    <col min="8998" max="8998" width="5.42578125" style="162" hidden="1"/>
    <col min="8999" max="8999" width="4.85546875" style="162" hidden="1"/>
    <col min="9000" max="9005" width="4.5703125" style="162" hidden="1"/>
    <col min="9006" max="9006" width="5.28515625" style="162" hidden="1"/>
    <col min="9007" max="9009" width="4.5703125" style="162" hidden="1"/>
    <col min="9010" max="9010" width="4.85546875" style="162" hidden="1"/>
    <col min="9011" max="9033" width="4.5703125" style="162" hidden="1"/>
    <col min="9034" max="9216" width="9.140625" style="162" hidden="1"/>
    <col min="9217" max="9217" width="25.85546875" style="162" hidden="1"/>
    <col min="9218" max="9218" width="7.5703125" style="162" hidden="1"/>
    <col min="9219" max="9235" width="5" style="162" hidden="1"/>
    <col min="9236" max="9239" width="5.42578125" style="162" hidden="1"/>
    <col min="9240" max="9240" width="4.5703125" style="162" hidden="1"/>
    <col min="9241" max="9241" width="6.42578125" style="162" hidden="1"/>
    <col min="9242" max="9242" width="5.42578125" style="162" hidden="1"/>
    <col min="9243" max="9243" width="6.42578125" style="162" hidden="1"/>
    <col min="9244" max="9244" width="5.42578125" style="162" hidden="1"/>
    <col min="9245" max="9245" width="6.42578125" style="162" hidden="1"/>
    <col min="9246" max="9246" width="5.42578125" style="162" hidden="1"/>
    <col min="9247" max="9247" width="6.42578125" style="162" hidden="1"/>
    <col min="9248" max="9248" width="4.5703125" style="162" hidden="1"/>
    <col min="9249" max="9249" width="6.42578125" style="162" hidden="1"/>
    <col min="9250" max="9250" width="4.5703125" style="162" hidden="1"/>
    <col min="9251" max="9251" width="6.42578125" style="162" hidden="1"/>
    <col min="9252" max="9253" width="4.5703125" style="162" hidden="1"/>
    <col min="9254" max="9254" width="5.42578125" style="162" hidden="1"/>
    <col min="9255" max="9255" width="4.85546875" style="162" hidden="1"/>
    <col min="9256" max="9261" width="4.5703125" style="162" hidden="1"/>
    <col min="9262" max="9262" width="5.28515625" style="162" hidden="1"/>
    <col min="9263" max="9265" width="4.5703125" style="162" hidden="1"/>
    <col min="9266" max="9266" width="4.85546875" style="162" hidden="1"/>
    <col min="9267" max="9289" width="4.5703125" style="162" hidden="1"/>
    <col min="9290" max="9472" width="9.140625" style="162" hidden="1"/>
    <col min="9473" max="9473" width="25.85546875" style="162" hidden="1"/>
    <col min="9474" max="9474" width="7.5703125" style="162" hidden="1"/>
    <col min="9475" max="9491" width="5" style="162" hidden="1"/>
    <col min="9492" max="9495" width="5.42578125" style="162" hidden="1"/>
    <col min="9496" max="9496" width="4.5703125" style="162" hidden="1"/>
    <col min="9497" max="9497" width="6.42578125" style="162" hidden="1"/>
    <col min="9498" max="9498" width="5.42578125" style="162" hidden="1"/>
    <col min="9499" max="9499" width="6.42578125" style="162" hidden="1"/>
    <col min="9500" max="9500" width="5.42578125" style="162" hidden="1"/>
    <col min="9501" max="9501" width="6.42578125" style="162" hidden="1"/>
    <col min="9502" max="9502" width="5.42578125" style="162" hidden="1"/>
    <col min="9503" max="9503" width="6.42578125" style="162" hidden="1"/>
    <col min="9504" max="9504" width="4.5703125" style="162" hidden="1"/>
    <col min="9505" max="9505" width="6.42578125" style="162" hidden="1"/>
    <col min="9506" max="9506" width="4.5703125" style="162" hidden="1"/>
    <col min="9507" max="9507" width="6.42578125" style="162" hidden="1"/>
    <col min="9508" max="9509" width="4.5703125" style="162" hidden="1"/>
    <col min="9510" max="9510" width="5.42578125" style="162" hidden="1"/>
    <col min="9511" max="9511" width="4.85546875" style="162" hidden="1"/>
    <col min="9512" max="9517" width="4.5703125" style="162" hidden="1"/>
    <col min="9518" max="9518" width="5.28515625" style="162" hidden="1"/>
    <col min="9519" max="9521" width="4.5703125" style="162" hidden="1"/>
    <col min="9522" max="9522" width="4.85546875" style="162" hidden="1"/>
    <col min="9523" max="9545" width="4.5703125" style="162" hidden="1"/>
    <col min="9546" max="9728" width="9.140625" style="162" hidden="1"/>
    <col min="9729" max="9729" width="25.85546875" style="162" hidden="1"/>
    <col min="9730" max="9730" width="7.5703125" style="162" hidden="1"/>
    <col min="9731" max="9747" width="5" style="162" hidden="1"/>
    <col min="9748" max="9751" width="5.42578125" style="162" hidden="1"/>
    <col min="9752" max="9752" width="4.5703125" style="162" hidden="1"/>
    <col min="9753" max="9753" width="6.42578125" style="162" hidden="1"/>
    <col min="9754" max="9754" width="5.42578125" style="162" hidden="1"/>
    <col min="9755" max="9755" width="6.42578125" style="162" hidden="1"/>
    <col min="9756" max="9756" width="5.42578125" style="162" hidden="1"/>
    <col min="9757" max="9757" width="6.42578125" style="162" hidden="1"/>
    <col min="9758" max="9758" width="5.42578125" style="162" hidden="1"/>
    <col min="9759" max="9759" width="6.42578125" style="162" hidden="1"/>
    <col min="9760" max="9760" width="4.5703125" style="162" hidden="1"/>
    <col min="9761" max="9761" width="6.42578125" style="162" hidden="1"/>
    <col min="9762" max="9762" width="4.5703125" style="162" hidden="1"/>
    <col min="9763" max="9763" width="6.42578125" style="162" hidden="1"/>
    <col min="9764" max="9765" width="4.5703125" style="162" hidden="1"/>
    <col min="9766" max="9766" width="5.42578125" style="162" hidden="1"/>
    <col min="9767" max="9767" width="4.85546875" style="162" hidden="1"/>
    <col min="9768" max="9773" width="4.5703125" style="162" hidden="1"/>
    <col min="9774" max="9774" width="5.28515625" style="162" hidden="1"/>
    <col min="9775" max="9777" width="4.5703125" style="162" hidden="1"/>
    <col min="9778" max="9778" width="4.85546875" style="162" hidden="1"/>
    <col min="9779" max="9801" width="4.5703125" style="162" hidden="1"/>
    <col min="9802" max="9984" width="9.140625" style="162" hidden="1"/>
    <col min="9985" max="9985" width="25.85546875" style="162" hidden="1"/>
    <col min="9986" max="9986" width="7.5703125" style="162" hidden="1"/>
    <col min="9987" max="10003" width="5" style="162" hidden="1"/>
    <col min="10004" max="10007" width="5.42578125" style="162" hidden="1"/>
    <col min="10008" max="10008" width="4.5703125" style="162" hidden="1"/>
    <col min="10009" max="10009" width="6.42578125" style="162" hidden="1"/>
    <col min="10010" max="10010" width="5.42578125" style="162" hidden="1"/>
    <col min="10011" max="10011" width="6.42578125" style="162" hidden="1"/>
    <col min="10012" max="10012" width="5.42578125" style="162" hidden="1"/>
    <col min="10013" max="10013" width="6.42578125" style="162" hidden="1"/>
    <col min="10014" max="10014" width="5.42578125" style="162" hidden="1"/>
    <col min="10015" max="10015" width="6.42578125" style="162" hidden="1"/>
    <col min="10016" max="10016" width="4.5703125" style="162" hidden="1"/>
    <col min="10017" max="10017" width="6.42578125" style="162" hidden="1"/>
    <col min="10018" max="10018" width="4.5703125" style="162" hidden="1"/>
    <col min="10019" max="10019" width="6.42578125" style="162" hidden="1"/>
    <col min="10020" max="10021" width="4.5703125" style="162" hidden="1"/>
    <col min="10022" max="10022" width="5.42578125" style="162" hidden="1"/>
    <col min="10023" max="10023" width="4.85546875" style="162" hidden="1"/>
    <col min="10024" max="10029" width="4.5703125" style="162" hidden="1"/>
    <col min="10030" max="10030" width="5.28515625" style="162" hidden="1"/>
    <col min="10031" max="10033" width="4.5703125" style="162" hidden="1"/>
    <col min="10034" max="10034" width="4.85546875" style="162" hidden="1"/>
    <col min="10035" max="10057" width="4.5703125" style="162" hidden="1"/>
    <col min="10058" max="10240" width="9.140625" style="162" hidden="1"/>
    <col min="10241" max="10241" width="25.85546875" style="162" hidden="1"/>
    <col min="10242" max="10242" width="7.5703125" style="162" hidden="1"/>
    <col min="10243" max="10259" width="5" style="162" hidden="1"/>
    <col min="10260" max="10263" width="5.42578125" style="162" hidden="1"/>
    <col min="10264" max="10264" width="4.5703125" style="162" hidden="1"/>
    <col min="10265" max="10265" width="6.42578125" style="162" hidden="1"/>
    <col min="10266" max="10266" width="5.42578125" style="162" hidden="1"/>
    <col min="10267" max="10267" width="6.42578125" style="162" hidden="1"/>
    <col min="10268" max="10268" width="5.42578125" style="162" hidden="1"/>
    <col min="10269" max="10269" width="6.42578125" style="162" hidden="1"/>
    <col min="10270" max="10270" width="5.42578125" style="162" hidden="1"/>
    <col min="10271" max="10271" width="6.42578125" style="162" hidden="1"/>
    <col min="10272" max="10272" width="4.5703125" style="162" hidden="1"/>
    <col min="10273" max="10273" width="6.42578125" style="162" hidden="1"/>
    <col min="10274" max="10274" width="4.5703125" style="162" hidden="1"/>
    <col min="10275" max="10275" width="6.42578125" style="162" hidden="1"/>
    <col min="10276" max="10277" width="4.5703125" style="162" hidden="1"/>
    <col min="10278" max="10278" width="5.42578125" style="162" hidden="1"/>
    <col min="10279" max="10279" width="4.85546875" style="162" hidden="1"/>
    <col min="10280" max="10285" width="4.5703125" style="162" hidden="1"/>
    <col min="10286" max="10286" width="5.28515625" style="162" hidden="1"/>
    <col min="10287" max="10289" width="4.5703125" style="162" hidden="1"/>
    <col min="10290" max="10290" width="4.85546875" style="162" hidden="1"/>
    <col min="10291" max="10313" width="4.5703125" style="162" hidden="1"/>
    <col min="10314" max="10496" width="9.140625" style="162" hidden="1"/>
    <col min="10497" max="10497" width="25.85546875" style="162" hidden="1"/>
    <col min="10498" max="10498" width="7.5703125" style="162" hidden="1"/>
    <col min="10499" max="10515" width="5" style="162" hidden="1"/>
    <col min="10516" max="10519" width="5.42578125" style="162" hidden="1"/>
    <col min="10520" max="10520" width="4.5703125" style="162" hidden="1"/>
    <col min="10521" max="10521" width="6.42578125" style="162" hidden="1"/>
    <col min="10522" max="10522" width="5.42578125" style="162" hidden="1"/>
    <col min="10523" max="10523" width="6.42578125" style="162" hidden="1"/>
    <col min="10524" max="10524" width="5.42578125" style="162" hidden="1"/>
    <col min="10525" max="10525" width="6.42578125" style="162" hidden="1"/>
    <col min="10526" max="10526" width="5.42578125" style="162" hidden="1"/>
    <col min="10527" max="10527" width="6.42578125" style="162" hidden="1"/>
    <col min="10528" max="10528" width="4.5703125" style="162" hidden="1"/>
    <col min="10529" max="10529" width="6.42578125" style="162" hidden="1"/>
    <col min="10530" max="10530" width="4.5703125" style="162" hidden="1"/>
    <col min="10531" max="10531" width="6.42578125" style="162" hidden="1"/>
    <col min="10532" max="10533" width="4.5703125" style="162" hidden="1"/>
    <col min="10534" max="10534" width="5.42578125" style="162" hidden="1"/>
    <col min="10535" max="10535" width="4.85546875" style="162" hidden="1"/>
    <col min="10536" max="10541" width="4.5703125" style="162" hidden="1"/>
    <col min="10542" max="10542" width="5.28515625" style="162" hidden="1"/>
    <col min="10543" max="10545" width="4.5703125" style="162" hidden="1"/>
    <col min="10546" max="10546" width="4.85546875" style="162" hidden="1"/>
    <col min="10547" max="10569" width="4.5703125" style="162" hidden="1"/>
    <col min="10570" max="10752" width="9.140625" style="162" hidden="1"/>
    <col min="10753" max="10753" width="25.85546875" style="162" hidden="1"/>
    <col min="10754" max="10754" width="7.5703125" style="162" hidden="1"/>
    <col min="10755" max="10771" width="5" style="162" hidden="1"/>
    <col min="10772" max="10775" width="5.42578125" style="162" hidden="1"/>
    <col min="10776" max="10776" width="4.5703125" style="162" hidden="1"/>
    <col min="10777" max="10777" width="6.42578125" style="162" hidden="1"/>
    <col min="10778" max="10778" width="5.42578125" style="162" hidden="1"/>
    <col min="10779" max="10779" width="6.42578125" style="162" hidden="1"/>
    <col min="10780" max="10780" width="5.42578125" style="162" hidden="1"/>
    <col min="10781" max="10781" width="6.42578125" style="162" hidden="1"/>
    <col min="10782" max="10782" width="5.42578125" style="162" hidden="1"/>
    <col min="10783" max="10783" width="6.42578125" style="162" hidden="1"/>
    <col min="10784" max="10784" width="4.5703125" style="162" hidden="1"/>
    <col min="10785" max="10785" width="6.42578125" style="162" hidden="1"/>
    <col min="10786" max="10786" width="4.5703125" style="162" hidden="1"/>
    <col min="10787" max="10787" width="6.42578125" style="162" hidden="1"/>
    <col min="10788" max="10789" width="4.5703125" style="162" hidden="1"/>
    <col min="10790" max="10790" width="5.42578125" style="162" hidden="1"/>
    <col min="10791" max="10791" width="4.85546875" style="162" hidden="1"/>
    <col min="10792" max="10797" width="4.5703125" style="162" hidden="1"/>
    <col min="10798" max="10798" width="5.28515625" style="162" hidden="1"/>
    <col min="10799" max="10801" width="4.5703125" style="162" hidden="1"/>
    <col min="10802" max="10802" width="4.85546875" style="162" hidden="1"/>
    <col min="10803" max="10825" width="4.5703125" style="162" hidden="1"/>
    <col min="10826" max="11008" width="9.140625" style="162" hidden="1"/>
    <col min="11009" max="11009" width="25.85546875" style="162" hidden="1"/>
    <col min="11010" max="11010" width="7.5703125" style="162" hidden="1"/>
    <col min="11011" max="11027" width="5" style="162" hidden="1"/>
    <col min="11028" max="11031" width="5.42578125" style="162" hidden="1"/>
    <col min="11032" max="11032" width="4.5703125" style="162" hidden="1"/>
    <col min="11033" max="11033" width="6.42578125" style="162" hidden="1"/>
    <col min="11034" max="11034" width="5.42578125" style="162" hidden="1"/>
    <col min="11035" max="11035" width="6.42578125" style="162" hidden="1"/>
    <col min="11036" max="11036" width="5.42578125" style="162" hidden="1"/>
    <col min="11037" max="11037" width="6.42578125" style="162" hidden="1"/>
    <col min="11038" max="11038" width="5.42578125" style="162" hidden="1"/>
    <col min="11039" max="11039" width="6.42578125" style="162" hidden="1"/>
    <col min="11040" max="11040" width="4.5703125" style="162" hidden="1"/>
    <col min="11041" max="11041" width="6.42578125" style="162" hidden="1"/>
    <col min="11042" max="11042" width="4.5703125" style="162" hidden="1"/>
    <col min="11043" max="11043" width="6.42578125" style="162" hidden="1"/>
    <col min="11044" max="11045" width="4.5703125" style="162" hidden="1"/>
    <col min="11046" max="11046" width="5.42578125" style="162" hidden="1"/>
    <col min="11047" max="11047" width="4.85546875" style="162" hidden="1"/>
    <col min="11048" max="11053" width="4.5703125" style="162" hidden="1"/>
    <col min="11054" max="11054" width="5.28515625" style="162" hidden="1"/>
    <col min="11055" max="11057" width="4.5703125" style="162" hidden="1"/>
    <col min="11058" max="11058" width="4.85546875" style="162" hidden="1"/>
    <col min="11059" max="11081" width="4.5703125" style="162" hidden="1"/>
    <col min="11082" max="11264" width="9.140625" style="162" hidden="1"/>
    <col min="11265" max="11265" width="25.85546875" style="162" hidden="1"/>
    <col min="11266" max="11266" width="7.5703125" style="162" hidden="1"/>
    <col min="11267" max="11283" width="5" style="162" hidden="1"/>
    <col min="11284" max="11287" width="5.42578125" style="162" hidden="1"/>
    <col min="11288" max="11288" width="4.5703125" style="162" hidden="1"/>
    <col min="11289" max="11289" width="6.42578125" style="162" hidden="1"/>
    <col min="11290" max="11290" width="5.42578125" style="162" hidden="1"/>
    <col min="11291" max="11291" width="6.42578125" style="162" hidden="1"/>
    <col min="11292" max="11292" width="5.42578125" style="162" hidden="1"/>
    <col min="11293" max="11293" width="6.42578125" style="162" hidden="1"/>
    <col min="11294" max="11294" width="5.42578125" style="162" hidden="1"/>
    <col min="11295" max="11295" width="6.42578125" style="162" hidden="1"/>
    <col min="11296" max="11296" width="4.5703125" style="162" hidden="1"/>
    <col min="11297" max="11297" width="6.42578125" style="162" hidden="1"/>
    <col min="11298" max="11298" width="4.5703125" style="162" hidden="1"/>
    <col min="11299" max="11299" width="6.42578125" style="162" hidden="1"/>
    <col min="11300" max="11301" width="4.5703125" style="162" hidden="1"/>
    <col min="11302" max="11302" width="5.42578125" style="162" hidden="1"/>
    <col min="11303" max="11303" width="4.85546875" style="162" hidden="1"/>
    <col min="11304" max="11309" width="4.5703125" style="162" hidden="1"/>
    <col min="11310" max="11310" width="5.28515625" style="162" hidden="1"/>
    <col min="11311" max="11313" width="4.5703125" style="162" hidden="1"/>
    <col min="11314" max="11314" width="4.85546875" style="162" hidden="1"/>
    <col min="11315" max="11337" width="4.5703125" style="162" hidden="1"/>
    <col min="11338" max="11520" width="9.140625" style="162" hidden="1"/>
    <col min="11521" max="11521" width="25.85546875" style="162" hidden="1"/>
    <col min="11522" max="11522" width="7.5703125" style="162" hidden="1"/>
    <col min="11523" max="11539" width="5" style="162" hidden="1"/>
    <col min="11540" max="11543" width="5.42578125" style="162" hidden="1"/>
    <col min="11544" max="11544" width="4.5703125" style="162" hidden="1"/>
    <col min="11545" max="11545" width="6.42578125" style="162" hidden="1"/>
    <col min="11546" max="11546" width="5.42578125" style="162" hidden="1"/>
    <col min="11547" max="11547" width="6.42578125" style="162" hidden="1"/>
    <col min="11548" max="11548" width="5.42578125" style="162" hidden="1"/>
    <col min="11549" max="11549" width="6.42578125" style="162" hidden="1"/>
    <col min="11550" max="11550" width="5.42578125" style="162" hidden="1"/>
    <col min="11551" max="11551" width="6.42578125" style="162" hidden="1"/>
    <col min="11552" max="11552" width="4.5703125" style="162" hidden="1"/>
    <col min="11553" max="11553" width="6.42578125" style="162" hidden="1"/>
    <col min="11554" max="11554" width="4.5703125" style="162" hidden="1"/>
    <col min="11555" max="11555" width="6.42578125" style="162" hidden="1"/>
    <col min="11556" max="11557" width="4.5703125" style="162" hidden="1"/>
    <col min="11558" max="11558" width="5.42578125" style="162" hidden="1"/>
    <col min="11559" max="11559" width="4.85546875" style="162" hidden="1"/>
    <col min="11560" max="11565" width="4.5703125" style="162" hidden="1"/>
    <col min="11566" max="11566" width="5.28515625" style="162" hidden="1"/>
    <col min="11567" max="11569" width="4.5703125" style="162" hidden="1"/>
    <col min="11570" max="11570" width="4.85546875" style="162" hidden="1"/>
    <col min="11571" max="11593" width="4.5703125" style="162" hidden="1"/>
    <col min="11594" max="11776" width="9.140625" style="162" hidden="1"/>
    <col min="11777" max="11777" width="25.85546875" style="162" hidden="1"/>
    <col min="11778" max="11778" width="7.5703125" style="162" hidden="1"/>
    <col min="11779" max="11795" width="5" style="162" hidden="1"/>
    <col min="11796" max="11799" width="5.42578125" style="162" hidden="1"/>
    <col min="11800" max="11800" width="4.5703125" style="162" hidden="1"/>
    <col min="11801" max="11801" width="6.42578125" style="162" hidden="1"/>
    <col min="11802" max="11802" width="5.42578125" style="162" hidden="1"/>
    <col min="11803" max="11803" width="6.42578125" style="162" hidden="1"/>
    <col min="11804" max="11804" width="5.42578125" style="162" hidden="1"/>
    <col min="11805" max="11805" width="6.42578125" style="162" hidden="1"/>
    <col min="11806" max="11806" width="5.42578125" style="162" hidden="1"/>
    <col min="11807" max="11807" width="6.42578125" style="162" hidden="1"/>
    <col min="11808" max="11808" width="4.5703125" style="162" hidden="1"/>
    <col min="11809" max="11809" width="6.42578125" style="162" hidden="1"/>
    <col min="11810" max="11810" width="4.5703125" style="162" hidden="1"/>
    <col min="11811" max="11811" width="6.42578125" style="162" hidden="1"/>
    <col min="11812" max="11813" width="4.5703125" style="162" hidden="1"/>
    <col min="11814" max="11814" width="5.42578125" style="162" hidden="1"/>
    <col min="11815" max="11815" width="4.85546875" style="162" hidden="1"/>
    <col min="11816" max="11821" width="4.5703125" style="162" hidden="1"/>
    <col min="11822" max="11822" width="5.28515625" style="162" hidden="1"/>
    <col min="11823" max="11825" width="4.5703125" style="162" hidden="1"/>
    <col min="11826" max="11826" width="4.85546875" style="162" hidden="1"/>
    <col min="11827" max="11849" width="4.5703125" style="162" hidden="1"/>
    <col min="11850" max="12032" width="9.140625" style="162" hidden="1"/>
    <col min="12033" max="12033" width="25.85546875" style="162" hidden="1"/>
    <col min="12034" max="12034" width="7.5703125" style="162" hidden="1"/>
    <col min="12035" max="12051" width="5" style="162" hidden="1"/>
    <col min="12052" max="12055" width="5.42578125" style="162" hidden="1"/>
    <col min="12056" max="12056" width="4.5703125" style="162" hidden="1"/>
    <col min="12057" max="12057" width="6.42578125" style="162" hidden="1"/>
    <col min="12058" max="12058" width="5.42578125" style="162" hidden="1"/>
    <col min="12059" max="12059" width="6.42578125" style="162" hidden="1"/>
    <col min="12060" max="12060" width="5.42578125" style="162" hidden="1"/>
    <col min="12061" max="12061" width="6.42578125" style="162" hidden="1"/>
    <col min="12062" max="12062" width="5.42578125" style="162" hidden="1"/>
    <col min="12063" max="12063" width="6.42578125" style="162" hidden="1"/>
    <col min="12064" max="12064" width="4.5703125" style="162" hidden="1"/>
    <col min="12065" max="12065" width="6.42578125" style="162" hidden="1"/>
    <col min="12066" max="12066" width="4.5703125" style="162" hidden="1"/>
    <col min="12067" max="12067" width="6.42578125" style="162" hidden="1"/>
    <col min="12068" max="12069" width="4.5703125" style="162" hidden="1"/>
    <col min="12070" max="12070" width="5.42578125" style="162" hidden="1"/>
    <col min="12071" max="12071" width="4.85546875" style="162" hidden="1"/>
    <col min="12072" max="12077" width="4.5703125" style="162" hidden="1"/>
    <col min="12078" max="12078" width="5.28515625" style="162" hidden="1"/>
    <col min="12079" max="12081" width="4.5703125" style="162" hidden="1"/>
    <col min="12082" max="12082" width="4.85546875" style="162" hidden="1"/>
    <col min="12083" max="12105" width="4.5703125" style="162" hidden="1"/>
    <col min="12106" max="12288" width="9.140625" style="162" hidden="1"/>
    <col min="12289" max="12289" width="25.85546875" style="162" hidden="1"/>
    <col min="12290" max="12290" width="7.5703125" style="162" hidden="1"/>
    <col min="12291" max="12307" width="5" style="162" hidden="1"/>
    <col min="12308" max="12311" width="5.42578125" style="162" hidden="1"/>
    <col min="12312" max="12312" width="4.5703125" style="162" hidden="1"/>
    <col min="12313" max="12313" width="6.42578125" style="162" hidden="1"/>
    <col min="12314" max="12314" width="5.42578125" style="162" hidden="1"/>
    <col min="12315" max="12315" width="6.42578125" style="162" hidden="1"/>
    <col min="12316" max="12316" width="5.42578125" style="162" hidden="1"/>
    <col min="12317" max="12317" width="6.42578125" style="162" hidden="1"/>
    <col min="12318" max="12318" width="5.42578125" style="162" hidden="1"/>
    <col min="12319" max="12319" width="6.42578125" style="162" hidden="1"/>
    <col min="12320" max="12320" width="4.5703125" style="162" hidden="1"/>
    <col min="12321" max="12321" width="6.42578125" style="162" hidden="1"/>
    <col min="12322" max="12322" width="4.5703125" style="162" hidden="1"/>
    <col min="12323" max="12323" width="6.42578125" style="162" hidden="1"/>
    <col min="12324" max="12325" width="4.5703125" style="162" hidden="1"/>
    <col min="12326" max="12326" width="5.42578125" style="162" hidden="1"/>
    <col min="12327" max="12327" width="4.85546875" style="162" hidden="1"/>
    <col min="12328" max="12333" width="4.5703125" style="162" hidden="1"/>
    <col min="12334" max="12334" width="5.28515625" style="162" hidden="1"/>
    <col min="12335" max="12337" width="4.5703125" style="162" hidden="1"/>
    <col min="12338" max="12338" width="4.85546875" style="162" hidden="1"/>
    <col min="12339" max="12361" width="4.5703125" style="162" hidden="1"/>
    <col min="12362" max="12544" width="9.140625" style="162" hidden="1"/>
    <col min="12545" max="12545" width="25.85546875" style="162" hidden="1"/>
    <col min="12546" max="12546" width="7.5703125" style="162" hidden="1"/>
    <col min="12547" max="12563" width="5" style="162" hidden="1"/>
    <col min="12564" max="12567" width="5.42578125" style="162" hidden="1"/>
    <col min="12568" max="12568" width="4.5703125" style="162" hidden="1"/>
    <col min="12569" max="12569" width="6.42578125" style="162" hidden="1"/>
    <col min="12570" max="12570" width="5.42578125" style="162" hidden="1"/>
    <col min="12571" max="12571" width="6.42578125" style="162" hidden="1"/>
    <col min="12572" max="12572" width="5.42578125" style="162" hidden="1"/>
    <col min="12573" max="12573" width="6.42578125" style="162" hidden="1"/>
    <col min="12574" max="12574" width="5.42578125" style="162" hidden="1"/>
    <col min="12575" max="12575" width="6.42578125" style="162" hidden="1"/>
    <col min="12576" max="12576" width="4.5703125" style="162" hidden="1"/>
    <col min="12577" max="12577" width="6.42578125" style="162" hidden="1"/>
    <col min="12578" max="12578" width="4.5703125" style="162" hidden="1"/>
    <col min="12579" max="12579" width="6.42578125" style="162" hidden="1"/>
    <col min="12580" max="12581" width="4.5703125" style="162" hidden="1"/>
    <col min="12582" max="12582" width="5.42578125" style="162" hidden="1"/>
    <col min="12583" max="12583" width="4.85546875" style="162" hidden="1"/>
    <col min="12584" max="12589" width="4.5703125" style="162" hidden="1"/>
    <col min="12590" max="12590" width="5.28515625" style="162" hidden="1"/>
    <col min="12591" max="12593" width="4.5703125" style="162" hidden="1"/>
    <col min="12594" max="12594" width="4.85546875" style="162" hidden="1"/>
    <col min="12595" max="12617" width="4.5703125" style="162" hidden="1"/>
    <col min="12618" max="12800" width="9.140625" style="162" hidden="1"/>
    <col min="12801" max="12801" width="25.85546875" style="162" hidden="1"/>
    <col min="12802" max="12802" width="7.5703125" style="162" hidden="1"/>
    <col min="12803" max="12819" width="5" style="162" hidden="1"/>
    <col min="12820" max="12823" width="5.42578125" style="162" hidden="1"/>
    <col min="12824" max="12824" width="4.5703125" style="162" hidden="1"/>
    <col min="12825" max="12825" width="6.42578125" style="162" hidden="1"/>
    <col min="12826" max="12826" width="5.42578125" style="162" hidden="1"/>
    <col min="12827" max="12827" width="6.42578125" style="162" hidden="1"/>
    <col min="12828" max="12828" width="5.42578125" style="162" hidden="1"/>
    <col min="12829" max="12829" width="6.42578125" style="162" hidden="1"/>
    <col min="12830" max="12830" width="5.42578125" style="162" hidden="1"/>
    <col min="12831" max="12831" width="6.42578125" style="162" hidden="1"/>
    <col min="12832" max="12832" width="4.5703125" style="162" hidden="1"/>
    <col min="12833" max="12833" width="6.42578125" style="162" hidden="1"/>
    <col min="12834" max="12834" width="4.5703125" style="162" hidden="1"/>
    <col min="12835" max="12835" width="6.42578125" style="162" hidden="1"/>
    <col min="12836" max="12837" width="4.5703125" style="162" hidden="1"/>
    <col min="12838" max="12838" width="5.42578125" style="162" hidden="1"/>
    <col min="12839" max="12839" width="4.85546875" style="162" hidden="1"/>
    <col min="12840" max="12845" width="4.5703125" style="162" hidden="1"/>
    <col min="12846" max="12846" width="5.28515625" style="162" hidden="1"/>
    <col min="12847" max="12849" width="4.5703125" style="162" hidden="1"/>
    <col min="12850" max="12850" width="4.85546875" style="162" hidden="1"/>
    <col min="12851" max="12873" width="4.5703125" style="162" hidden="1"/>
    <col min="12874" max="13056" width="9.140625" style="162" hidden="1"/>
    <col min="13057" max="13057" width="25.85546875" style="162" hidden="1"/>
    <col min="13058" max="13058" width="7.5703125" style="162" hidden="1"/>
    <col min="13059" max="13075" width="5" style="162" hidden="1"/>
    <col min="13076" max="13079" width="5.42578125" style="162" hidden="1"/>
    <col min="13080" max="13080" width="4.5703125" style="162" hidden="1"/>
    <col min="13081" max="13081" width="6.42578125" style="162" hidden="1"/>
    <col min="13082" max="13082" width="5.42578125" style="162" hidden="1"/>
    <col min="13083" max="13083" width="6.42578125" style="162" hidden="1"/>
    <col min="13084" max="13084" width="5.42578125" style="162" hidden="1"/>
    <col min="13085" max="13085" width="6.42578125" style="162" hidden="1"/>
    <col min="13086" max="13086" width="5.42578125" style="162" hidden="1"/>
    <col min="13087" max="13087" width="6.42578125" style="162" hidden="1"/>
    <col min="13088" max="13088" width="4.5703125" style="162" hidden="1"/>
    <col min="13089" max="13089" width="6.42578125" style="162" hidden="1"/>
    <col min="13090" max="13090" width="4.5703125" style="162" hidden="1"/>
    <col min="13091" max="13091" width="6.42578125" style="162" hidden="1"/>
    <col min="13092" max="13093" width="4.5703125" style="162" hidden="1"/>
    <col min="13094" max="13094" width="5.42578125" style="162" hidden="1"/>
    <col min="13095" max="13095" width="4.85546875" style="162" hidden="1"/>
    <col min="13096" max="13101" width="4.5703125" style="162" hidden="1"/>
    <col min="13102" max="13102" width="5.28515625" style="162" hidden="1"/>
    <col min="13103" max="13105" width="4.5703125" style="162" hidden="1"/>
    <col min="13106" max="13106" width="4.85546875" style="162" hidden="1"/>
    <col min="13107" max="13129" width="4.5703125" style="162" hidden="1"/>
    <col min="13130" max="13312" width="9.140625" style="162" hidden="1"/>
    <col min="13313" max="13313" width="25.85546875" style="162" hidden="1"/>
    <col min="13314" max="13314" width="7.5703125" style="162" hidden="1"/>
    <col min="13315" max="13331" width="5" style="162" hidden="1"/>
    <col min="13332" max="13335" width="5.42578125" style="162" hidden="1"/>
    <col min="13336" max="13336" width="4.5703125" style="162" hidden="1"/>
    <col min="13337" max="13337" width="6.42578125" style="162" hidden="1"/>
    <col min="13338" max="13338" width="5.42578125" style="162" hidden="1"/>
    <col min="13339" max="13339" width="6.42578125" style="162" hidden="1"/>
    <col min="13340" max="13340" width="5.42578125" style="162" hidden="1"/>
    <col min="13341" max="13341" width="6.42578125" style="162" hidden="1"/>
    <col min="13342" max="13342" width="5.42578125" style="162" hidden="1"/>
    <col min="13343" max="13343" width="6.42578125" style="162" hidden="1"/>
    <col min="13344" max="13344" width="4.5703125" style="162" hidden="1"/>
    <col min="13345" max="13345" width="6.42578125" style="162" hidden="1"/>
    <col min="13346" max="13346" width="4.5703125" style="162" hidden="1"/>
    <col min="13347" max="13347" width="6.42578125" style="162" hidden="1"/>
    <col min="13348" max="13349" width="4.5703125" style="162" hidden="1"/>
    <col min="13350" max="13350" width="5.42578125" style="162" hidden="1"/>
    <col min="13351" max="13351" width="4.85546875" style="162" hidden="1"/>
    <col min="13352" max="13357" width="4.5703125" style="162" hidden="1"/>
    <col min="13358" max="13358" width="5.28515625" style="162" hidden="1"/>
    <col min="13359" max="13361" width="4.5703125" style="162" hidden="1"/>
    <col min="13362" max="13362" width="4.85546875" style="162" hidden="1"/>
    <col min="13363" max="13385" width="4.5703125" style="162" hidden="1"/>
    <col min="13386" max="13568" width="9.140625" style="162" hidden="1"/>
    <col min="13569" max="13569" width="25.85546875" style="162" hidden="1"/>
    <col min="13570" max="13570" width="7.5703125" style="162" hidden="1"/>
    <col min="13571" max="13587" width="5" style="162" hidden="1"/>
    <col min="13588" max="13591" width="5.42578125" style="162" hidden="1"/>
    <col min="13592" max="13592" width="4.5703125" style="162" hidden="1"/>
    <col min="13593" max="13593" width="6.42578125" style="162" hidden="1"/>
    <col min="13594" max="13594" width="5.42578125" style="162" hidden="1"/>
    <col min="13595" max="13595" width="6.42578125" style="162" hidden="1"/>
    <col min="13596" max="13596" width="5.42578125" style="162" hidden="1"/>
    <col min="13597" max="13597" width="6.42578125" style="162" hidden="1"/>
    <col min="13598" max="13598" width="5.42578125" style="162" hidden="1"/>
    <col min="13599" max="13599" width="6.42578125" style="162" hidden="1"/>
    <col min="13600" max="13600" width="4.5703125" style="162" hidden="1"/>
    <col min="13601" max="13601" width="6.42578125" style="162" hidden="1"/>
    <col min="13602" max="13602" width="4.5703125" style="162" hidden="1"/>
    <col min="13603" max="13603" width="6.42578125" style="162" hidden="1"/>
    <col min="13604" max="13605" width="4.5703125" style="162" hidden="1"/>
    <col min="13606" max="13606" width="5.42578125" style="162" hidden="1"/>
    <col min="13607" max="13607" width="4.85546875" style="162" hidden="1"/>
    <col min="13608" max="13613" width="4.5703125" style="162" hidden="1"/>
    <col min="13614" max="13614" width="5.28515625" style="162" hidden="1"/>
    <col min="13615" max="13617" width="4.5703125" style="162" hidden="1"/>
    <col min="13618" max="13618" width="4.85546875" style="162" hidden="1"/>
    <col min="13619" max="13641" width="4.5703125" style="162" hidden="1"/>
    <col min="13642" max="13824" width="9.140625" style="162" hidden="1"/>
    <col min="13825" max="13825" width="25.85546875" style="162" hidden="1"/>
    <col min="13826" max="13826" width="7.5703125" style="162" hidden="1"/>
    <col min="13827" max="13843" width="5" style="162" hidden="1"/>
    <col min="13844" max="13847" width="5.42578125" style="162" hidden="1"/>
    <col min="13848" max="13848" width="4.5703125" style="162" hidden="1"/>
    <col min="13849" max="13849" width="6.42578125" style="162" hidden="1"/>
    <col min="13850" max="13850" width="5.42578125" style="162" hidden="1"/>
    <col min="13851" max="13851" width="6.42578125" style="162" hidden="1"/>
    <col min="13852" max="13852" width="5.42578125" style="162" hidden="1"/>
    <col min="13853" max="13853" width="6.42578125" style="162" hidden="1"/>
    <col min="13854" max="13854" width="5.42578125" style="162" hidden="1"/>
    <col min="13855" max="13855" width="6.42578125" style="162" hidden="1"/>
    <col min="13856" max="13856" width="4.5703125" style="162" hidden="1"/>
    <col min="13857" max="13857" width="6.42578125" style="162" hidden="1"/>
    <col min="13858" max="13858" width="4.5703125" style="162" hidden="1"/>
    <col min="13859" max="13859" width="6.42578125" style="162" hidden="1"/>
    <col min="13860" max="13861" width="4.5703125" style="162" hidden="1"/>
    <col min="13862" max="13862" width="5.42578125" style="162" hidden="1"/>
    <col min="13863" max="13863" width="4.85546875" style="162" hidden="1"/>
    <col min="13864" max="13869" width="4.5703125" style="162" hidden="1"/>
    <col min="13870" max="13870" width="5.28515625" style="162" hidden="1"/>
    <col min="13871" max="13873" width="4.5703125" style="162" hidden="1"/>
    <col min="13874" max="13874" width="4.85546875" style="162" hidden="1"/>
    <col min="13875" max="13897" width="4.5703125" style="162" hidden="1"/>
    <col min="13898" max="14080" width="9.140625" style="162" hidden="1"/>
    <col min="14081" max="14081" width="25.85546875" style="162" hidden="1"/>
    <col min="14082" max="14082" width="7.5703125" style="162" hidden="1"/>
    <col min="14083" max="14099" width="5" style="162" hidden="1"/>
    <col min="14100" max="14103" width="5.42578125" style="162" hidden="1"/>
    <col min="14104" max="14104" width="4.5703125" style="162" hidden="1"/>
    <col min="14105" max="14105" width="6.42578125" style="162" hidden="1"/>
    <col min="14106" max="14106" width="5.42578125" style="162" hidden="1"/>
    <col min="14107" max="14107" width="6.42578125" style="162" hidden="1"/>
    <col min="14108" max="14108" width="5.42578125" style="162" hidden="1"/>
    <col min="14109" max="14109" width="6.42578125" style="162" hidden="1"/>
    <col min="14110" max="14110" width="5.42578125" style="162" hidden="1"/>
    <col min="14111" max="14111" width="6.42578125" style="162" hidden="1"/>
    <col min="14112" max="14112" width="4.5703125" style="162" hidden="1"/>
    <col min="14113" max="14113" width="6.42578125" style="162" hidden="1"/>
    <col min="14114" max="14114" width="4.5703125" style="162" hidden="1"/>
    <col min="14115" max="14115" width="6.42578125" style="162" hidden="1"/>
    <col min="14116" max="14117" width="4.5703125" style="162" hidden="1"/>
    <col min="14118" max="14118" width="5.42578125" style="162" hidden="1"/>
    <col min="14119" max="14119" width="4.85546875" style="162" hidden="1"/>
    <col min="14120" max="14125" width="4.5703125" style="162" hidden="1"/>
    <col min="14126" max="14126" width="5.28515625" style="162" hidden="1"/>
    <col min="14127" max="14129" width="4.5703125" style="162" hidden="1"/>
    <col min="14130" max="14130" width="4.85546875" style="162" hidden="1"/>
    <col min="14131" max="14153" width="4.5703125" style="162" hidden="1"/>
    <col min="14154" max="14336" width="9.140625" style="162" hidden="1"/>
    <col min="14337" max="14337" width="25.85546875" style="162" hidden="1"/>
    <col min="14338" max="14338" width="7.5703125" style="162" hidden="1"/>
    <col min="14339" max="14355" width="5" style="162" hidden="1"/>
    <col min="14356" max="14359" width="5.42578125" style="162" hidden="1"/>
    <col min="14360" max="14360" width="4.5703125" style="162" hidden="1"/>
    <col min="14361" max="14361" width="6.42578125" style="162" hidden="1"/>
    <col min="14362" max="14362" width="5.42578125" style="162" hidden="1"/>
    <col min="14363" max="14363" width="6.42578125" style="162" hidden="1"/>
    <col min="14364" max="14364" width="5.42578125" style="162" hidden="1"/>
    <col min="14365" max="14365" width="6.42578125" style="162" hidden="1"/>
    <col min="14366" max="14366" width="5.42578125" style="162" hidden="1"/>
    <col min="14367" max="14367" width="6.42578125" style="162" hidden="1"/>
    <col min="14368" max="14368" width="4.5703125" style="162" hidden="1"/>
    <col min="14369" max="14369" width="6.42578125" style="162" hidden="1"/>
    <col min="14370" max="14370" width="4.5703125" style="162" hidden="1"/>
    <col min="14371" max="14371" width="6.42578125" style="162" hidden="1"/>
    <col min="14372" max="14373" width="4.5703125" style="162" hidden="1"/>
    <col min="14374" max="14374" width="5.42578125" style="162" hidden="1"/>
    <col min="14375" max="14375" width="4.85546875" style="162" hidden="1"/>
    <col min="14376" max="14381" width="4.5703125" style="162" hidden="1"/>
    <col min="14382" max="14382" width="5.28515625" style="162" hidden="1"/>
    <col min="14383" max="14385" width="4.5703125" style="162" hidden="1"/>
    <col min="14386" max="14386" width="4.85546875" style="162" hidden="1"/>
    <col min="14387" max="14409" width="4.5703125" style="162" hidden="1"/>
    <col min="14410" max="14592" width="9.140625" style="162" hidden="1"/>
    <col min="14593" max="14593" width="25.85546875" style="162" hidden="1"/>
    <col min="14594" max="14594" width="7.5703125" style="162" hidden="1"/>
    <col min="14595" max="14611" width="5" style="162" hidden="1"/>
    <col min="14612" max="14615" width="5.42578125" style="162" hidden="1"/>
    <col min="14616" max="14616" width="4.5703125" style="162" hidden="1"/>
    <col min="14617" max="14617" width="6.42578125" style="162" hidden="1"/>
    <col min="14618" max="14618" width="5.42578125" style="162" hidden="1"/>
    <col min="14619" max="14619" width="6.42578125" style="162" hidden="1"/>
    <col min="14620" max="14620" width="5.42578125" style="162" hidden="1"/>
    <col min="14621" max="14621" width="6.42578125" style="162" hidden="1"/>
    <col min="14622" max="14622" width="5.42578125" style="162" hidden="1"/>
    <col min="14623" max="14623" width="6.42578125" style="162" hidden="1"/>
    <col min="14624" max="14624" width="4.5703125" style="162" hidden="1"/>
    <col min="14625" max="14625" width="6.42578125" style="162" hidden="1"/>
    <col min="14626" max="14626" width="4.5703125" style="162" hidden="1"/>
    <col min="14627" max="14627" width="6.42578125" style="162" hidden="1"/>
    <col min="14628" max="14629" width="4.5703125" style="162" hidden="1"/>
    <col min="14630" max="14630" width="5.42578125" style="162" hidden="1"/>
    <col min="14631" max="14631" width="4.85546875" style="162" hidden="1"/>
    <col min="14632" max="14637" width="4.5703125" style="162" hidden="1"/>
    <col min="14638" max="14638" width="5.28515625" style="162" hidden="1"/>
    <col min="14639" max="14641" width="4.5703125" style="162" hidden="1"/>
    <col min="14642" max="14642" width="4.85546875" style="162" hidden="1"/>
    <col min="14643" max="14665" width="4.5703125" style="162" hidden="1"/>
    <col min="14666" max="14848" width="9.140625" style="162" hidden="1"/>
    <col min="14849" max="14849" width="25.85546875" style="162" hidden="1"/>
    <col min="14850" max="14850" width="7.5703125" style="162" hidden="1"/>
    <col min="14851" max="14867" width="5" style="162" hidden="1"/>
    <col min="14868" max="14871" width="5.42578125" style="162" hidden="1"/>
    <col min="14872" max="14872" width="4.5703125" style="162" hidden="1"/>
    <col min="14873" max="14873" width="6.42578125" style="162" hidden="1"/>
    <col min="14874" max="14874" width="5.42578125" style="162" hidden="1"/>
    <col min="14875" max="14875" width="6.42578125" style="162" hidden="1"/>
    <col min="14876" max="14876" width="5.42578125" style="162" hidden="1"/>
    <col min="14877" max="14877" width="6.42578125" style="162" hidden="1"/>
    <col min="14878" max="14878" width="5.42578125" style="162" hidden="1"/>
    <col min="14879" max="14879" width="6.42578125" style="162" hidden="1"/>
    <col min="14880" max="14880" width="4.5703125" style="162" hidden="1"/>
    <col min="14881" max="14881" width="6.42578125" style="162" hidden="1"/>
    <col min="14882" max="14882" width="4.5703125" style="162" hidden="1"/>
    <col min="14883" max="14883" width="6.42578125" style="162" hidden="1"/>
    <col min="14884" max="14885" width="4.5703125" style="162" hidden="1"/>
    <col min="14886" max="14886" width="5.42578125" style="162" hidden="1"/>
    <col min="14887" max="14887" width="4.85546875" style="162" hidden="1"/>
    <col min="14888" max="14893" width="4.5703125" style="162" hidden="1"/>
    <col min="14894" max="14894" width="5.28515625" style="162" hidden="1"/>
    <col min="14895" max="14897" width="4.5703125" style="162" hidden="1"/>
    <col min="14898" max="14898" width="4.85546875" style="162" hidden="1"/>
    <col min="14899" max="14921" width="4.5703125" style="162" hidden="1"/>
    <col min="14922" max="15104" width="9.140625" style="162" hidden="1"/>
    <col min="15105" max="15105" width="25.85546875" style="162" hidden="1"/>
    <col min="15106" max="15106" width="7.5703125" style="162" hidden="1"/>
    <col min="15107" max="15123" width="5" style="162" hidden="1"/>
    <col min="15124" max="15127" width="5.42578125" style="162" hidden="1"/>
    <col min="15128" max="15128" width="4.5703125" style="162" hidden="1"/>
    <col min="15129" max="15129" width="6.42578125" style="162" hidden="1"/>
    <col min="15130" max="15130" width="5.42578125" style="162" hidden="1"/>
    <col min="15131" max="15131" width="6.42578125" style="162" hidden="1"/>
    <col min="15132" max="15132" width="5.42578125" style="162" hidden="1"/>
    <col min="15133" max="15133" width="6.42578125" style="162" hidden="1"/>
    <col min="15134" max="15134" width="5.42578125" style="162" hidden="1"/>
    <col min="15135" max="15135" width="6.42578125" style="162" hidden="1"/>
    <col min="15136" max="15136" width="4.5703125" style="162" hidden="1"/>
    <col min="15137" max="15137" width="6.42578125" style="162" hidden="1"/>
    <col min="15138" max="15138" width="4.5703125" style="162" hidden="1"/>
    <col min="15139" max="15139" width="6.42578125" style="162" hidden="1"/>
    <col min="15140" max="15141" width="4.5703125" style="162" hidden="1"/>
    <col min="15142" max="15142" width="5.42578125" style="162" hidden="1"/>
    <col min="15143" max="15143" width="4.85546875" style="162" hidden="1"/>
    <col min="15144" max="15149" width="4.5703125" style="162" hidden="1"/>
    <col min="15150" max="15150" width="5.28515625" style="162" hidden="1"/>
    <col min="15151" max="15153" width="4.5703125" style="162" hidden="1"/>
    <col min="15154" max="15154" width="4.85546875" style="162" hidden="1"/>
    <col min="15155" max="15177" width="4.5703125" style="162" hidden="1"/>
    <col min="15178" max="15360" width="9.140625" style="162" hidden="1"/>
    <col min="15361" max="15361" width="25.85546875" style="162" hidden="1"/>
    <col min="15362" max="15362" width="7.5703125" style="162" hidden="1"/>
    <col min="15363" max="15379" width="5" style="162" hidden="1"/>
    <col min="15380" max="15383" width="5.42578125" style="162" hidden="1"/>
    <col min="15384" max="15384" width="4.5703125" style="162" hidden="1"/>
    <col min="15385" max="15385" width="6.42578125" style="162" hidden="1"/>
    <col min="15386" max="15386" width="5.42578125" style="162" hidden="1"/>
    <col min="15387" max="15387" width="6.42578125" style="162" hidden="1"/>
    <col min="15388" max="15388" width="5.42578125" style="162" hidden="1"/>
    <col min="15389" max="15389" width="6.42578125" style="162" hidden="1"/>
    <col min="15390" max="15390" width="5.42578125" style="162" hidden="1"/>
    <col min="15391" max="15391" width="6.42578125" style="162" hidden="1"/>
    <col min="15392" max="15392" width="4.5703125" style="162" hidden="1"/>
    <col min="15393" max="15393" width="6.42578125" style="162" hidden="1"/>
    <col min="15394" max="15394" width="4.5703125" style="162" hidden="1"/>
    <col min="15395" max="15395" width="6.42578125" style="162" hidden="1"/>
    <col min="15396" max="15397" width="4.5703125" style="162" hidden="1"/>
    <col min="15398" max="15398" width="5.42578125" style="162" hidden="1"/>
    <col min="15399" max="15399" width="4.85546875" style="162" hidden="1"/>
    <col min="15400" max="15405" width="4.5703125" style="162" hidden="1"/>
    <col min="15406" max="15406" width="5.28515625" style="162" hidden="1"/>
    <col min="15407" max="15409" width="4.5703125" style="162" hidden="1"/>
    <col min="15410" max="15410" width="4.85546875" style="162" hidden="1"/>
    <col min="15411" max="15433" width="4.5703125" style="162" hidden="1"/>
    <col min="15434" max="15616" width="9.140625" style="162" hidden="1"/>
    <col min="15617" max="15617" width="25.85546875" style="162" hidden="1"/>
    <col min="15618" max="15618" width="7.5703125" style="162" hidden="1"/>
    <col min="15619" max="15635" width="5" style="162" hidden="1"/>
    <col min="15636" max="15639" width="5.42578125" style="162" hidden="1"/>
    <col min="15640" max="15640" width="4.5703125" style="162" hidden="1"/>
    <col min="15641" max="15641" width="6.42578125" style="162" hidden="1"/>
    <col min="15642" max="15642" width="5.42578125" style="162" hidden="1"/>
    <col min="15643" max="15643" width="6.42578125" style="162" hidden="1"/>
    <col min="15644" max="15644" width="5.42578125" style="162" hidden="1"/>
    <col min="15645" max="15645" width="6.42578125" style="162" hidden="1"/>
    <col min="15646" max="15646" width="5.42578125" style="162" hidden="1"/>
    <col min="15647" max="15647" width="6.42578125" style="162" hidden="1"/>
    <col min="15648" max="15648" width="4.5703125" style="162" hidden="1"/>
    <col min="15649" max="15649" width="6.42578125" style="162" hidden="1"/>
    <col min="15650" max="15650" width="4.5703125" style="162" hidden="1"/>
    <col min="15651" max="15651" width="6.42578125" style="162" hidden="1"/>
    <col min="15652" max="15653" width="4.5703125" style="162" hidden="1"/>
    <col min="15654" max="15654" width="5.42578125" style="162" hidden="1"/>
    <col min="15655" max="15655" width="4.85546875" style="162" hidden="1"/>
    <col min="15656" max="15661" width="4.5703125" style="162" hidden="1"/>
    <col min="15662" max="15662" width="5.28515625" style="162" hidden="1"/>
    <col min="15663" max="15665" width="4.5703125" style="162" hidden="1"/>
    <col min="15666" max="15666" width="4.85546875" style="162" hidden="1"/>
    <col min="15667" max="15689" width="4.5703125" style="162" hidden="1"/>
    <col min="15690" max="15872" width="9.140625" style="162" hidden="1"/>
    <col min="15873" max="15873" width="25.85546875" style="162" hidden="1"/>
    <col min="15874" max="15874" width="7.5703125" style="162" hidden="1"/>
    <col min="15875" max="15891" width="5" style="162" hidden="1"/>
    <col min="15892" max="15895" width="5.42578125" style="162" hidden="1"/>
    <col min="15896" max="15896" width="4.5703125" style="162" hidden="1"/>
    <col min="15897" max="15897" width="6.42578125" style="162" hidden="1"/>
    <col min="15898" max="15898" width="5.42578125" style="162" hidden="1"/>
    <col min="15899" max="15899" width="6.42578125" style="162" hidden="1"/>
    <col min="15900" max="15900" width="5.42578125" style="162" hidden="1"/>
    <col min="15901" max="15901" width="6.42578125" style="162" hidden="1"/>
    <col min="15902" max="15902" width="5.42578125" style="162" hidden="1"/>
    <col min="15903" max="15903" width="6.42578125" style="162" hidden="1"/>
    <col min="15904" max="15904" width="4.5703125" style="162" hidden="1"/>
    <col min="15905" max="15905" width="6.42578125" style="162" hidden="1"/>
    <col min="15906" max="15906" width="4.5703125" style="162" hidden="1"/>
    <col min="15907" max="15907" width="6.42578125" style="162" hidden="1"/>
    <col min="15908" max="15909" width="4.5703125" style="162" hidden="1"/>
    <col min="15910" max="15910" width="5.42578125" style="162" hidden="1"/>
    <col min="15911" max="15911" width="4.85546875" style="162" hidden="1"/>
    <col min="15912" max="15917" width="4.5703125" style="162" hidden="1"/>
    <col min="15918" max="15918" width="5.28515625" style="162" hidden="1"/>
    <col min="15919" max="15921" width="4.5703125" style="162" hidden="1"/>
    <col min="15922" max="15922" width="4.85546875" style="162" hidden="1"/>
    <col min="15923" max="15945" width="4.5703125" style="162" hidden="1"/>
    <col min="15946" max="16128" width="9.140625" style="162" hidden="1"/>
    <col min="16129" max="16129" width="25.85546875" style="162" hidden="1"/>
    <col min="16130" max="16130" width="7.5703125" style="162" hidden="1"/>
    <col min="16131" max="16147" width="5" style="162" hidden="1"/>
    <col min="16148" max="16151" width="5.42578125" style="162" hidden="1"/>
    <col min="16152" max="16152" width="4.5703125" style="162" hidden="1"/>
    <col min="16153" max="16153" width="6.42578125" style="162" hidden="1"/>
    <col min="16154" max="16154" width="5.42578125" style="162" hidden="1"/>
    <col min="16155" max="16155" width="6.42578125" style="162" hidden="1"/>
    <col min="16156" max="16156" width="5.42578125" style="162" hidden="1"/>
    <col min="16157" max="16157" width="6.42578125" style="162" hidden="1"/>
    <col min="16158" max="16158" width="5.42578125" style="162" hidden="1"/>
    <col min="16159" max="16159" width="6.42578125" style="162" hidden="1"/>
    <col min="16160" max="16160" width="4.5703125" style="162" hidden="1"/>
    <col min="16161" max="16161" width="6.42578125" style="162" hidden="1"/>
    <col min="16162" max="16162" width="4.5703125" style="162" hidden="1"/>
    <col min="16163" max="16163" width="6.42578125" style="162" hidden="1"/>
    <col min="16164" max="16165" width="4.5703125" style="162" hidden="1"/>
    <col min="16166" max="16166" width="5.42578125" style="162" hidden="1"/>
    <col min="16167" max="16167" width="4.85546875" style="162" hidden="1"/>
    <col min="16168" max="16173" width="4.5703125" style="162" hidden="1"/>
    <col min="16174" max="16174" width="5.28515625" style="162" hidden="1"/>
    <col min="16175" max="16177" width="4.5703125" style="162" hidden="1"/>
    <col min="16178" max="16178" width="4.85546875" style="162" hidden="1"/>
    <col min="16179" max="16201" width="4.5703125" style="162" hidden="1"/>
    <col min="16202" max="16384" width="9.140625" style="162" hidden="1"/>
  </cols>
  <sheetData>
    <row r="1" spans="1:75" s="479" customFormat="1" ht="16.5" thickBot="1">
      <c r="A1" s="476"/>
      <c r="B1" s="476"/>
      <c r="C1" s="477"/>
      <c r="D1" s="477"/>
      <c r="E1" s="477"/>
      <c r="F1" s="477"/>
      <c r="G1" s="477"/>
      <c r="H1" s="477"/>
      <c r="I1" s="477"/>
      <c r="J1" s="477"/>
      <c r="K1" s="477"/>
      <c r="L1" s="477"/>
      <c r="M1" s="477"/>
      <c r="N1" s="477"/>
      <c r="O1" s="477"/>
      <c r="P1" s="477"/>
      <c r="Q1" s="477"/>
      <c r="R1" s="477"/>
      <c r="S1" s="477"/>
      <c r="T1" s="477"/>
      <c r="U1" s="477"/>
      <c r="V1" s="477"/>
      <c r="W1" s="477"/>
      <c r="X1" s="477"/>
      <c r="Y1" s="477"/>
      <c r="Z1" s="477"/>
      <c r="AA1" s="477"/>
      <c r="AB1" s="477"/>
      <c r="AC1" s="477"/>
      <c r="AD1" s="477"/>
      <c r="AE1" s="477"/>
      <c r="AF1" s="477"/>
      <c r="AG1" s="477"/>
      <c r="AH1" s="477"/>
      <c r="AI1" s="477"/>
      <c r="AJ1" s="477"/>
      <c r="AK1" s="477"/>
      <c r="AL1" s="477"/>
      <c r="AM1" s="477"/>
      <c r="AN1" s="477"/>
      <c r="AO1" s="477"/>
      <c r="AP1" s="477"/>
      <c r="AQ1" s="477"/>
      <c r="AR1" s="477"/>
      <c r="AS1" s="477"/>
      <c r="AT1" s="477"/>
      <c r="AU1" s="477"/>
      <c r="AV1" s="477"/>
      <c r="AW1" s="477"/>
      <c r="AX1" s="477"/>
      <c r="AY1" s="477"/>
      <c r="AZ1" s="477"/>
      <c r="BA1" s="477"/>
      <c r="BB1" s="477"/>
      <c r="BC1" s="477"/>
      <c r="BD1" s="477"/>
      <c r="BE1" s="477"/>
      <c r="BF1" s="477"/>
      <c r="BG1" s="477"/>
      <c r="BH1" s="477"/>
      <c r="BI1" s="477"/>
      <c r="BJ1" s="477"/>
      <c r="BK1" s="477"/>
      <c r="BL1" s="477"/>
      <c r="BM1" s="477"/>
      <c r="BN1" s="477"/>
      <c r="BO1" s="477"/>
      <c r="BP1" s="477"/>
      <c r="BQ1" s="477"/>
      <c r="BR1" s="477"/>
      <c r="BS1" s="477"/>
      <c r="BT1" s="477"/>
      <c r="BU1" s="477"/>
      <c r="BV1" s="477"/>
      <c r="BW1" s="478"/>
    </row>
    <row r="2" spans="1:75" s="482" customFormat="1" ht="55.5">
      <c r="A2" s="579" t="s">
        <v>428</v>
      </c>
      <c r="B2" s="480" t="s">
        <v>145</v>
      </c>
      <c r="C2" s="717" t="str">
        <f>CONCATENATE("W",WEEKNUM(C3,2)," / ",YEAR(C3))</f>
        <v>W1 / 1901</v>
      </c>
      <c r="D2" s="717" t="str">
        <f t="shared" ref="D2:BO2" si="0">CONCATENATE("W",WEEKNUM(D3,2)," / ",YEAR(D3))</f>
        <v>W3 / 1901</v>
      </c>
      <c r="E2" s="717" t="str">
        <f t="shared" si="0"/>
        <v>W5 / 1901</v>
      </c>
      <c r="F2" s="717" t="str">
        <f t="shared" si="0"/>
        <v>W7 / 1901</v>
      </c>
      <c r="G2" s="717" t="str">
        <f t="shared" si="0"/>
        <v>W9 / 1901</v>
      </c>
      <c r="H2" s="717" t="str">
        <f t="shared" si="0"/>
        <v>W9 / 1901</v>
      </c>
      <c r="I2" s="717" t="str">
        <f t="shared" si="0"/>
        <v>W13 / 1901</v>
      </c>
      <c r="J2" s="717" t="str">
        <f t="shared" si="0"/>
        <v>W15 / 1901</v>
      </c>
      <c r="K2" s="717" t="str">
        <f t="shared" si="0"/>
        <v>W17 / 1901</v>
      </c>
      <c r="L2" s="717" t="str">
        <f t="shared" si="0"/>
        <v>W19 / 1901</v>
      </c>
      <c r="M2" s="717" t="str">
        <f t="shared" si="0"/>
        <v>W21 / 1901</v>
      </c>
      <c r="N2" s="717" t="str">
        <f t="shared" si="0"/>
        <v>W23 / 1901</v>
      </c>
      <c r="O2" s="717" t="str">
        <f t="shared" si="0"/>
        <v>W25 / 1901</v>
      </c>
      <c r="P2" s="717" t="str">
        <f t="shared" si="0"/>
        <v>W27 / 1901</v>
      </c>
      <c r="Q2" s="717" t="str">
        <f t="shared" si="0"/>
        <v>W29 / 1901</v>
      </c>
      <c r="R2" s="717" t="str">
        <f t="shared" si="0"/>
        <v>W31 / 1901</v>
      </c>
      <c r="S2" s="717" t="str">
        <f t="shared" si="0"/>
        <v>W33 / 1901</v>
      </c>
      <c r="T2" s="717" t="str">
        <f t="shared" si="0"/>
        <v>W35 / 1901</v>
      </c>
      <c r="U2" s="717" t="str">
        <f t="shared" si="0"/>
        <v>W37 / 1901</v>
      </c>
      <c r="V2" s="717" t="str">
        <f t="shared" si="0"/>
        <v>W39 / 1901</v>
      </c>
      <c r="W2" s="717" t="str">
        <f t="shared" si="0"/>
        <v>W41 / 1901</v>
      </c>
      <c r="X2" s="717" t="str">
        <f t="shared" si="0"/>
        <v>W43 / 1901</v>
      </c>
      <c r="Y2" s="717" t="str">
        <f t="shared" si="0"/>
        <v>W45 / 1901</v>
      </c>
      <c r="Z2" s="717" t="str">
        <f t="shared" si="0"/>
        <v>W47 / 1901</v>
      </c>
      <c r="AA2" s="717" t="str">
        <f t="shared" si="0"/>
        <v>W49 / 1901</v>
      </c>
      <c r="AB2" s="717" t="str">
        <f t="shared" si="0"/>
        <v>W51 / 1901</v>
      </c>
      <c r="AC2" s="717" t="str">
        <f t="shared" si="0"/>
        <v>W53 / 1901</v>
      </c>
      <c r="AD2" s="717" t="str">
        <f t="shared" si="0"/>
        <v>W3 / 1902</v>
      </c>
      <c r="AE2" s="717" t="str">
        <f t="shared" si="0"/>
        <v>W5 / 1902</v>
      </c>
      <c r="AF2" s="717" t="str">
        <f t="shared" si="0"/>
        <v>W7 / 1902</v>
      </c>
      <c r="AG2" s="717" t="str">
        <f t="shared" si="0"/>
        <v>W9 / 1902</v>
      </c>
      <c r="AH2" s="717" t="str">
        <f t="shared" si="0"/>
        <v>W11 / 1902</v>
      </c>
      <c r="AI2" s="717" t="str">
        <f t="shared" si="0"/>
        <v>W13 / 1902</v>
      </c>
      <c r="AJ2" s="717" t="str">
        <f t="shared" si="0"/>
        <v>W15 / 1902</v>
      </c>
      <c r="AK2" s="717" t="str">
        <f t="shared" si="0"/>
        <v>W17 / 1902</v>
      </c>
      <c r="AL2" s="717" t="str">
        <f t="shared" si="0"/>
        <v>W19 / 1902</v>
      </c>
      <c r="AM2" s="717" t="str">
        <f t="shared" si="0"/>
        <v>W21 / 1902</v>
      </c>
      <c r="AN2" s="717" t="str">
        <f t="shared" si="0"/>
        <v>W23 / 1902</v>
      </c>
      <c r="AO2" s="717" t="str">
        <f t="shared" si="0"/>
        <v>W25 / 1902</v>
      </c>
      <c r="AP2" s="717" t="str">
        <f t="shared" si="0"/>
        <v>W27 / 1902</v>
      </c>
      <c r="AQ2" s="717" t="str">
        <f t="shared" si="0"/>
        <v>W29 / 1902</v>
      </c>
      <c r="AR2" s="717" t="str">
        <f t="shared" si="0"/>
        <v>W31 / 1902</v>
      </c>
      <c r="AS2" s="717" t="str">
        <f t="shared" si="0"/>
        <v>W33 / 1902</v>
      </c>
      <c r="AT2" s="717" t="str">
        <f t="shared" si="0"/>
        <v>W35 / 1902</v>
      </c>
      <c r="AU2" s="717" t="str">
        <f t="shared" si="0"/>
        <v>W37 / 1902</v>
      </c>
      <c r="AV2" s="717" t="str">
        <f t="shared" si="0"/>
        <v>W39 / 1902</v>
      </c>
      <c r="AW2" s="717" t="str">
        <f t="shared" si="0"/>
        <v>W41 / 1902</v>
      </c>
      <c r="AX2" s="717" t="str">
        <f t="shared" si="0"/>
        <v>W43 / 1902</v>
      </c>
      <c r="AY2" s="717" t="str">
        <f t="shared" si="0"/>
        <v>W45 / 1902</v>
      </c>
      <c r="AZ2" s="717" t="str">
        <f t="shared" si="0"/>
        <v>W47 / 1902</v>
      </c>
      <c r="BA2" s="717" t="str">
        <f t="shared" si="0"/>
        <v>W49 / 1902</v>
      </c>
      <c r="BB2" s="717" t="str">
        <f t="shared" si="0"/>
        <v>W51 / 1902</v>
      </c>
      <c r="BC2" s="717" t="str">
        <f t="shared" si="0"/>
        <v>W53 / 1902</v>
      </c>
      <c r="BD2" s="717" t="str">
        <f t="shared" si="0"/>
        <v>W3 / 1903</v>
      </c>
      <c r="BE2" s="717" t="str">
        <f t="shared" si="0"/>
        <v>W5 / 1903</v>
      </c>
      <c r="BF2" s="717" t="str">
        <f t="shared" si="0"/>
        <v>W7 / 1903</v>
      </c>
      <c r="BG2" s="717" t="str">
        <f t="shared" si="0"/>
        <v>W9 / 1903</v>
      </c>
      <c r="BH2" s="717" t="str">
        <f t="shared" si="0"/>
        <v>W11 / 1903</v>
      </c>
      <c r="BI2" s="717" t="str">
        <f t="shared" si="0"/>
        <v>W13 / 1903</v>
      </c>
      <c r="BJ2" s="717" t="str">
        <f t="shared" si="0"/>
        <v>W15 / 1903</v>
      </c>
      <c r="BK2" s="717" t="str">
        <f t="shared" si="0"/>
        <v>W17 / 1903</v>
      </c>
      <c r="BL2" s="717" t="str">
        <f t="shared" si="0"/>
        <v>W19 / 1903</v>
      </c>
      <c r="BM2" s="717" t="str">
        <f t="shared" si="0"/>
        <v>W21 / 1903</v>
      </c>
      <c r="BN2" s="717" t="str">
        <f t="shared" si="0"/>
        <v>W23 / 1903</v>
      </c>
      <c r="BO2" s="717" t="str">
        <f t="shared" si="0"/>
        <v>W25 / 1903</v>
      </c>
      <c r="BP2" s="717" t="str">
        <f t="shared" ref="BP2:BV2" si="1">CONCATENATE("W",WEEKNUM(BP3,2)," / ",YEAR(BP3))</f>
        <v>W27 / 1903</v>
      </c>
      <c r="BQ2" s="717" t="str">
        <f t="shared" si="1"/>
        <v>W29 / 1903</v>
      </c>
      <c r="BR2" s="717" t="str">
        <f t="shared" si="1"/>
        <v>W31 / 1903</v>
      </c>
      <c r="BS2" s="717" t="str">
        <f t="shared" si="1"/>
        <v>W33 / 1903</v>
      </c>
      <c r="BT2" s="717" t="str">
        <f t="shared" si="1"/>
        <v>W35 / 1903</v>
      </c>
      <c r="BU2" s="718" t="str">
        <f t="shared" si="1"/>
        <v>W37 / 1903</v>
      </c>
      <c r="BV2" s="581" t="str">
        <f t="shared" si="1"/>
        <v>W1 / 1900</v>
      </c>
      <c r="BW2" s="481"/>
    </row>
    <row r="3" spans="1:75" s="484" customFormat="1" ht="52.5">
      <c r="A3" s="582" t="s">
        <v>139</v>
      </c>
      <c r="B3" s="583">
        <f>filingDate</f>
        <v>522</v>
      </c>
      <c r="C3" s="531">
        <v>367</v>
      </c>
      <c r="D3" s="531">
        <v>381</v>
      </c>
      <c r="E3" s="531">
        <v>395</v>
      </c>
      <c r="F3" s="531">
        <v>409</v>
      </c>
      <c r="G3" s="531">
        <v>423</v>
      </c>
      <c r="H3" s="531">
        <v>426</v>
      </c>
      <c r="I3" s="531">
        <v>451</v>
      </c>
      <c r="J3" s="531">
        <v>465</v>
      </c>
      <c r="K3" s="531">
        <v>479</v>
      </c>
      <c r="L3" s="531">
        <v>493</v>
      </c>
      <c r="M3" s="531">
        <v>507</v>
      </c>
      <c r="N3" s="531">
        <v>521</v>
      </c>
      <c r="O3" s="531">
        <v>535</v>
      </c>
      <c r="P3" s="531">
        <v>549</v>
      </c>
      <c r="Q3" s="531">
        <v>563</v>
      </c>
      <c r="R3" s="531">
        <v>577</v>
      </c>
      <c r="S3" s="531">
        <v>591</v>
      </c>
      <c r="T3" s="531">
        <v>605</v>
      </c>
      <c r="U3" s="531">
        <v>619</v>
      </c>
      <c r="V3" s="531">
        <v>633</v>
      </c>
      <c r="W3" s="531">
        <v>647</v>
      </c>
      <c r="X3" s="531">
        <v>661</v>
      </c>
      <c r="Y3" s="531">
        <v>675</v>
      </c>
      <c r="Z3" s="531">
        <v>689</v>
      </c>
      <c r="AA3" s="531">
        <v>703</v>
      </c>
      <c r="AB3" s="531">
        <v>717</v>
      </c>
      <c r="AC3" s="531">
        <v>731</v>
      </c>
      <c r="AD3" s="531">
        <v>745</v>
      </c>
      <c r="AE3" s="531">
        <v>759</v>
      </c>
      <c r="AF3" s="531">
        <v>773</v>
      </c>
      <c r="AG3" s="531">
        <v>787</v>
      </c>
      <c r="AH3" s="531">
        <v>801</v>
      </c>
      <c r="AI3" s="531">
        <v>815</v>
      </c>
      <c r="AJ3" s="531">
        <v>829</v>
      </c>
      <c r="AK3" s="531">
        <v>843</v>
      </c>
      <c r="AL3" s="531">
        <v>857</v>
      </c>
      <c r="AM3" s="531">
        <v>871</v>
      </c>
      <c r="AN3" s="531">
        <v>885</v>
      </c>
      <c r="AO3" s="531">
        <v>899</v>
      </c>
      <c r="AP3" s="531">
        <v>913</v>
      </c>
      <c r="AQ3" s="531">
        <v>927</v>
      </c>
      <c r="AR3" s="531">
        <v>941</v>
      </c>
      <c r="AS3" s="531">
        <v>955</v>
      </c>
      <c r="AT3" s="531">
        <v>969</v>
      </c>
      <c r="AU3" s="531">
        <v>983</v>
      </c>
      <c r="AV3" s="531">
        <v>997</v>
      </c>
      <c r="AW3" s="531">
        <v>1011</v>
      </c>
      <c r="AX3" s="531">
        <v>1025</v>
      </c>
      <c r="AY3" s="531">
        <v>1039</v>
      </c>
      <c r="AZ3" s="531">
        <v>1053</v>
      </c>
      <c r="BA3" s="531">
        <v>1067</v>
      </c>
      <c r="BB3" s="531">
        <v>1081</v>
      </c>
      <c r="BC3" s="531">
        <v>1095</v>
      </c>
      <c r="BD3" s="531">
        <v>1109</v>
      </c>
      <c r="BE3" s="531">
        <v>1123</v>
      </c>
      <c r="BF3" s="531">
        <v>1137</v>
      </c>
      <c r="BG3" s="531">
        <v>1151</v>
      </c>
      <c r="BH3" s="531">
        <v>1165</v>
      </c>
      <c r="BI3" s="531">
        <v>1179</v>
      </c>
      <c r="BJ3" s="531">
        <v>1193</v>
      </c>
      <c r="BK3" s="531">
        <v>1207</v>
      </c>
      <c r="BL3" s="531">
        <v>1221</v>
      </c>
      <c r="BM3" s="531">
        <v>1235</v>
      </c>
      <c r="BN3" s="531">
        <v>1249</v>
      </c>
      <c r="BO3" s="531">
        <v>1263</v>
      </c>
      <c r="BP3" s="531">
        <v>1277</v>
      </c>
      <c r="BQ3" s="531">
        <v>1291</v>
      </c>
      <c r="BR3" s="531">
        <v>1305</v>
      </c>
      <c r="BS3" s="531">
        <v>1319</v>
      </c>
      <c r="BT3" s="531">
        <v>1333</v>
      </c>
      <c r="BU3" s="584">
        <v>1347</v>
      </c>
      <c r="BV3" s="585"/>
      <c r="BW3" s="483"/>
    </row>
    <row r="4" spans="1:75" s="482" customFormat="1">
      <c r="A4" s="586" t="s">
        <v>431</v>
      </c>
      <c r="B4" s="587">
        <f>IF(filingDate&lt;$C$3,$C4,INDEX($C4:$AAA4,MATCH(filingDate,$C$3:$AAA$3)))</f>
        <v>0</v>
      </c>
      <c r="C4" s="588"/>
      <c r="D4" s="589"/>
      <c r="E4" s="589"/>
      <c r="F4" s="589"/>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590"/>
      <c r="AK4" s="590"/>
      <c r="AL4" s="590"/>
      <c r="AM4" s="590"/>
      <c r="AN4" s="590"/>
      <c r="AO4" s="590"/>
      <c r="AP4" s="590"/>
      <c r="AQ4" s="590"/>
      <c r="AR4" s="590"/>
      <c r="AS4" s="590"/>
      <c r="AT4" s="590"/>
      <c r="AU4" s="590"/>
      <c r="AV4" s="590"/>
      <c r="AW4" s="590"/>
      <c r="AX4" s="590"/>
      <c r="AY4" s="590"/>
      <c r="AZ4" s="590"/>
      <c r="BA4" s="590"/>
      <c r="BB4" s="590"/>
      <c r="BC4" s="590"/>
      <c r="BD4" s="591"/>
      <c r="BE4" s="592"/>
      <c r="BF4" s="590"/>
      <c r="BG4" s="591"/>
      <c r="BH4" s="592"/>
      <c r="BI4" s="590"/>
      <c r="BJ4" s="591"/>
      <c r="BK4" s="592"/>
      <c r="BL4" s="590"/>
      <c r="BM4" s="591"/>
      <c r="BN4" s="592"/>
      <c r="BO4" s="590"/>
      <c r="BP4" s="591"/>
      <c r="BQ4" s="592"/>
      <c r="BR4" s="590"/>
      <c r="BS4" s="591"/>
      <c r="BT4" s="592"/>
      <c r="BU4" s="593"/>
      <c r="BV4" s="594"/>
      <c r="BW4" s="481"/>
    </row>
    <row r="5" spans="1:75" s="482" customFormat="1">
      <c r="A5" s="586" t="s">
        <v>432</v>
      </c>
      <c r="B5" s="587">
        <f>IF(filingDate&lt;$C$3,$C5,INDEX($C5:$AAA5,MATCH(filingDate,$C$3:$AAA$3)))</f>
        <v>0</v>
      </c>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589"/>
      <c r="AK5" s="589"/>
      <c r="AL5" s="589"/>
      <c r="AM5" s="589"/>
      <c r="AN5" s="589"/>
      <c r="AO5" s="589"/>
      <c r="AP5" s="589"/>
      <c r="AQ5" s="589"/>
      <c r="AR5" s="589"/>
      <c r="AS5" s="589"/>
      <c r="AT5" s="589"/>
      <c r="AU5" s="589"/>
      <c r="AV5" s="589"/>
      <c r="AW5" s="589"/>
      <c r="AX5" s="589"/>
      <c r="AY5" s="589"/>
      <c r="AZ5" s="589"/>
      <c r="BA5" s="589"/>
      <c r="BB5" s="589"/>
      <c r="BC5" s="589"/>
      <c r="BD5" s="595"/>
      <c r="BE5" s="588"/>
      <c r="BF5" s="589"/>
      <c r="BG5" s="595"/>
      <c r="BH5" s="588"/>
      <c r="BI5" s="589"/>
      <c r="BJ5" s="595"/>
      <c r="BK5" s="588"/>
      <c r="BL5" s="589"/>
      <c r="BM5" s="595"/>
      <c r="BN5" s="588"/>
      <c r="BO5" s="589"/>
      <c r="BP5" s="595"/>
      <c r="BQ5" s="588"/>
      <c r="BR5" s="589"/>
      <c r="BS5" s="595"/>
      <c r="BT5" s="588"/>
      <c r="BU5" s="596"/>
      <c r="BV5" s="594"/>
      <c r="BW5" s="481"/>
    </row>
    <row r="6" spans="1:75" s="482" customFormat="1" ht="12.75" customHeight="1" thickBot="1">
      <c r="A6" s="597"/>
      <c r="B6" s="597"/>
      <c r="C6" s="597"/>
      <c r="D6" s="597"/>
      <c r="E6" s="597"/>
      <c r="F6" s="597"/>
      <c r="G6" s="597"/>
      <c r="H6" s="597"/>
      <c r="I6" s="597"/>
      <c r="J6" s="597"/>
      <c r="K6" s="597"/>
      <c r="L6" s="597"/>
      <c r="M6" s="597"/>
      <c r="N6" s="597"/>
      <c r="O6" s="597"/>
      <c r="P6" s="597"/>
      <c r="Q6" s="597"/>
      <c r="R6" s="597"/>
      <c r="S6" s="597"/>
      <c r="T6" s="597"/>
      <c r="U6" s="597"/>
      <c r="V6" s="597"/>
      <c r="W6" s="597"/>
      <c r="X6" s="597"/>
      <c r="Y6" s="597"/>
      <c r="Z6" s="597"/>
      <c r="AA6" s="597"/>
      <c r="AB6" s="597"/>
      <c r="AC6" s="597"/>
      <c r="AD6" s="597"/>
      <c r="AE6" s="597"/>
      <c r="AF6" s="597"/>
      <c r="AG6" s="597"/>
      <c r="AH6" s="597"/>
      <c r="AI6" s="597"/>
      <c r="AJ6" s="597"/>
      <c r="AK6" s="597"/>
      <c r="AL6" s="597"/>
      <c r="AM6" s="597"/>
      <c r="AN6" s="597"/>
      <c r="AO6" s="597"/>
      <c r="AP6" s="597"/>
      <c r="AQ6" s="597"/>
      <c r="AR6" s="597"/>
      <c r="AS6" s="597"/>
      <c r="AT6" s="597"/>
      <c r="AU6" s="597"/>
      <c r="AV6" s="597"/>
      <c r="AW6" s="597"/>
      <c r="AX6" s="597"/>
      <c r="AY6" s="597"/>
      <c r="AZ6" s="597"/>
      <c r="BA6" s="597"/>
      <c r="BB6" s="597"/>
      <c r="BC6" s="597"/>
      <c r="BD6" s="597"/>
      <c r="BE6" s="597"/>
      <c r="BF6" s="597"/>
      <c r="BG6" s="597"/>
      <c r="BH6" s="597"/>
      <c r="BI6" s="597"/>
      <c r="BJ6" s="597"/>
      <c r="BK6" s="597"/>
      <c r="BL6" s="597"/>
      <c r="BM6" s="597"/>
      <c r="BN6" s="597"/>
      <c r="BO6" s="597"/>
      <c r="BP6" s="597"/>
      <c r="BQ6" s="597"/>
      <c r="BR6" s="597"/>
      <c r="BS6" s="597"/>
      <c r="BT6" s="597"/>
      <c r="BU6" s="597"/>
      <c r="BV6" s="598"/>
      <c r="BW6" s="481"/>
    </row>
    <row r="7" spans="1:75" s="482" customFormat="1" ht="18.95" customHeight="1" thickBot="1">
      <c r="A7" s="599" t="s">
        <v>427</v>
      </c>
      <c r="B7" s="485" t="s">
        <v>145</v>
      </c>
      <c r="C7" s="486"/>
      <c r="D7" s="477"/>
      <c r="E7" s="477"/>
      <c r="F7" s="477"/>
      <c r="G7" s="477"/>
      <c r="H7" s="477"/>
      <c r="I7" s="477"/>
      <c r="J7" s="477"/>
      <c r="K7" s="477"/>
      <c r="L7" s="477"/>
      <c r="M7" s="477"/>
      <c r="N7" s="477"/>
      <c r="O7" s="477"/>
      <c r="P7" s="477"/>
      <c r="Q7" s="477"/>
      <c r="R7" s="477"/>
      <c r="S7" s="477"/>
      <c r="T7" s="477"/>
      <c r="U7" s="477"/>
      <c r="V7" s="477"/>
      <c r="W7" s="477"/>
      <c r="X7" s="477"/>
      <c r="Y7" s="477"/>
      <c r="Z7" s="477"/>
      <c r="AA7" s="477"/>
      <c r="AB7" s="477"/>
      <c r="AC7" s="477"/>
      <c r="AD7" s="477"/>
      <c r="AE7" s="477"/>
      <c r="AF7" s="477"/>
      <c r="AG7" s="477"/>
      <c r="AH7" s="477"/>
      <c r="AI7" s="477"/>
      <c r="AJ7" s="477"/>
      <c r="AK7" s="477"/>
      <c r="AL7" s="477"/>
      <c r="AM7" s="477"/>
      <c r="AN7" s="477"/>
      <c r="AO7" s="477"/>
      <c r="AP7" s="477"/>
      <c r="AQ7" s="477"/>
      <c r="AR7" s="477"/>
      <c r="AS7" s="477"/>
      <c r="AT7" s="477"/>
      <c r="AU7" s="477"/>
      <c r="AV7" s="477"/>
      <c r="AW7" s="477"/>
      <c r="AX7" s="477"/>
      <c r="AY7" s="477"/>
      <c r="AZ7" s="477"/>
      <c r="BA7" s="477"/>
      <c r="BB7" s="477"/>
      <c r="BC7" s="477"/>
      <c r="BD7" s="477"/>
      <c r="BE7" s="477"/>
      <c r="BF7" s="477"/>
      <c r="BG7" s="477"/>
      <c r="BH7" s="477"/>
      <c r="BI7" s="477"/>
      <c r="BJ7" s="477"/>
      <c r="BK7" s="477"/>
      <c r="BL7" s="477"/>
      <c r="BM7" s="477"/>
      <c r="BN7" s="477"/>
      <c r="BO7" s="477"/>
      <c r="BP7" s="477"/>
      <c r="BQ7" s="477"/>
      <c r="BR7" s="477"/>
      <c r="BS7" s="477"/>
      <c r="BT7" s="477"/>
      <c r="BU7" s="477"/>
      <c r="BV7" s="598"/>
      <c r="BW7" s="481"/>
    </row>
    <row r="8" spans="1:75" ht="15">
      <c r="A8" s="600" t="s">
        <v>170</v>
      </c>
      <c r="B8" s="601"/>
      <c r="C8" s="601"/>
      <c r="D8" s="601"/>
      <c r="E8" s="601"/>
      <c r="F8" s="601"/>
      <c r="G8" s="601"/>
      <c r="H8" s="601"/>
      <c r="I8" s="601"/>
      <c r="J8" s="601"/>
      <c r="K8" s="601"/>
      <c r="L8" s="601"/>
      <c r="M8" s="601"/>
      <c r="N8" s="601"/>
      <c r="O8" s="601"/>
      <c r="P8" s="601"/>
      <c r="Q8" s="601"/>
      <c r="R8" s="601"/>
      <c r="S8" s="601"/>
      <c r="T8" s="601"/>
      <c r="U8" s="601"/>
      <c r="V8" s="601"/>
      <c r="W8" s="601"/>
      <c r="X8" s="601"/>
      <c r="Y8" s="601"/>
      <c r="Z8" s="601"/>
      <c r="AA8" s="601"/>
      <c r="AB8" s="601"/>
      <c r="AC8" s="601"/>
      <c r="AD8" s="601"/>
      <c r="AE8" s="601"/>
      <c r="AF8" s="601"/>
      <c r="AG8" s="601"/>
      <c r="AH8" s="601"/>
      <c r="AI8" s="601"/>
      <c r="AJ8" s="601"/>
      <c r="AK8" s="601"/>
      <c r="AL8" s="601"/>
      <c r="AM8" s="601"/>
      <c r="AN8" s="601"/>
      <c r="AO8" s="601"/>
      <c r="AP8" s="601"/>
      <c r="AQ8" s="601"/>
      <c r="AR8" s="601"/>
      <c r="AS8" s="601"/>
      <c r="AT8" s="601"/>
      <c r="AU8" s="601"/>
      <c r="AV8" s="601"/>
      <c r="AW8" s="601"/>
      <c r="AX8" s="601"/>
      <c r="AY8" s="601"/>
      <c r="AZ8" s="601"/>
      <c r="BA8" s="601"/>
      <c r="BB8" s="601"/>
      <c r="BC8" s="601"/>
      <c r="BD8" s="601"/>
      <c r="BE8" s="601"/>
      <c r="BF8" s="601"/>
      <c r="BG8" s="601"/>
      <c r="BH8" s="601"/>
      <c r="BI8" s="601"/>
      <c r="BJ8" s="601"/>
      <c r="BK8" s="601"/>
      <c r="BL8" s="601"/>
      <c r="BM8" s="601"/>
      <c r="BN8" s="601"/>
      <c r="BO8" s="601"/>
      <c r="BP8" s="601"/>
      <c r="BQ8" s="601"/>
      <c r="BR8" s="601"/>
      <c r="BS8" s="601"/>
      <c r="BT8" s="601"/>
      <c r="BU8" s="601"/>
      <c r="BV8" s="598"/>
      <c r="BW8" s="487"/>
    </row>
    <row r="9" spans="1:75">
      <c r="A9" s="719" t="s">
        <v>36</v>
      </c>
      <c r="B9" s="603">
        <f t="shared" ref="B9:B14" si="2">IF(filingDate&lt;$C$3,$C9,INDEX($C9:$AAA9,MATCH(filingDate,$C$3:$AAA$3)))</f>
        <v>0</v>
      </c>
      <c r="C9" s="604"/>
      <c r="D9" s="604"/>
      <c r="E9" s="604"/>
      <c r="F9" s="604"/>
      <c r="G9" s="604"/>
      <c r="H9" s="604"/>
      <c r="I9" s="604"/>
      <c r="J9" s="604"/>
      <c r="K9" s="604"/>
      <c r="L9" s="604"/>
      <c r="M9" s="604"/>
      <c r="N9" s="604"/>
      <c r="O9" s="604"/>
      <c r="P9" s="604"/>
      <c r="Q9" s="604"/>
      <c r="R9" s="604"/>
      <c r="S9" s="604"/>
      <c r="T9" s="604"/>
      <c r="U9" s="604"/>
      <c r="V9" s="604"/>
      <c r="W9" s="604"/>
      <c r="X9" s="604"/>
      <c r="Y9" s="604"/>
      <c r="Z9" s="604"/>
      <c r="AA9" s="604"/>
      <c r="AB9" s="604"/>
      <c r="AC9" s="604"/>
      <c r="AD9" s="604"/>
      <c r="AE9" s="604"/>
      <c r="AF9" s="604"/>
      <c r="AG9" s="604"/>
      <c r="AH9" s="604"/>
      <c r="AI9" s="604"/>
      <c r="AJ9" s="604"/>
      <c r="AK9" s="604"/>
      <c r="AL9" s="604"/>
      <c r="AM9" s="604"/>
      <c r="AN9" s="604"/>
      <c r="AO9" s="604"/>
      <c r="AP9" s="604"/>
      <c r="AQ9" s="604"/>
      <c r="AR9" s="604"/>
      <c r="AS9" s="604"/>
      <c r="AT9" s="604"/>
      <c r="AU9" s="604"/>
      <c r="AV9" s="604"/>
      <c r="AW9" s="604"/>
      <c r="AX9" s="604"/>
      <c r="AY9" s="604"/>
      <c r="AZ9" s="604"/>
      <c r="BA9" s="604"/>
      <c r="BB9" s="604"/>
      <c r="BC9" s="604"/>
      <c r="BD9" s="604"/>
      <c r="BE9" s="604"/>
      <c r="BF9" s="604"/>
      <c r="BG9" s="604"/>
      <c r="BH9" s="604"/>
      <c r="BI9" s="604"/>
      <c r="BJ9" s="604"/>
      <c r="BK9" s="604"/>
      <c r="BL9" s="604"/>
      <c r="BM9" s="604"/>
      <c r="BN9" s="604"/>
      <c r="BO9" s="604"/>
      <c r="BP9" s="604"/>
      <c r="BQ9" s="604"/>
      <c r="BR9" s="604"/>
      <c r="BS9" s="604"/>
      <c r="BT9" s="604"/>
      <c r="BU9" s="604"/>
      <c r="BV9" s="598"/>
      <c r="BW9" s="487"/>
    </row>
    <row r="10" spans="1:75">
      <c r="A10" s="720" t="s">
        <v>37</v>
      </c>
      <c r="B10" s="606">
        <f t="shared" si="2"/>
        <v>0</v>
      </c>
      <c r="C10" s="534"/>
      <c r="D10" s="534"/>
      <c r="E10" s="534"/>
      <c r="F10" s="534"/>
      <c r="G10" s="534"/>
      <c r="H10" s="534"/>
      <c r="I10" s="534"/>
      <c r="J10" s="534"/>
      <c r="K10" s="534"/>
      <c r="L10" s="534"/>
      <c r="M10" s="534"/>
      <c r="N10" s="534"/>
      <c r="O10" s="534"/>
      <c r="P10" s="534"/>
      <c r="Q10" s="534"/>
      <c r="R10" s="534"/>
      <c r="S10" s="534"/>
      <c r="T10" s="534"/>
      <c r="U10" s="534"/>
      <c r="V10" s="534"/>
      <c r="W10" s="534"/>
      <c r="X10" s="534"/>
      <c r="Y10" s="534"/>
      <c r="Z10" s="534"/>
      <c r="AA10" s="534"/>
      <c r="AB10" s="534"/>
      <c r="AC10" s="534"/>
      <c r="AD10" s="534"/>
      <c r="AE10" s="534"/>
      <c r="AF10" s="534"/>
      <c r="AG10" s="534"/>
      <c r="AH10" s="534"/>
      <c r="AI10" s="534"/>
      <c r="AJ10" s="534"/>
      <c r="AK10" s="534"/>
      <c r="AL10" s="534"/>
      <c r="AM10" s="534"/>
      <c r="AN10" s="534"/>
      <c r="AO10" s="534"/>
      <c r="AP10" s="534"/>
      <c r="AQ10" s="534"/>
      <c r="AR10" s="534"/>
      <c r="AS10" s="534"/>
      <c r="AT10" s="534"/>
      <c r="AU10" s="534"/>
      <c r="AV10" s="534"/>
      <c r="AW10" s="534"/>
      <c r="AX10" s="534"/>
      <c r="AY10" s="534"/>
      <c r="AZ10" s="534"/>
      <c r="BA10" s="534"/>
      <c r="BB10" s="534"/>
      <c r="BC10" s="534"/>
      <c r="BD10" s="534"/>
      <c r="BE10" s="534"/>
      <c r="BF10" s="534"/>
      <c r="BG10" s="534"/>
      <c r="BH10" s="534"/>
      <c r="BI10" s="534"/>
      <c r="BJ10" s="534"/>
      <c r="BK10" s="534"/>
      <c r="BL10" s="534"/>
      <c r="BM10" s="534"/>
      <c r="BN10" s="534"/>
      <c r="BO10" s="534"/>
      <c r="BP10" s="534"/>
      <c r="BQ10" s="534"/>
      <c r="BR10" s="534"/>
      <c r="BS10" s="534"/>
      <c r="BT10" s="534"/>
      <c r="BU10" s="534"/>
      <c r="BV10" s="594"/>
      <c r="BW10" s="487"/>
    </row>
    <row r="11" spans="1:75">
      <c r="A11" s="719" t="s">
        <v>146</v>
      </c>
      <c r="B11" s="607">
        <f t="shared" si="2"/>
        <v>0</v>
      </c>
      <c r="C11" s="608"/>
      <c r="D11" s="608"/>
      <c r="E11" s="608"/>
      <c r="F11" s="608"/>
      <c r="G11" s="608"/>
      <c r="H11" s="608"/>
      <c r="I11" s="608"/>
      <c r="J11" s="608"/>
      <c r="K11" s="608"/>
      <c r="L11" s="608"/>
      <c r="M11" s="608"/>
      <c r="N11" s="608"/>
      <c r="O11" s="608"/>
      <c r="P11" s="608"/>
      <c r="Q11" s="608"/>
      <c r="R11" s="608"/>
      <c r="S11" s="608"/>
      <c r="T11" s="608"/>
      <c r="U11" s="608"/>
      <c r="V11" s="608"/>
      <c r="W11" s="608"/>
      <c r="X11" s="608"/>
      <c r="Y11" s="608"/>
      <c r="Z11" s="608"/>
      <c r="AA11" s="608"/>
      <c r="AB11" s="608"/>
      <c r="AC11" s="608"/>
      <c r="AD11" s="608"/>
      <c r="AE11" s="604"/>
      <c r="AF11" s="604"/>
      <c r="AG11" s="604"/>
      <c r="AH11" s="604"/>
      <c r="AI11" s="604"/>
      <c r="AJ11" s="604"/>
      <c r="AK11" s="604"/>
      <c r="AL11" s="604"/>
      <c r="AM11" s="604"/>
      <c r="AN11" s="604"/>
      <c r="AO11" s="604"/>
      <c r="AP11" s="604"/>
      <c r="AQ11" s="604"/>
      <c r="AR11" s="604"/>
      <c r="AS11" s="604"/>
      <c r="AT11" s="604"/>
      <c r="AU11" s="604"/>
      <c r="AV11" s="604"/>
      <c r="AW11" s="604"/>
      <c r="AX11" s="604"/>
      <c r="AY11" s="604"/>
      <c r="AZ11" s="604"/>
      <c r="BA11" s="604"/>
      <c r="BB11" s="604"/>
      <c r="BC11" s="604"/>
      <c r="BD11" s="604"/>
      <c r="BE11" s="604"/>
      <c r="BF11" s="604"/>
      <c r="BG11" s="604"/>
      <c r="BH11" s="604"/>
      <c r="BI11" s="604"/>
      <c r="BJ11" s="604"/>
      <c r="BK11" s="604"/>
      <c r="BL11" s="604"/>
      <c r="BM11" s="604"/>
      <c r="BN11" s="604"/>
      <c r="BO11" s="604"/>
      <c r="BP11" s="604"/>
      <c r="BQ11" s="604"/>
      <c r="BR11" s="604"/>
      <c r="BS11" s="604"/>
      <c r="BT11" s="604"/>
      <c r="BU11" s="604"/>
      <c r="BV11" s="598"/>
      <c r="BW11" s="487"/>
    </row>
    <row r="12" spans="1:75">
      <c r="A12" s="720" t="s">
        <v>147</v>
      </c>
      <c r="B12" s="606">
        <f t="shared" si="2"/>
        <v>0</v>
      </c>
      <c r="C12" s="534"/>
      <c r="D12" s="534"/>
      <c r="E12" s="534"/>
      <c r="F12" s="534"/>
      <c r="G12" s="534"/>
      <c r="H12" s="534"/>
      <c r="I12" s="534"/>
      <c r="J12" s="534"/>
      <c r="K12" s="534"/>
      <c r="L12" s="534"/>
      <c r="M12" s="534"/>
      <c r="N12" s="534"/>
      <c r="O12" s="534"/>
      <c r="P12" s="534"/>
      <c r="Q12" s="534"/>
      <c r="R12" s="534"/>
      <c r="S12" s="534"/>
      <c r="T12" s="534"/>
      <c r="U12" s="534"/>
      <c r="V12" s="534"/>
      <c r="W12" s="534"/>
      <c r="X12" s="534"/>
      <c r="Y12" s="534"/>
      <c r="Z12" s="534"/>
      <c r="AA12" s="534"/>
      <c r="AB12" s="534"/>
      <c r="AC12" s="534"/>
      <c r="AD12" s="534"/>
      <c r="AE12" s="534"/>
      <c r="AF12" s="534"/>
      <c r="AG12" s="534"/>
      <c r="AH12" s="534"/>
      <c r="AI12" s="534"/>
      <c r="AJ12" s="534"/>
      <c r="AK12" s="534"/>
      <c r="AL12" s="534"/>
      <c r="AM12" s="534"/>
      <c r="AN12" s="534"/>
      <c r="AO12" s="534"/>
      <c r="AP12" s="534"/>
      <c r="AQ12" s="534"/>
      <c r="AR12" s="534"/>
      <c r="AS12" s="534"/>
      <c r="AT12" s="534"/>
      <c r="AU12" s="534"/>
      <c r="AV12" s="534"/>
      <c r="AW12" s="534"/>
      <c r="AX12" s="534"/>
      <c r="AY12" s="534"/>
      <c r="AZ12" s="534"/>
      <c r="BA12" s="534"/>
      <c r="BB12" s="534"/>
      <c r="BC12" s="534"/>
      <c r="BD12" s="534"/>
      <c r="BE12" s="534"/>
      <c r="BF12" s="534"/>
      <c r="BG12" s="534"/>
      <c r="BH12" s="534"/>
      <c r="BI12" s="534"/>
      <c r="BJ12" s="534"/>
      <c r="BK12" s="534"/>
      <c r="BL12" s="534"/>
      <c r="BM12" s="534"/>
      <c r="BN12" s="534"/>
      <c r="BO12" s="534"/>
      <c r="BP12" s="534"/>
      <c r="BQ12" s="534"/>
      <c r="BR12" s="534"/>
      <c r="BS12" s="534"/>
      <c r="BT12" s="534"/>
      <c r="BU12" s="534"/>
      <c r="BV12" s="594"/>
      <c r="BW12" s="487"/>
    </row>
    <row r="13" spans="1:75">
      <c r="A13" s="719" t="s">
        <v>173</v>
      </c>
      <c r="B13" s="607">
        <f t="shared" si="2"/>
        <v>0</v>
      </c>
      <c r="C13" s="608"/>
      <c r="D13" s="608"/>
      <c r="E13" s="608"/>
      <c r="F13" s="608"/>
      <c r="G13" s="608"/>
      <c r="H13" s="608"/>
      <c r="I13" s="608"/>
      <c r="J13" s="608"/>
      <c r="K13" s="608"/>
      <c r="L13" s="608"/>
      <c r="M13" s="608"/>
      <c r="N13" s="608"/>
      <c r="O13" s="608"/>
      <c r="P13" s="608"/>
      <c r="Q13" s="608"/>
      <c r="R13" s="608"/>
      <c r="S13" s="608"/>
      <c r="T13" s="608"/>
      <c r="U13" s="608"/>
      <c r="V13" s="608"/>
      <c r="W13" s="608"/>
      <c r="X13" s="608"/>
      <c r="Y13" s="608"/>
      <c r="Z13" s="608"/>
      <c r="AA13" s="608"/>
      <c r="AB13" s="608"/>
      <c r="AC13" s="608"/>
      <c r="AD13" s="608"/>
      <c r="AE13" s="604"/>
      <c r="AF13" s="604"/>
      <c r="AG13" s="604"/>
      <c r="AH13" s="604"/>
      <c r="AI13" s="604"/>
      <c r="AJ13" s="604"/>
      <c r="AK13" s="604"/>
      <c r="AL13" s="604"/>
      <c r="AM13" s="604"/>
      <c r="AN13" s="604"/>
      <c r="AO13" s="604"/>
      <c r="AP13" s="604"/>
      <c r="AQ13" s="604"/>
      <c r="AR13" s="604"/>
      <c r="AS13" s="604"/>
      <c r="AT13" s="604"/>
      <c r="AU13" s="604"/>
      <c r="AV13" s="604"/>
      <c r="AW13" s="604"/>
      <c r="AX13" s="604"/>
      <c r="AY13" s="604"/>
      <c r="AZ13" s="604"/>
      <c r="BA13" s="604"/>
      <c r="BB13" s="604"/>
      <c r="BC13" s="604"/>
      <c r="BD13" s="604"/>
      <c r="BE13" s="604"/>
      <c r="BF13" s="604"/>
      <c r="BG13" s="604"/>
      <c r="BH13" s="604"/>
      <c r="BI13" s="604"/>
      <c r="BJ13" s="604"/>
      <c r="BK13" s="604"/>
      <c r="BL13" s="604"/>
      <c r="BM13" s="604"/>
      <c r="BN13" s="604"/>
      <c r="BO13" s="604"/>
      <c r="BP13" s="604"/>
      <c r="BQ13" s="604"/>
      <c r="BR13" s="604"/>
      <c r="BS13" s="604"/>
      <c r="BT13" s="604"/>
      <c r="BU13" s="604"/>
      <c r="BV13" s="598"/>
      <c r="BW13" s="487"/>
    </row>
    <row r="14" spans="1:75">
      <c r="A14" s="720" t="s">
        <v>174</v>
      </c>
      <c r="B14" s="606">
        <f t="shared" si="2"/>
        <v>0</v>
      </c>
      <c r="C14" s="534"/>
      <c r="D14" s="534"/>
      <c r="E14" s="534"/>
      <c r="F14" s="534"/>
      <c r="G14" s="534"/>
      <c r="H14" s="534"/>
      <c r="I14" s="534"/>
      <c r="J14" s="534"/>
      <c r="K14" s="534"/>
      <c r="L14" s="534"/>
      <c r="M14" s="534"/>
      <c r="N14" s="534"/>
      <c r="O14" s="534"/>
      <c r="P14" s="534"/>
      <c r="Q14" s="534"/>
      <c r="R14" s="534"/>
      <c r="S14" s="534"/>
      <c r="T14" s="534"/>
      <c r="U14" s="534"/>
      <c r="V14" s="534"/>
      <c r="W14" s="534"/>
      <c r="X14" s="534"/>
      <c r="Y14" s="534"/>
      <c r="Z14" s="534"/>
      <c r="AA14" s="534"/>
      <c r="AB14" s="534"/>
      <c r="AC14" s="534"/>
      <c r="AD14" s="534"/>
      <c r="AE14" s="534"/>
      <c r="AF14" s="534"/>
      <c r="AG14" s="534"/>
      <c r="AH14" s="534"/>
      <c r="AI14" s="534"/>
      <c r="AJ14" s="534"/>
      <c r="AK14" s="534"/>
      <c r="AL14" s="534"/>
      <c r="AM14" s="534"/>
      <c r="AN14" s="534"/>
      <c r="AO14" s="534"/>
      <c r="AP14" s="534"/>
      <c r="AQ14" s="534"/>
      <c r="AR14" s="534"/>
      <c r="AS14" s="534"/>
      <c r="AT14" s="534"/>
      <c r="AU14" s="534"/>
      <c r="AV14" s="534"/>
      <c r="AW14" s="534"/>
      <c r="AX14" s="534"/>
      <c r="AY14" s="534"/>
      <c r="AZ14" s="534"/>
      <c r="BA14" s="534"/>
      <c r="BB14" s="534"/>
      <c r="BC14" s="534"/>
      <c r="BD14" s="534"/>
      <c r="BE14" s="534"/>
      <c r="BF14" s="534"/>
      <c r="BG14" s="534"/>
      <c r="BH14" s="534"/>
      <c r="BI14" s="534"/>
      <c r="BJ14" s="534"/>
      <c r="BK14" s="534"/>
      <c r="BL14" s="534"/>
      <c r="BM14" s="534"/>
      <c r="BN14" s="534"/>
      <c r="BO14" s="534"/>
      <c r="BP14" s="534"/>
      <c r="BQ14" s="534"/>
      <c r="BR14" s="534"/>
      <c r="BS14" s="534"/>
      <c r="BT14" s="534"/>
      <c r="BU14" s="534"/>
      <c r="BV14" s="594"/>
      <c r="BW14" s="487"/>
    </row>
    <row r="15" spans="1:75" ht="15">
      <c r="A15" s="721" t="s">
        <v>148</v>
      </c>
      <c r="B15" s="610"/>
      <c r="C15" s="532"/>
      <c r="D15" s="532"/>
      <c r="E15" s="532"/>
      <c r="F15" s="532"/>
      <c r="G15" s="532"/>
      <c r="H15" s="532"/>
      <c r="I15" s="532"/>
      <c r="J15" s="532"/>
      <c r="K15" s="532"/>
      <c r="L15" s="532"/>
      <c r="M15" s="532"/>
      <c r="N15" s="532"/>
      <c r="O15" s="532"/>
      <c r="P15" s="532"/>
      <c r="Q15" s="532"/>
      <c r="R15" s="532"/>
      <c r="S15" s="532"/>
      <c r="T15" s="532"/>
      <c r="U15" s="532"/>
      <c r="V15" s="532"/>
      <c r="W15" s="532"/>
      <c r="X15" s="532"/>
      <c r="Y15" s="532"/>
      <c r="Z15" s="532"/>
      <c r="AA15" s="532"/>
      <c r="AB15" s="532"/>
      <c r="AC15" s="532"/>
      <c r="AD15" s="532"/>
      <c r="AE15" s="533"/>
      <c r="AF15" s="533"/>
      <c r="AG15" s="533"/>
      <c r="AH15" s="533"/>
      <c r="AI15" s="533"/>
      <c r="AJ15" s="533"/>
      <c r="AK15" s="533"/>
      <c r="AL15" s="533"/>
      <c r="AM15" s="533"/>
      <c r="AN15" s="533"/>
      <c r="AO15" s="533"/>
      <c r="AP15" s="533"/>
      <c r="AQ15" s="533"/>
      <c r="AR15" s="533"/>
      <c r="AS15" s="533"/>
      <c r="AT15" s="533"/>
      <c r="AU15" s="533"/>
      <c r="AV15" s="533"/>
      <c r="AW15" s="533"/>
      <c r="AX15" s="533"/>
      <c r="AY15" s="533"/>
      <c r="AZ15" s="533"/>
      <c r="BA15" s="533"/>
      <c r="BB15" s="533"/>
      <c r="BC15" s="533"/>
      <c r="BD15" s="533"/>
      <c r="BE15" s="533"/>
      <c r="BF15" s="533"/>
      <c r="BG15" s="533"/>
      <c r="BH15" s="533"/>
      <c r="BI15" s="533"/>
      <c r="BJ15" s="533"/>
      <c r="BK15" s="533"/>
      <c r="BL15" s="533"/>
      <c r="BM15" s="533"/>
      <c r="BN15" s="533"/>
      <c r="BO15" s="533"/>
      <c r="BP15" s="533"/>
      <c r="BQ15" s="533"/>
      <c r="BR15" s="533"/>
      <c r="BS15" s="533"/>
      <c r="BT15" s="533"/>
      <c r="BU15" s="533"/>
      <c r="BV15" s="611"/>
      <c r="BW15" s="487"/>
    </row>
    <row r="16" spans="1:75">
      <c r="A16" s="722" t="s">
        <v>36</v>
      </c>
      <c r="B16" s="603">
        <f t="shared" ref="B16:B21" si="3">IF(filingDate&lt;$C$3,$C16,INDEX($C16:$AAA16,MATCH(filingDate,$C$3:$AAA$3)))</f>
        <v>0</v>
      </c>
      <c r="C16" s="608"/>
      <c r="D16" s="608"/>
      <c r="E16" s="608"/>
      <c r="F16" s="608"/>
      <c r="G16" s="608"/>
      <c r="H16" s="608"/>
      <c r="I16" s="608"/>
      <c r="J16" s="608"/>
      <c r="K16" s="608"/>
      <c r="L16" s="608"/>
      <c r="M16" s="608"/>
      <c r="N16" s="608"/>
      <c r="O16" s="608"/>
      <c r="P16" s="608"/>
      <c r="Q16" s="608"/>
      <c r="R16" s="608"/>
      <c r="S16" s="608"/>
      <c r="T16" s="608"/>
      <c r="U16" s="608"/>
      <c r="V16" s="608"/>
      <c r="W16" s="608"/>
      <c r="X16" s="608"/>
      <c r="Y16" s="608"/>
      <c r="Z16" s="608"/>
      <c r="AA16" s="608"/>
      <c r="AB16" s="608"/>
      <c r="AC16" s="608"/>
      <c r="AD16" s="608"/>
      <c r="AE16" s="604"/>
      <c r="AF16" s="604"/>
      <c r="AG16" s="604"/>
      <c r="AH16" s="604"/>
      <c r="AI16" s="604"/>
      <c r="AJ16" s="604"/>
      <c r="AK16" s="604"/>
      <c r="AL16" s="604"/>
      <c r="AM16" s="604"/>
      <c r="AN16" s="604"/>
      <c r="AO16" s="604"/>
      <c r="AP16" s="604"/>
      <c r="AQ16" s="604"/>
      <c r="AR16" s="604"/>
      <c r="AS16" s="604"/>
      <c r="AT16" s="604"/>
      <c r="AU16" s="604"/>
      <c r="AV16" s="604"/>
      <c r="AW16" s="604"/>
      <c r="AX16" s="604"/>
      <c r="AY16" s="604"/>
      <c r="AZ16" s="604"/>
      <c r="BA16" s="604"/>
      <c r="BB16" s="604"/>
      <c r="BC16" s="604"/>
      <c r="BD16" s="604"/>
      <c r="BE16" s="604"/>
      <c r="BF16" s="604"/>
      <c r="BG16" s="604"/>
      <c r="BH16" s="604"/>
      <c r="BI16" s="604"/>
      <c r="BJ16" s="604"/>
      <c r="BK16" s="604"/>
      <c r="BL16" s="604"/>
      <c r="BM16" s="604"/>
      <c r="BN16" s="604"/>
      <c r="BO16" s="604"/>
      <c r="BP16" s="604"/>
      <c r="BQ16" s="604"/>
      <c r="BR16" s="604"/>
      <c r="BS16" s="604"/>
      <c r="BT16" s="604"/>
      <c r="BU16" s="604"/>
      <c r="BV16" s="598"/>
      <c r="BW16" s="487"/>
    </row>
    <row r="17" spans="1:75">
      <c r="A17" s="723" t="s">
        <v>37</v>
      </c>
      <c r="B17" s="606">
        <f t="shared" si="3"/>
        <v>0</v>
      </c>
      <c r="C17" s="534"/>
      <c r="D17" s="534"/>
      <c r="E17" s="534"/>
      <c r="F17" s="534"/>
      <c r="G17" s="534"/>
      <c r="H17" s="534"/>
      <c r="I17" s="534"/>
      <c r="J17" s="534"/>
      <c r="K17" s="534"/>
      <c r="L17" s="534"/>
      <c r="M17" s="534"/>
      <c r="N17" s="534"/>
      <c r="O17" s="534"/>
      <c r="P17" s="534"/>
      <c r="Q17" s="534"/>
      <c r="R17" s="534"/>
      <c r="S17" s="534"/>
      <c r="T17" s="534"/>
      <c r="U17" s="534"/>
      <c r="V17" s="534"/>
      <c r="W17" s="534"/>
      <c r="X17" s="534"/>
      <c r="Y17" s="534"/>
      <c r="Z17" s="534"/>
      <c r="AA17" s="534"/>
      <c r="AB17" s="534"/>
      <c r="AC17" s="534"/>
      <c r="AD17" s="534"/>
      <c r="AE17" s="534"/>
      <c r="AF17" s="534"/>
      <c r="AG17" s="534"/>
      <c r="AH17" s="534"/>
      <c r="AI17" s="534"/>
      <c r="AJ17" s="534"/>
      <c r="AK17" s="534"/>
      <c r="AL17" s="534"/>
      <c r="AM17" s="534"/>
      <c r="AN17" s="534"/>
      <c r="AO17" s="534"/>
      <c r="AP17" s="534"/>
      <c r="AQ17" s="534"/>
      <c r="AR17" s="534"/>
      <c r="AS17" s="534"/>
      <c r="AT17" s="534"/>
      <c r="AU17" s="534"/>
      <c r="AV17" s="534"/>
      <c r="AW17" s="534"/>
      <c r="AX17" s="534"/>
      <c r="AY17" s="534"/>
      <c r="AZ17" s="534"/>
      <c r="BA17" s="534"/>
      <c r="BB17" s="534"/>
      <c r="BC17" s="534"/>
      <c r="BD17" s="534"/>
      <c r="BE17" s="534"/>
      <c r="BF17" s="534"/>
      <c r="BG17" s="534"/>
      <c r="BH17" s="534"/>
      <c r="BI17" s="534"/>
      <c r="BJ17" s="534"/>
      <c r="BK17" s="534"/>
      <c r="BL17" s="534"/>
      <c r="BM17" s="534"/>
      <c r="BN17" s="534"/>
      <c r="BO17" s="534"/>
      <c r="BP17" s="534"/>
      <c r="BQ17" s="534"/>
      <c r="BR17" s="534"/>
      <c r="BS17" s="534"/>
      <c r="BT17" s="534"/>
      <c r="BU17" s="534"/>
      <c r="BV17" s="594"/>
      <c r="BW17" s="487"/>
    </row>
    <row r="18" spans="1:75">
      <c r="A18" s="722" t="s">
        <v>146</v>
      </c>
      <c r="B18" s="607">
        <f t="shared" si="3"/>
        <v>0</v>
      </c>
      <c r="C18" s="608"/>
      <c r="D18" s="608"/>
      <c r="E18" s="608"/>
      <c r="F18" s="608"/>
      <c r="G18" s="608"/>
      <c r="H18" s="608"/>
      <c r="I18" s="608"/>
      <c r="J18" s="608"/>
      <c r="K18" s="608"/>
      <c r="L18" s="608"/>
      <c r="M18" s="608"/>
      <c r="N18" s="608"/>
      <c r="O18" s="608"/>
      <c r="P18" s="608"/>
      <c r="Q18" s="608"/>
      <c r="R18" s="608"/>
      <c r="S18" s="608"/>
      <c r="T18" s="608"/>
      <c r="U18" s="608"/>
      <c r="V18" s="608"/>
      <c r="W18" s="608"/>
      <c r="X18" s="608"/>
      <c r="Y18" s="608"/>
      <c r="Z18" s="608"/>
      <c r="AA18" s="608"/>
      <c r="AB18" s="608"/>
      <c r="AC18" s="608"/>
      <c r="AD18" s="608"/>
      <c r="AE18" s="604"/>
      <c r="AF18" s="604"/>
      <c r="AG18" s="604"/>
      <c r="AH18" s="604"/>
      <c r="AI18" s="604"/>
      <c r="AJ18" s="604"/>
      <c r="AK18" s="604"/>
      <c r="AL18" s="604"/>
      <c r="AM18" s="604"/>
      <c r="AN18" s="604"/>
      <c r="AO18" s="604"/>
      <c r="AP18" s="604"/>
      <c r="AQ18" s="604"/>
      <c r="AR18" s="604"/>
      <c r="AS18" s="604"/>
      <c r="AT18" s="604"/>
      <c r="AU18" s="604"/>
      <c r="AV18" s="604"/>
      <c r="AW18" s="604"/>
      <c r="AX18" s="604"/>
      <c r="AY18" s="604"/>
      <c r="AZ18" s="604"/>
      <c r="BA18" s="604"/>
      <c r="BB18" s="604"/>
      <c r="BC18" s="604"/>
      <c r="BD18" s="604"/>
      <c r="BE18" s="604"/>
      <c r="BF18" s="604"/>
      <c r="BG18" s="604"/>
      <c r="BH18" s="604"/>
      <c r="BI18" s="604"/>
      <c r="BJ18" s="604"/>
      <c r="BK18" s="604"/>
      <c r="BL18" s="604"/>
      <c r="BM18" s="604"/>
      <c r="BN18" s="604"/>
      <c r="BO18" s="604"/>
      <c r="BP18" s="604"/>
      <c r="BQ18" s="604"/>
      <c r="BR18" s="604"/>
      <c r="BS18" s="604"/>
      <c r="BT18" s="604"/>
      <c r="BU18" s="604"/>
      <c r="BV18" s="598"/>
      <c r="BW18" s="487"/>
    </row>
    <row r="19" spans="1:75">
      <c r="A19" s="723" t="s">
        <v>147</v>
      </c>
      <c r="B19" s="606">
        <f t="shared" si="3"/>
        <v>0</v>
      </c>
      <c r="C19" s="534"/>
      <c r="D19" s="534"/>
      <c r="E19" s="534"/>
      <c r="F19" s="534"/>
      <c r="G19" s="534"/>
      <c r="H19" s="534"/>
      <c r="I19" s="534"/>
      <c r="J19" s="534"/>
      <c r="K19" s="534"/>
      <c r="L19" s="534"/>
      <c r="M19" s="534"/>
      <c r="N19" s="534"/>
      <c r="O19" s="534"/>
      <c r="P19" s="534"/>
      <c r="Q19" s="534"/>
      <c r="R19" s="534"/>
      <c r="S19" s="534"/>
      <c r="T19" s="534"/>
      <c r="U19" s="534"/>
      <c r="V19" s="534"/>
      <c r="W19" s="534"/>
      <c r="X19" s="534"/>
      <c r="Y19" s="534"/>
      <c r="Z19" s="534"/>
      <c r="AA19" s="534"/>
      <c r="AB19" s="534"/>
      <c r="AC19" s="534"/>
      <c r="AD19" s="534"/>
      <c r="AE19" s="534"/>
      <c r="AF19" s="534"/>
      <c r="AG19" s="534"/>
      <c r="AH19" s="534"/>
      <c r="AI19" s="534"/>
      <c r="AJ19" s="534"/>
      <c r="AK19" s="534"/>
      <c r="AL19" s="534"/>
      <c r="AM19" s="534"/>
      <c r="AN19" s="534"/>
      <c r="AO19" s="534"/>
      <c r="AP19" s="534"/>
      <c r="AQ19" s="534"/>
      <c r="AR19" s="534"/>
      <c r="AS19" s="534"/>
      <c r="AT19" s="534"/>
      <c r="AU19" s="534"/>
      <c r="AV19" s="534"/>
      <c r="AW19" s="534"/>
      <c r="AX19" s="534"/>
      <c r="AY19" s="534"/>
      <c r="AZ19" s="534"/>
      <c r="BA19" s="534"/>
      <c r="BB19" s="534"/>
      <c r="BC19" s="534"/>
      <c r="BD19" s="534"/>
      <c r="BE19" s="534"/>
      <c r="BF19" s="534"/>
      <c r="BG19" s="534"/>
      <c r="BH19" s="534"/>
      <c r="BI19" s="534"/>
      <c r="BJ19" s="534"/>
      <c r="BK19" s="534"/>
      <c r="BL19" s="534"/>
      <c r="BM19" s="534"/>
      <c r="BN19" s="534"/>
      <c r="BO19" s="534"/>
      <c r="BP19" s="534"/>
      <c r="BQ19" s="534"/>
      <c r="BR19" s="534"/>
      <c r="BS19" s="534"/>
      <c r="BT19" s="534"/>
      <c r="BU19" s="534"/>
      <c r="BV19" s="594"/>
      <c r="BW19" s="487"/>
    </row>
    <row r="20" spans="1:75">
      <c r="A20" s="722" t="s">
        <v>173</v>
      </c>
      <c r="B20" s="607">
        <f t="shared" si="3"/>
        <v>0</v>
      </c>
      <c r="C20" s="608"/>
      <c r="D20" s="608"/>
      <c r="E20" s="608"/>
      <c r="F20" s="608"/>
      <c r="G20" s="608"/>
      <c r="H20" s="608"/>
      <c r="I20" s="608"/>
      <c r="J20" s="608"/>
      <c r="K20" s="608"/>
      <c r="L20" s="608"/>
      <c r="M20" s="608"/>
      <c r="N20" s="608"/>
      <c r="O20" s="608"/>
      <c r="P20" s="608"/>
      <c r="Q20" s="608"/>
      <c r="R20" s="608"/>
      <c r="S20" s="608"/>
      <c r="T20" s="608"/>
      <c r="U20" s="608"/>
      <c r="V20" s="608"/>
      <c r="W20" s="608"/>
      <c r="X20" s="608"/>
      <c r="Y20" s="608"/>
      <c r="Z20" s="608"/>
      <c r="AA20" s="608"/>
      <c r="AB20" s="608"/>
      <c r="AC20" s="608"/>
      <c r="AD20" s="608"/>
      <c r="AE20" s="604"/>
      <c r="AF20" s="604"/>
      <c r="AG20" s="604"/>
      <c r="AH20" s="604"/>
      <c r="AI20" s="604"/>
      <c r="AJ20" s="604"/>
      <c r="AK20" s="604"/>
      <c r="AL20" s="604"/>
      <c r="AM20" s="604"/>
      <c r="AN20" s="604"/>
      <c r="AO20" s="604"/>
      <c r="AP20" s="604"/>
      <c r="AQ20" s="604"/>
      <c r="AR20" s="604"/>
      <c r="AS20" s="604"/>
      <c r="AT20" s="604"/>
      <c r="AU20" s="604"/>
      <c r="AV20" s="604"/>
      <c r="AW20" s="604"/>
      <c r="AX20" s="604"/>
      <c r="AY20" s="604"/>
      <c r="AZ20" s="604"/>
      <c r="BA20" s="604"/>
      <c r="BB20" s="604"/>
      <c r="BC20" s="604"/>
      <c r="BD20" s="604"/>
      <c r="BE20" s="604"/>
      <c r="BF20" s="604"/>
      <c r="BG20" s="604"/>
      <c r="BH20" s="604"/>
      <c r="BI20" s="604"/>
      <c r="BJ20" s="604"/>
      <c r="BK20" s="604"/>
      <c r="BL20" s="604"/>
      <c r="BM20" s="604"/>
      <c r="BN20" s="604"/>
      <c r="BO20" s="604"/>
      <c r="BP20" s="604"/>
      <c r="BQ20" s="604"/>
      <c r="BR20" s="604"/>
      <c r="BS20" s="604"/>
      <c r="BT20" s="604"/>
      <c r="BU20" s="604"/>
      <c r="BV20" s="598"/>
      <c r="BW20" s="487"/>
    </row>
    <row r="21" spans="1:75">
      <c r="A21" s="723" t="s">
        <v>174</v>
      </c>
      <c r="B21" s="606">
        <f t="shared" si="3"/>
        <v>0</v>
      </c>
      <c r="C21" s="534"/>
      <c r="D21" s="534"/>
      <c r="E21" s="534"/>
      <c r="F21" s="534"/>
      <c r="G21" s="534"/>
      <c r="H21" s="534"/>
      <c r="I21" s="534"/>
      <c r="J21" s="534"/>
      <c r="K21" s="534"/>
      <c r="L21" s="534"/>
      <c r="M21" s="534"/>
      <c r="N21" s="534"/>
      <c r="O21" s="534"/>
      <c r="P21" s="534"/>
      <c r="Q21" s="534"/>
      <c r="R21" s="534"/>
      <c r="S21" s="534"/>
      <c r="T21" s="534"/>
      <c r="U21" s="534"/>
      <c r="V21" s="534"/>
      <c r="W21" s="534"/>
      <c r="X21" s="534"/>
      <c r="Y21" s="534"/>
      <c r="Z21" s="534"/>
      <c r="AA21" s="534"/>
      <c r="AB21" s="534"/>
      <c r="AC21" s="534"/>
      <c r="AD21" s="534"/>
      <c r="AE21" s="534"/>
      <c r="AF21" s="534"/>
      <c r="AG21" s="534"/>
      <c r="AH21" s="534"/>
      <c r="AI21" s="534"/>
      <c r="AJ21" s="534"/>
      <c r="AK21" s="534"/>
      <c r="AL21" s="534"/>
      <c r="AM21" s="534"/>
      <c r="AN21" s="534"/>
      <c r="AO21" s="534"/>
      <c r="AP21" s="534"/>
      <c r="AQ21" s="534"/>
      <c r="AR21" s="534"/>
      <c r="AS21" s="534"/>
      <c r="AT21" s="534"/>
      <c r="AU21" s="534"/>
      <c r="AV21" s="534"/>
      <c r="AW21" s="534"/>
      <c r="AX21" s="534"/>
      <c r="AY21" s="534"/>
      <c r="AZ21" s="534"/>
      <c r="BA21" s="534"/>
      <c r="BB21" s="534"/>
      <c r="BC21" s="534"/>
      <c r="BD21" s="534"/>
      <c r="BE21" s="534"/>
      <c r="BF21" s="534"/>
      <c r="BG21" s="534"/>
      <c r="BH21" s="534"/>
      <c r="BI21" s="534"/>
      <c r="BJ21" s="534"/>
      <c r="BK21" s="534"/>
      <c r="BL21" s="534"/>
      <c r="BM21" s="534"/>
      <c r="BN21" s="534"/>
      <c r="BO21" s="534"/>
      <c r="BP21" s="534"/>
      <c r="BQ21" s="534"/>
      <c r="BR21" s="534"/>
      <c r="BS21" s="534"/>
      <c r="BT21" s="534"/>
      <c r="BU21" s="534"/>
      <c r="BV21" s="594"/>
      <c r="BW21" s="487"/>
    </row>
    <row r="22" spans="1:75">
      <c r="A22" s="614"/>
      <c r="B22" s="615"/>
      <c r="C22" s="533"/>
      <c r="D22" s="533"/>
      <c r="E22" s="533"/>
      <c r="F22" s="533"/>
      <c r="G22" s="533"/>
      <c r="H22" s="533"/>
      <c r="I22" s="532"/>
      <c r="J22" s="532"/>
      <c r="K22" s="532"/>
      <c r="L22" s="532"/>
      <c r="M22" s="532"/>
      <c r="N22" s="532"/>
      <c r="O22" s="532"/>
      <c r="P22" s="532"/>
      <c r="Q22" s="532"/>
      <c r="R22" s="532"/>
      <c r="S22" s="532"/>
      <c r="T22" s="532"/>
      <c r="U22" s="532"/>
      <c r="V22" s="532"/>
      <c r="W22" s="532"/>
      <c r="X22" s="532"/>
      <c r="Y22" s="532"/>
      <c r="Z22" s="532"/>
      <c r="AA22" s="532"/>
      <c r="AB22" s="532"/>
      <c r="AC22" s="532"/>
      <c r="AD22" s="532"/>
      <c r="AE22" s="532"/>
      <c r="AF22" s="532"/>
      <c r="AG22" s="532"/>
      <c r="AH22" s="532"/>
      <c r="AI22" s="532"/>
      <c r="AJ22" s="532"/>
      <c r="AK22" s="532"/>
      <c r="AL22" s="532"/>
      <c r="AM22" s="532"/>
      <c r="AN22" s="532"/>
      <c r="AO22" s="532"/>
      <c r="AP22" s="532"/>
      <c r="AQ22" s="532"/>
      <c r="AR22" s="532"/>
      <c r="AS22" s="532"/>
      <c r="AT22" s="532"/>
      <c r="AU22" s="532"/>
      <c r="AV22" s="532"/>
      <c r="AW22" s="532"/>
      <c r="AX22" s="532"/>
      <c r="AY22" s="532"/>
      <c r="AZ22" s="532"/>
      <c r="BA22" s="532"/>
      <c r="BB22" s="532"/>
      <c r="BC22" s="532"/>
      <c r="BD22" s="532"/>
      <c r="BE22" s="532"/>
      <c r="BF22" s="532"/>
      <c r="BG22" s="532"/>
      <c r="BH22" s="532"/>
      <c r="BI22" s="532"/>
      <c r="BJ22" s="532"/>
      <c r="BK22" s="532"/>
      <c r="BL22" s="532"/>
      <c r="BM22" s="532"/>
      <c r="BN22" s="532"/>
      <c r="BO22" s="532"/>
      <c r="BP22" s="532"/>
      <c r="BQ22" s="532"/>
      <c r="BR22" s="532"/>
      <c r="BS22" s="532"/>
      <c r="BT22" s="532"/>
      <c r="BU22" s="532"/>
      <c r="BV22" s="598"/>
      <c r="BW22" s="487"/>
    </row>
    <row r="23" spans="1:75" ht="13.5" thickBot="1">
      <c r="A23" s="616" t="s">
        <v>430</v>
      </c>
      <c r="B23" s="617">
        <f>IF(filingDate&lt;$C$3,$C23,INDEX($C23:$AAA23,MATCH(filingDate,$C$3:$AAA$3)))</f>
        <v>0</v>
      </c>
      <c r="C23" s="618"/>
      <c r="D23" s="618"/>
      <c r="E23" s="618"/>
      <c r="F23" s="618"/>
      <c r="G23" s="618"/>
      <c r="H23" s="618"/>
      <c r="I23" s="618"/>
      <c r="J23" s="618"/>
      <c r="K23" s="618"/>
      <c r="L23" s="618"/>
      <c r="M23" s="618"/>
      <c r="N23" s="618"/>
      <c r="O23" s="618"/>
      <c r="P23" s="618"/>
      <c r="Q23" s="618"/>
      <c r="R23" s="618"/>
      <c r="S23" s="618"/>
      <c r="T23" s="618"/>
      <c r="U23" s="618"/>
      <c r="V23" s="618"/>
      <c r="W23" s="618"/>
      <c r="X23" s="618"/>
      <c r="Y23" s="618"/>
      <c r="Z23" s="618"/>
      <c r="AA23" s="618"/>
      <c r="AB23" s="618"/>
      <c r="AC23" s="618"/>
      <c r="AD23" s="618"/>
      <c r="AE23" s="618"/>
      <c r="AF23" s="618"/>
      <c r="AG23" s="618"/>
      <c r="AH23" s="618"/>
      <c r="AI23" s="618"/>
      <c r="AJ23" s="618"/>
      <c r="AK23" s="618"/>
      <c r="AL23" s="618"/>
      <c r="AM23" s="618"/>
      <c r="AN23" s="618"/>
      <c r="AO23" s="618"/>
      <c r="AP23" s="618"/>
      <c r="AQ23" s="618"/>
      <c r="AR23" s="618"/>
      <c r="AS23" s="618"/>
      <c r="AT23" s="618"/>
      <c r="AU23" s="618"/>
      <c r="AV23" s="618"/>
      <c r="AW23" s="618"/>
      <c r="AX23" s="618"/>
      <c r="AY23" s="618"/>
      <c r="AZ23" s="618"/>
      <c r="BA23" s="618"/>
      <c r="BB23" s="618"/>
      <c r="BC23" s="618"/>
      <c r="BD23" s="618"/>
      <c r="BE23" s="618"/>
      <c r="BF23" s="618"/>
      <c r="BG23" s="618"/>
      <c r="BH23" s="618"/>
      <c r="BI23" s="618"/>
      <c r="BJ23" s="618"/>
      <c r="BK23" s="618"/>
      <c r="BL23" s="618"/>
      <c r="BM23" s="618"/>
      <c r="BN23" s="618"/>
      <c r="BO23" s="618"/>
      <c r="BP23" s="618"/>
      <c r="BQ23" s="618"/>
      <c r="BR23" s="618"/>
      <c r="BS23" s="618"/>
      <c r="BT23" s="618"/>
      <c r="BU23" s="618"/>
      <c r="BV23" s="611"/>
      <c r="BW23" s="487"/>
    </row>
    <row r="24" spans="1:75" ht="18.95" customHeight="1" thickBot="1">
      <c r="A24" s="619" t="s">
        <v>429</v>
      </c>
      <c r="B24" s="620"/>
      <c r="C24" s="486"/>
      <c r="D24" s="486"/>
      <c r="E24" s="486"/>
      <c r="F24" s="486"/>
      <c r="G24" s="486"/>
      <c r="H24" s="486"/>
      <c r="I24" s="486"/>
      <c r="J24" s="486"/>
      <c r="K24" s="486"/>
      <c r="L24" s="486"/>
      <c r="M24" s="486"/>
      <c r="N24" s="486"/>
      <c r="O24" s="486"/>
      <c r="P24" s="486"/>
      <c r="Q24" s="486"/>
      <c r="R24" s="486"/>
      <c r="S24" s="486"/>
      <c r="T24" s="486"/>
      <c r="U24" s="486"/>
      <c r="V24" s="486"/>
      <c r="W24" s="486"/>
      <c r="X24" s="486"/>
      <c r="Y24" s="486"/>
      <c r="Z24" s="486"/>
      <c r="AA24" s="486"/>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6"/>
      <c r="BC24" s="486"/>
      <c r="BD24" s="486"/>
      <c r="BE24" s="486"/>
      <c r="BF24" s="486"/>
      <c r="BG24" s="486"/>
      <c r="BH24" s="486"/>
      <c r="BI24" s="486"/>
      <c r="BJ24" s="486"/>
      <c r="BK24" s="486"/>
      <c r="BL24" s="486"/>
      <c r="BM24" s="486"/>
      <c r="BN24" s="486"/>
      <c r="BO24" s="486"/>
      <c r="BP24" s="486"/>
      <c r="BQ24" s="486"/>
      <c r="BR24" s="486"/>
      <c r="BS24" s="486"/>
      <c r="BT24" s="486"/>
      <c r="BU24" s="486"/>
      <c r="BV24" s="594"/>
      <c r="BW24" s="487"/>
    </row>
    <row r="25" spans="1:75" ht="15">
      <c r="A25" s="600" t="s">
        <v>170</v>
      </c>
      <c r="B25" s="621"/>
      <c r="C25" s="621"/>
      <c r="D25" s="724"/>
      <c r="E25" s="724"/>
      <c r="F25" s="724"/>
      <c r="G25" s="724"/>
      <c r="H25" s="724"/>
      <c r="I25" s="724"/>
      <c r="J25" s="724"/>
      <c r="K25" s="724"/>
      <c r="L25" s="724"/>
      <c r="M25" s="724"/>
      <c r="N25" s="724"/>
      <c r="O25" s="724"/>
      <c r="P25" s="724"/>
      <c r="Q25" s="724"/>
      <c r="R25" s="724"/>
      <c r="S25" s="724"/>
      <c r="T25" s="724"/>
      <c r="U25" s="724"/>
      <c r="V25" s="724"/>
      <c r="W25" s="724"/>
      <c r="X25" s="724"/>
      <c r="Y25" s="724"/>
      <c r="Z25" s="724"/>
      <c r="AA25" s="724"/>
      <c r="AB25" s="724"/>
      <c r="AC25" s="724"/>
      <c r="AD25" s="724"/>
      <c r="AE25" s="724"/>
      <c r="AF25" s="724"/>
      <c r="AG25" s="724"/>
      <c r="AH25" s="724"/>
      <c r="AI25" s="724"/>
      <c r="AJ25" s="724"/>
      <c r="AK25" s="724"/>
      <c r="AL25" s="724"/>
      <c r="AM25" s="724"/>
      <c r="AN25" s="724"/>
      <c r="AO25" s="724"/>
      <c r="AP25" s="724"/>
      <c r="AQ25" s="724"/>
      <c r="AR25" s="724"/>
      <c r="AS25" s="724"/>
      <c r="AT25" s="724"/>
      <c r="AU25" s="724"/>
      <c r="AV25" s="724"/>
      <c r="AW25" s="724"/>
      <c r="AX25" s="724"/>
      <c r="AY25" s="724"/>
      <c r="AZ25" s="724"/>
      <c r="BA25" s="724"/>
      <c r="BB25" s="724"/>
      <c r="BC25" s="724"/>
      <c r="BD25" s="724"/>
      <c r="BE25" s="724"/>
      <c r="BF25" s="724"/>
      <c r="BG25" s="724"/>
      <c r="BH25" s="724"/>
      <c r="BI25" s="724"/>
      <c r="BJ25" s="724"/>
      <c r="BK25" s="724"/>
      <c r="BL25" s="724"/>
      <c r="BM25" s="724"/>
      <c r="BN25" s="724"/>
      <c r="BO25" s="724"/>
      <c r="BP25" s="724"/>
      <c r="BQ25" s="724"/>
      <c r="BR25" s="724"/>
      <c r="BS25" s="724"/>
      <c r="BT25" s="724"/>
      <c r="BU25" s="724"/>
      <c r="BV25" s="598"/>
      <c r="BW25" s="487"/>
    </row>
    <row r="26" spans="1:75">
      <c r="A26" s="722" t="s">
        <v>435</v>
      </c>
      <c r="B26" s="603">
        <f>IF(filingDate&lt;$C$3,$C26,INDEX($C26:$AAA26,MATCH(filingDate,$C$3:$AAA$3)))</f>
        <v>0</v>
      </c>
      <c r="C26" s="623">
        <v>0</v>
      </c>
      <c r="D26" s="608"/>
      <c r="E26" s="608"/>
      <c r="F26" s="608"/>
      <c r="G26" s="608"/>
      <c r="H26" s="608"/>
      <c r="I26" s="608"/>
      <c r="J26" s="608"/>
      <c r="K26" s="608"/>
      <c r="L26" s="608"/>
      <c r="M26" s="608"/>
      <c r="N26" s="608"/>
      <c r="O26" s="608"/>
      <c r="P26" s="608"/>
      <c r="Q26" s="608"/>
      <c r="R26" s="608"/>
      <c r="S26" s="608"/>
      <c r="T26" s="608"/>
      <c r="U26" s="608"/>
      <c r="V26" s="608"/>
      <c r="W26" s="608"/>
      <c r="X26" s="608"/>
      <c r="Y26" s="608"/>
      <c r="Z26" s="608"/>
      <c r="AA26" s="608"/>
      <c r="AB26" s="608"/>
      <c r="AC26" s="608"/>
      <c r="AD26" s="608"/>
      <c r="AE26" s="608"/>
      <c r="AF26" s="608"/>
      <c r="AG26" s="608"/>
      <c r="AH26" s="608"/>
      <c r="AI26" s="608"/>
      <c r="AJ26" s="608"/>
      <c r="AK26" s="608"/>
      <c r="AL26" s="608"/>
      <c r="AM26" s="608"/>
      <c r="AN26" s="608"/>
      <c r="AO26" s="608"/>
      <c r="AP26" s="608"/>
      <c r="AQ26" s="608"/>
      <c r="AR26" s="608"/>
      <c r="AS26" s="608"/>
      <c r="AT26" s="608"/>
      <c r="AU26" s="608"/>
      <c r="AV26" s="608"/>
      <c r="AW26" s="608"/>
      <c r="AX26" s="608"/>
      <c r="AY26" s="608"/>
      <c r="AZ26" s="608"/>
      <c r="BA26" s="608"/>
      <c r="BB26" s="608"/>
      <c r="BC26" s="608"/>
      <c r="BD26" s="608"/>
      <c r="BE26" s="608"/>
      <c r="BF26" s="608"/>
      <c r="BG26" s="608"/>
      <c r="BH26" s="608"/>
      <c r="BI26" s="608"/>
      <c r="BJ26" s="608"/>
      <c r="BK26" s="608"/>
      <c r="BL26" s="608"/>
      <c r="BM26" s="608"/>
      <c r="BN26" s="608"/>
      <c r="BO26" s="608"/>
      <c r="BP26" s="608"/>
      <c r="BQ26" s="608"/>
      <c r="BR26" s="608"/>
      <c r="BS26" s="608"/>
      <c r="BT26" s="608"/>
      <c r="BU26" s="608"/>
      <c r="BV26" s="624"/>
      <c r="BW26" s="487"/>
    </row>
    <row r="27" spans="1:75">
      <c r="A27" s="725" t="s">
        <v>436</v>
      </c>
      <c r="B27" s="607">
        <f>IF(filingDate&lt;$C$3,$C27,INDEX($C27:$AAA27,MATCH(filingDate,$C$3:$AAA$3)))</f>
        <v>0</v>
      </c>
      <c r="C27" s="488">
        <v>0</v>
      </c>
      <c r="D27" s="604"/>
      <c r="E27" s="604"/>
      <c r="F27" s="604"/>
      <c r="G27" s="604"/>
      <c r="H27" s="604"/>
      <c r="I27" s="604"/>
      <c r="J27" s="604"/>
      <c r="K27" s="604"/>
      <c r="L27" s="604"/>
      <c r="M27" s="604"/>
      <c r="N27" s="604"/>
      <c r="O27" s="604"/>
      <c r="P27" s="604"/>
      <c r="Q27" s="604"/>
      <c r="R27" s="604"/>
      <c r="S27" s="604"/>
      <c r="T27" s="604"/>
      <c r="U27" s="604"/>
      <c r="V27" s="604"/>
      <c r="W27" s="604"/>
      <c r="X27" s="604"/>
      <c r="Y27" s="604"/>
      <c r="Z27" s="604"/>
      <c r="AA27" s="604"/>
      <c r="AB27" s="604"/>
      <c r="AC27" s="604"/>
      <c r="AD27" s="604"/>
      <c r="AE27" s="604"/>
      <c r="AF27" s="604"/>
      <c r="AG27" s="604"/>
      <c r="AH27" s="604"/>
      <c r="AI27" s="604"/>
      <c r="AJ27" s="604"/>
      <c r="AK27" s="604"/>
      <c r="AL27" s="604"/>
      <c r="AM27" s="604"/>
      <c r="AN27" s="604"/>
      <c r="AO27" s="604"/>
      <c r="AP27" s="604"/>
      <c r="AQ27" s="604"/>
      <c r="AR27" s="604"/>
      <c r="AS27" s="604"/>
      <c r="AT27" s="604"/>
      <c r="AU27" s="604"/>
      <c r="AV27" s="604"/>
      <c r="AW27" s="604"/>
      <c r="AX27" s="604"/>
      <c r="AY27" s="604"/>
      <c r="AZ27" s="604"/>
      <c r="BA27" s="604"/>
      <c r="BB27" s="604"/>
      <c r="BC27" s="604"/>
      <c r="BD27" s="604"/>
      <c r="BE27" s="604"/>
      <c r="BF27" s="604"/>
      <c r="BG27" s="604"/>
      <c r="BH27" s="604"/>
      <c r="BI27" s="604"/>
      <c r="BJ27" s="604"/>
      <c r="BK27" s="604"/>
      <c r="BL27" s="604"/>
      <c r="BM27" s="604"/>
      <c r="BN27" s="604"/>
      <c r="BO27" s="604"/>
      <c r="BP27" s="604"/>
      <c r="BQ27" s="604"/>
      <c r="BR27" s="604"/>
      <c r="BS27" s="604"/>
      <c r="BT27" s="604"/>
      <c r="BU27" s="604"/>
      <c r="BV27" s="598"/>
      <c r="BW27" s="487"/>
    </row>
    <row r="28" spans="1:75">
      <c r="A28" s="723" t="s">
        <v>437</v>
      </c>
      <c r="B28" s="626">
        <f>IF(filingDate&lt;$C$3,$C28,INDEX($C28:$AAA28,MATCH(filingDate,$C$3:$AAA$3)))</f>
        <v>0</v>
      </c>
      <c r="C28" s="489">
        <v>0</v>
      </c>
      <c r="D28" s="534"/>
      <c r="E28" s="534"/>
      <c r="F28" s="534"/>
      <c r="G28" s="534"/>
      <c r="H28" s="534"/>
      <c r="I28" s="534"/>
      <c r="J28" s="534"/>
      <c r="K28" s="534"/>
      <c r="L28" s="534"/>
      <c r="M28" s="534"/>
      <c r="N28" s="534"/>
      <c r="O28" s="534"/>
      <c r="P28" s="534"/>
      <c r="Q28" s="534"/>
      <c r="R28" s="534"/>
      <c r="S28" s="534"/>
      <c r="T28" s="534"/>
      <c r="U28" s="534"/>
      <c r="V28" s="534"/>
      <c r="W28" s="534"/>
      <c r="X28" s="534"/>
      <c r="Y28" s="534"/>
      <c r="Z28" s="534"/>
      <c r="AA28" s="534"/>
      <c r="AB28" s="534"/>
      <c r="AC28" s="534"/>
      <c r="AD28" s="534"/>
      <c r="AE28" s="534"/>
      <c r="AF28" s="534"/>
      <c r="AG28" s="534"/>
      <c r="AH28" s="534"/>
      <c r="AI28" s="534"/>
      <c r="AJ28" s="534"/>
      <c r="AK28" s="534"/>
      <c r="AL28" s="534"/>
      <c r="AM28" s="534"/>
      <c r="AN28" s="534"/>
      <c r="AO28" s="534"/>
      <c r="AP28" s="534"/>
      <c r="AQ28" s="534"/>
      <c r="AR28" s="534"/>
      <c r="AS28" s="534"/>
      <c r="AT28" s="534"/>
      <c r="AU28" s="534"/>
      <c r="AV28" s="534"/>
      <c r="AW28" s="534"/>
      <c r="AX28" s="534"/>
      <c r="AY28" s="534"/>
      <c r="AZ28" s="534"/>
      <c r="BA28" s="534"/>
      <c r="BB28" s="534"/>
      <c r="BC28" s="534"/>
      <c r="BD28" s="534"/>
      <c r="BE28" s="534"/>
      <c r="BF28" s="534"/>
      <c r="BG28" s="534"/>
      <c r="BH28" s="534"/>
      <c r="BI28" s="534"/>
      <c r="BJ28" s="534"/>
      <c r="BK28" s="534"/>
      <c r="BL28" s="534"/>
      <c r="BM28" s="534"/>
      <c r="BN28" s="534"/>
      <c r="BO28" s="534"/>
      <c r="BP28" s="534"/>
      <c r="BQ28" s="534"/>
      <c r="BR28" s="534"/>
      <c r="BS28" s="534"/>
      <c r="BT28" s="534"/>
      <c r="BU28" s="534"/>
      <c r="BV28" s="594"/>
      <c r="BW28" s="487"/>
    </row>
    <row r="29" spans="1:75" ht="15">
      <c r="A29" s="627" t="s">
        <v>148</v>
      </c>
      <c r="B29" s="615"/>
      <c r="C29" s="628"/>
      <c r="D29" s="532"/>
      <c r="E29" s="532"/>
      <c r="F29" s="532"/>
      <c r="G29" s="532"/>
      <c r="H29" s="532"/>
      <c r="I29" s="532"/>
      <c r="J29" s="532"/>
      <c r="K29" s="532"/>
      <c r="L29" s="532"/>
      <c r="M29" s="532"/>
      <c r="N29" s="532"/>
      <c r="O29" s="532"/>
      <c r="P29" s="532"/>
      <c r="Q29" s="532"/>
      <c r="R29" s="532"/>
      <c r="S29" s="532"/>
      <c r="T29" s="532"/>
      <c r="U29" s="532"/>
      <c r="V29" s="532"/>
      <c r="W29" s="532"/>
      <c r="X29" s="532"/>
      <c r="Y29" s="532"/>
      <c r="Z29" s="532"/>
      <c r="AA29" s="532"/>
      <c r="AB29" s="532"/>
      <c r="AC29" s="532"/>
      <c r="AD29" s="532"/>
      <c r="AE29" s="532"/>
      <c r="AF29" s="532"/>
      <c r="AG29" s="532"/>
      <c r="AH29" s="532"/>
      <c r="AI29" s="532"/>
      <c r="AJ29" s="532"/>
      <c r="AK29" s="532"/>
      <c r="AL29" s="532"/>
      <c r="AM29" s="532"/>
      <c r="AN29" s="532"/>
      <c r="AO29" s="532"/>
      <c r="AP29" s="532"/>
      <c r="AQ29" s="532"/>
      <c r="AR29" s="532"/>
      <c r="AS29" s="532"/>
      <c r="AT29" s="532"/>
      <c r="AU29" s="532"/>
      <c r="AV29" s="532"/>
      <c r="AW29" s="532"/>
      <c r="AX29" s="532"/>
      <c r="AY29" s="532"/>
      <c r="AZ29" s="532"/>
      <c r="BA29" s="532"/>
      <c r="BB29" s="532"/>
      <c r="BC29" s="532"/>
      <c r="BD29" s="532"/>
      <c r="BE29" s="532"/>
      <c r="BF29" s="532"/>
      <c r="BG29" s="532"/>
      <c r="BH29" s="532"/>
      <c r="BI29" s="532"/>
      <c r="BJ29" s="532"/>
      <c r="BK29" s="532"/>
      <c r="BL29" s="532"/>
      <c r="BM29" s="532"/>
      <c r="BN29" s="532"/>
      <c r="BO29" s="532"/>
      <c r="BP29" s="532"/>
      <c r="BQ29" s="532"/>
      <c r="BR29" s="532"/>
      <c r="BS29" s="532"/>
      <c r="BT29" s="532"/>
      <c r="BU29" s="532"/>
      <c r="BV29" s="598"/>
      <c r="BW29" s="487"/>
    </row>
    <row r="30" spans="1:75">
      <c r="A30" s="722" t="s">
        <v>438</v>
      </c>
      <c r="B30" s="603">
        <f>IF(filingDate&lt;$C$3,$C30,INDEX($C30:$AAA30,MATCH(filingDate,$C$3:$AAA$3)))</f>
        <v>0</v>
      </c>
      <c r="C30" s="623">
        <v>0</v>
      </c>
      <c r="D30" s="608"/>
      <c r="E30" s="608"/>
      <c r="F30" s="608"/>
      <c r="G30" s="608"/>
      <c r="H30" s="608"/>
      <c r="I30" s="608"/>
      <c r="J30" s="608"/>
      <c r="K30" s="608"/>
      <c r="L30" s="608"/>
      <c r="M30" s="608"/>
      <c r="N30" s="608"/>
      <c r="O30" s="608"/>
      <c r="P30" s="608"/>
      <c r="Q30" s="608"/>
      <c r="R30" s="608"/>
      <c r="S30" s="608"/>
      <c r="T30" s="608"/>
      <c r="U30" s="608"/>
      <c r="V30" s="608"/>
      <c r="W30" s="608"/>
      <c r="X30" s="608"/>
      <c r="Y30" s="608"/>
      <c r="Z30" s="608"/>
      <c r="AA30" s="608"/>
      <c r="AB30" s="608"/>
      <c r="AC30" s="608"/>
      <c r="AD30" s="608"/>
      <c r="AE30" s="608"/>
      <c r="AF30" s="608"/>
      <c r="AG30" s="608"/>
      <c r="AH30" s="608"/>
      <c r="AI30" s="608"/>
      <c r="AJ30" s="608"/>
      <c r="AK30" s="608"/>
      <c r="AL30" s="608"/>
      <c r="AM30" s="608"/>
      <c r="AN30" s="608"/>
      <c r="AO30" s="608"/>
      <c r="AP30" s="608"/>
      <c r="AQ30" s="608"/>
      <c r="AR30" s="608"/>
      <c r="AS30" s="608"/>
      <c r="AT30" s="608"/>
      <c r="AU30" s="608"/>
      <c r="AV30" s="608"/>
      <c r="AW30" s="608"/>
      <c r="AX30" s="608"/>
      <c r="AY30" s="608"/>
      <c r="AZ30" s="608"/>
      <c r="BA30" s="608"/>
      <c r="BB30" s="608"/>
      <c r="BC30" s="608"/>
      <c r="BD30" s="608"/>
      <c r="BE30" s="608"/>
      <c r="BF30" s="608"/>
      <c r="BG30" s="608"/>
      <c r="BH30" s="608"/>
      <c r="BI30" s="608"/>
      <c r="BJ30" s="608"/>
      <c r="BK30" s="608"/>
      <c r="BL30" s="608"/>
      <c r="BM30" s="608"/>
      <c r="BN30" s="608"/>
      <c r="BO30" s="608"/>
      <c r="BP30" s="608"/>
      <c r="BQ30" s="608"/>
      <c r="BR30" s="608"/>
      <c r="BS30" s="608"/>
      <c r="BT30" s="608"/>
      <c r="BU30" s="608"/>
      <c r="BV30" s="611"/>
      <c r="BW30" s="487"/>
    </row>
    <row r="31" spans="1:75">
      <c r="A31" s="725" t="s">
        <v>439</v>
      </c>
      <c r="B31" s="607">
        <f>IF(filingDate&lt;$C$3,$C31,INDEX($C31:$AAA31,MATCH(filingDate,$C$3:$AAA$3)))</f>
        <v>0</v>
      </c>
      <c r="C31" s="488">
        <v>0</v>
      </c>
      <c r="D31" s="604"/>
      <c r="E31" s="604"/>
      <c r="F31" s="604"/>
      <c r="G31" s="604"/>
      <c r="H31" s="604"/>
      <c r="I31" s="604"/>
      <c r="J31" s="604"/>
      <c r="K31" s="604"/>
      <c r="L31" s="604"/>
      <c r="M31" s="604"/>
      <c r="N31" s="604"/>
      <c r="O31" s="604"/>
      <c r="P31" s="604"/>
      <c r="Q31" s="604"/>
      <c r="R31" s="604"/>
      <c r="S31" s="604"/>
      <c r="T31" s="604"/>
      <c r="U31" s="604"/>
      <c r="V31" s="604"/>
      <c r="W31" s="604"/>
      <c r="X31" s="604"/>
      <c r="Y31" s="604"/>
      <c r="Z31" s="604"/>
      <c r="AA31" s="604"/>
      <c r="AB31" s="604"/>
      <c r="AC31" s="604"/>
      <c r="AD31" s="604"/>
      <c r="AE31" s="604"/>
      <c r="AF31" s="604"/>
      <c r="AG31" s="604"/>
      <c r="AH31" s="604"/>
      <c r="AI31" s="604"/>
      <c r="AJ31" s="604"/>
      <c r="AK31" s="604"/>
      <c r="AL31" s="604"/>
      <c r="AM31" s="604"/>
      <c r="AN31" s="604"/>
      <c r="AO31" s="604"/>
      <c r="AP31" s="604"/>
      <c r="AQ31" s="604"/>
      <c r="AR31" s="604"/>
      <c r="AS31" s="604"/>
      <c r="AT31" s="604"/>
      <c r="AU31" s="604"/>
      <c r="AV31" s="604"/>
      <c r="AW31" s="604"/>
      <c r="AX31" s="604"/>
      <c r="AY31" s="604"/>
      <c r="AZ31" s="604"/>
      <c r="BA31" s="604"/>
      <c r="BB31" s="604"/>
      <c r="BC31" s="604"/>
      <c r="BD31" s="604"/>
      <c r="BE31" s="604"/>
      <c r="BF31" s="604"/>
      <c r="BG31" s="604"/>
      <c r="BH31" s="604"/>
      <c r="BI31" s="604"/>
      <c r="BJ31" s="604"/>
      <c r="BK31" s="604"/>
      <c r="BL31" s="604"/>
      <c r="BM31" s="604"/>
      <c r="BN31" s="604"/>
      <c r="BO31" s="604"/>
      <c r="BP31" s="604"/>
      <c r="BQ31" s="604"/>
      <c r="BR31" s="604"/>
      <c r="BS31" s="604"/>
      <c r="BT31" s="604"/>
      <c r="BU31" s="604"/>
      <c r="BV31" s="611"/>
      <c r="BW31" s="487"/>
    </row>
    <row r="32" spans="1:75">
      <c r="A32" s="723" t="s">
        <v>440</v>
      </c>
      <c r="B32" s="606">
        <f>IF(filingDate&lt;$C$3,$C32,INDEX($C32:$AAA32,MATCH(filingDate,$C$3:$AAA$3)))</f>
        <v>0</v>
      </c>
      <c r="C32" s="489">
        <v>0</v>
      </c>
      <c r="D32" s="534"/>
      <c r="E32" s="534"/>
      <c r="F32" s="534"/>
      <c r="G32" s="534"/>
      <c r="H32" s="534"/>
      <c r="I32" s="534"/>
      <c r="J32" s="534"/>
      <c r="K32" s="534"/>
      <c r="L32" s="534"/>
      <c r="M32" s="534"/>
      <c r="N32" s="534"/>
      <c r="O32" s="534"/>
      <c r="P32" s="534"/>
      <c r="Q32" s="534"/>
      <c r="R32" s="534"/>
      <c r="S32" s="534"/>
      <c r="T32" s="534"/>
      <c r="U32" s="534"/>
      <c r="V32" s="534"/>
      <c r="W32" s="534"/>
      <c r="X32" s="534"/>
      <c r="Y32" s="534"/>
      <c r="Z32" s="534"/>
      <c r="AA32" s="534"/>
      <c r="AB32" s="534"/>
      <c r="AC32" s="534"/>
      <c r="AD32" s="534"/>
      <c r="AE32" s="534"/>
      <c r="AF32" s="534"/>
      <c r="AG32" s="534"/>
      <c r="AH32" s="534"/>
      <c r="AI32" s="534"/>
      <c r="AJ32" s="534"/>
      <c r="AK32" s="534"/>
      <c r="AL32" s="534"/>
      <c r="AM32" s="534"/>
      <c r="AN32" s="534"/>
      <c r="AO32" s="534"/>
      <c r="AP32" s="534"/>
      <c r="AQ32" s="534"/>
      <c r="AR32" s="534"/>
      <c r="AS32" s="534"/>
      <c r="AT32" s="534"/>
      <c r="AU32" s="534"/>
      <c r="AV32" s="534"/>
      <c r="AW32" s="534"/>
      <c r="AX32" s="534"/>
      <c r="AY32" s="534"/>
      <c r="AZ32" s="534"/>
      <c r="BA32" s="534"/>
      <c r="BB32" s="534"/>
      <c r="BC32" s="534"/>
      <c r="BD32" s="534"/>
      <c r="BE32" s="534"/>
      <c r="BF32" s="534"/>
      <c r="BG32" s="534"/>
      <c r="BH32" s="534"/>
      <c r="BI32" s="534"/>
      <c r="BJ32" s="534"/>
      <c r="BK32" s="534"/>
      <c r="BL32" s="534"/>
      <c r="BM32" s="534"/>
      <c r="BN32" s="534"/>
      <c r="BO32" s="534"/>
      <c r="BP32" s="534"/>
      <c r="BQ32" s="534"/>
      <c r="BR32" s="534"/>
      <c r="BS32" s="534"/>
      <c r="BT32" s="534"/>
      <c r="BU32" s="534"/>
      <c r="BV32" s="611"/>
      <c r="BW32" s="487"/>
    </row>
    <row r="33" spans="1:75" ht="15">
      <c r="A33" s="629" t="s">
        <v>172</v>
      </c>
      <c r="B33" s="490"/>
      <c r="C33" s="491"/>
      <c r="D33" s="491"/>
      <c r="E33" s="491"/>
      <c r="F33" s="491"/>
      <c r="G33" s="491"/>
      <c r="H33" s="491"/>
      <c r="I33" s="491"/>
      <c r="J33" s="491"/>
      <c r="K33" s="491"/>
      <c r="L33" s="491"/>
      <c r="M33" s="491"/>
      <c r="N33" s="491"/>
      <c r="O33" s="491"/>
      <c r="P33" s="491"/>
      <c r="Q33" s="491"/>
      <c r="R33" s="491"/>
      <c r="S33" s="491"/>
      <c r="T33" s="491"/>
      <c r="U33" s="491"/>
      <c r="V33" s="491"/>
      <c r="W33" s="491"/>
      <c r="X33" s="491"/>
      <c r="Y33" s="491"/>
      <c r="Z33" s="491"/>
      <c r="AA33" s="491"/>
      <c r="AB33" s="491"/>
      <c r="AC33" s="491"/>
      <c r="AD33" s="491"/>
      <c r="AE33" s="491"/>
      <c r="AF33" s="491"/>
      <c r="AG33" s="491"/>
      <c r="AH33" s="491"/>
      <c r="AI33" s="491"/>
      <c r="AJ33" s="491"/>
      <c r="AK33" s="491"/>
      <c r="AL33" s="491"/>
      <c r="AM33" s="491"/>
      <c r="AN33" s="491"/>
      <c r="AO33" s="491"/>
      <c r="AP33" s="491"/>
      <c r="AQ33" s="491"/>
      <c r="AR33" s="491"/>
      <c r="AS33" s="491"/>
      <c r="AT33" s="491"/>
      <c r="AU33" s="491"/>
      <c r="AV33" s="491"/>
      <c r="AW33" s="491"/>
      <c r="AX33" s="491"/>
      <c r="AY33" s="491"/>
      <c r="AZ33" s="491"/>
      <c r="BA33" s="491"/>
      <c r="BB33" s="491"/>
      <c r="BC33" s="491"/>
      <c r="BD33" s="491"/>
      <c r="BE33" s="491"/>
      <c r="BF33" s="491"/>
      <c r="BG33" s="491"/>
      <c r="BH33" s="491"/>
      <c r="BI33" s="491"/>
      <c r="BJ33" s="491"/>
      <c r="BK33" s="491"/>
      <c r="BL33" s="491"/>
      <c r="BM33" s="491"/>
      <c r="BN33" s="491"/>
      <c r="BO33" s="491"/>
      <c r="BP33" s="491"/>
      <c r="BQ33" s="491"/>
      <c r="BR33" s="491"/>
      <c r="BS33" s="491"/>
      <c r="BT33" s="491"/>
      <c r="BU33" s="491"/>
      <c r="BV33" s="611"/>
      <c r="BW33" s="487"/>
    </row>
    <row r="34" spans="1:75">
      <c r="A34" s="630" t="s">
        <v>176</v>
      </c>
      <c r="B34" s="631" t="str">
        <f>IF(filingDate&lt;$C$3,$C34,INDEX($C34:$AAA34,MATCH(filingDate,$C$3:$AAA$3)))</f>
        <v/>
      </c>
      <c r="C34" s="492">
        <f>C26+C30</f>
        <v>0</v>
      </c>
      <c r="D34" s="492" t="str">
        <f>IF((D26+D30)&lt;&gt;0,D26+D30,"")</f>
        <v/>
      </c>
      <c r="E34" s="492" t="str">
        <f t="shared" ref="E34:BP34" si="4">IF((E26+E30)&lt;&gt;0,E26+E30,"")</f>
        <v/>
      </c>
      <c r="F34" s="492" t="str">
        <f t="shared" si="4"/>
        <v/>
      </c>
      <c r="G34" s="492" t="str">
        <f t="shared" si="4"/>
        <v/>
      </c>
      <c r="H34" s="492" t="str">
        <f t="shared" si="4"/>
        <v/>
      </c>
      <c r="I34" s="492" t="str">
        <f t="shared" si="4"/>
        <v/>
      </c>
      <c r="J34" s="492" t="str">
        <f t="shared" si="4"/>
        <v/>
      </c>
      <c r="K34" s="492" t="str">
        <f t="shared" si="4"/>
        <v/>
      </c>
      <c r="L34" s="492" t="str">
        <f t="shared" si="4"/>
        <v/>
      </c>
      <c r="M34" s="492" t="str">
        <f t="shared" si="4"/>
        <v/>
      </c>
      <c r="N34" s="492" t="str">
        <f t="shared" si="4"/>
        <v/>
      </c>
      <c r="O34" s="492" t="str">
        <f t="shared" si="4"/>
        <v/>
      </c>
      <c r="P34" s="492" t="str">
        <f t="shared" si="4"/>
        <v/>
      </c>
      <c r="Q34" s="492" t="str">
        <f t="shared" si="4"/>
        <v/>
      </c>
      <c r="R34" s="492" t="str">
        <f t="shared" si="4"/>
        <v/>
      </c>
      <c r="S34" s="492" t="str">
        <f t="shared" si="4"/>
        <v/>
      </c>
      <c r="T34" s="492" t="str">
        <f t="shared" si="4"/>
        <v/>
      </c>
      <c r="U34" s="492" t="str">
        <f t="shared" si="4"/>
        <v/>
      </c>
      <c r="V34" s="492" t="str">
        <f t="shared" si="4"/>
        <v/>
      </c>
      <c r="W34" s="492" t="str">
        <f t="shared" si="4"/>
        <v/>
      </c>
      <c r="X34" s="492" t="str">
        <f t="shared" si="4"/>
        <v/>
      </c>
      <c r="Y34" s="492" t="str">
        <f t="shared" si="4"/>
        <v/>
      </c>
      <c r="Z34" s="492" t="str">
        <f t="shared" si="4"/>
        <v/>
      </c>
      <c r="AA34" s="492" t="str">
        <f t="shared" si="4"/>
        <v/>
      </c>
      <c r="AB34" s="492" t="str">
        <f t="shared" si="4"/>
        <v/>
      </c>
      <c r="AC34" s="492" t="str">
        <f t="shared" si="4"/>
        <v/>
      </c>
      <c r="AD34" s="492" t="str">
        <f t="shared" si="4"/>
        <v/>
      </c>
      <c r="AE34" s="492" t="str">
        <f t="shared" si="4"/>
        <v/>
      </c>
      <c r="AF34" s="492" t="str">
        <f t="shared" si="4"/>
        <v/>
      </c>
      <c r="AG34" s="492" t="str">
        <f t="shared" si="4"/>
        <v/>
      </c>
      <c r="AH34" s="492" t="str">
        <f t="shared" si="4"/>
        <v/>
      </c>
      <c r="AI34" s="492" t="str">
        <f t="shared" si="4"/>
        <v/>
      </c>
      <c r="AJ34" s="492" t="str">
        <f t="shared" si="4"/>
        <v/>
      </c>
      <c r="AK34" s="492" t="str">
        <f t="shared" si="4"/>
        <v/>
      </c>
      <c r="AL34" s="492" t="str">
        <f t="shared" si="4"/>
        <v/>
      </c>
      <c r="AM34" s="492" t="str">
        <f t="shared" si="4"/>
        <v/>
      </c>
      <c r="AN34" s="492" t="str">
        <f t="shared" si="4"/>
        <v/>
      </c>
      <c r="AO34" s="492" t="str">
        <f t="shared" si="4"/>
        <v/>
      </c>
      <c r="AP34" s="492" t="str">
        <f t="shared" si="4"/>
        <v/>
      </c>
      <c r="AQ34" s="492" t="str">
        <f t="shared" si="4"/>
        <v/>
      </c>
      <c r="AR34" s="492" t="str">
        <f t="shared" si="4"/>
        <v/>
      </c>
      <c r="AS34" s="492" t="str">
        <f t="shared" si="4"/>
        <v/>
      </c>
      <c r="AT34" s="492" t="str">
        <f t="shared" si="4"/>
        <v/>
      </c>
      <c r="AU34" s="492" t="str">
        <f t="shared" si="4"/>
        <v/>
      </c>
      <c r="AV34" s="492" t="str">
        <f t="shared" si="4"/>
        <v/>
      </c>
      <c r="AW34" s="492" t="str">
        <f t="shared" si="4"/>
        <v/>
      </c>
      <c r="AX34" s="492" t="str">
        <f t="shared" si="4"/>
        <v/>
      </c>
      <c r="AY34" s="492" t="str">
        <f t="shared" si="4"/>
        <v/>
      </c>
      <c r="AZ34" s="492" t="str">
        <f t="shared" si="4"/>
        <v/>
      </c>
      <c r="BA34" s="492" t="str">
        <f t="shared" si="4"/>
        <v/>
      </c>
      <c r="BB34" s="492" t="str">
        <f t="shared" si="4"/>
        <v/>
      </c>
      <c r="BC34" s="492" t="str">
        <f t="shared" si="4"/>
        <v/>
      </c>
      <c r="BD34" s="492" t="str">
        <f t="shared" si="4"/>
        <v/>
      </c>
      <c r="BE34" s="492" t="str">
        <f t="shared" si="4"/>
        <v/>
      </c>
      <c r="BF34" s="492" t="str">
        <f t="shared" si="4"/>
        <v/>
      </c>
      <c r="BG34" s="492" t="str">
        <f t="shared" si="4"/>
        <v/>
      </c>
      <c r="BH34" s="492" t="str">
        <f t="shared" si="4"/>
        <v/>
      </c>
      <c r="BI34" s="492" t="str">
        <f t="shared" si="4"/>
        <v/>
      </c>
      <c r="BJ34" s="492" t="str">
        <f t="shared" si="4"/>
        <v/>
      </c>
      <c r="BK34" s="492" t="str">
        <f t="shared" si="4"/>
        <v/>
      </c>
      <c r="BL34" s="492" t="str">
        <f t="shared" si="4"/>
        <v/>
      </c>
      <c r="BM34" s="492" t="str">
        <f t="shared" si="4"/>
        <v/>
      </c>
      <c r="BN34" s="492" t="str">
        <f t="shared" si="4"/>
        <v/>
      </c>
      <c r="BO34" s="492" t="str">
        <f t="shared" si="4"/>
        <v/>
      </c>
      <c r="BP34" s="492" t="str">
        <f t="shared" si="4"/>
        <v/>
      </c>
      <c r="BQ34" s="492" t="str">
        <f t="shared" ref="BQ34:BV34" si="5">IF((BQ26+BQ30)&lt;&gt;0,BQ26+BQ30,"")</f>
        <v/>
      </c>
      <c r="BR34" s="492" t="str">
        <f t="shared" si="5"/>
        <v/>
      </c>
      <c r="BS34" s="492" t="str">
        <f t="shared" si="5"/>
        <v/>
      </c>
      <c r="BT34" s="492" t="str">
        <f t="shared" si="5"/>
        <v/>
      </c>
      <c r="BU34" s="492" t="str">
        <f t="shared" si="5"/>
        <v/>
      </c>
      <c r="BV34" s="632" t="str">
        <f t="shared" si="5"/>
        <v/>
      </c>
      <c r="BW34" s="487"/>
    </row>
    <row r="35" spans="1:75" ht="13.5" thickBot="1">
      <c r="A35" s="633" t="s">
        <v>177</v>
      </c>
      <c r="B35" s="634" t="str">
        <f>IF(filingDate&lt;$C$3,$C35,INDEX($C35:$AAA35,MATCH(filingDate,$C$3:$AAA$3)))</f>
        <v/>
      </c>
      <c r="C35" s="635">
        <v>0</v>
      </c>
      <c r="D35" s="635" t="str">
        <f t="shared" ref="D35:R35" si="6">IFERROR(IF((C46-D46+D34)&lt;0,(C46-D46+D34)*(-1),C46-D46+D34),"")</f>
        <v/>
      </c>
      <c r="E35" s="635" t="str">
        <f t="shared" si="6"/>
        <v/>
      </c>
      <c r="F35" s="635" t="str">
        <f t="shared" si="6"/>
        <v/>
      </c>
      <c r="G35" s="635" t="str">
        <f t="shared" si="6"/>
        <v/>
      </c>
      <c r="H35" s="635" t="str">
        <f t="shared" si="6"/>
        <v/>
      </c>
      <c r="I35" s="635" t="str">
        <f t="shared" si="6"/>
        <v/>
      </c>
      <c r="J35" s="635" t="str">
        <f t="shared" si="6"/>
        <v/>
      </c>
      <c r="K35" s="635" t="str">
        <f t="shared" si="6"/>
        <v/>
      </c>
      <c r="L35" s="635" t="str">
        <f t="shared" si="6"/>
        <v/>
      </c>
      <c r="M35" s="635" t="str">
        <f t="shared" si="6"/>
        <v/>
      </c>
      <c r="N35" s="635" t="str">
        <f t="shared" si="6"/>
        <v/>
      </c>
      <c r="O35" s="635" t="str">
        <f t="shared" si="6"/>
        <v/>
      </c>
      <c r="P35" s="635" t="str">
        <f t="shared" si="6"/>
        <v/>
      </c>
      <c r="Q35" s="635" t="str">
        <f t="shared" si="6"/>
        <v/>
      </c>
      <c r="R35" s="635" t="str">
        <f t="shared" si="6"/>
        <v/>
      </c>
      <c r="S35" s="635" t="str">
        <f>IFERROR(IF((R46-S46+S34)&lt;0,(R46-S46+S34)*(-1),R46-S46+S34),"")</f>
        <v/>
      </c>
      <c r="T35" s="635" t="str">
        <f t="shared" ref="T35:BT35" si="7">IFERROR(IF((S46-T46+T34)&lt;0,(S46-T46+T34)*(-1),S46-T46+T34),"")</f>
        <v/>
      </c>
      <c r="U35" s="635" t="str">
        <f t="shared" si="7"/>
        <v/>
      </c>
      <c r="V35" s="635" t="str">
        <f t="shared" si="7"/>
        <v/>
      </c>
      <c r="W35" s="635" t="str">
        <f t="shared" si="7"/>
        <v/>
      </c>
      <c r="X35" s="635" t="str">
        <f t="shared" si="7"/>
        <v/>
      </c>
      <c r="Y35" s="635" t="str">
        <f t="shared" si="7"/>
        <v/>
      </c>
      <c r="Z35" s="635" t="str">
        <f t="shared" si="7"/>
        <v/>
      </c>
      <c r="AA35" s="635" t="str">
        <f t="shared" si="7"/>
        <v/>
      </c>
      <c r="AB35" s="635" t="str">
        <f t="shared" si="7"/>
        <v/>
      </c>
      <c r="AC35" s="635" t="str">
        <f t="shared" si="7"/>
        <v/>
      </c>
      <c r="AD35" s="635" t="str">
        <f t="shared" si="7"/>
        <v/>
      </c>
      <c r="AE35" s="635" t="str">
        <f t="shared" si="7"/>
        <v/>
      </c>
      <c r="AF35" s="635" t="str">
        <f t="shared" si="7"/>
        <v/>
      </c>
      <c r="AG35" s="635" t="str">
        <f t="shared" si="7"/>
        <v/>
      </c>
      <c r="AH35" s="635" t="str">
        <f t="shared" si="7"/>
        <v/>
      </c>
      <c r="AI35" s="635" t="str">
        <f t="shared" si="7"/>
        <v/>
      </c>
      <c r="AJ35" s="635" t="str">
        <f t="shared" si="7"/>
        <v/>
      </c>
      <c r="AK35" s="635" t="str">
        <f t="shared" si="7"/>
        <v/>
      </c>
      <c r="AL35" s="635" t="str">
        <f t="shared" si="7"/>
        <v/>
      </c>
      <c r="AM35" s="635" t="str">
        <f t="shared" si="7"/>
        <v/>
      </c>
      <c r="AN35" s="635" t="str">
        <f t="shared" si="7"/>
        <v/>
      </c>
      <c r="AO35" s="635" t="str">
        <f t="shared" si="7"/>
        <v/>
      </c>
      <c r="AP35" s="635" t="str">
        <f t="shared" si="7"/>
        <v/>
      </c>
      <c r="AQ35" s="635" t="str">
        <f t="shared" si="7"/>
        <v/>
      </c>
      <c r="AR35" s="635" t="str">
        <f t="shared" si="7"/>
        <v/>
      </c>
      <c r="AS35" s="635" t="str">
        <f t="shared" si="7"/>
        <v/>
      </c>
      <c r="AT35" s="635" t="str">
        <f t="shared" si="7"/>
        <v/>
      </c>
      <c r="AU35" s="635" t="str">
        <f t="shared" si="7"/>
        <v/>
      </c>
      <c r="AV35" s="635" t="str">
        <f t="shared" si="7"/>
        <v/>
      </c>
      <c r="AW35" s="635" t="str">
        <f t="shared" si="7"/>
        <v/>
      </c>
      <c r="AX35" s="635" t="str">
        <f t="shared" si="7"/>
        <v/>
      </c>
      <c r="AY35" s="635" t="str">
        <f t="shared" si="7"/>
        <v/>
      </c>
      <c r="AZ35" s="635" t="str">
        <f t="shared" si="7"/>
        <v/>
      </c>
      <c r="BA35" s="635" t="str">
        <f t="shared" si="7"/>
        <v/>
      </c>
      <c r="BB35" s="635" t="str">
        <f t="shared" si="7"/>
        <v/>
      </c>
      <c r="BC35" s="635" t="str">
        <f t="shared" si="7"/>
        <v/>
      </c>
      <c r="BD35" s="635" t="str">
        <f t="shared" si="7"/>
        <v/>
      </c>
      <c r="BE35" s="635" t="str">
        <f t="shared" si="7"/>
        <v/>
      </c>
      <c r="BF35" s="635" t="str">
        <f t="shared" si="7"/>
        <v/>
      </c>
      <c r="BG35" s="635" t="str">
        <f t="shared" si="7"/>
        <v/>
      </c>
      <c r="BH35" s="635" t="str">
        <f t="shared" si="7"/>
        <v/>
      </c>
      <c r="BI35" s="635" t="str">
        <f t="shared" si="7"/>
        <v/>
      </c>
      <c r="BJ35" s="635" t="str">
        <f t="shared" si="7"/>
        <v/>
      </c>
      <c r="BK35" s="635" t="str">
        <f t="shared" si="7"/>
        <v/>
      </c>
      <c r="BL35" s="635" t="str">
        <f t="shared" si="7"/>
        <v/>
      </c>
      <c r="BM35" s="635" t="str">
        <f t="shared" si="7"/>
        <v/>
      </c>
      <c r="BN35" s="635" t="str">
        <f t="shared" si="7"/>
        <v/>
      </c>
      <c r="BO35" s="635" t="str">
        <f t="shared" si="7"/>
        <v/>
      </c>
      <c r="BP35" s="635" t="str">
        <f t="shared" si="7"/>
        <v/>
      </c>
      <c r="BQ35" s="635" t="str">
        <f t="shared" si="7"/>
        <v/>
      </c>
      <c r="BR35" s="635" t="str">
        <f t="shared" si="7"/>
        <v/>
      </c>
      <c r="BS35" s="635" t="str">
        <f t="shared" si="7"/>
        <v/>
      </c>
      <c r="BT35" s="635" t="str">
        <f t="shared" si="7"/>
        <v/>
      </c>
      <c r="BU35" s="635" t="str">
        <f>IFERROR(IF((BR46-BU46+BU34)&lt;0,(BR46-BU46+BU34)*(-1),BR46-BU46+BU34),"")</f>
        <v/>
      </c>
      <c r="BV35" s="632" t="str">
        <f>IFERROR(IF((BS46-BV46+BV34)&lt;0,(BS46-BV46+BV34)*(-1),BS46-BV46+BV34),"")</f>
        <v/>
      </c>
      <c r="BW35" s="487"/>
    </row>
    <row r="36" spans="1:75">
      <c r="A36" s="486"/>
      <c r="B36" s="477"/>
      <c r="C36" s="477"/>
      <c r="D36" s="477"/>
      <c r="E36" s="477"/>
      <c r="F36" s="477"/>
      <c r="G36" s="477"/>
      <c r="H36" s="477"/>
      <c r="I36" s="477"/>
      <c r="J36" s="477"/>
      <c r="K36" s="477"/>
      <c r="L36" s="477"/>
      <c r="M36" s="477"/>
      <c r="N36" s="477"/>
      <c r="O36" s="477"/>
      <c r="P36" s="477"/>
      <c r="Q36" s="477"/>
      <c r="R36" s="477"/>
      <c r="S36" s="477"/>
      <c r="T36" s="477"/>
      <c r="U36" s="477"/>
      <c r="V36" s="477"/>
      <c r="W36" s="477"/>
      <c r="X36" s="477"/>
      <c r="Y36" s="477"/>
      <c r="Z36" s="477"/>
      <c r="AA36" s="477"/>
      <c r="AB36" s="477"/>
      <c r="AC36" s="477"/>
      <c r="AD36" s="477"/>
      <c r="AE36" s="477"/>
      <c r="AF36" s="477"/>
      <c r="AG36" s="477"/>
      <c r="AH36" s="477"/>
      <c r="AI36" s="477"/>
      <c r="AJ36" s="477"/>
      <c r="AK36" s="477"/>
      <c r="AL36" s="477"/>
      <c r="AM36" s="477"/>
      <c r="AN36" s="477"/>
      <c r="AO36" s="477"/>
      <c r="AP36" s="477"/>
      <c r="AQ36" s="477"/>
      <c r="AR36" s="477"/>
      <c r="AS36" s="477"/>
      <c r="AT36" s="477"/>
      <c r="AU36" s="477"/>
      <c r="AV36" s="477"/>
      <c r="AW36" s="477"/>
      <c r="AX36" s="477"/>
      <c r="AY36" s="477"/>
      <c r="AZ36" s="477"/>
      <c r="BA36" s="477"/>
      <c r="BB36" s="477"/>
      <c r="BC36" s="477"/>
      <c r="BD36" s="477"/>
      <c r="BE36" s="477"/>
      <c r="BF36" s="477"/>
      <c r="BG36" s="477"/>
      <c r="BH36" s="477"/>
      <c r="BI36" s="477"/>
      <c r="BJ36" s="477"/>
      <c r="BK36" s="477"/>
      <c r="BL36" s="477"/>
      <c r="BM36" s="477"/>
      <c r="BN36" s="477"/>
      <c r="BO36" s="477"/>
      <c r="BP36" s="477"/>
      <c r="BQ36" s="477"/>
      <c r="BR36" s="477"/>
      <c r="BS36" s="477"/>
      <c r="BT36" s="477"/>
      <c r="BU36" s="477"/>
      <c r="BV36" s="598"/>
      <c r="BW36" s="487"/>
    </row>
    <row r="37" spans="1:75" s="497" customFormat="1" ht="15.75">
      <c r="A37" s="493" t="s">
        <v>149</v>
      </c>
      <c r="B37" s="494"/>
      <c r="C37" s="495"/>
      <c r="D37" s="496"/>
      <c r="E37" s="496"/>
      <c r="F37" s="496"/>
      <c r="G37" s="496"/>
      <c r="H37" s="496"/>
      <c r="I37" s="496"/>
      <c r="J37" s="496"/>
      <c r="K37" s="496"/>
      <c r="L37" s="496"/>
      <c r="M37" s="496"/>
      <c r="N37" s="496"/>
      <c r="O37" s="496"/>
      <c r="P37" s="496"/>
      <c r="Q37" s="496"/>
      <c r="R37" s="496"/>
      <c r="S37" s="496"/>
      <c r="T37" s="496"/>
      <c r="U37" s="496"/>
      <c r="V37" s="496"/>
      <c r="W37" s="496"/>
      <c r="X37" s="496"/>
      <c r="Y37" s="496"/>
      <c r="Z37" s="496"/>
      <c r="AA37" s="496"/>
      <c r="AB37" s="496"/>
      <c r="AC37" s="496"/>
      <c r="AD37" s="496"/>
      <c r="AE37" s="496"/>
      <c r="AF37" s="496"/>
      <c r="AG37" s="496"/>
      <c r="AH37" s="496"/>
      <c r="AI37" s="496"/>
      <c r="AJ37" s="496"/>
      <c r="AK37" s="496"/>
      <c r="AL37" s="496"/>
      <c r="AM37" s="496"/>
      <c r="AN37" s="496"/>
      <c r="AO37" s="496"/>
      <c r="AP37" s="496"/>
      <c r="AQ37" s="496"/>
      <c r="AR37" s="496"/>
      <c r="AS37" s="496"/>
      <c r="AT37" s="496"/>
      <c r="AU37" s="496"/>
      <c r="AV37" s="496"/>
      <c r="AW37" s="496"/>
      <c r="AX37" s="496"/>
      <c r="AY37" s="496"/>
      <c r="AZ37" s="496"/>
      <c r="BA37" s="496"/>
      <c r="BB37" s="496"/>
      <c r="BC37" s="496"/>
      <c r="BD37" s="496"/>
      <c r="BE37" s="496"/>
      <c r="BF37" s="496"/>
      <c r="BG37" s="496"/>
      <c r="BH37" s="496"/>
      <c r="BI37" s="496"/>
      <c r="BJ37" s="496"/>
      <c r="BK37" s="496"/>
      <c r="BL37" s="496"/>
      <c r="BM37" s="496"/>
      <c r="BN37" s="496"/>
      <c r="BO37" s="496"/>
      <c r="BP37" s="496"/>
      <c r="BQ37" s="496"/>
      <c r="BR37" s="496"/>
      <c r="BS37" s="496"/>
      <c r="BT37" s="496"/>
      <c r="BU37" s="496"/>
      <c r="BV37" s="632"/>
      <c r="BW37" s="487"/>
    </row>
    <row r="38" spans="1:75" s="497" customFormat="1">
      <c r="A38" s="498" t="s">
        <v>140</v>
      </c>
      <c r="B38" s="499">
        <f t="shared" ref="B38:B55" si="8">IF(filingDate&lt;$C$3,$C38,INDEX($C38:$AAA38,MATCH(filingDate,$C$3:$AAA$3)))</f>
        <v>0</v>
      </c>
      <c r="C38" s="500">
        <f>SUM(C39:C41)</f>
        <v>0</v>
      </c>
      <c r="D38" s="500">
        <f t="shared" ref="D38:BO38" si="9">SUM(D39:D41)</f>
        <v>0</v>
      </c>
      <c r="E38" s="500">
        <f t="shared" si="9"/>
        <v>0</v>
      </c>
      <c r="F38" s="500">
        <f t="shared" si="9"/>
        <v>0</v>
      </c>
      <c r="G38" s="500">
        <f t="shared" si="9"/>
        <v>0</v>
      </c>
      <c r="H38" s="500">
        <f t="shared" si="9"/>
        <v>0</v>
      </c>
      <c r="I38" s="500">
        <f t="shared" si="9"/>
        <v>0</v>
      </c>
      <c r="J38" s="500">
        <f t="shared" si="9"/>
        <v>0</v>
      </c>
      <c r="K38" s="500">
        <f t="shared" si="9"/>
        <v>0</v>
      </c>
      <c r="L38" s="500">
        <f t="shared" si="9"/>
        <v>0</v>
      </c>
      <c r="M38" s="500">
        <f t="shared" si="9"/>
        <v>0</v>
      </c>
      <c r="N38" s="500">
        <f t="shared" si="9"/>
        <v>0</v>
      </c>
      <c r="O38" s="500">
        <f t="shared" si="9"/>
        <v>0</v>
      </c>
      <c r="P38" s="500">
        <f t="shared" si="9"/>
        <v>0</v>
      </c>
      <c r="Q38" s="500">
        <f t="shared" si="9"/>
        <v>0</v>
      </c>
      <c r="R38" s="500">
        <f t="shared" si="9"/>
        <v>0</v>
      </c>
      <c r="S38" s="500">
        <f t="shared" si="9"/>
        <v>0</v>
      </c>
      <c r="T38" s="500">
        <f t="shared" si="9"/>
        <v>0</v>
      </c>
      <c r="U38" s="500">
        <f t="shared" si="9"/>
        <v>0</v>
      </c>
      <c r="V38" s="500">
        <f t="shared" si="9"/>
        <v>0</v>
      </c>
      <c r="W38" s="500">
        <f t="shared" si="9"/>
        <v>0</v>
      </c>
      <c r="X38" s="500">
        <f t="shared" si="9"/>
        <v>0</v>
      </c>
      <c r="Y38" s="500">
        <f t="shared" si="9"/>
        <v>0</v>
      </c>
      <c r="Z38" s="500">
        <f t="shared" si="9"/>
        <v>0</v>
      </c>
      <c r="AA38" s="500">
        <f t="shared" si="9"/>
        <v>0</v>
      </c>
      <c r="AB38" s="500">
        <f t="shared" si="9"/>
        <v>0</v>
      </c>
      <c r="AC38" s="500">
        <f t="shared" si="9"/>
        <v>0</v>
      </c>
      <c r="AD38" s="500">
        <f t="shared" si="9"/>
        <v>0</v>
      </c>
      <c r="AE38" s="500">
        <f t="shared" si="9"/>
        <v>0</v>
      </c>
      <c r="AF38" s="500">
        <f t="shared" si="9"/>
        <v>0</v>
      </c>
      <c r="AG38" s="500">
        <f t="shared" si="9"/>
        <v>0</v>
      </c>
      <c r="AH38" s="500">
        <f t="shared" si="9"/>
        <v>0</v>
      </c>
      <c r="AI38" s="500">
        <f t="shared" si="9"/>
        <v>0</v>
      </c>
      <c r="AJ38" s="500">
        <f t="shared" si="9"/>
        <v>0</v>
      </c>
      <c r="AK38" s="500">
        <f t="shared" si="9"/>
        <v>0</v>
      </c>
      <c r="AL38" s="500">
        <f t="shared" si="9"/>
        <v>0</v>
      </c>
      <c r="AM38" s="500">
        <f t="shared" si="9"/>
        <v>0</v>
      </c>
      <c r="AN38" s="500">
        <f t="shared" si="9"/>
        <v>0</v>
      </c>
      <c r="AO38" s="500">
        <f t="shared" si="9"/>
        <v>0</v>
      </c>
      <c r="AP38" s="500">
        <f t="shared" si="9"/>
        <v>0</v>
      </c>
      <c r="AQ38" s="500">
        <f t="shared" si="9"/>
        <v>0</v>
      </c>
      <c r="AR38" s="500">
        <f t="shared" si="9"/>
        <v>0</v>
      </c>
      <c r="AS38" s="500">
        <f t="shared" si="9"/>
        <v>0</v>
      </c>
      <c r="AT38" s="500">
        <f t="shared" si="9"/>
        <v>0</v>
      </c>
      <c r="AU38" s="500">
        <f t="shared" si="9"/>
        <v>0</v>
      </c>
      <c r="AV38" s="500">
        <f t="shared" si="9"/>
        <v>0</v>
      </c>
      <c r="AW38" s="500">
        <f t="shared" si="9"/>
        <v>0</v>
      </c>
      <c r="AX38" s="500">
        <f t="shared" si="9"/>
        <v>0</v>
      </c>
      <c r="AY38" s="500">
        <f t="shared" si="9"/>
        <v>0</v>
      </c>
      <c r="AZ38" s="500">
        <f t="shared" si="9"/>
        <v>0</v>
      </c>
      <c r="BA38" s="500">
        <f t="shared" si="9"/>
        <v>0</v>
      </c>
      <c r="BB38" s="500">
        <f t="shared" si="9"/>
        <v>0</v>
      </c>
      <c r="BC38" s="500">
        <f t="shared" si="9"/>
        <v>0</v>
      </c>
      <c r="BD38" s="500">
        <f t="shared" si="9"/>
        <v>0</v>
      </c>
      <c r="BE38" s="500">
        <f t="shared" si="9"/>
        <v>0</v>
      </c>
      <c r="BF38" s="500">
        <f t="shared" si="9"/>
        <v>0</v>
      </c>
      <c r="BG38" s="500">
        <f t="shared" si="9"/>
        <v>0</v>
      </c>
      <c r="BH38" s="500">
        <f t="shared" si="9"/>
        <v>0</v>
      </c>
      <c r="BI38" s="500">
        <f t="shared" si="9"/>
        <v>0</v>
      </c>
      <c r="BJ38" s="500">
        <f t="shared" si="9"/>
        <v>0</v>
      </c>
      <c r="BK38" s="500">
        <f t="shared" si="9"/>
        <v>0</v>
      </c>
      <c r="BL38" s="500">
        <f t="shared" si="9"/>
        <v>0</v>
      </c>
      <c r="BM38" s="500">
        <f t="shared" si="9"/>
        <v>0</v>
      </c>
      <c r="BN38" s="500">
        <f t="shared" si="9"/>
        <v>0</v>
      </c>
      <c r="BO38" s="500">
        <f t="shared" si="9"/>
        <v>0</v>
      </c>
      <c r="BP38" s="500">
        <f t="shared" ref="BP38:BV38" si="10">SUM(BP39:BP41)</f>
        <v>0</v>
      </c>
      <c r="BQ38" s="500">
        <f t="shared" si="10"/>
        <v>0</v>
      </c>
      <c r="BR38" s="500">
        <f t="shared" si="10"/>
        <v>0</v>
      </c>
      <c r="BS38" s="500">
        <f t="shared" si="10"/>
        <v>0</v>
      </c>
      <c r="BT38" s="500">
        <f t="shared" si="10"/>
        <v>0</v>
      </c>
      <c r="BU38" s="500">
        <f t="shared" si="10"/>
        <v>0</v>
      </c>
      <c r="BV38" s="636">
        <f t="shared" si="10"/>
        <v>0</v>
      </c>
      <c r="BW38" s="487"/>
    </row>
    <row r="39" spans="1:75" s="497" customFormat="1">
      <c r="A39" s="501" t="s">
        <v>164</v>
      </c>
      <c r="B39" s="502">
        <f t="shared" si="8"/>
        <v>0</v>
      </c>
      <c r="C39" s="503">
        <f>SUM(C9:C10)</f>
        <v>0</v>
      </c>
      <c r="D39" s="503">
        <f t="shared" ref="D39:BO39" si="11">SUM(D9:D10)</f>
        <v>0</v>
      </c>
      <c r="E39" s="503">
        <f t="shared" si="11"/>
        <v>0</v>
      </c>
      <c r="F39" s="503">
        <f t="shared" si="11"/>
        <v>0</v>
      </c>
      <c r="G39" s="503">
        <f t="shared" si="11"/>
        <v>0</v>
      </c>
      <c r="H39" s="503">
        <f t="shared" si="11"/>
        <v>0</v>
      </c>
      <c r="I39" s="503">
        <f t="shared" si="11"/>
        <v>0</v>
      </c>
      <c r="J39" s="503">
        <f t="shared" si="11"/>
        <v>0</v>
      </c>
      <c r="K39" s="503">
        <f t="shared" si="11"/>
        <v>0</v>
      </c>
      <c r="L39" s="503">
        <f t="shared" si="11"/>
        <v>0</v>
      </c>
      <c r="M39" s="503">
        <f t="shared" si="11"/>
        <v>0</v>
      </c>
      <c r="N39" s="503">
        <f t="shared" si="11"/>
        <v>0</v>
      </c>
      <c r="O39" s="503">
        <f t="shared" si="11"/>
        <v>0</v>
      </c>
      <c r="P39" s="503">
        <f t="shared" si="11"/>
        <v>0</v>
      </c>
      <c r="Q39" s="503">
        <f t="shared" si="11"/>
        <v>0</v>
      </c>
      <c r="R39" s="503">
        <f t="shared" si="11"/>
        <v>0</v>
      </c>
      <c r="S39" s="503">
        <f t="shared" si="11"/>
        <v>0</v>
      </c>
      <c r="T39" s="503">
        <f t="shared" si="11"/>
        <v>0</v>
      </c>
      <c r="U39" s="503">
        <f t="shared" si="11"/>
        <v>0</v>
      </c>
      <c r="V39" s="503">
        <f t="shared" si="11"/>
        <v>0</v>
      </c>
      <c r="W39" s="503">
        <f t="shared" si="11"/>
        <v>0</v>
      </c>
      <c r="X39" s="503">
        <f t="shared" si="11"/>
        <v>0</v>
      </c>
      <c r="Y39" s="503">
        <f t="shared" si="11"/>
        <v>0</v>
      </c>
      <c r="Z39" s="503">
        <f t="shared" si="11"/>
        <v>0</v>
      </c>
      <c r="AA39" s="503">
        <f t="shared" si="11"/>
        <v>0</v>
      </c>
      <c r="AB39" s="503">
        <f t="shared" si="11"/>
        <v>0</v>
      </c>
      <c r="AC39" s="503">
        <f t="shared" si="11"/>
        <v>0</v>
      </c>
      <c r="AD39" s="503">
        <f t="shared" si="11"/>
        <v>0</v>
      </c>
      <c r="AE39" s="503">
        <f t="shared" si="11"/>
        <v>0</v>
      </c>
      <c r="AF39" s="503">
        <f t="shared" si="11"/>
        <v>0</v>
      </c>
      <c r="AG39" s="503">
        <f t="shared" si="11"/>
        <v>0</v>
      </c>
      <c r="AH39" s="503">
        <f t="shared" si="11"/>
        <v>0</v>
      </c>
      <c r="AI39" s="503">
        <f t="shared" si="11"/>
        <v>0</v>
      </c>
      <c r="AJ39" s="503">
        <f t="shared" si="11"/>
        <v>0</v>
      </c>
      <c r="AK39" s="503">
        <f t="shared" si="11"/>
        <v>0</v>
      </c>
      <c r="AL39" s="503">
        <f t="shared" si="11"/>
        <v>0</v>
      </c>
      <c r="AM39" s="503">
        <f t="shared" si="11"/>
        <v>0</v>
      </c>
      <c r="AN39" s="503">
        <f t="shared" si="11"/>
        <v>0</v>
      </c>
      <c r="AO39" s="503">
        <f t="shared" si="11"/>
        <v>0</v>
      </c>
      <c r="AP39" s="503">
        <f t="shared" si="11"/>
        <v>0</v>
      </c>
      <c r="AQ39" s="503">
        <f t="shared" si="11"/>
        <v>0</v>
      </c>
      <c r="AR39" s="503">
        <f t="shared" si="11"/>
        <v>0</v>
      </c>
      <c r="AS39" s="503">
        <f t="shared" si="11"/>
        <v>0</v>
      </c>
      <c r="AT39" s="503">
        <f t="shared" si="11"/>
        <v>0</v>
      </c>
      <c r="AU39" s="503">
        <f t="shared" si="11"/>
        <v>0</v>
      </c>
      <c r="AV39" s="503">
        <f t="shared" si="11"/>
        <v>0</v>
      </c>
      <c r="AW39" s="503">
        <f t="shared" si="11"/>
        <v>0</v>
      </c>
      <c r="AX39" s="503">
        <f t="shared" si="11"/>
        <v>0</v>
      </c>
      <c r="AY39" s="503">
        <f t="shared" si="11"/>
        <v>0</v>
      </c>
      <c r="AZ39" s="503">
        <f t="shared" si="11"/>
        <v>0</v>
      </c>
      <c r="BA39" s="503">
        <f t="shared" si="11"/>
        <v>0</v>
      </c>
      <c r="BB39" s="503">
        <f t="shared" si="11"/>
        <v>0</v>
      </c>
      <c r="BC39" s="503">
        <f t="shared" si="11"/>
        <v>0</v>
      </c>
      <c r="BD39" s="503">
        <f t="shared" si="11"/>
        <v>0</v>
      </c>
      <c r="BE39" s="503">
        <f t="shared" si="11"/>
        <v>0</v>
      </c>
      <c r="BF39" s="503">
        <f t="shared" si="11"/>
        <v>0</v>
      </c>
      <c r="BG39" s="503">
        <f t="shared" si="11"/>
        <v>0</v>
      </c>
      <c r="BH39" s="503">
        <f t="shared" si="11"/>
        <v>0</v>
      </c>
      <c r="BI39" s="503">
        <f t="shared" si="11"/>
        <v>0</v>
      </c>
      <c r="BJ39" s="503">
        <f t="shared" si="11"/>
        <v>0</v>
      </c>
      <c r="BK39" s="503">
        <f t="shared" si="11"/>
        <v>0</v>
      </c>
      <c r="BL39" s="503">
        <f t="shared" si="11"/>
        <v>0</v>
      </c>
      <c r="BM39" s="503">
        <f t="shared" si="11"/>
        <v>0</v>
      </c>
      <c r="BN39" s="503">
        <f t="shared" si="11"/>
        <v>0</v>
      </c>
      <c r="BO39" s="503">
        <f t="shared" si="11"/>
        <v>0</v>
      </c>
      <c r="BP39" s="503">
        <f t="shared" ref="BP39:BV39" si="12">SUM(BP9:BP10)</f>
        <v>0</v>
      </c>
      <c r="BQ39" s="503">
        <f t="shared" si="12"/>
        <v>0</v>
      </c>
      <c r="BR39" s="503">
        <f t="shared" si="12"/>
        <v>0</v>
      </c>
      <c r="BS39" s="503">
        <f t="shared" si="12"/>
        <v>0</v>
      </c>
      <c r="BT39" s="503">
        <f t="shared" si="12"/>
        <v>0</v>
      </c>
      <c r="BU39" s="503">
        <f t="shared" si="12"/>
        <v>0</v>
      </c>
      <c r="BV39" s="632">
        <f t="shared" si="12"/>
        <v>0</v>
      </c>
      <c r="BW39" s="487"/>
    </row>
    <row r="40" spans="1:75" s="497" customFormat="1">
      <c r="A40" s="501" t="s">
        <v>38</v>
      </c>
      <c r="B40" s="502">
        <f t="shared" si="8"/>
        <v>0</v>
      </c>
      <c r="C40" s="503">
        <f t="shared" ref="C40:H40" si="13">SUM(C11:C12)</f>
        <v>0</v>
      </c>
      <c r="D40" s="503">
        <f t="shared" si="13"/>
        <v>0</v>
      </c>
      <c r="E40" s="503">
        <f t="shared" si="13"/>
        <v>0</v>
      </c>
      <c r="F40" s="503">
        <f t="shared" si="13"/>
        <v>0</v>
      </c>
      <c r="G40" s="503">
        <f t="shared" si="13"/>
        <v>0</v>
      </c>
      <c r="H40" s="503">
        <f t="shared" si="13"/>
        <v>0</v>
      </c>
      <c r="I40" s="503">
        <f t="shared" ref="I40:BO40" si="14">SUM(I11:I12)</f>
        <v>0</v>
      </c>
      <c r="J40" s="503">
        <f t="shared" si="14"/>
        <v>0</v>
      </c>
      <c r="K40" s="503">
        <f t="shared" si="14"/>
        <v>0</v>
      </c>
      <c r="L40" s="503">
        <f t="shared" si="14"/>
        <v>0</v>
      </c>
      <c r="M40" s="503">
        <f t="shared" si="14"/>
        <v>0</v>
      </c>
      <c r="N40" s="503">
        <f t="shared" si="14"/>
        <v>0</v>
      </c>
      <c r="O40" s="503">
        <f t="shared" si="14"/>
        <v>0</v>
      </c>
      <c r="P40" s="503">
        <f t="shared" si="14"/>
        <v>0</v>
      </c>
      <c r="Q40" s="503">
        <f t="shared" si="14"/>
        <v>0</v>
      </c>
      <c r="R40" s="503">
        <f t="shared" si="14"/>
        <v>0</v>
      </c>
      <c r="S40" s="503">
        <f t="shared" si="14"/>
        <v>0</v>
      </c>
      <c r="T40" s="503">
        <f t="shared" si="14"/>
        <v>0</v>
      </c>
      <c r="U40" s="503">
        <f t="shared" si="14"/>
        <v>0</v>
      </c>
      <c r="V40" s="503">
        <f t="shared" si="14"/>
        <v>0</v>
      </c>
      <c r="W40" s="503">
        <f t="shared" si="14"/>
        <v>0</v>
      </c>
      <c r="X40" s="503">
        <f t="shared" si="14"/>
        <v>0</v>
      </c>
      <c r="Y40" s="503">
        <f t="shared" si="14"/>
        <v>0</v>
      </c>
      <c r="Z40" s="503">
        <f t="shared" si="14"/>
        <v>0</v>
      </c>
      <c r="AA40" s="503">
        <f t="shared" si="14"/>
        <v>0</v>
      </c>
      <c r="AB40" s="503">
        <f t="shared" si="14"/>
        <v>0</v>
      </c>
      <c r="AC40" s="503">
        <f t="shared" si="14"/>
        <v>0</v>
      </c>
      <c r="AD40" s="503">
        <f t="shared" si="14"/>
        <v>0</v>
      </c>
      <c r="AE40" s="503">
        <f t="shared" si="14"/>
        <v>0</v>
      </c>
      <c r="AF40" s="503">
        <f t="shared" si="14"/>
        <v>0</v>
      </c>
      <c r="AG40" s="503">
        <f t="shared" si="14"/>
        <v>0</v>
      </c>
      <c r="AH40" s="503">
        <f t="shared" si="14"/>
        <v>0</v>
      </c>
      <c r="AI40" s="503">
        <f t="shared" si="14"/>
        <v>0</v>
      </c>
      <c r="AJ40" s="503">
        <f t="shared" si="14"/>
        <v>0</v>
      </c>
      <c r="AK40" s="503">
        <f t="shared" si="14"/>
        <v>0</v>
      </c>
      <c r="AL40" s="503">
        <f t="shared" si="14"/>
        <v>0</v>
      </c>
      <c r="AM40" s="503">
        <f t="shared" si="14"/>
        <v>0</v>
      </c>
      <c r="AN40" s="503">
        <f t="shared" si="14"/>
        <v>0</v>
      </c>
      <c r="AO40" s="503">
        <f t="shared" si="14"/>
        <v>0</v>
      </c>
      <c r="AP40" s="503">
        <f t="shared" si="14"/>
        <v>0</v>
      </c>
      <c r="AQ40" s="503">
        <f t="shared" si="14"/>
        <v>0</v>
      </c>
      <c r="AR40" s="503">
        <f t="shared" si="14"/>
        <v>0</v>
      </c>
      <c r="AS40" s="503">
        <f t="shared" si="14"/>
        <v>0</v>
      </c>
      <c r="AT40" s="503">
        <f t="shared" si="14"/>
        <v>0</v>
      </c>
      <c r="AU40" s="503">
        <f t="shared" si="14"/>
        <v>0</v>
      </c>
      <c r="AV40" s="503">
        <f t="shared" si="14"/>
        <v>0</v>
      </c>
      <c r="AW40" s="503">
        <f t="shared" si="14"/>
        <v>0</v>
      </c>
      <c r="AX40" s="503">
        <f t="shared" si="14"/>
        <v>0</v>
      </c>
      <c r="AY40" s="503">
        <f t="shared" si="14"/>
        <v>0</v>
      </c>
      <c r="AZ40" s="503">
        <f t="shared" si="14"/>
        <v>0</v>
      </c>
      <c r="BA40" s="503">
        <f t="shared" si="14"/>
        <v>0</v>
      </c>
      <c r="BB40" s="503">
        <f t="shared" si="14"/>
        <v>0</v>
      </c>
      <c r="BC40" s="503">
        <f t="shared" si="14"/>
        <v>0</v>
      </c>
      <c r="BD40" s="503">
        <f t="shared" si="14"/>
        <v>0</v>
      </c>
      <c r="BE40" s="503">
        <f t="shared" si="14"/>
        <v>0</v>
      </c>
      <c r="BF40" s="503">
        <f t="shared" si="14"/>
        <v>0</v>
      </c>
      <c r="BG40" s="503">
        <f t="shared" si="14"/>
        <v>0</v>
      </c>
      <c r="BH40" s="503">
        <f t="shared" si="14"/>
        <v>0</v>
      </c>
      <c r="BI40" s="503">
        <f t="shared" si="14"/>
        <v>0</v>
      </c>
      <c r="BJ40" s="503">
        <f t="shared" si="14"/>
        <v>0</v>
      </c>
      <c r="BK40" s="503">
        <f t="shared" si="14"/>
        <v>0</v>
      </c>
      <c r="BL40" s="503">
        <f t="shared" si="14"/>
        <v>0</v>
      </c>
      <c r="BM40" s="503">
        <f t="shared" si="14"/>
        <v>0</v>
      </c>
      <c r="BN40" s="503">
        <f t="shared" si="14"/>
        <v>0</v>
      </c>
      <c r="BO40" s="503">
        <f t="shared" si="14"/>
        <v>0</v>
      </c>
      <c r="BP40" s="503">
        <f t="shared" ref="BP40:BV40" si="15">SUM(BP11:BP12)</f>
        <v>0</v>
      </c>
      <c r="BQ40" s="503">
        <f t="shared" si="15"/>
        <v>0</v>
      </c>
      <c r="BR40" s="503">
        <f t="shared" si="15"/>
        <v>0</v>
      </c>
      <c r="BS40" s="503">
        <f t="shared" si="15"/>
        <v>0</v>
      </c>
      <c r="BT40" s="503">
        <f t="shared" si="15"/>
        <v>0</v>
      </c>
      <c r="BU40" s="503">
        <f t="shared" si="15"/>
        <v>0</v>
      </c>
      <c r="BV40" s="632">
        <f t="shared" si="15"/>
        <v>0</v>
      </c>
      <c r="BW40" s="487"/>
    </row>
    <row r="41" spans="1:75" s="497" customFormat="1">
      <c r="A41" s="501" t="s">
        <v>171</v>
      </c>
      <c r="B41" s="502">
        <f t="shared" si="8"/>
        <v>0</v>
      </c>
      <c r="C41" s="503">
        <f>SUM(C13:C14)</f>
        <v>0</v>
      </c>
      <c r="D41" s="503">
        <f>SUM(D11:D14)</f>
        <v>0</v>
      </c>
      <c r="E41" s="503">
        <f>SUM(E11:E14)</f>
        <v>0</v>
      </c>
      <c r="F41" s="503">
        <f>SUM(F11:F14)</f>
        <v>0</v>
      </c>
      <c r="G41" s="503">
        <f>SUM(G11:G14)</f>
        <v>0</v>
      </c>
      <c r="H41" s="503">
        <f>SUM(H11:H14)</f>
        <v>0</v>
      </c>
      <c r="I41" s="503">
        <f t="shared" ref="I41:BO41" si="16">SUM(I13:I14)</f>
        <v>0</v>
      </c>
      <c r="J41" s="503">
        <f t="shared" si="16"/>
        <v>0</v>
      </c>
      <c r="K41" s="503">
        <f t="shared" si="16"/>
        <v>0</v>
      </c>
      <c r="L41" s="503">
        <f t="shared" si="16"/>
        <v>0</v>
      </c>
      <c r="M41" s="503">
        <f t="shared" si="16"/>
        <v>0</v>
      </c>
      <c r="N41" s="503">
        <f t="shared" si="16"/>
        <v>0</v>
      </c>
      <c r="O41" s="503">
        <f t="shared" si="16"/>
        <v>0</v>
      </c>
      <c r="P41" s="503">
        <f t="shared" si="16"/>
        <v>0</v>
      </c>
      <c r="Q41" s="503">
        <f t="shared" si="16"/>
        <v>0</v>
      </c>
      <c r="R41" s="503">
        <f t="shared" si="16"/>
        <v>0</v>
      </c>
      <c r="S41" s="503">
        <f t="shared" si="16"/>
        <v>0</v>
      </c>
      <c r="T41" s="503">
        <f t="shared" si="16"/>
        <v>0</v>
      </c>
      <c r="U41" s="503">
        <f t="shared" si="16"/>
        <v>0</v>
      </c>
      <c r="V41" s="503">
        <f t="shared" si="16"/>
        <v>0</v>
      </c>
      <c r="W41" s="503">
        <f t="shared" si="16"/>
        <v>0</v>
      </c>
      <c r="X41" s="503">
        <f t="shared" si="16"/>
        <v>0</v>
      </c>
      <c r="Y41" s="503">
        <f t="shared" si="16"/>
        <v>0</v>
      </c>
      <c r="Z41" s="503">
        <f t="shared" si="16"/>
        <v>0</v>
      </c>
      <c r="AA41" s="503">
        <f t="shared" si="16"/>
        <v>0</v>
      </c>
      <c r="AB41" s="503">
        <f t="shared" si="16"/>
        <v>0</v>
      </c>
      <c r="AC41" s="503">
        <f t="shared" si="16"/>
        <v>0</v>
      </c>
      <c r="AD41" s="503">
        <f t="shared" si="16"/>
        <v>0</v>
      </c>
      <c r="AE41" s="503">
        <f t="shared" si="16"/>
        <v>0</v>
      </c>
      <c r="AF41" s="503">
        <f t="shared" si="16"/>
        <v>0</v>
      </c>
      <c r="AG41" s="503">
        <f t="shared" si="16"/>
        <v>0</v>
      </c>
      <c r="AH41" s="503">
        <f t="shared" si="16"/>
        <v>0</v>
      </c>
      <c r="AI41" s="503">
        <f t="shared" si="16"/>
        <v>0</v>
      </c>
      <c r="AJ41" s="503">
        <f t="shared" si="16"/>
        <v>0</v>
      </c>
      <c r="AK41" s="503">
        <f t="shared" si="16"/>
        <v>0</v>
      </c>
      <c r="AL41" s="503">
        <f t="shared" si="16"/>
        <v>0</v>
      </c>
      <c r="AM41" s="503">
        <f t="shared" si="16"/>
        <v>0</v>
      </c>
      <c r="AN41" s="503">
        <f t="shared" si="16"/>
        <v>0</v>
      </c>
      <c r="AO41" s="503">
        <f t="shared" si="16"/>
        <v>0</v>
      </c>
      <c r="AP41" s="503">
        <f t="shared" si="16"/>
        <v>0</v>
      </c>
      <c r="AQ41" s="503">
        <f t="shared" si="16"/>
        <v>0</v>
      </c>
      <c r="AR41" s="503">
        <f t="shared" si="16"/>
        <v>0</v>
      </c>
      <c r="AS41" s="503">
        <f t="shared" si="16"/>
        <v>0</v>
      </c>
      <c r="AT41" s="503">
        <f t="shared" si="16"/>
        <v>0</v>
      </c>
      <c r="AU41" s="503">
        <f t="shared" si="16"/>
        <v>0</v>
      </c>
      <c r="AV41" s="503">
        <f t="shared" si="16"/>
        <v>0</v>
      </c>
      <c r="AW41" s="503">
        <f t="shared" si="16"/>
        <v>0</v>
      </c>
      <c r="AX41" s="503">
        <f t="shared" si="16"/>
        <v>0</v>
      </c>
      <c r="AY41" s="503">
        <f t="shared" si="16"/>
        <v>0</v>
      </c>
      <c r="AZ41" s="503">
        <f t="shared" si="16"/>
        <v>0</v>
      </c>
      <c r="BA41" s="503">
        <f t="shared" si="16"/>
        <v>0</v>
      </c>
      <c r="BB41" s="503">
        <f t="shared" si="16"/>
        <v>0</v>
      </c>
      <c r="BC41" s="503">
        <f t="shared" si="16"/>
        <v>0</v>
      </c>
      <c r="BD41" s="503">
        <f t="shared" si="16"/>
        <v>0</v>
      </c>
      <c r="BE41" s="503">
        <f t="shared" si="16"/>
        <v>0</v>
      </c>
      <c r="BF41" s="503">
        <f t="shared" si="16"/>
        <v>0</v>
      </c>
      <c r="BG41" s="503">
        <f t="shared" si="16"/>
        <v>0</v>
      </c>
      <c r="BH41" s="503">
        <f t="shared" si="16"/>
        <v>0</v>
      </c>
      <c r="BI41" s="503">
        <f t="shared" si="16"/>
        <v>0</v>
      </c>
      <c r="BJ41" s="503">
        <f t="shared" si="16"/>
        <v>0</v>
      </c>
      <c r="BK41" s="503">
        <f t="shared" si="16"/>
        <v>0</v>
      </c>
      <c r="BL41" s="503">
        <f t="shared" si="16"/>
        <v>0</v>
      </c>
      <c r="BM41" s="503">
        <f t="shared" si="16"/>
        <v>0</v>
      </c>
      <c r="BN41" s="503">
        <f t="shared" si="16"/>
        <v>0</v>
      </c>
      <c r="BO41" s="503">
        <f t="shared" si="16"/>
        <v>0</v>
      </c>
      <c r="BP41" s="503">
        <f t="shared" ref="BP41:BV41" si="17">SUM(BP13:BP14)</f>
        <v>0</v>
      </c>
      <c r="BQ41" s="503">
        <f t="shared" si="17"/>
        <v>0</v>
      </c>
      <c r="BR41" s="503">
        <f t="shared" si="17"/>
        <v>0</v>
      </c>
      <c r="BS41" s="503">
        <f t="shared" si="17"/>
        <v>0</v>
      </c>
      <c r="BT41" s="503">
        <f t="shared" si="17"/>
        <v>0</v>
      </c>
      <c r="BU41" s="503">
        <f t="shared" si="17"/>
        <v>0</v>
      </c>
      <c r="BV41" s="632">
        <f t="shared" si="17"/>
        <v>0</v>
      </c>
      <c r="BW41" s="487"/>
    </row>
    <row r="42" spans="1:75" s="497" customFormat="1">
      <c r="A42" s="498" t="s">
        <v>148</v>
      </c>
      <c r="B42" s="499">
        <f t="shared" si="8"/>
        <v>0</v>
      </c>
      <c r="C42" s="500">
        <f>SUM(C43:C45)</f>
        <v>0</v>
      </c>
      <c r="D42" s="500">
        <f t="shared" ref="D42:BO42" si="18">SUM(D43:D45)</f>
        <v>0</v>
      </c>
      <c r="E42" s="500">
        <f t="shared" si="18"/>
        <v>0</v>
      </c>
      <c r="F42" s="500">
        <f t="shared" si="18"/>
        <v>0</v>
      </c>
      <c r="G42" s="500">
        <f t="shared" si="18"/>
        <v>0</v>
      </c>
      <c r="H42" s="500">
        <f t="shared" si="18"/>
        <v>0</v>
      </c>
      <c r="I42" s="500">
        <f t="shared" si="18"/>
        <v>0</v>
      </c>
      <c r="J42" s="500">
        <f t="shared" si="18"/>
        <v>0</v>
      </c>
      <c r="K42" s="500">
        <f t="shared" si="18"/>
        <v>0</v>
      </c>
      <c r="L42" s="500">
        <f t="shared" si="18"/>
        <v>0</v>
      </c>
      <c r="M42" s="500">
        <f t="shared" si="18"/>
        <v>0</v>
      </c>
      <c r="N42" s="500">
        <f t="shared" si="18"/>
        <v>0</v>
      </c>
      <c r="O42" s="500">
        <f t="shared" si="18"/>
        <v>0</v>
      </c>
      <c r="P42" s="500">
        <f t="shared" si="18"/>
        <v>0</v>
      </c>
      <c r="Q42" s="500">
        <f t="shared" si="18"/>
        <v>0</v>
      </c>
      <c r="R42" s="500">
        <f t="shared" si="18"/>
        <v>0</v>
      </c>
      <c r="S42" s="500">
        <f t="shared" si="18"/>
        <v>0</v>
      </c>
      <c r="T42" s="500">
        <f t="shared" si="18"/>
        <v>0</v>
      </c>
      <c r="U42" s="500">
        <f t="shared" si="18"/>
        <v>0</v>
      </c>
      <c r="V42" s="500">
        <f t="shared" si="18"/>
        <v>0</v>
      </c>
      <c r="W42" s="500">
        <f t="shared" si="18"/>
        <v>0</v>
      </c>
      <c r="X42" s="500">
        <f t="shared" si="18"/>
        <v>0</v>
      </c>
      <c r="Y42" s="500">
        <f t="shared" si="18"/>
        <v>0</v>
      </c>
      <c r="Z42" s="500">
        <f t="shared" si="18"/>
        <v>0</v>
      </c>
      <c r="AA42" s="500">
        <f t="shared" si="18"/>
        <v>0</v>
      </c>
      <c r="AB42" s="500">
        <f t="shared" si="18"/>
        <v>0</v>
      </c>
      <c r="AC42" s="500">
        <f t="shared" si="18"/>
        <v>0</v>
      </c>
      <c r="AD42" s="500">
        <f t="shared" si="18"/>
        <v>0</v>
      </c>
      <c r="AE42" s="500">
        <f t="shared" si="18"/>
        <v>0</v>
      </c>
      <c r="AF42" s="500">
        <f t="shared" si="18"/>
        <v>0</v>
      </c>
      <c r="AG42" s="500">
        <f t="shared" si="18"/>
        <v>0</v>
      </c>
      <c r="AH42" s="500">
        <f t="shared" si="18"/>
        <v>0</v>
      </c>
      <c r="AI42" s="500">
        <f t="shared" si="18"/>
        <v>0</v>
      </c>
      <c r="AJ42" s="500">
        <f t="shared" si="18"/>
        <v>0</v>
      </c>
      <c r="AK42" s="500">
        <f t="shared" si="18"/>
        <v>0</v>
      </c>
      <c r="AL42" s="500">
        <f t="shared" si="18"/>
        <v>0</v>
      </c>
      <c r="AM42" s="500">
        <f t="shared" si="18"/>
        <v>0</v>
      </c>
      <c r="AN42" s="500">
        <f t="shared" si="18"/>
        <v>0</v>
      </c>
      <c r="AO42" s="500">
        <f t="shared" si="18"/>
        <v>0</v>
      </c>
      <c r="AP42" s="500">
        <f t="shared" si="18"/>
        <v>0</v>
      </c>
      <c r="AQ42" s="500">
        <f t="shared" si="18"/>
        <v>0</v>
      </c>
      <c r="AR42" s="500">
        <f t="shared" si="18"/>
        <v>0</v>
      </c>
      <c r="AS42" s="500">
        <f t="shared" si="18"/>
        <v>0</v>
      </c>
      <c r="AT42" s="500">
        <f t="shared" si="18"/>
        <v>0</v>
      </c>
      <c r="AU42" s="500">
        <f t="shared" si="18"/>
        <v>0</v>
      </c>
      <c r="AV42" s="500">
        <f t="shared" si="18"/>
        <v>0</v>
      </c>
      <c r="AW42" s="500">
        <f t="shared" si="18"/>
        <v>0</v>
      </c>
      <c r="AX42" s="500">
        <f t="shared" si="18"/>
        <v>0</v>
      </c>
      <c r="AY42" s="500">
        <f t="shared" si="18"/>
        <v>0</v>
      </c>
      <c r="AZ42" s="500">
        <f t="shared" si="18"/>
        <v>0</v>
      </c>
      <c r="BA42" s="500">
        <f t="shared" si="18"/>
        <v>0</v>
      </c>
      <c r="BB42" s="500">
        <f t="shared" si="18"/>
        <v>0</v>
      </c>
      <c r="BC42" s="500">
        <f t="shared" si="18"/>
        <v>0</v>
      </c>
      <c r="BD42" s="500">
        <f t="shared" si="18"/>
        <v>0</v>
      </c>
      <c r="BE42" s="500">
        <f t="shared" si="18"/>
        <v>0</v>
      </c>
      <c r="BF42" s="500">
        <f t="shared" si="18"/>
        <v>0</v>
      </c>
      <c r="BG42" s="500">
        <f t="shared" si="18"/>
        <v>0</v>
      </c>
      <c r="BH42" s="500">
        <f t="shared" si="18"/>
        <v>0</v>
      </c>
      <c r="BI42" s="500">
        <f t="shared" si="18"/>
        <v>0</v>
      </c>
      <c r="BJ42" s="500">
        <f t="shared" si="18"/>
        <v>0</v>
      </c>
      <c r="BK42" s="500">
        <f t="shared" si="18"/>
        <v>0</v>
      </c>
      <c r="BL42" s="500">
        <f t="shared" si="18"/>
        <v>0</v>
      </c>
      <c r="BM42" s="500">
        <f t="shared" si="18"/>
        <v>0</v>
      </c>
      <c r="BN42" s="500">
        <f t="shared" si="18"/>
        <v>0</v>
      </c>
      <c r="BO42" s="500">
        <f t="shared" si="18"/>
        <v>0</v>
      </c>
      <c r="BP42" s="500">
        <f t="shared" ref="BP42:BV42" si="19">SUM(BP43:BP45)</f>
        <v>0</v>
      </c>
      <c r="BQ42" s="500">
        <f t="shared" si="19"/>
        <v>0</v>
      </c>
      <c r="BR42" s="500">
        <f t="shared" si="19"/>
        <v>0</v>
      </c>
      <c r="BS42" s="500">
        <f t="shared" si="19"/>
        <v>0</v>
      </c>
      <c r="BT42" s="500">
        <f t="shared" si="19"/>
        <v>0</v>
      </c>
      <c r="BU42" s="500">
        <f t="shared" si="19"/>
        <v>0</v>
      </c>
      <c r="BV42" s="636">
        <f t="shared" si="19"/>
        <v>0</v>
      </c>
      <c r="BW42" s="487"/>
    </row>
    <row r="43" spans="1:75" s="497" customFormat="1">
      <c r="A43" s="501" t="s">
        <v>150</v>
      </c>
      <c r="B43" s="502">
        <f t="shared" si="8"/>
        <v>0</v>
      </c>
      <c r="C43" s="503">
        <f>SUM(C16:C17)</f>
        <v>0</v>
      </c>
      <c r="D43" s="503">
        <f t="shared" ref="D43:BO43" si="20">SUM(D16:D17)</f>
        <v>0</v>
      </c>
      <c r="E43" s="503">
        <f t="shared" si="20"/>
        <v>0</v>
      </c>
      <c r="F43" s="503">
        <f t="shared" si="20"/>
        <v>0</v>
      </c>
      <c r="G43" s="503">
        <f t="shared" si="20"/>
        <v>0</v>
      </c>
      <c r="H43" s="503">
        <f t="shared" si="20"/>
        <v>0</v>
      </c>
      <c r="I43" s="503">
        <f t="shared" si="20"/>
        <v>0</v>
      </c>
      <c r="J43" s="503">
        <f t="shared" si="20"/>
        <v>0</v>
      </c>
      <c r="K43" s="503">
        <f t="shared" si="20"/>
        <v>0</v>
      </c>
      <c r="L43" s="503">
        <f t="shared" si="20"/>
        <v>0</v>
      </c>
      <c r="M43" s="503">
        <f t="shared" si="20"/>
        <v>0</v>
      </c>
      <c r="N43" s="503">
        <f t="shared" si="20"/>
        <v>0</v>
      </c>
      <c r="O43" s="503">
        <f t="shared" si="20"/>
        <v>0</v>
      </c>
      <c r="P43" s="503">
        <f t="shared" si="20"/>
        <v>0</v>
      </c>
      <c r="Q43" s="503">
        <f t="shared" si="20"/>
        <v>0</v>
      </c>
      <c r="R43" s="503">
        <f t="shared" si="20"/>
        <v>0</v>
      </c>
      <c r="S43" s="503">
        <f t="shared" si="20"/>
        <v>0</v>
      </c>
      <c r="T43" s="503">
        <f t="shared" si="20"/>
        <v>0</v>
      </c>
      <c r="U43" s="503">
        <f t="shared" si="20"/>
        <v>0</v>
      </c>
      <c r="V43" s="503">
        <f t="shared" si="20"/>
        <v>0</v>
      </c>
      <c r="W43" s="503">
        <f t="shared" si="20"/>
        <v>0</v>
      </c>
      <c r="X43" s="503">
        <f t="shared" si="20"/>
        <v>0</v>
      </c>
      <c r="Y43" s="503">
        <f t="shared" si="20"/>
        <v>0</v>
      </c>
      <c r="Z43" s="503">
        <f t="shared" si="20"/>
        <v>0</v>
      </c>
      <c r="AA43" s="503">
        <f t="shared" si="20"/>
        <v>0</v>
      </c>
      <c r="AB43" s="503">
        <f t="shared" si="20"/>
        <v>0</v>
      </c>
      <c r="AC43" s="503">
        <f t="shared" si="20"/>
        <v>0</v>
      </c>
      <c r="AD43" s="503">
        <f t="shared" si="20"/>
        <v>0</v>
      </c>
      <c r="AE43" s="503">
        <f t="shared" si="20"/>
        <v>0</v>
      </c>
      <c r="AF43" s="503">
        <f t="shared" si="20"/>
        <v>0</v>
      </c>
      <c r="AG43" s="503">
        <f t="shared" si="20"/>
        <v>0</v>
      </c>
      <c r="AH43" s="503">
        <f t="shared" si="20"/>
        <v>0</v>
      </c>
      <c r="AI43" s="503">
        <f t="shared" si="20"/>
        <v>0</v>
      </c>
      <c r="AJ43" s="503">
        <f t="shared" si="20"/>
        <v>0</v>
      </c>
      <c r="AK43" s="503">
        <f t="shared" si="20"/>
        <v>0</v>
      </c>
      <c r="AL43" s="503">
        <f t="shared" si="20"/>
        <v>0</v>
      </c>
      <c r="AM43" s="503">
        <f t="shared" si="20"/>
        <v>0</v>
      </c>
      <c r="AN43" s="503">
        <f t="shared" si="20"/>
        <v>0</v>
      </c>
      <c r="AO43" s="503">
        <f t="shared" si="20"/>
        <v>0</v>
      </c>
      <c r="AP43" s="503">
        <f t="shared" si="20"/>
        <v>0</v>
      </c>
      <c r="AQ43" s="503">
        <f t="shared" si="20"/>
        <v>0</v>
      </c>
      <c r="AR43" s="503">
        <f t="shared" si="20"/>
        <v>0</v>
      </c>
      <c r="AS43" s="503">
        <f t="shared" si="20"/>
        <v>0</v>
      </c>
      <c r="AT43" s="503">
        <f t="shared" si="20"/>
        <v>0</v>
      </c>
      <c r="AU43" s="503">
        <f t="shared" si="20"/>
        <v>0</v>
      </c>
      <c r="AV43" s="503">
        <f t="shared" si="20"/>
        <v>0</v>
      </c>
      <c r="AW43" s="503">
        <f t="shared" si="20"/>
        <v>0</v>
      </c>
      <c r="AX43" s="503">
        <f t="shared" si="20"/>
        <v>0</v>
      </c>
      <c r="AY43" s="503">
        <f t="shared" si="20"/>
        <v>0</v>
      </c>
      <c r="AZ43" s="503">
        <f t="shared" si="20"/>
        <v>0</v>
      </c>
      <c r="BA43" s="503">
        <f t="shared" si="20"/>
        <v>0</v>
      </c>
      <c r="BB43" s="503">
        <f t="shared" si="20"/>
        <v>0</v>
      </c>
      <c r="BC43" s="503">
        <f t="shared" si="20"/>
        <v>0</v>
      </c>
      <c r="BD43" s="503">
        <f t="shared" si="20"/>
        <v>0</v>
      </c>
      <c r="BE43" s="503">
        <f t="shared" si="20"/>
        <v>0</v>
      </c>
      <c r="BF43" s="503">
        <f t="shared" si="20"/>
        <v>0</v>
      </c>
      <c r="BG43" s="503">
        <f t="shared" si="20"/>
        <v>0</v>
      </c>
      <c r="BH43" s="503">
        <f t="shared" si="20"/>
        <v>0</v>
      </c>
      <c r="BI43" s="503">
        <f t="shared" si="20"/>
        <v>0</v>
      </c>
      <c r="BJ43" s="503">
        <f t="shared" si="20"/>
        <v>0</v>
      </c>
      <c r="BK43" s="503">
        <f t="shared" si="20"/>
        <v>0</v>
      </c>
      <c r="BL43" s="503">
        <f t="shared" si="20"/>
        <v>0</v>
      </c>
      <c r="BM43" s="503">
        <f t="shared" si="20"/>
        <v>0</v>
      </c>
      <c r="BN43" s="503">
        <f t="shared" si="20"/>
        <v>0</v>
      </c>
      <c r="BO43" s="503">
        <f t="shared" si="20"/>
        <v>0</v>
      </c>
      <c r="BP43" s="503">
        <f t="shared" ref="BP43:BV43" si="21">SUM(BP16:BP17)</f>
        <v>0</v>
      </c>
      <c r="BQ43" s="503">
        <f t="shared" si="21"/>
        <v>0</v>
      </c>
      <c r="BR43" s="503">
        <f t="shared" si="21"/>
        <v>0</v>
      </c>
      <c r="BS43" s="503">
        <f t="shared" si="21"/>
        <v>0</v>
      </c>
      <c r="BT43" s="503">
        <f t="shared" si="21"/>
        <v>0</v>
      </c>
      <c r="BU43" s="503">
        <f t="shared" si="21"/>
        <v>0</v>
      </c>
      <c r="BV43" s="632">
        <f t="shared" si="21"/>
        <v>0</v>
      </c>
      <c r="BW43" s="487"/>
    </row>
    <row r="44" spans="1:75" s="497" customFormat="1">
      <c r="A44" s="501" t="s">
        <v>151</v>
      </c>
      <c r="B44" s="502">
        <f t="shared" si="8"/>
        <v>0</v>
      </c>
      <c r="C44" s="503">
        <f>SUM(C18:C19)</f>
        <v>0</v>
      </c>
      <c r="D44" s="503">
        <f t="shared" ref="D44:BO44" si="22">SUM(D18:D19)</f>
        <v>0</v>
      </c>
      <c r="E44" s="503">
        <f t="shared" si="22"/>
        <v>0</v>
      </c>
      <c r="F44" s="503">
        <f t="shared" si="22"/>
        <v>0</v>
      </c>
      <c r="G44" s="503">
        <f t="shared" si="22"/>
        <v>0</v>
      </c>
      <c r="H44" s="503">
        <f t="shared" si="22"/>
        <v>0</v>
      </c>
      <c r="I44" s="503">
        <f t="shared" si="22"/>
        <v>0</v>
      </c>
      <c r="J44" s="503">
        <f t="shared" si="22"/>
        <v>0</v>
      </c>
      <c r="K44" s="503">
        <f t="shared" si="22"/>
        <v>0</v>
      </c>
      <c r="L44" s="503">
        <f t="shared" si="22"/>
        <v>0</v>
      </c>
      <c r="M44" s="503">
        <f t="shared" si="22"/>
        <v>0</v>
      </c>
      <c r="N44" s="503">
        <f t="shared" si="22"/>
        <v>0</v>
      </c>
      <c r="O44" s="503">
        <f t="shared" si="22"/>
        <v>0</v>
      </c>
      <c r="P44" s="503">
        <f t="shared" si="22"/>
        <v>0</v>
      </c>
      <c r="Q44" s="503">
        <f t="shared" si="22"/>
        <v>0</v>
      </c>
      <c r="R44" s="503">
        <f t="shared" si="22"/>
        <v>0</v>
      </c>
      <c r="S44" s="503">
        <f t="shared" si="22"/>
        <v>0</v>
      </c>
      <c r="T44" s="503">
        <f t="shared" si="22"/>
        <v>0</v>
      </c>
      <c r="U44" s="503">
        <f t="shared" si="22"/>
        <v>0</v>
      </c>
      <c r="V44" s="503">
        <f t="shared" si="22"/>
        <v>0</v>
      </c>
      <c r="W44" s="503">
        <f t="shared" si="22"/>
        <v>0</v>
      </c>
      <c r="X44" s="503">
        <f t="shared" si="22"/>
        <v>0</v>
      </c>
      <c r="Y44" s="503">
        <f t="shared" si="22"/>
        <v>0</v>
      </c>
      <c r="Z44" s="503">
        <f t="shared" si="22"/>
        <v>0</v>
      </c>
      <c r="AA44" s="503">
        <f t="shared" si="22"/>
        <v>0</v>
      </c>
      <c r="AB44" s="503">
        <f t="shared" si="22"/>
        <v>0</v>
      </c>
      <c r="AC44" s="503">
        <f t="shared" si="22"/>
        <v>0</v>
      </c>
      <c r="AD44" s="503">
        <f t="shared" si="22"/>
        <v>0</v>
      </c>
      <c r="AE44" s="503">
        <f t="shared" si="22"/>
        <v>0</v>
      </c>
      <c r="AF44" s="503">
        <f t="shared" si="22"/>
        <v>0</v>
      </c>
      <c r="AG44" s="503">
        <f t="shared" si="22"/>
        <v>0</v>
      </c>
      <c r="AH44" s="503">
        <f t="shared" si="22"/>
        <v>0</v>
      </c>
      <c r="AI44" s="503">
        <f t="shared" si="22"/>
        <v>0</v>
      </c>
      <c r="AJ44" s="503">
        <f t="shared" si="22"/>
        <v>0</v>
      </c>
      <c r="AK44" s="503">
        <f t="shared" si="22"/>
        <v>0</v>
      </c>
      <c r="AL44" s="503">
        <f t="shared" si="22"/>
        <v>0</v>
      </c>
      <c r="AM44" s="503">
        <f t="shared" si="22"/>
        <v>0</v>
      </c>
      <c r="AN44" s="503">
        <f t="shared" si="22"/>
        <v>0</v>
      </c>
      <c r="AO44" s="503">
        <f t="shared" si="22"/>
        <v>0</v>
      </c>
      <c r="AP44" s="503">
        <f t="shared" si="22"/>
        <v>0</v>
      </c>
      <c r="AQ44" s="503">
        <f t="shared" si="22"/>
        <v>0</v>
      </c>
      <c r="AR44" s="503">
        <f t="shared" si="22"/>
        <v>0</v>
      </c>
      <c r="AS44" s="503">
        <f t="shared" si="22"/>
        <v>0</v>
      </c>
      <c r="AT44" s="503">
        <f t="shared" si="22"/>
        <v>0</v>
      </c>
      <c r="AU44" s="503">
        <f t="shared" si="22"/>
        <v>0</v>
      </c>
      <c r="AV44" s="503">
        <f t="shared" si="22"/>
        <v>0</v>
      </c>
      <c r="AW44" s="503">
        <f t="shared" si="22"/>
        <v>0</v>
      </c>
      <c r="AX44" s="503">
        <f t="shared" si="22"/>
        <v>0</v>
      </c>
      <c r="AY44" s="503">
        <f t="shared" si="22"/>
        <v>0</v>
      </c>
      <c r="AZ44" s="503">
        <f t="shared" si="22"/>
        <v>0</v>
      </c>
      <c r="BA44" s="503">
        <f t="shared" si="22"/>
        <v>0</v>
      </c>
      <c r="BB44" s="503">
        <f t="shared" si="22"/>
        <v>0</v>
      </c>
      <c r="BC44" s="503">
        <f t="shared" si="22"/>
        <v>0</v>
      </c>
      <c r="BD44" s="503">
        <f t="shared" si="22"/>
        <v>0</v>
      </c>
      <c r="BE44" s="503">
        <f t="shared" si="22"/>
        <v>0</v>
      </c>
      <c r="BF44" s="503">
        <f t="shared" si="22"/>
        <v>0</v>
      </c>
      <c r="BG44" s="503">
        <f t="shared" si="22"/>
        <v>0</v>
      </c>
      <c r="BH44" s="503">
        <f t="shared" si="22"/>
        <v>0</v>
      </c>
      <c r="BI44" s="503">
        <f t="shared" si="22"/>
        <v>0</v>
      </c>
      <c r="BJ44" s="503">
        <f t="shared" si="22"/>
        <v>0</v>
      </c>
      <c r="BK44" s="503">
        <f t="shared" si="22"/>
        <v>0</v>
      </c>
      <c r="BL44" s="503">
        <f t="shared" si="22"/>
        <v>0</v>
      </c>
      <c r="BM44" s="503">
        <f t="shared" si="22"/>
        <v>0</v>
      </c>
      <c r="BN44" s="503">
        <f t="shared" si="22"/>
        <v>0</v>
      </c>
      <c r="BO44" s="503">
        <f t="shared" si="22"/>
        <v>0</v>
      </c>
      <c r="BP44" s="503">
        <f t="shared" ref="BP44:BV44" si="23">SUM(BP18:BP19)</f>
        <v>0</v>
      </c>
      <c r="BQ44" s="503">
        <f t="shared" si="23"/>
        <v>0</v>
      </c>
      <c r="BR44" s="503">
        <f t="shared" si="23"/>
        <v>0</v>
      </c>
      <c r="BS44" s="503">
        <f t="shared" si="23"/>
        <v>0</v>
      </c>
      <c r="BT44" s="503">
        <f t="shared" si="23"/>
        <v>0</v>
      </c>
      <c r="BU44" s="503">
        <f t="shared" si="23"/>
        <v>0</v>
      </c>
      <c r="BV44" s="632">
        <f t="shared" si="23"/>
        <v>0</v>
      </c>
      <c r="BW44" s="487"/>
    </row>
    <row r="45" spans="1:75" s="497" customFormat="1">
      <c r="A45" s="501" t="s">
        <v>171</v>
      </c>
      <c r="B45" s="502">
        <f t="shared" si="8"/>
        <v>0</v>
      </c>
      <c r="C45" s="503">
        <f>SUM(C20:C21)</f>
        <v>0</v>
      </c>
      <c r="D45" s="503">
        <f t="shared" ref="D45:BO45" si="24">SUM(D20:D21)</f>
        <v>0</v>
      </c>
      <c r="E45" s="503">
        <f t="shared" si="24"/>
        <v>0</v>
      </c>
      <c r="F45" s="503">
        <f t="shared" si="24"/>
        <v>0</v>
      </c>
      <c r="G45" s="503">
        <f t="shared" si="24"/>
        <v>0</v>
      </c>
      <c r="H45" s="503">
        <f t="shared" si="24"/>
        <v>0</v>
      </c>
      <c r="I45" s="503">
        <f t="shared" si="24"/>
        <v>0</v>
      </c>
      <c r="J45" s="503">
        <f t="shared" si="24"/>
        <v>0</v>
      </c>
      <c r="K45" s="503">
        <f t="shared" si="24"/>
        <v>0</v>
      </c>
      <c r="L45" s="503">
        <f t="shared" si="24"/>
        <v>0</v>
      </c>
      <c r="M45" s="503">
        <f t="shared" si="24"/>
        <v>0</v>
      </c>
      <c r="N45" s="503">
        <f t="shared" si="24"/>
        <v>0</v>
      </c>
      <c r="O45" s="503">
        <f t="shared" si="24"/>
        <v>0</v>
      </c>
      <c r="P45" s="503">
        <f t="shared" si="24"/>
        <v>0</v>
      </c>
      <c r="Q45" s="503">
        <f t="shared" si="24"/>
        <v>0</v>
      </c>
      <c r="R45" s="503">
        <f t="shared" si="24"/>
        <v>0</v>
      </c>
      <c r="S45" s="503">
        <f t="shared" si="24"/>
        <v>0</v>
      </c>
      <c r="T45" s="503">
        <f t="shared" si="24"/>
        <v>0</v>
      </c>
      <c r="U45" s="503">
        <f t="shared" si="24"/>
        <v>0</v>
      </c>
      <c r="V45" s="503">
        <f t="shared" si="24"/>
        <v>0</v>
      </c>
      <c r="W45" s="503">
        <f t="shared" si="24"/>
        <v>0</v>
      </c>
      <c r="X45" s="503">
        <f t="shared" si="24"/>
        <v>0</v>
      </c>
      <c r="Y45" s="503">
        <f t="shared" si="24"/>
        <v>0</v>
      </c>
      <c r="Z45" s="503">
        <f t="shared" si="24"/>
        <v>0</v>
      </c>
      <c r="AA45" s="503">
        <f t="shared" si="24"/>
        <v>0</v>
      </c>
      <c r="AB45" s="503">
        <f t="shared" si="24"/>
        <v>0</v>
      </c>
      <c r="AC45" s="503">
        <f t="shared" si="24"/>
        <v>0</v>
      </c>
      <c r="AD45" s="503">
        <f t="shared" si="24"/>
        <v>0</v>
      </c>
      <c r="AE45" s="503">
        <f t="shared" si="24"/>
        <v>0</v>
      </c>
      <c r="AF45" s="503">
        <f t="shared" si="24"/>
        <v>0</v>
      </c>
      <c r="AG45" s="503">
        <f t="shared" si="24"/>
        <v>0</v>
      </c>
      <c r="AH45" s="503">
        <f t="shared" si="24"/>
        <v>0</v>
      </c>
      <c r="AI45" s="503">
        <f t="shared" si="24"/>
        <v>0</v>
      </c>
      <c r="AJ45" s="503">
        <f t="shared" si="24"/>
        <v>0</v>
      </c>
      <c r="AK45" s="503">
        <f t="shared" si="24"/>
        <v>0</v>
      </c>
      <c r="AL45" s="503">
        <f t="shared" si="24"/>
        <v>0</v>
      </c>
      <c r="AM45" s="503">
        <f t="shared" si="24"/>
        <v>0</v>
      </c>
      <c r="AN45" s="503">
        <f t="shared" si="24"/>
        <v>0</v>
      </c>
      <c r="AO45" s="503">
        <f t="shared" si="24"/>
        <v>0</v>
      </c>
      <c r="AP45" s="503">
        <f t="shared" si="24"/>
        <v>0</v>
      </c>
      <c r="AQ45" s="503">
        <f t="shared" si="24"/>
        <v>0</v>
      </c>
      <c r="AR45" s="503">
        <f t="shared" si="24"/>
        <v>0</v>
      </c>
      <c r="AS45" s="503">
        <f t="shared" si="24"/>
        <v>0</v>
      </c>
      <c r="AT45" s="503">
        <f t="shared" si="24"/>
        <v>0</v>
      </c>
      <c r="AU45" s="503">
        <f t="shared" si="24"/>
        <v>0</v>
      </c>
      <c r="AV45" s="503">
        <f t="shared" si="24"/>
        <v>0</v>
      </c>
      <c r="AW45" s="503">
        <f t="shared" si="24"/>
        <v>0</v>
      </c>
      <c r="AX45" s="503">
        <f t="shared" si="24"/>
        <v>0</v>
      </c>
      <c r="AY45" s="503">
        <f t="shared" si="24"/>
        <v>0</v>
      </c>
      <c r="AZ45" s="503">
        <f t="shared" si="24"/>
        <v>0</v>
      </c>
      <c r="BA45" s="503">
        <f t="shared" si="24"/>
        <v>0</v>
      </c>
      <c r="BB45" s="503">
        <f t="shared" si="24"/>
        <v>0</v>
      </c>
      <c r="BC45" s="503">
        <f t="shared" si="24"/>
        <v>0</v>
      </c>
      <c r="BD45" s="503">
        <f t="shared" si="24"/>
        <v>0</v>
      </c>
      <c r="BE45" s="503">
        <f t="shared" si="24"/>
        <v>0</v>
      </c>
      <c r="BF45" s="503">
        <f t="shared" si="24"/>
        <v>0</v>
      </c>
      <c r="BG45" s="503">
        <f t="shared" si="24"/>
        <v>0</v>
      </c>
      <c r="BH45" s="503">
        <f t="shared" si="24"/>
        <v>0</v>
      </c>
      <c r="BI45" s="503">
        <f t="shared" si="24"/>
        <v>0</v>
      </c>
      <c r="BJ45" s="503">
        <f t="shared" si="24"/>
        <v>0</v>
      </c>
      <c r="BK45" s="503">
        <f t="shared" si="24"/>
        <v>0</v>
      </c>
      <c r="BL45" s="503">
        <f t="shared" si="24"/>
        <v>0</v>
      </c>
      <c r="BM45" s="503">
        <f t="shared" si="24"/>
        <v>0</v>
      </c>
      <c r="BN45" s="503">
        <f t="shared" si="24"/>
        <v>0</v>
      </c>
      <c r="BO45" s="503">
        <f t="shared" si="24"/>
        <v>0</v>
      </c>
      <c r="BP45" s="503">
        <f t="shared" ref="BP45:BV45" si="25">SUM(BP20:BP21)</f>
        <v>0</v>
      </c>
      <c r="BQ45" s="503">
        <f t="shared" si="25"/>
        <v>0</v>
      </c>
      <c r="BR45" s="503">
        <f t="shared" si="25"/>
        <v>0</v>
      </c>
      <c r="BS45" s="503">
        <f t="shared" si="25"/>
        <v>0</v>
      </c>
      <c r="BT45" s="503">
        <f t="shared" si="25"/>
        <v>0</v>
      </c>
      <c r="BU45" s="503">
        <f t="shared" si="25"/>
        <v>0</v>
      </c>
      <c r="BV45" s="632">
        <f t="shared" si="25"/>
        <v>0</v>
      </c>
      <c r="BW45" s="487"/>
    </row>
    <row r="46" spans="1:75" s="497" customFormat="1">
      <c r="A46" s="504" t="s">
        <v>152</v>
      </c>
      <c r="B46" s="499" t="str">
        <f>IFERROR(IF(filingDate&lt;$C$3,$C46,INDEX($C46:$AAA46,MATCH(filingDate,$C$3:$AAA$3))),"")</f>
        <v/>
      </c>
      <c r="C46" s="500" t="e">
        <f>IF(SUM(C39,C43)=0,#N/A,SUM(C39,C43))</f>
        <v>#N/A</v>
      </c>
      <c r="D46" s="500" t="e">
        <f t="shared" ref="D46:BO46" si="26">IF(SUM(D39,D43)=0,#N/A,SUM(D39,D43))</f>
        <v>#N/A</v>
      </c>
      <c r="E46" s="500" t="e">
        <f t="shared" si="26"/>
        <v>#N/A</v>
      </c>
      <c r="F46" s="500" t="e">
        <f t="shared" si="26"/>
        <v>#N/A</v>
      </c>
      <c r="G46" s="500" t="e">
        <f t="shared" si="26"/>
        <v>#N/A</v>
      </c>
      <c r="H46" s="500" t="e">
        <f t="shared" si="26"/>
        <v>#N/A</v>
      </c>
      <c r="I46" s="500" t="e">
        <f t="shared" si="26"/>
        <v>#N/A</v>
      </c>
      <c r="J46" s="500" t="e">
        <f t="shared" si="26"/>
        <v>#N/A</v>
      </c>
      <c r="K46" s="500" t="e">
        <f t="shared" si="26"/>
        <v>#N/A</v>
      </c>
      <c r="L46" s="500" t="e">
        <f t="shared" si="26"/>
        <v>#N/A</v>
      </c>
      <c r="M46" s="500" t="e">
        <f t="shared" si="26"/>
        <v>#N/A</v>
      </c>
      <c r="N46" s="500" t="e">
        <f t="shared" si="26"/>
        <v>#N/A</v>
      </c>
      <c r="O46" s="500" t="e">
        <f t="shared" si="26"/>
        <v>#N/A</v>
      </c>
      <c r="P46" s="500" t="e">
        <f t="shared" si="26"/>
        <v>#N/A</v>
      </c>
      <c r="Q46" s="500" t="e">
        <f t="shared" si="26"/>
        <v>#N/A</v>
      </c>
      <c r="R46" s="500" t="e">
        <f t="shared" si="26"/>
        <v>#N/A</v>
      </c>
      <c r="S46" s="500" t="e">
        <f t="shared" si="26"/>
        <v>#N/A</v>
      </c>
      <c r="T46" s="500" t="e">
        <f t="shared" si="26"/>
        <v>#N/A</v>
      </c>
      <c r="U46" s="500" t="e">
        <f t="shared" si="26"/>
        <v>#N/A</v>
      </c>
      <c r="V46" s="500" t="e">
        <f t="shared" si="26"/>
        <v>#N/A</v>
      </c>
      <c r="W46" s="500" t="e">
        <f t="shared" si="26"/>
        <v>#N/A</v>
      </c>
      <c r="X46" s="500" t="e">
        <f t="shared" si="26"/>
        <v>#N/A</v>
      </c>
      <c r="Y46" s="500" t="e">
        <f t="shared" si="26"/>
        <v>#N/A</v>
      </c>
      <c r="Z46" s="500" t="e">
        <f t="shared" si="26"/>
        <v>#N/A</v>
      </c>
      <c r="AA46" s="500" t="e">
        <f t="shared" si="26"/>
        <v>#N/A</v>
      </c>
      <c r="AB46" s="500" t="e">
        <f t="shared" si="26"/>
        <v>#N/A</v>
      </c>
      <c r="AC46" s="500" t="e">
        <f t="shared" si="26"/>
        <v>#N/A</v>
      </c>
      <c r="AD46" s="500" t="e">
        <f t="shared" si="26"/>
        <v>#N/A</v>
      </c>
      <c r="AE46" s="500" t="e">
        <f t="shared" si="26"/>
        <v>#N/A</v>
      </c>
      <c r="AF46" s="500" t="e">
        <f t="shared" si="26"/>
        <v>#N/A</v>
      </c>
      <c r="AG46" s="500" t="e">
        <f t="shared" si="26"/>
        <v>#N/A</v>
      </c>
      <c r="AH46" s="500" t="e">
        <f t="shared" si="26"/>
        <v>#N/A</v>
      </c>
      <c r="AI46" s="500" t="e">
        <f t="shared" si="26"/>
        <v>#N/A</v>
      </c>
      <c r="AJ46" s="500" t="e">
        <f t="shared" si="26"/>
        <v>#N/A</v>
      </c>
      <c r="AK46" s="500" t="e">
        <f t="shared" si="26"/>
        <v>#N/A</v>
      </c>
      <c r="AL46" s="500" t="e">
        <f t="shared" si="26"/>
        <v>#N/A</v>
      </c>
      <c r="AM46" s="500" t="e">
        <f t="shared" si="26"/>
        <v>#N/A</v>
      </c>
      <c r="AN46" s="500" t="e">
        <f t="shared" si="26"/>
        <v>#N/A</v>
      </c>
      <c r="AO46" s="500" t="e">
        <f t="shared" si="26"/>
        <v>#N/A</v>
      </c>
      <c r="AP46" s="500" t="e">
        <f t="shared" si="26"/>
        <v>#N/A</v>
      </c>
      <c r="AQ46" s="500" t="e">
        <f t="shared" si="26"/>
        <v>#N/A</v>
      </c>
      <c r="AR46" s="500" t="e">
        <f t="shared" si="26"/>
        <v>#N/A</v>
      </c>
      <c r="AS46" s="500" t="e">
        <f t="shared" si="26"/>
        <v>#N/A</v>
      </c>
      <c r="AT46" s="500" t="e">
        <f t="shared" si="26"/>
        <v>#N/A</v>
      </c>
      <c r="AU46" s="500" t="e">
        <f t="shared" si="26"/>
        <v>#N/A</v>
      </c>
      <c r="AV46" s="500" t="e">
        <f t="shared" si="26"/>
        <v>#N/A</v>
      </c>
      <c r="AW46" s="500" t="e">
        <f t="shared" si="26"/>
        <v>#N/A</v>
      </c>
      <c r="AX46" s="500" t="e">
        <f t="shared" si="26"/>
        <v>#N/A</v>
      </c>
      <c r="AY46" s="500" t="e">
        <f t="shared" si="26"/>
        <v>#N/A</v>
      </c>
      <c r="AZ46" s="500" t="e">
        <f t="shared" si="26"/>
        <v>#N/A</v>
      </c>
      <c r="BA46" s="500" t="e">
        <f t="shared" si="26"/>
        <v>#N/A</v>
      </c>
      <c r="BB46" s="500" t="e">
        <f t="shared" si="26"/>
        <v>#N/A</v>
      </c>
      <c r="BC46" s="500" t="e">
        <f t="shared" si="26"/>
        <v>#N/A</v>
      </c>
      <c r="BD46" s="500" t="e">
        <f t="shared" si="26"/>
        <v>#N/A</v>
      </c>
      <c r="BE46" s="500" t="e">
        <f t="shared" si="26"/>
        <v>#N/A</v>
      </c>
      <c r="BF46" s="500" t="e">
        <f t="shared" si="26"/>
        <v>#N/A</v>
      </c>
      <c r="BG46" s="500" t="e">
        <f t="shared" si="26"/>
        <v>#N/A</v>
      </c>
      <c r="BH46" s="500" t="e">
        <f t="shared" si="26"/>
        <v>#N/A</v>
      </c>
      <c r="BI46" s="500" t="e">
        <f t="shared" si="26"/>
        <v>#N/A</v>
      </c>
      <c r="BJ46" s="500" t="e">
        <f t="shared" si="26"/>
        <v>#N/A</v>
      </c>
      <c r="BK46" s="500" t="e">
        <f t="shared" si="26"/>
        <v>#N/A</v>
      </c>
      <c r="BL46" s="500" t="e">
        <f t="shared" si="26"/>
        <v>#N/A</v>
      </c>
      <c r="BM46" s="500" t="e">
        <f t="shared" si="26"/>
        <v>#N/A</v>
      </c>
      <c r="BN46" s="500" t="e">
        <f t="shared" si="26"/>
        <v>#N/A</v>
      </c>
      <c r="BO46" s="500" t="e">
        <f t="shared" si="26"/>
        <v>#N/A</v>
      </c>
      <c r="BP46" s="500" t="e">
        <f t="shared" ref="BP46:BV46" si="27">IF(SUM(BP39,BP43)=0,#N/A,SUM(BP39,BP43))</f>
        <v>#N/A</v>
      </c>
      <c r="BQ46" s="500" t="e">
        <f t="shared" si="27"/>
        <v>#N/A</v>
      </c>
      <c r="BR46" s="500" t="e">
        <f t="shared" si="27"/>
        <v>#N/A</v>
      </c>
      <c r="BS46" s="500" t="e">
        <f t="shared" si="27"/>
        <v>#N/A</v>
      </c>
      <c r="BT46" s="500" t="e">
        <f t="shared" si="27"/>
        <v>#N/A</v>
      </c>
      <c r="BU46" s="500" t="e">
        <f t="shared" si="27"/>
        <v>#N/A</v>
      </c>
      <c r="BV46" s="636" t="e">
        <f t="shared" si="27"/>
        <v>#N/A</v>
      </c>
      <c r="BW46" s="487"/>
    </row>
    <row r="47" spans="1:75" s="497" customFormat="1">
      <c r="A47" s="503" t="s">
        <v>153</v>
      </c>
      <c r="B47" s="502">
        <f t="shared" si="8"/>
        <v>0</v>
      </c>
      <c r="C47" s="503">
        <f>SUM(C9,C16)</f>
        <v>0</v>
      </c>
      <c r="D47" s="503">
        <f t="shared" ref="D47:BO48" si="28">SUM(D9,D16)</f>
        <v>0</v>
      </c>
      <c r="E47" s="503">
        <f t="shared" si="28"/>
        <v>0</v>
      </c>
      <c r="F47" s="503">
        <f t="shared" si="28"/>
        <v>0</v>
      </c>
      <c r="G47" s="503">
        <f t="shared" si="28"/>
        <v>0</v>
      </c>
      <c r="H47" s="503">
        <f t="shared" si="28"/>
        <v>0</v>
      </c>
      <c r="I47" s="503">
        <f t="shared" si="28"/>
        <v>0</v>
      </c>
      <c r="J47" s="503">
        <f t="shared" si="28"/>
        <v>0</v>
      </c>
      <c r="K47" s="503">
        <f t="shared" si="28"/>
        <v>0</v>
      </c>
      <c r="L47" s="503">
        <f t="shared" si="28"/>
        <v>0</v>
      </c>
      <c r="M47" s="503">
        <f t="shared" si="28"/>
        <v>0</v>
      </c>
      <c r="N47" s="503">
        <f t="shared" si="28"/>
        <v>0</v>
      </c>
      <c r="O47" s="503">
        <f t="shared" si="28"/>
        <v>0</v>
      </c>
      <c r="P47" s="503">
        <f t="shared" si="28"/>
        <v>0</v>
      </c>
      <c r="Q47" s="503">
        <f t="shared" si="28"/>
        <v>0</v>
      </c>
      <c r="R47" s="503">
        <f t="shared" si="28"/>
        <v>0</v>
      </c>
      <c r="S47" s="503">
        <f t="shared" si="28"/>
        <v>0</v>
      </c>
      <c r="T47" s="503">
        <f t="shared" si="28"/>
        <v>0</v>
      </c>
      <c r="U47" s="503">
        <f t="shared" si="28"/>
        <v>0</v>
      </c>
      <c r="V47" s="503">
        <f t="shared" si="28"/>
        <v>0</v>
      </c>
      <c r="W47" s="503">
        <f t="shared" si="28"/>
        <v>0</v>
      </c>
      <c r="X47" s="503">
        <f t="shared" si="28"/>
        <v>0</v>
      </c>
      <c r="Y47" s="503">
        <f t="shared" si="28"/>
        <v>0</v>
      </c>
      <c r="Z47" s="503">
        <f t="shared" si="28"/>
        <v>0</v>
      </c>
      <c r="AA47" s="503">
        <f t="shared" si="28"/>
        <v>0</v>
      </c>
      <c r="AB47" s="503">
        <f t="shared" si="28"/>
        <v>0</v>
      </c>
      <c r="AC47" s="503">
        <f t="shared" si="28"/>
        <v>0</v>
      </c>
      <c r="AD47" s="503">
        <f t="shared" si="28"/>
        <v>0</v>
      </c>
      <c r="AE47" s="503">
        <f t="shared" si="28"/>
        <v>0</v>
      </c>
      <c r="AF47" s="503">
        <f t="shared" si="28"/>
        <v>0</v>
      </c>
      <c r="AG47" s="503">
        <f t="shared" si="28"/>
        <v>0</v>
      </c>
      <c r="AH47" s="503">
        <f t="shared" si="28"/>
        <v>0</v>
      </c>
      <c r="AI47" s="503">
        <f t="shared" si="28"/>
        <v>0</v>
      </c>
      <c r="AJ47" s="503">
        <f t="shared" si="28"/>
        <v>0</v>
      </c>
      <c r="AK47" s="503">
        <f t="shared" si="28"/>
        <v>0</v>
      </c>
      <c r="AL47" s="503">
        <f t="shared" si="28"/>
        <v>0</v>
      </c>
      <c r="AM47" s="503">
        <f t="shared" si="28"/>
        <v>0</v>
      </c>
      <c r="AN47" s="503">
        <f t="shared" si="28"/>
        <v>0</v>
      </c>
      <c r="AO47" s="503">
        <f t="shared" si="28"/>
        <v>0</v>
      </c>
      <c r="AP47" s="503">
        <f t="shared" si="28"/>
        <v>0</v>
      </c>
      <c r="AQ47" s="503">
        <f t="shared" si="28"/>
        <v>0</v>
      </c>
      <c r="AR47" s="503">
        <f t="shared" si="28"/>
        <v>0</v>
      </c>
      <c r="AS47" s="503">
        <f t="shared" si="28"/>
        <v>0</v>
      </c>
      <c r="AT47" s="503">
        <f t="shared" si="28"/>
        <v>0</v>
      </c>
      <c r="AU47" s="503">
        <f t="shared" si="28"/>
        <v>0</v>
      </c>
      <c r="AV47" s="503">
        <f t="shared" si="28"/>
        <v>0</v>
      </c>
      <c r="AW47" s="503">
        <f t="shared" si="28"/>
        <v>0</v>
      </c>
      <c r="AX47" s="503">
        <f t="shared" si="28"/>
        <v>0</v>
      </c>
      <c r="AY47" s="503">
        <f t="shared" si="28"/>
        <v>0</v>
      </c>
      <c r="AZ47" s="503">
        <f t="shared" si="28"/>
        <v>0</v>
      </c>
      <c r="BA47" s="503">
        <f t="shared" si="28"/>
        <v>0</v>
      </c>
      <c r="BB47" s="503">
        <f t="shared" si="28"/>
        <v>0</v>
      </c>
      <c r="BC47" s="503">
        <f t="shared" si="28"/>
        <v>0</v>
      </c>
      <c r="BD47" s="503">
        <f t="shared" si="28"/>
        <v>0</v>
      </c>
      <c r="BE47" s="503">
        <f t="shared" si="28"/>
        <v>0</v>
      </c>
      <c r="BF47" s="503">
        <f t="shared" si="28"/>
        <v>0</v>
      </c>
      <c r="BG47" s="503">
        <f t="shared" si="28"/>
        <v>0</v>
      </c>
      <c r="BH47" s="503">
        <f t="shared" si="28"/>
        <v>0</v>
      </c>
      <c r="BI47" s="503">
        <f t="shared" si="28"/>
        <v>0</v>
      </c>
      <c r="BJ47" s="503">
        <f t="shared" si="28"/>
        <v>0</v>
      </c>
      <c r="BK47" s="503">
        <f t="shared" si="28"/>
        <v>0</v>
      </c>
      <c r="BL47" s="503">
        <f t="shared" si="28"/>
        <v>0</v>
      </c>
      <c r="BM47" s="503">
        <f t="shared" si="28"/>
        <v>0</v>
      </c>
      <c r="BN47" s="503">
        <f t="shared" si="28"/>
        <v>0</v>
      </c>
      <c r="BO47" s="503">
        <f t="shared" si="28"/>
        <v>0</v>
      </c>
      <c r="BP47" s="503">
        <f t="shared" ref="BP47:BV48" si="29">SUM(BP9,BP16)</f>
        <v>0</v>
      </c>
      <c r="BQ47" s="503">
        <f t="shared" si="29"/>
        <v>0</v>
      </c>
      <c r="BR47" s="503">
        <f t="shared" si="29"/>
        <v>0</v>
      </c>
      <c r="BS47" s="503">
        <f t="shared" si="29"/>
        <v>0</v>
      </c>
      <c r="BT47" s="503">
        <f t="shared" si="29"/>
        <v>0</v>
      </c>
      <c r="BU47" s="503">
        <f t="shared" si="29"/>
        <v>0</v>
      </c>
      <c r="BV47" s="632">
        <f t="shared" si="29"/>
        <v>0</v>
      </c>
      <c r="BW47" s="487"/>
    </row>
    <row r="48" spans="1:75" s="497" customFormat="1">
      <c r="A48" s="503" t="s">
        <v>154</v>
      </c>
      <c r="B48" s="502">
        <f t="shared" si="8"/>
        <v>0</v>
      </c>
      <c r="C48" s="503">
        <f>SUM(C10,C17)</f>
        <v>0</v>
      </c>
      <c r="D48" s="503">
        <f t="shared" si="28"/>
        <v>0</v>
      </c>
      <c r="E48" s="503">
        <f t="shared" si="28"/>
        <v>0</v>
      </c>
      <c r="F48" s="503">
        <f t="shared" si="28"/>
        <v>0</v>
      </c>
      <c r="G48" s="503">
        <f t="shared" si="28"/>
        <v>0</v>
      </c>
      <c r="H48" s="503">
        <f t="shared" si="28"/>
        <v>0</v>
      </c>
      <c r="I48" s="503">
        <f t="shared" si="28"/>
        <v>0</v>
      </c>
      <c r="J48" s="503">
        <f t="shared" si="28"/>
        <v>0</v>
      </c>
      <c r="K48" s="503">
        <f t="shared" si="28"/>
        <v>0</v>
      </c>
      <c r="L48" s="503">
        <f t="shared" si="28"/>
        <v>0</v>
      </c>
      <c r="M48" s="503">
        <f t="shared" si="28"/>
        <v>0</v>
      </c>
      <c r="N48" s="503">
        <f t="shared" si="28"/>
        <v>0</v>
      </c>
      <c r="O48" s="503">
        <f t="shared" si="28"/>
        <v>0</v>
      </c>
      <c r="P48" s="503">
        <f t="shared" si="28"/>
        <v>0</v>
      </c>
      <c r="Q48" s="503">
        <f t="shared" si="28"/>
        <v>0</v>
      </c>
      <c r="R48" s="503">
        <f t="shared" si="28"/>
        <v>0</v>
      </c>
      <c r="S48" s="503">
        <f t="shared" si="28"/>
        <v>0</v>
      </c>
      <c r="T48" s="503">
        <f t="shared" si="28"/>
        <v>0</v>
      </c>
      <c r="U48" s="503">
        <f t="shared" si="28"/>
        <v>0</v>
      </c>
      <c r="V48" s="503">
        <f t="shared" si="28"/>
        <v>0</v>
      </c>
      <c r="W48" s="503">
        <f t="shared" si="28"/>
        <v>0</v>
      </c>
      <c r="X48" s="503">
        <f t="shared" si="28"/>
        <v>0</v>
      </c>
      <c r="Y48" s="503">
        <f t="shared" si="28"/>
        <v>0</v>
      </c>
      <c r="Z48" s="503">
        <f t="shared" si="28"/>
        <v>0</v>
      </c>
      <c r="AA48" s="503">
        <f t="shared" si="28"/>
        <v>0</v>
      </c>
      <c r="AB48" s="503">
        <f t="shared" si="28"/>
        <v>0</v>
      </c>
      <c r="AC48" s="503">
        <f t="shared" si="28"/>
        <v>0</v>
      </c>
      <c r="AD48" s="503">
        <f t="shared" si="28"/>
        <v>0</v>
      </c>
      <c r="AE48" s="503">
        <f t="shared" si="28"/>
        <v>0</v>
      </c>
      <c r="AF48" s="503">
        <f t="shared" si="28"/>
        <v>0</v>
      </c>
      <c r="AG48" s="503">
        <f t="shared" si="28"/>
        <v>0</v>
      </c>
      <c r="AH48" s="503">
        <f t="shared" si="28"/>
        <v>0</v>
      </c>
      <c r="AI48" s="503">
        <f t="shared" si="28"/>
        <v>0</v>
      </c>
      <c r="AJ48" s="503">
        <f t="shared" si="28"/>
        <v>0</v>
      </c>
      <c r="AK48" s="503">
        <f t="shared" si="28"/>
        <v>0</v>
      </c>
      <c r="AL48" s="503">
        <f t="shared" si="28"/>
        <v>0</v>
      </c>
      <c r="AM48" s="503">
        <f t="shared" si="28"/>
        <v>0</v>
      </c>
      <c r="AN48" s="503">
        <f t="shared" si="28"/>
        <v>0</v>
      </c>
      <c r="AO48" s="503">
        <f t="shared" si="28"/>
        <v>0</v>
      </c>
      <c r="AP48" s="503">
        <f t="shared" si="28"/>
        <v>0</v>
      </c>
      <c r="AQ48" s="503">
        <f t="shared" si="28"/>
        <v>0</v>
      </c>
      <c r="AR48" s="503">
        <f t="shared" si="28"/>
        <v>0</v>
      </c>
      <c r="AS48" s="503">
        <f t="shared" si="28"/>
        <v>0</v>
      </c>
      <c r="AT48" s="503">
        <f t="shared" si="28"/>
        <v>0</v>
      </c>
      <c r="AU48" s="503">
        <f t="shared" si="28"/>
        <v>0</v>
      </c>
      <c r="AV48" s="503">
        <f t="shared" si="28"/>
        <v>0</v>
      </c>
      <c r="AW48" s="503">
        <f t="shared" si="28"/>
        <v>0</v>
      </c>
      <c r="AX48" s="503">
        <f t="shared" si="28"/>
        <v>0</v>
      </c>
      <c r="AY48" s="503">
        <f t="shared" si="28"/>
        <v>0</v>
      </c>
      <c r="AZ48" s="503">
        <f t="shared" si="28"/>
        <v>0</v>
      </c>
      <c r="BA48" s="503">
        <f t="shared" si="28"/>
        <v>0</v>
      </c>
      <c r="BB48" s="503">
        <f t="shared" si="28"/>
        <v>0</v>
      </c>
      <c r="BC48" s="503">
        <f t="shared" si="28"/>
        <v>0</v>
      </c>
      <c r="BD48" s="503">
        <f t="shared" si="28"/>
        <v>0</v>
      </c>
      <c r="BE48" s="503">
        <f t="shared" si="28"/>
        <v>0</v>
      </c>
      <c r="BF48" s="503">
        <f t="shared" si="28"/>
        <v>0</v>
      </c>
      <c r="BG48" s="503">
        <f t="shared" si="28"/>
        <v>0</v>
      </c>
      <c r="BH48" s="503">
        <f t="shared" si="28"/>
        <v>0</v>
      </c>
      <c r="BI48" s="503">
        <f t="shared" si="28"/>
        <v>0</v>
      </c>
      <c r="BJ48" s="503">
        <f t="shared" si="28"/>
        <v>0</v>
      </c>
      <c r="BK48" s="503">
        <f t="shared" si="28"/>
        <v>0</v>
      </c>
      <c r="BL48" s="503">
        <f t="shared" si="28"/>
        <v>0</v>
      </c>
      <c r="BM48" s="503">
        <f t="shared" si="28"/>
        <v>0</v>
      </c>
      <c r="BN48" s="503">
        <f t="shared" si="28"/>
        <v>0</v>
      </c>
      <c r="BO48" s="503">
        <f t="shared" si="28"/>
        <v>0</v>
      </c>
      <c r="BP48" s="503">
        <f t="shared" si="29"/>
        <v>0</v>
      </c>
      <c r="BQ48" s="503">
        <f t="shared" si="29"/>
        <v>0</v>
      </c>
      <c r="BR48" s="503">
        <f t="shared" si="29"/>
        <v>0</v>
      </c>
      <c r="BS48" s="503">
        <f t="shared" si="29"/>
        <v>0</v>
      </c>
      <c r="BT48" s="503">
        <f t="shared" si="29"/>
        <v>0</v>
      </c>
      <c r="BU48" s="503">
        <f t="shared" si="29"/>
        <v>0</v>
      </c>
      <c r="BV48" s="632">
        <f t="shared" si="29"/>
        <v>0</v>
      </c>
      <c r="BW48" s="487"/>
    </row>
    <row r="49" spans="1:405" s="497" customFormat="1">
      <c r="A49" s="504" t="s">
        <v>79</v>
      </c>
      <c r="B49" s="499" t="str">
        <f>IFERROR(IF(filingDate&lt;$C$3,$C49,INDEX($C49:$AAA49,MATCH(filingDate,$C$3:$AAA$3))),"")</f>
        <v/>
      </c>
      <c r="C49" s="500" t="e">
        <f>IF(SUM(C40,C44)=0,#N/A,SUM(C40,C44))</f>
        <v>#N/A</v>
      </c>
      <c r="D49" s="500" t="e">
        <f t="shared" ref="D49:BO49" si="30">IF(SUM(D40,D44)=0,#N/A,SUM(D40,D44))</f>
        <v>#N/A</v>
      </c>
      <c r="E49" s="500" t="e">
        <f t="shared" si="30"/>
        <v>#N/A</v>
      </c>
      <c r="F49" s="500" t="e">
        <f t="shared" si="30"/>
        <v>#N/A</v>
      </c>
      <c r="G49" s="500" t="e">
        <f t="shared" si="30"/>
        <v>#N/A</v>
      </c>
      <c r="H49" s="500" t="e">
        <f t="shared" si="30"/>
        <v>#N/A</v>
      </c>
      <c r="I49" s="500" t="e">
        <f t="shared" si="30"/>
        <v>#N/A</v>
      </c>
      <c r="J49" s="500" t="e">
        <f t="shared" si="30"/>
        <v>#N/A</v>
      </c>
      <c r="K49" s="500" t="e">
        <f t="shared" si="30"/>
        <v>#N/A</v>
      </c>
      <c r="L49" s="500" t="e">
        <f t="shared" si="30"/>
        <v>#N/A</v>
      </c>
      <c r="M49" s="500" t="e">
        <f t="shared" si="30"/>
        <v>#N/A</v>
      </c>
      <c r="N49" s="500" t="e">
        <f t="shared" si="30"/>
        <v>#N/A</v>
      </c>
      <c r="O49" s="500" t="e">
        <f t="shared" si="30"/>
        <v>#N/A</v>
      </c>
      <c r="P49" s="500" t="e">
        <f t="shared" si="30"/>
        <v>#N/A</v>
      </c>
      <c r="Q49" s="500" t="e">
        <f t="shared" si="30"/>
        <v>#N/A</v>
      </c>
      <c r="R49" s="500" t="e">
        <f t="shared" si="30"/>
        <v>#N/A</v>
      </c>
      <c r="S49" s="500" t="e">
        <f t="shared" si="30"/>
        <v>#N/A</v>
      </c>
      <c r="T49" s="500" t="e">
        <f t="shared" si="30"/>
        <v>#N/A</v>
      </c>
      <c r="U49" s="500" t="e">
        <f t="shared" si="30"/>
        <v>#N/A</v>
      </c>
      <c r="V49" s="500" t="e">
        <f t="shared" si="30"/>
        <v>#N/A</v>
      </c>
      <c r="W49" s="500" t="e">
        <f t="shared" si="30"/>
        <v>#N/A</v>
      </c>
      <c r="X49" s="500" t="e">
        <f t="shared" si="30"/>
        <v>#N/A</v>
      </c>
      <c r="Y49" s="500" t="e">
        <f t="shared" si="30"/>
        <v>#N/A</v>
      </c>
      <c r="Z49" s="500" t="e">
        <f t="shared" si="30"/>
        <v>#N/A</v>
      </c>
      <c r="AA49" s="500" t="e">
        <f t="shared" si="30"/>
        <v>#N/A</v>
      </c>
      <c r="AB49" s="500" t="e">
        <f t="shared" si="30"/>
        <v>#N/A</v>
      </c>
      <c r="AC49" s="500" t="e">
        <f t="shared" si="30"/>
        <v>#N/A</v>
      </c>
      <c r="AD49" s="500" t="e">
        <f t="shared" si="30"/>
        <v>#N/A</v>
      </c>
      <c r="AE49" s="500" t="e">
        <f t="shared" si="30"/>
        <v>#N/A</v>
      </c>
      <c r="AF49" s="500" t="e">
        <f t="shared" si="30"/>
        <v>#N/A</v>
      </c>
      <c r="AG49" s="500" t="e">
        <f t="shared" si="30"/>
        <v>#N/A</v>
      </c>
      <c r="AH49" s="500" t="e">
        <f t="shared" si="30"/>
        <v>#N/A</v>
      </c>
      <c r="AI49" s="500" t="e">
        <f t="shared" si="30"/>
        <v>#N/A</v>
      </c>
      <c r="AJ49" s="500" t="e">
        <f t="shared" si="30"/>
        <v>#N/A</v>
      </c>
      <c r="AK49" s="500" t="e">
        <f t="shared" si="30"/>
        <v>#N/A</v>
      </c>
      <c r="AL49" s="500" t="e">
        <f t="shared" si="30"/>
        <v>#N/A</v>
      </c>
      <c r="AM49" s="500" t="e">
        <f t="shared" si="30"/>
        <v>#N/A</v>
      </c>
      <c r="AN49" s="500" t="e">
        <f t="shared" si="30"/>
        <v>#N/A</v>
      </c>
      <c r="AO49" s="500" t="e">
        <f t="shared" si="30"/>
        <v>#N/A</v>
      </c>
      <c r="AP49" s="500" t="e">
        <f t="shared" si="30"/>
        <v>#N/A</v>
      </c>
      <c r="AQ49" s="500" t="e">
        <f t="shared" si="30"/>
        <v>#N/A</v>
      </c>
      <c r="AR49" s="500" t="e">
        <f t="shared" si="30"/>
        <v>#N/A</v>
      </c>
      <c r="AS49" s="500" t="e">
        <f t="shared" si="30"/>
        <v>#N/A</v>
      </c>
      <c r="AT49" s="500" t="e">
        <f t="shared" si="30"/>
        <v>#N/A</v>
      </c>
      <c r="AU49" s="500" t="e">
        <f t="shared" si="30"/>
        <v>#N/A</v>
      </c>
      <c r="AV49" s="500" t="e">
        <f t="shared" si="30"/>
        <v>#N/A</v>
      </c>
      <c r="AW49" s="500" t="e">
        <f t="shared" si="30"/>
        <v>#N/A</v>
      </c>
      <c r="AX49" s="500" t="e">
        <f t="shared" si="30"/>
        <v>#N/A</v>
      </c>
      <c r="AY49" s="500" t="e">
        <f t="shared" si="30"/>
        <v>#N/A</v>
      </c>
      <c r="AZ49" s="500" t="e">
        <f t="shared" si="30"/>
        <v>#N/A</v>
      </c>
      <c r="BA49" s="500" t="e">
        <f t="shared" si="30"/>
        <v>#N/A</v>
      </c>
      <c r="BB49" s="500" t="e">
        <f t="shared" si="30"/>
        <v>#N/A</v>
      </c>
      <c r="BC49" s="500" t="e">
        <f t="shared" si="30"/>
        <v>#N/A</v>
      </c>
      <c r="BD49" s="500" t="e">
        <f t="shared" si="30"/>
        <v>#N/A</v>
      </c>
      <c r="BE49" s="500" t="e">
        <f t="shared" si="30"/>
        <v>#N/A</v>
      </c>
      <c r="BF49" s="500" t="e">
        <f t="shared" si="30"/>
        <v>#N/A</v>
      </c>
      <c r="BG49" s="500" t="e">
        <f t="shared" si="30"/>
        <v>#N/A</v>
      </c>
      <c r="BH49" s="500" t="e">
        <f t="shared" si="30"/>
        <v>#N/A</v>
      </c>
      <c r="BI49" s="500" t="e">
        <f t="shared" si="30"/>
        <v>#N/A</v>
      </c>
      <c r="BJ49" s="500" t="e">
        <f t="shared" si="30"/>
        <v>#N/A</v>
      </c>
      <c r="BK49" s="500" t="e">
        <f t="shared" si="30"/>
        <v>#N/A</v>
      </c>
      <c r="BL49" s="500" t="e">
        <f t="shared" si="30"/>
        <v>#N/A</v>
      </c>
      <c r="BM49" s="500" t="e">
        <f t="shared" si="30"/>
        <v>#N/A</v>
      </c>
      <c r="BN49" s="500" t="e">
        <f t="shared" si="30"/>
        <v>#N/A</v>
      </c>
      <c r="BO49" s="500" t="e">
        <f t="shared" si="30"/>
        <v>#N/A</v>
      </c>
      <c r="BP49" s="500" t="e">
        <f t="shared" ref="BP49:BV49" si="31">IF(SUM(BP40,BP44)=0,#N/A,SUM(BP40,BP44))</f>
        <v>#N/A</v>
      </c>
      <c r="BQ49" s="500" t="e">
        <f t="shared" si="31"/>
        <v>#N/A</v>
      </c>
      <c r="BR49" s="500" t="e">
        <f t="shared" si="31"/>
        <v>#N/A</v>
      </c>
      <c r="BS49" s="500" t="e">
        <f t="shared" si="31"/>
        <v>#N/A</v>
      </c>
      <c r="BT49" s="500" t="e">
        <f t="shared" si="31"/>
        <v>#N/A</v>
      </c>
      <c r="BU49" s="500" t="e">
        <f t="shared" si="31"/>
        <v>#N/A</v>
      </c>
      <c r="BV49" s="636" t="e">
        <f t="shared" si="31"/>
        <v>#N/A</v>
      </c>
      <c r="BW49" s="487"/>
    </row>
    <row r="50" spans="1:405" s="497" customFormat="1">
      <c r="A50" s="503" t="s">
        <v>155</v>
      </c>
      <c r="B50" s="502">
        <f t="shared" si="8"/>
        <v>0</v>
      </c>
      <c r="C50" s="503">
        <f>SUM(C11,C18)</f>
        <v>0</v>
      </c>
      <c r="D50" s="503">
        <f>SUM(D11,D18)</f>
        <v>0</v>
      </c>
      <c r="E50" s="503">
        <f t="shared" ref="E50:H50" si="32">SUM(E11,E18)</f>
        <v>0</v>
      </c>
      <c r="F50" s="503">
        <f t="shared" si="32"/>
        <v>0</v>
      </c>
      <c r="G50" s="503">
        <f t="shared" si="32"/>
        <v>0</v>
      </c>
      <c r="H50" s="503">
        <f t="shared" si="32"/>
        <v>0</v>
      </c>
      <c r="I50" s="503">
        <f t="shared" ref="D50:BO51" si="33">SUM(I11,I18)</f>
        <v>0</v>
      </c>
      <c r="J50" s="503">
        <f t="shared" si="33"/>
        <v>0</v>
      </c>
      <c r="K50" s="503">
        <f t="shared" si="33"/>
        <v>0</v>
      </c>
      <c r="L50" s="503">
        <f t="shared" si="33"/>
        <v>0</v>
      </c>
      <c r="M50" s="503">
        <f t="shared" si="33"/>
        <v>0</v>
      </c>
      <c r="N50" s="503">
        <f t="shared" si="33"/>
        <v>0</v>
      </c>
      <c r="O50" s="503">
        <f t="shared" si="33"/>
        <v>0</v>
      </c>
      <c r="P50" s="503">
        <f t="shared" si="33"/>
        <v>0</v>
      </c>
      <c r="Q50" s="503">
        <f t="shared" si="33"/>
        <v>0</v>
      </c>
      <c r="R50" s="503">
        <f t="shared" si="33"/>
        <v>0</v>
      </c>
      <c r="S50" s="503">
        <f t="shared" si="33"/>
        <v>0</v>
      </c>
      <c r="T50" s="503">
        <f t="shared" si="33"/>
        <v>0</v>
      </c>
      <c r="U50" s="503">
        <f t="shared" si="33"/>
        <v>0</v>
      </c>
      <c r="V50" s="503">
        <f t="shared" si="33"/>
        <v>0</v>
      </c>
      <c r="W50" s="503">
        <f t="shared" si="33"/>
        <v>0</v>
      </c>
      <c r="X50" s="503">
        <f t="shared" si="33"/>
        <v>0</v>
      </c>
      <c r="Y50" s="503">
        <f t="shared" si="33"/>
        <v>0</v>
      </c>
      <c r="Z50" s="503">
        <f t="shared" si="33"/>
        <v>0</v>
      </c>
      <c r="AA50" s="503">
        <f t="shared" si="33"/>
        <v>0</v>
      </c>
      <c r="AB50" s="503">
        <f t="shared" si="33"/>
        <v>0</v>
      </c>
      <c r="AC50" s="503">
        <f t="shared" si="33"/>
        <v>0</v>
      </c>
      <c r="AD50" s="503">
        <f t="shared" si="33"/>
        <v>0</v>
      </c>
      <c r="AE50" s="503">
        <f t="shared" si="33"/>
        <v>0</v>
      </c>
      <c r="AF50" s="503">
        <f t="shared" si="33"/>
        <v>0</v>
      </c>
      <c r="AG50" s="503">
        <f t="shared" si="33"/>
        <v>0</v>
      </c>
      <c r="AH50" s="503">
        <f t="shared" si="33"/>
        <v>0</v>
      </c>
      <c r="AI50" s="503">
        <f t="shared" si="33"/>
        <v>0</v>
      </c>
      <c r="AJ50" s="503">
        <f t="shared" si="33"/>
        <v>0</v>
      </c>
      <c r="AK50" s="503">
        <f t="shared" si="33"/>
        <v>0</v>
      </c>
      <c r="AL50" s="503">
        <f t="shared" si="33"/>
        <v>0</v>
      </c>
      <c r="AM50" s="503">
        <f t="shared" si="33"/>
        <v>0</v>
      </c>
      <c r="AN50" s="503">
        <f t="shared" si="33"/>
        <v>0</v>
      </c>
      <c r="AO50" s="503">
        <f t="shared" si="33"/>
        <v>0</v>
      </c>
      <c r="AP50" s="503">
        <f t="shared" si="33"/>
        <v>0</v>
      </c>
      <c r="AQ50" s="503">
        <f t="shared" si="33"/>
        <v>0</v>
      </c>
      <c r="AR50" s="503">
        <f t="shared" si="33"/>
        <v>0</v>
      </c>
      <c r="AS50" s="503">
        <f t="shared" si="33"/>
        <v>0</v>
      </c>
      <c r="AT50" s="503">
        <f t="shared" si="33"/>
        <v>0</v>
      </c>
      <c r="AU50" s="503">
        <f t="shared" si="33"/>
        <v>0</v>
      </c>
      <c r="AV50" s="503">
        <f t="shared" si="33"/>
        <v>0</v>
      </c>
      <c r="AW50" s="503">
        <f t="shared" si="33"/>
        <v>0</v>
      </c>
      <c r="AX50" s="503">
        <f t="shared" si="33"/>
        <v>0</v>
      </c>
      <c r="AY50" s="503">
        <f t="shared" si="33"/>
        <v>0</v>
      </c>
      <c r="AZ50" s="503">
        <f t="shared" si="33"/>
        <v>0</v>
      </c>
      <c r="BA50" s="503">
        <f t="shared" si="33"/>
        <v>0</v>
      </c>
      <c r="BB50" s="503">
        <f t="shared" si="33"/>
        <v>0</v>
      </c>
      <c r="BC50" s="503">
        <f t="shared" si="33"/>
        <v>0</v>
      </c>
      <c r="BD50" s="503">
        <f t="shared" si="33"/>
        <v>0</v>
      </c>
      <c r="BE50" s="503">
        <f t="shared" si="33"/>
        <v>0</v>
      </c>
      <c r="BF50" s="503">
        <f t="shared" si="33"/>
        <v>0</v>
      </c>
      <c r="BG50" s="503">
        <f t="shared" si="33"/>
        <v>0</v>
      </c>
      <c r="BH50" s="503">
        <f t="shared" si="33"/>
        <v>0</v>
      </c>
      <c r="BI50" s="503">
        <f t="shared" si="33"/>
        <v>0</v>
      </c>
      <c r="BJ50" s="503">
        <f t="shared" si="33"/>
        <v>0</v>
      </c>
      <c r="BK50" s="503">
        <f t="shared" si="33"/>
        <v>0</v>
      </c>
      <c r="BL50" s="503">
        <f t="shared" si="33"/>
        <v>0</v>
      </c>
      <c r="BM50" s="503">
        <f t="shared" si="33"/>
        <v>0</v>
      </c>
      <c r="BN50" s="503">
        <f t="shared" si="33"/>
        <v>0</v>
      </c>
      <c r="BO50" s="503">
        <f t="shared" si="33"/>
        <v>0</v>
      </c>
      <c r="BP50" s="503">
        <f t="shared" ref="BP50:BV51" si="34">SUM(BP11,BP18)</f>
        <v>0</v>
      </c>
      <c r="BQ50" s="503">
        <f t="shared" si="34"/>
        <v>0</v>
      </c>
      <c r="BR50" s="503">
        <f t="shared" si="34"/>
        <v>0</v>
      </c>
      <c r="BS50" s="503">
        <f t="shared" si="34"/>
        <v>0</v>
      </c>
      <c r="BT50" s="503">
        <f t="shared" si="34"/>
        <v>0</v>
      </c>
      <c r="BU50" s="503">
        <f t="shared" si="34"/>
        <v>0</v>
      </c>
      <c r="BV50" s="632">
        <f t="shared" si="34"/>
        <v>0</v>
      </c>
      <c r="BW50" s="487"/>
    </row>
    <row r="51" spans="1:405" s="497" customFormat="1">
      <c r="A51" s="505" t="s">
        <v>156</v>
      </c>
      <c r="B51" s="506">
        <f t="shared" si="8"/>
        <v>0</v>
      </c>
      <c r="C51" s="505">
        <f>SUM(C12,C19)</f>
        <v>0</v>
      </c>
      <c r="D51" s="505">
        <f t="shared" si="33"/>
        <v>0</v>
      </c>
      <c r="E51" s="505">
        <f t="shared" si="33"/>
        <v>0</v>
      </c>
      <c r="F51" s="505">
        <f t="shared" si="33"/>
        <v>0</v>
      </c>
      <c r="G51" s="505">
        <f t="shared" si="33"/>
        <v>0</v>
      </c>
      <c r="H51" s="505">
        <f t="shared" si="33"/>
        <v>0</v>
      </c>
      <c r="I51" s="505">
        <f t="shared" si="33"/>
        <v>0</v>
      </c>
      <c r="J51" s="505">
        <f t="shared" si="33"/>
        <v>0</v>
      </c>
      <c r="K51" s="505">
        <f t="shared" si="33"/>
        <v>0</v>
      </c>
      <c r="L51" s="505">
        <f t="shared" si="33"/>
        <v>0</v>
      </c>
      <c r="M51" s="505">
        <f t="shared" si="33"/>
        <v>0</v>
      </c>
      <c r="N51" s="505">
        <f t="shared" si="33"/>
        <v>0</v>
      </c>
      <c r="O51" s="505">
        <f t="shared" si="33"/>
        <v>0</v>
      </c>
      <c r="P51" s="505">
        <f t="shared" si="33"/>
        <v>0</v>
      </c>
      <c r="Q51" s="505">
        <f t="shared" si="33"/>
        <v>0</v>
      </c>
      <c r="R51" s="505">
        <f t="shared" si="33"/>
        <v>0</v>
      </c>
      <c r="S51" s="505">
        <f t="shared" si="33"/>
        <v>0</v>
      </c>
      <c r="T51" s="505">
        <f t="shared" si="33"/>
        <v>0</v>
      </c>
      <c r="U51" s="505">
        <f t="shared" si="33"/>
        <v>0</v>
      </c>
      <c r="V51" s="505">
        <f t="shared" si="33"/>
        <v>0</v>
      </c>
      <c r="W51" s="505">
        <f t="shared" si="33"/>
        <v>0</v>
      </c>
      <c r="X51" s="505">
        <f t="shared" si="33"/>
        <v>0</v>
      </c>
      <c r="Y51" s="505">
        <f t="shared" si="33"/>
        <v>0</v>
      </c>
      <c r="Z51" s="505">
        <f t="shared" si="33"/>
        <v>0</v>
      </c>
      <c r="AA51" s="505">
        <f t="shared" si="33"/>
        <v>0</v>
      </c>
      <c r="AB51" s="505">
        <f t="shared" si="33"/>
        <v>0</v>
      </c>
      <c r="AC51" s="505">
        <f t="shared" si="33"/>
        <v>0</v>
      </c>
      <c r="AD51" s="505">
        <f t="shared" si="33"/>
        <v>0</v>
      </c>
      <c r="AE51" s="505">
        <f t="shared" si="33"/>
        <v>0</v>
      </c>
      <c r="AF51" s="505">
        <f t="shared" si="33"/>
        <v>0</v>
      </c>
      <c r="AG51" s="505">
        <f t="shared" si="33"/>
        <v>0</v>
      </c>
      <c r="AH51" s="505">
        <f t="shared" si="33"/>
        <v>0</v>
      </c>
      <c r="AI51" s="505">
        <f t="shared" si="33"/>
        <v>0</v>
      </c>
      <c r="AJ51" s="505">
        <f t="shared" si="33"/>
        <v>0</v>
      </c>
      <c r="AK51" s="505">
        <f t="shared" si="33"/>
        <v>0</v>
      </c>
      <c r="AL51" s="505">
        <f t="shared" si="33"/>
        <v>0</v>
      </c>
      <c r="AM51" s="505">
        <f t="shared" si="33"/>
        <v>0</v>
      </c>
      <c r="AN51" s="505">
        <f t="shared" si="33"/>
        <v>0</v>
      </c>
      <c r="AO51" s="505">
        <f t="shared" si="33"/>
        <v>0</v>
      </c>
      <c r="AP51" s="505">
        <f t="shared" si="33"/>
        <v>0</v>
      </c>
      <c r="AQ51" s="505">
        <f t="shared" si="33"/>
        <v>0</v>
      </c>
      <c r="AR51" s="505">
        <f t="shared" si="33"/>
        <v>0</v>
      </c>
      <c r="AS51" s="505">
        <f t="shared" si="33"/>
        <v>0</v>
      </c>
      <c r="AT51" s="505">
        <f t="shared" si="33"/>
        <v>0</v>
      </c>
      <c r="AU51" s="505">
        <f t="shared" si="33"/>
        <v>0</v>
      </c>
      <c r="AV51" s="505">
        <f t="shared" si="33"/>
        <v>0</v>
      </c>
      <c r="AW51" s="505">
        <f t="shared" si="33"/>
        <v>0</v>
      </c>
      <c r="AX51" s="505">
        <f t="shared" si="33"/>
        <v>0</v>
      </c>
      <c r="AY51" s="505">
        <f t="shared" si="33"/>
        <v>0</v>
      </c>
      <c r="AZ51" s="505">
        <f t="shared" si="33"/>
        <v>0</v>
      </c>
      <c r="BA51" s="505">
        <f t="shared" si="33"/>
        <v>0</v>
      </c>
      <c r="BB51" s="505">
        <f t="shared" si="33"/>
        <v>0</v>
      </c>
      <c r="BC51" s="505">
        <f t="shared" si="33"/>
        <v>0</v>
      </c>
      <c r="BD51" s="505">
        <f t="shared" si="33"/>
        <v>0</v>
      </c>
      <c r="BE51" s="505">
        <f t="shared" si="33"/>
        <v>0</v>
      </c>
      <c r="BF51" s="505">
        <f t="shared" si="33"/>
        <v>0</v>
      </c>
      <c r="BG51" s="505">
        <f t="shared" si="33"/>
        <v>0</v>
      </c>
      <c r="BH51" s="505">
        <f t="shared" si="33"/>
        <v>0</v>
      </c>
      <c r="BI51" s="505">
        <f t="shared" si="33"/>
        <v>0</v>
      </c>
      <c r="BJ51" s="505">
        <f t="shared" si="33"/>
        <v>0</v>
      </c>
      <c r="BK51" s="505">
        <f t="shared" si="33"/>
        <v>0</v>
      </c>
      <c r="BL51" s="505">
        <f t="shared" si="33"/>
        <v>0</v>
      </c>
      <c r="BM51" s="505">
        <f t="shared" si="33"/>
        <v>0</v>
      </c>
      <c r="BN51" s="505">
        <f t="shared" si="33"/>
        <v>0</v>
      </c>
      <c r="BO51" s="505">
        <f t="shared" si="33"/>
        <v>0</v>
      </c>
      <c r="BP51" s="505">
        <f t="shared" si="34"/>
        <v>0</v>
      </c>
      <c r="BQ51" s="505">
        <f t="shared" si="34"/>
        <v>0</v>
      </c>
      <c r="BR51" s="505">
        <f t="shared" si="34"/>
        <v>0</v>
      </c>
      <c r="BS51" s="505">
        <f t="shared" si="34"/>
        <v>0</v>
      </c>
      <c r="BT51" s="505">
        <f t="shared" si="34"/>
        <v>0</v>
      </c>
      <c r="BU51" s="505">
        <f t="shared" si="34"/>
        <v>0</v>
      </c>
      <c r="BV51" s="637">
        <f t="shared" si="34"/>
        <v>0</v>
      </c>
      <c r="BW51" s="487"/>
    </row>
    <row r="52" spans="1:405" s="497" customFormat="1">
      <c r="A52" s="504" t="s">
        <v>175</v>
      </c>
      <c r="B52" s="499" t="str">
        <f>IFERROR(IF(filingDate&lt;$C$3,$C52,INDEX($C52:$AAA52,MATCH(filingDate,$C$3:$AAA$3))),"")</f>
        <v/>
      </c>
      <c r="C52" s="500" t="e">
        <f>IF(SUM(C41,C45)=0,#N/A,SUM(C41,C45))</f>
        <v>#N/A</v>
      </c>
      <c r="D52" s="500" t="e">
        <f t="shared" ref="D52:BO52" si="35">IF(SUM(D41,D45)=0,#N/A,SUM(D41,D45))</f>
        <v>#N/A</v>
      </c>
      <c r="E52" s="500" t="e">
        <f t="shared" si="35"/>
        <v>#N/A</v>
      </c>
      <c r="F52" s="500" t="e">
        <f t="shared" si="35"/>
        <v>#N/A</v>
      </c>
      <c r="G52" s="500" t="e">
        <f t="shared" si="35"/>
        <v>#N/A</v>
      </c>
      <c r="H52" s="500" t="e">
        <f t="shared" si="35"/>
        <v>#N/A</v>
      </c>
      <c r="I52" s="500" t="e">
        <f t="shared" si="35"/>
        <v>#N/A</v>
      </c>
      <c r="J52" s="500" t="e">
        <f t="shared" si="35"/>
        <v>#N/A</v>
      </c>
      <c r="K52" s="500" t="e">
        <f t="shared" si="35"/>
        <v>#N/A</v>
      </c>
      <c r="L52" s="500" t="e">
        <f t="shared" si="35"/>
        <v>#N/A</v>
      </c>
      <c r="M52" s="500" t="e">
        <f t="shared" si="35"/>
        <v>#N/A</v>
      </c>
      <c r="N52" s="500" t="e">
        <f t="shared" si="35"/>
        <v>#N/A</v>
      </c>
      <c r="O52" s="500" t="e">
        <f t="shared" si="35"/>
        <v>#N/A</v>
      </c>
      <c r="P52" s="500" t="e">
        <f t="shared" si="35"/>
        <v>#N/A</v>
      </c>
      <c r="Q52" s="500" t="e">
        <f t="shared" si="35"/>
        <v>#N/A</v>
      </c>
      <c r="R52" s="500" t="e">
        <f t="shared" si="35"/>
        <v>#N/A</v>
      </c>
      <c r="S52" s="500" t="e">
        <f t="shared" si="35"/>
        <v>#N/A</v>
      </c>
      <c r="T52" s="500" t="e">
        <f t="shared" si="35"/>
        <v>#N/A</v>
      </c>
      <c r="U52" s="500" t="e">
        <f t="shared" si="35"/>
        <v>#N/A</v>
      </c>
      <c r="V52" s="500" t="e">
        <f t="shared" si="35"/>
        <v>#N/A</v>
      </c>
      <c r="W52" s="500" t="e">
        <f t="shared" si="35"/>
        <v>#N/A</v>
      </c>
      <c r="X52" s="500" t="e">
        <f t="shared" si="35"/>
        <v>#N/A</v>
      </c>
      <c r="Y52" s="500" t="e">
        <f t="shared" si="35"/>
        <v>#N/A</v>
      </c>
      <c r="Z52" s="500" t="e">
        <f t="shared" si="35"/>
        <v>#N/A</v>
      </c>
      <c r="AA52" s="500" t="e">
        <f t="shared" si="35"/>
        <v>#N/A</v>
      </c>
      <c r="AB52" s="500" t="e">
        <f t="shared" si="35"/>
        <v>#N/A</v>
      </c>
      <c r="AC52" s="500" t="e">
        <f t="shared" si="35"/>
        <v>#N/A</v>
      </c>
      <c r="AD52" s="500" t="e">
        <f t="shared" si="35"/>
        <v>#N/A</v>
      </c>
      <c r="AE52" s="500" t="e">
        <f t="shared" si="35"/>
        <v>#N/A</v>
      </c>
      <c r="AF52" s="500" t="e">
        <f t="shared" si="35"/>
        <v>#N/A</v>
      </c>
      <c r="AG52" s="500" t="e">
        <f t="shared" si="35"/>
        <v>#N/A</v>
      </c>
      <c r="AH52" s="500" t="e">
        <f t="shared" si="35"/>
        <v>#N/A</v>
      </c>
      <c r="AI52" s="500" t="e">
        <f t="shared" si="35"/>
        <v>#N/A</v>
      </c>
      <c r="AJ52" s="500" t="e">
        <f t="shared" si="35"/>
        <v>#N/A</v>
      </c>
      <c r="AK52" s="500" t="e">
        <f t="shared" si="35"/>
        <v>#N/A</v>
      </c>
      <c r="AL52" s="500" t="e">
        <f t="shared" si="35"/>
        <v>#N/A</v>
      </c>
      <c r="AM52" s="500" t="e">
        <f t="shared" si="35"/>
        <v>#N/A</v>
      </c>
      <c r="AN52" s="500" t="e">
        <f t="shared" si="35"/>
        <v>#N/A</v>
      </c>
      <c r="AO52" s="500" t="e">
        <f t="shared" si="35"/>
        <v>#N/A</v>
      </c>
      <c r="AP52" s="500" t="e">
        <f t="shared" si="35"/>
        <v>#N/A</v>
      </c>
      <c r="AQ52" s="500" t="e">
        <f t="shared" si="35"/>
        <v>#N/A</v>
      </c>
      <c r="AR52" s="500" t="e">
        <f t="shared" si="35"/>
        <v>#N/A</v>
      </c>
      <c r="AS52" s="500" t="e">
        <f t="shared" si="35"/>
        <v>#N/A</v>
      </c>
      <c r="AT52" s="500" t="e">
        <f t="shared" si="35"/>
        <v>#N/A</v>
      </c>
      <c r="AU52" s="500" t="e">
        <f t="shared" si="35"/>
        <v>#N/A</v>
      </c>
      <c r="AV52" s="500" t="e">
        <f t="shared" si="35"/>
        <v>#N/A</v>
      </c>
      <c r="AW52" s="500" t="e">
        <f t="shared" si="35"/>
        <v>#N/A</v>
      </c>
      <c r="AX52" s="500" t="e">
        <f t="shared" si="35"/>
        <v>#N/A</v>
      </c>
      <c r="AY52" s="500" t="e">
        <f t="shared" si="35"/>
        <v>#N/A</v>
      </c>
      <c r="AZ52" s="500" t="e">
        <f t="shared" si="35"/>
        <v>#N/A</v>
      </c>
      <c r="BA52" s="500" t="e">
        <f t="shared" si="35"/>
        <v>#N/A</v>
      </c>
      <c r="BB52" s="500" t="e">
        <f t="shared" si="35"/>
        <v>#N/A</v>
      </c>
      <c r="BC52" s="500" t="e">
        <f t="shared" si="35"/>
        <v>#N/A</v>
      </c>
      <c r="BD52" s="500" t="e">
        <f t="shared" si="35"/>
        <v>#N/A</v>
      </c>
      <c r="BE52" s="500" t="e">
        <f t="shared" si="35"/>
        <v>#N/A</v>
      </c>
      <c r="BF52" s="500" t="e">
        <f t="shared" si="35"/>
        <v>#N/A</v>
      </c>
      <c r="BG52" s="500" t="e">
        <f t="shared" si="35"/>
        <v>#N/A</v>
      </c>
      <c r="BH52" s="500" t="e">
        <f t="shared" si="35"/>
        <v>#N/A</v>
      </c>
      <c r="BI52" s="500" t="e">
        <f t="shared" si="35"/>
        <v>#N/A</v>
      </c>
      <c r="BJ52" s="500" t="e">
        <f t="shared" si="35"/>
        <v>#N/A</v>
      </c>
      <c r="BK52" s="500" t="e">
        <f t="shared" si="35"/>
        <v>#N/A</v>
      </c>
      <c r="BL52" s="500" t="e">
        <f t="shared" si="35"/>
        <v>#N/A</v>
      </c>
      <c r="BM52" s="500" t="e">
        <f t="shared" si="35"/>
        <v>#N/A</v>
      </c>
      <c r="BN52" s="500" t="e">
        <f t="shared" si="35"/>
        <v>#N/A</v>
      </c>
      <c r="BO52" s="500" t="e">
        <f t="shared" si="35"/>
        <v>#N/A</v>
      </c>
      <c r="BP52" s="500" t="e">
        <f t="shared" ref="BP52:BV52" si="36">IF(SUM(BP41,BP45)=0,#N/A,SUM(BP41,BP45))</f>
        <v>#N/A</v>
      </c>
      <c r="BQ52" s="500" t="e">
        <f t="shared" si="36"/>
        <v>#N/A</v>
      </c>
      <c r="BR52" s="500" t="e">
        <f t="shared" si="36"/>
        <v>#N/A</v>
      </c>
      <c r="BS52" s="500" t="e">
        <f t="shared" si="36"/>
        <v>#N/A</v>
      </c>
      <c r="BT52" s="500" t="e">
        <f t="shared" si="36"/>
        <v>#N/A</v>
      </c>
      <c r="BU52" s="500" t="e">
        <f t="shared" si="36"/>
        <v>#N/A</v>
      </c>
      <c r="BV52" s="636" t="e">
        <f t="shared" si="36"/>
        <v>#N/A</v>
      </c>
      <c r="BW52" s="487"/>
    </row>
    <row r="53" spans="1:405" s="497" customFormat="1">
      <c r="A53" s="507" t="s">
        <v>173</v>
      </c>
      <c r="B53" s="502">
        <f t="shared" si="8"/>
        <v>0</v>
      </c>
      <c r="C53" s="503">
        <f>SUM(C13,C20)</f>
        <v>0</v>
      </c>
      <c r="D53" s="503">
        <f>SUM(D11,D20)</f>
        <v>0</v>
      </c>
      <c r="E53" s="503">
        <f>SUM(E11,E20)</f>
        <v>0</v>
      </c>
      <c r="F53" s="503">
        <f>SUM(F11,F20)</f>
        <v>0</v>
      </c>
      <c r="G53" s="503">
        <f>SUM(G11,G20)</f>
        <v>0</v>
      </c>
      <c r="H53" s="503">
        <f>SUM(H11,H20)</f>
        <v>0</v>
      </c>
      <c r="I53" s="503">
        <f t="shared" ref="D53:BO54" si="37">SUM(I13,I20)</f>
        <v>0</v>
      </c>
      <c r="J53" s="503">
        <f t="shared" si="37"/>
        <v>0</v>
      </c>
      <c r="K53" s="503">
        <f t="shared" si="37"/>
        <v>0</v>
      </c>
      <c r="L53" s="503">
        <f t="shared" si="37"/>
        <v>0</v>
      </c>
      <c r="M53" s="503">
        <f t="shared" si="37"/>
        <v>0</v>
      </c>
      <c r="N53" s="503">
        <f t="shared" si="37"/>
        <v>0</v>
      </c>
      <c r="O53" s="503">
        <f t="shared" si="37"/>
        <v>0</v>
      </c>
      <c r="P53" s="503">
        <f t="shared" si="37"/>
        <v>0</v>
      </c>
      <c r="Q53" s="503">
        <f t="shared" si="37"/>
        <v>0</v>
      </c>
      <c r="R53" s="503">
        <f t="shared" si="37"/>
        <v>0</v>
      </c>
      <c r="S53" s="503">
        <f t="shared" si="37"/>
        <v>0</v>
      </c>
      <c r="T53" s="503">
        <f t="shared" si="37"/>
        <v>0</v>
      </c>
      <c r="U53" s="503">
        <f t="shared" si="37"/>
        <v>0</v>
      </c>
      <c r="V53" s="503">
        <f t="shared" si="37"/>
        <v>0</v>
      </c>
      <c r="W53" s="503">
        <f t="shared" si="37"/>
        <v>0</v>
      </c>
      <c r="X53" s="503">
        <f t="shared" si="37"/>
        <v>0</v>
      </c>
      <c r="Y53" s="503">
        <f t="shared" si="37"/>
        <v>0</v>
      </c>
      <c r="Z53" s="503">
        <f t="shared" si="37"/>
        <v>0</v>
      </c>
      <c r="AA53" s="503">
        <f t="shared" si="37"/>
        <v>0</v>
      </c>
      <c r="AB53" s="503">
        <f t="shared" si="37"/>
        <v>0</v>
      </c>
      <c r="AC53" s="503">
        <f t="shared" si="37"/>
        <v>0</v>
      </c>
      <c r="AD53" s="503">
        <f t="shared" si="37"/>
        <v>0</v>
      </c>
      <c r="AE53" s="503">
        <f t="shared" si="37"/>
        <v>0</v>
      </c>
      <c r="AF53" s="503">
        <f t="shared" si="37"/>
        <v>0</v>
      </c>
      <c r="AG53" s="503">
        <f t="shared" si="37"/>
        <v>0</v>
      </c>
      <c r="AH53" s="503">
        <f t="shared" si="37"/>
        <v>0</v>
      </c>
      <c r="AI53" s="503">
        <f t="shared" si="37"/>
        <v>0</v>
      </c>
      <c r="AJ53" s="503">
        <f t="shared" si="37"/>
        <v>0</v>
      </c>
      <c r="AK53" s="503">
        <f t="shared" si="37"/>
        <v>0</v>
      </c>
      <c r="AL53" s="503">
        <f t="shared" si="37"/>
        <v>0</v>
      </c>
      <c r="AM53" s="503">
        <f t="shared" si="37"/>
        <v>0</v>
      </c>
      <c r="AN53" s="503">
        <f t="shared" si="37"/>
        <v>0</v>
      </c>
      <c r="AO53" s="503">
        <f t="shared" si="37"/>
        <v>0</v>
      </c>
      <c r="AP53" s="503">
        <f t="shared" si="37"/>
        <v>0</v>
      </c>
      <c r="AQ53" s="503">
        <f t="shared" si="37"/>
        <v>0</v>
      </c>
      <c r="AR53" s="503">
        <f t="shared" si="37"/>
        <v>0</v>
      </c>
      <c r="AS53" s="503">
        <f t="shared" si="37"/>
        <v>0</v>
      </c>
      <c r="AT53" s="503">
        <f t="shared" si="37"/>
        <v>0</v>
      </c>
      <c r="AU53" s="503">
        <f t="shared" si="37"/>
        <v>0</v>
      </c>
      <c r="AV53" s="503">
        <f t="shared" si="37"/>
        <v>0</v>
      </c>
      <c r="AW53" s="503">
        <f t="shared" si="37"/>
        <v>0</v>
      </c>
      <c r="AX53" s="503">
        <f t="shared" si="37"/>
        <v>0</v>
      </c>
      <c r="AY53" s="503">
        <f t="shared" si="37"/>
        <v>0</v>
      </c>
      <c r="AZ53" s="503">
        <f t="shared" si="37"/>
        <v>0</v>
      </c>
      <c r="BA53" s="503">
        <f t="shared" si="37"/>
        <v>0</v>
      </c>
      <c r="BB53" s="503">
        <f t="shared" si="37"/>
        <v>0</v>
      </c>
      <c r="BC53" s="503">
        <f t="shared" si="37"/>
        <v>0</v>
      </c>
      <c r="BD53" s="503">
        <f t="shared" si="37"/>
        <v>0</v>
      </c>
      <c r="BE53" s="503">
        <f t="shared" si="37"/>
        <v>0</v>
      </c>
      <c r="BF53" s="503">
        <f t="shared" si="37"/>
        <v>0</v>
      </c>
      <c r="BG53" s="503">
        <f t="shared" si="37"/>
        <v>0</v>
      </c>
      <c r="BH53" s="503">
        <f t="shared" si="37"/>
        <v>0</v>
      </c>
      <c r="BI53" s="503">
        <f t="shared" si="37"/>
        <v>0</v>
      </c>
      <c r="BJ53" s="503">
        <f t="shared" si="37"/>
        <v>0</v>
      </c>
      <c r="BK53" s="503">
        <f t="shared" si="37"/>
        <v>0</v>
      </c>
      <c r="BL53" s="503">
        <f t="shared" si="37"/>
        <v>0</v>
      </c>
      <c r="BM53" s="503">
        <f t="shared" si="37"/>
        <v>0</v>
      </c>
      <c r="BN53" s="503">
        <f t="shared" si="37"/>
        <v>0</v>
      </c>
      <c r="BO53" s="503">
        <f t="shared" si="37"/>
        <v>0</v>
      </c>
      <c r="BP53" s="503">
        <f t="shared" ref="BP53:BV54" si="38">SUM(BP13,BP20)</f>
        <v>0</v>
      </c>
      <c r="BQ53" s="503">
        <f t="shared" si="38"/>
        <v>0</v>
      </c>
      <c r="BR53" s="503">
        <f t="shared" si="38"/>
        <v>0</v>
      </c>
      <c r="BS53" s="503">
        <f t="shared" si="38"/>
        <v>0</v>
      </c>
      <c r="BT53" s="503">
        <f t="shared" si="38"/>
        <v>0</v>
      </c>
      <c r="BU53" s="503">
        <f t="shared" si="38"/>
        <v>0</v>
      </c>
      <c r="BV53" s="632">
        <f t="shared" si="38"/>
        <v>0</v>
      </c>
      <c r="BW53" s="487"/>
    </row>
    <row r="54" spans="1:405" s="497" customFormat="1">
      <c r="A54" s="508" t="s">
        <v>174</v>
      </c>
      <c r="B54" s="502">
        <f t="shared" si="8"/>
        <v>0</v>
      </c>
      <c r="C54" s="505">
        <f>SUM(C14,C21)</f>
        <v>0</v>
      </c>
      <c r="D54" s="505">
        <f t="shared" si="37"/>
        <v>0</v>
      </c>
      <c r="E54" s="505">
        <f t="shared" si="37"/>
        <v>0</v>
      </c>
      <c r="F54" s="505">
        <f t="shared" si="37"/>
        <v>0</v>
      </c>
      <c r="G54" s="505">
        <f t="shared" si="37"/>
        <v>0</v>
      </c>
      <c r="H54" s="505">
        <f t="shared" si="37"/>
        <v>0</v>
      </c>
      <c r="I54" s="505">
        <f t="shared" si="37"/>
        <v>0</v>
      </c>
      <c r="J54" s="505">
        <f t="shared" si="37"/>
        <v>0</v>
      </c>
      <c r="K54" s="505">
        <f t="shared" si="37"/>
        <v>0</v>
      </c>
      <c r="L54" s="505">
        <f t="shared" si="37"/>
        <v>0</v>
      </c>
      <c r="M54" s="505">
        <f t="shared" si="37"/>
        <v>0</v>
      </c>
      <c r="N54" s="505">
        <f t="shared" si="37"/>
        <v>0</v>
      </c>
      <c r="O54" s="505">
        <f t="shared" si="37"/>
        <v>0</v>
      </c>
      <c r="P54" s="505">
        <f t="shared" si="37"/>
        <v>0</v>
      </c>
      <c r="Q54" s="505">
        <f t="shared" si="37"/>
        <v>0</v>
      </c>
      <c r="R54" s="505">
        <f t="shared" si="37"/>
        <v>0</v>
      </c>
      <c r="S54" s="505">
        <f t="shared" si="37"/>
        <v>0</v>
      </c>
      <c r="T54" s="505">
        <f t="shared" si="37"/>
        <v>0</v>
      </c>
      <c r="U54" s="505">
        <f t="shared" si="37"/>
        <v>0</v>
      </c>
      <c r="V54" s="505">
        <f t="shared" si="37"/>
        <v>0</v>
      </c>
      <c r="W54" s="505">
        <f t="shared" si="37"/>
        <v>0</v>
      </c>
      <c r="X54" s="505">
        <f t="shared" si="37"/>
        <v>0</v>
      </c>
      <c r="Y54" s="505">
        <f t="shared" si="37"/>
        <v>0</v>
      </c>
      <c r="Z54" s="505">
        <f t="shared" si="37"/>
        <v>0</v>
      </c>
      <c r="AA54" s="505">
        <f t="shared" si="37"/>
        <v>0</v>
      </c>
      <c r="AB54" s="505">
        <f t="shared" si="37"/>
        <v>0</v>
      </c>
      <c r="AC54" s="505">
        <f t="shared" si="37"/>
        <v>0</v>
      </c>
      <c r="AD54" s="505">
        <f t="shared" si="37"/>
        <v>0</v>
      </c>
      <c r="AE54" s="505">
        <f t="shared" si="37"/>
        <v>0</v>
      </c>
      <c r="AF54" s="505">
        <f t="shared" si="37"/>
        <v>0</v>
      </c>
      <c r="AG54" s="505">
        <f t="shared" si="37"/>
        <v>0</v>
      </c>
      <c r="AH54" s="505">
        <f t="shared" si="37"/>
        <v>0</v>
      </c>
      <c r="AI54" s="505">
        <f t="shared" si="37"/>
        <v>0</v>
      </c>
      <c r="AJ54" s="505">
        <f t="shared" si="37"/>
        <v>0</v>
      </c>
      <c r="AK54" s="505">
        <f t="shared" si="37"/>
        <v>0</v>
      </c>
      <c r="AL54" s="505">
        <f t="shared" si="37"/>
        <v>0</v>
      </c>
      <c r="AM54" s="505">
        <f t="shared" si="37"/>
        <v>0</v>
      </c>
      <c r="AN54" s="505">
        <f t="shared" si="37"/>
        <v>0</v>
      </c>
      <c r="AO54" s="505">
        <f t="shared" si="37"/>
        <v>0</v>
      </c>
      <c r="AP54" s="505">
        <f t="shared" si="37"/>
        <v>0</v>
      </c>
      <c r="AQ54" s="505">
        <f t="shared" si="37"/>
        <v>0</v>
      </c>
      <c r="AR54" s="505">
        <f t="shared" si="37"/>
        <v>0</v>
      </c>
      <c r="AS54" s="505">
        <f t="shared" si="37"/>
        <v>0</v>
      </c>
      <c r="AT54" s="505">
        <f t="shared" si="37"/>
        <v>0</v>
      </c>
      <c r="AU54" s="505">
        <f t="shared" si="37"/>
        <v>0</v>
      </c>
      <c r="AV54" s="505">
        <f t="shared" si="37"/>
        <v>0</v>
      </c>
      <c r="AW54" s="505">
        <f t="shared" si="37"/>
        <v>0</v>
      </c>
      <c r="AX54" s="505">
        <f t="shared" si="37"/>
        <v>0</v>
      </c>
      <c r="AY54" s="505">
        <f t="shared" si="37"/>
        <v>0</v>
      </c>
      <c r="AZ54" s="505">
        <f t="shared" si="37"/>
        <v>0</v>
      </c>
      <c r="BA54" s="505">
        <f t="shared" si="37"/>
        <v>0</v>
      </c>
      <c r="BB54" s="505">
        <f t="shared" si="37"/>
        <v>0</v>
      </c>
      <c r="BC54" s="505">
        <f t="shared" si="37"/>
        <v>0</v>
      </c>
      <c r="BD54" s="505">
        <f t="shared" si="37"/>
        <v>0</v>
      </c>
      <c r="BE54" s="505">
        <f t="shared" si="37"/>
        <v>0</v>
      </c>
      <c r="BF54" s="505">
        <f t="shared" si="37"/>
        <v>0</v>
      </c>
      <c r="BG54" s="505">
        <f t="shared" si="37"/>
        <v>0</v>
      </c>
      <c r="BH54" s="505">
        <f t="shared" si="37"/>
        <v>0</v>
      </c>
      <c r="BI54" s="505">
        <f t="shared" si="37"/>
        <v>0</v>
      </c>
      <c r="BJ54" s="505">
        <f t="shared" si="37"/>
        <v>0</v>
      </c>
      <c r="BK54" s="505">
        <f t="shared" si="37"/>
        <v>0</v>
      </c>
      <c r="BL54" s="505">
        <f t="shared" si="37"/>
        <v>0</v>
      </c>
      <c r="BM54" s="505">
        <f t="shared" si="37"/>
        <v>0</v>
      </c>
      <c r="BN54" s="505">
        <f t="shared" si="37"/>
        <v>0</v>
      </c>
      <c r="BO54" s="505">
        <f t="shared" si="37"/>
        <v>0</v>
      </c>
      <c r="BP54" s="505">
        <f t="shared" si="38"/>
        <v>0</v>
      </c>
      <c r="BQ54" s="505">
        <f t="shared" si="38"/>
        <v>0</v>
      </c>
      <c r="BR54" s="505">
        <f t="shared" si="38"/>
        <v>0</v>
      </c>
      <c r="BS54" s="505">
        <f t="shared" si="38"/>
        <v>0</v>
      </c>
      <c r="BT54" s="505">
        <f t="shared" si="38"/>
        <v>0</v>
      </c>
      <c r="BU54" s="505">
        <f t="shared" si="38"/>
        <v>0</v>
      </c>
      <c r="BV54" s="637">
        <f t="shared" si="38"/>
        <v>0</v>
      </c>
      <c r="BW54" s="487"/>
    </row>
    <row r="55" spans="1:405" s="497" customFormat="1" ht="13.5" thickBot="1">
      <c r="A55" s="498" t="s">
        <v>157</v>
      </c>
      <c r="B55" s="509">
        <f t="shared" si="8"/>
        <v>0</v>
      </c>
      <c r="C55" s="500">
        <f>SUM(C38,C42)</f>
        <v>0</v>
      </c>
      <c r="D55" s="500">
        <f t="shared" ref="D55:BO55" si="39">SUM(D38,D42)</f>
        <v>0</v>
      </c>
      <c r="E55" s="500">
        <f t="shared" si="39"/>
        <v>0</v>
      </c>
      <c r="F55" s="500">
        <f t="shared" si="39"/>
        <v>0</v>
      </c>
      <c r="G55" s="500">
        <f t="shared" si="39"/>
        <v>0</v>
      </c>
      <c r="H55" s="500">
        <f t="shared" si="39"/>
        <v>0</v>
      </c>
      <c r="I55" s="500">
        <f t="shared" si="39"/>
        <v>0</v>
      </c>
      <c r="J55" s="500">
        <f t="shared" si="39"/>
        <v>0</v>
      </c>
      <c r="K55" s="500">
        <f t="shared" si="39"/>
        <v>0</v>
      </c>
      <c r="L55" s="500">
        <f t="shared" si="39"/>
        <v>0</v>
      </c>
      <c r="M55" s="500">
        <f t="shared" si="39"/>
        <v>0</v>
      </c>
      <c r="N55" s="500">
        <f t="shared" si="39"/>
        <v>0</v>
      </c>
      <c r="O55" s="500">
        <f t="shared" si="39"/>
        <v>0</v>
      </c>
      <c r="P55" s="500">
        <f t="shared" si="39"/>
        <v>0</v>
      </c>
      <c r="Q55" s="500">
        <f t="shared" si="39"/>
        <v>0</v>
      </c>
      <c r="R55" s="500">
        <f t="shared" si="39"/>
        <v>0</v>
      </c>
      <c r="S55" s="500">
        <f t="shared" si="39"/>
        <v>0</v>
      </c>
      <c r="T55" s="500">
        <f t="shared" si="39"/>
        <v>0</v>
      </c>
      <c r="U55" s="500">
        <f t="shared" si="39"/>
        <v>0</v>
      </c>
      <c r="V55" s="500">
        <f t="shared" si="39"/>
        <v>0</v>
      </c>
      <c r="W55" s="500">
        <f t="shared" si="39"/>
        <v>0</v>
      </c>
      <c r="X55" s="500">
        <f t="shared" si="39"/>
        <v>0</v>
      </c>
      <c r="Y55" s="500">
        <f t="shared" si="39"/>
        <v>0</v>
      </c>
      <c r="Z55" s="500">
        <f t="shared" si="39"/>
        <v>0</v>
      </c>
      <c r="AA55" s="500">
        <f t="shared" si="39"/>
        <v>0</v>
      </c>
      <c r="AB55" s="500">
        <f t="shared" si="39"/>
        <v>0</v>
      </c>
      <c r="AC55" s="500">
        <f t="shared" si="39"/>
        <v>0</v>
      </c>
      <c r="AD55" s="500">
        <f t="shared" si="39"/>
        <v>0</v>
      </c>
      <c r="AE55" s="500">
        <f t="shared" si="39"/>
        <v>0</v>
      </c>
      <c r="AF55" s="500">
        <f t="shared" si="39"/>
        <v>0</v>
      </c>
      <c r="AG55" s="500">
        <f t="shared" si="39"/>
        <v>0</v>
      </c>
      <c r="AH55" s="500">
        <f t="shared" si="39"/>
        <v>0</v>
      </c>
      <c r="AI55" s="500">
        <f t="shared" si="39"/>
        <v>0</v>
      </c>
      <c r="AJ55" s="500">
        <f t="shared" si="39"/>
        <v>0</v>
      </c>
      <c r="AK55" s="500">
        <f t="shared" si="39"/>
        <v>0</v>
      </c>
      <c r="AL55" s="500">
        <f t="shared" si="39"/>
        <v>0</v>
      </c>
      <c r="AM55" s="500">
        <f t="shared" si="39"/>
        <v>0</v>
      </c>
      <c r="AN55" s="500">
        <f t="shared" si="39"/>
        <v>0</v>
      </c>
      <c r="AO55" s="500">
        <f t="shared" si="39"/>
        <v>0</v>
      </c>
      <c r="AP55" s="500">
        <f t="shared" si="39"/>
        <v>0</v>
      </c>
      <c r="AQ55" s="500">
        <f t="shared" si="39"/>
        <v>0</v>
      </c>
      <c r="AR55" s="500">
        <f t="shared" si="39"/>
        <v>0</v>
      </c>
      <c r="AS55" s="500">
        <f t="shared" si="39"/>
        <v>0</v>
      </c>
      <c r="AT55" s="500">
        <f t="shared" si="39"/>
        <v>0</v>
      </c>
      <c r="AU55" s="500">
        <f t="shared" si="39"/>
        <v>0</v>
      </c>
      <c r="AV55" s="500">
        <f t="shared" si="39"/>
        <v>0</v>
      </c>
      <c r="AW55" s="500">
        <f t="shared" si="39"/>
        <v>0</v>
      </c>
      <c r="AX55" s="500">
        <f t="shared" si="39"/>
        <v>0</v>
      </c>
      <c r="AY55" s="500">
        <f t="shared" si="39"/>
        <v>0</v>
      </c>
      <c r="AZ55" s="500">
        <f t="shared" si="39"/>
        <v>0</v>
      </c>
      <c r="BA55" s="500">
        <f t="shared" si="39"/>
        <v>0</v>
      </c>
      <c r="BB55" s="500">
        <f t="shared" si="39"/>
        <v>0</v>
      </c>
      <c r="BC55" s="500">
        <f t="shared" si="39"/>
        <v>0</v>
      </c>
      <c r="BD55" s="500">
        <f t="shared" si="39"/>
        <v>0</v>
      </c>
      <c r="BE55" s="500">
        <f t="shared" si="39"/>
        <v>0</v>
      </c>
      <c r="BF55" s="500">
        <f t="shared" si="39"/>
        <v>0</v>
      </c>
      <c r="BG55" s="500">
        <f t="shared" si="39"/>
        <v>0</v>
      </c>
      <c r="BH55" s="500">
        <f t="shared" si="39"/>
        <v>0</v>
      </c>
      <c r="BI55" s="500">
        <f t="shared" si="39"/>
        <v>0</v>
      </c>
      <c r="BJ55" s="500">
        <f t="shared" si="39"/>
        <v>0</v>
      </c>
      <c r="BK55" s="500">
        <f t="shared" si="39"/>
        <v>0</v>
      </c>
      <c r="BL55" s="500">
        <f t="shared" si="39"/>
        <v>0</v>
      </c>
      <c r="BM55" s="500">
        <f t="shared" si="39"/>
        <v>0</v>
      </c>
      <c r="BN55" s="500">
        <f t="shared" si="39"/>
        <v>0</v>
      </c>
      <c r="BO55" s="500">
        <f t="shared" si="39"/>
        <v>0</v>
      </c>
      <c r="BP55" s="500">
        <f t="shared" ref="BP55:BV55" si="40">SUM(BP38,BP42)</f>
        <v>0</v>
      </c>
      <c r="BQ55" s="500">
        <f t="shared" si="40"/>
        <v>0</v>
      </c>
      <c r="BR55" s="500">
        <f t="shared" si="40"/>
        <v>0</v>
      </c>
      <c r="BS55" s="500">
        <f t="shared" si="40"/>
        <v>0</v>
      </c>
      <c r="BT55" s="500">
        <f t="shared" si="40"/>
        <v>0</v>
      </c>
      <c r="BU55" s="500">
        <f t="shared" si="40"/>
        <v>0</v>
      </c>
      <c r="BV55" s="636">
        <f t="shared" si="40"/>
        <v>0</v>
      </c>
      <c r="BW55" s="487"/>
    </row>
    <row r="56" spans="1:405">
      <c r="A56" s="486"/>
      <c r="B56" s="487" t="s">
        <v>253</v>
      </c>
      <c r="C56" s="487">
        <f>MAX(IF(ISNA(C46),0,C46),IF(ISNA(C49),0,C49),IF(ISNA(C52),0,C52),IF(ISNA(B23),0,B23))</f>
        <v>0</v>
      </c>
      <c r="D56" s="487">
        <f t="shared" ref="D56:BO56" si="41">MAX(IF(ISNA(D46),0,D46),IF(ISNA(D49),0,D49),IF(ISNA(D52),0,D52),IF(ISNA(C23),0,C23))</f>
        <v>0</v>
      </c>
      <c r="E56" s="487">
        <f t="shared" si="41"/>
        <v>0</v>
      </c>
      <c r="F56" s="487">
        <f t="shared" si="41"/>
        <v>0</v>
      </c>
      <c r="G56" s="487">
        <f t="shared" si="41"/>
        <v>0</v>
      </c>
      <c r="H56" s="487">
        <f t="shared" si="41"/>
        <v>0</v>
      </c>
      <c r="I56" s="487">
        <f t="shared" si="41"/>
        <v>0</v>
      </c>
      <c r="J56" s="487">
        <f t="shared" si="41"/>
        <v>0</v>
      </c>
      <c r="K56" s="487">
        <f t="shared" si="41"/>
        <v>0</v>
      </c>
      <c r="L56" s="487">
        <f t="shared" si="41"/>
        <v>0</v>
      </c>
      <c r="M56" s="487">
        <f t="shared" si="41"/>
        <v>0</v>
      </c>
      <c r="N56" s="487">
        <f t="shared" si="41"/>
        <v>0</v>
      </c>
      <c r="O56" s="487">
        <f t="shared" si="41"/>
        <v>0</v>
      </c>
      <c r="P56" s="487">
        <f t="shared" si="41"/>
        <v>0</v>
      </c>
      <c r="Q56" s="487">
        <f t="shared" si="41"/>
        <v>0</v>
      </c>
      <c r="R56" s="487">
        <f t="shared" si="41"/>
        <v>0</v>
      </c>
      <c r="S56" s="487">
        <f t="shared" si="41"/>
        <v>0</v>
      </c>
      <c r="T56" s="487">
        <f t="shared" si="41"/>
        <v>0</v>
      </c>
      <c r="U56" s="487">
        <f t="shared" si="41"/>
        <v>0</v>
      </c>
      <c r="V56" s="487">
        <f t="shared" si="41"/>
        <v>0</v>
      </c>
      <c r="W56" s="487">
        <f t="shared" si="41"/>
        <v>0</v>
      </c>
      <c r="X56" s="487">
        <f t="shared" si="41"/>
        <v>0</v>
      </c>
      <c r="Y56" s="487">
        <f t="shared" si="41"/>
        <v>0</v>
      </c>
      <c r="Z56" s="487">
        <f t="shared" si="41"/>
        <v>0</v>
      </c>
      <c r="AA56" s="487">
        <f t="shared" si="41"/>
        <v>0</v>
      </c>
      <c r="AB56" s="487">
        <f t="shared" si="41"/>
        <v>0</v>
      </c>
      <c r="AC56" s="487">
        <f t="shared" si="41"/>
        <v>0</v>
      </c>
      <c r="AD56" s="487">
        <f t="shared" si="41"/>
        <v>0</v>
      </c>
      <c r="AE56" s="487">
        <f t="shared" si="41"/>
        <v>0</v>
      </c>
      <c r="AF56" s="487">
        <f t="shared" si="41"/>
        <v>0</v>
      </c>
      <c r="AG56" s="487">
        <f t="shared" si="41"/>
        <v>0</v>
      </c>
      <c r="AH56" s="487">
        <f t="shared" si="41"/>
        <v>0</v>
      </c>
      <c r="AI56" s="487">
        <f t="shared" si="41"/>
        <v>0</v>
      </c>
      <c r="AJ56" s="487">
        <f t="shared" si="41"/>
        <v>0</v>
      </c>
      <c r="AK56" s="487">
        <f t="shared" si="41"/>
        <v>0</v>
      </c>
      <c r="AL56" s="487">
        <f t="shared" si="41"/>
        <v>0</v>
      </c>
      <c r="AM56" s="487">
        <f t="shared" si="41"/>
        <v>0</v>
      </c>
      <c r="AN56" s="487">
        <f t="shared" si="41"/>
        <v>0</v>
      </c>
      <c r="AO56" s="487">
        <f t="shared" si="41"/>
        <v>0</v>
      </c>
      <c r="AP56" s="487">
        <f t="shared" si="41"/>
        <v>0</v>
      </c>
      <c r="AQ56" s="487">
        <f t="shared" si="41"/>
        <v>0</v>
      </c>
      <c r="AR56" s="487">
        <f t="shared" si="41"/>
        <v>0</v>
      </c>
      <c r="AS56" s="487">
        <f t="shared" si="41"/>
        <v>0</v>
      </c>
      <c r="AT56" s="487">
        <f t="shared" si="41"/>
        <v>0</v>
      </c>
      <c r="AU56" s="487">
        <f t="shared" si="41"/>
        <v>0</v>
      </c>
      <c r="AV56" s="487">
        <f t="shared" si="41"/>
        <v>0</v>
      </c>
      <c r="AW56" s="487">
        <f t="shared" si="41"/>
        <v>0</v>
      </c>
      <c r="AX56" s="487">
        <f t="shared" si="41"/>
        <v>0</v>
      </c>
      <c r="AY56" s="487">
        <f t="shared" si="41"/>
        <v>0</v>
      </c>
      <c r="AZ56" s="487">
        <f t="shared" si="41"/>
        <v>0</v>
      </c>
      <c r="BA56" s="487">
        <f t="shared" si="41"/>
        <v>0</v>
      </c>
      <c r="BB56" s="487">
        <f t="shared" si="41"/>
        <v>0</v>
      </c>
      <c r="BC56" s="487">
        <f t="shared" si="41"/>
        <v>0</v>
      </c>
      <c r="BD56" s="487">
        <f t="shared" si="41"/>
        <v>0</v>
      </c>
      <c r="BE56" s="487">
        <f t="shared" si="41"/>
        <v>0</v>
      </c>
      <c r="BF56" s="487">
        <f t="shared" si="41"/>
        <v>0</v>
      </c>
      <c r="BG56" s="487">
        <f t="shared" si="41"/>
        <v>0</v>
      </c>
      <c r="BH56" s="487">
        <f t="shared" si="41"/>
        <v>0</v>
      </c>
      <c r="BI56" s="487">
        <f t="shared" si="41"/>
        <v>0</v>
      </c>
      <c r="BJ56" s="487">
        <f t="shared" si="41"/>
        <v>0</v>
      </c>
      <c r="BK56" s="487">
        <f t="shared" si="41"/>
        <v>0</v>
      </c>
      <c r="BL56" s="487">
        <f t="shared" si="41"/>
        <v>0</v>
      </c>
      <c r="BM56" s="487">
        <f t="shared" si="41"/>
        <v>0</v>
      </c>
      <c r="BN56" s="487">
        <f t="shared" si="41"/>
        <v>0</v>
      </c>
      <c r="BO56" s="487">
        <f t="shared" si="41"/>
        <v>0</v>
      </c>
      <c r="BP56" s="487">
        <f t="shared" ref="BP56:BU56" si="42">MAX(IF(ISNA(BP46),0,BP46),IF(ISNA(BP49),0,BP49),IF(ISNA(BP52),0,BP52),IF(ISNA(BO23),0,BO23))</f>
        <v>0</v>
      </c>
      <c r="BQ56" s="487">
        <f t="shared" si="42"/>
        <v>0</v>
      </c>
      <c r="BR56" s="487">
        <f t="shared" si="42"/>
        <v>0</v>
      </c>
      <c r="BS56" s="487">
        <f t="shared" si="42"/>
        <v>0</v>
      </c>
      <c r="BT56" s="487">
        <f t="shared" si="42"/>
        <v>0</v>
      </c>
      <c r="BU56" s="487">
        <f t="shared" si="42"/>
        <v>0</v>
      </c>
      <c r="BV56" s="638">
        <f>MAX(IF(ISNA(BV46),0,BV46),IF(ISNA(BV49),0,BV49),IF(ISNA(BV52),0,BV52),IF(ISNA(BU23),0,BU23))</f>
        <v>0</v>
      </c>
      <c r="BW56" s="487"/>
    </row>
    <row r="57" spans="1:405">
      <c r="A57" s="486"/>
      <c r="B57" s="477"/>
      <c r="C57" s="487"/>
      <c r="D57" s="487"/>
      <c r="E57" s="487"/>
      <c r="F57" s="487"/>
      <c r="G57" s="487"/>
      <c r="H57" s="487"/>
      <c r="I57" s="487"/>
      <c r="J57" s="487"/>
      <c r="K57" s="487"/>
      <c r="L57" s="487"/>
      <c r="M57" s="487"/>
      <c r="N57" s="487"/>
      <c r="O57" s="487"/>
      <c r="P57" s="487"/>
      <c r="Q57" s="487"/>
      <c r="R57" s="487"/>
      <c r="S57" s="487"/>
      <c r="T57" s="487"/>
      <c r="U57" s="487"/>
      <c r="V57" s="487"/>
      <c r="W57" s="487"/>
      <c r="X57" s="487"/>
      <c r="Y57" s="487"/>
      <c r="Z57" s="487"/>
      <c r="AA57" s="487"/>
      <c r="AB57" s="487"/>
      <c r="AC57" s="487"/>
      <c r="AD57" s="487"/>
      <c r="AE57" s="487"/>
      <c r="AF57" s="487"/>
      <c r="AG57" s="487"/>
      <c r="AH57" s="487"/>
      <c r="AI57" s="487"/>
      <c r="AJ57" s="487"/>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487"/>
      <c r="BJ57" s="487"/>
      <c r="BK57" s="487"/>
      <c r="BL57" s="487"/>
      <c r="BM57" s="487"/>
      <c r="BN57" s="487"/>
      <c r="BO57" s="487"/>
      <c r="BP57" s="487"/>
      <c r="BQ57" s="487"/>
      <c r="BR57" s="487"/>
      <c r="BS57" s="487"/>
      <c r="BT57" s="487"/>
      <c r="BU57" s="487"/>
      <c r="BV57" s="638"/>
      <c r="BW57" s="487"/>
    </row>
    <row r="58" spans="1:405" ht="15.75">
      <c r="A58" s="510" t="s">
        <v>158</v>
      </c>
      <c r="B58" s="511"/>
      <c r="C58" s="512" t="s">
        <v>234</v>
      </c>
      <c r="D58" s="511"/>
      <c r="E58" s="512">
        <f>ROUND(IF(MAX(C56:BU56)*1.1&lt;20,20,MAX(C56:BU56)*1.1),0)</f>
        <v>20</v>
      </c>
      <c r="F58" s="511"/>
      <c r="G58" s="511"/>
      <c r="H58" s="511"/>
      <c r="I58" s="511"/>
      <c r="J58" s="511"/>
      <c r="K58" s="511"/>
      <c r="L58" s="511"/>
      <c r="M58" s="511"/>
      <c r="N58" s="511"/>
      <c r="O58" s="511"/>
      <c r="P58" s="511"/>
      <c r="Q58" s="511"/>
      <c r="R58" s="511"/>
      <c r="S58" s="511"/>
      <c r="T58" s="511"/>
      <c r="U58" s="511"/>
      <c r="V58" s="511"/>
      <c r="W58" s="511"/>
      <c r="X58" s="511"/>
      <c r="Y58" s="511"/>
      <c r="Z58" s="511"/>
      <c r="AA58" s="511"/>
      <c r="AB58" s="511"/>
      <c r="AC58" s="511"/>
      <c r="AD58" s="511"/>
      <c r="AE58" s="511"/>
      <c r="AF58" s="511"/>
      <c r="AG58" s="511"/>
      <c r="AH58" s="511"/>
      <c r="AI58" s="511"/>
      <c r="AJ58" s="511"/>
      <c r="AK58" s="511"/>
      <c r="AL58" s="511"/>
      <c r="AM58" s="511"/>
      <c r="AN58" s="511"/>
      <c r="AO58" s="511"/>
      <c r="AP58" s="511"/>
      <c r="AQ58" s="511"/>
      <c r="AR58" s="511"/>
      <c r="AS58" s="511"/>
      <c r="AT58" s="511"/>
      <c r="AU58" s="511"/>
      <c r="AV58" s="511"/>
      <c r="AW58" s="511"/>
      <c r="AX58" s="511"/>
      <c r="AY58" s="511"/>
      <c r="AZ58" s="511"/>
      <c r="BA58" s="511"/>
      <c r="BB58" s="511"/>
      <c r="BC58" s="511"/>
      <c r="BD58" s="511"/>
      <c r="BE58" s="511"/>
      <c r="BF58" s="511"/>
      <c r="BG58" s="511"/>
      <c r="BH58" s="511"/>
      <c r="BI58" s="511"/>
      <c r="BJ58" s="511"/>
      <c r="BK58" s="511"/>
      <c r="BL58" s="511"/>
      <c r="BM58" s="511"/>
      <c r="BN58" s="511"/>
      <c r="BO58" s="511"/>
      <c r="BP58" s="511"/>
      <c r="BQ58" s="511"/>
      <c r="BR58" s="511"/>
      <c r="BS58" s="511"/>
      <c r="BT58" s="511"/>
      <c r="BU58" s="511"/>
      <c r="BV58" s="639"/>
      <c r="BW58" s="487"/>
    </row>
    <row r="59" spans="1:405">
      <c r="A59" s="513" t="s">
        <v>11</v>
      </c>
      <c r="B59" s="514">
        <f>INDEX('Configuration | Scaling'!$E$13:$Y$16,4,MATCH(A59,'Configuration | Scaling'!$E$13:$Y$13,0))</f>
        <v>459</v>
      </c>
      <c r="C59" s="515" t="str">
        <f t="shared" ref="C59:C65" si="43">IF($B59&lt;=C$3,Max_Value,"")</f>
        <v/>
      </c>
      <c r="D59" s="515" t="str">
        <f t="shared" ref="D59:AI59" si="44">IF(AND($B$59&gt;C$3,$B$59&lt;=D$3),Max_Value,"")</f>
        <v/>
      </c>
      <c r="E59" s="515" t="str">
        <f t="shared" si="44"/>
        <v/>
      </c>
      <c r="F59" s="515" t="str">
        <f t="shared" si="44"/>
        <v/>
      </c>
      <c r="G59" s="515" t="str">
        <f t="shared" si="44"/>
        <v/>
      </c>
      <c r="H59" s="515" t="str">
        <f t="shared" si="44"/>
        <v/>
      </c>
      <c r="I59" s="515" t="str">
        <f t="shared" si="44"/>
        <v/>
      </c>
      <c r="J59" s="515">
        <f t="shared" si="44"/>
        <v>20</v>
      </c>
      <c r="K59" s="515" t="str">
        <f t="shared" si="44"/>
        <v/>
      </c>
      <c r="L59" s="515" t="str">
        <f t="shared" si="44"/>
        <v/>
      </c>
      <c r="M59" s="515" t="str">
        <f t="shared" si="44"/>
        <v/>
      </c>
      <c r="N59" s="515" t="str">
        <f t="shared" si="44"/>
        <v/>
      </c>
      <c r="O59" s="515" t="str">
        <f t="shared" si="44"/>
        <v/>
      </c>
      <c r="P59" s="515" t="str">
        <f t="shared" si="44"/>
        <v/>
      </c>
      <c r="Q59" s="515" t="str">
        <f t="shared" si="44"/>
        <v/>
      </c>
      <c r="R59" s="515" t="str">
        <f t="shared" si="44"/>
        <v/>
      </c>
      <c r="S59" s="515" t="str">
        <f t="shared" si="44"/>
        <v/>
      </c>
      <c r="T59" s="515" t="str">
        <f t="shared" si="44"/>
        <v/>
      </c>
      <c r="U59" s="515" t="str">
        <f t="shared" si="44"/>
        <v/>
      </c>
      <c r="V59" s="515" t="str">
        <f t="shared" si="44"/>
        <v/>
      </c>
      <c r="W59" s="515" t="str">
        <f t="shared" si="44"/>
        <v/>
      </c>
      <c r="X59" s="515" t="str">
        <f t="shared" si="44"/>
        <v/>
      </c>
      <c r="Y59" s="515" t="str">
        <f t="shared" si="44"/>
        <v/>
      </c>
      <c r="Z59" s="515" t="str">
        <f t="shared" si="44"/>
        <v/>
      </c>
      <c r="AA59" s="515" t="str">
        <f t="shared" si="44"/>
        <v/>
      </c>
      <c r="AB59" s="515" t="str">
        <f t="shared" si="44"/>
        <v/>
      </c>
      <c r="AC59" s="515" t="str">
        <f t="shared" si="44"/>
        <v/>
      </c>
      <c r="AD59" s="515" t="str">
        <f t="shared" si="44"/>
        <v/>
      </c>
      <c r="AE59" s="515" t="str">
        <f t="shared" si="44"/>
        <v/>
      </c>
      <c r="AF59" s="515" t="str">
        <f t="shared" si="44"/>
        <v/>
      </c>
      <c r="AG59" s="515" t="str">
        <f t="shared" si="44"/>
        <v/>
      </c>
      <c r="AH59" s="515" t="str">
        <f t="shared" si="44"/>
        <v/>
      </c>
      <c r="AI59" s="515" t="str">
        <f t="shared" si="44"/>
        <v/>
      </c>
      <c r="AJ59" s="515" t="str">
        <f t="shared" ref="AJ59:BO59" si="45">IF(AND($B$59&gt;AI$3,$B$59&lt;=AJ$3),Max_Value,"")</f>
        <v/>
      </c>
      <c r="AK59" s="515" t="str">
        <f t="shared" si="45"/>
        <v/>
      </c>
      <c r="AL59" s="515" t="str">
        <f t="shared" si="45"/>
        <v/>
      </c>
      <c r="AM59" s="515" t="str">
        <f t="shared" si="45"/>
        <v/>
      </c>
      <c r="AN59" s="515" t="str">
        <f t="shared" si="45"/>
        <v/>
      </c>
      <c r="AO59" s="515" t="str">
        <f t="shared" si="45"/>
        <v/>
      </c>
      <c r="AP59" s="515" t="str">
        <f t="shared" si="45"/>
        <v/>
      </c>
      <c r="AQ59" s="515" t="str">
        <f t="shared" si="45"/>
        <v/>
      </c>
      <c r="AR59" s="515" t="str">
        <f t="shared" si="45"/>
        <v/>
      </c>
      <c r="AS59" s="515" t="str">
        <f t="shared" si="45"/>
        <v/>
      </c>
      <c r="AT59" s="515" t="str">
        <f t="shared" si="45"/>
        <v/>
      </c>
      <c r="AU59" s="515" t="str">
        <f t="shared" si="45"/>
        <v/>
      </c>
      <c r="AV59" s="515" t="str">
        <f t="shared" si="45"/>
        <v/>
      </c>
      <c r="AW59" s="515" t="str">
        <f t="shared" si="45"/>
        <v/>
      </c>
      <c r="AX59" s="515" t="str">
        <f t="shared" si="45"/>
        <v/>
      </c>
      <c r="AY59" s="515" t="str">
        <f t="shared" si="45"/>
        <v/>
      </c>
      <c r="AZ59" s="515" t="str">
        <f t="shared" si="45"/>
        <v/>
      </c>
      <c r="BA59" s="515" t="str">
        <f t="shared" si="45"/>
        <v/>
      </c>
      <c r="BB59" s="515" t="str">
        <f t="shared" si="45"/>
        <v/>
      </c>
      <c r="BC59" s="515" t="str">
        <f t="shared" si="45"/>
        <v/>
      </c>
      <c r="BD59" s="515" t="str">
        <f t="shared" si="45"/>
        <v/>
      </c>
      <c r="BE59" s="515" t="str">
        <f t="shared" si="45"/>
        <v/>
      </c>
      <c r="BF59" s="515" t="str">
        <f t="shared" si="45"/>
        <v/>
      </c>
      <c r="BG59" s="515" t="str">
        <f t="shared" si="45"/>
        <v/>
      </c>
      <c r="BH59" s="515" t="str">
        <f t="shared" si="45"/>
        <v/>
      </c>
      <c r="BI59" s="515" t="str">
        <f t="shared" si="45"/>
        <v/>
      </c>
      <c r="BJ59" s="515" t="str">
        <f t="shared" si="45"/>
        <v/>
      </c>
      <c r="BK59" s="515" t="str">
        <f t="shared" si="45"/>
        <v/>
      </c>
      <c r="BL59" s="515" t="str">
        <f t="shared" si="45"/>
        <v/>
      </c>
      <c r="BM59" s="515" t="str">
        <f t="shared" si="45"/>
        <v/>
      </c>
      <c r="BN59" s="515" t="str">
        <f t="shared" si="45"/>
        <v/>
      </c>
      <c r="BO59" s="515" t="str">
        <f t="shared" si="45"/>
        <v/>
      </c>
      <c r="BP59" s="515" t="str">
        <f t="shared" ref="BP59:BU59" si="46">IF(AND($B$59&gt;BO$3,$B$59&lt;=BP$3),Max_Value,"")</f>
        <v/>
      </c>
      <c r="BQ59" s="515" t="str">
        <f t="shared" si="46"/>
        <v/>
      </c>
      <c r="BR59" s="515" t="str">
        <f t="shared" si="46"/>
        <v/>
      </c>
      <c r="BS59" s="515" t="str">
        <f t="shared" si="46"/>
        <v/>
      </c>
      <c r="BT59" s="515" t="str">
        <f t="shared" si="46"/>
        <v/>
      </c>
      <c r="BU59" s="640" t="str">
        <f t="shared" si="46"/>
        <v/>
      </c>
      <c r="BV59" s="636" t="str">
        <f>IF(AND($B$59&gt;BU$3,$B$59&lt;=BV$3),Max_Value,"")</f>
        <v/>
      </c>
      <c r="BW59" s="487" t="str">
        <f t="shared" ref="BW59:EH59" si="47">IF(AND($B$59&gt;=BW$3,$B$59&lt;BX$3),100,"")</f>
        <v/>
      </c>
      <c r="BX59" s="162" t="str">
        <f t="shared" si="47"/>
        <v/>
      </c>
      <c r="BY59" s="162" t="str">
        <f t="shared" si="47"/>
        <v/>
      </c>
      <c r="BZ59" s="162" t="str">
        <f t="shared" si="47"/>
        <v/>
      </c>
      <c r="CA59" s="162" t="str">
        <f t="shared" si="47"/>
        <v/>
      </c>
      <c r="CB59" s="162" t="str">
        <f t="shared" si="47"/>
        <v/>
      </c>
      <c r="CC59" s="162" t="str">
        <f t="shared" si="47"/>
        <v/>
      </c>
      <c r="CD59" s="162" t="str">
        <f t="shared" si="47"/>
        <v/>
      </c>
      <c r="CE59" s="162" t="str">
        <f t="shared" si="47"/>
        <v/>
      </c>
      <c r="CF59" s="162" t="str">
        <f t="shared" si="47"/>
        <v/>
      </c>
      <c r="CG59" s="162" t="str">
        <f t="shared" si="47"/>
        <v/>
      </c>
      <c r="CH59" s="162" t="str">
        <f t="shared" si="47"/>
        <v/>
      </c>
      <c r="CI59" s="162" t="str">
        <f t="shared" si="47"/>
        <v/>
      </c>
      <c r="CJ59" s="162" t="str">
        <f t="shared" si="47"/>
        <v/>
      </c>
      <c r="CK59" s="162" t="str">
        <f t="shared" si="47"/>
        <v/>
      </c>
      <c r="CL59" s="162" t="str">
        <f t="shared" si="47"/>
        <v/>
      </c>
      <c r="CM59" s="162" t="str">
        <f t="shared" si="47"/>
        <v/>
      </c>
      <c r="CN59" s="162" t="str">
        <f t="shared" si="47"/>
        <v/>
      </c>
      <c r="CO59" s="162" t="str">
        <f t="shared" si="47"/>
        <v/>
      </c>
      <c r="CP59" s="162" t="str">
        <f t="shared" si="47"/>
        <v/>
      </c>
      <c r="CQ59" s="162" t="str">
        <f t="shared" si="47"/>
        <v/>
      </c>
      <c r="CR59" s="162" t="str">
        <f t="shared" si="47"/>
        <v/>
      </c>
      <c r="CS59" s="162" t="str">
        <f t="shared" si="47"/>
        <v/>
      </c>
      <c r="CT59" s="162" t="str">
        <f t="shared" si="47"/>
        <v/>
      </c>
      <c r="CU59" s="162" t="str">
        <f t="shared" si="47"/>
        <v/>
      </c>
      <c r="CV59" s="162" t="str">
        <f t="shared" si="47"/>
        <v/>
      </c>
      <c r="CW59" s="162" t="str">
        <f t="shared" si="47"/>
        <v/>
      </c>
      <c r="CX59" s="162" t="str">
        <f t="shared" si="47"/>
        <v/>
      </c>
      <c r="CY59" s="162" t="str">
        <f t="shared" si="47"/>
        <v/>
      </c>
      <c r="CZ59" s="162" t="str">
        <f t="shared" si="47"/>
        <v/>
      </c>
      <c r="DA59" s="162" t="str">
        <f t="shared" si="47"/>
        <v/>
      </c>
      <c r="DB59" s="162" t="str">
        <f t="shared" si="47"/>
        <v/>
      </c>
      <c r="DC59" s="162" t="str">
        <f t="shared" si="47"/>
        <v/>
      </c>
      <c r="DD59" s="162" t="str">
        <f t="shared" si="47"/>
        <v/>
      </c>
      <c r="DE59" s="162" t="str">
        <f t="shared" si="47"/>
        <v/>
      </c>
      <c r="DF59" s="162" t="str">
        <f t="shared" si="47"/>
        <v/>
      </c>
      <c r="DG59" s="162" t="str">
        <f t="shared" si="47"/>
        <v/>
      </c>
      <c r="DH59" s="162" t="str">
        <f t="shared" si="47"/>
        <v/>
      </c>
      <c r="DI59" s="162" t="str">
        <f t="shared" si="47"/>
        <v/>
      </c>
      <c r="DJ59" s="162" t="str">
        <f t="shared" si="47"/>
        <v/>
      </c>
      <c r="DK59" s="162" t="str">
        <f t="shared" si="47"/>
        <v/>
      </c>
      <c r="DL59" s="162" t="str">
        <f t="shared" si="47"/>
        <v/>
      </c>
      <c r="DM59" s="162" t="str">
        <f t="shared" si="47"/>
        <v/>
      </c>
      <c r="DN59" s="162" t="str">
        <f t="shared" si="47"/>
        <v/>
      </c>
      <c r="DO59" s="162" t="str">
        <f t="shared" si="47"/>
        <v/>
      </c>
      <c r="DP59" s="162" t="str">
        <f t="shared" si="47"/>
        <v/>
      </c>
      <c r="DQ59" s="162" t="str">
        <f t="shared" si="47"/>
        <v/>
      </c>
      <c r="DR59" s="162" t="str">
        <f t="shared" si="47"/>
        <v/>
      </c>
      <c r="DS59" s="162" t="str">
        <f t="shared" si="47"/>
        <v/>
      </c>
      <c r="DT59" s="162" t="str">
        <f t="shared" si="47"/>
        <v/>
      </c>
      <c r="DU59" s="162" t="str">
        <f t="shared" si="47"/>
        <v/>
      </c>
      <c r="DV59" s="162" t="str">
        <f t="shared" si="47"/>
        <v/>
      </c>
      <c r="DW59" s="162" t="str">
        <f t="shared" si="47"/>
        <v/>
      </c>
      <c r="DX59" s="162" t="str">
        <f t="shared" si="47"/>
        <v/>
      </c>
      <c r="DY59" s="162" t="str">
        <f t="shared" si="47"/>
        <v/>
      </c>
      <c r="DZ59" s="162" t="str">
        <f t="shared" si="47"/>
        <v/>
      </c>
      <c r="EA59" s="162" t="str">
        <f t="shared" si="47"/>
        <v/>
      </c>
      <c r="EB59" s="162" t="str">
        <f t="shared" si="47"/>
        <v/>
      </c>
      <c r="EC59" s="162" t="str">
        <f t="shared" si="47"/>
        <v/>
      </c>
      <c r="ED59" s="162" t="str">
        <f t="shared" si="47"/>
        <v/>
      </c>
      <c r="EE59" s="162" t="str">
        <f t="shared" si="47"/>
        <v/>
      </c>
      <c r="EF59" s="162" t="str">
        <f t="shared" si="47"/>
        <v/>
      </c>
      <c r="EG59" s="162" t="str">
        <f t="shared" si="47"/>
        <v/>
      </c>
      <c r="EH59" s="162" t="str">
        <f t="shared" si="47"/>
        <v/>
      </c>
      <c r="EI59" s="162" t="str">
        <f t="shared" ref="EI59:GT59" si="48">IF(AND($B$59&gt;=EI$3,$B$59&lt;EJ$3),100,"")</f>
        <v/>
      </c>
      <c r="EJ59" s="162" t="str">
        <f t="shared" si="48"/>
        <v/>
      </c>
      <c r="EK59" s="162" t="str">
        <f t="shared" si="48"/>
        <v/>
      </c>
      <c r="EL59" s="162" t="str">
        <f t="shared" si="48"/>
        <v/>
      </c>
      <c r="EM59" s="162" t="str">
        <f t="shared" si="48"/>
        <v/>
      </c>
      <c r="EN59" s="162" t="str">
        <f t="shared" si="48"/>
        <v/>
      </c>
      <c r="EO59" s="162" t="str">
        <f t="shared" si="48"/>
        <v/>
      </c>
      <c r="EP59" s="162" t="str">
        <f t="shared" si="48"/>
        <v/>
      </c>
      <c r="EQ59" s="162" t="str">
        <f t="shared" si="48"/>
        <v/>
      </c>
      <c r="ER59" s="162" t="str">
        <f t="shared" si="48"/>
        <v/>
      </c>
      <c r="ES59" s="162" t="str">
        <f t="shared" si="48"/>
        <v/>
      </c>
      <c r="ET59" s="162" t="str">
        <f t="shared" si="48"/>
        <v/>
      </c>
      <c r="EU59" s="162" t="str">
        <f t="shared" si="48"/>
        <v/>
      </c>
      <c r="EV59" s="162" t="str">
        <f t="shared" si="48"/>
        <v/>
      </c>
      <c r="EW59" s="162" t="str">
        <f t="shared" si="48"/>
        <v/>
      </c>
      <c r="EX59" s="162" t="str">
        <f t="shared" si="48"/>
        <v/>
      </c>
      <c r="EY59" s="162" t="str">
        <f t="shared" si="48"/>
        <v/>
      </c>
      <c r="EZ59" s="162" t="str">
        <f t="shared" si="48"/>
        <v/>
      </c>
      <c r="FA59" s="162" t="str">
        <f t="shared" si="48"/>
        <v/>
      </c>
      <c r="FB59" s="162" t="str">
        <f t="shared" si="48"/>
        <v/>
      </c>
      <c r="FC59" s="162" t="str">
        <f t="shared" si="48"/>
        <v/>
      </c>
      <c r="FD59" s="162" t="str">
        <f t="shared" si="48"/>
        <v/>
      </c>
      <c r="FE59" s="162" t="str">
        <f t="shared" si="48"/>
        <v/>
      </c>
      <c r="FF59" s="162" t="str">
        <f t="shared" si="48"/>
        <v/>
      </c>
      <c r="FG59" s="162" t="str">
        <f t="shared" si="48"/>
        <v/>
      </c>
      <c r="FH59" s="162" t="str">
        <f t="shared" si="48"/>
        <v/>
      </c>
      <c r="FI59" s="162" t="str">
        <f t="shared" si="48"/>
        <v/>
      </c>
      <c r="FJ59" s="162" t="str">
        <f t="shared" si="48"/>
        <v/>
      </c>
      <c r="FK59" s="162" t="str">
        <f t="shared" si="48"/>
        <v/>
      </c>
      <c r="FL59" s="162" t="str">
        <f t="shared" si="48"/>
        <v/>
      </c>
      <c r="FM59" s="162" t="str">
        <f t="shared" si="48"/>
        <v/>
      </c>
      <c r="FN59" s="162" t="str">
        <f t="shared" si="48"/>
        <v/>
      </c>
      <c r="FO59" s="162" t="str">
        <f t="shared" si="48"/>
        <v/>
      </c>
      <c r="FP59" s="162" t="str">
        <f t="shared" si="48"/>
        <v/>
      </c>
      <c r="FQ59" s="162" t="str">
        <f t="shared" si="48"/>
        <v/>
      </c>
      <c r="FR59" s="162" t="str">
        <f t="shared" si="48"/>
        <v/>
      </c>
      <c r="FS59" s="162" t="str">
        <f t="shared" si="48"/>
        <v/>
      </c>
      <c r="FT59" s="162" t="str">
        <f t="shared" si="48"/>
        <v/>
      </c>
      <c r="FU59" s="162" t="str">
        <f t="shared" si="48"/>
        <v/>
      </c>
      <c r="FV59" s="162" t="str">
        <f t="shared" si="48"/>
        <v/>
      </c>
      <c r="FW59" s="162" t="str">
        <f t="shared" si="48"/>
        <v/>
      </c>
      <c r="FX59" s="162" t="str">
        <f t="shared" si="48"/>
        <v/>
      </c>
      <c r="FY59" s="162" t="str">
        <f t="shared" si="48"/>
        <v/>
      </c>
      <c r="FZ59" s="162" t="str">
        <f t="shared" si="48"/>
        <v/>
      </c>
      <c r="GA59" s="162" t="str">
        <f t="shared" si="48"/>
        <v/>
      </c>
      <c r="GB59" s="162" t="str">
        <f t="shared" si="48"/>
        <v/>
      </c>
      <c r="GC59" s="162" t="str">
        <f t="shared" si="48"/>
        <v/>
      </c>
      <c r="GD59" s="162" t="str">
        <f t="shared" si="48"/>
        <v/>
      </c>
      <c r="GE59" s="162" t="str">
        <f t="shared" si="48"/>
        <v/>
      </c>
      <c r="GF59" s="162" t="str">
        <f t="shared" si="48"/>
        <v/>
      </c>
      <c r="GG59" s="162" t="str">
        <f t="shared" si="48"/>
        <v/>
      </c>
      <c r="GH59" s="162" t="str">
        <f t="shared" si="48"/>
        <v/>
      </c>
      <c r="GI59" s="162" t="str">
        <f t="shared" si="48"/>
        <v/>
      </c>
      <c r="GJ59" s="162" t="str">
        <f t="shared" si="48"/>
        <v/>
      </c>
      <c r="GK59" s="162" t="str">
        <f t="shared" si="48"/>
        <v/>
      </c>
      <c r="GL59" s="162" t="str">
        <f t="shared" si="48"/>
        <v/>
      </c>
      <c r="GM59" s="162" t="str">
        <f t="shared" si="48"/>
        <v/>
      </c>
      <c r="GN59" s="162" t="str">
        <f t="shared" si="48"/>
        <v/>
      </c>
      <c r="GO59" s="162" t="str">
        <f t="shared" si="48"/>
        <v/>
      </c>
      <c r="GP59" s="162" t="str">
        <f t="shared" si="48"/>
        <v/>
      </c>
      <c r="GQ59" s="162" t="str">
        <f t="shared" si="48"/>
        <v/>
      </c>
      <c r="GR59" s="162" t="str">
        <f t="shared" si="48"/>
        <v/>
      </c>
      <c r="GS59" s="162" t="str">
        <f t="shared" si="48"/>
        <v/>
      </c>
      <c r="GT59" s="162" t="str">
        <f t="shared" si="48"/>
        <v/>
      </c>
      <c r="GU59" s="162" t="str">
        <f t="shared" ref="GU59:JF59" si="49">IF(AND($B$59&gt;=GU$3,$B$59&lt;GV$3),100,"")</f>
        <v/>
      </c>
      <c r="GV59" s="162" t="str">
        <f t="shared" si="49"/>
        <v/>
      </c>
      <c r="GW59" s="162" t="str">
        <f t="shared" si="49"/>
        <v/>
      </c>
      <c r="GX59" s="162" t="str">
        <f t="shared" si="49"/>
        <v/>
      </c>
      <c r="GY59" s="162" t="str">
        <f t="shared" si="49"/>
        <v/>
      </c>
      <c r="GZ59" s="162" t="str">
        <f t="shared" si="49"/>
        <v/>
      </c>
      <c r="HA59" s="162" t="str">
        <f t="shared" si="49"/>
        <v/>
      </c>
      <c r="HB59" s="162" t="str">
        <f t="shared" si="49"/>
        <v/>
      </c>
      <c r="HC59" s="162" t="str">
        <f t="shared" si="49"/>
        <v/>
      </c>
      <c r="HD59" s="162" t="str">
        <f t="shared" si="49"/>
        <v/>
      </c>
      <c r="HE59" s="162" t="str">
        <f t="shared" si="49"/>
        <v/>
      </c>
      <c r="HF59" s="162" t="str">
        <f t="shared" si="49"/>
        <v/>
      </c>
      <c r="HG59" s="162" t="str">
        <f t="shared" si="49"/>
        <v/>
      </c>
      <c r="HH59" s="162" t="str">
        <f t="shared" si="49"/>
        <v/>
      </c>
      <c r="HI59" s="162" t="str">
        <f t="shared" si="49"/>
        <v/>
      </c>
      <c r="HJ59" s="162" t="str">
        <f t="shared" si="49"/>
        <v/>
      </c>
      <c r="HK59" s="162" t="str">
        <f t="shared" si="49"/>
        <v/>
      </c>
      <c r="HL59" s="162" t="str">
        <f t="shared" si="49"/>
        <v/>
      </c>
      <c r="HM59" s="162" t="str">
        <f t="shared" si="49"/>
        <v/>
      </c>
      <c r="HN59" s="162" t="str">
        <f t="shared" si="49"/>
        <v/>
      </c>
      <c r="HO59" s="162" t="str">
        <f t="shared" si="49"/>
        <v/>
      </c>
      <c r="HP59" s="162" t="str">
        <f t="shared" si="49"/>
        <v/>
      </c>
      <c r="HQ59" s="162" t="str">
        <f t="shared" si="49"/>
        <v/>
      </c>
      <c r="HR59" s="162" t="str">
        <f t="shared" si="49"/>
        <v/>
      </c>
      <c r="HS59" s="162" t="str">
        <f t="shared" si="49"/>
        <v/>
      </c>
      <c r="HT59" s="162" t="str">
        <f t="shared" si="49"/>
        <v/>
      </c>
      <c r="HU59" s="162" t="str">
        <f t="shared" si="49"/>
        <v/>
      </c>
      <c r="HV59" s="162" t="str">
        <f t="shared" si="49"/>
        <v/>
      </c>
      <c r="HW59" s="162" t="str">
        <f t="shared" si="49"/>
        <v/>
      </c>
      <c r="HX59" s="162" t="str">
        <f t="shared" si="49"/>
        <v/>
      </c>
      <c r="HY59" s="162" t="str">
        <f t="shared" si="49"/>
        <v/>
      </c>
      <c r="HZ59" s="162" t="str">
        <f t="shared" si="49"/>
        <v/>
      </c>
      <c r="IA59" s="162" t="str">
        <f t="shared" si="49"/>
        <v/>
      </c>
      <c r="IB59" s="162" t="str">
        <f t="shared" si="49"/>
        <v/>
      </c>
      <c r="IC59" s="162" t="str">
        <f t="shared" si="49"/>
        <v/>
      </c>
      <c r="ID59" s="162" t="str">
        <f t="shared" si="49"/>
        <v/>
      </c>
      <c r="IE59" s="162" t="str">
        <f t="shared" si="49"/>
        <v/>
      </c>
      <c r="IF59" s="162" t="str">
        <f t="shared" si="49"/>
        <v/>
      </c>
      <c r="IG59" s="162" t="str">
        <f t="shared" si="49"/>
        <v/>
      </c>
      <c r="IH59" s="162" t="str">
        <f t="shared" si="49"/>
        <v/>
      </c>
      <c r="II59" s="162" t="str">
        <f t="shared" si="49"/>
        <v/>
      </c>
      <c r="IJ59" s="162" t="str">
        <f t="shared" si="49"/>
        <v/>
      </c>
      <c r="IK59" s="162" t="str">
        <f t="shared" si="49"/>
        <v/>
      </c>
      <c r="IL59" s="162" t="str">
        <f t="shared" si="49"/>
        <v/>
      </c>
      <c r="IM59" s="162" t="str">
        <f t="shared" si="49"/>
        <v/>
      </c>
      <c r="IN59" s="162" t="str">
        <f t="shared" si="49"/>
        <v/>
      </c>
      <c r="IO59" s="162" t="str">
        <f t="shared" si="49"/>
        <v/>
      </c>
      <c r="IP59" s="162" t="str">
        <f t="shared" si="49"/>
        <v/>
      </c>
      <c r="IQ59" s="162" t="str">
        <f t="shared" si="49"/>
        <v/>
      </c>
      <c r="IR59" s="162" t="str">
        <f t="shared" si="49"/>
        <v/>
      </c>
      <c r="IS59" s="162" t="str">
        <f t="shared" si="49"/>
        <v/>
      </c>
      <c r="IT59" s="162" t="str">
        <f t="shared" si="49"/>
        <v/>
      </c>
      <c r="IU59" s="162" t="str">
        <f t="shared" si="49"/>
        <v/>
      </c>
      <c r="IV59" s="162" t="str">
        <f t="shared" si="49"/>
        <v/>
      </c>
      <c r="IW59" s="162" t="str">
        <f t="shared" si="49"/>
        <v/>
      </c>
      <c r="IX59" s="162" t="str">
        <f t="shared" si="49"/>
        <v/>
      </c>
      <c r="IY59" s="162" t="str">
        <f t="shared" si="49"/>
        <v/>
      </c>
      <c r="IZ59" s="162" t="str">
        <f t="shared" si="49"/>
        <v/>
      </c>
      <c r="JA59" s="162" t="str">
        <f t="shared" si="49"/>
        <v/>
      </c>
      <c r="JB59" s="162" t="str">
        <f t="shared" si="49"/>
        <v/>
      </c>
      <c r="JC59" s="162" t="str">
        <f t="shared" si="49"/>
        <v/>
      </c>
      <c r="JD59" s="162" t="str">
        <f t="shared" si="49"/>
        <v/>
      </c>
      <c r="JE59" s="162" t="str">
        <f t="shared" si="49"/>
        <v/>
      </c>
      <c r="JF59" s="162" t="str">
        <f t="shared" si="49"/>
        <v/>
      </c>
      <c r="JG59" s="162" t="str">
        <f t="shared" ref="JG59:LR59" si="50">IF(AND($B$59&gt;=JG$3,$B$59&lt;JH$3),100,"")</f>
        <v/>
      </c>
      <c r="JH59" s="162" t="str">
        <f t="shared" si="50"/>
        <v/>
      </c>
      <c r="JI59" s="162" t="str">
        <f t="shared" si="50"/>
        <v/>
      </c>
      <c r="JJ59" s="162" t="str">
        <f t="shared" si="50"/>
        <v/>
      </c>
      <c r="JK59" s="162" t="str">
        <f t="shared" si="50"/>
        <v/>
      </c>
      <c r="JL59" s="162" t="str">
        <f t="shared" si="50"/>
        <v/>
      </c>
      <c r="JM59" s="162" t="str">
        <f t="shared" si="50"/>
        <v/>
      </c>
      <c r="JN59" s="162" t="str">
        <f t="shared" si="50"/>
        <v/>
      </c>
      <c r="JO59" s="162" t="str">
        <f t="shared" si="50"/>
        <v/>
      </c>
      <c r="JP59" s="162" t="str">
        <f t="shared" si="50"/>
        <v/>
      </c>
      <c r="JQ59" s="162" t="str">
        <f t="shared" si="50"/>
        <v/>
      </c>
      <c r="JR59" s="162" t="str">
        <f t="shared" si="50"/>
        <v/>
      </c>
      <c r="JS59" s="162" t="str">
        <f t="shared" si="50"/>
        <v/>
      </c>
      <c r="JT59" s="162" t="str">
        <f t="shared" si="50"/>
        <v/>
      </c>
      <c r="JU59" s="162" t="str">
        <f t="shared" si="50"/>
        <v/>
      </c>
      <c r="JV59" s="162" t="str">
        <f t="shared" si="50"/>
        <v/>
      </c>
      <c r="JW59" s="162" t="str">
        <f t="shared" si="50"/>
        <v/>
      </c>
      <c r="JX59" s="162" t="str">
        <f t="shared" si="50"/>
        <v/>
      </c>
      <c r="JY59" s="162" t="str">
        <f t="shared" si="50"/>
        <v/>
      </c>
      <c r="JZ59" s="162" t="str">
        <f t="shared" si="50"/>
        <v/>
      </c>
      <c r="KA59" s="162" t="str">
        <f t="shared" si="50"/>
        <v/>
      </c>
      <c r="KB59" s="162" t="str">
        <f t="shared" si="50"/>
        <v/>
      </c>
      <c r="KC59" s="162" t="str">
        <f t="shared" si="50"/>
        <v/>
      </c>
      <c r="KD59" s="162" t="str">
        <f t="shared" si="50"/>
        <v/>
      </c>
      <c r="KE59" s="162" t="str">
        <f t="shared" si="50"/>
        <v/>
      </c>
      <c r="KF59" s="162" t="str">
        <f t="shared" si="50"/>
        <v/>
      </c>
      <c r="KG59" s="162" t="str">
        <f t="shared" si="50"/>
        <v/>
      </c>
      <c r="KH59" s="162" t="str">
        <f t="shared" si="50"/>
        <v/>
      </c>
      <c r="KI59" s="162" t="str">
        <f t="shared" si="50"/>
        <v/>
      </c>
      <c r="KJ59" s="162" t="str">
        <f t="shared" si="50"/>
        <v/>
      </c>
      <c r="KK59" s="162" t="str">
        <f t="shared" si="50"/>
        <v/>
      </c>
      <c r="KL59" s="162" t="str">
        <f t="shared" si="50"/>
        <v/>
      </c>
      <c r="KM59" s="162" t="str">
        <f t="shared" si="50"/>
        <v/>
      </c>
      <c r="KN59" s="162" t="str">
        <f t="shared" si="50"/>
        <v/>
      </c>
      <c r="KO59" s="162" t="str">
        <f t="shared" si="50"/>
        <v/>
      </c>
      <c r="KP59" s="162" t="str">
        <f t="shared" si="50"/>
        <v/>
      </c>
      <c r="KQ59" s="162" t="str">
        <f t="shared" si="50"/>
        <v/>
      </c>
      <c r="KR59" s="162" t="str">
        <f t="shared" si="50"/>
        <v/>
      </c>
      <c r="KS59" s="162" t="str">
        <f t="shared" si="50"/>
        <v/>
      </c>
      <c r="KT59" s="162" t="str">
        <f t="shared" si="50"/>
        <v/>
      </c>
      <c r="KU59" s="162" t="str">
        <f t="shared" si="50"/>
        <v/>
      </c>
      <c r="KV59" s="162" t="str">
        <f t="shared" si="50"/>
        <v/>
      </c>
      <c r="KW59" s="162" t="str">
        <f t="shared" si="50"/>
        <v/>
      </c>
      <c r="KX59" s="162" t="str">
        <f t="shared" si="50"/>
        <v/>
      </c>
      <c r="KY59" s="162" t="str">
        <f t="shared" si="50"/>
        <v/>
      </c>
      <c r="KZ59" s="162" t="str">
        <f t="shared" si="50"/>
        <v/>
      </c>
      <c r="LA59" s="162" t="str">
        <f t="shared" si="50"/>
        <v/>
      </c>
      <c r="LB59" s="162" t="str">
        <f t="shared" si="50"/>
        <v/>
      </c>
      <c r="LC59" s="162" t="str">
        <f t="shared" si="50"/>
        <v/>
      </c>
      <c r="LD59" s="162" t="str">
        <f t="shared" si="50"/>
        <v/>
      </c>
      <c r="LE59" s="162" t="str">
        <f t="shared" si="50"/>
        <v/>
      </c>
      <c r="LF59" s="162" t="str">
        <f t="shared" si="50"/>
        <v/>
      </c>
      <c r="LG59" s="162" t="str">
        <f t="shared" si="50"/>
        <v/>
      </c>
      <c r="LH59" s="162" t="str">
        <f t="shared" si="50"/>
        <v/>
      </c>
      <c r="LI59" s="162" t="str">
        <f t="shared" si="50"/>
        <v/>
      </c>
      <c r="LJ59" s="162" t="str">
        <f t="shared" si="50"/>
        <v/>
      </c>
      <c r="LK59" s="162" t="str">
        <f t="shared" si="50"/>
        <v/>
      </c>
      <c r="LL59" s="162" t="str">
        <f t="shared" si="50"/>
        <v/>
      </c>
      <c r="LM59" s="162" t="str">
        <f t="shared" si="50"/>
        <v/>
      </c>
      <c r="LN59" s="162" t="str">
        <f t="shared" si="50"/>
        <v/>
      </c>
      <c r="LO59" s="162" t="str">
        <f t="shared" si="50"/>
        <v/>
      </c>
      <c r="LP59" s="162" t="str">
        <f t="shared" si="50"/>
        <v/>
      </c>
      <c r="LQ59" s="162" t="str">
        <f t="shared" si="50"/>
        <v/>
      </c>
      <c r="LR59" s="162" t="str">
        <f t="shared" si="50"/>
        <v/>
      </c>
      <c r="LS59" s="162" t="str">
        <f t="shared" ref="LS59:OD59" si="51">IF(AND($B$59&gt;=LS$3,$B$59&lt;LT$3),100,"")</f>
        <v/>
      </c>
      <c r="LT59" s="162" t="str">
        <f t="shared" si="51"/>
        <v/>
      </c>
      <c r="LU59" s="162" t="str">
        <f t="shared" si="51"/>
        <v/>
      </c>
      <c r="LV59" s="162" t="str">
        <f t="shared" si="51"/>
        <v/>
      </c>
      <c r="LW59" s="162" t="str">
        <f t="shared" si="51"/>
        <v/>
      </c>
      <c r="LX59" s="162" t="str">
        <f t="shared" si="51"/>
        <v/>
      </c>
      <c r="LY59" s="162" t="str">
        <f t="shared" si="51"/>
        <v/>
      </c>
      <c r="LZ59" s="162" t="str">
        <f t="shared" si="51"/>
        <v/>
      </c>
      <c r="MA59" s="162" t="str">
        <f t="shared" si="51"/>
        <v/>
      </c>
      <c r="MB59" s="162" t="str">
        <f t="shared" si="51"/>
        <v/>
      </c>
      <c r="MC59" s="162" t="str">
        <f t="shared" si="51"/>
        <v/>
      </c>
      <c r="MD59" s="162" t="str">
        <f t="shared" si="51"/>
        <v/>
      </c>
      <c r="ME59" s="162" t="str">
        <f t="shared" si="51"/>
        <v/>
      </c>
      <c r="MF59" s="162" t="str">
        <f t="shared" si="51"/>
        <v/>
      </c>
      <c r="MG59" s="162" t="str">
        <f t="shared" si="51"/>
        <v/>
      </c>
      <c r="MH59" s="162" t="str">
        <f t="shared" si="51"/>
        <v/>
      </c>
      <c r="MI59" s="162" t="str">
        <f t="shared" si="51"/>
        <v/>
      </c>
      <c r="MJ59" s="162" t="str">
        <f t="shared" si="51"/>
        <v/>
      </c>
      <c r="MK59" s="162" t="str">
        <f t="shared" si="51"/>
        <v/>
      </c>
      <c r="ML59" s="162" t="str">
        <f t="shared" si="51"/>
        <v/>
      </c>
      <c r="MM59" s="162" t="str">
        <f t="shared" si="51"/>
        <v/>
      </c>
      <c r="MN59" s="162" t="str">
        <f t="shared" si="51"/>
        <v/>
      </c>
      <c r="MO59" s="162" t="str">
        <f t="shared" si="51"/>
        <v/>
      </c>
      <c r="MP59" s="162" t="str">
        <f t="shared" si="51"/>
        <v/>
      </c>
      <c r="MQ59" s="162" t="str">
        <f t="shared" si="51"/>
        <v/>
      </c>
      <c r="MR59" s="162" t="str">
        <f t="shared" si="51"/>
        <v/>
      </c>
      <c r="MS59" s="162" t="str">
        <f t="shared" si="51"/>
        <v/>
      </c>
      <c r="MT59" s="162" t="str">
        <f t="shared" si="51"/>
        <v/>
      </c>
      <c r="MU59" s="162" t="str">
        <f t="shared" si="51"/>
        <v/>
      </c>
      <c r="MV59" s="162" t="str">
        <f t="shared" si="51"/>
        <v/>
      </c>
      <c r="MW59" s="162" t="str">
        <f t="shared" si="51"/>
        <v/>
      </c>
      <c r="MX59" s="162" t="str">
        <f t="shared" si="51"/>
        <v/>
      </c>
      <c r="MY59" s="162" t="str">
        <f t="shared" si="51"/>
        <v/>
      </c>
      <c r="MZ59" s="162" t="str">
        <f t="shared" si="51"/>
        <v/>
      </c>
      <c r="NA59" s="162" t="str">
        <f t="shared" si="51"/>
        <v/>
      </c>
      <c r="NB59" s="162" t="str">
        <f t="shared" si="51"/>
        <v/>
      </c>
      <c r="NC59" s="162" t="str">
        <f t="shared" si="51"/>
        <v/>
      </c>
      <c r="ND59" s="162" t="str">
        <f t="shared" si="51"/>
        <v/>
      </c>
      <c r="NE59" s="162" t="str">
        <f t="shared" si="51"/>
        <v/>
      </c>
      <c r="NF59" s="162" t="str">
        <f t="shared" si="51"/>
        <v/>
      </c>
      <c r="NG59" s="162" t="str">
        <f t="shared" si="51"/>
        <v/>
      </c>
      <c r="NH59" s="162" t="str">
        <f t="shared" si="51"/>
        <v/>
      </c>
      <c r="NI59" s="162" t="str">
        <f t="shared" si="51"/>
        <v/>
      </c>
      <c r="NJ59" s="162" t="str">
        <f t="shared" si="51"/>
        <v/>
      </c>
      <c r="NK59" s="162" t="str">
        <f t="shared" si="51"/>
        <v/>
      </c>
      <c r="NL59" s="162" t="str">
        <f t="shared" si="51"/>
        <v/>
      </c>
      <c r="NM59" s="162" t="str">
        <f t="shared" si="51"/>
        <v/>
      </c>
      <c r="NN59" s="162" t="str">
        <f t="shared" si="51"/>
        <v/>
      </c>
      <c r="NO59" s="162" t="str">
        <f t="shared" si="51"/>
        <v/>
      </c>
      <c r="NP59" s="162" t="str">
        <f t="shared" si="51"/>
        <v/>
      </c>
      <c r="NQ59" s="162" t="str">
        <f t="shared" si="51"/>
        <v/>
      </c>
      <c r="NR59" s="162" t="str">
        <f t="shared" si="51"/>
        <v/>
      </c>
      <c r="NS59" s="162" t="str">
        <f t="shared" si="51"/>
        <v/>
      </c>
      <c r="NT59" s="162" t="str">
        <f t="shared" si="51"/>
        <v/>
      </c>
      <c r="NU59" s="162" t="str">
        <f t="shared" si="51"/>
        <v/>
      </c>
      <c r="NV59" s="162" t="str">
        <f t="shared" si="51"/>
        <v/>
      </c>
      <c r="NW59" s="162" t="str">
        <f t="shared" si="51"/>
        <v/>
      </c>
      <c r="NX59" s="162" t="str">
        <f t="shared" si="51"/>
        <v/>
      </c>
      <c r="NY59" s="162" t="str">
        <f t="shared" si="51"/>
        <v/>
      </c>
      <c r="NZ59" s="162" t="str">
        <f t="shared" si="51"/>
        <v/>
      </c>
      <c r="OA59" s="162" t="str">
        <f t="shared" si="51"/>
        <v/>
      </c>
      <c r="OB59" s="162" t="str">
        <f t="shared" si="51"/>
        <v/>
      </c>
      <c r="OC59" s="162" t="str">
        <f t="shared" si="51"/>
        <v/>
      </c>
      <c r="OD59" s="162" t="str">
        <f t="shared" si="51"/>
        <v/>
      </c>
      <c r="OE59" s="162" t="str">
        <f t="shared" ref="OE59:OO59" si="52">IF(AND($B$59&gt;=OE$3,$B$59&lt;OF$3),100,"")</f>
        <v/>
      </c>
      <c r="OF59" s="162" t="str">
        <f t="shared" si="52"/>
        <v/>
      </c>
      <c r="OG59" s="162" t="str">
        <f t="shared" si="52"/>
        <v/>
      </c>
      <c r="OH59" s="162" t="str">
        <f t="shared" si="52"/>
        <v/>
      </c>
      <c r="OI59" s="162" t="str">
        <f t="shared" si="52"/>
        <v/>
      </c>
      <c r="OJ59" s="162" t="str">
        <f t="shared" si="52"/>
        <v/>
      </c>
      <c r="OK59" s="162" t="str">
        <f t="shared" si="52"/>
        <v/>
      </c>
      <c r="OL59" s="162" t="str">
        <f t="shared" si="52"/>
        <v/>
      </c>
      <c r="OM59" s="162" t="str">
        <f t="shared" si="52"/>
        <v/>
      </c>
      <c r="ON59" s="162" t="str">
        <f t="shared" si="52"/>
        <v/>
      </c>
      <c r="OO59" s="162" t="str">
        <f t="shared" si="52"/>
        <v/>
      </c>
    </row>
    <row r="60" spans="1:405">
      <c r="A60" s="513" t="s">
        <v>12</v>
      </c>
      <c r="B60" s="514">
        <f>INDEX('Configuration | Scaling'!$E$13:$Y$16,4,MATCH(A60,'Configuration | Scaling'!$E$13:$Y$13,0))</f>
        <v>507</v>
      </c>
      <c r="C60" s="515" t="str">
        <f t="shared" si="43"/>
        <v/>
      </c>
      <c r="D60" s="515" t="str">
        <f t="shared" ref="D60:AI60" si="53">IF(AND($B$60&gt;C$3,$B$60&lt;=D$3),Max_Value,"")</f>
        <v/>
      </c>
      <c r="E60" s="515" t="str">
        <f t="shared" si="53"/>
        <v/>
      </c>
      <c r="F60" s="515" t="str">
        <f t="shared" si="53"/>
        <v/>
      </c>
      <c r="G60" s="515" t="str">
        <f t="shared" si="53"/>
        <v/>
      </c>
      <c r="H60" s="515" t="str">
        <f t="shared" si="53"/>
        <v/>
      </c>
      <c r="I60" s="515" t="str">
        <f t="shared" si="53"/>
        <v/>
      </c>
      <c r="J60" s="515" t="str">
        <f t="shared" si="53"/>
        <v/>
      </c>
      <c r="K60" s="515" t="str">
        <f t="shared" si="53"/>
        <v/>
      </c>
      <c r="L60" s="515" t="str">
        <f t="shared" si="53"/>
        <v/>
      </c>
      <c r="M60" s="515">
        <f t="shared" si="53"/>
        <v>20</v>
      </c>
      <c r="N60" s="515" t="str">
        <f t="shared" si="53"/>
        <v/>
      </c>
      <c r="O60" s="515" t="str">
        <f t="shared" si="53"/>
        <v/>
      </c>
      <c r="P60" s="515" t="str">
        <f t="shared" si="53"/>
        <v/>
      </c>
      <c r="Q60" s="515" t="str">
        <f t="shared" si="53"/>
        <v/>
      </c>
      <c r="R60" s="515" t="str">
        <f t="shared" si="53"/>
        <v/>
      </c>
      <c r="S60" s="515" t="str">
        <f t="shared" si="53"/>
        <v/>
      </c>
      <c r="T60" s="515" t="str">
        <f t="shared" si="53"/>
        <v/>
      </c>
      <c r="U60" s="515" t="str">
        <f t="shared" si="53"/>
        <v/>
      </c>
      <c r="V60" s="515" t="str">
        <f t="shared" si="53"/>
        <v/>
      </c>
      <c r="W60" s="515" t="str">
        <f t="shared" si="53"/>
        <v/>
      </c>
      <c r="X60" s="515" t="str">
        <f t="shared" si="53"/>
        <v/>
      </c>
      <c r="Y60" s="515" t="str">
        <f t="shared" si="53"/>
        <v/>
      </c>
      <c r="Z60" s="515" t="str">
        <f t="shared" si="53"/>
        <v/>
      </c>
      <c r="AA60" s="515" t="str">
        <f t="shared" si="53"/>
        <v/>
      </c>
      <c r="AB60" s="515" t="str">
        <f t="shared" si="53"/>
        <v/>
      </c>
      <c r="AC60" s="515" t="str">
        <f t="shared" si="53"/>
        <v/>
      </c>
      <c r="AD60" s="515" t="str">
        <f t="shared" si="53"/>
        <v/>
      </c>
      <c r="AE60" s="515" t="str">
        <f t="shared" si="53"/>
        <v/>
      </c>
      <c r="AF60" s="515" t="str">
        <f t="shared" si="53"/>
        <v/>
      </c>
      <c r="AG60" s="515" t="str">
        <f t="shared" si="53"/>
        <v/>
      </c>
      <c r="AH60" s="515" t="str">
        <f t="shared" si="53"/>
        <v/>
      </c>
      <c r="AI60" s="515" t="str">
        <f t="shared" si="53"/>
        <v/>
      </c>
      <c r="AJ60" s="515" t="str">
        <f t="shared" ref="AJ60:BO60" si="54">IF(AND($B$60&gt;AI$3,$B$60&lt;=AJ$3),Max_Value,"")</f>
        <v/>
      </c>
      <c r="AK60" s="515" t="str">
        <f t="shared" si="54"/>
        <v/>
      </c>
      <c r="AL60" s="515" t="str">
        <f t="shared" si="54"/>
        <v/>
      </c>
      <c r="AM60" s="515" t="str">
        <f t="shared" si="54"/>
        <v/>
      </c>
      <c r="AN60" s="515" t="str">
        <f t="shared" si="54"/>
        <v/>
      </c>
      <c r="AO60" s="515" t="str">
        <f t="shared" si="54"/>
        <v/>
      </c>
      <c r="AP60" s="515" t="str">
        <f t="shared" si="54"/>
        <v/>
      </c>
      <c r="AQ60" s="515" t="str">
        <f t="shared" si="54"/>
        <v/>
      </c>
      <c r="AR60" s="515" t="str">
        <f t="shared" si="54"/>
        <v/>
      </c>
      <c r="AS60" s="515" t="str">
        <f t="shared" si="54"/>
        <v/>
      </c>
      <c r="AT60" s="515" t="str">
        <f t="shared" si="54"/>
        <v/>
      </c>
      <c r="AU60" s="515" t="str">
        <f t="shared" si="54"/>
        <v/>
      </c>
      <c r="AV60" s="515" t="str">
        <f t="shared" si="54"/>
        <v/>
      </c>
      <c r="AW60" s="515" t="str">
        <f t="shared" si="54"/>
        <v/>
      </c>
      <c r="AX60" s="515" t="str">
        <f t="shared" si="54"/>
        <v/>
      </c>
      <c r="AY60" s="515" t="str">
        <f t="shared" si="54"/>
        <v/>
      </c>
      <c r="AZ60" s="515" t="str">
        <f t="shared" si="54"/>
        <v/>
      </c>
      <c r="BA60" s="515" t="str">
        <f t="shared" si="54"/>
        <v/>
      </c>
      <c r="BB60" s="515" t="str">
        <f t="shared" si="54"/>
        <v/>
      </c>
      <c r="BC60" s="515" t="str">
        <f t="shared" si="54"/>
        <v/>
      </c>
      <c r="BD60" s="515" t="str">
        <f t="shared" si="54"/>
        <v/>
      </c>
      <c r="BE60" s="515" t="str">
        <f t="shared" si="54"/>
        <v/>
      </c>
      <c r="BF60" s="515" t="str">
        <f t="shared" si="54"/>
        <v/>
      </c>
      <c r="BG60" s="515" t="str">
        <f t="shared" si="54"/>
        <v/>
      </c>
      <c r="BH60" s="515" t="str">
        <f t="shared" si="54"/>
        <v/>
      </c>
      <c r="BI60" s="515" t="str">
        <f t="shared" si="54"/>
        <v/>
      </c>
      <c r="BJ60" s="515" t="str">
        <f t="shared" si="54"/>
        <v/>
      </c>
      <c r="BK60" s="515" t="str">
        <f t="shared" si="54"/>
        <v/>
      </c>
      <c r="BL60" s="515" t="str">
        <f t="shared" si="54"/>
        <v/>
      </c>
      <c r="BM60" s="515" t="str">
        <f t="shared" si="54"/>
        <v/>
      </c>
      <c r="BN60" s="515" t="str">
        <f t="shared" si="54"/>
        <v/>
      </c>
      <c r="BO60" s="515" t="str">
        <f t="shared" si="54"/>
        <v/>
      </c>
      <c r="BP60" s="515" t="str">
        <f t="shared" ref="BP60:BU60" si="55">IF(AND($B$60&gt;BO$3,$B$60&lt;=BP$3),Max_Value,"")</f>
        <v/>
      </c>
      <c r="BQ60" s="515" t="str">
        <f t="shared" si="55"/>
        <v/>
      </c>
      <c r="BR60" s="515" t="str">
        <f t="shared" si="55"/>
        <v/>
      </c>
      <c r="BS60" s="515" t="str">
        <f t="shared" si="55"/>
        <v/>
      </c>
      <c r="BT60" s="515" t="str">
        <f t="shared" si="55"/>
        <v/>
      </c>
      <c r="BU60" s="640" t="str">
        <f t="shared" si="55"/>
        <v/>
      </c>
      <c r="BV60" s="636" t="str">
        <f>IF(AND($B$60&gt;BU$3,$B$60&lt;=BV$3),Max_Value,"")</f>
        <v/>
      </c>
      <c r="BW60" s="487" t="str">
        <f t="shared" ref="BW60:EH60" si="56">IF(AND($B$60&gt;=BW$3,$B$60&lt;BX$3),100,"")</f>
        <v/>
      </c>
      <c r="BX60" s="162" t="str">
        <f t="shared" si="56"/>
        <v/>
      </c>
      <c r="BY60" s="162" t="str">
        <f t="shared" si="56"/>
        <v/>
      </c>
      <c r="BZ60" s="162" t="str">
        <f t="shared" si="56"/>
        <v/>
      </c>
      <c r="CA60" s="162" t="str">
        <f t="shared" si="56"/>
        <v/>
      </c>
      <c r="CB60" s="162" t="str">
        <f t="shared" si="56"/>
        <v/>
      </c>
      <c r="CC60" s="162" t="str">
        <f t="shared" si="56"/>
        <v/>
      </c>
      <c r="CD60" s="162" t="str">
        <f t="shared" si="56"/>
        <v/>
      </c>
      <c r="CE60" s="162" t="str">
        <f t="shared" si="56"/>
        <v/>
      </c>
      <c r="CF60" s="162" t="str">
        <f t="shared" si="56"/>
        <v/>
      </c>
      <c r="CG60" s="162" t="str">
        <f t="shared" si="56"/>
        <v/>
      </c>
      <c r="CH60" s="162" t="str">
        <f t="shared" si="56"/>
        <v/>
      </c>
      <c r="CI60" s="162" t="str">
        <f t="shared" si="56"/>
        <v/>
      </c>
      <c r="CJ60" s="162" t="str">
        <f t="shared" si="56"/>
        <v/>
      </c>
      <c r="CK60" s="162" t="str">
        <f t="shared" si="56"/>
        <v/>
      </c>
      <c r="CL60" s="162" t="str">
        <f t="shared" si="56"/>
        <v/>
      </c>
      <c r="CM60" s="162" t="str">
        <f t="shared" si="56"/>
        <v/>
      </c>
      <c r="CN60" s="162" t="str">
        <f t="shared" si="56"/>
        <v/>
      </c>
      <c r="CO60" s="162" t="str">
        <f t="shared" si="56"/>
        <v/>
      </c>
      <c r="CP60" s="162" t="str">
        <f t="shared" si="56"/>
        <v/>
      </c>
      <c r="CQ60" s="162" t="str">
        <f t="shared" si="56"/>
        <v/>
      </c>
      <c r="CR60" s="162" t="str">
        <f t="shared" si="56"/>
        <v/>
      </c>
      <c r="CS60" s="162" t="str">
        <f t="shared" si="56"/>
        <v/>
      </c>
      <c r="CT60" s="162" t="str">
        <f t="shared" si="56"/>
        <v/>
      </c>
      <c r="CU60" s="162" t="str">
        <f t="shared" si="56"/>
        <v/>
      </c>
      <c r="CV60" s="162" t="str">
        <f t="shared" si="56"/>
        <v/>
      </c>
      <c r="CW60" s="162" t="str">
        <f t="shared" si="56"/>
        <v/>
      </c>
      <c r="CX60" s="162" t="str">
        <f t="shared" si="56"/>
        <v/>
      </c>
      <c r="CY60" s="162" t="str">
        <f t="shared" si="56"/>
        <v/>
      </c>
      <c r="CZ60" s="162" t="str">
        <f t="shared" si="56"/>
        <v/>
      </c>
      <c r="DA60" s="162" t="str">
        <f t="shared" si="56"/>
        <v/>
      </c>
      <c r="DB60" s="162" t="str">
        <f t="shared" si="56"/>
        <v/>
      </c>
      <c r="DC60" s="162" t="str">
        <f t="shared" si="56"/>
        <v/>
      </c>
      <c r="DD60" s="162" t="str">
        <f t="shared" si="56"/>
        <v/>
      </c>
      <c r="DE60" s="162" t="str">
        <f t="shared" si="56"/>
        <v/>
      </c>
      <c r="DF60" s="162" t="str">
        <f t="shared" si="56"/>
        <v/>
      </c>
      <c r="DG60" s="162" t="str">
        <f t="shared" si="56"/>
        <v/>
      </c>
      <c r="DH60" s="162" t="str">
        <f t="shared" si="56"/>
        <v/>
      </c>
      <c r="DI60" s="162" t="str">
        <f t="shared" si="56"/>
        <v/>
      </c>
      <c r="DJ60" s="162" t="str">
        <f t="shared" si="56"/>
        <v/>
      </c>
      <c r="DK60" s="162" t="str">
        <f t="shared" si="56"/>
        <v/>
      </c>
      <c r="DL60" s="162" t="str">
        <f t="shared" si="56"/>
        <v/>
      </c>
      <c r="DM60" s="162" t="str">
        <f t="shared" si="56"/>
        <v/>
      </c>
      <c r="DN60" s="162" t="str">
        <f t="shared" si="56"/>
        <v/>
      </c>
      <c r="DO60" s="162" t="str">
        <f t="shared" si="56"/>
        <v/>
      </c>
      <c r="DP60" s="162" t="str">
        <f t="shared" si="56"/>
        <v/>
      </c>
      <c r="DQ60" s="162" t="str">
        <f t="shared" si="56"/>
        <v/>
      </c>
      <c r="DR60" s="162" t="str">
        <f t="shared" si="56"/>
        <v/>
      </c>
      <c r="DS60" s="162" t="str">
        <f t="shared" si="56"/>
        <v/>
      </c>
      <c r="DT60" s="162" t="str">
        <f t="shared" si="56"/>
        <v/>
      </c>
      <c r="DU60" s="162" t="str">
        <f t="shared" si="56"/>
        <v/>
      </c>
      <c r="DV60" s="162" t="str">
        <f t="shared" si="56"/>
        <v/>
      </c>
      <c r="DW60" s="162" t="str">
        <f t="shared" si="56"/>
        <v/>
      </c>
      <c r="DX60" s="162" t="str">
        <f t="shared" si="56"/>
        <v/>
      </c>
      <c r="DY60" s="162" t="str">
        <f t="shared" si="56"/>
        <v/>
      </c>
      <c r="DZ60" s="162" t="str">
        <f t="shared" si="56"/>
        <v/>
      </c>
      <c r="EA60" s="162" t="str">
        <f t="shared" si="56"/>
        <v/>
      </c>
      <c r="EB60" s="162" t="str">
        <f t="shared" si="56"/>
        <v/>
      </c>
      <c r="EC60" s="162" t="str">
        <f t="shared" si="56"/>
        <v/>
      </c>
      <c r="ED60" s="162" t="str">
        <f t="shared" si="56"/>
        <v/>
      </c>
      <c r="EE60" s="162" t="str">
        <f t="shared" si="56"/>
        <v/>
      </c>
      <c r="EF60" s="162" t="str">
        <f t="shared" si="56"/>
        <v/>
      </c>
      <c r="EG60" s="162" t="str">
        <f t="shared" si="56"/>
        <v/>
      </c>
      <c r="EH60" s="162" t="str">
        <f t="shared" si="56"/>
        <v/>
      </c>
      <c r="EI60" s="162" t="str">
        <f t="shared" ref="EI60:GT60" si="57">IF(AND($B$60&gt;=EI$3,$B$60&lt;EJ$3),100,"")</f>
        <v/>
      </c>
      <c r="EJ60" s="162" t="str">
        <f t="shared" si="57"/>
        <v/>
      </c>
      <c r="EK60" s="162" t="str">
        <f t="shared" si="57"/>
        <v/>
      </c>
      <c r="EL60" s="162" t="str">
        <f t="shared" si="57"/>
        <v/>
      </c>
      <c r="EM60" s="162" t="str">
        <f t="shared" si="57"/>
        <v/>
      </c>
      <c r="EN60" s="162" t="str">
        <f t="shared" si="57"/>
        <v/>
      </c>
      <c r="EO60" s="162" t="str">
        <f t="shared" si="57"/>
        <v/>
      </c>
      <c r="EP60" s="162" t="str">
        <f t="shared" si="57"/>
        <v/>
      </c>
      <c r="EQ60" s="162" t="str">
        <f t="shared" si="57"/>
        <v/>
      </c>
      <c r="ER60" s="162" t="str">
        <f t="shared" si="57"/>
        <v/>
      </c>
      <c r="ES60" s="162" t="str">
        <f t="shared" si="57"/>
        <v/>
      </c>
      <c r="ET60" s="162" t="str">
        <f t="shared" si="57"/>
        <v/>
      </c>
      <c r="EU60" s="162" t="str">
        <f t="shared" si="57"/>
        <v/>
      </c>
      <c r="EV60" s="162" t="str">
        <f t="shared" si="57"/>
        <v/>
      </c>
      <c r="EW60" s="162" t="str">
        <f t="shared" si="57"/>
        <v/>
      </c>
      <c r="EX60" s="162" t="str">
        <f t="shared" si="57"/>
        <v/>
      </c>
      <c r="EY60" s="162" t="str">
        <f t="shared" si="57"/>
        <v/>
      </c>
      <c r="EZ60" s="162" t="str">
        <f t="shared" si="57"/>
        <v/>
      </c>
      <c r="FA60" s="162" t="str">
        <f t="shared" si="57"/>
        <v/>
      </c>
      <c r="FB60" s="162" t="str">
        <f t="shared" si="57"/>
        <v/>
      </c>
      <c r="FC60" s="162" t="str">
        <f t="shared" si="57"/>
        <v/>
      </c>
      <c r="FD60" s="162" t="str">
        <f t="shared" si="57"/>
        <v/>
      </c>
      <c r="FE60" s="162" t="str">
        <f t="shared" si="57"/>
        <v/>
      </c>
      <c r="FF60" s="162" t="str">
        <f t="shared" si="57"/>
        <v/>
      </c>
      <c r="FG60" s="162" t="str">
        <f t="shared" si="57"/>
        <v/>
      </c>
      <c r="FH60" s="162" t="str">
        <f t="shared" si="57"/>
        <v/>
      </c>
      <c r="FI60" s="162" t="str">
        <f t="shared" si="57"/>
        <v/>
      </c>
      <c r="FJ60" s="162" t="str">
        <f t="shared" si="57"/>
        <v/>
      </c>
      <c r="FK60" s="162" t="str">
        <f t="shared" si="57"/>
        <v/>
      </c>
      <c r="FL60" s="162" t="str">
        <f t="shared" si="57"/>
        <v/>
      </c>
      <c r="FM60" s="162" t="str">
        <f t="shared" si="57"/>
        <v/>
      </c>
      <c r="FN60" s="162" t="str">
        <f t="shared" si="57"/>
        <v/>
      </c>
      <c r="FO60" s="162" t="str">
        <f t="shared" si="57"/>
        <v/>
      </c>
      <c r="FP60" s="162" t="str">
        <f t="shared" si="57"/>
        <v/>
      </c>
      <c r="FQ60" s="162" t="str">
        <f t="shared" si="57"/>
        <v/>
      </c>
      <c r="FR60" s="162" t="str">
        <f t="shared" si="57"/>
        <v/>
      </c>
      <c r="FS60" s="162" t="str">
        <f t="shared" si="57"/>
        <v/>
      </c>
      <c r="FT60" s="162" t="str">
        <f t="shared" si="57"/>
        <v/>
      </c>
      <c r="FU60" s="162" t="str">
        <f t="shared" si="57"/>
        <v/>
      </c>
      <c r="FV60" s="162" t="str">
        <f t="shared" si="57"/>
        <v/>
      </c>
      <c r="FW60" s="162" t="str">
        <f t="shared" si="57"/>
        <v/>
      </c>
      <c r="FX60" s="162" t="str">
        <f t="shared" si="57"/>
        <v/>
      </c>
      <c r="FY60" s="162" t="str">
        <f t="shared" si="57"/>
        <v/>
      </c>
      <c r="FZ60" s="162" t="str">
        <f t="shared" si="57"/>
        <v/>
      </c>
      <c r="GA60" s="162" t="str">
        <f t="shared" si="57"/>
        <v/>
      </c>
      <c r="GB60" s="162" t="str">
        <f t="shared" si="57"/>
        <v/>
      </c>
      <c r="GC60" s="162" t="str">
        <f t="shared" si="57"/>
        <v/>
      </c>
      <c r="GD60" s="162" t="str">
        <f t="shared" si="57"/>
        <v/>
      </c>
      <c r="GE60" s="162" t="str">
        <f t="shared" si="57"/>
        <v/>
      </c>
      <c r="GF60" s="162" t="str">
        <f t="shared" si="57"/>
        <v/>
      </c>
      <c r="GG60" s="162" t="str">
        <f t="shared" si="57"/>
        <v/>
      </c>
      <c r="GH60" s="162" t="str">
        <f t="shared" si="57"/>
        <v/>
      </c>
      <c r="GI60" s="162" t="str">
        <f t="shared" si="57"/>
        <v/>
      </c>
      <c r="GJ60" s="162" t="str">
        <f t="shared" si="57"/>
        <v/>
      </c>
      <c r="GK60" s="162" t="str">
        <f t="shared" si="57"/>
        <v/>
      </c>
      <c r="GL60" s="162" t="str">
        <f t="shared" si="57"/>
        <v/>
      </c>
      <c r="GM60" s="162" t="str">
        <f t="shared" si="57"/>
        <v/>
      </c>
      <c r="GN60" s="162" t="str">
        <f t="shared" si="57"/>
        <v/>
      </c>
      <c r="GO60" s="162" t="str">
        <f t="shared" si="57"/>
        <v/>
      </c>
      <c r="GP60" s="162" t="str">
        <f t="shared" si="57"/>
        <v/>
      </c>
      <c r="GQ60" s="162" t="str">
        <f t="shared" si="57"/>
        <v/>
      </c>
      <c r="GR60" s="162" t="str">
        <f t="shared" si="57"/>
        <v/>
      </c>
      <c r="GS60" s="162" t="str">
        <f t="shared" si="57"/>
        <v/>
      </c>
      <c r="GT60" s="162" t="str">
        <f t="shared" si="57"/>
        <v/>
      </c>
      <c r="GU60" s="162" t="str">
        <f t="shared" ref="GU60:JF60" si="58">IF(AND($B$60&gt;=GU$3,$B$60&lt;GV$3),100,"")</f>
        <v/>
      </c>
      <c r="GV60" s="162" t="str">
        <f t="shared" si="58"/>
        <v/>
      </c>
      <c r="GW60" s="162" t="str">
        <f t="shared" si="58"/>
        <v/>
      </c>
      <c r="GX60" s="162" t="str">
        <f t="shared" si="58"/>
        <v/>
      </c>
      <c r="GY60" s="162" t="str">
        <f t="shared" si="58"/>
        <v/>
      </c>
      <c r="GZ60" s="162" t="str">
        <f t="shared" si="58"/>
        <v/>
      </c>
      <c r="HA60" s="162" t="str">
        <f t="shared" si="58"/>
        <v/>
      </c>
      <c r="HB60" s="162" t="str">
        <f t="shared" si="58"/>
        <v/>
      </c>
      <c r="HC60" s="162" t="str">
        <f t="shared" si="58"/>
        <v/>
      </c>
      <c r="HD60" s="162" t="str">
        <f t="shared" si="58"/>
        <v/>
      </c>
      <c r="HE60" s="162" t="str">
        <f t="shared" si="58"/>
        <v/>
      </c>
      <c r="HF60" s="162" t="str">
        <f t="shared" si="58"/>
        <v/>
      </c>
      <c r="HG60" s="162" t="str">
        <f t="shared" si="58"/>
        <v/>
      </c>
      <c r="HH60" s="162" t="str">
        <f t="shared" si="58"/>
        <v/>
      </c>
      <c r="HI60" s="162" t="str">
        <f t="shared" si="58"/>
        <v/>
      </c>
      <c r="HJ60" s="162" t="str">
        <f t="shared" si="58"/>
        <v/>
      </c>
      <c r="HK60" s="162" t="str">
        <f t="shared" si="58"/>
        <v/>
      </c>
      <c r="HL60" s="162" t="str">
        <f t="shared" si="58"/>
        <v/>
      </c>
      <c r="HM60" s="162" t="str">
        <f t="shared" si="58"/>
        <v/>
      </c>
      <c r="HN60" s="162" t="str">
        <f t="shared" si="58"/>
        <v/>
      </c>
      <c r="HO60" s="162" t="str">
        <f t="shared" si="58"/>
        <v/>
      </c>
      <c r="HP60" s="162" t="str">
        <f t="shared" si="58"/>
        <v/>
      </c>
      <c r="HQ60" s="162" t="str">
        <f t="shared" si="58"/>
        <v/>
      </c>
      <c r="HR60" s="162" t="str">
        <f t="shared" si="58"/>
        <v/>
      </c>
      <c r="HS60" s="162" t="str">
        <f t="shared" si="58"/>
        <v/>
      </c>
      <c r="HT60" s="162" t="str">
        <f t="shared" si="58"/>
        <v/>
      </c>
      <c r="HU60" s="162" t="str">
        <f t="shared" si="58"/>
        <v/>
      </c>
      <c r="HV60" s="162" t="str">
        <f t="shared" si="58"/>
        <v/>
      </c>
      <c r="HW60" s="162" t="str">
        <f t="shared" si="58"/>
        <v/>
      </c>
      <c r="HX60" s="162" t="str">
        <f t="shared" si="58"/>
        <v/>
      </c>
      <c r="HY60" s="162" t="str">
        <f t="shared" si="58"/>
        <v/>
      </c>
      <c r="HZ60" s="162" t="str">
        <f t="shared" si="58"/>
        <v/>
      </c>
      <c r="IA60" s="162" t="str">
        <f t="shared" si="58"/>
        <v/>
      </c>
      <c r="IB60" s="162" t="str">
        <f t="shared" si="58"/>
        <v/>
      </c>
      <c r="IC60" s="162" t="str">
        <f t="shared" si="58"/>
        <v/>
      </c>
      <c r="ID60" s="162" t="str">
        <f t="shared" si="58"/>
        <v/>
      </c>
      <c r="IE60" s="162" t="str">
        <f t="shared" si="58"/>
        <v/>
      </c>
      <c r="IF60" s="162" t="str">
        <f t="shared" si="58"/>
        <v/>
      </c>
      <c r="IG60" s="162" t="str">
        <f t="shared" si="58"/>
        <v/>
      </c>
      <c r="IH60" s="162" t="str">
        <f t="shared" si="58"/>
        <v/>
      </c>
      <c r="II60" s="162" t="str">
        <f t="shared" si="58"/>
        <v/>
      </c>
      <c r="IJ60" s="162" t="str">
        <f t="shared" si="58"/>
        <v/>
      </c>
      <c r="IK60" s="162" t="str">
        <f t="shared" si="58"/>
        <v/>
      </c>
      <c r="IL60" s="162" t="str">
        <f t="shared" si="58"/>
        <v/>
      </c>
      <c r="IM60" s="162" t="str">
        <f t="shared" si="58"/>
        <v/>
      </c>
      <c r="IN60" s="162" t="str">
        <f t="shared" si="58"/>
        <v/>
      </c>
      <c r="IO60" s="162" t="str">
        <f t="shared" si="58"/>
        <v/>
      </c>
      <c r="IP60" s="162" t="str">
        <f t="shared" si="58"/>
        <v/>
      </c>
      <c r="IQ60" s="162" t="str">
        <f t="shared" si="58"/>
        <v/>
      </c>
      <c r="IR60" s="162" t="str">
        <f t="shared" si="58"/>
        <v/>
      </c>
      <c r="IS60" s="162" t="str">
        <f t="shared" si="58"/>
        <v/>
      </c>
      <c r="IT60" s="162" t="str">
        <f t="shared" si="58"/>
        <v/>
      </c>
      <c r="IU60" s="162" t="str">
        <f t="shared" si="58"/>
        <v/>
      </c>
      <c r="IV60" s="162" t="str">
        <f t="shared" si="58"/>
        <v/>
      </c>
      <c r="IW60" s="162" t="str">
        <f t="shared" si="58"/>
        <v/>
      </c>
      <c r="IX60" s="162" t="str">
        <f t="shared" si="58"/>
        <v/>
      </c>
      <c r="IY60" s="162" t="str">
        <f t="shared" si="58"/>
        <v/>
      </c>
      <c r="IZ60" s="162" t="str">
        <f t="shared" si="58"/>
        <v/>
      </c>
      <c r="JA60" s="162" t="str">
        <f t="shared" si="58"/>
        <v/>
      </c>
      <c r="JB60" s="162" t="str">
        <f t="shared" si="58"/>
        <v/>
      </c>
      <c r="JC60" s="162" t="str">
        <f t="shared" si="58"/>
        <v/>
      </c>
      <c r="JD60" s="162" t="str">
        <f t="shared" si="58"/>
        <v/>
      </c>
      <c r="JE60" s="162" t="str">
        <f t="shared" si="58"/>
        <v/>
      </c>
      <c r="JF60" s="162" t="str">
        <f t="shared" si="58"/>
        <v/>
      </c>
      <c r="JG60" s="162" t="str">
        <f t="shared" ref="JG60:LR60" si="59">IF(AND($B$60&gt;=JG$3,$B$60&lt;JH$3),100,"")</f>
        <v/>
      </c>
      <c r="JH60" s="162" t="str">
        <f t="shared" si="59"/>
        <v/>
      </c>
      <c r="JI60" s="162" t="str">
        <f t="shared" si="59"/>
        <v/>
      </c>
      <c r="JJ60" s="162" t="str">
        <f t="shared" si="59"/>
        <v/>
      </c>
      <c r="JK60" s="162" t="str">
        <f t="shared" si="59"/>
        <v/>
      </c>
      <c r="JL60" s="162" t="str">
        <f t="shared" si="59"/>
        <v/>
      </c>
      <c r="JM60" s="162" t="str">
        <f t="shared" si="59"/>
        <v/>
      </c>
      <c r="JN60" s="162" t="str">
        <f t="shared" si="59"/>
        <v/>
      </c>
      <c r="JO60" s="162" t="str">
        <f t="shared" si="59"/>
        <v/>
      </c>
      <c r="JP60" s="162" t="str">
        <f t="shared" si="59"/>
        <v/>
      </c>
      <c r="JQ60" s="162" t="str">
        <f t="shared" si="59"/>
        <v/>
      </c>
      <c r="JR60" s="162" t="str">
        <f t="shared" si="59"/>
        <v/>
      </c>
      <c r="JS60" s="162" t="str">
        <f t="shared" si="59"/>
        <v/>
      </c>
      <c r="JT60" s="162" t="str">
        <f t="shared" si="59"/>
        <v/>
      </c>
      <c r="JU60" s="162" t="str">
        <f t="shared" si="59"/>
        <v/>
      </c>
      <c r="JV60" s="162" t="str">
        <f t="shared" si="59"/>
        <v/>
      </c>
      <c r="JW60" s="162" t="str">
        <f t="shared" si="59"/>
        <v/>
      </c>
      <c r="JX60" s="162" t="str">
        <f t="shared" si="59"/>
        <v/>
      </c>
      <c r="JY60" s="162" t="str">
        <f t="shared" si="59"/>
        <v/>
      </c>
      <c r="JZ60" s="162" t="str">
        <f t="shared" si="59"/>
        <v/>
      </c>
      <c r="KA60" s="162" t="str">
        <f t="shared" si="59"/>
        <v/>
      </c>
      <c r="KB60" s="162" t="str">
        <f t="shared" si="59"/>
        <v/>
      </c>
      <c r="KC60" s="162" t="str">
        <f t="shared" si="59"/>
        <v/>
      </c>
      <c r="KD60" s="162" t="str">
        <f t="shared" si="59"/>
        <v/>
      </c>
      <c r="KE60" s="162" t="str">
        <f t="shared" si="59"/>
        <v/>
      </c>
      <c r="KF60" s="162" t="str">
        <f t="shared" si="59"/>
        <v/>
      </c>
      <c r="KG60" s="162" t="str">
        <f t="shared" si="59"/>
        <v/>
      </c>
      <c r="KH60" s="162" t="str">
        <f t="shared" si="59"/>
        <v/>
      </c>
      <c r="KI60" s="162" t="str">
        <f t="shared" si="59"/>
        <v/>
      </c>
      <c r="KJ60" s="162" t="str">
        <f t="shared" si="59"/>
        <v/>
      </c>
      <c r="KK60" s="162" t="str">
        <f t="shared" si="59"/>
        <v/>
      </c>
      <c r="KL60" s="162" t="str">
        <f t="shared" si="59"/>
        <v/>
      </c>
      <c r="KM60" s="162" t="str">
        <f t="shared" si="59"/>
        <v/>
      </c>
      <c r="KN60" s="162" t="str">
        <f t="shared" si="59"/>
        <v/>
      </c>
      <c r="KO60" s="162" t="str">
        <f t="shared" si="59"/>
        <v/>
      </c>
      <c r="KP60" s="162" t="str">
        <f t="shared" si="59"/>
        <v/>
      </c>
      <c r="KQ60" s="162" t="str">
        <f t="shared" si="59"/>
        <v/>
      </c>
      <c r="KR60" s="162" t="str">
        <f t="shared" si="59"/>
        <v/>
      </c>
      <c r="KS60" s="162" t="str">
        <f t="shared" si="59"/>
        <v/>
      </c>
      <c r="KT60" s="162" t="str">
        <f t="shared" si="59"/>
        <v/>
      </c>
      <c r="KU60" s="162" t="str">
        <f t="shared" si="59"/>
        <v/>
      </c>
      <c r="KV60" s="162" t="str">
        <f t="shared" si="59"/>
        <v/>
      </c>
      <c r="KW60" s="162" t="str">
        <f t="shared" si="59"/>
        <v/>
      </c>
      <c r="KX60" s="162" t="str">
        <f t="shared" si="59"/>
        <v/>
      </c>
      <c r="KY60" s="162" t="str">
        <f t="shared" si="59"/>
        <v/>
      </c>
      <c r="KZ60" s="162" t="str">
        <f t="shared" si="59"/>
        <v/>
      </c>
      <c r="LA60" s="162" t="str">
        <f t="shared" si="59"/>
        <v/>
      </c>
      <c r="LB60" s="162" t="str">
        <f t="shared" si="59"/>
        <v/>
      </c>
      <c r="LC60" s="162" t="str">
        <f t="shared" si="59"/>
        <v/>
      </c>
      <c r="LD60" s="162" t="str">
        <f t="shared" si="59"/>
        <v/>
      </c>
      <c r="LE60" s="162" t="str">
        <f t="shared" si="59"/>
        <v/>
      </c>
      <c r="LF60" s="162" t="str">
        <f t="shared" si="59"/>
        <v/>
      </c>
      <c r="LG60" s="162" t="str">
        <f t="shared" si="59"/>
        <v/>
      </c>
      <c r="LH60" s="162" t="str">
        <f t="shared" si="59"/>
        <v/>
      </c>
      <c r="LI60" s="162" t="str">
        <f t="shared" si="59"/>
        <v/>
      </c>
      <c r="LJ60" s="162" t="str">
        <f t="shared" si="59"/>
        <v/>
      </c>
      <c r="LK60" s="162" t="str">
        <f t="shared" si="59"/>
        <v/>
      </c>
      <c r="LL60" s="162" t="str">
        <f t="shared" si="59"/>
        <v/>
      </c>
      <c r="LM60" s="162" t="str">
        <f t="shared" si="59"/>
        <v/>
      </c>
      <c r="LN60" s="162" t="str">
        <f t="shared" si="59"/>
        <v/>
      </c>
      <c r="LO60" s="162" t="str">
        <f t="shared" si="59"/>
        <v/>
      </c>
      <c r="LP60" s="162" t="str">
        <f t="shared" si="59"/>
        <v/>
      </c>
      <c r="LQ60" s="162" t="str">
        <f t="shared" si="59"/>
        <v/>
      </c>
      <c r="LR60" s="162" t="str">
        <f t="shared" si="59"/>
        <v/>
      </c>
      <c r="LS60" s="162" t="str">
        <f t="shared" ref="LS60:OD60" si="60">IF(AND($B$60&gt;=LS$3,$B$60&lt;LT$3),100,"")</f>
        <v/>
      </c>
      <c r="LT60" s="162" t="str">
        <f t="shared" si="60"/>
        <v/>
      </c>
      <c r="LU60" s="162" t="str">
        <f t="shared" si="60"/>
        <v/>
      </c>
      <c r="LV60" s="162" t="str">
        <f t="shared" si="60"/>
        <v/>
      </c>
      <c r="LW60" s="162" t="str">
        <f t="shared" si="60"/>
        <v/>
      </c>
      <c r="LX60" s="162" t="str">
        <f t="shared" si="60"/>
        <v/>
      </c>
      <c r="LY60" s="162" t="str">
        <f t="shared" si="60"/>
        <v/>
      </c>
      <c r="LZ60" s="162" t="str">
        <f t="shared" si="60"/>
        <v/>
      </c>
      <c r="MA60" s="162" t="str">
        <f t="shared" si="60"/>
        <v/>
      </c>
      <c r="MB60" s="162" t="str">
        <f t="shared" si="60"/>
        <v/>
      </c>
      <c r="MC60" s="162" t="str">
        <f t="shared" si="60"/>
        <v/>
      </c>
      <c r="MD60" s="162" t="str">
        <f t="shared" si="60"/>
        <v/>
      </c>
      <c r="ME60" s="162" t="str">
        <f t="shared" si="60"/>
        <v/>
      </c>
      <c r="MF60" s="162" t="str">
        <f t="shared" si="60"/>
        <v/>
      </c>
      <c r="MG60" s="162" t="str">
        <f t="shared" si="60"/>
        <v/>
      </c>
      <c r="MH60" s="162" t="str">
        <f t="shared" si="60"/>
        <v/>
      </c>
      <c r="MI60" s="162" t="str">
        <f t="shared" si="60"/>
        <v/>
      </c>
      <c r="MJ60" s="162" t="str">
        <f t="shared" si="60"/>
        <v/>
      </c>
      <c r="MK60" s="162" t="str">
        <f t="shared" si="60"/>
        <v/>
      </c>
      <c r="ML60" s="162" t="str">
        <f t="shared" si="60"/>
        <v/>
      </c>
      <c r="MM60" s="162" t="str">
        <f t="shared" si="60"/>
        <v/>
      </c>
      <c r="MN60" s="162" t="str">
        <f t="shared" si="60"/>
        <v/>
      </c>
      <c r="MO60" s="162" t="str">
        <f t="shared" si="60"/>
        <v/>
      </c>
      <c r="MP60" s="162" t="str">
        <f t="shared" si="60"/>
        <v/>
      </c>
      <c r="MQ60" s="162" t="str">
        <f t="shared" si="60"/>
        <v/>
      </c>
      <c r="MR60" s="162" t="str">
        <f t="shared" si="60"/>
        <v/>
      </c>
      <c r="MS60" s="162" t="str">
        <f t="shared" si="60"/>
        <v/>
      </c>
      <c r="MT60" s="162" t="str">
        <f t="shared" si="60"/>
        <v/>
      </c>
      <c r="MU60" s="162" t="str">
        <f t="shared" si="60"/>
        <v/>
      </c>
      <c r="MV60" s="162" t="str">
        <f t="shared" si="60"/>
        <v/>
      </c>
      <c r="MW60" s="162" t="str">
        <f t="shared" si="60"/>
        <v/>
      </c>
      <c r="MX60" s="162" t="str">
        <f t="shared" si="60"/>
        <v/>
      </c>
      <c r="MY60" s="162" t="str">
        <f t="shared" si="60"/>
        <v/>
      </c>
      <c r="MZ60" s="162" t="str">
        <f t="shared" si="60"/>
        <v/>
      </c>
      <c r="NA60" s="162" t="str">
        <f t="shared" si="60"/>
        <v/>
      </c>
      <c r="NB60" s="162" t="str">
        <f t="shared" si="60"/>
        <v/>
      </c>
      <c r="NC60" s="162" t="str">
        <f t="shared" si="60"/>
        <v/>
      </c>
      <c r="ND60" s="162" t="str">
        <f t="shared" si="60"/>
        <v/>
      </c>
      <c r="NE60" s="162" t="str">
        <f t="shared" si="60"/>
        <v/>
      </c>
      <c r="NF60" s="162" t="str">
        <f t="shared" si="60"/>
        <v/>
      </c>
      <c r="NG60" s="162" t="str">
        <f t="shared" si="60"/>
        <v/>
      </c>
      <c r="NH60" s="162" t="str">
        <f t="shared" si="60"/>
        <v/>
      </c>
      <c r="NI60" s="162" t="str">
        <f t="shared" si="60"/>
        <v/>
      </c>
      <c r="NJ60" s="162" t="str">
        <f t="shared" si="60"/>
        <v/>
      </c>
      <c r="NK60" s="162" t="str">
        <f t="shared" si="60"/>
        <v/>
      </c>
      <c r="NL60" s="162" t="str">
        <f t="shared" si="60"/>
        <v/>
      </c>
      <c r="NM60" s="162" t="str">
        <f t="shared" si="60"/>
        <v/>
      </c>
      <c r="NN60" s="162" t="str">
        <f t="shared" si="60"/>
        <v/>
      </c>
      <c r="NO60" s="162" t="str">
        <f t="shared" si="60"/>
        <v/>
      </c>
      <c r="NP60" s="162" t="str">
        <f t="shared" si="60"/>
        <v/>
      </c>
      <c r="NQ60" s="162" t="str">
        <f t="shared" si="60"/>
        <v/>
      </c>
      <c r="NR60" s="162" t="str">
        <f t="shared" si="60"/>
        <v/>
      </c>
      <c r="NS60" s="162" t="str">
        <f t="shared" si="60"/>
        <v/>
      </c>
      <c r="NT60" s="162" t="str">
        <f t="shared" si="60"/>
        <v/>
      </c>
      <c r="NU60" s="162" t="str">
        <f t="shared" si="60"/>
        <v/>
      </c>
      <c r="NV60" s="162" t="str">
        <f t="shared" si="60"/>
        <v/>
      </c>
      <c r="NW60" s="162" t="str">
        <f t="shared" si="60"/>
        <v/>
      </c>
      <c r="NX60" s="162" t="str">
        <f t="shared" si="60"/>
        <v/>
      </c>
      <c r="NY60" s="162" t="str">
        <f t="shared" si="60"/>
        <v/>
      </c>
      <c r="NZ60" s="162" t="str">
        <f t="shared" si="60"/>
        <v/>
      </c>
      <c r="OA60" s="162" t="str">
        <f t="shared" si="60"/>
        <v/>
      </c>
      <c r="OB60" s="162" t="str">
        <f t="shared" si="60"/>
        <v/>
      </c>
      <c r="OC60" s="162" t="str">
        <f t="shared" si="60"/>
        <v/>
      </c>
      <c r="OD60" s="162" t="str">
        <f t="shared" si="60"/>
        <v/>
      </c>
      <c r="OE60" s="162" t="str">
        <f t="shared" ref="OE60:OO60" si="61">IF(AND($B$60&gt;=OE$3,$B$60&lt;OF$3),100,"")</f>
        <v/>
      </c>
      <c r="OF60" s="162" t="str">
        <f t="shared" si="61"/>
        <v/>
      </c>
      <c r="OG60" s="162" t="str">
        <f t="shared" si="61"/>
        <v/>
      </c>
      <c r="OH60" s="162" t="str">
        <f t="shared" si="61"/>
        <v/>
      </c>
      <c r="OI60" s="162" t="str">
        <f t="shared" si="61"/>
        <v/>
      </c>
      <c r="OJ60" s="162" t="str">
        <f t="shared" si="61"/>
        <v/>
      </c>
      <c r="OK60" s="162" t="str">
        <f t="shared" si="61"/>
        <v/>
      </c>
      <c r="OL60" s="162" t="str">
        <f t="shared" si="61"/>
        <v/>
      </c>
      <c r="OM60" s="162" t="str">
        <f t="shared" si="61"/>
        <v/>
      </c>
      <c r="ON60" s="162" t="str">
        <f t="shared" si="61"/>
        <v/>
      </c>
      <c r="OO60" s="162" t="str">
        <f t="shared" si="61"/>
        <v/>
      </c>
    </row>
    <row r="61" spans="1:405">
      <c r="A61" s="513" t="s">
        <v>13</v>
      </c>
      <c r="B61" s="514">
        <f>INDEX('Configuration | Scaling'!$E$13:$Y$16,4,MATCH(A61,'Configuration | Scaling'!$E$13:$Y$13,0))</f>
        <v>579</v>
      </c>
      <c r="C61" s="515" t="str">
        <f t="shared" si="43"/>
        <v/>
      </c>
      <c r="D61" s="515" t="str">
        <f t="shared" ref="D61:AI61" si="62">IF(AND($B$61&gt;C$3,$B$61&lt;=D$3),Max_Value,"")</f>
        <v/>
      </c>
      <c r="E61" s="515" t="str">
        <f t="shared" si="62"/>
        <v/>
      </c>
      <c r="F61" s="515" t="str">
        <f t="shared" si="62"/>
        <v/>
      </c>
      <c r="G61" s="515" t="str">
        <f t="shared" si="62"/>
        <v/>
      </c>
      <c r="H61" s="515" t="str">
        <f t="shared" si="62"/>
        <v/>
      </c>
      <c r="I61" s="515" t="str">
        <f t="shared" si="62"/>
        <v/>
      </c>
      <c r="J61" s="515" t="str">
        <f t="shared" si="62"/>
        <v/>
      </c>
      <c r="K61" s="515" t="str">
        <f t="shared" si="62"/>
        <v/>
      </c>
      <c r="L61" s="515" t="str">
        <f t="shared" si="62"/>
        <v/>
      </c>
      <c r="M61" s="515" t="str">
        <f t="shared" si="62"/>
        <v/>
      </c>
      <c r="N61" s="515" t="str">
        <f t="shared" si="62"/>
        <v/>
      </c>
      <c r="O61" s="515" t="str">
        <f t="shared" si="62"/>
        <v/>
      </c>
      <c r="P61" s="515" t="str">
        <f t="shared" si="62"/>
        <v/>
      </c>
      <c r="Q61" s="515" t="str">
        <f t="shared" si="62"/>
        <v/>
      </c>
      <c r="R61" s="515" t="str">
        <f t="shared" si="62"/>
        <v/>
      </c>
      <c r="S61" s="515">
        <f t="shared" si="62"/>
        <v>20</v>
      </c>
      <c r="T61" s="515" t="str">
        <f t="shared" si="62"/>
        <v/>
      </c>
      <c r="U61" s="515" t="str">
        <f t="shared" si="62"/>
        <v/>
      </c>
      <c r="V61" s="515" t="str">
        <f t="shared" si="62"/>
        <v/>
      </c>
      <c r="W61" s="515" t="str">
        <f t="shared" si="62"/>
        <v/>
      </c>
      <c r="X61" s="515" t="str">
        <f t="shared" si="62"/>
        <v/>
      </c>
      <c r="Y61" s="515" t="str">
        <f t="shared" si="62"/>
        <v/>
      </c>
      <c r="Z61" s="515" t="str">
        <f t="shared" si="62"/>
        <v/>
      </c>
      <c r="AA61" s="515" t="str">
        <f t="shared" si="62"/>
        <v/>
      </c>
      <c r="AB61" s="515" t="str">
        <f t="shared" si="62"/>
        <v/>
      </c>
      <c r="AC61" s="515" t="str">
        <f t="shared" si="62"/>
        <v/>
      </c>
      <c r="AD61" s="515" t="str">
        <f t="shared" si="62"/>
        <v/>
      </c>
      <c r="AE61" s="515" t="str">
        <f t="shared" si="62"/>
        <v/>
      </c>
      <c r="AF61" s="515" t="str">
        <f t="shared" si="62"/>
        <v/>
      </c>
      <c r="AG61" s="515" t="str">
        <f t="shared" si="62"/>
        <v/>
      </c>
      <c r="AH61" s="515" t="str">
        <f t="shared" si="62"/>
        <v/>
      </c>
      <c r="AI61" s="515" t="str">
        <f t="shared" si="62"/>
        <v/>
      </c>
      <c r="AJ61" s="515" t="str">
        <f t="shared" ref="AJ61:BO61" si="63">IF(AND($B$61&gt;AI$3,$B$61&lt;=AJ$3),Max_Value,"")</f>
        <v/>
      </c>
      <c r="AK61" s="515" t="str">
        <f t="shared" si="63"/>
        <v/>
      </c>
      <c r="AL61" s="515" t="str">
        <f t="shared" si="63"/>
        <v/>
      </c>
      <c r="AM61" s="515" t="str">
        <f t="shared" si="63"/>
        <v/>
      </c>
      <c r="AN61" s="515" t="str">
        <f t="shared" si="63"/>
        <v/>
      </c>
      <c r="AO61" s="515" t="str">
        <f t="shared" si="63"/>
        <v/>
      </c>
      <c r="AP61" s="515" t="str">
        <f t="shared" si="63"/>
        <v/>
      </c>
      <c r="AQ61" s="515" t="str">
        <f t="shared" si="63"/>
        <v/>
      </c>
      <c r="AR61" s="515" t="str">
        <f t="shared" si="63"/>
        <v/>
      </c>
      <c r="AS61" s="515" t="str">
        <f t="shared" si="63"/>
        <v/>
      </c>
      <c r="AT61" s="515" t="str">
        <f t="shared" si="63"/>
        <v/>
      </c>
      <c r="AU61" s="515" t="str">
        <f t="shared" si="63"/>
        <v/>
      </c>
      <c r="AV61" s="515" t="str">
        <f t="shared" si="63"/>
        <v/>
      </c>
      <c r="AW61" s="515" t="str">
        <f t="shared" si="63"/>
        <v/>
      </c>
      <c r="AX61" s="515" t="str">
        <f t="shared" si="63"/>
        <v/>
      </c>
      <c r="AY61" s="515" t="str">
        <f t="shared" si="63"/>
        <v/>
      </c>
      <c r="AZ61" s="515" t="str">
        <f t="shared" si="63"/>
        <v/>
      </c>
      <c r="BA61" s="515" t="str">
        <f t="shared" si="63"/>
        <v/>
      </c>
      <c r="BB61" s="515" t="str">
        <f t="shared" si="63"/>
        <v/>
      </c>
      <c r="BC61" s="515" t="str">
        <f t="shared" si="63"/>
        <v/>
      </c>
      <c r="BD61" s="515" t="str">
        <f t="shared" si="63"/>
        <v/>
      </c>
      <c r="BE61" s="515" t="str">
        <f t="shared" si="63"/>
        <v/>
      </c>
      <c r="BF61" s="515" t="str">
        <f t="shared" si="63"/>
        <v/>
      </c>
      <c r="BG61" s="515" t="str">
        <f t="shared" si="63"/>
        <v/>
      </c>
      <c r="BH61" s="515" t="str">
        <f t="shared" si="63"/>
        <v/>
      </c>
      <c r="BI61" s="515" t="str">
        <f t="shared" si="63"/>
        <v/>
      </c>
      <c r="BJ61" s="515" t="str">
        <f t="shared" si="63"/>
        <v/>
      </c>
      <c r="BK61" s="515" t="str">
        <f t="shared" si="63"/>
        <v/>
      </c>
      <c r="BL61" s="515" t="str">
        <f t="shared" si="63"/>
        <v/>
      </c>
      <c r="BM61" s="515" t="str">
        <f t="shared" si="63"/>
        <v/>
      </c>
      <c r="BN61" s="515" t="str">
        <f t="shared" si="63"/>
        <v/>
      </c>
      <c r="BO61" s="515" t="str">
        <f t="shared" si="63"/>
        <v/>
      </c>
      <c r="BP61" s="515" t="str">
        <f t="shared" ref="BP61:BU61" si="64">IF(AND($B$61&gt;BO$3,$B$61&lt;=BP$3),Max_Value,"")</f>
        <v/>
      </c>
      <c r="BQ61" s="515" t="str">
        <f t="shared" si="64"/>
        <v/>
      </c>
      <c r="BR61" s="515" t="str">
        <f t="shared" si="64"/>
        <v/>
      </c>
      <c r="BS61" s="515" t="str">
        <f t="shared" si="64"/>
        <v/>
      </c>
      <c r="BT61" s="515" t="str">
        <f t="shared" si="64"/>
        <v/>
      </c>
      <c r="BU61" s="640" t="str">
        <f t="shared" si="64"/>
        <v/>
      </c>
      <c r="BV61" s="636" t="str">
        <f>IF(AND($B$61&gt;BU$3,$B$61&lt;=BV$3),Max_Value,"")</f>
        <v/>
      </c>
      <c r="BW61" s="487"/>
    </row>
    <row r="62" spans="1:405">
      <c r="A62" s="513" t="s">
        <v>14</v>
      </c>
      <c r="B62" s="514">
        <f>INDEX('Configuration | Scaling'!$E$13:$Y$16,4,MATCH(A62,'Configuration | Scaling'!$E$13:$Y$13,0))</f>
        <v>671</v>
      </c>
      <c r="C62" s="515" t="str">
        <f t="shared" si="43"/>
        <v/>
      </c>
      <c r="D62" s="515" t="str">
        <f t="shared" ref="D62:AI62" si="65">IF(AND($B$62&gt;C$3,$B$62&lt;=D$3),Max_Value,"")</f>
        <v/>
      </c>
      <c r="E62" s="515" t="str">
        <f t="shared" si="65"/>
        <v/>
      </c>
      <c r="F62" s="515" t="str">
        <f t="shared" si="65"/>
        <v/>
      </c>
      <c r="G62" s="515" t="str">
        <f t="shared" si="65"/>
        <v/>
      </c>
      <c r="H62" s="515" t="str">
        <f t="shared" si="65"/>
        <v/>
      </c>
      <c r="I62" s="515" t="str">
        <f t="shared" si="65"/>
        <v/>
      </c>
      <c r="J62" s="515" t="str">
        <f t="shared" si="65"/>
        <v/>
      </c>
      <c r="K62" s="515" t="str">
        <f t="shared" si="65"/>
        <v/>
      </c>
      <c r="L62" s="515" t="str">
        <f t="shared" si="65"/>
        <v/>
      </c>
      <c r="M62" s="515" t="str">
        <f t="shared" si="65"/>
        <v/>
      </c>
      <c r="N62" s="515" t="str">
        <f t="shared" si="65"/>
        <v/>
      </c>
      <c r="O62" s="515" t="str">
        <f t="shared" si="65"/>
        <v/>
      </c>
      <c r="P62" s="515" t="str">
        <f t="shared" si="65"/>
        <v/>
      </c>
      <c r="Q62" s="515" t="str">
        <f t="shared" si="65"/>
        <v/>
      </c>
      <c r="R62" s="515" t="str">
        <f t="shared" si="65"/>
        <v/>
      </c>
      <c r="S62" s="515" t="str">
        <f t="shared" si="65"/>
        <v/>
      </c>
      <c r="T62" s="515" t="str">
        <f t="shared" si="65"/>
        <v/>
      </c>
      <c r="U62" s="515" t="str">
        <f t="shared" si="65"/>
        <v/>
      </c>
      <c r="V62" s="515" t="str">
        <f t="shared" si="65"/>
        <v/>
      </c>
      <c r="W62" s="515" t="str">
        <f t="shared" si="65"/>
        <v/>
      </c>
      <c r="X62" s="515" t="str">
        <f t="shared" si="65"/>
        <v/>
      </c>
      <c r="Y62" s="515">
        <f t="shared" si="65"/>
        <v>20</v>
      </c>
      <c r="Z62" s="515" t="str">
        <f t="shared" si="65"/>
        <v/>
      </c>
      <c r="AA62" s="515" t="str">
        <f t="shared" si="65"/>
        <v/>
      </c>
      <c r="AB62" s="515" t="str">
        <f t="shared" si="65"/>
        <v/>
      </c>
      <c r="AC62" s="515" t="str">
        <f t="shared" si="65"/>
        <v/>
      </c>
      <c r="AD62" s="515" t="str">
        <f t="shared" si="65"/>
        <v/>
      </c>
      <c r="AE62" s="515" t="str">
        <f t="shared" si="65"/>
        <v/>
      </c>
      <c r="AF62" s="515" t="str">
        <f t="shared" si="65"/>
        <v/>
      </c>
      <c r="AG62" s="515" t="str">
        <f t="shared" si="65"/>
        <v/>
      </c>
      <c r="AH62" s="515" t="str">
        <f t="shared" si="65"/>
        <v/>
      </c>
      <c r="AI62" s="515" t="str">
        <f t="shared" si="65"/>
        <v/>
      </c>
      <c r="AJ62" s="515" t="str">
        <f t="shared" ref="AJ62:BO62" si="66">IF(AND($B$62&gt;AI$3,$B$62&lt;=AJ$3),Max_Value,"")</f>
        <v/>
      </c>
      <c r="AK62" s="515" t="str">
        <f t="shared" si="66"/>
        <v/>
      </c>
      <c r="AL62" s="515" t="str">
        <f t="shared" si="66"/>
        <v/>
      </c>
      <c r="AM62" s="515" t="str">
        <f t="shared" si="66"/>
        <v/>
      </c>
      <c r="AN62" s="515" t="str">
        <f t="shared" si="66"/>
        <v/>
      </c>
      <c r="AO62" s="515" t="str">
        <f t="shared" si="66"/>
        <v/>
      </c>
      <c r="AP62" s="515" t="str">
        <f t="shared" si="66"/>
        <v/>
      </c>
      <c r="AQ62" s="515" t="str">
        <f t="shared" si="66"/>
        <v/>
      </c>
      <c r="AR62" s="515" t="str">
        <f t="shared" si="66"/>
        <v/>
      </c>
      <c r="AS62" s="515" t="str">
        <f t="shared" si="66"/>
        <v/>
      </c>
      <c r="AT62" s="515" t="str">
        <f t="shared" si="66"/>
        <v/>
      </c>
      <c r="AU62" s="515" t="str">
        <f t="shared" si="66"/>
        <v/>
      </c>
      <c r="AV62" s="515" t="str">
        <f t="shared" si="66"/>
        <v/>
      </c>
      <c r="AW62" s="515" t="str">
        <f t="shared" si="66"/>
        <v/>
      </c>
      <c r="AX62" s="515" t="str">
        <f t="shared" si="66"/>
        <v/>
      </c>
      <c r="AY62" s="515" t="str">
        <f t="shared" si="66"/>
        <v/>
      </c>
      <c r="AZ62" s="515" t="str">
        <f t="shared" si="66"/>
        <v/>
      </c>
      <c r="BA62" s="515" t="str">
        <f t="shared" si="66"/>
        <v/>
      </c>
      <c r="BB62" s="515" t="str">
        <f t="shared" si="66"/>
        <v/>
      </c>
      <c r="BC62" s="515" t="str">
        <f t="shared" si="66"/>
        <v/>
      </c>
      <c r="BD62" s="515" t="str">
        <f t="shared" si="66"/>
        <v/>
      </c>
      <c r="BE62" s="515" t="str">
        <f t="shared" si="66"/>
        <v/>
      </c>
      <c r="BF62" s="515" t="str">
        <f t="shared" si="66"/>
        <v/>
      </c>
      <c r="BG62" s="515" t="str">
        <f t="shared" si="66"/>
        <v/>
      </c>
      <c r="BH62" s="515" t="str">
        <f t="shared" si="66"/>
        <v/>
      </c>
      <c r="BI62" s="515" t="str">
        <f t="shared" si="66"/>
        <v/>
      </c>
      <c r="BJ62" s="515" t="str">
        <f t="shared" si="66"/>
        <v/>
      </c>
      <c r="BK62" s="515" t="str">
        <f t="shared" si="66"/>
        <v/>
      </c>
      <c r="BL62" s="515" t="str">
        <f t="shared" si="66"/>
        <v/>
      </c>
      <c r="BM62" s="515" t="str">
        <f t="shared" si="66"/>
        <v/>
      </c>
      <c r="BN62" s="515" t="str">
        <f t="shared" si="66"/>
        <v/>
      </c>
      <c r="BO62" s="515" t="str">
        <f t="shared" si="66"/>
        <v/>
      </c>
      <c r="BP62" s="515" t="str">
        <f t="shared" ref="BP62:BU62" si="67">IF(AND($B$62&gt;BO$3,$B$62&lt;=BP$3),Max_Value,"")</f>
        <v/>
      </c>
      <c r="BQ62" s="515" t="str">
        <f t="shared" si="67"/>
        <v/>
      </c>
      <c r="BR62" s="515" t="str">
        <f t="shared" si="67"/>
        <v/>
      </c>
      <c r="BS62" s="515" t="str">
        <f t="shared" si="67"/>
        <v/>
      </c>
      <c r="BT62" s="515" t="str">
        <f t="shared" si="67"/>
        <v/>
      </c>
      <c r="BU62" s="640" t="str">
        <f t="shared" si="67"/>
        <v/>
      </c>
      <c r="BV62" s="636" t="str">
        <f>IF(AND($B$62&gt;BU$3,$B$62&lt;=BV$3),Max_Value,"")</f>
        <v/>
      </c>
      <c r="BW62" s="487"/>
    </row>
    <row r="63" spans="1:405">
      <c r="A63" s="513" t="s">
        <v>15</v>
      </c>
      <c r="B63" s="514">
        <f>INDEX('Configuration | Scaling'!$E$13:$Y$16,4,MATCH(A63,'Configuration | Scaling'!$E$13:$Y$13,0))</f>
        <v>732</v>
      </c>
      <c r="C63" s="515" t="str">
        <f t="shared" si="43"/>
        <v/>
      </c>
      <c r="D63" s="515" t="str">
        <f t="shared" ref="D63:AI63" si="68">IF(AND($B$63&gt;C$3,$B$63&lt;=D$3),Max_Value,"")</f>
        <v/>
      </c>
      <c r="E63" s="515" t="str">
        <f t="shared" si="68"/>
        <v/>
      </c>
      <c r="F63" s="515" t="str">
        <f t="shared" si="68"/>
        <v/>
      </c>
      <c r="G63" s="515" t="str">
        <f t="shared" si="68"/>
        <v/>
      </c>
      <c r="H63" s="515" t="str">
        <f t="shared" si="68"/>
        <v/>
      </c>
      <c r="I63" s="515" t="str">
        <f t="shared" si="68"/>
        <v/>
      </c>
      <c r="J63" s="515" t="str">
        <f t="shared" si="68"/>
        <v/>
      </c>
      <c r="K63" s="515" t="str">
        <f t="shared" si="68"/>
        <v/>
      </c>
      <c r="L63" s="515" t="str">
        <f t="shared" si="68"/>
        <v/>
      </c>
      <c r="M63" s="515" t="str">
        <f t="shared" si="68"/>
        <v/>
      </c>
      <c r="N63" s="515" t="str">
        <f t="shared" si="68"/>
        <v/>
      </c>
      <c r="O63" s="515" t="str">
        <f t="shared" si="68"/>
        <v/>
      </c>
      <c r="P63" s="515" t="str">
        <f t="shared" si="68"/>
        <v/>
      </c>
      <c r="Q63" s="515" t="str">
        <f t="shared" si="68"/>
        <v/>
      </c>
      <c r="R63" s="515" t="str">
        <f t="shared" si="68"/>
        <v/>
      </c>
      <c r="S63" s="515" t="str">
        <f t="shared" si="68"/>
        <v/>
      </c>
      <c r="T63" s="515" t="str">
        <f t="shared" si="68"/>
        <v/>
      </c>
      <c r="U63" s="515" t="str">
        <f t="shared" si="68"/>
        <v/>
      </c>
      <c r="V63" s="515" t="str">
        <f t="shared" si="68"/>
        <v/>
      </c>
      <c r="W63" s="515" t="str">
        <f t="shared" si="68"/>
        <v/>
      </c>
      <c r="X63" s="515" t="str">
        <f t="shared" si="68"/>
        <v/>
      </c>
      <c r="Y63" s="515" t="str">
        <f t="shared" si="68"/>
        <v/>
      </c>
      <c r="Z63" s="515" t="str">
        <f t="shared" si="68"/>
        <v/>
      </c>
      <c r="AA63" s="515" t="str">
        <f t="shared" si="68"/>
        <v/>
      </c>
      <c r="AB63" s="515" t="str">
        <f t="shared" si="68"/>
        <v/>
      </c>
      <c r="AC63" s="515" t="str">
        <f t="shared" si="68"/>
        <v/>
      </c>
      <c r="AD63" s="515">
        <f t="shared" si="68"/>
        <v>20</v>
      </c>
      <c r="AE63" s="515" t="str">
        <f t="shared" si="68"/>
        <v/>
      </c>
      <c r="AF63" s="515" t="str">
        <f t="shared" si="68"/>
        <v/>
      </c>
      <c r="AG63" s="515" t="str">
        <f t="shared" si="68"/>
        <v/>
      </c>
      <c r="AH63" s="515" t="str">
        <f t="shared" si="68"/>
        <v/>
      </c>
      <c r="AI63" s="515" t="str">
        <f t="shared" si="68"/>
        <v/>
      </c>
      <c r="AJ63" s="515" t="str">
        <f t="shared" ref="AJ63:BO63" si="69">IF(AND($B$63&gt;AI$3,$B$63&lt;=AJ$3),Max_Value,"")</f>
        <v/>
      </c>
      <c r="AK63" s="515" t="str">
        <f t="shared" si="69"/>
        <v/>
      </c>
      <c r="AL63" s="515" t="str">
        <f t="shared" si="69"/>
        <v/>
      </c>
      <c r="AM63" s="515" t="str">
        <f t="shared" si="69"/>
        <v/>
      </c>
      <c r="AN63" s="515" t="str">
        <f t="shared" si="69"/>
        <v/>
      </c>
      <c r="AO63" s="515" t="str">
        <f t="shared" si="69"/>
        <v/>
      </c>
      <c r="AP63" s="515" t="str">
        <f t="shared" si="69"/>
        <v/>
      </c>
      <c r="AQ63" s="515" t="str">
        <f t="shared" si="69"/>
        <v/>
      </c>
      <c r="AR63" s="515" t="str">
        <f t="shared" si="69"/>
        <v/>
      </c>
      <c r="AS63" s="515" t="str">
        <f t="shared" si="69"/>
        <v/>
      </c>
      <c r="AT63" s="515" t="str">
        <f t="shared" si="69"/>
        <v/>
      </c>
      <c r="AU63" s="515" t="str">
        <f t="shared" si="69"/>
        <v/>
      </c>
      <c r="AV63" s="515" t="str">
        <f t="shared" si="69"/>
        <v/>
      </c>
      <c r="AW63" s="515" t="str">
        <f t="shared" si="69"/>
        <v/>
      </c>
      <c r="AX63" s="515" t="str">
        <f t="shared" si="69"/>
        <v/>
      </c>
      <c r="AY63" s="515" t="str">
        <f t="shared" si="69"/>
        <v/>
      </c>
      <c r="AZ63" s="515" t="str">
        <f t="shared" si="69"/>
        <v/>
      </c>
      <c r="BA63" s="515" t="str">
        <f t="shared" si="69"/>
        <v/>
      </c>
      <c r="BB63" s="515" t="str">
        <f t="shared" si="69"/>
        <v/>
      </c>
      <c r="BC63" s="515" t="str">
        <f t="shared" si="69"/>
        <v/>
      </c>
      <c r="BD63" s="515" t="str">
        <f t="shared" si="69"/>
        <v/>
      </c>
      <c r="BE63" s="515" t="str">
        <f t="shared" si="69"/>
        <v/>
      </c>
      <c r="BF63" s="515" t="str">
        <f t="shared" si="69"/>
        <v/>
      </c>
      <c r="BG63" s="515" t="str">
        <f t="shared" si="69"/>
        <v/>
      </c>
      <c r="BH63" s="515" t="str">
        <f t="shared" si="69"/>
        <v/>
      </c>
      <c r="BI63" s="515" t="str">
        <f t="shared" si="69"/>
        <v/>
      </c>
      <c r="BJ63" s="515" t="str">
        <f t="shared" si="69"/>
        <v/>
      </c>
      <c r="BK63" s="515" t="str">
        <f t="shared" si="69"/>
        <v/>
      </c>
      <c r="BL63" s="515" t="str">
        <f t="shared" si="69"/>
        <v/>
      </c>
      <c r="BM63" s="515" t="str">
        <f t="shared" si="69"/>
        <v/>
      </c>
      <c r="BN63" s="515" t="str">
        <f t="shared" si="69"/>
        <v/>
      </c>
      <c r="BO63" s="515" t="str">
        <f t="shared" si="69"/>
        <v/>
      </c>
      <c r="BP63" s="515" t="str">
        <f t="shared" ref="BP63:BU63" si="70">IF(AND($B$63&gt;BO$3,$B$63&lt;=BP$3),Max_Value,"")</f>
        <v/>
      </c>
      <c r="BQ63" s="515" t="str">
        <f t="shared" si="70"/>
        <v/>
      </c>
      <c r="BR63" s="515" t="str">
        <f t="shared" si="70"/>
        <v/>
      </c>
      <c r="BS63" s="515" t="str">
        <f t="shared" si="70"/>
        <v/>
      </c>
      <c r="BT63" s="515" t="str">
        <f t="shared" si="70"/>
        <v/>
      </c>
      <c r="BU63" s="640" t="str">
        <f t="shared" si="70"/>
        <v/>
      </c>
      <c r="BV63" s="636" t="str">
        <f>IF(AND($B$63&gt;BU$3,$B$63&lt;=BV$3),Max_Value,"")</f>
        <v/>
      </c>
      <c r="BW63" s="487"/>
    </row>
    <row r="64" spans="1:405">
      <c r="A64" s="513" t="s">
        <v>1</v>
      </c>
      <c r="B64" s="514">
        <f>INDEX('Configuration | Scaling'!$E$13:$Y$16,4,MATCH(A64,'Configuration | Scaling'!$E$13:$Y$13,0))</f>
        <v>791</v>
      </c>
      <c r="C64" s="515" t="str">
        <f t="shared" si="43"/>
        <v/>
      </c>
      <c r="D64" s="515" t="str">
        <f t="shared" ref="D64:AI64" si="71">IF(AND($B$64&gt;C$3,$B$64&lt;=D$3),Max_Value,"")</f>
        <v/>
      </c>
      <c r="E64" s="515" t="str">
        <f t="shared" si="71"/>
        <v/>
      </c>
      <c r="F64" s="515" t="str">
        <f t="shared" si="71"/>
        <v/>
      </c>
      <c r="G64" s="515" t="str">
        <f t="shared" si="71"/>
        <v/>
      </c>
      <c r="H64" s="515" t="str">
        <f t="shared" si="71"/>
        <v/>
      </c>
      <c r="I64" s="515" t="str">
        <f t="shared" si="71"/>
        <v/>
      </c>
      <c r="J64" s="515" t="str">
        <f t="shared" si="71"/>
        <v/>
      </c>
      <c r="K64" s="515" t="str">
        <f t="shared" si="71"/>
        <v/>
      </c>
      <c r="L64" s="515" t="str">
        <f t="shared" si="71"/>
        <v/>
      </c>
      <c r="M64" s="515" t="str">
        <f t="shared" si="71"/>
        <v/>
      </c>
      <c r="N64" s="515" t="str">
        <f t="shared" si="71"/>
        <v/>
      </c>
      <c r="O64" s="515" t="str">
        <f t="shared" si="71"/>
        <v/>
      </c>
      <c r="P64" s="515" t="str">
        <f t="shared" si="71"/>
        <v/>
      </c>
      <c r="Q64" s="515" t="str">
        <f t="shared" si="71"/>
        <v/>
      </c>
      <c r="R64" s="515" t="str">
        <f t="shared" si="71"/>
        <v/>
      </c>
      <c r="S64" s="515" t="str">
        <f t="shared" si="71"/>
        <v/>
      </c>
      <c r="T64" s="515" t="str">
        <f t="shared" si="71"/>
        <v/>
      </c>
      <c r="U64" s="515" t="str">
        <f t="shared" si="71"/>
        <v/>
      </c>
      <c r="V64" s="515" t="str">
        <f t="shared" si="71"/>
        <v/>
      </c>
      <c r="W64" s="515" t="str">
        <f t="shared" si="71"/>
        <v/>
      </c>
      <c r="X64" s="515" t="str">
        <f t="shared" si="71"/>
        <v/>
      </c>
      <c r="Y64" s="515" t="str">
        <f t="shared" si="71"/>
        <v/>
      </c>
      <c r="Z64" s="515" t="str">
        <f t="shared" si="71"/>
        <v/>
      </c>
      <c r="AA64" s="515" t="str">
        <f t="shared" si="71"/>
        <v/>
      </c>
      <c r="AB64" s="515" t="str">
        <f t="shared" si="71"/>
        <v/>
      </c>
      <c r="AC64" s="515" t="str">
        <f t="shared" si="71"/>
        <v/>
      </c>
      <c r="AD64" s="515" t="str">
        <f t="shared" si="71"/>
        <v/>
      </c>
      <c r="AE64" s="515" t="str">
        <f t="shared" si="71"/>
        <v/>
      </c>
      <c r="AF64" s="515" t="str">
        <f t="shared" si="71"/>
        <v/>
      </c>
      <c r="AG64" s="515" t="str">
        <f t="shared" si="71"/>
        <v/>
      </c>
      <c r="AH64" s="515">
        <f t="shared" si="71"/>
        <v>20</v>
      </c>
      <c r="AI64" s="515" t="str">
        <f t="shared" si="71"/>
        <v/>
      </c>
      <c r="AJ64" s="515" t="str">
        <f t="shared" ref="AJ64:BO64" si="72">IF(AND($B$64&gt;AI$3,$B$64&lt;=AJ$3),Max_Value,"")</f>
        <v/>
      </c>
      <c r="AK64" s="515" t="str">
        <f t="shared" si="72"/>
        <v/>
      </c>
      <c r="AL64" s="515" t="str">
        <f t="shared" si="72"/>
        <v/>
      </c>
      <c r="AM64" s="515" t="str">
        <f t="shared" si="72"/>
        <v/>
      </c>
      <c r="AN64" s="515" t="str">
        <f t="shared" si="72"/>
        <v/>
      </c>
      <c r="AO64" s="515" t="str">
        <f t="shared" si="72"/>
        <v/>
      </c>
      <c r="AP64" s="515" t="str">
        <f t="shared" si="72"/>
        <v/>
      </c>
      <c r="AQ64" s="515" t="str">
        <f t="shared" si="72"/>
        <v/>
      </c>
      <c r="AR64" s="515" t="str">
        <f t="shared" si="72"/>
        <v/>
      </c>
      <c r="AS64" s="515" t="str">
        <f t="shared" si="72"/>
        <v/>
      </c>
      <c r="AT64" s="515" t="str">
        <f t="shared" si="72"/>
        <v/>
      </c>
      <c r="AU64" s="515" t="str">
        <f t="shared" si="72"/>
        <v/>
      </c>
      <c r="AV64" s="515" t="str">
        <f t="shared" si="72"/>
        <v/>
      </c>
      <c r="AW64" s="515" t="str">
        <f t="shared" si="72"/>
        <v/>
      </c>
      <c r="AX64" s="515" t="str">
        <f t="shared" si="72"/>
        <v/>
      </c>
      <c r="AY64" s="515" t="str">
        <f t="shared" si="72"/>
        <v/>
      </c>
      <c r="AZ64" s="515" t="str">
        <f t="shared" si="72"/>
        <v/>
      </c>
      <c r="BA64" s="515" t="str">
        <f t="shared" si="72"/>
        <v/>
      </c>
      <c r="BB64" s="515" t="str">
        <f t="shared" si="72"/>
        <v/>
      </c>
      <c r="BC64" s="515" t="str">
        <f t="shared" si="72"/>
        <v/>
      </c>
      <c r="BD64" s="515" t="str">
        <f t="shared" si="72"/>
        <v/>
      </c>
      <c r="BE64" s="515" t="str">
        <f t="shared" si="72"/>
        <v/>
      </c>
      <c r="BF64" s="515" t="str">
        <f t="shared" si="72"/>
        <v/>
      </c>
      <c r="BG64" s="515" t="str">
        <f t="shared" si="72"/>
        <v/>
      </c>
      <c r="BH64" s="515" t="str">
        <f t="shared" si="72"/>
        <v/>
      </c>
      <c r="BI64" s="515" t="str">
        <f t="shared" si="72"/>
        <v/>
      </c>
      <c r="BJ64" s="515" t="str">
        <f t="shared" si="72"/>
        <v/>
      </c>
      <c r="BK64" s="515" t="str">
        <f t="shared" si="72"/>
        <v/>
      </c>
      <c r="BL64" s="515" t="str">
        <f t="shared" si="72"/>
        <v/>
      </c>
      <c r="BM64" s="515" t="str">
        <f t="shared" si="72"/>
        <v/>
      </c>
      <c r="BN64" s="515" t="str">
        <f t="shared" si="72"/>
        <v/>
      </c>
      <c r="BO64" s="515" t="str">
        <f t="shared" si="72"/>
        <v/>
      </c>
      <c r="BP64" s="515" t="str">
        <f t="shared" ref="BP64:BU64" si="73">IF(AND($B$64&gt;BO$3,$B$64&lt;=BP$3),Max_Value,"")</f>
        <v/>
      </c>
      <c r="BQ64" s="515" t="str">
        <f t="shared" si="73"/>
        <v/>
      </c>
      <c r="BR64" s="515" t="str">
        <f t="shared" si="73"/>
        <v/>
      </c>
      <c r="BS64" s="515" t="str">
        <f t="shared" si="73"/>
        <v/>
      </c>
      <c r="BT64" s="515" t="str">
        <f t="shared" si="73"/>
        <v/>
      </c>
      <c r="BU64" s="640" t="str">
        <f t="shared" si="73"/>
        <v/>
      </c>
      <c r="BV64" s="636" t="str">
        <f>IF(AND($B$64&gt;BU$3,$B$64&lt;=BV$3),Max_Value,"")</f>
        <v/>
      </c>
      <c r="BW64" s="487"/>
    </row>
    <row r="65" spans="1:75">
      <c r="A65" s="513" t="s">
        <v>39</v>
      </c>
      <c r="B65" s="514">
        <f>INDEX('Configuration | Scaling'!$E$13:$Y$16,4,MATCH(A65,'Configuration | Scaling'!$E$13:$Y$13,0))</f>
        <v>1340</v>
      </c>
      <c r="C65" s="515" t="str">
        <f t="shared" si="43"/>
        <v/>
      </c>
      <c r="D65" s="515" t="str">
        <f t="shared" ref="D65:AI65" si="74">IF(AND($B$65&gt;C$3,$B$65&lt;=D$3),Max_Value,"")</f>
        <v/>
      </c>
      <c r="E65" s="515" t="str">
        <f t="shared" si="74"/>
        <v/>
      </c>
      <c r="F65" s="515" t="str">
        <f t="shared" si="74"/>
        <v/>
      </c>
      <c r="G65" s="515" t="str">
        <f t="shared" si="74"/>
        <v/>
      </c>
      <c r="H65" s="515" t="str">
        <f t="shared" si="74"/>
        <v/>
      </c>
      <c r="I65" s="515" t="str">
        <f t="shared" si="74"/>
        <v/>
      </c>
      <c r="J65" s="515" t="str">
        <f t="shared" si="74"/>
        <v/>
      </c>
      <c r="K65" s="515" t="str">
        <f t="shared" si="74"/>
        <v/>
      </c>
      <c r="L65" s="515" t="str">
        <f t="shared" si="74"/>
        <v/>
      </c>
      <c r="M65" s="515" t="str">
        <f t="shared" si="74"/>
        <v/>
      </c>
      <c r="N65" s="515" t="str">
        <f t="shared" si="74"/>
        <v/>
      </c>
      <c r="O65" s="515" t="str">
        <f t="shared" si="74"/>
        <v/>
      </c>
      <c r="P65" s="515" t="str">
        <f t="shared" si="74"/>
        <v/>
      </c>
      <c r="Q65" s="515" t="str">
        <f t="shared" si="74"/>
        <v/>
      </c>
      <c r="R65" s="515" t="str">
        <f t="shared" si="74"/>
        <v/>
      </c>
      <c r="S65" s="515" t="str">
        <f t="shared" si="74"/>
        <v/>
      </c>
      <c r="T65" s="515" t="str">
        <f t="shared" si="74"/>
        <v/>
      </c>
      <c r="U65" s="515" t="str">
        <f t="shared" si="74"/>
        <v/>
      </c>
      <c r="V65" s="515" t="str">
        <f t="shared" si="74"/>
        <v/>
      </c>
      <c r="W65" s="515" t="str">
        <f t="shared" si="74"/>
        <v/>
      </c>
      <c r="X65" s="515" t="str">
        <f t="shared" si="74"/>
        <v/>
      </c>
      <c r="Y65" s="515" t="str">
        <f t="shared" si="74"/>
        <v/>
      </c>
      <c r="Z65" s="515" t="str">
        <f t="shared" si="74"/>
        <v/>
      </c>
      <c r="AA65" s="515" t="str">
        <f t="shared" si="74"/>
        <v/>
      </c>
      <c r="AB65" s="515" t="str">
        <f t="shared" si="74"/>
        <v/>
      </c>
      <c r="AC65" s="515" t="str">
        <f t="shared" si="74"/>
        <v/>
      </c>
      <c r="AD65" s="515" t="str">
        <f t="shared" si="74"/>
        <v/>
      </c>
      <c r="AE65" s="515" t="str">
        <f t="shared" si="74"/>
        <v/>
      </c>
      <c r="AF65" s="515" t="str">
        <f t="shared" si="74"/>
        <v/>
      </c>
      <c r="AG65" s="515" t="str">
        <f t="shared" si="74"/>
        <v/>
      </c>
      <c r="AH65" s="515" t="str">
        <f t="shared" si="74"/>
        <v/>
      </c>
      <c r="AI65" s="515" t="str">
        <f t="shared" si="74"/>
        <v/>
      </c>
      <c r="AJ65" s="515" t="str">
        <f t="shared" ref="AJ65:BO65" si="75">IF(AND($B$65&gt;AI$3,$B$65&lt;=AJ$3),Max_Value,"")</f>
        <v/>
      </c>
      <c r="AK65" s="515" t="str">
        <f t="shared" si="75"/>
        <v/>
      </c>
      <c r="AL65" s="515" t="str">
        <f t="shared" si="75"/>
        <v/>
      </c>
      <c r="AM65" s="515" t="str">
        <f t="shared" si="75"/>
        <v/>
      </c>
      <c r="AN65" s="515" t="str">
        <f t="shared" si="75"/>
        <v/>
      </c>
      <c r="AO65" s="515" t="str">
        <f t="shared" si="75"/>
        <v/>
      </c>
      <c r="AP65" s="515" t="str">
        <f t="shared" si="75"/>
        <v/>
      </c>
      <c r="AQ65" s="515" t="str">
        <f t="shared" si="75"/>
        <v/>
      </c>
      <c r="AR65" s="515" t="str">
        <f t="shared" si="75"/>
        <v/>
      </c>
      <c r="AS65" s="515" t="str">
        <f t="shared" si="75"/>
        <v/>
      </c>
      <c r="AT65" s="515" t="str">
        <f t="shared" si="75"/>
        <v/>
      </c>
      <c r="AU65" s="515" t="str">
        <f t="shared" si="75"/>
        <v/>
      </c>
      <c r="AV65" s="515" t="str">
        <f t="shared" si="75"/>
        <v/>
      </c>
      <c r="AW65" s="515" t="str">
        <f t="shared" si="75"/>
        <v/>
      </c>
      <c r="AX65" s="515" t="str">
        <f t="shared" si="75"/>
        <v/>
      </c>
      <c r="AY65" s="515" t="str">
        <f t="shared" si="75"/>
        <v/>
      </c>
      <c r="AZ65" s="515" t="str">
        <f t="shared" si="75"/>
        <v/>
      </c>
      <c r="BA65" s="515" t="str">
        <f t="shared" si="75"/>
        <v/>
      </c>
      <c r="BB65" s="515" t="str">
        <f t="shared" si="75"/>
        <v/>
      </c>
      <c r="BC65" s="515" t="str">
        <f t="shared" si="75"/>
        <v/>
      </c>
      <c r="BD65" s="515" t="str">
        <f t="shared" si="75"/>
        <v/>
      </c>
      <c r="BE65" s="515" t="str">
        <f t="shared" si="75"/>
        <v/>
      </c>
      <c r="BF65" s="515" t="str">
        <f t="shared" si="75"/>
        <v/>
      </c>
      <c r="BG65" s="515" t="str">
        <f t="shared" si="75"/>
        <v/>
      </c>
      <c r="BH65" s="515" t="str">
        <f t="shared" si="75"/>
        <v/>
      </c>
      <c r="BI65" s="515" t="str">
        <f t="shared" si="75"/>
        <v/>
      </c>
      <c r="BJ65" s="515" t="str">
        <f t="shared" si="75"/>
        <v/>
      </c>
      <c r="BK65" s="515" t="str">
        <f t="shared" si="75"/>
        <v/>
      </c>
      <c r="BL65" s="515" t="str">
        <f t="shared" si="75"/>
        <v/>
      </c>
      <c r="BM65" s="515" t="str">
        <f t="shared" si="75"/>
        <v/>
      </c>
      <c r="BN65" s="515" t="str">
        <f t="shared" si="75"/>
        <v/>
      </c>
      <c r="BO65" s="515" t="str">
        <f t="shared" si="75"/>
        <v/>
      </c>
      <c r="BP65" s="515" t="str">
        <f t="shared" ref="BP65:BU65" si="76">IF(AND($B$65&gt;BO$3,$B$65&lt;=BP$3),Max_Value,"")</f>
        <v/>
      </c>
      <c r="BQ65" s="515" t="str">
        <f t="shared" si="76"/>
        <v/>
      </c>
      <c r="BR65" s="515" t="str">
        <f t="shared" si="76"/>
        <v/>
      </c>
      <c r="BS65" s="515" t="str">
        <f t="shared" si="76"/>
        <v/>
      </c>
      <c r="BT65" s="515" t="str">
        <f t="shared" si="76"/>
        <v/>
      </c>
      <c r="BU65" s="640">
        <f t="shared" si="76"/>
        <v>20</v>
      </c>
      <c r="BV65" s="636" t="str">
        <f>IF(AND($B$65&gt;BU$3,$B$65&lt;=BV$3),Max_Value,"")</f>
        <v/>
      </c>
      <c r="BW65" s="487"/>
    </row>
    <row r="66" spans="1:75" ht="13.5" thickBot="1">
      <c r="A66" s="513" t="s">
        <v>40</v>
      </c>
      <c r="B66" s="514">
        <f>filingDate</f>
        <v>522</v>
      </c>
      <c r="C66" s="515">
        <f>Max_Value</f>
        <v>20</v>
      </c>
      <c r="D66" s="515"/>
      <c r="E66" s="515"/>
      <c r="F66" s="515"/>
      <c r="G66" s="515"/>
      <c r="H66" s="515"/>
      <c r="I66" s="515"/>
      <c r="J66" s="515"/>
      <c r="K66" s="515"/>
      <c r="L66" s="515"/>
      <c r="M66" s="515"/>
      <c r="N66" s="515"/>
      <c r="O66" s="515"/>
      <c r="P66" s="515"/>
      <c r="Q66" s="515"/>
      <c r="R66" s="515"/>
      <c r="S66" s="515"/>
      <c r="T66" s="515"/>
      <c r="U66" s="515"/>
      <c r="V66" s="515"/>
      <c r="W66" s="515"/>
      <c r="X66" s="515"/>
      <c r="Y66" s="515"/>
      <c r="Z66" s="515"/>
      <c r="AA66" s="515"/>
      <c r="AB66" s="515"/>
      <c r="AC66" s="515"/>
      <c r="AD66" s="515"/>
      <c r="AE66" s="515"/>
      <c r="AF66" s="515"/>
      <c r="AG66" s="515"/>
      <c r="AH66" s="515"/>
      <c r="AI66" s="515"/>
      <c r="AJ66" s="515"/>
      <c r="AK66" s="515"/>
      <c r="AL66" s="515"/>
      <c r="AM66" s="515"/>
      <c r="AN66" s="515"/>
      <c r="AO66" s="515"/>
      <c r="AP66" s="515"/>
      <c r="AQ66" s="515"/>
      <c r="AR66" s="515"/>
      <c r="AS66" s="515"/>
      <c r="AT66" s="515"/>
      <c r="AU66" s="515"/>
      <c r="AV66" s="515"/>
      <c r="AW66" s="515"/>
      <c r="AX66" s="515"/>
      <c r="AY66" s="515"/>
      <c r="AZ66" s="515"/>
      <c r="BA66" s="515"/>
      <c r="BB66" s="515"/>
      <c r="BC66" s="515"/>
      <c r="BD66" s="515"/>
      <c r="BE66" s="515"/>
      <c r="BF66" s="515"/>
      <c r="BG66" s="515"/>
      <c r="BH66" s="515"/>
      <c r="BI66" s="515"/>
      <c r="BJ66" s="515"/>
      <c r="BK66" s="515"/>
      <c r="BL66" s="515"/>
      <c r="BM66" s="515"/>
      <c r="BN66" s="515"/>
      <c r="BO66" s="515"/>
      <c r="BP66" s="515"/>
      <c r="BQ66" s="515"/>
      <c r="BR66" s="515"/>
      <c r="BS66" s="515"/>
      <c r="BT66" s="515"/>
      <c r="BU66" s="640"/>
      <c r="BV66" s="641"/>
      <c r="BW66" s="487"/>
    </row>
    <row r="67" spans="1:75" ht="6" customHeight="1">
      <c r="A67" s="487"/>
      <c r="B67" s="487"/>
      <c r="C67" s="487"/>
      <c r="D67" s="487"/>
      <c r="E67" s="487"/>
      <c r="F67" s="487"/>
      <c r="G67" s="487"/>
      <c r="H67" s="487"/>
      <c r="I67" s="487"/>
      <c r="J67" s="487"/>
      <c r="K67" s="487"/>
      <c r="L67" s="516"/>
      <c r="M67" s="516"/>
      <c r="N67" s="516"/>
      <c r="O67" s="516"/>
      <c r="P67" s="516"/>
      <c r="Q67" s="516"/>
      <c r="R67" s="516"/>
      <c r="S67" s="516"/>
      <c r="T67" s="516"/>
      <c r="U67" s="516"/>
      <c r="V67" s="516"/>
      <c r="W67" s="516"/>
      <c r="X67" s="516"/>
      <c r="Y67" s="516"/>
      <c r="Z67" s="516"/>
      <c r="AA67" s="516"/>
      <c r="AB67" s="516"/>
      <c r="AC67" s="516"/>
      <c r="AD67" s="516"/>
      <c r="AE67" s="516"/>
      <c r="AF67" s="516"/>
      <c r="AG67" s="516"/>
      <c r="AH67" s="516"/>
      <c r="AI67" s="516"/>
      <c r="AJ67" s="516"/>
      <c r="AK67" s="516"/>
      <c r="AL67" s="516"/>
      <c r="AM67" s="516"/>
      <c r="AN67" s="516"/>
      <c r="AO67" s="487"/>
      <c r="AP67" s="487"/>
      <c r="AQ67" s="487"/>
      <c r="AR67" s="487"/>
      <c r="AS67" s="487"/>
      <c r="AT67" s="487"/>
      <c r="AU67" s="487"/>
      <c r="AV67" s="487"/>
      <c r="AW67" s="487"/>
      <c r="AX67" s="487"/>
      <c r="AY67" s="487"/>
      <c r="AZ67" s="487"/>
      <c r="BA67" s="487"/>
      <c r="BB67" s="487"/>
      <c r="BC67" s="487"/>
      <c r="BD67" s="487"/>
      <c r="BE67" s="487"/>
      <c r="BF67" s="487"/>
      <c r="BG67" s="487"/>
      <c r="BH67" s="487"/>
      <c r="BI67" s="487"/>
      <c r="BJ67" s="487"/>
      <c r="BK67" s="487"/>
      <c r="BL67" s="487"/>
      <c r="BM67" s="487"/>
      <c r="BN67" s="487"/>
      <c r="BO67" s="487"/>
      <c r="BP67" s="487"/>
      <c r="BQ67" s="487"/>
      <c r="BR67" s="487"/>
      <c r="BS67" s="487"/>
      <c r="BT67" s="487"/>
      <c r="BU67" s="487"/>
      <c r="BV67" s="487"/>
      <c r="BW67" s="487"/>
    </row>
    <row r="68" spans="1:75" ht="6" customHeight="1">
      <c r="A68" s="487"/>
      <c r="B68" s="487"/>
      <c r="C68" s="487"/>
      <c r="D68" s="487"/>
      <c r="E68" s="487"/>
      <c r="F68" s="487"/>
      <c r="G68" s="487"/>
      <c r="H68" s="487"/>
      <c r="I68" s="487"/>
      <c r="J68" s="487"/>
      <c r="K68" s="487"/>
      <c r="L68" s="516"/>
      <c r="M68" s="516"/>
      <c r="N68" s="516"/>
      <c r="O68" s="516"/>
      <c r="P68" s="516"/>
      <c r="Q68" s="516"/>
      <c r="R68" s="516"/>
      <c r="S68" s="516"/>
      <c r="T68" s="516"/>
      <c r="U68" s="516"/>
      <c r="V68" s="516"/>
      <c r="W68" s="516"/>
      <c r="X68" s="516"/>
      <c r="Y68" s="516"/>
      <c r="Z68" s="516"/>
      <c r="AA68" s="516"/>
      <c r="AB68" s="516"/>
      <c r="AC68" s="516"/>
      <c r="AD68" s="516"/>
      <c r="AE68" s="516"/>
      <c r="AF68" s="516"/>
      <c r="AG68" s="516"/>
      <c r="AH68" s="516"/>
      <c r="AI68" s="516"/>
      <c r="AJ68" s="516"/>
      <c r="AK68" s="516"/>
      <c r="AL68" s="516"/>
      <c r="AM68" s="516"/>
      <c r="AN68" s="516"/>
      <c r="AO68" s="487"/>
      <c r="AP68" s="487"/>
      <c r="AQ68" s="487"/>
      <c r="AR68" s="487"/>
      <c r="AS68" s="487"/>
      <c r="AT68" s="487"/>
      <c r="AU68" s="487"/>
      <c r="AV68" s="487"/>
      <c r="AW68" s="487"/>
      <c r="AX68" s="487"/>
      <c r="AY68" s="487"/>
      <c r="AZ68" s="487"/>
      <c r="BA68" s="487"/>
      <c r="BB68" s="487"/>
      <c r="BC68" s="487"/>
      <c r="BD68" s="487"/>
      <c r="BE68" s="487"/>
      <c r="BF68" s="487"/>
      <c r="BG68" s="487"/>
      <c r="BH68" s="487"/>
      <c r="BI68" s="487"/>
      <c r="BJ68" s="487"/>
      <c r="BK68" s="487"/>
      <c r="BL68" s="487"/>
      <c r="BM68" s="487"/>
      <c r="BN68" s="487"/>
      <c r="BO68" s="487"/>
      <c r="BP68" s="487"/>
      <c r="BQ68" s="487"/>
      <c r="BR68" s="487"/>
      <c r="BS68" s="487"/>
      <c r="BT68" s="487"/>
      <c r="BU68" s="487"/>
      <c r="BV68" s="487"/>
      <c r="BW68" s="517"/>
    </row>
    <row r="69" spans="1:75" ht="6" customHeight="1">
      <c r="A69" s="487"/>
      <c r="B69" s="487"/>
      <c r="C69" s="487"/>
      <c r="D69" s="487"/>
      <c r="E69" s="487"/>
      <c r="F69" s="487"/>
      <c r="G69" s="487"/>
      <c r="H69" s="487"/>
      <c r="I69" s="487"/>
      <c r="J69" s="487"/>
      <c r="K69" s="487"/>
      <c r="L69" s="516"/>
      <c r="M69" s="516"/>
      <c r="N69" s="516"/>
      <c r="O69" s="516"/>
      <c r="P69" s="516"/>
      <c r="Q69" s="516"/>
      <c r="R69" s="516"/>
      <c r="S69" s="516"/>
      <c r="T69" s="516"/>
      <c r="U69" s="516"/>
      <c r="V69" s="516"/>
      <c r="W69" s="516"/>
      <c r="X69" s="516"/>
      <c r="Y69" s="516"/>
      <c r="Z69" s="516"/>
      <c r="AA69" s="516"/>
      <c r="AB69" s="516"/>
      <c r="AC69" s="516"/>
      <c r="AD69" s="516"/>
      <c r="AE69" s="516"/>
      <c r="AF69" s="516"/>
      <c r="AG69" s="516"/>
      <c r="AH69" s="516"/>
      <c r="AI69" s="516"/>
      <c r="AJ69" s="516"/>
      <c r="AK69" s="516"/>
      <c r="AL69" s="516"/>
      <c r="AM69" s="516"/>
      <c r="AN69" s="516"/>
      <c r="AO69" s="487"/>
      <c r="AP69" s="487"/>
      <c r="AQ69" s="487"/>
      <c r="AR69" s="487"/>
      <c r="AS69" s="487"/>
      <c r="AT69" s="487"/>
      <c r="AU69" s="487"/>
      <c r="AV69" s="487"/>
      <c r="AW69" s="487"/>
      <c r="AX69" s="487"/>
      <c r="AY69" s="487"/>
      <c r="AZ69" s="487"/>
      <c r="BA69" s="487"/>
      <c r="BB69" s="487"/>
      <c r="BC69" s="487"/>
      <c r="BD69" s="487"/>
      <c r="BE69" s="487"/>
      <c r="BF69" s="487"/>
      <c r="BG69" s="487"/>
      <c r="BH69" s="487"/>
      <c r="BI69" s="487"/>
      <c r="BJ69" s="487"/>
      <c r="BK69" s="487"/>
      <c r="BL69" s="487"/>
      <c r="BM69" s="487"/>
      <c r="BN69" s="487"/>
      <c r="BO69" s="487"/>
      <c r="BP69" s="487"/>
      <c r="BQ69" s="487"/>
      <c r="BR69" s="487"/>
      <c r="BS69" s="487"/>
      <c r="BT69" s="487"/>
      <c r="BU69" s="487"/>
      <c r="BV69" s="487"/>
      <c r="BW69" s="487"/>
    </row>
    <row r="70" spans="1:75">
      <c r="A70" s="487"/>
      <c r="B70" s="487"/>
      <c r="C70" s="487"/>
      <c r="D70" s="487"/>
      <c r="E70" s="487"/>
      <c r="F70" s="487"/>
      <c r="G70" s="487"/>
      <c r="H70" s="487"/>
      <c r="I70" s="487"/>
      <c r="J70" s="487"/>
      <c r="K70" s="487"/>
      <c r="L70" s="516"/>
      <c r="M70" s="516"/>
      <c r="N70" s="516"/>
      <c r="O70" s="516"/>
      <c r="P70" s="516"/>
      <c r="Q70" s="516"/>
      <c r="R70" s="516"/>
      <c r="S70" s="516"/>
      <c r="T70" s="516"/>
      <c r="U70" s="516"/>
      <c r="V70" s="516"/>
      <c r="W70" s="516"/>
      <c r="X70" s="516"/>
      <c r="Y70" s="516"/>
      <c r="Z70" s="516"/>
      <c r="AA70" s="516"/>
      <c r="AB70" s="516"/>
      <c r="AC70" s="516"/>
      <c r="AD70" s="516"/>
      <c r="AE70" s="516"/>
      <c r="AF70" s="516"/>
      <c r="AG70" s="516"/>
      <c r="AH70" s="516"/>
      <c r="AI70" s="516"/>
      <c r="AJ70" s="516"/>
      <c r="AK70" s="516"/>
      <c r="AL70" s="516"/>
      <c r="AM70" s="516"/>
      <c r="AN70" s="516"/>
      <c r="AO70" s="487"/>
      <c r="AP70" s="487"/>
      <c r="AQ70" s="487"/>
      <c r="AR70" s="487"/>
      <c r="AS70" s="487"/>
      <c r="AT70" s="487"/>
      <c r="AU70" s="487"/>
      <c r="AV70" s="487"/>
      <c r="AW70" s="487"/>
      <c r="AX70" s="487"/>
      <c r="AY70" s="487"/>
      <c r="AZ70" s="487"/>
      <c r="BA70" s="487"/>
      <c r="BB70" s="487"/>
      <c r="BC70" s="487"/>
      <c r="BD70" s="487"/>
      <c r="BE70" s="487"/>
      <c r="BF70" s="487"/>
      <c r="BG70" s="487"/>
      <c r="BH70" s="487"/>
      <c r="BI70" s="487"/>
      <c r="BJ70" s="487"/>
      <c r="BK70" s="487"/>
      <c r="BL70" s="487"/>
      <c r="BM70" s="487"/>
      <c r="BN70" s="487"/>
      <c r="BO70" s="487"/>
      <c r="BP70" s="487"/>
      <c r="BQ70" s="487"/>
      <c r="BR70" s="487"/>
      <c r="BS70" s="487"/>
      <c r="BT70" s="487"/>
      <c r="BU70" s="487"/>
      <c r="BV70" s="487"/>
      <c r="BW70" s="487"/>
    </row>
    <row r="71" spans="1:75">
      <c r="A71" s="518" t="s">
        <v>219</v>
      </c>
      <c r="B71" s="497"/>
      <c r="C71" s="497"/>
      <c r="D71" s="497"/>
      <c r="E71" s="497"/>
      <c r="F71" s="497"/>
      <c r="G71" s="497"/>
      <c r="H71" s="497"/>
      <c r="I71" s="497"/>
      <c r="J71" s="497"/>
      <c r="K71" s="497"/>
      <c r="L71" s="519"/>
      <c r="M71" s="519"/>
      <c r="N71" s="519"/>
      <c r="O71" s="519"/>
      <c r="P71" s="519"/>
      <c r="Q71" s="519"/>
      <c r="R71" s="519"/>
      <c r="S71" s="519"/>
      <c r="T71" s="519"/>
      <c r="U71" s="519"/>
      <c r="V71" s="519"/>
      <c r="W71" s="519"/>
      <c r="X71" s="519"/>
      <c r="Y71" s="519"/>
      <c r="Z71" s="519"/>
      <c r="AA71" s="516"/>
      <c r="AB71" s="516"/>
      <c r="AC71" s="516"/>
      <c r="AD71" s="516"/>
      <c r="AE71" s="516"/>
      <c r="AF71" s="516"/>
      <c r="AG71" s="516"/>
      <c r="AH71" s="516"/>
      <c r="AI71" s="516"/>
      <c r="AJ71" s="516"/>
      <c r="AK71" s="516"/>
      <c r="AL71" s="516"/>
      <c r="AM71" s="516"/>
      <c r="AN71" s="516"/>
      <c r="AO71" s="487"/>
      <c r="AP71" s="487"/>
      <c r="AQ71" s="487"/>
      <c r="AR71" s="487"/>
      <c r="AS71" s="487"/>
      <c r="AT71" s="487"/>
      <c r="AU71" s="487"/>
      <c r="AV71" s="487"/>
      <c r="AW71" s="487"/>
      <c r="AX71" s="487"/>
      <c r="AY71" s="487"/>
      <c r="AZ71" s="487"/>
      <c r="BA71" s="487"/>
      <c r="BB71" s="487"/>
      <c r="BC71" s="487"/>
      <c r="BD71" s="487"/>
      <c r="BE71" s="487"/>
      <c r="BF71" s="487"/>
      <c r="BG71" s="487"/>
      <c r="BH71" s="487"/>
      <c r="BI71" s="487"/>
      <c r="BJ71" s="487"/>
      <c r="BK71" s="487"/>
      <c r="BL71" s="487"/>
      <c r="BM71" s="487"/>
      <c r="BN71" s="487"/>
      <c r="BO71" s="487"/>
      <c r="BP71" s="487"/>
      <c r="BQ71" s="487"/>
      <c r="BR71" s="487"/>
      <c r="BS71" s="487"/>
      <c r="BT71" s="487"/>
      <c r="BU71" s="487"/>
      <c r="BV71" s="487"/>
      <c r="BW71" s="487"/>
    </row>
    <row r="72" spans="1:75" ht="51.75" customHeight="1">
      <c r="A72" s="497"/>
      <c r="B72" s="497"/>
      <c r="C72" s="520"/>
      <c r="D72" s="521">
        <f>IFERROR(IF(filingDate&gt;$BU$3,"Out of calendar/Add new reporting dates if needed",IF(filingDate&lt;$C$3,"reporting not started",IF(INDEX($C$3:$BU$3,1,MATCH(filingDate,$C$3:$BU$3,1)-6)&gt;G72,"reporting not started / check monotony",INDEX($C$3:$BU$3,1,MATCH(filingDate,$C$3:$BU$3,1)-6)))),"reporting not started")</f>
        <v>426</v>
      </c>
      <c r="E72" s="522"/>
      <c r="F72" s="523"/>
      <c r="G72" s="521">
        <f>IFERROR(IF(filingDate&gt;$BU$3,"Out of calendar/Add new reporting dates if needed",IF(filingDate&lt;$C$3,"reporting not started",IF(INDEX($C$3:$BU$3,1,MATCH(filingDate,$C$3:$BU$3,1)-5)&gt;J72,"reporting not started / check monotony",INDEX($C$3:$BU$3,1,MATCH(filingDate,$C$3:$BU$3,1)-5)))),"reporting not started")</f>
        <v>451</v>
      </c>
      <c r="H72" s="522"/>
      <c r="I72" s="523"/>
      <c r="J72" s="521">
        <f>IFERROR(IF(filingDate&gt;$BU$3,"Out of calendar/Add new reporting dates if needed",IF(filingDate&lt;$C$3,"reporting not started",IF(INDEX($C$3:$BU$3,1,MATCH(filingDate,$C$3:$BU$3,1)-4)&gt;M72,"reporting not started / check monotony",INDEX($C$3:$BU$3,1,MATCH(filingDate,$C$3:$BU$3,1)-4)))),"reporting not started")</f>
        <v>465</v>
      </c>
      <c r="K72" s="522"/>
      <c r="L72" s="524"/>
      <c r="M72" s="521">
        <f>IFERROR(IF(filingDate&gt;$BU$3,"Out of calendar/Add new reporting dates if needed",IF(filingDate&lt;$C$3,"reporting not started",IF(INDEX($C$3:$BU$3,1,MATCH(filingDate,$C$3:$BU$3,1)-3)&gt;P72,"reporting not started / check monotony",INDEX($C$3:$BU$3,1,MATCH(filingDate,$C$3:$BU$3,1)-3)))),"reporting not started")</f>
        <v>479</v>
      </c>
      <c r="N72" s="522"/>
      <c r="O72" s="524"/>
      <c r="P72" s="521">
        <f>IFERROR(IF(filingDate&gt;$BU$3,"Out of calendar/Add new reporting dates if needed",IF(filingDate&lt;$C$3,"reporting not started",IF(INDEX($C$3:$BU$3,1,MATCH(filingDate,$C$3:$BU$3,1)-2)&gt;S72,"reporting not started / check monotony",INDEX($C$3:$BU$3,1,MATCH(filingDate,$C$3:$BU$3,1)-2)))),"reporting not started")</f>
        <v>493</v>
      </c>
      <c r="Q72" s="522"/>
      <c r="R72" s="522"/>
      <c r="S72" s="521">
        <f>IFERROR(IF(filingDate&gt;$BU$3,"Out of calendar/Add new reporting dates if needed",IF(filingDate&lt;$C$3,"reporting not started",IF(INDEX($C$3:$BU$3,1,MATCH(filingDate,$C$3:$BU$3,1)-1)&gt;V72,"reporting not started / check monotony",INDEX($C$3:$BU$3,1,MATCH(filingDate,$C$3:$BU$3,1)-1)))),"reporting not started")</f>
        <v>507</v>
      </c>
      <c r="T72" s="522"/>
      <c r="U72" s="522"/>
      <c r="V72" s="521">
        <f>IFERROR(IF(filingDate&gt;$BU$3,"Out of calendar/Add new reporting dates if needed",IF(filingDate&lt;$C$3,"reporting not started",IF(INDEX($C$3:$BU$3,1,MATCH(filingDate,$C$3:$BU$3,1))&gt;Y72,"reporting not started / check monotony",INDEX($C$3:$BU$3,1,MATCH(filingDate,$C$3:$BU$3,1))))),"reporting not started")</f>
        <v>521</v>
      </c>
      <c r="W72" s="522"/>
      <c r="X72" s="522"/>
      <c r="Y72" s="521">
        <f>IFERROR(IF(filingDate&gt;$BU$3,"Out of calendar/Add new reporting dates if needed",IF(filingDate&lt;$C$3,"reporting not started",INDEX($C$3:$BU$3,1,MATCH(filingDate,$C$3:$BU$3,1)+1))),"reporting not started")</f>
        <v>535</v>
      </c>
      <c r="Z72" s="521"/>
      <c r="AA72" s="516"/>
      <c r="AB72" s="516"/>
      <c r="AC72" s="516"/>
      <c r="AD72" s="525"/>
      <c r="AE72" s="516"/>
      <c r="AF72" s="516"/>
      <c r="AG72" s="516"/>
      <c r="AH72" s="516"/>
      <c r="AI72" s="516"/>
      <c r="AJ72" s="516"/>
      <c r="AK72" s="516"/>
      <c r="AL72" s="516"/>
      <c r="AM72" s="516"/>
      <c r="AN72" s="516"/>
      <c r="AO72" s="487"/>
      <c r="AP72" s="487"/>
      <c r="AQ72" s="487"/>
      <c r="AR72" s="487"/>
      <c r="AS72" s="487"/>
      <c r="AT72" s="487"/>
      <c r="AU72" s="487"/>
      <c r="AV72" s="487"/>
      <c r="AW72" s="487"/>
      <c r="AX72" s="487"/>
      <c r="AY72" s="487"/>
      <c r="AZ72" s="487"/>
      <c r="BA72" s="487"/>
      <c r="BB72" s="487"/>
      <c r="BC72" s="487"/>
      <c r="BD72" s="487"/>
      <c r="BE72" s="487"/>
      <c r="BF72" s="487"/>
      <c r="BG72" s="487"/>
      <c r="BH72" s="487"/>
      <c r="BI72" s="487"/>
      <c r="BJ72" s="487"/>
      <c r="BK72" s="487"/>
      <c r="BL72" s="487"/>
      <c r="BM72" s="487"/>
      <c r="BN72" s="487"/>
      <c r="BO72" s="487"/>
      <c r="BP72" s="487"/>
      <c r="BQ72" s="487"/>
      <c r="BR72" s="487"/>
      <c r="BS72" s="487"/>
      <c r="BT72" s="487"/>
      <c r="BU72" s="487"/>
      <c r="BV72" s="487"/>
      <c r="BW72" s="487"/>
    </row>
    <row r="73" spans="1:75">
      <c r="A73" s="497"/>
      <c r="B73" s="497"/>
      <c r="C73" s="526" t="s">
        <v>225</v>
      </c>
      <c r="D73" s="526" t="s">
        <v>226</v>
      </c>
      <c r="E73" s="526" t="s">
        <v>227</v>
      </c>
      <c r="F73" s="526" t="s">
        <v>225</v>
      </c>
      <c r="G73" s="526" t="s">
        <v>226</v>
      </c>
      <c r="H73" s="526" t="s">
        <v>227</v>
      </c>
      <c r="I73" s="526" t="s">
        <v>225</v>
      </c>
      <c r="J73" s="526" t="s">
        <v>226</v>
      </c>
      <c r="K73" s="526" t="s">
        <v>227</v>
      </c>
      <c r="L73" s="526" t="s">
        <v>225</v>
      </c>
      <c r="M73" s="526" t="s">
        <v>226</v>
      </c>
      <c r="N73" s="526" t="s">
        <v>227</v>
      </c>
      <c r="O73" s="526" t="s">
        <v>225</v>
      </c>
      <c r="P73" s="526" t="s">
        <v>226</v>
      </c>
      <c r="Q73" s="526" t="s">
        <v>227</v>
      </c>
      <c r="R73" s="526" t="s">
        <v>225</v>
      </c>
      <c r="S73" s="526" t="s">
        <v>226</v>
      </c>
      <c r="T73" s="526" t="s">
        <v>227</v>
      </c>
      <c r="U73" s="526" t="s">
        <v>225</v>
      </c>
      <c r="V73" s="526" t="s">
        <v>226</v>
      </c>
      <c r="W73" s="526" t="s">
        <v>227</v>
      </c>
      <c r="X73" s="526" t="s">
        <v>225</v>
      </c>
      <c r="Y73" s="526" t="s">
        <v>226</v>
      </c>
      <c r="Z73" s="526" t="s">
        <v>227</v>
      </c>
      <c r="AA73" s="516"/>
      <c r="AB73" s="516"/>
      <c r="AC73" s="516"/>
      <c r="AD73" s="516"/>
      <c r="AE73" s="516"/>
      <c r="AF73" s="516"/>
      <c r="AG73" s="516"/>
      <c r="AH73" s="516"/>
      <c r="AI73" s="516"/>
      <c r="AJ73" s="516"/>
      <c r="AK73" s="516"/>
      <c r="AL73" s="516"/>
      <c r="AM73" s="516"/>
      <c r="AN73" s="516"/>
      <c r="AO73" s="487"/>
      <c r="AP73" s="487"/>
      <c r="AQ73" s="487"/>
      <c r="AR73" s="487"/>
      <c r="AS73" s="487"/>
      <c r="AT73" s="487"/>
      <c r="AU73" s="487"/>
      <c r="AV73" s="487"/>
      <c r="AW73" s="487"/>
      <c r="AX73" s="487"/>
      <c r="AY73" s="487"/>
      <c r="AZ73" s="487"/>
      <c r="BA73" s="487"/>
      <c r="BB73" s="487"/>
      <c r="BC73" s="487"/>
      <c r="BD73" s="487"/>
      <c r="BE73" s="487"/>
      <c r="BF73" s="487"/>
      <c r="BG73" s="487"/>
      <c r="BH73" s="487"/>
      <c r="BI73" s="487"/>
      <c r="BJ73" s="487"/>
      <c r="BK73" s="487"/>
      <c r="BL73" s="487"/>
      <c r="BM73" s="487"/>
      <c r="BN73" s="487"/>
      <c r="BO73" s="487"/>
      <c r="BP73" s="487"/>
      <c r="BQ73" s="487"/>
      <c r="BR73" s="487"/>
      <c r="BS73" s="487"/>
      <c r="BT73" s="487"/>
      <c r="BU73" s="487"/>
      <c r="BV73" s="487"/>
      <c r="BW73" s="487"/>
    </row>
    <row r="74" spans="1:75">
      <c r="A74" s="497"/>
      <c r="B74" s="527" t="s">
        <v>220</v>
      </c>
      <c r="C74" s="528"/>
      <c r="D74" s="528"/>
      <c r="E74" s="528"/>
      <c r="F74" s="528" t="str">
        <f>HLOOKUP(G72,$C$3:$BU$54,32,FALSE)</f>
        <v/>
      </c>
      <c r="G74" s="528"/>
      <c r="H74" s="528"/>
      <c r="I74" s="528" t="str">
        <f>HLOOKUP(J72,$C$3:$BU$54,32,FALSE)</f>
        <v/>
      </c>
      <c r="J74" s="528"/>
      <c r="K74" s="528"/>
      <c r="L74" s="528" t="str">
        <f>HLOOKUP(M72,$C$3:$BU$54,32,FALSE)</f>
        <v/>
      </c>
      <c r="M74" s="528"/>
      <c r="N74" s="528"/>
      <c r="O74" s="528" t="str">
        <f>HLOOKUP(P72,$C$3:$BU$54,32,FALSE)</f>
        <v/>
      </c>
      <c r="P74" s="528"/>
      <c r="Q74" s="528"/>
      <c r="R74" s="528" t="str">
        <f>HLOOKUP(S72,$C$3:$BU$54,32,FALSE)</f>
        <v/>
      </c>
      <c r="S74" s="528"/>
      <c r="T74" s="528"/>
      <c r="U74" s="528" t="str">
        <f>HLOOKUP(V72,$C$3:$BU$54,32,FALSE)</f>
        <v/>
      </c>
      <c r="V74" s="528"/>
      <c r="W74" s="528"/>
      <c r="X74" s="528" t="str">
        <f>HLOOKUP(Y72,$C$3:$BU$54,32,FALSE)</f>
        <v/>
      </c>
      <c r="Y74" s="528"/>
      <c r="Z74" s="528"/>
      <c r="AA74" s="516"/>
      <c r="AB74" s="516"/>
      <c r="AC74" s="516"/>
      <c r="AD74" s="516"/>
      <c r="AE74" s="516"/>
      <c r="AF74" s="516"/>
      <c r="AG74" s="516"/>
      <c r="AH74" s="516"/>
      <c r="AI74" s="516"/>
      <c r="AJ74" s="516"/>
      <c r="AK74" s="516"/>
      <c r="AL74" s="516"/>
      <c r="AM74" s="516"/>
      <c r="AN74" s="516"/>
      <c r="AO74" s="487"/>
      <c r="AP74" s="487"/>
      <c r="AQ74" s="487"/>
      <c r="AR74" s="487"/>
      <c r="AS74" s="487"/>
      <c r="AT74" s="487"/>
      <c r="AU74" s="487"/>
      <c r="AV74" s="487"/>
      <c r="AW74" s="487"/>
      <c r="AX74" s="487"/>
      <c r="AY74" s="487"/>
      <c r="AZ74" s="487"/>
      <c r="BA74" s="487"/>
      <c r="BB74" s="487"/>
      <c r="BC74" s="487"/>
      <c r="BD74" s="487"/>
      <c r="BE74" s="487"/>
      <c r="BF74" s="487"/>
      <c r="BG74" s="487"/>
      <c r="BH74" s="487"/>
      <c r="BI74" s="487"/>
      <c r="BJ74" s="487"/>
      <c r="BK74" s="487"/>
      <c r="BL74" s="487"/>
      <c r="BM74" s="487"/>
      <c r="BN74" s="487"/>
      <c r="BO74" s="487"/>
      <c r="BP74" s="487"/>
      <c r="BQ74" s="487"/>
      <c r="BR74" s="487"/>
      <c r="BS74" s="487"/>
      <c r="BT74" s="487"/>
      <c r="BU74" s="487"/>
      <c r="BV74" s="487"/>
      <c r="BW74" s="487"/>
    </row>
    <row r="75" spans="1:75">
      <c r="A75" s="497"/>
      <c r="B75" s="527" t="s">
        <v>221</v>
      </c>
      <c r="C75" s="528"/>
      <c r="D75" s="528"/>
      <c r="E75" s="528"/>
      <c r="F75" s="528"/>
      <c r="G75" s="528" t="str">
        <f>HLOOKUP(G72,$C$3:$BU$54,33,FALSE)</f>
        <v/>
      </c>
      <c r="H75" s="528"/>
      <c r="I75" s="528"/>
      <c r="J75" s="528" t="str">
        <f>HLOOKUP(J72,$C$3:$BU$54,33,FALSE)</f>
        <v/>
      </c>
      <c r="K75" s="528"/>
      <c r="L75" s="528"/>
      <c r="M75" s="528" t="str">
        <f>HLOOKUP(M72,$C$3:$BU$54,33,FALSE)</f>
        <v/>
      </c>
      <c r="N75" s="528"/>
      <c r="O75" s="528"/>
      <c r="P75" s="528" t="str">
        <f>HLOOKUP(P72,$C$3:$BU$54,33,FALSE)</f>
        <v/>
      </c>
      <c r="Q75" s="528"/>
      <c r="R75" s="528"/>
      <c r="S75" s="528" t="str">
        <f>IFERROR(HLOOKUP(S72,$C$3:$BU$54,33,FALSE),"0")</f>
        <v/>
      </c>
      <c r="T75" s="528"/>
      <c r="U75" s="528"/>
      <c r="V75" s="528" t="str">
        <f>IFERROR(HLOOKUP(V72,$C$3:$BU$54,33,FALSE),"0")</f>
        <v/>
      </c>
      <c r="W75" s="528"/>
      <c r="X75" s="528"/>
      <c r="Y75" s="528" t="str">
        <f>IFERROR(HLOOKUP(Y72,$C$3:$BU$54,33,FALSE),"0")</f>
        <v/>
      </c>
      <c r="Z75" s="528"/>
      <c r="AA75" s="516"/>
      <c r="AB75" s="516"/>
      <c r="AC75" s="516"/>
      <c r="AD75" s="516"/>
      <c r="AE75" s="516"/>
      <c r="AF75" s="516"/>
      <c r="AG75" s="516"/>
      <c r="AH75" s="516"/>
      <c r="AI75" s="516"/>
      <c r="AJ75" s="516"/>
      <c r="AK75" s="516"/>
      <c r="AL75" s="516"/>
      <c r="AM75" s="516"/>
      <c r="AN75" s="516"/>
      <c r="AO75" s="487"/>
      <c r="AP75" s="487"/>
      <c r="AQ75" s="487"/>
      <c r="AR75" s="487"/>
      <c r="AS75" s="487"/>
      <c r="AT75" s="487"/>
      <c r="AU75" s="487"/>
      <c r="AV75" s="487"/>
      <c r="AW75" s="487"/>
      <c r="AX75" s="487"/>
      <c r="AY75" s="487"/>
      <c r="AZ75" s="487"/>
      <c r="BA75" s="487"/>
      <c r="BB75" s="487"/>
      <c r="BC75" s="487"/>
      <c r="BD75" s="487"/>
      <c r="BE75" s="487"/>
      <c r="BF75" s="487"/>
      <c r="BG75" s="487"/>
      <c r="BH75" s="487"/>
      <c r="BI75" s="487"/>
      <c r="BJ75" s="487"/>
      <c r="BK75" s="487"/>
      <c r="BL75" s="487"/>
      <c r="BM75" s="487"/>
      <c r="BN75" s="487"/>
      <c r="BO75" s="487"/>
      <c r="BP75" s="487"/>
      <c r="BQ75" s="487"/>
      <c r="BR75" s="487"/>
      <c r="BS75" s="487"/>
      <c r="BT75" s="487"/>
      <c r="BU75" s="487"/>
      <c r="BV75" s="487"/>
      <c r="BW75" s="487"/>
    </row>
    <row r="76" spans="1:75">
      <c r="A76" s="497"/>
      <c r="B76" s="527" t="s">
        <v>222</v>
      </c>
      <c r="C76" s="528"/>
      <c r="D76" s="528"/>
      <c r="E76" s="528" t="e">
        <f>HLOOKUP(D72,$C$3:$BU$54,44,FALSE)</f>
        <v>#N/A</v>
      </c>
      <c r="F76" s="528"/>
      <c r="G76" s="528"/>
      <c r="H76" s="528" t="e">
        <f>HLOOKUP(G72,$C$3:$BU$54,44,FALSE)</f>
        <v>#N/A</v>
      </c>
      <c r="I76" s="528"/>
      <c r="J76" s="528"/>
      <c r="K76" s="528" t="e">
        <f>HLOOKUP(J72,$C$3:$BU$54,44,FALSE)</f>
        <v>#N/A</v>
      </c>
      <c r="L76" s="528"/>
      <c r="M76" s="528"/>
      <c r="N76" s="528" t="e">
        <f>HLOOKUP(M72,$C$3:$BU$54,44,FALSE)</f>
        <v>#N/A</v>
      </c>
      <c r="O76" s="528"/>
      <c r="P76" s="528"/>
      <c r="Q76" s="528" t="e">
        <f>HLOOKUP(P72,$C$3:$BU$54,44,FALSE)</f>
        <v>#N/A</v>
      </c>
      <c r="R76" s="528"/>
      <c r="S76" s="528"/>
      <c r="T76" s="528" t="e">
        <f>HLOOKUP(S72,$C$3:$BU$54,44,FALSE)</f>
        <v>#N/A</v>
      </c>
      <c r="U76" s="528"/>
      <c r="V76" s="528"/>
      <c r="W76" s="528" t="e">
        <f>HLOOKUP(V72,$C$3:$BU$54,44,FALSE)</f>
        <v>#N/A</v>
      </c>
      <c r="X76" s="528"/>
      <c r="Y76" s="528"/>
      <c r="Z76" s="528" t="e">
        <f>HLOOKUP(Y72,$C$3:$BU$54,44,FALSE)</f>
        <v>#N/A</v>
      </c>
      <c r="AA76" s="516"/>
      <c r="AB76" s="516"/>
      <c r="AC76" s="516"/>
      <c r="AD76" s="516"/>
      <c r="AE76" s="516"/>
      <c r="AF76" s="516"/>
      <c r="AG76" s="516"/>
      <c r="AH76" s="516"/>
      <c r="AI76" s="516"/>
      <c r="AJ76" s="516"/>
      <c r="AK76" s="516"/>
      <c r="AL76" s="516"/>
      <c r="AM76" s="516"/>
      <c r="AN76" s="516"/>
      <c r="AO76" s="487"/>
      <c r="AP76" s="487"/>
      <c r="AQ76" s="487"/>
      <c r="AR76" s="487"/>
      <c r="AS76" s="487"/>
      <c r="AT76" s="487"/>
      <c r="AU76" s="487"/>
      <c r="AV76" s="487"/>
      <c r="AW76" s="487"/>
      <c r="AX76" s="487"/>
      <c r="AY76" s="487"/>
      <c r="AZ76" s="487"/>
      <c r="BA76" s="487"/>
      <c r="BB76" s="487"/>
      <c r="BC76" s="487"/>
      <c r="BD76" s="487"/>
      <c r="BE76" s="487"/>
      <c r="BF76" s="487"/>
      <c r="BG76" s="487"/>
      <c r="BH76" s="487"/>
      <c r="BI76" s="487"/>
      <c r="BJ76" s="487"/>
      <c r="BK76" s="487"/>
      <c r="BL76" s="487"/>
      <c r="BM76" s="487"/>
      <c r="BN76" s="487"/>
      <c r="BO76" s="487"/>
      <c r="BP76" s="487"/>
      <c r="BQ76" s="487"/>
      <c r="BR76" s="487"/>
      <c r="BS76" s="487"/>
      <c r="BT76" s="487"/>
      <c r="BU76" s="487"/>
      <c r="BV76" s="487"/>
    </row>
    <row r="77" spans="1:75">
      <c r="A77" s="497"/>
      <c r="B77" s="527" t="s">
        <v>223</v>
      </c>
      <c r="C77" s="528"/>
      <c r="D77" s="528"/>
      <c r="E77" s="528"/>
      <c r="F77" s="528" t="e">
        <f>E76</f>
        <v>#N/A</v>
      </c>
      <c r="G77" s="528"/>
      <c r="H77" s="528"/>
      <c r="I77" s="528" t="e">
        <f>H76</f>
        <v>#N/A</v>
      </c>
      <c r="J77" s="528"/>
      <c r="K77" s="528"/>
      <c r="L77" s="528" t="e">
        <f>K76</f>
        <v>#N/A</v>
      </c>
      <c r="M77" s="528"/>
      <c r="N77" s="528"/>
      <c r="O77" s="528" t="e">
        <f>N76</f>
        <v>#N/A</v>
      </c>
      <c r="P77" s="528"/>
      <c r="Q77" s="528"/>
      <c r="R77" s="528" t="e">
        <f>Q76</f>
        <v>#N/A</v>
      </c>
      <c r="S77" s="528"/>
      <c r="T77" s="528"/>
      <c r="U77" s="528" t="e">
        <f>T76</f>
        <v>#N/A</v>
      </c>
      <c r="V77" s="528"/>
      <c r="W77" s="528"/>
      <c r="X77" s="528" t="e">
        <f>W76</f>
        <v>#N/A</v>
      </c>
      <c r="Y77" s="528"/>
      <c r="Z77" s="528"/>
      <c r="AA77" s="516"/>
      <c r="AB77" s="516"/>
      <c r="AC77" s="516"/>
      <c r="AD77" s="516"/>
      <c r="AE77" s="516"/>
      <c r="AF77" s="516"/>
      <c r="AG77" s="516"/>
      <c r="AH77" s="516"/>
      <c r="AI77" s="516"/>
      <c r="AJ77" s="516"/>
      <c r="AK77" s="516"/>
      <c r="AL77" s="516"/>
      <c r="AM77" s="516"/>
      <c r="AN77" s="516"/>
      <c r="AO77" s="487"/>
      <c r="AP77" s="487"/>
      <c r="AQ77" s="487"/>
      <c r="AR77" s="487"/>
      <c r="AS77" s="487"/>
      <c r="AT77" s="487"/>
      <c r="AU77" s="487"/>
      <c r="AV77" s="487"/>
      <c r="AW77" s="487"/>
      <c r="AX77" s="487"/>
      <c r="AY77" s="487"/>
      <c r="AZ77" s="487"/>
      <c r="BA77" s="487"/>
      <c r="BB77" s="487"/>
      <c r="BC77" s="487"/>
      <c r="BD77" s="487"/>
      <c r="BE77" s="487"/>
      <c r="BF77" s="487"/>
      <c r="BG77" s="487"/>
      <c r="BH77" s="487"/>
      <c r="BI77" s="487"/>
      <c r="BJ77" s="487"/>
      <c r="BK77" s="487"/>
      <c r="BL77" s="487"/>
      <c r="BM77" s="487"/>
      <c r="BN77" s="487"/>
      <c r="BO77" s="487"/>
      <c r="BP77" s="487"/>
      <c r="BQ77" s="487"/>
      <c r="BR77" s="487"/>
      <c r="BS77" s="487"/>
      <c r="BT77" s="487"/>
      <c r="BU77" s="487"/>
      <c r="BV77" s="487"/>
      <c r="BW77" s="487"/>
    </row>
    <row r="78" spans="1:75">
      <c r="A78" s="497"/>
      <c r="B78" s="527" t="s">
        <v>224</v>
      </c>
      <c r="C78" s="528"/>
      <c r="D78" s="528"/>
      <c r="E78" s="528"/>
      <c r="F78" s="528"/>
      <c r="G78" s="528" t="e">
        <f>H76</f>
        <v>#N/A</v>
      </c>
      <c r="H78" s="528"/>
      <c r="I78" s="528"/>
      <c r="J78" s="528" t="e">
        <f>K76</f>
        <v>#N/A</v>
      </c>
      <c r="K78" s="528"/>
      <c r="L78" s="528"/>
      <c r="M78" s="528" t="e">
        <f>N76</f>
        <v>#N/A</v>
      </c>
      <c r="N78" s="528"/>
      <c r="O78" s="528"/>
      <c r="P78" s="528" t="e">
        <f>Q76</f>
        <v>#N/A</v>
      </c>
      <c r="Q78" s="528"/>
      <c r="R78" s="528"/>
      <c r="S78" s="528" t="e">
        <f>T76</f>
        <v>#N/A</v>
      </c>
      <c r="T78" s="528"/>
      <c r="U78" s="528"/>
      <c r="V78" s="528" t="e">
        <f>W76</f>
        <v>#N/A</v>
      </c>
      <c r="W78" s="528"/>
      <c r="X78" s="528"/>
      <c r="Y78" s="528" t="e">
        <f>Z76</f>
        <v>#N/A</v>
      </c>
      <c r="Z78" s="528"/>
      <c r="AA78" s="516"/>
      <c r="AB78" s="516"/>
      <c r="AC78" s="516"/>
      <c r="AD78" s="516"/>
      <c r="AE78" s="516"/>
      <c r="AF78" s="516"/>
      <c r="AG78" s="516"/>
      <c r="AH78" s="516"/>
      <c r="AI78" s="516"/>
      <c r="AJ78" s="516"/>
      <c r="AK78" s="516"/>
      <c r="AL78" s="516"/>
      <c r="AM78" s="516"/>
      <c r="AN78" s="516"/>
      <c r="AO78" s="487"/>
      <c r="AP78" s="487"/>
      <c r="AQ78" s="487"/>
      <c r="AR78" s="487"/>
      <c r="AS78" s="487"/>
      <c r="AT78" s="487"/>
      <c r="AU78" s="487"/>
      <c r="AV78" s="487"/>
      <c r="AW78" s="487"/>
      <c r="AX78" s="487"/>
      <c r="AY78" s="487"/>
      <c r="AZ78" s="487"/>
      <c r="BA78" s="487"/>
      <c r="BB78" s="487"/>
      <c r="BC78" s="487"/>
      <c r="BD78" s="487"/>
      <c r="BE78" s="487"/>
      <c r="BF78" s="487"/>
      <c r="BG78" s="487"/>
      <c r="BH78" s="487"/>
      <c r="BI78" s="487"/>
      <c r="BJ78" s="487"/>
      <c r="BK78" s="487"/>
      <c r="BL78" s="487"/>
      <c r="BM78" s="487"/>
      <c r="BN78" s="487"/>
      <c r="BO78" s="487"/>
      <c r="BP78" s="487"/>
      <c r="BQ78" s="487"/>
      <c r="BR78" s="487"/>
      <c r="BS78" s="487"/>
      <c r="BT78" s="487"/>
      <c r="BU78" s="487"/>
      <c r="BV78" s="487"/>
    </row>
    <row r="79" spans="1:75">
      <c r="A79" s="487"/>
      <c r="B79" s="487"/>
      <c r="C79" s="487"/>
      <c r="D79" s="487"/>
      <c r="E79" s="487"/>
      <c r="F79" s="487"/>
      <c r="G79" s="487"/>
      <c r="H79" s="487"/>
      <c r="I79" s="487"/>
      <c r="J79" s="487"/>
      <c r="K79" s="487"/>
      <c r="L79" s="516"/>
      <c r="M79" s="516"/>
      <c r="N79" s="516"/>
      <c r="O79" s="516"/>
      <c r="P79" s="516"/>
      <c r="Q79" s="516"/>
      <c r="R79" s="516"/>
      <c r="S79" s="516"/>
      <c r="T79" s="516"/>
      <c r="U79" s="516"/>
      <c r="V79" s="516"/>
      <c r="W79" s="516"/>
      <c r="X79" s="516"/>
      <c r="Y79" s="516"/>
      <c r="Z79" s="516"/>
      <c r="AA79" s="516"/>
      <c r="AB79" s="516"/>
      <c r="AC79" s="516"/>
      <c r="AD79" s="516"/>
      <c r="AE79" s="516"/>
      <c r="AF79" s="516"/>
      <c r="AG79" s="516"/>
      <c r="AH79" s="516"/>
      <c r="AI79" s="516"/>
      <c r="AJ79" s="516"/>
      <c r="AK79" s="516"/>
      <c r="AL79" s="516"/>
      <c r="AM79" s="516"/>
      <c r="AN79" s="516"/>
      <c r="AO79" s="487"/>
      <c r="AP79" s="487"/>
      <c r="AQ79" s="487"/>
      <c r="AR79" s="487"/>
      <c r="AS79" s="487"/>
      <c r="AT79" s="487"/>
      <c r="AU79" s="487"/>
      <c r="AV79" s="487"/>
      <c r="AW79" s="487"/>
      <c r="AX79" s="487"/>
      <c r="AY79" s="487"/>
      <c r="AZ79" s="487"/>
      <c r="BA79" s="487"/>
      <c r="BB79" s="487"/>
      <c r="BC79" s="487"/>
      <c r="BD79" s="487"/>
      <c r="BE79" s="487"/>
      <c r="BF79" s="487"/>
      <c r="BG79" s="487"/>
      <c r="BH79" s="487"/>
      <c r="BI79" s="487"/>
      <c r="BJ79" s="487"/>
      <c r="BK79" s="487"/>
      <c r="BL79" s="487"/>
      <c r="BM79" s="487"/>
      <c r="BN79" s="487"/>
      <c r="BO79" s="487"/>
      <c r="BP79" s="487"/>
      <c r="BQ79" s="487"/>
      <c r="BR79" s="487"/>
      <c r="BS79" s="487"/>
      <c r="BT79" s="487"/>
      <c r="BU79" s="487"/>
      <c r="BV79" s="487"/>
      <c r="BW79" s="487"/>
    </row>
  </sheetData>
  <sheetProtection algorithmName="SHA-512" hashValue="NU90MaP5f3GwYcLumDC5z3CLFXNMIEIYzpu0LsVWyxBe8S71Xb8SjVR3bRyO3L/8aLLPkfeiR/mf67iFI1pcvQ==" saltValue="oKKgP0pf0JNvxcqZZTVVrQ==" spinCount="100000" sheet="1" objects="1" scenarios="1"/>
  <customSheetViews>
    <customSheetView guid="{F4DD0BDD-9BCD-4E13-8084-E09DC92B9F33}" topLeftCell="B13">
      <selection activeCell="P29" sqref="P29"/>
      <pageMargins left="0.7" right="0.7" top="0.78740157499999996" bottom="0.78740157499999996" header="0.3" footer="0.3"/>
      <pageSetup paperSize="9" orientation="portrait" r:id="rId1"/>
    </customSheetView>
  </customSheetViews>
  <dataValidations count="6">
    <dataValidation allowBlank="1" showInputMessage="1" showErrorMessage="1" errorTitle="Edit not allowed" error="Edit not allowed!" sqref="A34:XFD35"/>
    <dataValidation type="custom" allowBlank="1" showInputMessage="1" showErrorMessage="1" errorTitle="Edit Not allowed" error="Edit not allowed!" sqref="B9:B33">
      <formula1>"&gt;0"</formula1>
    </dataValidation>
    <dataValidation type="custom" allowBlank="1" showInputMessage="1" showErrorMessage="1" errorTitle="Edit not allowed" error="Edit not allowed!_x000a_Formulas" sqref="C2">
      <formula1>"&gt;0"</formula1>
    </dataValidation>
    <dataValidation type="custom" allowBlank="1" showInputMessage="1" showErrorMessage="1" errorTitle="Edit not allowed" error="Formulas" sqref="D2:BV2">
      <formula1>"&gt;0"</formula1>
    </dataValidation>
    <dataValidation allowBlank="1" showInputMessage="1" showErrorMessage="1" error="DO NOT EDIT THESE CELLS" sqref="B38:B55 E58 A71:Z78 A59:XFD66"/>
    <dataValidation type="custom" allowBlank="1" showInputMessage="1" showErrorMessage="1" error="DO NOT EDIT THESE CELLS" sqref="A37:A55 B37 C37:XFD55">
      <formula1>"&gt;0"</formula1>
    </dataValidation>
  </dataValidations>
  <pageMargins left="0.7" right="0.7" top="0.78740157499999996" bottom="0.78740157499999996" header="0.3" footer="0.3"/>
  <pageSetup paperSize="9" orientation="portrait" r:id="rId2"/>
  <ignoredErrors>
    <ignoredError sqref="B46 B49 B52" formula="1"/>
    <ignoredError sqref="C46:BV46 C49:BV49 C52:BV52 E76 H76 K76 N76 Q76 T76 W76 Z76 F77 I77 L77 O77 R77 U77 X77 G78 J78 M78 P78 S78 V78 Y78" evalError="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2">
    <tabColor rgb="FFFFFF00"/>
  </sheetPr>
  <dimension ref="A1:WYC79"/>
  <sheetViews>
    <sheetView zoomScaleNormal="100" workbookViewId="0">
      <selection activeCell="R49" sqref="R49"/>
    </sheetView>
  </sheetViews>
  <sheetFormatPr defaultColWidth="0" defaultRowHeight="12.75" zeroHeight="1"/>
  <cols>
    <col min="1" max="1" width="37.140625" style="162" bestFit="1" customWidth="1"/>
    <col min="2" max="2" width="14.7109375" style="162" customWidth="1"/>
    <col min="3" max="11" width="4.7109375" style="162" customWidth="1"/>
    <col min="12" max="40" width="4.7109375" style="529" customWidth="1"/>
    <col min="41" max="73" width="4.7109375" style="162" customWidth="1"/>
    <col min="74" max="74" width="4.5703125" style="162" customWidth="1"/>
    <col min="75" max="75" width="9.140625" style="162" customWidth="1"/>
    <col min="76" max="256" width="9.140625" style="162" hidden="1"/>
    <col min="257" max="257" width="25.85546875" style="162" hidden="1"/>
    <col min="258" max="258" width="7.5703125" style="162" hidden="1"/>
    <col min="259" max="275" width="5" style="162" hidden="1"/>
    <col min="276" max="279" width="5.42578125" style="162" hidden="1"/>
    <col min="280" max="280" width="4.5703125" style="162" hidden="1"/>
    <col min="281" max="281" width="6.42578125" style="162" hidden="1"/>
    <col min="282" max="282" width="5.42578125" style="162" hidden="1"/>
    <col min="283" max="283" width="6.42578125" style="162" hidden="1"/>
    <col min="284" max="284" width="5.42578125" style="162" hidden="1"/>
    <col min="285" max="285" width="6.42578125" style="162" hidden="1"/>
    <col min="286" max="286" width="5.42578125" style="162" hidden="1"/>
    <col min="287" max="287" width="6.42578125" style="162" hidden="1"/>
    <col min="288" max="288" width="4.5703125" style="162" hidden="1"/>
    <col min="289" max="289" width="6.42578125" style="162" hidden="1"/>
    <col min="290" max="290" width="4.5703125" style="162" hidden="1"/>
    <col min="291" max="291" width="6.42578125" style="162" hidden="1"/>
    <col min="292" max="293" width="4.5703125" style="162" hidden="1"/>
    <col min="294" max="294" width="5.42578125" style="162" hidden="1"/>
    <col min="295" max="295" width="4.85546875" style="162" hidden="1"/>
    <col min="296" max="301" width="4.5703125" style="162" hidden="1"/>
    <col min="302" max="302" width="5.28515625" style="162" hidden="1"/>
    <col min="303" max="305" width="4.5703125" style="162" hidden="1"/>
    <col min="306" max="306" width="4.85546875" style="162" hidden="1"/>
    <col min="307" max="329" width="4.5703125" style="162" hidden="1"/>
    <col min="330" max="512" width="9.140625" style="162" hidden="1"/>
    <col min="513" max="513" width="25.85546875" style="162" hidden="1"/>
    <col min="514" max="514" width="7.5703125" style="162" hidden="1"/>
    <col min="515" max="531" width="5" style="162" hidden="1"/>
    <col min="532" max="535" width="5.42578125" style="162" hidden="1"/>
    <col min="536" max="536" width="4.5703125" style="162" hidden="1"/>
    <col min="537" max="537" width="6.42578125" style="162" hidden="1"/>
    <col min="538" max="538" width="5.42578125" style="162" hidden="1"/>
    <col min="539" max="539" width="6.42578125" style="162" hidden="1"/>
    <col min="540" max="540" width="5.42578125" style="162" hidden="1"/>
    <col min="541" max="541" width="6.42578125" style="162" hidden="1"/>
    <col min="542" max="542" width="5.42578125" style="162" hidden="1"/>
    <col min="543" max="543" width="6.42578125" style="162" hidden="1"/>
    <col min="544" max="544" width="4.5703125" style="162" hidden="1"/>
    <col min="545" max="545" width="6.42578125" style="162" hidden="1"/>
    <col min="546" max="546" width="4.5703125" style="162" hidden="1"/>
    <col min="547" max="547" width="6.42578125" style="162" hidden="1"/>
    <col min="548" max="549" width="4.5703125" style="162" hidden="1"/>
    <col min="550" max="550" width="5.42578125" style="162" hidden="1"/>
    <col min="551" max="551" width="4.85546875" style="162" hidden="1"/>
    <col min="552" max="557" width="4.5703125" style="162" hidden="1"/>
    <col min="558" max="558" width="5.28515625" style="162" hidden="1"/>
    <col min="559" max="561" width="4.5703125" style="162" hidden="1"/>
    <col min="562" max="562" width="4.85546875" style="162" hidden="1"/>
    <col min="563" max="585" width="4.5703125" style="162" hidden="1"/>
    <col min="586" max="768" width="9.140625" style="162" hidden="1"/>
    <col min="769" max="769" width="25.85546875" style="162" hidden="1"/>
    <col min="770" max="770" width="7.5703125" style="162" hidden="1"/>
    <col min="771" max="787" width="5" style="162" hidden="1"/>
    <col min="788" max="791" width="5.42578125" style="162" hidden="1"/>
    <col min="792" max="792" width="4.5703125" style="162" hidden="1"/>
    <col min="793" max="793" width="6.42578125" style="162" hidden="1"/>
    <col min="794" max="794" width="5.42578125" style="162" hidden="1"/>
    <col min="795" max="795" width="6.42578125" style="162" hidden="1"/>
    <col min="796" max="796" width="5.42578125" style="162" hidden="1"/>
    <col min="797" max="797" width="6.42578125" style="162" hidden="1"/>
    <col min="798" max="798" width="5.42578125" style="162" hidden="1"/>
    <col min="799" max="799" width="6.42578125" style="162" hidden="1"/>
    <col min="800" max="800" width="4.5703125" style="162" hidden="1"/>
    <col min="801" max="801" width="6.42578125" style="162" hidden="1"/>
    <col min="802" max="802" width="4.5703125" style="162" hidden="1"/>
    <col min="803" max="803" width="6.42578125" style="162" hidden="1"/>
    <col min="804" max="805" width="4.5703125" style="162" hidden="1"/>
    <col min="806" max="806" width="5.42578125" style="162" hidden="1"/>
    <col min="807" max="807" width="4.85546875" style="162" hidden="1"/>
    <col min="808" max="813" width="4.5703125" style="162" hidden="1"/>
    <col min="814" max="814" width="5.28515625" style="162" hidden="1"/>
    <col min="815" max="817" width="4.5703125" style="162" hidden="1"/>
    <col min="818" max="818" width="4.85546875" style="162" hidden="1"/>
    <col min="819" max="841" width="4.5703125" style="162" hidden="1"/>
    <col min="842" max="1024" width="9.140625" style="162" hidden="1"/>
    <col min="1025" max="1025" width="25.85546875" style="162" hidden="1"/>
    <col min="1026" max="1026" width="7.5703125" style="162" hidden="1"/>
    <col min="1027" max="1043" width="5" style="162" hidden="1"/>
    <col min="1044" max="1047" width="5.42578125" style="162" hidden="1"/>
    <col min="1048" max="1048" width="4.5703125" style="162" hidden="1"/>
    <col min="1049" max="1049" width="6.42578125" style="162" hidden="1"/>
    <col min="1050" max="1050" width="5.42578125" style="162" hidden="1"/>
    <col min="1051" max="1051" width="6.42578125" style="162" hidden="1"/>
    <col min="1052" max="1052" width="5.42578125" style="162" hidden="1"/>
    <col min="1053" max="1053" width="6.42578125" style="162" hidden="1"/>
    <col min="1054" max="1054" width="5.42578125" style="162" hidden="1"/>
    <col min="1055" max="1055" width="6.42578125" style="162" hidden="1"/>
    <col min="1056" max="1056" width="4.5703125" style="162" hidden="1"/>
    <col min="1057" max="1057" width="6.42578125" style="162" hidden="1"/>
    <col min="1058" max="1058" width="4.5703125" style="162" hidden="1"/>
    <col min="1059" max="1059" width="6.42578125" style="162" hidden="1"/>
    <col min="1060" max="1061" width="4.5703125" style="162" hidden="1"/>
    <col min="1062" max="1062" width="5.42578125" style="162" hidden="1"/>
    <col min="1063" max="1063" width="4.85546875" style="162" hidden="1"/>
    <col min="1064" max="1069" width="4.5703125" style="162" hidden="1"/>
    <col min="1070" max="1070" width="5.28515625" style="162" hidden="1"/>
    <col min="1071" max="1073" width="4.5703125" style="162" hidden="1"/>
    <col min="1074" max="1074" width="4.85546875" style="162" hidden="1"/>
    <col min="1075" max="1097" width="4.5703125" style="162" hidden="1"/>
    <col min="1098" max="1280" width="9.140625" style="162" hidden="1"/>
    <col min="1281" max="1281" width="25.85546875" style="162" hidden="1"/>
    <col min="1282" max="1282" width="7.5703125" style="162" hidden="1"/>
    <col min="1283" max="1299" width="5" style="162" hidden="1"/>
    <col min="1300" max="1303" width="5.42578125" style="162" hidden="1"/>
    <col min="1304" max="1304" width="4.5703125" style="162" hidden="1"/>
    <col min="1305" max="1305" width="6.42578125" style="162" hidden="1"/>
    <col min="1306" max="1306" width="5.42578125" style="162" hidden="1"/>
    <col min="1307" max="1307" width="6.42578125" style="162" hidden="1"/>
    <col min="1308" max="1308" width="5.42578125" style="162" hidden="1"/>
    <col min="1309" max="1309" width="6.42578125" style="162" hidden="1"/>
    <col min="1310" max="1310" width="5.42578125" style="162" hidden="1"/>
    <col min="1311" max="1311" width="6.42578125" style="162" hidden="1"/>
    <col min="1312" max="1312" width="4.5703125" style="162" hidden="1"/>
    <col min="1313" max="1313" width="6.42578125" style="162" hidden="1"/>
    <col min="1314" max="1314" width="4.5703125" style="162" hidden="1"/>
    <col min="1315" max="1315" width="6.42578125" style="162" hidden="1"/>
    <col min="1316" max="1317" width="4.5703125" style="162" hidden="1"/>
    <col min="1318" max="1318" width="5.42578125" style="162" hidden="1"/>
    <col min="1319" max="1319" width="4.85546875" style="162" hidden="1"/>
    <col min="1320" max="1325" width="4.5703125" style="162" hidden="1"/>
    <col min="1326" max="1326" width="5.28515625" style="162" hidden="1"/>
    <col min="1327" max="1329" width="4.5703125" style="162" hidden="1"/>
    <col min="1330" max="1330" width="4.85546875" style="162" hidden="1"/>
    <col min="1331" max="1353" width="4.5703125" style="162" hidden="1"/>
    <col min="1354" max="1536" width="9.140625" style="162" hidden="1"/>
    <col min="1537" max="1537" width="25.85546875" style="162" hidden="1"/>
    <col min="1538" max="1538" width="7.5703125" style="162" hidden="1"/>
    <col min="1539" max="1555" width="5" style="162" hidden="1"/>
    <col min="1556" max="1559" width="5.42578125" style="162" hidden="1"/>
    <col min="1560" max="1560" width="4.5703125" style="162" hidden="1"/>
    <col min="1561" max="1561" width="6.42578125" style="162" hidden="1"/>
    <col min="1562" max="1562" width="5.42578125" style="162" hidden="1"/>
    <col min="1563" max="1563" width="6.42578125" style="162" hidden="1"/>
    <col min="1564" max="1564" width="5.42578125" style="162" hidden="1"/>
    <col min="1565" max="1565" width="6.42578125" style="162" hidden="1"/>
    <col min="1566" max="1566" width="5.42578125" style="162" hidden="1"/>
    <col min="1567" max="1567" width="6.42578125" style="162" hidden="1"/>
    <col min="1568" max="1568" width="4.5703125" style="162" hidden="1"/>
    <col min="1569" max="1569" width="6.42578125" style="162" hidden="1"/>
    <col min="1570" max="1570" width="4.5703125" style="162" hidden="1"/>
    <col min="1571" max="1571" width="6.42578125" style="162" hidden="1"/>
    <col min="1572" max="1573" width="4.5703125" style="162" hidden="1"/>
    <col min="1574" max="1574" width="5.42578125" style="162" hidden="1"/>
    <col min="1575" max="1575" width="4.85546875" style="162" hidden="1"/>
    <col min="1576" max="1581" width="4.5703125" style="162" hidden="1"/>
    <col min="1582" max="1582" width="5.28515625" style="162" hidden="1"/>
    <col min="1583" max="1585" width="4.5703125" style="162" hidden="1"/>
    <col min="1586" max="1586" width="4.85546875" style="162" hidden="1"/>
    <col min="1587" max="1609" width="4.5703125" style="162" hidden="1"/>
    <col min="1610" max="1792" width="9.140625" style="162" hidden="1"/>
    <col min="1793" max="1793" width="25.85546875" style="162" hidden="1"/>
    <col min="1794" max="1794" width="7.5703125" style="162" hidden="1"/>
    <col min="1795" max="1811" width="5" style="162" hidden="1"/>
    <col min="1812" max="1815" width="5.42578125" style="162" hidden="1"/>
    <col min="1816" max="1816" width="4.5703125" style="162" hidden="1"/>
    <col min="1817" max="1817" width="6.42578125" style="162" hidden="1"/>
    <col min="1818" max="1818" width="5.42578125" style="162" hidden="1"/>
    <col min="1819" max="1819" width="6.42578125" style="162" hidden="1"/>
    <col min="1820" max="1820" width="5.42578125" style="162" hidden="1"/>
    <col min="1821" max="1821" width="6.42578125" style="162" hidden="1"/>
    <col min="1822" max="1822" width="5.42578125" style="162" hidden="1"/>
    <col min="1823" max="1823" width="6.42578125" style="162" hidden="1"/>
    <col min="1824" max="1824" width="4.5703125" style="162" hidden="1"/>
    <col min="1825" max="1825" width="6.42578125" style="162" hidden="1"/>
    <col min="1826" max="1826" width="4.5703125" style="162" hidden="1"/>
    <col min="1827" max="1827" width="6.42578125" style="162" hidden="1"/>
    <col min="1828" max="1829" width="4.5703125" style="162" hidden="1"/>
    <col min="1830" max="1830" width="5.42578125" style="162" hidden="1"/>
    <col min="1831" max="1831" width="4.85546875" style="162" hidden="1"/>
    <col min="1832" max="1837" width="4.5703125" style="162" hidden="1"/>
    <col min="1838" max="1838" width="5.28515625" style="162" hidden="1"/>
    <col min="1839" max="1841" width="4.5703125" style="162" hidden="1"/>
    <col min="1842" max="1842" width="4.85546875" style="162" hidden="1"/>
    <col min="1843" max="1865" width="4.5703125" style="162" hidden="1"/>
    <col min="1866" max="2048" width="9.140625" style="162" hidden="1"/>
    <col min="2049" max="2049" width="25.85546875" style="162" hidden="1"/>
    <col min="2050" max="2050" width="7.5703125" style="162" hidden="1"/>
    <col min="2051" max="2067" width="5" style="162" hidden="1"/>
    <col min="2068" max="2071" width="5.42578125" style="162" hidden="1"/>
    <col min="2072" max="2072" width="4.5703125" style="162" hidden="1"/>
    <col min="2073" max="2073" width="6.42578125" style="162" hidden="1"/>
    <col min="2074" max="2074" width="5.42578125" style="162" hidden="1"/>
    <col min="2075" max="2075" width="6.42578125" style="162" hidden="1"/>
    <col min="2076" max="2076" width="5.42578125" style="162" hidden="1"/>
    <col min="2077" max="2077" width="6.42578125" style="162" hidden="1"/>
    <col min="2078" max="2078" width="5.42578125" style="162" hidden="1"/>
    <col min="2079" max="2079" width="6.42578125" style="162" hidden="1"/>
    <col min="2080" max="2080" width="4.5703125" style="162" hidden="1"/>
    <col min="2081" max="2081" width="6.42578125" style="162" hidden="1"/>
    <col min="2082" max="2082" width="4.5703125" style="162" hidden="1"/>
    <col min="2083" max="2083" width="6.42578125" style="162" hidden="1"/>
    <col min="2084" max="2085" width="4.5703125" style="162" hidden="1"/>
    <col min="2086" max="2086" width="5.42578125" style="162" hidden="1"/>
    <col min="2087" max="2087" width="4.85546875" style="162" hidden="1"/>
    <col min="2088" max="2093" width="4.5703125" style="162" hidden="1"/>
    <col min="2094" max="2094" width="5.28515625" style="162" hidden="1"/>
    <col min="2095" max="2097" width="4.5703125" style="162" hidden="1"/>
    <col min="2098" max="2098" width="4.85546875" style="162" hidden="1"/>
    <col min="2099" max="2121" width="4.5703125" style="162" hidden="1"/>
    <col min="2122" max="2304" width="9.140625" style="162" hidden="1"/>
    <col min="2305" max="2305" width="25.85546875" style="162" hidden="1"/>
    <col min="2306" max="2306" width="7.5703125" style="162" hidden="1"/>
    <col min="2307" max="2323" width="5" style="162" hidden="1"/>
    <col min="2324" max="2327" width="5.42578125" style="162" hidden="1"/>
    <col min="2328" max="2328" width="4.5703125" style="162" hidden="1"/>
    <col min="2329" max="2329" width="6.42578125" style="162" hidden="1"/>
    <col min="2330" max="2330" width="5.42578125" style="162" hidden="1"/>
    <col min="2331" max="2331" width="6.42578125" style="162" hidden="1"/>
    <col min="2332" max="2332" width="5.42578125" style="162" hidden="1"/>
    <col min="2333" max="2333" width="6.42578125" style="162" hidden="1"/>
    <col min="2334" max="2334" width="5.42578125" style="162" hidden="1"/>
    <col min="2335" max="2335" width="6.42578125" style="162" hidden="1"/>
    <col min="2336" max="2336" width="4.5703125" style="162" hidden="1"/>
    <col min="2337" max="2337" width="6.42578125" style="162" hidden="1"/>
    <col min="2338" max="2338" width="4.5703125" style="162" hidden="1"/>
    <col min="2339" max="2339" width="6.42578125" style="162" hidden="1"/>
    <col min="2340" max="2341" width="4.5703125" style="162" hidden="1"/>
    <col min="2342" max="2342" width="5.42578125" style="162" hidden="1"/>
    <col min="2343" max="2343" width="4.85546875" style="162" hidden="1"/>
    <col min="2344" max="2349" width="4.5703125" style="162" hidden="1"/>
    <col min="2350" max="2350" width="5.28515625" style="162" hidden="1"/>
    <col min="2351" max="2353" width="4.5703125" style="162" hidden="1"/>
    <col min="2354" max="2354" width="4.85546875" style="162" hidden="1"/>
    <col min="2355" max="2377" width="4.5703125" style="162" hidden="1"/>
    <col min="2378" max="2560" width="9.140625" style="162" hidden="1"/>
    <col min="2561" max="2561" width="25.85546875" style="162" hidden="1"/>
    <col min="2562" max="2562" width="7.5703125" style="162" hidden="1"/>
    <col min="2563" max="2579" width="5" style="162" hidden="1"/>
    <col min="2580" max="2583" width="5.42578125" style="162" hidden="1"/>
    <col min="2584" max="2584" width="4.5703125" style="162" hidden="1"/>
    <col min="2585" max="2585" width="6.42578125" style="162" hidden="1"/>
    <col min="2586" max="2586" width="5.42578125" style="162" hidden="1"/>
    <col min="2587" max="2587" width="6.42578125" style="162" hidden="1"/>
    <col min="2588" max="2588" width="5.42578125" style="162" hidden="1"/>
    <col min="2589" max="2589" width="6.42578125" style="162" hidden="1"/>
    <col min="2590" max="2590" width="5.42578125" style="162" hidden="1"/>
    <col min="2591" max="2591" width="6.42578125" style="162" hidden="1"/>
    <col min="2592" max="2592" width="4.5703125" style="162" hidden="1"/>
    <col min="2593" max="2593" width="6.42578125" style="162" hidden="1"/>
    <col min="2594" max="2594" width="4.5703125" style="162" hidden="1"/>
    <col min="2595" max="2595" width="6.42578125" style="162" hidden="1"/>
    <col min="2596" max="2597" width="4.5703125" style="162" hidden="1"/>
    <col min="2598" max="2598" width="5.42578125" style="162" hidden="1"/>
    <col min="2599" max="2599" width="4.85546875" style="162" hidden="1"/>
    <col min="2600" max="2605" width="4.5703125" style="162" hidden="1"/>
    <col min="2606" max="2606" width="5.28515625" style="162" hidden="1"/>
    <col min="2607" max="2609" width="4.5703125" style="162" hidden="1"/>
    <col min="2610" max="2610" width="4.85546875" style="162" hidden="1"/>
    <col min="2611" max="2633" width="4.5703125" style="162" hidden="1"/>
    <col min="2634" max="2816" width="9.140625" style="162" hidden="1"/>
    <col min="2817" max="2817" width="25.85546875" style="162" hidden="1"/>
    <col min="2818" max="2818" width="7.5703125" style="162" hidden="1"/>
    <col min="2819" max="2835" width="5" style="162" hidden="1"/>
    <col min="2836" max="2839" width="5.42578125" style="162" hidden="1"/>
    <col min="2840" max="2840" width="4.5703125" style="162" hidden="1"/>
    <col min="2841" max="2841" width="6.42578125" style="162" hidden="1"/>
    <col min="2842" max="2842" width="5.42578125" style="162" hidden="1"/>
    <col min="2843" max="2843" width="6.42578125" style="162" hidden="1"/>
    <col min="2844" max="2844" width="5.42578125" style="162" hidden="1"/>
    <col min="2845" max="2845" width="6.42578125" style="162" hidden="1"/>
    <col min="2846" max="2846" width="5.42578125" style="162" hidden="1"/>
    <col min="2847" max="2847" width="6.42578125" style="162" hidden="1"/>
    <col min="2848" max="2848" width="4.5703125" style="162" hidden="1"/>
    <col min="2849" max="2849" width="6.42578125" style="162" hidden="1"/>
    <col min="2850" max="2850" width="4.5703125" style="162" hidden="1"/>
    <col min="2851" max="2851" width="6.42578125" style="162" hidden="1"/>
    <col min="2852" max="2853" width="4.5703125" style="162" hidden="1"/>
    <col min="2854" max="2854" width="5.42578125" style="162" hidden="1"/>
    <col min="2855" max="2855" width="4.85546875" style="162" hidden="1"/>
    <col min="2856" max="2861" width="4.5703125" style="162" hidden="1"/>
    <col min="2862" max="2862" width="5.28515625" style="162" hidden="1"/>
    <col min="2863" max="2865" width="4.5703125" style="162" hidden="1"/>
    <col min="2866" max="2866" width="4.85546875" style="162" hidden="1"/>
    <col min="2867" max="2889" width="4.5703125" style="162" hidden="1"/>
    <col min="2890" max="3072" width="9.140625" style="162" hidden="1"/>
    <col min="3073" max="3073" width="25.85546875" style="162" hidden="1"/>
    <col min="3074" max="3074" width="7.5703125" style="162" hidden="1"/>
    <col min="3075" max="3091" width="5" style="162" hidden="1"/>
    <col min="3092" max="3095" width="5.42578125" style="162" hidden="1"/>
    <col min="3096" max="3096" width="4.5703125" style="162" hidden="1"/>
    <col min="3097" max="3097" width="6.42578125" style="162" hidden="1"/>
    <col min="3098" max="3098" width="5.42578125" style="162" hidden="1"/>
    <col min="3099" max="3099" width="6.42578125" style="162" hidden="1"/>
    <col min="3100" max="3100" width="5.42578125" style="162" hidden="1"/>
    <col min="3101" max="3101" width="6.42578125" style="162" hidden="1"/>
    <col min="3102" max="3102" width="5.42578125" style="162" hidden="1"/>
    <col min="3103" max="3103" width="6.42578125" style="162" hidden="1"/>
    <col min="3104" max="3104" width="4.5703125" style="162" hidden="1"/>
    <col min="3105" max="3105" width="6.42578125" style="162" hidden="1"/>
    <col min="3106" max="3106" width="4.5703125" style="162" hidden="1"/>
    <col min="3107" max="3107" width="6.42578125" style="162" hidden="1"/>
    <col min="3108" max="3109" width="4.5703125" style="162" hidden="1"/>
    <col min="3110" max="3110" width="5.42578125" style="162" hidden="1"/>
    <col min="3111" max="3111" width="4.85546875" style="162" hidden="1"/>
    <col min="3112" max="3117" width="4.5703125" style="162" hidden="1"/>
    <col min="3118" max="3118" width="5.28515625" style="162" hidden="1"/>
    <col min="3119" max="3121" width="4.5703125" style="162" hidden="1"/>
    <col min="3122" max="3122" width="4.85546875" style="162" hidden="1"/>
    <col min="3123" max="3145" width="4.5703125" style="162" hidden="1"/>
    <col min="3146" max="3328" width="9.140625" style="162" hidden="1"/>
    <col min="3329" max="3329" width="25.85546875" style="162" hidden="1"/>
    <col min="3330" max="3330" width="7.5703125" style="162" hidden="1"/>
    <col min="3331" max="3347" width="5" style="162" hidden="1"/>
    <col min="3348" max="3351" width="5.42578125" style="162" hidden="1"/>
    <col min="3352" max="3352" width="4.5703125" style="162" hidden="1"/>
    <col min="3353" max="3353" width="6.42578125" style="162" hidden="1"/>
    <col min="3354" max="3354" width="5.42578125" style="162" hidden="1"/>
    <col min="3355" max="3355" width="6.42578125" style="162" hidden="1"/>
    <col min="3356" max="3356" width="5.42578125" style="162" hidden="1"/>
    <col min="3357" max="3357" width="6.42578125" style="162" hidden="1"/>
    <col min="3358" max="3358" width="5.42578125" style="162" hidden="1"/>
    <col min="3359" max="3359" width="6.42578125" style="162" hidden="1"/>
    <col min="3360" max="3360" width="4.5703125" style="162" hidden="1"/>
    <col min="3361" max="3361" width="6.42578125" style="162" hidden="1"/>
    <col min="3362" max="3362" width="4.5703125" style="162" hidden="1"/>
    <col min="3363" max="3363" width="6.42578125" style="162" hidden="1"/>
    <col min="3364" max="3365" width="4.5703125" style="162" hidden="1"/>
    <col min="3366" max="3366" width="5.42578125" style="162" hidden="1"/>
    <col min="3367" max="3367" width="4.85546875" style="162" hidden="1"/>
    <col min="3368" max="3373" width="4.5703125" style="162" hidden="1"/>
    <col min="3374" max="3374" width="5.28515625" style="162" hidden="1"/>
    <col min="3375" max="3377" width="4.5703125" style="162" hidden="1"/>
    <col min="3378" max="3378" width="4.85546875" style="162" hidden="1"/>
    <col min="3379" max="3401" width="4.5703125" style="162" hidden="1"/>
    <col min="3402" max="3584" width="9.140625" style="162" hidden="1"/>
    <col min="3585" max="3585" width="25.85546875" style="162" hidden="1"/>
    <col min="3586" max="3586" width="7.5703125" style="162" hidden="1"/>
    <col min="3587" max="3603" width="5" style="162" hidden="1"/>
    <col min="3604" max="3607" width="5.42578125" style="162" hidden="1"/>
    <col min="3608" max="3608" width="4.5703125" style="162" hidden="1"/>
    <col min="3609" max="3609" width="6.42578125" style="162" hidden="1"/>
    <col min="3610" max="3610" width="5.42578125" style="162" hidden="1"/>
    <col min="3611" max="3611" width="6.42578125" style="162" hidden="1"/>
    <col min="3612" max="3612" width="5.42578125" style="162" hidden="1"/>
    <col min="3613" max="3613" width="6.42578125" style="162" hidden="1"/>
    <col min="3614" max="3614" width="5.42578125" style="162" hidden="1"/>
    <col min="3615" max="3615" width="6.42578125" style="162" hidden="1"/>
    <col min="3616" max="3616" width="4.5703125" style="162" hidden="1"/>
    <col min="3617" max="3617" width="6.42578125" style="162" hidden="1"/>
    <col min="3618" max="3618" width="4.5703125" style="162" hidden="1"/>
    <col min="3619" max="3619" width="6.42578125" style="162" hidden="1"/>
    <col min="3620" max="3621" width="4.5703125" style="162" hidden="1"/>
    <col min="3622" max="3622" width="5.42578125" style="162" hidden="1"/>
    <col min="3623" max="3623" width="4.85546875" style="162" hidden="1"/>
    <col min="3624" max="3629" width="4.5703125" style="162" hidden="1"/>
    <col min="3630" max="3630" width="5.28515625" style="162" hidden="1"/>
    <col min="3631" max="3633" width="4.5703125" style="162" hidden="1"/>
    <col min="3634" max="3634" width="4.85546875" style="162" hidden="1"/>
    <col min="3635" max="3657" width="4.5703125" style="162" hidden="1"/>
    <col min="3658" max="3840" width="9.140625" style="162" hidden="1"/>
    <col min="3841" max="3841" width="25.85546875" style="162" hidden="1"/>
    <col min="3842" max="3842" width="7.5703125" style="162" hidden="1"/>
    <col min="3843" max="3859" width="5" style="162" hidden="1"/>
    <col min="3860" max="3863" width="5.42578125" style="162" hidden="1"/>
    <col min="3864" max="3864" width="4.5703125" style="162" hidden="1"/>
    <col min="3865" max="3865" width="6.42578125" style="162" hidden="1"/>
    <col min="3866" max="3866" width="5.42578125" style="162" hidden="1"/>
    <col min="3867" max="3867" width="6.42578125" style="162" hidden="1"/>
    <col min="3868" max="3868" width="5.42578125" style="162" hidden="1"/>
    <col min="3869" max="3869" width="6.42578125" style="162" hidden="1"/>
    <col min="3870" max="3870" width="5.42578125" style="162" hidden="1"/>
    <col min="3871" max="3871" width="6.42578125" style="162" hidden="1"/>
    <col min="3872" max="3872" width="4.5703125" style="162" hidden="1"/>
    <col min="3873" max="3873" width="6.42578125" style="162" hidden="1"/>
    <col min="3874" max="3874" width="4.5703125" style="162" hidden="1"/>
    <col min="3875" max="3875" width="6.42578125" style="162" hidden="1"/>
    <col min="3876" max="3877" width="4.5703125" style="162" hidden="1"/>
    <col min="3878" max="3878" width="5.42578125" style="162" hidden="1"/>
    <col min="3879" max="3879" width="4.85546875" style="162" hidden="1"/>
    <col min="3880" max="3885" width="4.5703125" style="162" hidden="1"/>
    <col min="3886" max="3886" width="5.28515625" style="162" hidden="1"/>
    <col min="3887" max="3889" width="4.5703125" style="162" hidden="1"/>
    <col min="3890" max="3890" width="4.85546875" style="162" hidden="1"/>
    <col min="3891" max="3913" width="4.5703125" style="162" hidden="1"/>
    <col min="3914" max="4096" width="9.140625" style="162" hidden="1"/>
    <col min="4097" max="4097" width="25.85546875" style="162" hidden="1"/>
    <col min="4098" max="4098" width="7.5703125" style="162" hidden="1"/>
    <col min="4099" max="4115" width="5" style="162" hidden="1"/>
    <col min="4116" max="4119" width="5.42578125" style="162" hidden="1"/>
    <col min="4120" max="4120" width="4.5703125" style="162" hidden="1"/>
    <col min="4121" max="4121" width="6.42578125" style="162" hidden="1"/>
    <col min="4122" max="4122" width="5.42578125" style="162" hidden="1"/>
    <col min="4123" max="4123" width="6.42578125" style="162" hidden="1"/>
    <col min="4124" max="4124" width="5.42578125" style="162" hidden="1"/>
    <col min="4125" max="4125" width="6.42578125" style="162" hidden="1"/>
    <col min="4126" max="4126" width="5.42578125" style="162" hidden="1"/>
    <col min="4127" max="4127" width="6.42578125" style="162" hidden="1"/>
    <col min="4128" max="4128" width="4.5703125" style="162" hidden="1"/>
    <col min="4129" max="4129" width="6.42578125" style="162" hidden="1"/>
    <col min="4130" max="4130" width="4.5703125" style="162" hidden="1"/>
    <col min="4131" max="4131" width="6.42578125" style="162" hidden="1"/>
    <col min="4132" max="4133" width="4.5703125" style="162" hidden="1"/>
    <col min="4134" max="4134" width="5.42578125" style="162" hidden="1"/>
    <col min="4135" max="4135" width="4.85546875" style="162" hidden="1"/>
    <col min="4136" max="4141" width="4.5703125" style="162" hidden="1"/>
    <col min="4142" max="4142" width="5.28515625" style="162" hidden="1"/>
    <col min="4143" max="4145" width="4.5703125" style="162" hidden="1"/>
    <col min="4146" max="4146" width="4.85546875" style="162" hidden="1"/>
    <col min="4147" max="4169" width="4.5703125" style="162" hidden="1"/>
    <col min="4170" max="4352" width="9.140625" style="162" hidden="1"/>
    <col min="4353" max="4353" width="25.85546875" style="162" hidden="1"/>
    <col min="4354" max="4354" width="7.5703125" style="162" hidden="1"/>
    <col min="4355" max="4371" width="5" style="162" hidden="1"/>
    <col min="4372" max="4375" width="5.42578125" style="162" hidden="1"/>
    <col min="4376" max="4376" width="4.5703125" style="162" hidden="1"/>
    <col min="4377" max="4377" width="6.42578125" style="162" hidden="1"/>
    <col min="4378" max="4378" width="5.42578125" style="162" hidden="1"/>
    <col min="4379" max="4379" width="6.42578125" style="162" hidden="1"/>
    <col min="4380" max="4380" width="5.42578125" style="162" hidden="1"/>
    <col min="4381" max="4381" width="6.42578125" style="162" hidden="1"/>
    <col min="4382" max="4382" width="5.42578125" style="162" hidden="1"/>
    <col min="4383" max="4383" width="6.42578125" style="162" hidden="1"/>
    <col min="4384" max="4384" width="4.5703125" style="162" hidden="1"/>
    <col min="4385" max="4385" width="6.42578125" style="162" hidden="1"/>
    <col min="4386" max="4386" width="4.5703125" style="162" hidden="1"/>
    <col min="4387" max="4387" width="6.42578125" style="162" hidden="1"/>
    <col min="4388" max="4389" width="4.5703125" style="162" hidden="1"/>
    <col min="4390" max="4390" width="5.42578125" style="162" hidden="1"/>
    <col min="4391" max="4391" width="4.85546875" style="162" hidden="1"/>
    <col min="4392" max="4397" width="4.5703125" style="162" hidden="1"/>
    <col min="4398" max="4398" width="5.28515625" style="162" hidden="1"/>
    <col min="4399" max="4401" width="4.5703125" style="162" hidden="1"/>
    <col min="4402" max="4402" width="4.85546875" style="162" hidden="1"/>
    <col min="4403" max="4425" width="4.5703125" style="162" hidden="1"/>
    <col min="4426" max="4608" width="9.140625" style="162" hidden="1"/>
    <col min="4609" max="4609" width="25.85546875" style="162" hidden="1"/>
    <col min="4610" max="4610" width="7.5703125" style="162" hidden="1"/>
    <col min="4611" max="4627" width="5" style="162" hidden="1"/>
    <col min="4628" max="4631" width="5.42578125" style="162" hidden="1"/>
    <col min="4632" max="4632" width="4.5703125" style="162" hidden="1"/>
    <col min="4633" max="4633" width="6.42578125" style="162" hidden="1"/>
    <col min="4634" max="4634" width="5.42578125" style="162" hidden="1"/>
    <col min="4635" max="4635" width="6.42578125" style="162" hidden="1"/>
    <col min="4636" max="4636" width="5.42578125" style="162" hidden="1"/>
    <col min="4637" max="4637" width="6.42578125" style="162" hidden="1"/>
    <col min="4638" max="4638" width="5.42578125" style="162" hidden="1"/>
    <col min="4639" max="4639" width="6.42578125" style="162" hidden="1"/>
    <col min="4640" max="4640" width="4.5703125" style="162" hidden="1"/>
    <col min="4641" max="4641" width="6.42578125" style="162" hidden="1"/>
    <col min="4642" max="4642" width="4.5703125" style="162" hidden="1"/>
    <col min="4643" max="4643" width="6.42578125" style="162" hidden="1"/>
    <col min="4644" max="4645" width="4.5703125" style="162" hidden="1"/>
    <col min="4646" max="4646" width="5.42578125" style="162" hidden="1"/>
    <col min="4647" max="4647" width="4.85546875" style="162" hidden="1"/>
    <col min="4648" max="4653" width="4.5703125" style="162" hidden="1"/>
    <col min="4654" max="4654" width="5.28515625" style="162" hidden="1"/>
    <col min="4655" max="4657" width="4.5703125" style="162" hidden="1"/>
    <col min="4658" max="4658" width="4.85546875" style="162" hidden="1"/>
    <col min="4659" max="4681" width="4.5703125" style="162" hidden="1"/>
    <col min="4682" max="4864" width="9.140625" style="162" hidden="1"/>
    <col min="4865" max="4865" width="25.85546875" style="162" hidden="1"/>
    <col min="4866" max="4866" width="7.5703125" style="162" hidden="1"/>
    <col min="4867" max="4883" width="5" style="162" hidden="1"/>
    <col min="4884" max="4887" width="5.42578125" style="162" hidden="1"/>
    <col min="4888" max="4888" width="4.5703125" style="162" hidden="1"/>
    <col min="4889" max="4889" width="6.42578125" style="162" hidden="1"/>
    <col min="4890" max="4890" width="5.42578125" style="162" hidden="1"/>
    <col min="4891" max="4891" width="6.42578125" style="162" hidden="1"/>
    <col min="4892" max="4892" width="5.42578125" style="162" hidden="1"/>
    <col min="4893" max="4893" width="6.42578125" style="162" hidden="1"/>
    <col min="4894" max="4894" width="5.42578125" style="162" hidden="1"/>
    <col min="4895" max="4895" width="6.42578125" style="162" hidden="1"/>
    <col min="4896" max="4896" width="4.5703125" style="162" hidden="1"/>
    <col min="4897" max="4897" width="6.42578125" style="162" hidden="1"/>
    <col min="4898" max="4898" width="4.5703125" style="162" hidden="1"/>
    <col min="4899" max="4899" width="6.42578125" style="162" hidden="1"/>
    <col min="4900" max="4901" width="4.5703125" style="162" hidden="1"/>
    <col min="4902" max="4902" width="5.42578125" style="162" hidden="1"/>
    <col min="4903" max="4903" width="4.85546875" style="162" hidden="1"/>
    <col min="4904" max="4909" width="4.5703125" style="162" hidden="1"/>
    <col min="4910" max="4910" width="5.28515625" style="162" hidden="1"/>
    <col min="4911" max="4913" width="4.5703125" style="162" hidden="1"/>
    <col min="4914" max="4914" width="4.85546875" style="162" hidden="1"/>
    <col min="4915" max="4937" width="4.5703125" style="162" hidden="1"/>
    <col min="4938" max="5120" width="9.140625" style="162" hidden="1"/>
    <col min="5121" max="5121" width="25.85546875" style="162" hidden="1"/>
    <col min="5122" max="5122" width="7.5703125" style="162" hidden="1"/>
    <col min="5123" max="5139" width="5" style="162" hidden="1"/>
    <col min="5140" max="5143" width="5.42578125" style="162" hidden="1"/>
    <col min="5144" max="5144" width="4.5703125" style="162" hidden="1"/>
    <col min="5145" max="5145" width="6.42578125" style="162" hidden="1"/>
    <col min="5146" max="5146" width="5.42578125" style="162" hidden="1"/>
    <col min="5147" max="5147" width="6.42578125" style="162" hidden="1"/>
    <col min="5148" max="5148" width="5.42578125" style="162" hidden="1"/>
    <col min="5149" max="5149" width="6.42578125" style="162" hidden="1"/>
    <col min="5150" max="5150" width="5.42578125" style="162" hidden="1"/>
    <col min="5151" max="5151" width="6.42578125" style="162" hidden="1"/>
    <col min="5152" max="5152" width="4.5703125" style="162" hidden="1"/>
    <col min="5153" max="5153" width="6.42578125" style="162" hidden="1"/>
    <col min="5154" max="5154" width="4.5703125" style="162" hidden="1"/>
    <col min="5155" max="5155" width="6.42578125" style="162" hidden="1"/>
    <col min="5156" max="5157" width="4.5703125" style="162" hidden="1"/>
    <col min="5158" max="5158" width="5.42578125" style="162" hidden="1"/>
    <col min="5159" max="5159" width="4.85546875" style="162" hidden="1"/>
    <col min="5160" max="5165" width="4.5703125" style="162" hidden="1"/>
    <col min="5166" max="5166" width="5.28515625" style="162" hidden="1"/>
    <col min="5167" max="5169" width="4.5703125" style="162" hidden="1"/>
    <col min="5170" max="5170" width="4.85546875" style="162" hidden="1"/>
    <col min="5171" max="5193" width="4.5703125" style="162" hidden="1"/>
    <col min="5194" max="5376" width="9.140625" style="162" hidden="1"/>
    <col min="5377" max="5377" width="25.85546875" style="162" hidden="1"/>
    <col min="5378" max="5378" width="7.5703125" style="162" hidden="1"/>
    <col min="5379" max="5395" width="5" style="162" hidden="1"/>
    <col min="5396" max="5399" width="5.42578125" style="162" hidden="1"/>
    <col min="5400" max="5400" width="4.5703125" style="162" hidden="1"/>
    <col min="5401" max="5401" width="6.42578125" style="162" hidden="1"/>
    <col min="5402" max="5402" width="5.42578125" style="162" hidden="1"/>
    <col min="5403" max="5403" width="6.42578125" style="162" hidden="1"/>
    <col min="5404" max="5404" width="5.42578125" style="162" hidden="1"/>
    <col min="5405" max="5405" width="6.42578125" style="162" hidden="1"/>
    <col min="5406" max="5406" width="5.42578125" style="162" hidden="1"/>
    <col min="5407" max="5407" width="6.42578125" style="162" hidden="1"/>
    <col min="5408" max="5408" width="4.5703125" style="162" hidden="1"/>
    <col min="5409" max="5409" width="6.42578125" style="162" hidden="1"/>
    <col min="5410" max="5410" width="4.5703125" style="162" hidden="1"/>
    <col min="5411" max="5411" width="6.42578125" style="162" hidden="1"/>
    <col min="5412" max="5413" width="4.5703125" style="162" hidden="1"/>
    <col min="5414" max="5414" width="5.42578125" style="162" hidden="1"/>
    <col min="5415" max="5415" width="4.85546875" style="162" hidden="1"/>
    <col min="5416" max="5421" width="4.5703125" style="162" hidden="1"/>
    <col min="5422" max="5422" width="5.28515625" style="162" hidden="1"/>
    <col min="5423" max="5425" width="4.5703125" style="162" hidden="1"/>
    <col min="5426" max="5426" width="4.85546875" style="162" hidden="1"/>
    <col min="5427" max="5449" width="4.5703125" style="162" hidden="1"/>
    <col min="5450" max="5632" width="9.140625" style="162" hidden="1"/>
    <col min="5633" max="5633" width="25.85546875" style="162" hidden="1"/>
    <col min="5634" max="5634" width="7.5703125" style="162" hidden="1"/>
    <col min="5635" max="5651" width="5" style="162" hidden="1"/>
    <col min="5652" max="5655" width="5.42578125" style="162" hidden="1"/>
    <col min="5656" max="5656" width="4.5703125" style="162" hidden="1"/>
    <col min="5657" max="5657" width="6.42578125" style="162" hidden="1"/>
    <col min="5658" max="5658" width="5.42578125" style="162" hidden="1"/>
    <col min="5659" max="5659" width="6.42578125" style="162" hidden="1"/>
    <col min="5660" max="5660" width="5.42578125" style="162" hidden="1"/>
    <col min="5661" max="5661" width="6.42578125" style="162" hidden="1"/>
    <col min="5662" max="5662" width="5.42578125" style="162" hidden="1"/>
    <col min="5663" max="5663" width="6.42578125" style="162" hidden="1"/>
    <col min="5664" max="5664" width="4.5703125" style="162" hidden="1"/>
    <col min="5665" max="5665" width="6.42578125" style="162" hidden="1"/>
    <col min="5666" max="5666" width="4.5703125" style="162" hidden="1"/>
    <col min="5667" max="5667" width="6.42578125" style="162" hidden="1"/>
    <col min="5668" max="5669" width="4.5703125" style="162" hidden="1"/>
    <col min="5670" max="5670" width="5.42578125" style="162" hidden="1"/>
    <col min="5671" max="5671" width="4.85546875" style="162" hidden="1"/>
    <col min="5672" max="5677" width="4.5703125" style="162" hidden="1"/>
    <col min="5678" max="5678" width="5.28515625" style="162" hidden="1"/>
    <col min="5679" max="5681" width="4.5703125" style="162" hidden="1"/>
    <col min="5682" max="5682" width="4.85546875" style="162" hidden="1"/>
    <col min="5683" max="5705" width="4.5703125" style="162" hidden="1"/>
    <col min="5706" max="5888" width="9.140625" style="162" hidden="1"/>
    <col min="5889" max="5889" width="25.85546875" style="162" hidden="1"/>
    <col min="5890" max="5890" width="7.5703125" style="162" hidden="1"/>
    <col min="5891" max="5907" width="5" style="162" hidden="1"/>
    <col min="5908" max="5911" width="5.42578125" style="162" hidden="1"/>
    <col min="5912" max="5912" width="4.5703125" style="162" hidden="1"/>
    <col min="5913" max="5913" width="6.42578125" style="162" hidden="1"/>
    <col min="5914" max="5914" width="5.42578125" style="162" hidden="1"/>
    <col min="5915" max="5915" width="6.42578125" style="162" hidden="1"/>
    <col min="5916" max="5916" width="5.42578125" style="162" hidden="1"/>
    <col min="5917" max="5917" width="6.42578125" style="162" hidden="1"/>
    <col min="5918" max="5918" width="5.42578125" style="162" hidden="1"/>
    <col min="5919" max="5919" width="6.42578125" style="162" hidden="1"/>
    <col min="5920" max="5920" width="4.5703125" style="162" hidden="1"/>
    <col min="5921" max="5921" width="6.42578125" style="162" hidden="1"/>
    <col min="5922" max="5922" width="4.5703125" style="162" hidden="1"/>
    <col min="5923" max="5923" width="6.42578125" style="162" hidden="1"/>
    <col min="5924" max="5925" width="4.5703125" style="162" hidden="1"/>
    <col min="5926" max="5926" width="5.42578125" style="162" hidden="1"/>
    <col min="5927" max="5927" width="4.85546875" style="162" hidden="1"/>
    <col min="5928" max="5933" width="4.5703125" style="162" hidden="1"/>
    <col min="5934" max="5934" width="5.28515625" style="162" hidden="1"/>
    <col min="5935" max="5937" width="4.5703125" style="162" hidden="1"/>
    <col min="5938" max="5938" width="4.85546875" style="162" hidden="1"/>
    <col min="5939" max="5961" width="4.5703125" style="162" hidden="1"/>
    <col min="5962" max="6144" width="9.140625" style="162" hidden="1"/>
    <col min="6145" max="6145" width="25.85546875" style="162" hidden="1"/>
    <col min="6146" max="6146" width="7.5703125" style="162" hidden="1"/>
    <col min="6147" max="6163" width="5" style="162" hidden="1"/>
    <col min="6164" max="6167" width="5.42578125" style="162" hidden="1"/>
    <col min="6168" max="6168" width="4.5703125" style="162" hidden="1"/>
    <col min="6169" max="6169" width="6.42578125" style="162" hidden="1"/>
    <col min="6170" max="6170" width="5.42578125" style="162" hidden="1"/>
    <col min="6171" max="6171" width="6.42578125" style="162" hidden="1"/>
    <col min="6172" max="6172" width="5.42578125" style="162" hidden="1"/>
    <col min="6173" max="6173" width="6.42578125" style="162" hidden="1"/>
    <col min="6174" max="6174" width="5.42578125" style="162" hidden="1"/>
    <col min="6175" max="6175" width="6.42578125" style="162" hidden="1"/>
    <col min="6176" max="6176" width="4.5703125" style="162" hidden="1"/>
    <col min="6177" max="6177" width="6.42578125" style="162" hidden="1"/>
    <col min="6178" max="6178" width="4.5703125" style="162" hidden="1"/>
    <col min="6179" max="6179" width="6.42578125" style="162" hidden="1"/>
    <col min="6180" max="6181" width="4.5703125" style="162" hidden="1"/>
    <col min="6182" max="6182" width="5.42578125" style="162" hidden="1"/>
    <col min="6183" max="6183" width="4.85546875" style="162" hidden="1"/>
    <col min="6184" max="6189" width="4.5703125" style="162" hidden="1"/>
    <col min="6190" max="6190" width="5.28515625" style="162" hidden="1"/>
    <col min="6191" max="6193" width="4.5703125" style="162" hidden="1"/>
    <col min="6194" max="6194" width="4.85546875" style="162" hidden="1"/>
    <col min="6195" max="6217" width="4.5703125" style="162" hidden="1"/>
    <col min="6218" max="6400" width="9.140625" style="162" hidden="1"/>
    <col min="6401" max="6401" width="25.85546875" style="162" hidden="1"/>
    <col min="6402" max="6402" width="7.5703125" style="162" hidden="1"/>
    <col min="6403" max="6419" width="5" style="162" hidden="1"/>
    <col min="6420" max="6423" width="5.42578125" style="162" hidden="1"/>
    <col min="6424" max="6424" width="4.5703125" style="162" hidden="1"/>
    <col min="6425" max="6425" width="6.42578125" style="162" hidden="1"/>
    <col min="6426" max="6426" width="5.42578125" style="162" hidden="1"/>
    <col min="6427" max="6427" width="6.42578125" style="162" hidden="1"/>
    <col min="6428" max="6428" width="5.42578125" style="162" hidden="1"/>
    <col min="6429" max="6429" width="6.42578125" style="162" hidden="1"/>
    <col min="6430" max="6430" width="5.42578125" style="162" hidden="1"/>
    <col min="6431" max="6431" width="6.42578125" style="162" hidden="1"/>
    <col min="6432" max="6432" width="4.5703125" style="162" hidden="1"/>
    <col min="6433" max="6433" width="6.42578125" style="162" hidden="1"/>
    <col min="6434" max="6434" width="4.5703125" style="162" hidden="1"/>
    <col min="6435" max="6435" width="6.42578125" style="162" hidden="1"/>
    <col min="6436" max="6437" width="4.5703125" style="162" hidden="1"/>
    <col min="6438" max="6438" width="5.42578125" style="162" hidden="1"/>
    <col min="6439" max="6439" width="4.85546875" style="162" hidden="1"/>
    <col min="6440" max="6445" width="4.5703125" style="162" hidden="1"/>
    <col min="6446" max="6446" width="5.28515625" style="162" hidden="1"/>
    <col min="6447" max="6449" width="4.5703125" style="162" hidden="1"/>
    <col min="6450" max="6450" width="4.85546875" style="162" hidden="1"/>
    <col min="6451" max="6473" width="4.5703125" style="162" hidden="1"/>
    <col min="6474" max="6656" width="9.140625" style="162" hidden="1"/>
    <col min="6657" max="6657" width="25.85546875" style="162" hidden="1"/>
    <col min="6658" max="6658" width="7.5703125" style="162" hidden="1"/>
    <col min="6659" max="6675" width="5" style="162" hidden="1"/>
    <col min="6676" max="6679" width="5.42578125" style="162" hidden="1"/>
    <col min="6680" max="6680" width="4.5703125" style="162" hidden="1"/>
    <col min="6681" max="6681" width="6.42578125" style="162" hidden="1"/>
    <col min="6682" max="6682" width="5.42578125" style="162" hidden="1"/>
    <col min="6683" max="6683" width="6.42578125" style="162" hidden="1"/>
    <col min="6684" max="6684" width="5.42578125" style="162" hidden="1"/>
    <col min="6685" max="6685" width="6.42578125" style="162" hidden="1"/>
    <col min="6686" max="6686" width="5.42578125" style="162" hidden="1"/>
    <col min="6687" max="6687" width="6.42578125" style="162" hidden="1"/>
    <col min="6688" max="6688" width="4.5703125" style="162" hidden="1"/>
    <col min="6689" max="6689" width="6.42578125" style="162" hidden="1"/>
    <col min="6690" max="6690" width="4.5703125" style="162" hidden="1"/>
    <col min="6691" max="6691" width="6.42578125" style="162" hidden="1"/>
    <col min="6692" max="6693" width="4.5703125" style="162" hidden="1"/>
    <col min="6694" max="6694" width="5.42578125" style="162" hidden="1"/>
    <col min="6695" max="6695" width="4.85546875" style="162" hidden="1"/>
    <col min="6696" max="6701" width="4.5703125" style="162" hidden="1"/>
    <col min="6702" max="6702" width="5.28515625" style="162" hidden="1"/>
    <col min="6703" max="6705" width="4.5703125" style="162" hidden="1"/>
    <col min="6706" max="6706" width="4.85546875" style="162" hidden="1"/>
    <col min="6707" max="6729" width="4.5703125" style="162" hidden="1"/>
    <col min="6730" max="6912" width="9.140625" style="162" hidden="1"/>
    <col min="6913" max="6913" width="25.85546875" style="162" hidden="1"/>
    <col min="6914" max="6914" width="7.5703125" style="162" hidden="1"/>
    <col min="6915" max="6931" width="5" style="162" hidden="1"/>
    <col min="6932" max="6935" width="5.42578125" style="162" hidden="1"/>
    <col min="6936" max="6936" width="4.5703125" style="162" hidden="1"/>
    <col min="6937" max="6937" width="6.42578125" style="162" hidden="1"/>
    <col min="6938" max="6938" width="5.42578125" style="162" hidden="1"/>
    <col min="6939" max="6939" width="6.42578125" style="162" hidden="1"/>
    <col min="6940" max="6940" width="5.42578125" style="162" hidden="1"/>
    <col min="6941" max="6941" width="6.42578125" style="162" hidden="1"/>
    <col min="6942" max="6942" width="5.42578125" style="162" hidden="1"/>
    <col min="6943" max="6943" width="6.42578125" style="162" hidden="1"/>
    <col min="6944" max="6944" width="4.5703125" style="162" hidden="1"/>
    <col min="6945" max="6945" width="6.42578125" style="162" hidden="1"/>
    <col min="6946" max="6946" width="4.5703125" style="162" hidden="1"/>
    <col min="6947" max="6947" width="6.42578125" style="162" hidden="1"/>
    <col min="6948" max="6949" width="4.5703125" style="162" hidden="1"/>
    <col min="6950" max="6950" width="5.42578125" style="162" hidden="1"/>
    <col min="6951" max="6951" width="4.85546875" style="162" hidden="1"/>
    <col min="6952" max="6957" width="4.5703125" style="162" hidden="1"/>
    <col min="6958" max="6958" width="5.28515625" style="162" hidden="1"/>
    <col min="6959" max="6961" width="4.5703125" style="162" hidden="1"/>
    <col min="6962" max="6962" width="4.85546875" style="162" hidden="1"/>
    <col min="6963" max="6985" width="4.5703125" style="162" hidden="1"/>
    <col min="6986" max="7168" width="9.140625" style="162" hidden="1"/>
    <col min="7169" max="7169" width="25.85546875" style="162" hidden="1"/>
    <col min="7170" max="7170" width="7.5703125" style="162" hidden="1"/>
    <col min="7171" max="7187" width="5" style="162" hidden="1"/>
    <col min="7188" max="7191" width="5.42578125" style="162" hidden="1"/>
    <col min="7192" max="7192" width="4.5703125" style="162" hidden="1"/>
    <col min="7193" max="7193" width="6.42578125" style="162" hidden="1"/>
    <col min="7194" max="7194" width="5.42578125" style="162" hidden="1"/>
    <col min="7195" max="7195" width="6.42578125" style="162" hidden="1"/>
    <col min="7196" max="7196" width="5.42578125" style="162" hidden="1"/>
    <col min="7197" max="7197" width="6.42578125" style="162" hidden="1"/>
    <col min="7198" max="7198" width="5.42578125" style="162" hidden="1"/>
    <col min="7199" max="7199" width="6.42578125" style="162" hidden="1"/>
    <col min="7200" max="7200" width="4.5703125" style="162" hidden="1"/>
    <col min="7201" max="7201" width="6.42578125" style="162" hidden="1"/>
    <col min="7202" max="7202" width="4.5703125" style="162" hidden="1"/>
    <col min="7203" max="7203" width="6.42578125" style="162" hidden="1"/>
    <col min="7204" max="7205" width="4.5703125" style="162" hidden="1"/>
    <col min="7206" max="7206" width="5.42578125" style="162" hidden="1"/>
    <col min="7207" max="7207" width="4.85546875" style="162" hidden="1"/>
    <col min="7208" max="7213" width="4.5703125" style="162" hidden="1"/>
    <col min="7214" max="7214" width="5.28515625" style="162" hidden="1"/>
    <col min="7215" max="7217" width="4.5703125" style="162" hidden="1"/>
    <col min="7218" max="7218" width="4.85546875" style="162" hidden="1"/>
    <col min="7219" max="7241" width="4.5703125" style="162" hidden="1"/>
    <col min="7242" max="7424" width="9.140625" style="162" hidden="1"/>
    <col min="7425" max="7425" width="25.85546875" style="162" hidden="1"/>
    <col min="7426" max="7426" width="7.5703125" style="162" hidden="1"/>
    <col min="7427" max="7443" width="5" style="162" hidden="1"/>
    <col min="7444" max="7447" width="5.42578125" style="162" hidden="1"/>
    <col min="7448" max="7448" width="4.5703125" style="162" hidden="1"/>
    <col min="7449" max="7449" width="6.42578125" style="162" hidden="1"/>
    <col min="7450" max="7450" width="5.42578125" style="162" hidden="1"/>
    <col min="7451" max="7451" width="6.42578125" style="162" hidden="1"/>
    <col min="7452" max="7452" width="5.42578125" style="162" hidden="1"/>
    <col min="7453" max="7453" width="6.42578125" style="162" hidden="1"/>
    <col min="7454" max="7454" width="5.42578125" style="162" hidden="1"/>
    <col min="7455" max="7455" width="6.42578125" style="162" hidden="1"/>
    <col min="7456" max="7456" width="4.5703125" style="162" hidden="1"/>
    <col min="7457" max="7457" width="6.42578125" style="162" hidden="1"/>
    <col min="7458" max="7458" width="4.5703125" style="162" hidden="1"/>
    <col min="7459" max="7459" width="6.42578125" style="162" hidden="1"/>
    <col min="7460" max="7461" width="4.5703125" style="162" hidden="1"/>
    <col min="7462" max="7462" width="5.42578125" style="162" hidden="1"/>
    <col min="7463" max="7463" width="4.85546875" style="162" hidden="1"/>
    <col min="7464" max="7469" width="4.5703125" style="162" hidden="1"/>
    <col min="7470" max="7470" width="5.28515625" style="162" hidden="1"/>
    <col min="7471" max="7473" width="4.5703125" style="162" hidden="1"/>
    <col min="7474" max="7474" width="4.85546875" style="162" hidden="1"/>
    <col min="7475" max="7497" width="4.5703125" style="162" hidden="1"/>
    <col min="7498" max="7680" width="9.140625" style="162" hidden="1"/>
    <col min="7681" max="7681" width="25.85546875" style="162" hidden="1"/>
    <col min="7682" max="7682" width="7.5703125" style="162" hidden="1"/>
    <col min="7683" max="7699" width="5" style="162" hidden="1"/>
    <col min="7700" max="7703" width="5.42578125" style="162" hidden="1"/>
    <col min="7704" max="7704" width="4.5703125" style="162" hidden="1"/>
    <col min="7705" max="7705" width="6.42578125" style="162" hidden="1"/>
    <col min="7706" max="7706" width="5.42578125" style="162" hidden="1"/>
    <col min="7707" max="7707" width="6.42578125" style="162" hidden="1"/>
    <col min="7708" max="7708" width="5.42578125" style="162" hidden="1"/>
    <col min="7709" max="7709" width="6.42578125" style="162" hidden="1"/>
    <col min="7710" max="7710" width="5.42578125" style="162" hidden="1"/>
    <col min="7711" max="7711" width="6.42578125" style="162" hidden="1"/>
    <col min="7712" max="7712" width="4.5703125" style="162" hidden="1"/>
    <col min="7713" max="7713" width="6.42578125" style="162" hidden="1"/>
    <col min="7714" max="7714" width="4.5703125" style="162" hidden="1"/>
    <col min="7715" max="7715" width="6.42578125" style="162" hidden="1"/>
    <col min="7716" max="7717" width="4.5703125" style="162" hidden="1"/>
    <col min="7718" max="7718" width="5.42578125" style="162" hidden="1"/>
    <col min="7719" max="7719" width="4.85546875" style="162" hidden="1"/>
    <col min="7720" max="7725" width="4.5703125" style="162" hidden="1"/>
    <col min="7726" max="7726" width="5.28515625" style="162" hidden="1"/>
    <col min="7727" max="7729" width="4.5703125" style="162" hidden="1"/>
    <col min="7730" max="7730" width="4.85546875" style="162" hidden="1"/>
    <col min="7731" max="7753" width="4.5703125" style="162" hidden="1"/>
    <col min="7754" max="7936" width="9.140625" style="162" hidden="1"/>
    <col min="7937" max="7937" width="25.85546875" style="162" hidden="1"/>
    <col min="7938" max="7938" width="7.5703125" style="162" hidden="1"/>
    <col min="7939" max="7955" width="5" style="162" hidden="1"/>
    <col min="7956" max="7959" width="5.42578125" style="162" hidden="1"/>
    <col min="7960" max="7960" width="4.5703125" style="162" hidden="1"/>
    <col min="7961" max="7961" width="6.42578125" style="162" hidden="1"/>
    <col min="7962" max="7962" width="5.42578125" style="162" hidden="1"/>
    <col min="7963" max="7963" width="6.42578125" style="162" hidden="1"/>
    <col min="7964" max="7964" width="5.42578125" style="162" hidden="1"/>
    <col min="7965" max="7965" width="6.42578125" style="162" hidden="1"/>
    <col min="7966" max="7966" width="5.42578125" style="162" hidden="1"/>
    <col min="7967" max="7967" width="6.42578125" style="162" hidden="1"/>
    <col min="7968" max="7968" width="4.5703125" style="162" hidden="1"/>
    <col min="7969" max="7969" width="6.42578125" style="162" hidden="1"/>
    <col min="7970" max="7970" width="4.5703125" style="162" hidden="1"/>
    <col min="7971" max="7971" width="6.42578125" style="162" hidden="1"/>
    <col min="7972" max="7973" width="4.5703125" style="162" hidden="1"/>
    <col min="7974" max="7974" width="5.42578125" style="162" hidden="1"/>
    <col min="7975" max="7975" width="4.85546875" style="162" hidden="1"/>
    <col min="7976" max="7981" width="4.5703125" style="162" hidden="1"/>
    <col min="7982" max="7982" width="5.28515625" style="162" hidden="1"/>
    <col min="7983" max="7985" width="4.5703125" style="162" hidden="1"/>
    <col min="7986" max="7986" width="4.85546875" style="162" hidden="1"/>
    <col min="7987" max="8009" width="4.5703125" style="162" hidden="1"/>
    <col min="8010" max="8192" width="9.140625" style="162" hidden="1"/>
    <col min="8193" max="8193" width="25.85546875" style="162" hidden="1"/>
    <col min="8194" max="8194" width="7.5703125" style="162" hidden="1"/>
    <col min="8195" max="8211" width="5" style="162" hidden="1"/>
    <col min="8212" max="8215" width="5.42578125" style="162" hidden="1"/>
    <col min="8216" max="8216" width="4.5703125" style="162" hidden="1"/>
    <col min="8217" max="8217" width="6.42578125" style="162" hidden="1"/>
    <col min="8218" max="8218" width="5.42578125" style="162" hidden="1"/>
    <col min="8219" max="8219" width="6.42578125" style="162" hidden="1"/>
    <col min="8220" max="8220" width="5.42578125" style="162" hidden="1"/>
    <col min="8221" max="8221" width="6.42578125" style="162" hidden="1"/>
    <col min="8222" max="8222" width="5.42578125" style="162" hidden="1"/>
    <col min="8223" max="8223" width="6.42578125" style="162" hidden="1"/>
    <col min="8224" max="8224" width="4.5703125" style="162" hidden="1"/>
    <col min="8225" max="8225" width="6.42578125" style="162" hidden="1"/>
    <col min="8226" max="8226" width="4.5703125" style="162" hidden="1"/>
    <col min="8227" max="8227" width="6.42578125" style="162" hidden="1"/>
    <col min="8228" max="8229" width="4.5703125" style="162" hidden="1"/>
    <col min="8230" max="8230" width="5.42578125" style="162" hidden="1"/>
    <col min="8231" max="8231" width="4.85546875" style="162" hidden="1"/>
    <col min="8232" max="8237" width="4.5703125" style="162" hidden="1"/>
    <col min="8238" max="8238" width="5.28515625" style="162" hidden="1"/>
    <col min="8239" max="8241" width="4.5703125" style="162" hidden="1"/>
    <col min="8242" max="8242" width="4.85546875" style="162" hidden="1"/>
    <col min="8243" max="8265" width="4.5703125" style="162" hidden="1"/>
    <col min="8266" max="8448" width="9.140625" style="162" hidden="1"/>
    <col min="8449" max="8449" width="25.85546875" style="162" hidden="1"/>
    <col min="8450" max="8450" width="7.5703125" style="162" hidden="1"/>
    <col min="8451" max="8467" width="5" style="162" hidden="1"/>
    <col min="8468" max="8471" width="5.42578125" style="162" hidden="1"/>
    <col min="8472" max="8472" width="4.5703125" style="162" hidden="1"/>
    <col min="8473" max="8473" width="6.42578125" style="162" hidden="1"/>
    <col min="8474" max="8474" width="5.42578125" style="162" hidden="1"/>
    <col min="8475" max="8475" width="6.42578125" style="162" hidden="1"/>
    <col min="8476" max="8476" width="5.42578125" style="162" hidden="1"/>
    <col min="8477" max="8477" width="6.42578125" style="162" hidden="1"/>
    <col min="8478" max="8478" width="5.42578125" style="162" hidden="1"/>
    <col min="8479" max="8479" width="6.42578125" style="162" hidden="1"/>
    <col min="8480" max="8480" width="4.5703125" style="162" hidden="1"/>
    <col min="8481" max="8481" width="6.42578125" style="162" hidden="1"/>
    <col min="8482" max="8482" width="4.5703125" style="162" hidden="1"/>
    <col min="8483" max="8483" width="6.42578125" style="162" hidden="1"/>
    <col min="8484" max="8485" width="4.5703125" style="162" hidden="1"/>
    <col min="8486" max="8486" width="5.42578125" style="162" hidden="1"/>
    <col min="8487" max="8487" width="4.85546875" style="162" hidden="1"/>
    <col min="8488" max="8493" width="4.5703125" style="162" hidden="1"/>
    <col min="8494" max="8494" width="5.28515625" style="162" hidden="1"/>
    <col min="8495" max="8497" width="4.5703125" style="162" hidden="1"/>
    <col min="8498" max="8498" width="4.85546875" style="162" hidden="1"/>
    <col min="8499" max="8521" width="4.5703125" style="162" hidden="1"/>
    <col min="8522" max="8704" width="9.140625" style="162" hidden="1"/>
    <col min="8705" max="8705" width="25.85546875" style="162" hidden="1"/>
    <col min="8706" max="8706" width="7.5703125" style="162" hidden="1"/>
    <col min="8707" max="8723" width="5" style="162" hidden="1"/>
    <col min="8724" max="8727" width="5.42578125" style="162" hidden="1"/>
    <col min="8728" max="8728" width="4.5703125" style="162" hidden="1"/>
    <col min="8729" max="8729" width="6.42578125" style="162" hidden="1"/>
    <col min="8730" max="8730" width="5.42578125" style="162" hidden="1"/>
    <col min="8731" max="8731" width="6.42578125" style="162" hidden="1"/>
    <col min="8732" max="8732" width="5.42578125" style="162" hidden="1"/>
    <col min="8733" max="8733" width="6.42578125" style="162" hidden="1"/>
    <col min="8734" max="8734" width="5.42578125" style="162" hidden="1"/>
    <col min="8735" max="8735" width="6.42578125" style="162" hidden="1"/>
    <col min="8736" max="8736" width="4.5703125" style="162" hidden="1"/>
    <col min="8737" max="8737" width="6.42578125" style="162" hidden="1"/>
    <col min="8738" max="8738" width="4.5703125" style="162" hidden="1"/>
    <col min="8739" max="8739" width="6.42578125" style="162" hidden="1"/>
    <col min="8740" max="8741" width="4.5703125" style="162" hidden="1"/>
    <col min="8742" max="8742" width="5.42578125" style="162" hidden="1"/>
    <col min="8743" max="8743" width="4.85546875" style="162" hidden="1"/>
    <col min="8744" max="8749" width="4.5703125" style="162" hidden="1"/>
    <col min="8750" max="8750" width="5.28515625" style="162" hidden="1"/>
    <col min="8751" max="8753" width="4.5703125" style="162" hidden="1"/>
    <col min="8754" max="8754" width="4.85546875" style="162" hidden="1"/>
    <col min="8755" max="8777" width="4.5703125" style="162" hidden="1"/>
    <col min="8778" max="8960" width="9.140625" style="162" hidden="1"/>
    <col min="8961" max="8961" width="25.85546875" style="162" hidden="1"/>
    <col min="8962" max="8962" width="7.5703125" style="162" hidden="1"/>
    <col min="8963" max="8979" width="5" style="162" hidden="1"/>
    <col min="8980" max="8983" width="5.42578125" style="162" hidden="1"/>
    <col min="8984" max="8984" width="4.5703125" style="162" hidden="1"/>
    <col min="8985" max="8985" width="6.42578125" style="162" hidden="1"/>
    <col min="8986" max="8986" width="5.42578125" style="162" hidden="1"/>
    <col min="8987" max="8987" width="6.42578125" style="162" hidden="1"/>
    <col min="8988" max="8988" width="5.42578125" style="162" hidden="1"/>
    <col min="8989" max="8989" width="6.42578125" style="162" hidden="1"/>
    <col min="8990" max="8990" width="5.42578125" style="162" hidden="1"/>
    <col min="8991" max="8991" width="6.42578125" style="162" hidden="1"/>
    <col min="8992" max="8992" width="4.5703125" style="162" hidden="1"/>
    <col min="8993" max="8993" width="6.42578125" style="162" hidden="1"/>
    <col min="8994" max="8994" width="4.5703125" style="162" hidden="1"/>
    <col min="8995" max="8995" width="6.42578125" style="162" hidden="1"/>
    <col min="8996" max="8997" width="4.5703125" style="162" hidden="1"/>
    <col min="8998" max="8998" width="5.42578125" style="162" hidden="1"/>
    <col min="8999" max="8999" width="4.85546875" style="162" hidden="1"/>
    <col min="9000" max="9005" width="4.5703125" style="162" hidden="1"/>
    <col min="9006" max="9006" width="5.28515625" style="162" hidden="1"/>
    <col min="9007" max="9009" width="4.5703125" style="162" hidden="1"/>
    <col min="9010" max="9010" width="4.85546875" style="162" hidden="1"/>
    <col min="9011" max="9033" width="4.5703125" style="162" hidden="1"/>
    <col min="9034" max="9216" width="9.140625" style="162" hidden="1"/>
    <col min="9217" max="9217" width="25.85546875" style="162" hidden="1"/>
    <col min="9218" max="9218" width="7.5703125" style="162" hidden="1"/>
    <col min="9219" max="9235" width="5" style="162" hidden="1"/>
    <col min="9236" max="9239" width="5.42578125" style="162" hidden="1"/>
    <col min="9240" max="9240" width="4.5703125" style="162" hidden="1"/>
    <col min="9241" max="9241" width="6.42578125" style="162" hidden="1"/>
    <col min="9242" max="9242" width="5.42578125" style="162" hidden="1"/>
    <col min="9243" max="9243" width="6.42578125" style="162" hidden="1"/>
    <col min="9244" max="9244" width="5.42578125" style="162" hidden="1"/>
    <col min="9245" max="9245" width="6.42578125" style="162" hidden="1"/>
    <col min="9246" max="9246" width="5.42578125" style="162" hidden="1"/>
    <col min="9247" max="9247" width="6.42578125" style="162" hidden="1"/>
    <col min="9248" max="9248" width="4.5703125" style="162" hidden="1"/>
    <col min="9249" max="9249" width="6.42578125" style="162" hidden="1"/>
    <col min="9250" max="9250" width="4.5703125" style="162" hidden="1"/>
    <col min="9251" max="9251" width="6.42578125" style="162" hidden="1"/>
    <col min="9252" max="9253" width="4.5703125" style="162" hidden="1"/>
    <col min="9254" max="9254" width="5.42578125" style="162" hidden="1"/>
    <col min="9255" max="9255" width="4.85546875" style="162" hidden="1"/>
    <col min="9256" max="9261" width="4.5703125" style="162" hidden="1"/>
    <col min="9262" max="9262" width="5.28515625" style="162" hidden="1"/>
    <col min="9263" max="9265" width="4.5703125" style="162" hidden="1"/>
    <col min="9266" max="9266" width="4.85546875" style="162" hidden="1"/>
    <col min="9267" max="9289" width="4.5703125" style="162" hidden="1"/>
    <col min="9290" max="9472" width="9.140625" style="162" hidden="1"/>
    <col min="9473" max="9473" width="25.85546875" style="162" hidden="1"/>
    <col min="9474" max="9474" width="7.5703125" style="162" hidden="1"/>
    <col min="9475" max="9491" width="5" style="162" hidden="1"/>
    <col min="9492" max="9495" width="5.42578125" style="162" hidden="1"/>
    <col min="9496" max="9496" width="4.5703125" style="162" hidden="1"/>
    <col min="9497" max="9497" width="6.42578125" style="162" hidden="1"/>
    <col min="9498" max="9498" width="5.42578125" style="162" hidden="1"/>
    <col min="9499" max="9499" width="6.42578125" style="162" hidden="1"/>
    <col min="9500" max="9500" width="5.42578125" style="162" hidden="1"/>
    <col min="9501" max="9501" width="6.42578125" style="162" hidden="1"/>
    <col min="9502" max="9502" width="5.42578125" style="162" hidden="1"/>
    <col min="9503" max="9503" width="6.42578125" style="162" hidden="1"/>
    <col min="9504" max="9504" width="4.5703125" style="162" hidden="1"/>
    <col min="9505" max="9505" width="6.42578125" style="162" hidden="1"/>
    <col min="9506" max="9506" width="4.5703125" style="162" hidden="1"/>
    <col min="9507" max="9507" width="6.42578125" style="162" hidden="1"/>
    <col min="9508" max="9509" width="4.5703125" style="162" hidden="1"/>
    <col min="9510" max="9510" width="5.42578125" style="162" hidden="1"/>
    <col min="9511" max="9511" width="4.85546875" style="162" hidden="1"/>
    <col min="9512" max="9517" width="4.5703125" style="162" hidden="1"/>
    <col min="9518" max="9518" width="5.28515625" style="162" hidden="1"/>
    <col min="9519" max="9521" width="4.5703125" style="162" hidden="1"/>
    <col min="9522" max="9522" width="4.85546875" style="162" hidden="1"/>
    <col min="9523" max="9545" width="4.5703125" style="162" hidden="1"/>
    <col min="9546" max="9728" width="9.140625" style="162" hidden="1"/>
    <col min="9729" max="9729" width="25.85546875" style="162" hidden="1"/>
    <col min="9730" max="9730" width="7.5703125" style="162" hidden="1"/>
    <col min="9731" max="9747" width="5" style="162" hidden="1"/>
    <col min="9748" max="9751" width="5.42578125" style="162" hidden="1"/>
    <col min="9752" max="9752" width="4.5703125" style="162" hidden="1"/>
    <col min="9753" max="9753" width="6.42578125" style="162" hidden="1"/>
    <col min="9754" max="9754" width="5.42578125" style="162" hidden="1"/>
    <col min="9755" max="9755" width="6.42578125" style="162" hidden="1"/>
    <col min="9756" max="9756" width="5.42578125" style="162" hidden="1"/>
    <col min="9757" max="9757" width="6.42578125" style="162" hidden="1"/>
    <col min="9758" max="9758" width="5.42578125" style="162" hidden="1"/>
    <col min="9759" max="9759" width="6.42578125" style="162" hidden="1"/>
    <col min="9760" max="9760" width="4.5703125" style="162" hidden="1"/>
    <col min="9761" max="9761" width="6.42578125" style="162" hidden="1"/>
    <col min="9762" max="9762" width="4.5703125" style="162" hidden="1"/>
    <col min="9763" max="9763" width="6.42578125" style="162" hidden="1"/>
    <col min="9764" max="9765" width="4.5703125" style="162" hidden="1"/>
    <col min="9766" max="9766" width="5.42578125" style="162" hidden="1"/>
    <col min="9767" max="9767" width="4.85546875" style="162" hidden="1"/>
    <col min="9768" max="9773" width="4.5703125" style="162" hidden="1"/>
    <col min="9774" max="9774" width="5.28515625" style="162" hidden="1"/>
    <col min="9775" max="9777" width="4.5703125" style="162" hidden="1"/>
    <col min="9778" max="9778" width="4.85546875" style="162" hidden="1"/>
    <col min="9779" max="9801" width="4.5703125" style="162" hidden="1"/>
    <col min="9802" max="9984" width="9.140625" style="162" hidden="1"/>
    <col min="9985" max="9985" width="25.85546875" style="162" hidden="1"/>
    <col min="9986" max="9986" width="7.5703125" style="162" hidden="1"/>
    <col min="9987" max="10003" width="5" style="162" hidden="1"/>
    <col min="10004" max="10007" width="5.42578125" style="162" hidden="1"/>
    <col min="10008" max="10008" width="4.5703125" style="162" hidden="1"/>
    <col min="10009" max="10009" width="6.42578125" style="162" hidden="1"/>
    <col min="10010" max="10010" width="5.42578125" style="162" hidden="1"/>
    <col min="10011" max="10011" width="6.42578125" style="162" hidden="1"/>
    <col min="10012" max="10012" width="5.42578125" style="162" hidden="1"/>
    <col min="10013" max="10013" width="6.42578125" style="162" hidden="1"/>
    <col min="10014" max="10014" width="5.42578125" style="162" hidden="1"/>
    <col min="10015" max="10015" width="6.42578125" style="162" hidden="1"/>
    <col min="10016" max="10016" width="4.5703125" style="162" hidden="1"/>
    <col min="10017" max="10017" width="6.42578125" style="162" hidden="1"/>
    <col min="10018" max="10018" width="4.5703125" style="162" hidden="1"/>
    <col min="10019" max="10019" width="6.42578125" style="162" hidden="1"/>
    <col min="10020" max="10021" width="4.5703125" style="162" hidden="1"/>
    <col min="10022" max="10022" width="5.42578125" style="162" hidden="1"/>
    <col min="10023" max="10023" width="4.85546875" style="162" hidden="1"/>
    <col min="10024" max="10029" width="4.5703125" style="162" hidden="1"/>
    <col min="10030" max="10030" width="5.28515625" style="162" hidden="1"/>
    <col min="10031" max="10033" width="4.5703125" style="162" hidden="1"/>
    <col min="10034" max="10034" width="4.85546875" style="162" hidden="1"/>
    <col min="10035" max="10057" width="4.5703125" style="162" hidden="1"/>
    <col min="10058" max="10240" width="9.140625" style="162" hidden="1"/>
    <col min="10241" max="10241" width="25.85546875" style="162" hidden="1"/>
    <col min="10242" max="10242" width="7.5703125" style="162" hidden="1"/>
    <col min="10243" max="10259" width="5" style="162" hidden="1"/>
    <col min="10260" max="10263" width="5.42578125" style="162" hidden="1"/>
    <col min="10264" max="10264" width="4.5703125" style="162" hidden="1"/>
    <col min="10265" max="10265" width="6.42578125" style="162" hidden="1"/>
    <col min="10266" max="10266" width="5.42578125" style="162" hidden="1"/>
    <col min="10267" max="10267" width="6.42578125" style="162" hidden="1"/>
    <col min="10268" max="10268" width="5.42578125" style="162" hidden="1"/>
    <col min="10269" max="10269" width="6.42578125" style="162" hidden="1"/>
    <col min="10270" max="10270" width="5.42578125" style="162" hidden="1"/>
    <col min="10271" max="10271" width="6.42578125" style="162" hidden="1"/>
    <col min="10272" max="10272" width="4.5703125" style="162" hidden="1"/>
    <col min="10273" max="10273" width="6.42578125" style="162" hidden="1"/>
    <col min="10274" max="10274" width="4.5703125" style="162" hidden="1"/>
    <col min="10275" max="10275" width="6.42578125" style="162" hidden="1"/>
    <col min="10276" max="10277" width="4.5703125" style="162" hidden="1"/>
    <col min="10278" max="10278" width="5.42578125" style="162" hidden="1"/>
    <col min="10279" max="10279" width="4.85546875" style="162" hidden="1"/>
    <col min="10280" max="10285" width="4.5703125" style="162" hidden="1"/>
    <col min="10286" max="10286" width="5.28515625" style="162" hidden="1"/>
    <col min="10287" max="10289" width="4.5703125" style="162" hidden="1"/>
    <col min="10290" max="10290" width="4.85546875" style="162" hidden="1"/>
    <col min="10291" max="10313" width="4.5703125" style="162" hidden="1"/>
    <col min="10314" max="10496" width="9.140625" style="162" hidden="1"/>
    <col min="10497" max="10497" width="25.85546875" style="162" hidden="1"/>
    <col min="10498" max="10498" width="7.5703125" style="162" hidden="1"/>
    <col min="10499" max="10515" width="5" style="162" hidden="1"/>
    <col min="10516" max="10519" width="5.42578125" style="162" hidden="1"/>
    <col min="10520" max="10520" width="4.5703125" style="162" hidden="1"/>
    <col min="10521" max="10521" width="6.42578125" style="162" hidden="1"/>
    <col min="10522" max="10522" width="5.42578125" style="162" hidden="1"/>
    <col min="10523" max="10523" width="6.42578125" style="162" hidden="1"/>
    <col min="10524" max="10524" width="5.42578125" style="162" hidden="1"/>
    <col min="10525" max="10525" width="6.42578125" style="162" hidden="1"/>
    <col min="10526" max="10526" width="5.42578125" style="162" hidden="1"/>
    <col min="10527" max="10527" width="6.42578125" style="162" hidden="1"/>
    <col min="10528" max="10528" width="4.5703125" style="162" hidden="1"/>
    <col min="10529" max="10529" width="6.42578125" style="162" hidden="1"/>
    <col min="10530" max="10530" width="4.5703125" style="162" hidden="1"/>
    <col min="10531" max="10531" width="6.42578125" style="162" hidden="1"/>
    <col min="10532" max="10533" width="4.5703125" style="162" hidden="1"/>
    <col min="10534" max="10534" width="5.42578125" style="162" hidden="1"/>
    <col min="10535" max="10535" width="4.85546875" style="162" hidden="1"/>
    <col min="10536" max="10541" width="4.5703125" style="162" hidden="1"/>
    <col min="10542" max="10542" width="5.28515625" style="162" hidden="1"/>
    <col min="10543" max="10545" width="4.5703125" style="162" hidden="1"/>
    <col min="10546" max="10546" width="4.85546875" style="162" hidden="1"/>
    <col min="10547" max="10569" width="4.5703125" style="162" hidden="1"/>
    <col min="10570" max="10752" width="9.140625" style="162" hidden="1"/>
    <col min="10753" max="10753" width="25.85546875" style="162" hidden="1"/>
    <col min="10754" max="10754" width="7.5703125" style="162" hidden="1"/>
    <col min="10755" max="10771" width="5" style="162" hidden="1"/>
    <col min="10772" max="10775" width="5.42578125" style="162" hidden="1"/>
    <col min="10776" max="10776" width="4.5703125" style="162" hidden="1"/>
    <col min="10777" max="10777" width="6.42578125" style="162" hidden="1"/>
    <col min="10778" max="10778" width="5.42578125" style="162" hidden="1"/>
    <col min="10779" max="10779" width="6.42578125" style="162" hidden="1"/>
    <col min="10780" max="10780" width="5.42578125" style="162" hidden="1"/>
    <col min="10781" max="10781" width="6.42578125" style="162" hidden="1"/>
    <col min="10782" max="10782" width="5.42578125" style="162" hidden="1"/>
    <col min="10783" max="10783" width="6.42578125" style="162" hidden="1"/>
    <col min="10784" max="10784" width="4.5703125" style="162" hidden="1"/>
    <col min="10785" max="10785" width="6.42578125" style="162" hidden="1"/>
    <col min="10786" max="10786" width="4.5703125" style="162" hidden="1"/>
    <col min="10787" max="10787" width="6.42578125" style="162" hidden="1"/>
    <col min="10788" max="10789" width="4.5703125" style="162" hidden="1"/>
    <col min="10790" max="10790" width="5.42578125" style="162" hidden="1"/>
    <col min="10791" max="10791" width="4.85546875" style="162" hidden="1"/>
    <col min="10792" max="10797" width="4.5703125" style="162" hidden="1"/>
    <col min="10798" max="10798" width="5.28515625" style="162" hidden="1"/>
    <col min="10799" max="10801" width="4.5703125" style="162" hidden="1"/>
    <col min="10802" max="10802" width="4.85546875" style="162" hidden="1"/>
    <col min="10803" max="10825" width="4.5703125" style="162" hidden="1"/>
    <col min="10826" max="11008" width="9.140625" style="162" hidden="1"/>
    <col min="11009" max="11009" width="25.85546875" style="162" hidden="1"/>
    <col min="11010" max="11010" width="7.5703125" style="162" hidden="1"/>
    <col min="11011" max="11027" width="5" style="162" hidden="1"/>
    <col min="11028" max="11031" width="5.42578125" style="162" hidden="1"/>
    <col min="11032" max="11032" width="4.5703125" style="162" hidden="1"/>
    <col min="11033" max="11033" width="6.42578125" style="162" hidden="1"/>
    <col min="11034" max="11034" width="5.42578125" style="162" hidden="1"/>
    <col min="11035" max="11035" width="6.42578125" style="162" hidden="1"/>
    <col min="11036" max="11036" width="5.42578125" style="162" hidden="1"/>
    <col min="11037" max="11037" width="6.42578125" style="162" hidden="1"/>
    <col min="11038" max="11038" width="5.42578125" style="162" hidden="1"/>
    <col min="11039" max="11039" width="6.42578125" style="162" hidden="1"/>
    <col min="11040" max="11040" width="4.5703125" style="162" hidden="1"/>
    <col min="11041" max="11041" width="6.42578125" style="162" hidden="1"/>
    <col min="11042" max="11042" width="4.5703125" style="162" hidden="1"/>
    <col min="11043" max="11043" width="6.42578125" style="162" hidden="1"/>
    <col min="11044" max="11045" width="4.5703125" style="162" hidden="1"/>
    <col min="11046" max="11046" width="5.42578125" style="162" hidden="1"/>
    <col min="11047" max="11047" width="4.85546875" style="162" hidden="1"/>
    <col min="11048" max="11053" width="4.5703125" style="162" hidden="1"/>
    <col min="11054" max="11054" width="5.28515625" style="162" hidden="1"/>
    <col min="11055" max="11057" width="4.5703125" style="162" hidden="1"/>
    <col min="11058" max="11058" width="4.85546875" style="162" hidden="1"/>
    <col min="11059" max="11081" width="4.5703125" style="162" hidden="1"/>
    <col min="11082" max="11264" width="9.140625" style="162" hidden="1"/>
    <col min="11265" max="11265" width="25.85546875" style="162" hidden="1"/>
    <col min="11266" max="11266" width="7.5703125" style="162" hidden="1"/>
    <col min="11267" max="11283" width="5" style="162" hidden="1"/>
    <col min="11284" max="11287" width="5.42578125" style="162" hidden="1"/>
    <col min="11288" max="11288" width="4.5703125" style="162" hidden="1"/>
    <col min="11289" max="11289" width="6.42578125" style="162" hidden="1"/>
    <col min="11290" max="11290" width="5.42578125" style="162" hidden="1"/>
    <col min="11291" max="11291" width="6.42578125" style="162" hidden="1"/>
    <col min="11292" max="11292" width="5.42578125" style="162" hidden="1"/>
    <col min="11293" max="11293" width="6.42578125" style="162" hidden="1"/>
    <col min="11294" max="11294" width="5.42578125" style="162" hidden="1"/>
    <col min="11295" max="11295" width="6.42578125" style="162" hidden="1"/>
    <col min="11296" max="11296" width="4.5703125" style="162" hidden="1"/>
    <col min="11297" max="11297" width="6.42578125" style="162" hidden="1"/>
    <col min="11298" max="11298" width="4.5703125" style="162" hidden="1"/>
    <col min="11299" max="11299" width="6.42578125" style="162" hidden="1"/>
    <col min="11300" max="11301" width="4.5703125" style="162" hidden="1"/>
    <col min="11302" max="11302" width="5.42578125" style="162" hidden="1"/>
    <col min="11303" max="11303" width="4.85546875" style="162" hidden="1"/>
    <col min="11304" max="11309" width="4.5703125" style="162" hidden="1"/>
    <col min="11310" max="11310" width="5.28515625" style="162" hidden="1"/>
    <col min="11311" max="11313" width="4.5703125" style="162" hidden="1"/>
    <col min="11314" max="11314" width="4.85546875" style="162" hidden="1"/>
    <col min="11315" max="11337" width="4.5703125" style="162" hidden="1"/>
    <col min="11338" max="11520" width="9.140625" style="162" hidden="1"/>
    <col min="11521" max="11521" width="25.85546875" style="162" hidden="1"/>
    <col min="11522" max="11522" width="7.5703125" style="162" hidden="1"/>
    <col min="11523" max="11539" width="5" style="162" hidden="1"/>
    <col min="11540" max="11543" width="5.42578125" style="162" hidden="1"/>
    <col min="11544" max="11544" width="4.5703125" style="162" hidden="1"/>
    <col min="11545" max="11545" width="6.42578125" style="162" hidden="1"/>
    <col min="11546" max="11546" width="5.42578125" style="162" hidden="1"/>
    <col min="11547" max="11547" width="6.42578125" style="162" hidden="1"/>
    <col min="11548" max="11548" width="5.42578125" style="162" hidden="1"/>
    <col min="11549" max="11549" width="6.42578125" style="162" hidden="1"/>
    <col min="11550" max="11550" width="5.42578125" style="162" hidden="1"/>
    <col min="11551" max="11551" width="6.42578125" style="162" hidden="1"/>
    <col min="11552" max="11552" width="4.5703125" style="162" hidden="1"/>
    <col min="11553" max="11553" width="6.42578125" style="162" hidden="1"/>
    <col min="11554" max="11554" width="4.5703125" style="162" hidden="1"/>
    <col min="11555" max="11555" width="6.42578125" style="162" hidden="1"/>
    <col min="11556" max="11557" width="4.5703125" style="162" hidden="1"/>
    <col min="11558" max="11558" width="5.42578125" style="162" hidden="1"/>
    <col min="11559" max="11559" width="4.85546875" style="162" hidden="1"/>
    <col min="11560" max="11565" width="4.5703125" style="162" hidden="1"/>
    <col min="11566" max="11566" width="5.28515625" style="162" hidden="1"/>
    <col min="11567" max="11569" width="4.5703125" style="162" hidden="1"/>
    <col min="11570" max="11570" width="4.85546875" style="162" hidden="1"/>
    <col min="11571" max="11593" width="4.5703125" style="162" hidden="1"/>
    <col min="11594" max="11776" width="9.140625" style="162" hidden="1"/>
    <col min="11777" max="11777" width="25.85546875" style="162" hidden="1"/>
    <col min="11778" max="11778" width="7.5703125" style="162" hidden="1"/>
    <col min="11779" max="11795" width="5" style="162" hidden="1"/>
    <col min="11796" max="11799" width="5.42578125" style="162" hidden="1"/>
    <col min="11800" max="11800" width="4.5703125" style="162" hidden="1"/>
    <col min="11801" max="11801" width="6.42578125" style="162" hidden="1"/>
    <col min="11802" max="11802" width="5.42578125" style="162" hidden="1"/>
    <col min="11803" max="11803" width="6.42578125" style="162" hidden="1"/>
    <col min="11804" max="11804" width="5.42578125" style="162" hidden="1"/>
    <col min="11805" max="11805" width="6.42578125" style="162" hidden="1"/>
    <col min="11806" max="11806" width="5.42578125" style="162" hidden="1"/>
    <col min="11807" max="11807" width="6.42578125" style="162" hidden="1"/>
    <col min="11808" max="11808" width="4.5703125" style="162" hidden="1"/>
    <col min="11809" max="11809" width="6.42578125" style="162" hidden="1"/>
    <col min="11810" max="11810" width="4.5703125" style="162" hidden="1"/>
    <col min="11811" max="11811" width="6.42578125" style="162" hidden="1"/>
    <col min="11812" max="11813" width="4.5703125" style="162" hidden="1"/>
    <col min="11814" max="11814" width="5.42578125" style="162" hidden="1"/>
    <col min="11815" max="11815" width="4.85546875" style="162" hidden="1"/>
    <col min="11816" max="11821" width="4.5703125" style="162" hidden="1"/>
    <col min="11822" max="11822" width="5.28515625" style="162" hidden="1"/>
    <col min="11823" max="11825" width="4.5703125" style="162" hidden="1"/>
    <col min="11826" max="11826" width="4.85546875" style="162" hidden="1"/>
    <col min="11827" max="11849" width="4.5703125" style="162" hidden="1"/>
    <col min="11850" max="12032" width="9.140625" style="162" hidden="1"/>
    <col min="12033" max="12033" width="25.85546875" style="162" hidden="1"/>
    <col min="12034" max="12034" width="7.5703125" style="162" hidden="1"/>
    <col min="12035" max="12051" width="5" style="162" hidden="1"/>
    <col min="12052" max="12055" width="5.42578125" style="162" hidden="1"/>
    <col min="12056" max="12056" width="4.5703125" style="162" hidden="1"/>
    <col min="12057" max="12057" width="6.42578125" style="162" hidden="1"/>
    <col min="12058" max="12058" width="5.42578125" style="162" hidden="1"/>
    <col min="12059" max="12059" width="6.42578125" style="162" hidden="1"/>
    <col min="12060" max="12060" width="5.42578125" style="162" hidden="1"/>
    <col min="12061" max="12061" width="6.42578125" style="162" hidden="1"/>
    <col min="12062" max="12062" width="5.42578125" style="162" hidden="1"/>
    <col min="12063" max="12063" width="6.42578125" style="162" hidden="1"/>
    <col min="12064" max="12064" width="4.5703125" style="162" hidden="1"/>
    <col min="12065" max="12065" width="6.42578125" style="162" hidden="1"/>
    <col min="12066" max="12066" width="4.5703125" style="162" hidden="1"/>
    <col min="12067" max="12067" width="6.42578125" style="162" hidden="1"/>
    <col min="12068" max="12069" width="4.5703125" style="162" hidden="1"/>
    <col min="12070" max="12070" width="5.42578125" style="162" hidden="1"/>
    <col min="12071" max="12071" width="4.85546875" style="162" hidden="1"/>
    <col min="12072" max="12077" width="4.5703125" style="162" hidden="1"/>
    <col min="12078" max="12078" width="5.28515625" style="162" hidden="1"/>
    <col min="12079" max="12081" width="4.5703125" style="162" hidden="1"/>
    <col min="12082" max="12082" width="4.85546875" style="162" hidden="1"/>
    <col min="12083" max="12105" width="4.5703125" style="162" hidden="1"/>
    <col min="12106" max="12288" width="9.140625" style="162" hidden="1"/>
    <col min="12289" max="12289" width="25.85546875" style="162" hidden="1"/>
    <col min="12290" max="12290" width="7.5703125" style="162" hidden="1"/>
    <col min="12291" max="12307" width="5" style="162" hidden="1"/>
    <col min="12308" max="12311" width="5.42578125" style="162" hidden="1"/>
    <col min="12312" max="12312" width="4.5703125" style="162" hidden="1"/>
    <col min="12313" max="12313" width="6.42578125" style="162" hidden="1"/>
    <col min="12314" max="12314" width="5.42578125" style="162" hidden="1"/>
    <col min="12315" max="12315" width="6.42578125" style="162" hidden="1"/>
    <col min="12316" max="12316" width="5.42578125" style="162" hidden="1"/>
    <col min="12317" max="12317" width="6.42578125" style="162" hidden="1"/>
    <col min="12318" max="12318" width="5.42578125" style="162" hidden="1"/>
    <col min="12319" max="12319" width="6.42578125" style="162" hidden="1"/>
    <col min="12320" max="12320" width="4.5703125" style="162" hidden="1"/>
    <col min="12321" max="12321" width="6.42578125" style="162" hidden="1"/>
    <col min="12322" max="12322" width="4.5703125" style="162" hidden="1"/>
    <col min="12323" max="12323" width="6.42578125" style="162" hidden="1"/>
    <col min="12324" max="12325" width="4.5703125" style="162" hidden="1"/>
    <col min="12326" max="12326" width="5.42578125" style="162" hidden="1"/>
    <col min="12327" max="12327" width="4.85546875" style="162" hidden="1"/>
    <col min="12328" max="12333" width="4.5703125" style="162" hidden="1"/>
    <col min="12334" max="12334" width="5.28515625" style="162" hidden="1"/>
    <col min="12335" max="12337" width="4.5703125" style="162" hidden="1"/>
    <col min="12338" max="12338" width="4.85546875" style="162" hidden="1"/>
    <col min="12339" max="12361" width="4.5703125" style="162" hidden="1"/>
    <col min="12362" max="12544" width="9.140625" style="162" hidden="1"/>
    <col min="12545" max="12545" width="25.85546875" style="162" hidden="1"/>
    <col min="12546" max="12546" width="7.5703125" style="162" hidden="1"/>
    <col min="12547" max="12563" width="5" style="162" hidden="1"/>
    <col min="12564" max="12567" width="5.42578125" style="162" hidden="1"/>
    <col min="12568" max="12568" width="4.5703125" style="162" hidden="1"/>
    <col min="12569" max="12569" width="6.42578125" style="162" hidden="1"/>
    <col min="12570" max="12570" width="5.42578125" style="162" hidden="1"/>
    <col min="12571" max="12571" width="6.42578125" style="162" hidden="1"/>
    <col min="12572" max="12572" width="5.42578125" style="162" hidden="1"/>
    <col min="12573" max="12573" width="6.42578125" style="162" hidden="1"/>
    <col min="12574" max="12574" width="5.42578125" style="162" hidden="1"/>
    <col min="12575" max="12575" width="6.42578125" style="162" hidden="1"/>
    <col min="12576" max="12576" width="4.5703125" style="162" hidden="1"/>
    <col min="12577" max="12577" width="6.42578125" style="162" hidden="1"/>
    <col min="12578" max="12578" width="4.5703125" style="162" hidden="1"/>
    <col min="12579" max="12579" width="6.42578125" style="162" hidden="1"/>
    <col min="12580" max="12581" width="4.5703125" style="162" hidden="1"/>
    <col min="12582" max="12582" width="5.42578125" style="162" hidden="1"/>
    <col min="12583" max="12583" width="4.85546875" style="162" hidden="1"/>
    <col min="12584" max="12589" width="4.5703125" style="162" hidden="1"/>
    <col min="12590" max="12590" width="5.28515625" style="162" hidden="1"/>
    <col min="12591" max="12593" width="4.5703125" style="162" hidden="1"/>
    <col min="12594" max="12594" width="4.85546875" style="162" hidden="1"/>
    <col min="12595" max="12617" width="4.5703125" style="162" hidden="1"/>
    <col min="12618" max="12800" width="9.140625" style="162" hidden="1"/>
    <col min="12801" max="12801" width="25.85546875" style="162" hidden="1"/>
    <col min="12802" max="12802" width="7.5703125" style="162" hidden="1"/>
    <col min="12803" max="12819" width="5" style="162" hidden="1"/>
    <col min="12820" max="12823" width="5.42578125" style="162" hidden="1"/>
    <col min="12824" max="12824" width="4.5703125" style="162" hidden="1"/>
    <col min="12825" max="12825" width="6.42578125" style="162" hidden="1"/>
    <col min="12826" max="12826" width="5.42578125" style="162" hidden="1"/>
    <col min="12827" max="12827" width="6.42578125" style="162" hidden="1"/>
    <col min="12828" max="12828" width="5.42578125" style="162" hidden="1"/>
    <col min="12829" max="12829" width="6.42578125" style="162" hidden="1"/>
    <col min="12830" max="12830" width="5.42578125" style="162" hidden="1"/>
    <col min="12831" max="12831" width="6.42578125" style="162" hidden="1"/>
    <col min="12832" max="12832" width="4.5703125" style="162" hidden="1"/>
    <col min="12833" max="12833" width="6.42578125" style="162" hidden="1"/>
    <col min="12834" max="12834" width="4.5703125" style="162" hidden="1"/>
    <col min="12835" max="12835" width="6.42578125" style="162" hidden="1"/>
    <col min="12836" max="12837" width="4.5703125" style="162" hidden="1"/>
    <col min="12838" max="12838" width="5.42578125" style="162" hidden="1"/>
    <col min="12839" max="12839" width="4.85546875" style="162" hidden="1"/>
    <col min="12840" max="12845" width="4.5703125" style="162" hidden="1"/>
    <col min="12846" max="12846" width="5.28515625" style="162" hidden="1"/>
    <col min="12847" max="12849" width="4.5703125" style="162" hidden="1"/>
    <col min="12850" max="12850" width="4.85546875" style="162" hidden="1"/>
    <col min="12851" max="12873" width="4.5703125" style="162" hidden="1"/>
    <col min="12874" max="13056" width="9.140625" style="162" hidden="1"/>
    <col min="13057" max="13057" width="25.85546875" style="162" hidden="1"/>
    <col min="13058" max="13058" width="7.5703125" style="162" hidden="1"/>
    <col min="13059" max="13075" width="5" style="162" hidden="1"/>
    <col min="13076" max="13079" width="5.42578125" style="162" hidden="1"/>
    <col min="13080" max="13080" width="4.5703125" style="162" hidden="1"/>
    <col min="13081" max="13081" width="6.42578125" style="162" hidden="1"/>
    <col min="13082" max="13082" width="5.42578125" style="162" hidden="1"/>
    <col min="13083" max="13083" width="6.42578125" style="162" hidden="1"/>
    <col min="13084" max="13084" width="5.42578125" style="162" hidden="1"/>
    <col min="13085" max="13085" width="6.42578125" style="162" hidden="1"/>
    <col min="13086" max="13086" width="5.42578125" style="162" hidden="1"/>
    <col min="13087" max="13087" width="6.42578125" style="162" hidden="1"/>
    <col min="13088" max="13088" width="4.5703125" style="162" hidden="1"/>
    <col min="13089" max="13089" width="6.42578125" style="162" hidden="1"/>
    <col min="13090" max="13090" width="4.5703125" style="162" hidden="1"/>
    <col min="13091" max="13091" width="6.42578125" style="162" hidden="1"/>
    <col min="13092" max="13093" width="4.5703125" style="162" hidden="1"/>
    <col min="13094" max="13094" width="5.42578125" style="162" hidden="1"/>
    <col min="13095" max="13095" width="4.85546875" style="162" hidden="1"/>
    <col min="13096" max="13101" width="4.5703125" style="162" hidden="1"/>
    <col min="13102" max="13102" width="5.28515625" style="162" hidden="1"/>
    <col min="13103" max="13105" width="4.5703125" style="162" hidden="1"/>
    <col min="13106" max="13106" width="4.85546875" style="162" hidden="1"/>
    <col min="13107" max="13129" width="4.5703125" style="162" hidden="1"/>
    <col min="13130" max="13312" width="9.140625" style="162" hidden="1"/>
    <col min="13313" max="13313" width="25.85546875" style="162" hidden="1"/>
    <col min="13314" max="13314" width="7.5703125" style="162" hidden="1"/>
    <col min="13315" max="13331" width="5" style="162" hidden="1"/>
    <col min="13332" max="13335" width="5.42578125" style="162" hidden="1"/>
    <col min="13336" max="13336" width="4.5703125" style="162" hidden="1"/>
    <col min="13337" max="13337" width="6.42578125" style="162" hidden="1"/>
    <col min="13338" max="13338" width="5.42578125" style="162" hidden="1"/>
    <col min="13339" max="13339" width="6.42578125" style="162" hidden="1"/>
    <col min="13340" max="13340" width="5.42578125" style="162" hidden="1"/>
    <col min="13341" max="13341" width="6.42578125" style="162" hidden="1"/>
    <col min="13342" max="13342" width="5.42578125" style="162" hidden="1"/>
    <col min="13343" max="13343" width="6.42578125" style="162" hidden="1"/>
    <col min="13344" max="13344" width="4.5703125" style="162" hidden="1"/>
    <col min="13345" max="13345" width="6.42578125" style="162" hidden="1"/>
    <col min="13346" max="13346" width="4.5703125" style="162" hidden="1"/>
    <col min="13347" max="13347" width="6.42578125" style="162" hidden="1"/>
    <col min="13348" max="13349" width="4.5703125" style="162" hidden="1"/>
    <col min="13350" max="13350" width="5.42578125" style="162" hidden="1"/>
    <col min="13351" max="13351" width="4.85546875" style="162" hidden="1"/>
    <col min="13352" max="13357" width="4.5703125" style="162" hidden="1"/>
    <col min="13358" max="13358" width="5.28515625" style="162" hidden="1"/>
    <col min="13359" max="13361" width="4.5703125" style="162" hidden="1"/>
    <col min="13362" max="13362" width="4.85546875" style="162" hidden="1"/>
    <col min="13363" max="13385" width="4.5703125" style="162" hidden="1"/>
    <col min="13386" max="13568" width="9.140625" style="162" hidden="1"/>
    <col min="13569" max="13569" width="25.85546875" style="162" hidden="1"/>
    <col min="13570" max="13570" width="7.5703125" style="162" hidden="1"/>
    <col min="13571" max="13587" width="5" style="162" hidden="1"/>
    <col min="13588" max="13591" width="5.42578125" style="162" hidden="1"/>
    <col min="13592" max="13592" width="4.5703125" style="162" hidden="1"/>
    <col min="13593" max="13593" width="6.42578125" style="162" hidden="1"/>
    <col min="13594" max="13594" width="5.42578125" style="162" hidden="1"/>
    <col min="13595" max="13595" width="6.42578125" style="162" hidden="1"/>
    <col min="13596" max="13596" width="5.42578125" style="162" hidden="1"/>
    <col min="13597" max="13597" width="6.42578125" style="162" hidden="1"/>
    <col min="13598" max="13598" width="5.42578125" style="162" hidden="1"/>
    <col min="13599" max="13599" width="6.42578125" style="162" hidden="1"/>
    <col min="13600" max="13600" width="4.5703125" style="162" hidden="1"/>
    <col min="13601" max="13601" width="6.42578125" style="162" hidden="1"/>
    <col min="13602" max="13602" width="4.5703125" style="162" hidden="1"/>
    <col min="13603" max="13603" width="6.42578125" style="162" hidden="1"/>
    <col min="13604" max="13605" width="4.5703125" style="162" hidden="1"/>
    <col min="13606" max="13606" width="5.42578125" style="162" hidden="1"/>
    <col min="13607" max="13607" width="4.85546875" style="162" hidden="1"/>
    <col min="13608" max="13613" width="4.5703125" style="162" hidden="1"/>
    <col min="13614" max="13614" width="5.28515625" style="162" hidden="1"/>
    <col min="13615" max="13617" width="4.5703125" style="162" hidden="1"/>
    <col min="13618" max="13618" width="4.85546875" style="162" hidden="1"/>
    <col min="13619" max="13641" width="4.5703125" style="162" hidden="1"/>
    <col min="13642" max="13824" width="9.140625" style="162" hidden="1"/>
    <col min="13825" max="13825" width="25.85546875" style="162" hidden="1"/>
    <col min="13826" max="13826" width="7.5703125" style="162" hidden="1"/>
    <col min="13827" max="13843" width="5" style="162" hidden="1"/>
    <col min="13844" max="13847" width="5.42578125" style="162" hidden="1"/>
    <col min="13848" max="13848" width="4.5703125" style="162" hidden="1"/>
    <col min="13849" max="13849" width="6.42578125" style="162" hidden="1"/>
    <col min="13850" max="13850" width="5.42578125" style="162" hidden="1"/>
    <col min="13851" max="13851" width="6.42578125" style="162" hidden="1"/>
    <col min="13852" max="13852" width="5.42578125" style="162" hidden="1"/>
    <col min="13853" max="13853" width="6.42578125" style="162" hidden="1"/>
    <col min="13854" max="13854" width="5.42578125" style="162" hidden="1"/>
    <col min="13855" max="13855" width="6.42578125" style="162" hidden="1"/>
    <col min="13856" max="13856" width="4.5703125" style="162" hidden="1"/>
    <col min="13857" max="13857" width="6.42578125" style="162" hidden="1"/>
    <col min="13858" max="13858" width="4.5703125" style="162" hidden="1"/>
    <col min="13859" max="13859" width="6.42578125" style="162" hidden="1"/>
    <col min="13860" max="13861" width="4.5703125" style="162" hidden="1"/>
    <col min="13862" max="13862" width="5.42578125" style="162" hidden="1"/>
    <col min="13863" max="13863" width="4.85546875" style="162" hidden="1"/>
    <col min="13864" max="13869" width="4.5703125" style="162" hidden="1"/>
    <col min="13870" max="13870" width="5.28515625" style="162" hidden="1"/>
    <col min="13871" max="13873" width="4.5703125" style="162" hidden="1"/>
    <col min="13874" max="13874" width="4.85546875" style="162" hidden="1"/>
    <col min="13875" max="13897" width="4.5703125" style="162" hidden="1"/>
    <col min="13898" max="14080" width="9.140625" style="162" hidden="1"/>
    <col min="14081" max="14081" width="25.85546875" style="162" hidden="1"/>
    <col min="14082" max="14082" width="7.5703125" style="162" hidden="1"/>
    <col min="14083" max="14099" width="5" style="162" hidden="1"/>
    <col min="14100" max="14103" width="5.42578125" style="162" hidden="1"/>
    <col min="14104" max="14104" width="4.5703125" style="162" hidden="1"/>
    <col min="14105" max="14105" width="6.42578125" style="162" hidden="1"/>
    <col min="14106" max="14106" width="5.42578125" style="162" hidden="1"/>
    <col min="14107" max="14107" width="6.42578125" style="162" hidden="1"/>
    <col min="14108" max="14108" width="5.42578125" style="162" hidden="1"/>
    <col min="14109" max="14109" width="6.42578125" style="162" hidden="1"/>
    <col min="14110" max="14110" width="5.42578125" style="162" hidden="1"/>
    <col min="14111" max="14111" width="6.42578125" style="162" hidden="1"/>
    <col min="14112" max="14112" width="4.5703125" style="162" hidden="1"/>
    <col min="14113" max="14113" width="6.42578125" style="162" hidden="1"/>
    <col min="14114" max="14114" width="4.5703125" style="162" hidden="1"/>
    <col min="14115" max="14115" width="6.42578125" style="162" hidden="1"/>
    <col min="14116" max="14117" width="4.5703125" style="162" hidden="1"/>
    <col min="14118" max="14118" width="5.42578125" style="162" hidden="1"/>
    <col min="14119" max="14119" width="4.85546875" style="162" hidden="1"/>
    <col min="14120" max="14125" width="4.5703125" style="162" hidden="1"/>
    <col min="14126" max="14126" width="5.28515625" style="162" hidden="1"/>
    <col min="14127" max="14129" width="4.5703125" style="162" hidden="1"/>
    <col min="14130" max="14130" width="4.85546875" style="162" hidden="1"/>
    <col min="14131" max="14153" width="4.5703125" style="162" hidden="1"/>
    <col min="14154" max="14336" width="9.140625" style="162" hidden="1"/>
    <col min="14337" max="14337" width="25.85546875" style="162" hidden="1"/>
    <col min="14338" max="14338" width="7.5703125" style="162" hidden="1"/>
    <col min="14339" max="14355" width="5" style="162" hidden="1"/>
    <col min="14356" max="14359" width="5.42578125" style="162" hidden="1"/>
    <col min="14360" max="14360" width="4.5703125" style="162" hidden="1"/>
    <col min="14361" max="14361" width="6.42578125" style="162" hidden="1"/>
    <col min="14362" max="14362" width="5.42578125" style="162" hidden="1"/>
    <col min="14363" max="14363" width="6.42578125" style="162" hidden="1"/>
    <col min="14364" max="14364" width="5.42578125" style="162" hidden="1"/>
    <col min="14365" max="14365" width="6.42578125" style="162" hidden="1"/>
    <col min="14366" max="14366" width="5.42578125" style="162" hidden="1"/>
    <col min="14367" max="14367" width="6.42578125" style="162" hidden="1"/>
    <col min="14368" max="14368" width="4.5703125" style="162" hidden="1"/>
    <col min="14369" max="14369" width="6.42578125" style="162" hidden="1"/>
    <col min="14370" max="14370" width="4.5703125" style="162" hidden="1"/>
    <col min="14371" max="14371" width="6.42578125" style="162" hidden="1"/>
    <col min="14372" max="14373" width="4.5703125" style="162" hidden="1"/>
    <col min="14374" max="14374" width="5.42578125" style="162" hidden="1"/>
    <col min="14375" max="14375" width="4.85546875" style="162" hidden="1"/>
    <col min="14376" max="14381" width="4.5703125" style="162" hidden="1"/>
    <col min="14382" max="14382" width="5.28515625" style="162" hidden="1"/>
    <col min="14383" max="14385" width="4.5703125" style="162" hidden="1"/>
    <col min="14386" max="14386" width="4.85546875" style="162" hidden="1"/>
    <col min="14387" max="14409" width="4.5703125" style="162" hidden="1"/>
    <col min="14410" max="14592" width="9.140625" style="162" hidden="1"/>
    <col min="14593" max="14593" width="25.85546875" style="162" hidden="1"/>
    <col min="14594" max="14594" width="7.5703125" style="162" hidden="1"/>
    <col min="14595" max="14611" width="5" style="162" hidden="1"/>
    <col min="14612" max="14615" width="5.42578125" style="162" hidden="1"/>
    <col min="14616" max="14616" width="4.5703125" style="162" hidden="1"/>
    <col min="14617" max="14617" width="6.42578125" style="162" hidden="1"/>
    <col min="14618" max="14618" width="5.42578125" style="162" hidden="1"/>
    <col min="14619" max="14619" width="6.42578125" style="162" hidden="1"/>
    <col min="14620" max="14620" width="5.42578125" style="162" hidden="1"/>
    <col min="14621" max="14621" width="6.42578125" style="162" hidden="1"/>
    <col min="14622" max="14622" width="5.42578125" style="162" hidden="1"/>
    <col min="14623" max="14623" width="6.42578125" style="162" hidden="1"/>
    <col min="14624" max="14624" width="4.5703125" style="162" hidden="1"/>
    <col min="14625" max="14625" width="6.42578125" style="162" hidden="1"/>
    <col min="14626" max="14626" width="4.5703125" style="162" hidden="1"/>
    <col min="14627" max="14627" width="6.42578125" style="162" hidden="1"/>
    <col min="14628" max="14629" width="4.5703125" style="162" hidden="1"/>
    <col min="14630" max="14630" width="5.42578125" style="162" hidden="1"/>
    <col min="14631" max="14631" width="4.85546875" style="162" hidden="1"/>
    <col min="14632" max="14637" width="4.5703125" style="162" hidden="1"/>
    <col min="14638" max="14638" width="5.28515625" style="162" hidden="1"/>
    <col min="14639" max="14641" width="4.5703125" style="162" hidden="1"/>
    <col min="14642" max="14642" width="4.85546875" style="162" hidden="1"/>
    <col min="14643" max="14665" width="4.5703125" style="162" hidden="1"/>
    <col min="14666" max="14848" width="9.140625" style="162" hidden="1"/>
    <col min="14849" max="14849" width="25.85546875" style="162" hidden="1"/>
    <col min="14850" max="14850" width="7.5703125" style="162" hidden="1"/>
    <col min="14851" max="14867" width="5" style="162" hidden="1"/>
    <col min="14868" max="14871" width="5.42578125" style="162" hidden="1"/>
    <col min="14872" max="14872" width="4.5703125" style="162" hidden="1"/>
    <col min="14873" max="14873" width="6.42578125" style="162" hidden="1"/>
    <col min="14874" max="14874" width="5.42578125" style="162" hidden="1"/>
    <col min="14875" max="14875" width="6.42578125" style="162" hidden="1"/>
    <col min="14876" max="14876" width="5.42578125" style="162" hidden="1"/>
    <col min="14877" max="14877" width="6.42578125" style="162" hidden="1"/>
    <col min="14878" max="14878" width="5.42578125" style="162" hidden="1"/>
    <col min="14879" max="14879" width="6.42578125" style="162" hidden="1"/>
    <col min="14880" max="14880" width="4.5703125" style="162" hidden="1"/>
    <col min="14881" max="14881" width="6.42578125" style="162" hidden="1"/>
    <col min="14882" max="14882" width="4.5703125" style="162" hidden="1"/>
    <col min="14883" max="14883" width="6.42578125" style="162" hidden="1"/>
    <col min="14884" max="14885" width="4.5703125" style="162" hidden="1"/>
    <col min="14886" max="14886" width="5.42578125" style="162" hidden="1"/>
    <col min="14887" max="14887" width="4.85546875" style="162" hidden="1"/>
    <col min="14888" max="14893" width="4.5703125" style="162" hidden="1"/>
    <col min="14894" max="14894" width="5.28515625" style="162" hidden="1"/>
    <col min="14895" max="14897" width="4.5703125" style="162" hidden="1"/>
    <col min="14898" max="14898" width="4.85546875" style="162" hidden="1"/>
    <col min="14899" max="14921" width="4.5703125" style="162" hidden="1"/>
    <col min="14922" max="15104" width="9.140625" style="162" hidden="1"/>
    <col min="15105" max="15105" width="25.85546875" style="162" hidden="1"/>
    <col min="15106" max="15106" width="7.5703125" style="162" hidden="1"/>
    <col min="15107" max="15123" width="5" style="162" hidden="1"/>
    <col min="15124" max="15127" width="5.42578125" style="162" hidden="1"/>
    <col min="15128" max="15128" width="4.5703125" style="162" hidden="1"/>
    <col min="15129" max="15129" width="6.42578125" style="162" hidden="1"/>
    <col min="15130" max="15130" width="5.42578125" style="162" hidden="1"/>
    <col min="15131" max="15131" width="6.42578125" style="162" hidden="1"/>
    <col min="15132" max="15132" width="5.42578125" style="162" hidden="1"/>
    <col min="15133" max="15133" width="6.42578125" style="162" hidden="1"/>
    <col min="15134" max="15134" width="5.42578125" style="162" hidden="1"/>
    <col min="15135" max="15135" width="6.42578125" style="162" hidden="1"/>
    <col min="15136" max="15136" width="4.5703125" style="162" hidden="1"/>
    <col min="15137" max="15137" width="6.42578125" style="162" hidden="1"/>
    <col min="15138" max="15138" width="4.5703125" style="162" hidden="1"/>
    <col min="15139" max="15139" width="6.42578125" style="162" hidden="1"/>
    <col min="15140" max="15141" width="4.5703125" style="162" hidden="1"/>
    <col min="15142" max="15142" width="5.42578125" style="162" hidden="1"/>
    <col min="15143" max="15143" width="4.85546875" style="162" hidden="1"/>
    <col min="15144" max="15149" width="4.5703125" style="162" hidden="1"/>
    <col min="15150" max="15150" width="5.28515625" style="162" hidden="1"/>
    <col min="15151" max="15153" width="4.5703125" style="162" hidden="1"/>
    <col min="15154" max="15154" width="4.85546875" style="162" hidden="1"/>
    <col min="15155" max="15177" width="4.5703125" style="162" hidden="1"/>
    <col min="15178" max="15360" width="9.140625" style="162" hidden="1"/>
    <col min="15361" max="15361" width="25.85546875" style="162" hidden="1"/>
    <col min="15362" max="15362" width="7.5703125" style="162" hidden="1"/>
    <col min="15363" max="15379" width="5" style="162" hidden="1"/>
    <col min="15380" max="15383" width="5.42578125" style="162" hidden="1"/>
    <col min="15384" max="15384" width="4.5703125" style="162" hidden="1"/>
    <col min="15385" max="15385" width="6.42578125" style="162" hidden="1"/>
    <col min="15386" max="15386" width="5.42578125" style="162" hidden="1"/>
    <col min="15387" max="15387" width="6.42578125" style="162" hidden="1"/>
    <col min="15388" max="15388" width="5.42578125" style="162" hidden="1"/>
    <col min="15389" max="15389" width="6.42578125" style="162" hidden="1"/>
    <col min="15390" max="15390" width="5.42578125" style="162" hidden="1"/>
    <col min="15391" max="15391" width="6.42578125" style="162" hidden="1"/>
    <col min="15392" max="15392" width="4.5703125" style="162" hidden="1"/>
    <col min="15393" max="15393" width="6.42578125" style="162" hidden="1"/>
    <col min="15394" max="15394" width="4.5703125" style="162" hidden="1"/>
    <col min="15395" max="15395" width="6.42578125" style="162" hidden="1"/>
    <col min="15396" max="15397" width="4.5703125" style="162" hidden="1"/>
    <col min="15398" max="15398" width="5.42578125" style="162" hidden="1"/>
    <col min="15399" max="15399" width="4.85546875" style="162" hidden="1"/>
    <col min="15400" max="15405" width="4.5703125" style="162" hidden="1"/>
    <col min="15406" max="15406" width="5.28515625" style="162" hidden="1"/>
    <col min="15407" max="15409" width="4.5703125" style="162" hidden="1"/>
    <col min="15410" max="15410" width="4.85546875" style="162" hidden="1"/>
    <col min="15411" max="15433" width="4.5703125" style="162" hidden="1"/>
    <col min="15434" max="15616" width="9.140625" style="162" hidden="1"/>
    <col min="15617" max="15617" width="25.85546875" style="162" hidden="1"/>
    <col min="15618" max="15618" width="7.5703125" style="162" hidden="1"/>
    <col min="15619" max="15635" width="5" style="162" hidden="1"/>
    <col min="15636" max="15639" width="5.42578125" style="162" hidden="1"/>
    <col min="15640" max="15640" width="4.5703125" style="162" hidden="1"/>
    <col min="15641" max="15641" width="6.42578125" style="162" hidden="1"/>
    <col min="15642" max="15642" width="5.42578125" style="162" hidden="1"/>
    <col min="15643" max="15643" width="6.42578125" style="162" hidden="1"/>
    <col min="15644" max="15644" width="5.42578125" style="162" hidden="1"/>
    <col min="15645" max="15645" width="6.42578125" style="162" hidden="1"/>
    <col min="15646" max="15646" width="5.42578125" style="162" hidden="1"/>
    <col min="15647" max="15647" width="6.42578125" style="162" hidden="1"/>
    <col min="15648" max="15648" width="4.5703125" style="162" hidden="1"/>
    <col min="15649" max="15649" width="6.42578125" style="162" hidden="1"/>
    <col min="15650" max="15650" width="4.5703125" style="162" hidden="1"/>
    <col min="15651" max="15651" width="6.42578125" style="162" hidden="1"/>
    <col min="15652" max="15653" width="4.5703125" style="162" hidden="1"/>
    <col min="15654" max="15654" width="5.42578125" style="162" hidden="1"/>
    <col min="15655" max="15655" width="4.85546875" style="162" hidden="1"/>
    <col min="15656" max="15661" width="4.5703125" style="162" hidden="1"/>
    <col min="15662" max="15662" width="5.28515625" style="162" hidden="1"/>
    <col min="15663" max="15665" width="4.5703125" style="162" hidden="1"/>
    <col min="15666" max="15666" width="4.85546875" style="162" hidden="1"/>
    <col min="15667" max="15689" width="4.5703125" style="162" hidden="1"/>
    <col min="15690" max="15872" width="9.140625" style="162" hidden="1"/>
    <col min="15873" max="15873" width="25.85546875" style="162" hidden="1"/>
    <col min="15874" max="15874" width="7.5703125" style="162" hidden="1"/>
    <col min="15875" max="15891" width="5" style="162" hidden="1"/>
    <col min="15892" max="15895" width="5.42578125" style="162" hidden="1"/>
    <col min="15896" max="15896" width="4.5703125" style="162" hidden="1"/>
    <col min="15897" max="15897" width="6.42578125" style="162" hidden="1"/>
    <col min="15898" max="15898" width="5.42578125" style="162" hidden="1"/>
    <col min="15899" max="15899" width="6.42578125" style="162" hidden="1"/>
    <col min="15900" max="15900" width="5.42578125" style="162" hidden="1"/>
    <col min="15901" max="15901" width="6.42578125" style="162" hidden="1"/>
    <col min="15902" max="15902" width="5.42578125" style="162" hidden="1"/>
    <col min="15903" max="15903" width="6.42578125" style="162" hidden="1"/>
    <col min="15904" max="15904" width="4.5703125" style="162" hidden="1"/>
    <col min="15905" max="15905" width="6.42578125" style="162" hidden="1"/>
    <col min="15906" max="15906" width="4.5703125" style="162" hidden="1"/>
    <col min="15907" max="15907" width="6.42578125" style="162" hidden="1"/>
    <col min="15908" max="15909" width="4.5703125" style="162" hidden="1"/>
    <col min="15910" max="15910" width="5.42578125" style="162" hidden="1"/>
    <col min="15911" max="15911" width="4.85546875" style="162" hidden="1"/>
    <col min="15912" max="15917" width="4.5703125" style="162" hidden="1"/>
    <col min="15918" max="15918" width="5.28515625" style="162" hidden="1"/>
    <col min="15919" max="15921" width="4.5703125" style="162" hidden="1"/>
    <col min="15922" max="15922" width="4.85546875" style="162" hidden="1"/>
    <col min="15923" max="15945" width="4.5703125" style="162" hidden="1"/>
    <col min="15946" max="16128" width="9.140625" style="162" hidden="1"/>
    <col min="16129" max="16129" width="25.85546875" style="162" hidden="1"/>
    <col min="16130" max="16130" width="7.5703125" style="162" hidden="1"/>
    <col min="16131" max="16147" width="5" style="162" hidden="1"/>
    <col min="16148" max="16151" width="5.42578125" style="162" hidden="1"/>
    <col min="16152" max="16152" width="4.5703125" style="162" hidden="1"/>
    <col min="16153" max="16153" width="6.42578125" style="162" hidden="1"/>
    <col min="16154" max="16154" width="5.42578125" style="162" hidden="1"/>
    <col min="16155" max="16155" width="6.42578125" style="162" hidden="1"/>
    <col min="16156" max="16156" width="5.42578125" style="162" hidden="1"/>
    <col min="16157" max="16157" width="6.42578125" style="162" hidden="1"/>
    <col min="16158" max="16158" width="5.42578125" style="162" hidden="1"/>
    <col min="16159" max="16159" width="6.42578125" style="162" hidden="1"/>
    <col min="16160" max="16160" width="4.5703125" style="162" hidden="1"/>
    <col min="16161" max="16161" width="6.42578125" style="162" hidden="1"/>
    <col min="16162" max="16162" width="4.5703125" style="162" hidden="1"/>
    <col min="16163" max="16163" width="6.42578125" style="162" hidden="1"/>
    <col min="16164" max="16165" width="4.5703125" style="162" hidden="1"/>
    <col min="16166" max="16166" width="5.42578125" style="162" hidden="1"/>
    <col min="16167" max="16167" width="4.85546875" style="162" hidden="1"/>
    <col min="16168" max="16173" width="4.5703125" style="162" hidden="1"/>
    <col min="16174" max="16174" width="5.28515625" style="162" hidden="1"/>
    <col min="16175" max="16177" width="4.5703125" style="162" hidden="1"/>
    <col min="16178" max="16178" width="4.85546875" style="162" hidden="1"/>
    <col min="16179" max="16201" width="4.5703125" style="162" hidden="1"/>
    <col min="16202" max="16384" width="9.140625" style="162" hidden="1"/>
  </cols>
  <sheetData>
    <row r="1" spans="1:75" s="479" customFormat="1" ht="16.5" thickBot="1">
      <c r="A1" s="476"/>
      <c r="B1" s="476"/>
      <c r="C1" s="477"/>
      <c r="D1" s="477"/>
      <c r="E1" s="477"/>
      <c r="F1" s="477"/>
      <c r="G1" s="477"/>
      <c r="H1" s="477"/>
      <c r="I1" s="477"/>
      <c r="J1" s="477"/>
      <c r="K1" s="477"/>
      <c r="L1" s="477"/>
      <c r="M1" s="477"/>
      <c r="N1" s="477"/>
      <c r="O1" s="477"/>
      <c r="P1" s="477"/>
      <c r="Q1" s="477"/>
      <c r="R1" s="477"/>
      <c r="S1" s="477"/>
      <c r="T1" s="477"/>
      <c r="U1" s="477"/>
      <c r="V1" s="477"/>
      <c r="W1" s="477"/>
      <c r="X1" s="477"/>
      <c r="Y1" s="477"/>
      <c r="Z1" s="477"/>
      <c r="AA1" s="477"/>
      <c r="AB1" s="477"/>
      <c r="AC1" s="477"/>
      <c r="AD1" s="477"/>
      <c r="AE1" s="477"/>
      <c r="AF1" s="477"/>
      <c r="AG1" s="477"/>
      <c r="AH1" s="477"/>
      <c r="AI1" s="477"/>
      <c r="AJ1" s="477"/>
      <c r="AK1" s="477"/>
      <c r="AL1" s="477"/>
      <c r="AM1" s="477"/>
      <c r="AN1" s="477"/>
      <c r="AO1" s="477"/>
      <c r="AP1" s="477"/>
      <c r="AQ1" s="477"/>
      <c r="AR1" s="477"/>
      <c r="AS1" s="477"/>
      <c r="AT1" s="477"/>
      <c r="AU1" s="477"/>
      <c r="AV1" s="477"/>
      <c r="AW1" s="477"/>
      <c r="AX1" s="477"/>
      <c r="AY1" s="477"/>
      <c r="AZ1" s="477"/>
      <c r="BA1" s="477"/>
      <c r="BB1" s="477"/>
      <c r="BC1" s="477"/>
      <c r="BD1" s="477"/>
      <c r="BE1" s="477"/>
      <c r="BF1" s="477"/>
      <c r="BG1" s="477"/>
      <c r="BH1" s="477"/>
      <c r="BI1" s="477"/>
      <c r="BJ1" s="477"/>
      <c r="BK1" s="477"/>
      <c r="BL1" s="477"/>
      <c r="BM1" s="477"/>
      <c r="BN1" s="477"/>
      <c r="BO1" s="477"/>
      <c r="BP1" s="477"/>
      <c r="BQ1" s="477"/>
      <c r="BR1" s="477"/>
      <c r="BS1" s="477"/>
      <c r="BT1" s="477"/>
      <c r="BU1" s="477"/>
      <c r="BV1" s="477"/>
      <c r="BW1" s="478"/>
    </row>
    <row r="2" spans="1:75" s="482" customFormat="1" ht="55.5">
      <c r="A2" s="579" t="s">
        <v>428</v>
      </c>
      <c r="B2" s="480" t="s">
        <v>145</v>
      </c>
      <c r="C2" s="717" t="str">
        <f>CONCATENATE("W",WEEKNUM(C3,2)," / ",YEAR(C3))</f>
        <v>W1 / 1900</v>
      </c>
      <c r="D2" s="717" t="str">
        <f t="shared" ref="D2:BO2" si="0">CONCATENATE("W",WEEKNUM(D3,2)," / ",YEAR(D3))</f>
        <v>W3 / 1901</v>
      </c>
      <c r="E2" s="717" t="str">
        <f t="shared" si="0"/>
        <v>W5 / 1901</v>
      </c>
      <c r="F2" s="717" t="str">
        <f t="shared" si="0"/>
        <v>W7 / 1901</v>
      </c>
      <c r="G2" s="717" t="str">
        <f t="shared" si="0"/>
        <v>W9 / 1901</v>
      </c>
      <c r="H2" s="717" t="str">
        <f t="shared" si="0"/>
        <v>W9 / 1901</v>
      </c>
      <c r="I2" s="717" t="str">
        <f t="shared" si="0"/>
        <v>W13 / 1901</v>
      </c>
      <c r="J2" s="717" t="str">
        <f t="shared" si="0"/>
        <v>W15 / 1901</v>
      </c>
      <c r="K2" s="717" t="str">
        <f t="shared" si="0"/>
        <v>W17 / 1901</v>
      </c>
      <c r="L2" s="717" t="str">
        <f t="shared" si="0"/>
        <v>W19 / 1901</v>
      </c>
      <c r="M2" s="717" t="str">
        <f t="shared" si="0"/>
        <v>W21 / 1901</v>
      </c>
      <c r="N2" s="717" t="str">
        <f t="shared" si="0"/>
        <v>W23 / 1901</v>
      </c>
      <c r="O2" s="717" t="str">
        <f t="shared" si="0"/>
        <v>W25 / 1901</v>
      </c>
      <c r="P2" s="717" t="str">
        <f t="shared" si="0"/>
        <v>W27 / 1901</v>
      </c>
      <c r="Q2" s="717" t="str">
        <f t="shared" si="0"/>
        <v>W29 / 1901</v>
      </c>
      <c r="R2" s="717" t="str">
        <f t="shared" si="0"/>
        <v>W31 / 1901</v>
      </c>
      <c r="S2" s="717" t="str">
        <f t="shared" si="0"/>
        <v>W33 / 1901</v>
      </c>
      <c r="T2" s="717" t="str">
        <f t="shared" si="0"/>
        <v>W35 / 1901</v>
      </c>
      <c r="U2" s="717" t="str">
        <f t="shared" si="0"/>
        <v>W37 / 1901</v>
      </c>
      <c r="V2" s="717" t="str">
        <f t="shared" si="0"/>
        <v>W39 / 1901</v>
      </c>
      <c r="W2" s="717" t="str">
        <f t="shared" si="0"/>
        <v>W41 / 1901</v>
      </c>
      <c r="X2" s="717" t="str">
        <f t="shared" si="0"/>
        <v>W43 / 1901</v>
      </c>
      <c r="Y2" s="717" t="str">
        <f t="shared" si="0"/>
        <v>W45 / 1901</v>
      </c>
      <c r="Z2" s="717" t="str">
        <f t="shared" si="0"/>
        <v>W47 / 1901</v>
      </c>
      <c r="AA2" s="717" t="str">
        <f t="shared" si="0"/>
        <v>W49 / 1901</v>
      </c>
      <c r="AB2" s="717" t="str">
        <f t="shared" si="0"/>
        <v>W51 / 1901</v>
      </c>
      <c r="AC2" s="717" t="str">
        <f t="shared" si="0"/>
        <v>W53 / 1901</v>
      </c>
      <c r="AD2" s="717" t="str">
        <f t="shared" si="0"/>
        <v>W3 / 1902</v>
      </c>
      <c r="AE2" s="717" t="str">
        <f t="shared" si="0"/>
        <v>W5 / 1902</v>
      </c>
      <c r="AF2" s="717" t="str">
        <f t="shared" si="0"/>
        <v>W7 / 1902</v>
      </c>
      <c r="AG2" s="717" t="str">
        <f t="shared" si="0"/>
        <v>W9 / 1902</v>
      </c>
      <c r="AH2" s="717" t="str">
        <f t="shared" si="0"/>
        <v>W11 / 1902</v>
      </c>
      <c r="AI2" s="717" t="str">
        <f t="shared" si="0"/>
        <v>W13 / 1902</v>
      </c>
      <c r="AJ2" s="717" t="str">
        <f t="shared" si="0"/>
        <v>W15 / 1902</v>
      </c>
      <c r="AK2" s="717" t="str">
        <f t="shared" si="0"/>
        <v>W17 / 1902</v>
      </c>
      <c r="AL2" s="717" t="str">
        <f t="shared" si="0"/>
        <v>W19 / 1902</v>
      </c>
      <c r="AM2" s="717" t="str">
        <f t="shared" si="0"/>
        <v>W21 / 1902</v>
      </c>
      <c r="AN2" s="717" t="str">
        <f t="shared" si="0"/>
        <v>W23 / 1902</v>
      </c>
      <c r="AO2" s="717" t="str">
        <f t="shared" si="0"/>
        <v>W25 / 1902</v>
      </c>
      <c r="AP2" s="717" t="str">
        <f t="shared" si="0"/>
        <v>W27 / 1902</v>
      </c>
      <c r="AQ2" s="717" t="str">
        <f t="shared" si="0"/>
        <v>W29 / 1902</v>
      </c>
      <c r="AR2" s="717" t="str">
        <f t="shared" si="0"/>
        <v>W31 / 1902</v>
      </c>
      <c r="AS2" s="717" t="str">
        <f t="shared" si="0"/>
        <v>W33 / 1902</v>
      </c>
      <c r="AT2" s="717" t="str">
        <f t="shared" si="0"/>
        <v>W35 / 1902</v>
      </c>
      <c r="AU2" s="717" t="str">
        <f t="shared" si="0"/>
        <v>W37 / 1902</v>
      </c>
      <c r="AV2" s="717" t="str">
        <f t="shared" si="0"/>
        <v>W39 / 1902</v>
      </c>
      <c r="AW2" s="717" t="str">
        <f t="shared" si="0"/>
        <v>W41 / 1902</v>
      </c>
      <c r="AX2" s="717" t="str">
        <f t="shared" si="0"/>
        <v>W43 / 1902</v>
      </c>
      <c r="AY2" s="717" t="str">
        <f t="shared" si="0"/>
        <v>W45 / 1902</v>
      </c>
      <c r="AZ2" s="717" t="str">
        <f t="shared" si="0"/>
        <v>W47 / 1902</v>
      </c>
      <c r="BA2" s="717" t="str">
        <f t="shared" si="0"/>
        <v>W49 / 1902</v>
      </c>
      <c r="BB2" s="717" t="str">
        <f t="shared" si="0"/>
        <v>W51 / 1902</v>
      </c>
      <c r="BC2" s="717" t="str">
        <f t="shared" si="0"/>
        <v>W53 / 1902</v>
      </c>
      <c r="BD2" s="717" t="str">
        <f t="shared" si="0"/>
        <v>W3 / 1903</v>
      </c>
      <c r="BE2" s="717" t="str">
        <f t="shared" si="0"/>
        <v>W5 / 1903</v>
      </c>
      <c r="BF2" s="717" t="str">
        <f t="shared" si="0"/>
        <v>W7 / 1903</v>
      </c>
      <c r="BG2" s="717" t="str">
        <f t="shared" si="0"/>
        <v>W9 / 1903</v>
      </c>
      <c r="BH2" s="717" t="str">
        <f t="shared" si="0"/>
        <v>W11 / 1903</v>
      </c>
      <c r="BI2" s="717" t="str">
        <f t="shared" si="0"/>
        <v>W13 / 1903</v>
      </c>
      <c r="BJ2" s="717" t="str">
        <f t="shared" si="0"/>
        <v>W15 / 1903</v>
      </c>
      <c r="BK2" s="717" t="str">
        <f t="shared" si="0"/>
        <v>W17 / 1903</v>
      </c>
      <c r="BL2" s="717" t="str">
        <f t="shared" si="0"/>
        <v>W19 / 1903</v>
      </c>
      <c r="BM2" s="717" t="str">
        <f t="shared" si="0"/>
        <v>W21 / 1903</v>
      </c>
      <c r="BN2" s="717" t="str">
        <f t="shared" si="0"/>
        <v>W23 / 1903</v>
      </c>
      <c r="BO2" s="717" t="str">
        <f t="shared" si="0"/>
        <v>W25 / 1903</v>
      </c>
      <c r="BP2" s="717" t="str">
        <f t="shared" ref="BP2:BV2" si="1">CONCATENATE("W",WEEKNUM(BP3,2)," / ",YEAR(BP3))</f>
        <v>W27 / 1903</v>
      </c>
      <c r="BQ2" s="717" t="str">
        <f t="shared" si="1"/>
        <v>W29 / 1903</v>
      </c>
      <c r="BR2" s="717" t="str">
        <f t="shared" si="1"/>
        <v>W31 / 1903</v>
      </c>
      <c r="BS2" s="717" t="str">
        <f t="shared" si="1"/>
        <v>W33 / 1903</v>
      </c>
      <c r="BT2" s="717" t="str">
        <f t="shared" si="1"/>
        <v>W35 / 1903</v>
      </c>
      <c r="BU2" s="718" t="str">
        <f t="shared" si="1"/>
        <v>W37 / 1903</v>
      </c>
      <c r="BV2" s="581" t="str">
        <f t="shared" si="1"/>
        <v>W1 / 1900</v>
      </c>
      <c r="BW2" s="481"/>
    </row>
    <row r="3" spans="1:75" s="484" customFormat="1" ht="52.5">
      <c r="A3" s="582" t="s">
        <v>139</v>
      </c>
      <c r="B3" s="583">
        <f>filingDate</f>
        <v>522</v>
      </c>
      <c r="C3" s="531">
        <v>1</v>
      </c>
      <c r="D3" s="531">
        <v>381</v>
      </c>
      <c r="E3" s="531">
        <v>395</v>
      </c>
      <c r="F3" s="531">
        <v>409</v>
      </c>
      <c r="G3" s="531">
        <v>423</v>
      </c>
      <c r="H3" s="531">
        <v>426</v>
      </c>
      <c r="I3" s="531">
        <v>451</v>
      </c>
      <c r="J3" s="531">
        <v>465</v>
      </c>
      <c r="K3" s="531">
        <v>479</v>
      </c>
      <c r="L3" s="531">
        <v>493</v>
      </c>
      <c r="M3" s="531">
        <v>507</v>
      </c>
      <c r="N3" s="531">
        <v>521</v>
      </c>
      <c r="O3" s="531">
        <v>535</v>
      </c>
      <c r="P3" s="531">
        <v>549</v>
      </c>
      <c r="Q3" s="531">
        <v>563</v>
      </c>
      <c r="R3" s="531">
        <v>577</v>
      </c>
      <c r="S3" s="531">
        <v>591</v>
      </c>
      <c r="T3" s="531">
        <v>605</v>
      </c>
      <c r="U3" s="531">
        <v>619</v>
      </c>
      <c r="V3" s="531">
        <v>633</v>
      </c>
      <c r="W3" s="531">
        <v>647</v>
      </c>
      <c r="X3" s="531">
        <v>661</v>
      </c>
      <c r="Y3" s="531">
        <v>675</v>
      </c>
      <c r="Z3" s="531">
        <v>689</v>
      </c>
      <c r="AA3" s="531">
        <v>703</v>
      </c>
      <c r="AB3" s="531">
        <v>717</v>
      </c>
      <c r="AC3" s="531">
        <v>731</v>
      </c>
      <c r="AD3" s="531">
        <v>745</v>
      </c>
      <c r="AE3" s="531">
        <v>759</v>
      </c>
      <c r="AF3" s="531">
        <v>773</v>
      </c>
      <c r="AG3" s="531">
        <v>787</v>
      </c>
      <c r="AH3" s="531">
        <v>801</v>
      </c>
      <c r="AI3" s="531">
        <v>815</v>
      </c>
      <c r="AJ3" s="531">
        <v>829</v>
      </c>
      <c r="AK3" s="531">
        <v>843</v>
      </c>
      <c r="AL3" s="531">
        <v>857</v>
      </c>
      <c r="AM3" s="531">
        <v>871</v>
      </c>
      <c r="AN3" s="531">
        <v>885</v>
      </c>
      <c r="AO3" s="531">
        <v>899</v>
      </c>
      <c r="AP3" s="531">
        <v>913</v>
      </c>
      <c r="AQ3" s="531">
        <v>927</v>
      </c>
      <c r="AR3" s="531">
        <v>941</v>
      </c>
      <c r="AS3" s="531">
        <v>955</v>
      </c>
      <c r="AT3" s="531">
        <v>969</v>
      </c>
      <c r="AU3" s="531">
        <v>983</v>
      </c>
      <c r="AV3" s="531">
        <v>997</v>
      </c>
      <c r="AW3" s="531">
        <v>1011</v>
      </c>
      <c r="AX3" s="531">
        <v>1025</v>
      </c>
      <c r="AY3" s="531">
        <v>1039</v>
      </c>
      <c r="AZ3" s="531">
        <v>1053</v>
      </c>
      <c r="BA3" s="531">
        <v>1067</v>
      </c>
      <c r="BB3" s="531">
        <v>1081</v>
      </c>
      <c r="BC3" s="531">
        <v>1095</v>
      </c>
      <c r="BD3" s="531">
        <v>1109</v>
      </c>
      <c r="BE3" s="531">
        <v>1123</v>
      </c>
      <c r="BF3" s="531">
        <v>1137</v>
      </c>
      <c r="BG3" s="531">
        <v>1151</v>
      </c>
      <c r="BH3" s="531">
        <v>1165</v>
      </c>
      <c r="BI3" s="531">
        <v>1179</v>
      </c>
      <c r="BJ3" s="531">
        <v>1193</v>
      </c>
      <c r="BK3" s="531">
        <v>1207</v>
      </c>
      <c r="BL3" s="531">
        <v>1221</v>
      </c>
      <c r="BM3" s="531">
        <v>1235</v>
      </c>
      <c r="BN3" s="531">
        <v>1249</v>
      </c>
      <c r="BO3" s="531">
        <v>1263</v>
      </c>
      <c r="BP3" s="531">
        <v>1277</v>
      </c>
      <c r="BQ3" s="531">
        <v>1291</v>
      </c>
      <c r="BR3" s="531">
        <v>1305</v>
      </c>
      <c r="BS3" s="531">
        <v>1319</v>
      </c>
      <c r="BT3" s="531">
        <v>1333</v>
      </c>
      <c r="BU3" s="584">
        <v>1347</v>
      </c>
      <c r="BV3" s="585"/>
      <c r="BW3" s="483"/>
    </row>
    <row r="4" spans="1:75" s="482" customFormat="1">
      <c r="A4" s="586" t="s">
        <v>431</v>
      </c>
      <c r="B4" s="587">
        <f>IF(filingDate&lt;$C$3,$C4,INDEX($C4:$AAA4,MATCH(filingDate,$C$3:$AAA$3)))</f>
        <v>0</v>
      </c>
      <c r="C4" s="588"/>
      <c r="D4" s="589"/>
      <c r="E4" s="589"/>
      <c r="F4" s="589"/>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590"/>
      <c r="AK4" s="590"/>
      <c r="AL4" s="590"/>
      <c r="AM4" s="590"/>
      <c r="AN4" s="590"/>
      <c r="AO4" s="590"/>
      <c r="AP4" s="590"/>
      <c r="AQ4" s="590"/>
      <c r="AR4" s="590"/>
      <c r="AS4" s="590"/>
      <c r="AT4" s="590"/>
      <c r="AU4" s="590"/>
      <c r="AV4" s="590"/>
      <c r="AW4" s="590"/>
      <c r="AX4" s="590"/>
      <c r="AY4" s="590"/>
      <c r="AZ4" s="590"/>
      <c r="BA4" s="590"/>
      <c r="BB4" s="590"/>
      <c r="BC4" s="590"/>
      <c r="BD4" s="591"/>
      <c r="BE4" s="592"/>
      <c r="BF4" s="590"/>
      <c r="BG4" s="591"/>
      <c r="BH4" s="592"/>
      <c r="BI4" s="590"/>
      <c r="BJ4" s="591"/>
      <c r="BK4" s="592"/>
      <c r="BL4" s="590"/>
      <c r="BM4" s="591"/>
      <c r="BN4" s="592"/>
      <c r="BO4" s="590"/>
      <c r="BP4" s="591"/>
      <c r="BQ4" s="592"/>
      <c r="BR4" s="590"/>
      <c r="BS4" s="591"/>
      <c r="BT4" s="592"/>
      <c r="BU4" s="593"/>
      <c r="BV4" s="594"/>
      <c r="BW4" s="481"/>
    </row>
    <row r="5" spans="1:75" s="482" customFormat="1">
      <c r="A5" s="586" t="s">
        <v>432</v>
      </c>
      <c r="B5" s="587">
        <f>IF(filingDate&lt;$C$3,$C5,INDEX($C5:$AAA5,MATCH(filingDate,$C$3:$AAA$3)))</f>
        <v>0</v>
      </c>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589"/>
      <c r="AK5" s="589"/>
      <c r="AL5" s="589"/>
      <c r="AM5" s="589"/>
      <c r="AN5" s="589"/>
      <c r="AO5" s="589"/>
      <c r="AP5" s="589"/>
      <c r="AQ5" s="589"/>
      <c r="AR5" s="589"/>
      <c r="AS5" s="589"/>
      <c r="AT5" s="589"/>
      <c r="AU5" s="589"/>
      <c r="AV5" s="589"/>
      <c r="AW5" s="589"/>
      <c r="AX5" s="589"/>
      <c r="AY5" s="589"/>
      <c r="AZ5" s="589"/>
      <c r="BA5" s="589"/>
      <c r="BB5" s="589"/>
      <c r="BC5" s="589"/>
      <c r="BD5" s="595"/>
      <c r="BE5" s="588"/>
      <c r="BF5" s="589"/>
      <c r="BG5" s="595"/>
      <c r="BH5" s="588"/>
      <c r="BI5" s="589"/>
      <c r="BJ5" s="595"/>
      <c r="BK5" s="588"/>
      <c r="BL5" s="589"/>
      <c r="BM5" s="595"/>
      <c r="BN5" s="588"/>
      <c r="BO5" s="589"/>
      <c r="BP5" s="595"/>
      <c r="BQ5" s="588"/>
      <c r="BR5" s="589"/>
      <c r="BS5" s="595"/>
      <c r="BT5" s="588"/>
      <c r="BU5" s="596"/>
      <c r="BV5" s="594"/>
      <c r="BW5" s="481"/>
    </row>
    <row r="6" spans="1:75" s="482" customFormat="1" ht="12.75" customHeight="1" thickBot="1">
      <c r="A6" s="597"/>
      <c r="B6" s="597"/>
      <c r="C6" s="597"/>
      <c r="D6" s="597"/>
      <c r="E6" s="597"/>
      <c r="F6" s="597"/>
      <c r="G6" s="597"/>
      <c r="H6" s="597"/>
      <c r="I6" s="597"/>
      <c r="J6" s="597"/>
      <c r="K6" s="597"/>
      <c r="L6" s="597"/>
      <c r="M6" s="597"/>
      <c r="N6" s="597"/>
      <c r="O6" s="597"/>
      <c r="P6" s="597"/>
      <c r="Q6" s="597"/>
      <c r="R6" s="597"/>
      <c r="S6" s="597"/>
      <c r="T6" s="597"/>
      <c r="U6" s="597"/>
      <c r="V6" s="597"/>
      <c r="W6" s="597"/>
      <c r="X6" s="597"/>
      <c r="Y6" s="597"/>
      <c r="Z6" s="597"/>
      <c r="AA6" s="597"/>
      <c r="AB6" s="597"/>
      <c r="AC6" s="597"/>
      <c r="AD6" s="597"/>
      <c r="AE6" s="597"/>
      <c r="AF6" s="597"/>
      <c r="AG6" s="597"/>
      <c r="AH6" s="597"/>
      <c r="AI6" s="597"/>
      <c r="AJ6" s="597"/>
      <c r="AK6" s="597"/>
      <c r="AL6" s="597"/>
      <c r="AM6" s="597"/>
      <c r="AN6" s="597"/>
      <c r="AO6" s="597"/>
      <c r="AP6" s="597"/>
      <c r="AQ6" s="597"/>
      <c r="AR6" s="597"/>
      <c r="AS6" s="597"/>
      <c r="AT6" s="597"/>
      <c r="AU6" s="597"/>
      <c r="AV6" s="597"/>
      <c r="AW6" s="597"/>
      <c r="AX6" s="597"/>
      <c r="AY6" s="597"/>
      <c r="AZ6" s="597"/>
      <c r="BA6" s="597"/>
      <c r="BB6" s="597"/>
      <c r="BC6" s="597"/>
      <c r="BD6" s="597"/>
      <c r="BE6" s="597"/>
      <c r="BF6" s="597"/>
      <c r="BG6" s="597"/>
      <c r="BH6" s="597"/>
      <c r="BI6" s="597"/>
      <c r="BJ6" s="597"/>
      <c r="BK6" s="597"/>
      <c r="BL6" s="597"/>
      <c r="BM6" s="597"/>
      <c r="BN6" s="597"/>
      <c r="BO6" s="597"/>
      <c r="BP6" s="597"/>
      <c r="BQ6" s="597"/>
      <c r="BR6" s="597"/>
      <c r="BS6" s="597"/>
      <c r="BT6" s="597"/>
      <c r="BU6" s="597"/>
      <c r="BV6" s="598"/>
      <c r="BW6" s="481"/>
    </row>
    <row r="7" spans="1:75" s="482" customFormat="1" ht="18.95" customHeight="1" thickBot="1">
      <c r="A7" s="599" t="s">
        <v>427</v>
      </c>
      <c r="B7" s="485" t="s">
        <v>145</v>
      </c>
      <c r="C7" s="486"/>
      <c r="D7" s="477"/>
      <c r="E7" s="477"/>
      <c r="F7" s="477"/>
      <c r="G7" s="477"/>
      <c r="H7" s="477"/>
      <c r="I7" s="477"/>
      <c r="J7" s="477"/>
      <c r="K7" s="477"/>
      <c r="L7" s="477"/>
      <c r="M7" s="477"/>
      <c r="N7" s="477"/>
      <c r="O7" s="477"/>
      <c r="P7" s="477"/>
      <c r="Q7" s="477"/>
      <c r="R7" s="477"/>
      <c r="S7" s="477"/>
      <c r="T7" s="477"/>
      <c r="U7" s="477"/>
      <c r="V7" s="477"/>
      <c r="W7" s="477"/>
      <c r="X7" s="477"/>
      <c r="Y7" s="477"/>
      <c r="Z7" s="477"/>
      <c r="AA7" s="477"/>
      <c r="AB7" s="477"/>
      <c r="AC7" s="477"/>
      <c r="AD7" s="477"/>
      <c r="AE7" s="477"/>
      <c r="AF7" s="477"/>
      <c r="AG7" s="477"/>
      <c r="AH7" s="477"/>
      <c r="AI7" s="477"/>
      <c r="AJ7" s="477"/>
      <c r="AK7" s="477"/>
      <c r="AL7" s="477"/>
      <c r="AM7" s="477"/>
      <c r="AN7" s="477"/>
      <c r="AO7" s="477"/>
      <c r="AP7" s="477"/>
      <c r="AQ7" s="477"/>
      <c r="AR7" s="477"/>
      <c r="AS7" s="477"/>
      <c r="AT7" s="477"/>
      <c r="AU7" s="477"/>
      <c r="AV7" s="477"/>
      <c r="AW7" s="477"/>
      <c r="AX7" s="477"/>
      <c r="AY7" s="477"/>
      <c r="AZ7" s="477"/>
      <c r="BA7" s="477"/>
      <c r="BB7" s="477"/>
      <c r="BC7" s="477"/>
      <c r="BD7" s="477"/>
      <c r="BE7" s="477"/>
      <c r="BF7" s="477"/>
      <c r="BG7" s="477"/>
      <c r="BH7" s="477"/>
      <c r="BI7" s="477"/>
      <c r="BJ7" s="477"/>
      <c r="BK7" s="477"/>
      <c r="BL7" s="477"/>
      <c r="BM7" s="477"/>
      <c r="BN7" s="477"/>
      <c r="BO7" s="477"/>
      <c r="BP7" s="477"/>
      <c r="BQ7" s="477"/>
      <c r="BR7" s="477"/>
      <c r="BS7" s="477"/>
      <c r="BT7" s="477"/>
      <c r="BU7" s="477"/>
      <c r="BV7" s="598"/>
      <c r="BW7" s="481"/>
    </row>
    <row r="8" spans="1:75" ht="15">
      <c r="A8" s="600" t="s">
        <v>170</v>
      </c>
      <c r="B8" s="601"/>
      <c r="C8" s="601"/>
      <c r="D8" s="601"/>
      <c r="E8" s="601"/>
      <c r="F8" s="601"/>
      <c r="G8" s="601"/>
      <c r="H8" s="601"/>
      <c r="I8" s="601"/>
      <c r="J8" s="601"/>
      <c r="K8" s="601"/>
      <c r="L8" s="601"/>
      <c r="M8" s="601"/>
      <c r="N8" s="601"/>
      <c r="O8" s="601"/>
      <c r="P8" s="601"/>
      <c r="Q8" s="601"/>
      <c r="R8" s="601"/>
      <c r="S8" s="601"/>
      <c r="T8" s="601"/>
      <c r="U8" s="601"/>
      <c r="V8" s="601"/>
      <c r="W8" s="601"/>
      <c r="X8" s="601"/>
      <c r="Y8" s="601"/>
      <c r="Z8" s="601"/>
      <c r="AA8" s="601"/>
      <c r="AB8" s="601"/>
      <c r="AC8" s="601"/>
      <c r="AD8" s="601"/>
      <c r="AE8" s="601"/>
      <c r="AF8" s="601"/>
      <c r="AG8" s="601"/>
      <c r="AH8" s="601"/>
      <c r="AI8" s="601"/>
      <c r="AJ8" s="601"/>
      <c r="AK8" s="601"/>
      <c r="AL8" s="601"/>
      <c r="AM8" s="601"/>
      <c r="AN8" s="601"/>
      <c r="AO8" s="601"/>
      <c r="AP8" s="601"/>
      <c r="AQ8" s="601"/>
      <c r="AR8" s="601"/>
      <c r="AS8" s="601"/>
      <c r="AT8" s="601"/>
      <c r="AU8" s="601"/>
      <c r="AV8" s="601"/>
      <c r="AW8" s="601"/>
      <c r="AX8" s="601"/>
      <c r="AY8" s="601"/>
      <c r="AZ8" s="601"/>
      <c r="BA8" s="601"/>
      <c r="BB8" s="601"/>
      <c r="BC8" s="601"/>
      <c r="BD8" s="601"/>
      <c r="BE8" s="601"/>
      <c r="BF8" s="601"/>
      <c r="BG8" s="601"/>
      <c r="BH8" s="601"/>
      <c r="BI8" s="601"/>
      <c r="BJ8" s="601"/>
      <c r="BK8" s="601"/>
      <c r="BL8" s="601"/>
      <c r="BM8" s="601"/>
      <c r="BN8" s="601"/>
      <c r="BO8" s="601"/>
      <c r="BP8" s="601"/>
      <c r="BQ8" s="601"/>
      <c r="BR8" s="601"/>
      <c r="BS8" s="601"/>
      <c r="BT8" s="601"/>
      <c r="BU8" s="601"/>
      <c r="BV8" s="598"/>
      <c r="BW8" s="487"/>
    </row>
    <row r="9" spans="1:75">
      <c r="A9" s="719" t="s">
        <v>36</v>
      </c>
      <c r="B9" s="603">
        <f t="shared" ref="B9:B14" si="2">IF(filingDate&lt;$C$3,$C9,INDEX($C9:$AAA9,MATCH(filingDate,$C$3:$AAA$3)))</f>
        <v>0</v>
      </c>
      <c r="C9" s="604"/>
      <c r="D9" s="604"/>
      <c r="E9" s="604"/>
      <c r="F9" s="604"/>
      <c r="G9" s="604"/>
      <c r="H9" s="604"/>
      <c r="I9" s="604"/>
      <c r="J9" s="604"/>
      <c r="K9" s="604"/>
      <c r="L9" s="604"/>
      <c r="M9" s="604"/>
      <c r="N9" s="604"/>
      <c r="O9" s="604"/>
      <c r="P9" s="604"/>
      <c r="Q9" s="604"/>
      <c r="R9" s="604"/>
      <c r="S9" s="604"/>
      <c r="T9" s="604"/>
      <c r="U9" s="604"/>
      <c r="V9" s="604"/>
      <c r="W9" s="604"/>
      <c r="X9" s="604"/>
      <c r="Y9" s="604"/>
      <c r="Z9" s="604"/>
      <c r="AA9" s="604"/>
      <c r="AB9" s="604"/>
      <c r="AC9" s="604"/>
      <c r="AD9" s="604"/>
      <c r="AE9" s="604"/>
      <c r="AF9" s="604"/>
      <c r="AG9" s="604"/>
      <c r="AH9" s="604"/>
      <c r="AI9" s="604"/>
      <c r="AJ9" s="604"/>
      <c r="AK9" s="604"/>
      <c r="AL9" s="604"/>
      <c r="AM9" s="604"/>
      <c r="AN9" s="604"/>
      <c r="AO9" s="604"/>
      <c r="AP9" s="604"/>
      <c r="AQ9" s="604"/>
      <c r="AR9" s="604"/>
      <c r="AS9" s="604"/>
      <c r="AT9" s="604"/>
      <c r="AU9" s="604"/>
      <c r="AV9" s="604"/>
      <c r="AW9" s="604"/>
      <c r="AX9" s="604"/>
      <c r="AY9" s="604"/>
      <c r="AZ9" s="604"/>
      <c r="BA9" s="604"/>
      <c r="BB9" s="604"/>
      <c r="BC9" s="604"/>
      <c r="BD9" s="604"/>
      <c r="BE9" s="604"/>
      <c r="BF9" s="604"/>
      <c r="BG9" s="604"/>
      <c r="BH9" s="604"/>
      <c r="BI9" s="604"/>
      <c r="BJ9" s="604"/>
      <c r="BK9" s="604"/>
      <c r="BL9" s="604"/>
      <c r="BM9" s="604"/>
      <c r="BN9" s="604"/>
      <c r="BO9" s="604"/>
      <c r="BP9" s="604"/>
      <c r="BQ9" s="604"/>
      <c r="BR9" s="604"/>
      <c r="BS9" s="604"/>
      <c r="BT9" s="604"/>
      <c r="BU9" s="604"/>
      <c r="BV9" s="598"/>
      <c r="BW9" s="487"/>
    </row>
    <row r="10" spans="1:75">
      <c r="A10" s="720" t="s">
        <v>37</v>
      </c>
      <c r="B10" s="606">
        <f t="shared" si="2"/>
        <v>0</v>
      </c>
      <c r="C10" s="534"/>
      <c r="D10" s="534"/>
      <c r="E10" s="534"/>
      <c r="F10" s="534"/>
      <c r="G10" s="534"/>
      <c r="H10" s="534"/>
      <c r="I10" s="534"/>
      <c r="J10" s="534"/>
      <c r="K10" s="534"/>
      <c r="L10" s="534"/>
      <c r="M10" s="534"/>
      <c r="N10" s="534"/>
      <c r="O10" s="534"/>
      <c r="P10" s="534"/>
      <c r="Q10" s="534"/>
      <c r="R10" s="534"/>
      <c r="S10" s="534"/>
      <c r="T10" s="534"/>
      <c r="U10" s="534"/>
      <c r="V10" s="534"/>
      <c r="W10" s="534"/>
      <c r="X10" s="534"/>
      <c r="Y10" s="534"/>
      <c r="Z10" s="534"/>
      <c r="AA10" s="534"/>
      <c r="AB10" s="534"/>
      <c r="AC10" s="534"/>
      <c r="AD10" s="534"/>
      <c r="AE10" s="534"/>
      <c r="AF10" s="534"/>
      <c r="AG10" s="534"/>
      <c r="AH10" s="534"/>
      <c r="AI10" s="534"/>
      <c r="AJ10" s="534"/>
      <c r="AK10" s="534"/>
      <c r="AL10" s="534"/>
      <c r="AM10" s="534"/>
      <c r="AN10" s="534"/>
      <c r="AO10" s="534"/>
      <c r="AP10" s="534"/>
      <c r="AQ10" s="534"/>
      <c r="AR10" s="534"/>
      <c r="AS10" s="534"/>
      <c r="AT10" s="534"/>
      <c r="AU10" s="534"/>
      <c r="AV10" s="534"/>
      <c r="AW10" s="534"/>
      <c r="AX10" s="534"/>
      <c r="AY10" s="534"/>
      <c r="AZ10" s="534"/>
      <c r="BA10" s="534"/>
      <c r="BB10" s="534"/>
      <c r="BC10" s="534"/>
      <c r="BD10" s="534"/>
      <c r="BE10" s="534"/>
      <c r="BF10" s="534"/>
      <c r="BG10" s="534"/>
      <c r="BH10" s="534"/>
      <c r="BI10" s="534"/>
      <c r="BJ10" s="534"/>
      <c r="BK10" s="534"/>
      <c r="BL10" s="534"/>
      <c r="BM10" s="534"/>
      <c r="BN10" s="534"/>
      <c r="BO10" s="534"/>
      <c r="BP10" s="534"/>
      <c r="BQ10" s="534"/>
      <c r="BR10" s="534"/>
      <c r="BS10" s="534"/>
      <c r="BT10" s="534"/>
      <c r="BU10" s="534"/>
      <c r="BV10" s="594"/>
      <c r="BW10" s="487"/>
    </row>
    <row r="11" spans="1:75">
      <c r="A11" s="719" t="s">
        <v>146</v>
      </c>
      <c r="B11" s="607">
        <f t="shared" si="2"/>
        <v>0</v>
      </c>
      <c r="C11" s="608"/>
      <c r="D11" s="608"/>
      <c r="E11" s="608"/>
      <c r="F11" s="608"/>
      <c r="G11" s="608"/>
      <c r="H11" s="608"/>
      <c r="I11" s="608"/>
      <c r="J11" s="608"/>
      <c r="K11" s="608"/>
      <c r="L11" s="608"/>
      <c r="M11" s="608"/>
      <c r="N11" s="608"/>
      <c r="O11" s="608"/>
      <c r="P11" s="608"/>
      <c r="Q11" s="608"/>
      <c r="R11" s="608"/>
      <c r="S11" s="608"/>
      <c r="T11" s="608"/>
      <c r="U11" s="608"/>
      <c r="V11" s="608"/>
      <c r="W11" s="608"/>
      <c r="X11" s="608"/>
      <c r="Y11" s="608"/>
      <c r="Z11" s="608"/>
      <c r="AA11" s="608"/>
      <c r="AB11" s="608"/>
      <c r="AC11" s="608"/>
      <c r="AD11" s="608"/>
      <c r="AE11" s="604"/>
      <c r="AF11" s="604"/>
      <c r="AG11" s="604"/>
      <c r="AH11" s="604"/>
      <c r="AI11" s="604"/>
      <c r="AJ11" s="604"/>
      <c r="AK11" s="604"/>
      <c r="AL11" s="604"/>
      <c r="AM11" s="604"/>
      <c r="AN11" s="604"/>
      <c r="AO11" s="604"/>
      <c r="AP11" s="604"/>
      <c r="AQ11" s="604"/>
      <c r="AR11" s="604"/>
      <c r="AS11" s="604"/>
      <c r="AT11" s="604"/>
      <c r="AU11" s="604"/>
      <c r="AV11" s="604"/>
      <c r="AW11" s="604"/>
      <c r="AX11" s="604"/>
      <c r="AY11" s="604"/>
      <c r="AZ11" s="604"/>
      <c r="BA11" s="604"/>
      <c r="BB11" s="604"/>
      <c r="BC11" s="604"/>
      <c r="BD11" s="604"/>
      <c r="BE11" s="604"/>
      <c r="BF11" s="604"/>
      <c r="BG11" s="604"/>
      <c r="BH11" s="604"/>
      <c r="BI11" s="604"/>
      <c r="BJ11" s="604"/>
      <c r="BK11" s="604"/>
      <c r="BL11" s="604"/>
      <c r="BM11" s="604"/>
      <c r="BN11" s="604"/>
      <c r="BO11" s="604"/>
      <c r="BP11" s="604"/>
      <c r="BQ11" s="604"/>
      <c r="BR11" s="604"/>
      <c r="BS11" s="604"/>
      <c r="BT11" s="604"/>
      <c r="BU11" s="604"/>
      <c r="BV11" s="598"/>
      <c r="BW11" s="487"/>
    </row>
    <row r="12" spans="1:75">
      <c r="A12" s="720" t="s">
        <v>147</v>
      </c>
      <c r="B12" s="606">
        <f t="shared" si="2"/>
        <v>0</v>
      </c>
      <c r="C12" s="534"/>
      <c r="D12" s="534"/>
      <c r="E12" s="534"/>
      <c r="F12" s="534"/>
      <c r="G12" s="534"/>
      <c r="H12" s="534"/>
      <c r="I12" s="534"/>
      <c r="J12" s="534"/>
      <c r="K12" s="534"/>
      <c r="L12" s="534"/>
      <c r="M12" s="534"/>
      <c r="N12" s="534"/>
      <c r="O12" s="534"/>
      <c r="P12" s="534"/>
      <c r="Q12" s="534"/>
      <c r="R12" s="534"/>
      <c r="S12" s="534"/>
      <c r="T12" s="534"/>
      <c r="U12" s="534"/>
      <c r="V12" s="534"/>
      <c r="W12" s="534"/>
      <c r="X12" s="534"/>
      <c r="Y12" s="534"/>
      <c r="Z12" s="534"/>
      <c r="AA12" s="534"/>
      <c r="AB12" s="534"/>
      <c r="AC12" s="534"/>
      <c r="AD12" s="534"/>
      <c r="AE12" s="534"/>
      <c r="AF12" s="534"/>
      <c r="AG12" s="534"/>
      <c r="AH12" s="534"/>
      <c r="AI12" s="534"/>
      <c r="AJ12" s="534"/>
      <c r="AK12" s="534"/>
      <c r="AL12" s="534"/>
      <c r="AM12" s="534"/>
      <c r="AN12" s="534"/>
      <c r="AO12" s="534"/>
      <c r="AP12" s="534"/>
      <c r="AQ12" s="534"/>
      <c r="AR12" s="534"/>
      <c r="AS12" s="534"/>
      <c r="AT12" s="534"/>
      <c r="AU12" s="534"/>
      <c r="AV12" s="534"/>
      <c r="AW12" s="534"/>
      <c r="AX12" s="534"/>
      <c r="AY12" s="534"/>
      <c r="AZ12" s="534"/>
      <c r="BA12" s="534"/>
      <c r="BB12" s="534"/>
      <c r="BC12" s="534"/>
      <c r="BD12" s="534"/>
      <c r="BE12" s="534"/>
      <c r="BF12" s="534"/>
      <c r="BG12" s="534"/>
      <c r="BH12" s="534"/>
      <c r="BI12" s="534"/>
      <c r="BJ12" s="534"/>
      <c r="BK12" s="534"/>
      <c r="BL12" s="534"/>
      <c r="BM12" s="534"/>
      <c r="BN12" s="534"/>
      <c r="BO12" s="534"/>
      <c r="BP12" s="534"/>
      <c r="BQ12" s="534"/>
      <c r="BR12" s="534"/>
      <c r="BS12" s="534"/>
      <c r="BT12" s="534"/>
      <c r="BU12" s="534"/>
      <c r="BV12" s="594"/>
      <c r="BW12" s="487"/>
    </row>
    <row r="13" spans="1:75">
      <c r="A13" s="719" t="s">
        <v>173</v>
      </c>
      <c r="B13" s="607">
        <f t="shared" si="2"/>
        <v>0</v>
      </c>
      <c r="C13" s="608"/>
      <c r="D13" s="608"/>
      <c r="E13" s="608"/>
      <c r="F13" s="608"/>
      <c r="G13" s="608"/>
      <c r="H13" s="608"/>
      <c r="I13" s="608"/>
      <c r="J13" s="608"/>
      <c r="K13" s="608"/>
      <c r="L13" s="608"/>
      <c r="M13" s="608"/>
      <c r="N13" s="608"/>
      <c r="O13" s="608"/>
      <c r="P13" s="608"/>
      <c r="Q13" s="608"/>
      <c r="R13" s="608"/>
      <c r="S13" s="608"/>
      <c r="T13" s="608"/>
      <c r="U13" s="608"/>
      <c r="V13" s="608"/>
      <c r="W13" s="608"/>
      <c r="X13" s="608"/>
      <c r="Y13" s="608"/>
      <c r="Z13" s="608"/>
      <c r="AA13" s="608"/>
      <c r="AB13" s="608"/>
      <c r="AC13" s="608"/>
      <c r="AD13" s="608"/>
      <c r="AE13" s="604"/>
      <c r="AF13" s="604"/>
      <c r="AG13" s="604"/>
      <c r="AH13" s="604"/>
      <c r="AI13" s="604"/>
      <c r="AJ13" s="604"/>
      <c r="AK13" s="604"/>
      <c r="AL13" s="604"/>
      <c r="AM13" s="604"/>
      <c r="AN13" s="604"/>
      <c r="AO13" s="604"/>
      <c r="AP13" s="604"/>
      <c r="AQ13" s="604"/>
      <c r="AR13" s="604"/>
      <c r="AS13" s="604"/>
      <c r="AT13" s="604"/>
      <c r="AU13" s="604"/>
      <c r="AV13" s="604"/>
      <c r="AW13" s="604"/>
      <c r="AX13" s="604"/>
      <c r="AY13" s="604"/>
      <c r="AZ13" s="604"/>
      <c r="BA13" s="604"/>
      <c r="BB13" s="604"/>
      <c r="BC13" s="604"/>
      <c r="BD13" s="604"/>
      <c r="BE13" s="604"/>
      <c r="BF13" s="604"/>
      <c r="BG13" s="604"/>
      <c r="BH13" s="604"/>
      <c r="BI13" s="604"/>
      <c r="BJ13" s="604"/>
      <c r="BK13" s="604"/>
      <c r="BL13" s="604"/>
      <c r="BM13" s="604"/>
      <c r="BN13" s="604"/>
      <c r="BO13" s="604"/>
      <c r="BP13" s="604"/>
      <c r="BQ13" s="604"/>
      <c r="BR13" s="604"/>
      <c r="BS13" s="604"/>
      <c r="BT13" s="604"/>
      <c r="BU13" s="604"/>
      <c r="BV13" s="598"/>
      <c r="BW13" s="487"/>
    </row>
    <row r="14" spans="1:75">
      <c r="A14" s="720" t="s">
        <v>174</v>
      </c>
      <c r="B14" s="606">
        <f t="shared" si="2"/>
        <v>0</v>
      </c>
      <c r="C14" s="534"/>
      <c r="D14" s="534"/>
      <c r="E14" s="534"/>
      <c r="F14" s="534"/>
      <c r="G14" s="534"/>
      <c r="H14" s="534"/>
      <c r="I14" s="534"/>
      <c r="J14" s="534"/>
      <c r="K14" s="534"/>
      <c r="L14" s="534"/>
      <c r="M14" s="534"/>
      <c r="N14" s="534"/>
      <c r="O14" s="534"/>
      <c r="P14" s="534"/>
      <c r="Q14" s="534"/>
      <c r="R14" s="534"/>
      <c r="S14" s="534"/>
      <c r="T14" s="534"/>
      <c r="U14" s="534"/>
      <c r="V14" s="534"/>
      <c r="W14" s="534"/>
      <c r="X14" s="534"/>
      <c r="Y14" s="534"/>
      <c r="Z14" s="534"/>
      <c r="AA14" s="534"/>
      <c r="AB14" s="534"/>
      <c r="AC14" s="534"/>
      <c r="AD14" s="534"/>
      <c r="AE14" s="534"/>
      <c r="AF14" s="534"/>
      <c r="AG14" s="534"/>
      <c r="AH14" s="534"/>
      <c r="AI14" s="534"/>
      <c r="AJ14" s="534"/>
      <c r="AK14" s="534"/>
      <c r="AL14" s="534"/>
      <c r="AM14" s="534"/>
      <c r="AN14" s="534"/>
      <c r="AO14" s="534"/>
      <c r="AP14" s="534"/>
      <c r="AQ14" s="534"/>
      <c r="AR14" s="534"/>
      <c r="AS14" s="534"/>
      <c r="AT14" s="534"/>
      <c r="AU14" s="534"/>
      <c r="AV14" s="534"/>
      <c r="AW14" s="534"/>
      <c r="AX14" s="534"/>
      <c r="AY14" s="534"/>
      <c r="AZ14" s="534"/>
      <c r="BA14" s="534"/>
      <c r="BB14" s="534"/>
      <c r="BC14" s="534"/>
      <c r="BD14" s="534"/>
      <c r="BE14" s="534"/>
      <c r="BF14" s="534"/>
      <c r="BG14" s="534"/>
      <c r="BH14" s="534"/>
      <c r="BI14" s="534"/>
      <c r="BJ14" s="534"/>
      <c r="BK14" s="534"/>
      <c r="BL14" s="534"/>
      <c r="BM14" s="534"/>
      <c r="BN14" s="534"/>
      <c r="BO14" s="534"/>
      <c r="BP14" s="534"/>
      <c r="BQ14" s="534"/>
      <c r="BR14" s="534"/>
      <c r="BS14" s="534"/>
      <c r="BT14" s="534"/>
      <c r="BU14" s="534"/>
      <c r="BV14" s="594"/>
      <c r="BW14" s="487"/>
    </row>
    <row r="15" spans="1:75" ht="15">
      <c r="A15" s="721" t="s">
        <v>148</v>
      </c>
      <c r="B15" s="610"/>
      <c r="C15" s="532"/>
      <c r="D15" s="532"/>
      <c r="E15" s="532"/>
      <c r="F15" s="532"/>
      <c r="G15" s="532"/>
      <c r="H15" s="532"/>
      <c r="I15" s="532"/>
      <c r="J15" s="532"/>
      <c r="K15" s="532"/>
      <c r="L15" s="532"/>
      <c r="M15" s="532"/>
      <c r="N15" s="532"/>
      <c r="O15" s="532"/>
      <c r="P15" s="532"/>
      <c r="Q15" s="532"/>
      <c r="R15" s="532"/>
      <c r="S15" s="532"/>
      <c r="T15" s="532"/>
      <c r="U15" s="532"/>
      <c r="V15" s="532"/>
      <c r="W15" s="532"/>
      <c r="X15" s="532"/>
      <c r="Y15" s="532"/>
      <c r="Z15" s="532"/>
      <c r="AA15" s="532"/>
      <c r="AB15" s="532"/>
      <c r="AC15" s="532"/>
      <c r="AD15" s="532"/>
      <c r="AE15" s="533"/>
      <c r="AF15" s="533"/>
      <c r="AG15" s="533"/>
      <c r="AH15" s="533"/>
      <c r="AI15" s="533"/>
      <c r="AJ15" s="533"/>
      <c r="AK15" s="533"/>
      <c r="AL15" s="533"/>
      <c r="AM15" s="533"/>
      <c r="AN15" s="533"/>
      <c r="AO15" s="533"/>
      <c r="AP15" s="533"/>
      <c r="AQ15" s="533"/>
      <c r="AR15" s="533"/>
      <c r="AS15" s="533"/>
      <c r="AT15" s="533"/>
      <c r="AU15" s="533"/>
      <c r="AV15" s="533"/>
      <c r="AW15" s="533"/>
      <c r="AX15" s="533"/>
      <c r="AY15" s="533"/>
      <c r="AZ15" s="533"/>
      <c r="BA15" s="533"/>
      <c r="BB15" s="533"/>
      <c r="BC15" s="533"/>
      <c r="BD15" s="533"/>
      <c r="BE15" s="533"/>
      <c r="BF15" s="533"/>
      <c r="BG15" s="533"/>
      <c r="BH15" s="533"/>
      <c r="BI15" s="533"/>
      <c r="BJ15" s="533"/>
      <c r="BK15" s="533"/>
      <c r="BL15" s="533"/>
      <c r="BM15" s="533"/>
      <c r="BN15" s="533"/>
      <c r="BO15" s="533"/>
      <c r="BP15" s="533"/>
      <c r="BQ15" s="533"/>
      <c r="BR15" s="533"/>
      <c r="BS15" s="533"/>
      <c r="BT15" s="533"/>
      <c r="BU15" s="533"/>
      <c r="BV15" s="611"/>
      <c r="BW15" s="487"/>
    </row>
    <row r="16" spans="1:75">
      <c r="A16" s="722" t="s">
        <v>36</v>
      </c>
      <c r="B16" s="603">
        <f t="shared" ref="B16:B21" si="3">IF(filingDate&lt;$C$3,$C16,INDEX($C16:$AAA16,MATCH(filingDate,$C$3:$AAA$3)))</f>
        <v>0</v>
      </c>
      <c r="C16" s="608"/>
      <c r="D16" s="608"/>
      <c r="E16" s="608"/>
      <c r="F16" s="608"/>
      <c r="G16" s="608"/>
      <c r="H16" s="608"/>
      <c r="I16" s="608"/>
      <c r="J16" s="608"/>
      <c r="K16" s="608"/>
      <c r="L16" s="608"/>
      <c r="M16" s="608"/>
      <c r="N16" s="608"/>
      <c r="O16" s="608"/>
      <c r="P16" s="608"/>
      <c r="Q16" s="608"/>
      <c r="R16" s="608"/>
      <c r="S16" s="608"/>
      <c r="T16" s="608"/>
      <c r="U16" s="608"/>
      <c r="V16" s="608"/>
      <c r="W16" s="608"/>
      <c r="X16" s="608"/>
      <c r="Y16" s="608"/>
      <c r="Z16" s="608"/>
      <c r="AA16" s="608"/>
      <c r="AB16" s="608"/>
      <c r="AC16" s="608"/>
      <c r="AD16" s="608"/>
      <c r="AE16" s="604"/>
      <c r="AF16" s="604"/>
      <c r="AG16" s="604"/>
      <c r="AH16" s="604"/>
      <c r="AI16" s="604"/>
      <c r="AJ16" s="604"/>
      <c r="AK16" s="604"/>
      <c r="AL16" s="604"/>
      <c r="AM16" s="604"/>
      <c r="AN16" s="604"/>
      <c r="AO16" s="604"/>
      <c r="AP16" s="604"/>
      <c r="AQ16" s="604"/>
      <c r="AR16" s="604"/>
      <c r="AS16" s="604"/>
      <c r="AT16" s="604"/>
      <c r="AU16" s="604"/>
      <c r="AV16" s="604"/>
      <c r="AW16" s="604"/>
      <c r="AX16" s="604"/>
      <c r="AY16" s="604"/>
      <c r="AZ16" s="604"/>
      <c r="BA16" s="604"/>
      <c r="BB16" s="604"/>
      <c r="BC16" s="604"/>
      <c r="BD16" s="604"/>
      <c r="BE16" s="604"/>
      <c r="BF16" s="604"/>
      <c r="BG16" s="604"/>
      <c r="BH16" s="604"/>
      <c r="BI16" s="604"/>
      <c r="BJ16" s="604"/>
      <c r="BK16" s="604"/>
      <c r="BL16" s="604"/>
      <c r="BM16" s="604"/>
      <c r="BN16" s="604"/>
      <c r="BO16" s="604"/>
      <c r="BP16" s="604"/>
      <c r="BQ16" s="604"/>
      <c r="BR16" s="604"/>
      <c r="BS16" s="604"/>
      <c r="BT16" s="604"/>
      <c r="BU16" s="604"/>
      <c r="BV16" s="598"/>
      <c r="BW16" s="487"/>
    </row>
    <row r="17" spans="1:75">
      <c r="A17" s="723" t="s">
        <v>37</v>
      </c>
      <c r="B17" s="606">
        <f t="shared" si="3"/>
        <v>0</v>
      </c>
      <c r="C17" s="534"/>
      <c r="D17" s="534"/>
      <c r="E17" s="534"/>
      <c r="F17" s="534"/>
      <c r="G17" s="534"/>
      <c r="H17" s="534"/>
      <c r="I17" s="534"/>
      <c r="J17" s="534"/>
      <c r="K17" s="534"/>
      <c r="L17" s="534"/>
      <c r="M17" s="534"/>
      <c r="N17" s="534"/>
      <c r="O17" s="534"/>
      <c r="P17" s="534"/>
      <c r="Q17" s="534"/>
      <c r="R17" s="534"/>
      <c r="S17" s="534"/>
      <c r="T17" s="534"/>
      <c r="U17" s="534"/>
      <c r="V17" s="534"/>
      <c r="W17" s="534"/>
      <c r="X17" s="534"/>
      <c r="Y17" s="534"/>
      <c r="Z17" s="534"/>
      <c r="AA17" s="534"/>
      <c r="AB17" s="534"/>
      <c r="AC17" s="534"/>
      <c r="AD17" s="534"/>
      <c r="AE17" s="534"/>
      <c r="AF17" s="534"/>
      <c r="AG17" s="534"/>
      <c r="AH17" s="534"/>
      <c r="AI17" s="534"/>
      <c r="AJ17" s="534"/>
      <c r="AK17" s="534"/>
      <c r="AL17" s="534"/>
      <c r="AM17" s="534"/>
      <c r="AN17" s="534"/>
      <c r="AO17" s="534"/>
      <c r="AP17" s="534"/>
      <c r="AQ17" s="534"/>
      <c r="AR17" s="534"/>
      <c r="AS17" s="534"/>
      <c r="AT17" s="534"/>
      <c r="AU17" s="534"/>
      <c r="AV17" s="534"/>
      <c r="AW17" s="534"/>
      <c r="AX17" s="534"/>
      <c r="AY17" s="534"/>
      <c r="AZ17" s="534"/>
      <c r="BA17" s="534"/>
      <c r="BB17" s="534"/>
      <c r="BC17" s="534"/>
      <c r="BD17" s="534"/>
      <c r="BE17" s="534"/>
      <c r="BF17" s="534"/>
      <c r="BG17" s="534"/>
      <c r="BH17" s="534"/>
      <c r="BI17" s="534"/>
      <c r="BJ17" s="534"/>
      <c r="BK17" s="534"/>
      <c r="BL17" s="534"/>
      <c r="BM17" s="534"/>
      <c r="BN17" s="534"/>
      <c r="BO17" s="534"/>
      <c r="BP17" s="534"/>
      <c r="BQ17" s="534"/>
      <c r="BR17" s="534"/>
      <c r="BS17" s="534"/>
      <c r="BT17" s="534"/>
      <c r="BU17" s="534"/>
      <c r="BV17" s="594"/>
      <c r="BW17" s="487"/>
    </row>
    <row r="18" spans="1:75">
      <c r="A18" s="722" t="s">
        <v>146</v>
      </c>
      <c r="B18" s="607">
        <f t="shared" si="3"/>
        <v>0</v>
      </c>
      <c r="C18" s="608"/>
      <c r="D18" s="608"/>
      <c r="E18" s="608"/>
      <c r="F18" s="608"/>
      <c r="G18" s="608"/>
      <c r="H18" s="608"/>
      <c r="I18" s="608"/>
      <c r="J18" s="608"/>
      <c r="K18" s="608"/>
      <c r="L18" s="608"/>
      <c r="M18" s="608"/>
      <c r="N18" s="608"/>
      <c r="O18" s="608"/>
      <c r="P18" s="608"/>
      <c r="Q18" s="608"/>
      <c r="R18" s="608"/>
      <c r="S18" s="608"/>
      <c r="T18" s="608"/>
      <c r="U18" s="608"/>
      <c r="V18" s="608"/>
      <c r="W18" s="608"/>
      <c r="X18" s="608"/>
      <c r="Y18" s="608"/>
      <c r="Z18" s="608"/>
      <c r="AA18" s="608"/>
      <c r="AB18" s="608"/>
      <c r="AC18" s="608"/>
      <c r="AD18" s="608"/>
      <c r="AE18" s="604"/>
      <c r="AF18" s="604"/>
      <c r="AG18" s="604"/>
      <c r="AH18" s="604"/>
      <c r="AI18" s="604"/>
      <c r="AJ18" s="604"/>
      <c r="AK18" s="604"/>
      <c r="AL18" s="604"/>
      <c r="AM18" s="604"/>
      <c r="AN18" s="604"/>
      <c r="AO18" s="604"/>
      <c r="AP18" s="604"/>
      <c r="AQ18" s="604"/>
      <c r="AR18" s="604"/>
      <c r="AS18" s="604"/>
      <c r="AT18" s="604"/>
      <c r="AU18" s="604"/>
      <c r="AV18" s="604"/>
      <c r="AW18" s="604"/>
      <c r="AX18" s="604"/>
      <c r="AY18" s="604"/>
      <c r="AZ18" s="604"/>
      <c r="BA18" s="604"/>
      <c r="BB18" s="604"/>
      <c r="BC18" s="604"/>
      <c r="BD18" s="604"/>
      <c r="BE18" s="604"/>
      <c r="BF18" s="604"/>
      <c r="BG18" s="604"/>
      <c r="BH18" s="604"/>
      <c r="BI18" s="604"/>
      <c r="BJ18" s="604"/>
      <c r="BK18" s="604"/>
      <c r="BL18" s="604"/>
      <c r="BM18" s="604"/>
      <c r="BN18" s="604"/>
      <c r="BO18" s="604"/>
      <c r="BP18" s="604"/>
      <c r="BQ18" s="604"/>
      <c r="BR18" s="604"/>
      <c r="BS18" s="604"/>
      <c r="BT18" s="604"/>
      <c r="BU18" s="604"/>
      <c r="BV18" s="598"/>
      <c r="BW18" s="487"/>
    </row>
    <row r="19" spans="1:75">
      <c r="A19" s="723" t="s">
        <v>147</v>
      </c>
      <c r="B19" s="606">
        <f t="shared" si="3"/>
        <v>0</v>
      </c>
      <c r="C19" s="534"/>
      <c r="D19" s="534"/>
      <c r="E19" s="534"/>
      <c r="F19" s="534"/>
      <c r="G19" s="534"/>
      <c r="H19" s="534"/>
      <c r="I19" s="534"/>
      <c r="J19" s="534"/>
      <c r="K19" s="534"/>
      <c r="L19" s="534"/>
      <c r="M19" s="534"/>
      <c r="N19" s="534"/>
      <c r="O19" s="534"/>
      <c r="P19" s="534"/>
      <c r="Q19" s="534"/>
      <c r="R19" s="534"/>
      <c r="S19" s="534"/>
      <c r="T19" s="534"/>
      <c r="U19" s="534"/>
      <c r="V19" s="534"/>
      <c r="W19" s="534"/>
      <c r="X19" s="534"/>
      <c r="Y19" s="534"/>
      <c r="Z19" s="534"/>
      <c r="AA19" s="534"/>
      <c r="AB19" s="534"/>
      <c r="AC19" s="534"/>
      <c r="AD19" s="534"/>
      <c r="AE19" s="534"/>
      <c r="AF19" s="534"/>
      <c r="AG19" s="534"/>
      <c r="AH19" s="534"/>
      <c r="AI19" s="534"/>
      <c r="AJ19" s="534"/>
      <c r="AK19" s="534"/>
      <c r="AL19" s="534"/>
      <c r="AM19" s="534"/>
      <c r="AN19" s="534"/>
      <c r="AO19" s="534"/>
      <c r="AP19" s="534"/>
      <c r="AQ19" s="534"/>
      <c r="AR19" s="534"/>
      <c r="AS19" s="534"/>
      <c r="AT19" s="534"/>
      <c r="AU19" s="534"/>
      <c r="AV19" s="534"/>
      <c r="AW19" s="534"/>
      <c r="AX19" s="534"/>
      <c r="AY19" s="534"/>
      <c r="AZ19" s="534"/>
      <c r="BA19" s="534"/>
      <c r="BB19" s="534"/>
      <c r="BC19" s="534"/>
      <c r="BD19" s="534"/>
      <c r="BE19" s="534"/>
      <c r="BF19" s="534"/>
      <c r="BG19" s="534"/>
      <c r="BH19" s="534"/>
      <c r="BI19" s="534"/>
      <c r="BJ19" s="534"/>
      <c r="BK19" s="534"/>
      <c r="BL19" s="534"/>
      <c r="BM19" s="534"/>
      <c r="BN19" s="534"/>
      <c r="BO19" s="534"/>
      <c r="BP19" s="534"/>
      <c r="BQ19" s="534"/>
      <c r="BR19" s="534"/>
      <c r="BS19" s="534"/>
      <c r="BT19" s="534"/>
      <c r="BU19" s="534"/>
      <c r="BV19" s="594"/>
      <c r="BW19" s="487"/>
    </row>
    <row r="20" spans="1:75">
      <c r="A20" s="722" t="s">
        <v>173</v>
      </c>
      <c r="B20" s="607">
        <f t="shared" si="3"/>
        <v>0</v>
      </c>
      <c r="C20" s="608"/>
      <c r="D20" s="608"/>
      <c r="E20" s="608"/>
      <c r="F20" s="608"/>
      <c r="G20" s="608"/>
      <c r="H20" s="608"/>
      <c r="I20" s="608"/>
      <c r="J20" s="608"/>
      <c r="K20" s="608"/>
      <c r="L20" s="608"/>
      <c r="M20" s="608"/>
      <c r="N20" s="608"/>
      <c r="O20" s="608"/>
      <c r="P20" s="608"/>
      <c r="Q20" s="608"/>
      <c r="R20" s="608"/>
      <c r="S20" s="608"/>
      <c r="T20" s="608"/>
      <c r="U20" s="608"/>
      <c r="V20" s="608"/>
      <c r="W20" s="608"/>
      <c r="X20" s="608"/>
      <c r="Y20" s="608"/>
      <c r="Z20" s="608"/>
      <c r="AA20" s="608"/>
      <c r="AB20" s="608"/>
      <c r="AC20" s="608"/>
      <c r="AD20" s="608"/>
      <c r="AE20" s="604"/>
      <c r="AF20" s="604"/>
      <c r="AG20" s="604"/>
      <c r="AH20" s="604"/>
      <c r="AI20" s="604"/>
      <c r="AJ20" s="604"/>
      <c r="AK20" s="604"/>
      <c r="AL20" s="604"/>
      <c r="AM20" s="604"/>
      <c r="AN20" s="604"/>
      <c r="AO20" s="604"/>
      <c r="AP20" s="604"/>
      <c r="AQ20" s="604"/>
      <c r="AR20" s="604"/>
      <c r="AS20" s="604"/>
      <c r="AT20" s="604"/>
      <c r="AU20" s="604"/>
      <c r="AV20" s="604"/>
      <c r="AW20" s="604"/>
      <c r="AX20" s="604"/>
      <c r="AY20" s="604"/>
      <c r="AZ20" s="604"/>
      <c r="BA20" s="604"/>
      <c r="BB20" s="604"/>
      <c r="BC20" s="604"/>
      <c r="BD20" s="604"/>
      <c r="BE20" s="604"/>
      <c r="BF20" s="604"/>
      <c r="BG20" s="604"/>
      <c r="BH20" s="604"/>
      <c r="BI20" s="604"/>
      <c r="BJ20" s="604"/>
      <c r="BK20" s="604"/>
      <c r="BL20" s="604"/>
      <c r="BM20" s="604"/>
      <c r="BN20" s="604"/>
      <c r="BO20" s="604"/>
      <c r="BP20" s="604"/>
      <c r="BQ20" s="604"/>
      <c r="BR20" s="604"/>
      <c r="BS20" s="604"/>
      <c r="BT20" s="604"/>
      <c r="BU20" s="604"/>
      <c r="BV20" s="598"/>
      <c r="BW20" s="487"/>
    </row>
    <row r="21" spans="1:75">
      <c r="A21" s="723" t="s">
        <v>174</v>
      </c>
      <c r="B21" s="606">
        <f t="shared" si="3"/>
        <v>0</v>
      </c>
      <c r="C21" s="534"/>
      <c r="D21" s="534"/>
      <c r="E21" s="534"/>
      <c r="F21" s="534"/>
      <c r="G21" s="534"/>
      <c r="H21" s="534"/>
      <c r="I21" s="534"/>
      <c r="J21" s="534"/>
      <c r="K21" s="534"/>
      <c r="L21" s="534"/>
      <c r="M21" s="534"/>
      <c r="N21" s="534"/>
      <c r="O21" s="534"/>
      <c r="P21" s="534"/>
      <c r="Q21" s="534"/>
      <c r="R21" s="534"/>
      <c r="S21" s="534"/>
      <c r="T21" s="534"/>
      <c r="U21" s="534"/>
      <c r="V21" s="534"/>
      <c r="W21" s="534"/>
      <c r="X21" s="534"/>
      <c r="Y21" s="534"/>
      <c r="Z21" s="534"/>
      <c r="AA21" s="534"/>
      <c r="AB21" s="534"/>
      <c r="AC21" s="534"/>
      <c r="AD21" s="534"/>
      <c r="AE21" s="534"/>
      <c r="AF21" s="534"/>
      <c r="AG21" s="534"/>
      <c r="AH21" s="534"/>
      <c r="AI21" s="534"/>
      <c r="AJ21" s="534"/>
      <c r="AK21" s="534"/>
      <c r="AL21" s="534"/>
      <c r="AM21" s="534"/>
      <c r="AN21" s="534"/>
      <c r="AO21" s="534"/>
      <c r="AP21" s="534"/>
      <c r="AQ21" s="534"/>
      <c r="AR21" s="534"/>
      <c r="AS21" s="534"/>
      <c r="AT21" s="534"/>
      <c r="AU21" s="534"/>
      <c r="AV21" s="534"/>
      <c r="AW21" s="534"/>
      <c r="AX21" s="534"/>
      <c r="AY21" s="534"/>
      <c r="AZ21" s="534"/>
      <c r="BA21" s="534"/>
      <c r="BB21" s="534"/>
      <c r="BC21" s="534"/>
      <c r="BD21" s="534"/>
      <c r="BE21" s="534"/>
      <c r="BF21" s="534"/>
      <c r="BG21" s="534"/>
      <c r="BH21" s="534"/>
      <c r="BI21" s="534"/>
      <c r="BJ21" s="534"/>
      <c r="BK21" s="534"/>
      <c r="BL21" s="534"/>
      <c r="BM21" s="534"/>
      <c r="BN21" s="534"/>
      <c r="BO21" s="534"/>
      <c r="BP21" s="534"/>
      <c r="BQ21" s="534"/>
      <c r="BR21" s="534"/>
      <c r="BS21" s="534"/>
      <c r="BT21" s="534"/>
      <c r="BU21" s="534"/>
      <c r="BV21" s="594"/>
      <c r="BW21" s="487"/>
    </row>
    <row r="22" spans="1:75">
      <c r="A22" s="614"/>
      <c r="B22" s="615"/>
      <c r="C22" s="533"/>
      <c r="D22" s="533"/>
      <c r="E22" s="533"/>
      <c r="F22" s="533"/>
      <c r="G22" s="533"/>
      <c r="H22" s="533"/>
      <c r="I22" s="532"/>
      <c r="J22" s="532"/>
      <c r="K22" s="532"/>
      <c r="L22" s="532"/>
      <c r="M22" s="532"/>
      <c r="N22" s="532"/>
      <c r="O22" s="532"/>
      <c r="P22" s="532"/>
      <c r="Q22" s="532"/>
      <c r="R22" s="532"/>
      <c r="S22" s="532"/>
      <c r="T22" s="532"/>
      <c r="U22" s="532"/>
      <c r="V22" s="532"/>
      <c r="W22" s="532"/>
      <c r="X22" s="532"/>
      <c r="Y22" s="532"/>
      <c r="Z22" s="532"/>
      <c r="AA22" s="532"/>
      <c r="AB22" s="532"/>
      <c r="AC22" s="532"/>
      <c r="AD22" s="532"/>
      <c r="AE22" s="532"/>
      <c r="AF22" s="532"/>
      <c r="AG22" s="532"/>
      <c r="AH22" s="532"/>
      <c r="AI22" s="532"/>
      <c r="AJ22" s="532"/>
      <c r="AK22" s="532"/>
      <c r="AL22" s="532"/>
      <c r="AM22" s="532"/>
      <c r="AN22" s="532"/>
      <c r="AO22" s="532"/>
      <c r="AP22" s="532"/>
      <c r="AQ22" s="532"/>
      <c r="AR22" s="532"/>
      <c r="AS22" s="532"/>
      <c r="AT22" s="532"/>
      <c r="AU22" s="532"/>
      <c r="AV22" s="532"/>
      <c r="AW22" s="532"/>
      <c r="AX22" s="532"/>
      <c r="AY22" s="532"/>
      <c r="AZ22" s="532"/>
      <c r="BA22" s="532"/>
      <c r="BB22" s="532"/>
      <c r="BC22" s="532"/>
      <c r="BD22" s="532"/>
      <c r="BE22" s="532"/>
      <c r="BF22" s="532"/>
      <c r="BG22" s="532"/>
      <c r="BH22" s="532"/>
      <c r="BI22" s="532"/>
      <c r="BJ22" s="532"/>
      <c r="BK22" s="532"/>
      <c r="BL22" s="532"/>
      <c r="BM22" s="532"/>
      <c r="BN22" s="532"/>
      <c r="BO22" s="532"/>
      <c r="BP22" s="532"/>
      <c r="BQ22" s="532"/>
      <c r="BR22" s="532"/>
      <c r="BS22" s="532"/>
      <c r="BT22" s="532"/>
      <c r="BU22" s="532"/>
      <c r="BV22" s="598"/>
      <c r="BW22" s="487"/>
    </row>
    <row r="23" spans="1:75" ht="13.5" thickBot="1">
      <c r="A23" s="616" t="s">
        <v>430</v>
      </c>
      <c r="B23" s="617">
        <f>IF(filingDate&lt;$C$3,$C23,INDEX($C23:$AAA23,MATCH(filingDate,$C$3:$AAA$3)))</f>
        <v>0</v>
      </c>
      <c r="C23" s="618"/>
      <c r="D23" s="618"/>
      <c r="E23" s="618"/>
      <c r="F23" s="618"/>
      <c r="G23" s="618"/>
      <c r="H23" s="618"/>
      <c r="I23" s="618"/>
      <c r="J23" s="618"/>
      <c r="K23" s="618"/>
      <c r="L23" s="618"/>
      <c r="M23" s="618"/>
      <c r="N23" s="618"/>
      <c r="O23" s="618"/>
      <c r="P23" s="618"/>
      <c r="Q23" s="618"/>
      <c r="R23" s="618"/>
      <c r="S23" s="618"/>
      <c r="T23" s="618"/>
      <c r="U23" s="618"/>
      <c r="V23" s="618"/>
      <c r="W23" s="618"/>
      <c r="X23" s="618"/>
      <c r="Y23" s="618"/>
      <c r="Z23" s="618"/>
      <c r="AA23" s="618"/>
      <c r="AB23" s="618"/>
      <c r="AC23" s="618"/>
      <c r="AD23" s="618"/>
      <c r="AE23" s="618"/>
      <c r="AF23" s="618"/>
      <c r="AG23" s="618"/>
      <c r="AH23" s="618"/>
      <c r="AI23" s="618"/>
      <c r="AJ23" s="618"/>
      <c r="AK23" s="618"/>
      <c r="AL23" s="618"/>
      <c r="AM23" s="618"/>
      <c r="AN23" s="618"/>
      <c r="AO23" s="618"/>
      <c r="AP23" s="618"/>
      <c r="AQ23" s="618"/>
      <c r="AR23" s="618"/>
      <c r="AS23" s="618"/>
      <c r="AT23" s="618"/>
      <c r="AU23" s="618"/>
      <c r="AV23" s="618"/>
      <c r="AW23" s="618"/>
      <c r="AX23" s="618"/>
      <c r="AY23" s="618"/>
      <c r="AZ23" s="618"/>
      <c r="BA23" s="618"/>
      <c r="BB23" s="618"/>
      <c r="BC23" s="618"/>
      <c r="BD23" s="618"/>
      <c r="BE23" s="618"/>
      <c r="BF23" s="618"/>
      <c r="BG23" s="618"/>
      <c r="BH23" s="618"/>
      <c r="BI23" s="618"/>
      <c r="BJ23" s="618"/>
      <c r="BK23" s="618"/>
      <c r="BL23" s="618"/>
      <c r="BM23" s="618"/>
      <c r="BN23" s="618"/>
      <c r="BO23" s="618"/>
      <c r="BP23" s="618"/>
      <c r="BQ23" s="618"/>
      <c r="BR23" s="618"/>
      <c r="BS23" s="618"/>
      <c r="BT23" s="618"/>
      <c r="BU23" s="618"/>
      <c r="BV23" s="611"/>
      <c r="BW23" s="487"/>
    </row>
    <row r="24" spans="1:75" ht="18.95" customHeight="1" thickBot="1">
      <c r="A24" s="619" t="s">
        <v>429</v>
      </c>
      <c r="B24" s="620"/>
      <c r="C24" s="486"/>
      <c r="D24" s="486"/>
      <c r="E24" s="486"/>
      <c r="F24" s="486"/>
      <c r="G24" s="486"/>
      <c r="H24" s="486"/>
      <c r="I24" s="486"/>
      <c r="J24" s="486"/>
      <c r="K24" s="486"/>
      <c r="L24" s="486"/>
      <c r="M24" s="486"/>
      <c r="N24" s="486"/>
      <c r="O24" s="486"/>
      <c r="P24" s="486"/>
      <c r="Q24" s="486"/>
      <c r="R24" s="486"/>
      <c r="S24" s="486"/>
      <c r="T24" s="486"/>
      <c r="U24" s="486"/>
      <c r="V24" s="486"/>
      <c r="W24" s="486"/>
      <c r="X24" s="486"/>
      <c r="Y24" s="486"/>
      <c r="Z24" s="486"/>
      <c r="AA24" s="486"/>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6"/>
      <c r="BC24" s="486"/>
      <c r="BD24" s="486"/>
      <c r="BE24" s="486"/>
      <c r="BF24" s="486"/>
      <c r="BG24" s="486"/>
      <c r="BH24" s="486"/>
      <c r="BI24" s="486"/>
      <c r="BJ24" s="486"/>
      <c r="BK24" s="486"/>
      <c r="BL24" s="486"/>
      <c r="BM24" s="486"/>
      <c r="BN24" s="486"/>
      <c r="BO24" s="486"/>
      <c r="BP24" s="486"/>
      <c r="BQ24" s="486"/>
      <c r="BR24" s="486"/>
      <c r="BS24" s="486"/>
      <c r="BT24" s="486"/>
      <c r="BU24" s="486"/>
      <c r="BV24" s="594"/>
      <c r="BW24" s="487"/>
    </row>
    <row r="25" spans="1:75" ht="15">
      <c r="A25" s="600" t="s">
        <v>170</v>
      </c>
      <c r="B25" s="621"/>
      <c r="C25" s="621"/>
      <c r="D25" s="724"/>
      <c r="E25" s="724"/>
      <c r="F25" s="724"/>
      <c r="G25" s="724"/>
      <c r="H25" s="724"/>
      <c r="I25" s="724"/>
      <c r="J25" s="724"/>
      <c r="K25" s="724"/>
      <c r="L25" s="724"/>
      <c r="M25" s="724"/>
      <c r="N25" s="724"/>
      <c r="O25" s="724"/>
      <c r="P25" s="724"/>
      <c r="Q25" s="724"/>
      <c r="R25" s="724"/>
      <c r="S25" s="724"/>
      <c r="T25" s="724"/>
      <c r="U25" s="724"/>
      <c r="V25" s="724"/>
      <c r="W25" s="724"/>
      <c r="X25" s="724"/>
      <c r="Y25" s="724"/>
      <c r="Z25" s="724"/>
      <c r="AA25" s="724"/>
      <c r="AB25" s="724"/>
      <c r="AC25" s="724"/>
      <c r="AD25" s="724"/>
      <c r="AE25" s="724"/>
      <c r="AF25" s="724"/>
      <c r="AG25" s="724"/>
      <c r="AH25" s="724"/>
      <c r="AI25" s="724"/>
      <c r="AJ25" s="724"/>
      <c r="AK25" s="724"/>
      <c r="AL25" s="724"/>
      <c r="AM25" s="724"/>
      <c r="AN25" s="724"/>
      <c r="AO25" s="724"/>
      <c r="AP25" s="724"/>
      <c r="AQ25" s="724"/>
      <c r="AR25" s="724"/>
      <c r="AS25" s="724"/>
      <c r="AT25" s="724"/>
      <c r="AU25" s="724"/>
      <c r="AV25" s="724"/>
      <c r="AW25" s="724"/>
      <c r="AX25" s="724"/>
      <c r="AY25" s="724"/>
      <c r="AZ25" s="724"/>
      <c r="BA25" s="724"/>
      <c r="BB25" s="724"/>
      <c r="BC25" s="724"/>
      <c r="BD25" s="724"/>
      <c r="BE25" s="724"/>
      <c r="BF25" s="724"/>
      <c r="BG25" s="724"/>
      <c r="BH25" s="724"/>
      <c r="BI25" s="724"/>
      <c r="BJ25" s="724"/>
      <c r="BK25" s="724"/>
      <c r="BL25" s="724"/>
      <c r="BM25" s="724"/>
      <c r="BN25" s="724"/>
      <c r="BO25" s="724"/>
      <c r="BP25" s="724"/>
      <c r="BQ25" s="724"/>
      <c r="BR25" s="724"/>
      <c r="BS25" s="724"/>
      <c r="BT25" s="724"/>
      <c r="BU25" s="724"/>
      <c r="BV25" s="598"/>
      <c r="BW25" s="487"/>
    </row>
    <row r="26" spans="1:75">
      <c r="A26" s="722" t="s">
        <v>435</v>
      </c>
      <c r="B26" s="603">
        <f>IF(filingDate&lt;$C$3,$C26,INDEX($C26:$AAA26,MATCH(filingDate,$C$3:$AAA$3)))</f>
        <v>0</v>
      </c>
      <c r="C26" s="623">
        <v>0</v>
      </c>
      <c r="D26" s="608"/>
      <c r="E26" s="608"/>
      <c r="F26" s="608"/>
      <c r="G26" s="608"/>
      <c r="H26" s="608"/>
      <c r="I26" s="608"/>
      <c r="J26" s="608"/>
      <c r="K26" s="608"/>
      <c r="L26" s="608"/>
      <c r="M26" s="608"/>
      <c r="N26" s="608"/>
      <c r="O26" s="608"/>
      <c r="P26" s="608"/>
      <c r="Q26" s="608"/>
      <c r="R26" s="608"/>
      <c r="S26" s="608"/>
      <c r="T26" s="608"/>
      <c r="U26" s="608"/>
      <c r="V26" s="608"/>
      <c r="W26" s="608"/>
      <c r="X26" s="608"/>
      <c r="Y26" s="608"/>
      <c r="Z26" s="608"/>
      <c r="AA26" s="608"/>
      <c r="AB26" s="608"/>
      <c r="AC26" s="608"/>
      <c r="AD26" s="608"/>
      <c r="AE26" s="608"/>
      <c r="AF26" s="608"/>
      <c r="AG26" s="608"/>
      <c r="AH26" s="608"/>
      <c r="AI26" s="608"/>
      <c r="AJ26" s="608"/>
      <c r="AK26" s="608"/>
      <c r="AL26" s="608"/>
      <c r="AM26" s="608"/>
      <c r="AN26" s="608"/>
      <c r="AO26" s="608"/>
      <c r="AP26" s="608"/>
      <c r="AQ26" s="608"/>
      <c r="AR26" s="608"/>
      <c r="AS26" s="608"/>
      <c r="AT26" s="608"/>
      <c r="AU26" s="608"/>
      <c r="AV26" s="608"/>
      <c r="AW26" s="608"/>
      <c r="AX26" s="608"/>
      <c r="AY26" s="608"/>
      <c r="AZ26" s="608"/>
      <c r="BA26" s="608"/>
      <c r="BB26" s="608"/>
      <c r="BC26" s="608"/>
      <c r="BD26" s="608"/>
      <c r="BE26" s="608"/>
      <c r="BF26" s="608"/>
      <c r="BG26" s="608"/>
      <c r="BH26" s="608"/>
      <c r="BI26" s="608"/>
      <c r="BJ26" s="608"/>
      <c r="BK26" s="608"/>
      <c r="BL26" s="608"/>
      <c r="BM26" s="608"/>
      <c r="BN26" s="608"/>
      <c r="BO26" s="608"/>
      <c r="BP26" s="608"/>
      <c r="BQ26" s="608"/>
      <c r="BR26" s="608"/>
      <c r="BS26" s="608"/>
      <c r="BT26" s="608"/>
      <c r="BU26" s="608"/>
      <c r="BV26" s="624"/>
      <c r="BW26" s="487"/>
    </row>
    <row r="27" spans="1:75">
      <c r="A27" s="725" t="s">
        <v>436</v>
      </c>
      <c r="B27" s="607">
        <f>IF(filingDate&lt;$C$3,$C27,INDEX($C27:$AAA27,MATCH(filingDate,$C$3:$AAA$3)))</f>
        <v>0</v>
      </c>
      <c r="C27" s="488">
        <v>0</v>
      </c>
      <c r="D27" s="604"/>
      <c r="E27" s="604"/>
      <c r="F27" s="604"/>
      <c r="G27" s="604"/>
      <c r="H27" s="604"/>
      <c r="I27" s="604"/>
      <c r="J27" s="604"/>
      <c r="K27" s="604"/>
      <c r="L27" s="604"/>
      <c r="M27" s="604"/>
      <c r="N27" s="604"/>
      <c r="O27" s="604"/>
      <c r="P27" s="604"/>
      <c r="Q27" s="604"/>
      <c r="R27" s="604"/>
      <c r="S27" s="604"/>
      <c r="T27" s="604"/>
      <c r="U27" s="604"/>
      <c r="V27" s="604"/>
      <c r="W27" s="604"/>
      <c r="X27" s="604"/>
      <c r="Y27" s="604"/>
      <c r="Z27" s="604"/>
      <c r="AA27" s="604"/>
      <c r="AB27" s="604"/>
      <c r="AC27" s="604"/>
      <c r="AD27" s="604"/>
      <c r="AE27" s="604"/>
      <c r="AF27" s="604"/>
      <c r="AG27" s="604"/>
      <c r="AH27" s="604"/>
      <c r="AI27" s="604"/>
      <c r="AJ27" s="604"/>
      <c r="AK27" s="604"/>
      <c r="AL27" s="604"/>
      <c r="AM27" s="604"/>
      <c r="AN27" s="604"/>
      <c r="AO27" s="604"/>
      <c r="AP27" s="604"/>
      <c r="AQ27" s="604"/>
      <c r="AR27" s="604"/>
      <c r="AS27" s="604"/>
      <c r="AT27" s="604"/>
      <c r="AU27" s="604"/>
      <c r="AV27" s="604"/>
      <c r="AW27" s="604"/>
      <c r="AX27" s="604"/>
      <c r="AY27" s="604"/>
      <c r="AZ27" s="604"/>
      <c r="BA27" s="604"/>
      <c r="BB27" s="604"/>
      <c r="BC27" s="604"/>
      <c r="BD27" s="604"/>
      <c r="BE27" s="604"/>
      <c r="BF27" s="604"/>
      <c r="BG27" s="604"/>
      <c r="BH27" s="604"/>
      <c r="BI27" s="604"/>
      <c r="BJ27" s="604"/>
      <c r="BK27" s="604"/>
      <c r="BL27" s="604"/>
      <c r="BM27" s="604"/>
      <c r="BN27" s="604"/>
      <c r="BO27" s="604"/>
      <c r="BP27" s="604"/>
      <c r="BQ27" s="604"/>
      <c r="BR27" s="604"/>
      <c r="BS27" s="604"/>
      <c r="BT27" s="604"/>
      <c r="BU27" s="604"/>
      <c r="BV27" s="598"/>
      <c r="BW27" s="487"/>
    </row>
    <row r="28" spans="1:75">
      <c r="A28" s="723" t="s">
        <v>437</v>
      </c>
      <c r="B28" s="626">
        <f>IF(filingDate&lt;$C$3,$C28,INDEX($C28:$AAA28,MATCH(filingDate,$C$3:$AAA$3)))</f>
        <v>0</v>
      </c>
      <c r="C28" s="489">
        <v>0</v>
      </c>
      <c r="D28" s="534"/>
      <c r="E28" s="534"/>
      <c r="F28" s="534"/>
      <c r="G28" s="534"/>
      <c r="H28" s="534"/>
      <c r="I28" s="534"/>
      <c r="J28" s="534"/>
      <c r="K28" s="534"/>
      <c r="L28" s="534"/>
      <c r="M28" s="534"/>
      <c r="N28" s="534"/>
      <c r="O28" s="534"/>
      <c r="P28" s="534"/>
      <c r="Q28" s="534"/>
      <c r="R28" s="534"/>
      <c r="S28" s="534"/>
      <c r="T28" s="534"/>
      <c r="U28" s="534"/>
      <c r="V28" s="534"/>
      <c r="W28" s="534"/>
      <c r="X28" s="534"/>
      <c r="Y28" s="534"/>
      <c r="Z28" s="534"/>
      <c r="AA28" s="534"/>
      <c r="AB28" s="534"/>
      <c r="AC28" s="534"/>
      <c r="AD28" s="534"/>
      <c r="AE28" s="534"/>
      <c r="AF28" s="534"/>
      <c r="AG28" s="534"/>
      <c r="AH28" s="534"/>
      <c r="AI28" s="534"/>
      <c r="AJ28" s="534"/>
      <c r="AK28" s="534"/>
      <c r="AL28" s="534"/>
      <c r="AM28" s="534"/>
      <c r="AN28" s="534"/>
      <c r="AO28" s="534"/>
      <c r="AP28" s="534"/>
      <c r="AQ28" s="534"/>
      <c r="AR28" s="534"/>
      <c r="AS28" s="534"/>
      <c r="AT28" s="534"/>
      <c r="AU28" s="534"/>
      <c r="AV28" s="534"/>
      <c r="AW28" s="534"/>
      <c r="AX28" s="534"/>
      <c r="AY28" s="534"/>
      <c r="AZ28" s="534"/>
      <c r="BA28" s="534"/>
      <c r="BB28" s="534"/>
      <c r="BC28" s="534"/>
      <c r="BD28" s="534"/>
      <c r="BE28" s="534"/>
      <c r="BF28" s="534"/>
      <c r="BG28" s="534"/>
      <c r="BH28" s="534"/>
      <c r="BI28" s="534"/>
      <c r="BJ28" s="534"/>
      <c r="BK28" s="534"/>
      <c r="BL28" s="534"/>
      <c r="BM28" s="534"/>
      <c r="BN28" s="534"/>
      <c r="BO28" s="534"/>
      <c r="BP28" s="534"/>
      <c r="BQ28" s="534"/>
      <c r="BR28" s="534"/>
      <c r="BS28" s="534"/>
      <c r="BT28" s="534"/>
      <c r="BU28" s="534"/>
      <c r="BV28" s="594"/>
      <c r="BW28" s="487"/>
    </row>
    <row r="29" spans="1:75" ht="15">
      <c r="A29" s="627" t="s">
        <v>148</v>
      </c>
      <c r="B29" s="615"/>
      <c r="C29" s="628"/>
      <c r="D29" s="532"/>
      <c r="E29" s="532"/>
      <c r="F29" s="532"/>
      <c r="G29" s="532"/>
      <c r="H29" s="532"/>
      <c r="I29" s="532"/>
      <c r="J29" s="532"/>
      <c r="K29" s="532"/>
      <c r="L29" s="532"/>
      <c r="M29" s="532"/>
      <c r="N29" s="532"/>
      <c r="O29" s="532"/>
      <c r="P29" s="532"/>
      <c r="Q29" s="532"/>
      <c r="R29" s="532"/>
      <c r="S29" s="532"/>
      <c r="T29" s="532"/>
      <c r="U29" s="532"/>
      <c r="V29" s="532"/>
      <c r="W29" s="532"/>
      <c r="X29" s="532"/>
      <c r="Y29" s="532"/>
      <c r="Z29" s="532"/>
      <c r="AA29" s="532"/>
      <c r="AB29" s="532"/>
      <c r="AC29" s="532"/>
      <c r="AD29" s="532"/>
      <c r="AE29" s="532"/>
      <c r="AF29" s="532"/>
      <c r="AG29" s="532"/>
      <c r="AH29" s="532"/>
      <c r="AI29" s="532"/>
      <c r="AJ29" s="532"/>
      <c r="AK29" s="532"/>
      <c r="AL29" s="532"/>
      <c r="AM29" s="532"/>
      <c r="AN29" s="532"/>
      <c r="AO29" s="532"/>
      <c r="AP29" s="532"/>
      <c r="AQ29" s="532"/>
      <c r="AR29" s="532"/>
      <c r="AS29" s="532"/>
      <c r="AT29" s="532"/>
      <c r="AU29" s="532"/>
      <c r="AV29" s="532"/>
      <c r="AW29" s="532"/>
      <c r="AX29" s="532"/>
      <c r="AY29" s="532"/>
      <c r="AZ29" s="532"/>
      <c r="BA29" s="532"/>
      <c r="BB29" s="532"/>
      <c r="BC29" s="532"/>
      <c r="BD29" s="532"/>
      <c r="BE29" s="532"/>
      <c r="BF29" s="532"/>
      <c r="BG29" s="532"/>
      <c r="BH29" s="532"/>
      <c r="BI29" s="532"/>
      <c r="BJ29" s="532"/>
      <c r="BK29" s="532"/>
      <c r="BL29" s="532"/>
      <c r="BM29" s="532"/>
      <c r="BN29" s="532"/>
      <c r="BO29" s="532"/>
      <c r="BP29" s="532"/>
      <c r="BQ29" s="532"/>
      <c r="BR29" s="532"/>
      <c r="BS29" s="532"/>
      <c r="BT29" s="532"/>
      <c r="BU29" s="532"/>
      <c r="BV29" s="598"/>
      <c r="BW29" s="487"/>
    </row>
    <row r="30" spans="1:75">
      <c r="A30" s="722" t="s">
        <v>438</v>
      </c>
      <c r="B30" s="603">
        <f>IF(filingDate&lt;$C$3,$C30,INDEX($C30:$AAA30,MATCH(filingDate,$C$3:$AAA$3)))</f>
        <v>0</v>
      </c>
      <c r="C30" s="623">
        <v>0</v>
      </c>
      <c r="D30" s="608"/>
      <c r="E30" s="608"/>
      <c r="F30" s="608"/>
      <c r="G30" s="608"/>
      <c r="H30" s="608"/>
      <c r="I30" s="608"/>
      <c r="J30" s="608"/>
      <c r="K30" s="608"/>
      <c r="L30" s="608"/>
      <c r="M30" s="608"/>
      <c r="N30" s="608"/>
      <c r="O30" s="608"/>
      <c r="P30" s="608"/>
      <c r="Q30" s="608"/>
      <c r="R30" s="608"/>
      <c r="S30" s="608"/>
      <c r="T30" s="608"/>
      <c r="U30" s="608"/>
      <c r="V30" s="608"/>
      <c r="W30" s="608"/>
      <c r="X30" s="608"/>
      <c r="Y30" s="608"/>
      <c r="Z30" s="608"/>
      <c r="AA30" s="608"/>
      <c r="AB30" s="608"/>
      <c r="AC30" s="608"/>
      <c r="AD30" s="608"/>
      <c r="AE30" s="608"/>
      <c r="AF30" s="608"/>
      <c r="AG30" s="608"/>
      <c r="AH30" s="608"/>
      <c r="AI30" s="608"/>
      <c r="AJ30" s="608"/>
      <c r="AK30" s="608"/>
      <c r="AL30" s="608"/>
      <c r="AM30" s="608"/>
      <c r="AN30" s="608"/>
      <c r="AO30" s="608"/>
      <c r="AP30" s="608"/>
      <c r="AQ30" s="608"/>
      <c r="AR30" s="608"/>
      <c r="AS30" s="608"/>
      <c r="AT30" s="608"/>
      <c r="AU30" s="608"/>
      <c r="AV30" s="608"/>
      <c r="AW30" s="608"/>
      <c r="AX30" s="608"/>
      <c r="AY30" s="608"/>
      <c r="AZ30" s="608"/>
      <c r="BA30" s="608"/>
      <c r="BB30" s="608"/>
      <c r="BC30" s="608"/>
      <c r="BD30" s="608"/>
      <c r="BE30" s="608"/>
      <c r="BF30" s="608"/>
      <c r="BG30" s="608"/>
      <c r="BH30" s="608"/>
      <c r="BI30" s="608"/>
      <c r="BJ30" s="608"/>
      <c r="BK30" s="608"/>
      <c r="BL30" s="608"/>
      <c r="BM30" s="608"/>
      <c r="BN30" s="608"/>
      <c r="BO30" s="608"/>
      <c r="BP30" s="608"/>
      <c r="BQ30" s="608"/>
      <c r="BR30" s="608"/>
      <c r="BS30" s="608"/>
      <c r="BT30" s="608"/>
      <c r="BU30" s="608"/>
      <c r="BV30" s="611"/>
      <c r="BW30" s="487"/>
    </row>
    <row r="31" spans="1:75">
      <c r="A31" s="725" t="s">
        <v>439</v>
      </c>
      <c r="B31" s="607">
        <f>IF(filingDate&lt;$C$3,$C31,INDEX($C31:$AAA31,MATCH(filingDate,$C$3:$AAA$3)))</f>
        <v>0</v>
      </c>
      <c r="C31" s="488">
        <v>0</v>
      </c>
      <c r="D31" s="604"/>
      <c r="E31" s="604"/>
      <c r="F31" s="604"/>
      <c r="G31" s="604"/>
      <c r="H31" s="604"/>
      <c r="I31" s="604"/>
      <c r="J31" s="604"/>
      <c r="K31" s="604"/>
      <c r="L31" s="604"/>
      <c r="M31" s="604"/>
      <c r="N31" s="604"/>
      <c r="O31" s="604"/>
      <c r="P31" s="604"/>
      <c r="Q31" s="604"/>
      <c r="R31" s="604"/>
      <c r="S31" s="604"/>
      <c r="T31" s="604"/>
      <c r="U31" s="604"/>
      <c r="V31" s="604"/>
      <c r="W31" s="604"/>
      <c r="X31" s="604"/>
      <c r="Y31" s="604"/>
      <c r="Z31" s="604"/>
      <c r="AA31" s="604"/>
      <c r="AB31" s="604"/>
      <c r="AC31" s="604"/>
      <c r="AD31" s="604"/>
      <c r="AE31" s="604"/>
      <c r="AF31" s="604"/>
      <c r="AG31" s="604"/>
      <c r="AH31" s="604"/>
      <c r="AI31" s="604"/>
      <c r="AJ31" s="604"/>
      <c r="AK31" s="604"/>
      <c r="AL31" s="604"/>
      <c r="AM31" s="604"/>
      <c r="AN31" s="604"/>
      <c r="AO31" s="604"/>
      <c r="AP31" s="604"/>
      <c r="AQ31" s="604"/>
      <c r="AR31" s="604"/>
      <c r="AS31" s="604"/>
      <c r="AT31" s="604"/>
      <c r="AU31" s="604"/>
      <c r="AV31" s="604"/>
      <c r="AW31" s="604"/>
      <c r="AX31" s="604"/>
      <c r="AY31" s="604"/>
      <c r="AZ31" s="604"/>
      <c r="BA31" s="604"/>
      <c r="BB31" s="604"/>
      <c r="BC31" s="604"/>
      <c r="BD31" s="604"/>
      <c r="BE31" s="604"/>
      <c r="BF31" s="604"/>
      <c r="BG31" s="604"/>
      <c r="BH31" s="604"/>
      <c r="BI31" s="604"/>
      <c r="BJ31" s="604"/>
      <c r="BK31" s="604"/>
      <c r="BL31" s="604"/>
      <c r="BM31" s="604"/>
      <c r="BN31" s="604"/>
      <c r="BO31" s="604"/>
      <c r="BP31" s="604"/>
      <c r="BQ31" s="604"/>
      <c r="BR31" s="604"/>
      <c r="BS31" s="604"/>
      <c r="BT31" s="604"/>
      <c r="BU31" s="604"/>
      <c r="BV31" s="611"/>
      <c r="BW31" s="487"/>
    </row>
    <row r="32" spans="1:75">
      <c r="A32" s="723" t="s">
        <v>440</v>
      </c>
      <c r="B32" s="606">
        <f>IF(filingDate&lt;$C$3,$C32,INDEX($C32:$AAA32,MATCH(filingDate,$C$3:$AAA$3)))</f>
        <v>0</v>
      </c>
      <c r="C32" s="489">
        <v>0</v>
      </c>
      <c r="D32" s="534"/>
      <c r="E32" s="534"/>
      <c r="F32" s="534"/>
      <c r="G32" s="534"/>
      <c r="H32" s="534"/>
      <c r="I32" s="534"/>
      <c r="J32" s="534"/>
      <c r="K32" s="534"/>
      <c r="L32" s="534"/>
      <c r="M32" s="534"/>
      <c r="N32" s="534"/>
      <c r="O32" s="534"/>
      <c r="P32" s="534"/>
      <c r="Q32" s="534"/>
      <c r="R32" s="534"/>
      <c r="S32" s="534"/>
      <c r="T32" s="534"/>
      <c r="U32" s="534"/>
      <c r="V32" s="534"/>
      <c r="W32" s="534"/>
      <c r="X32" s="534"/>
      <c r="Y32" s="534"/>
      <c r="Z32" s="534"/>
      <c r="AA32" s="534"/>
      <c r="AB32" s="534"/>
      <c r="AC32" s="534"/>
      <c r="AD32" s="534"/>
      <c r="AE32" s="534"/>
      <c r="AF32" s="534"/>
      <c r="AG32" s="534"/>
      <c r="AH32" s="534"/>
      <c r="AI32" s="534"/>
      <c r="AJ32" s="534"/>
      <c r="AK32" s="534"/>
      <c r="AL32" s="534"/>
      <c r="AM32" s="534"/>
      <c r="AN32" s="534"/>
      <c r="AO32" s="534"/>
      <c r="AP32" s="534"/>
      <c r="AQ32" s="534"/>
      <c r="AR32" s="534"/>
      <c r="AS32" s="534"/>
      <c r="AT32" s="534"/>
      <c r="AU32" s="534"/>
      <c r="AV32" s="534"/>
      <c r="AW32" s="534"/>
      <c r="AX32" s="534"/>
      <c r="AY32" s="534"/>
      <c r="AZ32" s="534"/>
      <c r="BA32" s="534"/>
      <c r="BB32" s="534"/>
      <c r="BC32" s="534"/>
      <c r="BD32" s="534"/>
      <c r="BE32" s="534"/>
      <c r="BF32" s="534"/>
      <c r="BG32" s="534"/>
      <c r="BH32" s="534"/>
      <c r="BI32" s="534"/>
      <c r="BJ32" s="534"/>
      <c r="BK32" s="534"/>
      <c r="BL32" s="534"/>
      <c r="BM32" s="534"/>
      <c r="BN32" s="534"/>
      <c r="BO32" s="534"/>
      <c r="BP32" s="534"/>
      <c r="BQ32" s="534"/>
      <c r="BR32" s="534"/>
      <c r="BS32" s="534"/>
      <c r="BT32" s="534"/>
      <c r="BU32" s="534"/>
      <c r="BV32" s="611"/>
      <c r="BW32" s="487"/>
    </row>
    <row r="33" spans="1:75" ht="15">
      <c r="A33" s="629" t="s">
        <v>172</v>
      </c>
      <c r="B33" s="490"/>
      <c r="C33" s="491"/>
      <c r="D33" s="491"/>
      <c r="E33" s="491"/>
      <c r="F33" s="491"/>
      <c r="G33" s="491"/>
      <c r="H33" s="491"/>
      <c r="I33" s="491"/>
      <c r="J33" s="491"/>
      <c r="K33" s="491"/>
      <c r="L33" s="491"/>
      <c r="M33" s="491"/>
      <c r="N33" s="491"/>
      <c r="O33" s="491"/>
      <c r="P33" s="491"/>
      <c r="Q33" s="491"/>
      <c r="R33" s="491"/>
      <c r="S33" s="491"/>
      <c r="T33" s="491"/>
      <c r="U33" s="491"/>
      <c r="V33" s="491"/>
      <c r="W33" s="491"/>
      <c r="X33" s="491"/>
      <c r="Y33" s="491"/>
      <c r="Z33" s="491"/>
      <c r="AA33" s="491"/>
      <c r="AB33" s="491"/>
      <c r="AC33" s="491"/>
      <c r="AD33" s="491"/>
      <c r="AE33" s="491"/>
      <c r="AF33" s="491"/>
      <c r="AG33" s="491"/>
      <c r="AH33" s="491"/>
      <c r="AI33" s="491"/>
      <c r="AJ33" s="491"/>
      <c r="AK33" s="491"/>
      <c r="AL33" s="491"/>
      <c r="AM33" s="491"/>
      <c r="AN33" s="491"/>
      <c r="AO33" s="491"/>
      <c r="AP33" s="491"/>
      <c r="AQ33" s="491"/>
      <c r="AR33" s="491"/>
      <c r="AS33" s="491"/>
      <c r="AT33" s="491"/>
      <c r="AU33" s="491"/>
      <c r="AV33" s="491"/>
      <c r="AW33" s="491"/>
      <c r="AX33" s="491"/>
      <c r="AY33" s="491"/>
      <c r="AZ33" s="491"/>
      <c r="BA33" s="491"/>
      <c r="BB33" s="491"/>
      <c r="BC33" s="491"/>
      <c r="BD33" s="491"/>
      <c r="BE33" s="491"/>
      <c r="BF33" s="491"/>
      <c r="BG33" s="491"/>
      <c r="BH33" s="491"/>
      <c r="BI33" s="491"/>
      <c r="BJ33" s="491"/>
      <c r="BK33" s="491"/>
      <c r="BL33" s="491"/>
      <c r="BM33" s="491"/>
      <c r="BN33" s="491"/>
      <c r="BO33" s="491"/>
      <c r="BP33" s="491"/>
      <c r="BQ33" s="491"/>
      <c r="BR33" s="491"/>
      <c r="BS33" s="491"/>
      <c r="BT33" s="491"/>
      <c r="BU33" s="491"/>
      <c r="BV33" s="611"/>
      <c r="BW33" s="487"/>
    </row>
    <row r="34" spans="1:75">
      <c r="A34" s="630" t="s">
        <v>176</v>
      </c>
      <c r="B34" s="631" t="str">
        <f>IF(filingDate&lt;$C$3,$C34,INDEX($C34:$AAA34,MATCH(filingDate,$C$3:$AAA$3)))</f>
        <v/>
      </c>
      <c r="C34" s="492">
        <f>C26+C30</f>
        <v>0</v>
      </c>
      <c r="D34" s="492" t="str">
        <f>IF((D26+D30)&lt;&gt;0,D26+D30,"")</f>
        <v/>
      </c>
      <c r="E34" s="492" t="str">
        <f t="shared" ref="E34:BP34" si="4">IF((E26+E30)&lt;&gt;0,E26+E30,"")</f>
        <v/>
      </c>
      <c r="F34" s="492" t="str">
        <f t="shared" si="4"/>
        <v/>
      </c>
      <c r="G34" s="492" t="str">
        <f t="shared" si="4"/>
        <v/>
      </c>
      <c r="H34" s="492" t="str">
        <f t="shared" si="4"/>
        <v/>
      </c>
      <c r="I34" s="492" t="str">
        <f t="shared" si="4"/>
        <v/>
      </c>
      <c r="J34" s="492" t="str">
        <f t="shared" si="4"/>
        <v/>
      </c>
      <c r="K34" s="492" t="str">
        <f t="shared" si="4"/>
        <v/>
      </c>
      <c r="L34" s="492" t="str">
        <f t="shared" si="4"/>
        <v/>
      </c>
      <c r="M34" s="492" t="str">
        <f t="shared" si="4"/>
        <v/>
      </c>
      <c r="N34" s="492" t="str">
        <f t="shared" si="4"/>
        <v/>
      </c>
      <c r="O34" s="492" t="str">
        <f t="shared" si="4"/>
        <v/>
      </c>
      <c r="P34" s="492" t="str">
        <f t="shared" si="4"/>
        <v/>
      </c>
      <c r="Q34" s="492" t="str">
        <f t="shared" si="4"/>
        <v/>
      </c>
      <c r="R34" s="492" t="str">
        <f t="shared" si="4"/>
        <v/>
      </c>
      <c r="S34" s="492" t="str">
        <f t="shared" si="4"/>
        <v/>
      </c>
      <c r="T34" s="492" t="str">
        <f t="shared" si="4"/>
        <v/>
      </c>
      <c r="U34" s="492" t="str">
        <f t="shared" si="4"/>
        <v/>
      </c>
      <c r="V34" s="492" t="str">
        <f t="shared" si="4"/>
        <v/>
      </c>
      <c r="W34" s="492" t="str">
        <f t="shared" si="4"/>
        <v/>
      </c>
      <c r="X34" s="492" t="str">
        <f t="shared" si="4"/>
        <v/>
      </c>
      <c r="Y34" s="492" t="str">
        <f t="shared" si="4"/>
        <v/>
      </c>
      <c r="Z34" s="492" t="str">
        <f t="shared" si="4"/>
        <v/>
      </c>
      <c r="AA34" s="492" t="str">
        <f t="shared" si="4"/>
        <v/>
      </c>
      <c r="AB34" s="492" t="str">
        <f t="shared" si="4"/>
        <v/>
      </c>
      <c r="AC34" s="492" t="str">
        <f t="shared" si="4"/>
        <v/>
      </c>
      <c r="AD34" s="492" t="str">
        <f t="shared" si="4"/>
        <v/>
      </c>
      <c r="AE34" s="492" t="str">
        <f t="shared" si="4"/>
        <v/>
      </c>
      <c r="AF34" s="492" t="str">
        <f t="shared" si="4"/>
        <v/>
      </c>
      <c r="AG34" s="492" t="str">
        <f t="shared" si="4"/>
        <v/>
      </c>
      <c r="AH34" s="492" t="str">
        <f t="shared" si="4"/>
        <v/>
      </c>
      <c r="AI34" s="492" t="str">
        <f t="shared" si="4"/>
        <v/>
      </c>
      <c r="AJ34" s="492" t="str">
        <f t="shared" si="4"/>
        <v/>
      </c>
      <c r="AK34" s="492" t="str">
        <f t="shared" si="4"/>
        <v/>
      </c>
      <c r="AL34" s="492" t="str">
        <f t="shared" si="4"/>
        <v/>
      </c>
      <c r="AM34" s="492" t="str">
        <f t="shared" si="4"/>
        <v/>
      </c>
      <c r="AN34" s="492" t="str">
        <f t="shared" si="4"/>
        <v/>
      </c>
      <c r="AO34" s="492" t="str">
        <f t="shared" si="4"/>
        <v/>
      </c>
      <c r="AP34" s="492" t="str">
        <f t="shared" si="4"/>
        <v/>
      </c>
      <c r="AQ34" s="492" t="str">
        <f t="shared" si="4"/>
        <v/>
      </c>
      <c r="AR34" s="492" t="str">
        <f t="shared" si="4"/>
        <v/>
      </c>
      <c r="AS34" s="492" t="str">
        <f t="shared" si="4"/>
        <v/>
      </c>
      <c r="AT34" s="492" t="str">
        <f t="shared" si="4"/>
        <v/>
      </c>
      <c r="AU34" s="492" t="str">
        <f t="shared" si="4"/>
        <v/>
      </c>
      <c r="AV34" s="492" t="str">
        <f t="shared" si="4"/>
        <v/>
      </c>
      <c r="AW34" s="492" t="str">
        <f t="shared" si="4"/>
        <v/>
      </c>
      <c r="AX34" s="492" t="str">
        <f t="shared" si="4"/>
        <v/>
      </c>
      <c r="AY34" s="492" t="str">
        <f t="shared" si="4"/>
        <v/>
      </c>
      <c r="AZ34" s="492" t="str">
        <f t="shared" si="4"/>
        <v/>
      </c>
      <c r="BA34" s="492" t="str">
        <f t="shared" si="4"/>
        <v/>
      </c>
      <c r="BB34" s="492" t="str">
        <f t="shared" si="4"/>
        <v/>
      </c>
      <c r="BC34" s="492" t="str">
        <f t="shared" si="4"/>
        <v/>
      </c>
      <c r="BD34" s="492" t="str">
        <f t="shared" si="4"/>
        <v/>
      </c>
      <c r="BE34" s="492" t="str">
        <f t="shared" si="4"/>
        <v/>
      </c>
      <c r="BF34" s="492" t="str">
        <f t="shared" si="4"/>
        <v/>
      </c>
      <c r="BG34" s="492" t="str">
        <f t="shared" si="4"/>
        <v/>
      </c>
      <c r="BH34" s="492" t="str">
        <f t="shared" si="4"/>
        <v/>
      </c>
      <c r="BI34" s="492" t="str">
        <f t="shared" si="4"/>
        <v/>
      </c>
      <c r="BJ34" s="492" t="str">
        <f t="shared" si="4"/>
        <v/>
      </c>
      <c r="BK34" s="492" t="str">
        <f t="shared" si="4"/>
        <v/>
      </c>
      <c r="BL34" s="492" t="str">
        <f t="shared" si="4"/>
        <v/>
      </c>
      <c r="BM34" s="492" t="str">
        <f t="shared" si="4"/>
        <v/>
      </c>
      <c r="BN34" s="492" t="str">
        <f t="shared" si="4"/>
        <v/>
      </c>
      <c r="BO34" s="492" t="str">
        <f t="shared" si="4"/>
        <v/>
      </c>
      <c r="BP34" s="492" t="str">
        <f t="shared" si="4"/>
        <v/>
      </c>
      <c r="BQ34" s="492" t="str">
        <f t="shared" ref="BQ34:BV34" si="5">IF((BQ26+BQ30)&lt;&gt;0,BQ26+BQ30,"")</f>
        <v/>
      </c>
      <c r="BR34" s="492" t="str">
        <f t="shared" si="5"/>
        <v/>
      </c>
      <c r="BS34" s="492" t="str">
        <f t="shared" si="5"/>
        <v/>
      </c>
      <c r="BT34" s="492" t="str">
        <f t="shared" si="5"/>
        <v/>
      </c>
      <c r="BU34" s="492" t="str">
        <f t="shared" si="5"/>
        <v/>
      </c>
      <c r="BV34" s="632" t="str">
        <f t="shared" si="5"/>
        <v/>
      </c>
      <c r="BW34" s="487"/>
    </row>
    <row r="35" spans="1:75" ht="13.5" thickBot="1">
      <c r="A35" s="633" t="s">
        <v>177</v>
      </c>
      <c r="B35" s="634" t="str">
        <f>IF(filingDate&lt;$C$3,$C35,INDEX($C35:$AAA35,MATCH(filingDate,$C$3:$AAA$3)))</f>
        <v/>
      </c>
      <c r="C35" s="635">
        <v>0</v>
      </c>
      <c r="D35" s="635" t="str">
        <f t="shared" ref="D35:R35" si="6">IFERROR(IF((C46-D46+D34)&lt;0,(C46-D46+D34)*(-1),C46-D46+D34),"")</f>
        <v/>
      </c>
      <c r="E35" s="635" t="str">
        <f t="shared" si="6"/>
        <v/>
      </c>
      <c r="F35" s="635" t="str">
        <f t="shared" si="6"/>
        <v/>
      </c>
      <c r="G35" s="635" t="str">
        <f t="shared" si="6"/>
        <v/>
      </c>
      <c r="H35" s="635" t="str">
        <f t="shared" si="6"/>
        <v/>
      </c>
      <c r="I35" s="635" t="str">
        <f t="shared" si="6"/>
        <v/>
      </c>
      <c r="J35" s="635" t="str">
        <f t="shared" si="6"/>
        <v/>
      </c>
      <c r="K35" s="635" t="str">
        <f t="shared" si="6"/>
        <v/>
      </c>
      <c r="L35" s="635" t="str">
        <f t="shared" si="6"/>
        <v/>
      </c>
      <c r="M35" s="635" t="str">
        <f t="shared" si="6"/>
        <v/>
      </c>
      <c r="N35" s="635" t="str">
        <f t="shared" si="6"/>
        <v/>
      </c>
      <c r="O35" s="635" t="str">
        <f t="shared" si="6"/>
        <v/>
      </c>
      <c r="P35" s="635" t="str">
        <f t="shared" si="6"/>
        <v/>
      </c>
      <c r="Q35" s="635" t="str">
        <f t="shared" si="6"/>
        <v/>
      </c>
      <c r="R35" s="635" t="str">
        <f t="shared" si="6"/>
        <v/>
      </c>
      <c r="S35" s="635" t="str">
        <f>IFERROR(IF((R46-S46+S34)&lt;0,(R46-S46+S34)*(-1),R46-S46+S34),"")</f>
        <v/>
      </c>
      <c r="T35" s="635" t="str">
        <f t="shared" ref="T35:BT35" si="7">IFERROR(IF((S46-T46+T34)&lt;0,(S46-T46+T34)*(-1),S46-T46+T34),"")</f>
        <v/>
      </c>
      <c r="U35" s="635" t="str">
        <f t="shared" si="7"/>
        <v/>
      </c>
      <c r="V35" s="635" t="str">
        <f t="shared" si="7"/>
        <v/>
      </c>
      <c r="W35" s="635" t="str">
        <f t="shared" si="7"/>
        <v/>
      </c>
      <c r="X35" s="635" t="str">
        <f t="shared" si="7"/>
        <v/>
      </c>
      <c r="Y35" s="635" t="str">
        <f t="shared" si="7"/>
        <v/>
      </c>
      <c r="Z35" s="635" t="str">
        <f t="shared" si="7"/>
        <v/>
      </c>
      <c r="AA35" s="635" t="str">
        <f t="shared" si="7"/>
        <v/>
      </c>
      <c r="AB35" s="635" t="str">
        <f t="shared" si="7"/>
        <v/>
      </c>
      <c r="AC35" s="635" t="str">
        <f t="shared" si="7"/>
        <v/>
      </c>
      <c r="AD35" s="635" t="str">
        <f t="shared" si="7"/>
        <v/>
      </c>
      <c r="AE35" s="635" t="str">
        <f t="shared" si="7"/>
        <v/>
      </c>
      <c r="AF35" s="635" t="str">
        <f t="shared" si="7"/>
        <v/>
      </c>
      <c r="AG35" s="635" t="str">
        <f t="shared" si="7"/>
        <v/>
      </c>
      <c r="AH35" s="635" t="str">
        <f t="shared" si="7"/>
        <v/>
      </c>
      <c r="AI35" s="635" t="str">
        <f t="shared" si="7"/>
        <v/>
      </c>
      <c r="AJ35" s="635" t="str">
        <f t="shared" si="7"/>
        <v/>
      </c>
      <c r="AK35" s="635" t="str">
        <f t="shared" si="7"/>
        <v/>
      </c>
      <c r="AL35" s="635" t="str">
        <f t="shared" si="7"/>
        <v/>
      </c>
      <c r="AM35" s="635" t="str">
        <f t="shared" si="7"/>
        <v/>
      </c>
      <c r="AN35" s="635" t="str">
        <f t="shared" si="7"/>
        <v/>
      </c>
      <c r="AO35" s="635" t="str">
        <f t="shared" si="7"/>
        <v/>
      </c>
      <c r="AP35" s="635" t="str">
        <f t="shared" si="7"/>
        <v/>
      </c>
      <c r="AQ35" s="635" t="str">
        <f t="shared" si="7"/>
        <v/>
      </c>
      <c r="AR35" s="635" t="str">
        <f t="shared" si="7"/>
        <v/>
      </c>
      <c r="AS35" s="635" t="str">
        <f t="shared" si="7"/>
        <v/>
      </c>
      <c r="AT35" s="635" t="str">
        <f t="shared" si="7"/>
        <v/>
      </c>
      <c r="AU35" s="635" t="str">
        <f t="shared" si="7"/>
        <v/>
      </c>
      <c r="AV35" s="635" t="str">
        <f t="shared" si="7"/>
        <v/>
      </c>
      <c r="AW35" s="635" t="str">
        <f t="shared" si="7"/>
        <v/>
      </c>
      <c r="AX35" s="635" t="str">
        <f t="shared" si="7"/>
        <v/>
      </c>
      <c r="AY35" s="635" t="str">
        <f t="shared" si="7"/>
        <v/>
      </c>
      <c r="AZ35" s="635" t="str">
        <f t="shared" si="7"/>
        <v/>
      </c>
      <c r="BA35" s="635" t="str">
        <f t="shared" si="7"/>
        <v/>
      </c>
      <c r="BB35" s="635" t="str">
        <f t="shared" si="7"/>
        <v/>
      </c>
      <c r="BC35" s="635" t="str">
        <f t="shared" si="7"/>
        <v/>
      </c>
      <c r="BD35" s="635" t="str">
        <f t="shared" si="7"/>
        <v/>
      </c>
      <c r="BE35" s="635" t="str">
        <f t="shared" si="7"/>
        <v/>
      </c>
      <c r="BF35" s="635" t="str">
        <f t="shared" si="7"/>
        <v/>
      </c>
      <c r="BG35" s="635" t="str">
        <f t="shared" si="7"/>
        <v/>
      </c>
      <c r="BH35" s="635" t="str">
        <f t="shared" si="7"/>
        <v/>
      </c>
      <c r="BI35" s="635" t="str">
        <f t="shared" si="7"/>
        <v/>
      </c>
      <c r="BJ35" s="635" t="str">
        <f t="shared" si="7"/>
        <v/>
      </c>
      <c r="BK35" s="635" t="str">
        <f t="shared" si="7"/>
        <v/>
      </c>
      <c r="BL35" s="635" t="str">
        <f t="shared" si="7"/>
        <v/>
      </c>
      <c r="BM35" s="635" t="str">
        <f t="shared" si="7"/>
        <v/>
      </c>
      <c r="BN35" s="635" t="str">
        <f t="shared" si="7"/>
        <v/>
      </c>
      <c r="BO35" s="635" t="str">
        <f t="shared" si="7"/>
        <v/>
      </c>
      <c r="BP35" s="635" t="str">
        <f t="shared" si="7"/>
        <v/>
      </c>
      <c r="BQ35" s="635" t="str">
        <f t="shared" si="7"/>
        <v/>
      </c>
      <c r="BR35" s="635" t="str">
        <f t="shared" si="7"/>
        <v/>
      </c>
      <c r="BS35" s="635" t="str">
        <f t="shared" si="7"/>
        <v/>
      </c>
      <c r="BT35" s="635" t="str">
        <f t="shared" si="7"/>
        <v/>
      </c>
      <c r="BU35" s="635" t="str">
        <f>IFERROR(IF((BR46-BU46+BU34)&lt;0,(BR46-BU46+BU34)*(-1),BR46-BU46+BU34),"")</f>
        <v/>
      </c>
      <c r="BV35" s="632" t="str">
        <f>IFERROR(IF((BS46-BV46+BV34)&lt;0,(BS46-BV46+BV34)*(-1),BS46-BV46+BV34),"")</f>
        <v/>
      </c>
      <c r="BW35" s="487"/>
    </row>
    <row r="36" spans="1:75">
      <c r="A36" s="486"/>
      <c r="B36" s="477"/>
      <c r="C36" s="477"/>
      <c r="D36" s="477"/>
      <c r="E36" s="477"/>
      <c r="F36" s="477"/>
      <c r="G36" s="477"/>
      <c r="H36" s="477"/>
      <c r="I36" s="477"/>
      <c r="J36" s="477"/>
      <c r="K36" s="477"/>
      <c r="L36" s="477"/>
      <c r="M36" s="477"/>
      <c r="N36" s="477"/>
      <c r="O36" s="477"/>
      <c r="P36" s="477"/>
      <c r="Q36" s="477"/>
      <c r="R36" s="477"/>
      <c r="S36" s="477"/>
      <c r="T36" s="477"/>
      <c r="U36" s="477"/>
      <c r="V36" s="477"/>
      <c r="W36" s="477"/>
      <c r="X36" s="477"/>
      <c r="Y36" s="477"/>
      <c r="Z36" s="477"/>
      <c r="AA36" s="477"/>
      <c r="AB36" s="477"/>
      <c r="AC36" s="477"/>
      <c r="AD36" s="477"/>
      <c r="AE36" s="477"/>
      <c r="AF36" s="477"/>
      <c r="AG36" s="477"/>
      <c r="AH36" s="477"/>
      <c r="AI36" s="477"/>
      <c r="AJ36" s="477"/>
      <c r="AK36" s="477"/>
      <c r="AL36" s="477"/>
      <c r="AM36" s="477"/>
      <c r="AN36" s="477"/>
      <c r="AO36" s="477"/>
      <c r="AP36" s="477"/>
      <c r="AQ36" s="477"/>
      <c r="AR36" s="477"/>
      <c r="AS36" s="477"/>
      <c r="AT36" s="477"/>
      <c r="AU36" s="477"/>
      <c r="AV36" s="477"/>
      <c r="AW36" s="477"/>
      <c r="AX36" s="477"/>
      <c r="AY36" s="477"/>
      <c r="AZ36" s="477"/>
      <c r="BA36" s="477"/>
      <c r="BB36" s="477"/>
      <c r="BC36" s="477"/>
      <c r="BD36" s="477"/>
      <c r="BE36" s="477"/>
      <c r="BF36" s="477"/>
      <c r="BG36" s="477"/>
      <c r="BH36" s="477"/>
      <c r="BI36" s="477"/>
      <c r="BJ36" s="477"/>
      <c r="BK36" s="477"/>
      <c r="BL36" s="477"/>
      <c r="BM36" s="477"/>
      <c r="BN36" s="477"/>
      <c r="BO36" s="477"/>
      <c r="BP36" s="477"/>
      <c r="BQ36" s="477"/>
      <c r="BR36" s="477"/>
      <c r="BS36" s="477"/>
      <c r="BT36" s="477"/>
      <c r="BU36" s="477"/>
      <c r="BV36" s="598"/>
      <c r="BW36" s="487"/>
    </row>
    <row r="37" spans="1:75" s="497" customFormat="1" ht="15.75">
      <c r="A37" s="493" t="s">
        <v>149</v>
      </c>
      <c r="B37" s="494"/>
      <c r="C37" s="495"/>
      <c r="D37" s="496"/>
      <c r="E37" s="496"/>
      <c r="F37" s="496"/>
      <c r="G37" s="496"/>
      <c r="H37" s="496"/>
      <c r="I37" s="496"/>
      <c r="J37" s="496"/>
      <c r="K37" s="496"/>
      <c r="L37" s="496"/>
      <c r="M37" s="496"/>
      <c r="N37" s="496"/>
      <c r="O37" s="496"/>
      <c r="P37" s="496"/>
      <c r="Q37" s="496"/>
      <c r="R37" s="496"/>
      <c r="S37" s="496"/>
      <c r="T37" s="496"/>
      <c r="U37" s="496"/>
      <c r="V37" s="496"/>
      <c r="W37" s="496"/>
      <c r="X37" s="496"/>
      <c r="Y37" s="496"/>
      <c r="Z37" s="496"/>
      <c r="AA37" s="496"/>
      <c r="AB37" s="496"/>
      <c r="AC37" s="496"/>
      <c r="AD37" s="496"/>
      <c r="AE37" s="496"/>
      <c r="AF37" s="496"/>
      <c r="AG37" s="496"/>
      <c r="AH37" s="496"/>
      <c r="AI37" s="496"/>
      <c r="AJ37" s="496"/>
      <c r="AK37" s="496"/>
      <c r="AL37" s="496"/>
      <c r="AM37" s="496"/>
      <c r="AN37" s="496"/>
      <c r="AO37" s="496"/>
      <c r="AP37" s="496"/>
      <c r="AQ37" s="496"/>
      <c r="AR37" s="496"/>
      <c r="AS37" s="496"/>
      <c r="AT37" s="496"/>
      <c r="AU37" s="496"/>
      <c r="AV37" s="496"/>
      <c r="AW37" s="496"/>
      <c r="AX37" s="496"/>
      <c r="AY37" s="496"/>
      <c r="AZ37" s="496"/>
      <c r="BA37" s="496"/>
      <c r="BB37" s="496"/>
      <c r="BC37" s="496"/>
      <c r="BD37" s="496"/>
      <c r="BE37" s="496"/>
      <c r="BF37" s="496"/>
      <c r="BG37" s="496"/>
      <c r="BH37" s="496"/>
      <c r="BI37" s="496"/>
      <c r="BJ37" s="496"/>
      <c r="BK37" s="496"/>
      <c r="BL37" s="496"/>
      <c r="BM37" s="496"/>
      <c r="BN37" s="496"/>
      <c r="BO37" s="496"/>
      <c r="BP37" s="496"/>
      <c r="BQ37" s="496"/>
      <c r="BR37" s="496"/>
      <c r="BS37" s="496"/>
      <c r="BT37" s="496"/>
      <c r="BU37" s="496"/>
      <c r="BV37" s="632"/>
      <c r="BW37" s="487"/>
    </row>
    <row r="38" spans="1:75" s="497" customFormat="1">
      <c r="A38" s="498" t="s">
        <v>140</v>
      </c>
      <c r="B38" s="499">
        <f t="shared" ref="B38:B55" si="8">IF(filingDate&lt;$C$3,$C38,INDEX($C38:$AAA38,MATCH(filingDate,$C$3:$AAA$3)))</f>
        <v>0</v>
      </c>
      <c r="C38" s="500">
        <f>SUM(C39:C41)</f>
        <v>0</v>
      </c>
      <c r="D38" s="500">
        <f t="shared" ref="D38:BO38" si="9">SUM(D39:D41)</f>
        <v>0</v>
      </c>
      <c r="E38" s="500">
        <f t="shared" si="9"/>
        <v>0</v>
      </c>
      <c r="F38" s="500">
        <f t="shared" si="9"/>
        <v>0</v>
      </c>
      <c r="G38" s="500">
        <f t="shared" si="9"/>
        <v>0</v>
      </c>
      <c r="H38" s="500">
        <f t="shared" si="9"/>
        <v>0</v>
      </c>
      <c r="I38" s="500">
        <f t="shared" si="9"/>
        <v>0</v>
      </c>
      <c r="J38" s="500">
        <f t="shared" si="9"/>
        <v>0</v>
      </c>
      <c r="K38" s="500">
        <f t="shared" si="9"/>
        <v>0</v>
      </c>
      <c r="L38" s="500">
        <f t="shared" si="9"/>
        <v>0</v>
      </c>
      <c r="M38" s="500">
        <f t="shared" si="9"/>
        <v>0</v>
      </c>
      <c r="N38" s="500">
        <f t="shared" si="9"/>
        <v>0</v>
      </c>
      <c r="O38" s="500">
        <f t="shared" si="9"/>
        <v>0</v>
      </c>
      <c r="P38" s="500">
        <f t="shared" si="9"/>
        <v>0</v>
      </c>
      <c r="Q38" s="500">
        <f t="shared" si="9"/>
        <v>0</v>
      </c>
      <c r="R38" s="500">
        <f t="shared" si="9"/>
        <v>0</v>
      </c>
      <c r="S38" s="500">
        <f t="shared" si="9"/>
        <v>0</v>
      </c>
      <c r="T38" s="500">
        <f t="shared" si="9"/>
        <v>0</v>
      </c>
      <c r="U38" s="500">
        <f t="shared" si="9"/>
        <v>0</v>
      </c>
      <c r="V38" s="500">
        <f t="shared" si="9"/>
        <v>0</v>
      </c>
      <c r="W38" s="500">
        <f t="shared" si="9"/>
        <v>0</v>
      </c>
      <c r="X38" s="500">
        <f t="shared" si="9"/>
        <v>0</v>
      </c>
      <c r="Y38" s="500">
        <f t="shared" si="9"/>
        <v>0</v>
      </c>
      <c r="Z38" s="500">
        <f t="shared" si="9"/>
        <v>0</v>
      </c>
      <c r="AA38" s="500">
        <f t="shared" si="9"/>
        <v>0</v>
      </c>
      <c r="AB38" s="500">
        <f t="shared" si="9"/>
        <v>0</v>
      </c>
      <c r="AC38" s="500">
        <f t="shared" si="9"/>
        <v>0</v>
      </c>
      <c r="AD38" s="500">
        <f t="shared" si="9"/>
        <v>0</v>
      </c>
      <c r="AE38" s="500">
        <f t="shared" si="9"/>
        <v>0</v>
      </c>
      <c r="AF38" s="500">
        <f t="shared" si="9"/>
        <v>0</v>
      </c>
      <c r="AG38" s="500">
        <f t="shared" si="9"/>
        <v>0</v>
      </c>
      <c r="AH38" s="500">
        <f t="shared" si="9"/>
        <v>0</v>
      </c>
      <c r="AI38" s="500">
        <f t="shared" si="9"/>
        <v>0</v>
      </c>
      <c r="AJ38" s="500">
        <f t="shared" si="9"/>
        <v>0</v>
      </c>
      <c r="AK38" s="500">
        <f t="shared" si="9"/>
        <v>0</v>
      </c>
      <c r="AL38" s="500">
        <f t="shared" si="9"/>
        <v>0</v>
      </c>
      <c r="AM38" s="500">
        <f t="shared" si="9"/>
        <v>0</v>
      </c>
      <c r="AN38" s="500">
        <f t="shared" si="9"/>
        <v>0</v>
      </c>
      <c r="AO38" s="500">
        <f t="shared" si="9"/>
        <v>0</v>
      </c>
      <c r="AP38" s="500">
        <f t="shared" si="9"/>
        <v>0</v>
      </c>
      <c r="AQ38" s="500">
        <f t="shared" si="9"/>
        <v>0</v>
      </c>
      <c r="AR38" s="500">
        <f t="shared" si="9"/>
        <v>0</v>
      </c>
      <c r="AS38" s="500">
        <f t="shared" si="9"/>
        <v>0</v>
      </c>
      <c r="AT38" s="500">
        <f t="shared" si="9"/>
        <v>0</v>
      </c>
      <c r="AU38" s="500">
        <f t="shared" si="9"/>
        <v>0</v>
      </c>
      <c r="AV38" s="500">
        <f t="shared" si="9"/>
        <v>0</v>
      </c>
      <c r="AW38" s="500">
        <f t="shared" si="9"/>
        <v>0</v>
      </c>
      <c r="AX38" s="500">
        <f t="shared" si="9"/>
        <v>0</v>
      </c>
      <c r="AY38" s="500">
        <f t="shared" si="9"/>
        <v>0</v>
      </c>
      <c r="AZ38" s="500">
        <f t="shared" si="9"/>
        <v>0</v>
      </c>
      <c r="BA38" s="500">
        <f t="shared" si="9"/>
        <v>0</v>
      </c>
      <c r="BB38" s="500">
        <f t="shared" si="9"/>
        <v>0</v>
      </c>
      <c r="BC38" s="500">
        <f t="shared" si="9"/>
        <v>0</v>
      </c>
      <c r="BD38" s="500">
        <f t="shared" si="9"/>
        <v>0</v>
      </c>
      <c r="BE38" s="500">
        <f t="shared" si="9"/>
        <v>0</v>
      </c>
      <c r="BF38" s="500">
        <f t="shared" si="9"/>
        <v>0</v>
      </c>
      <c r="BG38" s="500">
        <f t="shared" si="9"/>
        <v>0</v>
      </c>
      <c r="BH38" s="500">
        <f t="shared" si="9"/>
        <v>0</v>
      </c>
      <c r="BI38" s="500">
        <f t="shared" si="9"/>
        <v>0</v>
      </c>
      <c r="BJ38" s="500">
        <f t="shared" si="9"/>
        <v>0</v>
      </c>
      <c r="BK38" s="500">
        <f t="shared" si="9"/>
        <v>0</v>
      </c>
      <c r="BL38" s="500">
        <f t="shared" si="9"/>
        <v>0</v>
      </c>
      <c r="BM38" s="500">
        <f t="shared" si="9"/>
        <v>0</v>
      </c>
      <c r="BN38" s="500">
        <f t="shared" si="9"/>
        <v>0</v>
      </c>
      <c r="BO38" s="500">
        <f t="shared" si="9"/>
        <v>0</v>
      </c>
      <c r="BP38" s="500">
        <f t="shared" ref="BP38:BV38" si="10">SUM(BP39:BP41)</f>
        <v>0</v>
      </c>
      <c r="BQ38" s="500">
        <f t="shared" si="10"/>
        <v>0</v>
      </c>
      <c r="BR38" s="500">
        <f t="shared" si="10"/>
        <v>0</v>
      </c>
      <c r="BS38" s="500">
        <f t="shared" si="10"/>
        <v>0</v>
      </c>
      <c r="BT38" s="500">
        <f t="shared" si="10"/>
        <v>0</v>
      </c>
      <c r="BU38" s="500">
        <f t="shared" si="10"/>
        <v>0</v>
      </c>
      <c r="BV38" s="636">
        <f t="shared" si="10"/>
        <v>0</v>
      </c>
      <c r="BW38" s="487"/>
    </row>
    <row r="39" spans="1:75" s="497" customFormat="1">
      <c r="A39" s="501" t="s">
        <v>164</v>
      </c>
      <c r="B39" s="502">
        <f t="shared" si="8"/>
        <v>0</v>
      </c>
      <c r="C39" s="503">
        <f>SUM(C9:C10)</f>
        <v>0</v>
      </c>
      <c r="D39" s="503">
        <f t="shared" ref="D39:BO39" si="11">SUM(D9:D10)</f>
        <v>0</v>
      </c>
      <c r="E39" s="503">
        <f t="shared" si="11"/>
        <v>0</v>
      </c>
      <c r="F39" s="503">
        <f t="shared" si="11"/>
        <v>0</v>
      </c>
      <c r="G39" s="503">
        <f t="shared" si="11"/>
        <v>0</v>
      </c>
      <c r="H39" s="503">
        <f t="shared" si="11"/>
        <v>0</v>
      </c>
      <c r="I39" s="503">
        <f t="shared" si="11"/>
        <v>0</v>
      </c>
      <c r="J39" s="503">
        <f t="shared" si="11"/>
        <v>0</v>
      </c>
      <c r="K39" s="503">
        <f t="shared" si="11"/>
        <v>0</v>
      </c>
      <c r="L39" s="503">
        <f t="shared" si="11"/>
        <v>0</v>
      </c>
      <c r="M39" s="503">
        <f t="shared" si="11"/>
        <v>0</v>
      </c>
      <c r="N39" s="503">
        <f t="shared" si="11"/>
        <v>0</v>
      </c>
      <c r="O39" s="503">
        <f t="shared" si="11"/>
        <v>0</v>
      </c>
      <c r="P39" s="503">
        <f t="shared" si="11"/>
        <v>0</v>
      </c>
      <c r="Q39" s="503">
        <f t="shared" si="11"/>
        <v>0</v>
      </c>
      <c r="R39" s="503">
        <f t="shared" si="11"/>
        <v>0</v>
      </c>
      <c r="S39" s="503">
        <f t="shared" si="11"/>
        <v>0</v>
      </c>
      <c r="T39" s="503">
        <f t="shared" si="11"/>
        <v>0</v>
      </c>
      <c r="U39" s="503">
        <f t="shared" si="11"/>
        <v>0</v>
      </c>
      <c r="V39" s="503">
        <f t="shared" si="11"/>
        <v>0</v>
      </c>
      <c r="W39" s="503">
        <f t="shared" si="11"/>
        <v>0</v>
      </c>
      <c r="X39" s="503">
        <f t="shared" si="11"/>
        <v>0</v>
      </c>
      <c r="Y39" s="503">
        <f t="shared" si="11"/>
        <v>0</v>
      </c>
      <c r="Z39" s="503">
        <f t="shared" si="11"/>
        <v>0</v>
      </c>
      <c r="AA39" s="503">
        <f t="shared" si="11"/>
        <v>0</v>
      </c>
      <c r="AB39" s="503">
        <f t="shared" si="11"/>
        <v>0</v>
      </c>
      <c r="AC39" s="503">
        <f t="shared" si="11"/>
        <v>0</v>
      </c>
      <c r="AD39" s="503">
        <f t="shared" si="11"/>
        <v>0</v>
      </c>
      <c r="AE39" s="503">
        <f t="shared" si="11"/>
        <v>0</v>
      </c>
      <c r="AF39" s="503">
        <f t="shared" si="11"/>
        <v>0</v>
      </c>
      <c r="AG39" s="503">
        <f t="shared" si="11"/>
        <v>0</v>
      </c>
      <c r="AH39" s="503">
        <f t="shared" si="11"/>
        <v>0</v>
      </c>
      <c r="AI39" s="503">
        <f t="shared" si="11"/>
        <v>0</v>
      </c>
      <c r="AJ39" s="503">
        <f t="shared" si="11"/>
        <v>0</v>
      </c>
      <c r="AK39" s="503">
        <f t="shared" si="11"/>
        <v>0</v>
      </c>
      <c r="AL39" s="503">
        <f t="shared" si="11"/>
        <v>0</v>
      </c>
      <c r="AM39" s="503">
        <f t="shared" si="11"/>
        <v>0</v>
      </c>
      <c r="AN39" s="503">
        <f t="shared" si="11"/>
        <v>0</v>
      </c>
      <c r="AO39" s="503">
        <f t="shared" si="11"/>
        <v>0</v>
      </c>
      <c r="AP39" s="503">
        <f t="shared" si="11"/>
        <v>0</v>
      </c>
      <c r="AQ39" s="503">
        <f t="shared" si="11"/>
        <v>0</v>
      </c>
      <c r="AR39" s="503">
        <f t="shared" si="11"/>
        <v>0</v>
      </c>
      <c r="AS39" s="503">
        <f t="shared" si="11"/>
        <v>0</v>
      </c>
      <c r="AT39" s="503">
        <f t="shared" si="11"/>
        <v>0</v>
      </c>
      <c r="AU39" s="503">
        <f t="shared" si="11"/>
        <v>0</v>
      </c>
      <c r="AV39" s="503">
        <f t="shared" si="11"/>
        <v>0</v>
      </c>
      <c r="AW39" s="503">
        <f t="shared" si="11"/>
        <v>0</v>
      </c>
      <c r="AX39" s="503">
        <f t="shared" si="11"/>
        <v>0</v>
      </c>
      <c r="AY39" s="503">
        <f t="shared" si="11"/>
        <v>0</v>
      </c>
      <c r="AZ39" s="503">
        <f t="shared" si="11"/>
        <v>0</v>
      </c>
      <c r="BA39" s="503">
        <f t="shared" si="11"/>
        <v>0</v>
      </c>
      <c r="BB39" s="503">
        <f t="shared" si="11"/>
        <v>0</v>
      </c>
      <c r="BC39" s="503">
        <f t="shared" si="11"/>
        <v>0</v>
      </c>
      <c r="BD39" s="503">
        <f t="shared" si="11"/>
        <v>0</v>
      </c>
      <c r="BE39" s="503">
        <f t="shared" si="11"/>
        <v>0</v>
      </c>
      <c r="BF39" s="503">
        <f t="shared" si="11"/>
        <v>0</v>
      </c>
      <c r="BG39" s="503">
        <f t="shared" si="11"/>
        <v>0</v>
      </c>
      <c r="BH39" s="503">
        <f t="shared" si="11"/>
        <v>0</v>
      </c>
      <c r="BI39" s="503">
        <f t="shared" si="11"/>
        <v>0</v>
      </c>
      <c r="BJ39" s="503">
        <f t="shared" si="11"/>
        <v>0</v>
      </c>
      <c r="BK39" s="503">
        <f t="shared" si="11"/>
        <v>0</v>
      </c>
      <c r="BL39" s="503">
        <f t="shared" si="11"/>
        <v>0</v>
      </c>
      <c r="BM39" s="503">
        <f t="shared" si="11"/>
        <v>0</v>
      </c>
      <c r="BN39" s="503">
        <f t="shared" si="11"/>
        <v>0</v>
      </c>
      <c r="BO39" s="503">
        <f t="shared" si="11"/>
        <v>0</v>
      </c>
      <c r="BP39" s="503">
        <f t="shared" ref="BP39:BV39" si="12">SUM(BP9:BP10)</f>
        <v>0</v>
      </c>
      <c r="BQ39" s="503">
        <f t="shared" si="12"/>
        <v>0</v>
      </c>
      <c r="BR39" s="503">
        <f t="shared" si="12"/>
        <v>0</v>
      </c>
      <c r="BS39" s="503">
        <f t="shared" si="12"/>
        <v>0</v>
      </c>
      <c r="BT39" s="503">
        <f t="shared" si="12"/>
        <v>0</v>
      </c>
      <c r="BU39" s="503">
        <f t="shared" si="12"/>
        <v>0</v>
      </c>
      <c r="BV39" s="632">
        <f t="shared" si="12"/>
        <v>0</v>
      </c>
      <c r="BW39" s="487"/>
    </row>
    <row r="40" spans="1:75" s="497" customFormat="1">
      <c r="A40" s="501" t="s">
        <v>38</v>
      </c>
      <c r="B40" s="502">
        <f t="shared" si="8"/>
        <v>0</v>
      </c>
      <c r="C40" s="503">
        <f>SUM(C11:C12)</f>
        <v>0</v>
      </c>
      <c r="D40" s="503">
        <f t="shared" ref="D40:BO40" si="13">SUM(D11:D12)</f>
        <v>0</v>
      </c>
      <c r="E40" s="503">
        <f t="shared" si="13"/>
        <v>0</v>
      </c>
      <c r="F40" s="503">
        <f t="shared" si="13"/>
        <v>0</v>
      </c>
      <c r="G40" s="503">
        <f t="shared" si="13"/>
        <v>0</v>
      </c>
      <c r="H40" s="503">
        <f t="shared" si="13"/>
        <v>0</v>
      </c>
      <c r="I40" s="503">
        <f t="shared" si="13"/>
        <v>0</v>
      </c>
      <c r="J40" s="503">
        <f t="shared" si="13"/>
        <v>0</v>
      </c>
      <c r="K40" s="503">
        <f t="shared" si="13"/>
        <v>0</v>
      </c>
      <c r="L40" s="503">
        <f t="shared" si="13"/>
        <v>0</v>
      </c>
      <c r="M40" s="503">
        <f t="shared" si="13"/>
        <v>0</v>
      </c>
      <c r="N40" s="503">
        <f t="shared" si="13"/>
        <v>0</v>
      </c>
      <c r="O40" s="503">
        <f t="shared" si="13"/>
        <v>0</v>
      </c>
      <c r="P40" s="503">
        <f t="shared" si="13"/>
        <v>0</v>
      </c>
      <c r="Q40" s="503">
        <f t="shared" si="13"/>
        <v>0</v>
      </c>
      <c r="R40" s="503">
        <f t="shared" si="13"/>
        <v>0</v>
      </c>
      <c r="S40" s="503">
        <f t="shared" si="13"/>
        <v>0</v>
      </c>
      <c r="T40" s="503">
        <f t="shared" si="13"/>
        <v>0</v>
      </c>
      <c r="U40" s="503">
        <f t="shared" si="13"/>
        <v>0</v>
      </c>
      <c r="V40" s="503">
        <f t="shared" si="13"/>
        <v>0</v>
      </c>
      <c r="W40" s="503">
        <f t="shared" si="13"/>
        <v>0</v>
      </c>
      <c r="X40" s="503">
        <f t="shared" si="13"/>
        <v>0</v>
      </c>
      <c r="Y40" s="503">
        <f t="shared" si="13"/>
        <v>0</v>
      </c>
      <c r="Z40" s="503">
        <f t="shared" si="13"/>
        <v>0</v>
      </c>
      <c r="AA40" s="503">
        <f t="shared" si="13"/>
        <v>0</v>
      </c>
      <c r="AB40" s="503">
        <f t="shared" si="13"/>
        <v>0</v>
      </c>
      <c r="AC40" s="503">
        <f t="shared" si="13"/>
        <v>0</v>
      </c>
      <c r="AD40" s="503">
        <f t="shared" si="13"/>
        <v>0</v>
      </c>
      <c r="AE40" s="503">
        <f t="shared" si="13"/>
        <v>0</v>
      </c>
      <c r="AF40" s="503">
        <f t="shared" si="13"/>
        <v>0</v>
      </c>
      <c r="AG40" s="503">
        <f t="shared" si="13"/>
        <v>0</v>
      </c>
      <c r="AH40" s="503">
        <f t="shared" si="13"/>
        <v>0</v>
      </c>
      <c r="AI40" s="503">
        <f t="shared" si="13"/>
        <v>0</v>
      </c>
      <c r="AJ40" s="503">
        <f t="shared" si="13"/>
        <v>0</v>
      </c>
      <c r="AK40" s="503">
        <f t="shared" si="13"/>
        <v>0</v>
      </c>
      <c r="AL40" s="503">
        <f t="shared" si="13"/>
        <v>0</v>
      </c>
      <c r="AM40" s="503">
        <f t="shared" si="13"/>
        <v>0</v>
      </c>
      <c r="AN40" s="503">
        <f t="shared" si="13"/>
        <v>0</v>
      </c>
      <c r="AO40" s="503">
        <f t="shared" si="13"/>
        <v>0</v>
      </c>
      <c r="AP40" s="503">
        <f t="shared" si="13"/>
        <v>0</v>
      </c>
      <c r="AQ40" s="503">
        <f t="shared" si="13"/>
        <v>0</v>
      </c>
      <c r="AR40" s="503">
        <f t="shared" si="13"/>
        <v>0</v>
      </c>
      <c r="AS40" s="503">
        <f t="shared" si="13"/>
        <v>0</v>
      </c>
      <c r="AT40" s="503">
        <f t="shared" si="13"/>
        <v>0</v>
      </c>
      <c r="AU40" s="503">
        <f t="shared" si="13"/>
        <v>0</v>
      </c>
      <c r="AV40" s="503">
        <f t="shared" si="13"/>
        <v>0</v>
      </c>
      <c r="AW40" s="503">
        <f t="shared" si="13"/>
        <v>0</v>
      </c>
      <c r="AX40" s="503">
        <f t="shared" si="13"/>
        <v>0</v>
      </c>
      <c r="AY40" s="503">
        <f t="shared" si="13"/>
        <v>0</v>
      </c>
      <c r="AZ40" s="503">
        <f t="shared" si="13"/>
        <v>0</v>
      </c>
      <c r="BA40" s="503">
        <f t="shared" si="13"/>
        <v>0</v>
      </c>
      <c r="BB40" s="503">
        <f t="shared" si="13"/>
        <v>0</v>
      </c>
      <c r="BC40" s="503">
        <f t="shared" si="13"/>
        <v>0</v>
      </c>
      <c r="BD40" s="503">
        <f t="shared" si="13"/>
        <v>0</v>
      </c>
      <c r="BE40" s="503">
        <f t="shared" si="13"/>
        <v>0</v>
      </c>
      <c r="BF40" s="503">
        <f t="shared" si="13"/>
        <v>0</v>
      </c>
      <c r="BG40" s="503">
        <f t="shared" si="13"/>
        <v>0</v>
      </c>
      <c r="BH40" s="503">
        <f t="shared" si="13"/>
        <v>0</v>
      </c>
      <c r="BI40" s="503">
        <f t="shared" si="13"/>
        <v>0</v>
      </c>
      <c r="BJ40" s="503">
        <f t="shared" si="13"/>
        <v>0</v>
      </c>
      <c r="BK40" s="503">
        <f t="shared" si="13"/>
        <v>0</v>
      </c>
      <c r="BL40" s="503">
        <f t="shared" si="13"/>
        <v>0</v>
      </c>
      <c r="BM40" s="503">
        <f t="shared" si="13"/>
        <v>0</v>
      </c>
      <c r="BN40" s="503">
        <f t="shared" si="13"/>
        <v>0</v>
      </c>
      <c r="BO40" s="503">
        <f t="shared" si="13"/>
        <v>0</v>
      </c>
      <c r="BP40" s="503">
        <f t="shared" ref="BP40:BV40" si="14">SUM(BP11:BP12)</f>
        <v>0</v>
      </c>
      <c r="BQ40" s="503">
        <f t="shared" si="14"/>
        <v>0</v>
      </c>
      <c r="BR40" s="503">
        <f t="shared" si="14"/>
        <v>0</v>
      </c>
      <c r="BS40" s="503">
        <f t="shared" si="14"/>
        <v>0</v>
      </c>
      <c r="BT40" s="503">
        <f t="shared" si="14"/>
        <v>0</v>
      </c>
      <c r="BU40" s="503">
        <f t="shared" si="14"/>
        <v>0</v>
      </c>
      <c r="BV40" s="632">
        <f t="shared" si="14"/>
        <v>0</v>
      </c>
      <c r="BW40" s="487"/>
    </row>
    <row r="41" spans="1:75" s="497" customFormat="1">
      <c r="A41" s="501" t="s">
        <v>171</v>
      </c>
      <c r="B41" s="502">
        <f t="shared" si="8"/>
        <v>0</v>
      </c>
      <c r="C41" s="503">
        <f>SUM(C13:C14)</f>
        <v>0</v>
      </c>
      <c r="D41" s="503">
        <f t="shared" ref="D41:BO41" si="15">SUM(D13:D14)</f>
        <v>0</v>
      </c>
      <c r="E41" s="503">
        <f t="shared" si="15"/>
        <v>0</v>
      </c>
      <c r="F41" s="503">
        <f t="shared" si="15"/>
        <v>0</v>
      </c>
      <c r="G41" s="503">
        <f t="shared" si="15"/>
        <v>0</v>
      </c>
      <c r="H41" s="503">
        <f t="shared" si="15"/>
        <v>0</v>
      </c>
      <c r="I41" s="503">
        <f t="shared" si="15"/>
        <v>0</v>
      </c>
      <c r="J41" s="503">
        <f t="shared" si="15"/>
        <v>0</v>
      </c>
      <c r="K41" s="503">
        <f t="shared" si="15"/>
        <v>0</v>
      </c>
      <c r="L41" s="503">
        <f t="shared" si="15"/>
        <v>0</v>
      </c>
      <c r="M41" s="503">
        <f t="shared" si="15"/>
        <v>0</v>
      </c>
      <c r="N41" s="503">
        <f t="shared" si="15"/>
        <v>0</v>
      </c>
      <c r="O41" s="503">
        <f t="shared" si="15"/>
        <v>0</v>
      </c>
      <c r="P41" s="503">
        <f t="shared" si="15"/>
        <v>0</v>
      </c>
      <c r="Q41" s="503">
        <f t="shared" si="15"/>
        <v>0</v>
      </c>
      <c r="R41" s="503">
        <f t="shared" si="15"/>
        <v>0</v>
      </c>
      <c r="S41" s="503">
        <f t="shared" si="15"/>
        <v>0</v>
      </c>
      <c r="T41" s="503">
        <f t="shared" si="15"/>
        <v>0</v>
      </c>
      <c r="U41" s="503">
        <f t="shared" si="15"/>
        <v>0</v>
      </c>
      <c r="V41" s="503">
        <f t="shared" si="15"/>
        <v>0</v>
      </c>
      <c r="W41" s="503">
        <f t="shared" si="15"/>
        <v>0</v>
      </c>
      <c r="X41" s="503">
        <f t="shared" si="15"/>
        <v>0</v>
      </c>
      <c r="Y41" s="503">
        <f t="shared" si="15"/>
        <v>0</v>
      </c>
      <c r="Z41" s="503">
        <f t="shared" si="15"/>
        <v>0</v>
      </c>
      <c r="AA41" s="503">
        <f t="shared" si="15"/>
        <v>0</v>
      </c>
      <c r="AB41" s="503">
        <f t="shared" si="15"/>
        <v>0</v>
      </c>
      <c r="AC41" s="503">
        <f t="shared" si="15"/>
        <v>0</v>
      </c>
      <c r="AD41" s="503">
        <f t="shared" si="15"/>
        <v>0</v>
      </c>
      <c r="AE41" s="503">
        <f t="shared" si="15"/>
        <v>0</v>
      </c>
      <c r="AF41" s="503">
        <f t="shared" si="15"/>
        <v>0</v>
      </c>
      <c r="AG41" s="503">
        <f t="shared" si="15"/>
        <v>0</v>
      </c>
      <c r="AH41" s="503">
        <f t="shared" si="15"/>
        <v>0</v>
      </c>
      <c r="AI41" s="503">
        <f t="shared" si="15"/>
        <v>0</v>
      </c>
      <c r="AJ41" s="503">
        <f t="shared" si="15"/>
        <v>0</v>
      </c>
      <c r="AK41" s="503">
        <f t="shared" si="15"/>
        <v>0</v>
      </c>
      <c r="AL41" s="503">
        <f t="shared" si="15"/>
        <v>0</v>
      </c>
      <c r="AM41" s="503">
        <f t="shared" si="15"/>
        <v>0</v>
      </c>
      <c r="AN41" s="503">
        <f t="shared" si="15"/>
        <v>0</v>
      </c>
      <c r="AO41" s="503">
        <f t="shared" si="15"/>
        <v>0</v>
      </c>
      <c r="AP41" s="503">
        <f t="shared" si="15"/>
        <v>0</v>
      </c>
      <c r="AQ41" s="503">
        <f t="shared" si="15"/>
        <v>0</v>
      </c>
      <c r="AR41" s="503">
        <f t="shared" si="15"/>
        <v>0</v>
      </c>
      <c r="AS41" s="503">
        <f t="shared" si="15"/>
        <v>0</v>
      </c>
      <c r="AT41" s="503">
        <f t="shared" si="15"/>
        <v>0</v>
      </c>
      <c r="AU41" s="503">
        <f t="shared" si="15"/>
        <v>0</v>
      </c>
      <c r="AV41" s="503">
        <f t="shared" si="15"/>
        <v>0</v>
      </c>
      <c r="AW41" s="503">
        <f t="shared" si="15"/>
        <v>0</v>
      </c>
      <c r="AX41" s="503">
        <f t="shared" si="15"/>
        <v>0</v>
      </c>
      <c r="AY41" s="503">
        <f t="shared" si="15"/>
        <v>0</v>
      </c>
      <c r="AZ41" s="503">
        <f t="shared" si="15"/>
        <v>0</v>
      </c>
      <c r="BA41" s="503">
        <f t="shared" si="15"/>
        <v>0</v>
      </c>
      <c r="BB41" s="503">
        <f t="shared" si="15"/>
        <v>0</v>
      </c>
      <c r="BC41" s="503">
        <f t="shared" si="15"/>
        <v>0</v>
      </c>
      <c r="BD41" s="503">
        <f t="shared" si="15"/>
        <v>0</v>
      </c>
      <c r="BE41" s="503">
        <f t="shared" si="15"/>
        <v>0</v>
      </c>
      <c r="BF41" s="503">
        <f t="shared" si="15"/>
        <v>0</v>
      </c>
      <c r="BG41" s="503">
        <f t="shared" si="15"/>
        <v>0</v>
      </c>
      <c r="BH41" s="503">
        <f t="shared" si="15"/>
        <v>0</v>
      </c>
      <c r="BI41" s="503">
        <f t="shared" si="15"/>
        <v>0</v>
      </c>
      <c r="BJ41" s="503">
        <f t="shared" si="15"/>
        <v>0</v>
      </c>
      <c r="BK41" s="503">
        <f t="shared" si="15"/>
        <v>0</v>
      </c>
      <c r="BL41" s="503">
        <f t="shared" si="15"/>
        <v>0</v>
      </c>
      <c r="BM41" s="503">
        <f t="shared" si="15"/>
        <v>0</v>
      </c>
      <c r="BN41" s="503">
        <f t="shared" si="15"/>
        <v>0</v>
      </c>
      <c r="BO41" s="503">
        <f t="shared" si="15"/>
        <v>0</v>
      </c>
      <c r="BP41" s="503">
        <f t="shared" ref="BP41:BV41" si="16">SUM(BP13:BP14)</f>
        <v>0</v>
      </c>
      <c r="BQ41" s="503">
        <f t="shared" si="16"/>
        <v>0</v>
      </c>
      <c r="BR41" s="503">
        <f t="shared" si="16"/>
        <v>0</v>
      </c>
      <c r="BS41" s="503">
        <f t="shared" si="16"/>
        <v>0</v>
      </c>
      <c r="BT41" s="503">
        <f t="shared" si="16"/>
        <v>0</v>
      </c>
      <c r="BU41" s="503">
        <f t="shared" si="16"/>
        <v>0</v>
      </c>
      <c r="BV41" s="632">
        <f t="shared" si="16"/>
        <v>0</v>
      </c>
      <c r="BW41" s="487"/>
    </row>
    <row r="42" spans="1:75" s="497" customFormat="1">
      <c r="A42" s="498" t="s">
        <v>148</v>
      </c>
      <c r="B42" s="499">
        <f t="shared" si="8"/>
        <v>0</v>
      </c>
      <c r="C42" s="500">
        <f>SUM(C43:C45)</f>
        <v>0</v>
      </c>
      <c r="D42" s="500">
        <f t="shared" ref="D42:BO42" si="17">SUM(D43:D45)</f>
        <v>0</v>
      </c>
      <c r="E42" s="500">
        <f t="shared" si="17"/>
        <v>0</v>
      </c>
      <c r="F42" s="500">
        <f t="shared" si="17"/>
        <v>0</v>
      </c>
      <c r="G42" s="500">
        <f t="shared" si="17"/>
        <v>0</v>
      </c>
      <c r="H42" s="500">
        <f t="shared" si="17"/>
        <v>0</v>
      </c>
      <c r="I42" s="500">
        <f t="shared" si="17"/>
        <v>0</v>
      </c>
      <c r="J42" s="500">
        <f t="shared" si="17"/>
        <v>0</v>
      </c>
      <c r="K42" s="500">
        <f t="shared" si="17"/>
        <v>0</v>
      </c>
      <c r="L42" s="500">
        <f t="shared" si="17"/>
        <v>0</v>
      </c>
      <c r="M42" s="500">
        <f t="shared" si="17"/>
        <v>0</v>
      </c>
      <c r="N42" s="500">
        <f t="shared" si="17"/>
        <v>0</v>
      </c>
      <c r="O42" s="500">
        <f t="shared" si="17"/>
        <v>0</v>
      </c>
      <c r="P42" s="500">
        <f t="shared" si="17"/>
        <v>0</v>
      </c>
      <c r="Q42" s="500">
        <f t="shared" si="17"/>
        <v>0</v>
      </c>
      <c r="R42" s="500">
        <f t="shared" si="17"/>
        <v>0</v>
      </c>
      <c r="S42" s="500">
        <f t="shared" si="17"/>
        <v>0</v>
      </c>
      <c r="T42" s="500">
        <f t="shared" si="17"/>
        <v>0</v>
      </c>
      <c r="U42" s="500">
        <f t="shared" si="17"/>
        <v>0</v>
      </c>
      <c r="V42" s="500">
        <f t="shared" si="17"/>
        <v>0</v>
      </c>
      <c r="W42" s="500">
        <f t="shared" si="17"/>
        <v>0</v>
      </c>
      <c r="X42" s="500">
        <f t="shared" si="17"/>
        <v>0</v>
      </c>
      <c r="Y42" s="500">
        <f t="shared" si="17"/>
        <v>0</v>
      </c>
      <c r="Z42" s="500">
        <f t="shared" si="17"/>
        <v>0</v>
      </c>
      <c r="AA42" s="500">
        <f t="shared" si="17"/>
        <v>0</v>
      </c>
      <c r="AB42" s="500">
        <f t="shared" si="17"/>
        <v>0</v>
      </c>
      <c r="AC42" s="500">
        <f t="shared" si="17"/>
        <v>0</v>
      </c>
      <c r="AD42" s="500">
        <f t="shared" si="17"/>
        <v>0</v>
      </c>
      <c r="AE42" s="500">
        <f t="shared" si="17"/>
        <v>0</v>
      </c>
      <c r="AF42" s="500">
        <f t="shared" si="17"/>
        <v>0</v>
      </c>
      <c r="AG42" s="500">
        <f t="shared" si="17"/>
        <v>0</v>
      </c>
      <c r="AH42" s="500">
        <f t="shared" si="17"/>
        <v>0</v>
      </c>
      <c r="AI42" s="500">
        <f t="shared" si="17"/>
        <v>0</v>
      </c>
      <c r="AJ42" s="500">
        <f t="shared" si="17"/>
        <v>0</v>
      </c>
      <c r="AK42" s="500">
        <f t="shared" si="17"/>
        <v>0</v>
      </c>
      <c r="AL42" s="500">
        <f t="shared" si="17"/>
        <v>0</v>
      </c>
      <c r="AM42" s="500">
        <f t="shared" si="17"/>
        <v>0</v>
      </c>
      <c r="AN42" s="500">
        <f t="shared" si="17"/>
        <v>0</v>
      </c>
      <c r="AO42" s="500">
        <f t="shared" si="17"/>
        <v>0</v>
      </c>
      <c r="AP42" s="500">
        <f t="shared" si="17"/>
        <v>0</v>
      </c>
      <c r="AQ42" s="500">
        <f t="shared" si="17"/>
        <v>0</v>
      </c>
      <c r="AR42" s="500">
        <f t="shared" si="17"/>
        <v>0</v>
      </c>
      <c r="AS42" s="500">
        <f t="shared" si="17"/>
        <v>0</v>
      </c>
      <c r="AT42" s="500">
        <f t="shared" si="17"/>
        <v>0</v>
      </c>
      <c r="AU42" s="500">
        <f t="shared" si="17"/>
        <v>0</v>
      </c>
      <c r="AV42" s="500">
        <f t="shared" si="17"/>
        <v>0</v>
      </c>
      <c r="AW42" s="500">
        <f t="shared" si="17"/>
        <v>0</v>
      </c>
      <c r="AX42" s="500">
        <f t="shared" si="17"/>
        <v>0</v>
      </c>
      <c r="AY42" s="500">
        <f t="shared" si="17"/>
        <v>0</v>
      </c>
      <c r="AZ42" s="500">
        <f t="shared" si="17"/>
        <v>0</v>
      </c>
      <c r="BA42" s="500">
        <f t="shared" si="17"/>
        <v>0</v>
      </c>
      <c r="BB42" s="500">
        <f t="shared" si="17"/>
        <v>0</v>
      </c>
      <c r="BC42" s="500">
        <f t="shared" si="17"/>
        <v>0</v>
      </c>
      <c r="BD42" s="500">
        <f t="shared" si="17"/>
        <v>0</v>
      </c>
      <c r="BE42" s="500">
        <f t="shared" si="17"/>
        <v>0</v>
      </c>
      <c r="BF42" s="500">
        <f t="shared" si="17"/>
        <v>0</v>
      </c>
      <c r="BG42" s="500">
        <f t="shared" si="17"/>
        <v>0</v>
      </c>
      <c r="BH42" s="500">
        <f t="shared" si="17"/>
        <v>0</v>
      </c>
      <c r="BI42" s="500">
        <f t="shared" si="17"/>
        <v>0</v>
      </c>
      <c r="BJ42" s="500">
        <f t="shared" si="17"/>
        <v>0</v>
      </c>
      <c r="BK42" s="500">
        <f t="shared" si="17"/>
        <v>0</v>
      </c>
      <c r="BL42" s="500">
        <f t="shared" si="17"/>
        <v>0</v>
      </c>
      <c r="BM42" s="500">
        <f t="shared" si="17"/>
        <v>0</v>
      </c>
      <c r="BN42" s="500">
        <f t="shared" si="17"/>
        <v>0</v>
      </c>
      <c r="BO42" s="500">
        <f t="shared" si="17"/>
        <v>0</v>
      </c>
      <c r="BP42" s="500">
        <f t="shared" ref="BP42:BV42" si="18">SUM(BP43:BP45)</f>
        <v>0</v>
      </c>
      <c r="BQ42" s="500">
        <f t="shared" si="18"/>
        <v>0</v>
      </c>
      <c r="BR42" s="500">
        <f t="shared" si="18"/>
        <v>0</v>
      </c>
      <c r="BS42" s="500">
        <f t="shared" si="18"/>
        <v>0</v>
      </c>
      <c r="BT42" s="500">
        <f t="shared" si="18"/>
        <v>0</v>
      </c>
      <c r="BU42" s="500">
        <f t="shared" si="18"/>
        <v>0</v>
      </c>
      <c r="BV42" s="636">
        <f t="shared" si="18"/>
        <v>0</v>
      </c>
      <c r="BW42" s="487"/>
    </row>
    <row r="43" spans="1:75" s="497" customFormat="1">
      <c r="A43" s="501" t="s">
        <v>150</v>
      </c>
      <c r="B43" s="502">
        <f t="shared" si="8"/>
        <v>0</v>
      </c>
      <c r="C43" s="503">
        <f>SUM(C16:C17)</f>
        <v>0</v>
      </c>
      <c r="D43" s="503">
        <f t="shared" ref="D43:BO43" si="19">SUM(D16:D17)</f>
        <v>0</v>
      </c>
      <c r="E43" s="503">
        <f t="shared" si="19"/>
        <v>0</v>
      </c>
      <c r="F43" s="503">
        <f t="shared" si="19"/>
        <v>0</v>
      </c>
      <c r="G43" s="503">
        <f t="shared" si="19"/>
        <v>0</v>
      </c>
      <c r="H43" s="503">
        <f t="shared" si="19"/>
        <v>0</v>
      </c>
      <c r="I43" s="503">
        <f t="shared" si="19"/>
        <v>0</v>
      </c>
      <c r="J43" s="503">
        <f t="shared" si="19"/>
        <v>0</v>
      </c>
      <c r="K43" s="503">
        <f t="shared" si="19"/>
        <v>0</v>
      </c>
      <c r="L43" s="503">
        <f t="shared" si="19"/>
        <v>0</v>
      </c>
      <c r="M43" s="503">
        <f t="shared" si="19"/>
        <v>0</v>
      </c>
      <c r="N43" s="503">
        <f t="shared" si="19"/>
        <v>0</v>
      </c>
      <c r="O43" s="503">
        <f t="shared" si="19"/>
        <v>0</v>
      </c>
      <c r="P43" s="503">
        <f t="shared" si="19"/>
        <v>0</v>
      </c>
      <c r="Q43" s="503">
        <f t="shared" si="19"/>
        <v>0</v>
      </c>
      <c r="R43" s="503">
        <f t="shared" si="19"/>
        <v>0</v>
      </c>
      <c r="S43" s="503">
        <f t="shared" si="19"/>
        <v>0</v>
      </c>
      <c r="T43" s="503">
        <f t="shared" si="19"/>
        <v>0</v>
      </c>
      <c r="U43" s="503">
        <f t="shared" si="19"/>
        <v>0</v>
      </c>
      <c r="V43" s="503">
        <f t="shared" si="19"/>
        <v>0</v>
      </c>
      <c r="W43" s="503">
        <f t="shared" si="19"/>
        <v>0</v>
      </c>
      <c r="X43" s="503">
        <f t="shared" si="19"/>
        <v>0</v>
      </c>
      <c r="Y43" s="503">
        <f t="shared" si="19"/>
        <v>0</v>
      </c>
      <c r="Z43" s="503">
        <f t="shared" si="19"/>
        <v>0</v>
      </c>
      <c r="AA43" s="503">
        <f t="shared" si="19"/>
        <v>0</v>
      </c>
      <c r="AB43" s="503">
        <f t="shared" si="19"/>
        <v>0</v>
      </c>
      <c r="AC43" s="503">
        <f t="shared" si="19"/>
        <v>0</v>
      </c>
      <c r="AD43" s="503">
        <f t="shared" si="19"/>
        <v>0</v>
      </c>
      <c r="AE43" s="503">
        <f t="shared" si="19"/>
        <v>0</v>
      </c>
      <c r="AF43" s="503">
        <f t="shared" si="19"/>
        <v>0</v>
      </c>
      <c r="AG43" s="503">
        <f t="shared" si="19"/>
        <v>0</v>
      </c>
      <c r="AH43" s="503">
        <f t="shared" si="19"/>
        <v>0</v>
      </c>
      <c r="AI43" s="503">
        <f t="shared" si="19"/>
        <v>0</v>
      </c>
      <c r="AJ43" s="503">
        <f t="shared" si="19"/>
        <v>0</v>
      </c>
      <c r="AK43" s="503">
        <f t="shared" si="19"/>
        <v>0</v>
      </c>
      <c r="AL43" s="503">
        <f t="shared" si="19"/>
        <v>0</v>
      </c>
      <c r="AM43" s="503">
        <f t="shared" si="19"/>
        <v>0</v>
      </c>
      <c r="AN43" s="503">
        <f t="shared" si="19"/>
        <v>0</v>
      </c>
      <c r="AO43" s="503">
        <f t="shared" si="19"/>
        <v>0</v>
      </c>
      <c r="AP43" s="503">
        <f t="shared" si="19"/>
        <v>0</v>
      </c>
      <c r="AQ43" s="503">
        <f t="shared" si="19"/>
        <v>0</v>
      </c>
      <c r="AR43" s="503">
        <f t="shared" si="19"/>
        <v>0</v>
      </c>
      <c r="AS43" s="503">
        <f t="shared" si="19"/>
        <v>0</v>
      </c>
      <c r="AT43" s="503">
        <f t="shared" si="19"/>
        <v>0</v>
      </c>
      <c r="AU43" s="503">
        <f t="shared" si="19"/>
        <v>0</v>
      </c>
      <c r="AV43" s="503">
        <f t="shared" si="19"/>
        <v>0</v>
      </c>
      <c r="AW43" s="503">
        <f t="shared" si="19"/>
        <v>0</v>
      </c>
      <c r="AX43" s="503">
        <f t="shared" si="19"/>
        <v>0</v>
      </c>
      <c r="AY43" s="503">
        <f t="shared" si="19"/>
        <v>0</v>
      </c>
      <c r="AZ43" s="503">
        <f t="shared" si="19"/>
        <v>0</v>
      </c>
      <c r="BA43" s="503">
        <f t="shared" si="19"/>
        <v>0</v>
      </c>
      <c r="BB43" s="503">
        <f t="shared" si="19"/>
        <v>0</v>
      </c>
      <c r="BC43" s="503">
        <f t="shared" si="19"/>
        <v>0</v>
      </c>
      <c r="BD43" s="503">
        <f t="shared" si="19"/>
        <v>0</v>
      </c>
      <c r="BE43" s="503">
        <f t="shared" si="19"/>
        <v>0</v>
      </c>
      <c r="BF43" s="503">
        <f t="shared" si="19"/>
        <v>0</v>
      </c>
      <c r="BG43" s="503">
        <f t="shared" si="19"/>
        <v>0</v>
      </c>
      <c r="BH43" s="503">
        <f t="shared" si="19"/>
        <v>0</v>
      </c>
      <c r="BI43" s="503">
        <f t="shared" si="19"/>
        <v>0</v>
      </c>
      <c r="BJ43" s="503">
        <f t="shared" si="19"/>
        <v>0</v>
      </c>
      <c r="BK43" s="503">
        <f t="shared" si="19"/>
        <v>0</v>
      </c>
      <c r="BL43" s="503">
        <f t="shared" si="19"/>
        <v>0</v>
      </c>
      <c r="BM43" s="503">
        <f t="shared" si="19"/>
        <v>0</v>
      </c>
      <c r="BN43" s="503">
        <f t="shared" si="19"/>
        <v>0</v>
      </c>
      <c r="BO43" s="503">
        <f t="shared" si="19"/>
        <v>0</v>
      </c>
      <c r="BP43" s="503">
        <f t="shared" ref="BP43:BV43" si="20">SUM(BP16:BP17)</f>
        <v>0</v>
      </c>
      <c r="BQ43" s="503">
        <f t="shared" si="20"/>
        <v>0</v>
      </c>
      <c r="BR43" s="503">
        <f t="shared" si="20"/>
        <v>0</v>
      </c>
      <c r="BS43" s="503">
        <f t="shared" si="20"/>
        <v>0</v>
      </c>
      <c r="BT43" s="503">
        <f t="shared" si="20"/>
        <v>0</v>
      </c>
      <c r="BU43" s="503">
        <f t="shared" si="20"/>
        <v>0</v>
      </c>
      <c r="BV43" s="632">
        <f t="shared" si="20"/>
        <v>0</v>
      </c>
      <c r="BW43" s="487"/>
    </row>
    <row r="44" spans="1:75" s="497" customFormat="1">
      <c r="A44" s="501" t="s">
        <v>151</v>
      </c>
      <c r="B44" s="502">
        <f t="shared" si="8"/>
        <v>0</v>
      </c>
      <c r="C44" s="503">
        <f>SUM(C18:C19)</f>
        <v>0</v>
      </c>
      <c r="D44" s="503">
        <f t="shared" ref="D44:BO44" si="21">SUM(D18:D19)</f>
        <v>0</v>
      </c>
      <c r="E44" s="503">
        <f t="shared" si="21"/>
        <v>0</v>
      </c>
      <c r="F44" s="503">
        <f t="shared" si="21"/>
        <v>0</v>
      </c>
      <c r="G44" s="503">
        <f t="shared" si="21"/>
        <v>0</v>
      </c>
      <c r="H44" s="503">
        <f t="shared" si="21"/>
        <v>0</v>
      </c>
      <c r="I44" s="503">
        <f t="shared" si="21"/>
        <v>0</v>
      </c>
      <c r="J44" s="503">
        <f t="shared" si="21"/>
        <v>0</v>
      </c>
      <c r="K44" s="503">
        <f t="shared" si="21"/>
        <v>0</v>
      </c>
      <c r="L44" s="503">
        <f t="shared" si="21"/>
        <v>0</v>
      </c>
      <c r="M44" s="503">
        <f t="shared" si="21"/>
        <v>0</v>
      </c>
      <c r="N44" s="503">
        <f t="shared" si="21"/>
        <v>0</v>
      </c>
      <c r="O44" s="503">
        <f t="shared" si="21"/>
        <v>0</v>
      </c>
      <c r="P44" s="503">
        <f t="shared" si="21"/>
        <v>0</v>
      </c>
      <c r="Q44" s="503">
        <f t="shared" si="21"/>
        <v>0</v>
      </c>
      <c r="R44" s="503">
        <f t="shared" si="21"/>
        <v>0</v>
      </c>
      <c r="S44" s="503">
        <f t="shared" si="21"/>
        <v>0</v>
      </c>
      <c r="T44" s="503">
        <f t="shared" si="21"/>
        <v>0</v>
      </c>
      <c r="U44" s="503">
        <f t="shared" si="21"/>
        <v>0</v>
      </c>
      <c r="V44" s="503">
        <f t="shared" si="21"/>
        <v>0</v>
      </c>
      <c r="W44" s="503">
        <f t="shared" si="21"/>
        <v>0</v>
      </c>
      <c r="X44" s="503">
        <f t="shared" si="21"/>
        <v>0</v>
      </c>
      <c r="Y44" s="503">
        <f t="shared" si="21"/>
        <v>0</v>
      </c>
      <c r="Z44" s="503">
        <f t="shared" si="21"/>
        <v>0</v>
      </c>
      <c r="AA44" s="503">
        <f t="shared" si="21"/>
        <v>0</v>
      </c>
      <c r="AB44" s="503">
        <f t="shared" si="21"/>
        <v>0</v>
      </c>
      <c r="AC44" s="503">
        <f t="shared" si="21"/>
        <v>0</v>
      </c>
      <c r="AD44" s="503">
        <f t="shared" si="21"/>
        <v>0</v>
      </c>
      <c r="AE44" s="503">
        <f t="shared" si="21"/>
        <v>0</v>
      </c>
      <c r="AF44" s="503">
        <f t="shared" si="21"/>
        <v>0</v>
      </c>
      <c r="AG44" s="503">
        <f t="shared" si="21"/>
        <v>0</v>
      </c>
      <c r="AH44" s="503">
        <f t="shared" si="21"/>
        <v>0</v>
      </c>
      <c r="AI44" s="503">
        <f t="shared" si="21"/>
        <v>0</v>
      </c>
      <c r="AJ44" s="503">
        <f t="shared" si="21"/>
        <v>0</v>
      </c>
      <c r="AK44" s="503">
        <f t="shared" si="21"/>
        <v>0</v>
      </c>
      <c r="AL44" s="503">
        <f t="shared" si="21"/>
        <v>0</v>
      </c>
      <c r="AM44" s="503">
        <f t="shared" si="21"/>
        <v>0</v>
      </c>
      <c r="AN44" s="503">
        <f t="shared" si="21"/>
        <v>0</v>
      </c>
      <c r="AO44" s="503">
        <f t="shared" si="21"/>
        <v>0</v>
      </c>
      <c r="AP44" s="503">
        <f t="shared" si="21"/>
        <v>0</v>
      </c>
      <c r="AQ44" s="503">
        <f t="shared" si="21"/>
        <v>0</v>
      </c>
      <c r="AR44" s="503">
        <f t="shared" si="21"/>
        <v>0</v>
      </c>
      <c r="AS44" s="503">
        <f t="shared" si="21"/>
        <v>0</v>
      </c>
      <c r="AT44" s="503">
        <f t="shared" si="21"/>
        <v>0</v>
      </c>
      <c r="AU44" s="503">
        <f t="shared" si="21"/>
        <v>0</v>
      </c>
      <c r="AV44" s="503">
        <f t="shared" si="21"/>
        <v>0</v>
      </c>
      <c r="AW44" s="503">
        <f t="shared" si="21"/>
        <v>0</v>
      </c>
      <c r="AX44" s="503">
        <f t="shared" si="21"/>
        <v>0</v>
      </c>
      <c r="AY44" s="503">
        <f t="shared" si="21"/>
        <v>0</v>
      </c>
      <c r="AZ44" s="503">
        <f t="shared" si="21"/>
        <v>0</v>
      </c>
      <c r="BA44" s="503">
        <f t="shared" si="21"/>
        <v>0</v>
      </c>
      <c r="BB44" s="503">
        <f t="shared" si="21"/>
        <v>0</v>
      </c>
      <c r="BC44" s="503">
        <f t="shared" si="21"/>
        <v>0</v>
      </c>
      <c r="BD44" s="503">
        <f t="shared" si="21"/>
        <v>0</v>
      </c>
      <c r="BE44" s="503">
        <f t="shared" si="21"/>
        <v>0</v>
      </c>
      <c r="BF44" s="503">
        <f t="shared" si="21"/>
        <v>0</v>
      </c>
      <c r="BG44" s="503">
        <f t="shared" si="21"/>
        <v>0</v>
      </c>
      <c r="BH44" s="503">
        <f t="shared" si="21"/>
        <v>0</v>
      </c>
      <c r="BI44" s="503">
        <f t="shared" si="21"/>
        <v>0</v>
      </c>
      <c r="BJ44" s="503">
        <f t="shared" si="21"/>
        <v>0</v>
      </c>
      <c r="BK44" s="503">
        <f t="shared" si="21"/>
        <v>0</v>
      </c>
      <c r="BL44" s="503">
        <f t="shared" si="21"/>
        <v>0</v>
      </c>
      <c r="BM44" s="503">
        <f t="shared" si="21"/>
        <v>0</v>
      </c>
      <c r="BN44" s="503">
        <f t="shared" si="21"/>
        <v>0</v>
      </c>
      <c r="BO44" s="503">
        <f t="shared" si="21"/>
        <v>0</v>
      </c>
      <c r="BP44" s="503">
        <f t="shared" ref="BP44:BV44" si="22">SUM(BP18:BP19)</f>
        <v>0</v>
      </c>
      <c r="BQ44" s="503">
        <f t="shared" si="22"/>
        <v>0</v>
      </c>
      <c r="BR44" s="503">
        <f t="shared" si="22"/>
        <v>0</v>
      </c>
      <c r="BS44" s="503">
        <f t="shared" si="22"/>
        <v>0</v>
      </c>
      <c r="BT44" s="503">
        <f t="shared" si="22"/>
        <v>0</v>
      </c>
      <c r="BU44" s="503">
        <f t="shared" si="22"/>
        <v>0</v>
      </c>
      <c r="BV44" s="632">
        <f t="shared" si="22"/>
        <v>0</v>
      </c>
      <c r="BW44" s="487"/>
    </row>
    <row r="45" spans="1:75" s="497" customFormat="1">
      <c r="A45" s="501" t="s">
        <v>171</v>
      </c>
      <c r="B45" s="502">
        <f t="shared" si="8"/>
        <v>0</v>
      </c>
      <c r="C45" s="503">
        <f>SUM(C20:C21)</f>
        <v>0</v>
      </c>
      <c r="D45" s="503">
        <f t="shared" ref="D45:BO45" si="23">SUM(D20:D21)</f>
        <v>0</v>
      </c>
      <c r="E45" s="503">
        <f t="shared" si="23"/>
        <v>0</v>
      </c>
      <c r="F45" s="503">
        <f t="shared" si="23"/>
        <v>0</v>
      </c>
      <c r="G45" s="503">
        <f t="shared" si="23"/>
        <v>0</v>
      </c>
      <c r="H45" s="503">
        <f t="shared" si="23"/>
        <v>0</v>
      </c>
      <c r="I45" s="503">
        <f t="shared" si="23"/>
        <v>0</v>
      </c>
      <c r="J45" s="503">
        <f t="shared" si="23"/>
        <v>0</v>
      </c>
      <c r="K45" s="503">
        <f t="shared" si="23"/>
        <v>0</v>
      </c>
      <c r="L45" s="503">
        <f t="shared" si="23"/>
        <v>0</v>
      </c>
      <c r="M45" s="503">
        <f t="shared" si="23"/>
        <v>0</v>
      </c>
      <c r="N45" s="503">
        <f t="shared" si="23"/>
        <v>0</v>
      </c>
      <c r="O45" s="503">
        <f t="shared" si="23"/>
        <v>0</v>
      </c>
      <c r="P45" s="503">
        <f t="shared" si="23"/>
        <v>0</v>
      </c>
      <c r="Q45" s="503">
        <f t="shared" si="23"/>
        <v>0</v>
      </c>
      <c r="R45" s="503">
        <f t="shared" si="23"/>
        <v>0</v>
      </c>
      <c r="S45" s="503">
        <f t="shared" si="23"/>
        <v>0</v>
      </c>
      <c r="T45" s="503">
        <f t="shared" si="23"/>
        <v>0</v>
      </c>
      <c r="U45" s="503">
        <f t="shared" si="23"/>
        <v>0</v>
      </c>
      <c r="V45" s="503">
        <f t="shared" si="23"/>
        <v>0</v>
      </c>
      <c r="W45" s="503">
        <f t="shared" si="23"/>
        <v>0</v>
      </c>
      <c r="X45" s="503">
        <f t="shared" si="23"/>
        <v>0</v>
      </c>
      <c r="Y45" s="503">
        <f t="shared" si="23"/>
        <v>0</v>
      </c>
      <c r="Z45" s="503">
        <f t="shared" si="23"/>
        <v>0</v>
      </c>
      <c r="AA45" s="503">
        <f t="shared" si="23"/>
        <v>0</v>
      </c>
      <c r="AB45" s="503">
        <f t="shared" si="23"/>
        <v>0</v>
      </c>
      <c r="AC45" s="503">
        <f t="shared" si="23"/>
        <v>0</v>
      </c>
      <c r="AD45" s="503">
        <f t="shared" si="23"/>
        <v>0</v>
      </c>
      <c r="AE45" s="503">
        <f t="shared" si="23"/>
        <v>0</v>
      </c>
      <c r="AF45" s="503">
        <f t="shared" si="23"/>
        <v>0</v>
      </c>
      <c r="AG45" s="503">
        <f t="shared" si="23"/>
        <v>0</v>
      </c>
      <c r="AH45" s="503">
        <f t="shared" si="23"/>
        <v>0</v>
      </c>
      <c r="AI45" s="503">
        <f t="shared" si="23"/>
        <v>0</v>
      </c>
      <c r="AJ45" s="503">
        <f t="shared" si="23"/>
        <v>0</v>
      </c>
      <c r="AK45" s="503">
        <f t="shared" si="23"/>
        <v>0</v>
      </c>
      <c r="AL45" s="503">
        <f t="shared" si="23"/>
        <v>0</v>
      </c>
      <c r="AM45" s="503">
        <f t="shared" si="23"/>
        <v>0</v>
      </c>
      <c r="AN45" s="503">
        <f t="shared" si="23"/>
        <v>0</v>
      </c>
      <c r="AO45" s="503">
        <f t="shared" si="23"/>
        <v>0</v>
      </c>
      <c r="AP45" s="503">
        <f t="shared" si="23"/>
        <v>0</v>
      </c>
      <c r="AQ45" s="503">
        <f t="shared" si="23"/>
        <v>0</v>
      </c>
      <c r="AR45" s="503">
        <f t="shared" si="23"/>
        <v>0</v>
      </c>
      <c r="AS45" s="503">
        <f t="shared" si="23"/>
        <v>0</v>
      </c>
      <c r="AT45" s="503">
        <f t="shared" si="23"/>
        <v>0</v>
      </c>
      <c r="AU45" s="503">
        <f t="shared" si="23"/>
        <v>0</v>
      </c>
      <c r="AV45" s="503">
        <f t="shared" si="23"/>
        <v>0</v>
      </c>
      <c r="AW45" s="503">
        <f t="shared" si="23"/>
        <v>0</v>
      </c>
      <c r="AX45" s="503">
        <f t="shared" si="23"/>
        <v>0</v>
      </c>
      <c r="AY45" s="503">
        <f t="shared" si="23"/>
        <v>0</v>
      </c>
      <c r="AZ45" s="503">
        <f t="shared" si="23"/>
        <v>0</v>
      </c>
      <c r="BA45" s="503">
        <f t="shared" si="23"/>
        <v>0</v>
      </c>
      <c r="BB45" s="503">
        <f t="shared" si="23"/>
        <v>0</v>
      </c>
      <c r="BC45" s="503">
        <f t="shared" si="23"/>
        <v>0</v>
      </c>
      <c r="BD45" s="503">
        <f t="shared" si="23"/>
        <v>0</v>
      </c>
      <c r="BE45" s="503">
        <f t="shared" si="23"/>
        <v>0</v>
      </c>
      <c r="BF45" s="503">
        <f t="shared" si="23"/>
        <v>0</v>
      </c>
      <c r="BG45" s="503">
        <f t="shared" si="23"/>
        <v>0</v>
      </c>
      <c r="BH45" s="503">
        <f t="shared" si="23"/>
        <v>0</v>
      </c>
      <c r="BI45" s="503">
        <f t="shared" si="23"/>
        <v>0</v>
      </c>
      <c r="BJ45" s="503">
        <f t="shared" si="23"/>
        <v>0</v>
      </c>
      <c r="BK45" s="503">
        <f t="shared" si="23"/>
        <v>0</v>
      </c>
      <c r="BL45" s="503">
        <f t="shared" si="23"/>
        <v>0</v>
      </c>
      <c r="BM45" s="503">
        <f t="shared" si="23"/>
        <v>0</v>
      </c>
      <c r="BN45" s="503">
        <f t="shared" si="23"/>
        <v>0</v>
      </c>
      <c r="BO45" s="503">
        <f t="shared" si="23"/>
        <v>0</v>
      </c>
      <c r="BP45" s="503">
        <f t="shared" ref="BP45:BV45" si="24">SUM(BP20:BP21)</f>
        <v>0</v>
      </c>
      <c r="BQ45" s="503">
        <f t="shared" si="24"/>
        <v>0</v>
      </c>
      <c r="BR45" s="503">
        <f t="shared" si="24"/>
        <v>0</v>
      </c>
      <c r="BS45" s="503">
        <f t="shared" si="24"/>
        <v>0</v>
      </c>
      <c r="BT45" s="503">
        <f t="shared" si="24"/>
        <v>0</v>
      </c>
      <c r="BU45" s="503">
        <f t="shared" si="24"/>
        <v>0</v>
      </c>
      <c r="BV45" s="632">
        <f t="shared" si="24"/>
        <v>0</v>
      </c>
      <c r="BW45" s="487"/>
    </row>
    <row r="46" spans="1:75" s="497" customFormat="1">
      <c r="A46" s="504" t="s">
        <v>152</v>
      </c>
      <c r="B46" s="499" t="str">
        <f>IFERROR(IF(filingDate&lt;$C$3,$C46,INDEX($C46:$AAA46,MATCH(filingDate,$C$3:$AAA$3))),"")</f>
        <v/>
      </c>
      <c r="C46" s="500" t="e">
        <f>IF(SUM(C39,C43)=0,#N/A,SUM(C39,C43))</f>
        <v>#N/A</v>
      </c>
      <c r="D46" s="500" t="e">
        <f t="shared" ref="D46:BO46" si="25">IF(SUM(D39,D43)=0,#N/A,SUM(D39,D43))</f>
        <v>#N/A</v>
      </c>
      <c r="E46" s="500" t="e">
        <f t="shared" si="25"/>
        <v>#N/A</v>
      </c>
      <c r="F46" s="500" t="e">
        <f t="shared" si="25"/>
        <v>#N/A</v>
      </c>
      <c r="G46" s="500" t="e">
        <f t="shared" si="25"/>
        <v>#N/A</v>
      </c>
      <c r="H46" s="500" t="e">
        <f t="shared" si="25"/>
        <v>#N/A</v>
      </c>
      <c r="I46" s="500" t="e">
        <f t="shared" si="25"/>
        <v>#N/A</v>
      </c>
      <c r="J46" s="500" t="e">
        <f t="shared" si="25"/>
        <v>#N/A</v>
      </c>
      <c r="K46" s="500" t="e">
        <f t="shared" si="25"/>
        <v>#N/A</v>
      </c>
      <c r="L46" s="500" t="e">
        <f t="shared" si="25"/>
        <v>#N/A</v>
      </c>
      <c r="M46" s="500" t="e">
        <f t="shared" si="25"/>
        <v>#N/A</v>
      </c>
      <c r="N46" s="500" t="e">
        <f t="shared" si="25"/>
        <v>#N/A</v>
      </c>
      <c r="O46" s="500" t="e">
        <f t="shared" si="25"/>
        <v>#N/A</v>
      </c>
      <c r="P46" s="500" t="e">
        <f t="shared" si="25"/>
        <v>#N/A</v>
      </c>
      <c r="Q46" s="500" t="e">
        <f t="shared" si="25"/>
        <v>#N/A</v>
      </c>
      <c r="R46" s="500" t="e">
        <f t="shared" si="25"/>
        <v>#N/A</v>
      </c>
      <c r="S46" s="500" t="e">
        <f t="shared" si="25"/>
        <v>#N/A</v>
      </c>
      <c r="T46" s="500" t="e">
        <f t="shared" si="25"/>
        <v>#N/A</v>
      </c>
      <c r="U46" s="500" t="e">
        <f t="shared" si="25"/>
        <v>#N/A</v>
      </c>
      <c r="V46" s="500" t="e">
        <f t="shared" si="25"/>
        <v>#N/A</v>
      </c>
      <c r="W46" s="500" t="e">
        <f t="shared" si="25"/>
        <v>#N/A</v>
      </c>
      <c r="X46" s="500" t="e">
        <f t="shared" si="25"/>
        <v>#N/A</v>
      </c>
      <c r="Y46" s="500" t="e">
        <f t="shared" si="25"/>
        <v>#N/A</v>
      </c>
      <c r="Z46" s="500" t="e">
        <f t="shared" si="25"/>
        <v>#N/A</v>
      </c>
      <c r="AA46" s="500" t="e">
        <f t="shared" si="25"/>
        <v>#N/A</v>
      </c>
      <c r="AB46" s="500" t="e">
        <f t="shared" si="25"/>
        <v>#N/A</v>
      </c>
      <c r="AC46" s="500" t="e">
        <f t="shared" si="25"/>
        <v>#N/A</v>
      </c>
      <c r="AD46" s="500" t="e">
        <f t="shared" si="25"/>
        <v>#N/A</v>
      </c>
      <c r="AE46" s="500" t="e">
        <f t="shared" si="25"/>
        <v>#N/A</v>
      </c>
      <c r="AF46" s="500" t="e">
        <f t="shared" si="25"/>
        <v>#N/A</v>
      </c>
      <c r="AG46" s="500" t="e">
        <f t="shared" si="25"/>
        <v>#N/A</v>
      </c>
      <c r="AH46" s="500" t="e">
        <f t="shared" si="25"/>
        <v>#N/A</v>
      </c>
      <c r="AI46" s="500" t="e">
        <f t="shared" si="25"/>
        <v>#N/A</v>
      </c>
      <c r="AJ46" s="500" t="e">
        <f t="shared" si="25"/>
        <v>#N/A</v>
      </c>
      <c r="AK46" s="500" t="e">
        <f t="shared" si="25"/>
        <v>#N/A</v>
      </c>
      <c r="AL46" s="500" t="e">
        <f t="shared" si="25"/>
        <v>#N/A</v>
      </c>
      <c r="AM46" s="500" t="e">
        <f t="shared" si="25"/>
        <v>#N/A</v>
      </c>
      <c r="AN46" s="500" t="e">
        <f t="shared" si="25"/>
        <v>#N/A</v>
      </c>
      <c r="AO46" s="500" t="e">
        <f t="shared" si="25"/>
        <v>#N/A</v>
      </c>
      <c r="AP46" s="500" t="e">
        <f t="shared" si="25"/>
        <v>#N/A</v>
      </c>
      <c r="AQ46" s="500" t="e">
        <f t="shared" si="25"/>
        <v>#N/A</v>
      </c>
      <c r="AR46" s="500" t="e">
        <f t="shared" si="25"/>
        <v>#N/A</v>
      </c>
      <c r="AS46" s="500" t="e">
        <f t="shared" si="25"/>
        <v>#N/A</v>
      </c>
      <c r="AT46" s="500" t="e">
        <f t="shared" si="25"/>
        <v>#N/A</v>
      </c>
      <c r="AU46" s="500" t="e">
        <f t="shared" si="25"/>
        <v>#N/A</v>
      </c>
      <c r="AV46" s="500" t="e">
        <f t="shared" si="25"/>
        <v>#N/A</v>
      </c>
      <c r="AW46" s="500" t="e">
        <f t="shared" si="25"/>
        <v>#N/A</v>
      </c>
      <c r="AX46" s="500" t="e">
        <f t="shared" si="25"/>
        <v>#N/A</v>
      </c>
      <c r="AY46" s="500" t="e">
        <f t="shared" si="25"/>
        <v>#N/A</v>
      </c>
      <c r="AZ46" s="500" t="e">
        <f t="shared" si="25"/>
        <v>#N/A</v>
      </c>
      <c r="BA46" s="500" t="e">
        <f t="shared" si="25"/>
        <v>#N/A</v>
      </c>
      <c r="BB46" s="500" t="e">
        <f t="shared" si="25"/>
        <v>#N/A</v>
      </c>
      <c r="BC46" s="500" t="e">
        <f t="shared" si="25"/>
        <v>#N/A</v>
      </c>
      <c r="BD46" s="500" t="e">
        <f t="shared" si="25"/>
        <v>#N/A</v>
      </c>
      <c r="BE46" s="500" t="e">
        <f t="shared" si="25"/>
        <v>#N/A</v>
      </c>
      <c r="BF46" s="500" t="e">
        <f t="shared" si="25"/>
        <v>#N/A</v>
      </c>
      <c r="BG46" s="500" t="e">
        <f t="shared" si="25"/>
        <v>#N/A</v>
      </c>
      <c r="BH46" s="500" t="e">
        <f t="shared" si="25"/>
        <v>#N/A</v>
      </c>
      <c r="BI46" s="500" t="e">
        <f t="shared" si="25"/>
        <v>#N/A</v>
      </c>
      <c r="BJ46" s="500" t="e">
        <f t="shared" si="25"/>
        <v>#N/A</v>
      </c>
      <c r="BK46" s="500" t="e">
        <f t="shared" si="25"/>
        <v>#N/A</v>
      </c>
      <c r="BL46" s="500" t="e">
        <f t="shared" si="25"/>
        <v>#N/A</v>
      </c>
      <c r="BM46" s="500" t="e">
        <f t="shared" si="25"/>
        <v>#N/A</v>
      </c>
      <c r="BN46" s="500" t="e">
        <f t="shared" si="25"/>
        <v>#N/A</v>
      </c>
      <c r="BO46" s="500" t="e">
        <f t="shared" si="25"/>
        <v>#N/A</v>
      </c>
      <c r="BP46" s="500" t="e">
        <f t="shared" ref="BP46:BV46" si="26">IF(SUM(BP39,BP43)=0,#N/A,SUM(BP39,BP43))</f>
        <v>#N/A</v>
      </c>
      <c r="BQ46" s="500" t="e">
        <f t="shared" si="26"/>
        <v>#N/A</v>
      </c>
      <c r="BR46" s="500" t="e">
        <f t="shared" si="26"/>
        <v>#N/A</v>
      </c>
      <c r="BS46" s="500" t="e">
        <f t="shared" si="26"/>
        <v>#N/A</v>
      </c>
      <c r="BT46" s="500" t="e">
        <f t="shared" si="26"/>
        <v>#N/A</v>
      </c>
      <c r="BU46" s="500" t="e">
        <f t="shared" si="26"/>
        <v>#N/A</v>
      </c>
      <c r="BV46" s="636" t="e">
        <f t="shared" si="26"/>
        <v>#N/A</v>
      </c>
      <c r="BW46" s="487"/>
    </row>
    <row r="47" spans="1:75" s="497" customFormat="1">
      <c r="A47" s="503" t="s">
        <v>153</v>
      </c>
      <c r="B47" s="502">
        <f t="shared" si="8"/>
        <v>0</v>
      </c>
      <c r="C47" s="503">
        <f>SUM(C9,C16)</f>
        <v>0</v>
      </c>
      <c r="D47" s="503">
        <f t="shared" ref="D47:BO48" si="27">SUM(D9,D16)</f>
        <v>0</v>
      </c>
      <c r="E47" s="503">
        <f t="shared" si="27"/>
        <v>0</v>
      </c>
      <c r="F47" s="503">
        <f t="shared" si="27"/>
        <v>0</v>
      </c>
      <c r="G47" s="503">
        <f t="shared" si="27"/>
        <v>0</v>
      </c>
      <c r="H47" s="503">
        <f t="shared" si="27"/>
        <v>0</v>
      </c>
      <c r="I47" s="503">
        <f t="shared" si="27"/>
        <v>0</v>
      </c>
      <c r="J47" s="503">
        <f t="shared" si="27"/>
        <v>0</v>
      </c>
      <c r="K47" s="503">
        <f t="shared" si="27"/>
        <v>0</v>
      </c>
      <c r="L47" s="503">
        <f t="shared" si="27"/>
        <v>0</v>
      </c>
      <c r="M47" s="503">
        <f t="shared" si="27"/>
        <v>0</v>
      </c>
      <c r="N47" s="503">
        <f t="shared" si="27"/>
        <v>0</v>
      </c>
      <c r="O47" s="503">
        <f t="shared" si="27"/>
        <v>0</v>
      </c>
      <c r="P47" s="503">
        <f t="shared" si="27"/>
        <v>0</v>
      </c>
      <c r="Q47" s="503">
        <f t="shared" si="27"/>
        <v>0</v>
      </c>
      <c r="R47" s="503">
        <f t="shared" si="27"/>
        <v>0</v>
      </c>
      <c r="S47" s="503">
        <f t="shared" si="27"/>
        <v>0</v>
      </c>
      <c r="T47" s="503">
        <f t="shared" si="27"/>
        <v>0</v>
      </c>
      <c r="U47" s="503">
        <f t="shared" si="27"/>
        <v>0</v>
      </c>
      <c r="V47" s="503">
        <f t="shared" si="27"/>
        <v>0</v>
      </c>
      <c r="W47" s="503">
        <f t="shared" si="27"/>
        <v>0</v>
      </c>
      <c r="X47" s="503">
        <f t="shared" si="27"/>
        <v>0</v>
      </c>
      <c r="Y47" s="503">
        <f t="shared" si="27"/>
        <v>0</v>
      </c>
      <c r="Z47" s="503">
        <f t="shared" si="27"/>
        <v>0</v>
      </c>
      <c r="AA47" s="503">
        <f t="shared" si="27"/>
        <v>0</v>
      </c>
      <c r="AB47" s="503">
        <f t="shared" si="27"/>
        <v>0</v>
      </c>
      <c r="AC47" s="503">
        <f t="shared" si="27"/>
        <v>0</v>
      </c>
      <c r="AD47" s="503">
        <f t="shared" si="27"/>
        <v>0</v>
      </c>
      <c r="AE47" s="503">
        <f t="shared" si="27"/>
        <v>0</v>
      </c>
      <c r="AF47" s="503">
        <f t="shared" si="27"/>
        <v>0</v>
      </c>
      <c r="AG47" s="503">
        <f t="shared" si="27"/>
        <v>0</v>
      </c>
      <c r="AH47" s="503">
        <f t="shared" si="27"/>
        <v>0</v>
      </c>
      <c r="AI47" s="503">
        <f t="shared" si="27"/>
        <v>0</v>
      </c>
      <c r="AJ47" s="503">
        <f t="shared" si="27"/>
        <v>0</v>
      </c>
      <c r="AK47" s="503">
        <f t="shared" si="27"/>
        <v>0</v>
      </c>
      <c r="AL47" s="503">
        <f t="shared" si="27"/>
        <v>0</v>
      </c>
      <c r="AM47" s="503">
        <f t="shared" si="27"/>
        <v>0</v>
      </c>
      <c r="AN47" s="503">
        <f t="shared" si="27"/>
        <v>0</v>
      </c>
      <c r="AO47" s="503">
        <f t="shared" si="27"/>
        <v>0</v>
      </c>
      <c r="AP47" s="503">
        <f t="shared" si="27"/>
        <v>0</v>
      </c>
      <c r="AQ47" s="503">
        <f t="shared" si="27"/>
        <v>0</v>
      </c>
      <c r="AR47" s="503">
        <f t="shared" si="27"/>
        <v>0</v>
      </c>
      <c r="AS47" s="503">
        <f t="shared" si="27"/>
        <v>0</v>
      </c>
      <c r="AT47" s="503">
        <f t="shared" si="27"/>
        <v>0</v>
      </c>
      <c r="AU47" s="503">
        <f t="shared" si="27"/>
        <v>0</v>
      </c>
      <c r="AV47" s="503">
        <f t="shared" si="27"/>
        <v>0</v>
      </c>
      <c r="AW47" s="503">
        <f t="shared" si="27"/>
        <v>0</v>
      </c>
      <c r="AX47" s="503">
        <f t="shared" si="27"/>
        <v>0</v>
      </c>
      <c r="AY47" s="503">
        <f t="shared" si="27"/>
        <v>0</v>
      </c>
      <c r="AZ47" s="503">
        <f t="shared" si="27"/>
        <v>0</v>
      </c>
      <c r="BA47" s="503">
        <f t="shared" si="27"/>
        <v>0</v>
      </c>
      <c r="BB47" s="503">
        <f t="shared" si="27"/>
        <v>0</v>
      </c>
      <c r="BC47" s="503">
        <f t="shared" si="27"/>
        <v>0</v>
      </c>
      <c r="BD47" s="503">
        <f t="shared" si="27"/>
        <v>0</v>
      </c>
      <c r="BE47" s="503">
        <f t="shared" si="27"/>
        <v>0</v>
      </c>
      <c r="BF47" s="503">
        <f t="shared" si="27"/>
        <v>0</v>
      </c>
      <c r="BG47" s="503">
        <f t="shared" si="27"/>
        <v>0</v>
      </c>
      <c r="BH47" s="503">
        <f t="shared" si="27"/>
        <v>0</v>
      </c>
      <c r="BI47" s="503">
        <f t="shared" si="27"/>
        <v>0</v>
      </c>
      <c r="BJ47" s="503">
        <f t="shared" si="27"/>
        <v>0</v>
      </c>
      <c r="BK47" s="503">
        <f t="shared" si="27"/>
        <v>0</v>
      </c>
      <c r="BL47" s="503">
        <f t="shared" si="27"/>
        <v>0</v>
      </c>
      <c r="BM47" s="503">
        <f t="shared" si="27"/>
        <v>0</v>
      </c>
      <c r="BN47" s="503">
        <f t="shared" si="27"/>
        <v>0</v>
      </c>
      <c r="BO47" s="503">
        <f t="shared" si="27"/>
        <v>0</v>
      </c>
      <c r="BP47" s="503">
        <f t="shared" ref="BP47:BV48" si="28">SUM(BP9,BP16)</f>
        <v>0</v>
      </c>
      <c r="BQ47" s="503">
        <f t="shared" si="28"/>
        <v>0</v>
      </c>
      <c r="BR47" s="503">
        <f t="shared" si="28"/>
        <v>0</v>
      </c>
      <c r="BS47" s="503">
        <f t="shared" si="28"/>
        <v>0</v>
      </c>
      <c r="BT47" s="503">
        <f t="shared" si="28"/>
        <v>0</v>
      </c>
      <c r="BU47" s="503">
        <f t="shared" si="28"/>
        <v>0</v>
      </c>
      <c r="BV47" s="632">
        <f t="shared" si="28"/>
        <v>0</v>
      </c>
      <c r="BW47" s="487"/>
    </row>
    <row r="48" spans="1:75" s="497" customFormat="1">
      <c r="A48" s="503" t="s">
        <v>154</v>
      </c>
      <c r="B48" s="502">
        <f t="shared" si="8"/>
        <v>0</v>
      </c>
      <c r="C48" s="503">
        <f>SUM(C10,C17)</f>
        <v>0</v>
      </c>
      <c r="D48" s="503">
        <f t="shared" si="27"/>
        <v>0</v>
      </c>
      <c r="E48" s="503">
        <f t="shared" si="27"/>
        <v>0</v>
      </c>
      <c r="F48" s="503">
        <f t="shared" si="27"/>
        <v>0</v>
      </c>
      <c r="G48" s="503">
        <f t="shared" si="27"/>
        <v>0</v>
      </c>
      <c r="H48" s="503">
        <f t="shared" si="27"/>
        <v>0</v>
      </c>
      <c r="I48" s="503">
        <f t="shared" si="27"/>
        <v>0</v>
      </c>
      <c r="J48" s="503">
        <f t="shared" si="27"/>
        <v>0</v>
      </c>
      <c r="K48" s="503">
        <f t="shared" si="27"/>
        <v>0</v>
      </c>
      <c r="L48" s="503">
        <f t="shared" si="27"/>
        <v>0</v>
      </c>
      <c r="M48" s="503">
        <f t="shared" si="27"/>
        <v>0</v>
      </c>
      <c r="N48" s="503">
        <f t="shared" si="27"/>
        <v>0</v>
      </c>
      <c r="O48" s="503">
        <f t="shared" si="27"/>
        <v>0</v>
      </c>
      <c r="P48" s="503">
        <f t="shared" si="27"/>
        <v>0</v>
      </c>
      <c r="Q48" s="503">
        <f t="shared" si="27"/>
        <v>0</v>
      </c>
      <c r="R48" s="503">
        <f t="shared" si="27"/>
        <v>0</v>
      </c>
      <c r="S48" s="503">
        <f t="shared" si="27"/>
        <v>0</v>
      </c>
      <c r="T48" s="503">
        <f t="shared" si="27"/>
        <v>0</v>
      </c>
      <c r="U48" s="503">
        <f t="shared" si="27"/>
        <v>0</v>
      </c>
      <c r="V48" s="503">
        <f t="shared" si="27"/>
        <v>0</v>
      </c>
      <c r="W48" s="503">
        <f t="shared" si="27"/>
        <v>0</v>
      </c>
      <c r="X48" s="503">
        <f t="shared" si="27"/>
        <v>0</v>
      </c>
      <c r="Y48" s="503">
        <f t="shared" si="27"/>
        <v>0</v>
      </c>
      <c r="Z48" s="503">
        <f t="shared" si="27"/>
        <v>0</v>
      </c>
      <c r="AA48" s="503">
        <f t="shared" si="27"/>
        <v>0</v>
      </c>
      <c r="AB48" s="503">
        <f t="shared" si="27"/>
        <v>0</v>
      </c>
      <c r="AC48" s="503">
        <f t="shared" si="27"/>
        <v>0</v>
      </c>
      <c r="AD48" s="503">
        <f t="shared" si="27"/>
        <v>0</v>
      </c>
      <c r="AE48" s="503">
        <f t="shared" si="27"/>
        <v>0</v>
      </c>
      <c r="AF48" s="503">
        <f t="shared" si="27"/>
        <v>0</v>
      </c>
      <c r="AG48" s="503">
        <f t="shared" si="27"/>
        <v>0</v>
      </c>
      <c r="AH48" s="503">
        <f t="shared" si="27"/>
        <v>0</v>
      </c>
      <c r="AI48" s="503">
        <f t="shared" si="27"/>
        <v>0</v>
      </c>
      <c r="AJ48" s="503">
        <f t="shared" si="27"/>
        <v>0</v>
      </c>
      <c r="AK48" s="503">
        <f t="shared" si="27"/>
        <v>0</v>
      </c>
      <c r="AL48" s="503">
        <f t="shared" si="27"/>
        <v>0</v>
      </c>
      <c r="AM48" s="503">
        <f t="shared" si="27"/>
        <v>0</v>
      </c>
      <c r="AN48" s="503">
        <f t="shared" si="27"/>
        <v>0</v>
      </c>
      <c r="AO48" s="503">
        <f t="shared" si="27"/>
        <v>0</v>
      </c>
      <c r="AP48" s="503">
        <f t="shared" si="27"/>
        <v>0</v>
      </c>
      <c r="AQ48" s="503">
        <f t="shared" si="27"/>
        <v>0</v>
      </c>
      <c r="AR48" s="503">
        <f t="shared" si="27"/>
        <v>0</v>
      </c>
      <c r="AS48" s="503">
        <f t="shared" si="27"/>
        <v>0</v>
      </c>
      <c r="AT48" s="503">
        <f t="shared" si="27"/>
        <v>0</v>
      </c>
      <c r="AU48" s="503">
        <f t="shared" si="27"/>
        <v>0</v>
      </c>
      <c r="AV48" s="503">
        <f t="shared" si="27"/>
        <v>0</v>
      </c>
      <c r="AW48" s="503">
        <f t="shared" si="27"/>
        <v>0</v>
      </c>
      <c r="AX48" s="503">
        <f t="shared" si="27"/>
        <v>0</v>
      </c>
      <c r="AY48" s="503">
        <f t="shared" si="27"/>
        <v>0</v>
      </c>
      <c r="AZ48" s="503">
        <f t="shared" si="27"/>
        <v>0</v>
      </c>
      <c r="BA48" s="503">
        <f t="shared" si="27"/>
        <v>0</v>
      </c>
      <c r="BB48" s="503">
        <f t="shared" si="27"/>
        <v>0</v>
      </c>
      <c r="BC48" s="503">
        <f t="shared" si="27"/>
        <v>0</v>
      </c>
      <c r="BD48" s="503">
        <f t="shared" si="27"/>
        <v>0</v>
      </c>
      <c r="BE48" s="503">
        <f t="shared" si="27"/>
        <v>0</v>
      </c>
      <c r="BF48" s="503">
        <f t="shared" si="27"/>
        <v>0</v>
      </c>
      <c r="BG48" s="503">
        <f t="shared" si="27"/>
        <v>0</v>
      </c>
      <c r="BH48" s="503">
        <f t="shared" si="27"/>
        <v>0</v>
      </c>
      <c r="BI48" s="503">
        <f t="shared" si="27"/>
        <v>0</v>
      </c>
      <c r="BJ48" s="503">
        <f t="shared" si="27"/>
        <v>0</v>
      </c>
      <c r="BK48" s="503">
        <f t="shared" si="27"/>
        <v>0</v>
      </c>
      <c r="BL48" s="503">
        <f t="shared" si="27"/>
        <v>0</v>
      </c>
      <c r="BM48" s="503">
        <f t="shared" si="27"/>
        <v>0</v>
      </c>
      <c r="BN48" s="503">
        <f t="shared" si="27"/>
        <v>0</v>
      </c>
      <c r="BO48" s="503">
        <f t="shared" si="27"/>
        <v>0</v>
      </c>
      <c r="BP48" s="503">
        <f t="shared" si="28"/>
        <v>0</v>
      </c>
      <c r="BQ48" s="503">
        <f t="shared" si="28"/>
        <v>0</v>
      </c>
      <c r="BR48" s="503">
        <f t="shared" si="28"/>
        <v>0</v>
      </c>
      <c r="BS48" s="503">
        <f t="shared" si="28"/>
        <v>0</v>
      </c>
      <c r="BT48" s="503">
        <f t="shared" si="28"/>
        <v>0</v>
      </c>
      <c r="BU48" s="503">
        <f t="shared" si="28"/>
        <v>0</v>
      </c>
      <c r="BV48" s="632">
        <f t="shared" si="28"/>
        <v>0</v>
      </c>
      <c r="BW48" s="487"/>
    </row>
    <row r="49" spans="1:405" s="497" customFormat="1">
      <c r="A49" s="504" t="s">
        <v>79</v>
      </c>
      <c r="B49" s="499" t="str">
        <f>IFERROR(IF(filingDate&lt;$C$3,$C49,INDEX($C49:$AAA49,MATCH(filingDate,$C$3:$AAA$3))),"")</f>
        <v/>
      </c>
      <c r="C49" s="500" t="e">
        <f>IF(SUM(C40,C44)=0,#N/A,SUM(C40,C44))</f>
        <v>#N/A</v>
      </c>
      <c r="D49" s="500" t="e">
        <f t="shared" ref="D49:BO49" si="29">IF(SUM(D40,D44)=0,#N/A,SUM(D40,D44))</f>
        <v>#N/A</v>
      </c>
      <c r="E49" s="500" t="e">
        <f t="shared" si="29"/>
        <v>#N/A</v>
      </c>
      <c r="F49" s="500" t="e">
        <f t="shared" si="29"/>
        <v>#N/A</v>
      </c>
      <c r="G49" s="500" t="e">
        <f t="shared" si="29"/>
        <v>#N/A</v>
      </c>
      <c r="H49" s="500" t="e">
        <f t="shared" si="29"/>
        <v>#N/A</v>
      </c>
      <c r="I49" s="500" t="e">
        <f t="shared" si="29"/>
        <v>#N/A</v>
      </c>
      <c r="J49" s="500" t="e">
        <f t="shared" si="29"/>
        <v>#N/A</v>
      </c>
      <c r="K49" s="500" t="e">
        <f t="shared" si="29"/>
        <v>#N/A</v>
      </c>
      <c r="L49" s="500" t="e">
        <f t="shared" si="29"/>
        <v>#N/A</v>
      </c>
      <c r="M49" s="500" t="e">
        <f t="shared" si="29"/>
        <v>#N/A</v>
      </c>
      <c r="N49" s="500" t="e">
        <f t="shared" si="29"/>
        <v>#N/A</v>
      </c>
      <c r="O49" s="500" t="e">
        <f t="shared" si="29"/>
        <v>#N/A</v>
      </c>
      <c r="P49" s="500" t="e">
        <f t="shared" si="29"/>
        <v>#N/A</v>
      </c>
      <c r="Q49" s="500" t="e">
        <f t="shared" si="29"/>
        <v>#N/A</v>
      </c>
      <c r="R49" s="500" t="e">
        <f t="shared" si="29"/>
        <v>#N/A</v>
      </c>
      <c r="S49" s="500" t="e">
        <f t="shared" si="29"/>
        <v>#N/A</v>
      </c>
      <c r="T49" s="500" t="e">
        <f t="shared" si="29"/>
        <v>#N/A</v>
      </c>
      <c r="U49" s="500" t="e">
        <f t="shared" si="29"/>
        <v>#N/A</v>
      </c>
      <c r="V49" s="500" t="e">
        <f t="shared" si="29"/>
        <v>#N/A</v>
      </c>
      <c r="W49" s="500" t="e">
        <f t="shared" si="29"/>
        <v>#N/A</v>
      </c>
      <c r="X49" s="500" t="e">
        <f t="shared" si="29"/>
        <v>#N/A</v>
      </c>
      <c r="Y49" s="500" t="e">
        <f t="shared" si="29"/>
        <v>#N/A</v>
      </c>
      <c r="Z49" s="500" t="e">
        <f t="shared" si="29"/>
        <v>#N/A</v>
      </c>
      <c r="AA49" s="500" t="e">
        <f t="shared" si="29"/>
        <v>#N/A</v>
      </c>
      <c r="AB49" s="500" t="e">
        <f t="shared" si="29"/>
        <v>#N/A</v>
      </c>
      <c r="AC49" s="500" t="e">
        <f t="shared" si="29"/>
        <v>#N/A</v>
      </c>
      <c r="AD49" s="500" t="e">
        <f t="shared" si="29"/>
        <v>#N/A</v>
      </c>
      <c r="AE49" s="500" t="e">
        <f t="shared" si="29"/>
        <v>#N/A</v>
      </c>
      <c r="AF49" s="500" t="e">
        <f t="shared" si="29"/>
        <v>#N/A</v>
      </c>
      <c r="AG49" s="500" t="e">
        <f t="shared" si="29"/>
        <v>#N/A</v>
      </c>
      <c r="AH49" s="500" t="e">
        <f t="shared" si="29"/>
        <v>#N/A</v>
      </c>
      <c r="AI49" s="500" t="e">
        <f t="shared" si="29"/>
        <v>#N/A</v>
      </c>
      <c r="AJ49" s="500" t="e">
        <f t="shared" si="29"/>
        <v>#N/A</v>
      </c>
      <c r="AK49" s="500" t="e">
        <f t="shared" si="29"/>
        <v>#N/A</v>
      </c>
      <c r="AL49" s="500" t="e">
        <f t="shared" si="29"/>
        <v>#N/A</v>
      </c>
      <c r="AM49" s="500" t="e">
        <f t="shared" si="29"/>
        <v>#N/A</v>
      </c>
      <c r="AN49" s="500" t="e">
        <f t="shared" si="29"/>
        <v>#N/A</v>
      </c>
      <c r="AO49" s="500" t="e">
        <f t="shared" si="29"/>
        <v>#N/A</v>
      </c>
      <c r="AP49" s="500" t="e">
        <f t="shared" si="29"/>
        <v>#N/A</v>
      </c>
      <c r="AQ49" s="500" t="e">
        <f t="shared" si="29"/>
        <v>#N/A</v>
      </c>
      <c r="AR49" s="500" t="e">
        <f t="shared" si="29"/>
        <v>#N/A</v>
      </c>
      <c r="AS49" s="500" t="e">
        <f t="shared" si="29"/>
        <v>#N/A</v>
      </c>
      <c r="AT49" s="500" t="e">
        <f t="shared" si="29"/>
        <v>#N/A</v>
      </c>
      <c r="AU49" s="500" t="e">
        <f t="shared" si="29"/>
        <v>#N/A</v>
      </c>
      <c r="AV49" s="500" t="e">
        <f t="shared" si="29"/>
        <v>#N/A</v>
      </c>
      <c r="AW49" s="500" t="e">
        <f t="shared" si="29"/>
        <v>#N/A</v>
      </c>
      <c r="AX49" s="500" t="e">
        <f t="shared" si="29"/>
        <v>#N/A</v>
      </c>
      <c r="AY49" s="500" t="e">
        <f t="shared" si="29"/>
        <v>#N/A</v>
      </c>
      <c r="AZ49" s="500" t="e">
        <f t="shared" si="29"/>
        <v>#N/A</v>
      </c>
      <c r="BA49" s="500" t="e">
        <f t="shared" si="29"/>
        <v>#N/A</v>
      </c>
      <c r="BB49" s="500" t="e">
        <f t="shared" si="29"/>
        <v>#N/A</v>
      </c>
      <c r="BC49" s="500" t="e">
        <f t="shared" si="29"/>
        <v>#N/A</v>
      </c>
      <c r="BD49" s="500" t="e">
        <f t="shared" si="29"/>
        <v>#N/A</v>
      </c>
      <c r="BE49" s="500" t="e">
        <f t="shared" si="29"/>
        <v>#N/A</v>
      </c>
      <c r="BF49" s="500" t="e">
        <f t="shared" si="29"/>
        <v>#N/A</v>
      </c>
      <c r="BG49" s="500" t="e">
        <f t="shared" si="29"/>
        <v>#N/A</v>
      </c>
      <c r="BH49" s="500" t="e">
        <f t="shared" si="29"/>
        <v>#N/A</v>
      </c>
      <c r="BI49" s="500" t="e">
        <f t="shared" si="29"/>
        <v>#N/A</v>
      </c>
      <c r="BJ49" s="500" t="e">
        <f t="shared" si="29"/>
        <v>#N/A</v>
      </c>
      <c r="BK49" s="500" t="e">
        <f t="shared" si="29"/>
        <v>#N/A</v>
      </c>
      <c r="BL49" s="500" t="e">
        <f t="shared" si="29"/>
        <v>#N/A</v>
      </c>
      <c r="BM49" s="500" t="e">
        <f t="shared" si="29"/>
        <v>#N/A</v>
      </c>
      <c r="BN49" s="500" t="e">
        <f t="shared" si="29"/>
        <v>#N/A</v>
      </c>
      <c r="BO49" s="500" t="e">
        <f t="shared" si="29"/>
        <v>#N/A</v>
      </c>
      <c r="BP49" s="500" t="e">
        <f t="shared" ref="BP49:BV49" si="30">IF(SUM(BP40,BP44)=0,#N/A,SUM(BP40,BP44))</f>
        <v>#N/A</v>
      </c>
      <c r="BQ49" s="500" t="e">
        <f t="shared" si="30"/>
        <v>#N/A</v>
      </c>
      <c r="BR49" s="500" t="e">
        <f t="shared" si="30"/>
        <v>#N/A</v>
      </c>
      <c r="BS49" s="500" t="e">
        <f t="shared" si="30"/>
        <v>#N/A</v>
      </c>
      <c r="BT49" s="500" t="e">
        <f t="shared" si="30"/>
        <v>#N/A</v>
      </c>
      <c r="BU49" s="500" t="e">
        <f t="shared" si="30"/>
        <v>#N/A</v>
      </c>
      <c r="BV49" s="636" t="e">
        <f t="shared" si="30"/>
        <v>#N/A</v>
      </c>
      <c r="BW49" s="487"/>
    </row>
    <row r="50" spans="1:405" s="497" customFormat="1">
      <c r="A50" s="503" t="s">
        <v>155</v>
      </c>
      <c r="B50" s="502">
        <f t="shared" si="8"/>
        <v>0</v>
      </c>
      <c r="C50" s="503">
        <f>SUM(C11,C18)</f>
        <v>0</v>
      </c>
      <c r="D50" s="503">
        <f t="shared" ref="D50:BO51" si="31">SUM(D11,D18)</f>
        <v>0</v>
      </c>
      <c r="E50" s="503">
        <f t="shared" si="31"/>
        <v>0</v>
      </c>
      <c r="F50" s="503">
        <f t="shared" si="31"/>
        <v>0</v>
      </c>
      <c r="G50" s="503">
        <f t="shared" si="31"/>
        <v>0</v>
      </c>
      <c r="H50" s="503">
        <f t="shared" si="31"/>
        <v>0</v>
      </c>
      <c r="I50" s="503">
        <f t="shared" si="31"/>
        <v>0</v>
      </c>
      <c r="J50" s="503">
        <f t="shared" si="31"/>
        <v>0</v>
      </c>
      <c r="K50" s="503">
        <f t="shared" si="31"/>
        <v>0</v>
      </c>
      <c r="L50" s="503">
        <f t="shared" si="31"/>
        <v>0</v>
      </c>
      <c r="M50" s="503">
        <f t="shared" si="31"/>
        <v>0</v>
      </c>
      <c r="N50" s="503">
        <f t="shared" si="31"/>
        <v>0</v>
      </c>
      <c r="O50" s="503">
        <f t="shared" si="31"/>
        <v>0</v>
      </c>
      <c r="P50" s="503">
        <f t="shared" si="31"/>
        <v>0</v>
      </c>
      <c r="Q50" s="503">
        <f t="shared" si="31"/>
        <v>0</v>
      </c>
      <c r="R50" s="503">
        <f t="shared" si="31"/>
        <v>0</v>
      </c>
      <c r="S50" s="503">
        <f t="shared" si="31"/>
        <v>0</v>
      </c>
      <c r="T50" s="503">
        <f t="shared" si="31"/>
        <v>0</v>
      </c>
      <c r="U50" s="503">
        <f t="shared" si="31"/>
        <v>0</v>
      </c>
      <c r="V50" s="503">
        <f t="shared" si="31"/>
        <v>0</v>
      </c>
      <c r="W50" s="503">
        <f t="shared" si="31"/>
        <v>0</v>
      </c>
      <c r="X50" s="503">
        <f t="shared" si="31"/>
        <v>0</v>
      </c>
      <c r="Y50" s="503">
        <f t="shared" si="31"/>
        <v>0</v>
      </c>
      <c r="Z50" s="503">
        <f t="shared" si="31"/>
        <v>0</v>
      </c>
      <c r="AA50" s="503">
        <f t="shared" si="31"/>
        <v>0</v>
      </c>
      <c r="AB50" s="503">
        <f t="shared" si="31"/>
        <v>0</v>
      </c>
      <c r="AC50" s="503">
        <f t="shared" si="31"/>
        <v>0</v>
      </c>
      <c r="AD50" s="503">
        <f t="shared" si="31"/>
        <v>0</v>
      </c>
      <c r="AE50" s="503">
        <f t="shared" si="31"/>
        <v>0</v>
      </c>
      <c r="AF50" s="503">
        <f t="shared" si="31"/>
        <v>0</v>
      </c>
      <c r="AG50" s="503">
        <f t="shared" si="31"/>
        <v>0</v>
      </c>
      <c r="AH50" s="503">
        <f t="shared" si="31"/>
        <v>0</v>
      </c>
      <c r="AI50" s="503">
        <f t="shared" si="31"/>
        <v>0</v>
      </c>
      <c r="AJ50" s="503">
        <f t="shared" si="31"/>
        <v>0</v>
      </c>
      <c r="AK50" s="503">
        <f t="shared" si="31"/>
        <v>0</v>
      </c>
      <c r="AL50" s="503">
        <f t="shared" si="31"/>
        <v>0</v>
      </c>
      <c r="AM50" s="503">
        <f t="shared" si="31"/>
        <v>0</v>
      </c>
      <c r="AN50" s="503">
        <f t="shared" si="31"/>
        <v>0</v>
      </c>
      <c r="AO50" s="503">
        <f t="shared" si="31"/>
        <v>0</v>
      </c>
      <c r="AP50" s="503">
        <f t="shared" si="31"/>
        <v>0</v>
      </c>
      <c r="AQ50" s="503">
        <f t="shared" si="31"/>
        <v>0</v>
      </c>
      <c r="AR50" s="503">
        <f t="shared" si="31"/>
        <v>0</v>
      </c>
      <c r="AS50" s="503">
        <f t="shared" si="31"/>
        <v>0</v>
      </c>
      <c r="AT50" s="503">
        <f t="shared" si="31"/>
        <v>0</v>
      </c>
      <c r="AU50" s="503">
        <f t="shared" si="31"/>
        <v>0</v>
      </c>
      <c r="AV50" s="503">
        <f t="shared" si="31"/>
        <v>0</v>
      </c>
      <c r="AW50" s="503">
        <f t="shared" si="31"/>
        <v>0</v>
      </c>
      <c r="AX50" s="503">
        <f t="shared" si="31"/>
        <v>0</v>
      </c>
      <c r="AY50" s="503">
        <f t="shared" si="31"/>
        <v>0</v>
      </c>
      <c r="AZ50" s="503">
        <f t="shared" si="31"/>
        <v>0</v>
      </c>
      <c r="BA50" s="503">
        <f t="shared" si="31"/>
        <v>0</v>
      </c>
      <c r="BB50" s="503">
        <f t="shared" si="31"/>
        <v>0</v>
      </c>
      <c r="BC50" s="503">
        <f t="shared" si="31"/>
        <v>0</v>
      </c>
      <c r="BD50" s="503">
        <f t="shared" si="31"/>
        <v>0</v>
      </c>
      <c r="BE50" s="503">
        <f t="shared" si="31"/>
        <v>0</v>
      </c>
      <c r="BF50" s="503">
        <f t="shared" si="31"/>
        <v>0</v>
      </c>
      <c r="BG50" s="503">
        <f t="shared" si="31"/>
        <v>0</v>
      </c>
      <c r="BH50" s="503">
        <f t="shared" si="31"/>
        <v>0</v>
      </c>
      <c r="BI50" s="503">
        <f t="shared" si="31"/>
        <v>0</v>
      </c>
      <c r="BJ50" s="503">
        <f t="shared" si="31"/>
        <v>0</v>
      </c>
      <c r="BK50" s="503">
        <f t="shared" si="31"/>
        <v>0</v>
      </c>
      <c r="BL50" s="503">
        <f t="shared" si="31"/>
        <v>0</v>
      </c>
      <c r="BM50" s="503">
        <f t="shared" si="31"/>
        <v>0</v>
      </c>
      <c r="BN50" s="503">
        <f t="shared" si="31"/>
        <v>0</v>
      </c>
      <c r="BO50" s="503">
        <f t="shared" si="31"/>
        <v>0</v>
      </c>
      <c r="BP50" s="503">
        <f t="shared" ref="BP50:BV51" si="32">SUM(BP11,BP18)</f>
        <v>0</v>
      </c>
      <c r="BQ50" s="503">
        <f t="shared" si="32"/>
        <v>0</v>
      </c>
      <c r="BR50" s="503">
        <f t="shared" si="32"/>
        <v>0</v>
      </c>
      <c r="BS50" s="503">
        <f t="shared" si="32"/>
        <v>0</v>
      </c>
      <c r="BT50" s="503">
        <f t="shared" si="32"/>
        <v>0</v>
      </c>
      <c r="BU50" s="503">
        <f t="shared" si="32"/>
        <v>0</v>
      </c>
      <c r="BV50" s="632">
        <f t="shared" si="32"/>
        <v>0</v>
      </c>
      <c r="BW50" s="487"/>
    </row>
    <row r="51" spans="1:405" s="497" customFormat="1">
      <c r="A51" s="505" t="s">
        <v>156</v>
      </c>
      <c r="B51" s="506">
        <f t="shared" si="8"/>
        <v>0</v>
      </c>
      <c r="C51" s="505">
        <f>SUM(C12,C19)</f>
        <v>0</v>
      </c>
      <c r="D51" s="505">
        <f t="shared" si="31"/>
        <v>0</v>
      </c>
      <c r="E51" s="505">
        <f t="shared" si="31"/>
        <v>0</v>
      </c>
      <c r="F51" s="505">
        <f t="shared" si="31"/>
        <v>0</v>
      </c>
      <c r="G51" s="505">
        <f t="shared" si="31"/>
        <v>0</v>
      </c>
      <c r="H51" s="505">
        <f t="shared" si="31"/>
        <v>0</v>
      </c>
      <c r="I51" s="505">
        <f t="shared" si="31"/>
        <v>0</v>
      </c>
      <c r="J51" s="505">
        <f t="shared" si="31"/>
        <v>0</v>
      </c>
      <c r="K51" s="505">
        <f t="shared" si="31"/>
        <v>0</v>
      </c>
      <c r="L51" s="505">
        <f t="shared" si="31"/>
        <v>0</v>
      </c>
      <c r="M51" s="505">
        <f t="shared" si="31"/>
        <v>0</v>
      </c>
      <c r="N51" s="505">
        <f t="shared" si="31"/>
        <v>0</v>
      </c>
      <c r="O51" s="505">
        <f t="shared" si="31"/>
        <v>0</v>
      </c>
      <c r="P51" s="505">
        <f t="shared" si="31"/>
        <v>0</v>
      </c>
      <c r="Q51" s="505">
        <f t="shared" si="31"/>
        <v>0</v>
      </c>
      <c r="R51" s="505">
        <f t="shared" si="31"/>
        <v>0</v>
      </c>
      <c r="S51" s="505">
        <f t="shared" si="31"/>
        <v>0</v>
      </c>
      <c r="T51" s="505">
        <f t="shared" si="31"/>
        <v>0</v>
      </c>
      <c r="U51" s="505">
        <f t="shared" si="31"/>
        <v>0</v>
      </c>
      <c r="V51" s="505">
        <f t="shared" si="31"/>
        <v>0</v>
      </c>
      <c r="W51" s="505">
        <f t="shared" si="31"/>
        <v>0</v>
      </c>
      <c r="X51" s="505">
        <f t="shared" si="31"/>
        <v>0</v>
      </c>
      <c r="Y51" s="505">
        <f t="shared" si="31"/>
        <v>0</v>
      </c>
      <c r="Z51" s="505">
        <f t="shared" si="31"/>
        <v>0</v>
      </c>
      <c r="AA51" s="505">
        <f t="shared" si="31"/>
        <v>0</v>
      </c>
      <c r="AB51" s="505">
        <f t="shared" si="31"/>
        <v>0</v>
      </c>
      <c r="AC51" s="505">
        <f t="shared" si="31"/>
        <v>0</v>
      </c>
      <c r="AD51" s="505">
        <f t="shared" si="31"/>
        <v>0</v>
      </c>
      <c r="AE51" s="505">
        <f t="shared" si="31"/>
        <v>0</v>
      </c>
      <c r="AF51" s="505">
        <f t="shared" si="31"/>
        <v>0</v>
      </c>
      <c r="AG51" s="505">
        <f t="shared" si="31"/>
        <v>0</v>
      </c>
      <c r="AH51" s="505">
        <f t="shared" si="31"/>
        <v>0</v>
      </c>
      <c r="AI51" s="505">
        <f t="shared" si="31"/>
        <v>0</v>
      </c>
      <c r="AJ51" s="505">
        <f t="shared" si="31"/>
        <v>0</v>
      </c>
      <c r="AK51" s="505">
        <f t="shared" si="31"/>
        <v>0</v>
      </c>
      <c r="AL51" s="505">
        <f t="shared" si="31"/>
        <v>0</v>
      </c>
      <c r="AM51" s="505">
        <f t="shared" si="31"/>
        <v>0</v>
      </c>
      <c r="AN51" s="505">
        <f t="shared" si="31"/>
        <v>0</v>
      </c>
      <c r="AO51" s="505">
        <f t="shared" si="31"/>
        <v>0</v>
      </c>
      <c r="AP51" s="505">
        <f t="shared" si="31"/>
        <v>0</v>
      </c>
      <c r="AQ51" s="505">
        <f t="shared" si="31"/>
        <v>0</v>
      </c>
      <c r="AR51" s="505">
        <f t="shared" si="31"/>
        <v>0</v>
      </c>
      <c r="AS51" s="505">
        <f t="shared" si="31"/>
        <v>0</v>
      </c>
      <c r="AT51" s="505">
        <f t="shared" si="31"/>
        <v>0</v>
      </c>
      <c r="AU51" s="505">
        <f t="shared" si="31"/>
        <v>0</v>
      </c>
      <c r="AV51" s="505">
        <f t="shared" si="31"/>
        <v>0</v>
      </c>
      <c r="AW51" s="505">
        <f t="shared" si="31"/>
        <v>0</v>
      </c>
      <c r="AX51" s="505">
        <f t="shared" si="31"/>
        <v>0</v>
      </c>
      <c r="AY51" s="505">
        <f t="shared" si="31"/>
        <v>0</v>
      </c>
      <c r="AZ51" s="505">
        <f t="shared" si="31"/>
        <v>0</v>
      </c>
      <c r="BA51" s="505">
        <f t="shared" si="31"/>
        <v>0</v>
      </c>
      <c r="BB51" s="505">
        <f t="shared" si="31"/>
        <v>0</v>
      </c>
      <c r="BC51" s="505">
        <f t="shared" si="31"/>
        <v>0</v>
      </c>
      <c r="BD51" s="505">
        <f t="shared" si="31"/>
        <v>0</v>
      </c>
      <c r="BE51" s="505">
        <f t="shared" si="31"/>
        <v>0</v>
      </c>
      <c r="BF51" s="505">
        <f t="shared" si="31"/>
        <v>0</v>
      </c>
      <c r="BG51" s="505">
        <f t="shared" si="31"/>
        <v>0</v>
      </c>
      <c r="BH51" s="505">
        <f t="shared" si="31"/>
        <v>0</v>
      </c>
      <c r="BI51" s="505">
        <f t="shared" si="31"/>
        <v>0</v>
      </c>
      <c r="BJ51" s="505">
        <f t="shared" si="31"/>
        <v>0</v>
      </c>
      <c r="BK51" s="505">
        <f t="shared" si="31"/>
        <v>0</v>
      </c>
      <c r="BL51" s="505">
        <f t="shared" si="31"/>
        <v>0</v>
      </c>
      <c r="BM51" s="505">
        <f t="shared" si="31"/>
        <v>0</v>
      </c>
      <c r="BN51" s="505">
        <f t="shared" si="31"/>
        <v>0</v>
      </c>
      <c r="BO51" s="505">
        <f t="shared" si="31"/>
        <v>0</v>
      </c>
      <c r="BP51" s="505">
        <f t="shared" si="32"/>
        <v>0</v>
      </c>
      <c r="BQ51" s="505">
        <f t="shared" si="32"/>
        <v>0</v>
      </c>
      <c r="BR51" s="505">
        <f t="shared" si="32"/>
        <v>0</v>
      </c>
      <c r="BS51" s="505">
        <f t="shared" si="32"/>
        <v>0</v>
      </c>
      <c r="BT51" s="505">
        <f t="shared" si="32"/>
        <v>0</v>
      </c>
      <c r="BU51" s="505">
        <f t="shared" si="32"/>
        <v>0</v>
      </c>
      <c r="BV51" s="637">
        <f t="shared" si="32"/>
        <v>0</v>
      </c>
      <c r="BW51" s="487"/>
    </row>
    <row r="52" spans="1:405" s="497" customFormat="1">
      <c r="A52" s="504" t="s">
        <v>175</v>
      </c>
      <c r="B52" s="499" t="str">
        <f>IFERROR(IF(filingDate&lt;$C$3,$C52,INDEX($C52:$AAA52,MATCH(filingDate,$C$3:$AAA$3))),"")</f>
        <v/>
      </c>
      <c r="C52" s="500" t="e">
        <f>IF(SUM(C41,C45)=0,#N/A,SUM(C41,C45))</f>
        <v>#N/A</v>
      </c>
      <c r="D52" s="500" t="e">
        <f t="shared" ref="D52:BO52" si="33">IF(SUM(D41,D45)=0,#N/A,SUM(D41,D45))</f>
        <v>#N/A</v>
      </c>
      <c r="E52" s="500" t="e">
        <f t="shared" si="33"/>
        <v>#N/A</v>
      </c>
      <c r="F52" s="500" t="e">
        <f t="shared" si="33"/>
        <v>#N/A</v>
      </c>
      <c r="G52" s="500" t="e">
        <f t="shared" si="33"/>
        <v>#N/A</v>
      </c>
      <c r="H52" s="500" t="e">
        <f t="shared" si="33"/>
        <v>#N/A</v>
      </c>
      <c r="I52" s="500" t="e">
        <f t="shared" si="33"/>
        <v>#N/A</v>
      </c>
      <c r="J52" s="500" t="e">
        <f t="shared" si="33"/>
        <v>#N/A</v>
      </c>
      <c r="K52" s="500" t="e">
        <f t="shared" si="33"/>
        <v>#N/A</v>
      </c>
      <c r="L52" s="500" t="e">
        <f t="shared" si="33"/>
        <v>#N/A</v>
      </c>
      <c r="M52" s="500" t="e">
        <f t="shared" si="33"/>
        <v>#N/A</v>
      </c>
      <c r="N52" s="500" t="e">
        <f t="shared" si="33"/>
        <v>#N/A</v>
      </c>
      <c r="O52" s="500" t="e">
        <f t="shared" si="33"/>
        <v>#N/A</v>
      </c>
      <c r="P52" s="500" t="e">
        <f t="shared" si="33"/>
        <v>#N/A</v>
      </c>
      <c r="Q52" s="500" t="e">
        <f t="shared" si="33"/>
        <v>#N/A</v>
      </c>
      <c r="R52" s="500" t="e">
        <f t="shared" si="33"/>
        <v>#N/A</v>
      </c>
      <c r="S52" s="500" t="e">
        <f t="shared" si="33"/>
        <v>#N/A</v>
      </c>
      <c r="T52" s="500" t="e">
        <f t="shared" si="33"/>
        <v>#N/A</v>
      </c>
      <c r="U52" s="500" t="e">
        <f t="shared" si="33"/>
        <v>#N/A</v>
      </c>
      <c r="V52" s="500" t="e">
        <f t="shared" si="33"/>
        <v>#N/A</v>
      </c>
      <c r="W52" s="500" t="e">
        <f t="shared" si="33"/>
        <v>#N/A</v>
      </c>
      <c r="X52" s="500" t="e">
        <f t="shared" si="33"/>
        <v>#N/A</v>
      </c>
      <c r="Y52" s="500" t="e">
        <f t="shared" si="33"/>
        <v>#N/A</v>
      </c>
      <c r="Z52" s="500" t="e">
        <f t="shared" si="33"/>
        <v>#N/A</v>
      </c>
      <c r="AA52" s="500" t="e">
        <f t="shared" si="33"/>
        <v>#N/A</v>
      </c>
      <c r="AB52" s="500" t="e">
        <f t="shared" si="33"/>
        <v>#N/A</v>
      </c>
      <c r="AC52" s="500" t="e">
        <f t="shared" si="33"/>
        <v>#N/A</v>
      </c>
      <c r="AD52" s="500" t="e">
        <f t="shared" si="33"/>
        <v>#N/A</v>
      </c>
      <c r="AE52" s="500" t="e">
        <f t="shared" si="33"/>
        <v>#N/A</v>
      </c>
      <c r="AF52" s="500" t="e">
        <f t="shared" si="33"/>
        <v>#N/A</v>
      </c>
      <c r="AG52" s="500" t="e">
        <f t="shared" si="33"/>
        <v>#N/A</v>
      </c>
      <c r="AH52" s="500" t="e">
        <f t="shared" si="33"/>
        <v>#N/A</v>
      </c>
      <c r="AI52" s="500" t="e">
        <f t="shared" si="33"/>
        <v>#N/A</v>
      </c>
      <c r="AJ52" s="500" t="e">
        <f t="shared" si="33"/>
        <v>#N/A</v>
      </c>
      <c r="AK52" s="500" t="e">
        <f t="shared" si="33"/>
        <v>#N/A</v>
      </c>
      <c r="AL52" s="500" t="e">
        <f t="shared" si="33"/>
        <v>#N/A</v>
      </c>
      <c r="AM52" s="500" t="e">
        <f t="shared" si="33"/>
        <v>#N/A</v>
      </c>
      <c r="AN52" s="500" t="e">
        <f t="shared" si="33"/>
        <v>#N/A</v>
      </c>
      <c r="AO52" s="500" t="e">
        <f t="shared" si="33"/>
        <v>#N/A</v>
      </c>
      <c r="AP52" s="500" t="e">
        <f t="shared" si="33"/>
        <v>#N/A</v>
      </c>
      <c r="AQ52" s="500" t="e">
        <f t="shared" si="33"/>
        <v>#N/A</v>
      </c>
      <c r="AR52" s="500" t="e">
        <f t="shared" si="33"/>
        <v>#N/A</v>
      </c>
      <c r="AS52" s="500" t="e">
        <f t="shared" si="33"/>
        <v>#N/A</v>
      </c>
      <c r="AT52" s="500" t="e">
        <f t="shared" si="33"/>
        <v>#N/A</v>
      </c>
      <c r="AU52" s="500" t="e">
        <f t="shared" si="33"/>
        <v>#N/A</v>
      </c>
      <c r="AV52" s="500" t="e">
        <f t="shared" si="33"/>
        <v>#N/A</v>
      </c>
      <c r="AW52" s="500" t="e">
        <f t="shared" si="33"/>
        <v>#N/A</v>
      </c>
      <c r="AX52" s="500" t="e">
        <f t="shared" si="33"/>
        <v>#N/A</v>
      </c>
      <c r="AY52" s="500" t="e">
        <f t="shared" si="33"/>
        <v>#N/A</v>
      </c>
      <c r="AZ52" s="500" t="e">
        <f t="shared" si="33"/>
        <v>#N/A</v>
      </c>
      <c r="BA52" s="500" t="e">
        <f t="shared" si="33"/>
        <v>#N/A</v>
      </c>
      <c r="BB52" s="500" t="e">
        <f t="shared" si="33"/>
        <v>#N/A</v>
      </c>
      <c r="BC52" s="500" t="e">
        <f t="shared" si="33"/>
        <v>#N/A</v>
      </c>
      <c r="BD52" s="500" t="e">
        <f t="shared" si="33"/>
        <v>#N/A</v>
      </c>
      <c r="BE52" s="500" t="e">
        <f t="shared" si="33"/>
        <v>#N/A</v>
      </c>
      <c r="BF52" s="500" t="e">
        <f t="shared" si="33"/>
        <v>#N/A</v>
      </c>
      <c r="BG52" s="500" t="e">
        <f t="shared" si="33"/>
        <v>#N/A</v>
      </c>
      <c r="BH52" s="500" t="e">
        <f t="shared" si="33"/>
        <v>#N/A</v>
      </c>
      <c r="BI52" s="500" t="e">
        <f t="shared" si="33"/>
        <v>#N/A</v>
      </c>
      <c r="BJ52" s="500" t="e">
        <f t="shared" si="33"/>
        <v>#N/A</v>
      </c>
      <c r="BK52" s="500" t="e">
        <f t="shared" si="33"/>
        <v>#N/A</v>
      </c>
      <c r="BL52" s="500" t="e">
        <f t="shared" si="33"/>
        <v>#N/A</v>
      </c>
      <c r="BM52" s="500" t="e">
        <f t="shared" si="33"/>
        <v>#N/A</v>
      </c>
      <c r="BN52" s="500" t="e">
        <f t="shared" si="33"/>
        <v>#N/A</v>
      </c>
      <c r="BO52" s="500" t="e">
        <f t="shared" si="33"/>
        <v>#N/A</v>
      </c>
      <c r="BP52" s="500" t="e">
        <f t="shared" ref="BP52:BV52" si="34">IF(SUM(BP41,BP45)=0,#N/A,SUM(BP41,BP45))</f>
        <v>#N/A</v>
      </c>
      <c r="BQ52" s="500" t="e">
        <f t="shared" si="34"/>
        <v>#N/A</v>
      </c>
      <c r="BR52" s="500" t="e">
        <f t="shared" si="34"/>
        <v>#N/A</v>
      </c>
      <c r="BS52" s="500" t="e">
        <f t="shared" si="34"/>
        <v>#N/A</v>
      </c>
      <c r="BT52" s="500" t="e">
        <f t="shared" si="34"/>
        <v>#N/A</v>
      </c>
      <c r="BU52" s="500" t="e">
        <f t="shared" si="34"/>
        <v>#N/A</v>
      </c>
      <c r="BV52" s="636" t="e">
        <f t="shared" si="34"/>
        <v>#N/A</v>
      </c>
      <c r="BW52" s="487"/>
    </row>
    <row r="53" spans="1:405" s="497" customFormat="1">
      <c r="A53" s="507" t="s">
        <v>173</v>
      </c>
      <c r="B53" s="502">
        <f t="shared" si="8"/>
        <v>0</v>
      </c>
      <c r="C53" s="503">
        <f>SUM(C13,C20)</f>
        <v>0</v>
      </c>
      <c r="D53" s="503">
        <f t="shared" ref="D53:BO54" si="35">SUM(D13,D20)</f>
        <v>0</v>
      </c>
      <c r="E53" s="503">
        <f t="shared" si="35"/>
        <v>0</v>
      </c>
      <c r="F53" s="503">
        <f t="shared" si="35"/>
        <v>0</v>
      </c>
      <c r="G53" s="503">
        <f t="shared" si="35"/>
        <v>0</v>
      </c>
      <c r="H53" s="503">
        <f t="shared" si="35"/>
        <v>0</v>
      </c>
      <c r="I53" s="503">
        <f t="shared" si="35"/>
        <v>0</v>
      </c>
      <c r="J53" s="503">
        <f t="shared" si="35"/>
        <v>0</v>
      </c>
      <c r="K53" s="503">
        <f t="shared" si="35"/>
        <v>0</v>
      </c>
      <c r="L53" s="503">
        <f t="shared" si="35"/>
        <v>0</v>
      </c>
      <c r="M53" s="503">
        <f t="shared" si="35"/>
        <v>0</v>
      </c>
      <c r="N53" s="503">
        <f t="shared" si="35"/>
        <v>0</v>
      </c>
      <c r="O53" s="503">
        <f t="shared" si="35"/>
        <v>0</v>
      </c>
      <c r="P53" s="503">
        <f t="shared" si="35"/>
        <v>0</v>
      </c>
      <c r="Q53" s="503">
        <f t="shared" si="35"/>
        <v>0</v>
      </c>
      <c r="R53" s="503">
        <f t="shared" si="35"/>
        <v>0</v>
      </c>
      <c r="S53" s="503">
        <f t="shared" si="35"/>
        <v>0</v>
      </c>
      <c r="T53" s="503">
        <f t="shared" si="35"/>
        <v>0</v>
      </c>
      <c r="U53" s="503">
        <f t="shared" si="35"/>
        <v>0</v>
      </c>
      <c r="V53" s="503">
        <f t="shared" si="35"/>
        <v>0</v>
      </c>
      <c r="W53" s="503">
        <f t="shared" si="35"/>
        <v>0</v>
      </c>
      <c r="X53" s="503">
        <f t="shared" si="35"/>
        <v>0</v>
      </c>
      <c r="Y53" s="503">
        <f t="shared" si="35"/>
        <v>0</v>
      </c>
      <c r="Z53" s="503">
        <f t="shared" si="35"/>
        <v>0</v>
      </c>
      <c r="AA53" s="503">
        <f t="shared" si="35"/>
        <v>0</v>
      </c>
      <c r="AB53" s="503">
        <f t="shared" si="35"/>
        <v>0</v>
      </c>
      <c r="AC53" s="503">
        <f t="shared" si="35"/>
        <v>0</v>
      </c>
      <c r="AD53" s="503">
        <f t="shared" si="35"/>
        <v>0</v>
      </c>
      <c r="AE53" s="503">
        <f t="shared" si="35"/>
        <v>0</v>
      </c>
      <c r="AF53" s="503">
        <f t="shared" si="35"/>
        <v>0</v>
      </c>
      <c r="AG53" s="503">
        <f t="shared" si="35"/>
        <v>0</v>
      </c>
      <c r="AH53" s="503">
        <f t="shared" si="35"/>
        <v>0</v>
      </c>
      <c r="AI53" s="503">
        <f t="shared" si="35"/>
        <v>0</v>
      </c>
      <c r="AJ53" s="503">
        <f t="shared" si="35"/>
        <v>0</v>
      </c>
      <c r="AK53" s="503">
        <f t="shared" si="35"/>
        <v>0</v>
      </c>
      <c r="AL53" s="503">
        <f t="shared" si="35"/>
        <v>0</v>
      </c>
      <c r="AM53" s="503">
        <f t="shared" si="35"/>
        <v>0</v>
      </c>
      <c r="AN53" s="503">
        <f t="shared" si="35"/>
        <v>0</v>
      </c>
      <c r="AO53" s="503">
        <f t="shared" si="35"/>
        <v>0</v>
      </c>
      <c r="AP53" s="503">
        <f t="shared" si="35"/>
        <v>0</v>
      </c>
      <c r="AQ53" s="503">
        <f t="shared" si="35"/>
        <v>0</v>
      </c>
      <c r="AR53" s="503">
        <f t="shared" si="35"/>
        <v>0</v>
      </c>
      <c r="AS53" s="503">
        <f t="shared" si="35"/>
        <v>0</v>
      </c>
      <c r="AT53" s="503">
        <f t="shared" si="35"/>
        <v>0</v>
      </c>
      <c r="AU53" s="503">
        <f t="shared" si="35"/>
        <v>0</v>
      </c>
      <c r="AV53" s="503">
        <f t="shared" si="35"/>
        <v>0</v>
      </c>
      <c r="AW53" s="503">
        <f t="shared" si="35"/>
        <v>0</v>
      </c>
      <c r="AX53" s="503">
        <f t="shared" si="35"/>
        <v>0</v>
      </c>
      <c r="AY53" s="503">
        <f t="shared" si="35"/>
        <v>0</v>
      </c>
      <c r="AZ53" s="503">
        <f t="shared" si="35"/>
        <v>0</v>
      </c>
      <c r="BA53" s="503">
        <f t="shared" si="35"/>
        <v>0</v>
      </c>
      <c r="BB53" s="503">
        <f t="shared" si="35"/>
        <v>0</v>
      </c>
      <c r="BC53" s="503">
        <f t="shared" si="35"/>
        <v>0</v>
      </c>
      <c r="BD53" s="503">
        <f t="shared" si="35"/>
        <v>0</v>
      </c>
      <c r="BE53" s="503">
        <f t="shared" si="35"/>
        <v>0</v>
      </c>
      <c r="BF53" s="503">
        <f t="shared" si="35"/>
        <v>0</v>
      </c>
      <c r="BG53" s="503">
        <f t="shared" si="35"/>
        <v>0</v>
      </c>
      <c r="BH53" s="503">
        <f t="shared" si="35"/>
        <v>0</v>
      </c>
      <c r="BI53" s="503">
        <f t="shared" si="35"/>
        <v>0</v>
      </c>
      <c r="BJ53" s="503">
        <f t="shared" si="35"/>
        <v>0</v>
      </c>
      <c r="BK53" s="503">
        <f t="shared" si="35"/>
        <v>0</v>
      </c>
      <c r="BL53" s="503">
        <f t="shared" si="35"/>
        <v>0</v>
      </c>
      <c r="BM53" s="503">
        <f t="shared" si="35"/>
        <v>0</v>
      </c>
      <c r="BN53" s="503">
        <f t="shared" si="35"/>
        <v>0</v>
      </c>
      <c r="BO53" s="503">
        <f t="shared" si="35"/>
        <v>0</v>
      </c>
      <c r="BP53" s="503">
        <f t="shared" ref="BP53:BV54" si="36">SUM(BP13,BP20)</f>
        <v>0</v>
      </c>
      <c r="BQ53" s="503">
        <f t="shared" si="36"/>
        <v>0</v>
      </c>
      <c r="BR53" s="503">
        <f t="shared" si="36"/>
        <v>0</v>
      </c>
      <c r="BS53" s="503">
        <f t="shared" si="36"/>
        <v>0</v>
      </c>
      <c r="BT53" s="503">
        <f t="shared" si="36"/>
        <v>0</v>
      </c>
      <c r="BU53" s="503">
        <f t="shared" si="36"/>
        <v>0</v>
      </c>
      <c r="BV53" s="632">
        <f t="shared" si="36"/>
        <v>0</v>
      </c>
      <c r="BW53" s="487"/>
    </row>
    <row r="54" spans="1:405" s="497" customFormat="1">
      <c r="A54" s="508" t="s">
        <v>174</v>
      </c>
      <c r="B54" s="502">
        <f t="shared" si="8"/>
        <v>0</v>
      </c>
      <c r="C54" s="505">
        <f>SUM(C14,C21)</f>
        <v>0</v>
      </c>
      <c r="D54" s="505">
        <f t="shared" si="35"/>
        <v>0</v>
      </c>
      <c r="E54" s="505">
        <f t="shared" si="35"/>
        <v>0</v>
      </c>
      <c r="F54" s="505">
        <f t="shared" si="35"/>
        <v>0</v>
      </c>
      <c r="G54" s="505">
        <f t="shared" si="35"/>
        <v>0</v>
      </c>
      <c r="H54" s="505">
        <f t="shared" si="35"/>
        <v>0</v>
      </c>
      <c r="I54" s="505">
        <f t="shared" si="35"/>
        <v>0</v>
      </c>
      <c r="J54" s="505">
        <f t="shared" si="35"/>
        <v>0</v>
      </c>
      <c r="K54" s="505">
        <f t="shared" si="35"/>
        <v>0</v>
      </c>
      <c r="L54" s="505">
        <f t="shared" si="35"/>
        <v>0</v>
      </c>
      <c r="M54" s="505">
        <f t="shared" si="35"/>
        <v>0</v>
      </c>
      <c r="N54" s="505">
        <f t="shared" si="35"/>
        <v>0</v>
      </c>
      <c r="O54" s="505">
        <f t="shared" si="35"/>
        <v>0</v>
      </c>
      <c r="P54" s="505">
        <f t="shared" si="35"/>
        <v>0</v>
      </c>
      <c r="Q54" s="505">
        <f t="shared" si="35"/>
        <v>0</v>
      </c>
      <c r="R54" s="505">
        <f t="shared" si="35"/>
        <v>0</v>
      </c>
      <c r="S54" s="505">
        <f t="shared" si="35"/>
        <v>0</v>
      </c>
      <c r="T54" s="505">
        <f t="shared" si="35"/>
        <v>0</v>
      </c>
      <c r="U54" s="505">
        <f t="shared" si="35"/>
        <v>0</v>
      </c>
      <c r="V54" s="505">
        <f t="shared" si="35"/>
        <v>0</v>
      </c>
      <c r="W54" s="505">
        <f t="shared" si="35"/>
        <v>0</v>
      </c>
      <c r="X54" s="505">
        <f t="shared" si="35"/>
        <v>0</v>
      </c>
      <c r="Y54" s="505">
        <f t="shared" si="35"/>
        <v>0</v>
      </c>
      <c r="Z54" s="505">
        <f t="shared" si="35"/>
        <v>0</v>
      </c>
      <c r="AA54" s="505">
        <f t="shared" si="35"/>
        <v>0</v>
      </c>
      <c r="AB54" s="505">
        <f t="shared" si="35"/>
        <v>0</v>
      </c>
      <c r="AC54" s="505">
        <f t="shared" si="35"/>
        <v>0</v>
      </c>
      <c r="AD54" s="505">
        <f t="shared" si="35"/>
        <v>0</v>
      </c>
      <c r="AE54" s="505">
        <f t="shared" si="35"/>
        <v>0</v>
      </c>
      <c r="AF54" s="505">
        <f t="shared" si="35"/>
        <v>0</v>
      </c>
      <c r="AG54" s="505">
        <f t="shared" si="35"/>
        <v>0</v>
      </c>
      <c r="AH54" s="505">
        <f t="shared" si="35"/>
        <v>0</v>
      </c>
      <c r="AI54" s="505">
        <f t="shared" si="35"/>
        <v>0</v>
      </c>
      <c r="AJ54" s="505">
        <f t="shared" si="35"/>
        <v>0</v>
      </c>
      <c r="AK54" s="505">
        <f t="shared" si="35"/>
        <v>0</v>
      </c>
      <c r="AL54" s="505">
        <f t="shared" si="35"/>
        <v>0</v>
      </c>
      <c r="AM54" s="505">
        <f t="shared" si="35"/>
        <v>0</v>
      </c>
      <c r="AN54" s="505">
        <f t="shared" si="35"/>
        <v>0</v>
      </c>
      <c r="AO54" s="505">
        <f t="shared" si="35"/>
        <v>0</v>
      </c>
      <c r="AP54" s="505">
        <f t="shared" si="35"/>
        <v>0</v>
      </c>
      <c r="AQ54" s="505">
        <f t="shared" si="35"/>
        <v>0</v>
      </c>
      <c r="AR54" s="505">
        <f t="shared" si="35"/>
        <v>0</v>
      </c>
      <c r="AS54" s="505">
        <f t="shared" si="35"/>
        <v>0</v>
      </c>
      <c r="AT54" s="505">
        <f t="shared" si="35"/>
        <v>0</v>
      </c>
      <c r="AU54" s="505">
        <f t="shared" si="35"/>
        <v>0</v>
      </c>
      <c r="AV54" s="505">
        <f t="shared" si="35"/>
        <v>0</v>
      </c>
      <c r="AW54" s="505">
        <f t="shared" si="35"/>
        <v>0</v>
      </c>
      <c r="AX54" s="505">
        <f t="shared" si="35"/>
        <v>0</v>
      </c>
      <c r="AY54" s="505">
        <f t="shared" si="35"/>
        <v>0</v>
      </c>
      <c r="AZ54" s="505">
        <f t="shared" si="35"/>
        <v>0</v>
      </c>
      <c r="BA54" s="505">
        <f t="shared" si="35"/>
        <v>0</v>
      </c>
      <c r="BB54" s="505">
        <f t="shared" si="35"/>
        <v>0</v>
      </c>
      <c r="BC54" s="505">
        <f t="shared" si="35"/>
        <v>0</v>
      </c>
      <c r="BD54" s="505">
        <f t="shared" si="35"/>
        <v>0</v>
      </c>
      <c r="BE54" s="505">
        <f t="shared" si="35"/>
        <v>0</v>
      </c>
      <c r="BF54" s="505">
        <f t="shared" si="35"/>
        <v>0</v>
      </c>
      <c r="BG54" s="505">
        <f t="shared" si="35"/>
        <v>0</v>
      </c>
      <c r="BH54" s="505">
        <f t="shared" si="35"/>
        <v>0</v>
      </c>
      <c r="BI54" s="505">
        <f t="shared" si="35"/>
        <v>0</v>
      </c>
      <c r="BJ54" s="505">
        <f t="shared" si="35"/>
        <v>0</v>
      </c>
      <c r="BK54" s="505">
        <f t="shared" si="35"/>
        <v>0</v>
      </c>
      <c r="BL54" s="505">
        <f t="shared" si="35"/>
        <v>0</v>
      </c>
      <c r="BM54" s="505">
        <f t="shared" si="35"/>
        <v>0</v>
      </c>
      <c r="BN54" s="505">
        <f t="shared" si="35"/>
        <v>0</v>
      </c>
      <c r="BO54" s="505">
        <f t="shared" si="35"/>
        <v>0</v>
      </c>
      <c r="BP54" s="505">
        <f t="shared" si="36"/>
        <v>0</v>
      </c>
      <c r="BQ54" s="505">
        <f t="shared" si="36"/>
        <v>0</v>
      </c>
      <c r="BR54" s="505">
        <f t="shared" si="36"/>
        <v>0</v>
      </c>
      <c r="BS54" s="505">
        <f t="shared" si="36"/>
        <v>0</v>
      </c>
      <c r="BT54" s="505">
        <f t="shared" si="36"/>
        <v>0</v>
      </c>
      <c r="BU54" s="505">
        <f t="shared" si="36"/>
        <v>0</v>
      </c>
      <c r="BV54" s="637">
        <f t="shared" si="36"/>
        <v>0</v>
      </c>
      <c r="BW54" s="487"/>
    </row>
    <row r="55" spans="1:405" s="497" customFormat="1" ht="13.5" thickBot="1">
      <c r="A55" s="498" t="s">
        <v>157</v>
      </c>
      <c r="B55" s="509">
        <f t="shared" si="8"/>
        <v>0</v>
      </c>
      <c r="C55" s="500">
        <f>SUM(C38,C42)</f>
        <v>0</v>
      </c>
      <c r="D55" s="500">
        <f t="shared" ref="D55:BO55" si="37">SUM(D38,D42)</f>
        <v>0</v>
      </c>
      <c r="E55" s="500">
        <f t="shared" si="37"/>
        <v>0</v>
      </c>
      <c r="F55" s="500">
        <f t="shared" si="37"/>
        <v>0</v>
      </c>
      <c r="G55" s="500">
        <f t="shared" si="37"/>
        <v>0</v>
      </c>
      <c r="H55" s="500">
        <f t="shared" si="37"/>
        <v>0</v>
      </c>
      <c r="I55" s="500">
        <f t="shared" si="37"/>
        <v>0</v>
      </c>
      <c r="J55" s="500">
        <f t="shared" si="37"/>
        <v>0</v>
      </c>
      <c r="K55" s="500">
        <f t="shared" si="37"/>
        <v>0</v>
      </c>
      <c r="L55" s="500">
        <f t="shared" si="37"/>
        <v>0</v>
      </c>
      <c r="M55" s="500">
        <f t="shared" si="37"/>
        <v>0</v>
      </c>
      <c r="N55" s="500">
        <f t="shared" si="37"/>
        <v>0</v>
      </c>
      <c r="O55" s="500">
        <f t="shared" si="37"/>
        <v>0</v>
      </c>
      <c r="P55" s="500">
        <f t="shared" si="37"/>
        <v>0</v>
      </c>
      <c r="Q55" s="500">
        <f t="shared" si="37"/>
        <v>0</v>
      </c>
      <c r="R55" s="500">
        <f t="shared" si="37"/>
        <v>0</v>
      </c>
      <c r="S55" s="500">
        <f t="shared" si="37"/>
        <v>0</v>
      </c>
      <c r="T55" s="500">
        <f t="shared" si="37"/>
        <v>0</v>
      </c>
      <c r="U55" s="500">
        <f t="shared" si="37"/>
        <v>0</v>
      </c>
      <c r="V55" s="500">
        <f t="shared" si="37"/>
        <v>0</v>
      </c>
      <c r="W55" s="500">
        <f t="shared" si="37"/>
        <v>0</v>
      </c>
      <c r="X55" s="500">
        <f t="shared" si="37"/>
        <v>0</v>
      </c>
      <c r="Y55" s="500">
        <f t="shared" si="37"/>
        <v>0</v>
      </c>
      <c r="Z55" s="500">
        <f t="shared" si="37"/>
        <v>0</v>
      </c>
      <c r="AA55" s="500">
        <f t="shared" si="37"/>
        <v>0</v>
      </c>
      <c r="AB55" s="500">
        <f t="shared" si="37"/>
        <v>0</v>
      </c>
      <c r="AC55" s="500">
        <f t="shared" si="37"/>
        <v>0</v>
      </c>
      <c r="AD55" s="500">
        <f t="shared" si="37"/>
        <v>0</v>
      </c>
      <c r="AE55" s="500">
        <f t="shared" si="37"/>
        <v>0</v>
      </c>
      <c r="AF55" s="500">
        <f t="shared" si="37"/>
        <v>0</v>
      </c>
      <c r="AG55" s="500">
        <f t="shared" si="37"/>
        <v>0</v>
      </c>
      <c r="AH55" s="500">
        <f t="shared" si="37"/>
        <v>0</v>
      </c>
      <c r="AI55" s="500">
        <f t="shared" si="37"/>
        <v>0</v>
      </c>
      <c r="AJ55" s="500">
        <f t="shared" si="37"/>
        <v>0</v>
      </c>
      <c r="AK55" s="500">
        <f t="shared" si="37"/>
        <v>0</v>
      </c>
      <c r="AL55" s="500">
        <f t="shared" si="37"/>
        <v>0</v>
      </c>
      <c r="AM55" s="500">
        <f t="shared" si="37"/>
        <v>0</v>
      </c>
      <c r="AN55" s="500">
        <f t="shared" si="37"/>
        <v>0</v>
      </c>
      <c r="AO55" s="500">
        <f t="shared" si="37"/>
        <v>0</v>
      </c>
      <c r="AP55" s="500">
        <f t="shared" si="37"/>
        <v>0</v>
      </c>
      <c r="AQ55" s="500">
        <f t="shared" si="37"/>
        <v>0</v>
      </c>
      <c r="AR55" s="500">
        <f t="shared" si="37"/>
        <v>0</v>
      </c>
      <c r="AS55" s="500">
        <f t="shared" si="37"/>
        <v>0</v>
      </c>
      <c r="AT55" s="500">
        <f t="shared" si="37"/>
        <v>0</v>
      </c>
      <c r="AU55" s="500">
        <f t="shared" si="37"/>
        <v>0</v>
      </c>
      <c r="AV55" s="500">
        <f t="shared" si="37"/>
        <v>0</v>
      </c>
      <c r="AW55" s="500">
        <f t="shared" si="37"/>
        <v>0</v>
      </c>
      <c r="AX55" s="500">
        <f t="shared" si="37"/>
        <v>0</v>
      </c>
      <c r="AY55" s="500">
        <f t="shared" si="37"/>
        <v>0</v>
      </c>
      <c r="AZ55" s="500">
        <f t="shared" si="37"/>
        <v>0</v>
      </c>
      <c r="BA55" s="500">
        <f t="shared" si="37"/>
        <v>0</v>
      </c>
      <c r="BB55" s="500">
        <f t="shared" si="37"/>
        <v>0</v>
      </c>
      <c r="BC55" s="500">
        <f t="shared" si="37"/>
        <v>0</v>
      </c>
      <c r="BD55" s="500">
        <f t="shared" si="37"/>
        <v>0</v>
      </c>
      <c r="BE55" s="500">
        <f t="shared" si="37"/>
        <v>0</v>
      </c>
      <c r="BF55" s="500">
        <f t="shared" si="37"/>
        <v>0</v>
      </c>
      <c r="BG55" s="500">
        <f t="shared" si="37"/>
        <v>0</v>
      </c>
      <c r="BH55" s="500">
        <f t="shared" si="37"/>
        <v>0</v>
      </c>
      <c r="BI55" s="500">
        <f t="shared" si="37"/>
        <v>0</v>
      </c>
      <c r="BJ55" s="500">
        <f t="shared" si="37"/>
        <v>0</v>
      </c>
      <c r="BK55" s="500">
        <f t="shared" si="37"/>
        <v>0</v>
      </c>
      <c r="BL55" s="500">
        <f t="shared" si="37"/>
        <v>0</v>
      </c>
      <c r="BM55" s="500">
        <f t="shared" si="37"/>
        <v>0</v>
      </c>
      <c r="BN55" s="500">
        <f t="shared" si="37"/>
        <v>0</v>
      </c>
      <c r="BO55" s="500">
        <f t="shared" si="37"/>
        <v>0</v>
      </c>
      <c r="BP55" s="500">
        <f t="shared" ref="BP55:BV55" si="38">SUM(BP38,BP42)</f>
        <v>0</v>
      </c>
      <c r="BQ55" s="500">
        <f t="shared" si="38"/>
        <v>0</v>
      </c>
      <c r="BR55" s="500">
        <f t="shared" si="38"/>
        <v>0</v>
      </c>
      <c r="BS55" s="500">
        <f t="shared" si="38"/>
        <v>0</v>
      </c>
      <c r="BT55" s="500">
        <f t="shared" si="38"/>
        <v>0</v>
      </c>
      <c r="BU55" s="500">
        <f t="shared" si="38"/>
        <v>0</v>
      </c>
      <c r="BV55" s="636">
        <f t="shared" si="38"/>
        <v>0</v>
      </c>
      <c r="BW55" s="487"/>
    </row>
    <row r="56" spans="1:405">
      <c r="A56" s="486"/>
      <c r="B56" s="487" t="s">
        <v>253</v>
      </c>
      <c r="C56" s="487">
        <f>MAX(IF(ISNA(C46),0,C46),IF(ISNA(C49),0,C49),IF(ISNA(C52),0,C52),IF(ISNA(B23),0,B23))</f>
        <v>0</v>
      </c>
      <c r="D56" s="487">
        <f t="shared" ref="D56:BO56" si="39">MAX(IF(ISNA(D46),0,D46),IF(ISNA(D49),0,D49),IF(ISNA(D52),0,D52),IF(ISNA(C23),0,C23))</f>
        <v>0</v>
      </c>
      <c r="E56" s="487">
        <f t="shared" si="39"/>
        <v>0</v>
      </c>
      <c r="F56" s="487">
        <f t="shared" si="39"/>
        <v>0</v>
      </c>
      <c r="G56" s="487">
        <f t="shared" si="39"/>
        <v>0</v>
      </c>
      <c r="H56" s="487">
        <f t="shared" si="39"/>
        <v>0</v>
      </c>
      <c r="I56" s="487">
        <f t="shared" si="39"/>
        <v>0</v>
      </c>
      <c r="J56" s="487">
        <f t="shared" si="39"/>
        <v>0</v>
      </c>
      <c r="K56" s="487">
        <f t="shared" si="39"/>
        <v>0</v>
      </c>
      <c r="L56" s="487">
        <f t="shared" si="39"/>
        <v>0</v>
      </c>
      <c r="M56" s="487">
        <f t="shared" si="39"/>
        <v>0</v>
      </c>
      <c r="N56" s="487">
        <f t="shared" si="39"/>
        <v>0</v>
      </c>
      <c r="O56" s="487">
        <f t="shared" si="39"/>
        <v>0</v>
      </c>
      <c r="P56" s="487">
        <f t="shared" si="39"/>
        <v>0</v>
      </c>
      <c r="Q56" s="487">
        <f t="shared" si="39"/>
        <v>0</v>
      </c>
      <c r="R56" s="487">
        <f t="shared" si="39"/>
        <v>0</v>
      </c>
      <c r="S56" s="487">
        <f t="shared" si="39"/>
        <v>0</v>
      </c>
      <c r="T56" s="487">
        <f t="shared" si="39"/>
        <v>0</v>
      </c>
      <c r="U56" s="487">
        <f t="shared" si="39"/>
        <v>0</v>
      </c>
      <c r="V56" s="487">
        <f t="shared" si="39"/>
        <v>0</v>
      </c>
      <c r="W56" s="487">
        <f t="shared" si="39"/>
        <v>0</v>
      </c>
      <c r="X56" s="487">
        <f t="shared" si="39"/>
        <v>0</v>
      </c>
      <c r="Y56" s="487">
        <f t="shared" si="39"/>
        <v>0</v>
      </c>
      <c r="Z56" s="487">
        <f t="shared" si="39"/>
        <v>0</v>
      </c>
      <c r="AA56" s="487">
        <f t="shared" si="39"/>
        <v>0</v>
      </c>
      <c r="AB56" s="487">
        <f t="shared" si="39"/>
        <v>0</v>
      </c>
      <c r="AC56" s="487">
        <f t="shared" si="39"/>
        <v>0</v>
      </c>
      <c r="AD56" s="487">
        <f t="shared" si="39"/>
        <v>0</v>
      </c>
      <c r="AE56" s="487">
        <f t="shared" si="39"/>
        <v>0</v>
      </c>
      <c r="AF56" s="487">
        <f t="shared" si="39"/>
        <v>0</v>
      </c>
      <c r="AG56" s="487">
        <f t="shared" si="39"/>
        <v>0</v>
      </c>
      <c r="AH56" s="487">
        <f t="shared" si="39"/>
        <v>0</v>
      </c>
      <c r="AI56" s="487">
        <f t="shared" si="39"/>
        <v>0</v>
      </c>
      <c r="AJ56" s="487">
        <f t="shared" si="39"/>
        <v>0</v>
      </c>
      <c r="AK56" s="487">
        <f t="shared" si="39"/>
        <v>0</v>
      </c>
      <c r="AL56" s="487">
        <f t="shared" si="39"/>
        <v>0</v>
      </c>
      <c r="AM56" s="487">
        <f t="shared" si="39"/>
        <v>0</v>
      </c>
      <c r="AN56" s="487">
        <f t="shared" si="39"/>
        <v>0</v>
      </c>
      <c r="AO56" s="487">
        <f t="shared" si="39"/>
        <v>0</v>
      </c>
      <c r="AP56" s="487">
        <f t="shared" si="39"/>
        <v>0</v>
      </c>
      <c r="AQ56" s="487">
        <f t="shared" si="39"/>
        <v>0</v>
      </c>
      <c r="AR56" s="487">
        <f t="shared" si="39"/>
        <v>0</v>
      </c>
      <c r="AS56" s="487">
        <f t="shared" si="39"/>
        <v>0</v>
      </c>
      <c r="AT56" s="487">
        <f t="shared" si="39"/>
        <v>0</v>
      </c>
      <c r="AU56" s="487">
        <f t="shared" si="39"/>
        <v>0</v>
      </c>
      <c r="AV56" s="487">
        <f t="shared" si="39"/>
        <v>0</v>
      </c>
      <c r="AW56" s="487">
        <f t="shared" si="39"/>
        <v>0</v>
      </c>
      <c r="AX56" s="487">
        <f t="shared" si="39"/>
        <v>0</v>
      </c>
      <c r="AY56" s="487">
        <f t="shared" si="39"/>
        <v>0</v>
      </c>
      <c r="AZ56" s="487">
        <f t="shared" si="39"/>
        <v>0</v>
      </c>
      <c r="BA56" s="487">
        <f t="shared" si="39"/>
        <v>0</v>
      </c>
      <c r="BB56" s="487">
        <f t="shared" si="39"/>
        <v>0</v>
      </c>
      <c r="BC56" s="487">
        <f t="shared" si="39"/>
        <v>0</v>
      </c>
      <c r="BD56" s="487">
        <f t="shared" si="39"/>
        <v>0</v>
      </c>
      <c r="BE56" s="487">
        <f t="shared" si="39"/>
        <v>0</v>
      </c>
      <c r="BF56" s="487">
        <f t="shared" si="39"/>
        <v>0</v>
      </c>
      <c r="BG56" s="487">
        <f t="shared" si="39"/>
        <v>0</v>
      </c>
      <c r="BH56" s="487">
        <f t="shared" si="39"/>
        <v>0</v>
      </c>
      <c r="BI56" s="487">
        <f t="shared" si="39"/>
        <v>0</v>
      </c>
      <c r="BJ56" s="487">
        <f t="shared" si="39"/>
        <v>0</v>
      </c>
      <c r="BK56" s="487">
        <f t="shared" si="39"/>
        <v>0</v>
      </c>
      <c r="BL56" s="487">
        <f t="shared" si="39"/>
        <v>0</v>
      </c>
      <c r="BM56" s="487">
        <f t="shared" si="39"/>
        <v>0</v>
      </c>
      <c r="BN56" s="487">
        <f t="shared" si="39"/>
        <v>0</v>
      </c>
      <c r="BO56" s="487">
        <f t="shared" si="39"/>
        <v>0</v>
      </c>
      <c r="BP56" s="487">
        <f t="shared" ref="BP56:BU56" si="40">MAX(IF(ISNA(BP46),0,BP46),IF(ISNA(BP49),0,BP49),IF(ISNA(BP52),0,BP52),IF(ISNA(BO23),0,BO23))</f>
        <v>0</v>
      </c>
      <c r="BQ56" s="487">
        <f t="shared" si="40"/>
        <v>0</v>
      </c>
      <c r="BR56" s="487">
        <f t="shared" si="40"/>
        <v>0</v>
      </c>
      <c r="BS56" s="487">
        <f t="shared" si="40"/>
        <v>0</v>
      </c>
      <c r="BT56" s="487">
        <f t="shared" si="40"/>
        <v>0</v>
      </c>
      <c r="BU56" s="487">
        <f t="shared" si="40"/>
        <v>0</v>
      </c>
      <c r="BV56" s="638">
        <f>MAX(IF(ISNA(BV46),0,BV46),IF(ISNA(BV49),0,BV49),IF(ISNA(BV52),0,BV52),IF(ISNA(BU23),0,BU23))</f>
        <v>0</v>
      </c>
      <c r="BW56" s="487"/>
    </row>
    <row r="57" spans="1:405">
      <c r="A57" s="486"/>
      <c r="B57" s="477"/>
      <c r="C57" s="487"/>
      <c r="D57" s="487"/>
      <c r="E57" s="487"/>
      <c r="F57" s="487"/>
      <c r="G57" s="487"/>
      <c r="H57" s="487"/>
      <c r="I57" s="487"/>
      <c r="J57" s="487"/>
      <c r="K57" s="487"/>
      <c r="L57" s="487"/>
      <c r="M57" s="487"/>
      <c r="N57" s="487"/>
      <c r="O57" s="487"/>
      <c r="P57" s="487"/>
      <c r="Q57" s="487"/>
      <c r="R57" s="487"/>
      <c r="S57" s="487"/>
      <c r="T57" s="487"/>
      <c r="U57" s="487"/>
      <c r="V57" s="487"/>
      <c r="W57" s="487"/>
      <c r="X57" s="487"/>
      <c r="Y57" s="487"/>
      <c r="Z57" s="487"/>
      <c r="AA57" s="487"/>
      <c r="AB57" s="487"/>
      <c r="AC57" s="487"/>
      <c r="AD57" s="487"/>
      <c r="AE57" s="487"/>
      <c r="AF57" s="487"/>
      <c r="AG57" s="487"/>
      <c r="AH57" s="487"/>
      <c r="AI57" s="487"/>
      <c r="AJ57" s="487"/>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487"/>
      <c r="BJ57" s="487"/>
      <c r="BK57" s="487"/>
      <c r="BL57" s="487"/>
      <c r="BM57" s="487"/>
      <c r="BN57" s="487"/>
      <c r="BO57" s="487"/>
      <c r="BP57" s="487"/>
      <c r="BQ57" s="487"/>
      <c r="BR57" s="487"/>
      <c r="BS57" s="487"/>
      <c r="BT57" s="487"/>
      <c r="BU57" s="487"/>
      <c r="BV57" s="638"/>
      <c r="BW57" s="487"/>
    </row>
    <row r="58" spans="1:405" ht="15.75">
      <c r="A58" s="510" t="s">
        <v>158</v>
      </c>
      <c r="B58" s="511"/>
      <c r="C58" s="512" t="s">
        <v>234</v>
      </c>
      <c r="D58" s="511"/>
      <c r="E58" s="512">
        <f>ROUND(IF(MAX(C56:BU56)*1.1&lt;20,20,MAX(C56:BU56)*1.1),0)</f>
        <v>20</v>
      </c>
      <c r="F58" s="511"/>
      <c r="G58" s="511"/>
      <c r="H58" s="511"/>
      <c r="I58" s="511"/>
      <c r="J58" s="511"/>
      <c r="K58" s="511"/>
      <c r="L58" s="511"/>
      <c r="M58" s="511"/>
      <c r="N58" s="511"/>
      <c r="O58" s="511"/>
      <c r="P58" s="511"/>
      <c r="Q58" s="511"/>
      <c r="R58" s="511"/>
      <c r="S58" s="511"/>
      <c r="T58" s="511"/>
      <c r="U58" s="511"/>
      <c r="V58" s="511"/>
      <c r="W58" s="511"/>
      <c r="X58" s="511"/>
      <c r="Y58" s="511"/>
      <c r="Z58" s="511"/>
      <c r="AA58" s="511"/>
      <c r="AB58" s="511"/>
      <c r="AC58" s="511"/>
      <c r="AD58" s="511"/>
      <c r="AE58" s="511"/>
      <c r="AF58" s="511"/>
      <c r="AG58" s="511"/>
      <c r="AH58" s="511"/>
      <c r="AI58" s="511"/>
      <c r="AJ58" s="511"/>
      <c r="AK58" s="511"/>
      <c r="AL58" s="511"/>
      <c r="AM58" s="511"/>
      <c r="AN58" s="511"/>
      <c r="AO58" s="511"/>
      <c r="AP58" s="511"/>
      <c r="AQ58" s="511"/>
      <c r="AR58" s="511"/>
      <c r="AS58" s="511"/>
      <c r="AT58" s="511"/>
      <c r="AU58" s="511"/>
      <c r="AV58" s="511"/>
      <c r="AW58" s="511"/>
      <c r="AX58" s="511"/>
      <c r="AY58" s="511"/>
      <c r="AZ58" s="511"/>
      <c r="BA58" s="511"/>
      <c r="BB58" s="511"/>
      <c r="BC58" s="511"/>
      <c r="BD58" s="511"/>
      <c r="BE58" s="511"/>
      <c r="BF58" s="511"/>
      <c r="BG58" s="511"/>
      <c r="BH58" s="511"/>
      <c r="BI58" s="511"/>
      <c r="BJ58" s="511"/>
      <c r="BK58" s="511"/>
      <c r="BL58" s="511"/>
      <c r="BM58" s="511"/>
      <c r="BN58" s="511"/>
      <c r="BO58" s="511"/>
      <c r="BP58" s="511"/>
      <c r="BQ58" s="511"/>
      <c r="BR58" s="511"/>
      <c r="BS58" s="511"/>
      <c r="BT58" s="511"/>
      <c r="BU58" s="511"/>
      <c r="BV58" s="639"/>
      <c r="BW58" s="487"/>
    </row>
    <row r="59" spans="1:405">
      <c r="A59" s="513" t="s">
        <v>11</v>
      </c>
      <c r="B59" s="514">
        <f>INDEX('Configuration | Scaling'!$E$13:$Y$17,5,MATCH(A59,'Configuration | Scaling'!$E$13:$Y$13,0))</f>
        <v>459</v>
      </c>
      <c r="C59" s="515" t="str">
        <f t="shared" ref="C59:C65" si="41">IF($B59&lt;=C$3,Max_Value,"")</f>
        <v/>
      </c>
      <c r="D59" s="515" t="str">
        <f t="shared" ref="D59:AI59" si="42">IF(AND($B$59&gt;C$3,$B$59&lt;=D$3),Max_Value,"")</f>
        <v/>
      </c>
      <c r="E59" s="515" t="str">
        <f t="shared" si="42"/>
        <v/>
      </c>
      <c r="F59" s="515" t="str">
        <f t="shared" si="42"/>
        <v/>
      </c>
      <c r="G59" s="515" t="str">
        <f t="shared" si="42"/>
        <v/>
      </c>
      <c r="H59" s="515" t="str">
        <f t="shared" si="42"/>
        <v/>
      </c>
      <c r="I59" s="515" t="str">
        <f t="shared" si="42"/>
        <v/>
      </c>
      <c r="J59" s="515">
        <f t="shared" si="42"/>
        <v>20</v>
      </c>
      <c r="K59" s="515" t="str">
        <f t="shared" si="42"/>
        <v/>
      </c>
      <c r="L59" s="515" t="str">
        <f t="shared" si="42"/>
        <v/>
      </c>
      <c r="M59" s="515" t="str">
        <f t="shared" si="42"/>
        <v/>
      </c>
      <c r="N59" s="515" t="str">
        <f t="shared" si="42"/>
        <v/>
      </c>
      <c r="O59" s="515" t="str">
        <f t="shared" si="42"/>
        <v/>
      </c>
      <c r="P59" s="515" t="str">
        <f t="shared" si="42"/>
        <v/>
      </c>
      <c r="Q59" s="515" t="str">
        <f t="shared" si="42"/>
        <v/>
      </c>
      <c r="R59" s="515" t="str">
        <f t="shared" si="42"/>
        <v/>
      </c>
      <c r="S59" s="515" t="str">
        <f t="shared" si="42"/>
        <v/>
      </c>
      <c r="T59" s="515" t="str">
        <f t="shared" si="42"/>
        <v/>
      </c>
      <c r="U59" s="515" t="str">
        <f t="shared" si="42"/>
        <v/>
      </c>
      <c r="V59" s="515" t="str">
        <f t="shared" si="42"/>
        <v/>
      </c>
      <c r="W59" s="515" t="str">
        <f t="shared" si="42"/>
        <v/>
      </c>
      <c r="X59" s="515" t="str">
        <f t="shared" si="42"/>
        <v/>
      </c>
      <c r="Y59" s="515" t="str">
        <f t="shared" si="42"/>
        <v/>
      </c>
      <c r="Z59" s="515" t="str">
        <f t="shared" si="42"/>
        <v/>
      </c>
      <c r="AA59" s="515" t="str">
        <f t="shared" si="42"/>
        <v/>
      </c>
      <c r="AB59" s="515" t="str">
        <f t="shared" si="42"/>
        <v/>
      </c>
      <c r="AC59" s="515" t="str">
        <f t="shared" si="42"/>
        <v/>
      </c>
      <c r="AD59" s="515" t="str">
        <f t="shared" si="42"/>
        <v/>
      </c>
      <c r="AE59" s="515" t="str">
        <f t="shared" si="42"/>
        <v/>
      </c>
      <c r="AF59" s="515" t="str">
        <f t="shared" si="42"/>
        <v/>
      </c>
      <c r="AG59" s="515" t="str">
        <f t="shared" si="42"/>
        <v/>
      </c>
      <c r="AH59" s="515" t="str">
        <f t="shared" si="42"/>
        <v/>
      </c>
      <c r="AI59" s="515" t="str">
        <f t="shared" si="42"/>
        <v/>
      </c>
      <c r="AJ59" s="515" t="str">
        <f t="shared" ref="AJ59:BO59" si="43">IF(AND($B$59&gt;AI$3,$B$59&lt;=AJ$3),Max_Value,"")</f>
        <v/>
      </c>
      <c r="AK59" s="515" t="str">
        <f t="shared" si="43"/>
        <v/>
      </c>
      <c r="AL59" s="515" t="str">
        <f t="shared" si="43"/>
        <v/>
      </c>
      <c r="AM59" s="515" t="str">
        <f t="shared" si="43"/>
        <v/>
      </c>
      <c r="AN59" s="515" t="str">
        <f t="shared" si="43"/>
        <v/>
      </c>
      <c r="AO59" s="515" t="str">
        <f t="shared" si="43"/>
        <v/>
      </c>
      <c r="AP59" s="515" t="str">
        <f t="shared" si="43"/>
        <v/>
      </c>
      <c r="AQ59" s="515" t="str">
        <f t="shared" si="43"/>
        <v/>
      </c>
      <c r="AR59" s="515" t="str">
        <f t="shared" si="43"/>
        <v/>
      </c>
      <c r="AS59" s="515" t="str">
        <f t="shared" si="43"/>
        <v/>
      </c>
      <c r="AT59" s="515" t="str">
        <f t="shared" si="43"/>
        <v/>
      </c>
      <c r="AU59" s="515" t="str">
        <f t="shared" si="43"/>
        <v/>
      </c>
      <c r="AV59" s="515" t="str">
        <f t="shared" si="43"/>
        <v/>
      </c>
      <c r="AW59" s="515" t="str">
        <f t="shared" si="43"/>
        <v/>
      </c>
      <c r="AX59" s="515" t="str">
        <f t="shared" si="43"/>
        <v/>
      </c>
      <c r="AY59" s="515" t="str">
        <f t="shared" si="43"/>
        <v/>
      </c>
      <c r="AZ59" s="515" t="str">
        <f t="shared" si="43"/>
        <v/>
      </c>
      <c r="BA59" s="515" t="str">
        <f t="shared" si="43"/>
        <v/>
      </c>
      <c r="BB59" s="515" t="str">
        <f t="shared" si="43"/>
        <v/>
      </c>
      <c r="BC59" s="515" t="str">
        <f t="shared" si="43"/>
        <v/>
      </c>
      <c r="BD59" s="515" t="str">
        <f t="shared" si="43"/>
        <v/>
      </c>
      <c r="BE59" s="515" t="str">
        <f t="shared" si="43"/>
        <v/>
      </c>
      <c r="BF59" s="515" t="str">
        <f t="shared" si="43"/>
        <v/>
      </c>
      <c r="BG59" s="515" t="str">
        <f t="shared" si="43"/>
        <v/>
      </c>
      <c r="BH59" s="515" t="str">
        <f t="shared" si="43"/>
        <v/>
      </c>
      <c r="BI59" s="515" t="str">
        <f t="shared" si="43"/>
        <v/>
      </c>
      <c r="BJ59" s="515" t="str">
        <f t="shared" si="43"/>
        <v/>
      </c>
      <c r="BK59" s="515" t="str">
        <f t="shared" si="43"/>
        <v/>
      </c>
      <c r="BL59" s="515" t="str">
        <f t="shared" si="43"/>
        <v/>
      </c>
      <c r="BM59" s="515" t="str">
        <f t="shared" si="43"/>
        <v/>
      </c>
      <c r="BN59" s="515" t="str">
        <f t="shared" si="43"/>
        <v/>
      </c>
      <c r="BO59" s="515" t="str">
        <f t="shared" si="43"/>
        <v/>
      </c>
      <c r="BP59" s="515" t="str">
        <f t="shared" ref="BP59:BU59" si="44">IF(AND($B$59&gt;BO$3,$B$59&lt;=BP$3),Max_Value,"")</f>
        <v/>
      </c>
      <c r="BQ59" s="515" t="str">
        <f t="shared" si="44"/>
        <v/>
      </c>
      <c r="BR59" s="515" t="str">
        <f t="shared" si="44"/>
        <v/>
      </c>
      <c r="BS59" s="515" t="str">
        <f t="shared" si="44"/>
        <v/>
      </c>
      <c r="BT59" s="515" t="str">
        <f t="shared" si="44"/>
        <v/>
      </c>
      <c r="BU59" s="640" t="str">
        <f t="shared" si="44"/>
        <v/>
      </c>
      <c r="BV59" s="636" t="str">
        <f>IF(AND($B$59&gt;BU$3,$B$59&lt;=BV$3),Max_Value,"")</f>
        <v/>
      </c>
      <c r="BW59" s="487" t="str">
        <f t="shared" ref="BW59:EH59" si="45">IF(AND($B$59&gt;=BW$3,$B$59&lt;BX$3),100,"")</f>
        <v/>
      </c>
      <c r="BX59" s="162" t="str">
        <f t="shared" si="45"/>
        <v/>
      </c>
      <c r="BY59" s="162" t="str">
        <f t="shared" si="45"/>
        <v/>
      </c>
      <c r="BZ59" s="162" t="str">
        <f t="shared" si="45"/>
        <v/>
      </c>
      <c r="CA59" s="162" t="str">
        <f t="shared" si="45"/>
        <v/>
      </c>
      <c r="CB59" s="162" t="str">
        <f t="shared" si="45"/>
        <v/>
      </c>
      <c r="CC59" s="162" t="str">
        <f t="shared" si="45"/>
        <v/>
      </c>
      <c r="CD59" s="162" t="str">
        <f t="shared" si="45"/>
        <v/>
      </c>
      <c r="CE59" s="162" t="str">
        <f t="shared" si="45"/>
        <v/>
      </c>
      <c r="CF59" s="162" t="str">
        <f t="shared" si="45"/>
        <v/>
      </c>
      <c r="CG59" s="162" t="str">
        <f t="shared" si="45"/>
        <v/>
      </c>
      <c r="CH59" s="162" t="str">
        <f t="shared" si="45"/>
        <v/>
      </c>
      <c r="CI59" s="162" t="str">
        <f t="shared" si="45"/>
        <v/>
      </c>
      <c r="CJ59" s="162" t="str">
        <f t="shared" si="45"/>
        <v/>
      </c>
      <c r="CK59" s="162" t="str">
        <f t="shared" si="45"/>
        <v/>
      </c>
      <c r="CL59" s="162" t="str">
        <f t="shared" si="45"/>
        <v/>
      </c>
      <c r="CM59" s="162" t="str">
        <f t="shared" si="45"/>
        <v/>
      </c>
      <c r="CN59" s="162" t="str">
        <f t="shared" si="45"/>
        <v/>
      </c>
      <c r="CO59" s="162" t="str">
        <f t="shared" si="45"/>
        <v/>
      </c>
      <c r="CP59" s="162" t="str">
        <f t="shared" si="45"/>
        <v/>
      </c>
      <c r="CQ59" s="162" t="str">
        <f t="shared" si="45"/>
        <v/>
      </c>
      <c r="CR59" s="162" t="str">
        <f t="shared" si="45"/>
        <v/>
      </c>
      <c r="CS59" s="162" t="str">
        <f t="shared" si="45"/>
        <v/>
      </c>
      <c r="CT59" s="162" t="str">
        <f t="shared" si="45"/>
        <v/>
      </c>
      <c r="CU59" s="162" t="str">
        <f t="shared" si="45"/>
        <v/>
      </c>
      <c r="CV59" s="162" t="str">
        <f t="shared" si="45"/>
        <v/>
      </c>
      <c r="CW59" s="162" t="str">
        <f t="shared" si="45"/>
        <v/>
      </c>
      <c r="CX59" s="162" t="str">
        <f t="shared" si="45"/>
        <v/>
      </c>
      <c r="CY59" s="162" t="str">
        <f t="shared" si="45"/>
        <v/>
      </c>
      <c r="CZ59" s="162" t="str">
        <f t="shared" si="45"/>
        <v/>
      </c>
      <c r="DA59" s="162" t="str">
        <f t="shared" si="45"/>
        <v/>
      </c>
      <c r="DB59" s="162" t="str">
        <f t="shared" si="45"/>
        <v/>
      </c>
      <c r="DC59" s="162" t="str">
        <f t="shared" si="45"/>
        <v/>
      </c>
      <c r="DD59" s="162" t="str">
        <f t="shared" si="45"/>
        <v/>
      </c>
      <c r="DE59" s="162" t="str">
        <f t="shared" si="45"/>
        <v/>
      </c>
      <c r="DF59" s="162" t="str">
        <f t="shared" si="45"/>
        <v/>
      </c>
      <c r="DG59" s="162" t="str">
        <f t="shared" si="45"/>
        <v/>
      </c>
      <c r="DH59" s="162" t="str">
        <f t="shared" si="45"/>
        <v/>
      </c>
      <c r="DI59" s="162" t="str">
        <f t="shared" si="45"/>
        <v/>
      </c>
      <c r="DJ59" s="162" t="str">
        <f t="shared" si="45"/>
        <v/>
      </c>
      <c r="DK59" s="162" t="str">
        <f t="shared" si="45"/>
        <v/>
      </c>
      <c r="DL59" s="162" t="str">
        <f t="shared" si="45"/>
        <v/>
      </c>
      <c r="DM59" s="162" t="str">
        <f t="shared" si="45"/>
        <v/>
      </c>
      <c r="DN59" s="162" t="str">
        <f t="shared" si="45"/>
        <v/>
      </c>
      <c r="DO59" s="162" t="str">
        <f t="shared" si="45"/>
        <v/>
      </c>
      <c r="DP59" s="162" t="str">
        <f t="shared" si="45"/>
        <v/>
      </c>
      <c r="DQ59" s="162" t="str">
        <f t="shared" si="45"/>
        <v/>
      </c>
      <c r="DR59" s="162" t="str">
        <f t="shared" si="45"/>
        <v/>
      </c>
      <c r="DS59" s="162" t="str">
        <f t="shared" si="45"/>
        <v/>
      </c>
      <c r="DT59" s="162" t="str">
        <f t="shared" si="45"/>
        <v/>
      </c>
      <c r="DU59" s="162" t="str">
        <f t="shared" si="45"/>
        <v/>
      </c>
      <c r="DV59" s="162" t="str">
        <f t="shared" si="45"/>
        <v/>
      </c>
      <c r="DW59" s="162" t="str">
        <f t="shared" si="45"/>
        <v/>
      </c>
      <c r="DX59" s="162" t="str">
        <f t="shared" si="45"/>
        <v/>
      </c>
      <c r="DY59" s="162" t="str">
        <f t="shared" si="45"/>
        <v/>
      </c>
      <c r="DZ59" s="162" t="str">
        <f t="shared" si="45"/>
        <v/>
      </c>
      <c r="EA59" s="162" t="str">
        <f t="shared" si="45"/>
        <v/>
      </c>
      <c r="EB59" s="162" t="str">
        <f t="shared" si="45"/>
        <v/>
      </c>
      <c r="EC59" s="162" t="str">
        <f t="shared" si="45"/>
        <v/>
      </c>
      <c r="ED59" s="162" t="str">
        <f t="shared" si="45"/>
        <v/>
      </c>
      <c r="EE59" s="162" t="str">
        <f t="shared" si="45"/>
        <v/>
      </c>
      <c r="EF59" s="162" t="str">
        <f t="shared" si="45"/>
        <v/>
      </c>
      <c r="EG59" s="162" t="str">
        <f t="shared" si="45"/>
        <v/>
      </c>
      <c r="EH59" s="162" t="str">
        <f t="shared" si="45"/>
        <v/>
      </c>
      <c r="EI59" s="162" t="str">
        <f t="shared" ref="EI59:GT59" si="46">IF(AND($B$59&gt;=EI$3,$B$59&lt;EJ$3),100,"")</f>
        <v/>
      </c>
      <c r="EJ59" s="162" t="str">
        <f t="shared" si="46"/>
        <v/>
      </c>
      <c r="EK59" s="162" t="str">
        <f t="shared" si="46"/>
        <v/>
      </c>
      <c r="EL59" s="162" t="str">
        <f t="shared" si="46"/>
        <v/>
      </c>
      <c r="EM59" s="162" t="str">
        <f t="shared" si="46"/>
        <v/>
      </c>
      <c r="EN59" s="162" t="str">
        <f t="shared" si="46"/>
        <v/>
      </c>
      <c r="EO59" s="162" t="str">
        <f t="shared" si="46"/>
        <v/>
      </c>
      <c r="EP59" s="162" t="str">
        <f t="shared" si="46"/>
        <v/>
      </c>
      <c r="EQ59" s="162" t="str">
        <f t="shared" si="46"/>
        <v/>
      </c>
      <c r="ER59" s="162" t="str">
        <f t="shared" si="46"/>
        <v/>
      </c>
      <c r="ES59" s="162" t="str">
        <f t="shared" si="46"/>
        <v/>
      </c>
      <c r="ET59" s="162" t="str">
        <f t="shared" si="46"/>
        <v/>
      </c>
      <c r="EU59" s="162" t="str">
        <f t="shared" si="46"/>
        <v/>
      </c>
      <c r="EV59" s="162" t="str">
        <f t="shared" si="46"/>
        <v/>
      </c>
      <c r="EW59" s="162" t="str">
        <f t="shared" si="46"/>
        <v/>
      </c>
      <c r="EX59" s="162" t="str">
        <f t="shared" si="46"/>
        <v/>
      </c>
      <c r="EY59" s="162" t="str">
        <f t="shared" si="46"/>
        <v/>
      </c>
      <c r="EZ59" s="162" t="str">
        <f t="shared" si="46"/>
        <v/>
      </c>
      <c r="FA59" s="162" t="str">
        <f t="shared" si="46"/>
        <v/>
      </c>
      <c r="FB59" s="162" t="str">
        <f t="shared" si="46"/>
        <v/>
      </c>
      <c r="FC59" s="162" t="str">
        <f t="shared" si="46"/>
        <v/>
      </c>
      <c r="FD59" s="162" t="str">
        <f t="shared" si="46"/>
        <v/>
      </c>
      <c r="FE59" s="162" t="str">
        <f t="shared" si="46"/>
        <v/>
      </c>
      <c r="FF59" s="162" t="str">
        <f t="shared" si="46"/>
        <v/>
      </c>
      <c r="FG59" s="162" t="str">
        <f t="shared" si="46"/>
        <v/>
      </c>
      <c r="FH59" s="162" t="str">
        <f t="shared" si="46"/>
        <v/>
      </c>
      <c r="FI59" s="162" t="str">
        <f t="shared" si="46"/>
        <v/>
      </c>
      <c r="FJ59" s="162" t="str">
        <f t="shared" si="46"/>
        <v/>
      </c>
      <c r="FK59" s="162" t="str">
        <f t="shared" si="46"/>
        <v/>
      </c>
      <c r="FL59" s="162" t="str">
        <f t="shared" si="46"/>
        <v/>
      </c>
      <c r="FM59" s="162" t="str">
        <f t="shared" si="46"/>
        <v/>
      </c>
      <c r="FN59" s="162" t="str">
        <f t="shared" si="46"/>
        <v/>
      </c>
      <c r="FO59" s="162" t="str">
        <f t="shared" si="46"/>
        <v/>
      </c>
      <c r="FP59" s="162" t="str">
        <f t="shared" si="46"/>
        <v/>
      </c>
      <c r="FQ59" s="162" t="str">
        <f t="shared" si="46"/>
        <v/>
      </c>
      <c r="FR59" s="162" t="str">
        <f t="shared" si="46"/>
        <v/>
      </c>
      <c r="FS59" s="162" t="str">
        <f t="shared" si="46"/>
        <v/>
      </c>
      <c r="FT59" s="162" t="str">
        <f t="shared" si="46"/>
        <v/>
      </c>
      <c r="FU59" s="162" t="str">
        <f t="shared" si="46"/>
        <v/>
      </c>
      <c r="FV59" s="162" t="str">
        <f t="shared" si="46"/>
        <v/>
      </c>
      <c r="FW59" s="162" t="str">
        <f t="shared" si="46"/>
        <v/>
      </c>
      <c r="FX59" s="162" t="str">
        <f t="shared" si="46"/>
        <v/>
      </c>
      <c r="FY59" s="162" t="str">
        <f t="shared" si="46"/>
        <v/>
      </c>
      <c r="FZ59" s="162" t="str">
        <f t="shared" si="46"/>
        <v/>
      </c>
      <c r="GA59" s="162" t="str">
        <f t="shared" si="46"/>
        <v/>
      </c>
      <c r="GB59" s="162" t="str">
        <f t="shared" si="46"/>
        <v/>
      </c>
      <c r="GC59" s="162" t="str">
        <f t="shared" si="46"/>
        <v/>
      </c>
      <c r="GD59" s="162" t="str">
        <f t="shared" si="46"/>
        <v/>
      </c>
      <c r="GE59" s="162" t="str">
        <f t="shared" si="46"/>
        <v/>
      </c>
      <c r="GF59" s="162" t="str">
        <f t="shared" si="46"/>
        <v/>
      </c>
      <c r="GG59" s="162" t="str">
        <f t="shared" si="46"/>
        <v/>
      </c>
      <c r="GH59" s="162" t="str">
        <f t="shared" si="46"/>
        <v/>
      </c>
      <c r="GI59" s="162" t="str">
        <f t="shared" si="46"/>
        <v/>
      </c>
      <c r="GJ59" s="162" t="str">
        <f t="shared" si="46"/>
        <v/>
      </c>
      <c r="GK59" s="162" t="str">
        <f t="shared" si="46"/>
        <v/>
      </c>
      <c r="GL59" s="162" t="str">
        <f t="shared" si="46"/>
        <v/>
      </c>
      <c r="GM59" s="162" t="str">
        <f t="shared" si="46"/>
        <v/>
      </c>
      <c r="GN59" s="162" t="str">
        <f t="shared" si="46"/>
        <v/>
      </c>
      <c r="GO59" s="162" t="str">
        <f t="shared" si="46"/>
        <v/>
      </c>
      <c r="GP59" s="162" t="str">
        <f t="shared" si="46"/>
        <v/>
      </c>
      <c r="GQ59" s="162" t="str">
        <f t="shared" si="46"/>
        <v/>
      </c>
      <c r="GR59" s="162" t="str">
        <f t="shared" si="46"/>
        <v/>
      </c>
      <c r="GS59" s="162" t="str">
        <f t="shared" si="46"/>
        <v/>
      </c>
      <c r="GT59" s="162" t="str">
        <f t="shared" si="46"/>
        <v/>
      </c>
      <c r="GU59" s="162" t="str">
        <f t="shared" ref="GU59:JF59" si="47">IF(AND($B$59&gt;=GU$3,$B$59&lt;GV$3),100,"")</f>
        <v/>
      </c>
      <c r="GV59" s="162" t="str">
        <f t="shared" si="47"/>
        <v/>
      </c>
      <c r="GW59" s="162" t="str">
        <f t="shared" si="47"/>
        <v/>
      </c>
      <c r="GX59" s="162" t="str">
        <f t="shared" si="47"/>
        <v/>
      </c>
      <c r="GY59" s="162" t="str">
        <f t="shared" si="47"/>
        <v/>
      </c>
      <c r="GZ59" s="162" t="str">
        <f t="shared" si="47"/>
        <v/>
      </c>
      <c r="HA59" s="162" t="str">
        <f t="shared" si="47"/>
        <v/>
      </c>
      <c r="HB59" s="162" t="str">
        <f t="shared" si="47"/>
        <v/>
      </c>
      <c r="HC59" s="162" t="str">
        <f t="shared" si="47"/>
        <v/>
      </c>
      <c r="HD59" s="162" t="str">
        <f t="shared" si="47"/>
        <v/>
      </c>
      <c r="HE59" s="162" t="str">
        <f t="shared" si="47"/>
        <v/>
      </c>
      <c r="HF59" s="162" t="str">
        <f t="shared" si="47"/>
        <v/>
      </c>
      <c r="HG59" s="162" t="str">
        <f t="shared" si="47"/>
        <v/>
      </c>
      <c r="HH59" s="162" t="str">
        <f t="shared" si="47"/>
        <v/>
      </c>
      <c r="HI59" s="162" t="str">
        <f t="shared" si="47"/>
        <v/>
      </c>
      <c r="HJ59" s="162" t="str">
        <f t="shared" si="47"/>
        <v/>
      </c>
      <c r="HK59" s="162" t="str">
        <f t="shared" si="47"/>
        <v/>
      </c>
      <c r="HL59" s="162" t="str">
        <f t="shared" si="47"/>
        <v/>
      </c>
      <c r="HM59" s="162" t="str">
        <f t="shared" si="47"/>
        <v/>
      </c>
      <c r="HN59" s="162" t="str">
        <f t="shared" si="47"/>
        <v/>
      </c>
      <c r="HO59" s="162" t="str">
        <f t="shared" si="47"/>
        <v/>
      </c>
      <c r="HP59" s="162" t="str">
        <f t="shared" si="47"/>
        <v/>
      </c>
      <c r="HQ59" s="162" t="str">
        <f t="shared" si="47"/>
        <v/>
      </c>
      <c r="HR59" s="162" t="str">
        <f t="shared" si="47"/>
        <v/>
      </c>
      <c r="HS59" s="162" t="str">
        <f t="shared" si="47"/>
        <v/>
      </c>
      <c r="HT59" s="162" t="str">
        <f t="shared" si="47"/>
        <v/>
      </c>
      <c r="HU59" s="162" t="str">
        <f t="shared" si="47"/>
        <v/>
      </c>
      <c r="HV59" s="162" t="str">
        <f t="shared" si="47"/>
        <v/>
      </c>
      <c r="HW59" s="162" t="str">
        <f t="shared" si="47"/>
        <v/>
      </c>
      <c r="HX59" s="162" t="str">
        <f t="shared" si="47"/>
        <v/>
      </c>
      <c r="HY59" s="162" t="str">
        <f t="shared" si="47"/>
        <v/>
      </c>
      <c r="HZ59" s="162" t="str">
        <f t="shared" si="47"/>
        <v/>
      </c>
      <c r="IA59" s="162" t="str">
        <f t="shared" si="47"/>
        <v/>
      </c>
      <c r="IB59" s="162" t="str">
        <f t="shared" si="47"/>
        <v/>
      </c>
      <c r="IC59" s="162" t="str">
        <f t="shared" si="47"/>
        <v/>
      </c>
      <c r="ID59" s="162" t="str">
        <f t="shared" si="47"/>
        <v/>
      </c>
      <c r="IE59" s="162" t="str">
        <f t="shared" si="47"/>
        <v/>
      </c>
      <c r="IF59" s="162" t="str">
        <f t="shared" si="47"/>
        <v/>
      </c>
      <c r="IG59" s="162" t="str">
        <f t="shared" si="47"/>
        <v/>
      </c>
      <c r="IH59" s="162" t="str">
        <f t="shared" si="47"/>
        <v/>
      </c>
      <c r="II59" s="162" t="str">
        <f t="shared" si="47"/>
        <v/>
      </c>
      <c r="IJ59" s="162" t="str">
        <f t="shared" si="47"/>
        <v/>
      </c>
      <c r="IK59" s="162" t="str">
        <f t="shared" si="47"/>
        <v/>
      </c>
      <c r="IL59" s="162" t="str">
        <f t="shared" si="47"/>
        <v/>
      </c>
      <c r="IM59" s="162" t="str">
        <f t="shared" si="47"/>
        <v/>
      </c>
      <c r="IN59" s="162" t="str">
        <f t="shared" si="47"/>
        <v/>
      </c>
      <c r="IO59" s="162" t="str">
        <f t="shared" si="47"/>
        <v/>
      </c>
      <c r="IP59" s="162" t="str">
        <f t="shared" si="47"/>
        <v/>
      </c>
      <c r="IQ59" s="162" t="str">
        <f t="shared" si="47"/>
        <v/>
      </c>
      <c r="IR59" s="162" t="str">
        <f t="shared" si="47"/>
        <v/>
      </c>
      <c r="IS59" s="162" t="str">
        <f t="shared" si="47"/>
        <v/>
      </c>
      <c r="IT59" s="162" t="str">
        <f t="shared" si="47"/>
        <v/>
      </c>
      <c r="IU59" s="162" t="str">
        <f t="shared" si="47"/>
        <v/>
      </c>
      <c r="IV59" s="162" t="str">
        <f t="shared" si="47"/>
        <v/>
      </c>
      <c r="IW59" s="162" t="str">
        <f t="shared" si="47"/>
        <v/>
      </c>
      <c r="IX59" s="162" t="str">
        <f t="shared" si="47"/>
        <v/>
      </c>
      <c r="IY59" s="162" t="str">
        <f t="shared" si="47"/>
        <v/>
      </c>
      <c r="IZ59" s="162" t="str">
        <f t="shared" si="47"/>
        <v/>
      </c>
      <c r="JA59" s="162" t="str">
        <f t="shared" si="47"/>
        <v/>
      </c>
      <c r="JB59" s="162" t="str">
        <f t="shared" si="47"/>
        <v/>
      </c>
      <c r="JC59" s="162" t="str">
        <f t="shared" si="47"/>
        <v/>
      </c>
      <c r="JD59" s="162" t="str">
        <f t="shared" si="47"/>
        <v/>
      </c>
      <c r="JE59" s="162" t="str">
        <f t="shared" si="47"/>
        <v/>
      </c>
      <c r="JF59" s="162" t="str">
        <f t="shared" si="47"/>
        <v/>
      </c>
      <c r="JG59" s="162" t="str">
        <f t="shared" ref="JG59:LR59" si="48">IF(AND($B$59&gt;=JG$3,$B$59&lt;JH$3),100,"")</f>
        <v/>
      </c>
      <c r="JH59" s="162" t="str">
        <f t="shared" si="48"/>
        <v/>
      </c>
      <c r="JI59" s="162" t="str">
        <f t="shared" si="48"/>
        <v/>
      </c>
      <c r="JJ59" s="162" t="str">
        <f t="shared" si="48"/>
        <v/>
      </c>
      <c r="JK59" s="162" t="str">
        <f t="shared" si="48"/>
        <v/>
      </c>
      <c r="JL59" s="162" t="str">
        <f t="shared" si="48"/>
        <v/>
      </c>
      <c r="JM59" s="162" t="str">
        <f t="shared" si="48"/>
        <v/>
      </c>
      <c r="JN59" s="162" t="str">
        <f t="shared" si="48"/>
        <v/>
      </c>
      <c r="JO59" s="162" t="str">
        <f t="shared" si="48"/>
        <v/>
      </c>
      <c r="JP59" s="162" t="str">
        <f t="shared" si="48"/>
        <v/>
      </c>
      <c r="JQ59" s="162" t="str">
        <f t="shared" si="48"/>
        <v/>
      </c>
      <c r="JR59" s="162" t="str">
        <f t="shared" si="48"/>
        <v/>
      </c>
      <c r="JS59" s="162" t="str">
        <f t="shared" si="48"/>
        <v/>
      </c>
      <c r="JT59" s="162" t="str">
        <f t="shared" si="48"/>
        <v/>
      </c>
      <c r="JU59" s="162" t="str">
        <f t="shared" si="48"/>
        <v/>
      </c>
      <c r="JV59" s="162" t="str">
        <f t="shared" si="48"/>
        <v/>
      </c>
      <c r="JW59" s="162" t="str">
        <f t="shared" si="48"/>
        <v/>
      </c>
      <c r="JX59" s="162" t="str">
        <f t="shared" si="48"/>
        <v/>
      </c>
      <c r="JY59" s="162" t="str">
        <f t="shared" si="48"/>
        <v/>
      </c>
      <c r="JZ59" s="162" t="str">
        <f t="shared" si="48"/>
        <v/>
      </c>
      <c r="KA59" s="162" t="str">
        <f t="shared" si="48"/>
        <v/>
      </c>
      <c r="KB59" s="162" t="str">
        <f t="shared" si="48"/>
        <v/>
      </c>
      <c r="KC59" s="162" t="str">
        <f t="shared" si="48"/>
        <v/>
      </c>
      <c r="KD59" s="162" t="str">
        <f t="shared" si="48"/>
        <v/>
      </c>
      <c r="KE59" s="162" t="str">
        <f t="shared" si="48"/>
        <v/>
      </c>
      <c r="KF59" s="162" t="str">
        <f t="shared" si="48"/>
        <v/>
      </c>
      <c r="KG59" s="162" t="str">
        <f t="shared" si="48"/>
        <v/>
      </c>
      <c r="KH59" s="162" t="str">
        <f t="shared" si="48"/>
        <v/>
      </c>
      <c r="KI59" s="162" t="str">
        <f t="shared" si="48"/>
        <v/>
      </c>
      <c r="KJ59" s="162" t="str">
        <f t="shared" si="48"/>
        <v/>
      </c>
      <c r="KK59" s="162" t="str">
        <f t="shared" si="48"/>
        <v/>
      </c>
      <c r="KL59" s="162" t="str">
        <f t="shared" si="48"/>
        <v/>
      </c>
      <c r="KM59" s="162" t="str">
        <f t="shared" si="48"/>
        <v/>
      </c>
      <c r="KN59" s="162" t="str">
        <f t="shared" si="48"/>
        <v/>
      </c>
      <c r="KO59" s="162" t="str">
        <f t="shared" si="48"/>
        <v/>
      </c>
      <c r="KP59" s="162" t="str">
        <f t="shared" si="48"/>
        <v/>
      </c>
      <c r="KQ59" s="162" t="str">
        <f t="shared" si="48"/>
        <v/>
      </c>
      <c r="KR59" s="162" t="str">
        <f t="shared" si="48"/>
        <v/>
      </c>
      <c r="KS59" s="162" t="str">
        <f t="shared" si="48"/>
        <v/>
      </c>
      <c r="KT59" s="162" t="str">
        <f t="shared" si="48"/>
        <v/>
      </c>
      <c r="KU59" s="162" t="str">
        <f t="shared" si="48"/>
        <v/>
      </c>
      <c r="KV59" s="162" t="str">
        <f t="shared" si="48"/>
        <v/>
      </c>
      <c r="KW59" s="162" t="str">
        <f t="shared" si="48"/>
        <v/>
      </c>
      <c r="KX59" s="162" t="str">
        <f t="shared" si="48"/>
        <v/>
      </c>
      <c r="KY59" s="162" t="str">
        <f t="shared" si="48"/>
        <v/>
      </c>
      <c r="KZ59" s="162" t="str">
        <f t="shared" si="48"/>
        <v/>
      </c>
      <c r="LA59" s="162" t="str">
        <f t="shared" si="48"/>
        <v/>
      </c>
      <c r="LB59" s="162" t="str">
        <f t="shared" si="48"/>
        <v/>
      </c>
      <c r="LC59" s="162" t="str">
        <f t="shared" si="48"/>
        <v/>
      </c>
      <c r="LD59" s="162" t="str">
        <f t="shared" si="48"/>
        <v/>
      </c>
      <c r="LE59" s="162" t="str">
        <f t="shared" si="48"/>
        <v/>
      </c>
      <c r="LF59" s="162" t="str">
        <f t="shared" si="48"/>
        <v/>
      </c>
      <c r="LG59" s="162" t="str">
        <f t="shared" si="48"/>
        <v/>
      </c>
      <c r="LH59" s="162" t="str">
        <f t="shared" si="48"/>
        <v/>
      </c>
      <c r="LI59" s="162" t="str">
        <f t="shared" si="48"/>
        <v/>
      </c>
      <c r="LJ59" s="162" t="str">
        <f t="shared" si="48"/>
        <v/>
      </c>
      <c r="LK59" s="162" t="str">
        <f t="shared" si="48"/>
        <v/>
      </c>
      <c r="LL59" s="162" t="str">
        <f t="shared" si="48"/>
        <v/>
      </c>
      <c r="LM59" s="162" t="str">
        <f t="shared" si="48"/>
        <v/>
      </c>
      <c r="LN59" s="162" t="str">
        <f t="shared" si="48"/>
        <v/>
      </c>
      <c r="LO59" s="162" t="str">
        <f t="shared" si="48"/>
        <v/>
      </c>
      <c r="LP59" s="162" t="str">
        <f t="shared" si="48"/>
        <v/>
      </c>
      <c r="LQ59" s="162" t="str">
        <f t="shared" si="48"/>
        <v/>
      </c>
      <c r="LR59" s="162" t="str">
        <f t="shared" si="48"/>
        <v/>
      </c>
      <c r="LS59" s="162" t="str">
        <f t="shared" ref="LS59:OD59" si="49">IF(AND($B$59&gt;=LS$3,$B$59&lt;LT$3),100,"")</f>
        <v/>
      </c>
      <c r="LT59" s="162" t="str">
        <f t="shared" si="49"/>
        <v/>
      </c>
      <c r="LU59" s="162" t="str">
        <f t="shared" si="49"/>
        <v/>
      </c>
      <c r="LV59" s="162" t="str">
        <f t="shared" si="49"/>
        <v/>
      </c>
      <c r="LW59" s="162" t="str">
        <f t="shared" si="49"/>
        <v/>
      </c>
      <c r="LX59" s="162" t="str">
        <f t="shared" si="49"/>
        <v/>
      </c>
      <c r="LY59" s="162" t="str">
        <f t="shared" si="49"/>
        <v/>
      </c>
      <c r="LZ59" s="162" t="str">
        <f t="shared" si="49"/>
        <v/>
      </c>
      <c r="MA59" s="162" t="str">
        <f t="shared" si="49"/>
        <v/>
      </c>
      <c r="MB59" s="162" t="str">
        <f t="shared" si="49"/>
        <v/>
      </c>
      <c r="MC59" s="162" t="str">
        <f t="shared" si="49"/>
        <v/>
      </c>
      <c r="MD59" s="162" t="str">
        <f t="shared" si="49"/>
        <v/>
      </c>
      <c r="ME59" s="162" t="str">
        <f t="shared" si="49"/>
        <v/>
      </c>
      <c r="MF59" s="162" t="str">
        <f t="shared" si="49"/>
        <v/>
      </c>
      <c r="MG59" s="162" t="str">
        <f t="shared" si="49"/>
        <v/>
      </c>
      <c r="MH59" s="162" t="str">
        <f t="shared" si="49"/>
        <v/>
      </c>
      <c r="MI59" s="162" t="str">
        <f t="shared" si="49"/>
        <v/>
      </c>
      <c r="MJ59" s="162" t="str">
        <f t="shared" si="49"/>
        <v/>
      </c>
      <c r="MK59" s="162" t="str">
        <f t="shared" si="49"/>
        <v/>
      </c>
      <c r="ML59" s="162" t="str">
        <f t="shared" si="49"/>
        <v/>
      </c>
      <c r="MM59" s="162" t="str">
        <f t="shared" si="49"/>
        <v/>
      </c>
      <c r="MN59" s="162" t="str">
        <f t="shared" si="49"/>
        <v/>
      </c>
      <c r="MO59" s="162" t="str">
        <f t="shared" si="49"/>
        <v/>
      </c>
      <c r="MP59" s="162" t="str">
        <f t="shared" si="49"/>
        <v/>
      </c>
      <c r="MQ59" s="162" t="str">
        <f t="shared" si="49"/>
        <v/>
      </c>
      <c r="MR59" s="162" t="str">
        <f t="shared" si="49"/>
        <v/>
      </c>
      <c r="MS59" s="162" t="str">
        <f t="shared" si="49"/>
        <v/>
      </c>
      <c r="MT59" s="162" t="str">
        <f t="shared" si="49"/>
        <v/>
      </c>
      <c r="MU59" s="162" t="str">
        <f t="shared" si="49"/>
        <v/>
      </c>
      <c r="MV59" s="162" t="str">
        <f t="shared" si="49"/>
        <v/>
      </c>
      <c r="MW59" s="162" t="str">
        <f t="shared" si="49"/>
        <v/>
      </c>
      <c r="MX59" s="162" t="str">
        <f t="shared" si="49"/>
        <v/>
      </c>
      <c r="MY59" s="162" t="str">
        <f t="shared" si="49"/>
        <v/>
      </c>
      <c r="MZ59" s="162" t="str">
        <f t="shared" si="49"/>
        <v/>
      </c>
      <c r="NA59" s="162" t="str">
        <f t="shared" si="49"/>
        <v/>
      </c>
      <c r="NB59" s="162" t="str">
        <f t="shared" si="49"/>
        <v/>
      </c>
      <c r="NC59" s="162" t="str">
        <f t="shared" si="49"/>
        <v/>
      </c>
      <c r="ND59" s="162" t="str">
        <f t="shared" si="49"/>
        <v/>
      </c>
      <c r="NE59" s="162" t="str">
        <f t="shared" si="49"/>
        <v/>
      </c>
      <c r="NF59" s="162" t="str">
        <f t="shared" si="49"/>
        <v/>
      </c>
      <c r="NG59" s="162" t="str">
        <f t="shared" si="49"/>
        <v/>
      </c>
      <c r="NH59" s="162" t="str">
        <f t="shared" si="49"/>
        <v/>
      </c>
      <c r="NI59" s="162" t="str">
        <f t="shared" si="49"/>
        <v/>
      </c>
      <c r="NJ59" s="162" t="str">
        <f t="shared" si="49"/>
        <v/>
      </c>
      <c r="NK59" s="162" t="str">
        <f t="shared" si="49"/>
        <v/>
      </c>
      <c r="NL59" s="162" t="str">
        <f t="shared" si="49"/>
        <v/>
      </c>
      <c r="NM59" s="162" t="str">
        <f t="shared" si="49"/>
        <v/>
      </c>
      <c r="NN59" s="162" t="str">
        <f t="shared" si="49"/>
        <v/>
      </c>
      <c r="NO59" s="162" t="str">
        <f t="shared" si="49"/>
        <v/>
      </c>
      <c r="NP59" s="162" t="str">
        <f t="shared" si="49"/>
        <v/>
      </c>
      <c r="NQ59" s="162" t="str">
        <f t="shared" si="49"/>
        <v/>
      </c>
      <c r="NR59" s="162" t="str">
        <f t="shared" si="49"/>
        <v/>
      </c>
      <c r="NS59" s="162" t="str">
        <f t="shared" si="49"/>
        <v/>
      </c>
      <c r="NT59" s="162" t="str">
        <f t="shared" si="49"/>
        <v/>
      </c>
      <c r="NU59" s="162" t="str">
        <f t="shared" si="49"/>
        <v/>
      </c>
      <c r="NV59" s="162" t="str">
        <f t="shared" si="49"/>
        <v/>
      </c>
      <c r="NW59" s="162" t="str">
        <f t="shared" si="49"/>
        <v/>
      </c>
      <c r="NX59" s="162" t="str">
        <f t="shared" si="49"/>
        <v/>
      </c>
      <c r="NY59" s="162" t="str">
        <f t="shared" si="49"/>
        <v/>
      </c>
      <c r="NZ59" s="162" t="str">
        <f t="shared" si="49"/>
        <v/>
      </c>
      <c r="OA59" s="162" t="str">
        <f t="shared" si="49"/>
        <v/>
      </c>
      <c r="OB59" s="162" t="str">
        <f t="shared" si="49"/>
        <v/>
      </c>
      <c r="OC59" s="162" t="str">
        <f t="shared" si="49"/>
        <v/>
      </c>
      <c r="OD59" s="162" t="str">
        <f t="shared" si="49"/>
        <v/>
      </c>
      <c r="OE59" s="162" t="str">
        <f t="shared" ref="OE59:OO59" si="50">IF(AND($B$59&gt;=OE$3,$B$59&lt;OF$3),100,"")</f>
        <v/>
      </c>
      <c r="OF59" s="162" t="str">
        <f t="shared" si="50"/>
        <v/>
      </c>
      <c r="OG59" s="162" t="str">
        <f t="shared" si="50"/>
        <v/>
      </c>
      <c r="OH59" s="162" t="str">
        <f t="shared" si="50"/>
        <v/>
      </c>
      <c r="OI59" s="162" t="str">
        <f t="shared" si="50"/>
        <v/>
      </c>
      <c r="OJ59" s="162" t="str">
        <f t="shared" si="50"/>
        <v/>
      </c>
      <c r="OK59" s="162" t="str">
        <f t="shared" si="50"/>
        <v/>
      </c>
      <c r="OL59" s="162" t="str">
        <f t="shared" si="50"/>
        <v/>
      </c>
      <c r="OM59" s="162" t="str">
        <f t="shared" si="50"/>
        <v/>
      </c>
      <c r="ON59" s="162" t="str">
        <f t="shared" si="50"/>
        <v/>
      </c>
      <c r="OO59" s="162" t="str">
        <f t="shared" si="50"/>
        <v/>
      </c>
    </row>
    <row r="60" spans="1:405">
      <c r="A60" s="513" t="s">
        <v>12</v>
      </c>
      <c r="B60" s="514">
        <f>INDEX('Configuration | Scaling'!$E$13:$Y$17,5,MATCH(A60,'Configuration | Scaling'!$E$13:$Y$13,0))</f>
        <v>507</v>
      </c>
      <c r="C60" s="515" t="str">
        <f t="shared" si="41"/>
        <v/>
      </c>
      <c r="D60" s="515" t="str">
        <f t="shared" ref="D60:AI60" si="51">IF(AND($B$60&gt;C$3,$B$60&lt;=D$3),Max_Value,"")</f>
        <v/>
      </c>
      <c r="E60" s="515" t="str">
        <f t="shared" si="51"/>
        <v/>
      </c>
      <c r="F60" s="515" t="str">
        <f t="shared" si="51"/>
        <v/>
      </c>
      <c r="G60" s="515" t="str">
        <f t="shared" si="51"/>
        <v/>
      </c>
      <c r="H60" s="515" t="str">
        <f t="shared" si="51"/>
        <v/>
      </c>
      <c r="I60" s="515" t="str">
        <f t="shared" si="51"/>
        <v/>
      </c>
      <c r="J60" s="515" t="str">
        <f t="shared" si="51"/>
        <v/>
      </c>
      <c r="K60" s="515" t="str">
        <f t="shared" si="51"/>
        <v/>
      </c>
      <c r="L60" s="515" t="str">
        <f t="shared" si="51"/>
        <v/>
      </c>
      <c r="M60" s="515">
        <f t="shared" si="51"/>
        <v>20</v>
      </c>
      <c r="N60" s="515" t="str">
        <f t="shared" si="51"/>
        <v/>
      </c>
      <c r="O60" s="515" t="str">
        <f t="shared" si="51"/>
        <v/>
      </c>
      <c r="P60" s="515" t="str">
        <f t="shared" si="51"/>
        <v/>
      </c>
      <c r="Q60" s="515" t="str">
        <f t="shared" si="51"/>
        <v/>
      </c>
      <c r="R60" s="515" t="str">
        <f t="shared" si="51"/>
        <v/>
      </c>
      <c r="S60" s="515" t="str">
        <f t="shared" si="51"/>
        <v/>
      </c>
      <c r="T60" s="515" t="str">
        <f t="shared" si="51"/>
        <v/>
      </c>
      <c r="U60" s="515" t="str">
        <f t="shared" si="51"/>
        <v/>
      </c>
      <c r="V60" s="515" t="str">
        <f t="shared" si="51"/>
        <v/>
      </c>
      <c r="W60" s="515" t="str">
        <f t="shared" si="51"/>
        <v/>
      </c>
      <c r="X60" s="515" t="str">
        <f t="shared" si="51"/>
        <v/>
      </c>
      <c r="Y60" s="515" t="str">
        <f t="shared" si="51"/>
        <v/>
      </c>
      <c r="Z60" s="515" t="str">
        <f t="shared" si="51"/>
        <v/>
      </c>
      <c r="AA60" s="515" t="str">
        <f t="shared" si="51"/>
        <v/>
      </c>
      <c r="AB60" s="515" t="str">
        <f t="shared" si="51"/>
        <v/>
      </c>
      <c r="AC60" s="515" t="str">
        <f t="shared" si="51"/>
        <v/>
      </c>
      <c r="AD60" s="515" t="str">
        <f t="shared" si="51"/>
        <v/>
      </c>
      <c r="AE60" s="515" t="str">
        <f t="shared" si="51"/>
        <v/>
      </c>
      <c r="AF60" s="515" t="str">
        <f t="shared" si="51"/>
        <v/>
      </c>
      <c r="AG60" s="515" t="str">
        <f t="shared" si="51"/>
        <v/>
      </c>
      <c r="AH60" s="515" t="str">
        <f t="shared" si="51"/>
        <v/>
      </c>
      <c r="AI60" s="515" t="str">
        <f t="shared" si="51"/>
        <v/>
      </c>
      <c r="AJ60" s="515" t="str">
        <f t="shared" ref="AJ60:BO60" si="52">IF(AND($B$60&gt;AI$3,$B$60&lt;=AJ$3),Max_Value,"")</f>
        <v/>
      </c>
      <c r="AK60" s="515" t="str">
        <f t="shared" si="52"/>
        <v/>
      </c>
      <c r="AL60" s="515" t="str">
        <f t="shared" si="52"/>
        <v/>
      </c>
      <c r="AM60" s="515" t="str">
        <f t="shared" si="52"/>
        <v/>
      </c>
      <c r="AN60" s="515" t="str">
        <f t="shared" si="52"/>
        <v/>
      </c>
      <c r="AO60" s="515" t="str">
        <f t="shared" si="52"/>
        <v/>
      </c>
      <c r="AP60" s="515" t="str">
        <f t="shared" si="52"/>
        <v/>
      </c>
      <c r="AQ60" s="515" t="str">
        <f t="shared" si="52"/>
        <v/>
      </c>
      <c r="AR60" s="515" t="str">
        <f t="shared" si="52"/>
        <v/>
      </c>
      <c r="AS60" s="515" t="str">
        <f t="shared" si="52"/>
        <v/>
      </c>
      <c r="AT60" s="515" t="str">
        <f t="shared" si="52"/>
        <v/>
      </c>
      <c r="AU60" s="515" t="str">
        <f t="shared" si="52"/>
        <v/>
      </c>
      <c r="AV60" s="515" t="str">
        <f t="shared" si="52"/>
        <v/>
      </c>
      <c r="AW60" s="515" t="str">
        <f t="shared" si="52"/>
        <v/>
      </c>
      <c r="AX60" s="515" t="str">
        <f t="shared" si="52"/>
        <v/>
      </c>
      <c r="AY60" s="515" t="str">
        <f t="shared" si="52"/>
        <v/>
      </c>
      <c r="AZ60" s="515" t="str">
        <f t="shared" si="52"/>
        <v/>
      </c>
      <c r="BA60" s="515" t="str">
        <f t="shared" si="52"/>
        <v/>
      </c>
      <c r="BB60" s="515" t="str">
        <f t="shared" si="52"/>
        <v/>
      </c>
      <c r="BC60" s="515" t="str">
        <f t="shared" si="52"/>
        <v/>
      </c>
      <c r="BD60" s="515" t="str">
        <f t="shared" si="52"/>
        <v/>
      </c>
      <c r="BE60" s="515" t="str">
        <f t="shared" si="52"/>
        <v/>
      </c>
      <c r="BF60" s="515" t="str">
        <f t="shared" si="52"/>
        <v/>
      </c>
      <c r="BG60" s="515" t="str">
        <f t="shared" si="52"/>
        <v/>
      </c>
      <c r="BH60" s="515" t="str">
        <f t="shared" si="52"/>
        <v/>
      </c>
      <c r="BI60" s="515" t="str">
        <f t="shared" si="52"/>
        <v/>
      </c>
      <c r="BJ60" s="515" t="str">
        <f t="shared" si="52"/>
        <v/>
      </c>
      <c r="BK60" s="515" t="str">
        <f t="shared" si="52"/>
        <v/>
      </c>
      <c r="BL60" s="515" t="str">
        <f t="shared" si="52"/>
        <v/>
      </c>
      <c r="BM60" s="515" t="str">
        <f t="shared" si="52"/>
        <v/>
      </c>
      <c r="BN60" s="515" t="str">
        <f t="shared" si="52"/>
        <v/>
      </c>
      <c r="BO60" s="515" t="str">
        <f t="shared" si="52"/>
        <v/>
      </c>
      <c r="BP60" s="515" t="str">
        <f t="shared" ref="BP60:BU60" si="53">IF(AND($B$60&gt;BO$3,$B$60&lt;=BP$3),Max_Value,"")</f>
        <v/>
      </c>
      <c r="BQ60" s="515" t="str">
        <f t="shared" si="53"/>
        <v/>
      </c>
      <c r="BR60" s="515" t="str">
        <f t="shared" si="53"/>
        <v/>
      </c>
      <c r="BS60" s="515" t="str">
        <f t="shared" si="53"/>
        <v/>
      </c>
      <c r="BT60" s="515" t="str">
        <f t="shared" si="53"/>
        <v/>
      </c>
      <c r="BU60" s="640" t="str">
        <f t="shared" si="53"/>
        <v/>
      </c>
      <c r="BV60" s="636" t="str">
        <f>IF(AND($B$60&gt;BU$3,$B$60&lt;=BV$3),Max_Value,"")</f>
        <v/>
      </c>
      <c r="BW60" s="487" t="str">
        <f t="shared" ref="BW60:EH60" si="54">IF(AND($B$60&gt;=BW$3,$B$60&lt;BX$3),100,"")</f>
        <v/>
      </c>
      <c r="BX60" s="162" t="str">
        <f t="shared" si="54"/>
        <v/>
      </c>
      <c r="BY60" s="162" t="str">
        <f t="shared" si="54"/>
        <v/>
      </c>
      <c r="BZ60" s="162" t="str">
        <f t="shared" si="54"/>
        <v/>
      </c>
      <c r="CA60" s="162" t="str">
        <f t="shared" si="54"/>
        <v/>
      </c>
      <c r="CB60" s="162" t="str">
        <f t="shared" si="54"/>
        <v/>
      </c>
      <c r="CC60" s="162" t="str">
        <f t="shared" si="54"/>
        <v/>
      </c>
      <c r="CD60" s="162" t="str">
        <f t="shared" si="54"/>
        <v/>
      </c>
      <c r="CE60" s="162" t="str">
        <f t="shared" si="54"/>
        <v/>
      </c>
      <c r="CF60" s="162" t="str">
        <f t="shared" si="54"/>
        <v/>
      </c>
      <c r="CG60" s="162" t="str">
        <f t="shared" si="54"/>
        <v/>
      </c>
      <c r="CH60" s="162" t="str">
        <f t="shared" si="54"/>
        <v/>
      </c>
      <c r="CI60" s="162" t="str">
        <f t="shared" si="54"/>
        <v/>
      </c>
      <c r="CJ60" s="162" t="str">
        <f t="shared" si="54"/>
        <v/>
      </c>
      <c r="CK60" s="162" t="str">
        <f t="shared" si="54"/>
        <v/>
      </c>
      <c r="CL60" s="162" t="str">
        <f t="shared" si="54"/>
        <v/>
      </c>
      <c r="CM60" s="162" t="str">
        <f t="shared" si="54"/>
        <v/>
      </c>
      <c r="CN60" s="162" t="str">
        <f t="shared" si="54"/>
        <v/>
      </c>
      <c r="CO60" s="162" t="str">
        <f t="shared" si="54"/>
        <v/>
      </c>
      <c r="CP60" s="162" t="str">
        <f t="shared" si="54"/>
        <v/>
      </c>
      <c r="CQ60" s="162" t="str">
        <f t="shared" si="54"/>
        <v/>
      </c>
      <c r="CR60" s="162" t="str">
        <f t="shared" si="54"/>
        <v/>
      </c>
      <c r="CS60" s="162" t="str">
        <f t="shared" si="54"/>
        <v/>
      </c>
      <c r="CT60" s="162" t="str">
        <f t="shared" si="54"/>
        <v/>
      </c>
      <c r="CU60" s="162" t="str">
        <f t="shared" si="54"/>
        <v/>
      </c>
      <c r="CV60" s="162" t="str">
        <f t="shared" si="54"/>
        <v/>
      </c>
      <c r="CW60" s="162" t="str">
        <f t="shared" si="54"/>
        <v/>
      </c>
      <c r="CX60" s="162" t="str">
        <f t="shared" si="54"/>
        <v/>
      </c>
      <c r="CY60" s="162" t="str">
        <f t="shared" si="54"/>
        <v/>
      </c>
      <c r="CZ60" s="162" t="str">
        <f t="shared" si="54"/>
        <v/>
      </c>
      <c r="DA60" s="162" t="str">
        <f t="shared" si="54"/>
        <v/>
      </c>
      <c r="DB60" s="162" t="str">
        <f t="shared" si="54"/>
        <v/>
      </c>
      <c r="DC60" s="162" t="str">
        <f t="shared" si="54"/>
        <v/>
      </c>
      <c r="DD60" s="162" t="str">
        <f t="shared" si="54"/>
        <v/>
      </c>
      <c r="DE60" s="162" t="str">
        <f t="shared" si="54"/>
        <v/>
      </c>
      <c r="DF60" s="162" t="str">
        <f t="shared" si="54"/>
        <v/>
      </c>
      <c r="DG60" s="162" t="str">
        <f t="shared" si="54"/>
        <v/>
      </c>
      <c r="DH60" s="162" t="str">
        <f t="shared" si="54"/>
        <v/>
      </c>
      <c r="DI60" s="162" t="str">
        <f t="shared" si="54"/>
        <v/>
      </c>
      <c r="DJ60" s="162" t="str">
        <f t="shared" si="54"/>
        <v/>
      </c>
      <c r="DK60" s="162" t="str">
        <f t="shared" si="54"/>
        <v/>
      </c>
      <c r="DL60" s="162" t="str">
        <f t="shared" si="54"/>
        <v/>
      </c>
      <c r="DM60" s="162" t="str">
        <f t="shared" si="54"/>
        <v/>
      </c>
      <c r="DN60" s="162" t="str">
        <f t="shared" si="54"/>
        <v/>
      </c>
      <c r="DO60" s="162" t="str">
        <f t="shared" si="54"/>
        <v/>
      </c>
      <c r="DP60" s="162" t="str">
        <f t="shared" si="54"/>
        <v/>
      </c>
      <c r="DQ60" s="162" t="str">
        <f t="shared" si="54"/>
        <v/>
      </c>
      <c r="DR60" s="162" t="str">
        <f t="shared" si="54"/>
        <v/>
      </c>
      <c r="DS60" s="162" t="str">
        <f t="shared" si="54"/>
        <v/>
      </c>
      <c r="DT60" s="162" t="str">
        <f t="shared" si="54"/>
        <v/>
      </c>
      <c r="DU60" s="162" t="str">
        <f t="shared" si="54"/>
        <v/>
      </c>
      <c r="DV60" s="162" t="str">
        <f t="shared" si="54"/>
        <v/>
      </c>
      <c r="DW60" s="162" t="str">
        <f t="shared" si="54"/>
        <v/>
      </c>
      <c r="DX60" s="162" t="str">
        <f t="shared" si="54"/>
        <v/>
      </c>
      <c r="DY60" s="162" t="str">
        <f t="shared" si="54"/>
        <v/>
      </c>
      <c r="DZ60" s="162" t="str">
        <f t="shared" si="54"/>
        <v/>
      </c>
      <c r="EA60" s="162" t="str">
        <f t="shared" si="54"/>
        <v/>
      </c>
      <c r="EB60" s="162" t="str">
        <f t="shared" si="54"/>
        <v/>
      </c>
      <c r="EC60" s="162" t="str">
        <f t="shared" si="54"/>
        <v/>
      </c>
      <c r="ED60" s="162" t="str">
        <f t="shared" si="54"/>
        <v/>
      </c>
      <c r="EE60" s="162" t="str">
        <f t="shared" si="54"/>
        <v/>
      </c>
      <c r="EF60" s="162" t="str">
        <f t="shared" si="54"/>
        <v/>
      </c>
      <c r="EG60" s="162" t="str">
        <f t="shared" si="54"/>
        <v/>
      </c>
      <c r="EH60" s="162" t="str">
        <f t="shared" si="54"/>
        <v/>
      </c>
      <c r="EI60" s="162" t="str">
        <f t="shared" ref="EI60:GT60" si="55">IF(AND($B$60&gt;=EI$3,$B$60&lt;EJ$3),100,"")</f>
        <v/>
      </c>
      <c r="EJ60" s="162" t="str">
        <f t="shared" si="55"/>
        <v/>
      </c>
      <c r="EK60" s="162" t="str">
        <f t="shared" si="55"/>
        <v/>
      </c>
      <c r="EL60" s="162" t="str">
        <f t="shared" si="55"/>
        <v/>
      </c>
      <c r="EM60" s="162" t="str">
        <f t="shared" si="55"/>
        <v/>
      </c>
      <c r="EN60" s="162" t="str">
        <f t="shared" si="55"/>
        <v/>
      </c>
      <c r="EO60" s="162" t="str">
        <f t="shared" si="55"/>
        <v/>
      </c>
      <c r="EP60" s="162" t="str">
        <f t="shared" si="55"/>
        <v/>
      </c>
      <c r="EQ60" s="162" t="str">
        <f t="shared" si="55"/>
        <v/>
      </c>
      <c r="ER60" s="162" t="str">
        <f t="shared" si="55"/>
        <v/>
      </c>
      <c r="ES60" s="162" t="str">
        <f t="shared" si="55"/>
        <v/>
      </c>
      <c r="ET60" s="162" t="str">
        <f t="shared" si="55"/>
        <v/>
      </c>
      <c r="EU60" s="162" t="str">
        <f t="shared" si="55"/>
        <v/>
      </c>
      <c r="EV60" s="162" t="str">
        <f t="shared" si="55"/>
        <v/>
      </c>
      <c r="EW60" s="162" t="str">
        <f t="shared" si="55"/>
        <v/>
      </c>
      <c r="EX60" s="162" t="str">
        <f t="shared" si="55"/>
        <v/>
      </c>
      <c r="EY60" s="162" t="str">
        <f t="shared" si="55"/>
        <v/>
      </c>
      <c r="EZ60" s="162" t="str">
        <f t="shared" si="55"/>
        <v/>
      </c>
      <c r="FA60" s="162" t="str">
        <f t="shared" si="55"/>
        <v/>
      </c>
      <c r="FB60" s="162" t="str">
        <f t="shared" si="55"/>
        <v/>
      </c>
      <c r="FC60" s="162" t="str">
        <f t="shared" si="55"/>
        <v/>
      </c>
      <c r="FD60" s="162" t="str">
        <f t="shared" si="55"/>
        <v/>
      </c>
      <c r="FE60" s="162" t="str">
        <f t="shared" si="55"/>
        <v/>
      </c>
      <c r="FF60" s="162" t="str">
        <f t="shared" si="55"/>
        <v/>
      </c>
      <c r="FG60" s="162" t="str">
        <f t="shared" si="55"/>
        <v/>
      </c>
      <c r="FH60" s="162" t="str">
        <f t="shared" si="55"/>
        <v/>
      </c>
      <c r="FI60" s="162" t="str">
        <f t="shared" si="55"/>
        <v/>
      </c>
      <c r="FJ60" s="162" t="str">
        <f t="shared" si="55"/>
        <v/>
      </c>
      <c r="FK60" s="162" t="str">
        <f t="shared" si="55"/>
        <v/>
      </c>
      <c r="FL60" s="162" t="str">
        <f t="shared" si="55"/>
        <v/>
      </c>
      <c r="FM60" s="162" t="str">
        <f t="shared" si="55"/>
        <v/>
      </c>
      <c r="FN60" s="162" t="str">
        <f t="shared" si="55"/>
        <v/>
      </c>
      <c r="FO60" s="162" t="str">
        <f t="shared" si="55"/>
        <v/>
      </c>
      <c r="FP60" s="162" t="str">
        <f t="shared" si="55"/>
        <v/>
      </c>
      <c r="FQ60" s="162" t="str">
        <f t="shared" si="55"/>
        <v/>
      </c>
      <c r="FR60" s="162" t="str">
        <f t="shared" si="55"/>
        <v/>
      </c>
      <c r="FS60" s="162" t="str">
        <f t="shared" si="55"/>
        <v/>
      </c>
      <c r="FT60" s="162" t="str">
        <f t="shared" si="55"/>
        <v/>
      </c>
      <c r="FU60" s="162" t="str">
        <f t="shared" si="55"/>
        <v/>
      </c>
      <c r="FV60" s="162" t="str">
        <f t="shared" si="55"/>
        <v/>
      </c>
      <c r="FW60" s="162" t="str">
        <f t="shared" si="55"/>
        <v/>
      </c>
      <c r="FX60" s="162" t="str">
        <f t="shared" si="55"/>
        <v/>
      </c>
      <c r="FY60" s="162" t="str">
        <f t="shared" si="55"/>
        <v/>
      </c>
      <c r="FZ60" s="162" t="str">
        <f t="shared" si="55"/>
        <v/>
      </c>
      <c r="GA60" s="162" t="str">
        <f t="shared" si="55"/>
        <v/>
      </c>
      <c r="GB60" s="162" t="str">
        <f t="shared" si="55"/>
        <v/>
      </c>
      <c r="GC60" s="162" t="str">
        <f t="shared" si="55"/>
        <v/>
      </c>
      <c r="GD60" s="162" t="str">
        <f t="shared" si="55"/>
        <v/>
      </c>
      <c r="GE60" s="162" t="str">
        <f t="shared" si="55"/>
        <v/>
      </c>
      <c r="GF60" s="162" t="str">
        <f t="shared" si="55"/>
        <v/>
      </c>
      <c r="GG60" s="162" t="str">
        <f t="shared" si="55"/>
        <v/>
      </c>
      <c r="GH60" s="162" t="str">
        <f t="shared" si="55"/>
        <v/>
      </c>
      <c r="GI60" s="162" t="str">
        <f t="shared" si="55"/>
        <v/>
      </c>
      <c r="GJ60" s="162" t="str">
        <f t="shared" si="55"/>
        <v/>
      </c>
      <c r="GK60" s="162" t="str">
        <f t="shared" si="55"/>
        <v/>
      </c>
      <c r="GL60" s="162" t="str">
        <f t="shared" si="55"/>
        <v/>
      </c>
      <c r="GM60" s="162" t="str">
        <f t="shared" si="55"/>
        <v/>
      </c>
      <c r="GN60" s="162" t="str">
        <f t="shared" si="55"/>
        <v/>
      </c>
      <c r="GO60" s="162" t="str">
        <f t="shared" si="55"/>
        <v/>
      </c>
      <c r="GP60" s="162" t="str">
        <f t="shared" si="55"/>
        <v/>
      </c>
      <c r="GQ60" s="162" t="str">
        <f t="shared" si="55"/>
        <v/>
      </c>
      <c r="GR60" s="162" t="str">
        <f t="shared" si="55"/>
        <v/>
      </c>
      <c r="GS60" s="162" t="str">
        <f t="shared" si="55"/>
        <v/>
      </c>
      <c r="GT60" s="162" t="str">
        <f t="shared" si="55"/>
        <v/>
      </c>
      <c r="GU60" s="162" t="str">
        <f t="shared" ref="GU60:JF60" si="56">IF(AND($B$60&gt;=GU$3,$B$60&lt;GV$3),100,"")</f>
        <v/>
      </c>
      <c r="GV60" s="162" t="str">
        <f t="shared" si="56"/>
        <v/>
      </c>
      <c r="GW60" s="162" t="str">
        <f t="shared" si="56"/>
        <v/>
      </c>
      <c r="GX60" s="162" t="str">
        <f t="shared" si="56"/>
        <v/>
      </c>
      <c r="GY60" s="162" t="str">
        <f t="shared" si="56"/>
        <v/>
      </c>
      <c r="GZ60" s="162" t="str">
        <f t="shared" si="56"/>
        <v/>
      </c>
      <c r="HA60" s="162" t="str">
        <f t="shared" si="56"/>
        <v/>
      </c>
      <c r="HB60" s="162" t="str">
        <f t="shared" si="56"/>
        <v/>
      </c>
      <c r="HC60" s="162" t="str">
        <f t="shared" si="56"/>
        <v/>
      </c>
      <c r="HD60" s="162" t="str">
        <f t="shared" si="56"/>
        <v/>
      </c>
      <c r="HE60" s="162" t="str">
        <f t="shared" si="56"/>
        <v/>
      </c>
      <c r="HF60" s="162" t="str">
        <f t="shared" si="56"/>
        <v/>
      </c>
      <c r="HG60" s="162" t="str">
        <f t="shared" si="56"/>
        <v/>
      </c>
      <c r="HH60" s="162" t="str">
        <f t="shared" si="56"/>
        <v/>
      </c>
      <c r="HI60" s="162" t="str">
        <f t="shared" si="56"/>
        <v/>
      </c>
      <c r="HJ60" s="162" t="str">
        <f t="shared" si="56"/>
        <v/>
      </c>
      <c r="HK60" s="162" t="str">
        <f t="shared" si="56"/>
        <v/>
      </c>
      <c r="HL60" s="162" t="str">
        <f t="shared" si="56"/>
        <v/>
      </c>
      <c r="HM60" s="162" t="str">
        <f t="shared" si="56"/>
        <v/>
      </c>
      <c r="HN60" s="162" t="str">
        <f t="shared" si="56"/>
        <v/>
      </c>
      <c r="HO60" s="162" t="str">
        <f t="shared" si="56"/>
        <v/>
      </c>
      <c r="HP60" s="162" t="str">
        <f t="shared" si="56"/>
        <v/>
      </c>
      <c r="HQ60" s="162" t="str">
        <f t="shared" si="56"/>
        <v/>
      </c>
      <c r="HR60" s="162" t="str">
        <f t="shared" si="56"/>
        <v/>
      </c>
      <c r="HS60" s="162" t="str">
        <f t="shared" si="56"/>
        <v/>
      </c>
      <c r="HT60" s="162" t="str">
        <f t="shared" si="56"/>
        <v/>
      </c>
      <c r="HU60" s="162" t="str">
        <f t="shared" si="56"/>
        <v/>
      </c>
      <c r="HV60" s="162" t="str">
        <f t="shared" si="56"/>
        <v/>
      </c>
      <c r="HW60" s="162" t="str">
        <f t="shared" si="56"/>
        <v/>
      </c>
      <c r="HX60" s="162" t="str">
        <f t="shared" si="56"/>
        <v/>
      </c>
      <c r="HY60" s="162" t="str">
        <f t="shared" si="56"/>
        <v/>
      </c>
      <c r="HZ60" s="162" t="str">
        <f t="shared" si="56"/>
        <v/>
      </c>
      <c r="IA60" s="162" t="str">
        <f t="shared" si="56"/>
        <v/>
      </c>
      <c r="IB60" s="162" t="str">
        <f t="shared" si="56"/>
        <v/>
      </c>
      <c r="IC60" s="162" t="str">
        <f t="shared" si="56"/>
        <v/>
      </c>
      <c r="ID60" s="162" t="str">
        <f t="shared" si="56"/>
        <v/>
      </c>
      <c r="IE60" s="162" t="str">
        <f t="shared" si="56"/>
        <v/>
      </c>
      <c r="IF60" s="162" t="str">
        <f t="shared" si="56"/>
        <v/>
      </c>
      <c r="IG60" s="162" t="str">
        <f t="shared" si="56"/>
        <v/>
      </c>
      <c r="IH60" s="162" t="str">
        <f t="shared" si="56"/>
        <v/>
      </c>
      <c r="II60" s="162" t="str">
        <f t="shared" si="56"/>
        <v/>
      </c>
      <c r="IJ60" s="162" t="str">
        <f t="shared" si="56"/>
        <v/>
      </c>
      <c r="IK60" s="162" t="str">
        <f t="shared" si="56"/>
        <v/>
      </c>
      <c r="IL60" s="162" t="str">
        <f t="shared" si="56"/>
        <v/>
      </c>
      <c r="IM60" s="162" t="str">
        <f t="shared" si="56"/>
        <v/>
      </c>
      <c r="IN60" s="162" t="str">
        <f t="shared" si="56"/>
        <v/>
      </c>
      <c r="IO60" s="162" t="str">
        <f t="shared" si="56"/>
        <v/>
      </c>
      <c r="IP60" s="162" t="str">
        <f t="shared" si="56"/>
        <v/>
      </c>
      <c r="IQ60" s="162" t="str">
        <f t="shared" si="56"/>
        <v/>
      </c>
      <c r="IR60" s="162" t="str">
        <f t="shared" si="56"/>
        <v/>
      </c>
      <c r="IS60" s="162" t="str">
        <f t="shared" si="56"/>
        <v/>
      </c>
      <c r="IT60" s="162" t="str">
        <f t="shared" si="56"/>
        <v/>
      </c>
      <c r="IU60" s="162" t="str">
        <f t="shared" si="56"/>
        <v/>
      </c>
      <c r="IV60" s="162" t="str">
        <f t="shared" si="56"/>
        <v/>
      </c>
      <c r="IW60" s="162" t="str">
        <f t="shared" si="56"/>
        <v/>
      </c>
      <c r="IX60" s="162" t="str">
        <f t="shared" si="56"/>
        <v/>
      </c>
      <c r="IY60" s="162" t="str">
        <f t="shared" si="56"/>
        <v/>
      </c>
      <c r="IZ60" s="162" t="str">
        <f t="shared" si="56"/>
        <v/>
      </c>
      <c r="JA60" s="162" t="str">
        <f t="shared" si="56"/>
        <v/>
      </c>
      <c r="JB60" s="162" t="str">
        <f t="shared" si="56"/>
        <v/>
      </c>
      <c r="JC60" s="162" t="str">
        <f t="shared" si="56"/>
        <v/>
      </c>
      <c r="JD60" s="162" t="str">
        <f t="shared" si="56"/>
        <v/>
      </c>
      <c r="JE60" s="162" t="str">
        <f t="shared" si="56"/>
        <v/>
      </c>
      <c r="JF60" s="162" t="str">
        <f t="shared" si="56"/>
        <v/>
      </c>
      <c r="JG60" s="162" t="str">
        <f t="shared" ref="JG60:LR60" si="57">IF(AND($B$60&gt;=JG$3,$B$60&lt;JH$3),100,"")</f>
        <v/>
      </c>
      <c r="JH60" s="162" t="str">
        <f t="shared" si="57"/>
        <v/>
      </c>
      <c r="JI60" s="162" t="str">
        <f t="shared" si="57"/>
        <v/>
      </c>
      <c r="JJ60" s="162" t="str">
        <f t="shared" si="57"/>
        <v/>
      </c>
      <c r="JK60" s="162" t="str">
        <f t="shared" si="57"/>
        <v/>
      </c>
      <c r="JL60" s="162" t="str">
        <f t="shared" si="57"/>
        <v/>
      </c>
      <c r="JM60" s="162" t="str">
        <f t="shared" si="57"/>
        <v/>
      </c>
      <c r="JN60" s="162" t="str">
        <f t="shared" si="57"/>
        <v/>
      </c>
      <c r="JO60" s="162" t="str">
        <f t="shared" si="57"/>
        <v/>
      </c>
      <c r="JP60" s="162" t="str">
        <f t="shared" si="57"/>
        <v/>
      </c>
      <c r="JQ60" s="162" t="str">
        <f t="shared" si="57"/>
        <v/>
      </c>
      <c r="JR60" s="162" t="str">
        <f t="shared" si="57"/>
        <v/>
      </c>
      <c r="JS60" s="162" t="str">
        <f t="shared" si="57"/>
        <v/>
      </c>
      <c r="JT60" s="162" t="str">
        <f t="shared" si="57"/>
        <v/>
      </c>
      <c r="JU60" s="162" t="str">
        <f t="shared" si="57"/>
        <v/>
      </c>
      <c r="JV60" s="162" t="str">
        <f t="shared" si="57"/>
        <v/>
      </c>
      <c r="JW60" s="162" t="str">
        <f t="shared" si="57"/>
        <v/>
      </c>
      <c r="JX60" s="162" t="str">
        <f t="shared" si="57"/>
        <v/>
      </c>
      <c r="JY60" s="162" t="str">
        <f t="shared" si="57"/>
        <v/>
      </c>
      <c r="JZ60" s="162" t="str">
        <f t="shared" si="57"/>
        <v/>
      </c>
      <c r="KA60" s="162" t="str">
        <f t="shared" si="57"/>
        <v/>
      </c>
      <c r="KB60" s="162" t="str">
        <f t="shared" si="57"/>
        <v/>
      </c>
      <c r="KC60" s="162" t="str">
        <f t="shared" si="57"/>
        <v/>
      </c>
      <c r="KD60" s="162" t="str">
        <f t="shared" si="57"/>
        <v/>
      </c>
      <c r="KE60" s="162" t="str">
        <f t="shared" si="57"/>
        <v/>
      </c>
      <c r="KF60" s="162" t="str">
        <f t="shared" si="57"/>
        <v/>
      </c>
      <c r="KG60" s="162" t="str">
        <f t="shared" si="57"/>
        <v/>
      </c>
      <c r="KH60" s="162" t="str">
        <f t="shared" si="57"/>
        <v/>
      </c>
      <c r="KI60" s="162" t="str">
        <f t="shared" si="57"/>
        <v/>
      </c>
      <c r="KJ60" s="162" t="str">
        <f t="shared" si="57"/>
        <v/>
      </c>
      <c r="KK60" s="162" t="str">
        <f t="shared" si="57"/>
        <v/>
      </c>
      <c r="KL60" s="162" t="str">
        <f t="shared" si="57"/>
        <v/>
      </c>
      <c r="KM60" s="162" t="str">
        <f t="shared" si="57"/>
        <v/>
      </c>
      <c r="KN60" s="162" t="str">
        <f t="shared" si="57"/>
        <v/>
      </c>
      <c r="KO60" s="162" t="str">
        <f t="shared" si="57"/>
        <v/>
      </c>
      <c r="KP60" s="162" t="str">
        <f t="shared" si="57"/>
        <v/>
      </c>
      <c r="KQ60" s="162" t="str">
        <f t="shared" si="57"/>
        <v/>
      </c>
      <c r="KR60" s="162" t="str">
        <f t="shared" si="57"/>
        <v/>
      </c>
      <c r="KS60" s="162" t="str">
        <f t="shared" si="57"/>
        <v/>
      </c>
      <c r="KT60" s="162" t="str">
        <f t="shared" si="57"/>
        <v/>
      </c>
      <c r="KU60" s="162" t="str">
        <f t="shared" si="57"/>
        <v/>
      </c>
      <c r="KV60" s="162" t="str">
        <f t="shared" si="57"/>
        <v/>
      </c>
      <c r="KW60" s="162" t="str">
        <f t="shared" si="57"/>
        <v/>
      </c>
      <c r="KX60" s="162" t="str">
        <f t="shared" si="57"/>
        <v/>
      </c>
      <c r="KY60" s="162" t="str">
        <f t="shared" si="57"/>
        <v/>
      </c>
      <c r="KZ60" s="162" t="str">
        <f t="shared" si="57"/>
        <v/>
      </c>
      <c r="LA60" s="162" t="str">
        <f t="shared" si="57"/>
        <v/>
      </c>
      <c r="LB60" s="162" t="str">
        <f t="shared" si="57"/>
        <v/>
      </c>
      <c r="LC60" s="162" t="str">
        <f t="shared" si="57"/>
        <v/>
      </c>
      <c r="LD60" s="162" t="str">
        <f t="shared" si="57"/>
        <v/>
      </c>
      <c r="LE60" s="162" t="str">
        <f t="shared" si="57"/>
        <v/>
      </c>
      <c r="LF60" s="162" t="str">
        <f t="shared" si="57"/>
        <v/>
      </c>
      <c r="LG60" s="162" t="str">
        <f t="shared" si="57"/>
        <v/>
      </c>
      <c r="LH60" s="162" t="str">
        <f t="shared" si="57"/>
        <v/>
      </c>
      <c r="LI60" s="162" t="str">
        <f t="shared" si="57"/>
        <v/>
      </c>
      <c r="LJ60" s="162" t="str">
        <f t="shared" si="57"/>
        <v/>
      </c>
      <c r="LK60" s="162" t="str">
        <f t="shared" si="57"/>
        <v/>
      </c>
      <c r="LL60" s="162" t="str">
        <f t="shared" si="57"/>
        <v/>
      </c>
      <c r="LM60" s="162" t="str">
        <f t="shared" si="57"/>
        <v/>
      </c>
      <c r="LN60" s="162" t="str">
        <f t="shared" si="57"/>
        <v/>
      </c>
      <c r="LO60" s="162" t="str">
        <f t="shared" si="57"/>
        <v/>
      </c>
      <c r="LP60" s="162" t="str">
        <f t="shared" si="57"/>
        <v/>
      </c>
      <c r="LQ60" s="162" t="str">
        <f t="shared" si="57"/>
        <v/>
      </c>
      <c r="LR60" s="162" t="str">
        <f t="shared" si="57"/>
        <v/>
      </c>
      <c r="LS60" s="162" t="str">
        <f t="shared" ref="LS60:OD60" si="58">IF(AND($B$60&gt;=LS$3,$B$60&lt;LT$3),100,"")</f>
        <v/>
      </c>
      <c r="LT60" s="162" t="str">
        <f t="shared" si="58"/>
        <v/>
      </c>
      <c r="LU60" s="162" t="str">
        <f t="shared" si="58"/>
        <v/>
      </c>
      <c r="LV60" s="162" t="str">
        <f t="shared" si="58"/>
        <v/>
      </c>
      <c r="LW60" s="162" t="str">
        <f t="shared" si="58"/>
        <v/>
      </c>
      <c r="LX60" s="162" t="str">
        <f t="shared" si="58"/>
        <v/>
      </c>
      <c r="LY60" s="162" t="str">
        <f t="shared" si="58"/>
        <v/>
      </c>
      <c r="LZ60" s="162" t="str">
        <f t="shared" si="58"/>
        <v/>
      </c>
      <c r="MA60" s="162" t="str">
        <f t="shared" si="58"/>
        <v/>
      </c>
      <c r="MB60" s="162" t="str">
        <f t="shared" si="58"/>
        <v/>
      </c>
      <c r="MC60" s="162" t="str">
        <f t="shared" si="58"/>
        <v/>
      </c>
      <c r="MD60" s="162" t="str">
        <f t="shared" si="58"/>
        <v/>
      </c>
      <c r="ME60" s="162" t="str">
        <f t="shared" si="58"/>
        <v/>
      </c>
      <c r="MF60" s="162" t="str">
        <f t="shared" si="58"/>
        <v/>
      </c>
      <c r="MG60" s="162" t="str">
        <f t="shared" si="58"/>
        <v/>
      </c>
      <c r="MH60" s="162" t="str">
        <f t="shared" si="58"/>
        <v/>
      </c>
      <c r="MI60" s="162" t="str">
        <f t="shared" si="58"/>
        <v/>
      </c>
      <c r="MJ60" s="162" t="str">
        <f t="shared" si="58"/>
        <v/>
      </c>
      <c r="MK60" s="162" t="str">
        <f t="shared" si="58"/>
        <v/>
      </c>
      <c r="ML60" s="162" t="str">
        <f t="shared" si="58"/>
        <v/>
      </c>
      <c r="MM60" s="162" t="str">
        <f t="shared" si="58"/>
        <v/>
      </c>
      <c r="MN60" s="162" t="str">
        <f t="shared" si="58"/>
        <v/>
      </c>
      <c r="MO60" s="162" t="str">
        <f t="shared" si="58"/>
        <v/>
      </c>
      <c r="MP60" s="162" t="str">
        <f t="shared" si="58"/>
        <v/>
      </c>
      <c r="MQ60" s="162" t="str">
        <f t="shared" si="58"/>
        <v/>
      </c>
      <c r="MR60" s="162" t="str">
        <f t="shared" si="58"/>
        <v/>
      </c>
      <c r="MS60" s="162" t="str">
        <f t="shared" si="58"/>
        <v/>
      </c>
      <c r="MT60" s="162" t="str">
        <f t="shared" si="58"/>
        <v/>
      </c>
      <c r="MU60" s="162" t="str">
        <f t="shared" si="58"/>
        <v/>
      </c>
      <c r="MV60" s="162" t="str">
        <f t="shared" si="58"/>
        <v/>
      </c>
      <c r="MW60" s="162" t="str">
        <f t="shared" si="58"/>
        <v/>
      </c>
      <c r="MX60" s="162" t="str">
        <f t="shared" si="58"/>
        <v/>
      </c>
      <c r="MY60" s="162" t="str">
        <f t="shared" si="58"/>
        <v/>
      </c>
      <c r="MZ60" s="162" t="str">
        <f t="shared" si="58"/>
        <v/>
      </c>
      <c r="NA60" s="162" t="str">
        <f t="shared" si="58"/>
        <v/>
      </c>
      <c r="NB60" s="162" t="str">
        <f t="shared" si="58"/>
        <v/>
      </c>
      <c r="NC60" s="162" t="str">
        <f t="shared" si="58"/>
        <v/>
      </c>
      <c r="ND60" s="162" t="str">
        <f t="shared" si="58"/>
        <v/>
      </c>
      <c r="NE60" s="162" t="str">
        <f t="shared" si="58"/>
        <v/>
      </c>
      <c r="NF60" s="162" t="str">
        <f t="shared" si="58"/>
        <v/>
      </c>
      <c r="NG60" s="162" t="str">
        <f t="shared" si="58"/>
        <v/>
      </c>
      <c r="NH60" s="162" t="str">
        <f t="shared" si="58"/>
        <v/>
      </c>
      <c r="NI60" s="162" t="str">
        <f t="shared" si="58"/>
        <v/>
      </c>
      <c r="NJ60" s="162" t="str">
        <f t="shared" si="58"/>
        <v/>
      </c>
      <c r="NK60" s="162" t="str">
        <f t="shared" si="58"/>
        <v/>
      </c>
      <c r="NL60" s="162" t="str">
        <f t="shared" si="58"/>
        <v/>
      </c>
      <c r="NM60" s="162" t="str">
        <f t="shared" si="58"/>
        <v/>
      </c>
      <c r="NN60" s="162" t="str">
        <f t="shared" si="58"/>
        <v/>
      </c>
      <c r="NO60" s="162" t="str">
        <f t="shared" si="58"/>
        <v/>
      </c>
      <c r="NP60" s="162" t="str">
        <f t="shared" si="58"/>
        <v/>
      </c>
      <c r="NQ60" s="162" t="str">
        <f t="shared" si="58"/>
        <v/>
      </c>
      <c r="NR60" s="162" t="str">
        <f t="shared" si="58"/>
        <v/>
      </c>
      <c r="NS60" s="162" t="str">
        <f t="shared" si="58"/>
        <v/>
      </c>
      <c r="NT60" s="162" t="str">
        <f t="shared" si="58"/>
        <v/>
      </c>
      <c r="NU60" s="162" t="str">
        <f t="shared" si="58"/>
        <v/>
      </c>
      <c r="NV60" s="162" t="str">
        <f t="shared" si="58"/>
        <v/>
      </c>
      <c r="NW60" s="162" t="str">
        <f t="shared" si="58"/>
        <v/>
      </c>
      <c r="NX60" s="162" t="str">
        <f t="shared" si="58"/>
        <v/>
      </c>
      <c r="NY60" s="162" t="str">
        <f t="shared" si="58"/>
        <v/>
      </c>
      <c r="NZ60" s="162" t="str">
        <f t="shared" si="58"/>
        <v/>
      </c>
      <c r="OA60" s="162" t="str">
        <f t="shared" si="58"/>
        <v/>
      </c>
      <c r="OB60" s="162" t="str">
        <f t="shared" si="58"/>
        <v/>
      </c>
      <c r="OC60" s="162" t="str">
        <f t="shared" si="58"/>
        <v/>
      </c>
      <c r="OD60" s="162" t="str">
        <f t="shared" si="58"/>
        <v/>
      </c>
      <c r="OE60" s="162" t="str">
        <f t="shared" ref="OE60:OO60" si="59">IF(AND($B$60&gt;=OE$3,$B$60&lt;OF$3),100,"")</f>
        <v/>
      </c>
      <c r="OF60" s="162" t="str">
        <f t="shared" si="59"/>
        <v/>
      </c>
      <c r="OG60" s="162" t="str">
        <f t="shared" si="59"/>
        <v/>
      </c>
      <c r="OH60" s="162" t="str">
        <f t="shared" si="59"/>
        <v/>
      </c>
      <c r="OI60" s="162" t="str">
        <f t="shared" si="59"/>
        <v/>
      </c>
      <c r="OJ60" s="162" t="str">
        <f t="shared" si="59"/>
        <v/>
      </c>
      <c r="OK60" s="162" t="str">
        <f t="shared" si="59"/>
        <v/>
      </c>
      <c r="OL60" s="162" t="str">
        <f t="shared" si="59"/>
        <v/>
      </c>
      <c r="OM60" s="162" t="str">
        <f t="shared" si="59"/>
        <v/>
      </c>
      <c r="ON60" s="162" t="str">
        <f t="shared" si="59"/>
        <v/>
      </c>
      <c r="OO60" s="162" t="str">
        <f t="shared" si="59"/>
        <v/>
      </c>
    </row>
    <row r="61" spans="1:405">
      <c r="A61" s="513" t="s">
        <v>13</v>
      </c>
      <c r="B61" s="514">
        <f>INDEX('Configuration | Scaling'!$E$13:$Y$17,5,MATCH(A61,'Configuration | Scaling'!$E$13:$Y$13,0))</f>
        <v>579</v>
      </c>
      <c r="C61" s="515" t="str">
        <f t="shared" si="41"/>
        <v/>
      </c>
      <c r="D61" s="515" t="str">
        <f t="shared" ref="D61:AI61" si="60">IF(AND($B$61&gt;C$3,$B$61&lt;=D$3),Max_Value,"")</f>
        <v/>
      </c>
      <c r="E61" s="515" t="str">
        <f t="shared" si="60"/>
        <v/>
      </c>
      <c r="F61" s="515" t="str">
        <f t="shared" si="60"/>
        <v/>
      </c>
      <c r="G61" s="515" t="str">
        <f t="shared" si="60"/>
        <v/>
      </c>
      <c r="H61" s="515" t="str">
        <f t="shared" si="60"/>
        <v/>
      </c>
      <c r="I61" s="515" t="str">
        <f t="shared" si="60"/>
        <v/>
      </c>
      <c r="J61" s="515" t="str">
        <f t="shared" si="60"/>
        <v/>
      </c>
      <c r="K61" s="515" t="str">
        <f t="shared" si="60"/>
        <v/>
      </c>
      <c r="L61" s="515" t="str">
        <f t="shared" si="60"/>
        <v/>
      </c>
      <c r="M61" s="515" t="str">
        <f t="shared" si="60"/>
        <v/>
      </c>
      <c r="N61" s="515" t="str">
        <f t="shared" si="60"/>
        <v/>
      </c>
      <c r="O61" s="515" t="str">
        <f t="shared" si="60"/>
        <v/>
      </c>
      <c r="P61" s="515" t="str">
        <f t="shared" si="60"/>
        <v/>
      </c>
      <c r="Q61" s="515" t="str">
        <f t="shared" si="60"/>
        <v/>
      </c>
      <c r="R61" s="515" t="str">
        <f t="shared" si="60"/>
        <v/>
      </c>
      <c r="S61" s="515">
        <f t="shared" si="60"/>
        <v>20</v>
      </c>
      <c r="T61" s="515" t="str">
        <f t="shared" si="60"/>
        <v/>
      </c>
      <c r="U61" s="515" t="str">
        <f t="shared" si="60"/>
        <v/>
      </c>
      <c r="V61" s="515" t="str">
        <f t="shared" si="60"/>
        <v/>
      </c>
      <c r="W61" s="515" t="str">
        <f t="shared" si="60"/>
        <v/>
      </c>
      <c r="X61" s="515" t="str">
        <f t="shared" si="60"/>
        <v/>
      </c>
      <c r="Y61" s="515" t="str">
        <f t="shared" si="60"/>
        <v/>
      </c>
      <c r="Z61" s="515" t="str">
        <f t="shared" si="60"/>
        <v/>
      </c>
      <c r="AA61" s="515" t="str">
        <f t="shared" si="60"/>
        <v/>
      </c>
      <c r="AB61" s="515" t="str">
        <f t="shared" si="60"/>
        <v/>
      </c>
      <c r="AC61" s="515" t="str">
        <f t="shared" si="60"/>
        <v/>
      </c>
      <c r="AD61" s="515" t="str">
        <f t="shared" si="60"/>
        <v/>
      </c>
      <c r="AE61" s="515" t="str">
        <f t="shared" si="60"/>
        <v/>
      </c>
      <c r="AF61" s="515" t="str">
        <f t="shared" si="60"/>
        <v/>
      </c>
      <c r="AG61" s="515" t="str">
        <f t="shared" si="60"/>
        <v/>
      </c>
      <c r="AH61" s="515" t="str">
        <f t="shared" si="60"/>
        <v/>
      </c>
      <c r="AI61" s="515" t="str">
        <f t="shared" si="60"/>
        <v/>
      </c>
      <c r="AJ61" s="515" t="str">
        <f t="shared" ref="AJ61:BO61" si="61">IF(AND($B$61&gt;AI$3,$B$61&lt;=AJ$3),Max_Value,"")</f>
        <v/>
      </c>
      <c r="AK61" s="515" t="str">
        <f t="shared" si="61"/>
        <v/>
      </c>
      <c r="AL61" s="515" t="str">
        <f t="shared" si="61"/>
        <v/>
      </c>
      <c r="AM61" s="515" t="str">
        <f t="shared" si="61"/>
        <v/>
      </c>
      <c r="AN61" s="515" t="str">
        <f t="shared" si="61"/>
        <v/>
      </c>
      <c r="AO61" s="515" t="str">
        <f t="shared" si="61"/>
        <v/>
      </c>
      <c r="AP61" s="515" t="str">
        <f t="shared" si="61"/>
        <v/>
      </c>
      <c r="AQ61" s="515" t="str">
        <f t="shared" si="61"/>
        <v/>
      </c>
      <c r="AR61" s="515" t="str">
        <f t="shared" si="61"/>
        <v/>
      </c>
      <c r="AS61" s="515" t="str">
        <f t="shared" si="61"/>
        <v/>
      </c>
      <c r="AT61" s="515" t="str">
        <f t="shared" si="61"/>
        <v/>
      </c>
      <c r="AU61" s="515" t="str">
        <f t="shared" si="61"/>
        <v/>
      </c>
      <c r="AV61" s="515" t="str">
        <f t="shared" si="61"/>
        <v/>
      </c>
      <c r="AW61" s="515" t="str">
        <f t="shared" si="61"/>
        <v/>
      </c>
      <c r="AX61" s="515" t="str">
        <f t="shared" si="61"/>
        <v/>
      </c>
      <c r="AY61" s="515" t="str">
        <f t="shared" si="61"/>
        <v/>
      </c>
      <c r="AZ61" s="515" t="str">
        <f t="shared" si="61"/>
        <v/>
      </c>
      <c r="BA61" s="515" t="str">
        <f t="shared" si="61"/>
        <v/>
      </c>
      <c r="BB61" s="515" t="str">
        <f t="shared" si="61"/>
        <v/>
      </c>
      <c r="BC61" s="515" t="str">
        <f t="shared" si="61"/>
        <v/>
      </c>
      <c r="BD61" s="515" t="str">
        <f t="shared" si="61"/>
        <v/>
      </c>
      <c r="BE61" s="515" t="str">
        <f t="shared" si="61"/>
        <v/>
      </c>
      <c r="BF61" s="515" t="str">
        <f t="shared" si="61"/>
        <v/>
      </c>
      <c r="BG61" s="515" t="str">
        <f t="shared" si="61"/>
        <v/>
      </c>
      <c r="BH61" s="515" t="str">
        <f t="shared" si="61"/>
        <v/>
      </c>
      <c r="BI61" s="515" t="str">
        <f t="shared" si="61"/>
        <v/>
      </c>
      <c r="BJ61" s="515" t="str">
        <f t="shared" si="61"/>
        <v/>
      </c>
      <c r="BK61" s="515" t="str">
        <f t="shared" si="61"/>
        <v/>
      </c>
      <c r="BL61" s="515" t="str">
        <f t="shared" si="61"/>
        <v/>
      </c>
      <c r="BM61" s="515" t="str">
        <f t="shared" si="61"/>
        <v/>
      </c>
      <c r="BN61" s="515" t="str">
        <f t="shared" si="61"/>
        <v/>
      </c>
      <c r="BO61" s="515" t="str">
        <f t="shared" si="61"/>
        <v/>
      </c>
      <c r="BP61" s="515" t="str">
        <f t="shared" ref="BP61:BU61" si="62">IF(AND($B$61&gt;BO$3,$B$61&lt;=BP$3),Max_Value,"")</f>
        <v/>
      </c>
      <c r="BQ61" s="515" t="str">
        <f t="shared" si="62"/>
        <v/>
      </c>
      <c r="BR61" s="515" t="str">
        <f t="shared" si="62"/>
        <v/>
      </c>
      <c r="BS61" s="515" t="str">
        <f t="shared" si="62"/>
        <v/>
      </c>
      <c r="BT61" s="515" t="str">
        <f t="shared" si="62"/>
        <v/>
      </c>
      <c r="BU61" s="640" t="str">
        <f t="shared" si="62"/>
        <v/>
      </c>
      <c r="BV61" s="636" t="str">
        <f>IF(AND($B$61&gt;BU$3,$B$61&lt;=BV$3),Max_Value,"")</f>
        <v/>
      </c>
      <c r="BW61" s="487"/>
    </row>
    <row r="62" spans="1:405">
      <c r="A62" s="513" t="s">
        <v>14</v>
      </c>
      <c r="B62" s="514">
        <f>INDEX('Configuration | Scaling'!$E$13:$Y$17,5,MATCH(A62,'Configuration | Scaling'!$E$13:$Y$13,0))</f>
        <v>671</v>
      </c>
      <c r="C62" s="515" t="str">
        <f t="shared" si="41"/>
        <v/>
      </c>
      <c r="D62" s="515" t="str">
        <f t="shared" ref="D62:AI62" si="63">IF(AND($B$62&gt;C$3,$B$62&lt;=D$3),Max_Value,"")</f>
        <v/>
      </c>
      <c r="E62" s="515" t="str">
        <f t="shared" si="63"/>
        <v/>
      </c>
      <c r="F62" s="515" t="str">
        <f t="shared" si="63"/>
        <v/>
      </c>
      <c r="G62" s="515" t="str">
        <f t="shared" si="63"/>
        <v/>
      </c>
      <c r="H62" s="515" t="str">
        <f t="shared" si="63"/>
        <v/>
      </c>
      <c r="I62" s="515" t="str">
        <f t="shared" si="63"/>
        <v/>
      </c>
      <c r="J62" s="515" t="str">
        <f t="shared" si="63"/>
        <v/>
      </c>
      <c r="K62" s="515" t="str">
        <f t="shared" si="63"/>
        <v/>
      </c>
      <c r="L62" s="515" t="str">
        <f t="shared" si="63"/>
        <v/>
      </c>
      <c r="M62" s="515" t="str">
        <f t="shared" si="63"/>
        <v/>
      </c>
      <c r="N62" s="515" t="str">
        <f t="shared" si="63"/>
        <v/>
      </c>
      <c r="O62" s="515" t="str">
        <f t="shared" si="63"/>
        <v/>
      </c>
      <c r="P62" s="515" t="str">
        <f t="shared" si="63"/>
        <v/>
      </c>
      <c r="Q62" s="515" t="str">
        <f t="shared" si="63"/>
        <v/>
      </c>
      <c r="R62" s="515" t="str">
        <f t="shared" si="63"/>
        <v/>
      </c>
      <c r="S62" s="515" t="str">
        <f t="shared" si="63"/>
        <v/>
      </c>
      <c r="T62" s="515" t="str">
        <f t="shared" si="63"/>
        <v/>
      </c>
      <c r="U62" s="515" t="str">
        <f t="shared" si="63"/>
        <v/>
      </c>
      <c r="V62" s="515" t="str">
        <f t="shared" si="63"/>
        <v/>
      </c>
      <c r="W62" s="515" t="str">
        <f t="shared" si="63"/>
        <v/>
      </c>
      <c r="X62" s="515" t="str">
        <f t="shared" si="63"/>
        <v/>
      </c>
      <c r="Y62" s="515">
        <f t="shared" si="63"/>
        <v>20</v>
      </c>
      <c r="Z62" s="515" t="str">
        <f t="shared" si="63"/>
        <v/>
      </c>
      <c r="AA62" s="515" t="str">
        <f t="shared" si="63"/>
        <v/>
      </c>
      <c r="AB62" s="515" t="str">
        <f t="shared" si="63"/>
        <v/>
      </c>
      <c r="AC62" s="515" t="str">
        <f t="shared" si="63"/>
        <v/>
      </c>
      <c r="AD62" s="515" t="str">
        <f t="shared" si="63"/>
        <v/>
      </c>
      <c r="AE62" s="515" t="str">
        <f t="shared" si="63"/>
        <v/>
      </c>
      <c r="AF62" s="515" t="str">
        <f t="shared" si="63"/>
        <v/>
      </c>
      <c r="AG62" s="515" t="str">
        <f t="shared" si="63"/>
        <v/>
      </c>
      <c r="AH62" s="515" t="str">
        <f t="shared" si="63"/>
        <v/>
      </c>
      <c r="AI62" s="515" t="str">
        <f t="shared" si="63"/>
        <v/>
      </c>
      <c r="AJ62" s="515" t="str">
        <f t="shared" ref="AJ62:BO62" si="64">IF(AND($B$62&gt;AI$3,$B$62&lt;=AJ$3),Max_Value,"")</f>
        <v/>
      </c>
      <c r="AK62" s="515" t="str">
        <f t="shared" si="64"/>
        <v/>
      </c>
      <c r="AL62" s="515" t="str">
        <f t="shared" si="64"/>
        <v/>
      </c>
      <c r="AM62" s="515" t="str">
        <f t="shared" si="64"/>
        <v/>
      </c>
      <c r="AN62" s="515" t="str">
        <f t="shared" si="64"/>
        <v/>
      </c>
      <c r="AO62" s="515" t="str">
        <f t="shared" si="64"/>
        <v/>
      </c>
      <c r="AP62" s="515" t="str">
        <f t="shared" si="64"/>
        <v/>
      </c>
      <c r="AQ62" s="515" t="str">
        <f t="shared" si="64"/>
        <v/>
      </c>
      <c r="AR62" s="515" t="str">
        <f t="shared" si="64"/>
        <v/>
      </c>
      <c r="AS62" s="515" t="str">
        <f t="shared" si="64"/>
        <v/>
      </c>
      <c r="AT62" s="515" t="str">
        <f t="shared" si="64"/>
        <v/>
      </c>
      <c r="AU62" s="515" t="str">
        <f t="shared" si="64"/>
        <v/>
      </c>
      <c r="AV62" s="515" t="str">
        <f t="shared" si="64"/>
        <v/>
      </c>
      <c r="AW62" s="515" t="str">
        <f t="shared" si="64"/>
        <v/>
      </c>
      <c r="AX62" s="515" t="str">
        <f t="shared" si="64"/>
        <v/>
      </c>
      <c r="AY62" s="515" t="str">
        <f t="shared" si="64"/>
        <v/>
      </c>
      <c r="AZ62" s="515" t="str">
        <f t="shared" si="64"/>
        <v/>
      </c>
      <c r="BA62" s="515" t="str">
        <f t="shared" si="64"/>
        <v/>
      </c>
      <c r="BB62" s="515" t="str">
        <f t="shared" si="64"/>
        <v/>
      </c>
      <c r="BC62" s="515" t="str">
        <f t="shared" si="64"/>
        <v/>
      </c>
      <c r="BD62" s="515" t="str">
        <f t="shared" si="64"/>
        <v/>
      </c>
      <c r="BE62" s="515" t="str">
        <f t="shared" si="64"/>
        <v/>
      </c>
      <c r="BF62" s="515" t="str">
        <f t="shared" si="64"/>
        <v/>
      </c>
      <c r="BG62" s="515" t="str">
        <f t="shared" si="64"/>
        <v/>
      </c>
      <c r="BH62" s="515" t="str">
        <f t="shared" si="64"/>
        <v/>
      </c>
      <c r="BI62" s="515" t="str">
        <f t="shared" si="64"/>
        <v/>
      </c>
      <c r="BJ62" s="515" t="str">
        <f t="shared" si="64"/>
        <v/>
      </c>
      <c r="BK62" s="515" t="str">
        <f t="shared" si="64"/>
        <v/>
      </c>
      <c r="BL62" s="515" t="str">
        <f t="shared" si="64"/>
        <v/>
      </c>
      <c r="BM62" s="515" t="str">
        <f t="shared" si="64"/>
        <v/>
      </c>
      <c r="BN62" s="515" t="str">
        <f t="shared" si="64"/>
        <v/>
      </c>
      <c r="BO62" s="515" t="str">
        <f t="shared" si="64"/>
        <v/>
      </c>
      <c r="BP62" s="515" t="str">
        <f t="shared" ref="BP62:BU62" si="65">IF(AND($B$62&gt;BO$3,$B$62&lt;=BP$3),Max_Value,"")</f>
        <v/>
      </c>
      <c r="BQ62" s="515" t="str">
        <f t="shared" si="65"/>
        <v/>
      </c>
      <c r="BR62" s="515" t="str">
        <f t="shared" si="65"/>
        <v/>
      </c>
      <c r="BS62" s="515" t="str">
        <f t="shared" si="65"/>
        <v/>
      </c>
      <c r="BT62" s="515" t="str">
        <f t="shared" si="65"/>
        <v/>
      </c>
      <c r="BU62" s="640" t="str">
        <f t="shared" si="65"/>
        <v/>
      </c>
      <c r="BV62" s="636" t="str">
        <f>IF(AND($B$62&gt;BU$3,$B$62&lt;=BV$3),Max_Value,"")</f>
        <v/>
      </c>
      <c r="BW62" s="487"/>
    </row>
    <row r="63" spans="1:405">
      <c r="A63" s="513" t="s">
        <v>15</v>
      </c>
      <c r="B63" s="514">
        <f>INDEX('Configuration | Scaling'!$E$13:$Y$17,5,MATCH(A63,'Configuration | Scaling'!$E$13:$Y$13,0))</f>
        <v>732</v>
      </c>
      <c r="C63" s="515" t="str">
        <f t="shared" si="41"/>
        <v/>
      </c>
      <c r="D63" s="515" t="str">
        <f t="shared" ref="D63:AI63" si="66">IF(AND($B$63&gt;C$3,$B$63&lt;=D$3),Max_Value,"")</f>
        <v/>
      </c>
      <c r="E63" s="515" t="str">
        <f t="shared" si="66"/>
        <v/>
      </c>
      <c r="F63" s="515" t="str">
        <f t="shared" si="66"/>
        <v/>
      </c>
      <c r="G63" s="515" t="str">
        <f t="shared" si="66"/>
        <v/>
      </c>
      <c r="H63" s="515" t="str">
        <f t="shared" si="66"/>
        <v/>
      </c>
      <c r="I63" s="515" t="str">
        <f t="shared" si="66"/>
        <v/>
      </c>
      <c r="J63" s="515" t="str">
        <f t="shared" si="66"/>
        <v/>
      </c>
      <c r="K63" s="515" t="str">
        <f t="shared" si="66"/>
        <v/>
      </c>
      <c r="L63" s="515" t="str">
        <f t="shared" si="66"/>
        <v/>
      </c>
      <c r="M63" s="515" t="str">
        <f t="shared" si="66"/>
        <v/>
      </c>
      <c r="N63" s="515" t="str">
        <f t="shared" si="66"/>
        <v/>
      </c>
      <c r="O63" s="515" t="str">
        <f t="shared" si="66"/>
        <v/>
      </c>
      <c r="P63" s="515" t="str">
        <f t="shared" si="66"/>
        <v/>
      </c>
      <c r="Q63" s="515" t="str">
        <f t="shared" si="66"/>
        <v/>
      </c>
      <c r="R63" s="515" t="str">
        <f t="shared" si="66"/>
        <v/>
      </c>
      <c r="S63" s="515" t="str">
        <f t="shared" si="66"/>
        <v/>
      </c>
      <c r="T63" s="515" t="str">
        <f t="shared" si="66"/>
        <v/>
      </c>
      <c r="U63" s="515" t="str">
        <f t="shared" si="66"/>
        <v/>
      </c>
      <c r="V63" s="515" t="str">
        <f t="shared" si="66"/>
        <v/>
      </c>
      <c r="W63" s="515" t="str">
        <f t="shared" si="66"/>
        <v/>
      </c>
      <c r="X63" s="515" t="str">
        <f t="shared" si="66"/>
        <v/>
      </c>
      <c r="Y63" s="515" t="str">
        <f t="shared" si="66"/>
        <v/>
      </c>
      <c r="Z63" s="515" t="str">
        <f t="shared" si="66"/>
        <v/>
      </c>
      <c r="AA63" s="515" t="str">
        <f t="shared" si="66"/>
        <v/>
      </c>
      <c r="AB63" s="515" t="str">
        <f t="shared" si="66"/>
        <v/>
      </c>
      <c r="AC63" s="515" t="str">
        <f t="shared" si="66"/>
        <v/>
      </c>
      <c r="AD63" s="515">
        <f t="shared" si="66"/>
        <v>20</v>
      </c>
      <c r="AE63" s="515" t="str">
        <f t="shared" si="66"/>
        <v/>
      </c>
      <c r="AF63" s="515" t="str">
        <f t="shared" si="66"/>
        <v/>
      </c>
      <c r="AG63" s="515" t="str">
        <f t="shared" si="66"/>
        <v/>
      </c>
      <c r="AH63" s="515" t="str">
        <f t="shared" si="66"/>
        <v/>
      </c>
      <c r="AI63" s="515" t="str">
        <f t="shared" si="66"/>
        <v/>
      </c>
      <c r="AJ63" s="515" t="str">
        <f t="shared" ref="AJ63:BO63" si="67">IF(AND($B$63&gt;AI$3,$B$63&lt;=AJ$3),Max_Value,"")</f>
        <v/>
      </c>
      <c r="AK63" s="515" t="str">
        <f t="shared" si="67"/>
        <v/>
      </c>
      <c r="AL63" s="515" t="str">
        <f t="shared" si="67"/>
        <v/>
      </c>
      <c r="AM63" s="515" t="str">
        <f t="shared" si="67"/>
        <v/>
      </c>
      <c r="AN63" s="515" t="str">
        <f t="shared" si="67"/>
        <v/>
      </c>
      <c r="AO63" s="515" t="str">
        <f t="shared" si="67"/>
        <v/>
      </c>
      <c r="AP63" s="515" t="str">
        <f t="shared" si="67"/>
        <v/>
      </c>
      <c r="AQ63" s="515" t="str">
        <f t="shared" si="67"/>
        <v/>
      </c>
      <c r="AR63" s="515" t="str">
        <f t="shared" si="67"/>
        <v/>
      </c>
      <c r="AS63" s="515" t="str">
        <f t="shared" si="67"/>
        <v/>
      </c>
      <c r="AT63" s="515" t="str">
        <f t="shared" si="67"/>
        <v/>
      </c>
      <c r="AU63" s="515" t="str">
        <f t="shared" si="67"/>
        <v/>
      </c>
      <c r="AV63" s="515" t="str">
        <f t="shared" si="67"/>
        <v/>
      </c>
      <c r="AW63" s="515" t="str">
        <f t="shared" si="67"/>
        <v/>
      </c>
      <c r="AX63" s="515" t="str">
        <f t="shared" si="67"/>
        <v/>
      </c>
      <c r="AY63" s="515" t="str">
        <f t="shared" si="67"/>
        <v/>
      </c>
      <c r="AZ63" s="515" t="str">
        <f t="shared" si="67"/>
        <v/>
      </c>
      <c r="BA63" s="515" t="str">
        <f t="shared" si="67"/>
        <v/>
      </c>
      <c r="BB63" s="515" t="str">
        <f t="shared" si="67"/>
        <v/>
      </c>
      <c r="BC63" s="515" t="str">
        <f t="shared" si="67"/>
        <v/>
      </c>
      <c r="BD63" s="515" t="str">
        <f t="shared" si="67"/>
        <v/>
      </c>
      <c r="BE63" s="515" t="str">
        <f t="shared" si="67"/>
        <v/>
      </c>
      <c r="BF63" s="515" t="str">
        <f t="shared" si="67"/>
        <v/>
      </c>
      <c r="BG63" s="515" t="str">
        <f t="shared" si="67"/>
        <v/>
      </c>
      <c r="BH63" s="515" t="str">
        <f t="shared" si="67"/>
        <v/>
      </c>
      <c r="BI63" s="515" t="str">
        <f t="shared" si="67"/>
        <v/>
      </c>
      <c r="BJ63" s="515" t="str">
        <f t="shared" si="67"/>
        <v/>
      </c>
      <c r="BK63" s="515" t="str">
        <f t="shared" si="67"/>
        <v/>
      </c>
      <c r="BL63" s="515" t="str">
        <f t="shared" si="67"/>
        <v/>
      </c>
      <c r="BM63" s="515" t="str">
        <f t="shared" si="67"/>
        <v/>
      </c>
      <c r="BN63" s="515" t="str">
        <f t="shared" si="67"/>
        <v/>
      </c>
      <c r="BO63" s="515" t="str">
        <f t="shared" si="67"/>
        <v/>
      </c>
      <c r="BP63" s="515" t="str">
        <f t="shared" ref="BP63:BU63" si="68">IF(AND($B$63&gt;BO$3,$B$63&lt;=BP$3),Max_Value,"")</f>
        <v/>
      </c>
      <c r="BQ63" s="515" t="str">
        <f t="shared" si="68"/>
        <v/>
      </c>
      <c r="BR63" s="515" t="str">
        <f t="shared" si="68"/>
        <v/>
      </c>
      <c r="BS63" s="515" t="str">
        <f t="shared" si="68"/>
        <v/>
      </c>
      <c r="BT63" s="515" t="str">
        <f t="shared" si="68"/>
        <v/>
      </c>
      <c r="BU63" s="640" t="str">
        <f t="shared" si="68"/>
        <v/>
      </c>
      <c r="BV63" s="636" t="str">
        <f>IF(AND($B$63&gt;BU$3,$B$63&lt;=BV$3),Max_Value,"")</f>
        <v/>
      </c>
      <c r="BW63" s="487"/>
    </row>
    <row r="64" spans="1:405">
      <c r="A64" s="513" t="s">
        <v>1</v>
      </c>
      <c r="B64" s="514">
        <f>INDEX('Configuration | Scaling'!$E$13:$Y$17,5,MATCH(A64,'Configuration | Scaling'!$E$13:$Y$13,0))</f>
        <v>791</v>
      </c>
      <c r="C64" s="515" t="str">
        <f t="shared" si="41"/>
        <v/>
      </c>
      <c r="D64" s="515" t="str">
        <f t="shared" ref="D64:AI64" si="69">IF(AND($B$64&gt;C$3,$B$64&lt;=D$3),Max_Value,"")</f>
        <v/>
      </c>
      <c r="E64" s="515" t="str">
        <f t="shared" si="69"/>
        <v/>
      </c>
      <c r="F64" s="515" t="str">
        <f t="shared" si="69"/>
        <v/>
      </c>
      <c r="G64" s="515" t="str">
        <f t="shared" si="69"/>
        <v/>
      </c>
      <c r="H64" s="515" t="str">
        <f t="shared" si="69"/>
        <v/>
      </c>
      <c r="I64" s="515" t="str">
        <f t="shared" si="69"/>
        <v/>
      </c>
      <c r="J64" s="515" t="str">
        <f t="shared" si="69"/>
        <v/>
      </c>
      <c r="K64" s="515" t="str">
        <f t="shared" si="69"/>
        <v/>
      </c>
      <c r="L64" s="515" t="str">
        <f t="shared" si="69"/>
        <v/>
      </c>
      <c r="M64" s="515" t="str">
        <f t="shared" si="69"/>
        <v/>
      </c>
      <c r="N64" s="515" t="str">
        <f t="shared" si="69"/>
        <v/>
      </c>
      <c r="O64" s="515" t="str">
        <f t="shared" si="69"/>
        <v/>
      </c>
      <c r="P64" s="515" t="str">
        <f t="shared" si="69"/>
        <v/>
      </c>
      <c r="Q64" s="515" t="str">
        <f t="shared" si="69"/>
        <v/>
      </c>
      <c r="R64" s="515" t="str">
        <f t="shared" si="69"/>
        <v/>
      </c>
      <c r="S64" s="515" t="str">
        <f t="shared" si="69"/>
        <v/>
      </c>
      <c r="T64" s="515" t="str">
        <f t="shared" si="69"/>
        <v/>
      </c>
      <c r="U64" s="515" t="str">
        <f t="shared" si="69"/>
        <v/>
      </c>
      <c r="V64" s="515" t="str">
        <f t="shared" si="69"/>
        <v/>
      </c>
      <c r="W64" s="515" t="str">
        <f t="shared" si="69"/>
        <v/>
      </c>
      <c r="X64" s="515" t="str">
        <f t="shared" si="69"/>
        <v/>
      </c>
      <c r="Y64" s="515" t="str">
        <f t="shared" si="69"/>
        <v/>
      </c>
      <c r="Z64" s="515" t="str">
        <f t="shared" si="69"/>
        <v/>
      </c>
      <c r="AA64" s="515" t="str">
        <f t="shared" si="69"/>
        <v/>
      </c>
      <c r="AB64" s="515" t="str">
        <f t="shared" si="69"/>
        <v/>
      </c>
      <c r="AC64" s="515" t="str">
        <f t="shared" si="69"/>
        <v/>
      </c>
      <c r="AD64" s="515" t="str">
        <f t="shared" si="69"/>
        <v/>
      </c>
      <c r="AE64" s="515" t="str">
        <f t="shared" si="69"/>
        <v/>
      </c>
      <c r="AF64" s="515" t="str">
        <f t="shared" si="69"/>
        <v/>
      </c>
      <c r="AG64" s="515" t="str">
        <f t="shared" si="69"/>
        <v/>
      </c>
      <c r="AH64" s="515">
        <f t="shared" si="69"/>
        <v>20</v>
      </c>
      <c r="AI64" s="515" t="str">
        <f t="shared" si="69"/>
        <v/>
      </c>
      <c r="AJ64" s="515" t="str">
        <f t="shared" ref="AJ64:BO64" si="70">IF(AND($B$64&gt;AI$3,$B$64&lt;=AJ$3),Max_Value,"")</f>
        <v/>
      </c>
      <c r="AK64" s="515" t="str">
        <f t="shared" si="70"/>
        <v/>
      </c>
      <c r="AL64" s="515" t="str">
        <f t="shared" si="70"/>
        <v/>
      </c>
      <c r="AM64" s="515" t="str">
        <f t="shared" si="70"/>
        <v/>
      </c>
      <c r="AN64" s="515" t="str">
        <f t="shared" si="70"/>
        <v/>
      </c>
      <c r="AO64" s="515" t="str">
        <f t="shared" si="70"/>
        <v/>
      </c>
      <c r="AP64" s="515" t="str">
        <f t="shared" si="70"/>
        <v/>
      </c>
      <c r="AQ64" s="515" t="str">
        <f t="shared" si="70"/>
        <v/>
      </c>
      <c r="AR64" s="515" t="str">
        <f t="shared" si="70"/>
        <v/>
      </c>
      <c r="AS64" s="515" t="str">
        <f t="shared" si="70"/>
        <v/>
      </c>
      <c r="AT64" s="515" t="str">
        <f t="shared" si="70"/>
        <v/>
      </c>
      <c r="AU64" s="515" t="str">
        <f t="shared" si="70"/>
        <v/>
      </c>
      <c r="AV64" s="515" t="str">
        <f t="shared" si="70"/>
        <v/>
      </c>
      <c r="AW64" s="515" t="str">
        <f t="shared" si="70"/>
        <v/>
      </c>
      <c r="AX64" s="515" t="str">
        <f t="shared" si="70"/>
        <v/>
      </c>
      <c r="AY64" s="515" t="str">
        <f t="shared" si="70"/>
        <v/>
      </c>
      <c r="AZ64" s="515" t="str">
        <f t="shared" si="70"/>
        <v/>
      </c>
      <c r="BA64" s="515" t="str">
        <f t="shared" si="70"/>
        <v/>
      </c>
      <c r="BB64" s="515" t="str">
        <f t="shared" si="70"/>
        <v/>
      </c>
      <c r="BC64" s="515" t="str">
        <f t="shared" si="70"/>
        <v/>
      </c>
      <c r="BD64" s="515" t="str">
        <f t="shared" si="70"/>
        <v/>
      </c>
      <c r="BE64" s="515" t="str">
        <f t="shared" si="70"/>
        <v/>
      </c>
      <c r="BF64" s="515" t="str">
        <f t="shared" si="70"/>
        <v/>
      </c>
      <c r="BG64" s="515" t="str">
        <f t="shared" si="70"/>
        <v/>
      </c>
      <c r="BH64" s="515" t="str">
        <f t="shared" si="70"/>
        <v/>
      </c>
      <c r="BI64" s="515" t="str">
        <f t="shared" si="70"/>
        <v/>
      </c>
      <c r="BJ64" s="515" t="str">
        <f t="shared" si="70"/>
        <v/>
      </c>
      <c r="BK64" s="515" t="str">
        <f t="shared" si="70"/>
        <v/>
      </c>
      <c r="BL64" s="515" t="str">
        <f t="shared" si="70"/>
        <v/>
      </c>
      <c r="BM64" s="515" t="str">
        <f t="shared" si="70"/>
        <v/>
      </c>
      <c r="BN64" s="515" t="str">
        <f t="shared" si="70"/>
        <v/>
      </c>
      <c r="BO64" s="515" t="str">
        <f t="shared" si="70"/>
        <v/>
      </c>
      <c r="BP64" s="515" t="str">
        <f t="shared" ref="BP64:BU64" si="71">IF(AND($B$64&gt;BO$3,$B$64&lt;=BP$3),Max_Value,"")</f>
        <v/>
      </c>
      <c r="BQ64" s="515" t="str">
        <f t="shared" si="71"/>
        <v/>
      </c>
      <c r="BR64" s="515" t="str">
        <f t="shared" si="71"/>
        <v/>
      </c>
      <c r="BS64" s="515" t="str">
        <f t="shared" si="71"/>
        <v/>
      </c>
      <c r="BT64" s="515" t="str">
        <f t="shared" si="71"/>
        <v/>
      </c>
      <c r="BU64" s="640" t="str">
        <f t="shared" si="71"/>
        <v/>
      </c>
      <c r="BV64" s="636" t="str">
        <f>IF(AND($B$64&gt;BU$3,$B$64&lt;=BV$3),Max_Value,"")</f>
        <v/>
      </c>
      <c r="BW64" s="487"/>
    </row>
    <row r="65" spans="1:75">
      <c r="A65" s="513" t="s">
        <v>39</v>
      </c>
      <c r="B65" s="514">
        <f>INDEX('Configuration | Scaling'!$E$13:$Y$17,5,MATCH(A65,'Configuration | Scaling'!$E$13:$Y$13,0))</f>
        <v>1340</v>
      </c>
      <c r="C65" s="515" t="str">
        <f t="shared" si="41"/>
        <v/>
      </c>
      <c r="D65" s="515" t="str">
        <f t="shared" ref="D65:AI65" si="72">IF(AND($B$65&gt;C$3,$B$65&lt;=D$3),Max_Value,"")</f>
        <v/>
      </c>
      <c r="E65" s="515" t="str">
        <f t="shared" si="72"/>
        <v/>
      </c>
      <c r="F65" s="515" t="str">
        <f t="shared" si="72"/>
        <v/>
      </c>
      <c r="G65" s="515" t="str">
        <f t="shared" si="72"/>
        <v/>
      </c>
      <c r="H65" s="515" t="str">
        <f t="shared" si="72"/>
        <v/>
      </c>
      <c r="I65" s="515" t="str">
        <f t="shared" si="72"/>
        <v/>
      </c>
      <c r="J65" s="515" t="str">
        <f t="shared" si="72"/>
        <v/>
      </c>
      <c r="K65" s="515" t="str">
        <f t="shared" si="72"/>
        <v/>
      </c>
      <c r="L65" s="515" t="str">
        <f t="shared" si="72"/>
        <v/>
      </c>
      <c r="M65" s="515" t="str">
        <f t="shared" si="72"/>
        <v/>
      </c>
      <c r="N65" s="515" t="str">
        <f t="shared" si="72"/>
        <v/>
      </c>
      <c r="O65" s="515" t="str">
        <f t="shared" si="72"/>
        <v/>
      </c>
      <c r="P65" s="515" t="str">
        <f t="shared" si="72"/>
        <v/>
      </c>
      <c r="Q65" s="515" t="str">
        <f t="shared" si="72"/>
        <v/>
      </c>
      <c r="R65" s="515" t="str">
        <f t="shared" si="72"/>
        <v/>
      </c>
      <c r="S65" s="515" t="str">
        <f t="shared" si="72"/>
        <v/>
      </c>
      <c r="T65" s="515" t="str">
        <f t="shared" si="72"/>
        <v/>
      </c>
      <c r="U65" s="515" t="str">
        <f t="shared" si="72"/>
        <v/>
      </c>
      <c r="V65" s="515" t="str">
        <f t="shared" si="72"/>
        <v/>
      </c>
      <c r="W65" s="515" t="str">
        <f t="shared" si="72"/>
        <v/>
      </c>
      <c r="X65" s="515" t="str">
        <f t="shared" si="72"/>
        <v/>
      </c>
      <c r="Y65" s="515" t="str">
        <f t="shared" si="72"/>
        <v/>
      </c>
      <c r="Z65" s="515" t="str">
        <f t="shared" si="72"/>
        <v/>
      </c>
      <c r="AA65" s="515" t="str">
        <f t="shared" si="72"/>
        <v/>
      </c>
      <c r="AB65" s="515" t="str">
        <f t="shared" si="72"/>
        <v/>
      </c>
      <c r="AC65" s="515" t="str">
        <f t="shared" si="72"/>
        <v/>
      </c>
      <c r="AD65" s="515" t="str">
        <f t="shared" si="72"/>
        <v/>
      </c>
      <c r="AE65" s="515" t="str">
        <f t="shared" si="72"/>
        <v/>
      </c>
      <c r="AF65" s="515" t="str">
        <f t="shared" si="72"/>
        <v/>
      </c>
      <c r="AG65" s="515" t="str">
        <f t="shared" si="72"/>
        <v/>
      </c>
      <c r="AH65" s="515" t="str">
        <f t="shared" si="72"/>
        <v/>
      </c>
      <c r="AI65" s="515" t="str">
        <f t="shared" si="72"/>
        <v/>
      </c>
      <c r="AJ65" s="515" t="str">
        <f t="shared" ref="AJ65:BO65" si="73">IF(AND($B$65&gt;AI$3,$B$65&lt;=AJ$3),Max_Value,"")</f>
        <v/>
      </c>
      <c r="AK65" s="515" t="str">
        <f t="shared" si="73"/>
        <v/>
      </c>
      <c r="AL65" s="515" t="str">
        <f t="shared" si="73"/>
        <v/>
      </c>
      <c r="AM65" s="515" t="str">
        <f t="shared" si="73"/>
        <v/>
      </c>
      <c r="AN65" s="515" t="str">
        <f t="shared" si="73"/>
        <v/>
      </c>
      <c r="AO65" s="515" t="str">
        <f t="shared" si="73"/>
        <v/>
      </c>
      <c r="AP65" s="515" t="str">
        <f t="shared" si="73"/>
        <v/>
      </c>
      <c r="AQ65" s="515" t="str">
        <f t="shared" si="73"/>
        <v/>
      </c>
      <c r="AR65" s="515" t="str">
        <f t="shared" si="73"/>
        <v/>
      </c>
      <c r="AS65" s="515" t="str">
        <f t="shared" si="73"/>
        <v/>
      </c>
      <c r="AT65" s="515" t="str">
        <f t="shared" si="73"/>
        <v/>
      </c>
      <c r="AU65" s="515" t="str">
        <f t="shared" si="73"/>
        <v/>
      </c>
      <c r="AV65" s="515" t="str">
        <f t="shared" si="73"/>
        <v/>
      </c>
      <c r="AW65" s="515" t="str">
        <f t="shared" si="73"/>
        <v/>
      </c>
      <c r="AX65" s="515" t="str">
        <f t="shared" si="73"/>
        <v/>
      </c>
      <c r="AY65" s="515" t="str">
        <f t="shared" si="73"/>
        <v/>
      </c>
      <c r="AZ65" s="515" t="str">
        <f t="shared" si="73"/>
        <v/>
      </c>
      <c r="BA65" s="515" t="str">
        <f t="shared" si="73"/>
        <v/>
      </c>
      <c r="BB65" s="515" t="str">
        <f t="shared" si="73"/>
        <v/>
      </c>
      <c r="BC65" s="515" t="str">
        <f t="shared" si="73"/>
        <v/>
      </c>
      <c r="BD65" s="515" t="str">
        <f t="shared" si="73"/>
        <v/>
      </c>
      <c r="BE65" s="515" t="str">
        <f t="shared" si="73"/>
        <v/>
      </c>
      <c r="BF65" s="515" t="str">
        <f t="shared" si="73"/>
        <v/>
      </c>
      <c r="BG65" s="515" t="str">
        <f t="shared" si="73"/>
        <v/>
      </c>
      <c r="BH65" s="515" t="str">
        <f t="shared" si="73"/>
        <v/>
      </c>
      <c r="BI65" s="515" t="str">
        <f t="shared" si="73"/>
        <v/>
      </c>
      <c r="BJ65" s="515" t="str">
        <f t="shared" si="73"/>
        <v/>
      </c>
      <c r="BK65" s="515" t="str">
        <f t="shared" si="73"/>
        <v/>
      </c>
      <c r="BL65" s="515" t="str">
        <f t="shared" si="73"/>
        <v/>
      </c>
      <c r="BM65" s="515" t="str">
        <f t="shared" si="73"/>
        <v/>
      </c>
      <c r="BN65" s="515" t="str">
        <f t="shared" si="73"/>
        <v/>
      </c>
      <c r="BO65" s="515" t="str">
        <f t="shared" si="73"/>
        <v/>
      </c>
      <c r="BP65" s="515" t="str">
        <f t="shared" ref="BP65:BU65" si="74">IF(AND($B$65&gt;BO$3,$B$65&lt;=BP$3),Max_Value,"")</f>
        <v/>
      </c>
      <c r="BQ65" s="515" t="str">
        <f t="shared" si="74"/>
        <v/>
      </c>
      <c r="BR65" s="515" t="str">
        <f t="shared" si="74"/>
        <v/>
      </c>
      <c r="BS65" s="515" t="str">
        <f t="shared" si="74"/>
        <v/>
      </c>
      <c r="BT65" s="515" t="str">
        <f t="shared" si="74"/>
        <v/>
      </c>
      <c r="BU65" s="640">
        <f t="shared" si="74"/>
        <v>20</v>
      </c>
      <c r="BV65" s="636" t="str">
        <f>IF(AND($B$65&gt;BU$3,$B$65&lt;=BV$3),Max_Value,"")</f>
        <v/>
      </c>
      <c r="BW65" s="487"/>
    </row>
    <row r="66" spans="1:75" ht="13.5" thickBot="1">
      <c r="A66" s="513" t="s">
        <v>40</v>
      </c>
      <c r="B66" s="514">
        <f>filingDate</f>
        <v>522</v>
      </c>
      <c r="C66" s="515">
        <f>Max_Value</f>
        <v>20</v>
      </c>
      <c r="D66" s="515"/>
      <c r="E66" s="515"/>
      <c r="F66" s="515"/>
      <c r="G66" s="515"/>
      <c r="H66" s="515"/>
      <c r="I66" s="515"/>
      <c r="J66" s="515"/>
      <c r="K66" s="515"/>
      <c r="L66" s="515"/>
      <c r="M66" s="515"/>
      <c r="N66" s="515"/>
      <c r="O66" s="515"/>
      <c r="P66" s="515"/>
      <c r="Q66" s="515"/>
      <c r="R66" s="515"/>
      <c r="S66" s="515"/>
      <c r="T66" s="515"/>
      <c r="U66" s="515"/>
      <c r="V66" s="515"/>
      <c r="W66" s="515"/>
      <c r="X66" s="515"/>
      <c r="Y66" s="515"/>
      <c r="Z66" s="515"/>
      <c r="AA66" s="515"/>
      <c r="AB66" s="515"/>
      <c r="AC66" s="515"/>
      <c r="AD66" s="515"/>
      <c r="AE66" s="515"/>
      <c r="AF66" s="515"/>
      <c r="AG66" s="515"/>
      <c r="AH66" s="515"/>
      <c r="AI66" s="515"/>
      <c r="AJ66" s="515"/>
      <c r="AK66" s="515"/>
      <c r="AL66" s="515"/>
      <c r="AM66" s="515"/>
      <c r="AN66" s="515"/>
      <c r="AO66" s="515"/>
      <c r="AP66" s="515"/>
      <c r="AQ66" s="515"/>
      <c r="AR66" s="515"/>
      <c r="AS66" s="515"/>
      <c r="AT66" s="515"/>
      <c r="AU66" s="515"/>
      <c r="AV66" s="515"/>
      <c r="AW66" s="515"/>
      <c r="AX66" s="515"/>
      <c r="AY66" s="515"/>
      <c r="AZ66" s="515"/>
      <c r="BA66" s="515"/>
      <c r="BB66" s="515"/>
      <c r="BC66" s="515"/>
      <c r="BD66" s="515"/>
      <c r="BE66" s="515"/>
      <c r="BF66" s="515"/>
      <c r="BG66" s="515"/>
      <c r="BH66" s="515"/>
      <c r="BI66" s="515"/>
      <c r="BJ66" s="515"/>
      <c r="BK66" s="515"/>
      <c r="BL66" s="515"/>
      <c r="BM66" s="515"/>
      <c r="BN66" s="515"/>
      <c r="BO66" s="515"/>
      <c r="BP66" s="515"/>
      <c r="BQ66" s="515"/>
      <c r="BR66" s="515"/>
      <c r="BS66" s="515"/>
      <c r="BT66" s="515"/>
      <c r="BU66" s="640"/>
      <c r="BV66" s="641"/>
      <c r="BW66" s="487"/>
    </row>
    <row r="67" spans="1:75" ht="6" customHeight="1">
      <c r="A67" s="487"/>
      <c r="B67" s="487"/>
      <c r="C67" s="487"/>
      <c r="D67" s="487"/>
      <c r="E67" s="487"/>
      <c r="F67" s="487"/>
      <c r="G67" s="487"/>
      <c r="H67" s="487"/>
      <c r="I67" s="487"/>
      <c r="J67" s="487"/>
      <c r="K67" s="487"/>
      <c r="L67" s="516"/>
      <c r="M67" s="516"/>
      <c r="N67" s="516"/>
      <c r="O67" s="516"/>
      <c r="P67" s="516"/>
      <c r="Q67" s="516"/>
      <c r="R67" s="516"/>
      <c r="S67" s="516"/>
      <c r="T67" s="516"/>
      <c r="U67" s="516"/>
      <c r="V67" s="516"/>
      <c r="W67" s="516"/>
      <c r="X67" s="516"/>
      <c r="Y67" s="516"/>
      <c r="Z67" s="516"/>
      <c r="AA67" s="516"/>
      <c r="AB67" s="516"/>
      <c r="AC67" s="516"/>
      <c r="AD67" s="516"/>
      <c r="AE67" s="516"/>
      <c r="AF67" s="516"/>
      <c r="AG67" s="516"/>
      <c r="AH67" s="516"/>
      <c r="AI67" s="516"/>
      <c r="AJ67" s="516"/>
      <c r="AK67" s="516"/>
      <c r="AL67" s="516"/>
      <c r="AM67" s="516"/>
      <c r="AN67" s="516"/>
      <c r="AO67" s="487"/>
      <c r="AP67" s="487"/>
      <c r="AQ67" s="487"/>
      <c r="AR67" s="487"/>
      <c r="AS67" s="487"/>
      <c r="AT67" s="487"/>
      <c r="AU67" s="487"/>
      <c r="AV67" s="487"/>
      <c r="AW67" s="487"/>
      <c r="AX67" s="487"/>
      <c r="AY67" s="487"/>
      <c r="AZ67" s="487"/>
      <c r="BA67" s="487"/>
      <c r="BB67" s="487"/>
      <c r="BC67" s="487"/>
      <c r="BD67" s="487"/>
      <c r="BE67" s="487"/>
      <c r="BF67" s="487"/>
      <c r="BG67" s="487"/>
      <c r="BH67" s="487"/>
      <c r="BI67" s="487"/>
      <c r="BJ67" s="487"/>
      <c r="BK67" s="487"/>
      <c r="BL67" s="487"/>
      <c r="BM67" s="487"/>
      <c r="BN67" s="487"/>
      <c r="BO67" s="487"/>
      <c r="BP67" s="487"/>
      <c r="BQ67" s="487"/>
      <c r="BR67" s="487"/>
      <c r="BS67" s="487"/>
      <c r="BT67" s="487"/>
      <c r="BU67" s="487"/>
      <c r="BV67" s="487"/>
      <c r="BW67" s="487"/>
    </row>
    <row r="68" spans="1:75" ht="6" customHeight="1">
      <c r="A68" s="487"/>
      <c r="B68" s="487"/>
      <c r="C68" s="487"/>
      <c r="D68" s="487"/>
      <c r="E68" s="487"/>
      <c r="F68" s="487"/>
      <c r="G68" s="487"/>
      <c r="H68" s="487"/>
      <c r="I68" s="487"/>
      <c r="J68" s="487"/>
      <c r="K68" s="487"/>
      <c r="L68" s="516"/>
      <c r="M68" s="516"/>
      <c r="N68" s="516"/>
      <c r="O68" s="516"/>
      <c r="P68" s="516"/>
      <c r="Q68" s="516"/>
      <c r="R68" s="516"/>
      <c r="S68" s="516"/>
      <c r="T68" s="516"/>
      <c r="U68" s="516"/>
      <c r="V68" s="516"/>
      <c r="W68" s="516"/>
      <c r="X68" s="516"/>
      <c r="Y68" s="516"/>
      <c r="Z68" s="516"/>
      <c r="AA68" s="516"/>
      <c r="AB68" s="516"/>
      <c r="AC68" s="516"/>
      <c r="AD68" s="516"/>
      <c r="AE68" s="516"/>
      <c r="AF68" s="516"/>
      <c r="AG68" s="516"/>
      <c r="AH68" s="516"/>
      <c r="AI68" s="516"/>
      <c r="AJ68" s="516"/>
      <c r="AK68" s="516"/>
      <c r="AL68" s="516"/>
      <c r="AM68" s="516"/>
      <c r="AN68" s="516"/>
      <c r="AO68" s="487"/>
      <c r="AP68" s="487"/>
      <c r="AQ68" s="487"/>
      <c r="AR68" s="487"/>
      <c r="AS68" s="487"/>
      <c r="AT68" s="487"/>
      <c r="AU68" s="487"/>
      <c r="AV68" s="487"/>
      <c r="AW68" s="487"/>
      <c r="AX68" s="487"/>
      <c r="AY68" s="487"/>
      <c r="AZ68" s="487"/>
      <c r="BA68" s="487"/>
      <c r="BB68" s="487"/>
      <c r="BC68" s="487"/>
      <c r="BD68" s="487"/>
      <c r="BE68" s="487"/>
      <c r="BF68" s="487"/>
      <c r="BG68" s="487"/>
      <c r="BH68" s="487"/>
      <c r="BI68" s="487"/>
      <c r="BJ68" s="487"/>
      <c r="BK68" s="487"/>
      <c r="BL68" s="487"/>
      <c r="BM68" s="487"/>
      <c r="BN68" s="487"/>
      <c r="BO68" s="487"/>
      <c r="BP68" s="487"/>
      <c r="BQ68" s="487"/>
      <c r="BR68" s="487"/>
      <c r="BS68" s="487"/>
      <c r="BT68" s="487"/>
      <c r="BU68" s="487"/>
      <c r="BV68" s="487"/>
      <c r="BW68" s="517"/>
    </row>
    <row r="69" spans="1:75" ht="6" customHeight="1">
      <c r="A69" s="487"/>
      <c r="B69" s="487"/>
      <c r="C69" s="487"/>
      <c r="D69" s="487"/>
      <c r="E69" s="487"/>
      <c r="F69" s="487"/>
      <c r="G69" s="487"/>
      <c r="H69" s="487"/>
      <c r="I69" s="487"/>
      <c r="J69" s="487"/>
      <c r="K69" s="487"/>
      <c r="L69" s="516"/>
      <c r="M69" s="516"/>
      <c r="N69" s="516"/>
      <c r="O69" s="516"/>
      <c r="P69" s="516"/>
      <c r="Q69" s="516"/>
      <c r="R69" s="516"/>
      <c r="S69" s="516"/>
      <c r="T69" s="516"/>
      <c r="U69" s="516"/>
      <c r="V69" s="516"/>
      <c r="W69" s="516"/>
      <c r="X69" s="516"/>
      <c r="Y69" s="516"/>
      <c r="Z69" s="516"/>
      <c r="AA69" s="516"/>
      <c r="AB69" s="516"/>
      <c r="AC69" s="516"/>
      <c r="AD69" s="516"/>
      <c r="AE69" s="516"/>
      <c r="AF69" s="516"/>
      <c r="AG69" s="516"/>
      <c r="AH69" s="516"/>
      <c r="AI69" s="516"/>
      <c r="AJ69" s="516"/>
      <c r="AK69" s="516"/>
      <c r="AL69" s="516"/>
      <c r="AM69" s="516"/>
      <c r="AN69" s="516"/>
      <c r="AO69" s="487"/>
      <c r="AP69" s="487"/>
      <c r="AQ69" s="487"/>
      <c r="AR69" s="487"/>
      <c r="AS69" s="487"/>
      <c r="AT69" s="487"/>
      <c r="AU69" s="487"/>
      <c r="AV69" s="487"/>
      <c r="AW69" s="487"/>
      <c r="AX69" s="487"/>
      <c r="AY69" s="487"/>
      <c r="AZ69" s="487"/>
      <c r="BA69" s="487"/>
      <c r="BB69" s="487"/>
      <c r="BC69" s="487"/>
      <c r="BD69" s="487"/>
      <c r="BE69" s="487"/>
      <c r="BF69" s="487"/>
      <c r="BG69" s="487"/>
      <c r="BH69" s="487"/>
      <c r="BI69" s="487"/>
      <c r="BJ69" s="487"/>
      <c r="BK69" s="487"/>
      <c r="BL69" s="487"/>
      <c r="BM69" s="487"/>
      <c r="BN69" s="487"/>
      <c r="BO69" s="487"/>
      <c r="BP69" s="487"/>
      <c r="BQ69" s="487"/>
      <c r="BR69" s="487"/>
      <c r="BS69" s="487"/>
      <c r="BT69" s="487"/>
      <c r="BU69" s="487"/>
      <c r="BV69" s="487"/>
      <c r="BW69" s="487"/>
    </row>
    <row r="70" spans="1:75">
      <c r="A70" s="487"/>
      <c r="B70" s="487"/>
      <c r="C70" s="487"/>
      <c r="D70" s="487"/>
      <c r="E70" s="487"/>
      <c r="F70" s="487"/>
      <c r="G70" s="487"/>
      <c r="H70" s="487"/>
      <c r="I70" s="487"/>
      <c r="J70" s="487"/>
      <c r="K70" s="487"/>
      <c r="L70" s="516"/>
      <c r="M70" s="516"/>
      <c r="N70" s="516"/>
      <c r="O70" s="516"/>
      <c r="P70" s="516"/>
      <c r="Q70" s="516"/>
      <c r="R70" s="516"/>
      <c r="S70" s="516"/>
      <c r="T70" s="516"/>
      <c r="U70" s="516"/>
      <c r="V70" s="516"/>
      <c r="W70" s="516"/>
      <c r="X70" s="516"/>
      <c r="Y70" s="516"/>
      <c r="Z70" s="516"/>
      <c r="AA70" s="516"/>
      <c r="AB70" s="516"/>
      <c r="AC70" s="516"/>
      <c r="AD70" s="516"/>
      <c r="AE70" s="516"/>
      <c r="AF70" s="516"/>
      <c r="AG70" s="516"/>
      <c r="AH70" s="516"/>
      <c r="AI70" s="516"/>
      <c r="AJ70" s="516"/>
      <c r="AK70" s="516"/>
      <c r="AL70" s="516"/>
      <c r="AM70" s="516"/>
      <c r="AN70" s="516"/>
      <c r="AO70" s="487"/>
      <c r="AP70" s="487"/>
      <c r="AQ70" s="487"/>
      <c r="AR70" s="487"/>
      <c r="AS70" s="487"/>
      <c r="AT70" s="487"/>
      <c r="AU70" s="487"/>
      <c r="AV70" s="487"/>
      <c r="AW70" s="487"/>
      <c r="AX70" s="487"/>
      <c r="AY70" s="487"/>
      <c r="AZ70" s="487"/>
      <c r="BA70" s="487"/>
      <c r="BB70" s="487"/>
      <c r="BC70" s="487"/>
      <c r="BD70" s="487"/>
      <c r="BE70" s="487"/>
      <c r="BF70" s="487"/>
      <c r="BG70" s="487"/>
      <c r="BH70" s="487"/>
      <c r="BI70" s="487"/>
      <c r="BJ70" s="487"/>
      <c r="BK70" s="487"/>
      <c r="BL70" s="487"/>
      <c r="BM70" s="487"/>
      <c r="BN70" s="487"/>
      <c r="BO70" s="487"/>
      <c r="BP70" s="487"/>
      <c r="BQ70" s="487"/>
      <c r="BR70" s="487"/>
      <c r="BS70" s="487"/>
      <c r="BT70" s="487"/>
      <c r="BU70" s="487"/>
      <c r="BV70" s="487"/>
      <c r="BW70" s="487"/>
    </row>
    <row r="71" spans="1:75">
      <c r="A71" s="518" t="s">
        <v>219</v>
      </c>
      <c r="B71" s="497"/>
      <c r="C71" s="497"/>
      <c r="D71" s="497"/>
      <c r="E71" s="497"/>
      <c r="F71" s="497"/>
      <c r="G71" s="497"/>
      <c r="H71" s="497"/>
      <c r="I71" s="497"/>
      <c r="J71" s="497"/>
      <c r="K71" s="497"/>
      <c r="L71" s="519"/>
      <c r="M71" s="519"/>
      <c r="N71" s="519"/>
      <c r="O71" s="519"/>
      <c r="P71" s="519"/>
      <c r="Q71" s="519"/>
      <c r="R71" s="519"/>
      <c r="S71" s="519"/>
      <c r="T71" s="519"/>
      <c r="U71" s="519"/>
      <c r="V71" s="519"/>
      <c r="W71" s="519"/>
      <c r="X71" s="519"/>
      <c r="Y71" s="519"/>
      <c r="Z71" s="519"/>
      <c r="AA71" s="516"/>
      <c r="AB71" s="516"/>
      <c r="AC71" s="516"/>
      <c r="AD71" s="516"/>
      <c r="AE71" s="516"/>
      <c r="AF71" s="516"/>
      <c r="AG71" s="516"/>
      <c r="AH71" s="516"/>
      <c r="AI71" s="516"/>
      <c r="AJ71" s="516"/>
      <c r="AK71" s="516"/>
      <c r="AL71" s="516"/>
      <c r="AM71" s="516"/>
      <c r="AN71" s="516"/>
      <c r="AO71" s="487"/>
      <c r="AP71" s="487"/>
      <c r="AQ71" s="487"/>
      <c r="AR71" s="487"/>
      <c r="AS71" s="487"/>
      <c r="AT71" s="487"/>
      <c r="AU71" s="487"/>
      <c r="AV71" s="487"/>
      <c r="AW71" s="487"/>
      <c r="AX71" s="487"/>
      <c r="AY71" s="487"/>
      <c r="AZ71" s="487"/>
      <c r="BA71" s="487"/>
      <c r="BB71" s="487"/>
      <c r="BC71" s="487"/>
      <c r="BD71" s="487"/>
      <c r="BE71" s="487"/>
      <c r="BF71" s="487"/>
      <c r="BG71" s="487"/>
      <c r="BH71" s="487"/>
      <c r="BI71" s="487"/>
      <c r="BJ71" s="487"/>
      <c r="BK71" s="487"/>
      <c r="BL71" s="487"/>
      <c r="BM71" s="487"/>
      <c r="BN71" s="487"/>
      <c r="BO71" s="487"/>
      <c r="BP71" s="487"/>
      <c r="BQ71" s="487"/>
      <c r="BR71" s="487"/>
      <c r="BS71" s="487"/>
      <c r="BT71" s="487"/>
      <c r="BU71" s="487"/>
      <c r="BV71" s="487"/>
      <c r="BW71" s="487"/>
    </row>
    <row r="72" spans="1:75" ht="51.75" customHeight="1">
      <c r="A72" s="497"/>
      <c r="B72" s="497"/>
      <c r="C72" s="520"/>
      <c r="D72" s="521">
        <f>IFERROR(IF(filingDate&gt;$BU$3,"Out of calendar/Add new reporting dates if needed",IF(filingDate&lt;$C$3,"reporting not started",IF(INDEX($C$3:$BU$3,1,MATCH(filingDate,$C$3:$BU$3,1)-6)&gt;G72,"reporting not started / check monotony",INDEX($C$3:$BU$3,1,MATCH(filingDate,$C$3:$BU$3,1)-6)))),"reporting not started")</f>
        <v>426</v>
      </c>
      <c r="E72" s="522"/>
      <c r="F72" s="523"/>
      <c r="G72" s="521">
        <f>IFERROR(IF(filingDate&gt;$BU$3,"Out of calendar/Add new reporting dates if needed",IF(filingDate&lt;$C$3,"reporting not started",IF(INDEX($C$3:$BU$3,1,MATCH(filingDate,$C$3:$BU$3,1)-5)&gt;J72,"reporting not started / check monotony",INDEX($C$3:$BU$3,1,MATCH(filingDate,$C$3:$BU$3,1)-5)))),"reporting not started")</f>
        <v>451</v>
      </c>
      <c r="H72" s="522"/>
      <c r="I72" s="523"/>
      <c r="J72" s="521">
        <f>IFERROR(IF(filingDate&gt;$BU$3,"Out of calendar/Add new reporting dates if needed",IF(filingDate&lt;$C$3,"reporting not started",IF(INDEX($C$3:$BU$3,1,MATCH(filingDate,$C$3:$BU$3,1)-4)&gt;M72,"reporting not started / check monotony",INDEX($C$3:$BU$3,1,MATCH(filingDate,$C$3:$BU$3,1)-4)))),"reporting not started")</f>
        <v>465</v>
      </c>
      <c r="K72" s="522"/>
      <c r="L72" s="524"/>
      <c r="M72" s="521">
        <f>IFERROR(IF(filingDate&gt;$BU$3,"Out of calendar/Add new reporting dates if needed",IF(filingDate&lt;$C$3,"reporting not started",IF(INDEX($C$3:$BU$3,1,MATCH(filingDate,$C$3:$BU$3,1)-3)&gt;P72,"reporting not started / check monotony",INDEX($C$3:$BU$3,1,MATCH(filingDate,$C$3:$BU$3,1)-3)))),"reporting not started")</f>
        <v>479</v>
      </c>
      <c r="N72" s="522"/>
      <c r="O72" s="524"/>
      <c r="P72" s="521">
        <f>IFERROR(IF(filingDate&gt;$BU$3,"Out of calendar/Add new reporting dates if needed",IF(filingDate&lt;$C$3,"reporting not started",IF(INDEX($C$3:$BU$3,1,MATCH(filingDate,$C$3:$BU$3,1)-2)&gt;S72,"reporting not started / check monotony",INDEX($C$3:$BU$3,1,MATCH(filingDate,$C$3:$BU$3,1)-2)))),"reporting not started")</f>
        <v>493</v>
      </c>
      <c r="Q72" s="522"/>
      <c r="R72" s="522"/>
      <c r="S72" s="521">
        <f>IFERROR(IF(filingDate&gt;$BU$3,"Out of calendar/Add new reporting dates if needed",IF(filingDate&lt;$C$3,"reporting not started",IF(INDEX($C$3:$BU$3,1,MATCH(filingDate,$C$3:$BU$3,1)-1)&gt;V72,"reporting not started / check monotony",INDEX($C$3:$BU$3,1,MATCH(filingDate,$C$3:$BU$3,1)-1)))),"reporting not started")</f>
        <v>507</v>
      </c>
      <c r="T72" s="522"/>
      <c r="U72" s="522"/>
      <c r="V72" s="521">
        <f>IFERROR(IF(filingDate&gt;$BU$3,"Out of calendar/Add new reporting dates if needed",IF(filingDate&lt;$C$3,"reporting not started",IF(INDEX($C$3:$BU$3,1,MATCH(filingDate,$C$3:$BU$3,1))&gt;Y72,"reporting not started / check monotony",INDEX($C$3:$BU$3,1,MATCH(filingDate,$C$3:$BU$3,1))))),"reporting not started")</f>
        <v>521</v>
      </c>
      <c r="W72" s="522"/>
      <c r="X72" s="522"/>
      <c r="Y72" s="521">
        <f>IFERROR(IF(filingDate&gt;$BU$3,"Out of calendar/Add new reporting dates if needed",IF(filingDate&lt;$C$3,"reporting not started",INDEX($C$3:$BU$3,1,MATCH(filingDate,$C$3:$BU$3,1)+1))),"reporting not started")</f>
        <v>535</v>
      </c>
      <c r="Z72" s="521"/>
      <c r="AA72" s="516"/>
      <c r="AB72" s="516"/>
      <c r="AC72" s="516"/>
      <c r="AD72" s="525"/>
      <c r="AE72" s="516"/>
      <c r="AF72" s="516"/>
      <c r="AG72" s="516"/>
      <c r="AH72" s="516"/>
      <c r="AI72" s="516"/>
      <c r="AJ72" s="516"/>
      <c r="AK72" s="516"/>
      <c r="AL72" s="516"/>
      <c r="AM72" s="516"/>
      <c r="AN72" s="516"/>
      <c r="AO72" s="487"/>
      <c r="AP72" s="487"/>
      <c r="AQ72" s="487"/>
      <c r="AR72" s="487"/>
      <c r="AS72" s="487"/>
      <c r="AT72" s="487"/>
      <c r="AU72" s="487"/>
      <c r="AV72" s="487"/>
      <c r="AW72" s="487"/>
      <c r="AX72" s="487"/>
      <c r="AY72" s="487"/>
      <c r="AZ72" s="487"/>
      <c r="BA72" s="487"/>
      <c r="BB72" s="487"/>
      <c r="BC72" s="487"/>
      <c r="BD72" s="487"/>
      <c r="BE72" s="487"/>
      <c r="BF72" s="487"/>
      <c r="BG72" s="487"/>
      <c r="BH72" s="487"/>
      <c r="BI72" s="487"/>
      <c r="BJ72" s="487"/>
      <c r="BK72" s="487"/>
      <c r="BL72" s="487"/>
      <c r="BM72" s="487"/>
      <c r="BN72" s="487"/>
      <c r="BO72" s="487"/>
      <c r="BP72" s="487"/>
      <c r="BQ72" s="487"/>
      <c r="BR72" s="487"/>
      <c r="BS72" s="487"/>
      <c r="BT72" s="487"/>
      <c r="BU72" s="487"/>
      <c r="BV72" s="487"/>
      <c r="BW72" s="487"/>
    </row>
    <row r="73" spans="1:75">
      <c r="A73" s="497"/>
      <c r="B73" s="497"/>
      <c r="C73" s="526" t="s">
        <v>225</v>
      </c>
      <c r="D73" s="526" t="s">
        <v>226</v>
      </c>
      <c r="E73" s="526" t="s">
        <v>227</v>
      </c>
      <c r="F73" s="526" t="s">
        <v>225</v>
      </c>
      <c r="G73" s="526" t="s">
        <v>226</v>
      </c>
      <c r="H73" s="526" t="s">
        <v>227</v>
      </c>
      <c r="I73" s="526" t="s">
        <v>225</v>
      </c>
      <c r="J73" s="526" t="s">
        <v>226</v>
      </c>
      <c r="K73" s="526" t="s">
        <v>227</v>
      </c>
      <c r="L73" s="526" t="s">
        <v>225</v>
      </c>
      <c r="M73" s="526" t="s">
        <v>226</v>
      </c>
      <c r="N73" s="526" t="s">
        <v>227</v>
      </c>
      <c r="O73" s="526" t="s">
        <v>225</v>
      </c>
      <c r="P73" s="526" t="s">
        <v>226</v>
      </c>
      <c r="Q73" s="526" t="s">
        <v>227</v>
      </c>
      <c r="R73" s="526" t="s">
        <v>225</v>
      </c>
      <c r="S73" s="526" t="s">
        <v>226</v>
      </c>
      <c r="T73" s="526" t="s">
        <v>227</v>
      </c>
      <c r="U73" s="526" t="s">
        <v>225</v>
      </c>
      <c r="V73" s="526" t="s">
        <v>226</v>
      </c>
      <c r="W73" s="526" t="s">
        <v>227</v>
      </c>
      <c r="X73" s="526" t="s">
        <v>225</v>
      </c>
      <c r="Y73" s="526" t="s">
        <v>226</v>
      </c>
      <c r="Z73" s="526" t="s">
        <v>227</v>
      </c>
      <c r="AA73" s="516"/>
      <c r="AB73" s="516"/>
      <c r="AC73" s="516"/>
      <c r="AD73" s="516"/>
      <c r="AE73" s="516"/>
      <c r="AF73" s="516"/>
      <c r="AG73" s="516"/>
      <c r="AH73" s="516"/>
      <c r="AI73" s="516"/>
      <c r="AJ73" s="516"/>
      <c r="AK73" s="516"/>
      <c r="AL73" s="516"/>
      <c r="AM73" s="516"/>
      <c r="AN73" s="516"/>
      <c r="AO73" s="487"/>
      <c r="AP73" s="487"/>
      <c r="AQ73" s="487"/>
      <c r="AR73" s="487"/>
      <c r="AS73" s="487"/>
      <c r="AT73" s="487"/>
      <c r="AU73" s="487"/>
      <c r="AV73" s="487"/>
      <c r="AW73" s="487"/>
      <c r="AX73" s="487"/>
      <c r="AY73" s="487"/>
      <c r="AZ73" s="487"/>
      <c r="BA73" s="487"/>
      <c r="BB73" s="487"/>
      <c r="BC73" s="487"/>
      <c r="BD73" s="487"/>
      <c r="BE73" s="487"/>
      <c r="BF73" s="487"/>
      <c r="BG73" s="487"/>
      <c r="BH73" s="487"/>
      <c r="BI73" s="487"/>
      <c r="BJ73" s="487"/>
      <c r="BK73" s="487"/>
      <c r="BL73" s="487"/>
      <c r="BM73" s="487"/>
      <c r="BN73" s="487"/>
      <c r="BO73" s="487"/>
      <c r="BP73" s="487"/>
      <c r="BQ73" s="487"/>
      <c r="BR73" s="487"/>
      <c r="BS73" s="487"/>
      <c r="BT73" s="487"/>
      <c r="BU73" s="487"/>
      <c r="BV73" s="487"/>
      <c r="BW73" s="487"/>
    </row>
    <row r="74" spans="1:75">
      <c r="A74" s="497"/>
      <c r="B74" s="527" t="s">
        <v>220</v>
      </c>
      <c r="C74" s="528"/>
      <c r="D74" s="528"/>
      <c r="E74" s="528"/>
      <c r="F74" s="528" t="str">
        <f>HLOOKUP(G72,$C$3:$BU$54,32,FALSE)</f>
        <v/>
      </c>
      <c r="G74" s="528"/>
      <c r="H74" s="528"/>
      <c r="I74" s="528" t="str">
        <f>HLOOKUP(J72,$C$3:$BU$54,32,FALSE)</f>
        <v/>
      </c>
      <c r="J74" s="528"/>
      <c r="K74" s="528"/>
      <c r="L74" s="528" t="str">
        <f>HLOOKUP(M72,$C$3:$BU$54,32,FALSE)</f>
        <v/>
      </c>
      <c r="M74" s="528"/>
      <c r="N74" s="528"/>
      <c r="O74" s="528" t="str">
        <f>HLOOKUP(P72,$C$3:$BU$54,32,FALSE)</f>
        <v/>
      </c>
      <c r="P74" s="528"/>
      <c r="Q74" s="528"/>
      <c r="R74" s="528" t="str">
        <f>HLOOKUP(S72,$C$3:$BU$54,32,FALSE)</f>
        <v/>
      </c>
      <c r="S74" s="528"/>
      <c r="T74" s="528"/>
      <c r="U74" s="528" t="str">
        <f>HLOOKUP(V72,$C$3:$BU$54,32,FALSE)</f>
        <v/>
      </c>
      <c r="V74" s="528"/>
      <c r="W74" s="528"/>
      <c r="X74" s="528" t="str">
        <f>HLOOKUP(Y72,$C$3:$BU$54,32,FALSE)</f>
        <v/>
      </c>
      <c r="Y74" s="528"/>
      <c r="Z74" s="528"/>
      <c r="AA74" s="516"/>
      <c r="AB74" s="516"/>
      <c r="AC74" s="516"/>
      <c r="AD74" s="516"/>
      <c r="AE74" s="516"/>
      <c r="AF74" s="516"/>
      <c r="AG74" s="516"/>
      <c r="AH74" s="516"/>
      <c r="AI74" s="516"/>
      <c r="AJ74" s="516"/>
      <c r="AK74" s="516"/>
      <c r="AL74" s="516"/>
      <c r="AM74" s="516"/>
      <c r="AN74" s="516"/>
      <c r="AO74" s="487"/>
      <c r="AP74" s="487"/>
      <c r="AQ74" s="487"/>
      <c r="AR74" s="487"/>
      <c r="AS74" s="487"/>
      <c r="AT74" s="487"/>
      <c r="AU74" s="487"/>
      <c r="AV74" s="487"/>
      <c r="AW74" s="487"/>
      <c r="AX74" s="487"/>
      <c r="AY74" s="487"/>
      <c r="AZ74" s="487"/>
      <c r="BA74" s="487"/>
      <c r="BB74" s="487"/>
      <c r="BC74" s="487"/>
      <c r="BD74" s="487"/>
      <c r="BE74" s="487"/>
      <c r="BF74" s="487"/>
      <c r="BG74" s="487"/>
      <c r="BH74" s="487"/>
      <c r="BI74" s="487"/>
      <c r="BJ74" s="487"/>
      <c r="BK74" s="487"/>
      <c r="BL74" s="487"/>
      <c r="BM74" s="487"/>
      <c r="BN74" s="487"/>
      <c r="BO74" s="487"/>
      <c r="BP74" s="487"/>
      <c r="BQ74" s="487"/>
      <c r="BR74" s="487"/>
      <c r="BS74" s="487"/>
      <c r="BT74" s="487"/>
      <c r="BU74" s="487"/>
      <c r="BV74" s="487"/>
      <c r="BW74" s="487"/>
    </row>
    <row r="75" spans="1:75">
      <c r="A75" s="497"/>
      <c r="B75" s="527" t="s">
        <v>221</v>
      </c>
      <c r="C75" s="528"/>
      <c r="D75" s="528"/>
      <c r="E75" s="528"/>
      <c r="F75" s="528"/>
      <c r="G75" s="528" t="str">
        <f>HLOOKUP(G72,$C$3:$BU$54,33,FALSE)</f>
        <v/>
      </c>
      <c r="H75" s="528"/>
      <c r="I75" s="528"/>
      <c r="J75" s="528" t="str">
        <f>HLOOKUP(J72,$C$3:$BU$54,33,FALSE)</f>
        <v/>
      </c>
      <c r="K75" s="528"/>
      <c r="L75" s="528"/>
      <c r="M75" s="528" t="str">
        <f>HLOOKUP(M72,$C$3:$BU$54,33,FALSE)</f>
        <v/>
      </c>
      <c r="N75" s="528"/>
      <c r="O75" s="528"/>
      <c r="P75" s="528" t="str">
        <f>HLOOKUP(P72,$C$3:$BU$54,33,FALSE)</f>
        <v/>
      </c>
      <c r="Q75" s="528"/>
      <c r="R75" s="528"/>
      <c r="S75" s="528" t="str">
        <f>IFERROR(HLOOKUP(S72,$C$3:$BU$54,33,FALSE),"0")</f>
        <v/>
      </c>
      <c r="T75" s="528"/>
      <c r="U75" s="528"/>
      <c r="V75" s="528" t="str">
        <f>IFERROR(HLOOKUP(V72,$C$3:$BU$54,33,FALSE),"0")</f>
        <v/>
      </c>
      <c r="W75" s="528"/>
      <c r="X75" s="528"/>
      <c r="Y75" s="528" t="str">
        <f>IFERROR(HLOOKUP(Y72,$C$3:$BU$54,33,FALSE),"0")</f>
        <v/>
      </c>
      <c r="Z75" s="528"/>
      <c r="AA75" s="516"/>
      <c r="AB75" s="516"/>
      <c r="AC75" s="516"/>
      <c r="AD75" s="516"/>
      <c r="AE75" s="516"/>
      <c r="AF75" s="516"/>
      <c r="AG75" s="516"/>
      <c r="AH75" s="516"/>
      <c r="AI75" s="516"/>
      <c r="AJ75" s="516"/>
      <c r="AK75" s="516"/>
      <c r="AL75" s="516"/>
      <c r="AM75" s="516"/>
      <c r="AN75" s="516"/>
      <c r="AO75" s="487"/>
      <c r="AP75" s="487"/>
      <c r="AQ75" s="487"/>
      <c r="AR75" s="487"/>
      <c r="AS75" s="487"/>
      <c r="AT75" s="487"/>
      <c r="AU75" s="487"/>
      <c r="AV75" s="487"/>
      <c r="AW75" s="487"/>
      <c r="AX75" s="487"/>
      <c r="AY75" s="487"/>
      <c r="AZ75" s="487"/>
      <c r="BA75" s="487"/>
      <c r="BB75" s="487"/>
      <c r="BC75" s="487"/>
      <c r="BD75" s="487"/>
      <c r="BE75" s="487"/>
      <c r="BF75" s="487"/>
      <c r="BG75" s="487"/>
      <c r="BH75" s="487"/>
      <c r="BI75" s="487"/>
      <c r="BJ75" s="487"/>
      <c r="BK75" s="487"/>
      <c r="BL75" s="487"/>
      <c r="BM75" s="487"/>
      <c r="BN75" s="487"/>
      <c r="BO75" s="487"/>
      <c r="BP75" s="487"/>
      <c r="BQ75" s="487"/>
      <c r="BR75" s="487"/>
      <c r="BS75" s="487"/>
      <c r="BT75" s="487"/>
      <c r="BU75" s="487"/>
      <c r="BV75" s="487"/>
      <c r="BW75" s="487"/>
    </row>
    <row r="76" spans="1:75">
      <c r="A76" s="497"/>
      <c r="B76" s="527" t="s">
        <v>222</v>
      </c>
      <c r="C76" s="528"/>
      <c r="D76" s="528"/>
      <c r="E76" s="528" t="e">
        <f>HLOOKUP(D72,$C$3:$BU$54,44,FALSE)</f>
        <v>#N/A</v>
      </c>
      <c r="F76" s="528"/>
      <c r="G76" s="528"/>
      <c r="H76" s="528" t="e">
        <f>HLOOKUP(G72,$C$3:$BU$54,44,FALSE)</f>
        <v>#N/A</v>
      </c>
      <c r="I76" s="528"/>
      <c r="J76" s="528"/>
      <c r="K76" s="528" t="e">
        <f>HLOOKUP(J72,$C$3:$BU$54,44,FALSE)</f>
        <v>#N/A</v>
      </c>
      <c r="L76" s="528"/>
      <c r="M76" s="528"/>
      <c r="N76" s="528" t="e">
        <f>HLOOKUP(M72,$C$3:$BU$54,44,FALSE)</f>
        <v>#N/A</v>
      </c>
      <c r="O76" s="528"/>
      <c r="P76" s="528"/>
      <c r="Q76" s="528" t="e">
        <f>HLOOKUP(P72,$C$3:$BU$54,44,FALSE)</f>
        <v>#N/A</v>
      </c>
      <c r="R76" s="528"/>
      <c r="S76" s="528"/>
      <c r="T76" s="528" t="e">
        <f>HLOOKUP(S72,$C$3:$BU$54,44,FALSE)</f>
        <v>#N/A</v>
      </c>
      <c r="U76" s="528"/>
      <c r="V76" s="528"/>
      <c r="W76" s="528" t="e">
        <f>HLOOKUP(V72,$C$3:$BU$54,44,FALSE)</f>
        <v>#N/A</v>
      </c>
      <c r="X76" s="528"/>
      <c r="Y76" s="528"/>
      <c r="Z76" s="528" t="e">
        <f>HLOOKUP(Y72,$C$3:$BU$54,44,FALSE)</f>
        <v>#N/A</v>
      </c>
      <c r="AA76" s="516"/>
      <c r="AB76" s="516"/>
      <c r="AC76" s="516"/>
      <c r="AD76" s="516"/>
      <c r="AE76" s="516"/>
      <c r="AF76" s="516"/>
      <c r="AG76" s="516"/>
      <c r="AH76" s="516"/>
      <c r="AI76" s="516"/>
      <c r="AJ76" s="516"/>
      <c r="AK76" s="516"/>
      <c r="AL76" s="516"/>
      <c r="AM76" s="516"/>
      <c r="AN76" s="516"/>
      <c r="AO76" s="487"/>
      <c r="AP76" s="487"/>
      <c r="AQ76" s="487"/>
      <c r="AR76" s="487"/>
      <c r="AS76" s="487"/>
      <c r="AT76" s="487"/>
      <c r="AU76" s="487"/>
      <c r="AV76" s="487"/>
      <c r="AW76" s="487"/>
      <c r="AX76" s="487"/>
      <c r="AY76" s="487"/>
      <c r="AZ76" s="487"/>
      <c r="BA76" s="487"/>
      <c r="BB76" s="487"/>
      <c r="BC76" s="487"/>
      <c r="BD76" s="487"/>
      <c r="BE76" s="487"/>
      <c r="BF76" s="487"/>
      <c r="BG76" s="487"/>
      <c r="BH76" s="487"/>
      <c r="BI76" s="487"/>
      <c r="BJ76" s="487"/>
      <c r="BK76" s="487"/>
      <c r="BL76" s="487"/>
      <c r="BM76" s="487"/>
      <c r="BN76" s="487"/>
      <c r="BO76" s="487"/>
      <c r="BP76" s="487"/>
      <c r="BQ76" s="487"/>
      <c r="BR76" s="487"/>
      <c r="BS76" s="487"/>
      <c r="BT76" s="487"/>
      <c r="BU76" s="487"/>
      <c r="BV76" s="487"/>
    </row>
    <row r="77" spans="1:75">
      <c r="A77" s="497"/>
      <c r="B77" s="527" t="s">
        <v>223</v>
      </c>
      <c r="C77" s="528"/>
      <c r="D77" s="528"/>
      <c r="E77" s="528"/>
      <c r="F77" s="528" t="e">
        <f>E76</f>
        <v>#N/A</v>
      </c>
      <c r="G77" s="528"/>
      <c r="H77" s="528"/>
      <c r="I77" s="528" t="e">
        <f>H76</f>
        <v>#N/A</v>
      </c>
      <c r="J77" s="528"/>
      <c r="K77" s="528"/>
      <c r="L77" s="528" t="e">
        <f>K76</f>
        <v>#N/A</v>
      </c>
      <c r="M77" s="528"/>
      <c r="N77" s="528"/>
      <c r="O77" s="528" t="e">
        <f>N76</f>
        <v>#N/A</v>
      </c>
      <c r="P77" s="528"/>
      <c r="Q77" s="528"/>
      <c r="R77" s="528" t="e">
        <f>Q76</f>
        <v>#N/A</v>
      </c>
      <c r="S77" s="528"/>
      <c r="T77" s="528"/>
      <c r="U77" s="528" t="e">
        <f>T76</f>
        <v>#N/A</v>
      </c>
      <c r="V77" s="528"/>
      <c r="W77" s="528"/>
      <c r="X77" s="528" t="e">
        <f>W76</f>
        <v>#N/A</v>
      </c>
      <c r="Y77" s="528"/>
      <c r="Z77" s="528"/>
      <c r="AA77" s="516"/>
      <c r="AB77" s="516"/>
      <c r="AC77" s="516"/>
      <c r="AD77" s="516"/>
      <c r="AE77" s="516"/>
      <c r="AF77" s="516"/>
      <c r="AG77" s="516"/>
      <c r="AH77" s="516"/>
      <c r="AI77" s="516"/>
      <c r="AJ77" s="516"/>
      <c r="AK77" s="516"/>
      <c r="AL77" s="516"/>
      <c r="AM77" s="516"/>
      <c r="AN77" s="516"/>
      <c r="AO77" s="487"/>
      <c r="AP77" s="487"/>
      <c r="AQ77" s="487"/>
      <c r="AR77" s="487"/>
      <c r="AS77" s="487"/>
      <c r="AT77" s="487"/>
      <c r="AU77" s="487"/>
      <c r="AV77" s="487"/>
      <c r="AW77" s="487"/>
      <c r="AX77" s="487"/>
      <c r="AY77" s="487"/>
      <c r="AZ77" s="487"/>
      <c r="BA77" s="487"/>
      <c r="BB77" s="487"/>
      <c r="BC77" s="487"/>
      <c r="BD77" s="487"/>
      <c r="BE77" s="487"/>
      <c r="BF77" s="487"/>
      <c r="BG77" s="487"/>
      <c r="BH77" s="487"/>
      <c r="BI77" s="487"/>
      <c r="BJ77" s="487"/>
      <c r="BK77" s="487"/>
      <c r="BL77" s="487"/>
      <c r="BM77" s="487"/>
      <c r="BN77" s="487"/>
      <c r="BO77" s="487"/>
      <c r="BP77" s="487"/>
      <c r="BQ77" s="487"/>
      <c r="BR77" s="487"/>
      <c r="BS77" s="487"/>
      <c r="BT77" s="487"/>
      <c r="BU77" s="487"/>
      <c r="BV77" s="487"/>
      <c r="BW77" s="487"/>
    </row>
    <row r="78" spans="1:75">
      <c r="A78" s="497"/>
      <c r="B78" s="527" t="s">
        <v>224</v>
      </c>
      <c r="C78" s="528"/>
      <c r="D78" s="528"/>
      <c r="E78" s="528"/>
      <c r="F78" s="528"/>
      <c r="G78" s="528" t="e">
        <f>H76</f>
        <v>#N/A</v>
      </c>
      <c r="H78" s="528"/>
      <c r="I78" s="528"/>
      <c r="J78" s="528" t="e">
        <f>K76</f>
        <v>#N/A</v>
      </c>
      <c r="K78" s="528"/>
      <c r="L78" s="528"/>
      <c r="M78" s="528" t="e">
        <f>N76</f>
        <v>#N/A</v>
      </c>
      <c r="N78" s="528"/>
      <c r="O78" s="528"/>
      <c r="P78" s="528" t="e">
        <f>Q76</f>
        <v>#N/A</v>
      </c>
      <c r="Q78" s="528"/>
      <c r="R78" s="528"/>
      <c r="S78" s="528" t="e">
        <f>T76</f>
        <v>#N/A</v>
      </c>
      <c r="T78" s="528"/>
      <c r="U78" s="528"/>
      <c r="V78" s="528" t="e">
        <f>W76</f>
        <v>#N/A</v>
      </c>
      <c r="W78" s="528"/>
      <c r="X78" s="528"/>
      <c r="Y78" s="528" t="e">
        <f>Z76</f>
        <v>#N/A</v>
      </c>
      <c r="Z78" s="528"/>
      <c r="AA78" s="516"/>
      <c r="AB78" s="516"/>
      <c r="AC78" s="516"/>
      <c r="AD78" s="516"/>
      <c r="AE78" s="516"/>
      <c r="AF78" s="516"/>
      <c r="AG78" s="516"/>
      <c r="AH78" s="516"/>
      <c r="AI78" s="516"/>
      <c r="AJ78" s="516"/>
      <c r="AK78" s="516"/>
      <c r="AL78" s="516"/>
      <c r="AM78" s="516"/>
      <c r="AN78" s="516"/>
      <c r="AO78" s="487"/>
      <c r="AP78" s="487"/>
      <c r="AQ78" s="487"/>
      <c r="AR78" s="487"/>
      <c r="AS78" s="487"/>
      <c r="AT78" s="487"/>
      <c r="AU78" s="487"/>
      <c r="AV78" s="487"/>
      <c r="AW78" s="487"/>
      <c r="AX78" s="487"/>
      <c r="AY78" s="487"/>
      <c r="AZ78" s="487"/>
      <c r="BA78" s="487"/>
      <c r="BB78" s="487"/>
      <c r="BC78" s="487"/>
      <c r="BD78" s="487"/>
      <c r="BE78" s="487"/>
      <c r="BF78" s="487"/>
      <c r="BG78" s="487"/>
      <c r="BH78" s="487"/>
      <c r="BI78" s="487"/>
      <c r="BJ78" s="487"/>
      <c r="BK78" s="487"/>
      <c r="BL78" s="487"/>
      <c r="BM78" s="487"/>
      <c r="BN78" s="487"/>
      <c r="BO78" s="487"/>
      <c r="BP78" s="487"/>
      <c r="BQ78" s="487"/>
      <c r="BR78" s="487"/>
      <c r="BS78" s="487"/>
      <c r="BT78" s="487"/>
      <c r="BU78" s="487"/>
      <c r="BV78" s="487"/>
    </row>
    <row r="79" spans="1:75">
      <c r="A79" s="487"/>
      <c r="B79" s="487"/>
      <c r="C79" s="487"/>
      <c r="D79" s="487"/>
      <c r="E79" s="487"/>
      <c r="F79" s="487"/>
      <c r="G79" s="487"/>
      <c r="H79" s="487"/>
      <c r="I79" s="487"/>
      <c r="J79" s="487"/>
      <c r="K79" s="487"/>
      <c r="L79" s="516"/>
      <c r="M79" s="516"/>
      <c r="N79" s="516"/>
      <c r="O79" s="516"/>
      <c r="P79" s="516"/>
      <c r="Q79" s="516"/>
      <c r="R79" s="516"/>
      <c r="S79" s="516"/>
      <c r="T79" s="516"/>
      <c r="U79" s="516"/>
      <c r="V79" s="516"/>
      <c r="W79" s="516"/>
      <c r="X79" s="516"/>
      <c r="Y79" s="516"/>
      <c r="Z79" s="516"/>
      <c r="AA79" s="516"/>
      <c r="AB79" s="516"/>
      <c r="AC79" s="516"/>
      <c r="AD79" s="516"/>
      <c r="AE79" s="516"/>
      <c r="AF79" s="516"/>
      <c r="AG79" s="516"/>
      <c r="AH79" s="516"/>
      <c r="AI79" s="516"/>
      <c r="AJ79" s="516"/>
      <c r="AK79" s="516"/>
      <c r="AL79" s="516"/>
      <c r="AM79" s="516"/>
      <c r="AN79" s="516"/>
      <c r="AO79" s="487"/>
      <c r="AP79" s="487"/>
      <c r="AQ79" s="487"/>
      <c r="AR79" s="487"/>
      <c r="AS79" s="487"/>
      <c r="AT79" s="487"/>
      <c r="AU79" s="487"/>
      <c r="AV79" s="487"/>
      <c r="AW79" s="487"/>
      <c r="AX79" s="487"/>
      <c r="AY79" s="487"/>
      <c r="AZ79" s="487"/>
      <c r="BA79" s="487"/>
      <c r="BB79" s="487"/>
      <c r="BC79" s="487"/>
      <c r="BD79" s="487"/>
      <c r="BE79" s="487"/>
      <c r="BF79" s="487"/>
      <c r="BG79" s="487"/>
      <c r="BH79" s="487"/>
      <c r="BI79" s="487"/>
      <c r="BJ79" s="487"/>
      <c r="BK79" s="487"/>
      <c r="BL79" s="487"/>
      <c r="BM79" s="487"/>
      <c r="BN79" s="487"/>
      <c r="BO79" s="487"/>
      <c r="BP79" s="487"/>
      <c r="BQ79" s="487"/>
      <c r="BR79" s="487"/>
      <c r="BS79" s="487"/>
      <c r="BT79" s="487"/>
      <c r="BU79" s="487"/>
      <c r="BV79" s="487"/>
      <c r="BW79" s="487"/>
    </row>
  </sheetData>
  <sheetProtection algorithmName="SHA-512" hashValue="WEfNUXZYyvJUt14SndC+a+NZzB7aNcfpiUvsOZ4iouhySeqnSfhF36YaU6y1AD9+nzJSPXJPAo3uu/kw5sV/1A==" saltValue="KGNCOxEOgsbbJTTY+i77cw==" spinCount="100000" sheet="1" objects="1" scenarios="1"/>
  <customSheetViews>
    <customSheetView guid="{F4DD0BDD-9BCD-4E13-8084-E09DC92B9F33}" topLeftCell="A16">
      <selection activeCell="U53" sqref="U53"/>
      <pageMargins left="0.7" right="0.7" top="0.78740157499999996" bottom="0.78740157499999996" header="0.3" footer="0.3"/>
      <pageSetup paperSize="9" orientation="portrait" r:id="rId1"/>
    </customSheetView>
  </customSheetViews>
  <dataValidations count="6">
    <dataValidation allowBlank="1" showInputMessage="1" showErrorMessage="1" errorTitle="Edit not allowed" error="Edit not allowed!" sqref="A34:XFD35"/>
    <dataValidation type="custom" allowBlank="1" showInputMessage="1" showErrorMessage="1" errorTitle="Edit Not allowed" error="Edit not allowed!" sqref="B9:B33">
      <formula1>"&gt;0"</formula1>
    </dataValidation>
    <dataValidation type="custom" allowBlank="1" showInputMessage="1" showErrorMessage="1" errorTitle="Edit not allowed" error="Edit not allowed!_x000a_Formulas" sqref="C2">
      <formula1>"&gt;0"</formula1>
    </dataValidation>
    <dataValidation type="custom" allowBlank="1" showInputMessage="1" showErrorMessage="1" errorTitle="Edit not allowed" error="Formulas" sqref="D2:BV2">
      <formula1>"&gt;0"</formula1>
    </dataValidation>
    <dataValidation allowBlank="1" showInputMessage="1" showErrorMessage="1" error="DO NOT EDIT THESE CELLS" sqref="B38:B55 E58 A71:Z78 A59:XFD66"/>
    <dataValidation type="custom" allowBlank="1" showInputMessage="1" showErrorMessage="1" error="DO NOT EDIT THESE CELLS" sqref="A37:A55 B37 C37:XFD55">
      <formula1>"&gt;0"</formula1>
    </dataValidation>
  </dataValidations>
  <pageMargins left="0.7" right="0.7" top="0.78740157499999996" bottom="0.78740157499999996" header="0.3" footer="0.3"/>
  <pageSetup paperSize="9" orientation="portrait" r:id="rId2"/>
  <ignoredErrors>
    <ignoredError sqref="B46 B49 B52" formula="1"/>
    <ignoredError sqref="C46:BV46 C49:BV49 C52:BV52 E76 H76 K76 N76 Q76 T76 W76 Z76 F77 I77 L77 O77 R77 U77 X77 G78 J78 M78 P78 S78 V78 Y78" evalError="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3">
    <tabColor rgb="FFFFFF00"/>
  </sheetPr>
  <dimension ref="A1:WYC79"/>
  <sheetViews>
    <sheetView topLeftCell="A3" zoomScaleNormal="100" workbookViewId="0">
      <selection activeCell="B11" sqref="B11"/>
    </sheetView>
  </sheetViews>
  <sheetFormatPr defaultColWidth="0" defaultRowHeight="12.75" zeroHeight="1"/>
  <cols>
    <col min="1" max="1" width="37.140625" style="162" bestFit="1" customWidth="1"/>
    <col min="2" max="2" width="14.7109375" style="162" customWidth="1"/>
    <col min="3" max="11" width="4.7109375" style="162" customWidth="1"/>
    <col min="12" max="40" width="4.7109375" style="529" customWidth="1"/>
    <col min="41" max="73" width="4.7109375" style="162" customWidth="1"/>
    <col min="74" max="74" width="4.5703125" style="162" customWidth="1"/>
    <col min="75" max="75" width="9.140625" style="162" customWidth="1"/>
    <col min="76" max="256" width="9.140625" style="162" hidden="1"/>
    <col min="257" max="257" width="25.85546875" style="162" hidden="1"/>
    <col min="258" max="258" width="7.5703125" style="162" hidden="1"/>
    <col min="259" max="275" width="5" style="162" hidden="1"/>
    <col min="276" max="279" width="5.42578125" style="162" hidden="1"/>
    <col min="280" max="280" width="4.5703125" style="162" hidden="1"/>
    <col min="281" max="281" width="6.42578125" style="162" hidden="1"/>
    <col min="282" max="282" width="5.42578125" style="162" hidden="1"/>
    <col min="283" max="283" width="6.42578125" style="162" hidden="1"/>
    <col min="284" max="284" width="5.42578125" style="162" hidden="1"/>
    <col min="285" max="285" width="6.42578125" style="162" hidden="1"/>
    <col min="286" max="286" width="5.42578125" style="162" hidden="1"/>
    <col min="287" max="287" width="6.42578125" style="162" hidden="1"/>
    <col min="288" max="288" width="4.5703125" style="162" hidden="1"/>
    <col min="289" max="289" width="6.42578125" style="162" hidden="1"/>
    <col min="290" max="290" width="4.5703125" style="162" hidden="1"/>
    <col min="291" max="291" width="6.42578125" style="162" hidden="1"/>
    <col min="292" max="293" width="4.5703125" style="162" hidden="1"/>
    <col min="294" max="294" width="5.42578125" style="162" hidden="1"/>
    <col min="295" max="295" width="4.85546875" style="162" hidden="1"/>
    <col min="296" max="301" width="4.5703125" style="162" hidden="1"/>
    <col min="302" max="302" width="5.28515625" style="162" hidden="1"/>
    <col min="303" max="305" width="4.5703125" style="162" hidden="1"/>
    <col min="306" max="306" width="4.85546875" style="162" hidden="1"/>
    <col min="307" max="329" width="4.5703125" style="162" hidden="1"/>
    <col min="330" max="512" width="9.140625" style="162" hidden="1"/>
    <col min="513" max="513" width="25.85546875" style="162" hidden="1"/>
    <col min="514" max="514" width="7.5703125" style="162" hidden="1"/>
    <col min="515" max="531" width="5" style="162" hidden="1"/>
    <col min="532" max="535" width="5.42578125" style="162" hidden="1"/>
    <col min="536" max="536" width="4.5703125" style="162" hidden="1"/>
    <col min="537" max="537" width="6.42578125" style="162" hidden="1"/>
    <col min="538" max="538" width="5.42578125" style="162" hidden="1"/>
    <col min="539" max="539" width="6.42578125" style="162" hidden="1"/>
    <col min="540" max="540" width="5.42578125" style="162" hidden="1"/>
    <col min="541" max="541" width="6.42578125" style="162" hidden="1"/>
    <col min="542" max="542" width="5.42578125" style="162" hidden="1"/>
    <col min="543" max="543" width="6.42578125" style="162" hidden="1"/>
    <col min="544" max="544" width="4.5703125" style="162" hidden="1"/>
    <col min="545" max="545" width="6.42578125" style="162" hidden="1"/>
    <col min="546" max="546" width="4.5703125" style="162" hidden="1"/>
    <col min="547" max="547" width="6.42578125" style="162" hidden="1"/>
    <col min="548" max="549" width="4.5703125" style="162" hidden="1"/>
    <col min="550" max="550" width="5.42578125" style="162" hidden="1"/>
    <col min="551" max="551" width="4.85546875" style="162" hidden="1"/>
    <col min="552" max="557" width="4.5703125" style="162" hidden="1"/>
    <col min="558" max="558" width="5.28515625" style="162" hidden="1"/>
    <col min="559" max="561" width="4.5703125" style="162" hidden="1"/>
    <col min="562" max="562" width="4.85546875" style="162" hidden="1"/>
    <col min="563" max="585" width="4.5703125" style="162" hidden="1"/>
    <col min="586" max="768" width="9.140625" style="162" hidden="1"/>
    <col min="769" max="769" width="25.85546875" style="162" hidden="1"/>
    <col min="770" max="770" width="7.5703125" style="162" hidden="1"/>
    <col min="771" max="787" width="5" style="162" hidden="1"/>
    <col min="788" max="791" width="5.42578125" style="162" hidden="1"/>
    <col min="792" max="792" width="4.5703125" style="162" hidden="1"/>
    <col min="793" max="793" width="6.42578125" style="162" hidden="1"/>
    <col min="794" max="794" width="5.42578125" style="162" hidden="1"/>
    <col min="795" max="795" width="6.42578125" style="162" hidden="1"/>
    <col min="796" max="796" width="5.42578125" style="162" hidden="1"/>
    <col min="797" max="797" width="6.42578125" style="162" hidden="1"/>
    <col min="798" max="798" width="5.42578125" style="162" hidden="1"/>
    <col min="799" max="799" width="6.42578125" style="162" hidden="1"/>
    <col min="800" max="800" width="4.5703125" style="162" hidden="1"/>
    <col min="801" max="801" width="6.42578125" style="162" hidden="1"/>
    <col min="802" max="802" width="4.5703125" style="162" hidden="1"/>
    <col min="803" max="803" width="6.42578125" style="162" hidden="1"/>
    <col min="804" max="805" width="4.5703125" style="162" hidden="1"/>
    <col min="806" max="806" width="5.42578125" style="162" hidden="1"/>
    <col min="807" max="807" width="4.85546875" style="162" hidden="1"/>
    <col min="808" max="813" width="4.5703125" style="162" hidden="1"/>
    <col min="814" max="814" width="5.28515625" style="162" hidden="1"/>
    <col min="815" max="817" width="4.5703125" style="162" hidden="1"/>
    <col min="818" max="818" width="4.85546875" style="162" hidden="1"/>
    <col min="819" max="841" width="4.5703125" style="162" hidden="1"/>
    <col min="842" max="1024" width="9.140625" style="162" hidden="1"/>
    <col min="1025" max="1025" width="25.85546875" style="162" hidden="1"/>
    <col min="1026" max="1026" width="7.5703125" style="162" hidden="1"/>
    <col min="1027" max="1043" width="5" style="162" hidden="1"/>
    <col min="1044" max="1047" width="5.42578125" style="162" hidden="1"/>
    <col min="1048" max="1048" width="4.5703125" style="162" hidden="1"/>
    <col min="1049" max="1049" width="6.42578125" style="162" hidden="1"/>
    <col min="1050" max="1050" width="5.42578125" style="162" hidden="1"/>
    <col min="1051" max="1051" width="6.42578125" style="162" hidden="1"/>
    <col min="1052" max="1052" width="5.42578125" style="162" hidden="1"/>
    <col min="1053" max="1053" width="6.42578125" style="162" hidden="1"/>
    <col min="1054" max="1054" width="5.42578125" style="162" hidden="1"/>
    <col min="1055" max="1055" width="6.42578125" style="162" hidden="1"/>
    <col min="1056" max="1056" width="4.5703125" style="162" hidden="1"/>
    <col min="1057" max="1057" width="6.42578125" style="162" hidden="1"/>
    <col min="1058" max="1058" width="4.5703125" style="162" hidden="1"/>
    <col min="1059" max="1059" width="6.42578125" style="162" hidden="1"/>
    <col min="1060" max="1061" width="4.5703125" style="162" hidden="1"/>
    <col min="1062" max="1062" width="5.42578125" style="162" hidden="1"/>
    <col min="1063" max="1063" width="4.85546875" style="162" hidden="1"/>
    <col min="1064" max="1069" width="4.5703125" style="162" hidden="1"/>
    <col min="1070" max="1070" width="5.28515625" style="162" hidden="1"/>
    <col min="1071" max="1073" width="4.5703125" style="162" hidden="1"/>
    <col min="1074" max="1074" width="4.85546875" style="162" hidden="1"/>
    <col min="1075" max="1097" width="4.5703125" style="162" hidden="1"/>
    <col min="1098" max="1280" width="9.140625" style="162" hidden="1"/>
    <col min="1281" max="1281" width="25.85546875" style="162" hidden="1"/>
    <col min="1282" max="1282" width="7.5703125" style="162" hidden="1"/>
    <col min="1283" max="1299" width="5" style="162" hidden="1"/>
    <col min="1300" max="1303" width="5.42578125" style="162" hidden="1"/>
    <col min="1304" max="1304" width="4.5703125" style="162" hidden="1"/>
    <col min="1305" max="1305" width="6.42578125" style="162" hidden="1"/>
    <col min="1306" max="1306" width="5.42578125" style="162" hidden="1"/>
    <col min="1307" max="1307" width="6.42578125" style="162" hidden="1"/>
    <col min="1308" max="1308" width="5.42578125" style="162" hidden="1"/>
    <col min="1309" max="1309" width="6.42578125" style="162" hidden="1"/>
    <col min="1310" max="1310" width="5.42578125" style="162" hidden="1"/>
    <col min="1311" max="1311" width="6.42578125" style="162" hidden="1"/>
    <col min="1312" max="1312" width="4.5703125" style="162" hidden="1"/>
    <col min="1313" max="1313" width="6.42578125" style="162" hidden="1"/>
    <col min="1314" max="1314" width="4.5703125" style="162" hidden="1"/>
    <col min="1315" max="1315" width="6.42578125" style="162" hidden="1"/>
    <col min="1316" max="1317" width="4.5703125" style="162" hidden="1"/>
    <col min="1318" max="1318" width="5.42578125" style="162" hidden="1"/>
    <col min="1319" max="1319" width="4.85546875" style="162" hidden="1"/>
    <col min="1320" max="1325" width="4.5703125" style="162" hidden="1"/>
    <col min="1326" max="1326" width="5.28515625" style="162" hidden="1"/>
    <col min="1327" max="1329" width="4.5703125" style="162" hidden="1"/>
    <col min="1330" max="1330" width="4.85546875" style="162" hidden="1"/>
    <col min="1331" max="1353" width="4.5703125" style="162" hidden="1"/>
    <col min="1354" max="1536" width="9.140625" style="162" hidden="1"/>
    <col min="1537" max="1537" width="25.85546875" style="162" hidden="1"/>
    <col min="1538" max="1538" width="7.5703125" style="162" hidden="1"/>
    <col min="1539" max="1555" width="5" style="162" hidden="1"/>
    <col min="1556" max="1559" width="5.42578125" style="162" hidden="1"/>
    <col min="1560" max="1560" width="4.5703125" style="162" hidden="1"/>
    <col min="1561" max="1561" width="6.42578125" style="162" hidden="1"/>
    <col min="1562" max="1562" width="5.42578125" style="162" hidden="1"/>
    <col min="1563" max="1563" width="6.42578125" style="162" hidden="1"/>
    <col min="1564" max="1564" width="5.42578125" style="162" hidden="1"/>
    <col min="1565" max="1565" width="6.42578125" style="162" hidden="1"/>
    <col min="1566" max="1566" width="5.42578125" style="162" hidden="1"/>
    <col min="1567" max="1567" width="6.42578125" style="162" hidden="1"/>
    <col min="1568" max="1568" width="4.5703125" style="162" hidden="1"/>
    <col min="1569" max="1569" width="6.42578125" style="162" hidden="1"/>
    <col min="1570" max="1570" width="4.5703125" style="162" hidden="1"/>
    <col min="1571" max="1571" width="6.42578125" style="162" hidden="1"/>
    <col min="1572" max="1573" width="4.5703125" style="162" hidden="1"/>
    <col min="1574" max="1574" width="5.42578125" style="162" hidden="1"/>
    <col min="1575" max="1575" width="4.85546875" style="162" hidden="1"/>
    <col min="1576" max="1581" width="4.5703125" style="162" hidden="1"/>
    <col min="1582" max="1582" width="5.28515625" style="162" hidden="1"/>
    <col min="1583" max="1585" width="4.5703125" style="162" hidden="1"/>
    <col min="1586" max="1586" width="4.85546875" style="162" hidden="1"/>
    <col min="1587" max="1609" width="4.5703125" style="162" hidden="1"/>
    <col min="1610" max="1792" width="9.140625" style="162" hidden="1"/>
    <col min="1793" max="1793" width="25.85546875" style="162" hidden="1"/>
    <col min="1794" max="1794" width="7.5703125" style="162" hidden="1"/>
    <col min="1795" max="1811" width="5" style="162" hidden="1"/>
    <col min="1812" max="1815" width="5.42578125" style="162" hidden="1"/>
    <col min="1816" max="1816" width="4.5703125" style="162" hidden="1"/>
    <col min="1817" max="1817" width="6.42578125" style="162" hidden="1"/>
    <col min="1818" max="1818" width="5.42578125" style="162" hidden="1"/>
    <col min="1819" max="1819" width="6.42578125" style="162" hidden="1"/>
    <col min="1820" max="1820" width="5.42578125" style="162" hidden="1"/>
    <col min="1821" max="1821" width="6.42578125" style="162" hidden="1"/>
    <col min="1822" max="1822" width="5.42578125" style="162" hidden="1"/>
    <col min="1823" max="1823" width="6.42578125" style="162" hidden="1"/>
    <col min="1824" max="1824" width="4.5703125" style="162" hidden="1"/>
    <col min="1825" max="1825" width="6.42578125" style="162" hidden="1"/>
    <col min="1826" max="1826" width="4.5703125" style="162" hidden="1"/>
    <col min="1827" max="1827" width="6.42578125" style="162" hidden="1"/>
    <col min="1828" max="1829" width="4.5703125" style="162" hidden="1"/>
    <col min="1830" max="1830" width="5.42578125" style="162" hidden="1"/>
    <col min="1831" max="1831" width="4.85546875" style="162" hidden="1"/>
    <col min="1832" max="1837" width="4.5703125" style="162" hidden="1"/>
    <col min="1838" max="1838" width="5.28515625" style="162" hidden="1"/>
    <col min="1839" max="1841" width="4.5703125" style="162" hidden="1"/>
    <col min="1842" max="1842" width="4.85546875" style="162" hidden="1"/>
    <col min="1843" max="1865" width="4.5703125" style="162" hidden="1"/>
    <col min="1866" max="2048" width="9.140625" style="162" hidden="1"/>
    <col min="2049" max="2049" width="25.85546875" style="162" hidden="1"/>
    <col min="2050" max="2050" width="7.5703125" style="162" hidden="1"/>
    <col min="2051" max="2067" width="5" style="162" hidden="1"/>
    <col min="2068" max="2071" width="5.42578125" style="162" hidden="1"/>
    <col min="2072" max="2072" width="4.5703125" style="162" hidden="1"/>
    <col min="2073" max="2073" width="6.42578125" style="162" hidden="1"/>
    <col min="2074" max="2074" width="5.42578125" style="162" hidden="1"/>
    <col min="2075" max="2075" width="6.42578125" style="162" hidden="1"/>
    <col min="2076" max="2076" width="5.42578125" style="162" hidden="1"/>
    <col min="2077" max="2077" width="6.42578125" style="162" hidden="1"/>
    <col min="2078" max="2078" width="5.42578125" style="162" hidden="1"/>
    <col min="2079" max="2079" width="6.42578125" style="162" hidden="1"/>
    <col min="2080" max="2080" width="4.5703125" style="162" hidden="1"/>
    <col min="2081" max="2081" width="6.42578125" style="162" hidden="1"/>
    <col min="2082" max="2082" width="4.5703125" style="162" hidden="1"/>
    <col min="2083" max="2083" width="6.42578125" style="162" hidden="1"/>
    <col min="2084" max="2085" width="4.5703125" style="162" hidden="1"/>
    <col min="2086" max="2086" width="5.42578125" style="162" hidden="1"/>
    <col min="2087" max="2087" width="4.85546875" style="162" hidden="1"/>
    <col min="2088" max="2093" width="4.5703125" style="162" hidden="1"/>
    <col min="2094" max="2094" width="5.28515625" style="162" hidden="1"/>
    <col min="2095" max="2097" width="4.5703125" style="162" hidden="1"/>
    <col min="2098" max="2098" width="4.85546875" style="162" hidden="1"/>
    <col min="2099" max="2121" width="4.5703125" style="162" hidden="1"/>
    <col min="2122" max="2304" width="9.140625" style="162" hidden="1"/>
    <col min="2305" max="2305" width="25.85546875" style="162" hidden="1"/>
    <col min="2306" max="2306" width="7.5703125" style="162" hidden="1"/>
    <col min="2307" max="2323" width="5" style="162" hidden="1"/>
    <col min="2324" max="2327" width="5.42578125" style="162" hidden="1"/>
    <col min="2328" max="2328" width="4.5703125" style="162" hidden="1"/>
    <col min="2329" max="2329" width="6.42578125" style="162" hidden="1"/>
    <col min="2330" max="2330" width="5.42578125" style="162" hidden="1"/>
    <col min="2331" max="2331" width="6.42578125" style="162" hidden="1"/>
    <col min="2332" max="2332" width="5.42578125" style="162" hidden="1"/>
    <col min="2333" max="2333" width="6.42578125" style="162" hidden="1"/>
    <col min="2334" max="2334" width="5.42578125" style="162" hidden="1"/>
    <col min="2335" max="2335" width="6.42578125" style="162" hidden="1"/>
    <col min="2336" max="2336" width="4.5703125" style="162" hidden="1"/>
    <col min="2337" max="2337" width="6.42578125" style="162" hidden="1"/>
    <col min="2338" max="2338" width="4.5703125" style="162" hidden="1"/>
    <col min="2339" max="2339" width="6.42578125" style="162" hidden="1"/>
    <col min="2340" max="2341" width="4.5703125" style="162" hidden="1"/>
    <col min="2342" max="2342" width="5.42578125" style="162" hidden="1"/>
    <col min="2343" max="2343" width="4.85546875" style="162" hidden="1"/>
    <col min="2344" max="2349" width="4.5703125" style="162" hidden="1"/>
    <col min="2350" max="2350" width="5.28515625" style="162" hidden="1"/>
    <col min="2351" max="2353" width="4.5703125" style="162" hidden="1"/>
    <col min="2354" max="2354" width="4.85546875" style="162" hidden="1"/>
    <col min="2355" max="2377" width="4.5703125" style="162" hidden="1"/>
    <col min="2378" max="2560" width="9.140625" style="162" hidden="1"/>
    <col min="2561" max="2561" width="25.85546875" style="162" hidden="1"/>
    <col min="2562" max="2562" width="7.5703125" style="162" hidden="1"/>
    <col min="2563" max="2579" width="5" style="162" hidden="1"/>
    <col min="2580" max="2583" width="5.42578125" style="162" hidden="1"/>
    <col min="2584" max="2584" width="4.5703125" style="162" hidden="1"/>
    <col min="2585" max="2585" width="6.42578125" style="162" hidden="1"/>
    <col min="2586" max="2586" width="5.42578125" style="162" hidden="1"/>
    <col min="2587" max="2587" width="6.42578125" style="162" hidden="1"/>
    <col min="2588" max="2588" width="5.42578125" style="162" hidden="1"/>
    <col min="2589" max="2589" width="6.42578125" style="162" hidden="1"/>
    <col min="2590" max="2590" width="5.42578125" style="162" hidden="1"/>
    <col min="2591" max="2591" width="6.42578125" style="162" hidden="1"/>
    <col min="2592" max="2592" width="4.5703125" style="162" hidden="1"/>
    <col min="2593" max="2593" width="6.42578125" style="162" hidden="1"/>
    <col min="2594" max="2594" width="4.5703125" style="162" hidden="1"/>
    <col min="2595" max="2595" width="6.42578125" style="162" hidden="1"/>
    <col min="2596" max="2597" width="4.5703125" style="162" hidden="1"/>
    <col min="2598" max="2598" width="5.42578125" style="162" hidden="1"/>
    <col min="2599" max="2599" width="4.85546875" style="162" hidden="1"/>
    <col min="2600" max="2605" width="4.5703125" style="162" hidden="1"/>
    <col min="2606" max="2606" width="5.28515625" style="162" hidden="1"/>
    <col min="2607" max="2609" width="4.5703125" style="162" hidden="1"/>
    <col min="2610" max="2610" width="4.85546875" style="162" hidden="1"/>
    <col min="2611" max="2633" width="4.5703125" style="162" hidden="1"/>
    <col min="2634" max="2816" width="9.140625" style="162" hidden="1"/>
    <col min="2817" max="2817" width="25.85546875" style="162" hidden="1"/>
    <col min="2818" max="2818" width="7.5703125" style="162" hidden="1"/>
    <col min="2819" max="2835" width="5" style="162" hidden="1"/>
    <col min="2836" max="2839" width="5.42578125" style="162" hidden="1"/>
    <col min="2840" max="2840" width="4.5703125" style="162" hidden="1"/>
    <col min="2841" max="2841" width="6.42578125" style="162" hidden="1"/>
    <col min="2842" max="2842" width="5.42578125" style="162" hidden="1"/>
    <col min="2843" max="2843" width="6.42578125" style="162" hidden="1"/>
    <col min="2844" max="2844" width="5.42578125" style="162" hidden="1"/>
    <col min="2845" max="2845" width="6.42578125" style="162" hidden="1"/>
    <col min="2846" max="2846" width="5.42578125" style="162" hidden="1"/>
    <col min="2847" max="2847" width="6.42578125" style="162" hidden="1"/>
    <col min="2848" max="2848" width="4.5703125" style="162" hidden="1"/>
    <col min="2849" max="2849" width="6.42578125" style="162" hidden="1"/>
    <col min="2850" max="2850" width="4.5703125" style="162" hidden="1"/>
    <col min="2851" max="2851" width="6.42578125" style="162" hidden="1"/>
    <col min="2852" max="2853" width="4.5703125" style="162" hidden="1"/>
    <col min="2854" max="2854" width="5.42578125" style="162" hidden="1"/>
    <col min="2855" max="2855" width="4.85546875" style="162" hidden="1"/>
    <col min="2856" max="2861" width="4.5703125" style="162" hidden="1"/>
    <col min="2862" max="2862" width="5.28515625" style="162" hidden="1"/>
    <col min="2863" max="2865" width="4.5703125" style="162" hidden="1"/>
    <col min="2866" max="2866" width="4.85546875" style="162" hidden="1"/>
    <col min="2867" max="2889" width="4.5703125" style="162" hidden="1"/>
    <col min="2890" max="3072" width="9.140625" style="162" hidden="1"/>
    <col min="3073" max="3073" width="25.85546875" style="162" hidden="1"/>
    <col min="3074" max="3074" width="7.5703125" style="162" hidden="1"/>
    <col min="3075" max="3091" width="5" style="162" hidden="1"/>
    <col min="3092" max="3095" width="5.42578125" style="162" hidden="1"/>
    <col min="3096" max="3096" width="4.5703125" style="162" hidden="1"/>
    <col min="3097" max="3097" width="6.42578125" style="162" hidden="1"/>
    <col min="3098" max="3098" width="5.42578125" style="162" hidden="1"/>
    <col min="3099" max="3099" width="6.42578125" style="162" hidden="1"/>
    <col min="3100" max="3100" width="5.42578125" style="162" hidden="1"/>
    <col min="3101" max="3101" width="6.42578125" style="162" hidden="1"/>
    <col min="3102" max="3102" width="5.42578125" style="162" hidden="1"/>
    <col min="3103" max="3103" width="6.42578125" style="162" hidden="1"/>
    <col min="3104" max="3104" width="4.5703125" style="162" hidden="1"/>
    <col min="3105" max="3105" width="6.42578125" style="162" hidden="1"/>
    <col min="3106" max="3106" width="4.5703125" style="162" hidden="1"/>
    <col min="3107" max="3107" width="6.42578125" style="162" hidden="1"/>
    <col min="3108" max="3109" width="4.5703125" style="162" hidden="1"/>
    <col min="3110" max="3110" width="5.42578125" style="162" hidden="1"/>
    <col min="3111" max="3111" width="4.85546875" style="162" hidden="1"/>
    <col min="3112" max="3117" width="4.5703125" style="162" hidden="1"/>
    <col min="3118" max="3118" width="5.28515625" style="162" hidden="1"/>
    <col min="3119" max="3121" width="4.5703125" style="162" hidden="1"/>
    <col min="3122" max="3122" width="4.85546875" style="162" hidden="1"/>
    <col min="3123" max="3145" width="4.5703125" style="162" hidden="1"/>
    <col min="3146" max="3328" width="9.140625" style="162" hidden="1"/>
    <col min="3329" max="3329" width="25.85546875" style="162" hidden="1"/>
    <col min="3330" max="3330" width="7.5703125" style="162" hidden="1"/>
    <col min="3331" max="3347" width="5" style="162" hidden="1"/>
    <col min="3348" max="3351" width="5.42578125" style="162" hidden="1"/>
    <col min="3352" max="3352" width="4.5703125" style="162" hidden="1"/>
    <col min="3353" max="3353" width="6.42578125" style="162" hidden="1"/>
    <col min="3354" max="3354" width="5.42578125" style="162" hidden="1"/>
    <col min="3355" max="3355" width="6.42578125" style="162" hidden="1"/>
    <col min="3356" max="3356" width="5.42578125" style="162" hidden="1"/>
    <col min="3357" max="3357" width="6.42578125" style="162" hidden="1"/>
    <col min="3358" max="3358" width="5.42578125" style="162" hidden="1"/>
    <col min="3359" max="3359" width="6.42578125" style="162" hidden="1"/>
    <col min="3360" max="3360" width="4.5703125" style="162" hidden="1"/>
    <col min="3361" max="3361" width="6.42578125" style="162" hidden="1"/>
    <col min="3362" max="3362" width="4.5703125" style="162" hidden="1"/>
    <col min="3363" max="3363" width="6.42578125" style="162" hidden="1"/>
    <col min="3364" max="3365" width="4.5703125" style="162" hidden="1"/>
    <col min="3366" max="3366" width="5.42578125" style="162" hidden="1"/>
    <col min="3367" max="3367" width="4.85546875" style="162" hidden="1"/>
    <col min="3368" max="3373" width="4.5703125" style="162" hidden="1"/>
    <col min="3374" max="3374" width="5.28515625" style="162" hidden="1"/>
    <col min="3375" max="3377" width="4.5703125" style="162" hidden="1"/>
    <col min="3378" max="3378" width="4.85546875" style="162" hidden="1"/>
    <col min="3379" max="3401" width="4.5703125" style="162" hidden="1"/>
    <col min="3402" max="3584" width="9.140625" style="162" hidden="1"/>
    <col min="3585" max="3585" width="25.85546875" style="162" hidden="1"/>
    <col min="3586" max="3586" width="7.5703125" style="162" hidden="1"/>
    <col min="3587" max="3603" width="5" style="162" hidden="1"/>
    <col min="3604" max="3607" width="5.42578125" style="162" hidden="1"/>
    <col min="3608" max="3608" width="4.5703125" style="162" hidden="1"/>
    <col min="3609" max="3609" width="6.42578125" style="162" hidden="1"/>
    <col min="3610" max="3610" width="5.42578125" style="162" hidden="1"/>
    <col min="3611" max="3611" width="6.42578125" style="162" hidden="1"/>
    <col min="3612" max="3612" width="5.42578125" style="162" hidden="1"/>
    <col min="3613" max="3613" width="6.42578125" style="162" hidden="1"/>
    <col min="3614" max="3614" width="5.42578125" style="162" hidden="1"/>
    <col min="3615" max="3615" width="6.42578125" style="162" hidden="1"/>
    <col min="3616" max="3616" width="4.5703125" style="162" hidden="1"/>
    <col min="3617" max="3617" width="6.42578125" style="162" hidden="1"/>
    <col min="3618" max="3618" width="4.5703125" style="162" hidden="1"/>
    <col min="3619" max="3619" width="6.42578125" style="162" hidden="1"/>
    <col min="3620" max="3621" width="4.5703125" style="162" hidden="1"/>
    <col min="3622" max="3622" width="5.42578125" style="162" hidden="1"/>
    <col min="3623" max="3623" width="4.85546875" style="162" hidden="1"/>
    <col min="3624" max="3629" width="4.5703125" style="162" hidden="1"/>
    <col min="3630" max="3630" width="5.28515625" style="162" hidden="1"/>
    <col min="3631" max="3633" width="4.5703125" style="162" hidden="1"/>
    <col min="3634" max="3634" width="4.85546875" style="162" hidden="1"/>
    <col min="3635" max="3657" width="4.5703125" style="162" hidden="1"/>
    <col min="3658" max="3840" width="9.140625" style="162" hidden="1"/>
    <col min="3841" max="3841" width="25.85546875" style="162" hidden="1"/>
    <col min="3842" max="3842" width="7.5703125" style="162" hidden="1"/>
    <col min="3843" max="3859" width="5" style="162" hidden="1"/>
    <col min="3860" max="3863" width="5.42578125" style="162" hidden="1"/>
    <col min="3864" max="3864" width="4.5703125" style="162" hidden="1"/>
    <col min="3865" max="3865" width="6.42578125" style="162" hidden="1"/>
    <col min="3866" max="3866" width="5.42578125" style="162" hidden="1"/>
    <col min="3867" max="3867" width="6.42578125" style="162" hidden="1"/>
    <col min="3868" max="3868" width="5.42578125" style="162" hidden="1"/>
    <col min="3869" max="3869" width="6.42578125" style="162" hidden="1"/>
    <col min="3870" max="3870" width="5.42578125" style="162" hidden="1"/>
    <col min="3871" max="3871" width="6.42578125" style="162" hidden="1"/>
    <col min="3872" max="3872" width="4.5703125" style="162" hidden="1"/>
    <col min="3873" max="3873" width="6.42578125" style="162" hidden="1"/>
    <col min="3874" max="3874" width="4.5703125" style="162" hidden="1"/>
    <col min="3875" max="3875" width="6.42578125" style="162" hidden="1"/>
    <col min="3876" max="3877" width="4.5703125" style="162" hidden="1"/>
    <col min="3878" max="3878" width="5.42578125" style="162" hidden="1"/>
    <col min="3879" max="3879" width="4.85546875" style="162" hidden="1"/>
    <col min="3880" max="3885" width="4.5703125" style="162" hidden="1"/>
    <col min="3886" max="3886" width="5.28515625" style="162" hidden="1"/>
    <col min="3887" max="3889" width="4.5703125" style="162" hidden="1"/>
    <col min="3890" max="3890" width="4.85546875" style="162" hidden="1"/>
    <col min="3891" max="3913" width="4.5703125" style="162" hidden="1"/>
    <col min="3914" max="4096" width="9.140625" style="162" hidden="1"/>
    <col min="4097" max="4097" width="25.85546875" style="162" hidden="1"/>
    <col min="4098" max="4098" width="7.5703125" style="162" hidden="1"/>
    <col min="4099" max="4115" width="5" style="162" hidden="1"/>
    <col min="4116" max="4119" width="5.42578125" style="162" hidden="1"/>
    <col min="4120" max="4120" width="4.5703125" style="162" hidden="1"/>
    <col min="4121" max="4121" width="6.42578125" style="162" hidden="1"/>
    <col min="4122" max="4122" width="5.42578125" style="162" hidden="1"/>
    <col min="4123" max="4123" width="6.42578125" style="162" hidden="1"/>
    <col min="4124" max="4124" width="5.42578125" style="162" hidden="1"/>
    <col min="4125" max="4125" width="6.42578125" style="162" hidden="1"/>
    <col min="4126" max="4126" width="5.42578125" style="162" hidden="1"/>
    <col min="4127" max="4127" width="6.42578125" style="162" hidden="1"/>
    <col min="4128" max="4128" width="4.5703125" style="162" hidden="1"/>
    <col min="4129" max="4129" width="6.42578125" style="162" hidden="1"/>
    <col min="4130" max="4130" width="4.5703125" style="162" hidden="1"/>
    <col min="4131" max="4131" width="6.42578125" style="162" hidden="1"/>
    <col min="4132" max="4133" width="4.5703125" style="162" hidden="1"/>
    <col min="4134" max="4134" width="5.42578125" style="162" hidden="1"/>
    <col min="4135" max="4135" width="4.85546875" style="162" hidden="1"/>
    <col min="4136" max="4141" width="4.5703125" style="162" hidden="1"/>
    <col min="4142" max="4142" width="5.28515625" style="162" hidden="1"/>
    <col min="4143" max="4145" width="4.5703125" style="162" hidden="1"/>
    <col min="4146" max="4146" width="4.85546875" style="162" hidden="1"/>
    <col min="4147" max="4169" width="4.5703125" style="162" hidden="1"/>
    <col min="4170" max="4352" width="9.140625" style="162" hidden="1"/>
    <col min="4353" max="4353" width="25.85546875" style="162" hidden="1"/>
    <col min="4354" max="4354" width="7.5703125" style="162" hidden="1"/>
    <col min="4355" max="4371" width="5" style="162" hidden="1"/>
    <col min="4372" max="4375" width="5.42578125" style="162" hidden="1"/>
    <col min="4376" max="4376" width="4.5703125" style="162" hidden="1"/>
    <col min="4377" max="4377" width="6.42578125" style="162" hidden="1"/>
    <col min="4378" max="4378" width="5.42578125" style="162" hidden="1"/>
    <col min="4379" max="4379" width="6.42578125" style="162" hidden="1"/>
    <col min="4380" max="4380" width="5.42578125" style="162" hidden="1"/>
    <col min="4381" max="4381" width="6.42578125" style="162" hidden="1"/>
    <col min="4382" max="4382" width="5.42578125" style="162" hidden="1"/>
    <col min="4383" max="4383" width="6.42578125" style="162" hidden="1"/>
    <col min="4384" max="4384" width="4.5703125" style="162" hidden="1"/>
    <col min="4385" max="4385" width="6.42578125" style="162" hidden="1"/>
    <col min="4386" max="4386" width="4.5703125" style="162" hidden="1"/>
    <col min="4387" max="4387" width="6.42578125" style="162" hidden="1"/>
    <col min="4388" max="4389" width="4.5703125" style="162" hidden="1"/>
    <col min="4390" max="4390" width="5.42578125" style="162" hidden="1"/>
    <col min="4391" max="4391" width="4.85546875" style="162" hidden="1"/>
    <col min="4392" max="4397" width="4.5703125" style="162" hidden="1"/>
    <col min="4398" max="4398" width="5.28515625" style="162" hidden="1"/>
    <col min="4399" max="4401" width="4.5703125" style="162" hidden="1"/>
    <col min="4402" max="4402" width="4.85546875" style="162" hidden="1"/>
    <col min="4403" max="4425" width="4.5703125" style="162" hidden="1"/>
    <col min="4426" max="4608" width="9.140625" style="162" hidden="1"/>
    <col min="4609" max="4609" width="25.85546875" style="162" hidden="1"/>
    <col min="4610" max="4610" width="7.5703125" style="162" hidden="1"/>
    <col min="4611" max="4627" width="5" style="162" hidden="1"/>
    <col min="4628" max="4631" width="5.42578125" style="162" hidden="1"/>
    <col min="4632" max="4632" width="4.5703125" style="162" hidden="1"/>
    <col min="4633" max="4633" width="6.42578125" style="162" hidden="1"/>
    <col min="4634" max="4634" width="5.42578125" style="162" hidden="1"/>
    <col min="4635" max="4635" width="6.42578125" style="162" hidden="1"/>
    <col min="4636" max="4636" width="5.42578125" style="162" hidden="1"/>
    <col min="4637" max="4637" width="6.42578125" style="162" hidden="1"/>
    <col min="4638" max="4638" width="5.42578125" style="162" hidden="1"/>
    <col min="4639" max="4639" width="6.42578125" style="162" hidden="1"/>
    <col min="4640" max="4640" width="4.5703125" style="162" hidden="1"/>
    <col min="4641" max="4641" width="6.42578125" style="162" hidden="1"/>
    <col min="4642" max="4642" width="4.5703125" style="162" hidden="1"/>
    <col min="4643" max="4643" width="6.42578125" style="162" hidden="1"/>
    <col min="4644" max="4645" width="4.5703125" style="162" hidden="1"/>
    <col min="4646" max="4646" width="5.42578125" style="162" hidden="1"/>
    <col min="4647" max="4647" width="4.85546875" style="162" hidden="1"/>
    <col min="4648" max="4653" width="4.5703125" style="162" hidden="1"/>
    <col min="4654" max="4654" width="5.28515625" style="162" hidden="1"/>
    <col min="4655" max="4657" width="4.5703125" style="162" hidden="1"/>
    <col min="4658" max="4658" width="4.85546875" style="162" hidden="1"/>
    <col min="4659" max="4681" width="4.5703125" style="162" hidden="1"/>
    <col min="4682" max="4864" width="9.140625" style="162" hidden="1"/>
    <col min="4865" max="4865" width="25.85546875" style="162" hidden="1"/>
    <col min="4866" max="4866" width="7.5703125" style="162" hidden="1"/>
    <col min="4867" max="4883" width="5" style="162" hidden="1"/>
    <col min="4884" max="4887" width="5.42578125" style="162" hidden="1"/>
    <col min="4888" max="4888" width="4.5703125" style="162" hidden="1"/>
    <col min="4889" max="4889" width="6.42578125" style="162" hidden="1"/>
    <col min="4890" max="4890" width="5.42578125" style="162" hidden="1"/>
    <col min="4891" max="4891" width="6.42578125" style="162" hidden="1"/>
    <col min="4892" max="4892" width="5.42578125" style="162" hidden="1"/>
    <col min="4893" max="4893" width="6.42578125" style="162" hidden="1"/>
    <col min="4894" max="4894" width="5.42578125" style="162" hidden="1"/>
    <col min="4895" max="4895" width="6.42578125" style="162" hidden="1"/>
    <col min="4896" max="4896" width="4.5703125" style="162" hidden="1"/>
    <col min="4897" max="4897" width="6.42578125" style="162" hidden="1"/>
    <col min="4898" max="4898" width="4.5703125" style="162" hidden="1"/>
    <col min="4899" max="4899" width="6.42578125" style="162" hidden="1"/>
    <col min="4900" max="4901" width="4.5703125" style="162" hidden="1"/>
    <col min="4902" max="4902" width="5.42578125" style="162" hidden="1"/>
    <col min="4903" max="4903" width="4.85546875" style="162" hidden="1"/>
    <col min="4904" max="4909" width="4.5703125" style="162" hidden="1"/>
    <col min="4910" max="4910" width="5.28515625" style="162" hidden="1"/>
    <col min="4911" max="4913" width="4.5703125" style="162" hidden="1"/>
    <col min="4914" max="4914" width="4.85546875" style="162" hidden="1"/>
    <col min="4915" max="4937" width="4.5703125" style="162" hidden="1"/>
    <col min="4938" max="5120" width="9.140625" style="162" hidden="1"/>
    <col min="5121" max="5121" width="25.85546875" style="162" hidden="1"/>
    <col min="5122" max="5122" width="7.5703125" style="162" hidden="1"/>
    <col min="5123" max="5139" width="5" style="162" hidden="1"/>
    <col min="5140" max="5143" width="5.42578125" style="162" hidden="1"/>
    <col min="5144" max="5144" width="4.5703125" style="162" hidden="1"/>
    <col min="5145" max="5145" width="6.42578125" style="162" hidden="1"/>
    <col min="5146" max="5146" width="5.42578125" style="162" hidden="1"/>
    <col min="5147" max="5147" width="6.42578125" style="162" hidden="1"/>
    <col min="5148" max="5148" width="5.42578125" style="162" hidden="1"/>
    <col min="5149" max="5149" width="6.42578125" style="162" hidden="1"/>
    <col min="5150" max="5150" width="5.42578125" style="162" hidden="1"/>
    <col min="5151" max="5151" width="6.42578125" style="162" hidden="1"/>
    <col min="5152" max="5152" width="4.5703125" style="162" hidden="1"/>
    <col min="5153" max="5153" width="6.42578125" style="162" hidden="1"/>
    <col min="5154" max="5154" width="4.5703125" style="162" hidden="1"/>
    <col min="5155" max="5155" width="6.42578125" style="162" hidden="1"/>
    <col min="5156" max="5157" width="4.5703125" style="162" hidden="1"/>
    <col min="5158" max="5158" width="5.42578125" style="162" hidden="1"/>
    <col min="5159" max="5159" width="4.85546875" style="162" hidden="1"/>
    <col min="5160" max="5165" width="4.5703125" style="162" hidden="1"/>
    <col min="5166" max="5166" width="5.28515625" style="162" hidden="1"/>
    <col min="5167" max="5169" width="4.5703125" style="162" hidden="1"/>
    <col min="5170" max="5170" width="4.85546875" style="162" hidden="1"/>
    <col min="5171" max="5193" width="4.5703125" style="162" hidden="1"/>
    <col min="5194" max="5376" width="9.140625" style="162" hidden="1"/>
    <col min="5377" max="5377" width="25.85546875" style="162" hidden="1"/>
    <col min="5378" max="5378" width="7.5703125" style="162" hidden="1"/>
    <col min="5379" max="5395" width="5" style="162" hidden="1"/>
    <col min="5396" max="5399" width="5.42578125" style="162" hidden="1"/>
    <col min="5400" max="5400" width="4.5703125" style="162" hidden="1"/>
    <col min="5401" max="5401" width="6.42578125" style="162" hidden="1"/>
    <col min="5402" max="5402" width="5.42578125" style="162" hidden="1"/>
    <col min="5403" max="5403" width="6.42578125" style="162" hidden="1"/>
    <col min="5404" max="5404" width="5.42578125" style="162" hidden="1"/>
    <col min="5405" max="5405" width="6.42578125" style="162" hidden="1"/>
    <col min="5406" max="5406" width="5.42578125" style="162" hidden="1"/>
    <col min="5407" max="5407" width="6.42578125" style="162" hidden="1"/>
    <col min="5408" max="5408" width="4.5703125" style="162" hidden="1"/>
    <col min="5409" max="5409" width="6.42578125" style="162" hidden="1"/>
    <col min="5410" max="5410" width="4.5703125" style="162" hidden="1"/>
    <col min="5411" max="5411" width="6.42578125" style="162" hidden="1"/>
    <col min="5412" max="5413" width="4.5703125" style="162" hidden="1"/>
    <col min="5414" max="5414" width="5.42578125" style="162" hidden="1"/>
    <col min="5415" max="5415" width="4.85546875" style="162" hidden="1"/>
    <col min="5416" max="5421" width="4.5703125" style="162" hidden="1"/>
    <col min="5422" max="5422" width="5.28515625" style="162" hidden="1"/>
    <col min="5423" max="5425" width="4.5703125" style="162" hidden="1"/>
    <col min="5426" max="5426" width="4.85546875" style="162" hidden="1"/>
    <col min="5427" max="5449" width="4.5703125" style="162" hidden="1"/>
    <col min="5450" max="5632" width="9.140625" style="162" hidden="1"/>
    <col min="5633" max="5633" width="25.85546875" style="162" hidden="1"/>
    <col min="5634" max="5634" width="7.5703125" style="162" hidden="1"/>
    <col min="5635" max="5651" width="5" style="162" hidden="1"/>
    <col min="5652" max="5655" width="5.42578125" style="162" hidden="1"/>
    <col min="5656" max="5656" width="4.5703125" style="162" hidden="1"/>
    <col min="5657" max="5657" width="6.42578125" style="162" hidden="1"/>
    <col min="5658" max="5658" width="5.42578125" style="162" hidden="1"/>
    <col min="5659" max="5659" width="6.42578125" style="162" hidden="1"/>
    <col min="5660" max="5660" width="5.42578125" style="162" hidden="1"/>
    <col min="5661" max="5661" width="6.42578125" style="162" hidden="1"/>
    <col min="5662" max="5662" width="5.42578125" style="162" hidden="1"/>
    <col min="5663" max="5663" width="6.42578125" style="162" hidden="1"/>
    <col min="5664" max="5664" width="4.5703125" style="162" hidden="1"/>
    <col min="5665" max="5665" width="6.42578125" style="162" hidden="1"/>
    <col min="5666" max="5666" width="4.5703125" style="162" hidden="1"/>
    <col min="5667" max="5667" width="6.42578125" style="162" hidden="1"/>
    <col min="5668" max="5669" width="4.5703125" style="162" hidden="1"/>
    <col min="5670" max="5670" width="5.42578125" style="162" hidden="1"/>
    <col min="5671" max="5671" width="4.85546875" style="162" hidden="1"/>
    <col min="5672" max="5677" width="4.5703125" style="162" hidden="1"/>
    <col min="5678" max="5678" width="5.28515625" style="162" hidden="1"/>
    <col min="5679" max="5681" width="4.5703125" style="162" hidden="1"/>
    <col min="5682" max="5682" width="4.85546875" style="162" hidden="1"/>
    <col min="5683" max="5705" width="4.5703125" style="162" hidden="1"/>
    <col min="5706" max="5888" width="9.140625" style="162" hidden="1"/>
    <col min="5889" max="5889" width="25.85546875" style="162" hidden="1"/>
    <col min="5890" max="5890" width="7.5703125" style="162" hidden="1"/>
    <col min="5891" max="5907" width="5" style="162" hidden="1"/>
    <col min="5908" max="5911" width="5.42578125" style="162" hidden="1"/>
    <col min="5912" max="5912" width="4.5703125" style="162" hidden="1"/>
    <col min="5913" max="5913" width="6.42578125" style="162" hidden="1"/>
    <col min="5914" max="5914" width="5.42578125" style="162" hidden="1"/>
    <col min="5915" max="5915" width="6.42578125" style="162" hidden="1"/>
    <col min="5916" max="5916" width="5.42578125" style="162" hidden="1"/>
    <col min="5917" max="5917" width="6.42578125" style="162" hidden="1"/>
    <col min="5918" max="5918" width="5.42578125" style="162" hidden="1"/>
    <col min="5919" max="5919" width="6.42578125" style="162" hidden="1"/>
    <col min="5920" max="5920" width="4.5703125" style="162" hidden="1"/>
    <col min="5921" max="5921" width="6.42578125" style="162" hidden="1"/>
    <col min="5922" max="5922" width="4.5703125" style="162" hidden="1"/>
    <col min="5923" max="5923" width="6.42578125" style="162" hidden="1"/>
    <col min="5924" max="5925" width="4.5703125" style="162" hidden="1"/>
    <col min="5926" max="5926" width="5.42578125" style="162" hidden="1"/>
    <col min="5927" max="5927" width="4.85546875" style="162" hidden="1"/>
    <col min="5928" max="5933" width="4.5703125" style="162" hidden="1"/>
    <col min="5934" max="5934" width="5.28515625" style="162" hidden="1"/>
    <col min="5935" max="5937" width="4.5703125" style="162" hidden="1"/>
    <col min="5938" max="5938" width="4.85546875" style="162" hidden="1"/>
    <col min="5939" max="5961" width="4.5703125" style="162" hidden="1"/>
    <col min="5962" max="6144" width="9.140625" style="162" hidden="1"/>
    <col min="6145" max="6145" width="25.85546875" style="162" hidden="1"/>
    <col min="6146" max="6146" width="7.5703125" style="162" hidden="1"/>
    <col min="6147" max="6163" width="5" style="162" hidden="1"/>
    <col min="6164" max="6167" width="5.42578125" style="162" hidden="1"/>
    <col min="6168" max="6168" width="4.5703125" style="162" hidden="1"/>
    <col min="6169" max="6169" width="6.42578125" style="162" hidden="1"/>
    <col min="6170" max="6170" width="5.42578125" style="162" hidden="1"/>
    <col min="6171" max="6171" width="6.42578125" style="162" hidden="1"/>
    <col min="6172" max="6172" width="5.42578125" style="162" hidden="1"/>
    <col min="6173" max="6173" width="6.42578125" style="162" hidden="1"/>
    <col min="6174" max="6174" width="5.42578125" style="162" hidden="1"/>
    <col min="6175" max="6175" width="6.42578125" style="162" hidden="1"/>
    <col min="6176" max="6176" width="4.5703125" style="162" hidden="1"/>
    <col min="6177" max="6177" width="6.42578125" style="162" hidden="1"/>
    <col min="6178" max="6178" width="4.5703125" style="162" hidden="1"/>
    <col min="6179" max="6179" width="6.42578125" style="162" hidden="1"/>
    <col min="6180" max="6181" width="4.5703125" style="162" hidden="1"/>
    <col min="6182" max="6182" width="5.42578125" style="162" hidden="1"/>
    <col min="6183" max="6183" width="4.85546875" style="162" hidden="1"/>
    <col min="6184" max="6189" width="4.5703125" style="162" hidden="1"/>
    <col min="6190" max="6190" width="5.28515625" style="162" hidden="1"/>
    <col min="6191" max="6193" width="4.5703125" style="162" hidden="1"/>
    <col min="6194" max="6194" width="4.85546875" style="162" hidden="1"/>
    <col min="6195" max="6217" width="4.5703125" style="162" hidden="1"/>
    <col min="6218" max="6400" width="9.140625" style="162" hidden="1"/>
    <col min="6401" max="6401" width="25.85546875" style="162" hidden="1"/>
    <col min="6402" max="6402" width="7.5703125" style="162" hidden="1"/>
    <col min="6403" max="6419" width="5" style="162" hidden="1"/>
    <col min="6420" max="6423" width="5.42578125" style="162" hidden="1"/>
    <col min="6424" max="6424" width="4.5703125" style="162" hidden="1"/>
    <col min="6425" max="6425" width="6.42578125" style="162" hidden="1"/>
    <col min="6426" max="6426" width="5.42578125" style="162" hidden="1"/>
    <col min="6427" max="6427" width="6.42578125" style="162" hidden="1"/>
    <col min="6428" max="6428" width="5.42578125" style="162" hidden="1"/>
    <col min="6429" max="6429" width="6.42578125" style="162" hidden="1"/>
    <col min="6430" max="6430" width="5.42578125" style="162" hidden="1"/>
    <col min="6431" max="6431" width="6.42578125" style="162" hidden="1"/>
    <col min="6432" max="6432" width="4.5703125" style="162" hidden="1"/>
    <col min="6433" max="6433" width="6.42578125" style="162" hidden="1"/>
    <col min="6434" max="6434" width="4.5703125" style="162" hidden="1"/>
    <col min="6435" max="6435" width="6.42578125" style="162" hidden="1"/>
    <col min="6436" max="6437" width="4.5703125" style="162" hidden="1"/>
    <col min="6438" max="6438" width="5.42578125" style="162" hidden="1"/>
    <col min="6439" max="6439" width="4.85546875" style="162" hidden="1"/>
    <col min="6440" max="6445" width="4.5703125" style="162" hidden="1"/>
    <col min="6446" max="6446" width="5.28515625" style="162" hidden="1"/>
    <col min="6447" max="6449" width="4.5703125" style="162" hidden="1"/>
    <col min="6450" max="6450" width="4.85546875" style="162" hidden="1"/>
    <col min="6451" max="6473" width="4.5703125" style="162" hidden="1"/>
    <col min="6474" max="6656" width="9.140625" style="162" hidden="1"/>
    <col min="6657" max="6657" width="25.85546875" style="162" hidden="1"/>
    <col min="6658" max="6658" width="7.5703125" style="162" hidden="1"/>
    <col min="6659" max="6675" width="5" style="162" hidden="1"/>
    <col min="6676" max="6679" width="5.42578125" style="162" hidden="1"/>
    <col min="6680" max="6680" width="4.5703125" style="162" hidden="1"/>
    <col min="6681" max="6681" width="6.42578125" style="162" hidden="1"/>
    <col min="6682" max="6682" width="5.42578125" style="162" hidden="1"/>
    <col min="6683" max="6683" width="6.42578125" style="162" hidden="1"/>
    <col min="6684" max="6684" width="5.42578125" style="162" hidden="1"/>
    <col min="6685" max="6685" width="6.42578125" style="162" hidden="1"/>
    <col min="6686" max="6686" width="5.42578125" style="162" hidden="1"/>
    <col min="6687" max="6687" width="6.42578125" style="162" hidden="1"/>
    <col min="6688" max="6688" width="4.5703125" style="162" hidden="1"/>
    <col min="6689" max="6689" width="6.42578125" style="162" hidden="1"/>
    <col min="6690" max="6690" width="4.5703125" style="162" hidden="1"/>
    <col min="6691" max="6691" width="6.42578125" style="162" hidden="1"/>
    <col min="6692" max="6693" width="4.5703125" style="162" hidden="1"/>
    <col min="6694" max="6694" width="5.42578125" style="162" hidden="1"/>
    <col min="6695" max="6695" width="4.85546875" style="162" hidden="1"/>
    <col min="6696" max="6701" width="4.5703125" style="162" hidden="1"/>
    <col min="6702" max="6702" width="5.28515625" style="162" hidden="1"/>
    <col min="6703" max="6705" width="4.5703125" style="162" hidden="1"/>
    <col min="6706" max="6706" width="4.85546875" style="162" hidden="1"/>
    <col min="6707" max="6729" width="4.5703125" style="162" hidden="1"/>
    <col min="6730" max="6912" width="9.140625" style="162" hidden="1"/>
    <col min="6913" max="6913" width="25.85546875" style="162" hidden="1"/>
    <col min="6914" max="6914" width="7.5703125" style="162" hidden="1"/>
    <col min="6915" max="6931" width="5" style="162" hidden="1"/>
    <col min="6932" max="6935" width="5.42578125" style="162" hidden="1"/>
    <col min="6936" max="6936" width="4.5703125" style="162" hidden="1"/>
    <col min="6937" max="6937" width="6.42578125" style="162" hidden="1"/>
    <col min="6938" max="6938" width="5.42578125" style="162" hidden="1"/>
    <col min="6939" max="6939" width="6.42578125" style="162" hidden="1"/>
    <col min="6940" max="6940" width="5.42578125" style="162" hidden="1"/>
    <col min="6941" max="6941" width="6.42578125" style="162" hidden="1"/>
    <col min="6942" max="6942" width="5.42578125" style="162" hidden="1"/>
    <col min="6943" max="6943" width="6.42578125" style="162" hidden="1"/>
    <col min="6944" max="6944" width="4.5703125" style="162" hidden="1"/>
    <col min="6945" max="6945" width="6.42578125" style="162" hidden="1"/>
    <col min="6946" max="6946" width="4.5703125" style="162" hidden="1"/>
    <col min="6947" max="6947" width="6.42578125" style="162" hidden="1"/>
    <col min="6948" max="6949" width="4.5703125" style="162" hidden="1"/>
    <col min="6950" max="6950" width="5.42578125" style="162" hidden="1"/>
    <col min="6951" max="6951" width="4.85546875" style="162" hidden="1"/>
    <col min="6952" max="6957" width="4.5703125" style="162" hidden="1"/>
    <col min="6958" max="6958" width="5.28515625" style="162" hidden="1"/>
    <col min="6959" max="6961" width="4.5703125" style="162" hidden="1"/>
    <col min="6962" max="6962" width="4.85546875" style="162" hidden="1"/>
    <col min="6963" max="6985" width="4.5703125" style="162" hidden="1"/>
    <col min="6986" max="7168" width="9.140625" style="162" hidden="1"/>
    <col min="7169" max="7169" width="25.85546875" style="162" hidden="1"/>
    <col min="7170" max="7170" width="7.5703125" style="162" hidden="1"/>
    <col min="7171" max="7187" width="5" style="162" hidden="1"/>
    <col min="7188" max="7191" width="5.42578125" style="162" hidden="1"/>
    <col min="7192" max="7192" width="4.5703125" style="162" hidden="1"/>
    <col min="7193" max="7193" width="6.42578125" style="162" hidden="1"/>
    <col min="7194" max="7194" width="5.42578125" style="162" hidden="1"/>
    <col min="7195" max="7195" width="6.42578125" style="162" hidden="1"/>
    <col min="7196" max="7196" width="5.42578125" style="162" hidden="1"/>
    <col min="7197" max="7197" width="6.42578125" style="162" hidden="1"/>
    <col min="7198" max="7198" width="5.42578125" style="162" hidden="1"/>
    <col min="7199" max="7199" width="6.42578125" style="162" hidden="1"/>
    <col min="7200" max="7200" width="4.5703125" style="162" hidden="1"/>
    <col min="7201" max="7201" width="6.42578125" style="162" hidden="1"/>
    <col min="7202" max="7202" width="4.5703125" style="162" hidden="1"/>
    <col min="7203" max="7203" width="6.42578125" style="162" hidden="1"/>
    <col min="7204" max="7205" width="4.5703125" style="162" hidden="1"/>
    <col min="7206" max="7206" width="5.42578125" style="162" hidden="1"/>
    <col min="7207" max="7207" width="4.85546875" style="162" hidden="1"/>
    <col min="7208" max="7213" width="4.5703125" style="162" hidden="1"/>
    <col min="7214" max="7214" width="5.28515625" style="162" hidden="1"/>
    <col min="7215" max="7217" width="4.5703125" style="162" hidden="1"/>
    <col min="7218" max="7218" width="4.85546875" style="162" hidden="1"/>
    <col min="7219" max="7241" width="4.5703125" style="162" hidden="1"/>
    <col min="7242" max="7424" width="9.140625" style="162" hidden="1"/>
    <col min="7425" max="7425" width="25.85546875" style="162" hidden="1"/>
    <col min="7426" max="7426" width="7.5703125" style="162" hidden="1"/>
    <col min="7427" max="7443" width="5" style="162" hidden="1"/>
    <col min="7444" max="7447" width="5.42578125" style="162" hidden="1"/>
    <col min="7448" max="7448" width="4.5703125" style="162" hidden="1"/>
    <col min="7449" max="7449" width="6.42578125" style="162" hidden="1"/>
    <col min="7450" max="7450" width="5.42578125" style="162" hidden="1"/>
    <col min="7451" max="7451" width="6.42578125" style="162" hidden="1"/>
    <col min="7452" max="7452" width="5.42578125" style="162" hidden="1"/>
    <col min="7453" max="7453" width="6.42578125" style="162" hidden="1"/>
    <col min="7454" max="7454" width="5.42578125" style="162" hidden="1"/>
    <col min="7455" max="7455" width="6.42578125" style="162" hidden="1"/>
    <col min="7456" max="7456" width="4.5703125" style="162" hidden="1"/>
    <col min="7457" max="7457" width="6.42578125" style="162" hidden="1"/>
    <col min="7458" max="7458" width="4.5703125" style="162" hidden="1"/>
    <col min="7459" max="7459" width="6.42578125" style="162" hidden="1"/>
    <col min="7460" max="7461" width="4.5703125" style="162" hidden="1"/>
    <col min="7462" max="7462" width="5.42578125" style="162" hidden="1"/>
    <col min="7463" max="7463" width="4.85546875" style="162" hidden="1"/>
    <col min="7464" max="7469" width="4.5703125" style="162" hidden="1"/>
    <col min="7470" max="7470" width="5.28515625" style="162" hidden="1"/>
    <col min="7471" max="7473" width="4.5703125" style="162" hidden="1"/>
    <col min="7474" max="7474" width="4.85546875" style="162" hidden="1"/>
    <col min="7475" max="7497" width="4.5703125" style="162" hidden="1"/>
    <col min="7498" max="7680" width="9.140625" style="162" hidden="1"/>
    <col min="7681" max="7681" width="25.85546875" style="162" hidden="1"/>
    <col min="7682" max="7682" width="7.5703125" style="162" hidden="1"/>
    <col min="7683" max="7699" width="5" style="162" hidden="1"/>
    <col min="7700" max="7703" width="5.42578125" style="162" hidden="1"/>
    <col min="7704" max="7704" width="4.5703125" style="162" hidden="1"/>
    <col min="7705" max="7705" width="6.42578125" style="162" hidden="1"/>
    <col min="7706" max="7706" width="5.42578125" style="162" hidden="1"/>
    <col min="7707" max="7707" width="6.42578125" style="162" hidden="1"/>
    <col min="7708" max="7708" width="5.42578125" style="162" hidden="1"/>
    <col min="7709" max="7709" width="6.42578125" style="162" hidden="1"/>
    <col min="7710" max="7710" width="5.42578125" style="162" hidden="1"/>
    <col min="7711" max="7711" width="6.42578125" style="162" hidden="1"/>
    <col min="7712" max="7712" width="4.5703125" style="162" hidden="1"/>
    <col min="7713" max="7713" width="6.42578125" style="162" hidden="1"/>
    <col min="7714" max="7714" width="4.5703125" style="162" hidden="1"/>
    <col min="7715" max="7715" width="6.42578125" style="162" hidden="1"/>
    <col min="7716" max="7717" width="4.5703125" style="162" hidden="1"/>
    <col min="7718" max="7718" width="5.42578125" style="162" hidden="1"/>
    <col min="7719" max="7719" width="4.85546875" style="162" hidden="1"/>
    <col min="7720" max="7725" width="4.5703125" style="162" hidden="1"/>
    <col min="7726" max="7726" width="5.28515625" style="162" hidden="1"/>
    <col min="7727" max="7729" width="4.5703125" style="162" hidden="1"/>
    <col min="7730" max="7730" width="4.85546875" style="162" hidden="1"/>
    <col min="7731" max="7753" width="4.5703125" style="162" hidden="1"/>
    <col min="7754" max="7936" width="9.140625" style="162" hidden="1"/>
    <col min="7937" max="7937" width="25.85546875" style="162" hidden="1"/>
    <col min="7938" max="7938" width="7.5703125" style="162" hidden="1"/>
    <col min="7939" max="7955" width="5" style="162" hidden="1"/>
    <col min="7956" max="7959" width="5.42578125" style="162" hidden="1"/>
    <col min="7960" max="7960" width="4.5703125" style="162" hidden="1"/>
    <col min="7961" max="7961" width="6.42578125" style="162" hidden="1"/>
    <col min="7962" max="7962" width="5.42578125" style="162" hidden="1"/>
    <col min="7963" max="7963" width="6.42578125" style="162" hidden="1"/>
    <col min="7964" max="7964" width="5.42578125" style="162" hidden="1"/>
    <col min="7965" max="7965" width="6.42578125" style="162" hidden="1"/>
    <col min="7966" max="7966" width="5.42578125" style="162" hidden="1"/>
    <col min="7967" max="7967" width="6.42578125" style="162" hidden="1"/>
    <col min="7968" max="7968" width="4.5703125" style="162" hidden="1"/>
    <col min="7969" max="7969" width="6.42578125" style="162" hidden="1"/>
    <col min="7970" max="7970" width="4.5703125" style="162" hidden="1"/>
    <col min="7971" max="7971" width="6.42578125" style="162" hidden="1"/>
    <col min="7972" max="7973" width="4.5703125" style="162" hidden="1"/>
    <col min="7974" max="7974" width="5.42578125" style="162" hidden="1"/>
    <col min="7975" max="7975" width="4.85546875" style="162" hidden="1"/>
    <col min="7976" max="7981" width="4.5703125" style="162" hidden="1"/>
    <col min="7982" max="7982" width="5.28515625" style="162" hidden="1"/>
    <col min="7983" max="7985" width="4.5703125" style="162" hidden="1"/>
    <col min="7986" max="7986" width="4.85546875" style="162" hidden="1"/>
    <col min="7987" max="8009" width="4.5703125" style="162" hidden="1"/>
    <col min="8010" max="8192" width="9.140625" style="162" hidden="1"/>
    <col min="8193" max="8193" width="25.85546875" style="162" hidden="1"/>
    <col min="8194" max="8194" width="7.5703125" style="162" hidden="1"/>
    <col min="8195" max="8211" width="5" style="162" hidden="1"/>
    <col min="8212" max="8215" width="5.42578125" style="162" hidden="1"/>
    <col min="8216" max="8216" width="4.5703125" style="162" hidden="1"/>
    <col min="8217" max="8217" width="6.42578125" style="162" hidden="1"/>
    <col min="8218" max="8218" width="5.42578125" style="162" hidden="1"/>
    <col min="8219" max="8219" width="6.42578125" style="162" hidden="1"/>
    <col min="8220" max="8220" width="5.42578125" style="162" hidden="1"/>
    <col min="8221" max="8221" width="6.42578125" style="162" hidden="1"/>
    <col min="8222" max="8222" width="5.42578125" style="162" hidden="1"/>
    <col min="8223" max="8223" width="6.42578125" style="162" hidden="1"/>
    <col min="8224" max="8224" width="4.5703125" style="162" hidden="1"/>
    <col min="8225" max="8225" width="6.42578125" style="162" hidden="1"/>
    <col min="8226" max="8226" width="4.5703125" style="162" hidden="1"/>
    <col min="8227" max="8227" width="6.42578125" style="162" hidden="1"/>
    <col min="8228" max="8229" width="4.5703125" style="162" hidden="1"/>
    <col min="8230" max="8230" width="5.42578125" style="162" hidden="1"/>
    <col min="8231" max="8231" width="4.85546875" style="162" hidden="1"/>
    <col min="8232" max="8237" width="4.5703125" style="162" hidden="1"/>
    <col min="8238" max="8238" width="5.28515625" style="162" hidden="1"/>
    <col min="8239" max="8241" width="4.5703125" style="162" hidden="1"/>
    <col min="8242" max="8242" width="4.85546875" style="162" hidden="1"/>
    <col min="8243" max="8265" width="4.5703125" style="162" hidden="1"/>
    <col min="8266" max="8448" width="9.140625" style="162" hidden="1"/>
    <col min="8449" max="8449" width="25.85546875" style="162" hidden="1"/>
    <col min="8450" max="8450" width="7.5703125" style="162" hidden="1"/>
    <col min="8451" max="8467" width="5" style="162" hidden="1"/>
    <col min="8468" max="8471" width="5.42578125" style="162" hidden="1"/>
    <col min="8472" max="8472" width="4.5703125" style="162" hidden="1"/>
    <col min="8473" max="8473" width="6.42578125" style="162" hidden="1"/>
    <col min="8474" max="8474" width="5.42578125" style="162" hidden="1"/>
    <col min="8475" max="8475" width="6.42578125" style="162" hidden="1"/>
    <col min="8476" max="8476" width="5.42578125" style="162" hidden="1"/>
    <col min="8477" max="8477" width="6.42578125" style="162" hidden="1"/>
    <col min="8478" max="8478" width="5.42578125" style="162" hidden="1"/>
    <col min="8479" max="8479" width="6.42578125" style="162" hidden="1"/>
    <col min="8480" max="8480" width="4.5703125" style="162" hidden="1"/>
    <col min="8481" max="8481" width="6.42578125" style="162" hidden="1"/>
    <col min="8482" max="8482" width="4.5703125" style="162" hidden="1"/>
    <col min="8483" max="8483" width="6.42578125" style="162" hidden="1"/>
    <col min="8484" max="8485" width="4.5703125" style="162" hidden="1"/>
    <col min="8486" max="8486" width="5.42578125" style="162" hidden="1"/>
    <col min="8487" max="8487" width="4.85546875" style="162" hidden="1"/>
    <col min="8488" max="8493" width="4.5703125" style="162" hidden="1"/>
    <col min="8494" max="8494" width="5.28515625" style="162" hidden="1"/>
    <col min="8495" max="8497" width="4.5703125" style="162" hidden="1"/>
    <col min="8498" max="8498" width="4.85546875" style="162" hidden="1"/>
    <col min="8499" max="8521" width="4.5703125" style="162" hidden="1"/>
    <col min="8522" max="8704" width="9.140625" style="162" hidden="1"/>
    <col min="8705" max="8705" width="25.85546875" style="162" hidden="1"/>
    <col min="8706" max="8706" width="7.5703125" style="162" hidden="1"/>
    <col min="8707" max="8723" width="5" style="162" hidden="1"/>
    <col min="8724" max="8727" width="5.42578125" style="162" hidden="1"/>
    <col min="8728" max="8728" width="4.5703125" style="162" hidden="1"/>
    <col min="8729" max="8729" width="6.42578125" style="162" hidden="1"/>
    <col min="8730" max="8730" width="5.42578125" style="162" hidden="1"/>
    <col min="8731" max="8731" width="6.42578125" style="162" hidden="1"/>
    <col min="8732" max="8732" width="5.42578125" style="162" hidden="1"/>
    <col min="8733" max="8733" width="6.42578125" style="162" hidden="1"/>
    <col min="8734" max="8734" width="5.42578125" style="162" hidden="1"/>
    <col min="8735" max="8735" width="6.42578125" style="162" hidden="1"/>
    <col min="8736" max="8736" width="4.5703125" style="162" hidden="1"/>
    <col min="8737" max="8737" width="6.42578125" style="162" hidden="1"/>
    <col min="8738" max="8738" width="4.5703125" style="162" hidden="1"/>
    <col min="8739" max="8739" width="6.42578125" style="162" hidden="1"/>
    <col min="8740" max="8741" width="4.5703125" style="162" hidden="1"/>
    <col min="8742" max="8742" width="5.42578125" style="162" hidden="1"/>
    <col min="8743" max="8743" width="4.85546875" style="162" hidden="1"/>
    <col min="8744" max="8749" width="4.5703125" style="162" hidden="1"/>
    <col min="8750" max="8750" width="5.28515625" style="162" hidden="1"/>
    <col min="8751" max="8753" width="4.5703125" style="162" hidden="1"/>
    <col min="8754" max="8754" width="4.85546875" style="162" hidden="1"/>
    <col min="8755" max="8777" width="4.5703125" style="162" hidden="1"/>
    <col min="8778" max="8960" width="9.140625" style="162" hidden="1"/>
    <col min="8961" max="8961" width="25.85546875" style="162" hidden="1"/>
    <col min="8962" max="8962" width="7.5703125" style="162" hidden="1"/>
    <col min="8963" max="8979" width="5" style="162" hidden="1"/>
    <col min="8980" max="8983" width="5.42578125" style="162" hidden="1"/>
    <col min="8984" max="8984" width="4.5703125" style="162" hidden="1"/>
    <col min="8985" max="8985" width="6.42578125" style="162" hidden="1"/>
    <col min="8986" max="8986" width="5.42578125" style="162" hidden="1"/>
    <col min="8987" max="8987" width="6.42578125" style="162" hidden="1"/>
    <col min="8988" max="8988" width="5.42578125" style="162" hidden="1"/>
    <col min="8989" max="8989" width="6.42578125" style="162" hidden="1"/>
    <col min="8990" max="8990" width="5.42578125" style="162" hidden="1"/>
    <col min="8991" max="8991" width="6.42578125" style="162" hidden="1"/>
    <col min="8992" max="8992" width="4.5703125" style="162" hidden="1"/>
    <col min="8993" max="8993" width="6.42578125" style="162" hidden="1"/>
    <col min="8994" max="8994" width="4.5703125" style="162" hidden="1"/>
    <col min="8995" max="8995" width="6.42578125" style="162" hidden="1"/>
    <col min="8996" max="8997" width="4.5703125" style="162" hidden="1"/>
    <col min="8998" max="8998" width="5.42578125" style="162" hidden="1"/>
    <col min="8999" max="8999" width="4.85546875" style="162" hidden="1"/>
    <col min="9000" max="9005" width="4.5703125" style="162" hidden="1"/>
    <col min="9006" max="9006" width="5.28515625" style="162" hidden="1"/>
    <col min="9007" max="9009" width="4.5703125" style="162" hidden="1"/>
    <col min="9010" max="9010" width="4.85546875" style="162" hidden="1"/>
    <col min="9011" max="9033" width="4.5703125" style="162" hidden="1"/>
    <col min="9034" max="9216" width="9.140625" style="162" hidden="1"/>
    <col min="9217" max="9217" width="25.85546875" style="162" hidden="1"/>
    <col min="9218" max="9218" width="7.5703125" style="162" hidden="1"/>
    <col min="9219" max="9235" width="5" style="162" hidden="1"/>
    <col min="9236" max="9239" width="5.42578125" style="162" hidden="1"/>
    <col min="9240" max="9240" width="4.5703125" style="162" hidden="1"/>
    <col min="9241" max="9241" width="6.42578125" style="162" hidden="1"/>
    <col min="9242" max="9242" width="5.42578125" style="162" hidden="1"/>
    <col min="9243" max="9243" width="6.42578125" style="162" hidden="1"/>
    <col min="9244" max="9244" width="5.42578125" style="162" hidden="1"/>
    <col min="9245" max="9245" width="6.42578125" style="162" hidden="1"/>
    <col min="9246" max="9246" width="5.42578125" style="162" hidden="1"/>
    <col min="9247" max="9247" width="6.42578125" style="162" hidden="1"/>
    <col min="9248" max="9248" width="4.5703125" style="162" hidden="1"/>
    <col min="9249" max="9249" width="6.42578125" style="162" hidden="1"/>
    <col min="9250" max="9250" width="4.5703125" style="162" hidden="1"/>
    <col min="9251" max="9251" width="6.42578125" style="162" hidden="1"/>
    <col min="9252" max="9253" width="4.5703125" style="162" hidden="1"/>
    <col min="9254" max="9254" width="5.42578125" style="162" hidden="1"/>
    <col min="9255" max="9255" width="4.85546875" style="162" hidden="1"/>
    <col min="9256" max="9261" width="4.5703125" style="162" hidden="1"/>
    <col min="9262" max="9262" width="5.28515625" style="162" hidden="1"/>
    <col min="9263" max="9265" width="4.5703125" style="162" hidden="1"/>
    <col min="9266" max="9266" width="4.85546875" style="162" hidden="1"/>
    <col min="9267" max="9289" width="4.5703125" style="162" hidden="1"/>
    <col min="9290" max="9472" width="9.140625" style="162" hidden="1"/>
    <col min="9473" max="9473" width="25.85546875" style="162" hidden="1"/>
    <col min="9474" max="9474" width="7.5703125" style="162" hidden="1"/>
    <col min="9475" max="9491" width="5" style="162" hidden="1"/>
    <col min="9492" max="9495" width="5.42578125" style="162" hidden="1"/>
    <col min="9496" max="9496" width="4.5703125" style="162" hidden="1"/>
    <col min="9497" max="9497" width="6.42578125" style="162" hidden="1"/>
    <col min="9498" max="9498" width="5.42578125" style="162" hidden="1"/>
    <col min="9499" max="9499" width="6.42578125" style="162" hidden="1"/>
    <col min="9500" max="9500" width="5.42578125" style="162" hidden="1"/>
    <col min="9501" max="9501" width="6.42578125" style="162" hidden="1"/>
    <col min="9502" max="9502" width="5.42578125" style="162" hidden="1"/>
    <col min="9503" max="9503" width="6.42578125" style="162" hidden="1"/>
    <col min="9504" max="9504" width="4.5703125" style="162" hidden="1"/>
    <col min="9505" max="9505" width="6.42578125" style="162" hidden="1"/>
    <col min="9506" max="9506" width="4.5703125" style="162" hidden="1"/>
    <col min="9507" max="9507" width="6.42578125" style="162" hidden="1"/>
    <col min="9508" max="9509" width="4.5703125" style="162" hidden="1"/>
    <col min="9510" max="9510" width="5.42578125" style="162" hidden="1"/>
    <col min="9511" max="9511" width="4.85546875" style="162" hidden="1"/>
    <col min="9512" max="9517" width="4.5703125" style="162" hidden="1"/>
    <col min="9518" max="9518" width="5.28515625" style="162" hidden="1"/>
    <col min="9519" max="9521" width="4.5703125" style="162" hidden="1"/>
    <col min="9522" max="9522" width="4.85546875" style="162" hidden="1"/>
    <col min="9523" max="9545" width="4.5703125" style="162" hidden="1"/>
    <col min="9546" max="9728" width="9.140625" style="162" hidden="1"/>
    <col min="9729" max="9729" width="25.85546875" style="162" hidden="1"/>
    <col min="9730" max="9730" width="7.5703125" style="162" hidden="1"/>
    <col min="9731" max="9747" width="5" style="162" hidden="1"/>
    <col min="9748" max="9751" width="5.42578125" style="162" hidden="1"/>
    <col min="9752" max="9752" width="4.5703125" style="162" hidden="1"/>
    <col min="9753" max="9753" width="6.42578125" style="162" hidden="1"/>
    <col min="9754" max="9754" width="5.42578125" style="162" hidden="1"/>
    <col min="9755" max="9755" width="6.42578125" style="162" hidden="1"/>
    <col min="9756" max="9756" width="5.42578125" style="162" hidden="1"/>
    <col min="9757" max="9757" width="6.42578125" style="162" hidden="1"/>
    <col min="9758" max="9758" width="5.42578125" style="162" hidden="1"/>
    <col min="9759" max="9759" width="6.42578125" style="162" hidden="1"/>
    <col min="9760" max="9760" width="4.5703125" style="162" hidden="1"/>
    <col min="9761" max="9761" width="6.42578125" style="162" hidden="1"/>
    <col min="9762" max="9762" width="4.5703125" style="162" hidden="1"/>
    <col min="9763" max="9763" width="6.42578125" style="162" hidden="1"/>
    <col min="9764" max="9765" width="4.5703125" style="162" hidden="1"/>
    <col min="9766" max="9766" width="5.42578125" style="162" hidden="1"/>
    <col min="9767" max="9767" width="4.85546875" style="162" hidden="1"/>
    <col min="9768" max="9773" width="4.5703125" style="162" hidden="1"/>
    <col min="9774" max="9774" width="5.28515625" style="162" hidden="1"/>
    <col min="9775" max="9777" width="4.5703125" style="162" hidden="1"/>
    <col min="9778" max="9778" width="4.85546875" style="162" hidden="1"/>
    <col min="9779" max="9801" width="4.5703125" style="162" hidden="1"/>
    <col min="9802" max="9984" width="9.140625" style="162" hidden="1"/>
    <col min="9985" max="9985" width="25.85546875" style="162" hidden="1"/>
    <col min="9986" max="9986" width="7.5703125" style="162" hidden="1"/>
    <col min="9987" max="10003" width="5" style="162" hidden="1"/>
    <col min="10004" max="10007" width="5.42578125" style="162" hidden="1"/>
    <col min="10008" max="10008" width="4.5703125" style="162" hidden="1"/>
    <col min="10009" max="10009" width="6.42578125" style="162" hidden="1"/>
    <col min="10010" max="10010" width="5.42578125" style="162" hidden="1"/>
    <col min="10011" max="10011" width="6.42578125" style="162" hidden="1"/>
    <col min="10012" max="10012" width="5.42578125" style="162" hidden="1"/>
    <col min="10013" max="10013" width="6.42578125" style="162" hidden="1"/>
    <col min="10014" max="10014" width="5.42578125" style="162" hidden="1"/>
    <col min="10015" max="10015" width="6.42578125" style="162" hidden="1"/>
    <col min="10016" max="10016" width="4.5703125" style="162" hidden="1"/>
    <col min="10017" max="10017" width="6.42578125" style="162" hidden="1"/>
    <col min="10018" max="10018" width="4.5703125" style="162" hidden="1"/>
    <col min="10019" max="10019" width="6.42578125" style="162" hidden="1"/>
    <col min="10020" max="10021" width="4.5703125" style="162" hidden="1"/>
    <col min="10022" max="10022" width="5.42578125" style="162" hidden="1"/>
    <col min="10023" max="10023" width="4.85546875" style="162" hidden="1"/>
    <col min="10024" max="10029" width="4.5703125" style="162" hidden="1"/>
    <col min="10030" max="10030" width="5.28515625" style="162" hidden="1"/>
    <col min="10031" max="10033" width="4.5703125" style="162" hidden="1"/>
    <col min="10034" max="10034" width="4.85546875" style="162" hidden="1"/>
    <col min="10035" max="10057" width="4.5703125" style="162" hidden="1"/>
    <col min="10058" max="10240" width="9.140625" style="162" hidden="1"/>
    <col min="10241" max="10241" width="25.85546875" style="162" hidden="1"/>
    <col min="10242" max="10242" width="7.5703125" style="162" hidden="1"/>
    <col min="10243" max="10259" width="5" style="162" hidden="1"/>
    <col min="10260" max="10263" width="5.42578125" style="162" hidden="1"/>
    <col min="10264" max="10264" width="4.5703125" style="162" hidden="1"/>
    <col min="10265" max="10265" width="6.42578125" style="162" hidden="1"/>
    <col min="10266" max="10266" width="5.42578125" style="162" hidden="1"/>
    <col min="10267" max="10267" width="6.42578125" style="162" hidden="1"/>
    <col min="10268" max="10268" width="5.42578125" style="162" hidden="1"/>
    <col min="10269" max="10269" width="6.42578125" style="162" hidden="1"/>
    <col min="10270" max="10270" width="5.42578125" style="162" hidden="1"/>
    <col min="10271" max="10271" width="6.42578125" style="162" hidden="1"/>
    <col min="10272" max="10272" width="4.5703125" style="162" hidden="1"/>
    <col min="10273" max="10273" width="6.42578125" style="162" hidden="1"/>
    <col min="10274" max="10274" width="4.5703125" style="162" hidden="1"/>
    <col min="10275" max="10275" width="6.42578125" style="162" hidden="1"/>
    <col min="10276" max="10277" width="4.5703125" style="162" hidden="1"/>
    <col min="10278" max="10278" width="5.42578125" style="162" hidden="1"/>
    <col min="10279" max="10279" width="4.85546875" style="162" hidden="1"/>
    <col min="10280" max="10285" width="4.5703125" style="162" hidden="1"/>
    <col min="10286" max="10286" width="5.28515625" style="162" hidden="1"/>
    <col min="10287" max="10289" width="4.5703125" style="162" hidden="1"/>
    <col min="10290" max="10290" width="4.85546875" style="162" hidden="1"/>
    <col min="10291" max="10313" width="4.5703125" style="162" hidden="1"/>
    <col min="10314" max="10496" width="9.140625" style="162" hidden="1"/>
    <col min="10497" max="10497" width="25.85546875" style="162" hidden="1"/>
    <col min="10498" max="10498" width="7.5703125" style="162" hidden="1"/>
    <col min="10499" max="10515" width="5" style="162" hidden="1"/>
    <col min="10516" max="10519" width="5.42578125" style="162" hidden="1"/>
    <col min="10520" max="10520" width="4.5703125" style="162" hidden="1"/>
    <col min="10521" max="10521" width="6.42578125" style="162" hidden="1"/>
    <col min="10522" max="10522" width="5.42578125" style="162" hidden="1"/>
    <col min="10523" max="10523" width="6.42578125" style="162" hidden="1"/>
    <col min="10524" max="10524" width="5.42578125" style="162" hidden="1"/>
    <col min="10525" max="10525" width="6.42578125" style="162" hidden="1"/>
    <col min="10526" max="10526" width="5.42578125" style="162" hidden="1"/>
    <col min="10527" max="10527" width="6.42578125" style="162" hidden="1"/>
    <col min="10528" max="10528" width="4.5703125" style="162" hidden="1"/>
    <col min="10529" max="10529" width="6.42578125" style="162" hidden="1"/>
    <col min="10530" max="10530" width="4.5703125" style="162" hidden="1"/>
    <col min="10531" max="10531" width="6.42578125" style="162" hidden="1"/>
    <col min="10532" max="10533" width="4.5703125" style="162" hidden="1"/>
    <col min="10534" max="10534" width="5.42578125" style="162" hidden="1"/>
    <col min="10535" max="10535" width="4.85546875" style="162" hidden="1"/>
    <col min="10536" max="10541" width="4.5703125" style="162" hidden="1"/>
    <col min="10542" max="10542" width="5.28515625" style="162" hidden="1"/>
    <col min="10543" max="10545" width="4.5703125" style="162" hidden="1"/>
    <col min="10546" max="10546" width="4.85546875" style="162" hidden="1"/>
    <col min="10547" max="10569" width="4.5703125" style="162" hidden="1"/>
    <col min="10570" max="10752" width="9.140625" style="162" hidden="1"/>
    <col min="10753" max="10753" width="25.85546875" style="162" hidden="1"/>
    <col min="10754" max="10754" width="7.5703125" style="162" hidden="1"/>
    <col min="10755" max="10771" width="5" style="162" hidden="1"/>
    <col min="10772" max="10775" width="5.42578125" style="162" hidden="1"/>
    <col min="10776" max="10776" width="4.5703125" style="162" hidden="1"/>
    <col min="10777" max="10777" width="6.42578125" style="162" hidden="1"/>
    <col min="10778" max="10778" width="5.42578125" style="162" hidden="1"/>
    <col min="10779" max="10779" width="6.42578125" style="162" hidden="1"/>
    <col min="10780" max="10780" width="5.42578125" style="162" hidden="1"/>
    <col min="10781" max="10781" width="6.42578125" style="162" hidden="1"/>
    <col min="10782" max="10782" width="5.42578125" style="162" hidden="1"/>
    <col min="10783" max="10783" width="6.42578125" style="162" hidden="1"/>
    <col min="10784" max="10784" width="4.5703125" style="162" hidden="1"/>
    <col min="10785" max="10785" width="6.42578125" style="162" hidden="1"/>
    <col min="10786" max="10786" width="4.5703125" style="162" hidden="1"/>
    <col min="10787" max="10787" width="6.42578125" style="162" hidden="1"/>
    <col min="10788" max="10789" width="4.5703125" style="162" hidden="1"/>
    <col min="10790" max="10790" width="5.42578125" style="162" hidden="1"/>
    <col min="10791" max="10791" width="4.85546875" style="162" hidden="1"/>
    <col min="10792" max="10797" width="4.5703125" style="162" hidden="1"/>
    <col min="10798" max="10798" width="5.28515625" style="162" hidden="1"/>
    <col min="10799" max="10801" width="4.5703125" style="162" hidden="1"/>
    <col min="10802" max="10802" width="4.85546875" style="162" hidden="1"/>
    <col min="10803" max="10825" width="4.5703125" style="162" hidden="1"/>
    <col min="10826" max="11008" width="9.140625" style="162" hidden="1"/>
    <col min="11009" max="11009" width="25.85546875" style="162" hidden="1"/>
    <col min="11010" max="11010" width="7.5703125" style="162" hidden="1"/>
    <col min="11011" max="11027" width="5" style="162" hidden="1"/>
    <col min="11028" max="11031" width="5.42578125" style="162" hidden="1"/>
    <col min="11032" max="11032" width="4.5703125" style="162" hidden="1"/>
    <col min="11033" max="11033" width="6.42578125" style="162" hidden="1"/>
    <col min="11034" max="11034" width="5.42578125" style="162" hidden="1"/>
    <col min="11035" max="11035" width="6.42578125" style="162" hidden="1"/>
    <col min="11036" max="11036" width="5.42578125" style="162" hidden="1"/>
    <col min="11037" max="11037" width="6.42578125" style="162" hidden="1"/>
    <col min="11038" max="11038" width="5.42578125" style="162" hidden="1"/>
    <col min="11039" max="11039" width="6.42578125" style="162" hidden="1"/>
    <col min="11040" max="11040" width="4.5703125" style="162" hidden="1"/>
    <col min="11041" max="11041" width="6.42578125" style="162" hidden="1"/>
    <col min="11042" max="11042" width="4.5703125" style="162" hidden="1"/>
    <col min="11043" max="11043" width="6.42578125" style="162" hidden="1"/>
    <col min="11044" max="11045" width="4.5703125" style="162" hidden="1"/>
    <col min="11046" max="11046" width="5.42578125" style="162" hidden="1"/>
    <col min="11047" max="11047" width="4.85546875" style="162" hidden="1"/>
    <col min="11048" max="11053" width="4.5703125" style="162" hidden="1"/>
    <col min="11054" max="11054" width="5.28515625" style="162" hidden="1"/>
    <col min="11055" max="11057" width="4.5703125" style="162" hidden="1"/>
    <col min="11058" max="11058" width="4.85546875" style="162" hidden="1"/>
    <col min="11059" max="11081" width="4.5703125" style="162" hidden="1"/>
    <col min="11082" max="11264" width="9.140625" style="162" hidden="1"/>
    <col min="11265" max="11265" width="25.85546875" style="162" hidden="1"/>
    <col min="11266" max="11266" width="7.5703125" style="162" hidden="1"/>
    <col min="11267" max="11283" width="5" style="162" hidden="1"/>
    <col min="11284" max="11287" width="5.42578125" style="162" hidden="1"/>
    <col min="11288" max="11288" width="4.5703125" style="162" hidden="1"/>
    <col min="11289" max="11289" width="6.42578125" style="162" hidden="1"/>
    <col min="11290" max="11290" width="5.42578125" style="162" hidden="1"/>
    <col min="11291" max="11291" width="6.42578125" style="162" hidden="1"/>
    <col min="11292" max="11292" width="5.42578125" style="162" hidden="1"/>
    <col min="11293" max="11293" width="6.42578125" style="162" hidden="1"/>
    <col min="11294" max="11294" width="5.42578125" style="162" hidden="1"/>
    <col min="11295" max="11295" width="6.42578125" style="162" hidden="1"/>
    <col min="11296" max="11296" width="4.5703125" style="162" hidden="1"/>
    <col min="11297" max="11297" width="6.42578125" style="162" hidden="1"/>
    <col min="11298" max="11298" width="4.5703125" style="162" hidden="1"/>
    <col min="11299" max="11299" width="6.42578125" style="162" hidden="1"/>
    <col min="11300" max="11301" width="4.5703125" style="162" hidden="1"/>
    <col min="11302" max="11302" width="5.42578125" style="162" hidden="1"/>
    <col min="11303" max="11303" width="4.85546875" style="162" hidden="1"/>
    <col min="11304" max="11309" width="4.5703125" style="162" hidden="1"/>
    <col min="11310" max="11310" width="5.28515625" style="162" hidden="1"/>
    <col min="11311" max="11313" width="4.5703125" style="162" hidden="1"/>
    <col min="11314" max="11314" width="4.85546875" style="162" hidden="1"/>
    <col min="11315" max="11337" width="4.5703125" style="162" hidden="1"/>
    <col min="11338" max="11520" width="9.140625" style="162" hidden="1"/>
    <col min="11521" max="11521" width="25.85546875" style="162" hidden="1"/>
    <col min="11522" max="11522" width="7.5703125" style="162" hidden="1"/>
    <col min="11523" max="11539" width="5" style="162" hidden="1"/>
    <col min="11540" max="11543" width="5.42578125" style="162" hidden="1"/>
    <col min="11544" max="11544" width="4.5703125" style="162" hidden="1"/>
    <col min="11545" max="11545" width="6.42578125" style="162" hidden="1"/>
    <col min="11546" max="11546" width="5.42578125" style="162" hidden="1"/>
    <col min="11547" max="11547" width="6.42578125" style="162" hidden="1"/>
    <col min="11548" max="11548" width="5.42578125" style="162" hidden="1"/>
    <col min="11549" max="11549" width="6.42578125" style="162" hidden="1"/>
    <col min="11550" max="11550" width="5.42578125" style="162" hidden="1"/>
    <col min="11551" max="11551" width="6.42578125" style="162" hidden="1"/>
    <col min="11552" max="11552" width="4.5703125" style="162" hidden="1"/>
    <col min="11553" max="11553" width="6.42578125" style="162" hidden="1"/>
    <col min="11554" max="11554" width="4.5703125" style="162" hidden="1"/>
    <col min="11555" max="11555" width="6.42578125" style="162" hidden="1"/>
    <col min="11556" max="11557" width="4.5703125" style="162" hidden="1"/>
    <col min="11558" max="11558" width="5.42578125" style="162" hidden="1"/>
    <col min="11559" max="11559" width="4.85546875" style="162" hidden="1"/>
    <col min="11560" max="11565" width="4.5703125" style="162" hidden="1"/>
    <col min="11566" max="11566" width="5.28515625" style="162" hidden="1"/>
    <col min="11567" max="11569" width="4.5703125" style="162" hidden="1"/>
    <col min="11570" max="11570" width="4.85546875" style="162" hidden="1"/>
    <col min="11571" max="11593" width="4.5703125" style="162" hidden="1"/>
    <col min="11594" max="11776" width="9.140625" style="162" hidden="1"/>
    <col min="11777" max="11777" width="25.85546875" style="162" hidden="1"/>
    <col min="11778" max="11778" width="7.5703125" style="162" hidden="1"/>
    <col min="11779" max="11795" width="5" style="162" hidden="1"/>
    <col min="11796" max="11799" width="5.42578125" style="162" hidden="1"/>
    <col min="11800" max="11800" width="4.5703125" style="162" hidden="1"/>
    <col min="11801" max="11801" width="6.42578125" style="162" hidden="1"/>
    <col min="11802" max="11802" width="5.42578125" style="162" hidden="1"/>
    <col min="11803" max="11803" width="6.42578125" style="162" hidden="1"/>
    <col min="11804" max="11804" width="5.42578125" style="162" hidden="1"/>
    <col min="11805" max="11805" width="6.42578125" style="162" hidden="1"/>
    <col min="11806" max="11806" width="5.42578125" style="162" hidden="1"/>
    <col min="11807" max="11807" width="6.42578125" style="162" hidden="1"/>
    <col min="11808" max="11808" width="4.5703125" style="162" hidden="1"/>
    <col min="11809" max="11809" width="6.42578125" style="162" hidden="1"/>
    <col min="11810" max="11810" width="4.5703125" style="162" hidden="1"/>
    <col min="11811" max="11811" width="6.42578125" style="162" hidden="1"/>
    <col min="11812" max="11813" width="4.5703125" style="162" hidden="1"/>
    <col min="11814" max="11814" width="5.42578125" style="162" hidden="1"/>
    <col min="11815" max="11815" width="4.85546875" style="162" hidden="1"/>
    <col min="11816" max="11821" width="4.5703125" style="162" hidden="1"/>
    <col min="11822" max="11822" width="5.28515625" style="162" hidden="1"/>
    <col min="11823" max="11825" width="4.5703125" style="162" hidden="1"/>
    <col min="11826" max="11826" width="4.85546875" style="162" hidden="1"/>
    <col min="11827" max="11849" width="4.5703125" style="162" hidden="1"/>
    <col min="11850" max="12032" width="9.140625" style="162" hidden="1"/>
    <col min="12033" max="12033" width="25.85546875" style="162" hidden="1"/>
    <col min="12034" max="12034" width="7.5703125" style="162" hidden="1"/>
    <col min="12035" max="12051" width="5" style="162" hidden="1"/>
    <col min="12052" max="12055" width="5.42578125" style="162" hidden="1"/>
    <col min="12056" max="12056" width="4.5703125" style="162" hidden="1"/>
    <col min="12057" max="12057" width="6.42578125" style="162" hidden="1"/>
    <col min="12058" max="12058" width="5.42578125" style="162" hidden="1"/>
    <col min="12059" max="12059" width="6.42578125" style="162" hidden="1"/>
    <col min="12060" max="12060" width="5.42578125" style="162" hidden="1"/>
    <col min="12061" max="12061" width="6.42578125" style="162" hidden="1"/>
    <col min="12062" max="12062" width="5.42578125" style="162" hidden="1"/>
    <col min="12063" max="12063" width="6.42578125" style="162" hidden="1"/>
    <col min="12064" max="12064" width="4.5703125" style="162" hidden="1"/>
    <col min="12065" max="12065" width="6.42578125" style="162" hidden="1"/>
    <col min="12066" max="12066" width="4.5703125" style="162" hidden="1"/>
    <col min="12067" max="12067" width="6.42578125" style="162" hidden="1"/>
    <col min="12068" max="12069" width="4.5703125" style="162" hidden="1"/>
    <col min="12070" max="12070" width="5.42578125" style="162" hidden="1"/>
    <col min="12071" max="12071" width="4.85546875" style="162" hidden="1"/>
    <col min="12072" max="12077" width="4.5703125" style="162" hidden="1"/>
    <col min="12078" max="12078" width="5.28515625" style="162" hidden="1"/>
    <col min="12079" max="12081" width="4.5703125" style="162" hidden="1"/>
    <col min="12082" max="12082" width="4.85546875" style="162" hidden="1"/>
    <col min="12083" max="12105" width="4.5703125" style="162" hidden="1"/>
    <col min="12106" max="12288" width="9.140625" style="162" hidden="1"/>
    <col min="12289" max="12289" width="25.85546875" style="162" hidden="1"/>
    <col min="12290" max="12290" width="7.5703125" style="162" hidden="1"/>
    <col min="12291" max="12307" width="5" style="162" hidden="1"/>
    <col min="12308" max="12311" width="5.42578125" style="162" hidden="1"/>
    <col min="12312" max="12312" width="4.5703125" style="162" hidden="1"/>
    <col min="12313" max="12313" width="6.42578125" style="162" hidden="1"/>
    <col min="12314" max="12314" width="5.42578125" style="162" hidden="1"/>
    <col min="12315" max="12315" width="6.42578125" style="162" hidden="1"/>
    <col min="12316" max="12316" width="5.42578125" style="162" hidden="1"/>
    <col min="12317" max="12317" width="6.42578125" style="162" hidden="1"/>
    <col min="12318" max="12318" width="5.42578125" style="162" hidden="1"/>
    <col min="12319" max="12319" width="6.42578125" style="162" hidden="1"/>
    <col min="12320" max="12320" width="4.5703125" style="162" hidden="1"/>
    <col min="12321" max="12321" width="6.42578125" style="162" hidden="1"/>
    <col min="12322" max="12322" width="4.5703125" style="162" hidden="1"/>
    <col min="12323" max="12323" width="6.42578125" style="162" hidden="1"/>
    <col min="12324" max="12325" width="4.5703125" style="162" hidden="1"/>
    <col min="12326" max="12326" width="5.42578125" style="162" hidden="1"/>
    <col min="12327" max="12327" width="4.85546875" style="162" hidden="1"/>
    <col min="12328" max="12333" width="4.5703125" style="162" hidden="1"/>
    <col min="12334" max="12334" width="5.28515625" style="162" hidden="1"/>
    <col min="12335" max="12337" width="4.5703125" style="162" hidden="1"/>
    <col min="12338" max="12338" width="4.85546875" style="162" hidden="1"/>
    <col min="12339" max="12361" width="4.5703125" style="162" hidden="1"/>
    <col min="12362" max="12544" width="9.140625" style="162" hidden="1"/>
    <col min="12545" max="12545" width="25.85546875" style="162" hidden="1"/>
    <col min="12546" max="12546" width="7.5703125" style="162" hidden="1"/>
    <col min="12547" max="12563" width="5" style="162" hidden="1"/>
    <col min="12564" max="12567" width="5.42578125" style="162" hidden="1"/>
    <col min="12568" max="12568" width="4.5703125" style="162" hidden="1"/>
    <col min="12569" max="12569" width="6.42578125" style="162" hidden="1"/>
    <col min="12570" max="12570" width="5.42578125" style="162" hidden="1"/>
    <col min="12571" max="12571" width="6.42578125" style="162" hidden="1"/>
    <col min="12572" max="12572" width="5.42578125" style="162" hidden="1"/>
    <col min="12573" max="12573" width="6.42578125" style="162" hidden="1"/>
    <col min="12574" max="12574" width="5.42578125" style="162" hidden="1"/>
    <col min="12575" max="12575" width="6.42578125" style="162" hidden="1"/>
    <col min="12576" max="12576" width="4.5703125" style="162" hidden="1"/>
    <col min="12577" max="12577" width="6.42578125" style="162" hidden="1"/>
    <col min="12578" max="12578" width="4.5703125" style="162" hidden="1"/>
    <col min="12579" max="12579" width="6.42578125" style="162" hidden="1"/>
    <col min="12580" max="12581" width="4.5703125" style="162" hidden="1"/>
    <col min="12582" max="12582" width="5.42578125" style="162" hidden="1"/>
    <col min="12583" max="12583" width="4.85546875" style="162" hidden="1"/>
    <col min="12584" max="12589" width="4.5703125" style="162" hidden="1"/>
    <col min="12590" max="12590" width="5.28515625" style="162" hidden="1"/>
    <col min="12591" max="12593" width="4.5703125" style="162" hidden="1"/>
    <col min="12594" max="12594" width="4.85546875" style="162" hidden="1"/>
    <col min="12595" max="12617" width="4.5703125" style="162" hidden="1"/>
    <col min="12618" max="12800" width="9.140625" style="162" hidden="1"/>
    <col min="12801" max="12801" width="25.85546875" style="162" hidden="1"/>
    <col min="12802" max="12802" width="7.5703125" style="162" hidden="1"/>
    <col min="12803" max="12819" width="5" style="162" hidden="1"/>
    <col min="12820" max="12823" width="5.42578125" style="162" hidden="1"/>
    <col min="12824" max="12824" width="4.5703125" style="162" hidden="1"/>
    <col min="12825" max="12825" width="6.42578125" style="162" hidden="1"/>
    <col min="12826" max="12826" width="5.42578125" style="162" hidden="1"/>
    <col min="12827" max="12827" width="6.42578125" style="162" hidden="1"/>
    <col min="12828" max="12828" width="5.42578125" style="162" hidden="1"/>
    <col min="12829" max="12829" width="6.42578125" style="162" hidden="1"/>
    <col min="12830" max="12830" width="5.42578125" style="162" hidden="1"/>
    <col min="12831" max="12831" width="6.42578125" style="162" hidden="1"/>
    <col min="12832" max="12832" width="4.5703125" style="162" hidden="1"/>
    <col min="12833" max="12833" width="6.42578125" style="162" hidden="1"/>
    <col min="12834" max="12834" width="4.5703125" style="162" hidden="1"/>
    <col min="12835" max="12835" width="6.42578125" style="162" hidden="1"/>
    <col min="12836" max="12837" width="4.5703125" style="162" hidden="1"/>
    <col min="12838" max="12838" width="5.42578125" style="162" hidden="1"/>
    <col min="12839" max="12839" width="4.85546875" style="162" hidden="1"/>
    <col min="12840" max="12845" width="4.5703125" style="162" hidden="1"/>
    <col min="12846" max="12846" width="5.28515625" style="162" hidden="1"/>
    <col min="12847" max="12849" width="4.5703125" style="162" hidden="1"/>
    <col min="12850" max="12850" width="4.85546875" style="162" hidden="1"/>
    <col min="12851" max="12873" width="4.5703125" style="162" hidden="1"/>
    <col min="12874" max="13056" width="9.140625" style="162" hidden="1"/>
    <col min="13057" max="13057" width="25.85546875" style="162" hidden="1"/>
    <col min="13058" max="13058" width="7.5703125" style="162" hidden="1"/>
    <col min="13059" max="13075" width="5" style="162" hidden="1"/>
    <col min="13076" max="13079" width="5.42578125" style="162" hidden="1"/>
    <col min="13080" max="13080" width="4.5703125" style="162" hidden="1"/>
    <col min="13081" max="13081" width="6.42578125" style="162" hidden="1"/>
    <col min="13082" max="13082" width="5.42578125" style="162" hidden="1"/>
    <col min="13083" max="13083" width="6.42578125" style="162" hidden="1"/>
    <col min="13084" max="13084" width="5.42578125" style="162" hidden="1"/>
    <col min="13085" max="13085" width="6.42578125" style="162" hidden="1"/>
    <col min="13086" max="13086" width="5.42578125" style="162" hidden="1"/>
    <col min="13087" max="13087" width="6.42578125" style="162" hidden="1"/>
    <col min="13088" max="13088" width="4.5703125" style="162" hidden="1"/>
    <col min="13089" max="13089" width="6.42578125" style="162" hidden="1"/>
    <col min="13090" max="13090" width="4.5703125" style="162" hidden="1"/>
    <col min="13091" max="13091" width="6.42578125" style="162" hidden="1"/>
    <col min="13092" max="13093" width="4.5703125" style="162" hidden="1"/>
    <col min="13094" max="13094" width="5.42578125" style="162" hidden="1"/>
    <col min="13095" max="13095" width="4.85546875" style="162" hidden="1"/>
    <col min="13096" max="13101" width="4.5703125" style="162" hidden="1"/>
    <col min="13102" max="13102" width="5.28515625" style="162" hidden="1"/>
    <col min="13103" max="13105" width="4.5703125" style="162" hidden="1"/>
    <col min="13106" max="13106" width="4.85546875" style="162" hidden="1"/>
    <col min="13107" max="13129" width="4.5703125" style="162" hidden="1"/>
    <col min="13130" max="13312" width="9.140625" style="162" hidden="1"/>
    <col min="13313" max="13313" width="25.85546875" style="162" hidden="1"/>
    <col min="13314" max="13314" width="7.5703125" style="162" hidden="1"/>
    <col min="13315" max="13331" width="5" style="162" hidden="1"/>
    <col min="13332" max="13335" width="5.42578125" style="162" hidden="1"/>
    <col min="13336" max="13336" width="4.5703125" style="162" hidden="1"/>
    <col min="13337" max="13337" width="6.42578125" style="162" hidden="1"/>
    <col min="13338" max="13338" width="5.42578125" style="162" hidden="1"/>
    <col min="13339" max="13339" width="6.42578125" style="162" hidden="1"/>
    <col min="13340" max="13340" width="5.42578125" style="162" hidden="1"/>
    <col min="13341" max="13341" width="6.42578125" style="162" hidden="1"/>
    <col min="13342" max="13342" width="5.42578125" style="162" hidden="1"/>
    <col min="13343" max="13343" width="6.42578125" style="162" hidden="1"/>
    <col min="13344" max="13344" width="4.5703125" style="162" hidden="1"/>
    <col min="13345" max="13345" width="6.42578125" style="162" hidden="1"/>
    <col min="13346" max="13346" width="4.5703125" style="162" hidden="1"/>
    <col min="13347" max="13347" width="6.42578125" style="162" hidden="1"/>
    <col min="13348" max="13349" width="4.5703125" style="162" hidden="1"/>
    <col min="13350" max="13350" width="5.42578125" style="162" hidden="1"/>
    <col min="13351" max="13351" width="4.85546875" style="162" hidden="1"/>
    <col min="13352" max="13357" width="4.5703125" style="162" hidden="1"/>
    <col min="13358" max="13358" width="5.28515625" style="162" hidden="1"/>
    <col min="13359" max="13361" width="4.5703125" style="162" hidden="1"/>
    <col min="13362" max="13362" width="4.85546875" style="162" hidden="1"/>
    <col min="13363" max="13385" width="4.5703125" style="162" hidden="1"/>
    <col min="13386" max="13568" width="9.140625" style="162" hidden="1"/>
    <col min="13569" max="13569" width="25.85546875" style="162" hidden="1"/>
    <col min="13570" max="13570" width="7.5703125" style="162" hidden="1"/>
    <col min="13571" max="13587" width="5" style="162" hidden="1"/>
    <col min="13588" max="13591" width="5.42578125" style="162" hidden="1"/>
    <col min="13592" max="13592" width="4.5703125" style="162" hidden="1"/>
    <col min="13593" max="13593" width="6.42578125" style="162" hidden="1"/>
    <col min="13594" max="13594" width="5.42578125" style="162" hidden="1"/>
    <col min="13595" max="13595" width="6.42578125" style="162" hidden="1"/>
    <col min="13596" max="13596" width="5.42578125" style="162" hidden="1"/>
    <col min="13597" max="13597" width="6.42578125" style="162" hidden="1"/>
    <col min="13598" max="13598" width="5.42578125" style="162" hidden="1"/>
    <col min="13599" max="13599" width="6.42578125" style="162" hidden="1"/>
    <col min="13600" max="13600" width="4.5703125" style="162" hidden="1"/>
    <col min="13601" max="13601" width="6.42578125" style="162" hidden="1"/>
    <col min="13602" max="13602" width="4.5703125" style="162" hidden="1"/>
    <col min="13603" max="13603" width="6.42578125" style="162" hidden="1"/>
    <col min="13604" max="13605" width="4.5703125" style="162" hidden="1"/>
    <col min="13606" max="13606" width="5.42578125" style="162" hidden="1"/>
    <col min="13607" max="13607" width="4.85546875" style="162" hidden="1"/>
    <col min="13608" max="13613" width="4.5703125" style="162" hidden="1"/>
    <col min="13614" max="13614" width="5.28515625" style="162" hidden="1"/>
    <col min="13615" max="13617" width="4.5703125" style="162" hidden="1"/>
    <col min="13618" max="13618" width="4.85546875" style="162" hidden="1"/>
    <col min="13619" max="13641" width="4.5703125" style="162" hidden="1"/>
    <col min="13642" max="13824" width="9.140625" style="162" hidden="1"/>
    <col min="13825" max="13825" width="25.85546875" style="162" hidden="1"/>
    <col min="13826" max="13826" width="7.5703125" style="162" hidden="1"/>
    <col min="13827" max="13843" width="5" style="162" hidden="1"/>
    <col min="13844" max="13847" width="5.42578125" style="162" hidden="1"/>
    <col min="13848" max="13848" width="4.5703125" style="162" hidden="1"/>
    <col min="13849" max="13849" width="6.42578125" style="162" hidden="1"/>
    <col min="13850" max="13850" width="5.42578125" style="162" hidden="1"/>
    <col min="13851" max="13851" width="6.42578125" style="162" hidden="1"/>
    <col min="13852" max="13852" width="5.42578125" style="162" hidden="1"/>
    <col min="13853" max="13853" width="6.42578125" style="162" hidden="1"/>
    <col min="13854" max="13854" width="5.42578125" style="162" hidden="1"/>
    <col min="13855" max="13855" width="6.42578125" style="162" hidden="1"/>
    <col min="13856" max="13856" width="4.5703125" style="162" hidden="1"/>
    <col min="13857" max="13857" width="6.42578125" style="162" hidden="1"/>
    <col min="13858" max="13858" width="4.5703125" style="162" hidden="1"/>
    <col min="13859" max="13859" width="6.42578125" style="162" hidden="1"/>
    <col min="13860" max="13861" width="4.5703125" style="162" hidden="1"/>
    <col min="13862" max="13862" width="5.42578125" style="162" hidden="1"/>
    <col min="13863" max="13863" width="4.85546875" style="162" hidden="1"/>
    <col min="13864" max="13869" width="4.5703125" style="162" hidden="1"/>
    <col min="13870" max="13870" width="5.28515625" style="162" hidden="1"/>
    <col min="13871" max="13873" width="4.5703125" style="162" hidden="1"/>
    <col min="13874" max="13874" width="4.85546875" style="162" hidden="1"/>
    <col min="13875" max="13897" width="4.5703125" style="162" hidden="1"/>
    <col min="13898" max="14080" width="9.140625" style="162" hidden="1"/>
    <col min="14081" max="14081" width="25.85546875" style="162" hidden="1"/>
    <col min="14082" max="14082" width="7.5703125" style="162" hidden="1"/>
    <col min="14083" max="14099" width="5" style="162" hidden="1"/>
    <col min="14100" max="14103" width="5.42578125" style="162" hidden="1"/>
    <col min="14104" max="14104" width="4.5703125" style="162" hidden="1"/>
    <col min="14105" max="14105" width="6.42578125" style="162" hidden="1"/>
    <col min="14106" max="14106" width="5.42578125" style="162" hidden="1"/>
    <col min="14107" max="14107" width="6.42578125" style="162" hidden="1"/>
    <col min="14108" max="14108" width="5.42578125" style="162" hidden="1"/>
    <col min="14109" max="14109" width="6.42578125" style="162" hidden="1"/>
    <col min="14110" max="14110" width="5.42578125" style="162" hidden="1"/>
    <col min="14111" max="14111" width="6.42578125" style="162" hidden="1"/>
    <col min="14112" max="14112" width="4.5703125" style="162" hidden="1"/>
    <col min="14113" max="14113" width="6.42578125" style="162" hidden="1"/>
    <col min="14114" max="14114" width="4.5703125" style="162" hidden="1"/>
    <col min="14115" max="14115" width="6.42578125" style="162" hidden="1"/>
    <col min="14116" max="14117" width="4.5703125" style="162" hidden="1"/>
    <col min="14118" max="14118" width="5.42578125" style="162" hidden="1"/>
    <col min="14119" max="14119" width="4.85546875" style="162" hidden="1"/>
    <col min="14120" max="14125" width="4.5703125" style="162" hidden="1"/>
    <col min="14126" max="14126" width="5.28515625" style="162" hidden="1"/>
    <col min="14127" max="14129" width="4.5703125" style="162" hidden="1"/>
    <col min="14130" max="14130" width="4.85546875" style="162" hidden="1"/>
    <col min="14131" max="14153" width="4.5703125" style="162" hidden="1"/>
    <col min="14154" max="14336" width="9.140625" style="162" hidden="1"/>
    <col min="14337" max="14337" width="25.85546875" style="162" hidden="1"/>
    <col min="14338" max="14338" width="7.5703125" style="162" hidden="1"/>
    <col min="14339" max="14355" width="5" style="162" hidden="1"/>
    <col min="14356" max="14359" width="5.42578125" style="162" hidden="1"/>
    <col min="14360" max="14360" width="4.5703125" style="162" hidden="1"/>
    <col min="14361" max="14361" width="6.42578125" style="162" hidden="1"/>
    <col min="14362" max="14362" width="5.42578125" style="162" hidden="1"/>
    <col min="14363" max="14363" width="6.42578125" style="162" hidden="1"/>
    <col min="14364" max="14364" width="5.42578125" style="162" hidden="1"/>
    <col min="14365" max="14365" width="6.42578125" style="162" hidden="1"/>
    <col min="14366" max="14366" width="5.42578125" style="162" hidden="1"/>
    <col min="14367" max="14367" width="6.42578125" style="162" hidden="1"/>
    <col min="14368" max="14368" width="4.5703125" style="162" hidden="1"/>
    <col min="14369" max="14369" width="6.42578125" style="162" hidden="1"/>
    <col min="14370" max="14370" width="4.5703125" style="162" hidden="1"/>
    <col min="14371" max="14371" width="6.42578125" style="162" hidden="1"/>
    <col min="14372" max="14373" width="4.5703125" style="162" hidden="1"/>
    <col min="14374" max="14374" width="5.42578125" style="162" hidden="1"/>
    <col min="14375" max="14375" width="4.85546875" style="162" hidden="1"/>
    <col min="14376" max="14381" width="4.5703125" style="162" hidden="1"/>
    <col min="14382" max="14382" width="5.28515625" style="162" hidden="1"/>
    <col min="14383" max="14385" width="4.5703125" style="162" hidden="1"/>
    <col min="14386" max="14386" width="4.85546875" style="162" hidden="1"/>
    <col min="14387" max="14409" width="4.5703125" style="162" hidden="1"/>
    <col min="14410" max="14592" width="9.140625" style="162" hidden="1"/>
    <col min="14593" max="14593" width="25.85546875" style="162" hidden="1"/>
    <col min="14594" max="14594" width="7.5703125" style="162" hidden="1"/>
    <col min="14595" max="14611" width="5" style="162" hidden="1"/>
    <col min="14612" max="14615" width="5.42578125" style="162" hidden="1"/>
    <col min="14616" max="14616" width="4.5703125" style="162" hidden="1"/>
    <col min="14617" max="14617" width="6.42578125" style="162" hidden="1"/>
    <col min="14618" max="14618" width="5.42578125" style="162" hidden="1"/>
    <col min="14619" max="14619" width="6.42578125" style="162" hidden="1"/>
    <col min="14620" max="14620" width="5.42578125" style="162" hidden="1"/>
    <col min="14621" max="14621" width="6.42578125" style="162" hidden="1"/>
    <col min="14622" max="14622" width="5.42578125" style="162" hidden="1"/>
    <col min="14623" max="14623" width="6.42578125" style="162" hidden="1"/>
    <col min="14624" max="14624" width="4.5703125" style="162" hidden="1"/>
    <col min="14625" max="14625" width="6.42578125" style="162" hidden="1"/>
    <col min="14626" max="14626" width="4.5703125" style="162" hidden="1"/>
    <col min="14627" max="14627" width="6.42578125" style="162" hidden="1"/>
    <col min="14628" max="14629" width="4.5703125" style="162" hidden="1"/>
    <col min="14630" max="14630" width="5.42578125" style="162" hidden="1"/>
    <col min="14631" max="14631" width="4.85546875" style="162" hidden="1"/>
    <col min="14632" max="14637" width="4.5703125" style="162" hidden="1"/>
    <col min="14638" max="14638" width="5.28515625" style="162" hidden="1"/>
    <col min="14639" max="14641" width="4.5703125" style="162" hidden="1"/>
    <col min="14642" max="14642" width="4.85546875" style="162" hidden="1"/>
    <col min="14643" max="14665" width="4.5703125" style="162" hidden="1"/>
    <col min="14666" max="14848" width="9.140625" style="162" hidden="1"/>
    <col min="14849" max="14849" width="25.85546875" style="162" hidden="1"/>
    <col min="14850" max="14850" width="7.5703125" style="162" hidden="1"/>
    <col min="14851" max="14867" width="5" style="162" hidden="1"/>
    <col min="14868" max="14871" width="5.42578125" style="162" hidden="1"/>
    <col min="14872" max="14872" width="4.5703125" style="162" hidden="1"/>
    <col min="14873" max="14873" width="6.42578125" style="162" hidden="1"/>
    <col min="14874" max="14874" width="5.42578125" style="162" hidden="1"/>
    <col min="14875" max="14875" width="6.42578125" style="162" hidden="1"/>
    <col min="14876" max="14876" width="5.42578125" style="162" hidden="1"/>
    <col min="14877" max="14877" width="6.42578125" style="162" hidden="1"/>
    <col min="14878" max="14878" width="5.42578125" style="162" hidden="1"/>
    <col min="14879" max="14879" width="6.42578125" style="162" hidden="1"/>
    <col min="14880" max="14880" width="4.5703125" style="162" hidden="1"/>
    <col min="14881" max="14881" width="6.42578125" style="162" hidden="1"/>
    <col min="14882" max="14882" width="4.5703125" style="162" hidden="1"/>
    <col min="14883" max="14883" width="6.42578125" style="162" hidden="1"/>
    <col min="14884" max="14885" width="4.5703125" style="162" hidden="1"/>
    <col min="14886" max="14886" width="5.42578125" style="162" hidden="1"/>
    <col min="14887" max="14887" width="4.85546875" style="162" hidden="1"/>
    <col min="14888" max="14893" width="4.5703125" style="162" hidden="1"/>
    <col min="14894" max="14894" width="5.28515625" style="162" hidden="1"/>
    <col min="14895" max="14897" width="4.5703125" style="162" hidden="1"/>
    <col min="14898" max="14898" width="4.85546875" style="162" hidden="1"/>
    <col min="14899" max="14921" width="4.5703125" style="162" hidden="1"/>
    <col min="14922" max="15104" width="9.140625" style="162" hidden="1"/>
    <col min="15105" max="15105" width="25.85546875" style="162" hidden="1"/>
    <col min="15106" max="15106" width="7.5703125" style="162" hidden="1"/>
    <col min="15107" max="15123" width="5" style="162" hidden="1"/>
    <col min="15124" max="15127" width="5.42578125" style="162" hidden="1"/>
    <col min="15128" max="15128" width="4.5703125" style="162" hidden="1"/>
    <col min="15129" max="15129" width="6.42578125" style="162" hidden="1"/>
    <col min="15130" max="15130" width="5.42578125" style="162" hidden="1"/>
    <col min="15131" max="15131" width="6.42578125" style="162" hidden="1"/>
    <col min="15132" max="15132" width="5.42578125" style="162" hidden="1"/>
    <col min="15133" max="15133" width="6.42578125" style="162" hidden="1"/>
    <col min="15134" max="15134" width="5.42578125" style="162" hidden="1"/>
    <col min="15135" max="15135" width="6.42578125" style="162" hidden="1"/>
    <col min="15136" max="15136" width="4.5703125" style="162" hidden="1"/>
    <col min="15137" max="15137" width="6.42578125" style="162" hidden="1"/>
    <col min="15138" max="15138" width="4.5703125" style="162" hidden="1"/>
    <col min="15139" max="15139" width="6.42578125" style="162" hidden="1"/>
    <col min="15140" max="15141" width="4.5703125" style="162" hidden="1"/>
    <col min="15142" max="15142" width="5.42578125" style="162" hidden="1"/>
    <col min="15143" max="15143" width="4.85546875" style="162" hidden="1"/>
    <col min="15144" max="15149" width="4.5703125" style="162" hidden="1"/>
    <col min="15150" max="15150" width="5.28515625" style="162" hidden="1"/>
    <col min="15151" max="15153" width="4.5703125" style="162" hidden="1"/>
    <col min="15154" max="15154" width="4.85546875" style="162" hidden="1"/>
    <col min="15155" max="15177" width="4.5703125" style="162" hidden="1"/>
    <col min="15178" max="15360" width="9.140625" style="162" hidden="1"/>
    <col min="15361" max="15361" width="25.85546875" style="162" hidden="1"/>
    <col min="15362" max="15362" width="7.5703125" style="162" hidden="1"/>
    <col min="15363" max="15379" width="5" style="162" hidden="1"/>
    <col min="15380" max="15383" width="5.42578125" style="162" hidden="1"/>
    <col min="15384" max="15384" width="4.5703125" style="162" hidden="1"/>
    <col min="15385" max="15385" width="6.42578125" style="162" hidden="1"/>
    <col min="15386" max="15386" width="5.42578125" style="162" hidden="1"/>
    <col min="15387" max="15387" width="6.42578125" style="162" hidden="1"/>
    <col min="15388" max="15388" width="5.42578125" style="162" hidden="1"/>
    <col min="15389" max="15389" width="6.42578125" style="162" hidden="1"/>
    <col min="15390" max="15390" width="5.42578125" style="162" hidden="1"/>
    <col min="15391" max="15391" width="6.42578125" style="162" hidden="1"/>
    <col min="15392" max="15392" width="4.5703125" style="162" hidden="1"/>
    <col min="15393" max="15393" width="6.42578125" style="162" hidden="1"/>
    <col min="15394" max="15394" width="4.5703125" style="162" hidden="1"/>
    <col min="15395" max="15395" width="6.42578125" style="162" hidden="1"/>
    <col min="15396" max="15397" width="4.5703125" style="162" hidden="1"/>
    <col min="15398" max="15398" width="5.42578125" style="162" hidden="1"/>
    <col min="15399" max="15399" width="4.85546875" style="162" hidden="1"/>
    <col min="15400" max="15405" width="4.5703125" style="162" hidden="1"/>
    <col min="15406" max="15406" width="5.28515625" style="162" hidden="1"/>
    <col min="15407" max="15409" width="4.5703125" style="162" hidden="1"/>
    <col min="15410" max="15410" width="4.85546875" style="162" hidden="1"/>
    <col min="15411" max="15433" width="4.5703125" style="162" hidden="1"/>
    <col min="15434" max="15616" width="9.140625" style="162" hidden="1"/>
    <col min="15617" max="15617" width="25.85546875" style="162" hidden="1"/>
    <col min="15618" max="15618" width="7.5703125" style="162" hidden="1"/>
    <col min="15619" max="15635" width="5" style="162" hidden="1"/>
    <col min="15636" max="15639" width="5.42578125" style="162" hidden="1"/>
    <col min="15640" max="15640" width="4.5703125" style="162" hidden="1"/>
    <col min="15641" max="15641" width="6.42578125" style="162" hidden="1"/>
    <col min="15642" max="15642" width="5.42578125" style="162" hidden="1"/>
    <col min="15643" max="15643" width="6.42578125" style="162" hidden="1"/>
    <col min="15644" max="15644" width="5.42578125" style="162" hidden="1"/>
    <col min="15645" max="15645" width="6.42578125" style="162" hidden="1"/>
    <col min="15646" max="15646" width="5.42578125" style="162" hidden="1"/>
    <col min="15647" max="15647" width="6.42578125" style="162" hidden="1"/>
    <col min="15648" max="15648" width="4.5703125" style="162" hidden="1"/>
    <col min="15649" max="15649" width="6.42578125" style="162" hidden="1"/>
    <col min="15650" max="15650" width="4.5703125" style="162" hidden="1"/>
    <col min="15651" max="15651" width="6.42578125" style="162" hidden="1"/>
    <col min="15652" max="15653" width="4.5703125" style="162" hidden="1"/>
    <col min="15654" max="15654" width="5.42578125" style="162" hidden="1"/>
    <col min="15655" max="15655" width="4.85546875" style="162" hidden="1"/>
    <col min="15656" max="15661" width="4.5703125" style="162" hidden="1"/>
    <col min="15662" max="15662" width="5.28515625" style="162" hidden="1"/>
    <col min="15663" max="15665" width="4.5703125" style="162" hidden="1"/>
    <col min="15666" max="15666" width="4.85546875" style="162" hidden="1"/>
    <col min="15667" max="15689" width="4.5703125" style="162" hidden="1"/>
    <col min="15690" max="15872" width="9.140625" style="162" hidden="1"/>
    <col min="15873" max="15873" width="25.85546875" style="162" hidden="1"/>
    <col min="15874" max="15874" width="7.5703125" style="162" hidden="1"/>
    <col min="15875" max="15891" width="5" style="162" hidden="1"/>
    <col min="15892" max="15895" width="5.42578125" style="162" hidden="1"/>
    <col min="15896" max="15896" width="4.5703125" style="162" hidden="1"/>
    <col min="15897" max="15897" width="6.42578125" style="162" hidden="1"/>
    <col min="15898" max="15898" width="5.42578125" style="162" hidden="1"/>
    <col min="15899" max="15899" width="6.42578125" style="162" hidden="1"/>
    <col min="15900" max="15900" width="5.42578125" style="162" hidden="1"/>
    <col min="15901" max="15901" width="6.42578125" style="162" hidden="1"/>
    <col min="15902" max="15902" width="5.42578125" style="162" hidden="1"/>
    <col min="15903" max="15903" width="6.42578125" style="162" hidden="1"/>
    <col min="15904" max="15904" width="4.5703125" style="162" hidden="1"/>
    <col min="15905" max="15905" width="6.42578125" style="162" hidden="1"/>
    <col min="15906" max="15906" width="4.5703125" style="162" hidden="1"/>
    <col min="15907" max="15907" width="6.42578125" style="162" hidden="1"/>
    <col min="15908" max="15909" width="4.5703125" style="162" hidden="1"/>
    <col min="15910" max="15910" width="5.42578125" style="162" hidden="1"/>
    <col min="15911" max="15911" width="4.85546875" style="162" hidden="1"/>
    <col min="15912" max="15917" width="4.5703125" style="162" hidden="1"/>
    <col min="15918" max="15918" width="5.28515625" style="162" hidden="1"/>
    <col min="15919" max="15921" width="4.5703125" style="162" hidden="1"/>
    <col min="15922" max="15922" width="4.85546875" style="162" hidden="1"/>
    <col min="15923" max="15945" width="4.5703125" style="162" hidden="1"/>
    <col min="15946" max="16128" width="9.140625" style="162" hidden="1"/>
    <col min="16129" max="16129" width="25.85546875" style="162" hidden="1"/>
    <col min="16130" max="16130" width="7.5703125" style="162" hidden="1"/>
    <col min="16131" max="16147" width="5" style="162" hidden="1"/>
    <col min="16148" max="16151" width="5.42578125" style="162" hidden="1"/>
    <col min="16152" max="16152" width="4.5703125" style="162" hidden="1"/>
    <col min="16153" max="16153" width="6.42578125" style="162" hidden="1"/>
    <col min="16154" max="16154" width="5.42578125" style="162" hidden="1"/>
    <col min="16155" max="16155" width="6.42578125" style="162" hidden="1"/>
    <col min="16156" max="16156" width="5.42578125" style="162" hidden="1"/>
    <col min="16157" max="16157" width="6.42578125" style="162" hidden="1"/>
    <col min="16158" max="16158" width="5.42578125" style="162" hidden="1"/>
    <col min="16159" max="16159" width="6.42578125" style="162" hidden="1"/>
    <col min="16160" max="16160" width="4.5703125" style="162" hidden="1"/>
    <col min="16161" max="16161" width="6.42578125" style="162" hidden="1"/>
    <col min="16162" max="16162" width="4.5703125" style="162" hidden="1"/>
    <col min="16163" max="16163" width="6.42578125" style="162" hidden="1"/>
    <col min="16164" max="16165" width="4.5703125" style="162" hidden="1"/>
    <col min="16166" max="16166" width="5.42578125" style="162" hidden="1"/>
    <col min="16167" max="16167" width="4.85546875" style="162" hidden="1"/>
    <col min="16168" max="16173" width="4.5703125" style="162" hidden="1"/>
    <col min="16174" max="16174" width="5.28515625" style="162" hidden="1"/>
    <col min="16175" max="16177" width="4.5703125" style="162" hidden="1"/>
    <col min="16178" max="16178" width="4.85546875" style="162" hidden="1"/>
    <col min="16179" max="16201" width="4.5703125" style="162" hidden="1"/>
    <col min="16202" max="16384" width="9.140625" style="162" hidden="1"/>
  </cols>
  <sheetData>
    <row r="1" spans="1:75" s="479" customFormat="1" ht="16.5" thickBot="1">
      <c r="A1" s="476"/>
      <c r="B1" s="476"/>
      <c r="C1" s="477"/>
      <c r="D1" s="477"/>
      <c r="E1" s="477"/>
      <c r="F1" s="477"/>
      <c r="G1" s="477"/>
      <c r="H1" s="477"/>
      <c r="I1" s="477"/>
      <c r="J1" s="477"/>
      <c r="K1" s="477"/>
      <c r="L1" s="477"/>
      <c r="M1" s="477"/>
      <c r="N1" s="477"/>
      <c r="O1" s="477"/>
      <c r="P1" s="477"/>
      <c r="Q1" s="477"/>
      <c r="R1" s="477"/>
      <c r="S1" s="477"/>
      <c r="T1" s="477"/>
      <c r="U1" s="477"/>
      <c r="V1" s="477"/>
      <c r="W1" s="477"/>
      <c r="X1" s="477"/>
      <c r="Y1" s="477"/>
      <c r="Z1" s="477"/>
      <c r="AA1" s="477"/>
      <c r="AB1" s="477"/>
      <c r="AC1" s="477"/>
      <c r="AD1" s="477"/>
      <c r="AE1" s="477"/>
      <c r="AF1" s="477"/>
      <c r="AG1" s="477"/>
      <c r="AH1" s="477"/>
      <c r="AI1" s="477"/>
      <c r="AJ1" s="477"/>
      <c r="AK1" s="477"/>
      <c r="AL1" s="477"/>
      <c r="AM1" s="477"/>
      <c r="AN1" s="477"/>
      <c r="AO1" s="477"/>
      <c r="AP1" s="477"/>
      <c r="AQ1" s="477"/>
      <c r="AR1" s="477"/>
      <c r="AS1" s="477"/>
      <c r="AT1" s="477"/>
      <c r="AU1" s="477"/>
      <c r="AV1" s="477"/>
      <c r="AW1" s="477"/>
      <c r="AX1" s="477"/>
      <c r="AY1" s="477"/>
      <c r="AZ1" s="477"/>
      <c r="BA1" s="477"/>
      <c r="BB1" s="477"/>
      <c r="BC1" s="477"/>
      <c r="BD1" s="477"/>
      <c r="BE1" s="477"/>
      <c r="BF1" s="477"/>
      <c r="BG1" s="477"/>
      <c r="BH1" s="477"/>
      <c r="BI1" s="477"/>
      <c r="BJ1" s="477"/>
      <c r="BK1" s="477"/>
      <c r="BL1" s="477"/>
      <c r="BM1" s="477"/>
      <c r="BN1" s="477"/>
      <c r="BO1" s="477"/>
      <c r="BP1" s="477"/>
      <c r="BQ1" s="477"/>
      <c r="BR1" s="477"/>
      <c r="BS1" s="477"/>
      <c r="BT1" s="477"/>
      <c r="BU1" s="477"/>
      <c r="BV1" s="477"/>
      <c r="BW1" s="478"/>
    </row>
    <row r="2" spans="1:75" s="482" customFormat="1" ht="55.5">
      <c r="A2" s="579" t="s">
        <v>428</v>
      </c>
      <c r="B2" s="480" t="s">
        <v>145</v>
      </c>
      <c r="C2" s="717" t="str">
        <f>CONCATENATE("W",WEEKNUM(C3,2)," / ",YEAR(C3))</f>
        <v>W1 / 1901</v>
      </c>
      <c r="D2" s="717" t="str">
        <f t="shared" ref="D2:BO2" si="0">CONCATENATE("W",WEEKNUM(D3,2)," / ",YEAR(D3))</f>
        <v>W3 / 1901</v>
      </c>
      <c r="E2" s="717" t="str">
        <f t="shared" si="0"/>
        <v>W5 / 1901</v>
      </c>
      <c r="F2" s="717" t="str">
        <f t="shared" si="0"/>
        <v>W7 / 1901</v>
      </c>
      <c r="G2" s="717" t="str">
        <f t="shared" si="0"/>
        <v>W9 / 1901</v>
      </c>
      <c r="H2" s="717" t="str">
        <f t="shared" si="0"/>
        <v>W9 / 1901</v>
      </c>
      <c r="I2" s="717" t="str">
        <f t="shared" si="0"/>
        <v>W13 / 1901</v>
      </c>
      <c r="J2" s="717" t="str">
        <f t="shared" si="0"/>
        <v>W15 / 1901</v>
      </c>
      <c r="K2" s="717" t="str">
        <f t="shared" si="0"/>
        <v>W17 / 1901</v>
      </c>
      <c r="L2" s="717" t="str">
        <f t="shared" si="0"/>
        <v>W19 / 1901</v>
      </c>
      <c r="M2" s="717" t="str">
        <f t="shared" si="0"/>
        <v>W21 / 1901</v>
      </c>
      <c r="N2" s="717" t="str">
        <f t="shared" si="0"/>
        <v>W23 / 1901</v>
      </c>
      <c r="O2" s="717" t="str">
        <f t="shared" si="0"/>
        <v>W25 / 1901</v>
      </c>
      <c r="P2" s="717" t="str">
        <f t="shared" si="0"/>
        <v>W27 / 1901</v>
      </c>
      <c r="Q2" s="717" t="str">
        <f t="shared" si="0"/>
        <v>W29 / 1901</v>
      </c>
      <c r="R2" s="717" t="str">
        <f t="shared" si="0"/>
        <v>W31 / 1901</v>
      </c>
      <c r="S2" s="717" t="str">
        <f t="shared" si="0"/>
        <v>W33 / 1901</v>
      </c>
      <c r="T2" s="717" t="str">
        <f t="shared" si="0"/>
        <v>W35 / 1901</v>
      </c>
      <c r="U2" s="717" t="str">
        <f t="shared" si="0"/>
        <v>W37 / 1901</v>
      </c>
      <c r="V2" s="717" t="str">
        <f t="shared" si="0"/>
        <v>W39 / 1901</v>
      </c>
      <c r="W2" s="717" t="str">
        <f t="shared" si="0"/>
        <v>W41 / 1901</v>
      </c>
      <c r="X2" s="717" t="str">
        <f t="shared" si="0"/>
        <v>W43 / 1901</v>
      </c>
      <c r="Y2" s="717" t="str">
        <f t="shared" si="0"/>
        <v>W45 / 1901</v>
      </c>
      <c r="Z2" s="717" t="str">
        <f t="shared" si="0"/>
        <v>W47 / 1901</v>
      </c>
      <c r="AA2" s="717" t="str">
        <f t="shared" si="0"/>
        <v>W49 / 1901</v>
      </c>
      <c r="AB2" s="717" t="str">
        <f t="shared" si="0"/>
        <v>W51 / 1901</v>
      </c>
      <c r="AC2" s="717" t="str">
        <f t="shared" si="0"/>
        <v>W53 / 1901</v>
      </c>
      <c r="AD2" s="717" t="str">
        <f t="shared" si="0"/>
        <v>W3 / 1902</v>
      </c>
      <c r="AE2" s="717" t="str">
        <f t="shared" si="0"/>
        <v>W5 / 1902</v>
      </c>
      <c r="AF2" s="717" t="str">
        <f t="shared" si="0"/>
        <v>W7 / 1902</v>
      </c>
      <c r="AG2" s="717" t="str">
        <f t="shared" si="0"/>
        <v>W9 / 1902</v>
      </c>
      <c r="AH2" s="717" t="str">
        <f t="shared" si="0"/>
        <v>W11 / 1902</v>
      </c>
      <c r="AI2" s="717" t="str">
        <f t="shared" si="0"/>
        <v>W13 / 1902</v>
      </c>
      <c r="AJ2" s="717" t="str">
        <f t="shared" si="0"/>
        <v>W15 / 1902</v>
      </c>
      <c r="AK2" s="717" t="str">
        <f t="shared" si="0"/>
        <v>W17 / 1902</v>
      </c>
      <c r="AL2" s="717" t="str">
        <f t="shared" si="0"/>
        <v>W19 / 1902</v>
      </c>
      <c r="AM2" s="717" t="str">
        <f t="shared" si="0"/>
        <v>W21 / 1902</v>
      </c>
      <c r="AN2" s="717" t="str">
        <f t="shared" si="0"/>
        <v>W23 / 1902</v>
      </c>
      <c r="AO2" s="717" t="str">
        <f t="shared" si="0"/>
        <v>W25 / 1902</v>
      </c>
      <c r="AP2" s="717" t="str">
        <f t="shared" si="0"/>
        <v>W27 / 1902</v>
      </c>
      <c r="AQ2" s="717" t="str">
        <f t="shared" si="0"/>
        <v>W29 / 1902</v>
      </c>
      <c r="AR2" s="717" t="str">
        <f t="shared" si="0"/>
        <v>W31 / 1902</v>
      </c>
      <c r="AS2" s="717" t="str">
        <f t="shared" si="0"/>
        <v>W33 / 1902</v>
      </c>
      <c r="AT2" s="717" t="str">
        <f t="shared" si="0"/>
        <v>W35 / 1902</v>
      </c>
      <c r="AU2" s="717" t="str">
        <f t="shared" si="0"/>
        <v>W37 / 1902</v>
      </c>
      <c r="AV2" s="717" t="str">
        <f t="shared" si="0"/>
        <v>W39 / 1902</v>
      </c>
      <c r="AW2" s="717" t="str">
        <f t="shared" si="0"/>
        <v>W41 / 1902</v>
      </c>
      <c r="AX2" s="717" t="str">
        <f t="shared" si="0"/>
        <v>W43 / 1902</v>
      </c>
      <c r="AY2" s="717" t="str">
        <f t="shared" si="0"/>
        <v>W45 / 1902</v>
      </c>
      <c r="AZ2" s="717" t="str">
        <f t="shared" si="0"/>
        <v>W47 / 1902</v>
      </c>
      <c r="BA2" s="717" t="str">
        <f t="shared" si="0"/>
        <v>W49 / 1902</v>
      </c>
      <c r="BB2" s="717" t="str">
        <f t="shared" si="0"/>
        <v>W51 / 1902</v>
      </c>
      <c r="BC2" s="717" t="str">
        <f t="shared" si="0"/>
        <v>W53 / 1902</v>
      </c>
      <c r="BD2" s="717" t="str">
        <f t="shared" si="0"/>
        <v>W3 / 1903</v>
      </c>
      <c r="BE2" s="717" t="str">
        <f t="shared" si="0"/>
        <v>W5 / 1903</v>
      </c>
      <c r="BF2" s="717" t="str">
        <f t="shared" si="0"/>
        <v>W7 / 1903</v>
      </c>
      <c r="BG2" s="717" t="str">
        <f t="shared" si="0"/>
        <v>W9 / 1903</v>
      </c>
      <c r="BH2" s="717" t="str">
        <f t="shared" si="0"/>
        <v>W11 / 1903</v>
      </c>
      <c r="BI2" s="717" t="str">
        <f t="shared" si="0"/>
        <v>W13 / 1903</v>
      </c>
      <c r="BJ2" s="717" t="str">
        <f t="shared" si="0"/>
        <v>W15 / 1903</v>
      </c>
      <c r="BK2" s="717" t="str">
        <f t="shared" si="0"/>
        <v>W17 / 1903</v>
      </c>
      <c r="BL2" s="717" t="str">
        <f t="shared" si="0"/>
        <v>W19 / 1903</v>
      </c>
      <c r="BM2" s="717" t="str">
        <f t="shared" si="0"/>
        <v>W21 / 1903</v>
      </c>
      <c r="BN2" s="717" t="str">
        <f t="shared" si="0"/>
        <v>W23 / 1903</v>
      </c>
      <c r="BO2" s="717" t="str">
        <f t="shared" si="0"/>
        <v>W25 / 1903</v>
      </c>
      <c r="BP2" s="717" t="str">
        <f t="shared" ref="BP2:BV2" si="1">CONCATENATE("W",WEEKNUM(BP3,2)," / ",YEAR(BP3))</f>
        <v>W27 / 1903</v>
      </c>
      <c r="BQ2" s="717" t="str">
        <f t="shared" si="1"/>
        <v>W29 / 1903</v>
      </c>
      <c r="BR2" s="717" t="str">
        <f t="shared" si="1"/>
        <v>W31 / 1903</v>
      </c>
      <c r="BS2" s="717" t="str">
        <f t="shared" si="1"/>
        <v>W33 / 1903</v>
      </c>
      <c r="BT2" s="717" t="str">
        <f t="shared" si="1"/>
        <v>W35 / 1903</v>
      </c>
      <c r="BU2" s="718" t="str">
        <f t="shared" si="1"/>
        <v>W37 / 1903</v>
      </c>
      <c r="BV2" s="581" t="str">
        <f t="shared" si="1"/>
        <v>W1 / 1900</v>
      </c>
      <c r="BW2" s="481"/>
    </row>
    <row r="3" spans="1:75" s="484" customFormat="1" ht="52.5">
      <c r="A3" s="582" t="s">
        <v>139</v>
      </c>
      <c r="B3" s="583">
        <f>filingDate</f>
        <v>522</v>
      </c>
      <c r="C3" s="531">
        <v>367</v>
      </c>
      <c r="D3" s="531">
        <v>381</v>
      </c>
      <c r="E3" s="531">
        <v>395</v>
      </c>
      <c r="F3" s="531">
        <v>409</v>
      </c>
      <c r="G3" s="531">
        <v>423</v>
      </c>
      <c r="H3" s="531">
        <v>426</v>
      </c>
      <c r="I3" s="531">
        <v>451</v>
      </c>
      <c r="J3" s="531">
        <v>465</v>
      </c>
      <c r="K3" s="531">
        <v>479</v>
      </c>
      <c r="L3" s="531">
        <v>493</v>
      </c>
      <c r="M3" s="531">
        <v>507</v>
      </c>
      <c r="N3" s="531">
        <v>521</v>
      </c>
      <c r="O3" s="531">
        <v>535</v>
      </c>
      <c r="P3" s="531">
        <v>549</v>
      </c>
      <c r="Q3" s="531">
        <v>563</v>
      </c>
      <c r="R3" s="531">
        <v>577</v>
      </c>
      <c r="S3" s="531">
        <v>591</v>
      </c>
      <c r="T3" s="531">
        <v>605</v>
      </c>
      <c r="U3" s="531">
        <v>619</v>
      </c>
      <c r="V3" s="531">
        <v>633</v>
      </c>
      <c r="W3" s="531">
        <v>647</v>
      </c>
      <c r="X3" s="531">
        <v>661</v>
      </c>
      <c r="Y3" s="531">
        <v>675</v>
      </c>
      <c r="Z3" s="531">
        <v>689</v>
      </c>
      <c r="AA3" s="531">
        <v>703</v>
      </c>
      <c r="AB3" s="531">
        <v>717</v>
      </c>
      <c r="AC3" s="531">
        <v>731</v>
      </c>
      <c r="AD3" s="531">
        <v>745</v>
      </c>
      <c r="AE3" s="531">
        <v>759</v>
      </c>
      <c r="AF3" s="531">
        <v>773</v>
      </c>
      <c r="AG3" s="531">
        <v>787</v>
      </c>
      <c r="AH3" s="531">
        <v>801</v>
      </c>
      <c r="AI3" s="531">
        <v>815</v>
      </c>
      <c r="AJ3" s="531">
        <v>829</v>
      </c>
      <c r="AK3" s="531">
        <v>843</v>
      </c>
      <c r="AL3" s="531">
        <v>857</v>
      </c>
      <c r="AM3" s="531">
        <v>871</v>
      </c>
      <c r="AN3" s="531">
        <v>885</v>
      </c>
      <c r="AO3" s="531">
        <v>899</v>
      </c>
      <c r="AP3" s="531">
        <v>913</v>
      </c>
      <c r="AQ3" s="531">
        <v>927</v>
      </c>
      <c r="AR3" s="531">
        <v>941</v>
      </c>
      <c r="AS3" s="531">
        <v>955</v>
      </c>
      <c r="AT3" s="531">
        <v>969</v>
      </c>
      <c r="AU3" s="531">
        <v>983</v>
      </c>
      <c r="AV3" s="531">
        <v>997</v>
      </c>
      <c r="AW3" s="531">
        <v>1011</v>
      </c>
      <c r="AX3" s="531">
        <v>1025</v>
      </c>
      <c r="AY3" s="531">
        <v>1039</v>
      </c>
      <c r="AZ3" s="531">
        <v>1053</v>
      </c>
      <c r="BA3" s="531">
        <v>1067</v>
      </c>
      <c r="BB3" s="531">
        <v>1081</v>
      </c>
      <c r="BC3" s="531">
        <v>1095</v>
      </c>
      <c r="BD3" s="531">
        <v>1109</v>
      </c>
      <c r="BE3" s="531">
        <v>1123</v>
      </c>
      <c r="BF3" s="531">
        <v>1137</v>
      </c>
      <c r="BG3" s="531">
        <v>1151</v>
      </c>
      <c r="BH3" s="531">
        <v>1165</v>
      </c>
      <c r="BI3" s="531">
        <v>1179</v>
      </c>
      <c r="BJ3" s="531">
        <v>1193</v>
      </c>
      <c r="BK3" s="531">
        <v>1207</v>
      </c>
      <c r="BL3" s="531">
        <v>1221</v>
      </c>
      <c r="BM3" s="531">
        <v>1235</v>
      </c>
      <c r="BN3" s="531">
        <v>1249</v>
      </c>
      <c r="BO3" s="531">
        <v>1263</v>
      </c>
      <c r="BP3" s="531">
        <v>1277</v>
      </c>
      <c r="BQ3" s="531">
        <v>1291</v>
      </c>
      <c r="BR3" s="531">
        <v>1305</v>
      </c>
      <c r="BS3" s="531">
        <v>1319</v>
      </c>
      <c r="BT3" s="531">
        <v>1333</v>
      </c>
      <c r="BU3" s="584">
        <v>1347</v>
      </c>
      <c r="BV3" s="585"/>
      <c r="BW3" s="483"/>
    </row>
    <row r="4" spans="1:75" s="482" customFormat="1">
      <c r="A4" s="586" t="s">
        <v>431</v>
      </c>
      <c r="B4" s="587">
        <f>IF(filingDate&lt;$C$3,$C4,INDEX($C4:$AAA4,MATCH(filingDate,$C$3:$AAA$3)))</f>
        <v>0</v>
      </c>
      <c r="C4" s="588"/>
      <c r="D4" s="589"/>
      <c r="E4" s="589"/>
      <c r="F4" s="589"/>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590"/>
      <c r="AK4" s="590"/>
      <c r="AL4" s="590"/>
      <c r="AM4" s="590"/>
      <c r="AN4" s="590"/>
      <c r="AO4" s="590"/>
      <c r="AP4" s="590"/>
      <c r="AQ4" s="590"/>
      <c r="AR4" s="590"/>
      <c r="AS4" s="590"/>
      <c r="AT4" s="590"/>
      <c r="AU4" s="590"/>
      <c r="AV4" s="590"/>
      <c r="AW4" s="590"/>
      <c r="AX4" s="590"/>
      <c r="AY4" s="590"/>
      <c r="AZ4" s="590"/>
      <c r="BA4" s="590"/>
      <c r="BB4" s="590"/>
      <c r="BC4" s="590"/>
      <c r="BD4" s="591"/>
      <c r="BE4" s="592"/>
      <c r="BF4" s="590"/>
      <c r="BG4" s="591"/>
      <c r="BH4" s="592"/>
      <c r="BI4" s="590"/>
      <c r="BJ4" s="591"/>
      <c r="BK4" s="592"/>
      <c r="BL4" s="590"/>
      <c r="BM4" s="591"/>
      <c r="BN4" s="592"/>
      <c r="BO4" s="590"/>
      <c r="BP4" s="591"/>
      <c r="BQ4" s="592"/>
      <c r="BR4" s="590"/>
      <c r="BS4" s="591"/>
      <c r="BT4" s="592"/>
      <c r="BU4" s="593"/>
      <c r="BV4" s="594"/>
      <c r="BW4" s="481"/>
    </row>
    <row r="5" spans="1:75" s="482" customFormat="1">
      <c r="A5" s="586" t="s">
        <v>432</v>
      </c>
      <c r="B5" s="587">
        <f>IF(filingDate&lt;$C$3,$C5,INDEX($C5:$AAA5,MATCH(filingDate,$C$3:$AAA$3)))</f>
        <v>0</v>
      </c>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589"/>
      <c r="AK5" s="589"/>
      <c r="AL5" s="589"/>
      <c r="AM5" s="589"/>
      <c r="AN5" s="589"/>
      <c r="AO5" s="589"/>
      <c r="AP5" s="589"/>
      <c r="AQ5" s="589"/>
      <c r="AR5" s="589"/>
      <c r="AS5" s="589"/>
      <c r="AT5" s="589"/>
      <c r="AU5" s="589"/>
      <c r="AV5" s="589"/>
      <c r="AW5" s="589"/>
      <c r="AX5" s="589"/>
      <c r="AY5" s="589"/>
      <c r="AZ5" s="589"/>
      <c r="BA5" s="589"/>
      <c r="BB5" s="589"/>
      <c r="BC5" s="589"/>
      <c r="BD5" s="595"/>
      <c r="BE5" s="588"/>
      <c r="BF5" s="589"/>
      <c r="BG5" s="595"/>
      <c r="BH5" s="588"/>
      <c r="BI5" s="589"/>
      <c r="BJ5" s="595"/>
      <c r="BK5" s="588"/>
      <c r="BL5" s="589"/>
      <c r="BM5" s="595"/>
      <c r="BN5" s="588"/>
      <c r="BO5" s="589"/>
      <c r="BP5" s="595"/>
      <c r="BQ5" s="588"/>
      <c r="BR5" s="589"/>
      <c r="BS5" s="595"/>
      <c r="BT5" s="588"/>
      <c r="BU5" s="596"/>
      <c r="BV5" s="594"/>
      <c r="BW5" s="481"/>
    </row>
    <row r="6" spans="1:75" s="482" customFormat="1" ht="12.75" customHeight="1" thickBot="1">
      <c r="A6" s="597"/>
      <c r="B6" s="597"/>
      <c r="C6" s="597"/>
      <c r="D6" s="597"/>
      <c r="E6" s="597"/>
      <c r="F6" s="597"/>
      <c r="G6" s="597"/>
      <c r="H6" s="597"/>
      <c r="I6" s="597"/>
      <c r="J6" s="597"/>
      <c r="K6" s="597"/>
      <c r="L6" s="597"/>
      <c r="M6" s="597"/>
      <c r="N6" s="597"/>
      <c r="O6" s="597"/>
      <c r="P6" s="597"/>
      <c r="Q6" s="597"/>
      <c r="R6" s="597"/>
      <c r="S6" s="597"/>
      <c r="T6" s="597"/>
      <c r="U6" s="597"/>
      <c r="V6" s="597"/>
      <c r="W6" s="597"/>
      <c r="X6" s="597"/>
      <c r="Y6" s="597"/>
      <c r="Z6" s="597"/>
      <c r="AA6" s="597"/>
      <c r="AB6" s="597"/>
      <c r="AC6" s="597"/>
      <c r="AD6" s="597"/>
      <c r="AE6" s="597"/>
      <c r="AF6" s="597"/>
      <c r="AG6" s="597"/>
      <c r="AH6" s="597"/>
      <c r="AI6" s="597"/>
      <c r="AJ6" s="597"/>
      <c r="AK6" s="597"/>
      <c r="AL6" s="597"/>
      <c r="AM6" s="597"/>
      <c r="AN6" s="597"/>
      <c r="AO6" s="597"/>
      <c r="AP6" s="597"/>
      <c r="AQ6" s="597"/>
      <c r="AR6" s="597"/>
      <c r="AS6" s="597"/>
      <c r="AT6" s="597"/>
      <c r="AU6" s="597"/>
      <c r="AV6" s="597"/>
      <c r="AW6" s="597"/>
      <c r="AX6" s="597"/>
      <c r="AY6" s="597"/>
      <c r="AZ6" s="597"/>
      <c r="BA6" s="597"/>
      <c r="BB6" s="597"/>
      <c r="BC6" s="597"/>
      <c r="BD6" s="597"/>
      <c r="BE6" s="597"/>
      <c r="BF6" s="597"/>
      <c r="BG6" s="597"/>
      <c r="BH6" s="597"/>
      <c r="BI6" s="597"/>
      <c r="BJ6" s="597"/>
      <c r="BK6" s="597"/>
      <c r="BL6" s="597"/>
      <c r="BM6" s="597"/>
      <c r="BN6" s="597"/>
      <c r="BO6" s="597"/>
      <c r="BP6" s="597"/>
      <c r="BQ6" s="597"/>
      <c r="BR6" s="597"/>
      <c r="BS6" s="597"/>
      <c r="BT6" s="597"/>
      <c r="BU6" s="597"/>
      <c r="BV6" s="598"/>
      <c r="BW6" s="481"/>
    </row>
    <row r="7" spans="1:75" s="482" customFormat="1" ht="18.95" customHeight="1" thickBot="1">
      <c r="A7" s="599" t="s">
        <v>427</v>
      </c>
      <c r="B7" s="485" t="s">
        <v>145</v>
      </c>
      <c r="C7" s="486"/>
      <c r="D7" s="477"/>
      <c r="E7" s="477"/>
      <c r="F7" s="477"/>
      <c r="G7" s="477"/>
      <c r="H7" s="477"/>
      <c r="I7" s="477"/>
      <c r="J7" s="477"/>
      <c r="K7" s="477"/>
      <c r="L7" s="477"/>
      <c r="M7" s="477"/>
      <c r="N7" s="477"/>
      <c r="O7" s="477"/>
      <c r="P7" s="477"/>
      <c r="Q7" s="477"/>
      <c r="R7" s="477"/>
      <c r="S7" s="477"/>
      <c r="T7" s="477"/>
      <c r="U7" s="477"/>
      <c r="V7" s="477"/>
      <c r="W7" s="477"/>
      <c r="X7" s="477"/>
      <c r="Y7" s="477"/>
      <c r="Z7" s="477"/>
      <c r="AA7" s="477"/>
      <c r="AB7" s="477"/>
      <c r="AC7" s="477"/>
      <c r="AD7" s="477"/>
      <c r="AE7" s="477"/>
      <c r="AF7" s="477"/>
      <c r="AG7" s="477"/>
      <c r="AH7" s="477"/>
      <c r="AI7" s="477"/>
      <c r="AJ7" s="477"/>
      <c r="AK7" s="477"/>
      <c r="AL7" s="477"/>
      <c r="AM7" s="477"/>
      <c r="AN7" s="477"/>
      <c r="AO7" s="477"/>
      <c r="AP7" s="477"/>
      <c r="AQ7" s="477"/>
      <c r="AR7" s="477"/>
      <c r="AS7" s="477"/>
      <c r="AT7" s="477"/>
      <c r="AU7" s="477"/>
      <c r="AV7" s="477"/>
      <c r="AW7" s="477"/>
      <c r="AX7" s="477"/>
      <c r="AY7" s="477"/>
      <c r="AZ7" s="477"/>
      <c r="BA7" s="477"/>
      <c r="BB7" s="477"/>
      <c r="BC7" s="477"/>
      <c r="BD7" s="477"/>
      <c r="BE7" s="477"/>
      <c r="BF7" s="477"/>
      <c r="BG7" s="477"/>
      <c r="BH7" s="477"/>
      <c r="BI7" s="477"/>
      <c r="BJ7" s="477"/>
      <c r="BK7" s="477"/>
      <c r="BL7" s="477"/>
      <c r="BM7" s="477"/>
      <c r="BN7" s="477"/>
      <c r="BO7" s="477"/>
      <c r="BP7" s="477"/>
      <c r="BQ7" s="477"/>
      <c r="BR7" s="477"/>
      <c r="BS7" s="477"/>
      <c r="BT7" s="477"/>
      <c r="BU7" s="477"/>
      <c r="BV7" s="598"/>
      <c r="BW7" s="481"/>
    </row>
    <row r="8" spans="1:75" ht="15">
      <c r="A8" s="600" t="s">
        <v>170</v>
      </c>
      <c r="B8" s="601"/>
      <c r="C8" s="601"/>
      <c r="D8" s="601"/>
      <c r="E8" s="601"/>
      <c r="F8" s="601"/>
      <c r="G8" s="601"/>
      <c r="H8" s="601"/>
      <c r="I8" s="601"/>
      <c r="J8" s="601"/>
      <c r="K8" s="601"/>
      <c r="L8" s="601"/>
      <c r="M8" s="601"/>
      <c r="N8" s="601"/>
      <c r="O8" s="601"/>
      <c r="P8" s="601"/>
      <c r="Q8" s="601"/>
      <c r="R8" s="601"/>
      <c r="S8" s="601"/>
      <c r="T8" s="601"/>
      <c r="U8" s="601"/>
      <c r="V8" s="601"/>
      <c r="W8" s="601"/>
      <c r="X8" s="601"/>
      <c r="Y8" s="601"/>
      <c r="Z8" s="601"/>
      <c r="AA8" s="601"/>
      <c r="AB8" s="601"/>
      <c r="AC8" s="601"/>
      <c r="AD8" s="601"/>
      <c r="AE8" s="601"/>
      <c r="AF8" s="601"/>
      <c r="AG8" s="601"/>
      <c r="AH8" s="601"/>
      <c r="AI8" s="601"/>
      <c r="AJ8" s="601"/>
      <c r="AK8" s="601"/>
      <c r="AL8" s="601"/>
      <c r="AM8" s="601"/>
      <c r="AN8" s="601"/>
      <c r="AO8" s="601"/>
      <c r="AP8" s="601"/>
      <c r="AQ8" s="601"/>
      <c r="AR8" s="601"/>
      <c r="AS8" s="601"/>
      <c r="AT8" s="601"/>
      <c r="AU8" s="601"/>
      <c r="AV8" s="601"/>
      <c r="AW8" s="601"/>
      <c r="AX8" s="601"/>
      <c r="AY8" s="601"/>
      <c r="AZ8" s="601"/>
      <c r="BA8" s="601"/>
      <c r="BB8" s="601"/>
      <c r="BC8" s="601"/>
      <c r="BD8" s="601"/>
      <c r="BE8" s="601"/>
      <c r="BF8" s="601"/>
      <c r="BG8" s="601"/>
      <c r="BH8" s="601"/>
      <c r="BI8" s="601"/>
      <c r="BJ8" s="601"/>
      <c r="BK8" s="601"/>
      <c r="BL8" s="601"/>
      <c r="BM8" s="601"/>
      <c r="BN8" s="601"/>
      <c r="BO8" s="601"/>
      <c r="BP8" s="601"/>
      <c r="BQ8" s="601"/>
      <c r="BR8" s="601"/>
      <c r="BS8" s="601"/>
      <c r="BT8" s="601"/>
      <c r="BU8" s="601"/>
      <c r="BV8" s="598"/>
      <c r="BW8" s="487"/>
    </row>
    <row r="9" spans="1:75">
      <c r="A9" s="719" t="s">
        <v>36</v>
      </c>
      <c r="B9" s="603">
        <f t="shared" ref="B9:B14" si="2">IF(filingDate&lt;$C$3,$C9,INDEX($C9:$AAA9,MATCH(filingDate,$C$3:$AAA$3)))</f>
        <v>0</v>
      </c>
      <c r="C9" s="604"/>
      <c r="D9" s="604"/>
      <c r="E9" s="604"/>
      <c r="F9" s="604"/>
      <c r="G9" s="604"/>
      <c r="H9" s="604"/>
      <c r="I9" s="604"/>
      <c r="J9" s="604"/>
      <c r="K9" s="604"/>
      <c r="L9" s="604"/>
      <c r="M9" s="604"/>
      <c r="N9" s="604"/>
      <c r="O9" s="604"/>
      <c r="P9" s="604"/>
      <c r="Q9" s="604"/>
      <c r="R9" s="604"/>
      <c r="S9" s="604"/>
      <c r="T9" s="604"/>
      <c r="U9" s="604"/>
      <c r="V9" s="604"/>
      <c r="W9" s="604"/>
      <c r="X9" s="604"/>
      <c r="Y9" s="604"/>
      <c r="Z9" s="604"/>
      <c r="AA9" s="604"/>
      <c r="AB9" s="604"/>
      <c r="AC9" s="604"/>
      <c r="AD9" s="604"/>
      <c r="AE9" s="604"/>
      <c r="AF9" s="604"/>
      <c r="AG9" s="604"/>
      <c r="AH9" s="604"/>
      <c r="AI9" s="604"/>
      <c r="AJ9" s="604"/>
      <c r="AK9" s="604"/>
      <c r="AL9" s="604"/>
      <c r="AM9" s="604"/>
      <c r="AN9" s="604"/>
      <c r="AO9" s="604"/>
      <c r="AP9" s="604"/>
      <c r="AQ9" s="604"/>
      <c r="AR9" s="604"/>
      <c r="AS9" s="604"/>
      <c r="AT9" s="604"/>
      <c r="AU9" s="604"/>
      <c r="AV9" s="604"/>
      <c r="AW9" s="604"/>
      <c r="AX9" s="604"/>
      <c r="AY9" s="604"/>
      <c r="AZ9" s="604"/>
      <c r="BA9" s="604"/>
      <c r="BB9" s="604"/>
      <c r="BC9" s="604"/>
      <c r="BD9" s="604"/>
      <c r="BE9" s="604"/>
      <c r="BF9" s="604"/>
      <c r="BG9" s="604"/>
      <c r="BH9" s="604"/>
      <c r="BI9" s="604"/>
      <c r="BJ9" s="604"/>
      <c r="BK9" s="604"/>
      <c r="BL9" s="604"/>
      <c r="BM9" s="604"/>
      <c r="BN9" s="604"/>
      <c r="BO9" s="604"/>
      <c r="BP9" s="604"/>
      <c r="BQ9" s="604"/>
      <c r="BR9" s="604"/>
      <c r="BS9" s="604"/>
      <c r="BT9" s="604"/>
      <c r="BU9" s="604"/>
      <c r="BV9" s="598"/>
      <c r="BW9" s="487"/>
    </row>
    <row r="10" spans="1:75">
      <c r="A10" s="720" t="s">
        <v>37</v>
      </c>
      <c r="B10" s="606">
        <f t="shared" si="2"/>
        <v>0</v>
      </c>
      <c r="C10" s="534"/>
      <c r="D10" s="534"/>
      <c r="E10" s="534"/>
      <c r="F10" s="534"/>
      <c r="G10" s="534"/>
      <c r="H10" s="534"/>
      <c r="I10" s="534"/>
      <c r="J10" s="534"/>
      <c r="K10" s="534"/>
      <c r="L10" s="534"/>
      <c r="M10" s="534"/>
      <c r="N10" s="534"/>
      <c r="O10" s="534"/>
      <c r="P10" s="534"/>
      <c r="Q10" s="534"/>
      <c r="R10" s="534"/>
      <c r="S10" s="534"/>
      <c r="T10" s="534"/>
      <c r="U10" s="534"/>
      <c r="V10" s="534"/>
      <c r="W10" s="534"/>
      <c r="X10" s="534"/>
      <c r="Y10" s="534"/>
      <c r="Z10" s="534"/>
      <c r="AA10" s="534"/>
      <c r="AB10" s="534"/>
      <c r="AC10" s="534"/>
      <c r="AD10" s="534"/>
      <c r="AE10" s="534"/>
      <c r="AF10" s="534"/>
      <c r="AG10" s="534"/>
      <c r="AH10" s="534"/>
      <c r="AI10" s="534"/>
      <c r="AJ10" s="534"/>
      <c r="AK10" s="534"/>
      <c r="AL10" s="534"/>
      <c r="AM10" s="534"/>
      <c r="AN10" s="534"/>
      <c r="AO10" s="534"/>
      <c r="AP10" s="534"/>
      <c r="AQ10" s="534"/>
      <c r="AR10" s="534"/>
      <c r="AS10" s="534"/>
      <c r="AT10" s="534"/>
      <c r="AU10" s="534"/>
      <c r="AV10" s="534"/>
      <c r="AW10" s="534"/>
      <c r="AX10" s="534"/>
      <c r="AY10" s="534"/>
      <c r="AZ10" s="534"/>
      <c r="BA10" s="534"/>
      <c r="BB10" s="534"/>
      <c r="BC10" s="534"/>
      <c r="BD10" s="534"/>
      <c r="BE10" s="534"/>
      <c r="BF10" s="534"/>
      <c r="BG10" s="534"/>
      <c r="BH10" s="534"/>
      <c r="BI10" s="534"/>
      <c r="BJ10" s="534"/>
      <c r="BK10" s="534"/>
      <c r="BL10" s="534"/>
      <c r="BM10" s="534"/>
      <c r="BN10" s="534"/>
      <c r="BO10" s="534"/>
      <c r="BP10" s="534"/>
      <c r="BQ10" s="534"/>
      <c r="BR10" s="534"/>
      <c r="BS10" s="534"/>
      <c r="BT10" s="534"/>
      <c r="BU10" s="534"/>
      <c r="BV10" s="594"/>
      <c r="BW10" s="487"/>
    </row>
    <row r="11" spans="1:75">
      <c r="A11" s="719" t="s">
        <v>146</v>
      </c>
      <c r="B11" s="607">
        <f t="shared" si="2"/>
        <v>0</v>
      </c>
      <c r="C11" s="608"/>
      <c r="D11" s="608"/>
      <c r="E11" s="608"/>
      <c r="F11" s="608"/>
      <c r="G11" s="608"/>
      <c r="H11" s="608"/>
      <c r="I11" s="608"/>
      <c r="J11" s="608"/>
      <c r="K11" s="608"/>
      <c r="L11" s="608"/>
      <c r="M11" s="608"/>
      <c r="N11" s="608"/>
      <c r="O11" s="608"/>
      <c r="P11" s="608"/>
      <c r="Q11" s="608"/>
      <c r="R11" s="608"/>
      <c r="S11" s="608"/>
      <c r="T11" s="608"/>
      <c r="U11" s="608"/>
      <c r="V11" s="608"/>
      <c r="W11" s="608"/>
      <c r="X11" s="608"/>
      <c r="Y11" s="608"/>
      <c r="Z11" s="608"/>
      <c r="AA11" s="608"/>
      <c r="AB11" s="608"/>
      <c r="AC11" s="608"/>
      <c r="AD11" s="608"/>
      <c r="AE11" s="604"/>
      <c r="AF11" s="604"/>
      <c r="AG11" s="604"/>
      <c r="AH11" s="604"/>
      <c r="AI11" s="604"/>
      <c r="AJ11" s="604"/>
      <c r="AK11" s="604"/>
      <c r="AL11" s="604"/>
      <c r="AM11" s="604"/>
      <c r="AN11" s="604"/>
      <c r="AO11" s="604"/>
      <c r="AP11" s="604"/>
      <c r="AQ11" s="604"/>
      <c r="AR11" s="604"/>
      <c r="AS11" s="604"/>
      <c r="AT11" s="604"/>
      <c r="AU11" s="604"/>
      <c r="AV11" s="604"/>
      <c r="AW11" s="604"/>
      <c r="AX11" s="604"/>
      <c r="AY11" s="604"/>
      <c r="AZ11" s="604"/>
      <c r="BA11" s="604"/>
      <c r="BB11" s="604"/>
      <c r="BC11" s="604"/>
      <c r="BD11" s="604"/>
      <c r="BE11" s="604"/>
      <c r="BF11" s="604"/>
      <c r="BG11" s="604"/>
      <c r="BH11" s="604"/>
      <c r="BI11" s="604"/>
      <c r="BJ11" s="604"/>
      <c r="BK11" s="604"/>
      <c r="BL11" s="604"/>
      <c r="BM11" s="604"/>
      <c r="BN11" s="604"/>
      <c r="BO11" s="604"/>
      <c r="BP11" s="604"/>
      <c r="BQ11" s="604"/>
      <c r="BR11" s="604"/>
      <c r="BS11" s="604"/>
      <c r="BT11" s="604"/>
      <c r="BU11" s="604"/>
      <c r="BV11" s="598"/>
      <c r="BW11" s="487"/>
    </row>
    <row r="12" spans="1:75">
      <c r="A12" s="720" t="s">
        <v>147</v>
      </c>
      <c r="B12" s="606">
        <f t="shared" si="2"/>
        <v>0</v>
      </c>
      <c r="C12" s="534"/>
      <c r="D12" s="534"/>
      <c r="E12" s="534"/>
      <c r="F12" s="534"/>
      <c r="G12" s="534"/>
      <c r="H12" s="534"/>
      <c r="I12" s="534"/>
      <c r="J12" s="534"/>
      <c r="K12" s="534"/>
      <c r="L12" s="534"/>
      <c r="M12" s="534"/>
      <c r="N12" s="534"/>
      <c r="O12" s="534"/>
      <c r="P12" s="534"/>
      <c r="Q12" s="534"/>
      <c r="R12" s="534"/>
      <c r="S12" s="534"/>
      <c r="T12" s="534"/>
      <c r="U12" s="534"/>
      <c r="V12" s="534"/>
      <c r="W12" s="534"/>
      <c r="X12" s="534"/>
      <c r="Y12" s="534"/>
      <c r="Z12" s="534"/>
      <c r="AA12" s="534"/>
      <c r="AB12" s="534"/>
      <c r="AC12" s="534"/>
      <c r="AD12" s="534"/>
      <c r="AE12" s="534"/>
      <c r="AF12" s="534"/>
      <c r="AG12" s="534"/>
      <c r="AH12" s="534"/>
      <c r="AI12" s="534"/>
      <c r="AJ12" s="534"/>
      <c r="AK12" s="534"/>
      <c r="AL12" s="534"/>
      <c r="AM12" s="534"/>
      <c r="AN12" s="534"/>
      <c r="AO12" s="534"/>
      <c r="AP12" s="534"/>
      <c r="AQ12" s="534"/>
      <c r="AR12" s="534"/>
      <c r="AS12" s="534"/>
      <c r="AT12" s="534"/>
      <c r="AU12" s="534"/>
      <c r="AV12" s="534"/>
      <c r="AW12" s="534"/>
      <c r="AX12" s="534"/>
      <c r="AY12" s="534"/>
      <c r="AZ12" s="534"/>
      <c r="BA12" s="534"/>
      <c r="BB12" s="534"/>
      <c r="BC12" s="534"/>
      <c r="BD12" s="534"/>
      <c r="BE12" s="534"/>
      <c r="BF12" s="534"/>
      <c r="BG12" s="534"/>
      <c r="BH12" s="534"/>
      <c r="BI12" s="534"/>
      <c r="BJ12" s="534"/>
      <c r="BK12" s="534"/>
      <c r="BL12" s="534"/>
      <c r="BM12" s="534"/>
      <c r="BN12" s="534"/>
      <c r="BO12" s="534"/>
      <c r="BP12" s="534"/>
      <c r="BQ12" s="534"/>
      <c r="BR12" s="534"/>
      <c r="BS12" s="534"/>
      <c r="BT12" s="534"/>
      <c r="BU12" s="534"/>
      <c r="BV12" s="594"/>
      <c r="BW12" s="487"/>
    </row>
    <row r="13" spans="1:75">
      <c r="A13" s="719" t="s">
        <v>173</v>
      </c>
      <c r="B13" s="607">
        <f t="shared" si="2"/>
        <v>0</v>
      </c>
      <c r="C13" s="608"/>
      <c r="D13" s="608"/>
      <c r="E13" s="608"/>
      <c r="F13" s="608"/>
      <c r="G13" s="608"/>
      <c r="H13" s="608"/>
      <c r="I13" s="608"/>
      <c r="J13" s="608"/>
      <c r="K13" s="608"/>
      <c r="L13" s="608"/>
      <c r="M13" s="608"/>
      <c r="N13" s="608"/>
      <c r="O13" s="608"/>
      <c r="P13" s="608"/>
      <c r="Q13" s="608"/>
      <c r="R13" s="608"/>
      <c r="S13" s="608"/>
      <c r="T13" s="608"/>
      <c r="U13" s="608"/>
      <c r="V13" s="608"/>
      <c r="W13" s="608"/>
      <c r="X13" s="608"/>
      <c r="Y13" s="608"/>
      <c r="Z13" s="608"/>
      <c r="AA13" s="608"/>
      <c r="AB13" s="608"/>
      <c r="AC13" s="608"/>
      <c r="AD13" s="608"/>
      <c r="AE13" s="604"/>
      <c r="AF13" s="604"/>
      <c r="AG13" s="604"/>
      <c r="AH13" s="604"/>
      <c r="AI13" s="604"/>
      <c r="AJ13" s="604"/>
      <c r="AK13" s="604"/>
      <c r="AL13" s="604"/>
      <c r="AM13" s="604"/>
      <c r="AN13" s="604"/>
      <c r="AO13" s="604"/>
      <c r="AP13" s="604"/>
      <c r="AQ13" s="604"/>
      <c r="AR13" s="604"/>
      <c r="AS13" s="604"/>
      <c r="AT13" s="604"/>
      <c r="AU13" s="604"/>
      <c r="AV13" s="604"/>
      <c r="AW13" s="604"/>
      <c r="AX13" s="604"/>
      <c r="AY13" s="604"/>
      <c r="AZ13" s="604"/>
      <c r="BA13" s="604"/>
      <c r="BB13" s="604"/>
      <c r="BC13" s="604"/>
      <c r="BD13" s="604"/>
      <c r="BE13" s="604"/>
      <c r="BF13" s="604"/>
      <c r="BG13" s="604"/>
      <c r="BH13" s="604"/>
      <c r="BI13" s="604"/>
      <c r="BJ13" s="604"/>
      <c r="BK13" s="604"/>
      <c r="BL13" s="604"/>
      <c r="BM13" s="604"/>
      <c r="BN13" s="604"/>
      <c r="BO13" s="604"/>
      <c r="BP13" s="604"/>
      <c r="BQ13" s="604"/>
      <c r="BR13" s="604"/>
      <c r="BS13" s="604"/>
      <c r="BT13" s="604"/>
      <c r="BU13" s="604"/>
      <c r="BV13" s="598"/>
      <c r="BW13" s="487"/>
    </row>
    <row r="14" spans="1:75">
      <c r="A14" s="720" t="s">
        <v>174</v>
      </c>
      <c r="B14" s="606">
        <f t="shared" si="2"/>
        <v>0</v>
      </c>
      <c r="C14" s="534"/>
      <c r="D14" s="534"/>
      <c r="E14" s="534"/>
      <c r="F14" s="534"/>
      <c r="G14" s="534"/>
      <c r="H14" s="534"/>
      <c r="I14" s="534"/>
      <c r="J14" s="534"/>
      <c r="K14" s="534"/>
      <c r="L14" s="534"/>
      <c r="M14" s="534"/>
      <c r="N14" s="534"/>
      <c r="O14" s="534"/>
      <c r="P14" s="534"/>
      <c r="Q14" s="534"/>
      <c r="R14" s="534"/>
      <c r="S14" s="534"/>
      <c r="T14" s="534"/>
      <c r="U14" s="534"/>
      <c r="V14" s="534"/>
      <c r="W14" s="534"/>
      <c r="X14" s="534"/>
      <c r="Y14" s="534"/>
      <c r="Z14" s="534"/>
      <c r="AA14" s="534"/>
      <c r="AB14" s="534"/>
      <c r="AC14" s="534"/>
      <c r="AD14" s="534"/>
      <c r="AE14" s="534"/>
      <c r="AF14" s="534"/>
      <c r="AG14" s="534"/>
      <c r="AH14" s="534"/>
      <c r="AI14" s="534"/>
      <c r="AJ14" s="534"/>
      <c r="AK14" s="534"/>
      <c r="AL14" s="534"/>
      <c r="AM14" s="534"/>
      <c r="AN14" s="534"/>
      <c r="AO14" s="534"/>
      <c r="AP14" s="534"/>
      <c r="AQ14" s="534"/>
      <c r="AR14" s="534"/>
      <c r="AS14" s="534"/>
      <c r="AT14" s="534"/>
      <c r="AU14" s="534"/>
      <c r="AV14" s="534"/>
      <c r="AW14" s="534"/>
      <c r="AX14" s="534"/>
      <c r="AY14" s="534"/>
      <c r="AZ14" s="534"/>
      <c r="BA14" s="534"/>
      <c r="BB14" s="534"/>
      <c r="BC14" s="534"/>
      <c r="BD14" s="534"/>
      <c r="BE14" s="534"/>
      <c r="BF14" s="534"/>
      <c r="BG14" s="534"/>
      <c r="BH14" s="534"/>
      <c r="BI14" s="534"/>
      <c r="BJ14" s="534"/>
      <c r="BK14" s="534"/>
      <c r="BL14" s="534"/>
      <c r="BM14" s="534"/>
      <c r="BN14" s="534"/>
      <c r="BO14" s="534"/>
      <c r="BP14" s="534"/>
      <c r="BQ14" s="534"/>
      <c r="BR14" s="534"/>
      <c r="BS14" s="534"/>
      <c r="BT14" s="534"/>
      <c r="BU14" s="534"/>
      <c r="BV14" s="594"/>
      <c r="BW14" s="487"/>
    </row>
    <row r="15" spans="1:75" ht="15">
      <c r="A15" s="721" t="s">
        <v>148</v>
      </c>
      <c r="B15" s="610"/>
      <c r="C15" s="532"/>
      <c r="D15" s="532"/>
      <c r="E15" s="532"/>
      <c r="F15" s="532"/>
      <c r="G15" s="532"/>
      <c r="H15" s="532"/>
      <c r="I15" s="532"/>
      <c r="J15" s="532"/>
      <c r="K15" s="532"/>
      <c r="L15" s="532"/>
      <c r="M15" s="532"/>
      <c r="N15" s="532"/>
      <c r="O15" s="532"/>
      <c r="P15" s="532"/>
      <c r="Q15" s="532"/>
      <c r="R15" s="532"/>
      <c r="S15" s="532"/>
      <c r="T15" s="532"/>
      <c r="U15" s="532"/>
      <c r="V15" s="532"/>
      <c r="W15" s="532"/>
      <c r="X15" s="532"/>
      <c r="Y15" s="532"/>
      <c r="Z15" s="532"/>
      <c r="AA15" s="532"/>
      <c r="AB15" s="532"/>
      <c r="AC15" s="532"/>
      <c r="AD15" s="532"/>
      <c r="AE15" s="533"/>
      <c r="AF15" s="533"/>
      <c r="AG15" s="533"/>
      <c r="AH15" s="533"/>
      <c r="AI15" s="533"/>
      <c r="AJ15" s="533"/>
      <c r="AK15" s="533"/>
      <c r="AL15" s="533"/>
      <c r="AM15" s="533"/>
      <c r="AN15" s="533"/>
      <c r="AO15" s="533"/>
      <c r="AP15" s="533"/>
      <c r="AQ15" s="533"/>
      <c r="AR15" s="533"/>
      <c r="AS15" s="533"/>
      <c r="AT15" s="533"/>
      <c r="AU15" s="533"/>
      <c r="AV15" s="533"/>
      <c r="AW15" s="533"/>
      <c r="AX15" s="533"/>
      <c r="AY15" s="533"/>
      <c r="AZ15" s="533"/>
      <c r="BA15" s="533"/>
      <c r="BB15" s="533"/>
      <c r="BC15" s="533"/>
      <c r="BD15" s="533"/>
      <c r="BE15" s="533"/>
      <c r="BF15" s="533"/>
      <c r="BG15" s="533"/>
      <c r="BH15" s="533"/>
      <c r="BI15" s="533"/>
      <c r="BJ15" s="533"/>
      <c r="BK15" s="533"/>
      <c r="BL15" s="533"/>
      <c r="BM15" s="533"/>
      <c r="BN15" s="533"/>
      <c r="BO15" s="533"/>
      <c r="BP15" s="533"/>
      <c r="BQ15" s="533"/>
      <c r="BR15" s="533"/>
      <c r="BS15" s="533"/>
      <c r="BT15" s="533"/>
      <c r="BU15" s="533"/>
      <c r="BV15" s="611"/>
      <c r="BW15" s="487"/>
    </row>
    <row r="16" spans="1:75">
      <c r="A16" s="722" t="s">
        <v>36</v>
      </c>
      <c r="B16" s="603">
        <f t="shared" ref="B16:B21" si="3">IF(filingDate&lt;$C$3,$C16,INDEX($C16:$AAA16,MATCH(filingDate,$C$3:$AAA$3)))</f>
        <v>0</v>
      </c>
      <c r="C16" s="608"/>
      <c r="D16" s="608"/>
      <c r="E16" s="608"/>
      <c r="F16" s="608"/>
      <c r="G16" s="608"/>
      <c r="H16" s="608"/>
      <c r="I16" s="608"/>
      <c r="J16" s="608"/>
      <c r="K16" s="608"/>
      <c r="L16" s="608"/>
      <c r="M16" s="608"/>
      <c r="N16" s="608"/>
      <c r="O16" s="608"/>
      <c r="P16" s="608"/>
      <c r="Q16" s="608"/>
      <c r="R16" s="608"/>
      <c r="S16" s="608"/>
      <c r="T16" s="608"/>
      <c r="U16" s="608"/>
      <c r="V16" s="608"/>
      <c r="W16" s="608"/>
      <c r="X16" s="608"/>
      <c r="Y16" s="608"/>
      <c r="Z16" s="608"/>
      <c r="AA16" s="608"/>
      <c r="AB16" s="608"/>
      <c r="AC16" s="608"/>
      <c r="AD16" s="608"/>
      <c r="AE16" s="604"/>
      <c r="AF16" s="604"/>
      <c r="AG16" s="604"/>
      <c r="AH16" s="604"/>
      <c r="AI16" s="604"/>
      <c r="AJ16" s="604"/>
      <c r="AK16" s="604"/>
      <c r="AL16" s="604"/>
      <c r="AM16" s="604"/>
      <c r="AN16" s="604"/>
      <c r="AO16" s="604"/>
      <c r="AP16" s="604"/>
      <c r="AQ16" s="604"/>
      <c r="AR16" s="604"/>
      <c r="AS16" s="604"/>
      <c r="AT16" s="604"/>
      <c r="AU16" s="604"/>
      <c r="AV16" s="604"/>
      <c r="AW16" s="604"/>
      <c r="AX16" s="604"/>
      <c r="AY16" s="604"/>
      <c r="AZ16" s="604"/>
      <c r="BA16" s="604"/>
      <c r="BB16" s="604"/>
      <c r="BC16" s="604"/>
      <c r="BD16" s="604"/>
      <c r="BE16" s="604"/>
      <c r="BF16" s="604"/>
      <c r="BG16" s="604"/>
      <c r="BH16" s="604"/>
      <c r="BI16" s="604"/>
      <c r="BJ16" s="604"/>
      <c r="BK16" s="604"/>
      <c r="BL16" s="604"/>
      <c r="BM16" s="604"/>
      <c r="BN16" s="604"/>
      <c r="BO16" s="604"/>
      <c r="BP16" s="604"/>
      <c r="BQ16" s="604"/>
      <c r="BR16" s="604"/>
      <c r="BS16" s="604"/>
      <c r="BT16" s="604"/>
      <c r="BU16" s="604"/>
      <c r="BV16" s="598"/>
      <c r="BW16" s="487"/>
    </row>
    <row r="17" spans="1:75">
      <c r="A17" s="723" t="s">
        <v>37</v>
      </c>
      <c r="B17" s="606">
        <f t="shared" si="3"/>
        <v>0</v>
      </c>
      <c r="C17" s="534"/>
      <c r="D17" s="534"/>
      <c r="E17" s="534"/>
      <c r="F17" s="534"/>
      <c r="G17" s="534"/>
      <c r="H17" s="534"/>
      <c r="I17" s="534"/>
      <c r="J17" s="534"/>
      <c r="K17" s="534"/>
      <c r="L17" s="534"/>
      <c r="M17" s="534"/>
      <c r="N17" s="534"/>
      <c r="O17" s="534"/>
      <c r="P17" s="534"/>
      <c r="Q17" s="534"/>
      <c r="R17" s="534"/>
      <c r="S17" s="534"/>
      <c r="T17" s="534"/>
      <c r="U17" s="534"/>
      <c r="V17" s="534"/>
      <c r="W17" s="534"/>
      <c r="X17" s="534"/>
      <c r="Y17" s="534"/>
      <c r="Z17" s="534"/>
      <c r="AA17" s="534"/>
      <c r="AB17" s="534"/>
      <c r="AC17" s="534"/>
      <c r="AD17" s="534"/>
      <c r="AE17" s="534"/>
      <c r="AF17" s="534"/>
      <c r="AG17" s="534"/>
      <c r="AH17" s="534"/>
      <c r="AI17" s="534"/>
      <c r="AJ17" s="534"/>
      <c r="AK17" s="534"/>
      <c r="AL17" s="534"/>
      <c r="AM17" s="534"/>
      <c r="AN17" s="534"/>
      <c r="AO17" s="534"/>
      <c r="AP17" s="534"/>
      <c r="AQ17" s="534"/>
      <c r="AR17" s="534"/>
      <c r="AS17" s="534"/>
      <c r="AT17" s="534"/>
      <c r="AU17" s="534"/>
      <c r="AV17" s="534"/>
      <c r="AW17" s="534"/>
      <c r="AX17" s="534"/>
      <c r="AY17" s="534"/>
      <c r="AZ17" s="534"/>
      <c r="BA17" s="534"/>
      <c r="BB17" s="534"/>
      <c r="BC17" s="534"/>
      <c r="BD17" s="534"/>
      <c r="BE17" s="534"/>
      <c r="BF17" s="534"/>
      <c r="BG17" s="534"/>
      <c r="BH17" s="534"/>
      <c r="BI17" s="534"/>
      <c r="BJ17" s="534"/>
      <c r="BK17" s="534"/>
      <c r="BL17" s="534"/>
      <c r="BM17" s="534"/>
      <c r="BN17" s="534"/>
      <c r="BO17" s="534"/>
      <c r="BP17" s="534"/>
      <c r="BQ17" s="534"/>
      <c r="BR17" s="534"/>
      <c r="BS17" s="534"/>
      <c r="BT17" s="534"/>
      <c r="BU17" s="534"/>
      <c r="BV17" s="594"/>
      <c r="BW17" s="487"/>
    </row>
    <row r="18" spans="1:75">
      <c r="A18" s="722" t="s">
        <v>146</v>
      </c>
      <c r="B18" s="607">
        <f t="shared" si="3"/>
        <v>0</v>
      </c>
      <c r="C18" s="608"/>
      <c r="D18" s="608"/>
      <c r="E18" s="608"/>
      <c r="F18" s="608"/>
      <c r="G18" s="608"/>
      <c r="H18" s="608"/>
      <c r="I18" s="608"/>
      <c r="J18" s="608"/>
      <c r="K18" s="608"/>
      <c r="L18" s="608"/>
      <c r="M18" s="608"/>
      <c r="N18" s="608"/>
      <c r="O18" s="608"/>
      <c r="P18" s="608"/>
      <c r="Q18" s="608"/>
      <c r="R18" s="608"/>
      <c r="S18" s="608"/>
      <c r="T18" s="608"/>
      <c r="U18" s="608"/>
      <c r="V18" s="608"/>
      <c r="W18" s="608"/>
      <c r="X18" s="608"/>
      <c r="Y18" s="608"/>
      <c r="Z18" s="608"/>
      <c r="AA18" s="608"/>
      <c r="AB18" s="608"/>
      <c r="AC18" s="608"/>
      <c r="AD18" s="608"/>
      <c r="AE18" s="604"/>
      <c r="AF18" s="604"/>
      <c r="AG18" s="604"/>
      <c r="AH18" s="604"/>
      <c r="AI18" s="604"/>
      <c r="AJ18" s="604"/>
      <c r="AK18" s="604"/>
      <c r="AL18" s="604"/>
      <c r="AM18" s="604"/>
      <c r="AN18" s="604"/>
      <c r="AO18" s="604"/>
      <c r="AP18" s="604"/>
      <c r="AQ18" s="604"/>
      <c r="AR18" s="604"/>
      <c r="AS18" s="604"/>
      <c r="AT18" s="604"/>
      <c r="AU18" s="604"/>
      <c r="AV18" s="604"/>
      <c r="AW18" s="604"/>
      <c r="AX18" s="604"/>
      <c r="AY18" s="604"/>
      <c r="AZ18" s="604"/>
      <c r="BA18" s="604"/>
      <c r="BB18" s="604"/>
      <c r="BC18" s="604"/>
      <c r="BD18" s="604"/>
      <c r="BE18" s="604"/>
      <c r="BF18" s="604"/>
      <c r="BG18" s="604"/>
      <c r="BH18" s="604"/>
      <c r="BI18" s="604"/>
      <c r="BJ18" s="604"/>
      <c r="BK18" s="604"/>
      <c r="BL18" s="604"/>
      <c r="BM18" s="604"/>
      <c r="BN18" s="604"/>
      <c r="BO18" s="604"/>
      <c r="BP18" s="604"/>
      <c r="BQ18" s="604"/>
      <c r="BR18" s="604"/>
      <c r="BS18" s="604"/>
      <c r="BT18" s="604"/>
      <c r="BU18" s="604"/>
      <c r="BV18" s="598"/>
      <c r="BW18" s="487"/>
    </row>
    <row r="19" spans="1:75">
      <c r="A19" s="723" t="s">
        <v>147</v>
      </c>
      <c r="B19" s="606">
        <f t="shared" si="3"/>
        <v>0</v>
      </c>
      <c r="C19" s="534"/>
      <c r="D19" s="534"/>
      <c r="E19" s="534"/>
      <c r="F19" s="534"/>
      <c r="G19" s="534"/>
      <c r="H19" s="534"/>
      <c r="I19" s="534"/>
      <c r="J19" s="534"/>
      <c r="K19" s="534"/>
      <c r="L19" s="534"/>
      <c r="M19" s="534"/>
      <c r="N19" s="534"/>
      <c r="O19" s="534"/>
      <c r="P19" s="534"/>
      <c r="Q19" s="534"/>
      <c r="R19" s="534"/>
      <c r="S19" s="534"/>
      <c r="T19" s="534"/>
      <c r="U19" s="534"/>
      <c r="V19" s="534"/>
      <c r="W19" s="534"/>
      <c r="X19" s="534"/>
      <c r="Y19" s="534"/>
      <c r="Z19" s="534"/>
      <c r="AA19" s="534"/>
      <c r="AB19" s="534"/>
      <c r="AC19" s="534"/>
      <c r="AD19" s="534"/>
      <c r="AE19" s="534"/>
      <c r="AF19" s="534"/>
      <c r="AG19" s="534"/>
      <c r="AH19" s="534"/>
      <c r="AI19" s="534"/>
      <c r="AJ19" s="534"/>
      <c r="AK19" s="534"/>
      <c r="AL19" s="534"/>
      <c r="AM19" s="534"/>
      <c r="AN19" s="534"/>
      <c r="AO19" s="534"/>
      <c r="AP19" s="534"/>
      <c r="AQ19" s="534"/>
      <c r="AR19" s="534"/>
      <c r="AS19" s="534"/>
      <c r="AT19" s="534"/>
      <c r="AU19" s="534"/>
      <c r="AV19" s="534"/>
      <c r="AW19" s="534"/>
      <c r="AX19" s="534"/>
      <c r="AY19" s="534"/>
      <c r="AZ19" s="534"/>
      <c r="BA19" s="534"/>
      <c r="BB19" s="534"/>
      <c r="BC19" s="534"/>
      <c r="BD19" s="534"/>
      <c r="BE19" s="534"/>
      <c r="BF19" s="534"/>
      <c r="BG19" s="534"/>
      <c r="BH19" s="534"/>
      <c r="BI19" s="534"/>
      <c r="BJ19" s="534"/>
      <c r="BK19" s="534"/>
      <c r="BL19" s="534"/>
      <c r="BM19" s="534"/>
      <c r="BN19" s="534"/>
      <c r="BO19" s="534"/>
      <c r="BP19" s="534"/>
      <c r="BQ19" s="534"/>
      <c r="BR19" s="534"/>
      <c r="BS19" s="534"/>
      <c r="BT19" s="534"/>
      <c r="BU19" s="534"/>
      <c r="BV19" s="594"/>
      <c r="BW19" s="487"/>
    </row>
    <row r="20" spans="1:75">
      <c r="A20" s="722" t="s">
        <v>173</v>
      </c>
      <c r="B20" s="607">
        <f t="shared" si="3"/>
        <v>0</v>
      </c>
      <c r="C20" s="608"/>
      <c r="D20" s="608"/>
      <c r="E20" s="608"/>
      <c r="F20" s="608"/>
      <c r="G20" s="608"/>
      <c r="H20" s="608"/>
      <c r="I20" s="608"/>
      <c r="J20" s="608"/>
      <c r="K20" s="608"/>
      <c r="L20" s="608"/>
      <c r="M20" s="608"/>
      <c r="N20" s="608"/>
      <c r="O20" s="608"/>
      <c r="P20" s="608"/>
      <c r="Q20" s="608"/>
      <c r="R20" s="608"/>
      <c r="S20" s="608"/>
      <c r="T20" s="608"/>
      <c r="U20" s="608"/>
      <c r="V20" s="608"/>
      <c r="W20" s="608"/>
      <c r="X20" s="608"/>
      <c r="Y20" s="608"/>
      <c r="Z20" s="608"/>
      <c r="AA20" s="608"/>
      <c r="AB20" s="608"/>
      <c r="AC20" s="608"/>
      <c r="AD20" s="608"/>
      <c r="AE20" s="604"/>
      <c r="AF20" s="604"/>
      <c r="AG20" s="604"/>
      <c r="AH20" s="604"/>
      <c r="AI20" s="604"/>
      <c r="AJ20" s="604"/>
      <c r="AK20" s="604"/>
      <c r="AL20" s="604"/>
      <c r="AM20" s="604"/>
      <c r="AN20" s="604"/>
      <c r="AO20" s="604"/>
      <c r="AP20" s="604"/>
      <c r="AQ20" s="604"/>
      <c r="AR20" s="604"/>
      <c r="AS20" s="604"/>
      <c r="AT20" s="604"/>
      <c r="AU20" s="604"/>
      <c r="AV20" s="604"/>
      <c r="AW20" s="604"/>
      <c r="AX20" s="604"/>
      <c r="AY20" s="604"/>
      <c r="AZ20" s="604"/>
      <c r="BA20" s="604"/>
      <c r="BB20" s="604"/>
      <c r="BC20" s="604"/>
      <c r="BD20" s="604"/>
      <c r="BE20" s="604"/>
      <c r="BF20" s="604"/>
      <c r="BG20" s="604"/>
      <c r="BH20" s="604"/>
      <c r="BI20" s="604"/>
      <c r="BJ20" s="604"/>
      <c r="BK20" s="604"/>
      <c r="BL20" s="604"/>
      <c r="BM20" s="604"/>
      <c r="BN20" s="604"/>
      <c r="BO20" s="604"/>
      <c r="BP20" s="604"/>
      <c r="BQ20" s="604"/>
      <c r="BR20" s="604"/>
      <c r="BS20" s="604"/>
      <c r="BT20" s="604"/>
      <c r="BU20" s="604"/>
      <c r="BV20" s="598"/>
      <c r="BW20" s="487"/>
    </row>
    <row r="21" spans="1:75">
      <c r="A21" s="723" t="s">
        <v>174</v>
      </c>
      <c r="B21" s="606">
        <f t="shared" si="3"/>
        <v>0</v>
      </c>
      <c r="C21" s="534"/>
      <c r="D21" s="534"/>
      <c r="E21" s="534"/>
      <c r="F21" s="534"/>
      <c r="G21" s="534"/>
      <c r="H21" s="534"/>
      <c r="I21" s="534"/>
      <c r="J21" s="534"/>
      <c r="K21" s="534"/>
      <c r="L21" s="534"/>
      <c r="M21" s="534"/>
      <c r="N21" s="534"/>
      <c r="O21" s="534"/>
      <c r="P21" s="534"/>
      <c r="Q21" s="534"/>
      <c r="R21" s="534"/>
      <c r="S21" s="534"/>
      <c r="T21" s="534"/>
      <c r="U21" s="534"/>
      <c r="V21" s="534"/>
      <c r="W21" s="534"/>
      <c r="X21" s="534"/>
      <c r="Y21" s="534"/>
      <c r="Z21" s="534"/>
      <c r="AA21" s="534"/>
      <c r="AB21" s="534"/>
      <c r="AC21" s="534"/>
      <c r="AD21" s="534"/>
      <c r="AE21" s="534"/>
      <c r="AF21" s="534"/>
      <c r="AG21" s="534"/>
      <c r="AH21" s="534"/>
      <c r="AI21" s="534"/>
      <c r="AJ21" s="534"/>
      <c r="AK21" s="534"/>
      <c r="AL21" s="534"/>
      <c r="AM21" s="534"/>
      <c r="AN21" s="534"/>
      <c r="AO21" s="534"/>
      <c r="AP21" s="534"/>
      <c r="AQ21" s="534"/>
      <c r="AR21" s="534"/>
      <c r="AS21" s="534"/>
      <c r="AT21" s="534"/>
      <c r="AU21" s="534"/>
      <c r="AV21" s="534"/>
      <c r="AW21" s="534"/>
      <c r="AX21" s="534"/>
      <c r="AY21" s="534"/>
      <c r="AZ21" s="534"/>
      <c r="BA21" s="534"/>
      <c r="BB21" s="534"/>
      <c r="BC21" s="534"/>
      <c r="BD21" s="534"/>
      <c r="BE21" s="534"/>
      <c r="BF21" s="534"/>
      <c r="BG21" s="534"/>
      <c r="BH21" s="534"/>
      <c r="BI21" s="534"/>
      <c r="BJ21" s="534"/>
      <c r="BK21" s="534"/>
      <c r="BL21" s="534"/>
      <c r="BM21" s="534"/>
      <c r="BN21" s="534"/>
      <c r="BO21" s="534"/>
      <c r="BP21" s="534"/>
      <c r="BQ21" s="534"/>
      <c r="BR21" s="534"/>
      <c r="BS21" s="534"/>
      <c r="BT21" s="534"/>
      <c r="BU21" s="534"/>
      <c r="BV21" s="594"/>
      <c r="BW21" s="487"/>
    </row>
    <row r="22" spans="1:75">
      <c r="A22" s="614"/>
      <c r="B22" s="615"/>
      <c r="C22" s="533"/>
      <c r="D22" s="533"/>
      <c r="E22" s="533"/>
      <c r="F22" s="533"/>
      <c r="G22" s="533"/>
      <c r="H22" s="533"/>
      <c r="I22" s="532"/>
      <c r="J22" s="532"/>
      <c r="K22" s="532"/>
      <c r="L22" s="532"/>
      <c r="M22" s="532"/>
      <c r="N22" s="532"/>
      <c r="O22" s="532"/>
      <c r="P22" s="532"/>
      <c r="Q22" s="532"/>
      <c r="R22" s="532"/>
      <c r="S22" s="532"/>
      <c r="T22" s="532"/>
      <c r="U22" s="532"/>
      <c r="V22" s="532"/>
      <c r="W22" s="532"/>
      <c r="X22" s="532"/>
      <c r="Y22" s="532"/>
      <c r="Z22" s="532"/>
      <c r="AA22" s="532"/>
      <c r="AB22" s="532"/>
      <c r="AC22" s="532"/>
      <c r="AD22" s="532"/>
      <c r="AE22" s="532"/>
      <c r="AF22" s="532"/>
      <c r="AG22" s="532"/>
      <c r="AH22" s="532"/>
      <c r="AI22" s="532"/>
      <c r="AJ22" s="532"/>
      <c r="AK22" s="532"/>
      <c r="AL22" s="532"/>
      <c r="AM22" s="532"/>
      <c r="AN22" s="532"/>
      <c r="AO22" s="532"/>
      <c r="AP22" s="532"/>
      <c r="AQ22" s="532"/>
      <c r="AR22" s="532"/>
      <c r="AS22" s="532"/>
      <c r="AT22" s="532"/>
      <c r="AU22" s="532"/>
      <c r="AV22" s="532"/>
      <c r="AW22" s="532"/>
      <c r="AX22" s="532"/>
      <c r="AY22" s="532"/>
      <c r="AZ22" s="532"/>
      <c r="BA22" s="532"/>
      <c r="BB22" s="532"/>
      <c r="BC22" s="532"/>
      <c r="BD22" s="532"/>
      <c r="BE22" s="532"/>
      <c r="BF22" s="532"/>
      <c r="BG22" s="532"/>
      <c r="BH22" s="532"/>
      <c r="BI22" s="532"/>
      <c r="BJ22" s="532"/>
      <c r="BK22" s="532"/>
      <c r="BL22" s="532"/>
      <c r="BM22" s="532"/>
      <c r="BN22" s="532"/>
      <c r="BO22" s="532"/>
      <c r="BP22" s="532"/>
      <c r="BQ22" s="532"/>
      <c r="BR22" s="532"/>
      <c r="BS22" s="532"/>
      <c r="BT22" s="532"/>
      <c r="BU22" s="532"/>
      <c r="BV22" s="598"/>
      <c r="BW22" s="487"/>
    </row>
    <row r="23" spans="1:75" ht="13.5" thickBot="1">
      <c r="A23" s="616" t="s">
        <v>430</v>
      </c>
      <c r="B23" s="617">
        <f>IF(filingDate&lt;$C$3,$C23,INDEX($C23:$AAA23,MATCH(filingDate,$C$3:$AAA$3)))</f>
        <v>0</v>
      </c>
      <c r="C23" s="618"/>
      <c r="D23" s="618"/>
      <c r="E23" s="618"/>
      <c r="F23" s="618"/>
      <c r="G23" s="618"/>
      <c r="H23" s="618"/>
      <c r="I23" s="618"/>
      <c r="J23" s="618"/>
      <c r="K23" s="618"/>
      <c r="L23" s="618"/>
      <c r="M23" s="618"/>
      <c r="N23" s="618"/>
      <c r="O23" s="618"/>
      <c r="P23" s="618"/>
      <c r="Q23" s="618"/>
      <c r="R23" s="618"/>
      <c r="S23" s="618"/>
      <c r="T23" s="618"/>
      <c r="U23" s="618"/>
      <c r="V23" s="618"/>
      <c r="W23" s="618"/>
      <c r="X23" s="618"/>
      <c r="Y23" s="618"/>
      <c r="Z23" s="618"/>
      <c r="AA23" s="618"/>
      <c r="AB23" s="618"/>
      <c r="AC23" s="618"/>
      <c r="AD23" s="618"/>
      <c r="AE23" s="618"/>
      <c r="AF23" s="618"/>
      <c r="AG23" s="618"/>
      <c r="AH23" s="618"/>
      <c r="AI23" s="618"/>
      <c r="AJ23" s="618"/>
      <c r="AK23" s="618"/>
      <c r="AL23" s="618"/>
      <c r="AM23" s="618"/>
      <c r="AN23" s="618"/>
      <c r="AO23" s="618"/>
      <c r="AP23" s="618"/>
      <c r="AQ23" s="618"/>
      <c r="AR23" s="618"/>
      <c r="AS23" s="618"/>
      <c r="AT23" s="618"/>
      <c r="AU23" s="618"/>
      <c r="AV23" s="618"/>
      <c r="AW23" s="618"/>
      <c r="AX23" s="618"/>
      <c r="AY23" s="618"/>
      <c r="AZ23" s="618"/>
      <c r="BA23" s="618"/>
      <c r="BB23" s="618"/>
      <c r="BC23" s="618"/>
      <c r="BD23" s="618"/>
      <c r="BE23" s="618"/>
      <c r="BF23" s="618"/>
      <c r="BG23" s="618"/>
      <c r="BH23" s="618"/>
      <c r="BI23" s="618"/>
      <c r="BJ23" s="618"/>
      <c r="BK23" s="618"/>
      <c r="BL23" s="618"/>
      <c r="BM23" s="618"/>
      <c r="BN23" s="618"/>
      <c r="BO23" s="618"/>
      <c r="BP23" s="618"/>
      <c r="BQ23" s="618"/>
      <c r="BR23" s="618"/>
      <c r="BS23" s="618"/>
      <c r="BT23" s="618"/>
      <c r="BU23" s="618"/>
      <c r="BV23" s="611"/>
      <c r="BW23" s="487"/>
    </row>
    <row r="24" spans="1:75" ht="18.95" customHeight="1" thickBot="1">
      <c r="A24" s="619" t="s">
        <v>429</v>
      </c>
      <c r="B24" s="620"/>
      <c r="C24" s="486"/>
      <c r="D24" s="486"/>
      <c r="E24" s="486"/>
      <c r="F24" s="486"/>
      <c r="G24" s="486"/>
      <c r="H24" s="486"/>
      <c r="I24" s="486"/>
      <c r="J24" s="486"/>
      <c r="K24" s="486"/>
      <c r="L24" s="486"/>
      <c r="M24" s="486"/>
      <c r="N24" s="486"/>
      <c r="O24" s="486"/>
      <c r="P24" s="486"/>
      <c r="Q24" s="486"/>
      <c r="R24" s="486"/>
      <c r="S24" s="486"/>
      <c r="T24" s="486"/>
      <c r="U24" s="486"/>
      <c r="V24" s="486"/>
      <c r="W24" s="486"/>
      <c r="X24" s="486"/>
      <c r="Y24" s="486"/>
      <c r="Z24" s="486"/>
      <c r="AA24" s="486"/>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6"/>
      <c r="BC24" s="486"/>
      <c r="BD24" s="486"/>
      <c r="BE24" s="486"/>
      <c r="BF24" s="486"/>
      <c r="BG24" s="486"/>
      <c r="BH24" s="486"/>
      <c r="BI24" s="486"/>
      <c r="BJ24" s="486"/>
      <c r="BK24" s="486"/>
      <c r="BL24" s="486"/>
      <c r="BM24" s="486"/>
      <c r="BN24" s="486"/>
      <c r="BO24" s="486"/>
      <c r="BP24" s="486"/>
      <c r="BQ24" s="486"/>
      <c r="BR24" s="486"/>
      <c r="BS24" s="486"/>
      <c r="BT24" s="486"/>
      <c r="BU24" s="486"/>
      <c r="BV24" s="594"/>
      <c r="BW24" s="487"/>
    </row>
    <row r="25" spans="1:75" ht="15">
      <c r="A25" s="600" t="s">
        <v>170</v>
      </c>
      <c r="B25" s="621"/>
      <c r="C25" s="621"/>
      <c r="D25" s="724"/>
      <c r="E25" s="724"/>
      <c r="F25" s="724"/>
      <c r="G25" s="724"/>
      <c r="H25" s="724"/>
      <c r="I25" s="724"/>
      <c r="J25" s="724"/>
      <c r="K25" s="724"/>
      <c r="L25" s="724"/>
      <c r="M25" s="724"/>
      <c r="N25" s="724"/>
      <c r="O25" s="724"/>
      <c r="P25" s="724"/>
      <c r="Q25" s="724"/>
      <c r="R25" s="724"/>
      <c r="S25" s="724"/>
      <c r="T25" s="724"/>
      <c r="U25" s="724"/>
      <c r="V25" s="724"/>
      <c r="W25" s="724"/>
      <c r="X25" s="724"/>
      <c r="Y25" s="724"/>
      <c r="Z25" s="724"/>
      <c r="AA25" s="724"/>
      <c r="AB25" s="724"/>
      <c r="AC25" s="724"/>
      <c r="AD25" s="724"/>
      <c r="AE25" s="724"/>
      <c r="AF25" s="724"/>
      <c r="AG25" s="724"/>
      <c r="AH25" s="724"/>
      <c r="AI25" s="724"/>
      <c r="AJ25" s="724"/>
      <c r="AK25" s="724"/>
      <c r="AL25" s="724"/>
      <c r="AM25" s="724"/>
      <c r="AN25" s="724"/>
      <c r="AO25" s="724"/>
      <c r="AP25" s="724"/>
      <c r="AQ25" s="724"/>
      <c r="AR25" s="724"/>
      <c r="AS25" s="724"/>
      <c r="AT25" s="724"/>
      <c r="AU25" s="724"/>
      <c r="AV25" s="724"/>
      <c r="AW25" s="724"/>
      <c r="AX25" s="724"/>
      <c r="AY25" s="724"/>
      <c r="AZ25" s="724"/>
      <c r="BA25" s="724"/>
      <c r="BB25" s="724"/>
      <c r="BC25" s="724"/>
      <c r="BD25" s="724"/>
      <c r="BE25" s="724"/>
      <c r="BF25" s="724"/>
      <c r="BG25" s="724"/>
      <c r="BH25" s="724"/>
      <c r="BI25" s="724"/>
      <c r="BJ25" s="724"/>
      <c r="BK25" s="724"/>
      <c r="BL25" s="724"/>
      <c r="BM25" s="724"/>
      <c r="BN25" s="724"/>
      <c r="BO25" s="724"/>
      <c r="BP25" s="724"/>
      <c r="BQ25" s="724"/>
      <c r="BR25" s="724"/>
      <c r="BS25" s="724"/>
      <c r="BT25" s="724"/>
      <c r="BU25" s="724"/>
      <c r="BV25" s="598"/>
      <c r="BW25" s="487"/>
    </row>
    <row r="26" spans="1:75">
      <c r="A26" s="722" t="s">
        <v>435</v>
      </c>
      <c r="B26" s="603">
        <f>IF(filingDate&lt;$C$3,$C26,INDEX($C26:$AAA26,MATCH(filingDate,$C$3:$AAA$3)))</f>
        <v>0</v>
      </c>
      <c r="C26" s="623">
        <v>0</v>
      </c>
      <c r="D26" s="608"/>
      <c r="E26" s="608"/>
      <c r="F26" s="608"/>
      <c r="G26" s="608"/>
      <c r="H26" s="608"/>
      <c r="I26" s="608"/>
      <c r="J26" s="608"/>
      <c r="K26" s="608"/>
      <c r="L26" s="608"/>
      <c r="M26" s="608"/>
      <c r="N26" s="608"/>
      <c r="O26" s="608"/>
      <c r="P26" s="608"/>
      <c r="Q26" s="608"/>
      <c r="R26" s="608"/>
      <c r="S26" s="608"/>
      <c r="T26" s="608"/>
      <c r="U26" s="608"/>
      <c r="V26" s="608"/>
      <c r="W26" s="608"/>
      <c r="X26" s="608"/>
      <c r="Y26" s="608"/>
      <c r="Z26" s="608"/>
      <c r="AA26" s="608"/>
      <c r="AB26" s="608"/>
      <c r="AC26" s="608"/>
      <c r="AD26" s="608"/>
      <c r="AE26" s="608"/>
      <c r="AF26" s="608"/>
      <c r="AG26" s="608"/>
      <c r="AH26" s="608"/>
      <c r="AI26" s="608"/>
      <c r="AJ26" s="608"/>
      <c r="AK26" s="608"/>
      <c r="AL26" s="608"/>
      <c r="AM26" s="608"/>
      <c r="AN26" s="608"/>
      <c r="AO26" s="608"/>
      <c r="AP26" s="608"/>
      <c r="AQ26" s="608"/>
      <c r="AR26" s="608"/>
      <c r="AS26" s="608"/>
      <c r="AT26" s="608"/>
      <c r="AU26" s="608"/>
      <c r="AV26" s="608"/>
      <c r="AW26" s="608"/>
      <c r="AX26" s="608"/>
      <c r="AY26" s="608"/>
      <c r="AZ26" s="608"/>
      <c r="BA26" s="608"/>
      <c r="BB26" s="608"/>
      <c r="BC26" s="608"/>
      <c r="BD26" s="608"/>
      <c r="BE26" s="608"/>
      <c r="BF26" s="608"/>
      <c r="BG26" s="608"/>
      <c r="BH26" s="608"/>
      <c r="BI26" s="608"/>
      <c r="BJ26" s="608"/>
      <c r="BK26" s="608"/>
      <c r="BL26" s="608"/>
      <c r="BM26" s="608"/>
      <c r="BN26" s="608"/>
      <c r="BO26" s="608"/>
      <c r="BP26" s="608"/>
      <c r="BQ26" s="608"/>
      <c r="BR26" s="608"/>
      <c r="BS26" s="608"/>
      <c r="BT26" s="608"/>
      <c r="BU26" s="608"/>
      <c r="BV26" s="624"/>
      <c r="BW26" s="487"/>
    </row>
    <row r="27" spans="1:75">
      <c r="A27" s="725" t="s">
        <v>436</v>
      </c>
      <c r="B27" s="607">
        <f>IF(filingDate&lt;$C$3,$C27,INDEX($C27:$AAA27,MATCH(filingDate,$C$3:$AAA$3)))</f>
        <v>0</v>
      </c>
      <c r="C27" s="488">
        <v>0</v>
      </c>
      <c r="D27" s="604"/>
      <c r="E27" s="604"/>
      <c r="F27" s="604"/>
      <c r="G27" s="604"/>
      <c r="H27" s="604"/>
      <c r="I27" s="604"/>
      <c r="J27" s="604"/>
      <c r="K27" s="604"/>
      <c r="L27" s="604"/>
      <c r="M27" s="604"/>
      <c r="N27" s="604"/>
      <c r="O27" s="604"/>
      <c r="P27" s="604"/>
      <c r="Q27" s="604"/>
      <c r="R27" s="604"/>
      <c r="S27" s="604"/>
      <c r="T27" s="604"/>
      <c r="U27" s="604"/>
      <c r="V27" s="604"/>
      <c r="W27" s="604"/>
      <c r="X27" s="604"/>
      <c r="Y27" s="604"/>
      <c r="Z27" s="604"/>
      <c r="AA27" s="604"/>
      <c r="AB27" s="604"/>
      <c r="AC27" s="604"/>
      <c r="AD27" s="604"/>
      <c r="AE27" s="604"/>
      <c r="AF27" s="604"/>
      <c r="AG27" s="604"/>
      <c r="AH27" s="604"/>
      <c r="AI27" s="604"/>
      <c r="AJ27" s="604"/>
      <c r="AK27" s="604"/>
      <c r="AL27" s="604"/>
      <c r="AM27" s="604"/>
      <c r="AN27" s="604"/>
      <c r="AO27" s="604"/>
      <c r="AP27" s="604"/>
      <c r="AQ27" s="604"/>
      <c r="AR27" s="604"/>
      <c r="AS27" s="604"/>
      <c r="AT27" s="604"/>
      <c r="AU27" s="604"/>
      <c r="AV27" s="604"/>
      <c r="AW27" s="604"/>
      <c r="AX27" s="604"/>
      <c r="AY27" s="604"/>
      <c r="AZ27" s="604"/>
      <c r="BA27" s="604"/>
      <c r="BB27" s="604"/>
      <c r="BC27" s="604"/>
      <c r="BD27" s="604"/>
      <c r="BE27" s="604"/>
      <c r="BF27" s="604"/>
      <c r="BG27" s="604"/>
      <c r="BH27" s="604"/>
      <c r="BI27" s="604"/>
      <c r="BJ27" s="604"/>
      <c r="BK27" s="604"/>
      <c r="BL27" s="604"/>
      <c r="BM27" s="604"/>
      <c r="BN27" s="604"/>
      <c r="BO27" s="604"/>
      <c r="BP27" s="604"/>
      <c r="BQ27" s="604"/>
      <c r="BR27" s="604"/>
      <c r="BS27" s="604"/>
      <c r="BT27" s="604"/>
      <c r="BU27" s="604"/>
      <c r="BV27" s="598"/>
      <c r="BW27" s="487"/>
    </row>
    <row r="28" spans="1:75">
      <c r="A28" s="723" t="s">
        <v>437</v>
      </c>
      <c r="B28" s="626">
        <f>IF(filingDate&lt;$C$3,$C28,INDEX($C28:$AAA28,MATCH(filingDate,$C$3:$AAA$3)))</f>
        <v>0</v>
      </c>
      <c r="C28" s="489">
        <v>0</v>
      </c>
      <c r="D28" s="534"/>
      <c r="E28" s="534"/>
      <c r="F28" s="534"/>
      <c r="G28" s="534"/>
      <c r="H28" s="534"/>
      <c r="I28" s="534"/>
      <c r="J28" s="534"/>
      <c r="K28" s="534"/>
      <c r="L28" s="534"/>
      <c r="M28" s="534"/>
      <c r="N28" s="534"/>
      <c r="O28" s="534"/>
      <c r="P28" s="534"/>
      <c r="Q28" s="534"/>
      <c r="R28" s="534"/>
      <c r="S28" s="534"/>
      <c r="T28" s="534"/>
      <c r="U28" s="534"/>
      <c r="V28" s="534"/>
      <c r="W28" s="534"/>
      <c r="X28" s="534"/>
      <c r="Y28" s="534"/>
      <c r="Z28" s="534"/>
      <c r="AA28" s="534"/>
      <c r="AB28" s="534"/>
      <c r="AC28" s="534"/>
      <c r="AD28" s="534"/>
      <c r="AE28" s="534"/>
      <c r="AF28" s="534"/>
      <c r="AG28" s="534"/>
      <c r="AH28" s="534"/>
      <c r="AI28" s="534"/>
      <c r="AJ28" s="534"/>
      <c r="AK28" s="534"/>
      <c r="AL28" s="534"/>
      <c r="AM28" s="534"/>
      <c r="AN28" s="534"/>
      <c r="AO28" s="534"/>
      <c r="AP28" s="534"/>
      <c r="AQ28" s="534"/>
      <c r="AR28" s="534"/>
      <c r="AS28" s="534"/>
      <c r="AT28" s="534"/>
      <c r="AU28" s="534"/>
      <c r="AV28" s="534"/>
      <c r="AW28" s="534"/>
      <c r="AX28" s="534"/>
      <c r="AY28" s="534"/>
      <c r="AZ28" s="534"/>
      <c r="BA28" s="534"/>
      <c r="BB28" s="534"/>
      <c r="BC28" s="534"/>
      <c r="BD28" s="534"/>
      <c r="BE28" s="534"/>
      <c r="BF28" s="534"/>
      <c r="BG28" s="534"/>
      <c r="BH28" s="534"/>
      <c r="BI28" s="534"/>
      <c r="BJ28" s="534"/>
      <c r="BK28" s="534"/>
      <c r="BL28" s="534"/>
      <c r="BM28" s="534"/>
      <c r="BN28" s="534"/>
      <c r="BO28" s="534"/>
      <c r="BP28" s="534"/>
      <c r="BQ28" s="534"/>
      <c r="BR28" s="534"/>
      <c r="BS28" s="534"/>
      <c r="BT28" s="534"/>
      <c r="BU28" s="534"/>
      <c r="BV28" s="594"/>
      <c r="BW28" s="487"/>
    </row>
    <row r="29" spans="1:75" ht="15">
      <c r="A29" s="627" t="s">
        <v>148</v>
      </c>
      <c r="B29" s="615"/>
      <c r="C29" s="628"/>
      <c r="D29" s="532"/>
      <c r="E29" s="532"/>
      <c r="F29" s="532"/>
      <c r="G29" s="532"/>
      <c r="H29" s="532"/>
      <c r="I29" s="532"/>
      <c r="J29" s="532"/>
      <c r="K29" s="532"/>
      <c r="L29" s="532"/>
      <c r="M29" s="532"/>
      <c r="N29" s="532"/>
      <c r="O29" s="532"/>
      <c r="P29" s="532"/>
      <c r="Q29" s="532"/>
      <c r="R29" s="532"/>
      <c r="S29" s="532"/>
      <c r="T29" s="532"/>
      <c r="U29" s="532"/>
      <c r="V29" s="532"/>
      <c r="W29" s="532"/>
      <c r="X29" s="532"/>
      <c r="Y29" s="532"/>
      <c r="Z29" s="532"/>
      <c r="AA29" s="532"/>
      <c r="AB29" s="532"/>
      <c r="AC29" s="532"/>
      <c r="AD29" s="532"/>
      <c r="AE29" s="532"/>
      <c r="AF29" s="532"/>
      <c r="AG29" s="532"/>
      <c r="AH29" s="532"/>
      <c r="AI29" s="532"/>
      <c r="AJ29" s="532"/>
      <c r="AK29" s="532"/>
      <c r="AL29" s="532"/>
      <c r="AM29" s="532"/>
      <c r="AN29" s="532"/>
      <c r="AO29" s="532"/>
      <c r="AP29" s="532"/>
      <c r="AQ29" s="532"/>
      <c r="AR29" s="532"/>
      <c r="AS29" s="532"/>
      <c r="AT29" s="532"/>
      <c r="AU29" s="532"/>
      <c r="AV29" s="532"/>
      <c r="AW29" s="532"/>
      <c r="AX29" s="532"/>
      <c r="AY29" s="532"/>
      <c r="AZ29" s="532"/>
      <c r="BA29" s="532"/>
      <c r="BB29" s="532"/>
      <c r="BC29" s="532"/>
      <c r="BD29" s="532"/>
      <c r="BE29" s="532"/>
      <c r="BF29" s="532"/>
      <c r="BG29" s="532"/>
      <c r="BH29" s="532"/>
      <c r="BI29" s="532"/>
      <c r="BJ29" s="532"/>
      <c r="BK29" s="532"/>
      <c r="BL29" s="532"/>
      <c r="BM29" s="532"/>
      <c r="BN29" s="532"/>
      <c r="BO29" s="532"/>
      <c r="BP29" s="532"/>
      <c r="BQ29" s="532"/>
      <c r="BR29" s="532"/>
      <c r="BS29" s="532"/>
      <c r="BT29" s="532"/>
      <c r="BU29" s="532"/>
      <c r="BV29" s="598"/>
      <c r="BW29" s="487"/>
    </row>
    <row r="30" spans="1:75">
      <c r="A30" s="722" t="s">
        <v>438</v>
      </c>
      <c r="B30" s="603">
        <f>IF(filingDate&lt;$C$3,$C30,INDEX($C30:$AAA30,MATCH(filingDate,$C$3:$AAA$3)))</f>
        <v>0</v>
      </c>
      <c r="C30" s="623">
        <v>0</v>
      </c>
      <c r="D30" s="608"/>
      <c r="E30" s="608"/>
      <c r="F30" s="608"/>
      <c r="G30" s="608"/>
      <c r="H30" s="608"/>
      <c r="I30" s="608"/>
      <c r="J30" s="608"/>
      <c r="K30" s="608"/>
      <c r="L30" s="608"/>
      <c r="M30" s="608"/>
      <c r="N30" s="608"/>
      <c r="O30" s="608"/>
      <c r="P30" s="608"/>
      <c r="Q30" s="608"/>
      <c r="R30" s="608"/>
      <c r="S30" s="608"/>
      <c r="T30" s="608"/>
      <c r="U30" s="608"/>
      <c r="V30" s="608"/>
      <c r="W30" s="608"/>
      <c r="X30" s="608"/>
      <c r="Y30" s="608"/>
      <c r="Z30" s="608"/>
      <c r="AA30" s="608"/>
      <c r="AB30" s="608"/>
      <c r="AC30" s="608"/>
      <c r="AD30" s="608"/>
      <c r="AE30" s="608"/>
      <c r="AF30" s="608"/>
      <c r="AG30" s="608"/>
      <c r="AH30" s="608"/>
      <c r="AI30" s="608"/>
      <c r="AJ30" s="608"/>
      <c r="AK30" s="608"/>
      <c r="AL30" s="608"/>
      <c r="AM30" s="608"/>
      <c r="AN30" s="608"/>
      <c r="AO30" s="608"/>
      <c r="AP30" s="608"/>
      <c r="AQ30" s="608"/>
      <c r="AR30" s="608"/>
      <c r="AS30" s="608"/>
      <c r="AT30" s="608"/>
      <c r="AU30" s="608"/>
      <c r="AV30" s="608"/>
      <c r="AW30" s="608"/>
      <c r="AX30" s="608"/>
      <c r="AY30" s="608"/>
      <c r="AZ30" s="608"/>
      <c r="BA30" s="608"/>
      <c r="BB30" s="608"/>
      <c r="BC30" s="608"/>
      <c r="BD30" s="608"/>
      <c r="BE30" s="608"/>
      <c r="BF30" s="608"/>
      <c r="BG30" s="608"/>
      <c r="BH30" s="608"/>
      <c r="BI30" s="608"/>
      <c r="BJ30" s="608"/>
      <c r="BK30" s="608"/>
      <c r="BL30" s="608"/>
      <c r="BM30" s="608"/>
      <c r="BN30" s="608"/>
      <c r="BO30" s="608"/>
      <c r="BP30" s="608"/>
      <c r="BQ30" s="608"/>
      <c r="BR30" s="608"/>
      <c r="BS30" s="608"/>
      <c r="BT30" s="608"/>
      <c r="BU30" s="608"/>
      <c r="BV30" s="611"/>
      <c r="BW30" s="487"/>
    </row>
    <row r="31" spans="1:75">
      <c r="A31" s="725" t="s">
        <v>439</v>
      </c>
      <c r="B31" s="607">
        <f>IF(filingDate&lt;$C$3,$C31,INDEX($C31:$AAA31,MATCH(filingDate,$C$3:$AAA$3)))</f>
        <v>0</v>
      </c>
      <c r="C31" s="488">
        <v>0</v>
      </c>
      <c r="D31" s="604"/>
      <c r="E31" s="604"/>
      <c r="F31" s="604"/>
      <c r="G31" s="604"/>
      <c r="H31" s="604"/>
      <c r="I31" s="604"/>
      <c r="J31" s="604"/>
      <c r="K31" s="604"/>
      <c r="L31" s="604"/>
      <c r="M31" s="604"/>
      <c r="N31" s="604"/>
      <c r="O31" s="604"/>
      <c r="P31" s="604"/>
      <c r="Q31" s="604"/>
      <c r="R31" s="604"/>
      <c r="S31" s="604"/>
      <c r="T31" s="604"/>
      <c r="U31" s="604"/>
      <c r="V31" s="604"/>
      <c r="W31" s="604"/>
      <c r="X31" s="604"/>
      <c r="Y31" s="604"/>
      <c r="Z31" s="604"/>
      <c r="AA31" s="604"/>
      <c r="AB31" s="604"/>
      <c r="AC31" s="604"/>
      <c r="AD31" s="604"/>
      <c r="AE31" s="604"/>
      <c r="AF31" s="604"/>
      <c r="AG31" s="604"/>
      <c r="AH31" s="604"/>
      <c r="AI31" s="604"/>
      <c r="AJ31" s="604"/>
      <c r="AK31" s="604"/>
      <c r="AL31" s="604"/>
      <c r="AM31" s="604"/>
      <c r="AN31" s="604"/>
      <c r="AO31" s="604"/>
      <c r="AP31" s="604"/>
      <c r="AQ31" s="604"/>
      <c r="AR31" s="604"/>
      <c r="AS31" s="604"/>
      <c r="AT31" s="604"/>
      <c r="AU31" s="604"/>
      <c r="AV31" s="604"/>
      <c r="AW31" s="604"/>
      <c r="AX31" s="604"/>
      <c r="AY31" s="604"/>
      <c r="AZ31" s="604"/>
      <c r="BA31" s="604"/>
      <c r="BB31" s="604"/>
      <c r="BC31" s="604"/>
      <c r="BD31" s="604"/>
      <c r="BE31" s="604"/>
      <c r="BF31" s="604"/>
      <c r="BG31" s="604"/>
      <c r="BH31" s="604"/>
      <c r="BI31" s="604"/>
      <c r="BJ31" s="604"/>
      <c r="BK31" s="604"/>
      <c r="BL31" s="604"/>
      <c r="BM31" s="604"/>
      <c r="BN31" s="604"/>
      <c r="BO31" s="604"/>
      <c r="BP31" s="604"/>
      <c r="BQ31" s="604"/>
      <c r="BR31" s="604"/>
      <c r="BS31" s="604"/>
      <c r="BT31" s="604"/>
      <c r="BU31" s="604"/>
      <c r="BV31" s="611"/>
      <c r="BW31" s="487"/>
    </row>
    <row r="32" spans="1:75">
      <c r="A32" s="723" t="s">
        <v>440</v>
      </c>
      <c r="B32" s="606">
        <f>IF(filingDate&lt;$C$3,$C32,INDEX($C32:$AAA32,MATCH(filingDate,$C$3:$AAA$3)))</f>
        <v>0</v>
      </c>
      <c r="C32" s="489">
        <v>0</v>
      </c>
      <c r="D32" s="534"/>
      <c r="E32" s="534"/>
      <c r="F32" s="534"/>
      <c r="G32" s="534"/>
      <c r="H32" s="534"/>
      <c r="I32" s="534"/>
      <c r="J32" s="534"/>
      <c r="K32" s="534"/>
      <c r="L32" s="534"/>
      <c r="M32" s="534"/>
      <c r="N32" s="534"/>
      <c r="O32" s="534"/>
      <c r="P32" s="534"/>
      <c r="Q32" s="534"/>
      <c r="R32" s="534"/>
      <c r="S32" s="534"/>
      <c r="T32" s="534"/>
      <c r="U32" s="534"/>
      <c r="V32" s="534"/>
      <c r="W32" s="534"/>
      <c r="X32" s="534"/>
      <c r="Y32" s="534"/>
      <c r="Z32" s="534"/>
      <c r="AA32" s="534"/>
      <c r="AB32" s="534"/>
      <c r="AC32" s="534"/>
      <c r="AD32" s="534"/>
      <c r="AE32" s="534"/>
      <c r="AF32" s="534"/>
      <c r="AG32" s="534"/>
      <c r="AH32" s="534"/>
      <c r="AI32" s="534"/>
      <c r="AJ32" s="534"/>
      <c r="AK32" s="534"/>
      <c r="AL32" s="534"/>
      <c r="AM32" s="534"/>
      <c r="AN32" s="534"/>
      <c r="AO32" s="534"/>
      <c r="AP32" s="534"/>
      <c r="AQ32" s="534"/>
      <c r="AR32" s="534"/>
      <c r="AS32" s="534"/>
      <c r="AT32" s="534"/>
      <c r="AU32" s="534"/>
      <c r="AV32" s="534"/>
      <c r="AW32" s="534"/>
      <c r="AX32" s="534"/>
      <c r="AY32" s="534"/>
      <c r="AZ32" s="534"/>
      <c r="BA32" s="534"/>
      <c r="BB32" s="534"/>
      <c r="BC32" s="534"/>
      <c r="BD32" s="534"/>
      <c r="BE32" s="534"/>
      <c r="BF32" s="534"/>
      <c r="BG32" s="534"/>
      <c r="BH32" s="534"/>
      <c r="BI32" s="534"/>
      <c r="BJ32" s="534"/>
      <c r="BK32" s="534"/>
      <c r="BL32" s="534"/>
      <c r="BM32" s="534"/>
      <c r="BN32" s="534"/>
      <c r="BO32" s="534"/>
      <c r="BP32" s="534"/>
      <c r="BQ32" s="534"/>
      <c r="BR32" s="534"/>
      <c r="BS32" s="534"/>
      <c r="BT32" s="534"/>
      <c r="BU32" s="534"/>
      <c r="BV32" s="611"/>
      <c r="BW32" s="487"/>
    </row>
    <row r="33" spans="1:75" ht="15">
      <c r="A33" s="629" t="s">
        <v>172</v>
      </c>
      <c r="B33" s="490"/>
      <c r="C33" s="491"/>
      <c r="D33" s="491"/>
      <c r="E33" s="491"/>
      <c r="F33" s="491"/>
      <c r="G33" s="491"/>
      <c r="H33" s="491"/>
      <c r="I33" s="491"/>
      <c r="J33" s="491"/>
      <c r="K33" s="491"/>
      <c r="L33" s="491"/>
      <c r="M33" s="491"/>
      <c r="N33" s="491"/>
      <c r="O33" s="491"/>
      <c r="P33" s="491"/>
      <c r="Q33" s="491"/>
      <c r="R33" s="491"/>
      <c r="S33" s="491"/>
      <c r="T33" s="491"/>
      <c r="U33" s="491"/>
      <c r="V33" s="491"/>
      <c r="W33" s="491"/>
      <c r="X33" s="491"/>
      <c r="Y33" s="491"/>
      <c r="Z33" s="491"/>
      <c r="AA33" s="491"/>
      <c r="AB33" s="491"/>
      <c r="AC33" s="491"/>
      <c r="AD33" s="491"/>
      <c r="AE33" s="491"/>
      <c r="AF33" s="491"/>
      <c r="AG33" s="491"/>
      <c r="AH33" s="491"/>
      <c r="AI33" s="491"/>
      <c r="AJ33" s="491"/>
      <c r="AK33" s="491"/>
      <c r="AL33" s="491"/>
      <c r="AM33" s="491"/>
      <c r="AN33" s="491"/>
      <c r="AO33" s="491"/>
      <c r="AP33" s="491"/>
      <c r="AQ33" s="491"/>
      <c r="AR33" s="491"/>
      <c r="AS33" s="491"/>
      <c r="AT33" s="491"/>
      <c r="AU33" s="491"/>
      <c r="AV33" s="491"/>
      <c r="AW33" s="491"/>
      <c r="AX33" s="491"/>
      <c r="AY33" s="491"/>
      <c r="AZ33" s="491"/>
      <c r="BA33" s="491"/>
      <c r="BB33" s="491"/>
      <c r="BC33" s="491"/>
      <c r="BD33" s="491"/>
      <c r="BE33" s="491"/>
      <c r="BF33" s="491"/>
      <c r="BG33" s="491"/>
      <c r="BH33" s="491"/>
      <c r="BI33" s="491"/>
      <c r="BJ33" s="491"/>
      <c r="BK33" s="491"/>
      <c r="BL33" s="491"/>
      <c r="BM33" s="491"/>
      <c r="BN33" s="491"/>
      <c r="BO33" s="491"/>
      <c r="BP33" s="491"/>
      <c r="BQ33" s="491"/>
      <c r="BR33" s="491"/>
      <c r="BS33" s="491"/>
      <c r="BT33" s="491"/>
      <c r="BU33" s="491"/>
      <c r="BV33" s="611"/>
      <c r="BW33" s="487"/>
    </row>
    <row r="34" spans="1:75">
      <c r="A34" s="630" t="s">
        <v>176</v>
      </c>
      <c r="B34" s="631" t="str">
        <f>IF(filingDate&lt;$C$3,$C34,INDEX($C34:$AAA34,MATCH(filingDate,$C$3:$AAA$3)))</f>
        <v/>
      </c>
      <c r="C34" s="492">
        <f>C26+C30</f>
        <v>0</v>
      </c>
      <c r="D34" s="492" t="str">
        <f>IF((D26+D30)&lt;&gt;0,D26+D30,"")</f>
        <v/>
      </c>
      <c r="E34" s="492" t="str">
        <f t="shared" ref="E34:BP34" si="4">IF((E26+E30)&lt;&gt;0,E26+E30,"")</f>
        <v/>
      </c>
      <c r="F34" s="492" t="str">
        <f t="shared" si="4"/>
        <v/>
      </c>
      <c r="G34" s="492" t="str">
        <f t="shared" si="4"/>
        <v/>
      </c>
      <c r="H34" s="492" t="str">
        <f t="shared" si="4"/>
        <v/>
      </c>
      <c r="I34" s="492" t="str">
        <f t="shared" si="4"/>
        <v/>
      </c>
      <c r="J34" s="492" t="str">
        <f t="shared" si="4"/>
        <v/>
      </c>
      <c r="K34" s="492" t="str">
        <f t="shared" si="4"/>
        <v/>
      </c>
      <c r="L34" s="492" t="str">
        <f t="shared" si="4"/>
        <v/>
      </c>
      <c r="M34" s="492" t="str">
        <f t="shared" si="4"/>
        <v/>
      </c>
      <c r="N34" s="492" t="str">
        <f t="shared" si="4"/>
        <v/>
      </c>
      <c r="O34" s="492" t="str">
        <f t="shared" si="4"/>
        <v/>
      </c>
      <c r="P34" s="492" t="str">
        <f t="shared" si="4"/>
        <v/>
      </c>
      <c r="Q34" s="492" t="str">
        <f t="shared" si="4"/>
        <v/>
      </c>
      <c r="R34" s="492" t="str">
        <f t="shared" si="4"/>
        <v/>
      </c>
      <c r="S34" s="492" t="str">
        <f t="shared" si="4"/>
        <v/>
      </c>
      <c r="T34" s="492" t="str">
        <f t="shared" si="4"/>
        <v/>
      </c>
      <c r="U34" s="492" t="str">
        <f t="shared" si="4"/>
        <v/>
      </c>
      <c r="V34" s="492" t="str">
        <f t="shared" si="4"/>
        <v/>
      </c>
      <c r="W34" s="492" t="str">
        <f t="shared" si="4"/>
        <v/>
      </c>
      <c r="X34" s="492" t="str">
        <f t="shared" si="4"/>
        <v/>
      </c>
      <c r="Y34" s="492" t="str">
        <f t="shared" si="4"/>
        <v/>
      </c>
      <c r="Z34" s="492" t="str">
        <f t="shared" si="4"/>
        <v/>
      </c>
      <c r="AA34" s="492" t="str">
        <f t="shared" si="4"/>
        <v/>
      </c>
      <c r="AB34" s="492" t="str">
        <f t="shared" si="4"/>
        <v/>
      </c>
      <c r="AC34" s="492" t="str">
        <f t="shared" si="4"/>
        <v/>
      </c>
      <c r="AD34" s="492" t="str">
        <f t="shared" si="4"/>
        <v/>
      </c>
      <c r="AE34" s="492" t="str">
        <f t="shared" si="4"/>
        <v/>
      </c>
      <c r="AF34" s="492" t="str">
        <f t="shared" si="4"/>
        <v/>
      </c>
      <c r="AG34" s="492" t="str">
        <f t="shared" si="4"/>
        <v/>
      </c>
      <c r="AH34" s="492" t="str">
        <f t="shared" si="4"/>
        <v/>
      </c>
      <c r="AI34" s="492" t="str">
        <f t="shared" si="4"/>
        <v/>
      </c>
      <c r="AJ34" s="492" t="str">
        <f t="shared" si="4"/>
        <v/>
      </c>
      <c r="AK34" s="492" t="str">
        <f t="shared" si="4"/>
        <v/>
      </c>
      <c r="AL34" s="492" t="str">
        <f t="shared" si="4"/>
        <v/>
      </c>
      <c r="AM34" s="492" t="str">
        <f t="shared" si="4"/>
        <v/>
      </c>
      <c r="AN34" s="492" t="str">
        <f t="shared" si="4"/>
        <v/>
      </c>
      <c r="AO34" s="492" t="str">
        <f t="shared" si="4"/>
        <v/>
      </c>
      <c r="AP34" s="492" t="str">
        <f t="shared" si="4"/>
        <v/>
      </c>
      <c r="AQ34" s="492" t="str">
        <f t="shared" si="4"/>
        <v/>
      </c>
      <c r="AR34" s="492" t="str">
        <f t="shared" si="4"/>
        <v/>
      </c>
      <c r="AS34" s="492" t="str">
        <f t="shared" si="4"/>
        <v/>
      </c>
      <c r="AT34" s="492" t="str">
        <f t="shared" si="4"/>
        <v/>
      </c>
      <c r="AU34" s="492" t="str">
        <f t="shared" si="4"/>
        <v/>
      </c>
      <c r="AV34" s="492" t="str">
        <f t="shared" si="4"/>
        <v/>
      </c>
      <c r="AW34" s="492" t="str">
        <f t="shared" si="4"/>
        <v/>
      </c>
      <c r="AX34" s="492" t="str">
        <f t="shared" si="4"/>
        <v/>
      </c>
      <c r="AY34" s="492" t="str">
        <f t="shared" si="4"/>
        <v/>
      </c>
      <c r="AZ34" s="492" t="str">
        <f t="shared" si="4"/>
        <v/>
      </c>
      <c r="BA34" s="492" t="str">
        <f t="shared" si="4"/>
        <v/>
      </c>
      <c r="BB34" s="492" t="str">
        <f t="shared" si="4"/>
        <v/>
      </c>
      <c r="BC34" s="492" t="str">
        <f t="shared" si="4"/>
        <v/>
      </c>
      <c r="BD34" s="492" t="str">
        <f t="shared" si="4"/>
        <v/>
      </c>
      <c r="BE34" s="492" t="str">
        <f t="shared" si="4"/>
        <v/>
      </c>
      <c r="BF34" s="492" t="str">
        <f t="shared" si="4"/>
        <v/>
      </c>
      <c r="BG34" s="492" t="str">
        <f t="shared" si="4"/>
        <v/>
      </c>
      <c r="BH34" s="492" t="str">
        <f t="shared" si="4"/>
        <v/>
      </c>
      <c r="BI34" s="492" t="str">
        <f t="shared" si="4"/>
        <v/>
      </c>
      <c r="BJ34" s="492" t="str">
        <f t="shared" si="4"/>
        <v/>
      </c>
      <c r="BK34" s="492" t="str">
        <f t="shared" si="4"/>
        <v/>
      </c>
      <c r="BL34" s="492" t="str">
        <f t="shared" si="4"/>
        <v/>
      </c>
      <c r="BM34" s="492" t="str">
        <f t="shared" si="4"/>
        <v/>
      </c>
      <c r="BN34" s="492" t="str">
        <f t="shared" si="4"/>
        <v/>
      </c>
      <c r="BO34" s="492" t="str">
        <f t="shared" si="4"/>
        <v/>
      </c>
      <c r="BP34" s="492" t="str">
        <f t="shared" si="4"/>
        <v/>
      </c>
      <c r="BQ34" s="492" t="str">
        <f t="shared" ref="BQ34:BV34" si="5">IF((BQ26+BQ30)&lt;&gt;0,BQ26+BQ30,"")</f>
        <v/>
      </c>
      <c r="BR34" s="492" t="str">
        <f t="shared" si="5"/>
        <v/>
      </c>
      <c r="BS34" s="492" t="str">
        <f t="shared" si="5"/>
        <v/>
      </c>
      <c r="BT34" s="492" t="str">
        <f t="shared" si="5"/>
        <v/>
      </c>
      <c r="BU34" s="492" t="str">
        <f t="shared" si="5"/>
        <v/>
      </c>
      <c r="BV34" s="632" t="str">
        <f t="shared" si="5"/>
        <v/>
      </c>
      <c r="BW34" s="487"/>
    </row>
    <row r="35" spans="1:75" ht="13.5" thickBot="1">
      <c r="A35" s="633" t="s">
        <v>177</v>
      </c>
      <c r="B35" s="634" t="str">
        <f>IF(filingDate&lt;$C$3,$C35,INDEX($C35:$AAA35,MATCH(filingDate,$C$3:$AAA$3)))</f>
        <v/>
      </c>
      <c r="C35" s="635">
        <v>0</v>
      </c>
      <c r="D35" s="635" t="str">
        <f t="shared" ref="D35:R35" si="6">IFERROR(IF((C46-D46+D34)&lt;0,(C46-D46+D34)*(-1),C46-D46+D34),"")</f>
        <v/>
      </c>
      <c r="E35" s="635" t="str">
        <f t="shared" si="6"/>
        <v/>
      </c>
      <c r="F35" s="635" t="str">
        <f t="shared" si="6"/>
        <v/>
      </c>
      <c r="G35" s="635" t="str">
        <f t="shared" si="6"/>
        <v/>
      </c>
      <c r="H35" s="635" t="str">
        <f t="shared" si="6"/>
        <v/>
      </c>
      <c r="I35" s="635" t="str">
        <f t="shared" si="6"/>
        <v/>
      </c>
      <c r="J35" s="635" t="str">
        <f t="shared" si="6"/>
        <v/>
      </c>
      <c r="K35" s="635" t="str">
        <f t="shared" si="6"/>
        <v/>
      </c>
      <c r="L35" s="635" t="str">
        <f t="shared" si="6"/>
        <v/>
      </c>
      <c r="M35" s="635" t="str">
        <f t="shared" si="6"/>
        <v/>
      </c>
      <c r="N35" s="635" t="str">
        <f t="shared" si="6"/>
        <v/>
      </c>
      <c r="O35" s="635" t="str">
        <f t="shared" si="6"/>
        <v/>
      </c>
      <c r="P35" s="635" t="str">
        <f t="shared" si="6"/>
        <v/>
      </c>
      <c r="Q35" s="635" t="str">
        <f t="shared" si="6"/>
        <v/>
      </c>
      <c r="R35" s="635" t="str">
        <f t="shared" si="6"/>
        <v/>
      </c>
      <c r="S35" s="635" t="str">
        <f>IFERROR(IF((R46-S46+S34)&lt;0,(R46-S46+S34)*(-1),R46-S46+S34),"")</f>
        <v/>
      </c>
      <c r="T35" s="635" t="str">
        <f t="shared" ref="T35:BT35" si="7">IFERROR(IF((S46-T46+T34)&lt;0,(S46-T46+T34)*(-1),S46-T46+T34),"")</f>
        <v/>
      </c>
      <c r="U35" s="635" t="str">
        <f t="shared" si="7"/>
        <v/>
      </c>
      <c r="V35" s="635" t="str">
        <f t="shared" si="7"/>
        <v/>
      </c>
      <c r="W35" s="635" t="str">
        <f t="shared" si="7"/>
        <v/>
      </c>
      <c r="X35" s="635" t="str">
        <f t="shared" si="7"/>
        <v/>
      </c>
      <c r="Y35" s="635" t="str">
        <f t="shared" si="7"/>
        <v/>
      </c>
      <c r="Z35" s="635" t="str">
        <f t="shared" si="7"/>
        <v/>
      </c>
      <c r="AA35" s="635" t="str">
        <f t="shared" si="7"/>
        <v/>
      </c>
      <c r="AB35" s="635" t="str">
        <f t="shared" si="7"/>
        <v/>
      </c>
      <c r="AC35" s="635" t="str">
        <f t="shared" si="7"/>
        <v/>
      </c>
      <c r="AD35" s="635" t="str">
        <f t="shared" si="7"/>
        <v/>
      </c>
      <c r="AE35" s="635" t="str">
        <f t="shared" si="7"/>
        <v/>
      </c>
      <c r="AF35" s="635" t="str">
        <f t="shared" si="7"/>
        <v/>
      </c>
      <c r="AG35" s="635" t="str">
        <f t="shared" si="7"/>
        <v/>
      </c>
      <c r="AH35" s="635" t="str">
        <f t="shared" si="7"/>
        <v/>
      </c>
      <c r="AI35" s="635" t="str">
        <f t="shared" si="7"/>
        <v/>
      </c>
      <c r="AJ35" s="635" t="str">
        <f t="shared" si="7"/>
        <v/>
      </c>
      <c r="AK35" s="635" t="str">
        <f t="shared" si="7"/>
        <v/>
      </c>
      <c r="AL35" s="635" t="str">
        <f t="shared" si="7"/>
        <v/>
      </c>
      <c r="AM35" s="635" t="str">
        <f t="shared" si="7"/>
        <v/>
      </c>
      <c r="AN35" s="635" t="str">
        <f t="shared" si="7"/>
        <v/>
      </c>
      <c r="AO35" s="635" t="str">
        <f t="shared" si="7"/>
        <v/>
      </c>
      <c r="AP35" s="635" t="str">
        <f t="shared" si="7"/>
        <v/>
      </c>
      <c r="AQ35" s="635" t="str">
        <f t="shared" si="7"/>
        <v/>
      </c>
      <c r="AR35" s="635" t="str">
        <f t="shared" si="7"/>
        <v/>
      </c>
      <c r="AS35" s="635" t="str">
        <f t="shared" si="7"/>
        <v/>
      </c>
      <c r="AT35" s="635" t="str">
        <f t="shared" si="7"/>
        <v/>
      </c>
      <c r="AU35" s="635" t="str">
        <f t="shared" si="7"/>
        <v/>
      </c>
      <c r="AV35" s="635" t="str">
        <f t="shared" si="7"/>
        <v/>
      </c>
      <c r="AW35" s="635" t="str">
        <f t="shared" si="7"/>
        <v/>
      </c>
      <c r="AX35" s="635" t="str">
        <f t="shared" si="7"/>
        <v/>
      </c>
      <c r="AY35" s="635" t="str">
        <f t="shared" si="7"/>
        <v/>
      </c>
      <c r="AZ35" s="635" t="str">
        <f t="shared" si="7"/>
        <v/>
      </c>
      <c r="BA35" s="635" t="str">
        <f t="shared" si="7"/>
        <v/>
      </c>
      <c r="BB35" s="635" t="str">
        <f t="shared" si="7"/>
        <v/>
      </c>
      <c r="BC35" s="635" t="str">
        <f t="shared" si="7"/>
        <v/>
      </c>
      <c r="BD35" s="635" t="str">
        <f t="shared" si="7"/>
        <v/>
      </c>
      <c r="BE35" s="635" t="str">
        <f t="shared" si="7"/>
        <v/>
      </c>
      <c r="BF35" s="635" t="str">
        <f t="shared" si="7"/>
        <v/>
      </c>
      <c r="BG35" s="635" t="str">
        <f t="shared" si="7"/>
        <v/>
      </c>
      <c r="BH35" s="635" t="str">
        <f t="shared" si="7"/>
        <v/>
      </c>
      <c r="BI35" s="635" t="str">
        <f t="shared" si="7"/>
        <v/>
      </c>
      <c r="BJ35" s="635" t="str">
        <f t="shared" si="7"/>
        <v/>
      </c>
      <c r="BK35" s="635" t="str">
        <f t="shared" si="7"/>
        <v/>
      </c>
      <c r="BL35" s="635" t="str">
        <f t="shared" si="7"/>
        <v/>
      </c>
      <c r="BM35" s="635" t="str">
        <f t="shared" si="7"/>
        <v/>
      </c>
      <c r="BN35" s="635" t="str">
        <f t="shared" si="7"/>
        <v/>
      </c>
      <c r="BO35" s="635" t="str">
        <f t="shared" si="7"/>
        <v/>
      </c>
      <c r="BP35" s="635" t="str">
        <f t="shared" si="7"/>
        <v/>
      </c>
      <c r="BQ35" s="635" t="str">
        <f t="shared" si="7"/>
        <v/>
      </c>
      <c r="BR35" s="635" t="str">
        <f t="shared" si="7"/>
        <v/>
      </c>
      <c r="BS35" s="635" t="str">
        <f t="shared" si="7"/>
        <v/>
      </c>
      <c r="BT35" s="635" t="str">
        <f t="shared" si="7"/>
        <v/>
      </c>
      <c r="BU35" s="635" t="str">
        <f>IFERROR(IF((BR46-BU46+BU34)&lt;0,(BR46-BU46+BU34)*(-1),BR46-BU46+BU34),"")</f>
        <v/>
      </c>
      <c r="BV35" s="632" t="str">
        <f>IFERROR(IF((BS46-BV46+BV34)&lt;0,(BS46-BV46+BV34)*(-1),BS46-BV46+BV34),"")</f>
        <v/>
      </c>
      <c r="BW35" s="487"/>
    </row>
    <row r="36" spans="1:75">
      <c r="A36" s="486"/>
      <c r="B36" s="477"/>
      <c r="C36" s="477"/>
      <c r="D36" s="477"/>
      <c r="E36" s="477"/>
      <c r="F36" s="477"/>
      <c r="G36" s="477"/>
      <c r="H36" s="477"/>
      <c r="I36" s="477"/>
      <c r="J36" s="477"/>
      <c r="K36" s="477"/>
      <c r="L36" s="477"/>
      <c r="M36" s="477"/>
      <c r="N36" s="477"/>
      <c r="O36" s="477"/>
      <c r="P36" s="477"/>
      <c r="Q36" s="477"/>
      <c r="R36" s="477"/>
      <c r="S36" s="477"/>
      <c r="T36" s="477"/>
      <c r="U36" s="477"/>
      <c r="V36" s="477"/>
      <c r="W36" s="477"/>
      <c r="X36" s="477"/>
      <c r="Y36" s="477"/>
      <c r="Z36" s="477"/>
      <c r="AA36" s="477"/>
      <c r="AB36" s="477"/>
      <c r="AC36" s="477"/>
      <c r="AD36" s="477"/>
      <c r="AE36" s="477"/>
      <c r="AF36" s="477"/>
      <c r="AG36" s="477"/>
      <c r="AH36" s="477"/>
      <c r="AI36" s="477"/>
      <c r="AJ36" s="477"/>
      <c r="AK36" s="477"/>
      <c r="AL36" s="477"/>
      <c r="AM36" s="477"/>
      <c r="AN36" s="477"/>
      <c r="AO36" s="477"/>
      <c r="AP36" s="477"/>
      <c r="AQ36" s="477"/>
      <c r="AR36" s="477"/>
      <c r="AS36" s="477"/>
      <c r="AT36" s="477"/>
      <c r="AU36" s="477"/>
      <c r="AV36" s="477"/>
      <c r="AW36" s="477"/>
      <c r="AX36" s="477"/>
      <c r="AY36" s="477"/>
      <c r="AZ36" s="477"/>
      <c r="BA36" s="477"/>
      <c r="BB36" s="477"/>
      <c r="BC36" s="477"/>
      <c r="BD36" s="477"/>
      <c r="BE36" s="477"/>
      <c r="BF36" s="477"/>
      <c r="BG36" s="477"/>
      <c r="BH36" s="477"/>
      <c r="BI36" s="477"/>
      <c r="BJ36" s="477"/>
      <c r="BK36" s="477"/>
      <c r="BL36" s="477"/>
      <c r="BM36" s="477"/>
      <c r="BN36" s="477"/>
      <c r="BO36" s="477"/>
      <c r="BP36" s="477"/>
      <c r="BQ36" s="477"/>
      <c r="BR36" s="477"/>
      <c r="BS36" s="477"/>
      <c r="BT36" s="477"/>
      <c r="BU36" s="477"/>
      <c r="BV36" s="598"/>
      <c r="BW36" s="487"/>
    </row>
    <row r="37" spans="1:75" s="497" customFormat="1" ht="15.75">
      <c r="A37" s="493" t="s">
        <v>149</v>
      </c>
      <c r="B37" s="494"/>
      <c r="C37" s="495"/>
      <c r="D37" s="496"/>
      <c r="E37" s="496"/>
      <c r="F37" s="496"/>
      <c r="G37" s="496"/>
      <c r="H37" s="496"/>
      <c r="I37" s="496"/>
      <c r="J37" s="496"/>
      <c r="K37" s="496"/>
      <c r="L37" s="496"/>
      <c r="M37" s="496"/>
      <c r="N37" s="496"/>
      <c r="O37" s="496"/>
      <c r="P37" s="496"/>
      <c r="Q37" s="496"/>
      <c r="R37" s="496"/>
      <c r="S37" s="496"/>
      <c r="T37" s="496"/>
      <c r="U37" s="496"/>
      <c r="V37" s="496"/>
      <c r="W37" s="496"/>
      <c r="X37" s="496"/>
      <c r="Y37" s="496"/>
      <c r="Z37" s="496"/>
      <c r="AA37" s="496"/>
      <c r="AB37" s="496"/>
      <c r="AC37" s="496"/>
      <c r="AD37" s="496"/>
      <c r="AE37" s="496"/>
      <c r="AF37" s="496"/>
      <c r="AG37" s="496"/>
      <c r="AH37" s="496"/>
      <c r="AI37" s="496"/>
      <c r="AJ37" s="496"/>
      <c r="AK37" s="496"/>
      <c r="AL37" s="496"/>
      <c r="AM37" s="496"/>
      <c r="AN37" s="496"/>
      <c r="AO37" s="496"/>
      <c r="AP37" s="496"/>
      <c r="AQ37" s="496"/>
      <c r="AR37" s="496"/>
      <c r="AS37" s="496"/>
      <c r="AT37" s="496"/>
      <c r="AU37" s="496"/>
      <c r="AV37" s="496"/>
      <c r="AW37" s="496"/>
      <c r="AX37" s="496"/>
      <c r="AY37" s="496"/>
      <c r="AZ37" s="496"/>
      <c r="BA37" s="496"/>
      <c r="BB37" s="496"/>
      <c r="BC37" s="496"/>
      <c r="BD37" s="496"/>
      <c r="BE37" s="496"/>
      <c r="BF37" s="496"/>
      <c r="BG37" s="496"/>
      <c r="BH37" s="496"/>
      <c r="BI37" s="496"/>
      <c r="BJ37" s="496"/>
      <c r="BK37" s="496"/>
      <c r="BL37" s="496"/>
      <c r="BM37" s="496"/>
      <c r="BN37" s="496"/>
      <c r="BO37" s="496"/>
      <c r="BP37" s="496"/>
      <c r="BQ37" s="496"/>
      <c r="BR37" s="496"/>
      <c r="BS37" s="496"/>
      <c r="BT37" s="496"/>
      <c r="BU37" s="496"/>
      <c r="BV37" s="632"/>
      <c r="BW37" s="487"/>
    </row>
    <row r="38" spans="1:75" s="497" customFormat="1">
      <c r="A38" s="498" t="s">
        <v>140</v>
      </c>
      <c r="B38" s="499">
        <f t="shared" ref="B38:B55" si="8">IF(filingDate&lt;$C$3,$C38,INDEX($C38:$AAA38,MATCH(filingDate,$C$3:$AAA$3)))</f>
        <v>0</v>
      </c>
      <c r="C38" s="500">
        <f>SUM(C39:C41)</f>
        <v>0</v>
      </c>
      <c r="D38" s="500">
        <f t="shared" ref="D38:BO38" si="9">SUM(D39:D41)</f>
        <v>0</v>
      </c>
      <c r="E38" s="500">
        <f t="shared" si="9"/>
        <v>0</v>
      </c>
      <c r="F38" s="500">
        <f t="shared" si="9"/>
        <v>0</v>
      </c>
      <c r="G38" s="500">
        <f t="shared" si="9"/>
        <v>0</v>
      </c>
      <c r="H38" s="500">
        <f t="shared" si="9"/>
        <v>0</v>
      </c>
      <c r="I38" s="500">
        <f t="shared" si="9"/>
        <v>0</v>
      </c>
      <c r="J38" s="500">
        <f t="shared" si="9"/>
        <v>0</v>
      </c>
      <c r="K38" s="500">
        <f t="shared" si="9"/>
        <v>0</v>
      </c>
      <c r="L38" s="500">
        <f t="shared" si="9"/>
        <v>0</v>
      </c>
      <c r="M38" s="500">
        <f t="shared" si="9"/>
        <v>0</v>
      </c>
      <c r="N38" s="500">
        <f t="shared" si="9"/>
        <v>0</v>
      </c>
      <c r="O38" s="500">
        <f t="shared" si="9"/>
        <v>0</v>
      </c>
      <c r="P38" s="500">
        <f t="shared" si="9"/>
        <v>0</v>
      </c>
      <c r="Q38" s="500">
        <f t="shared" si="9"/>
        <v>0</v>
      </c>
      <c r="R38" s="500">
        <f t="shared" si="9"/>
        <v>0</v>
      </c>
      <c r="S38" s="500">
        <f t="shared" si="9"/>
        <v>0</v>
      </c>
      <c r="T38" s="500">
        <f t="shared" si="9"/>
        <v>0</v>
      </c>
      <c r="U38" s="500">
        <f t="shared" si="9"/>
        <v>0</v>
      </c>
      <c r="V38" s="500">
        <f t="shared" si="9"/>
        <v>0</v>
      </c>
      <c r="W38" s="500">
        <f t="shared" si="9"/>
        <v>0</v>
      </c>
      <c r="X38" s="500">
        <f t="shared" si="9"/>
        <v>0</v>
      </c>
      <c r="Y38" s="500">
        <f t="shared" si="9"/>
        <v>0</v>
      </c>
      <c r="Z38" s="500">
        <f t="shared" si="9"/>
        <v>0</v>
      </c>
      <c r="AA38" s="500">
        <f t="shared" si="9"/>
        <v>0</v>
      </c>
      <c r="AB38" s="500">
        <f t="shared" si="9"/>
        <v>0</v>
      </c>
      <c r="AC38" s="500">
        <f t="shared" si="9"/>
        <v>0</v>
      </c>
      <c r="AD38" s="500">
        <f t="shared" si="9"/>
        <v>0</v>
      </c>
      <c r="AE38" s="500">
        <f t="shared" si="9"/>
        <v>0</v>
      </c>
      <c r="AF38" s="500">
        <f t="shared" si="9"/>
        <v>0</v>
      </c>
      <c r="AG38" s="500">
        <f t="shared" si="9"/>
        <v>0</v>
      </c>
      <c r="AH38" s="500">
        <f t="shared" si="9"/>
        <v>0</v>
      </c>
      <c r="AI38" s="500">
        <f t="shared" si="9"/>
        <v>0</v>
      </c>
      <c r="AJ38" s="500">
        <f t="shared" si="9"/>
        <v>0</v>
      </c>
      <c r="AK38" s="500">
        <f t="shared" si="9"/>
        <v>0</v>
      </c>
      <c r="AL38" s="500">
        <f t="shared" si="9"/>
        <v>0</v>
      </c>
      <c r="AM38" s="500">
        <f t="shared" si="9"/>
        <v>0</v>
      </c>
      <c r="AN38" s="500">
        <f t="shared" si="9"/>
        <v>0</v>
      </c>
      <c r="AO38" s="500">
        <f t="shared" si="9"/>
        <v>0</v>
      </c>
      <c r="AP38" s="500">
        <f t="shared" si="9"/>
        <v>0</v>
      </c>
      <c r="AQ38" s="500">
        <f t="shared" si="9"/>
        <v>0</v>
      </c>
      <c r="AR38" s="500">
        <f t="shared" si="9"/>
        <v>0</v>
      </c>
      <c r="AS38" s="500">
        <f t="shared" si="9"/>
        <v>0</v>
      </c>
      <c r="AT38" s="500">
        <f t="shared" si="9"/>
        <v>0</v>
      </c>
      <c r="AU38" s="500">
        <f t="shared" si="9"/>
        <v>0</v>
      </c>
      <c r="AV38" s="500">
        <f t="shared" si="9"/>
        <v>0</v>
      </c>
      <c r="AW38" s="500">
        <f t="shared" si="9"/>
        <v>0</v>
      </c>
      <c r="AX38" s="500">
        <f t="shared" si="9"/>
        <v>0</v>
      </c>
      <c r="AY38" s="500">
        <f t="shared" si="9"/>
        <v>0</v>
      </c>
      <c r="AZ38" s="500">
        <f t="shared" si="9"/>
        <v>0</v>
      </c>
      <c r="BA38" s="500">
        <f t="shared" si="9"/>
        <v>0</v>
      </c>
      <c r="BB38" s="500">
        <f t="shared" si="9"/>
        <v>0</v>
      </c>
      <c r="BC38" s="500">
        <f t="shared" si="9"/>
        <v>0</v>
      </c>
      <c r="BD38" s="500">
        <f t="shared" si="9"/>
        <v>0</v>
      </c>
      <c r="BE38" s="500">
        <f t="shared" si="9"/>
        <v>0</v>
      </c>
      <c r="BF38" s="500">
        <f t="shared" si="9"/>
        <v>0</v>
      </c>
      <c r="BG38" s="500">
        <f t="shared" si="9"/>
        <v>0</v>
      </c>
      <c r="BH38" s="500">
        <f t="shared" si="9"/>
        <v>0</v>
      </c>
      <c r="BI38" s="500">
        <f t="shared" si="9"/>
        <v>0</v>
      </c>
      <c r="BJ38" s="500">
        <f t="shared" si="9"/>
        <v>0</v>
      </c>
      <c r="BK38" s="500">
        <f t="shared" si="9"/>
        <v>0</v>
      </c>
      <c r="BL38" s="500">
        <f t="shared" si="9"/>
        <v>0</v>
      </c>
      <c r="BM38" s="500">
        <f t="shared" si="9"/>
        <v>0</v>
      </c>
      <c r="BN38" s="500">
        <f t="shared" si="9"/>
        <v>0</v>
      </c>
      <c r="BO38" s="500">
        <f t="shared" si="9"/>
        <v>0</v>
      </c>
      <c r="BP38" s="500">
        <f t="shared" ref="BP38:BV38" si="10">SUM(BP39:BP41)</f>
        <v>0</v>
      </c>
      <c r="BQ38" s="500">
        <f t="shared" si="10"/>
        <v>0</v>
      </c>
      <c r="BR38" s="500">
        <f t="shared" si="10"/>
        <v>0</v>
      </c>
      <c r="BS38" s="500">
        <f t="shared" si="10"/>
        <v>0</v>
      </c>
      <c r="BT38" s="500">
        <f t="shared" si="10"/>
        <v>0</v>
      </c>
      <c r="BU38" s="500">
        <f t="shared" si="10"/>
        <v>0</v>
      </c>
      <c r="BV38" s="636">
        <f t="shared" si="10"/>
        <v>0</v>
      </c>
      <c r="BW38" s="487"/>
    </row>
    <row r="39" spans="1:75" s="497" customFormat="1">
      <c r="A39" s="501" t="s">
        <v>164</v>
      </c>
      <c r="B39" s="502">
        <f t="shared" si="8"/>
        <v>0</v>
      </c>
      <c r="C39" s="503">
        <f>SUM(C9:C10)</f>
        <v>0</v>
      </c>
      <c r="D39" s="503">
        <f t="shared" ref="D39:BO39" si="11">SUM(D9:D10)</f>
        <v>0</v>
      </c>
      <c r="E39" s="503">
        <f t="shared" si="11"/>
        <v>0</v>
      </c>
      <c r="F39" s="503">
        <f t="shared" si="11"/>
        <v>0</v>
      </c>
      <c r="G39" s="503">
        <f t="shared" si="11"/>
        <v>0</v>
      </c>
      <c r="H39" s="503">
        <f t="shared" si="11"/>
        <v>0</v>
      </c>
      <c r="I39" s="503">
        <f t="shared" si="11"/>
        <v>0</v>
      </c>
      <c r="J39" s="503">
        <f t="shared" si="11"/>
        <v>0</v>
      </c>
      <c r="K39" s="503">
        <f t="shared" si="11"/>
        <v>0</v>
      </c>
      <c r="L39" s="503">
        <f t="shared" si="11"/>
        <v>0</v>
      </c>
      <c r="M39" s="503">
        <f t="shared" si="11"/>
        <v>0</v>
      </c>
      <c r="N39" s="503">
        <f t="shared" si="11"/>
        <v>0</v>
      </c>
      <c r="O39" s="503">
        <f t="shared" si="11"/>
        <v>0</v>
      </c>
      <c r="P39" s="503">
        <f t="shared" si="11"/>
        <v>0</v>
      </c>
      <c r="Q39" s="503">
        <f t="shared" si="11"/>
        <v>0</v>
      </c>
      <c r="R39" s="503">
        <f t="shared" si="11"/>
        <v>0</v>
      </c>
      <c r="S39" s="503">
        <f t="shared" si="11"/>
        <v>0</v>
      </c>
      <c r="T39" s="503">
        <f t="shared" si="11"/>
        <v>0</v>
      </c>
      <c r="U39" s="503">
        <f t="shared" si="11"/>
        <v>0</v>
      </c>
      <c r="V39" s="503">
        <f t="shared" si="11"/>
        <v>0</v>
      </c>
      <c r="W39" s="503">
        <f t="shared" si="11"/>
        <v>0</v>
      </c>
      <c r="X39" s="503">
        <f t="shared" si="11"/>
        <v>0</v>
      </c>
      <c r="Y39" s="503">
        <f t="shared" si="11"/>
        <v>0</v>
      </c>
      <c r="Z39" s="503">
        <f t="shared" si="11"/>
        <v>0</v>
      </c>
      <c r="AA39" s="503">
        <f t="shared" si="11"/>
        <v>0</v>
      </c>
      <c r="AB39" s="503">
        <f t="shared" si="11"/>
        <v>0</v>
      </c>
      <c r="AC39" s="503">
        <f t="shared" si="11"/>
        <v>0</v>
      </c>
      <c r="AD39" s="503">
        <f t="shared" si="11"/>
        <v>0</v>
      </c>
      <c r="AE39" s="503">
        <f t="shared" si="11"/>
        <v>0</v>
      </c>
      <c r="AF39" s="503">
        <f t="shared" si="11"/>
        <v>0</v>
      </c>
      <c r="AG39" s="503">
        <f t="shared" si="11"/>
        <v>0</v>
      </c>
      <c r="AH39" s="503">
        <f t="shared" si="11"/>
        <v>0</v>
      </c>
      <c r="AI39" s="503">
        <f t="shared" si="11"/>
        <v>0</v>
      </c>
      <c r="AJ39" s="503">
        <f t="shared" si="11"/>
        <v>0</v>
      </c>
      <c r="AK39" s="503">
        <f t="shared" si="11"/>
        <v>0</v>
      </c>
      <c r="AL39" s="503">
        <f t="shared" si="11"/>
        <v>0</v>
      </c>
      <c r="AM39" s="503">
        <f t="shared" si="11"/>
        <v>0</v>
      </c>
      <c r="AN39" s="503">
        <f t="shared" si="11"/>
        <v>0</v>
      </c>
      <c r="AO39" s="503">
        <f t="shared" si="11"/>
        <v>0</v>
      </c>
      <c r="AP39" s="503">
        <f t="shared" si="11"/>
        <v>0</v>
      </c>
      <c r="AQ39" s="503">
        <f t="shared" si="11"/>
        <v>0</v>
      </c>
      <c r="AR39" s="503">
        <f t="shared" si="11"/>
        <v>0</v>
      </c>
      <c r="AS39" s="503">
        <f t="shared" si="11"/>
        <v>0</v>
      </c>
      <c r="AT39" s="503">
        <f t="shared" si="11"/>
        <v>0</v>
      </c>
      <c r="AU39" s="503">
        <f t="shared" si="11"/>
        <v>0</v>
      </c>
      <c r="AV39" s="503">
        <f t="shared" si="11"/>
        <v>0</v>
      </c>
      <c r="AW39" s="503">
        <f t="shared" si="11"/>
        <v>0</v>
      </c>
      <c r="AX39" s="503">
        <f t="shared" si="11"/>
        <v>0</v>
      </c>
      <c r="AY39" s="503">
        <f t="shared" si="11"/>
        <v>0</v>
      </c>
      <c r="AZ39" s="503">
        <f t="shared" si="11"/>
        <v>0</v>
      </c>
      <c r="BA39" s="503">
        <f t="shared" si="11"/>
        <v>0</v>
      </c>
      <c r="BB39" s="503">
        <f t="shared" si="11"/>
        <v>0</v>
      </c>
      <c r="BC39" s="503">
        <f t="shared" si="11"/>
        <v>0</v>
      </c>
      <c r="BD39" s="503">
        <f t="shared" si="11"/>
        <v>0</v>
      </c>
      <c r="BE39" s="503">
        <f t="shared" si="11"/>
        <v>0</v>
      </c>
      <c r="BF39" s="503">
        <f t="shared" si="11"/>
        <v>0</v>
      </c>
      <c r="BG39" s="503">
        <f t="shared" si="11"/>
        <v>0</v>
      </c>
      <c r="BH39" s="503">
        <f t="shared" si="11"/>
        <v>0</v>
      </c>
      <c r="BI39" s="503">
        <f t="shared" si="11"/>
        <v>0</v>
      </c>
      <c r="BJ39" s="503">
        <f t="shared" si="11"/>
        <v>0</v>
      </c>
      <c r="BK39" s="503">
        <f t="shared" si="11"/>
        <v>0</v>
      </c>
      <c r="BL39" s="503">
        <f t="shared" si="11"/>
        <v>0</v>
      </c>
      <c r="BM39" s="503">
        <f t="shared" si="11"/>
        <v>0</v>
      </c>
      <c r="BN39" s="503">
        <f t="shared" si="11"/>
        <v>0</v>
      </c>
      <c r="BO39" s="503">
        <f t="shared" si="11"/>
        <v>0</v>
      </c>
      <c r="BP39" s="503">
        <f t="shared" ref="BP39:BV39" si="12">SUM(BP9:BP10)</f>
        <v>0</v>
      </c>
      <c r="BQ39" s="503">
        <f t="shared" si="12"/>
        <v>0</v>
      </c>
      <c r="BR39" s="503">
        <f t="shared" si="12"/>
        <v>0</v>
      </c>
      <c r="BS39" s="503">
        <f t="shared" si="12"/>
        <v>0</v>
      </c>
      <c r="BT39" s="503">
        <f t="shared" si="12"/>
        <v>0</v>
      </c>
      <c r="BU39" s="503">
        <f t="shared" si="12"/>
        <v>0</v>
      </c>
      <c r="BV39" s="632">
        <f t="shared" si="12"/>
        <v>0</v>
      </c>
      <c r="BW39" s="487"/>
    </row>
    <row r="40" spans="1:75" s="497" customFormat="1">
      <c r="A40" s="501" t="s">
        <v>38</v>
      </c>
      <c r="B40" s="502">
        <f t="shared" si="8"/>
        <v>0</v>
      </c>
      <c r="C40" s="503">
        <f>SUM(C11:C12)</f>
        <v>0</v>
      </c>
      <c r="D40" s="503">
        <f t="shared" ref="D40:BO40" si="13">SUM(D11:D12)</f>
        <v>0</v>
      </c>
      <c r="E40" s="503">
        <f t="shared" si="13"/>
        <v>0</v>
      </c>
      <c r="F40" s="503">
        <f t="shared" si="13"/>
        <v>0</v>
      </c>
      <c r="G40" s="503">
        <f t="shared" si="13"/>
        <v>0</v>
      </c>
      <c r="H40" s="503">
        <f t="shared" si="13"/>
        <v>0</v>
      </c>
      <c r="I40" s="503">
        <f t="shared" si="13"/>
        <v>0</v>
      </c>
      <c r="J40" s="503">
        <f t="shared" si="13"/>
        <v>0</v>
      </c>
      <c r="K40" s="503">
        <f t="shared" si="13"/>
        <v>0</v>
      </c>
      <c r="L40" s="503">
        <f t="shared" si="13"/>
        <v>0</v>
      </c>
      <c r="M40" s="503">
        <f t="shared" si="13"/>
        <v>0</v>
      </c>
      <c r="N40" s="503">
        <f t="shared" si="13"/>
        <v>0</v>
      </c>
      <c r="O40" s="503">
        <f t="shared" si="13"/>
        <v>0</v>
      </c>
      <c r="P40" s="503">
        <f t="shared" si="13"/>
        <v>0</v>
      </c>
      <c r="Q40" s="503">
        <f t="shared" si="13"/>
        <v>0</v>
      </c>
      <c r="R40" s="503">
        <f t="shared" si="13"/>
        <v>0</v>
      </c>
      <c r="S40" s="503">
        <f t="shared" si="13"/>
        <v>0</v>
      </c>
      <c r="T40" s="503">
        <f t="shared" si="13"/>
        <v>0</v>
      </c>
      <c r="U40" s="503">
        <f t="shared" si="13"/>
        <v>0</v>
      </c>
      <c r="V40" s="503">
        <f t="shared" si="13"/>
        <v>0</v>
      </c>
      <c r="W40" s="503">
        <f t="shared" si="13"/>
        <v>0</v>
      </c>
      <c r="X40" s="503">
        <f t="shared" si="13"/>
        <v>0</v>
      </c>
      <c r="Y40" s="503">
        <f t="shared" si="13"/>
        <v>0</v>
      </c>
      <c r="Z40" s="503">
        <f t="shared" si="13"/>
        <v>0</v>
      </c>
      <c r="AA40" s="503">
        <f t="shared" si="13"/>
        <v>0</v>
      </c>
      <c r="AB40" s="503">
        <f t="shared" si="13"/>
        <v>0</v>
      </c>
      <c r="AC40" s="503">
        <f t="shared" si="13"/>
        <v>0</v>
      </c>
      <c r="AD40" s="503">
        <f t="shared" si="13"/>
        <v>0</v>
      </c>
      <c r="AE40" s="503">
        <f t="shared" si="13"/>
        <v>0</v>
      </c>
      <c r="AF40" s="503">
        <f t="shared" si="13"/>
        <v>0</v>
      </c>
      <c r="AG40" s="503">
        <f t="shared" si="13"/>
        <v>0</v>
      </c>
      <c r="AH40" s="503">
        <f t="shared" si="13"/>
        <v>0</v>
      </c>
      <c r="AI40" s="503">
        <f t="shared" si="13"/>
        <v>0</v>
      </c>
      <c r="AJ40" s="503">
        <f t="shared" si="13"/>
        <v>0</v>
      </c>
      <c r="AK40" s="503">
        <f t="shared" si="13"/>
        <v>0</v>
      </c>
      <c r="AL40" s="503">
        <f t="shared" si="13"/>
        <v>0</v>
      </c>
      <c r="AM40" s="503">
        <f t="shared" si="13"/>
        <v>0</v>
      </c>
      <c r="AN40" s="503">
        <f t="shared" si="13"/>
        <v>0</v>
      </c>
      <c r="AO40" s="503">
        <f t="shared" si="13"/>
        <v>0</v>
      </c>
      <c r="AP40" s="503">
        <f t="shared" si="13"/>
        <v>0</v>
      </c>
      <c r="AQ40" s="503">
        <f t="shared" si="13"/>
        <v>0</v>
      </c>
      <c r="AR40" s="503">
        <f t="shared" si="13"/>
        <v>0</v>
      </c>
      <c r="AS40" s="503">
        <f t="shared" si="13"/>
        <v>0</v>
      </c>
      <c r="AT40" s="503">
        <f t="shared" si="13"/>
        <v>0</v>
      </c>
      <c r="AU40" s="503">
        <f t="shared" si="13"/>
        <v>0</v>
      </c>
      <c r="AV40" s="503">
        <f t="shared" si="13"/>
        <v>0</v>
      </c>
      <c r="AW40" s="503">
        <f t="shared" si="13"/>
        <v>0</v>
      </c>
      <c r="AX40" s="503">
        <f t="shared" si="13"/>
        <v>0</v>
      </c>
      <c r="AY40" s="503">
        <f t="shared" si="13"/>
        <v>0</v>
      </c>
      <c r="AZ40" s="503">
        <f t="shared" si="13"/>
        <v>0</v>
      </c>
      <c r="BA40" s="503">
        <f t="shared" si="13"/>
        <v>0</v>
      </c>
      <c r="BB40" s="503">
        <f t="shared" si="13"/>
        <v>0</v>
      </c>
      <c r="BC40" s="503">
        <f t="shared" si="13"/>
        <v>0</v>
      </c>
      <c r="BD40" s="503">
        <f t="shared" si="13"/>
        <v>0</v>
      </c>
      <c r="BE40" s="503">
        <f t="shared" si="13"/>
        <v>0</v>
      </c>
      <c r="BF40" s="503">
        <f t="shared" si="13"/>
        <v>0</v>
      </c>
      <c r="BG40" s="503">
        <f t="shared" si="13"/>
        <v>0</v>
      </c>
      <c r="BH40" s="503">
        <f t="shared" si="13"/>
        <v>0</v>
      </c>
      <c r="BI40" s="503">
        <f t="shared" si="13"/>
        <v>0</v>
      </c>
      <c r="BJ40" s="503">
        <f t="shared" si="13"/>
        <v>0</v>
      </c>
      <c r="BK40" s="503">
        <f t="shared" si="13"/>
        <v>0</v>
      </c>
      <c r="BL40" s="503">
        <f t="shared" si="13"/>
        <v>0</v>
      </c>
      <c r="BM40" s="503">
        <f t="shared" si="13"/>
        <v>0</v>
      </c>
      <c r="BN40" s="503">
        <f t="shared" si="13"/>
        <v>0</v>
      </c>
      <c r="BO40" s="503">
        <f t="shared" si="13"/>
        <v>0</v>
      </c>
      <c r="BP40" s="503">
        <f t="shared" ref="BP40:BV40" si="14">SUM(BP11:BP12)</f>
        <v>0</v>
      </c>
      <c r="BQ40" s="503">
        <f t="shared" si="14"/>
        <v>0</v>
      </c>
      <c r="BR40" s="503">
        <f t="shared" si="14"/>
        <v>0</v>
      </c>
      <c r="BS40" s="503">
        <f t="shared" si="14"/>
        <v>0</v>
      </c>
      <c r="BT40" s="503">
        <f t="shared" si="14"/>
        <v>0</v>
      </c>
      <c r="BU40" s="503">
        <f t="shared" si="14"/>
        <v>0</v>
      </c>
      <c r="BV40" s="632">
        <f t="shared" si="14"/>
        <v>0</v>
      </c>
      <c r="BW40" s="487"/>
    </row>
    <row r="41" spans="1:75" s="497" customFormat="1">
      <c r="A41" s="501" t="s">
        <v>171</v>
      </c>
      <c r="B41" s="502">
        <f t="shared" si="8"/>
        <v>0</v>
      </c>
      <c r="C41" s="503">
        <f>SUM(C13:C14)</f>
        <v>0</v>
      </c>
      <c r="D41" s="503">
        <f t="shared" ref="D41:BO41" si="15">SUM(D13:D14)</f>
        <v>0</v>
      </c>
      <c r="E41" s="503">
        <f t="shared" si="15"/>
        <v>0</v>
      </c>
      <c r="F41" s="503">
        <f t="shared" si="15"/>
        <v>0</v>
      </c>
      <c r="G41" s="503">
        <f t="shared" si="15"/>
        <v>0</v>
      </c>
      <c r="H41" s="503">
        <f t="shared" si="15"/>
        <v>0</v>
      </c>
      <c r="I41" s="503">
        <f t="shared" si="15"/>
        <v>0</v>
      </c>
      <c r="J41" s="503">
        <f t="shared" si="15"/>
        <v>0</v>
      </c>
      <c r="K41" s="503">
        <f t="shared" si="15"/>
        <v>0</v>
      </c>
      <c r="L41" s="503">
        <f t="shared" si="15"/>
        <v>0</v>
      </c>
      <c r="M41" s="503">
        <f t="shared" si="15"/>
        <v>0</v>
      </c>
      <c r="N41" s="503">
        <f t="shared" si="15"/>
        <v>0</v>
      </c>
      <c r="O41" s="503">
        <f t="shared" si="15"/>
        <v>0</v>
      </c>
      <c r="P41" s="503">
        <f t="shared" si="15"/>
        <v>0</v>
      </c>
      <c r="Q41" s="503">
        <f t="shared" si="15"/>
        <v>0</v>
      </c>
      <c r="R41" s="503">
        <f t="shared" si="15"/>
        <v>0</v>
      </c>
      <c r="S41" s="503">
        <f t="shared" si="15"/>
        <v>0</v>
      </c>
      <c r="T41" s="503">
        <f t="shared" si="15"/>
        <v>0</v>
      </c>
      <c r="U41" s="503">
        <f t="shared" si="15"/>
        <v>0</v>
      </c>
      <c r="V41" s="503">
        <f t="shared" si="15"/>
        <v>0</v>
      </c>
      <c r="W41" s="503">
        <f t="shared" si="15"/>
        <v>0</v>
      </c>
      <c r="X41" s="503">
        <f t="shared" si="15"/>
        <v>0</v>
      </c>
      <c r="Y41" s="503">
        <f t="shared" si="15"/>
        <v>0</v>
      </c>
      <c r="Z41" s="503">
        <f t="shared" si="15"/>
        <v>0</v>
      </c>
      <c r="AA41" s="503">
        <f t="shared" si="15"/>
        <v>0</v>
      </c>
      <c r="AB41" s="503">
        <f t="shared" si="15"/>
        <v>0</v>
      </c>
      <c r="AC41" s="503">
        <f t="shared" si="15"/>
        <v>0</v>
      </c>
      <c r="AD41" s="503">
        <f t="shared" si="15"/>
        <v>0</v>
      </c>
      <c r="AE41" s="503">
        <f t="shared" si="15"/>
        <v>0</v>
      </c>
      <c r="AF41" s="503">
        <f t="shared" si="15"/>
        <v>0</v>
      </c>
      <c r="AG41" s="503">
        <f t="shared" si="15"/>
        <v>0</v>
      </c>
      <c r="AH41" s="503">
        <f t="shared" si="15"/>
        <v>0</v>
      </c>
      <c r="AI41" s="503">
        <f t="shared" si="15"/>
        <v>0</v>
      </c>
      <c r="AJ41" s="503">
        <f t="shared" si="15"/>
        <v>0</v>
      </c>
      <c r="AK41" s="503">
        <f t="shared" si="15"/>
        <v>0</v>
      </c>
      <c r="AL41" s="503">
        <f t="shared" si="15"/>
        <v>0</v>
      </c>
      <c r="AM41" s="503">
        <f t="shared" si="15"/>
        <v>0</v>
      </c>
      <c r="AN41" s="503">
        <f t="shared" si="15"/>
        <v>0</v>
      </c>
      <c r="AO41" s="503">
        <f t="shared" si="15"/>
        <v>0</v>
      </c>
      <c r="AP41" s="503">
        <f t="shared" si="15"/>
        <v>0</v>
      </c>
      <c r="AQ41" s="503">
        <f t="shared" si="15"/>
        <v>0</v>
      </c>
      <c r="AR41" s="503">
        <f t="shared" si="15"/>
        <v>0</v>
      </c>
      <c r="AS41" s="503">
        <f t="shared" si="15"/>
        <v>0</v>
      </c>
      <c r="AT41" s="503">
        <f t="shared" si="15"/>
        <v>0</v>
      </c>
      <c r="AU41" s="503">
        <f t="shared" si="15"/>
        <v>0</v>
      </c>
      <c r="AV41" s="503">
        <f t="shared" si="15"/>
        <v>0</v>
      </c>
      <c r="AW41" s="503">
        <f t="shared" si="15"/>
        <v>0</v>
      </c>
      <c r="AX41" s="503">
        <f t="shared" si="15"/>
        <v>0</v>
      </c>
      <c r="AY41" s="503">
        <f t="shared" si="15"/>
        <v>0</v>
      </c>
      <c r="AZ41" s="503">
        <f t="shared" si="15"/>
        <v>0</v>
      </c>
      <c r="BA41" s="503">
        <f t="shared" si="15"/>
        <v>0</v>
      </c>
      <c r="BB41" s="503">
        <f t="shared" si="15"/>
        <v>0</v>
      </c>
      <c r="BC41" s="503">
        <f t="shared" si="15"/>
        <v>0</v>
      </c>
      <c r="BD41" s="503">
        <f t="shared" si="15"/>
        <v>0</v>
      </c>
      <c r="BE41" s="503">
        <f t="shared" si="15"/>
        <v>0</v>
      </c>
      <c r="BF41" s="503">
        <f t="shared" si="15"/>
        <v>0</v>
      </c>
      <c r="BG41" s="503">
        <f t="shared" si="15"/>
        <v>0</v>
      </c>
      <c r="BH41" s="503">
        <f t="shared" si="15"/>
        <v>0</v>
      </c>
      <c r="BI41" s="503">
        <f t="shared" si="15"/>
        <v>0</v>
      </c>
      <c r="BJ41" s="503">
        <f t="shared" si="15"/>
        <v>0</v>
      </c>
      <c r="BK41" s="503">
        <f t="shared" si="15"/>
        <v>0</v>
      </c>
      <c r="BL41" s="503">
        <f t="shared" si="15"/>
        <v>0</v>
      </c>
      <c r="BM41" s="503">
        <f t="shared" si="15"/>
        <v>0</v>
      </c>
      <c r="BN41" s="503">
        <f t="shared" si="15"/>
        <v>0</v>
      </c>
      <c r="BO41" s="503">
        <f t="shared" si="15"/>
        <v>0</v>
      </c>
      <c r="BP41" s="503">
        <f t="shared" ref="BP41:BV41" si="16">SUM(BP13:BP14)</f>
        <v>0</v>
      </c>
      <c r="BQ41" s="503">
        <f t="shared" si="16"/>
        <v>0</v>
      </c>
      <c r="BR41" s="503">
        <f t="shared" si="16"/>
        <v>0</v>
      </c>
      <c r="BS41" s="503">
        <f t="shared" si="16"/>
        <v>0</v>
      </c>
      <c r="BT41" s="503">
        <f t="shared" si="16"/>
        <v>0</v>
      </c>
      <c r="BU41" s="503">
        <f t="shared" si="16"/>
        <v>0</v>
      </c>
      <c r="BV41" s="632">
        <f t="shared" si="16"/>
        <v>0</v>
      </c>
      <c r="BW41" s="487"/>
    </row>
    <row r="42" spans="1:75" s="497" customFormat="1">
      <c r="A42" s="498" t="s">
        <v>148</v>
      </c>
      <c r="B42" s="499">
        <f t="shared" si="8"/>
        <v>0</v>
      </c>
      <c r="C42" s="500">
        <f>SUM(C43:C45)</f>
        <v>0</v>
      </c>
      <c r="D42" s="500">
        <f t="shared" ref="D42:BO42" si="17">SUM(D43:D45)</f>
        <v>0</v>
      </c>
      <c r="E42" s="500">
        <f t="shared" si="17"/>
        <v>0</v>
      </c>
      <c r="F42" s="500">
        <f t="shared" si="17"/>
        <v>0</v>
      </c>
      <c r="G42" s="500">
        <f t="shared" si="17"/>
        <v>0</v>
      </c>
      <c r="H42" s="500">
        <f t="shared" si="17"/>
        <v>0</v>
      </c>
      <c r="I42" s="500">
        <f t="shared" si="17"/>
        <v>0</v>
      </c>
      <c r="J42" s="500">
        <f t="shared" si="17"/>
        <v>0</v>
      </c>
      <c r="K42" s="500">
        <f t="shared" si="17"/>
        <v>0</v>
      </c>
      <c r="L42" s="500">
        <f t="shared" si="17"/>
        <v>0</v>
      </c>
      <c r="M42" s="500">
        <f t="shared" si="17"/>
        <v>0</v>
      </c>
      <c r="N42" s="500">
        <f t="shared" si="17"/>
        <v>0</v>
      </c>
      <c r="O42" s="500">
        <f t="shared" si="17"/>
        <v>0</v>
      </c>
      <c r="P42" s="500">
        <f t="shared" si="17"/>
        <v>0</v>
      </c>
      <c r="Q42" s="500">
        <f t="shared" si="17"/>
        <v>0</v>
      </c>
      <c r="R42" s="500">
        <f t="shared" si="17"/>
        <v>0</v>
      </c>
      <c r="S42" s="500">
        <f t="shared" si="17"/>
        <v>0</v>
      </c>
      <c r="T42" s="500">
        <f t="shared" si="17"/>
        <v>0</v>
      </c>
      <c r="U42" s="500">
        <f t="shared" si="17"/>
        <v>0</v>
      </c>
      <c r="V42" s="500">
        <f t="shared" si="17"/>
        <v>0</v>
      </c>
      <c r="W42" s="500">
        <f t="shared" si="17"/>
        <v>0</v>
      </c>
      <c r="X42" s="500">
        <f t="shared" si="17"/>
        <v>0</v>
      </c>
      <c r="Y42" s="500">
        <f t="shared" si="17"/>
        <v>0</v>
      </c>
      <c r="Z42" s="500">
        <f t="shared" si="17"/>
        <v>0</v>
      </c>
      <c r="AA42" s="500">
        <f t="shared" si="17"/>
        <v>0</v>
      </c>
      <c r="AB42" s="500">
        <f t="shared" si="17"/>
        <v>0</v>
      </c>
      <c r="AC42" s="500">
        <f t="shared" si="17"/>
        <v>0</v>
      </c>
      <c r="AD42" s="500">
        <f t="shared" si="17"/>
        <v>0</v>
      </c>
      <c r="AE42" s="500">
        <f t="shared" si="17"/>
        <v>0</v>
      </c>
      <c r="AF42" s="500">
        <f t="shared" si="17"/>
        <v>0</v>
      </c>
      <c r="AG42" s="500">
        <f t="shared" si="17"/>
        <v>0</v>
      </c>
      <c r="AH42" s="500">
        <f t="shared" si="17"/>
        <v>0</v>
      </c>
      <c r="AI42" s="500">
        <f t="shared" si="17"/>
        <v>0</v>
      </c>
      <c r="AJ42" s="500">
        <f t="shared" si="17"/>
        <v>0</v>
      </c>
      <c r="AK42" s="500">
        <f t="shared" si="17"/>
        <v>0</v>
      </c>
      <c r="AL42" s="500">
        <f t="shared" si="17"/>
        <v>0</v>
      </c>
      <c r="AM42" s="500">
        <f t="shared" si="17"/>
        <v>0</v>
      </c>
      <c r="AN42" s="500">
        <f t="shared" si="17"/>
        <v>0</v>
      </c>
      <c r="AO42" s="500">
        <f t="shared" si="17"/>
        <v>0</v>
      </c>
      <c r="AP42" s="500">
        <f t="shared" si="17"/>
        <v>0</v>
      </c>
      <c r="AQ42" s="500">
        <f t="shared" si="17"/>
        <v>0</v>
      </c>
      <c r="AR42" s="500">
        <f t="shared" si="17"/>
        <v>0</v>
      </c>
      <c r="AS42" s="500">
        <f t="shared" si="17"/>
        <v>0</v>
      </c>
      <c r="AT42" s="500">
        <f t="shared" si="17"/>
        <v>0</v>
      </c>
      <c r="AU42" s="500">
        <f t="shared" si="17"/>
        <v>0</v>
      </c>
      <c r="AV42" s="500">
        <f t="shared" si="17"/>
        <v>0</v>
      </c>
      <c r="AW42" s="500">
        <f t="shared" si="17"/>
        <v>0</v>
      </c>
      <c r="AX42" s="500">
        <f t="shared" si="17"/>
        <v>0</v>
      </c>
      <c r="AY42" s="500">
        <f t="shared" si="17"/>
        <v>0</v>
      </c>
      <c r="AZ42" s="500">
        <f t="shared" si="17"/>
        <v>0</v>
      </c>
      <c r="BA42" s="500">
        <f t="shared" si="17"/>
        <v>0</v>
      </c>
      <c r="BB42" s="500">
        <f t="shared" si="17"/>
        <v>0</v>
      </c>
      <c r="BC42" s="500">
        <f t="shared" si="17"/>
        <v>0</v>
      </c>
      <c r="BD42" s="500">
        <f t="shared" si="17"/>
        <v>0</v>
      </c>
      <c r="BE42" s="500">
        <f t="shared" si="17"/>
        <v>0</v>
      </c>
      <c r="BF42" s="500">
        <f t="shared" si="17"/>
        <v>0</v>
      </c>
      <c r="BG42" s="500">
        <f t="shared" si="17"/>
        <v>0</v>
      </c>
      <c r="BH42" s="500">
        <f t="shared" si="17"/>
        <v>0</v>
      </c>
      <c r="BI42" s="500">
        <f t="shared" si="17"/>
        <v>0</v>
      </c>
      <c r="BJ42" s="500">
        <f t="shared" si="17"/>
        <v>0</v>
      </c>
      <c r="BK42" s="500">
        <f t="shared" si="17"/>
        <v>0</v>
      </c>
      <c r="BL42" s="500">
        <f t="shared" si="17"/>
        <v>0</v>
      </c>
      <c r="BM42" s="500">
        <f t="shared" si="17"/>
        <v>0</v>
      </c>
      <c r="BN42" s="500">
        <f t="shared" si="17"/>
        <v>0</v>
      </c>
      <c r="BO42" s="500">
        <f t="shared" si="17"/>
        <v>0</v>
      </c>
      <c r="BP42" s="500">
        <f t="shared" ref="BP42:BV42" si="18">SUM(BP43:BP45)</f>
        <v>0</v>
      </c>
      <c r="BQ42" s="500">
        <f t="shared" si="18"/>
        <v>0</v>
      </c>
      <c r="BR42" s="500">
        <f t="shared" si="18"/>
        <v>0</v>
      </c>
      <c r="BS42" s="500">
        <f t="shared" si="18"/>
        <v>0</v>
      </c>
      <c r="BT42" s="500">
        <f t="shared" si="18"/>
        <v>0</v>
      </c>
      <c r="BU42" s="500">
        <f t="shared" si="18"/>
        <v>0</v>
      </c>
      <c r="BV42" s="636">
        <f t="shared" si="18"/>
        <v>0</v>
      </c>
      <c r="BW42" s="487"/>
    </row>
    <row r="43" spans="1:75" s="497" customFormat="1">
      <c r="A43" s="501" t="s">
        <v>150</v>
      </c>
      <c r="B43" s="502">
        <f t="shared" si="8"/>
        <v>0</v>
      </c>
      <c r="C43" s="503">
        <f>SUM(C16:C17)</f>
        <v>0</v>
      </c>
      <c r="D43" s="503">
        <f t="shared" ref="D43:BO43" si="19">SUM(D16:D17)</f>
        <v>0</v>
      </c>
      <c r="E43" s="503">
        <f t="shared" si="19"/>
        <v>0</v>
      </c>
      <c r="F43" s="503">
        <f t="shared" si="19"/>
        <v>0</v>
      </c>
      <c r="G43" s="503">
        <f t="shared" si="19"/>
        <v>0</v>
      </c>
      <c r="H43" s="503">
        <f t="shared" si="19"/>
        <v>0</v>
      </c>
      <c r="I43" s="503">
        <f t="shared" si="19"/>
        <v>0</v>
      </c>
      <c r="J43" s="503">
        <f t="shared" si="19"/>
        <v>0</v>
      </c>
      <c r="K43" s="503">
        <f t="shared" si="19"/>
        <v>0</v>
      </c>
      <c r="L43" s="503">
        <f t="shared" si="19"/>
        <v>0</v>
      </c>
      <c r="M43" s="503">
        <f t="shared" si="19"/>
        <v>0</v>
      </c>
      <c r="N43" s="503">
        <f t="shared" si="19"/>
        <v>0</v>
      </c>
      <c r="O43" s="503">
        <f t="shared" si="19"/>
        <v>0</v>
      </c>
      <c r="P43" s="503">
        <f t="shared" si="19"/>
        <v>0</v>
      </c>
      <c r="Q43" s="503">
        <f t="shared" si="19"/>
        <v>0</v>
      </c>
      <c r="R43" s="503">
        <f t="shared" si="19"/>
        <v>0</v>
      </c>
      <c r="S43" s="503">
        <f t="shared" si="19"/>
        <v>0</v>
      </c>
      <c r="T43" s="503">
        <f t="shared" si="19"/>
        <v>0</v>
      </c>
      <c r="U43" s="503">
        <f t="shared" si="19"/>
        <v>0</v>
      </c>
      <c r="V43" s="503">
        <f t="shared" si="19"/>
        <v>0</v>
      </c>
      <c r="W43" s="503">
        <f t="shared" si="19"/>
        <v>0</v>
      </c>
      <c r="X43" s="503">
        <f t="shared" si="19"/>
        <v>0</v>
      </c>
      <c r="Y43" s="503">
        <f t="shared" si="19"/>
        <v>0</v>
      </c>
      <c r="Z43" s="503">
        <f t="shared" si="19"/>
        <v>0</v>
      </c>
      <c r="AA43" s="503">
        <f t="shared" si="19"/>
        <v>0</v>
      </c>
      <c r="AB43" s="503">
        <f t="shared" si="19"/>
        <v>0</v>
      </c>
      <c r="AC43" s="503">
        <f t="shared" si="19"/>
        <v>0</v>
      </c>
      <c r="AD43" s="503">
        <f t="shared" si="19"/>
        <v>0</v>
      </c>
      <c r="AE43" s="503">
        <f t="shared" si="19"/>
        <v>0</v>
      </c>
      <c r="AF43" s="503">
        <f t="shared" si="19"/>
        <v>0</v>
      </c>
      <c r="AG43" s="503">
        <f t="shared" si="19"/>
        <v>0</v>
      </c>
      <c r="AH43" s="503">
        <f t="shared" si="19"/>
        <v>0</v>
      </c>
      <c r="AI43" s="503">
        <f t="shared" si="19"/>
        <v>0</v>
      </c>
      <c r="AJ43" s="503">
        <f t="shared" si="19"/>
        <v>0</v>
      </c>
      <c r="AK43" s="503">
        <f t="shared" si="19"/>
        <v>0</v>
      </c>
      <c r="AL43" s="503">
        <f t="shared" si="19"/>
        <v>0</v>
      </c>
      <c r="AM43" s="503">
        <f t="shared" si="19"/>
        <v>0</v>
      </c>
      <c r="AN43" s="503">
        <f t="shared" si="19"/>
        <v>0</v>
      </c>
      <c r="AO43" s="503">
        <f t="shared" si="19"/>
        <v>0</v>
      </c>
      <c r="AP43" s="503">
        <f t="shared" si="19"/>
        <v>0</v>
      </c>
      <c r="AQ43" s="503">
        <f t="shared" si="19"/>
        <v>0</v>
      </c>
      <c r="AR43" s="503">
        <f t="shared" si="19"/>
        <v>0</v>
      </c>
      <c r="AS43" s="503">
        <f t="shared" si="19"/>
        <v>0</v>
      </c>
      <c r="AT43" s="503">
        <f t="shared" si="19"/>
        <v>0</v>
      </c>
      <c r="AU43" s="503">
        <f t="shared" si="19"/>
        <v>0</v>
      </c>
      <c r="AV43" s="503">
        <f t="shared" si="19"/>
        <v>0</v>
      </c>
      <c r="AW43" s="503">
        <f t="shared" si="19"/>
        <v>0</v>
      </c>
      <c r="AX43" s="503">
        <f t="shared" si="19"/>
        <v>0</v>
      </c>
      <c r="AY43" s="503">
        <f t="shared" si="19"/>
        <v>0</v>
      </c>
      <c r="AZ43" s="503">
        <f t="shared" si="19"/>
        <v>0</v>
      </c>
      <c r="BA43" s="503">
        <f t="shared" si="19"/>
        <v>0</v>
      </c>
      <c r="BB43" s="503">
        <f t="shared" si="19"/>
        <v>0</v>
      </c>
      <c r="BC43" s="503">
        <f t="shared" si="19"/>
        <v>0</v>
      </c>
      <c r="BD43" s="503">
        <f t="shared" si="19"/>
        <v>0</v>
      </c>
      <c r="BE43" s="503">
        <f t="shared" si="19"/>
        <v>0</v>
      </c>
      <c r="BF43" s="503">
        <f t="shared" si="19"/>
        <v>0</v>
      </c>
      <c r="BG43" s="503">
        <f t="shared" si="19"/>
        <v>0</v>
      </c>
      <c r="BH43" s="503">
        <f t="shared" si="19"/>
        <v>0</v>
      </c>
      <c r="BI43" s="503">
        <f t="shared" si="19"/>
        <v>0</v>
      </c>
      <c r="BJ43" s="503">
        <f t="shared" si="19"/>
        <v>0</v>
      </c>
      <c r="BK43" s="503">
        <f t="shared" si="19"/>
        <v>0</v>
      </c>
      <c r="BL43" s="503">
        <f t="shared" si="19"/>
        <v>0</v>
      </c>
      <c r="BM43" s="503">
        <f t="shared" si="19"/>
        <v>0</v>
      </c>
      <c r="BN43" s="503">
        <f t="shared" si="19"/>
        <v>0</v>
      </c>
      <c r="BO43" s="503">
        <f t="shared" si="19"/>
        <v>0</v>
      </c>
      <c r="BP43" s="503">
        <f t="shared" ref="BP43:BV43" si="20">SUM(BP16:BP17)</f>
        <v>0</v>
      </c>
      <c r="BQ43" s="503">
        <f t="shared" si="20"/>
        <v>0</v>
      </c>
      <c r="BR43" s="503">
        <f t="shared" si="20"/>
        <v>0</v>
      </c>
      <c r="BS43" s="503">
        <f t="shared" si="20"/>
        <v>0</v>
      </c>
      <c r="BT43" s="503">
        <f t="shared" si="20"/>
        <v>0</v>
      </c>
      <c r="BU43" s="503">
        <f t="shared" si="20"/>
        <v>0</v>
      </c>
      <c r="BV43" s="632">
        <f t="shared" si="20"/>
        <v>0</v>
      </c>
      <c r="BW43" s="487"/>
    </row>
    <row r="44" spans="1:75" s="497" customFormat="1">
      <c r="A44" s="501" t="s">
        <v>151</v>
      </c>
      <c r="B44" s="502">
        <f t="shared" si="8"/>
        <v>0</v>
      </c>
      <c r="C44" s="503">
        <f>SUM(C18:C19)</f>
        <v>0</v>
      </c>
      <c r="D44" s="503">
        <f t="shared" ref="D44:BO44" si="21">SUM(D18:D19)</f>
        <v>0</v>
      </c>
      <c r="E44" s="503">
        <f t="shared" si="21"/>
        <v>0</v>
      </c>
      <c r="F44" s="503">
        <f t="shared" si="21"/>
        <v>0</v>
      </c>
      <c r="G44" s="503">
        <f t="shared" si="21"/>
        <v>0</v>
      </c>
      <c r="H44" s="503">
        <f t="shared" si="21"/>
        <v>0</v>
      </c>
      <c r="I44" s="503">
        <f t="shared" si="21"/>
        <v>0</v>
      </c>
      <c r="J44" s="503">
        <f t="shared" si="21"/>
        <v>0</v>
      </c>
      <c r="K44" s="503">
        <f t="shared" si="21"/>
        <v>0</v>
      </c>
      <c r="L44" s="503">
        <f t="shared" si="21"/>
        <v>0</v>
      </c>
      <c r="M44" s="503">
        <f t="shared" si="21"/>
        <v>0</v>
      </c>
      <c r="N44" s="503">
        <f t="shared" si="21"/>
        <v>0</v>
      </c>
      <c r="O44" s="503">
        <f t="shared" si="21"/>
        <v>0</v>
      </c>
      <c r="P44" s="503">
        <f t="shared" si="21"/>
        <v>0</v>
      </c>
      <c r="Q44" s="503">
        <f t="shared" si="21"/>
        <v>0</v>
      </c>
      <c r="R44" s="503">
        <f t="shared" si="21"/>
        <v>0</v>
      </c>
      <c r="S44" s="503">
        <f t="shared" si="21"/>
        <v>0</v>
      </c>
      <c r="T44" s="503">
        <f t="shared" si="21"/>
        <v>0</v>
      </c>
      <c r="U44" s="503">
        <f t="shared" si="21"/>
        <v>0</v>
      </c>
      <c r="V44" s="503">
        <f t="shared" si="21"/>
        <v>0</v>
      </c>
      <c r="W44" s="503">
        <f t="shared" si="21"/>
        <v>0</v>
      </c>
      <c r="X44" s="503">
        <f t="shared" si="21"/>
        <v>0</v>
      </c>
      <c r="Y44" s="503">
        <f t="shared" si="21"/>
        <v>0</v>
      </c>
      <c r="Z44" s="503">
        <f t="shared" si="21"/>
        <v>0</v>
      </c>
      <c r="AA44" s="503">
        <f t="shared" si="21"/>
        <v>0</v>
      </c>
      <c r="AB44" s="503">
        <f t="shared" si="21"/>
        <v>0</v>
      </c>
      <c r="AC44" s="503">
        <f t="shared" si="21"/>
        <v>0</v>
      </c>
      <c r="AD44" s="503">
        <f t="shared" si="21"/>
        <v>0</v>
      </c>
      <c r="AE44" s="503">
        <f t="shared" si="21"/>
        <v>0</v>
      </c>
      <c r="AF44" s="503">
        <f t="shared" si="21"/>
        <v>0</v>
      </c>
      <c r="AG44" s="503">
        <f t="shared" si="21"/>
        <v>0</v>
      </c>
      <c r="AH44" s="503">
        <f t="shared" si="21"/>
        <v>0</v>
      </c>
      <c r="AI44" s="503">
        <f t="shared" si="21"/>
        <v>0</v>
      </c>
      <c r="AJ44" s="503">
        <f t="shared" si="21"/>
        <v>0</v>
      </c>
      <c r="AK44" s="503">
        <f t="shared" si="21"/>
        <v>0</v>
      </c>
      <c r="AL44" s="503">
        <f t="shared" si="21"/>
        <v>0</v>
      </c>
      <c r="AM44" s="503">
        <f t="shared" si="21"/>
        <v>0</v>
      </c>
      <c r="AN44" s="503">
        <f t="shared" si="21"/>
        <v>0</v>
      </c>
      <c r="AO44" s="503">
        <f t="shared" si="21"/>
        <v>0</v>
      </c>
      <c r="AP44" s="503">
        <f t="shared" si="21"/>
        <v>0</v>
      </c>
      <c r="AQ44" s="503">
        <f t="shared" si="21"/>
        <v>0</v>
      </c>
      <c r="AR44" s="503">
        <f t="shared" si="21"/>
        <v>0</v>
      </c>
      <c r="AS44" s="503">
        <f t="shared" si="21"/>
        <v>0</v>
      </c>
      <c r="AT44" s="503">
        <f t="shared" si="21"/>
        <v>0</v>
      </c>
      <c r="AU44" s="503">
        <f t="shared" si="21"/>
        <v>0</v>
      </c>
      <c r="AV44" s="503">
        <f t="shared" si="21"/>
        <v>0</v>
      </c>
      <c r="AW44" s="503">
        <f t="shared" si="21"/>
        <v>0</v>
      </c>
      <c r="AX44" s="503">
        <f t="shared" si="21"/>
        <v>0</v>
      </c>
      <c r="AY44" s="503">
        <f t="shared" si="21"/>
        <v>0</v>
      </c>
      <c r="AZ44" s="503">
        <f t="shared" si="21"/>
        <v>0</v>
      </c>
      <c r="BA44" s="503">
        <f t="shared" si="21"/>
        <v>0</v>
      </c>
      <c r="BB44" s="503">
        <f t="shared" si="21"/>
        <v>0</v>
      </c>
      <c r="BC44" s="503">
        <f t="shared" si="21"/>
        <v>0</v>
      </c>
      <c r="BD44" s="503">
        <f t="shared" si="21"/>
        <v>0</v>
      </c>
      <c r="BE44" s="503">
        <f t="shared" si="21"/>
        <v>0</v>
      </c>
      <c r="BF44" s="503">
        <f t="shared" si="21"/>
        <v>0</v>
      </c>
      <c r="BG44" s="503">
        <f t="shared" si="21"/>
        <v>0</v>
      </c>
      <c r="BH44" s="503">
        <f t="shared" si="21"/>
        <v>0</v>
      </c>
      <c r="BI44" s="503">
        <f t="shared" si="21"/>
        <v>0</v>
      </c>
      <c r="BJ44" s="503">
        <f t="shared" si="21"/>
        <v>0</v>
      </c>
      <c r="BK44" s="503">
        <f t="shared" si="21"/>
        <v>0</v>
      </c>
      <c r="BL44" s="503">
        <f t="shared" si="21"/>
        <v>0</v>
      </c>
      <c r="BM44" s="503">
        <f t="shared" si="21"/>
        <v>0</v>
      </c>
      <c r="BN44" s="503">
        <f t="shared" si="21"/>
        <v>0</v>
      </c>
      <c r="BO44" s="503">
        <f t="shared" si="21"/>
        <v>0</v>
      </c>
      <c r="BP44" s="503">
        <f t="shared" ref="BP44:BV44" si="22">SUM(BP18:BP19)</f>
        <v>0</v>
      </c>
      <c r="BQ44" s="503">
        <f t="shared" si="22"/>
        <v>0</v>
      </c>
      <c r="BR44" s="503">
        <f t="shared" si="22"/>
        <v>0</v>
      </c>
      <c r="BS44" s="503">
        <f t="shared" si="22"/>
        <v>0</v>
      </c>
      <c r="BT44" s="503">
        <f t="shared" si="22"/>
        <v>0</v>
      </c>
      <c r="BU44" s="503">
        <f t="shared" si="22"/>
        <v>0</v>
      </c>
      <c r="BV44" s="632">
        <f t="shared" si="22"/>
        <v>0</v>
      </c>
      <c r="BW44" s="487"/>
    </row>
    <row r="45" spans="1:75" s="497" customFormat="1">
      <c r="A45" s="501" t="s">
        <v>171</v>
      </c>
      <c r="B45" s="502">
        <f t="shared" si="8"/>
        <v>0</v>
      </c>
      <c r="C45" s="503">
        <f>SUM(C20:C21)</f>
        <v>0</v>
      </c>
      <c r="D45" s="503">
        <f t="shared" ref="D45:BO45" si="23">SUM(D20:D21)</f>
        <v>0</v>
      </c>
      <c r="E45" s="503">
        <f t="shared" si="23"/>
        <v>0</v>
      </c>
      <c r="F45" s="503">
        <f t="shared" si="23"/>
        <v>0</v>
      </c>
      <c r="G45" s="503">
        <f t="shared" si="23"/>
        <v>0</v>
      </c>
      <c r="H45" s="503">
        <f t="shared" si="23"/>
        <v>0</v>
      </c>
      <c r="I45" s="503">
        <f t="shared" si="23"/>
        <v>0</v>
      </c>
      <c r="J45" s="503">
        <f t="shared" si="23"/>
        <v>0</v>
      </c>
      <c r="K45" s="503">
        <f t="shared" si="23"/>
        <v>0</v>
      </c>
      <c r="L45" s="503">
        <f t="shared" si="23"/>
        <v>0</v>
      </c>
      <c r="M45" s="503">
        <f t="shared" si="23"/>
        <v>0</v>
      </c>
      <c r="N45" s="503">
        <f t="shared" si="23"/>
        <v>0</v>
      </c>
      <c r="O45" s="503">
        <f t="shared" si="23"/>
        <v>0</v>
      </c>
      <c r="P45" s="503">
        <f t="shared" si="23"/>
        <v>0</v>
      </c>
      <c r="Q45" s="503">
        <f t="shared" si="23"/>
        <v>0</v>
      </c>
      <c r="R45" s="503">
        <f t="shared" si="23"/>
        <v>0</v>
      </c>
      <c r="S45" s="503">
        <f t="shared" si="23"/>
        <v>0</v>
      </c>
      <c r="T45" s="503">
        <f t="shared" si="23"/>
        <v>0</v>
      </c>
      <c r="U45" s="503">
        <f t="shared" si="23"/>
        <v>0</v>
      </c>
      <c r="V45" s="503">
        <f t="shared" si="23"/>
        <v>0</v>
      </c>
      <c r="W45" s="503">
        <f t="shared" si="23"/>
        <v>0</v>
      </c>
      <c r="X45" s="503">
        <f t="shared" si="23"/>
        <v>0</v>
      </c>
      <c r="Y45" s="503">
        <f t="shared" si="23"/>
        <v>0</v>
      </c>
      <c r="Z45" s="503">
        <f t="shared" si="23"/>
        <v>0</v>
      </c>
      <c r="AA45" s="503">
        <f t="shared" si="23"/>
        <v>0</v>
      </c>
      <c r="AB45" s="503">
        <f t="shared" si="23"/>
        <v>0</v>
      </c>
      <c r="AC45" s="503">
        <f t="shared" si="23"/>
        <v>0</v>
      </c>
      <c r="AD45" s="503">
        <f t="shared" si="23"/>
        <v>0</v>
      </c>
      <c r="AE45" s="503">
        <f t="shared" si="23"/>
        <v>0</v>
      </c>
      <c r="AF45" s="503">
        <f t="shared" si="23"/>
        <v>0</v>
      </c>
      <c r="AG45" s="503">
        <f t="shared" si="23"/>
        <v>0</v>
      </c>
      <c r="AH45" s="503">
        <f t="shared" si="23"/>
        <v>0</v>
      </c>
      <c r="AI45" s="503">
        <f t="shared" si="23"/>
        <v>0</v>
      </c>
      <c r="AJ45" s="503">
        <f t="shared" si="23"/>
        <v>0</v>
      </c>
      <c r="AK45" s="503">
        <f t="shared" si="23"/>
        <v>0</v>
      </c>
      <c r="AL45" s="503">
        <f t="shared" si="23"/>
        <v>0</v>
      </c>
      <c r="AM45" s="503">
        <f t="shared" si="23"/>
        <v>0</v>
      </c>
      <c r="AN45" s="503">
        <f t="shared" si="23"/>
        <v>0</v>
      </c>
      <c r="AO45" s="503">
        <f t="shared" si="23"/>
        <v>0</v>
      </c>
      <c r="AP45" s="503">
        <f t="shared" si="23"/>
        <v>0</v>
      </c>
      <c r="AQ45" s="503">
        <f t="shared" si="23"/>
        <v>0</v>
      </c>
      <c r="AR45" s="503">
        <f t="shared" si="23"/>
        <v>0</v>
      </c>
      <c r="AS45" s="503">
        <f t="shared" si="23"/>
        <v>0</v>
      </c>
      <c r="AT45" s="503">
        <f t="shared" si="23"/>
        <v>0</v>
      </c>
      <c r="AU45" s="503">
        <f t="shared" si="23"/>
        <v>0</v>
      </c>
      <c r="AV45" s="503">
        <f t="shared" si="23"/>
        <v>0</v>
      </c>
      <c r="AW45" s="503">
        <f t="shared" si="23"/>
        <v>0</v>
      </c>
      <c r="AX45" s="503">
        <f t="shared" si="23"/>
        <v>0</v>
      </c>
      <c r="AY45" s="503">
        <f t="shared" si="23"/>
        <v>0</v>
      </c>
      <c r="AZ45" s="503">
        <f t="shared" si="23"/>
        <v>0</v>
      </c>
      <c r="BA45" s="503">
        <f t="shared" si="23"/>
        <v>0</v>
      </c>
      <c r="BB45" s="503">
        <f t="shared" si="23"/>
        <v>0</v>
      </c>
      <c r="BC45" s="503">
        <f t="shared" si="23"/>
        <v>0</v>
      </c>
      <c r="BD45" s="503">
        <f t="shared" si="23"/>
        <v>0</v>
      </c>
      <c r="BE45" s="503">
        <f t="shared" si="23"/>
        <v>0</v>
      </c>
      <c r="BF45" s="503">
        <f t="shared" si="23"/>
        <v>0</v>
      </c>
      <c r="BG45" s="503">
        <f t="shared" si="23"/>
        <v>0</v>
      </c>
      <c r="BH45" s="503">
        <f t="shared" si="23"/>
        <v>0</v>
      </c>
      <c r="BI45" s="503">
        <f t="shared" si="23"/>
        <v>0</v>
      </c>
      <c r="BJ45" s="503">
        <f t="shared" si="23"/>
        <v>0</v>
      </c>
      <c r="BK45" s="503">
        <f t="shared" si="23"/>
        <v>0</v>
      </c>
      <c r="BL45" s="503">
        <f t="shared" si="23"/>
        <v>0</v>
      </c>
      <c r="BM45" s="503">
        <f t="shared" si="23"/>
        <v>0</v>
      </c>
      <c r="BN45" s="503">
        <f t="shared" si="23"/>
        <v>0</v>
      </c>
      <c r="BO45" s="503">
        <f t="shared" si="23"/>
        <v>0</v>
      </c>
      <c r="BP45" s="503">
        <f t="shared" ref="BP45:BV45" si="24">SUM(BP20:BP21)</f>
        <v>0</v>
      </c>
      <c r="BQ45" s="503">
        <f t="shared" si="24"/>
        <v>0</v>
      </c>
      <c r="BR45" s="503">
        <f t="shared" si="24"/>
        <v>0</v>
      </c>
      <c r="BS45" s="503">
        <f t="shared" si="24"/>
        <v>0</v>
      </c>
      <c r="BT45" s="503">
        <f t="shared" si="24"/>
        <v>0</v>
      </c>
      <c r="BU45" s="503">
        <f t="shared" si="24"/>
        <v>0</v>
      </c>
      <c r="BV45" s="632">
        <f t="shared" si="24"/>
        <v>0</v>
      </c>
      <c r="BW45" s="487"/>
    </row>
    <row r="46" spans="1:75" s="497" customFormat="1">
      <c r="A46" s="504" t="s">
        <v>152</v>
      </c>
      <c r="B46" s="499" t="str">
        <f>IFERROR(IF(filingDate&lt;$C$3,$C46,INDEX($C46:$AAA46,MATCH(filingDate,$C$3:$AAA$3))),"")</f>
        <v/>
      </c>
      <c r="C46" s="500" t="e">
        <f>IF(SUM(C39,C43)=0,#N/A,SUM(C39,C43))</f>
        <v>#N/A</v>
      </c>
      <c r="D46" s="500" t="e">
        <f t="shared" ref="D46:BO46" si="25">IF(SUM(D39,D43)=0,#N/A,SUM(D39,D43))</f>
        <v>#N/A</v>
      </c>
      <c r="E46" s="500" t="e">
        <f t="shared" si="25"/>
        <v>#N/A</v>
      </c>
      <c r="F46" s="500" t="e">
        <f t="shared" si="25"/>
        <v>#N/A</v>
      </c>
      <c r="G46" s="500" t="e">
        <f t="shared" si="25"/>
        <v>#N/A</v>
      </c>
      <c r="H46" s="500" t="e">
        <f t="shared" si="25"/>
        <v>#N/A</v>
      </c>
      <c r="I46" s="500" t="e">
        <f t="shared" si="25"/>
        <v>#N/A</v>
      </c>
      <c r="J46" s="500" t="e">
        <f t="shared" si="25"/>
        <v>#N/A</v>
      </c>
      <c r="K46" s="500" t="e">
        <f t="shared" si="25"/>
        <v>#N/A</v>
      </c>
      <c r="L46" s="500" t="e">
        <f t="shared" si="25"/>
        <v>#N/A</v>
      </c>
      <c r="M46" s="500" t="e">
        <f t="shared" si="25"/>
        <v>#N/A</v>
      </c>
      <c r="N46" s="500" t="e">
        <f t="shared" si="25"/>
        <v>#N/A</v>
      </c>
      <c r="O46" s="500" t="e">
        <f t="shared" si="25"/>
        <v>#N/A</v>
      </c>
      <c r="P46" s="500" t="e">
        <f t="shared" si="25"/>
        <v>#N/A</v>
      </c>
      <c r="Q46" s="500" t="e">
        <f t="shared" si="25"/>
        <v>#N/A</v>
      </c>
      <c r="R46" s="500" t="e">
        <f t="shared" si="25"/>
        <v>#N/A</v>
      </c>
      <c r="S46" s="500" t="e">
        <f t="shared" si="25"/>
        <v>#N/A</v>
      </c>
      <c r="T46" s="500" t="e">
        <f t="shared" si="25"/>
        <v>#N/A</v>
      </c>
      <c r="U46" s="500" t="e">
        <f t="shared" si="25"/>
        <v>#N/A</v>
      </c>
      <c r="V46" s="500" t="e">
        <f t="shared" si="25"/>
        <v>#N/A</v>
      </c>
      <c r="W46" s="500" t="e">
        <f t="shared" si="25"/>
        <v>#N/A</v>
      </c>
      <c r="X46" s="500" t="e">
        <f t="shared" si="25"/>
        <v>#N/A</v>
      </c>
      <c r="Y46" s="500" t="e">
        <f t="shared" si="25"/>
        <v>#N/A</v>
      </c>
      <c r="Z46" s="500" t="e">
        <f t="shared" si="25"/>
        <v>#N/A</v>
      </c>
      <c r="AA46" s="500" t="e">
        <f t="shared" si="25"/>
        <v>#N/A</v>
      </c>
      <c r="AB46" s="500" t="e">
        <f t="shared" si="25"/>
        <v>#N/A</v>
      </c>
      <c r="AC46" s="500" t="e">
        <f t="shared" si="25"/>
        <v>#N/A</v>
      </c>
      <c r="AD46" s="500" t="e">
        <f t="shared" si="25"/>
        <v>#N/A</v>
      </c>
      <c r="AE46" s="500" t="e">
        <f t="shared" si="25"/>
        <v>#N/A</v>
      </c>
      <c r="AF46" s="500" t="e">
        <f t="shared" si="25"/>
        <v>#N/A</v>
      </c>
      <c r="AG46" s="500" t="e">
        <f t="shared" si="25"/>
        <v>#N/A</v>
      </c>
      <c r="AH46" s="500" t="e">
        <f t="shared" si="25"/>
        <v>#N/A</v>
      </c>
      <c r="AI46" s="500" t="e">
        <f t="shared" si="25"/>
        <v>#N/A</v>
      </c>
      <c r="AJ46" s="500" t="e">
        <f t="shared" si="25"/>
        <v>#N/A</v>
      </c>
      <c r="AK46" s="500" t="e">
        <f t="shared" si="25"/>
        <v>#N/A</v>
      </c>
      <c r="AL46" s="500" t="e">
        <f t="shared" si="25"/>
        <v>#N/A</v>
      </c>
      <c r="AM46" s="500" t="e">
        <f t="shared" si="25"/>
        <v>#N/A</v>
      </c>
      <c r="AN46" s="500" t="e">
        <f t="shared" si="25"/>
        <v>#N/A</v>
      </c>
      <c r="AO46" s="500" t="e">
        <f t="shared" si="25"/>
        <v>#N/A</v>
      </c>
      <c r="AP46" s="500" t="e">
        <f t="shared" si="25"/>
        <v>#N/A</v>
      </c>
      <c r="AQ46" s="500" t="e">
        <f t="shared" si="25"/>
        <v>#N/A</v>
      </c>
      <c r="AR46" s="500" t="e">
        <f t="shared" si="25"/>
        <v>#N/A</v>
      </c>
      <c r="AS46" s="500" t="e">
        <f t="shared" si="25"/>
        <v>#N/A</v>
      </c>
      <c r="AT46" s="500" t="e">
        <f t="shared" si="25"/>
        <v>#N/A</v>
      </c>
      <c r="AU46" s="500" t="e">
        <f t="shared" si="25"/>
        <v>#N/A</v>
      </c>
      <c r="AV46" s="500" t="e">
        <f t="shared" si="25"/>
        <v>#N/A</v>
      </c>
      <c r="AW46" s="500" t="e">
        <f t="shared" si="25"/>
        <v>#N/A</v>
      </c>
      <c r="AX46" s="500" t="e">
        <f t="shared" si="25"/>
        <v>#N/A</v>
      </c>
      <c r="AY46" s="500" t="e">
        <f t="shared" si="25"/>
        <v>#N/A</v>
      </c>
      <c r="AZ46" s="500" t="e">
        <f t="shared" si="25"/>
        <v>#N/A</v>
      </c>
      <c r="BA46" s="500" t="e">
        <f t="shared" si="25"/>
        <v>#N/A</v>
      </c>
      <c r="BB46" s="500" t="e">
        <f t="shared" si="25"/>
        <v>#N/A</v>
      </c>
      <c r="BC46" s="500" t="e">
        <f t="shared" si="25"/>
        <v>#N/A</v>
      </c>
      <c r="BD46" s="500" t="e">
        <f t="shared" si="25"/>
        <v>#N/A</v>
      </c>
      <c r="BE46" s="500" t="e">
        <f t="shared" si="25"/>
        <v>#N/A</v>
      </c>
      <c r="BF46" s="500" t="e">
        <f t="shared" si="25"/>
        <v>#N/A</v>
      </c>
      <c r="BG46" s="500" t="e">
        <f t="shared" si="25"/>
        <v>#N/A</v>
      </c>
      <c r="BH46" s="500" t="e">
        <f t="shared" si="25"/>
        <v>#N/A</v>
      </c>
      <c r="BI46" s="500" t="e">
        <f t="shared" si="25"/>
        <v>#N/A</v>
      </c>
      <c r="BJ46" s="500" t="e">
        <f t="shared" si="25"/>
        <v>#N/A</v>
      </c>
      <c r="BK46" s="500" t="e">
        <f t="shared" si="25"/>
        <v>#N/A</v>
      </c>
      <c r="BL46" s="500" t="e">
        <f t="shared" si="25"/>
        <v>#N/A</v>
      </c>
      <c r="BM46" s="500" t="e">
        <f t="shared" si="25"/>
        <v>#N/A</v>
      </c>
      <c r="BN46" s="500" t="e">
        <f t="shared" si="25"/>
        <v>#N/A</v>
      </c>
      <c r="BO46" s="500" t="e">
        <f t="shared" si="25"/>
        <v>#N/A</v>
      </c>
      <c r="BP46" s="500" t="e">
        <f t="shared" ref="BP46:BV46" si="26">IF(SUM(BP39,BP43)=0,#N/A,SUM(BP39,BP43))</f>
        <v>#N/A</v>
      </c>
      <c r="BQ46" s="500" t="e">
        <f t="shared" si="26"/>
        <v>#N/A</v>
      </c>
      <c r="BR46" s="500" t="e">
        <f t="shared" si="26"/>
        <v>#N/A</v>
      </c>
      <c r="BS46" s="500" t="e">
        <f t="shared" si="26"/>
        <v>#N/A</v>
      </c>
      <c r="BT46" s="500" t="e">
        <f t="shared" si="26"/>
        <v>#N/A</v>
      </c>
      <c r="BU46" s="500" t="e">
        <f t="shared" si="26"/>
        <v>#N/A</v>
      </c>
      <c r="BV46" s="636" t="e">
        <f t="shared" si="26"/>
        <v>#N/A</v>
      </c>
      <c r="BW46" s="487"/>
    </row>
    <row r="47" spans="1:75" s="497" customFormat="1">
      <c r="A47" s="503" t="s">
        <v>153</v>
      </c>
      <c r="B47" s="502">
        <f t="shared" si="8"/>
        <v>0</v>
      </c>
      <c r="C47" s="503">
        <f>SUM(C9,C16)</f>
        <v>0</v>
      </c>
      <c r="D47" s="503">
        <f t="shared" ref="D47:BO48" si="27">SUM(D9,D16)</f>
        <v>0</v>
      </c>
      <c r="E47" s="503">
        <f t="shared" si="27"/>
        <v>0</v>
      </c>
      <c r="F47" s="503">
        <f t="shared" si="27"/>
        <v>0</v>
      </c>
      <c r="G47" s="503">
        <f t="shared" si="27"/>
        <v>0</v>
      </c>
      <c r="H47" s="503">
        <f t="shared" si="27"/>
        <v>0</v>
      </c>
      <c r="I47" s="503">
        <f t="shared" si="27"/>
        <v>0</v>
      </c>
      <c r="J47" s="503">
        <f t="shared" si="27"/>
        <v>0</v>
      </c>
      <c r="K47" s="503">
        <f t="shared" si="27"/>
        <v>0</v>
      </c>
      <c r="L47" s="503">
        <f t="shared" si="27"/>
        <v>0</v>
      </c>
      <c r="M47" s="503">
        <f t="shared" si="27"/>
        <v>0</v>
      </c>
      <c r="N47" s="503">
        <f t="shared" si="27"/>
        <v>0</v>
      </c>
      <c r="O47" s="503">
        <f t="shared" si="27"/>
        <v>0</v>
      </c>
      <c r="P47" s="503">
        <f t="shared" si="27"/>
        <v>0</v>
      </c>
      <c r="Q47" s="503">
        <f t="shared" si="27"/>
        <v>0</v>
      </c>
      <c r="R47" s="503">
        <f t="shared" si="27"/>
        <v>0</v>
      </c>
      <c r="S47" s="503">
        <f t="shared" si="27"/>
        <v>0</v>
      </c>
      <c r="T47" s="503">
        <f t="shared" si="27"/>
        <v>0</v>
      </c>
      <c r="U47" s="503">
        <f t="shared" si="27"/>
        <v>0</v>
      </c>
      <c r="V47" s="503">
        <f t="shared" si="27"/>
        <v>0</v>
      </c>
      <c r="W47" s="503">
        <f t="shared" si="27"/>
        <v>0</v>
      </c>
      <c r="X47" s="503">
        <f t="shared" si="27"/>
        <v>0</v>
      </c>
      <c r="Y47" s="503">
        <f t="shared" si="27"/>
        <v>0</v>
      </c>
      <c r="Z47" s="503">
        <f t="shared" si="27"/>
        <v>0</v>
      </c>
      <c r="AA47" s="503">
        <f t="shared" si="27"/>
        <v>0</v>
      </c>
      <c r="AB47" s="503">
        <f t="shared" si="27"/>
        <v>0</v>
      </c>
      <c r="AC47" s="503">
        <f t="shared" si="27"/>
        <v>0</v>
      </c>
      <c r="AD47" s="503">
        <f t="shared" si="27"/>
        <v>0</v>
      </c>
      <c r="AE47" s="503">
        <f t="shared" si="27"/>
        <v>0</v>
      </c>
      <c r="AF47" s="503">
        <f t="shared" si="27"/>
        <v>0</v>
      </c>
      <c r="AG47" s="503">
        <f t="shared" si="27"/>
        <v>0</v>
      </c>
      <c r="AH47" s="503">
        <f t="shared" si="27"/>
        <v>0</v>
      </c>
      <c r="AI47" s="503">
        <f t="shared" si="27"/>
        <v>0</v>
      </c>
      <c r="AJ47" s="503">
        <f t="shared" si="27"/>
        <v>0</v>
      </c>
      <c r="AK47" s="503">
        <f t="shared" si="27"/>
        <v>0</v>
      </c>
      <c r="AL47" s="503">
        <f t="shared" si="27"/>
        <v>0</v>
      </c>
      <c r="AM47" s="503">
        <f t="shared" si="27"/>
        <v>0</v>
      </c>
      <c r="AN47" s="503">
        <f t="shared" si="27"/>
        <v>0</v>
      </c>
      <c r="AO47" s="503">
        <f t="shared" si="27"/>
        <v>0</v>
      </c>
      <c r="AP47" s="503">
        <f t="shared" si="27"/>
        <v>0</v>
      </c>
      <c r="AQ47" s="503">
        <f t="shared" si="27"/>
        <v>0</v>
      </c>
      <c r="AR47" s="503">
        <f t="shared" si="27"/>
        <v>0</v>
      </c>
      <c r="AS47" s="503">
        <f t="shared" si="27"/>
        <v>0</v>
      </c>
      <c r="AT47" s="503">
        <f t="shared" si="27"/>
        <v>0</v>
      </c>
      <c r="AU47" s="503">
        <f t="shared" si="27"/>
        <v>0</v>
      </c>
      <c r="AV47" s="503">
        <f t="shared" si="27"/>
        <v>0</v>
      </c>
      <c r="AW47" s="503">
        <f t="shared" si="27"/>
        <v>0</v>
      </c>
      <c r="AX47" s="503">
        <f t="shared" si="27"/>
        <v>0</v>
      </c>
      <c r="AY47" s="503">
        <f t="shared" si="27"/>
        <v>0</v>
      </c>
      <c r="AZ47" s="503">
        <f t="shared" si="27"/>
        <v>0</v>
      </c>
      <c r="BA47" s="503">
        <f t="shared" si="27"/>
        <v>0</v>
      </c>
      <c r="BB47" s="503">
        <f t="shared" si="27"/>
        <v>0</v>
      </c>
      <c r="BC47" s="503">
        <f t="shared" si="27"/>
        <v>0</v>
      </c>
      <c r="BD47" s="503">
        <f t="shared" si="27"/>
        <v>0</v>
      </c>
      <c r="BE47" s="503">
        <f t="shared" si="27"/>
        <v>0</v>
      </c>
      <c r="BF47" s="503">
        <f t="shared" si="27"/>
        <v>0</v>
      </c>
      <c r="BG47" s="503">
        <f t="shared" si="27"/>
        <v>0</v>
      </c>
      <c r="BH47" s="503">
        <f t="shared" si="27"/>
        <v>0</v>
      </c>
      <c r="BI47" s="503">
        <f t="shared" si="27"/>
        <v>0</v>
      </c>
      <c r="BJ47" s="503">
        <f t="shared" si="27"/>
        <v>0</v>
      </c>
      <c r="BK47" s="503">
        <f t="shared" si="27"/>
        <v>0</v>
      </c>
      <c r="BL47" s="503">
        <f t="shared" si="27"/>
        <v>0</v>
      </c>
      <c r="BM47" s="503">
        <f t="shared" si="27"/>
        <v>0</v>
      </c>
      <c r="BN47" s="503">
        <f t="shared" si="27"/>
        <v>0</v>
      </c>
      <c r="BO47" s="503">
        <f t="shared" si="27"/>
        <v>0</v>
      </c>
      <c r="BP47" s="503">
        <f t="shared" ref="BP47:BV48" si="28">SUM(BP9,BP16)</f>
        <v>0</v>
      </c>
      <c r="BQ47" s="503">
        <f t="shared" si="28"/>
        <v>0</v>
      </c>
      <c r="BR47" s="503">
        <f t="shared" si="28"/>
        <v>0</v>
      </c>
      <c r="BS47" s="503">
        <f t="shared" si="28"/>
        <v>0</v>
      </c>
      <c r="BT47" s="503">
        <f t="shared" si="28"/>
        <v>0</v>
      </c>
      <c r="BU47" s="503">
        <f t="shared" si="28"/>
        <v>0</v>
      </c>
      <c r="BV47" s="632">
        <f t="shared" si="28"/>
        <v>0</v>
      </c>
      <c r="BW47" s="487"/>
    </row>
    <row r="48" spans="1:75" s="497" customFormat="1">
      <c r="A48" s="503" t="s">
        <v>154</v>
      </c>
      <c r="B48" s="502">
        <f t="shared" si="8"/>
        <v>0</v>
      </c>
      <c r="C48" s="503">
        <f>SUM(C10,C17)</f>
        <v>0</v>
      </c>
      <c r="D48" s="503">
        <f t="shared" si="27"/>
        <v>0</v>
      </c>
      <c r="E48" s="503">
        <f t="shared" si="27"/>
        <v>0</v>
      </c>
      <c r="F48" s="503">
        <f t="shared" si="27"/>
        <v>0</v>
      </c>
      <c r="G48" s="503">
        <f t="shared" si="27"/>
        <v>0</v>
      </c>
      <c r="H48" s="503">
        <f t="shared" si="27"/>
        <v>0</v>
      </c>
      <c r="I48" s="503">
        <f t="shared" si="27"/>
        <v>0</v>
      </c>
      <c r="J48" s="503">
        <f t="shared" si="27"/>
        <v>0</v>
      </c>
      <c r="K48" s="503">
        <f t="shared" si="27"/>
        <v>0</v>
      </c>
      <c r="L48" s="503">
        <f t="shared" si="27"/>
        <v>0</v>
      </c>
      <c r="M48" s="503">
        <f t="shared" si="27"/>
        <v>0</v>
      </c>
      <c r="N48" s="503">
        <f t="shared" si="27"/>
        <v>0</v>
      </c>
      <c r="O48" s="503">
        <f t="shared" si="27"/>
        <v>0</v>
      </c>
      <c r="P48" s="503">
        <f t="shared" si="27"/>
        <v>0</v>
      </c>
      <c r="Q48" s="503">
        <f t="shared" si="27"/>
        <v>0</v>
      </c>
      <c r="R48" s="503">
        <f t="shared" si="27"/>
        <v>0</v>
      </c>
      <c r="S48" s="503">
        <f t="shared" si="27"/>
        <v>0</v>
      </c>
      <c r="T48" s="503">
        <f t="shared" si="27"/>
        <v>0</v>
      </c>
      <c r="U48" s="503">
        <f t="shared" si="27"/>
        <v>0</v>
      </c>
      <c r="V48" s="503">
        <f t="shared" si="27"/>
        <v>0</v>
      </c>
      <c r="W48" s="503">
        <f t="shared" si="27"/>
        <v>0</v>
      </c>
      <c r="X48" s="503">
        <f t="shared" si="27"/>
        <v>0</v>
      </c>
      <c r="Y48" s="503">
        <f t="shared" si="27"/>
        <v>0</v>
      </c>
      <c r="Z48" s="503">
        <f t="shared" si="27"/>
        <v>0</v>
      </c>
      <c r="AA48" s="503">
        <f t="shared" si="27"/>
        <v>0</v>
      </c>
      <c r="AB48" s="503">
        <f t="shared" si="27"/>
        <v>0</v>
      </c>
      <c r="AC48" s="503">
        <f t="shared" si="27"/>
        <v>0</v>
      </c>
      <c r="AD48" s="503">
        <f t="shared" si="27"/>
        <v>0</v>
      </c>
      <c r="AE48" s="503">
        <f t="shared" si="27"/>
        <v>0</v>
      </c>
      <c r="AF48" s="503">
        <f t="shared" si="27"/>
        <v>0</v>
      </c>
      <c r="AG48" s="503">
        <f t="shared" si="27"/>
        <v>0</v>
      </c>
      <c r="AH48" s="503">
        <f t="shared" si="27"/>
        <v>0</v>
      </c>
      <c r="AI48" s="503">
        <f t="shared" si="27"/>
        <v>0</v>
      </c>
      <c r="AJ48" s="503">
        <f t="shared" si="27"/>
        <v>0</v>
      </c>
      <c r="AK48" s="503">
        <f t="shared" si="27"/>
        <v>0</v>
      </c>
      <c r="AL48" s="503">
        <f t="shared" si="27"/>
        <v>0</v>
      </c>
      <c r="AM48" s="503">
        <f t="shared" si="27"/>
        <v>0</v>
      </c>
      <c r="AN48" s="503">
        <f t="shared" si="27"/>
        <v>0</v>
      </c>
      <c r="AO48" s="503">
        <f t="shared" si="27"/>
        <v>0</v>
      </c>
      <c r="AP48" s="503">
        <f t="shared" si="27"/>
        <v>0</v>
      </c>
      <c r="AQ48" s="503">
        <f t="shared" si="27"/>
        <v>0</v>
      </c>
      <c r="AR48" s="503">
        <f t="shared" si="27"/>
        <v>0</v>
      </c>
      <c r="AS48" s="503">
        <f t="shared" si="27"/>
        <v>0</v>
      </c>
      <c r="AT48" s="503">
        <f t="shared" si="27"/>
        <v>0</v>
      </c>
      <c r="AU48" s="503">
        <f t="shared" si="27"/>
        <v>0</v>
      </c>
      <c r="AV48" s="503">
        <f t="shared" si="27"/>
        <v>0</v>
      </c>
      <c r="AW48" s="503">
        <f t="shared" si="27"/>
        <v>0</v>
      </c>
      <c r="AX48" s="503">
        <f t="shared" si="27"/>
        <v>0</v>
      </c>
      <c r="AY48" s="503">
        <f t="shared" si="27"/>
        <v>0</v>
      </c>
      <c r="AZ48" s="503">
        <f t="shared" si="27"/>
        <v>0</v>
      </c>
      <c r="BA48" s="503">
        <f t="shared" si="27"/>
        <v>0</v>
      </c>
      <c r="BB48" s="503">
        <f t="shared" si="27"/>
        <v>0</v>
      </c>
      <c r="BC48" s="503">
        <f t="shared" si="27"/>
        <v>0</v>
      </c>
      <c r="BD48" s="503">
        <f t="shared" si="27"/>
        <v>0</v>
      </c>
      <c r="BE48" s="503">
        <f t="shared" si="27"/>
        <v>0</v>
      </c>
      <c r="BF48" s="503">
        <f t="shared" si="27"/>
        <v>0</v>
      </c>
      <c r="BG48" s="503">
        <f t="shared" si="27"/>
        <v>0</v>
      </c>
      <c r="BH48" s="503">
        <f t="shared" si="27"/>
        <v>0</v>
      </c>
      <c r="BI48" s="503">
        <f t="shared" si="27"/>
        <v>0</v>
      </c>
      <c r="BJ48" s="503">
        <f t="shared" si="27"/>
        <v>0</v>
      </c>
      <c r="BK48" s="503">
        <f t="shared" si="27"/>
        <v>0</v>
      </c>
      <c r="BL48" s="503">
        <f t="shared" si="27"/>
        <v>0</v>
      </c>
      <c r="BM48" s="503">
        <f t="shared" si="27"/>
        <v>0</v>
      </c>
      <c r="BN48" s="503">
        <f t="shared" si="27"/>
        <v>0</v>
      </c>
      <c r="BO48" s="503">
        <f t="shared" si="27"/>
        <v>0</v>
      </c>
      <c r="BP48" s="503">
        <f t="shared" si="28"/>
        <v>0</v>
      </c>
      <c r="BQ48" s="503">
        <f t="shared" si="28"/>
        <v>0</v>
      </c>
      <c r="BR48" s="503">
        <f t="shared" si="28"/>
        <v>0</v>
      </c>
      <c r="BS48" s="503">
        <f t="shared" si="28"/>
        <v>0</v>
      </c>
      <c r="BT48" s="503">
        <f t="shared" si="28"/>
        <v>0</v>
      </c>
      <c r="BU48" s="503">
        <f t="shared" si="28"/>
        <v>0</v>
      </c>
      <c r="BV48" s="632">
        <f t="shared" si="28"/>
        <v>0</v>
      </c>
      <c r="BW48" s="487"/>
    </row>
    <row r="49" spans="1:405" s="497" customFormat="1">
      <c r="A49" s="504" t="s">
        <v>79</v>
      </c>
      <c r="B49" s="499" t="str">
        <f>IFERROR(IF(filingDate&lt;$C$3,$C49,INDEX($C49:$AAA49,MATCH(filingDate,$C$3:$AAA$3))),"")</f>
        <v/>
      </c>
      <c r="C49" s="500" t="e">
        <f>IF(SUM(C40,C44)=0,#N/A,SUM(C40,C44))</f>
        <v>#N/A</v>
      </c>
      <c r="D49" s="500" t="e">
        <f t="shared" ref="D49:BO49" si="29">IF(SUM(D40,D44)=0,#N/A,SUM(D40,D44))</f>
        <v>#N/A</v>
      </c>
      <c r="E49" s="500" t="e">
        <f t="shared" si="29"/>
        <v>#N/A</v>
      </c>
      <c r="F49" s="500" t="e">
        <f t="shared" si="29"/>
        <v>#N/A</v>
      </c>
      <c r="G49" s="500" t="e">
        <f t="shared" si="29"/>
        <v>#N/A</v>
      </c>
      <c r="H49" s="500" t="e">
        <f t="shared" si="29"/>
        <v>#N/A</v>
      </c>
      <c r="I49" s="500" t="e">
        <f t="shared" si="29"/>
        <v>#N/A</v>
      </c>
      <c r="J49" s="500" t="e">
        <f t="shared" si="29"/>
        <v>#N/A</v>
      </c>
      <c r="K49" s="500" t="e">
        <f t="shared" si="29"/>
        <v>#N/A</v>
      </c>
      <c r="L49" s="500" t="e">
        <f t="shared" si="29"/>
        <v>#N/A</v>
      </c>
      <c r="M49" s="500" t="e">
        <f t="shared" si="29"/>
        <v>#N/A</v>
      </c>
      <c r="N49" s="500" t="e">
        <f t="shared" si="29"/>
        <v>#N/A</v>
      </c>
      <c r="O49" s="500" t="e">
        <f t="shared" si="29"/>
        <v>#N/A</v>
      </c>
      <c r="P49" s="500" t="e">
        <f t="shared" si="29"/>
        <v>#N/A</v>
      </c>
      <c r="Q49" s="500" t="e">
        <f t="shared" si="29"/>
        <v>#N/A</v>
      </c>
      <c r="R49" s="500" t="e">
        <f t="shared" si="29"/>
        <v>#N/A</v>
      </c>
      <c r="S49" s="500" t="e">
        <f t="shared" si="29"/>
        <v>#N/A</v>
      </c>
      <c r="T49" s="500" t="e">
        <f t="shared" si="29"/>
        <v>#N/A</v>
      </c>
      <c r="U49" s="500" t="e">
        <f t="shared" si="29"/>
        <v>#N/A</v>
      </c>
      <c r="V49" s="500" t="e">
        <f t="shared" si="29"/>
        <v>#N/A</v>
      </c>
      <c r="W49" s="500" t="e">
        <f t="shared" si="29"/>
        <v>#N/A</v>
      </c>
      <c r="X49" s="500" t="e">
        <f t="shared" si="29"/>
        <v>#N/A</v>
      </c>
      <c r="Y49" s="500" t="e">
        <f t="shared" si="29"/>
        <v>#N/A</v>
      </c>
      <c r="Z49" s="500" t="e">
        <f t="shared" si="29"/>
        <v>#N/A</v>
      </c>
      <c r="AA49" s="500" t="e">
        <f t="shared" si="29"/>
        <v>#N/A</v>
      </c>
      <c r="AB49" s="500" t="e">
        <f t="shared" si="29"/>
        <v>#N/A</v>
      </c>
      <c r="AC49" s="500" t="e">
        <f t="shared" si="29"/>
        <v>#N/A</v>
      </c>
      <c r="AD49" s="500" t="e">
        <f t="shared" si="29"/>
        <v>#N/A</v>
      </c>
      <c r="AE49" s="500" t="e">
        <f t="shared" si="29"/>
        <v>#N/A</v>
      </c>
      <c r="AF49" s="500" t="e">
        <f t="shared" si="29"/>
        <v>#N/A</v>
      </c>
      <c r="AG49" s="500" t="e">
        <f t="shared" si="29"/>
        <v>#N/A</v>
      </c>
      <c r="AH49" s="500" t="e">
        <f t="shared" si="29"/>
        <v>#N/A</v>
      </c>
      <c r="AI49" s="500" t="e">
        <f t="shared" si="29"/>
        <v>#N/A</v>
      </c>
      <c r="AJ49" s="500" t="e">
        <f t="shared" si="29"/>
        <v>#N/A</v>
      </c>
      <c r="AK49" s="500" t="e">
        <f t="shared" si="29"/>
        <v>#N/A</v>
      </c>
      <c r="AL49" s="500" t="e">
        <f t="shared" si="29"/>
        <v>#N/A</v>
      </c>
      <c r="AM49" s="500" t="e">
        <f t="shared" si="29"/>
        <v>#N/A</v>
      </c>
      <c r="AN49" s="500" t="e">
        <f t="shared" si="29"/>
        <v>#N/A</v>
      </c>
      <c r="AO49" s="500" t="e">
        <f t="shared" si="29"/>
        <v>#N/A</v>
      </c>
      <c r="AP49" s="500" t="e">
        <f t="shared" si="29"/>
        <v>#N/A</v>
      </c>
      <c r="AQ49" s="500" t="e">
        <f t="shared" si="29"/>
        <v>#N/A</v>
      </c>
      <c r="AR49" s="500" t="e">
        <f t="shared" si="29"/>
        <v>#N/A</v>
      </c>
      <c r="AS49" s="500" t="e">
        <f t="shared" si="29"/>
        <v>#N/A</v>
      </c>
      <c r="AT49" s="500" t="e">
        <f t="shared" si="29"/>
        <v>#N/A</v>
      </c>
      <c r="AU49" s="500" t="e">
        <f t="shared" si="29"/>
        <v>#N/A</v>
      </c>
      <c r="AV49" s="500" t="e">
        <f t="shared" si="29"/>
        <v>#N/A</v>
      </c>
      <c r="AW49" s="500" t="e">
        <f t="shared" si="29"/>
        <v>#N/A</v>
      </c>
      <c r="AX49" s="500" t="e">
        <f t="shared" si="29"/>
        <v>#N/A</v>
      </c>
      <c r="AY49" s="500" t="e">
        <f t="shared" si="29"/>
        <v>#N/A</v>
      </c>
      <c r="AZ49" s="500" t="e">
        <f t="shared" si="29"/>
        <v>#N/A</v>
      </c>
      <c r="BA49" s="500" t="e">
        <f t="shared" si="29"/>
        <v>#N/A</v>
      </c>
      <c r="BB49" s="500" t="e">
        <f t="shared" si="29"/>
        <v>#N/A</v>
      </c>
      <c r="BC49" s="500" t="e">
        <f t="shared" si="29"/>
        <v>#N/A</v>
      </c>
      <c r="BD49" s="500" t="e">
        <f t="shared" si="29"/>
        <v>#N/A</v>
      </c>
      <c r="BE49" s="500" t="e">
        <f t="shared" si="29"/>
        <v>#N/A</v>
      </c>
      <c r="BF49" s="500" t="e">
        <f t="shared" si="29"/>
        <v>#N/A</v>
      </c>
      <c r="BG49" s="500" t="e">
        <f t="shared" si="29"/>
        <v>#N/A</v>
      </c>
      <c r="BH49" s="500" t="e">
        <f t="shared" si="29"/>
        <v>#N/A</v>
      </c>
      <c r="BI49" s="500" t="e">
        <f t="shared" si="29"/>
        <v>#N/A</v>
      </c>
      <c r="BJ49" s="500" t="e">
        <f t="shared" si="29"/>
        <v>#N/A</v>
      </c>
      <c r="BK49" s="500" t="e">
        <f t="shared" si="29"/>
        <v>#N/A</v>
      </c>
      <c r="BL49" s="500" t="e">
        <f t="shared" si="29"/>
        <v>#N/A</v>
      </c>
      <c r="BM49" s="500" t="e">
        <f t="shared" si="29"/>
        <v>#N/A</v>
      </c>
      <c r="BN49" s="500" t="e">
        <f t="shared" si="29"/>
        <v>#N/A</v>
      </c>
      <c r="BO49" s="500" t="e">
        <f t="shared" si="29"/>
        <v>#N/A</v>
      </c>
      <c r="BP49" s="500" t="e">
        <f t="shared" ref="BP49:BV49" si="30">IF(SUM(BP40,BP44)=0,#N/A,SUM(BP40,BP44))</f>
        <v>#N/A</v>
      </c>
      <c r="BQ49" s="500" t="e">
        <f t="shared" si="30"/>
        <v>#N/A</v>
      </c>
      <c r="BR49" s="500" t="e">
        <f t="shared" si="30"/>
        <v>#N/A</v>
      </c>
      <c r="BS49" s="500" t="e">
        <f t="shared" si="30"/>
        <v>#N/A</v>
      </c>
      <c r="BT49" s="500" t="e">
        <f t="shared" si="30"/>
        <v>#N/A</v>
      </c>
      <c r="BU49" s="500" t="e">
        <f t="shared" si="30"/>
        <v>#N/A</v>
      </c>
      <c r="BV49" s="636" t="e">
        <f t="shared" si="30"/>
        <v>#N/A</v>
      </c>
      <c r="BW49" s="487"/>
    </row>
    <row r="50" spans="1:405" s="497" customFormat="1">
      <c r="A50" s="503" t="s">
        <v>155</v>
      </c>
      <c r="B50" s="502">
        <f t="shared" si="8"/>
        <v>0</v>
      </c>
      <c r="C50" s="503">
        <f>SUM(C11,C18)</f>
        <v>0</v>
      </c>
      <c r="D50" s="503">
        <f t="shared" ref="D50:BO51" si="31">SUM(D11,D18)</f>
        <v>0</v>
      </c>
      <c r="E50" s="503">
        <f t="shared" si="31"/>
        <v>0</v>
      </c>
      <c r="F50" s="503">
        <f t="shared" si="31"/>
        <v>0</v>
      </c>
      <c r="G50" s="503">
        <f t="shared" si="31"/>
        <v>0</v>
      </c>
      <c r="H50" s="503">
        <f t="shared" si="31"/>
        <v>0</v>
      </c>
      <c r="I50" s="503">
        <f t="shared" si="31"/>
        <v>0</v>
      </c>
      <c r="J50" s="503">
        <f t="shared" si="31"/>
        <v>0</v>
      </c>
      <c r="K50" s="503">
        <f t="shared" si="31"/>
        <v>0</v>
      </c>
      <c r="L50" s="503">
        <f t="shared" si="31"/>
        <v>0</v>
      </c>
      <c r="M50" s="503">
        <f t="shared" si="31"/>
        <v>0</v>
      </c>
      <c r="N50" s="503">
        <f t="shared" si="31"/>
        <v>0</v>
      </c>
      <c r="O50" s="503">
        <f t="shared" si="31"/>
        <v>0</v>
      </c>
      <c r="P50" s="503">
        <f t="shared" si="31"/>
        <v>0</v>
      </c>
      <c r="Q50" s="503">
        <f t="shared" si="31"/>
        <v>0</v>
      </c>
      <c r="R50" s="503">
        <f t="shared" si="31"/>
        <v>0</v>
      </c>
      <c r="S50" s="503">
        <f t="shared" si="31"/>
        <v>0</v>
      </c>
      <c r="T50" s="503">
        <f t="shared" si="31"/>
        <v>0</v>
      </c>
      <c r="U50" s="503">
        <f t="shared" si="31"/>
        <v>0</v>
      </c>
      <c r="V50" s="503">
        <f t="shared" si="31"/>
        <v>0</v>
      </c>
      <c r="W50" s="503">
        <f t="shared" si="31"/>
        <v>0</v>
      </c>
      <c r="X50" s="503">
        <f t="shared" si="31"/>
        <v>0</v>
      </c>
      <c r="Y50" s="503">
        <f t="shared" si="31"/>
        <v>0</v>
      </c>
      <c r="Z50" s="503">
        <f t="shared" si="31"/>
        <v>0</v>
      </c>
      <c r="AA50" s="503">
        <f t="shared" si="31"/>
        <v>0</v>
      </c>
      <c r="AB50" s="503">
        <f t="shared" si="31"/>
        <v>0</v>
      </c>
      <c r="AC50" s="503">
        <f t="shared" si="31"/>
        <v>0</v>
      </c>
      <c r="AD50" s="503">
        <f t="shared" si="31"/>
        <v>0</v>
      </c>
      <c r="AE50" s="503">
        <f t="shared" si="31"/>
        <v>0</v>
      </c>
      <c r="AF50" s="503">
        <f t="shared" si="31"/>
        <v>0</v>
      </c>
      <c r="AG50" s="503">
        <f t="shared" si="31"/>
        <v>0</v>
      </c>
      <c r="AH50" s="503">
        <f t="shared" si="31"/>
        <v>0</v>
      </c>
      <c r="AI50" s="503">
        <f t="shared" si="31"/>
        <v>0</v>
      </c>
      <c r="AJ50" s="503">
        <f t="shared" si="31"/>
        <v>0</v>
      </c>
      <c r="AK50" s="503">
        <f t="shared" si="31"/>
        <v>0</v>
      </c>
      <c r="AL50" s="503">
        <f t="shared" si="31"/>
        <v>0</v>
      </c>
      <c r="AM50" s="503">
        <f t="shared" si="31"/>
        <v>0</v>
      </c>
      <c r="AN50" s="503">
        <f t="shared" si="31"/>
        <v>0</v>
      </c>
      <c r="AO50" s="503">
        <f t="shared" si="31"/>
        <v>0</v>
      </c>
      <c r="AP50" s="503">
        <f t="shared" si="31"/>
        <v>0</v>
      </c>
      <c r="AQ50" s="503">
        <f t="shared" si="31"/>
        <v>0</v>
      </c>
      <c r="AR50" s="503">
        <f t="shared" si="31"/>
        <v>0</v>
      </c>
      <c r="AS50" s="503">
        <f t="shared" si="31"/>
        <v>0</v>
      </c>
      <c r="AT50" s="503">
        <f t="shared" si="31"/>
        <v>0</v>
      </c>
      <c r="AU50" s="503">
        <f t="shared" si="31"/>
        <v>0</v>
      </c>
      <c r="AV50" s="503">
        <f t="shared" si="31"/>
        <v>0</v>
      </c>
      <c r="AW50" s="503">
        <f t="shared" si="31"/>
        <v>0</v>
      </c>
      <c r="AX50" s="503">
        <f t="shared" si="31"/>
        <v>0</v>
      </c>
      <c r="AY50" s="503">
        <f t="shared" si="31"/>
        <v>0</v>
      </c>
      <c r="AZ50" s="503">
        <f t="shared" si="31"/>
        <v>0</v>
      </c>
      <c r="BA50" s="503">
        <f t="shared" si="31"/>
        <v>0</v>
      </c>
      <c r="BB50" s="503">
        <f t="shared" si="31"/>
        <v>0</v>
      </c>
      <c r="BC50" s="503">
        <f t="shared" si="31"/>
        <v>0</v>
      </c>
      <c r="BD50" s="503">
        <f t="shared" si="31"/>
        <v>0</v>
      </c>
      <c r="BE50" s="503">
        <f t="shared" si="31"/>
        <v>0</v>
      </c>
      <c r="BF50" s="503">
        <f t="shared" si="31"/>
        <v>0</v>
      </c>
      <c r="BG50" s="503">
        <f t="shared" si="31"/>
        <v>0</v>
      </c>
      <c r="BH50" s="503">
        <f t="shared" si="31"/>
        <v>0</v>
      </c>
      <c r="BI50" s="503">
        <f t="shared" si="31"/>
        <v>0</v>
      </c>
      <c r="BJ50" s="503">
        <f t="shared" si="31"/>
        <v>0</v>
      </c>
      <c r="BK50" s="503">
        <f t="shared" si="31"/>
        <v>0</v>
      </c>
      <c r="BL50" s="503">
        <f t="shared" si="31"/>
        <v>0</v>
      </c>
      <c r="BM50" s="503">
        <f t="shared" si="31"/>
        <v>0</v>
      </c>
      <c r="BN50" s="503">
        <f t="shared" si="31"/>
        <v>0</v>
      </c>
      <c r="BO50" s="503">
        <f t="shared" si="31"/>
        <v>0</v>
      </c>
      <c r="BP50" s="503">
        <f t="shared" ref="BP50:BV51" si="32">SUM(BP11,BP18)</f>
        <v>0</v>
      </c>
      <c r="BQ50" s="503">
        <f t="shared" si="32"/>
        <v>0</v>
      </c>
      <c r="BR50" s="503">
        <f t="shared" si="32"/>
        <v>0</v>
      </c>
      <c r="BS50" s="503">
        <f t="shared" si="32"/>
        <v>0</v>
      </c>
      <c r="BT50" s="503">
        <f t="shared" si="32"/>
        <v>0</v>
      </c>
      <c r="BU50" s="503">
        <f t="shared" si="32"/>
        <v>0</v>
      </c>
      <c r="BV50" s="632">
        <f t="shared" si="32"/>
        <v>0</v>
      </c>
      <c r="BW50" s="487"/>
    </row>
    <row r="51" spans="1:405" s="497" customFormat="1">
      <c r="A51" s="505" t="s">
        <v>156</v>
      </c>
      <c r="B51" s="506">
        <f t="shared" si="8"/>
        <v>0</v>
      </c>
      <c r="C51" s="505">
        <f>SUM(C12,C19)</f>
        <v>0</v>
      </c>
      <c r="D51" s="505">
        <f t="shared" si="31"/>
        <v>0</v>
      </c>
      <c r="E51" s="505">
        <f t="shared" si="31"/>
        <v>0</v>
      </c>
      <c r="F51" s="505">
        <f t="shared" si="31"/>
        <v>0</v>
      </c>
      <c r="G51" s="505">
        <f t="shared" si="31"/>
        <v>0</v>
      </c>
      <c r="H51" s="505">
        <f t="shared" si="31"/>
        <v>0</v>
      </c>
      <c r="I51" s="505">
        <f t="shared" si="31"/>
        <v>0</v>
      </c>
      <c r="J51" s="505">
        <f t="shared" si="31"/>
        <v>0</v>
      </c>
      <c r="K51" s="505">
        <f t="shared" si="31"/>
        <v>0</v>
      </c>
      <c r="L51" s="505">
        <f t="shared" si="31"/>
        <v>0</v>
      </c>
      <c r="M51" s="505">
        <f t="shared" si="31"/>
        <v>0</v>
      </c>
      <c r="N51" s="505">
        <f t="shared" si="31"/>
        <v>0</v>
      </c>
      <c r="O51" s="505">
        <f t="shared" si="31"/>
        <v>0</v>
      </c>
      <c r="P51" s="505">
        <f t="shared" si="31"/>
        <v>0</v>
      </c>
      <c r="Q51" s="505">
        <f t="shared" si="31"/>
        <v>0</v>
      </c>
      <c r="R51" s="505">
        <f t="shared" si="31"/>
        <v>0</v>
      </c>
      <c r="S51" s="505">
        <f t="shared" si="31"/>
        <v>0</v>
      </c>
      <c r="T51" s="505">
        <f t="shared" si="31"/>
        <v>0</v>
      </c>
      <c r="U51" s="505">
        <f t="shared" si="31"/>
        <v>0</v>
      </c>
      <c r="V51" s="505">
        <f t="shared" si="31"/>
        <v>0</v>
      </c>
      <c r="W51" s="505">
        <f t="shared" si="31"/>
        <v>0</v>
      </c>
      <c r="X51" s="505">
        <f t="shared" si="31"/>
        <v>0</v>
      </c>
      <c r="Y51" s="505">
        <f t="shared" si="31"/>
        <v>0</v>
      </c>
      <c r="Z51" s="505">
        <f t="shared" si="31"/>
        <v>0</v>
      </c>
      <c r="AA51" s="505">
        <f t="shared" si="31"/>
        <v>0</v>
      </c>
      <c r="AB51" s="505">
        <f t="shared" si="31"/>
        <v>0</v>
      </c>
      <c r="AC51" s="505">
        <f t="shared" si="31"/>
        <v>0</v>
      </c>
      <c r="AD51" s="505">
        <f t="shared" si="31"/>
        <v>0</v>
      </c>
      <c r="AE51" s="505">
        <f t="shared" si="31"/>
        <v>0</v>
      </c>
      <c r="AF51" s="505">
        <f t="shared" si="31"/>
        <v>0</v>
      </c>
      <c r="AG51" s="505">
        <f t="shared" si="31"/>
        <v>0</v>
      </c>
      <c r="AH51" s="505">
        <f t="shared" si="31"/>
        <v>0</v>
      </c>
      <c r="AI51" s="505">
        <f t="shared" si="31"/>
        <v>0</v>
      </c>
      <c r="AJ51" s="505">
        <f t="shared" si="31"/>
        <v>0</v>
      </c>
      <c r="AK51" s="505">
        <f t="shared" si="31"/>
        <v>0</v>
      </c>
      <c r="AL51" s="505">
        <f t="shared" si="31"/>
        <v>0</v>
      </c>
      <c r="AM51" s="505">
        <f t="shared" si="31"/>
        <v>0</v>
      </c>
      <c r="AN51" s="505">
        <f t="shared" si="31"/>
        <v>0</v>
      </c>
      <c r="AO51" s="505">
        <f t="shared" si="31"/>
        <v>0</v>
      </c>
      <c r="AP51" s="505">
        <f t="shared" si="31"/>
        <v>0</v>
      </c>
      <c r="AQ51" s="505">
        <f t="shared" si="31"/>
        <v>0</v>
      </c>
      <c r="AR51" s="505">
        <f t="shared" si="31"/>
        <v>0</v>
      </c>
      <c r="AS51" s="505">
        <f t="shared" si="31"/>
        <v>0</v>
      </c>
      <c r="AT51" s="505">
        <f t="shared" si="31"/>
        <v>0</v>
      </c>
      <c r="AU51" s="505">
        <f t="shared" si="31"/>
        <v>0</v>
      </c>
      <c r="AV51" s="505">
        <f t="shared" si="31"/>
        <v>0</v>
      </c>
      <c r="AW51" s="505">
        <f t="shared" si="31"/>
        <v>0</v>
      </c>
      <c r="AX51" s="505">
        <f t="shared" si="31"/>
        <v>0</v>
      </c>
      <c r="AY51" s="505">
        <f t="shared" si="31"/>
        <v>0</v>
      </c>
      <c r="AZ51" s="505">
        <f t="shared" si="31"/>
        <v>0</v>
      </c>
      <c r="BA51" s="505">
        <f t="shared" si="31"/>
        <v>0</v>
      </c>
      <c r="BB51" s="505">
        <f t="shared" si="31"/>
        <v>0</v>
      </c>
      <c r="BC51" s="505">
        <f t="shared" si="31"/>
        <v>0</v>
      </c>
      <c r="BD51" s="505">
        <f t="shared" si="31"/>
        <v>0</v>
      </c>
      <c r="BE51" s="505">
        <f t="shared" si="31"/>
        <v>0</v>
      </c>
      <c r="BF51" s="505">
        <f t="shared" si="31"/>
        <v>0</v>
      </c>
      <c r="BG51" s="505">
        <f t="shared" si="31"/>
        <v>0</v>
      </c>
      <c r="BH51" s="505">
        <f t="shared" si="31"/>
        <v>0</v>
      </c>
      <c r="BI51" s="505">
        <f t="shared" si="31"/>
        <v>0</v>
      </c>
      <c r="BJ51" s="505">
        <f t="shared" si="31"/>
        <v>0</v>
      </c>
      <c r="BK51" s="505">
        <f t="shared" si="31"/>
        <v>0</v>
      </c>
      <c r="BL51" s="505">
        <f t="shared" si="31"/>
        <v>0</v>
      </c>
      <c r="BM51" s="505">
        <f t="shared" si="31"/>
        <v>0</v>
      </c>
      <c r="BN51" s="505">
        <f t="shared" si="31"/>
        <v>0</v>
      </c>
      <c r="BO51" s="505">
        <f t="shared" si="31"/>
        <v>0</v>
      </c>
      <c r="BP51" s="505">
        <f t="shared" si="32"/>
        <v>0</v>
      </c>
      <c r="BQ51" s="505">
        <f t="shared" si="32"/>
        <v>0</v>
      </c>
      <c r="BR51" s="505">
        <f t="shared" si="32"/>
        <v>0</v>
      </c>
      <c r="BS51" s="505">
        <f t="shared" si="32"/>
        <v>0</v>
      </c>
      <c r="BT51" s="505">
        <f t="shared" si="32"/>
        <v>0</v>
      </c>
      <c r="BU51" s="505">
        <f t="shared" si="32"/>
        <v>0</v>
      </c>
      <c r="BV51" s="637">
        <f t="shared" si="32"/>
        <v>0</v>
      </c>
      <c r="BW51" s="487"/>
    </row>
    <row r="52" spans="1:405" s="497" customFormat="1">
      <c r="A52" s="504" t="s">
        <v>175</v>
      </c>
      <c r="B52" s="499" t="str">
        <f>IFERROR(IF(filingDate&lt;$C$3,$C52,INDEX($C52:$AAA52,MATCH(filingDate,$C$3:$AAA$3))),"")</f>
        <v/>
      </c>
      <c r="C52" s="500" t="e">
        <f>IF(SUM(C41,C45)=0,#N/A,SUM(C41,C45))</f>
        <v>#N/A</v>
      </c>
      <c r="D52" s="500" t="e">
        <f t="shared" ref="D52:BO52" si="33">IF(SUM(D41,D45)=0,#N/A,SUM(D41,D45))</f>
        <v>#N/A</v>
      </c>
      <c r="E52" s="500" t="e">
        <f t="shared" si="33"/>
        <v>#N/A</v>
      </c>
      <c r="F52" s="500" t="e">
        <f t="shared" si="33"/>
        <v>#N/A</v>
      </c>
      <c r="G52" s="500" t="e">
        <f t="shared" si="33"/>
        <v>#N/A</v>
      </c>
      <c r="H52" s="500" t="e">
        <f t="shared" si="33"/>
        <v>#N/A</v>
      </c>
      <c r="I52" s="500" t="e">
        <f t="shared" si="33"/>
        <v>#N/A</v>
      </c>
      <c r="J52" s="500" t="e">
        <f t="shared" si="33"/>
        <v>#N/A</v>
      </c>
      <c r="K52" s="500" t="e">
        <f t="shared" si="33"/>
        <v>#N/A</v>
      </c>
      <c r="L52" s="500" t="e">
        <f t="shared" si="33"/>
        <v>#N/A</v>
      </c>
      <c r="M52" s="500" t="e">
        <f t="shared" si="33"/>
        <v>#N/A</v>
      </c>
      <c r="N52" s="500" t="e">
        <f t="shared" si="33"/>
        <v>#N/A</v>
      </c>
      <c r="O52" s="500" t="e">
        <f t="shared" si="33"/>
        <v>#N/A</v>
      </c>
      <c r="P52" s="500" t="e">
        <f t="shared" si="33"/>
        <v>#N/A</v>
      </c>
      <c r="Q52" s="500" t="e">
        <f t="shared" si="33"/>
        <v>#N/A</v>
      </c>
      <c r="R52" s="500" t="e">
        <f t="shared" si="33"/>
        <v>#N/A</v>
      </c>
      <c r="S52" s="500" t="e">
        <f t="shared" si="33"/>
        <v>#N/A</v>
      </c>
      <c r="T52" s="500" t="e">
        <f t="shared" si="33"/>
        <v>#N/A</v>
      </c>
      <c r="U52" s="500" t="e">
        <f t="shared" si="33"/>
        <v>#N/A</v>
      </c>
      <c r="V52" s="500" t="e">
        <f t="shared" si="33"/>
        <v>#N/A</v>
      </c>
      <c r="W52" s="500" t="e">
        <f t="shared" si="33"/>
        <v>#N/A</v>
      </c>
      <c r="X52" s="500" t="e">
        <f t="shared" si="33"/>
        <v>#N/A</v>
      </c>
      <c r="Y52" s="500" t="e">
        <f t="shared" si="33"/>
        <v>#N/A</v>
      </c>
      <c r="Z52" s="500" t="e">
        <f t="shared" si="33"/>
        <v>#N/A</v>
      </c>
      <c r="AA52" s="500" t="e">
        <f t="shared" si="33"/>
        <v>#N/A</v>
      </c>
      <c r="AB52" s="500" t="e">
        <f t="shared" si="33"/>
        <v>#N/A</v>
      </c>
      <c r="AC52" s="500" t="e">
        <f t="shared" si="33"/>
        <v>#N/A</v>
      </c>
      <c r="AD52" s="500" t="e">
        <f t="shared" si="33"/>
        <v>#N/A</v>
      </c>
      <c r="AE52" s="500" t="e">
        <f t="shared" si="33"/>
        <v>#N/A</v>
      </c>
      <c r="AF52" s="500" t="e">
        <f t="shared" si="33"/>
        <v>#N/A</v>
      </c>
      <c r="AG52" s="500" t="e">
        <f t="shared" si="33"/>
        <v>#N/A</v>
      </c>
      <c r="AH52" s="500" t="e">
        <f t="shared" si="33"/>
        <v>#N/A</v>
      </c>
      <c r="AI52" s="500" t="e">
        <f t="shared" si="33"/>
        <v>#N/A</v>
      </c>
      <c r="AJ52" s="500" t="e">
        <f t="shared" si="33"/>
        <v>#N/A</v>
      </c>
      <c r="AK52" s="500" t="e">
        <f t="shared" si="33"/>
        <v>#N/A</v>
      </c>
      <c r="AL52" s="500" t="e">
        <f t="shared" si="33"/>
        <v>#N/A</v>
      </c>
      <c r="AM52" s="500" t="e">
        <f t="shared" si="33"/>
        <v>#N/A</v>
      </c>
      <c r="AN52" s="500" t="e">
        <f t="shared" si="33"/>
        <v>#N/A</v>
      </c>
      <c r="AO52" s="500" t="e">
        <f t="shared" si="33"/>
        <v>#N/A</v>
      </c>
      <c r="AP52" s="500" t="e">
        <f t="shared" si="33"/>
        <v>#N/A</v>
      </c>
      <c r="AQ52" s="500" t="e">
        <f t="shared" si="33"/>
        <v>#N/A</v>
      </c>
      <c r="AR52" s="500" t="e">
        <f t="shared" si="33"/>
        <v>#N/A</v>
      </c>
      <c r="AS52" s="500" t="e">
        <f t="shared" si="33"/>
        <v>#N/A</v>
      </c>
      <c r="AT52" s="500" t="e">
        <f t="shared" si="33"/>
        <v>#N/A</v>
      </c>
      <c r="AU52" s="500" t="e">
        <f t="shared" si="33"/>
        <v>#N/A</v>
      </c>
      <c r="AV52" s="500" t="e">
        <f t="shared" si="33"/>
        <v>#N/A</v>
      </c>
      <c r="AW52" s="500" t="e">
        <f t="shared" si="33"/>
        <v>#N/A</v>
      </c>
      <c r="AX52" s="500" t="e">
        <f t="shared" si="33"/>
        <v>#N/A</v>
      </c>
      <c r="AY52" s="500" t="e">
        <f t="shared" si="33"/>
        <v>#N/A</v>
      </c>
      <c r="AZ52" s="500" t="e">
        <f t="shared" si="33"/>
        <v>#N/A</v>
      </c>
      <c r="BA52" s="500" t="e">
        <f t="shared" si="33"/>
        <v>#N/A</v>
      </c>
      <c r="BB52" s="500" t="e">
        <f t="shared" si="33"/>
        <v>#N/A</v>
      </c>
      <c r="BC52" s="500" t="e">
        <f t="shared" si="33"/>
        <v>#N/A</v>
      </c>
      <c r="BD52" s="500" t="e">
        <f t="shared" si="33"/>
        <v>#N/A</v>
      </c>
      <c r="BE52" s="500" t="e">
        <f t="shared" si="33"/>
        <v>#N/A</v>
      </c>
      <c r="BF52" s="500" t="e">
        <f t="shared" si="33"/>
        <v>#N/A</v>
      </c>
      <c r="BG52" s="500" t="e">
        <f t="shared" si="33"/>
        <v>#N/A</v>
      </c>
      <c r="BH52" s="500" t="e">
        <f t="shared" si="33"/>
        <v>#N/A</v>
      </c>
      <c r="BI52" s="500" t="e">
        <f t="shared" si="33"/>
        <v>#N/A</v>
      </c>
      <c r="BJ52" s="500" t="e">
        <f t="shared" si="33"/>
        <v>#N/A</v>
      </c>
      <c r="BK52" s="500" t="e">
        <f t="shared" si="33"/>
        <v>#N/A</v>
      </c>
      <c r="BL52" s="500" t="e">
        <f t="shared" si="33"/>
        <v>#N/A</v>
      </c>
      <c r="BM52" s="500" t="e">
        <f t="shared" si="33"/>
        <v>#N/A</v>
      </c>
      <c r="BN52" s="500" t="e">
        <f t="shared" si="33"/>
        <v>#N/A</v>
      </c>
      <c r="BO52" s="500" t="e">
        <f t="shared" si="33"/>
        <v>#N/A</v>
      </c>
      <c r="BP52" s="500" t="e">
        <f t="shared" ref="BP52:BV52" si="34">IF(SUM(BP41,BP45)=0,#N/A,SUM(BP41,BP45))</f>
        <v>#N/A</v>
      </c>
      <c r="BQ52" s="500" t="e">
        <f t="shared" si="34"/>
        <v>#N/A</v>
      </c>
      <c r="BR52" s="500" t="e">
        <f t="shared" si="34"/>
        <v>#N/A</v>
      </c>
      <c r="BS52" s="500" t="e">
        <f t="shared" si="34"/>
        <v>#N/A</v>
      </c>
      <c r="BT52" s="500" t="e">
        <f t="shared" si="34"/>
        <v>#N/A</v>
      </c>
      <c r="BU52" s="500" t="e">
        <f t="shared" si="34"/>
        <v>#N/A</v>
      </c>
      <c r="BV52" s="636" t="e">
        <f t="shared" si="34"/>
        <v>#N/A</v>
      </c>
      <c r="BW52" s="487"/>
    </row>
    <row r="53" spans="1:405" s="497" customFormat="1">
      <c r="A53" s="507" t="s">
        <v>173</v>
      </c>
      <c r="B53" s="502">
        <f t="shared" si="8"/>
        <v>0</v>
      </c>
      <c r="C53" s="503">
        <f>SUM(C13,C20)</f>
        <v>0</v>
      </c>
      <c r="D53" s="503">
        <f t="shared" ref="D53:BO54" si="35">SUM(D13,D20)</f>
        <v>0</v>
      </c>
      <c r="E53" s="503">
        <f t="shared" si="35"/>
        <v>0</v>
      </c>
      <c r="F53" s="503">
        <f t="shared" si="35"/>
        <v>0</v>
      </c>
      <c r="G53" s="503">
        <f t="shared" si="35"/>
        <v>0</v>
      </c>
      <c r="H53" s="503">
        <f t="shared" si="35"/>
        <v>0</v>
      </c>
      <c r="I53" s="503">
        <f t="shared" si="35"/>
        <v>0</v>
      </c>
      <c r="J53" s="503">
        <f t="shared" si="35"/>
        <v>0</v>
      </c>
      <c r="K53" s="503">
        <f t="shared" si="35"/>
        <v>0</v>
      </c>
      <c r="L53" s="503">
        <f t="shared" si="35"/>
        <v>0</v>
      </c>
      <c r="M53" s="503">
        <f t="shared" si="35"/>
        <v>0</v>
      </c>
      <c r="N53" s="503">
        <f t="shared" si="35"/>
        <v>0</v>
      </c>
      <c r="O53" s="503">
        <f t="shared" si="35"/>
        <v>0</v>
      </c>
      <c r="P53" s="503">
        <f t="shared" si="35"/>
        <v>0</v>
      </c>
      <c r="Q53" s="503">
        <f t="shared" si="35"/>
        <v>0</v>
      </c>
      <c r="R53" s="503">
        <f t="shared" si="35"/>
        <v>0</v>
      </c>
      <c r="S53" s="503">
        <f t="shared" si="35"/>
        <v>0</v>
      </c>
      <c r="T53" s="503">
        <f t="shared" si="35"/>
        <v>0</v>
      </c>
      <c r="U53" s="503">
        <f t="shared" si="35"/>
        <v>0</v>
      </c>
      <c r="V53" s="503">
        <f t="shared" si="35"/>
        <v>0</v>
      </c>
      <c r="W53" s="503">
        <f t="shared" si="35"/>
        <v>0</v>
      </c>
      <c r="X53" s="503">
        <f t="shared" si="35"/>
        <v>0</v>
      </c>
      <c r="Y53" s="503">
        <f t="shared" si="35"/>
        <v>0</v>
      </c>
      <c r="Z53" s="503">
        <f t="shared" si="35"/>
        <v>0</v>
      </c>
      <c r="AA53" s="503">
        <f t="shared" si="35"/>
        <v>0</v>
      </c>
      <c r="AB53" s="503">
        <f t="shared" si="35"/>
        <v>0</v>
      </c>
      <c r="AC53" s="503">
        <f t="shared" si="35"/>
        <v>0</v>
      </c>
      <c r="AD53" s="503">
        <f t="shared" si="35"/>
        <v>0</v>
      </c>
      <c r="AE53" s="503">
        <f t="shared" si="35"/>
        <v>0</v>
      </c>
      <c r="AF53" s="503">
        <f t="shared" si="35"/>
        <v>0</v>
      </c>
      <c r="AG53" s="503">
        <f t="shared" si="35"/>
        <v>0</v>
      </c>
      <c r="AH53" s="503">
        <f t="shared" si="35"/>
        <v>0</v>
      </c>
      <c r="AI53" s="503">
        <f t="shared" si="35"/>
        <v>0</v>
      </c>
      <c r="AJ53" s="503">
        <f t="shared" si="35"/>
        <v>0</v>
      </c>
      <c r="AK53" s="503">
        <f t="shared" si="35"/>
        <v>0</v>
      </c>
      <c r="AL53" s="503">
        <f t="shared" si="35"/>
        <v>0</v>
      </c>
      <c r="AM53" s="503">
        <f t="shared" si="35"/>
        <v>0</v>
      </c>
      <c r="AN53" s="503">
        <f t="shared" si="35"/>
        <v>0</v>
      </c>
      <c r="AO53" s="503">
        <f t="shared" si="35"/>
        <v>0</v>
      </c>
      <c r="AP53" s="503">
        <f t="shared" si="35"/>
        <v>0</v>
      </c>
      <c r="AQ53" s="503">
        <f t="shared" si="35"/>
        <v>0</v>
      </c>
      <c r="AR53" s="503">
        <f t="shared" si="35"/>
        <v>0</v>
      </c>
      <c r="AS53" s="503">
        <f t="shared" si="35"/>
        <v>0</v>
      </c>
      <c r="AT53" s="503">
        <f t="shared" si="35"/>
        <v>0</v>
      </c>
      <c r="AU53" s="503">
        <f t="shared" si="35"/>
        <v>0</v>
      </c>
      <c r="AV53" s="503">
        <f t="shared" si="35"/>
        <v>0</v>
      </c>
      <c r="AW53" s="503">
        <f t="shared" si="35"/>
        <v>0</v>
      </c>
      <c r="AX53" s="503">
        <f t="shared" si="35"/>
        <v>0</v>
      </c>
      <c r="AY53" s="503">
        <f t="shared" si="35"/>
        <v>0</v>
      </c>
      <c r="AZ53" s="503">
        <f t="shared" si="35"/>
        <v>0</v>
      </c>
      <c r="BA53" s="503">
        <f t="shared" si="35"/>
        <v>0</v>
      </c>
      <c r="BB53" s="503">
        <f t="shared" si="35"/>
        <v>0</v>
      </c>
      <c r="BC53" s="503">
        <f t="shared" si="35"/>
        <v>0</v>
      </c>
      <c r="BD53" s="503">
        <f t="shared" si="35"/>
        <v>0</v>
      </c>
      <c r="BE53" s="503">
        <f t="shared" si="35"/>
        <v>0</v>
      </c>
      <c r="BF53" s="503">
        <f t="shared" si="35"/>
        <v>0</v>
      </c>
      <c r="BG53" s="503">
        <f t="shared" si="35"/>
        <v>0</v>
      </c>
      <c r="BH53" s="503">
        <f t="shared" si="35"/>
        <v>0</v>
      </c>
      <c r="BI53" s="503">
        <f t="shared" si="35"/>
        <v>0</v>
      </c>
      <c r="BJ53" s="503">
        <f t="shared" si="35"/>
        <v>0</v>
      </c>
      <c r="BK53" s="503">
        <f t="shared" si="35"/>
        <v>0</v>
      </c>
      <c r="BL53" s="503">
        <f t="shared" si="35"/>
        <v>0</v>
      </c>
      <c r="BM53" s="503">
        <f t="shared" si="35"/>
        <v>0</v>
      </c>
      <c r="BN53" s="503">
        <f t="shared" si="35"/>
        <v>0</v>
      </c>
      <c r="BO53" s="503">
        <f t="shared" si="35"/>
        <v>0</v>
      </c>
      <c r="BP53" s="503">
        <f t="shared" ref="BP53:BV54" si="36">SUM(BP13,BP20)</f>
        <v>0</v>
      </c>
      <c r="BQ53" s="503">
        <f t="shared" si="36"/>
        <v>0</v>
      </c>
      <c r="BR53" s="503">
        <f t="shared" si="36"/>
        <v>0</v>
      </c>
      <c r="BS53" s="503">
        <f t="shared" si="36"/>
        <v>0</v>
      </c>
      <c r="BT53" s="503">
        <f t="shared" si="36"/>
        <v>0</v>
      </c>
      <c r="BU53" s="503">
        <f t="shared" si="36"/>
        <v>0</v>
      </c>
      <c r="BV53" s="632">
        <f t="shared" si="36"/>
        <v>0</v>
      </c>
      <c r="BW53" s="487"/>
    </row>
    <row r="54" spans="1:405" s="497" customFormat="1">
      <c r="A54" s="508" t="s">
        <v>174</v>
      </c>
      <c r="B54" s="502">
        <f t="shared" si="8"/>
        <v>0</v>
      </c>
      <c r="C54" s="505">
        <f>SUM(C14,C21)</f>
        <v>0</v>
      </c>
      <c r="D54" s="505">
        <f t="shared" si="35"/>
        <v>0</v>
      </c>
      <c r="E54" s="505">
        <f t="shared" si="35"/>
        <v>0</v>
      </c>
      <c r="F54" s="505">
        <f t="shared" si="35"/>
        <v>0</v>
      </c>
      <c r="G54" s="505">
        <f t="shared" si="35"/>
        <v>0</v>
      </c>
      <c r="H54" s="505">
        <f t="shared" si="35"/>
        <v>0</v>
      </c>
      <c r="I54" s="505">
        <f t="shared" si="35"/>
        <v>0</v>
      </c>
      <c r="J54" s="505">
        <f t="shared" si="35"/>
        <v>0</v>
      </c>
      <c r="K54" s="505">
        <f t="shared" si="35"/>
        <v>0</v>
      </c>
      <c r="L54" s="505">
        <f t="shared" si="35"/>
        <v>0</v>
      </c>
      <c r="M54" s="505">
        <f t="shared" si="35"/>
        <v>0</v>
      </c>
      <c r="N54" s="505">
        <f t="shared" si="35"/>
        <v>0</v>
      </c>
      <c r="O54" s="505">
        <f t="shared" si="35"/>
        <v>0</v>
      </c>
      <c r="P54" s="505">
        <f t="shared" si="35"/>
        <v>0</v>
      </c>
      <c r="Q54" s="505">
        <f t="shared" si="35"/>
        <v>0</v>
      </c>
      <c r="R54" s="505">
        <f t="shared" si="35"/>
        <v>0</v>
      </c>
      <c r="S54" s="505">
        <f t="shared" si="35"/>
        <v>0</v>
      </c>
      <c r="T54" s="505">
        <f t="shared" si="35"/>
        <v>0</v>
      </c>
      <c r="U54" s="505">
        <f t="shared" si="35"/>
        <v>0</v>
      </c>
      <c r="V54" s="505">
        <f t="shared" si="35"/>
        <v>0</v>
      </c>
      <c r="W54" s="505">
        <f t="shared" si="35"/>
        <v>0</v>
      </c>
      <c r="X54" s="505">
        <f t="shared" si="35"/>
        <v>0</v>
      </c>
      <c r="Y54" s="505">
        <f t="shared" si="35"/>
        <v>0</v>
      </c>
      <c r="Z54" s="505">
        <f t="shared" si="35"/>
        <v>0</v>
      </c>
      <c r="AA54" s="505">
        <f t="shared" si="35"/>
        <v>0</v>
      </c>
      <c r="AB54" s="505">
        <f t="shared" si="35"/>
        <v>0</v>
      </c>
      <c r="AC54" s="505">
        <f t="shared" si="35"/>
        <v>0</v>
      </c>
      <c r="AD54" s="505">
        <f t="shared" si="35"/>
        <v>0</v>
      </c>
      <c r="AE54" s="505">
        <f t="shared" si="35"/>
        <v>0</v>
      </c>
      <c r="AF54" s="505">
        <f t="shared" si="35"/>
        <v>0</v>
      </c>
      <c r="AG54" s="505">
        <f t="shared" si="35"/>
        <v>0</v>
      </c>
      <c r="AH54" s="505">
        <f t="shared" si="35"/>
        <v>0</v>
      </c>
      <c r="AI54" s="505">
        <f t="shared" si="35"/>
        <v>0</v>
      </c>
      <c r="AJ54" s="505">
        <f t="shared" si="35"/>
        <v>0</v>
      </c>
      <c r="AK54" s="505">
        <f t="shared" si="35"/>
        <v>0</v>
      </c>
      <c r="AL54" s="505">
        <f t="shared" si="35"/>
        <v>0</v>
      </c>
      <c r="AM54" s="505">
        <f t="shared" si="35"/>
        <v>0</v>
      </c>
      <c r="AN54" s="505">
        <f t="shared" si="35"/>
        <v>0</v>
      </c>
      <c r="AO54" s="505">
        <f t="shared" si="35"/>
        <v>0</v>
      </c>
      <c r="AP54" s="505">
        <f t="shared" si="35"/>
        <v>0</v>
      </c>
      <c r="AQ54" s="505">
        <f t="shared" si="35"/>
        <v>0</v>
      </c>
      <c r="AR54" s="505">
        <f t="shared" si="35"/>
        <v>0</v>
      </c>
      <c r="AS54" s="505">
        <f t="shared" si="35"/>
        <v>0</v>
      </c>
      <c r="AT54" s="505">
        <f t="shared" si="35"/>
        <v>0</v>
      </c>
      <c r="AU54" s="505">
        <f t="shared" si="35"/>
        <v>0</v>
      </c>
      <c r="AV54" s="505">
        <f t="shared" si="35"/>
        <v>0</v>
      </c>
      <c r="AW54" s="505">
        <f t="shared" si="35"/>
        <v>0</v>
      </c>
      <c r="AX54" s="505">
        <f t="shared" si="35"/>
        <v>0</v>
      </c>
      <c r="AY54" s="505">
        <f t="shared" si="35"/>
        <v>0</v>
      </c>
      <c r="AZ54" s="505">
        <f t="shared" si="35"/>
        <v>0</v>
      </c>
      <c r="BA54" s="505">
        <f t="shared" si="35"/>
        <v>0</v>
      </c>
      <c r="BB54" s="505">
        <f t="shared" si="35"/>
        <v>0</v>
      </c>
      <c r="BC54" s="505">
        <f t="shared" si="35"/>
        <v>0</v>
      </c>
      <c r="BD54" s="505">
        <f t="shared" si="35"/>
        <v>0</v>
      </c>
      <c r="BE54" s="505">
        <f t="shared" si="35"/>
        <v>0</v>
      </c>
      <c r="BF54" s="505">
        <f t="shared" si="35"/>
        <v>0</v>
      </c>
      <c r="BG54" s="505">
        <f t="shared" si="35"/>
        <v>0</v>
      </c>
      <c r="BH54" s="505">
        <f t="shared" si="35"/>
        <v>0</v>
      </c>
      <c r="BI54" s="505">
        <f t="shared" si="35"/>
        <v>0</v>
      </c>
      <c r="BJ54" s="505">
        <f t="shared" si="35"/>
        <v>0</v>
      </c>
      <c r="BK54" s="505">
        <f t="shared" si="35"/>
        <v>0</v>
      </c>
      <c r="BL54" s="505">
        <f t="shared" si="35"/>
        <v>0</v>
      </c>
      <c r="BM54" s="505">
        <f t="shared" si="35"/>
        <v>0</v>
      </c>
      <c r="BN54" s="505">
        <f t="shared" si="35"/>
        <v>0</v>
      </c>
      <c r="BO54" s="505">
        <f t="shared" si="35"/>
        <v>0</v>
      </c>
      <c r="BP54" s="505">
        <f t="shared" si="36"/>
        <v>0</v>
      </c>
      <c r="BQ54" s="505">
        <f t="shared" si="36"/>
        <v>0</v>
      </c>
      <c r="BR54" s="505">
        <f t="shared" si="36"/>
        <v>0</v>
      </c>
      <c r="BS54" s="505">
        <f t="shared" si="36"/>
        <v>0</v>
      </c>
      <c r="BT54" s="505">
        <f t="shared" si="36"/>
        <v>0</v>
      </c>
      <c r="BU54" s="505">
        <f t="shared" si="36"/>
        <v>0</v>
      </c>
      <c r="BV54" s="637">
        <f t="shared" si="36"/>
        <v>0</v>
      </c>
      <c r="BW54" s="487"/>
    </row>
    <row r="55" spans="1:405" s="497" customFormat="1" ht="13.5" thickBot="1">
      <c r="A55" s="498" t="s">
        <v>157</v>
      </c>
      <c r="B55" s="509">
        <f t="shared" si="8"/>
        <v>0</v>
      </c>
      <c r="C55" s="500">
        <f>SUM(C38,C42)</f>
        <v>0</v>
      </c>
      <c r="D55" s="500">
        <f t="shared" ref="D55:BO55" si="37">SUM(D38,D42)</f>
        <v>0</v>
      </c>
      <c r="E55" s="500">
        <f t="shared" si="37"/>
        <v>0</v>
      </c>
      <c r="F55" s="500">
        <f t="shared" si="37"/>
        <v>0</v>
      </c>
      <c r="G55" s="500">
        <f t="shared" si="37"/>
        <v>0</v>
      </c>
      <c r="H55" s="500">
        <f t="shared" si="37"/>
        <v>0</v>
      </c>
      <c r="I55" s="500">
        <f t="shared" si="37"/>
        <v>0</v>
      </c>
      <c r="J55" s="500">
        <f t="shared" si="37"/>
        <v>0</v>
      </c>
      <c r="K55" s="500">
        <f t="shared" si="37"/>
        <v>0</v>
      </c>
      <c r="L55" s="500">
        <f t="shared" si="37"/>
        <v>0</v>
      </c>
      <c r="M55" s="500">
        <f t="shared" si="37"/>
        <v>0</v>
      </c>
      <c r="N55" s="500">
        <f t="shared" si="37"/>
        <v>0</v>
      </c>
      <c r="O55" s="500">
        <f t="shared" si="37"/>
        <v>0</v>
      </c>
      <c r="P55" s="500">
        <f t="shared" si="37"/>
        <v>0</v>
      </c>
      <c r="Q55" s="500">
        <f t="shared" si="37"/>
        <v>0</v>
      </c>
      <c r="R55" s="500">
        <f t="shared" si="37"/>
        <v>0</v>
      </c>
      <c r="S55" s="500">
        <f t="shared" si="37"/>
        <v>0</v>
      </c>
      <c r="T55" s="500">
        <f t="shared" si="37"/>
        <v>0</v>
      </c>
      <c r="U55" s="500">
        <f t="shared" si="37"/>
        <v>0</v>
      </c>
      <c r="V55" s="500">
        <f t="shared" si="37"/>
        <v>0</v>
      </c>
      <c r="W55" s="500">
        <f t="shared" si="37"/>
        <v>0</v>
      </c>
      <c r="X55" s="500">
        <f t="shared" si="37"/>
        <v>0</v>
      </c>
      <c r="Y55" s="500">
        <f t="shared" si="37"/>
        <v>0</v>
      </c>
      <c r="Z55" s="500">
        <f t="shared" si="37"/>
        <v>0</v>
      </c>
      <c r="AA55" s="500">
        <f t="shared" si="37"/>
        <v>0</v>
      </c>
      <c r="AB55" s="500">
        <f t="shared" si="37"/>
        <v>0</v>
      </c>
      <c r="AC55" s="500">
        <f t="shared" si="37"/>
        <v>0</v>
      </c>
      <c r="AD55" s="500">
        <f t="shared" si="37"/>
        <v>0</v>
      </c>
      <c r="AE55" s="500">
        <f t="shared" si="37"/>
        <v>0</v>
      </c>
      <c r="AF55" s="500">
        <f t="shared" si="37"/>
        <v>0</v>
      </c>
      <c r="AG55" s="500">
        <f t="shared" si="37"/>
        <v>0</v>
      </c>
      <c r="AH55" s="500">
        <f t="shared" si="37"/>
        <v>0</v>
      </c>
      <c r="AI55" s="500">
        <f t="shared" si="37"/>
        <v>0</v>
      </c>
      <c r="AJ55" s="500">
        <f t="shared" si="37"/>
        <v>0</v>
      </c>
      <c r="AK55" s="500">
        <f t="shared" si="37"/>
        <v>0</v>
      </c>
      <c r="AL55" s="500">
        <f t="shared" si="37"/>
        <v>0</v>
      </c>
      <c r="AM55" s="500">
        <f t="shared" si="37"/>
        <v>0</v>
      </c>
      <c r="AN55" s="500">
        <f t="shared" si="37"/>
        <v>0</v>
      </c>
      <c r="AO55" s="500">
        <f t="shared" si="37"/>
        <v>0</v>
      </c>
      <c r="AP55" s="500">
        <f t="shared" si="37"/>
        <v>0</v>
      </c>
      <c r="AQ55" s="500">
        <f t="shared" si="37"/>
        <v>0</v>
      </c>
      <c r="AR55" s="500">
        <f t="shared" si="37"/>
        <v>0</v>
      </c>
      <c r="AS55" s="500">
        <f t="shared" si="37"/>
        <v>0</v>
      </c>
      <c r="AT55" s="500">
        <f t="shared" si="37"/>
        <v>0</v>
      </c>
      <c r="AU55" s="500">
        <f t="shared" si="37"/>
        <v>0</v>
      </c>
      <c r="AV55" s="500">
        <f t="shared" si="37"/>
        <v>0</v>
      </c>
      <c r="AW55" s="500">
        <f t="shared" si="37"/>
        <v>0</v>
      </c>
      <c r="AX55" s="500">
        <f t="shared" si="37"/>
        <v>0</v>
      </c>
      <c r="AY55" s="500">
        <f t="shared" si="37"/>
        <v>0</v>
      </c>
      <c r="AZ55" s="500">
        <f t="shared" si="37"/>
        <v>0</v>
      </c>
      <c r="BA55" s="500">
        <f t="shared" si="37"/>
        <v>0</v>
      </c>
      <c r="BB55" s="500">
        <f t="shared" si="37"/>
        <v>0</v>
      </c>
      <c r="BC55" s="500">
        <f t="shared" si="37"/>
        <v>0</v>
      </c>
      <c r="BD55" s="500">
        <f t="shared" si="37"/>
        <v>0</v>
      </c>
      <c r="BE55" s="500">
        <f t="shared" si="37"/>
        <v>0</v>
      </c>
      <c r="BF55" s="500">
        <f t="shared" si="37"/>
        <v>0</v>
      </c>
      <c r="BG55" s="500">
        <f t="shared" si="37"/>
        <v>0</v>
      </c>
      <c r="BH55" s="500">
        <f t="shared" si="37"/>
        <v>0</v>
      </c>
      <c r="BI55" s="500">
        <f t="shared" si="37"/>
        <v>0</v>
      </c>
      <c r="BJ55" s="500">
        <f t="shared" si="37"/>
        <v>0</v>
      </c>
      <c r="BK55" s="500">
        <f t="shared" si="37"/>
        <v>0</v>
      </c>
      <c r="BL55" s="500">
        <f t="shared" si="37"/>
        <v>0</v>
      </c>
      <c r="BM55" s="500">
        <f t="shared" si="37"/>
        <v>0</v>
      </c>
      <c r="BN55" s="500">
        <f t="shared" si="37"/>
        <v>0</v>
      </c>
      <c r="BO55" s="500">
        <f t="shared" si="37"/>
        <v>0</v>
      </c>
      <c r="BP55" s="500">
        <f t="shared" ref="BP55:BV55" si="38">SUM(BP38,BP42)</f>
        <v>0</v>
      </c>
      <c r="BQ55" s="500">
        <f t="shared" si="38"/>
        <v>0</v>
      </c>
      <c r="BR55" s="500">
        <f t="shared" si="38"/>
        <v>0</v>
      </c>
      <c r="BS55" s="500">
        <f t="shared" si="38"/>
        <v>0</v>
      </c>
      <c r="BT55" s="500">
        <f t="shared" si="38"/>
        <v>0</v>
      </c>
      <c r="BU55" s="500">
        <f t="shared" si="38"/>
        <v>0</v>
      </c>
      <c r="BV55" s="636">
        <f t="shared" si="38"/>
        <v>0</v>
      </c>
      <c r="BW55" s="487"/>
    </row>
    <row r="56" spans="1:405">
      <c r="A56" s="486"/>
      <c r="B56" s="487" t="s">
        <v>253</v>
      </c>
      <c r="C56" s="487">
        <f>MAX(IF(ISNA(C46),0,C46),IF(ISNA(C49),0,C49),IF(ISNA(C52),0,C52),IF(ISNA(B23),0,B23))</f>
        <v>0</v>
      </c>
      <c r="D56" s="487">
        <f t="shared" ref="D56:BO56" si="39">MAX(IF(ISNA(D46),0,D46),IF(ISNA(D49),0,D49),IF(ISNA(D52),0,D52),IF(ISNA(C23),0,C23))</f>
        <v>0</v>
      </c>
      <c r="E56" s="487">
        <f t="shared" si="39"/>
        <v>0</v>
      </c>
      <c r="F56" s="487">
        <f t="shared" si="39"/>
        <v>0</v>
      </c>
      <c r="G56" s="487">
        <f t="shared" si="39"/>
        <v>0</v>
      </c>
      <c r="H56" s="487">
        <f t="shared" si="39"/>
        <v>0</v>
      </c>
      <c r="I56" s="487">
        <f t="shared" si="39"/>
        <v>0</v>
      </c>
      <c r="J56" s="487">
        <f t="shared" si="39"/>
        <v>0</v>
      </c>
      <c r="K56" s="487">
        <f t="shared" si="39"/>
        <v>0</v>
      </c>
      <c r="L56" s="487">
        <f t="shared" si="39"/>
        <v>0</v>
      </c>
      <c r="M56" s="487">
        <f t="shared" si="39"/>
        <v>0</v>
      </c>
      <c r="N56" s="487">
        <f t="shared" si="39"/>
        <v>0</v>
      </c>
      <c r="O56" s="487">
        <f t="shared" si="39"/>
        <v>0</v>
      </c>
      <c r="P56" s="487">
        <f t="shared" si="39"/>
        <v>0</v>
      </c>
      <c r="Q56" s="487">
        <f t="shared" si="39"/>
        <v>0</v>
      </c>
      <c r="R56" s="487">
        <f t="shared" si="39"/>
        <v>0</v>
      </c>
      <c r="S56" s="487">
        <f t="shared" si="39"/>
        <v>0</v>
      </c>
      <c r="T56" s="487">
        <f t="shared" si="39"/>
        <v>0</v>
      </c>
      <c r="U56" s="487">
        <f t="shared" si="39"/>
        <v>0</v>
      </c>
      <c r="V56" s="487">
        <f t="shared" si="39"/>
        <v>0</v>
      </c>
      <c r="W56" s="487">
        <f t="shared" si="39"/>
        <v>0</v>
      </c>
      <c r="X56" s="487">
        <f t="shared" si="39"/>
        <v>0</v>
      </c>
      <c r="Y56" s="487">
        <f t="shared" si="39"/>
        <v>0</v>
      </c>
      <c r="Z56" s="487">
        <f t="shared" si="39"/>
        <v>0</v>
      </c>
      <c r="AA56" s="487">
        <f t="shared" si="39"/>
        <v>0</v>
      </c>
      <c r="AB56" s="487">
        <f t="shared" si="39"/>
        <v>0</v>
      </c>
      <c r="AC56" s="487">
        <f t="shared" si="39"/>
        <v>0</v>
      </c>
      <c r="AD56" s="487">
        <f t="shared" si="39"/>
        <v>0</v>
      </c>
      <c r="AE56" s="487">
        <f t="shared" si="39"/>
        <v>0</v>
      </c>
      <c r="AF56" s="487">
        <f t="shared" si="39"/>
        <v>0</v>
      </c>
      <c r="AG56" s="487">
        <f t="shared" si="39"/>
        <v>0</v>
      </c>
      <c r="AH56" s="487">
        <f t="shared" si="39"/>
        <v>0</v>
      </c>
      <c r="AI56" s="487">
        <f t="shared" si="39"/>
        <v>0</v>
      </c>
      <c r="AJ56" s="487">
        <f t="shared" si="39"/>
        <v>0</v>
      </c>
      <c r="AK56" s="487">
        <f t="shared" si="39"/>
        <v>0</v>
      </c>
      <c r="AL56" s="487">
        <f t="shared" si="39"/>
        <v>0</v>
      </c>
      <c r="AM56" s="487">
        <f t="shared" si="39"/>
        <v>0</v>
      </c>
      <c r="AN56" s="487">
        <f t="shared" si="39"/>
        <v>0</v>
      </c>
      <c r="AO56" s="487">
        <f t="shared" si="39"/>
        <v>0</v>
      </c>
      <c r="AP56" s="487">
        <f t="shared" si="39"/>
        <v>0</v>
      </c>
      <c r="AQ56" s="487">
        <f t="shared" si="39"/>
        <v>0</v>
      </c>
      <c r="AR56" s="487">
        <f t="shared" si="39"/>
        <v>0</v>
      </c>
      <c r="AS56" s="487">
        <f t="shared" si="39"/>
        <v>0</v>
      </c>
      <c r="AT56" s="487">
        <f t="shared" si="39"/>
        <v>0</v>
      </c>
      <c r="AU56" s="487">
        <f t="shared" si="39"/>
        <v>0</v>
      </c>
      <c r="AV56" s="487">
        <f t="shared" si="39"/>
        <v>0</v>
      </c>
      <c r="AW56" s="487">
        <f t="shared" si="39"/>
        <v>0</v>
      </c>
      <c r="AX56" s="487">
        <f t="shared" si="39"/>
        <v>0</v>
      </c>
      <c r="AY56" s="487">
        <f t="shared" si="39"/>
        <v>0</v>
      </c>
      <c r="AZ56" s="487">
        <f t="shared" si="39"/>
        <v>0</v>
      </c>
      <c r="BA56" s="487">
        <f t="shared" si="39"/>
        <v>0</v>
      </c>
      <c r="BB56" s="487">
        <f t="shared" si="39"/>
        <v>0</v>
      </c>
      <c r="BC56" s="487">
        <f t="shared" si="39"/>
        <v>0</v>
      </c>
      <c r="BD56" s="487">
        <f t="shared" si="39"/>
        <v>0</v>
      </c>
      <c r="BE56" s="487">
        <f t="shared" si="39"/>
        <v>0</v>
      </c>
      <c r="BF56" s="487">
        <f t="shared" si="39"/>
        <v>0</v>
      </c>
      <c r="BG56" s="487">
        <f t="shared" si="39"/>
        <v>0</v>
      </c>
      <c r="BH56" s="487">
        <f t="shared" si="39"/>
        <v>0</v>
      </c>
      <c r="BI56" s="487">
        <f t="shared" si="39"/>
        <v>0</v>
      </c>
      <c r="BJ56" s="487">
        <f t="shared" si="39"/>
        <v>0</v>
      </c>
      <c r="BK56" s="487">
        <f t="shared" si="39"/>
        <v>0</v>
      </c>
      <c r="BL56" s="487">
        <f t="shared" si="39"/>
        <v>0</v>
      </c>
      <c r="BM56" s="487">
        <f t="shared" si="39"/>
        <v>0</v>
      </c>
      <c r="BN56" s="487">
        <f t="shared" si="39"/>
        <v>0</v>
      </c>
      <c r="BO56" s="487">
        <f t="shared" si="39"/>
        <v>0</v>
      </c>
      <c r="BP56" s="487">
        <f t="shared" ref="BP56:BU56" si="40">MAX(IF(ISNA(BP46),0,BP46),IF(ISNA(BP49),0,BP49),IF(ISNA(BP52),0,BP52),IF(ISNA(BO23),0,BO23))</f>
        <v>0</v>
      </c>
      <c r="BQ56" s="487">
        <f t="shared" si="40"/>
        <v>0</v>
      </c>
      <c r="BR56" s="487">
        <f t="shared" si="40"/>
        <v>0</v>
      </c>
      <c r="BS56" s="487">
        <f t="shared" si="40"/>
        <v>0</v>
      </c>
      <c r="BT56" s="487">
        <f t="shared" si="40"/>
        <v>0</v>
      </c>
      <c r="BU56" s="487">
        <f t="shared" si="40"/>
        <v>0</v>
      </c>
      <c r="BV56" s="638">
        <f>MAX(IF(ISNA(BV46),0,BV46),IF(ISNA(BV49),0,BV49),IF(ISNA(BV52),0,BV52),IF(ISNA(BU23),0,BU23))</f>
        <v>0</v>
      </c>
      <c r="BW56" s="487"/>
    </row>
    <row r="57" spans="1:405">
      <c r="A57" s="486"/>
      <c r="B57" s="477"/>
      <c r="C57" s="487"/>
      <c r="D57" s="487"/>
      <c r="E57" s="487"/>
      <c r="F57" s="487"/>
      <c r="G57" s="487"/>
      <c r="H57" s="487"/>
      <c r="I57" s="487"/>
      <c r="J57" s="487"/>
      <c r="K57" s="487"/>
      <c r="L57" s="487"/>
      <c r="M57" s="487"/>
      <c r="N57" s="487"/>
      <c r="O57" s="487"/>
      <c r="P57" s="487"/>
      <c r="Q57" s="487"/>
      <c r="R57" s="487"/>
      <c r="S57" s="487"/>
      <c r="T57" s="487"/>
      <c r="U57" s="487"/>
      <c r="V57" s="487"/>
      <c r="W57" s="487"/>
      <c r="X57" s="487"/>
      <c r="Y57" s="487"/>
      <c r="Z57" s="487"/>
      <c r="AA57" s="487"/>
      <c r="AB57" s="487"/>
      <c r="AC57" s="487"/>
      <c r="AD57" s="487"/>
      <c r="AE57" s="487"/>
      <c r="AF57" s="487"/>
      <c r="AG57" s="487"/>
      <c r="AH57" s="487"/>
      <c r="AI57" s="487"/>
      <c r="AJ57" s="487"/>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487"/>
      <c r="BJ57" s="487"/>
      <c r="BK57" s="487"/>
      <c r="BL57" s="487"/>
      <c r="BM57" s="487"/>
      <c r="BN57" s="487"/>
      <c r="BO57" s="487"/>
      <c r="BP57" s="487"/>
      <c r="BQ57" s="487"/>
      <c r="BR57" s="487"/>
      <c r="BS57" s="487"/>
      <c r="BT57" s="487"/>
      <c r="BU57" s="487"/>
      <c r="BV57" s="638"/>
      <c r="BW57" s="487"/>
    </row>
    <row r="58" spans="1:405" ht="15.75">
      <c r="A58" s="510" t="s">
        <v>158</v>
      </c>
      <c r="B58" s="511"/>
      <c r="C58" s="512" t="s">
        <v>234</v>
      </c>
      <c r="D58" s="511"/>
      <c r="E58" s="512">
        <f>ROUND(IF(MAX(C56:BU56)*1.1&lt;20,20,MAX(C56:BU56)*1.1),0)</f>
        <v>20</v>
      </c>
      <c r="F58" s="511"/>
      <c r="G58" s="511"/>
      <c r="H58" s="511"/>
      <c r="I58" s="511"/>
      <c r="J58" s="511"/>
      <c r="K58" s="511"/>
      <c r="L58" s="511"/>
      <c r="M58" s="511"/>
      <c r="N58" s="511"/>
      <c r="O58" s="511"/>
      <c r="P58" s="511"/>
      <c r="Q58" s="511"/>
      <c r="R58" s="511"/>
      <c r="S58" s="511"/>
      <c r="T58" s="511"/>
      <c r="U58" s="511"/>
      <c r="V58" s="511"/>
      <c r="W58" s="511"/>
      <c r="X58" s="511"/>
      <c r="Y58" s="511"/>
      <c r="Z58" s="511"/>
      <c r="AA58" s="511"/>
      <c r="AB58" s="511"/>
      <c r="AC58" s="511"/>
      <c r="AD58" s="511"/>
      <c r="AE58" s="511"/>
      <c r="AF58" s="511"/>
      <c r="AG58" s="511"/>
      <c r="AH58" s="511"/>
      <c r="AI58" s="511"/>
      <c r="AJ58" s="511"/>
      <c r="AK58" s="511"/>
      <c r="AL58" s="511"/>
      <c r="AM58" s="511"/>
      <c r="AN58" s="511"/>
      <c r="AO58" s="511"/>
      <c r="AP58" s="511"/>
      <c r="AQ58" s="511"/>
      <c r="AR58" s="511"/>
      <c r="AS58" s="511"/>
      <c r="AT58" s="511"/>
      <c r="AU58" s="511"/>
      <c r="AV58" s="511"/>
      <c r="AW58" s="511"/>
      <c r="AX58" s="511"/>
      <c r="AY58" s="511"/>
      <c r="AZ58" s="511"/>
      <c r="BA58" s="511"/>
      <c r="BB58" s="511"/>
      <c r="BC58" s="511"/>
      <c r="BD58" s="511"/>
      <c r="BE58" s="511"/>
      <c r="BF58" s="511"/>
      <c r="BG58" s="511"/>
      <c r="BH58" s="511"/>
      <c r="BI58" s="511"/>
      <c r="BJ58" s="511"/>
      <c r="BK58" s="511"/>
      <c r="BL58" s="511"/>
      <c r="BM58" s="511"/>
      <c r="BN58" s="511"/>
      <c r="BO58" s="511"/>
      <c r="BP58" s="511"/>
      <c r="BQ58" s="511"/>
      <c r="BR58" s="511"/>
      <c r="BS58" s="511"/>
      <c r="BT58" s="511"/>
      <c r="BU58" s="511"/>
      <c r="BV58" s="639"/>
      <c r="BW58" s="487"/>
    </row>
    <row r="59" spans="1:405">
      <c r="A59" s="513" t="s">
        <v>11</v>
      </c>
      <c r="B59" s="514">
        <f>INDEX('Configuration | Scaling'!$E$13:$Y$18,6,MATCH(A59,'Configuration | Scaling'!$E$13:$Y$13,0))</f>
        <v>398</v>
      </c>
      <c r="C59" s="515" t="str">
        <f t="shared" ref="C59:C65" si="41">IF($B59&lt;=C$3,Max_Value,"")</f>
        <v/>
      </c>
      <c r="D59" s="515" t="str">
        <f t="shared" ref="D59:AI59" si="42">IF(AND($B$59&gt;C$3,$B$59&lt;=D$3),Max_Value,"")</f>
        <v/>
      </c>
      <c r="E59" s="515" t="str">
        <f t="shared" si="42"/>
        <v/>
      </c>
      <c r="F59" s="515">
        <f t="shared" si="42"/>
        <v>20</v>
      </c>
      <c r="G59" s="515" t="str">
        <f t="shared" si="42"/>
        <v/>
      </c>
      <c r="H59" s="515" t="str">
        <f t="shared" si="42"/>
        <v/>
      </c>
      <c r="I59" s="515" t="str">
        <f t="shared" si="42"/>
        <v/>
      </c>
      <c r="J59" s="515" t="str">
        <f t="shared" si="42"/>
        <v/>
      </c>
      <c r="K59" s="515" t="str">
        <f t="shared" si="42"/>
        <v/>
      </c>
      <c r="L59" s="515" t="str">
        <f t="shared" si="42"/>
        <v/>
      </c>
      <c r="M59" s="515" t="str">
        <f t="shared" si="42"/>
        <v/>
      </c>
      <c r="N59" s="515" t="str">
        <f t="shared" si="42"/>
        <v/>
      </c>
      <c r="O59" s="515" t="str">
        <f t="shared" si="42"/>
        <v/>
      </c>
      <c r="P59" s="515" t="str">
        <f t="shared" si="42"/>
        <v/>
      </c>
      <c r="Q59" s="515" t="str">
        <f t="shared" si="42"/>
        <v/>
      </c>
      <c r="R59" s="515" t="str">
        <f t="shared" si="42"/>
        <v/>
      </c>
      <c r="S59" s="515" t="str">
        <f t="shared" si="42"/>
        <v/>
      </c>
      <c r="T59" s="515" t="str">
        <f t="shared" si="42"/>
        <v/>
      </c>
      <c r="U59" s="515" t="str">
        <f t="shared" si="42"/>
        <v/>
      </c>
      <c r="V59" s="515" t="str">
        <f t="shared" si="42"/>
        <v/>
      </c>
      <c r="W59" s="515" t="str">
        <f t="shared" si="42"/>
        <v/>
      </c>
      <c r="X59" s="515" t="str">
        <f t="shared" si="42"/>
        <v/>
      </c>
      <c r="Y59" s="515" t="str">
        <f t="shared" si="42"/>
        <v/>
      </c>
      <c r="Z59" s="515" t="str">
        <f t="shared" si="42"/>
        <v/>
      </c>
      <c r="AA59" s="515" t="str">
        <f t="shared" si="42"/>
        <v/>
      </c>
      <c r="AB59" s="515" t="str">
        <f t="shared" si="42"/>
        <v/>
      </c>
      <c r="AC59" s="515" t="str">
        <f t="shared" si="42"/>
        <v/>
      </c>
      <c r="AD59" s="515" t="str">
        <f t="shared" si="42"/>
        <v/>
      </c>
      <c r="AE59" s="515" t="str">
        <f t="shared" si="42"/>
        <v/>
      </c>
      <c r="AF59" s="515" t="str">
        <f t="shared" si="42"/>
        <v/>
      </c>
      <c r="AG59" s="515" t="str">
        <f t="shared" si="42"/>
        <v/>
      </c>
      <c r="AH59" s="515" t="str">
        <f t="shared" si="42"/>
        <v/>
      </c>
      <c r="AI59" s="515" t="str">
        <f t="shared" si="42"/>
        <v/>
      </c>
      <c r="AJ59" s="515" t="str">
        <f t="shared" ref="AJ59:BO59" si="43">IF(AND($B$59&gt;AI$3,$B$59&lt;=AJ$3),Max_Value,"")</f>
        <v/>
      </c>
      <c r="AK59" s="515" t="str">
        <f t="shared" si="43"/>
        <v/>
      </c>
      <c r="AL59" s="515" t="str">
        <f t="shared" si="43"/>
        <v/>
      </c>
      <c r="AM59" s="515" t="str">
        <f t="shared" si="43"/>
        <v/>
      </c>
      <c r="AN59" s="515" t="str">
        <f t="shared" si="43"/>
        <v/>
      </c>
      <c r="AO59" s="515" t="str">
        <f t="shared" si="43"/>
        <v/>
      </c>
      <c r="AP59" s="515" t="str">
        <f t="shared" si="43"/>
        <v/>
      </c>
      <c r="AQ59" s="515" t="str">
        <f t="shared" si="43"/>
        <v/>
      </c>
      <c r="AR59" s="515" t="str">
        <f t="shared" si="43"/>
        <v/>
      </c>
      <c r="AS59" s="515" t="str">
        <f t="shared" si="43"/>
        <v/>
      </c>
      <c r="AT59" s="515" t="str">
        <f t="shared" si="43"/>
        <v/>
      </c>
      <c r="AU59" s="515" t="str">
        <f t="shared" si="43"/>
        <v/>
      </c>
      <c r="AV59" s="515" t="str">
        <f t="shared" si="43"/>
        <v/>
      </c>
      <c r="AW59" s="515" t="str">
        <f t="shared" si="43"/>
        <v/>
      </c>
      <c r="AX59" s="515" t="str">
        <f t="shared" si="43"/>
        <v/>
      </c>
      <c r="AY59" s="515" t="str">
        <f t="shared" si="43"/>
        <v/>
      </c>
      <c r="AZ59" s="515" t="str">
        <f t="shared" si="43"/>
        <v/>
      </c>
      <c r="BA59" s="515" t="str">
        <f t="shared" si="43"/>
        <v/>
      </c>
      <c r="BB59" s="515" t="str">
        <f t="shared" si="43"/>
        <v/>
      </c>
      <c r="BC59" s="515" t="str">
        <f t="shared" si="43"/>
        <v/>
      </c>
      <c r="BD59" s="515" t="str">
        <f t="shared" si="43"/>
        <v/>
      </c>
      <c r="BE59" s="515" t="str">
        <f t="shared" si="43"/>
        <v/>
      </c>
      <c r="BF59" s="515" t="str">
        <f t="shared" si="43"/>
        <v/>
      </c>
      <c r="BG59" s="515" t="str">
        <f t="shared" si="43"/>
        <v/>
      </c>
      <c r="BH59" s="515" t="str">
        <f t="shared" si="43"/>
        <v/>
      </c>
      <c r="BI59" s="515" t="str">
        <f t="shared" si="43"/>
        <v/>
      </c>
      <c r="BJ59" s="515" t="str">
        <f t="shared" si="43"/>
        <v/>
      </c>
      <c r="BK59" s="515" t="str">
        <f t="shared" si="43"/>
        <v/>
      </c>
      <c r="BL59" s="515" t="str">
        <f t="shared" si="43"/>
        <v/>
      </c>
      <c r="BM59" s="515" t="str">
        <f t="shared" si="43"/>
        <v/>
      </c>
      <c r="BN59" s="515" t="str">
        <f t="shared" si="43"/>
        <v/>
      </c>
      <c r="BO59" s="515" t="str">
        <f t="shared" si="43"/>
        <v/>
      </c>
      <c r="BP59" s="515" t="str">
        <f t="shared" ref="BP59:BU59" si="44">IF(AND($B$59&gt;BO$3,$B$59&lt;=BP$3),Max_Value,"")</f>
        <v/>
      </c>
      <c r="BQ59" s="515" t="str">
        <f t="shared" si="44"/>
        <v/>
      </c>
      <c r="BR59" s="515" t="str">
        <f t="shared" si="44"/>
        <v/>
      </c>
      <c r="BS59" s="515" t="str">
        <f t="shared" si="44"/>
        <v/>
      </c>
      <c r="BT59" s="515" t="str">
        <f t="shared" si="44"/>
        <v/>
      </c>
      <c r="BU59" s="640" t="str">
        <f t="shared" si="44"/>
        <v/>
      </c>
      <c r="BV59" s="636" t="str">
        <f>IF(AND($B$59&gt;BU$3,$B$59&lt;=BV$3),Max_Value,"")</f>
        <v/>
      </c>
      <c r="BW59" s="487" t="str">
        <f t="shared" ref="BW59:EH59" si="45">IF(AND($B$59&gt;=BW$3,$B$59&lt;BX$3),100,"")</f>
        <v/>
      </c>
      <c r="BX59" s="162" t="str">
        <f t="shared" si="45"/>
        <v/>
      </c>
      <c r="BY59" s="162" t="str">
        <f t="shared" si="45"/>
        <v/>
      </c>
      <c r="BZ59" s="162" t="str">
        <f t="shared" si="45"/>
        <v/>
      </c>
      <c r="CA59" s="162" t="str">
        <f t="shared" si="45"/>
        <v/>
      </c>
      <c r="CB59" s="162" t="str">
        <f t="shared" si="45"/>
        <v/>
      </c>
      <c r="CC59" s="162" t="str">
        <f t="shared" si="45"/>
        <v/>
      </c>
      <c r="CD59" s="162" t="str">
        <f t="shared" si="45"/>
        <v/>
      </c>
      <c r="CE59" s="162" t="str">
        <f t="shared" si="45"/>
        <v/>
      </c>
      <c r="CF59" s="162" t="str">
        <f t="shared" si="45"/>
        <v/>
      </c>
      <c r="CG59" s="162" t="str">
        <f t="shared" si="45"/>
        <v/>
      </c>
      <c r="CH59" s="162" t="str">
        <f t="shared" si="45"/>
        <v/>
      </c>
      <c r="CI59" s="162" t="str">
        <f t="shared" si="45"/>
        <v/>
      </c>
      <c r="CJ59" s="162" t="str">
        <f t="shared" si="45"/>
        <v/>
      </c>
      <c r="CK59" s="162" t="str">
        <f t="shared" si="45"/>
        <v/>
      </c>
      <c r="CL59" s="162" t="str">
        <f t="shared" si="45"/>
        <v/>
      </c>
      <c r="CM59" s="162" t="str">
        <f t="shared" si="45"/>
        <v/>
      </c>
      <c r="CN59" s="162" t="str">
        <f t="shared" si="45"/>
        <v/>
      </c>
      <c r="CO59" s="162" t="str">
        <f t="shared" si="45"/>
        <v/>
      </c>
      <c r="CP59" s="162" t="str">
        <f t="shared" si="45"/>
        <v/>
      </c>
      <c r="CQ59" s="162" t="str">
        <f t="shared" si="45"/>
        <v/>
      </c>
      <c r="CR59" s="162" t="str">
        <f t="shared" si="45"/>
        <v/>
      </c>
      <c r="CS59" s="162" t="str">
        <f t="shared" si="45"/>
        <v/>
      </c>
      <c r="CT59" s="162" t="str">
        <f t="shared" si="45"/>
        <v/>
      </c>
      <c r="CU59" s="162" t="str">
        <f t="shared" si="45"/>
        <v/>
      </c>
      <c r="CV59" s="162" t="str">
        <f t="shared" si="45"/>
        <v/>
      </c>
      <c r="CW59" s="162" t="str">
        <f t="shared" si="45"/>
        <v/>
      </c>
      <c r="CX59" s="162" t="str">
        <f t="shared" si="45"/>
        <v/>
      </c>
      <c r="CY59" s="162" t="str">
        <f t="shared" si="45"/>
        <v/>
      </c>
      <c r="CZ59" s="162" t="str">
        <f t="shared" si="45"/>
        <v/>
      </c>
      <c r="DA59" s="162" t="str">
        <f t="shared" si="45"/>
        <v/>
      </c>
      <c r="DB59" s="162" t="str">
        <f t="shared" si="45"/>
        <v/>
      </c>
      <c r="DC59" s="162" t="str">
        <f t="shared" si="45"/>
        <v/>
      </c>
      <c r="DD59" s="162" t="str">
        <f t="shared" si="45"/>
        <v/>
      </c>
      <c r="DE59" s="162" t="str">
        <f t="shared" si="45"/>
        <v/>
      </c>
      <c r="DF59" s="162" t="str">
        <f t="shared" si="45"/>
        <v/>
      </c>
      <c r="DG59" s="162" t="str">
        <f t="shared" si="45"/>
        <v/>
      </c>
      <c r="DH59" s="162" t="str">
        <f t="shared" si="45"/>
        <v/>
      </c>
      <c r="DI59" s="162" t="str">
        <f t="shared" si="45"/>
        <v/>
      </c>
      <c r="DJ59" s="162" t="str">
        <f t="shared" si="45"/>
        <v/>
      </c>
      <c r="DK59" s="162" t="str">
        <f t="shared" si="45"/>
        <v/>
      </c>
      <c r="DL59" s="162" t="str">
        <f t="shared" si="45"/>
        <v/>
      </c>
      <c r="DM59" s="162" t="str">
        <f t="shared" si="45"/>
        <v/>
      </c>
      <c r="DN59" s="162" t="str">
        <f t="shared" si="45"/>
        <v/>
      </c>
      <c r="DO59" s="162" t="str">
        <f t="shared" si="45"/>
        <v/>
      </c>
      <c r="DP59" s="162" t="str">
        <f t="shared" si="45"/>
        <v/>
      </c>
      <c r="DQ59" s="162" t="str">
        <f t="shared" si="45"/>
        <v/>
      </c>
      <c r="DR59" s="162" t="str">
        <f t="shared" si="45"/>
        <v/>
      </c>
      <c r="DS59" s="162" t="str">
        <f t="shared" si="45"/>
        <v/>
      </c>
      <c r="DT59" s="162" t="str">
        <f t="shared" si="45"/>
        <v/>
      </c>
      <c r="DU59" s="162" t="str">
        <f t="shared" si="45"/>
        <v/>
      </c>
      <c r="DV59" s="162" t="str">
        <f t="shared" si="45"/>
        <v/>
      </c>
      <c r="DW59" s="162" t="str">
        <f t="shared" si="45"/>
        <v/>
      </c>
      <c r="DX59" s="162" t="str">
        <f t="shared" si="45"/>
        <v/>
      </c>
      <c r="DY59" s="162" t="str">
        <f t="shared" si="45"/>
        <v/>
      </c>
      <c r="DZ59" s="162" t="str">
        <f t="shared" si="45"/>
        <v/>
      </c>
      <c r="EA59" s="162" t="str">
        <f t="shared" si="45"/>
        <v/>
      </c>
      <c r="EB59" s="162" t="str">
        <f t="shared" si="45"/>
        <v/>
      </c>
      <c r="EC59" s="162" t="str">
        <f t="shared" si="45"/>
        <v/>
      </c>
      <c r="ED59" s="162" t="str">
        <f t="shared" si="45"/>
        <v/>
      </c>
      <c r="EE59" s="162" t="str">
        <f t="shared" si="45"/>
        <v/>
      </c>
      <c r="EF59" s="162" t="str">
        <f t="shared" si="45"/>
        <v/>
      </c>
      <c r="EG59" s="162" t="str">
        <f t="shared" si="45"/>
        <v/>
      </c>
      <c r="EH59" s="162" t="str">
        <f t="shared" si="45"/>
        <v/>
      </c>
      <c r="EI59" s="162" t="str">
        <f t="shared" ref="EI59:GT59" si="46">IF(AND($B$59&gt;=EI$3,$B$59&lt;EJ$3),100,"")</f>
        <v/>
      </c>
      <c r="EJ59" s="162" t="str">
        <f t="shared" si="46"/>
        <v/>
      </c>
      <c r="EK59" s="162" t="str">
        <f t="shared" si="46"/>
        <v/>
      </c>
      <c r="EL59" s="162" t="str">
        <f t="shared" si="46"/>
        <v/>
      </c>
      <c r="EM59" s="162" t="str">
        <f t="shared" si="46"/>
        <v/>
      </c>
      <c r="EN59" s="162" t="str">
        <f t="shared" si="46"/>
        <v/>
      </c>
      <c r="EO59" s="162" t="str">
        <f t="shared" si="46"/>
        <v/>
      </c>
      <c r="EP59" s="162" t="str">
        <f t="shared" si="46"/>
        <v/>
      </c>
      <c r="EQ59" s="162" t="str">
        <f t="shared" si="46"/>
        <v/>
      </c>
      <c r="ER59" s="162" t="str">
        <f t="shared" si="46"/>
        <v/>
      </c>
      <c r="ES59" s="162" t="str">
        <f t="shared" si="46"/>
        <v/>
      </c>
      <c r="ET59" s="162" t="str">
        <f t="shared" si="46"/>
        <v/>
      </c>
      <c r="EU59" s="162" t="str">
        <f t="shared" si="46"/>
        <v/>
      </c>
      <c r="EV59" s="162" t="str">
        <f t="shared" si="46"/>
        <v/>
      </c>
      <c r="EW59" s="162" t="str">
        <f t="shared" si="46"/>
        <v/>
      </c>
      <c r="EX59" s="162" t="str">
        <f t="shared" si="46"/>
        <v/>
      </c>
      <c r="EY59" s="162" t="str">
        <f t="shared" si="46"/>
        <v/>
      </c>
      <c r="EZ59" s="162" t="str">
        <f t="shared" si="46"/>
        <v/>
      </c>
      <c r="FA59" s="162" t="str">
        <f t="shared" si="46"/>
        <v/>
      </c>
      <c r="FB59" s="162" t="str">
        <f t="shared" si="46"/>
        <v/>
      </c>
      <c r="FC59" s="162" t="str">
        <f t="shared" si="46"/>
        <v/>
      </c>
      <c r="FD59" s="162" t="str">
        <f t="shared" si="46"/>
        <v/>
      </c>
      <c r="FE59" s="162" t="str">
        <f t="shared" si="46"/>
        <v/>
      </c>
      <c r="FF59" s="162" t="str">
        <f t="shared" si="46"/>
        <v/>
      </c>
      <c r="FG59" s="162" t="str">
        <f t="shared" si="46"/>
        <v/>
      </c>
      <c r="FH59" s="162" t="str">
        <f t="shared" si="46"/>
        <v/>
      </c>
      <c r="FI59" s="162" t="str">
        <f t="shared" si="46"/>
        <v/>
      </c>
      <c r="FJ59" s="162" t="str">
        <f t="shared" si="46"/>
        <v/>
      </c>
      <c r="FK59" s="162" t="str">
        <f t="shared" si="46"/>
        <v/>
      </c>
      <c r="FL59" s="162" t="str">
        <f t="shared" si="46"/>
        <v/>
      </c>
      <c r="FM59" s="162" t="str">
        <f t="shared" si="46"/>
        <v/>
      </c>
      <c r="FN59" s="162" t="str">
        <f t="shared" si="46"/>
        <v/>
      </c>
      <c r="FO59" s="162" t="str">
        <f t="shared" si="46"/>
        <v/>
      </c>
      <c r="FP59" s="162" t="str">
        <f t="shared" si="46"/>
        <v/>
      </c>
      <c r="FQ59" s="162" t="str">
        <f t="shared" si="46"/>
        <v/>
      </c>
      <c r="FR59" s="162" t="str">
        <f t="shared" si="46"/>
        <v/>
      </c>
      <c r="FS59" s="162" t="str">
        <f t="shared" si="46"/>
        <v/>
      </c>
      <c r="FT59" s="162" t="str">
        <f t="shared" si="46"/>
        <v/>
      </c>
      <c r="FU59" s="162" t="str">
        <f t="shared" si="46"/>
        <v/>
      </c>
      <c r="FV59" s="162" t="str">
        <f t="shared" si="46"/>
        <v/>
      </c>
      <c r="FW59" s="162" t="str">
        <f t="shared" si="46"/>
        <v/>
      </c>
      <c r="FX59" s="162" t="str">
        <f t="shared" si="46"/>
        <v/>
      </c>
      <c r="FY59" s="162" t="str">
        <f t="shared" si="46"/>
        <v/>
      </c>
      <c r="FZ59" s="162" t="str">
        <f t="shared" si="46"/>
        <v/>
      </c>
      <c r="GA59" s="162" t="str">
        <f t="shared" si="46"/>
        <v/>
      </c>
      <c r="GB59" s="162" t="str">
        <f t="shared" si="46"/>
        <v/>
      </c>
      <c r="GC59" s="162" t="str">
        <f t="shared" si="46"/>
        <v/>
      </c>
      <c r="GD59" s="162" t="str">
        <f t="shared" si="46"/>
        <v/>
      </c>
      <c r="GE59" s="162" t="str">
        <f t="shared" si="46"/>
        <v/>
      </c>
      <c r="GF59" s="162" t="str">
        <f t="shared" si="46"/>
        <v/>
      </c>
      <c r="GG59" s="162" t="str">
        <f t="shared" si="46"/>
        <v/>
      </c>
      <c r="GH59" s="162" t="str">
        <f t="shared" si="46"/>
        <v/>
      </c>
      <c r="GI59" s="162" t="str">
        <f t="shared" si="46"/>
        <v/>
      </c>
      <c r="GJ59" s="162" t="str">
        <f t="shared" si="46"/>
        <v/>
      </c>
      <c r="GK59" s="162" t="str">
        <f t="shared" si="46"/>
        <v/>
      </c>
      <c r="GL59" s="162" t="str">
        <f t="shared" si="46"/>
        <v/>
      </c>
      <c r="GM59" s="162" t="str">
        <f t="shared" si="46"/>
        <v/>
      </c>
      <c r="GN59" s="162" t="str">
        <f t="shared" si="46"/>
        <v/>
      </c>
      <c r="GO59" s="162" t="str">
        <f t="shared" si="46"/>
        <v/>
      </c>
      <c r="GP59" s="162" t="str">
        <f t="shared" si="46"/>
        <v/>
      </c>
      <c r="GQ59" s="162" t="str">
        <f t="shared" si="46"/>
        <v/>
      </c>
      <c r="GR59" s="162" t="str">
        <f t="shared" si="46"/>
        <v/>
      </c>
      <c r="GS59" s="162" t="str">
        <f t="shared" si="46"/>
        <v/>
      </c>
      <c r="GT59" s="162" t="str">
        <f t="shared" si="46"/>
        <v/>
      </c>
      <c r="GU59" s="162" t="str">
        <f t="shared" ref="GU59:JF59" si="47">IF(AND($B$59&gt;=GU$3,$B$59&lt;GV$3),100,"")</f>
        <v/>
      </c>
      <c r="GV59" s="162" t="str">
        <f t="shared" si="47"/>
        <v/>
      </c>
      <c r="GW59" s="162" t="str">
        <f t="shared" si="47"/>
        <v/>
      </c>
      <c r="GX59" s="162" t="str">
        <f t="shared" si="47"/>
        <v/>
      </c>
      <c r="GY59" s="162" t="str">
        <f t="shared" si="47"/>
        <v/>
      </c>
      <c r="GZ59" s="162" t="str">
        <f t="shared" si="47"/>
        <v/>
      </c>
      <c r="HA59" s="162" t="str">
        <f t="shared" si="47"/>
        <v/>
      </c>
      <c r="HB59" s="162" t="str">
        <f t="shared" si="47"/>
        <v/>
      </c>
      <c r="HC59" s="162" t="str">
        <f t="shared" si="47"/>
        <v/>
      </c>
      <c r="HD59" s="162" t="str">
        <f t="shared" si="47"/>
        <v/>
      </c>
      <c r="HE59" s="162" t="str">
        <f t="shared" si="47"/>
        <v/>
      </c>
      <c r="HF59" s="162" t="str">
        <f t="shared" si="47"/>
        <v/>
      </c>
      <c r="HG59" s="162" t="str">
        <f t="shared" si="47"/>
        <v/>
      </c>
      <c r="HH59" s="162" t="str">
        <f t="shared" si="47"/>
        <v/>
      </c>
      <c r="HI59" s="162" t="str">
        <f t="shared" si="47"/>
        <v/>
      </c>
      <c r="HJ59" s="162" t="str">
        <f t="shared" si="47"/>
        <v/>
      </c>
      <c r="HK59" s="162" t="str">
        <f t="shared" si="47"/>
        <v/>
      </c>
      <c r="HL59" s="162" t="str">
        <f t="shared" si="47"/>
        <v/>
      </c>
      <c r="HM59" s="162" t="str">
        <f t="shared" si="47"/>
        <v/>
      </c>
      <c r="HN59" s="162" t="str">
        <f t="shared" si="47"/>
        <v/>
      </c>
      <c r="HO59" s="162" t="str">
        <f t="shared" si="47"/>
        <v/>
      </c>
      <c r="HP59" s="162" t="str">
        <f t="shared" si="47"/>
        <v/>
      </c>
      <c r="HQ59" s="162" t="str">
        <f t="shared" si="47"/>
        <v/>
      </c>
      <c r="HR59" s="162" t="str">
        <f t="shared" si="47"/>
        <v/>
      </c>
      <c r="HS59" s="162" t="str">
        <f t="shared" si="47"/>
        <v/>
      </c>
      <c r="HT59" s="162" t="str">
        <f t="shared" si="47"/>
        <v/>
      </c>
      <c r="HU59" s="162" t="str">
        <f t="shared" si="47"/>
        <v/>
      </c>
      <c r="HV59" s="162" t="str">
        <f t="shared" si="47"/>
        <v/>
      </c>
      <c r="HW59" s="162" t="str">
        <f t="shared" si="47"/>
        <v/>
      </c>
      <c r="HX59" s="162" t="str">
        <f t="shared" si="47"/>
        <v/>
      </c>
      <c r="HY59" s="162" t="str">
        <f t="shared" si="47"/>
        <v/>
      </c>
      <c r="HZ59" s="162" t="str">
        <f t="shared" si="47"/>
        <v/>
      </c>
      <c r="IA59" s="162" t="str">
        <f t="shared" si="47"/>
        <v/>
      </c>
      <c r="IB59" s="162" t="str">
        <f t="shared" si="47"/>
        <v/>
      </c>
      <c r="IC59" s="162" t="str">
        <f t="shared" si="47"/>
        <v/>
      </c>
      <c r="ID59" s="162" t="str">
        <f t="shared" si="47"/>
        <v/>
      </c>
      <c r="IE59" s="162" t="str">
        <f t="shared" si="47"/>
        <v/>
      </c>
      <c r="IF59" s="162" t="str">
        <f t="shared" si="47"/>
        <v/>
      </c>
      <c r="IG59" s="162" t="str">
        <f t="shared" si="47"/>
        <v/>
      </c>
      <c r="IH59" s="162" t="str">
        <f t="shared" si="47"/>
        <v/>
      </c>
      <c r="II59" s="162" t="str">
        <f t="shared" si="47"/>
        <v/>
      </c>
      <c r="IJ59" s="162" t="str">
        <f t="shared" si="47"/>
        <v/>
      </c>
      <c r="IK59" s="162" t="str">
        <f t="shared" si="47"/>
        <v/>
      </c>
      <c r="IL59" s="162" t="str">
        <f t="shared" si="47"/>
        <v/>
      </c>
      <c r="IM59" s="162" t="str">
        <f t="shared" si="47"/>
        <v/>
      </c>
      <c r="IN59" s="162" t="str">
        <f t="shared" si="47"/>
        <v/>
      </c>
      <c r="IO59" s="162" t="str">
        <f t="shared" si="47"/>
        <v/>
      </c>
      <c r="IP59" s="162" t="str">
        <f t="shared" si="47"/>
        <v/>
      </c>
      <c r="IQ59" s="162" t="str">
        <f t="shared" si="47"/>
        <v/>
      </c>
      <c r="IR59" s="162" t="str">
        <f t="shared" si="47"/>
        <v/>
      </c>
      <c r="IS59" s="162" t="str">
        <f t="shared" si="47"/>
        <v/>
      </c>
      <c r="IT59" s="162" t="str">
        <f t="shared" si="47"/>
        <v/>
      </c>
      <c r="IU59" s="162" t="str">
        <f t="shared" si="47"/>
        <v/>
      </c>
      <c r="IV59" s="162" t="str">
        <f t="shared" si="47"/>
        <v/>
      </c>
      <c r="IW59" s="162" t="str">
        <f t="shared" si="47"/>
        <v/>
      </c>
      <c r="IX59" s="162" t="str">
        <f t="shared" si="47"/>
        <v/>
      </c>
      <c r="IY59" s="162" t="str">
        <f t="shared" si="47"/>
        <v/>
      </c>
      <c r="IZ59" s="162" t="str">
        <f t="shared" si="47"/>
        <v/>
      </c>
      <c r="JA59" s="162" t="str">
        <f t="shared" si="47"/>
        <v/>
      </c>
      <c r="JB59" s="162" t="str">
        <f t="shared" si="47"/>
        <v/>
      </c>
      <c r="JC59" s="162" t="str">
        <f t="shared" si="47"/>
        <v/>
      </c>
      <c r="JD59" s="162" t="str">
        <f t="shared" si="47"/>
        <v/>
      </c>
      <c r="JE59" s="162" t="str">
        <f t="shared" si="47"/>
        <v/>
      </c>
      <c r="JF59" s="162" t="str">
        <f t="shared" si="47"/>
        <v/>
      </c>
      <c r="JG59" s="162" t="str">
        <f t="shared" ref="JG59:LR59" si="48">IF(AND($B$59&gt;=JG$3,$B$59&lt;JH$3),100,"")</f>
        <v/>
      </c>
      <c r="JH59" s="162" t="str">
        <f t="shared" si="48"/>
        <v/>
      </c>
      <c r="JI59" s="162" t="str">
        <f t="shared" si="48"/>
        <v/>
      </c>
      <c r="JJ59" s="162" t="str">
        <f t="shared" si="48"/>
        <v/>
      </c>
      <c r="JK59" s="162" t="str">
        <f t="shared" si="48"/>
        <v/>
      </c>
      <c r="JL59" s="162" t="str">
        <f t="shared" si="48"/>
        <v/>
      </c>
      <c r="JM59" s="162" t="str">
        <f t="shared" si="48"/>
        <v/>
      </c>
      <c r="JN59" s="162" t="str">
        <f t="shared" si="48"/>
        <v/>
      </c>
      <c r="JO59" s="162" t="str">
        <f t="shared" si="48"/>
        <v/>
      </c>
      <c r="JP59" s="162" t="str">
        <f t="shared" si="48"/>
        <v/>
      </c>
      <c r="JQ59" s="162" t="str">
        <f t="shared" si="48"/>
        <v/>
      </c>
      <c r="JR59" s="162" t="str">
        <f t="shared" si="48"/>
        <v/>
      </c>
      <c r="JS59" s="162" t="str">
        <f t="shared" si="48"/>
        <v/>
      </c>
      <c r="JT59" s="162" t="str">
        <f t="shared" si="48"/>
        <v/>
      </c>
      <c r="JU59" s="162" t="str">
        <f t="shared" si="48"/>
        <v/>
      </c>
      <c r="JV59" s="162" t="str">
        <f t="shared" si="48"/>
        <v/>
      </c>
      <c r="JW59" s="162" t="str">
        <f t="shared" si="48"/>
        <v/>
      </c>
      <c r="JX59" s="162" t="str">
        <f t="shared" si="48"/>
        <v/>
      </c>
      <c r="JY59" s="162" t="str">
        <f t="shared" si="48"/>
        <v/>
      </c>
      <c r="JZ59" s="162" t="str">
        <f t="shared" si="48"/>
        <v/>
      </c>
      <c r="KA59" s="162" t="str">
        <f t="shared" si="48"/>
        <v/>
      </c>
      <c r="KB59" s="162" t="str">
        <f t="shared" si="48"/>
        <v/>
      </c>
      <c r="KC59" s="162" t="str">
        <f t="shared" si="48"/>
        <v/>
      </c>
      <c r="KD59" s="162" t="str">
        <f t="shared" si="48"/>
        <v/>
      </c>
      <c r="KE59" s="162" t="str">
        <f t="shared" si="48"/>
        <v/>
      </c>
      <c r="KF59" s="162" t="str">
        <f t="shared" si="48"/>
        <v/>
      </c>
      <c r="KG59" s="162" t="str">
        <f t="shared" si="48"/>
        <v/>
      </c>
      <c r="KH59" s="162" t="str">
        <f t="shared" si="48"/>
        <v/>
      </c>
      <c r="KI59" s="162" t="str">
        <f t="shared" si="48"/>
        <v/>
      </c>
      <c r="KJ59" s="162" t="str">
        <f t="shared" si="48"/>
        <v/>
      </c>
      <c r="KK59" s="162" t="str">
        <f t="shared" si="48"/>
        <v/>
      </c>
      <c r="KL59" s="162" t="str">
        <f t="shared" si="48"/>
        <v/>
      </c>
      <c r="KM59" s="162" t="str">
        <f t="shared" si="48"/>
        <v/>
      </c>
      <c r="KN59" s="162" t="str">
        <f t="shared" si="48"/>
        <v/>
      </c>
      <c r="KO59" s="162" t="str">
        <f t="shared" si="48"/>
        <v/>
      </c>
      <c r="KP59" s="162" t="str">
        <f t="shared" si="48"/>
        <v/>
      </c>
      <c r="KQ59" s="162" t="str">
        <f t="shared" si="48"/>
        <v/>
      </c>
      <c r="KR59" s="162" t="str">
        <f t="shared" si="48"/>
        <v/>
      </c>
      <c r="KS59" s="162" t="str">
        <f t="shared" si="48"/>
        <v/>
      </c>
      <c r="KT59" s="162" t="str">
        <f t="shared" si="48"/>
        <v/>
      </c>
      <c r="KU59" s="162" t="str">
        <f t="shared" si="48"/>
        <v/>
      </c>
      <c r="KV59" s="162" t="str">
        <f t="shared" si="48"/>
        <v/>
      </c>
      <c r="KW59" s="162" t="str">
        <f t="shared" si="48"/>
        <v/>
      </c>
      <c r="KX59" s="162" t="str">
        <f t="shared" si="48"/>
        <v/>
      </c>
      <c r="KY59" s="162" t="str">
        <f t="shared" si="48"/>
        <v/>
      </c>
      <c r="KZ59" s="162" t="str">
        <f t="shared" si="48"/>
        <v/>
      </c>
      <c r="LA59" s="162" t="str">
        <f t="shared" si="48"/>
        <v/>
      </c>
      <c r="LB59" s="162" t="str">
        <f t="shared" si="48"/>
        <v/>
      </c>
      <c r="LC59" s="162" t="str">
        <f t="shared" si="48"/>
        <v/>
      </c>
      <c r="LD59" s="162" t="str">
        <f t="shared" si="48"/>
        <v/>
      </c>
      <c r="LE59" s="162" t="str">
        <f t="shared" si="48"/>
        <v/>
      </c>
      <c r="LF59" s="162" t="str">
        <f t="shared" si="48"/>
        <v/>
      </c>
      <c r="LG59" s="162" t="str">
        <f t="shared" si="48"/>
        <v/>
      </c>
      <c r="LH59" s="162" t="str">
        <f t="shared" si="48"/>
        <v/>
      </c>
      <c r="LI59" s="162" t="str">
        <f t="shared" si="48"/>
        <v/>
      </c>
      <c r="LJ59" s="162" t="str">
        <f t="shared" si="48"/>
        <v/>
      </c>
      <c r="LK59" s="162" t="str">
        <f t="shared" si="48"/>
        <v/>
      </c>
      <c r="LL59" s="162" t="str">
        <f t="shared" si="48"/>
        <v/>
      </c>
      <c r="LM59" s="162" t="str">
        <f t="shared" si="48"/>
        <v/>
      </c>
      <c r="LN59" s="162" t="str">
        <f t="shared" si="48"/>
        <v/>
      </c>
      <c r="LO59" s="162" t="str">
        <f t="shared" si="48"/>
        <v/>
      </c>
      <c r="LP59" s="162" t="str">
        <f t="shared" si="48"/>
        <v/>
      </c>
      <c r="LQ59" s="162" t="str">
        <f t="shared" si="48"/>
        <v/>
      </c>
      <c r="LR59" s="162" t="str">
        <f t="shared" si="48"/>
        <v/>
      </c>
      <c r="LS59" s="162" t="str">
        <f t="shared" ref="LS59:OD59" si="49">IF(AND($B$59&gt;=LS$3,$B$59&lt;LT$3),100,"")</f>
        <v/>
      </c>
      <c r="LT59" s="162" t="str">
        <f t="shared" si="49"/>
        <v/>
      </c>
      <c r="LU59" s="162" t="str">
        <f t="shared" si="49"/>
        <v/>
      </c>
      <c r="LV59" s="162" t="str">
        <f t="shared" si="49"/>
        <v/>
      </c>
      <c r="LW59" s="162" t="str">
        <f t="shared" si="49"/>
        <v/>
      </c>
      <c r="LX59" s="162" t="str">
        <f t="shared" si="49"/>
        <v/>
      </c>
      <c r="LY59" s="162" t="str">
        <f t="shared" si="49"/>
        <v/>
      </c>
      <c r="LZ59" s="162" t="str">
        <f t="shared" si="49"/>
        <v/>
      </c>
      <c r="MA59" s="162" t="str">
        <f t="shared" si="49"/>
        <v/>
      </c>
      <c r="MB59" s="162" t="str">
        <f t="shared" si="49"/>
        <v/>
      </c>
      <c r="MC59" s="162" t="str">
        <f t="shared" si="49"/>
        <v/>
      </c>
      <c r="MD59" s="162" t="str">
        <f t="shared" si="49"/>
        <v/>
      </c>
      <c r="ME59" s="162" t="str">
        <f t="shared" si="49"/>
        <v/>
      </c>
      <c r="MF59" s="162" t="str">
        <f t="shared" si="49"/>
        <v/>
      </c>
      <c r="MG59" s="162" t="str">
        <f t="shared" si="49"/>
        <v/>
      </c>
      <c r="MH59" s="162" t="str">
        <f t="shared" si="49"/>
        <v/>
      </c>
      <c r="MI59" s="162" t="str">
        <f t="shared" si="49"/>
        <v/>
      </c>
      <c r="MJ59" s="162" t="str">
        <f t="shared" si="49"/>
        <v/>
      </c>
      <c r="MK59" s="162" t="str">
        <f t="shared" si="49"/>
        <v/>
      </c>
      <c r="ML59" s="162" t="str">
        <f t="shared" si="49"/>
        <v/>
      </c>
      <c r="MM59" s="162" t="str">
        <f t="shared" si="49"/>
        <v/>
      </c>
      <c r="MN59" s="162" t="str">
        <f t="shared" si="49"/>
        <v/>
      </c>
      <c r="MO59" s="162" t="str">
        <f t="shared" si="49"/>
        <v/>
      </c>
      <c r="MP59" s="162" t="str">
        <f t="shared" si="49"/>
        <v/>
      </c>
      <c r="MQ59" s="162" t="str">
        <f t="shared" si="49"/>
        <v/>
      </c>
      <c r="MR59" s="162" t="str">
        <f t="shared" si="49"/>
        <v/>
      </c>
      <c r="MS59" s="162" t="str">
        <f t="shared" si="49"/>
        <v/>
      </c>
      <c r="MT59" s="162" t="str">
        <f t="shared" si="49"/>
        <v/>
      </c>
      <c r="MU59" s="162" t="str">
        <f t="shared" si="49"/>
        <v/>
      </c>
      <c r="MV59" s="162" t="str">
        <f t="shared" si="49"/>
        <v/>
      </c>
      <c r="MW59" s="162" t="str">
        <f t="shared" si="49"/>
        <v/>
      </c>
      <c r="MX59" s="162" t="str">
        <f t="shared" si="49"/>
        <v/>
      </c>
      <c r="MY59" s="162" t="str">
        <f t="shared" si="49"/>
        <v/>
      </c>
      <c r="MZ59" s="162" t="str">
        <f t="shared" si="49"/>
        <v/>
      </c>
      <c r="NA59" s="162" t="str">
        <f t="shared" si="49"/>
        <v/>
      </c>
      <c r="NB59" s="162" t="str">
        <f t="shared" si="49"/>
        <v/>
      </c>
      <c r="NC59" s="162" t="str">
        <f t="shared" si="49"/>
        <v/>
      </c>
      <c r="ND59" s="162" t="str">
        <f t="shared" si="49"/>
        <v/>
      </c>
      <c r="NE59" s="162" t="str">
        <f t="shared" si="49"/>
        <v/>
      </c>
      <c r="NF59" s="162" t="str">
        <f t="shared" si="49"/>
        <v/>
      </c>
      <c r="NG59" s="162" t="str">
        <f t="shared" si="49"/>
        <v/>
      </c>
      <c r="NH59" s="162" t="str">
        <f t="shared" si="49"/>
        <v/>
      </c>
      <c r="NI59" s="162" t="str">
        <f t="shared" si="49"/>
        <v/>
      </c>
      <c r="NJ59" s="162" t="str">
        <f t="shared" si="49"/>
        <v/>
      </c>
      <c r="NK59" s="162" t="str">
        <f t="shared" si="49"/>
        <v/>
      </c>
      <c r="NL59" s="162" t="str">
        <f t="shared" si="49"/>
        <v/>
      </c>
      <c r="NM59" s="162" t="str">
        <f t="shared" si="49"/>
        <v/>
      </c>
      <c r="NN59" s="162" t="str">
        <f t="shared" si="49"/>
        <v/>
      </c>
      <c r="NO59" s="162" t="str">
        <f t="shared" si="49"/>
        <v/>
      </c>
      <c r="NP59" s="162" t="str">
        <f t="shared" si="49"/>
        <v/>
      </c>
      <c r="NQ59" s="162" t="str">
        <f t="shared" si="49"/>
        <v/>
      </c>
      <c r="NR59" s="162" t="str">
        <f t="shared" si="49"/>
        <v/>
      </c>
      <c r="NS59" s="162" t="str">
        <f t="shared" si="49"/>
        <v/>
      </c>
      <c r="NT59" s="162" t="str">
        <f t="shared" si="49"/>
        <v/>
      </c>
      <c r="NU59" s="162" t="str">
        <f t="shared" si="49"/>
        <v/>
      </c>
      <c r="NV59" s="162" t="str">
        <f t="shared" si="49"/>
        <v/>
      </c>
      <c r="NW59" s="162" t="str">
        <f t="shared" si="49"/>
        <v/>
      </c>
      <c r="NX59" s="162" t="str">
        <f t="shared" si="49"/>
        <v/>
      </c>
      <c r="NY59" s="162" t="str">
        <f t="shared" si="49"/>
        <v/>
      </c>
      <c r="NZ59" s="162" t="str">
        <f t="shared" si="49"/>
        <v/>
      </c>
      <c r="OA59" s="162" t="str">
        <f t="shared" si="49"/>
        <v/>
      </c>
      <c r="OB59" s="162" t="str">
        <f t="shared" si="49"/>
        <v/>
      </c>
      <c r="OC59" s="162" t="str">
        <f t="shared" si="49"/>
        <v/>
      </c>
      <c r="OD59" s="162" t="str">
        <f t="shared" si="49"/>
        <v/>
      </c>
      <c r="OE59" s="162" t="str">
        <f t="shared" ref="OE59:OO59" si="50">IF(AND($B$59&gt;=OE$3,$B$59&lt;OF$3),100,"")</f>
        <v/>
      </c>
      <c r="OF59" s="162" t="str">
        <f t="shared" si="50"/>
        <v/>
      </c>
      <c r="OG59" s="162" t="str">
        <f t="shared" si="50"/>
        <v/>
      </c>
      <c r="OH59" s="162" t="str">
        <f t="shared" si="50"/>
        <v/>
      </c>
      <c r="OI59" s="162" t="str">
        <f t="shared" si="50"/>
        <v/>
      </c>
      <c r="OJ59" s="162" t="str">
        <f t="shared" si="50"/>
        <v/>
      </c>
      <c r="OK59" s="162" t="str">
        <f t="shared" si="50"/>
        <v/>
      </c>
      <c r="OL59" s="162" t="str">
        <f t="shared" si="50"/>
        <v/>
      </c>
      <c r="OM59" s="162" t="str">
        <f t="shared" si="50"/>
        <v/>
      </c>
      <c r="ON59" s="162" t="str">
        <f t="shared" si="50"/>
        <v/>
      </c>
      <c r="OO59" s="162" t="str">
        <f t="shared" si="50"/>
        <v/>
      </c>
    </row>
    <row r="60" spans="1:405">
      <c r="A60" s="513" t="s">
        <v>12</v>
      </c>
      <c r="B60" s="514">
        <f>INDEX('Configuration | Scaling'!$E$13:$Y$18,6,MATCH(A60,'Configuration | Scaling'!$E$13:$Y$13,0))</f>
        <v>507</v>
      </c>
      <c r="C60" s="515" t="str">
        <f t="shared" si="41"/>
        <v/>
      </c>
      <c r="D60" s="515" t="str">
        <f t="shared" ref="D60:AI60" si="51">IF(AND($B$60&gt;C$3,$B$60&lt;=D$3),Max_Value,"")</f>
        <v/>
      </c>
      <c r="E60" s="515" t="str">
        <f t="shared" si="51"/>
        <v/>
      </c>
      <c r="F60" s="515" t="str">
        <f t="shared" si="51"/>
        <v/>
      </c>
      <c r="G60" s="515" t="str">
        <f t="shared" si="51"/>
        <v/>
      </c>
      <c r="H60" s="515" t="str">
        <f t="shared" si="51"/>
        <v/>
      </c>
      <c r="I60" s="515" t="str">
        <f t="shared" si="51"/>
        <v/>
      </c>
      <c r="J60" s="515" t="str">
        <f t="shared" si="51"/>
        <v/>
      </c>
      <c r="K60" s="515" t="str">
        <f t="shared" si="51"/>
        <v/>
      </c>
      <c r="L60" s="515" t="str">
        <f t="shared" si="51"/>
        <v/>
      </c>
      <c r="M60" s="515">
        <f t="shared" si="51"/>
        <v>20</v>
      </c>
      <c r="N60" s="515" t="str">
        <f t="shared" si="51"/>
        <v/>
      </c>
      <c r="O60" s="515" t="str">
        <f t="shared" si="51"/>
        <v/>
      </c>
      <c r="P60" s="515" t="str">
        <f t="shared" si="51"/>
        <v/>
      </c>
      <c r="Q60" s="515" t="str">
        <f t="shared" si="51"/>
        <v/>
      </c>
      <c r="R60" s="515" t="str">
        <f t="shared" si="51"/>
        <v/>
      </c>
      <c r="S60" s="515" t="str">
        <f t="shared" si="51"/>
        <v/>
      </c>
      <c r="T60" s="515" t="str">
        <f t="shared" si="51"/>
        <v/>
      </c>
      <c r="U60" s="515" t="str">
        <f t="shared" si="51"/>
        <v/>
      </c>
      <c r="V60" s="515" t="str">
        <f t="shared" si="51"/>
        <v/>
      </c>
      <c r="W60" s="515" t="str">
        <f t="shared" si="51"/>
        <v/>
      </c>
      <c r="X60" s="515" t="str">
        <f t="shared" si="51"/>
        <v/>
      </c>
      <c r="Y60" s="515" t="str">
        <f t="shared" si="51"/>
        <v/>
      </c>
      <c r="Z60" s="515" t="str">
        <f t="shared" si="51"/>
        <v/>
      </c>
      <c r="AA60" s="515" t="str">
        <f t="shared" si="51"/>
        <v/>
      </c>
      <c r="AB60" s="515" t="str">
        <f t="shared" si="51"/>
        <v/>
      </c>
      <c r="AC60" s="515" t="str">
        <f t="shared" si="51"/>
        <v/>
      </c>
      <c r="AD60" s="515" t="str">
        <f t="shared" si="51"/>
        <v/>
      </c>
      <c r="AE60" s="515" t="str">
        <f t="shared" si="51"/>
        <v/>
      </c>
      <c r="AF60" s="515" t="str">
        <f t="shared" si="51"/>
        <v/>
      </c>
      <c r="AG60" s="515" t="str">
        <f t="shared" si="51"/>
        <v/>
      </c>
      <c r="AH60" s="515" t="str">
        <f t="shared" si="51"/>
        <v/>
      </c>
      <c r="AI60" s="515" t="str">
        <f t="shared" si="51"/>
        <v/>
      </c>
      <c r="AJ60" s="515" t="str">
        <f t="shared" ref="AJ60:BO60" si="52">IF(AND($B$60&gt;AI$3,$B$60&lt;=AJ$3),Max_Value,"")</f>
        <v/>
      </c>
      <c r="AK60" s="515" t="str">
        <f t="shared" si="52"/>
        <v/>
      </c>
      <c r="AL60" s="515" t="str">
        <f t="shared" si="52"/>
        <v/>
      </c>
      <c r="AM60" s="515" t="str">
        <f t="shared" si="52"/>
        <v/>
      </c>
      <c r="AN60" s="515" t="str">
        <f t="shared" si="52"/>
        <v/>
      </c>
      <c r="AO60" s="515" t="str">
        <f t="shared" si="52"/>
        <v/>
      </c>
      <c r="AP60" s="515" t="str">
        <f t="shared" si="52"/>
        <v/>
      </c>
      <c r="AQ60" s="515" t="str">
        <f t="shared" si="52"/>
        <v/>
      </c>
      <c r="AR60" s="515" t="str">
        <f t="shared" si="52"/>
        <v/>
      </c>
      <c r="AS60" s="515" t="str">
        <f t="shared" si="52"/>
        <v/>
      </c>
      <c r="AT60" s="515" t="str">
        <f t="shared" si="52"/>
        <v/>
      </c>
      <c r="AU60" s="515" t="str">
        <f t="shared" si="52"/>
        <v/>
      </c>
      <c r="AV60" s="515" t="str">
        <f t="shared" si="52"/>
        <v/>
      </c>
      <c r="AW60" s="515" t="str">
        <f t="shared" si="52"/>
        <v/>
      </c>
      <c r="AX60" s="515" t="str">
        <f t="shared" si="52"/>
        <v/>
      </c>
      <c r="AY60" s="515" t="str">
        <f t="shared" si="52"/>
        <v/>
      </c>
      <c r="AZ60" s="515" t="str">
        <f t="shared" si="52"/>
        <v/>
      </c>
      <c r="BA60" s="515" t="str">
        <f t="shared" si="52"/>
        <v/>
      </c>
      <c r="BB60" s="515" t="str">
        <f t="shared" si="52"/>
        <v/>
      </c>
      <c r="BC60" s="515" t="str">
        <f t="shared" si="52"/>
        <v/>
      </c>
      <c r="BD60" s="515" t="str">
        <f t="shared" si="52"/>
        <v/>
      </c>
      <c r="BE60" s="515" t="str">
        <f t="shared" si="52"/>
        <v/>
      </c>
      <c r="BF60" s="515" t="str">
        <f t="shared" si="52"/>
        <v/>
      </c>
      <c r="BG60" s="515" t="str">
        <f t="shared" si="52"/>
        <v/>
      </c>
      <c r="BH60" s="515" t="str">
        <f t="shared" si="52"/>
        <v/>
      </c>
      <c r="BI60" s="515" t="str">
        <f t="shared" si="52"/>
        <v/>
      </c>
      <c r="BJ60" s="515" t="str">
        <f t="shared" si="52"/>
        <v/>
      </c>
      <c r="BK60" s="515" t="str">
        <f t="shared" si="52"/>
        <v/>
      </c>
      <c r="BL60" s="515" t="str">
        <f t="shared" si="52"/>
        <v/>
      </c>
      <c r="BM60" s="515" t="str">
        <f t="shared" si="52"/>
        <v/>
      </c>
      <c r="BN60" s="515" t="str">
        <f t="shared" si="52"/>
        <v/>
      </c>
      <c r="BO60" s="515" t="str">
        <f t="shared" si="52"/>
        <v/>
      </c>
      <c r="BP60" s="515" t="str">
        <f t="shared" ref="BP60:BU60" si="53">IF(AND($B$60&gt;BO$3,$B$60&lt;=BP$3),Max_Value,"")</f>
        <v/>
      </c>
      <c r="BQ60" s="515" t="str">
        <f t="shared" si="53"/>
        <v/>
      </c>
      <c r="BR60" s="515" t="str">
        <f t="shared" si="53"/>
        <v/>
      </c>
      <c r="BS60" s="515" t="str">
        <f t="shared" si="53"/>
        <v/>
      </c>
      <c r="BT60" s="515" t="str">
        <f t="shared" si="53"/>
        <v/>
      </c>
      <c r="BU60" s="640" t="str">
        <f t="shared" si="53"/>
        <v/>
      </c>
      <c r="BV60" s="636" t="str">
        <f>IF(AND($B$60&gt;BU$3,$B$60&lt;=BV$3),Max_Value,"")</f>
        <v/>
      </c>
      <c r="BW60" s="487" t="str">
        <f t="shared" ref="BW60:EH60" si="54">IF(AND($B$60&gt;=BW$3,$B$60&lt;BX$3),100,"")</f>
        <v/>
      </c>
      <c r="BX60" s="162" t="str">
        <f t="shared" si="54"/>
        <v/>
      </c>
      <c r="BY60" s="162" t="str">
        <f t="shared" si="54"/>
        <v/>
      </c>
      <c r="BZ60" s="162" t="str">
        <f t="shared" si="54"/>
        <v/>
      </c>
      <c r="CA60" s="162" t="str">
        <f t="shared" si="54"/>
        <v/>
      </c>
      <c r="CB60" s="162" t="str">
        <f t="shared" si="54"/>
        <v/>
      </c>
      <c r="CC60" s="162" t="str">
        <f t="shared" si="54"/>
        <v/>
      </c>
      <c r="CD60" s="162" t="str">
        <f t="shared" si="54"/>
        <v/>
      </c>
      <c r="CE60" s="162" t="str">
        <f t="shared" si="54"/>
        <v/>
      </c>
      <c r="CF60" s="162" t="str">
        <f t="shared" si="54"/>
        <v/>
      </c>
      <c r="CG60" s="162" t="str">
        <f t="shared" si="54"/>
        <v/>
      </c>
      <c r="CH60" s="162" t="str">
        <f t="shared" si="54"/>
        <v/>
      </c>
      <c r="CI60" s="162" t="str">
        <f t="shared" si="54"/>
        <v/>
      </c>
      <c r="CJ60" s="162" t="str">
        <f t="shared" si="54"/>
        <v/>
      </c>
      <c r="CK60" s="162" t="str">
        <f t="shared" si="54"/>
        <v/>
      </c>
      <c r="CL60" s="162" t="str">
        <f t="shared" si="54"/>
        <v/>
      </c>
      <c r="CM60" s="162" t="str">
        <f t="shared" si="54"/>
        <v/>
      </c>
      <c r="CN60" s="162" t="str">
        <f t="shared" si="54"/>
        <v/>
      </c>
      <c r="CO60" s="162" t="str">
        <f t="shared" si="54"/>
        <v/>
      </c>
      <c r="CP60" s="162" t="str">
        <f t="shared" si="54"/>
        <v/>
      </c>
      <c r="CQ60" s="162" t="str">
        <f t="shared" si="54"/>
        <v/>
      </c>
      <c r="CR60" s="162" t="str">
        <f t="shared" si="54"/>
        <v/>
      </c>
      <c r="CS60" s="162" t="str">
        <f t="shared" si="54"/>
        <v/>
      </c>
      <c r="CT60" s="162" t="str">
        <f t="shared" si="54"/>
        <v/>
      </c>
      <c r="CU60" s="162" t="str">
        <f t="shared" si="54"/>
        <v/>
      </c>
      <c r="CV60" s="162" t="str">
        <f t="shared" si="54"/>
        <v/>
      </c>
      <c r="CW60" s="162" t="str">
        <f t="shared" si="54"/>
        <v/>
      </c>
      <c r="CX60" s="162" t="str">
        <f t="shared" si="54"/>
        <v/>
      </c>
      <c r="CY60" s="162" t="str">
        <f t="shared" si="54"/>
        <v/>
      </c>
      <c r="CZ60" s="162" t="str">
        <f t="shared" si="54"/>
        <v/>
      </c>
      <c r="DA60" s="162" t="str">
        <f t="shared" si="54"/>
        <v/>
      </c>
      <c r="DB60" s="162" t="str">
        <f t="shared" si="54"/>
        <v/>
      </c>
      <c r="DC60" s="162" t="str">
        <f t="shared" si="54"/>
        <v/>
      </c>
      <c r="DD60" s="162" t="str">
        <f t="shared" si="54"/>
        <v/>
      </c>
      <c r="DE60" s="162" t="str">
        <f t="shared" si="54"/>
        <v/>
      </c>
      <c r="DF60" s="162" t="str">
        <f t="shared" si="54"/>
        <v/>
      </c>
      <c r="DG60" s="162" t="str">
        <f t="shared" si="54"/>
        <v/>
      </c>
      <c r="DH60" s="162" t="str">
        <f t="shared" si="54"/>
        <v/>
      </c>
      <c r="DI60" s="162" t="str">
        <f t="shared" si="54"/>
        <v/>
      </c>
      <c r="DJ60" s="162" t="str">
        <f t="shared" si="54"/>
        <v/>
      </c>
      <c r="DK60" s="162" t="str">
        <f t="shared" si="54"/>
        <v/>
      </c>
      <c r="DL60" s="162" t="str">
        <f t="shared" si="54"/>
        <v/>
      </c>
      <c r="DM60" s="162" t="str">
        <f t="shared" si="54"/>
        <v/>
      </c>
      <c r="DN60" s="162" t="str">
        <f t="shared" si="54"/>
        <v/>
      </c>
      <c r="DO60" s="162" t="str">
        <f t="shared" si="54"/>
        <v/>
      </c>
      <c r="DP60" s="162" t="str">
        <f t="shared" si="54"/>
        <v/>
      </c>
      <c r="DQ60" s="162" t="str">
        <f t="shared" si="54"/>
        <v/>
      </c>
      <c r="DR60" s="162" t="str">
        <f t="shared" si="54"/>
        <v/>
      </c>
      <c r="DS60" s="162" t="str">
        <f t="shared" si="54"/>
        <v/>
      </c>
      <c r="DT60" s="162" t="str">
        <f t="shared" si="54"/>
        <v/>
      </c>
      <c r="DU60" s="162" t="str">
        <f t="shared" si="54"/>
        <v/>
      </c>
      <c r="DV60" s="162" t="str">
        <f t="shared" si="54"/>
        <v/>
      </c>
      <c r="DW60" s="162" t="str">
        <f t="shared" si="54"/>
        <v/>
      </c>
      <c r="DX60" s="162" t="str">
        <f t="shared" si="54"/>
        <v/>
      </c>
      <c r="DY60" s="162" t="str">
        <f t="shared" si="54"/>
        <v/>
      </c>
      <c r="DZ60" s="162" t="str">
        <f t="shared" si="54"/>
        <v/>
      </c>
      <c r="EA60" s="162" t="str">
        <f t="shared" si="54"/>
        <v/>
      </c>
      <c r="EB60" s="162" t="str">
        <f t="shared" si="54"/>
        <v/>
      </c>
      <c r="EC60" s="162" t="str">
        <f t="shared" si="54"/>
        <v/>
      </c>
      <c r="ED60" s="162" t="str">
        <f t="shared" si="54"/>
        <v/>
      </c>
      <c r="EE60" s="162" t="str">
        <f t="shared" si="54"/>
        <v/>
      </c>
      <c r="EF60" s="162" t="str">
        <f t="shared" si="54"/>
        <v/>
      </c>
      <c r="EG60" s="162" t="str">
        <f t="shared" si="54"/>
        <v/>
      </c>
      <c r="EH60" s="162" t="str">
        <f t="shared" si="54"/>
        <v/>
      </c>
      <c r="EI60" s="162" t="str">
        <f t="shared" ref="EI60:GT60" si="55">IF(AND($B$60&gt;=EI$3,$B$60&lt;EJ$3),100,"")</f>
        <v/>
      </c>
      <c r="EJ60" s="162" t="str">
        <f t="shared" si="55"/>
        <v/>
      </c>
      <c r="EK60" s="162" t="str">
        <f t="shared" si="55"/>
        <v/>
      </c>
      <c r="EL60" s="162" t="str">
        <f t="shared" si="55"/>
        <v/>
      </c>
      <c r="EM60" s="162" t="str">
        <f t="shared" si="55"/>
        <v/>
      </c>
      <c r="EN60" s="162" t="str">
        <f t="shared" si="55"/>
        <v/>
      </c>
      <c r="EO60" s="162" t="str">
        <f t="shared" si="55"/>
        <v/>
      </c>
      <c r="EP60" s="162" t="str">
        <f t="shared" si="55"/>
        <v/>
      </c>
      <c r="EQ60" s="162" t="str">
        <f t="shared" si="55"/>
        <v/>
      </c>
      <c r="ER60" s="162" t="str">
        <f t="shared" si="55"/>
        <v/>
      </c>
      <c r="ES60" s="162" t="str">
        <f t="shared" si="55"/>
        <v/>
      </c>
      <c r="ET60" s="162" t="str">
        <f t="shared" si="55"/>
        <v/>
      </c>
      <c r="EU60" s="162" t="str">
        <f t="shared" si="55"/>
        <v/>
      </c>
      <c r="EV60" s="162" t="str">
        <f t="shared" si="55"/>
        <v/>
      </c>
      <c r="EW60" s="162" t="str">
        <f t="shared" si="55"/>
        <v/>
      </c>
      <c r="EX60" s="162" t="str">
        <f t="shared" si="55"/>
        <v/>
      </c>
      <c r="EY60" s="162" t="str">
        <f t="shared" si="55"/>
        <v/>
      </c>
      <c r="EZ60" s="162" t="str">
        <f t="shared" si="55"/>
        <v/>
      </c>
      <c r="FA60" s="162" t="str">
        <f t="shared" si="55"/>
        <v/>
      </c>
      <c r="FB60" s="162" t="str">
        <f t="shared" si="55"/>
        <v/>
      </c>
      <c r="FC60" s="162" t="str">
        <f t="shared" si="55"/>
        <v/>
      </c>
      <c r="FD60" s="162" t="str">
        <f t="shared" si="55"/>
        <v/>
      </c>
      <c r="FE60" s="162" t="str">
        <f t="shared" si="55"/>
        <v/>
      </c>
      <c r="FF60" s="162" t="str">
        <f t="shared" si="55"/>
        <v/>
      </c>
      <c r="FG60" s="162" t="str">
        <f t="shared" si="55"/>
        <v/>
      </c>
      <c r="FH60" s="162" t="str">
        <f t="shared" si="55"/>
        <v/>
      </c>
      <c r="FI60" s="162" t="str">
        <f t="shared" si="55"/>
        <v/>
      </c>
      <c r="FJ60" s="162" t="str">
        <f t="shared" si="55"/>
        <v/>
      </c>
      <c r="FK60" s="162" t="str">
        <f t="shared" si="55"/>
        <v/>
      </c>
      <c r="FL60" s="162" t="str">
        <f t="shared" si="55"/>
        <v/>
      </c>
      <c r="FM60" s="162" t="str">
        <f t="shared" si="55"/>
        <v/>
      </c>
      <c r="FN60" s="162" t="str">
        <f t="shared" si="55"/>
        <v/>
      </c>
      <c r="FO60" s="162" t="str">
        <f t="shared" si="55"/>
        <v/>
      </c>
      <c r="FP60" s="162" t="str">
        <f t="shared" si="55"/>
        <v/>
      </c>
      <c r="FQ60" s="162" t="str">
        <f t="shared" si="55"/>
        <v/>
      </c>
      <c r="FR60" s="162" t="str">
        <f t="shared" si="55"/>
        <v/>
      </c>
      <c r="FS60" s="162" t="str">
        <f t="shared" si="55"/>
        <v/>
      </c>
      <c r="FT60" s="162" t="str">
        <f t="shared" si="55"/>
        <v/>
      </c>
      <c r="FU60" s="162" t="str">
        <f t="shared" si="55"/>
        <v/>
      </c>
      <c r="FV60" s="162" t="str">
        <f t="shared" si="55"/>
        <v/>
      </c>
      <c r="FW60" s="162" t="str">
        <f t="shared" si="55"/>
        <v/>
      </c>
      <c r="FX60" s="162" t="str">
        <f t="shared" si="55"/>
        <v/>
      </c>
      <c r="FY60" s="162" t="str">
        <f t="shared" si="55"/>
        <v/>
      </c>
      <c r="FZ60" s="162" t="str">
        <f t="shared" si="55"/>
        <v/>
      </c>
      <c r="GA60" s="162" t="str">
        <f t="shared" si="55"/>
        <v/>
      </c>
      <c r="GB60" s="162" t="str">
        <f t="shared" si="55"/>
        <v/>
      </c>
      <c r="GC60" s="162" t="str">
        <f t="shared" si="55"/>
        <v/>
      </c>
      <c r="GD60" s="162" t="str">
        <f t="shared" si="55"/>
        <v/>
      </c>
      <c r="GE60" s="162" t="str">
        <f t="shared" si="55"/>
        <v/>
      </c>
      <c r="GF60" s="162" t="str">
        <f t="shared" si="55"/>
        <v/>
      </c>
      <c r="GG60" s="162" t="str">
        <f t="shared" si="55"/>
        <v/>
      </c>
      <c r="GH60" s="162" t="str">
        <f t="shared" si="55"/>
        <v/>
      </c>
      <c r="GI60" s="162" t="str">
        <f t="shared" si="55"/>
        <v/>
      </c>
      <c r="GJ60" s="162" t="str">
        <f t="shared" si="55"/>
        <v/>
      </c>
      <c r="GK60" s="162" t="str">
        <f t="shared" si="55"/>
        <v/>
      </c>
      <c r="GL60" s="162" t="str">
        <f t="shared" si="55"/>
        <v/>
      </c>
      <c r="GM60" s="162" t="str">
        <f t="shared" si="55"/>
        <v/>
      </c>
      <c r="GN60" s="162" t="str">
        <f t="shared" si="55"/>
        <v/>
      </c>
      <c r="GO60" s="162" t="str">
        <f t="shared" si="55"/>
        <v/>
      </c>
      <c r="GP60" s="162" t="str">
        <f t="shared" si="55"/>
        <v/>
      </c>
      <c r="GQ60" s="162" t="str">
        <f t="shared" si="55"/>
        <v/>
      </c>
      <c r="GR60" s="162" t="str">
        <f t="shared" si="55"/>
        <v/>
      </c>
      <c r="GS60" s="162" t="str">
        <f t="shared" si="55"/>
        <v/>
      </c>
      <c r="GT60" s="162" t="str">
        <f t="shared" si="55"/>
        <v/>
      </c>
      <c r="GU60" s="162" t="str">
        <f t="shared" ref="GU60:JF60" si="56">IF(AND($B$60&gt;=GU$3,$B$60&lt;GV$3),100,"")</f>
        <v/>
      </c>
      <c r="GV60" s="162" t="str">
        <f t="shared" si="56"/>
        <v/>
      </c>
      <c r="GW60" s="162" t="str">
        <f t="shared" si="56"/>
        <v/>
      </c>
      <c r="GX60" s="162" t="str">
        <f t="shared" si="56"/>
        <v/>
      </c>
      <c r="GY60" s="162" t="str">
        <f t="shared" si="56"/>
        <v/>
      </c>
      <c r="GZ60" s="162" t="str">
        <f t="shared" si="56"/>
        <v/>
      </c>
      <c r="HA60" s="162" t="str">
        <f t="shared" si="56"/>
        <v/>
      </c>
      <c r="HB60" s="162" t="str">
        <f t="shared" si="56"/>
        <v/>
      </c>
      <c r="HC60" s="162" t="str">
        <f t="shared" si="56"/>
        <v/>
      </c>
      <c r="HD60" s="162" t="str">
        <f t="shared" si="56"/>
        <v/>
      </c>
      <c r="HE60" s="162" t="str">
        <f t="shared" si="56"/>
        <v/>
      </c>
      <c r="HF60" s="162" t="str">
        <f t="shared" si="56"/>
        <v/>
      </c>
      <c r="HG60" s="162" t="str">
        <f t="shared" si="56"/>
        <v/>
      </c>
      <c r="HH60" s="162" t="str">
        <f t="shared" si="56"/>
        <v/>
      </c>
      <c r="HI60" s="162" t="str">
        <f t="shared" si="56"/>
        <v/>
      </c>
      <c r="HJ60" s="162" t="str">
        <f t="shared" si="56"/>
        <v/>
      </c>
      <c r="HK60" s="162" t="str">
        <f t="shared" si="56"/>
        <v/>
      </c>
      <c r="HL60" s="162" t="str">
        <f t="shared" si="56"/>
        <v/>
      </c>
      <c r="HM60" s="162" t="str">
        <f t="shared" si="56"/>
        <v/>
      </c>
      <c r="HN60" s="162" t="str">
        <f t="shared" si="56"/>
        <v/>
      </c>
      <c r="HO60" s="162" t="str">
        <f t="shared" si="56"/>
        <v/>
      </c>
      <c r="HP60" s="162" t="str">
        <f t="shared" si="56"/>
        <v/>
      </c>
      <c r="HQ60" s="162" t="str">
        <f t="shared" si="56"/>
        <v/>
      </c>
      <c r="HR60" s="162" t="str">
        <f t="shared" si="56"/>
        <v/>
      </c>
      <c r="HS60" s="162" t="str">
        <f t="shared" si="56"/>
        <v/>
      </c>
      <c r="HT60" s="162" t="str">
        <f t="shared" si="56"/>
        <v/>
      </c>
      <c r="HU60" s="162" t="str">
        <f t="shared" si="56"/>
        <v/>
      </c>
      <c r="HV60" s="162" t="str">
        <f t="shared" si="56"/>
        <v/>
      </c>
      <c r="HW60" s="162" t="str">
        <f t="shared" si="56"/>
        <v/>
      </c>
      <c r="HX60" s="162" t="str">
        <f t="shared" si="56"/>
        <v/>
      </c>
      <c r="HY60" s="162" t="str">
        <f t="shared" si="56"/>
        <v/>
      </c>
      <c r="HZ60" s="162" t="str">
        <f t="shared" si="56"/>
        <v/>
      </c>
      <c r="IA60" s="162" t="str">
        <f t="shared" si="56"/>
        <v/>
      </c>
      <c r="IB60" s="162" t="str">
        <f t="shared" si="56"/>
        <v/>
      </c>
      <c r="IC60" s="162" t="str">
        <f t="shared" si="56"/>
        <v/>
      </c>
      <c r="ID60" s="162" t="str">
        <f t="shared" si="56"/>
        <v/>
      </c>
      <c r="IE60" s="162" t="str">
        <f t="shared" si="56"/>
        <v/>
      </c>
      <c r="IF60" s="162" t="str">
        <f t="shared" si="56"/>
        <v/>
      </c>
      <c r="IG60" s="162" t="str">
        <f t="shared" si="56"/>
        <v/>
      </c>
      <c r="IH60" s="162" t="str">
        <f t="shared" si="56"/>
        <v/>
      </c>
      <c r="II60" s="162" t="str">
        <f t="shared" si="56"/>
        <v/>
      </c>
      <c r="IJ60" s="162" t="str">
        <f t="shared" si="56"/>
        <v/>
      </c>
      <c r="IK60" s="162" t="str">
        <f t="shared" si="56"/>
        <v/>
      </c>
      <c r="IL60" s="162" t="str">
        <f t="shared" si="56"/>
        <v/>
      </c>
      <c r="IM60" s="162" t="str">
        <f t="shared" si="56"/>
        <v/>
      </c>
      <c r="IN60" s="162" t="str">
        <f t="shared" si="56"/>
        <v/>
      </c>
      <c r="IO60" s="162" t="str">
        <f t="shared" si="56"/>
        <v/>
      </c>
      <c r="IP60" s="162" t="str">
        <f t="shared" si="56"/>
        <v/>
      </c>
      <c r="IQ60" s="162" t="str">
        <f t="shared" si="56"/>
        <v/>
      </c>
      <c r="IR60" s="162" t="str">
        <f t="shared" si="56"/>
        <v/>
      </c>
      <c r="IS60" s="162" t="str">
        <f t="shared" si="56"/>
        <v/>
      </c>
      <c r="IT60" s="162" t="str">
        <f t="shared" si="56"/>
        <v/>
      </c>
      <c r="IU60" s="162" t="str">
        <f t="shared" si="56"/>
        <v/>
      </c>
      <c r="IV60" s="162" t="str">
        <f t="shared" si="56"/>
        <v/>
      </c>
      <c r="IW60" s="162" t="str">
        <f t="shared" si="56"/>
        <v/>
      </c>
      <c r="IX60" s="162" t="str">
        <f t="shared" si="56"/>
        <v/>
      </c>
      <c r="IY60" s="162" t="str">
        <f t="shared" si="56"/>
        <v/>
      </c>
      <c r="IZ60" s="162" t="str">
        <f t="shared" si="56"/>
        <v/>
      </c>
      <c r="JA60" s="162" t="str">
        <f t="shared" si="56"/>
        <v/>
      </c>
      <c r="JB60" s="162" t="str">
        <f t="shared" si="56"/>
        <v/>
      </c>
      <c r="JC60" s="162" t="str">
        <f t="shared" si="56"/>
        <v/>
      </c>
      <c r="JD60" s="162" t="str">
        <f t="shared" si="56"/>
        <v/>
      </c>
      <c r="JE60" s="162" t="str">
        <f t="shared" si="56"/>
        <v/>
      </c>
      <c r="JF60" s="162" t="str">
        <f t="shared" si="56"/>
        <v/>
      </c>
      <c r="JG60" s="162" t="str">
        <f t="shared" ref="JG60:LR60" si="57">IF(AND($B$60&gt;=JG$3,$B$60&lt;JH$3),100,"")</f>
        <v/>
      </c>
      <c r="JH60" s="162" t="str">
        <f t="shared" si="57"/>
        <v/>
      </c>
      <c r="JI60" s="162" t="str">
        <f t="shared" si="57"/>
        <v/>
      </c>
      <c r="JJ60" s="162" t="str">
        <f t="shared" si="57"/>
        <v/>
      </c>
      <c r="JK60" s="162" t="str">
        <f t="shared" si="57"/>
        <v/>
      </c>
      <c r="JL60" s="162" t="str">
        <f t="shared" si="57"/>
        <v/>
      </c>
      <c r="JM60" s="162" t="str">
        <f t="shared" si="57"/>
        <v/>
      </c>
      <c r="JN60" s="162" t="str">
        <f t="shared" si="57"/>
        <v/>
      </c>
      <c r="JO60" s="162" t="str">
        <f t="shared" si="57"/>
        <v/>
      </c>
      <c r="JP60" s="162" t="str">
        <f t="shared" si="57"/>
        <v/>
      </c>
      <c r="JQ60" s="162" t="str">
        <f t="shared" si="57"/>
        <v/>
      </c>
      <c r="JR60" s="162" t="str">
        <f t="shared" si="57"/>
        <v/>
      </c>
      <c r="JS60" s="162" t="str">
        <f t="shared" si="57"/>
        <v/>
      </c>
      <c r="JT60" s="162" t="str">
        <f t="shared" si="57"/>
        <v/>
      </c>
      <c r="JU60" s="162" t="str">
        <f t="shared" si="57"/>
        <v/>
      </c>
      <c r="JV60" s="162" t="str">
        <f t="shared" si="57"/>
        <v/>
      </c>
      <c r="JW60" s="162" t="str">
        <f t="shared" si="57"/>
        <v/>
      </c>
      <c r="JX60" s="162" t="str">
        <f t="shared" si="57"/>
        <v/>
      </c>
      <c r="JY60" s="162" t="str">
        <f t="shared" si="57"/>
        <v/>
      </c>
      <c r="JZ60" s="162" t="str">
        <f t="shared" si="57"/>
        <v/>
      </c>
      <c r="KA60" s="162" t="str">
        <f t="shared" si="57"/>
        <v/>
      </c>
      <c r="KB60" s="162" t="str">
        <f t="shared" si="57"/>
        <v/>
      </c>
      <c r="KC60" s="162" t="str">
        <f t="shared" si="57"/>
        <v/>
      </c>
      <c r="KD60" s="162" t="str">
        <f t="shared" si="57"/>
        <v/>
      </c>
      <c r="KE60" s="162" t="str">
        <f t="shared" si="57"/>
        <v/>
      </c>
      <c r="KF60" s="162" t="str">
        <f t="shared" si="57"/>
        <v/>
      </c>
      <c r="KG60" s="162" t="str">
        <f t="shared" si="57"/>
        <v/>
      </c>
      <c r="KH60" s="162" t="str">
        <f t="shared" si="57"/>
        <v/>
      </c>
      <c r="KI60" s="162" t="str">
        <f t="shared" si="57"/>
        <v/>
      </c>
      <c r="KJ60" s="162" t="str">
        <f t="shared" si="57"/>
        <v/>
      </c>
      <c r="KK60" s="162" t="str">
        <f t="shared" si="57"/>
        <v/>
      </c>
      <c r="KL60" s="162" t="str">
        <f t="shared" si="57"/>
        <v/>
      </c>
      <c r="KM60" s="162" t="str">
        <f t="shared" si="57"/>
        <v/>
      </c>
      <c r="KN60" s="162" t="str">
        <f t="shared" si="57"/>
        <v/>
      </c>
      <c r="KO60" s="162" t="str">
        <f t="shared" si="57"/>
        <v/>
      </c>
      <c r="KP60" s="162" t="str">
        <f t="shared" si="57"/>
        <v/>
      </c>
      <c r="KQ60" s="162" t="str">
        <f t="shared" si="57"/>
        <v/>
      </c>
      <c r="KR60" s="162" t="str">
        <f t="shared" si="57"/>
        <v/>
      </c>
      <c r="KS60" s="162" t="str">
        <f t="shared" si="57"/>
        <v/>
      </c>
      <c r="KT60" s="162" t="str">
        <f t="shared" si="57"/>
        <v/>
      </c>
      <c r="KU60" s="162" t="str">
        <f t="shared" si="57"/>
        <v/>
      </c>
      <c r="KV60" s="162" t="str">
        <f t="shared" si="57"/>
        <v/>
      </c>
      <c r="KW60" s="162" t="str">
        <f t="shared" si="57"/>
        <v/>
      </c>
      <c r="KX60" s="162" t="str">
        <f t="shared" si="57"/>
        <v/>
      </c>
      <c r="KY60" s="162" t="str">
        <f t="shared" si="57"/>
        <v/>
      </c>
      <c r="KZ60" s="162" t="str">
        <f t="shared" si="57"/>
        <v/>
      </c>
      <c r="LA60" s="162" t="str">
        <f t="shared" si="57"/>
        <v/>
      </c>
      <c r="LB60" s="162" t="str">
        <f t="shared" si="57"/>
        <v/>
      </c>
      <c r="LC60" s="162" t="str">
        <f t="shared" si="57"/>
        <v/>
      </c>
      <c r="LD60" s="162" t="str">
        <f t="shared" si="57"/>
        <v/>
      </c>
      <c r="LE60" s="162" t="str">
        <f t="shared" si="57"/>
        <v/>
      </c>
      <c r="LF60" s="162" t="str">
        <f t="shared" si="57"/>
        <v/>
      </c>
      <c r="LG60" s="162" t="str">
        <f t="shared" si="57"/>
        <v/>
      </c>
      <c r="LH60" s="162" t="str">
        <f t="shared" si="57"/>
        <v/>
      </c>
      <c r="LI60" s="162" t="str">
        <f t="shared" si="57"/>
        <v/>
      </c>
      <c r="LJ60" s="162" t="str">
        <f t="shared" si="57"/>
        <v/>
      </c>
      <c r="LK60" s="162" t="str">
        <f t="shared" si="57"/>
        <v/>
      </c>
      <c r="LL60" s="162" t="str">
        <f t="shared" si="57"/>
        <v/>
      </c>
      <c r="LM60" s="162" t="str">
        <f t="shared" si="57"/>
        <v/>
      </c>
      <c r="LN60" s="162" t="str">
        <f t="shared" si="57"/>
        <v/>
      </c>
      <c r="LO60" s="162" t="str">
        <f t="shared" si="57"/>
        <v/>
      </c>
      <c r="LP60" s="162" t="str">
        <f t="shared" si="57"/>
        <v/>
      </c>
      <c r="LQ60" s="162" t="str">
        <f t="shared" si="57"/>
        <v/>
      </c>
      <c r="LR60" s="162" t="str">
        <f t="shared" si="57"/>
        <v/>
      </c>
      <c r="LS60" s="162" t="str">
        <f t="shared" ref="LS60:OD60" si="58">IF(AND($B$60&gt;=LS$3,$B$60&lt;LT$3),100,"")</f>
        <v/>
      </c>
      <c r="LT60" s="162" t="str">
        <f t="shared" si="58"/>
        <v/>
      </c>
      <c r="LU60" s="162" t="str">
        <f t="shared" si="58"/>
        <v/>
      </c>
      <c r="LV60" s="162" t="str">
        <f t="shared" si="58"/>
        <v/>
      </c>
      <c r="LW60" s="162" t="str">
        <f t="shared" si="58"/>
        <v/>
      </c>
      <c r="LX60" s="162" t="str">
        <f t="shared" si="58"/>
        <v/>
      </c>
      <c r="LY60" s="162" t="str">
        <f t="shared" si="58"/>
        <v/>
      </c>
      <c r="LZ60" s="162" t="str">
        <f t="shared" si="58"/>
        <v/>
      </c>
      <c r="MA60" s="162" t="str">
        <f t="shared" si="58"/>
        <v/>
      </c>
      <c r="MB60" s="162" t="str">
        <f t="shared" si="58"/>
        <v/>
      </c>
      <c r="MC60" s="162" t="str">
        <f t="shared" si="58"/>
        <v/>
      </c>
      <c r="MD60" s="162" t="str">
        <f t="shared" si="58"/>
        <v/>
      </c>
      <c r="ME60" s="162" t="str">
        <f t="shared" si="58"/>
        <v/>
      </c>
      <c r="MF60" s="162" t="str">
        <f t="shared" si="58"/>
        <v/>
      </c>
      <c r="MG60" s="162" t="str">
        <f t="shared" si="58"/>
        <v/>
      </c>
      <c r="MH60" s="162" t="str">
        <f t="shared" si="58"/>
        <v/>
      </c>
      <c r="MI60" s="162" t="str">
        <f t="shared" si="58"/>
        <v/>
      </c>
      <c r="MJ60" s="162" t="str">
        <f t="shared" si="58"/>
        <v/>
      </c>
      <c r="MK60" s="162" t="str">
        <f t="shared" si="58"/>
        <v/>
      </c>
      <c r="ML60" s="162" t="str">
        <f t="shared" si="58"/>
        <v/>
      </c>
      <c r="MM60" s="162" t="str">
        <f t="shared" si="58"/>
        <v/>
      </c>
      <c r="MN60" s="162" t="str">
        <f t="shared" si="58"/>
        <v/>
      </c>
      <c r="MO60" s="162" t="str">
        <f t="shared" si="58"/>
        <v/>
      </c>
      <c r="MP60" s="162" t="str">
        <f t="shared" si="58"/>
        <v/>
      </c>
      <c r="MQ60" s="162" t="str">
        <f t="shared" si="58"/>
        <v/>
      </c>
      <c r="MR60" s="162" t="str">
        <f t="shared" si="58"/>
        <v/>
      </c>
      <c r="MS60" s="162" t="str">
        <f t="shared" si="58"/>
        <v/>
      </c>
      <c r="MT60" s="162" t="str">
        <f t="shared" si="58"/>
        <v/>
      </c>
      <c r="MU60" s="162" t="str">
        <f t="shared" si="58"/>
        <v/>
      </c>
      <c r="MV60" s="162" t="str">
        <f t="shared" si="58"/>
        <v/>
      </c>
      <c r="MW60" s="162" t="str">
        <f t="shared" si="58"/>
        <v/>
      </c>
      <c r="MX60" s="162" t="str">
        <f t="shared" si="58"/>
        <v/>
      </c>
      <c r="MY60" s="162" t="str">
        <f t="shared" si="58"/>
        <v/>
      </c>
      <c r="MZ60" s="162" t="str">
        <f t="shared" si="58"/>
        <v/>
      </c>
      <c r="NA60" s="162" t="str">
        <f t="shared" si="58"/>
        <v/>
      </c>
      <c r="NB60" s="162" t="str">
        <f t="shared" si="58"/>
        <v/>
      </c>
      <c r="NC60" s="162" t="str">
        <f t="shared" si="58"/>
        <v/>
      </c>
      <c r="ND60" s="162" t="str">
        <f t="shared" si="58"/>
        <v/>
      </c>
      <c r="NE60" s="162" t="str">
        <f t="shared" si="58"/>
        <v/>
      </c>
      <c r="NF60" s="162" t="str">
        <f t="shared" si="58"/>
        <v/>
      </c>
      <c r="NG60" s="162" t="str">
        <f t="shared" si="58"/>
        <v/>
      </c>
      <c r="NH60" s="162" t="str">
        <f t="shared" si="58"/>
        <v/>
      </c>
      <c r="NI60" s="162" t="str">
        <f t="shared" si="58"/>
        <v/>
      </c>
      <c r="NJ60" s="162" t="str">
        <f t="shared" si="58"/>
        <v/>
      </c>
      <c r="NK60" s="162" t="str">
        <f t="shared" si="58"/>
        <v/>
      </c>
      <c r="NL60" s="162" t="str">
        <f t="shared" si="58"/>
        <v/>
      </c>
      <c r="NM60" s="162" t="str">
        <f t="shared" si="58"/>
        <v/>
      </c>
      <c r="NN60" s="162" t="str">
        <f t="shared" si="58"/>
        <v/>
      </c>
      <c r="NO60" s="162" t="str">
        <f t="shared" si="58"/>
        <v/>
      </c>
      <c r="NP60" s="162" t="str">
        <f t="shared" si="58"/>
        <v/>
      </c>
      <c r="NQ60" s="162" t="str">
        <f t="shared" si="58"/>
        <v/>
      </c>
      <c r="NR60" s="162" t="str">
        <f t="shared" si="58"/>
        <v/>
      </c>
      <c r="NS60" s="162" t="str">
        <f t="shared" si="58"/>
        <v/>
      </c>
      <c r="NT60" s="162" t="str">
        <f t="shared" si="58"/>
        <v/>
      </c>
      <c r="NU60" s="162" t="str">
        <f t="shared" si="58"/>
        <v/>
      </c>
      <c r="NV60" s="162" t="str">
        <f t="shared" si="58"/>
        <v/>
      </c>
      <c r="NW60" s="162" t="str">
        <f t="shared" si="58"/>
        <v/>
      </c>
      <c r="NX60" s="162" t="str">
        <f t="shared" si="58"/>
        <v/>
      </c>
      <c r="NY60" s="162" t="str">
        <f t="shared" si="58"/>
        <v/>
      </c>
      <c r="NZ60" s="162" t="str">
        <f t="shared" si="58"/>
        <v/>
      </c>
      <c r="OA60" s="162" t="str">
        <f t="shared" si="58"/>
        <v/>
      </c>
      <c r="OB60" s="162" t="str">
        <f t="shared" si="58"/>
        <v/>
      </c>
      <c r="OC60" s="162" t="str">
        <f t="shared" si="58"/>
        <v/>
      </c>
      <c r="OD60" s="162" t="str">
        <f t="shared" si="58"/>
        <v/>
      </c>
      <c r="OE60" s="162" t="str">
        <f t="shared" ref="OE60:OO60" si="59">IF(AND($B$60&gt;=OE$3,$B$60&lt;OF$3),100,"")</f>
        <v/>
      </c>
      <c r="OF60" s="162" t="str">
        <f t="shared" si="59"/>
        <v/>
      </c>
      <c r="OG60" s="162" t="str">
        <f t="shared" si="59"/>
        <v/>
      </c>
      <c r="OH60" s="162" t="str">
        <f t="shared" si="59"/>
        <v/>
      </c>
      <c r="OI60" s="162" t="str">
        <f t="shared" si="59"/>
        <v/>
      </c>
      <c r="OJ60" s="162" t="str">
        <f t="shared" si="59"/>
        <v/>
      </c>
      <c r="OK60" s="162" t="str">
        <f t="shared" si="59"/>
        <v/>
      </c>
      <c r="OL60" s="162" t="str">
        <f t="shared" si="59"/>
        <v/>
      </c>
      <c r="OM60" s="162" t="str">
        <f t="shared" si="59"/>
        <v/>
      </c>
      <c r="ON60" s="162" t="str">
        <f t="shared" si="59"/>
        <v/>
      </c>
      <c r="OO60" s="162" t="str">
        <f t="shared" si="59"/>
        <v/>
      </c>
    </row>
    <row r="61" spans="1:405">
      <c r="A61" s="513" t="s">
        <v>13</v>
      </c>
      <c r="B61" s="514">
        <f>INDEX('Configuration | Scaling'!$E$13:$Y$18,6,MATCH(A61,'Configuration | Scaling'!$E$13:$Y$13,0))</f>
        <v>579</v>
      </c>
      <c r="C61" s="515" t="str">
        <f t="shared" si="41"/>
        <v/>
      </c>
      <c r="D61" s="515" t="str">
        <f t="shared" ref="D61:AI61" si="60">IF(AND($B$61&gt;C$3,$B$61&lt;=D$3),Max_Value,"")</f>
        <v/>
      </c>
      <c r="E61" s="515" t="str">
        <f t="shared" si="60"/>
        <v/>
      </c>
      <c r="F61" s="515" t="str">
        <f t="shared" si="60"/>
        <v/>
      </c>
      <c r="G61" s="515" t="str">
        <f t="shared" si="60"/>
        <v/>
      </c>
      <c r="H61" s="515" t="str">
        <f t="shared" si="60"/>
        <v/>
      </c>
      <c r="I61" s="515" t="str">
        <f t="shared" si="60"/>
        <v/>
      </c>
      <c r="J61" s="515" t="str">
        <f t="shared" si="60"/>
        <v/>
      </c>
      <c r="K61" s="515" t="str">
        <f t="shared" si="60"/>
        <v/>
      </c>
      <c r="L61" s="515" t="str">
        <f t="shared" si="60"/>
        <v/>
      </c>
      <c r="M61" s="515" t="str">
        <f t="shared" si="60"/>
        <v/>
      </c>
      <c r="N61" s="515" t="str">
        <f t="shared" si="60"/>
        <v/>
      </c>
      <c r="O61" s="515" t="str">
        <f t="shared" si="60"/>
        <v/>
      </c>
      <c r="P61" s="515" t="str">
        <f t="shared" si="60"/>
        <v/>
      </c>
      <c r="Q61" s="515" t="str">
        <f t="shared" si="60"/>
        <v/>
      </c>
      <c r="R61" s="515" t="str">
        <f t="shared" si="60"/>
        <v/>
      </c>
      <c r="S61" s="515">
        <f t="shared" si="60"/>
        <v>20</v>
      </c>
      <c r="T61" s="515" t="str">
        <f t="shared" si="60"/>
        <v/>
      </c>
      <c r="U61" s="515" t="str">
        <f t="shared" si="60"/>
        <v/>
      </c>
      <c r="V61" s="515" t="str">
        <f t="shared" si="60"/>
        <v/>
      </c>
      <c r="W61" s="515" t="str">
        <f t="shared" si="60"/>
        <v/>
      </c>
      <c r="X61" s="515" t="str">
        <f t="shared" si="60"/>
        <v/>
      </c>
      <c r="Y61" s="515" t="str">
        <f t="shared" si="60"/>
        <v/>
      </c>
      <c r="Z61" s="515" t="str">
        <f t="shared" si="60"/>
        <v/>
      </c>
      <c r="AA61" s="515" t="str">
        <f t="shared" si="60"/>
        <v/>
      </c>
      <c r="AB61" s="515" t="str">
        <f t="shared" si="60"/>
        <v/>
      </c>
      <c r="AC61" s="515" t="str">
        <f t="shared" si="60"/>
        <v/>
      </c>
      <c r="AD61" s="515" t="str">
        <f t="shared" si="60"/>
        <v/>
      </c>
      <c r="AE61" s="515" t="str">
        <f t="shared" si="60"/>
        <v/>
      </c>
      <c r="AF61" s="515" t="str">
        <f t="shared" si="60"/>
        <v/>
      </c>
      <c r="AG61" s="515" t="str">
        <f t="shared" si="60"/>
        <v/>
      </c>
      <c r="AH61" s="515" t="str">
        <f t="shared" si="60"/>
        <v/>
      </c>
      <c r="AI61" s="515" t="str">
        <f t="shared" si="60"/>
        <v/>
      </c>
      <c r="AJ61" s="515" t="str">
        <f t="shared" ref="AJ61:BO61" si="61">IF(AND($B$61&gt;AI$3,$B$61&lt;=AJ$3),Max_Value,"")</f>
        <v/>
      </c>
      <c r="AK61" s="515" t="str">
        <f t="shared" si="61"/>
        <v/>
      </c>
      <c r="AL61" s="515" t="str">
        <f t="shared" si="61"/>
        <v/>
      </c>
      <c r="AM61" s="515" t="str">
        <f t="shared" si="61"/>
        <v/>
      </c>
      <c r="AN61" s="515" t="str">
        <f t="shared" si="61"/>
        <v/>
      </c>
      <c r="AO61" s="515" t="str">
        <f t="shared" si="61"/>
        <v/>
      </c>
      <c r="AP61" s="515" t="str">
        <f t="shared" si="61"/>
        <v/>
      </c>
      <c r="AQ61" s="515" t="str">
        <f t="shared" si="61"/>
        <v/>
      </c>
      <c r="AR61" s="515" t="str">
        <f t="shared" si="61"/>
        <v/>
      </c>
      <c r="AS61" s="515" t="str">
        <f t="shared" si="61"/>
        <v/>
      </c>
      <c r="AT61" s="515" t="str">
        <f t="shared" si="61"/>
        <v/>
      </c>
      <c r="AU61" s="515" t="str">
        <f t="shared" si="61"/>
        <v/>
      </c>
      <c r="AV61" s="515" t="str">
        <f t="shared" si="61"/>
        <v/>
      </c>
      <c r="AW61" s="515" t="str">
        <f t="shared" si="61"/>
        <v/>
      </c>
      <c r="AX61" s="515" t="str">
        <f t="shared" si="61"/>
        <v/>
      </c>
      <c r="AY61" s="515" t="str">
        <f t="shared" si="61"/>
        <v/>
      </c>
      <c r="AZ61" s="515" t="str">
        <f t="shared" si="61"/>
        <v/>
      </c>
      <c r="BA61" s="515" t="str">
        <f t="shared" si="61"/>
        <v/>
      </c>
      <c r="BB61" s="515" t="str">
        <f t="shared" si="61"/>
        <v/>
      </c>
      <c r="BC61" s="515" t="str">
        <f t="shared" si="61"/>
        <v/>
      </c>
      <c r="BD61" s="515" t="str">
        <f t="shared" si="61"/>
        <v/>
      </c>
      <c r="BE61" s="515" t="str">
        <f t="shared" si="61"/>
        <v/>
      </c>
      <c r="BF61" s="515" t="str">
        <f t="shared" si="61"/>
        <v/>
      </c>
      <c r="BG61" s="515" t="str">
        <f t="shared" si="61"/>
        <v/>
      </c>
      <c r="BH61" s="515" t="str">
        <f t="shared" si="61"/>
        <v/>
      </c>
      <c r="BI61" s="515" t="str">
        <f t="shared" si="61"/>
        <v/>
      </c>
      <c r="BJ61" s="515" t="str">
        <f t="shared" si="61"/>
        <v/>
      </c>
      <c r="BK61" s="515" t="str">
        <f t="shared" si="61"/>
        <v/>
      </c>
      <c r="BL61" s="515" t="str">
        <f t="shared" si="61"/>
        <v/>
      </c>
      <c r="BM61" s="515" t="str">
        <f t="shared" si="61"/>
        <v/>
      </c>
      <c r="BN61" s="515" t="str">
        <f t="shared" si="61"/>
        <v/>
      </c>
      <c r="BO61" s="515" t="str">
        <f t="shared" si="61"/>
        <v/>
      </c>
      <c r="BP61" s="515" t="str">
        <f t="shared" ref="BP61:BU61" si="62">IF(AND($B$61&gt;BO$3,$B$61&lt;=BP$3),Max_Value,"")</f>
        <v/>
      </c>
      <c r="BQ61" s="515" t="str">
        <f t="shared" si="62"/>
        <v/>
      </c>
      <c r="BR61" s="515" t="str">
        <f t="shared" si="62"/>
        <v/>
      </c>
      <c r="BS61" s="515" t="str">
        <f t="shared" si="62"/>
        <v/>
      </c>
      <c r="BT61" s="515" t="str">
        <f t="shared" si="62"/>
        <v/>
      </c>
      <c r="BU61" s="640" t="str">
        <f t="shared" si="62"/>
        <v/>
      </c>
      <c r="BV61" s="636" t="str">
        <f>IF(AND($B$61&gt;BU$3,$B$61&lt;=BV$3),Max_Value,"")</f>
        <v/>
      </c>
      <c r="BW61" s="487"/>
    </row>
    <row r="62" spans="1:405">
      <c r="A62" s="513" t="s">
        <v>14</v>
      </c>
      <c r="B62" s="514">
        <f>INDEX('Configuration | Scaling'!$E$13:$Y$18,6,MATCH(A62,'Configuration | Scaling'!$E$13:$Y$13,0))</f>
        <v>671</v>
      </c>
      <c r="C62" s="515" t="str">
        <f t="shared" si="41"/>
        <v/>
      </c>
      <c r="D62" s="515" t="str">
        <f t="shared" ref="D62:AI62" si="63">IF(AND($B$62&gt;C$3,$B$62&lt;=D$3),Max_Value,"")</f>
        <v/>
      </c>
      <c r="E62" s="515" t="str">
        <f t="shared" si="63"/>
        <v/>
      </c>
      <c r="F62" s="515" t="str">
        <f t="shared" si="63"/>
        <v/>
      </c>
      <c r="G62" s="515" t="str">
        <f t="shared" si="63"/>
        <v/>
      </c>
      <c r="H62" s="515" t="str">
        <f t="shared" si="63"/>
        <v/>
      </c>
      <c r="I62" s="515" t="str">
        <f t="shared" si="63"/>
        <v/>
      </c>
      <c r="J62" s="515" t="str">
        <f t="shared" si="63"/>
        <v/>
      </c>
      <c r="K62" s="515" t="str">
        <f t="shared" si="63"/>
        <v/>
      </c>
      <c r="L62" s="515" t="str">
        <f t="shared" si="63"/>
        <v/>
      </c>
      <c r="M62" s="515" t="str">
        <f t="shared" si="63"/>
        <v/>
      </c>
      <c r="N62" s="515" t="str">
        <f t="shared" si="63"/>
        <v/>
      </c>
      <c r="O62" s="515" t="str">
        <f t="shared" si="63"/>
        <v/>
      </c>
      <c r="P62" s="515" t="str">
        <f t="shared" si="63"/>
        <v/>
      </c>
      <c r="Q62" s="515" t="str">
        <f t="shared" si="63"/>
        <v/>
      </c>
      <c r="R62" s="515" t="str">
        <f t="shared" si="63"/>
        <v/>
      </c>
      <c r="S62" s="515" t="str">
        <f t="shared" si="63"/>
        <v/>
      </c>
      <c r="T62" s="515" t="str">
        <f t="shared" si="63"/>
        <v/>
      </c>
      <c r="U62" s="515" t="str">
        <f t="shared" si="63"/>
        <v/>
      </c>
      <c r="V62" s="515" t="str">
        <f t="shared" si="63"/>
        <v/>
      </c>
      <c r="W62" s="515" t="str">
        <f t="shared" si="63"/>
        <v/>
      </c>
      <c r="X62" s="515" t="str">
        <f t="shared" si="63"/>
        <v/>
      </c>
      <c r="Y62" s="515">
        <f t="shared" si="63"/>
        <v>20</v>
      </c>
      <c r="Z62" s="515" t="str">
        <f t="shared" si="63"/>
        <v/>
      </c>
      <c r="AA62" s="515" t="str">
        <f t="shared" si="63"/>
        <v/>
      </c>
      <c r="AB62" s="515" t="str">
        <f t="shared" si="63"/>
        <v/>
      </c>
      <c r="AC62" s="515" t="str">
        <f t="shared" si="63"/>
        <v/>
      </c>
      <c r="AD62" s="515" t="str">
        <f t="shared" si="63"/>
        <v/>
      </c>
      <c r="AE62" s="515" t="str">
        <f t="shared" si="63"/>
        <v/>
      </c>
      <c r="AF62" s="515" t="str">
        <f t="shared" si="63"/>
        <v/>
      </c>
      <c r="AG62" s="515" t="str">
        <f t="shared" si="63"/>
        <v/>
      </c>
      <c r="AH62" s="515" t="str">
        <f t="shared" si="63"/>
        <v/>
      </c>
      <c r="AI62" s="515" t="str">
        <f t="shared" si="63"/>
        <v/>
      </c>
      <c r="AJ62" s="515" t="str">
        <f t="shared" ref="AJ62:BO62" si="64">IF(AND($B$62&gt;AI$3,$B$62&lt;=AJ$3),Max_Value,"")</f>
        <v/>
      </c>
      <c r="AK62" s="515" t="str">
        <f t="shared" si="64"/>
        <v/>
      </c>
      <c r="AL62" s="515" t="str">
        <f t="shared" si="64"/>
        <v/>
      </c>
      <c r="AM62" s="515" t="str">
        <f t="shared" si="64"/>
        <v/>
      </c>
      <c r="AN62" s="515" t="str">
        <f t="shared" si="64"/>
        <v/>
      </c>
      <c r="AO62" s="515" t="str">
        <f t="shared" si="64"/>
        <v/>
      </c>
      <c r="AP62" s="515" t="str">
        <f t="shared" si="64"/>
        <v/>
      </c>
      <c r="AQ62" s="515" t="str">
        <f t="shared" si="64"/>
        <v/>
      </c>
      <c r="AR62" s="515" t="str">
        <f t="shared" si="64"/>
        <v/>
      </c>
      <c r="AS62" s="515" t="str">
        <f t="shared" si="64"/>
        <v/>
      </c>
      <c r="AT62" s="515" t="str">
        <f t="shared" si="64"/>
        <v/>
      </c>
      <c r="AU62" s="515" t="str">
        <f t="shared" si="64"/>
        <v/>
      </c>
      <c r="AV62" s="515" t="str">
        <f t="shared" si="64"/>
        <v/>
      </c>
      <c r="AW62" s="515" t="str">
        <f t="shared" si="64"/>
        <v/>
      </c>
      <c r="AX62" s="515" t="str">
        <f t="shared" si="64"/>
        <v/>
      </c>
      <c r="AY62" s="515" t="str">
        <f t="shared" si="64"/>
        <v/>
      </c>
      <c r="AZ62" s="515" t="str">
        <f t="shared" si="64"/>
        <v/>
      </c>
      <c r="BA62" s="515" t="str">
        <f t="shared" si="64"/>
        <v/>
      </c>
      <c r="BB62" s="515" t="str">
        <f t="shared" si="64"/>
        <v/>
      </c>
      <c r="BC62" s="515" t="str">
        <f t="shared" si="64"/>
        <v/>
      </c>
      <c r="BD62" s="515" t="str">
        <f t="shared" si="64"/>
        <v/>
      </c>
      <c r="BE62" s="515" t="str">
        <f t="shared" si="64"/>
        <v/>
      </c>
      <c r="BF62" s="515" t="str">
        <f t="shared" si="64"/>
        <v/>
      </c>
      <c r="BG62" s="515" t="str">
        <f t="shared" si="64"/>
        <v/>
      </c>
      <c r="BH62" s="515" t="str">
        <f t="shared" si="64"/>
        <v/>
      </c>
      <c r="BI62" s="515" t="str">
        <f t="shared" si="64"/>
        <v/>
      </c>
      <c r="BJ62" s="515" t="str">
        <f t="shared" si="64"/>
        <v/>
      </c>
      <c r="BK62" s="515" t="str">
        <f t="shared" si="64"/>
        <v/>
      </c>
      <c r="BL62" s="515" t="str">
        <f t="shared" si="64"/>
        <v/>
      </c>
      <c r="BM62" s="515" t="str">
        <f t="shared" si="64"/>
        <v/>
      </c>
      <c r="BN62" s="515" t="str">
        <f t="shared" si="64"/>
        <v/>
      </c>
      <c r="BO62" s="515" t="str">
        <f t="shared" si="64"/>
        <v/>
      </c>
      <c r="BP62" s="515" t="str">
        <f t="shared" ref="BP62:BU62" si="65">IF(AND($B$62&gt;BO$3,$B$62&lt;=BP$3),Max_Value,"")</f>
        <v/>
      </c>
      <c r="BQ62" s="515" t="str">
        <f t="shared" si="65"/>
        <v/>
      </c>
      <c r="BR62" s="515" t="str">
        <f t="shared" si="65"/>
        <v/>
      </c>
      <c r="BS62" s="515" t="str">
        <f t="shared" si="65"/>
        <v/>
      </c>
      <c r="BT62" s="515" t="str">
        <f t="shared" si="65"/>
        <v/>
      </c>
      <c r="BU62" s="640" t="str">
        <f t="shared" si="65"/>
        <v/>
      </c>
      <c r="BV62" s="636" t="str">
        <f>IF(AND($B$62&gt;BU$3,$B$62&lt;=BV$3),Max_Value,"")</f>
        <v/>
      </c>
      <c r="BW62" s="487"/>
    </row>
    <row r="63" spans="1:405">
      <c r="A63" s="513" t="s">
        <v>15</v>
      </c>
      <c r="B63" s="514">
        <f>INDEX('Configuration | Scaling'!$E$13:$Y$18,6,MATCH(A63,'Configuration | Scaling'!$E$13:$Y$13,0))</f>
        <v>732</v>
      </c>
      <c r="C63" s="515" t="str">
        <f t="shared" si="41"/>
        <v/>
      </c>
      <c r="D63" s="515" t="str">
        <f t="shared" ref="D63:AI63" si="66">IF(AND($B$63&gt;C$3,$B$63&lt;=D$3),Max_Value,"")</f>
        <v/>
      </c>
      <c r="E63" s="515" t="str">
        <f t="shared" si="66"/>
        <v/>
      </c>
      <c r="F63" s="515" t="str">
        <f t="shared" si="66"/>
        <v/>
      </c>
      <c r="G63" s="515" t="str">
        <f t="shared" si="66"/>
        <v/>
      </c>
      <c r="H63" s="515" t="str">
        <f t="shared" si="66"/>
        <v/>
      </c>
      <c r="I63" s="515" t="str">
        <f t="shared" si="66"/>
        <v/>
      </c>
      <c r="J63" s="515" t="str">
        <f t="shared" si="66"/>
        <v/>
      </c>
      <c r="K63" s="515" t="str">
        <f t="shared" si="66"/>
        <v/>
      </c>
      <c r="L63" s="515" t="str">
        <f t="shared" si="66"/>
        <v/>
      </c>
      <c r="M63" s="515" t="str">
        <f t="shared" si="66"/>
        <v/>
      </c>
      <c r="N63" s="515" t="str">
        <f t="shared" si="66"/>
        <v/>
      </c>
      <c r="O63" s="515" t="str">
        <f t="shared" si="66"/>
        <v/>
      </c>
      <c r="P63" s="515" t="str">
        <f t="shared" si="66"/>
        <v/>
      </c>
      <c r="Q63" s="515" t="str">
        <f t="shared" si="66"/>
        <v/>
      </c>
      <c r="R63" s="515" t="str">
        <f t="shared" si="66"/>
        <v/>
      </c>
      <c r="S63" s="515" t="str">
        <f t="shared" si="66"/>
        <v/>
      </c>
      <c r="T63" s="515" t="str">
        <f t="shared" si="66"/>
        <v/>
      </c>
      <c r="U63" s="515" t="str">
        <f t="shared" si="66"/>
        <v/>
      </c>
      <c r="V63" s="515" t="str">
        <f t="shared" si="66"/>
        <v/>
      </c>
      <c r="W63" s="515" t="str">
        <f t="shared" si="66"/>
        <v/>
      </c>
      <c r="X63" s="515" t="str">
        <f t="shared" si="66"/>
        <v/>
      </c>
      <c r="Y63" s="515" t="str">
        <f t="shared" si="66"/>
        <v/>
      </c>
      <c r="Z63" s="515" t="str">
        <f t="shared" si="66"/>
        <v/>
      </c>
      <c r="AA63" s="515" t="str">
        <f t="shared" si="66"/>
        <v/>
      </c>
      <c r="AB63" s="515" t="str">
        <f t="shared" si="66"/>
        <v/>
      </c>
      <c r="AC63" s="515" t="str">
        <f t="shared" si="66"/>
        <v/>
      </c>
      <c r="AD63" s="515">
        <f t="shared" si="66"/>
        <v>20</v>
      </c>
      <c r="AE63" s="515" t="str">
        <f t="shared" si="66"/>
        <v/>
      </c>
      <c r="AF63" s="515" t="str">
        <f t="shared" si="66"/>
        <v/>
      </c>
      <c r="AG63" s="515" t="str">
        <f t="shared" si="66"/>
        <v/>
      </c>
      <c r="AH63" s="515" t="str">
        <f t="shared" si="66"/>
        <v/>
      </c>
      <c r="AI63" s="515" t="str">
        <f t="shared" si="66"/>
        <v/>
      </c>
      <c r="AJ63" s="515" t="str">
        <f t="shared" ref="AJ63:BO63" si="67">IF(AND($B$63&gt;AI$3,$B$63&lt;=AJ$3),Max_Value,"")</f>
        <v/>
      </c>
      <c r="AK63" s="515" t="str">
        <f t="shared" si="67"/>
        <v/>
      </c>
      <c r="AL63" s="515" t="str">
        <f t="shared" si="67"/>
        <v/>
      </c>
      <c r="AM63" s="515" t="str">
        <f t="shared" si="67"/>
        <v/>
      </c>
      <c r="AN63" s="515" t="str">
        <f t="shared" si="67"/>
        <v/>
      </c>
      <c r="AO63" s="515" t="str">
        <f t="shared" si="67"/>
        <v/>
      </c>
      <c r="AP63" s="515" t="str">
        <f t="shared" si="67"/>
        <v/>
      </c>
      <c r="AQ63" s="515" t="str">
        <f t="shared" si="67"/>
        <v/>
      </c>
      <c r="AR63" s="515" t="str">
        <f t="shared" si="67"/>
        <v/>
      </c>
      <c r="AS63" s="515" t="str">
        <f t="shared" si="67"/>
        <v/>
      </c>
      <c r="AT63" s="515" t="str">
        <f t="shared" si="67"/>
        <v/>
      </c>
      <c r="AU63" s="515" t="str">
        <f t="shared" si="67"/>
        <v/>
      </c>
      <c r="AV63" s="515" t="str">
        <f t="shared" si="67"/>
        <v/>
      </c>
      <c r="AW63" s="515" t="str">
        <f t="shared" si="67"/>
        <v/>
      </c>
      <c r="AX63" s="515" t="str">
        <f t="shared" si="67"/>
        <v/>
      </c>
      <c r="AY63" s="515" t="str">
        <f t="shared" si="67"/>
        <v/>
      </c>
      <c r="AZ63" s="515" t="str">
        <f t="shared" si="67"/>
        <v/>
      </c>
      <c r="BA63" s="515" t="str">
        <f t="shared" si="67"/>
        <v/>
      </c>
      <c r="BB63" s="515" t="str">
        <f t="shared" si="67"/>
        <v/>
      </c>
      <c r="BC63" s="515" t="str">
        <f t="shared" si="67"/>
        <v/>
      </c>
      <c r="BD63" s="515" t="str">
        <f t="shared" si="67"/>
        <v/>
      </c>
      <c r="BE63" s="515" t="str">
        <f t="shared" si="67"/>
        <v/>
      </c>
      <c r="BF63" s="515" t="str">
        <f t="shared" si="67"/>
        <v/>
      </c>
      <c r="BG63" s="515" t="str">
        <f t="shared" si="67"/>
        <v/>
      </c>
      <c r="BH63" s="515" t="str">
        <f t="shared" si="67"/>
        <v/>
      </c>
      <c r="BI63" s="515" t="str">
        <f t="shared" si="67"/>
        <v/>
      </c>
      <c r="BJ63" s="515" t="str">
        <f t="shared" si="67"/>
        <v/>
      </c>
      <c r="BK63" s="515" t="str">
        <f t="shared" si="67"/>
        <v/>
      </c>
      <c r="BL63" s="515" t="str">
        <f t="shared" si="67"/>
        <v/>
      </c>
      <c r="BM63" s="515" t="str">
        <f t="shared" si="67"/>
        <v/>
      </c>
      <c r="BN63" s="515" t="str">
        <f t="shared" si="67"/>
        <v/>
      </c>
      <c r="BO63" s="515" t="str">
        <f t="shared" si="67"/>
        <v/>
      </c>
      <c r="BP63" s="515" t="str">
        <f t="shared" ref="BP63:BU63" si="68">IF(AND($B$63&gt;BO$3,$B$63&lt;=BP$3),Max_Value,"")</f>
        <v/>
      </c>
      <c r="BQ63" s="515" t="str">
        <f t="shared" si="68"/>
        <v/>
      </c>
      <c r="BR63" s="515" t="str">
        <f t="shared" si="68"/>
        <v/>
      </c>
      <c r="BS63" s="515" t="str">
        <f t="shared" si="68"/>
        <v/>
      </c>
      <c r="BT63" s="515" t="str">
        <f t="shared" si="68"/>
        <v/>
      </c>
      <c r="BU63" s="640" t="str">
        <f t="shared" si="68"/>
        <v/>
      </c>
      <c r="BV63" s="636" t="str">
        <f>IF(AND($B$63&gt;BU$3,$B$63&lt;=BV$3),Max_Value,"")</f>
        <v/>
      </c>
      <c r="BW63" s="487"/>
    </row>
    <row r="64" spans="1:405">
      <c r="A64" s="513" t="s">
        <v>1</v>
      </c>
      <c r="B64" s="514">
        <f>INDEX('Configuration | Scaling'!$E$13:$Y$18,6,MATCH(A64,'Configuration | Scaling'!$E$13:$Y$13,0))</f>
        <v>791</v>
      </c>
      <c r="C64" s="515" t="str">
        <f t="shared" si="41"/>
        <v/>
      </c>
      <c r="D64" s="515" t="str">
        <f t="shared" ref="D64:AI64" si="69">IF(AND($B$64&gt;C$3,$B$64&lt;=D$3),Max_Value,"")</f>
        <v/>
      </c>
      <c r="E64" s="515" t="str">
        <f t="shared" si="69"/>
        <v/>
      </c>
      <c r="F64" s="515" t="str">
        <f t="shared" si="69"/>
        <v/>
      </c>
      <c r="G64" s="515" t="str">
        <f t="shared" si="69"/>
        <v/>
      </c>
      <c r="H64" s="515" t="str">
        <f t="shared" si="69"/>
        <v/>
      </c>
      <c r="I64" s="515" t="str">
        <f t="shared" si="69"/>
        <v/>
      </c>
      <c r="J64" s="515" t="str">
        <f t="shared" si="69"/>
        <v/>
      </c>
      <c r="K64" s="515" t="str">
        <f t="shared" si="69"/>
        <v/>
      </c>
      <c r="L64" s="515" t="str">
        <f t="shared" si="69"/>
        <v/>
      </c>
      <c r="M64" s="515" t="str">
        <f t="shared" si="69"/>
        <v/>
      </c>
      <c r="N64" s="515" t="str">
        <f t="shared" si="69"/>
        <v/>
      </c>
      <c r="O64" s="515" t="str">
        <f t="shared" si="69"/>
        <v/>
      </c>
      <c r="P64" s="515" t="str">
        <f t="shared" si="69"/>
        <v/>
      </c>
      <c r="Q64" s="515" t="str">
        <f t="shared" si="69"/>
        <v/>
      </c>
      <c r="R64" s="515" t="str">
        <f t="shared" si="69"/>
        <v/>
      </c>
      <c r="S64" s="515" t="str">
        <f t="shared" si="69"/>
        <v/>
      </c>
      <c r="T64" s="515" t="str">
        <f t="shared" si="69"/>
        <v/>
      </c>
      <c r="U64" s="515" t="str">
        <f t="shared" si="69"/>
        <v/>
      </c>
      <c r="V64" s="515" t="str">
        <f t="shared" si="69"/>
        <v/>
      </c>
      <c r="W64" s="515" t="str">
        <f t="shared" si="69"/>
        <v/>
      </c>
      <c r="X64" s="515" t="str">
        <f t="shared" si="69"/>
        <v/>
      </c>
      <c r="Y64" s="515" t="str">
        <f t="shared" si="69"/>
        <v/>
      </c>
      <c r="Z64" s="515" t="str">
        <f t="shared" si="69"/>
        <v/>
      </c>
      <c r="AA64" s="515" t="str">
        <f t="shared" si="69"/>
        <v/>
      </c>
      <c r="AB64" s="515" t="str">
        <f t="shared" si="69"/>
        <v/>
      </c>
      <c r="AC64" s="515" t="str">
        <f t="shared" si="69"/>
        <v/>
      </c>
      <c r="AD64" s="515" t="str">
        <f t="shared" si="69"/>
        <v/>
      </c>
      <c r="AE64" s="515" t="str">
        <f t="shared" si="69"/>
        <v/>
      </c>
      <c r="AF64" s="515" t="str">
        <f t="shared" si="69"/>
        <v/>
      </c>
      <c r="AG64" s="515" t="str">
        <f t="shared" si="69"/>
        <v/>
      </c>
      <c r="AH64" s="515">
        <f t="shared" si="69"/>
        <v>20</v>
      </c>
      <c r="AI64" s="515" t="str">
        <f t="shared" si="69"/>
        <v/>
      </c>
      <c r="AJ64" s="515" t="str">
        <f t="shared" ref="AJ64:BO64" si="70">IF(AND($B$64&gt;AI$3,$B$64&lt;=AJ$3),Max_Value,"")</f>
        <v/>
      </c>
      <c r="AK64" s="515" t="str">
        <f t="shared" si="70"/>
        <v/>
      </c>
      <c r="AL64" s="515" t="str">
        <f t="shared" si="70"/>
        <v/>
      </c>
      <c r="AM64" s="515" t="str">
        <f t="shared" si="70"/>
        <v/>
      </c>
      <c r="AN64" s="515" t="str">
        <f t="shared" si="70"/>
        <v/>
      </c>
      <c r="AO64" s="515" t="str">
        <f t="shared" si="70"/>
        <v/>
      </c>
      <c r="AP64" s="515" t="str">
        <f t="shared" si="70"/>
        <v/>
      </c>
      <c r="AQ64" s="515" t="str">
        <f t="shared" si="70"/>
        <v/>
      </c>
      <c r="AR64" s="515" t="str">
        <f t="shared" si="70"/>
        <v/>
      </c>
      <c r="AS64" s="515" t="str">
        <f t="shared" si="70"/>
        <v/>
      </c>
      <c r="AT64" s="515" t="str">
        <f t="shared" si="70"/>
        <v/>
      </c>
      <c r="AU64" s="515" t="str">
        <f t="shared" si="70"/>
        <v/>
      </c>
      <c r="AV64" s="515" t="str">
        <f t="shared" si="70"/>
        <v/>
      </c>
      <c r="AW64" s="515" t="str">
        <f t="shared" si="70"/>
        <v/>
      </c>
      <c r="AX64" s="515" t="str">
        <f t="shared" si="70"/>
        <v/>
      </c>
      <c r="AY64" s="515" t="str">
        <f t="shared" si="70"/>
        <v/>
      </c>
      <c r="AZ64" s="515" t="str">
        <f t="shared" si="70"/>
        <v/>
      </c>
      <c r="BA64" s="515" t="str">
        <f t="shared" si="70"/>
        <v/>
      </c>
      <c r="BB64" s="515" t="str">
        <f t="shared" si="70"/>
        <v/>
      </c>
      <c r="BC64" s="515" t="str">
        <f t="shared" si="70"/>
        <v/>
      </c>
      <c r="BD64" s="515" t="str">
        <f t="shared" si="70"/>
        <v/>
      </c>
      <c r="BE64" s="515" t="str">
        <f t="shared" si="70"/>
        <v/>
      </c>
      <c r="BF64" s="515" t="str">
        <f t="shared" si="70"/>
        <v/>
      </c>
      <c r="BG64" s="515" t="str">
        <f t="shared" si="70"/>
        <v/>
      </c>
      <c r="BH64" s="515" t="str">
        <f t="shared" si="70"/>
        <v/>
      </c>
      <c r="BI64" s="515" t="str">
        <f t="shared" si="70"/>
        <v/>
      </c>
      <c r="BJ64" s="515" t="str">
        <f t="shared" si="70"/>
        <v/>
      </c>
      <c r="BK64" s="515" t="str">
        <f t="shared" si="70"/>
        <v/>
      </c>
      <c r="BL64" s="515" t="str">
        <f t="shared" si="70"/>
        <v/>
      </c>
      <c r="BM64" s="515" t="str">
        <f t="shared" si="70"/>
        <v/>
      </c>
      <c r="BN64" s="515" t="str">
        <f t="shared" si="70"/>
        <v/>
      </c>
      <c r="BO64" s="515" t="str">
        <f t="shared" si="70"/>
        <v/>
      </c>
      <c r="BP64" s="515" t="str">
        <f t="shared" ref="BP64:BU64" si="71">IF(AND($B$64&gt;BO$3,$B$64&lt;=BP$3),Max_Value,"")</f>
        <v/>
      </c>
      <c r="BQ64" s="515" t="str">
        <f t="shared" si="71"/>
        <v/>
      </c>
      <c r="BR64" s="515" t="str">
        <f t="shared" si="71"/>
        <v/>
      </c>
      <c r="BS64" s="515" t="str">
        <f t="shared" si="71"/>
        <v/>
      </c>
      <c r="BT64" s="515" t="str">
        <f t="shared" si="71"/>
        <v/>
      </c>
      <c r="BU64" s="640" t="str">
        <f t="shared" si="71"/>
        <v/>
      </c>
      <c r="BV64" s="636" t="str">
        <f>IF(AND($B$64&gt;BU$3,$B$64&lt;=BV$3),Max_Value,"")</f>
        <v/>
      </c>
      <c r="BW64" s="487"/>
    </row>
    <row r="65" spans="1:75">
      <c r="A65" s="513" t="s">
        <v>39</v>
      </c>
      <c r="B65" s="514">
        <f>INDEX('Configuration | Scaling'!$E$13:$Y$18,6,MATCH(A65,'Configuration | Scaling'!$E$13:$Y$13,0))</f>
        <v>1340</v>
      </c>
      <c r="C65" s="515" t="str">
        <f t="shared" si="41"/>
        <v/>
      </c>
      <c r="D65" s="515" t="str">
        <f t="shared" ref="D65:AI65" si="72">IF(AND($B$65&gt;C$3,$B$65&lt;=D$3),Max_Value,"")</f>
        <v/>
      </c>
      <c r="E65" s="515" t="str">
        <f t="shared" si="72"/>
        <v/>
      </c>
      <c r="F65" s="515" t="str">
        <f t="shared" si="72"/>
        <v/>
      </c>
      <c r="G65" s="515" t="str">
        <f t="shared" si="72"/>
        <v/>
      </c>
      <c r="H65" s="515" t="str">
        <f t="shared" si="72"/>
        <v/>
      </c>
      <c r="I65" s="515" t="str">
        <f t="shared" si="72"/>
        <v/>
      </c>
      <c r="J65" s="515" t="str">
        <f t="shared" si="72"/>
        <v/>
      </c>
      <c r="K65" s="515" t="str">
        <f t="shared" si="72"/>
        <v/>
      </c>
      <c r="L65" s="515" t="str">
        <f t="shared" si="72"/>
        <v/>
      </c>
      <c r="M65" s="515" t="str">
        <f t="shared" si="72"/>
        <v/>
      </c>
      <c r="N65" s="515" t="str">
        <f t="shared" si="72"/>
        <v/>
      </c>
      <c r="O65" s="515" t="str">
        <f t="shared" si="72"/>
        <v/>
      </c>
      <c r="P65" s="515" t="str">
        <f t="shared" si="72"/>
        <v/>
      </c>
      <c r="Q65" s="515" t="str">
        <f t="shared" si="72"/>
        <v/>
      </c>
      <c r="R65" s="515" t="str">
        <f t="shared" si="72"/>
        <v/>
      </c>
      <c r="S65" s="515" t="str">
        <f t="shared" si="72"/>
        <v/>
      </c>
      <c r="T65" s="515" t="str">
        <f t="shared" si="72"/>
        <v/>
      </c>
      <c r="U65" s="515" t="str">
        <f t="shared" si="72"/>
        <v/>
      </c>
      <c r="V65" s="515" t="str">
        <f t="shared" si="72"/>
        <v/>
      </c>
      <c r="W65" s="515" t="str">
        <f t="shared" si="72"/>
        <v/>
      </c>
      <c r="X65" s="515" t="str">
        <f t="shared" si="72"/>
        <v/>
      </c>
      <c r="Y65" s="515" t="str">
        <f t="shared" si="72"/>
        <v/>
      </c>
      <c r="Z65" s="515" t="str">
        <f t="shared" si="72"/>
        <v/>
      </c>
      <c r="AA65" s="515" t="str">
        <f t="shared" si="72"/>
        <v/>
      </c>
      <c r="AB65" s="515" t="str">
        <f t="shared" si="72"/>
        <v/>
      </c>
      <c r="AC65" s="515" t="str">
        <f t="shared" si="72"/>
        <v/>
      </c>
      <c r="AD65" s="515" t="str">
        <f t="shared" si="72"/>
        <v/>
      </c>
      <c r="AE65" s="515" t="str">
        <f t="shared" si="72"/>
        <v/>
      </c>
      <c r="AF65" s="515" t="str">
        <f t="shared" si="72"/>
        <v/>
      </c>
      <c r="AG65" s="515" t="str">
        <f t="shared" si="72"/>
        <v/>
      </c>
      <c r="AH65" s="515" t="str">
        <f t="shared" si="72"/>
        <v/>
      </c>
      <c r="AI65" s="515" t="str">
        <f t="shared" si="72"/>
        <v/>
      </c>
      <c r="AJ65" s="515" t="str">
        <f t="shared" ref="AJ65:BO65" si="73">IF(AND($B$65&gt;AI$3,$B$65&lt;=AJ$3),Max_Value,"")</f>
        <v/>
      </c>
      <c r="AK65" s="515" t="str">
        <f t="shared" si="73"/>
        <v/>
      </c>
      <c r="AL65" s="515" t="str">
        <f t="shared" si="73"/>
        <v/>
      </c>
      <c r="AM65" s="515" t="str">
        <f t="shared" si="73"/>
        <v/>
      </c>
      <c r="AN65" s="515" t="str">
        <f t="shared" si="73"/>
        <v/>
      </c>
      <c r="AO65" s="515" t="str">
        <f t="shared" si="73"/>
        <v/>
      </c>
      <c r="AP65" s="515" t="str">
        <f t="shared" si="73"/>
        <v/>
      </c>
      <c r="AQ65" s="515" t="str">
        <f t="shared" si="73"/>
        <v/>
      </c>
      <c r="AR65" s="515" t="str">
        <f t="shared" si="73"/>
        <v/>
      </c>
      <c r="AS65" s="515" t="str">
        <f t="shared" si="73"/>
        <v/>
      </c>
      <c r="AT65" s="515" t="str">
        <f t="shared" si="73"/>
        <v/>
      </c>
      <c r="AU65" s="515" t="str">
        <f t="shared" si="73"/>
        <v/>
      </c>
      <c r="AV65" s="515" t="str">
        <f t="shared" si="73"/>
        <v/>
      </c>
      <c r="AW65" s="515" t="str">
        <f t="shared" si="73"/>
        <v/>
      </c>
      <c r="AX65" s="515" t="str">
        <f t="shared" si="73"/>
        <v/>
      </c>
      <c r="AY65" s="515" t="str">
        <f t="shared" si="73"/>
        <v/>
      </c>
      <c r="AZ65" s="515" t="str">
        <f t="shared" si="73"/>
        <v/>
      </c>
      <c r="BA65" s="515" t="str">
        <f t="shared" si="73"/>
        <v/>
      </c>
      <c r="BB65" s="515" t="str">
        <f t="shared" si="73"/>
        <v/>
      </c>
      <c r="BC65" s="515" t="str">
        <f t="shared" si="73"/>
        <v/>
      </c>
      <c r="BD65" s="515" t="str">
        <f t="shared" si="73"/>
        <v/>
      </c>
      <c r="BE65" s="515" t="str">
        <f t="shared" si="73"/>
        <v/>
      </c>
      <c r="BF65" s="515" t="str">
        <f t="shared" si="73"/>
        <v/>
      </c>
      <c r="BG65" s="515" t="str">
        <f t="shared" si="73"/>
        <v/>
      </c>
      <c r="BH65" s="515" t="str">
        <f t="shared" si="73"/>
        <v/>
      </c>
      <c r="BI65" s="515" t="str">
        <f t="shared" si="73"/>
        <v/>
      </c>
      <c r="BJ65" s="515" t="str">
        <f t="shared" si="73"/>
        <v/>
      </c>
      <c r="BK65" s="515" t="str">
        <f t="shared" si="73"/>
        <v/>
      </c>
      <c r="BL65" s="515" t="str">
        <f t="shared" si="73"/>
        <v/>
      </c>
      <c r="BM65" s="515" t="str">
        <f t="shared" si="73"/>
        <v/>
      </c>
      <c r="BN65" s="515" t="str">
        <f t="shared" si="73"/>
        <v/>
      </c>
      <c r="BO65" s="515" t="str">
        <f t="shared" si="73"/>
        <v/>
      </c>
      <c r="BP65" s="515" t="str">
        <f t="shared" ref="BP65:BU65" si="74">IF(AND($B$65&gt;BO$3,$B$65&lt;=BP$3),Max_Value,"")</f>
        <v/>
      </c>
      <c r="BQ65" s="515" t="str">
        <f t="shared" si="74"/>
        <v/>
      </c>
      <c r="BR65" s="515" t="str">
        <f t="shared" si="74"/>
        <v/>
      </c>
      <c r="BS65" s="515" t="str">
        <f t="shared" si="74"/>
        <v/>
      </c>
      <c r="BT65" s="515" t="str">
        <f t="shared" si="74"/>
        <v/>
      </c>
      <c r="BU65" s="640">
        <f t="shared" si="74"/>
        <v>20</v>
      </c>
      <c r="BV65" s="636" t="str">
        <f>IF(AND($B$65&gt;BU$3,$B$65&lt;=BV$3),Max_Value,"")</f>
        <v/>
      </c>
      <c r="BW65" s="487"/>
    </row>
    <row r="66" spans="1:75" ht="13.5" thickBot="1">
      <c r="A66" s="513" t="s">
        <v>40</v>
      </c>
      <c r="B66" s="514">
        <f>filingDate</f>
        <v>522</v>
      </c>
      <c r="C66" s="515">
        <f>Max_Value</f>
        <v>20</v>
      </c>
      <c r="D66" s="515"/>
      <c r="E66" s="515"/>
      <c r="F66" s="515"/>
      <c r="G66" s="515"/>
      <c r="H66" s="515"/>
      <c r="I66" s="515"/>
      <c r="J66" s="515"/>
      <c r="K66" s="515"/>
      <c r="L66" s="515"/>
      <c r="M66" s="515"/>
      <c r="N66" s="515"/>
      <c r="O66" s="515"/>
      <c r="P66" s="515"/>
      <c r="Q66" s="515"/>
      <c r="R66" s="515"/>
      <c r="S66" s="515"/>
      <c r="T66" s="515"/>
      <c r="U66" s="515"/>
      <c r="V66" s="515"/>
      <c r="W66" s="515"/>
      <c r="X66" s="515"/>
      <c r="Y66" s="515"/>
      <c r="Z66" s="515"/>
      <c r="AA66" s="515"/>
      <c r="AB66" s="515"/>
      <c r="AC66" s="515"/>
      <c r="AD66" s="515"/>
      <c r="AE66" s="515"/>
      <c r="AF66" s="515"/>
      <c r="AG66" s="515"/>
      <c r="AH66" s="515"/>
      <c r="AI66" s="515"/>
      <c r="AJ66" s="515"/>
      <c r="AK66" s="515"/>
      <c r="AL66" s="515"/>
      <c r="AM66" s="515"/>
      <c r="AN66" s="515"/>
      <c r="AO66" s="515"/>
      <c r="AP66" s="515"/>
      <c r="AQ66" s="515"/>
      <c r="AR66" s="515"/>
      <c r="AS66" s="515"/>
      <c r="AT66" s="515"/>
      <c r="AU66" s="515"/>
      <c r="AV66" s="515"/>
      <c r="AW66" s="515"/>
      <c r="AX66" s="515"/>
      <c r="AY66" s="515"/>
      <c r="AZ66" s="515"/>
      <c r="BA66" s="515"/>
      <c r="BB66" s="515"/>
      <c r="BC66" s="515"/>
      <c r="BD66" s="515"/>
      <c r="BE66" s="515"/>
      <c r="BF66" s="515"/>
      <c r="BG66" s="515"/>
      <c r="BH66" s="515"/>
      <c r="BI66" s="515"/>
      <c r="BJ66" s="515"/>
      <c r="BK66" s="515"/>
      <c r="BL66" s="515"/>
      <c r="BM66" s="515"/>
      <c r="BN66" s="515"/>
      <c r="BO66" s="515"/>
      <c r="BP66" s="515"/>
      <c r="BQ66" s="515"/>
      <c r="BR66" s="515"/>
      <c r="BS66" s="515"/>
      <c r="BT66" s="515"/>
      <c r="BU66" s="640"/>
      <c r="BV66" s="641"/>
      <c r="BW66" s="487"/>
    </row>
    <row r="67" spans="1:75" ht="6" customHeight="1">
      <c r="A67" s="487"/>
      <c r="B67" s="487"/>
      <c r="C67" s="487"/>
      <c r="D67" s="487"/>
      <c r="E67" s="487"/>
      <c r="F67" s="487"/>
      <c r="G67" s="487"/>
      <c r="H67" s="487"/>
      <c r="I67" s="487"/>
      <c r="J67" s="487"/>
      <c r="K67" s="487"/>
      <c r="L67" s="516"/>
      <c r="M67" s="516"/>
      <c r="N67" s="516"/>
      <c r="O67" s="516"/>
      <c r="P67" s="516"/>
      <c r="Q67" s="516"/>
      <c r="R67" s="516"/>
      <c r="S67" s="516"/>
      <c r="T67" s="516"/>
      <c r="U67" s="516"/>
      <c r="V67" s="516"/>
      <c r="W67" s="516"/>
      <c r="X67" s="516"/>
      <c r="Y67" s="516"/>
      <c r="Z67" s="516"/>
      <c r="AA67" s="516"/>
      <c r="AB67" s="516"/>
      <c r="AC67" s="516"/>
      <c r="AD67" s="516"/>
      <c r="AE67" s="516"/>
      <c r="AF67" s="516"/>
      <c r="AG67" s="516"/>
      <c r="AH67" s="516"/>
      <c r="AI67" s="516"/>
      <c r="AJ67" s="516"/>
      <c r="AK67" s="516"/>
      <c r="AL67" s="516"/>
      <c r="AM67" s="516"/>
      <c r="AN67" s="516"/>
      <c r="AO67" s="487"/>
      <c r="AP67" s="487"/>
      <c r="AQ67" s="487"/>
      <c r="AR67" s="487"/>
      <c r="AS67" s="487"/>
      <c r="AT67" s="487"/>
      <c r="AU67" s="487"/>
      <c r="AV67" s="487"/>
      <c r="AW67" s="487"/>
      <c r="AX67" s="487"/>
      <c r="AY67" s="487"/>
      <c r="AZ67" s="487"/>
      <c r="BA67" s="487"/>
      <c r="BB67" s="487"/>
      <c r="BC67" s="487"/>
      <c r="BD67" s="487"/>
      <c r="BE67" s="487"/>
      <c r="BF67" s="487"/>
      <c r="BG67" s="487"/>
      <c r="BH67" s="487"/>
      <c r="BI67" s="487"/>
      <c r="BJ67" s="487"/>
      <c r="BK67" s="487"/>
      <c r="BL67" s="487"/>
      <c r="BM67" s="487"/>
      <c r="BN67" s="487"/>
      <c r="BO67" s="487"/>
      <c r="BP67" s="487"/>
      <c r="BQ67" s="487"/>
      <c r="BR67" s="487"/>
      <c r="BS67" s="487"/>
      <c r="BT67" s="487"/>
      <c r="BU67" s="487"/>
      <c r="BV67" s="487"/>
      <c r="BW67" s="487"/>
    </row>
    <row r="68" spans="1:75" ht="6" customHeight="1">
      <c r="A68" s="487"/>
      <c r="B68" s="487"/>
      <c r="C68" s="487"/>
      <c r="D68" s="487"/>
      <c r="E68" s="487"/>
      <c r="F68" s="487"/>
      <c r="G68" s="487"/>
      <c r="H68" s="487"/>
      <c r="I68" s="487"/>
      <c r="J68" s="487"/>
      <c r="K68" s="487"/>
      <c r="L68" s="516"/>
      <c r="M68" s="516"/>
      <c r="N68" s="516"/>
      <c r="O68" s="516"/>
      <c r="P68" s="516"/>
      <c r="Q68" s="516"/>
      <c r="R68" s="516"/>
      <c r="S68" s="516"/>
      <c r="T68" s="516"/>
      <c r="U68" s="516"/>
      <c r="V68" s="516"/>
      <c r="W68" s="516"/>
      <c r="X68" s="516"/>
      <c r="Y68" s="516"/>
      <c r="Z68" s="516"/>
      <c r="AA68" s="516"/>
      <c r="AB68" s="516"/>
      <c r="AC68" s="516"/>
      <c r="AD68" s="516"/>
      <c r="AE68" s="516"/>
      <c r="AF68" s="516"/>
      <c r="AG68" s="516"/>
      <c r="AH68" s="516"/>
      <c r="AI68" s="516"/>
      <c r="AJ68" s="516"/>
      <c r="AK68" s="516"/>
      <c r="AL68" s="516"/>
      <c r="AM68" s="516"/>
      <c r="AN68" s="516"/>
      <c r="AO68" s="487"/>
      <c r="AP68" s="487"/>
      <c r="AQ68" s="487"/>
      <c r="AR68" s="487"/>
      <c r="AS68" s="487"/>
      <c r="AT68" s="487"/>
      <c r="AU68" s="487"/>
      <c r="AV68" s="487"/>
      <c r="AW68" s="487"/>
      <c r="AX68" s="487"/>
      <c r="AY68" s="487"/>
      <c r="AZ68" s="487"/>
      <c r="BA68" s="487"/>
      <c r="BB68" s="487"/>
      <c r="BC68" s="487"/>
      <c r="BD68" s="487"/>
      <c r="BE68" s="487"/>
      <c r="BF68" s="487"/>
      <c r="BG68" s="487"/>
      <c r="BH68" s="487"/>
      <c r="BI68" s="487"/>
      <c r="BJ68" s="487"/>
      <c r="BK68" s="487"/>
      <c r="BL68" s="487"/>
      <c r="BM68" s="487"/>
      <c r="BN68" s="487"/>
      <c r="BO68" s="487"/>
      <c r="BP68" s="487"/>
      <c r="BQ68" s="487"/>
      <c r="BR68" s="487"/>
      <c r="BS68" s="487"/>
      <c r="BT68" s="487"/>
      <c r="BU68" s="487"/>
      <c r="BV68" s="487"/>
      <c r="BW68" s="517"/>
    </row>
    <row r="69" spans="1:75" ht="6" customHeight="1">
      <c r="A69" s="487"/>
      <c r="B69" s="487"/>
      <c r="C69" s="487"/>
      <c r="D69" s="487"/>
      <c r="E69" s="487"/>
      <c r="F69" s="487"/>
      <c r="G69" s="487"/>
      <c r="H69" s="487"/>
      <c r="I69" s="487"/>
      <c r="J69" s="487"/>
      <c r="K69" s="487"/>
      <c r="L69" s="516"/>
      <c r="M69" s="516"/>
      <c r="N69" s="516"/>
      <c r="O69" s="516"/>
      <c r="P69" s="516"/>
      <c r="Q69" s="516"/>
      <c r="R69" s="516"/>
      <c r="S69" s="516"/>
      <c r="T69" s="516"/>
      <c r="U69" s="516"/>
      <c r="V69" s="516"/>
      <c r="W69" s="516"/>
      <c r="X69" s="516"/>
      <c r="Y69" s="516"/>
      <c r="Z69" s="516"/>
      <c r="AA69" s="516"/>
      <c r="AB69" s="516"/>
      <c r="AC69" s="516"/>
      <c r="AD69" s="516"/>
      <c r="AE69" s="516"/>
      <c r="AF69" s="516"/>
      <c r="AG69" s="516"/>
      <c r="AH69" s="516"/>
      <c r="AI69" s="516"/>
      <c r="AJ69" s="516"/>
      <c r="AK69" s="516"/>
      <c r="AL69" s="516"/>
      <c r="AM69" s="516"/>
      <c r="AN69" s="516"/>
      <c r="AO69" s="487"/>
      <c r="AP69" s="487"/>
      <c r="AQ69" s="487"/>
      <c r="AR69" s="487"/>
      <c r="AS69" s="487"/>
      <c r="AT69" s="487"/>
      <c r="AU69" s="487"/>
      <c r="AV69" s="487"/>
      <c r="AW69" s="487"/>
      <c r="AX69" s="487"/>
      <c r="AY69" s="487"/>
      <c r="AZ69" s="487"/>
      <c r="BA69" s="487"/>
      <c r="BB69" s="487"/>
      <c r="BC69" s="487"/>
      <c r="BD69" s="487"/>
      <c r="BE69" s="487"/>
      <c r="BF69" s="487"/>
      <c r="BG69" s="487"/>
      <c r="BH69" s="487"/>
      <c r="BI69" s="487"/>
      <c r="BJ69" s="487"/>
      <c r="BK69" s="487"/>
      <c r="BL69" s="487"/>
      <c r="BM69" s="487"/>
      <c r="BN69" s="487"/>
      <c r="BO69" s="487"/>
      <c r="BP69" s="487"/>
      <c r="BQ69" s="487"/>
      <c r="BR69" s="487"/>
      <c r="BS69" s="487"/>
      <c r="BT69" s="487"/>
      <c r="BU69" s="487"/>
      <c r="BV69" s="487"/>
      <c r="BW69" s="487"/>
    </row>
    <row r="70" spans="1:75">
      <c r="A70" s="487"/>
      <c r="B70" s="487"/>
      <c r="C70" s="487"/>
      <c r="D70" s="487"/>
      <c r="E70" s="487"/>
      <c r="F70" s="487"/>
      <c r="G70" s="487"/>
      <c r="H70" s="487"/>
      <c r="I70" s="487"/>
      <c r="J70" s="487"/>
      <c r="K70" s="487"/>
      <c r="L70" s="516"/>
      <c r="M70" s="516"/>
      <c r="N70" s="516"/>
      <c r="O70" s="516"/>
      <c r="P70" s="516"/>
      <c r="Q70" s="516"/>
      <c r="R70" s="516"/>
      <c r="S70" s="516"/>
      <c r="T70" s="516"/>
      <c r="U70" s="516"/>
      <c r="V70" s="516"/>
      <c r="W70" s="516"/>
      <c r="X70" s="516"/>
      <c r="Y70" s="516"/>
      <c r="Z70" s="516"/>
      <c r="AA70" s="516"/>
      <c r="AB70" s="516"/>
      <c r="AC70" s="516"/>
      <c r="AD70" s="516"/>
      <c r="AE70" s="516"/>
      <c r="AF70" s="516"/>
      <c r="AG70" s="516"/>
      <c r="AH70" s="516"/>
      <c r="AI70" s="516"/>
      <c r="AJ70" s="516"/>
      <c r="AK70" s="516"/>
      <c r="AL70" s="516"/>
      <c r="AM70" s="516"/>
      <c r="AN70" s="516"/>
      <c r="AO70" s="487"/>
      <c r="AP70" s="487"/>
      <c r="AQ70" s="487"/>
      <c r="AR70" s="487"/>
      <c r="AS70" s="487"/>
      <c r="AT70" s="487"/>
      <c r="AU70" s="487"/>
      <c r="AV70" s="487"/>
      <c r="AW70" s="487"/>
      <c r="AX70" s="487"/>
      <c r="AY70" s="487"/>
      <c r="AZ70" s="487"/>
      <c r="BA70" s="487"/>
      <c r="BB70" s="487"/>
      <c r="BC70" s="487"/>
      <c r="BD70" s="487"/>
      <c r="BE70" s="487"/>
      <c r="BF70" s="487"/>
      <c r="BG70" s="487"/>
      <c r="BH70" s="487"/>
      <c r="BI70" s="487"/>
      <c r="BJ70" s="487"/>
      <c r="BK70" s="487"/>
      <c r="BL70" s="487"/>
      <c r="BM70" s="487"/>
      <c r="BN70" s="487"/>
      <c r="BO70" s="487"/>
      <c r="BP70" s="487"/>
      <c r="BQ70" s="487"/>
      <c r="BR70" s="487"/>
      <c r="BS70" s="487"/>
      <c r="BT70" s="487"/>
      <c r="BU70" s="487"/>
      <c r="BV70" s="487"/>
      <c r="BW70" s="487"/>
    </row>
    <row r="71" spans="1:75">
      <c r="A71" s="518" t="s">
        <v>219</v>
      </c>
      <c r="B71" s="497"/>
      <c r="C71" s="497"/>
      <c r="D71" s="497"/>
      <c r="E71" s="497"/>
      <c r="F71" s="497"/>
      <c r="G71" s="497"/>
      <c r="H71" s="497"/>
      <c r="I71" s="497"/>
      <c r="J71" s="497"/>
      <c r="K71" s="497"/>
      <c r="L71" s="519"/>
      <c r="M71" s="519"/>
      <c r="N71" s="519"/>
      <c r="O71" s="519"/>
      <c r="P71" s="519"/>
      <c r="Q71" s="519"/>
      <c r="R71" s="519"/>
      <c r="S71" s="519"/>
      <c r="T71" s="519"/>
      <c r="U71" s="519"/>
      <c r="V71" s="519"/>
      <c r="W71" s="519"/>
      <c r="X71" s="519"/>
      <c r="Y71" s="519"/>
      <c r="Z71" s="519"/>
      <c r="AA71" s="516"/>
      <c r="AB71" s="516"/>
      <c r="AC71" s="516"/>
      <c r="AD71" s="516"/>
      <c r="AE71" s="516"/>
      <c r="AF71" s="516"/>
      <c r="AG71" s="516"/>
      <c r="AH71" s="516"/>
      <c r="AI71" s="516"/>
      <c r="AJ71" s="516"/>
      <c r="AK71" s="516"/>
      <c r="AL71" s="516"/>
      <c r="AM71" s="516"/>
      <c r="AN71" s="516"/>
      <c r="AO71" s="487"/>
      <c r="AP71" s="487"/>
      <c r="AQ71" s="487"/>
      <c r="AR71" s="487"/>
      <c r="AS71" s="487"/>
      <c r="AT71" s="487"/>
      <c r="AU71" s="487"/>
      <c r="AV71" s="487"/>
      <c r="AW71" s="487"/>
      <c r="AX71" s="487"/>
      <c r="AY71" s="487"/>
      <c r="AZ71" s="487"/>
      <c r="BA71" s="487"/>
      <c r="BB71" s="487"/>
      <c r="BC71" s="487"/>
      <c r="BD71" s="487"/>
      <c r="BE71" s="487"/>
      <c r="BF71" s="487"/>
      <c r="BG71" s="487"/>
      <c r="BH71" s="487"/>
      <c r="BI71" s="487"/>
      <c r="BJ71" s="487"/>
      <c r="BK71" s="487"/>
      <c r="BL71" s="487"/>
      <c r="BM71" s="487"/>
      <c r="BN71" s="487"/>
      <c r="BO71" s="487"/>
      <c r="BP71" s="487"/>
      <c r="BQ71" s="487"/>
      <c r="BR71" s="487"/>
      <c r="BS71" s="487"/>
      <c r="BT71" s="487"/>
      <c r="BU71" s="487"/>
      <c r="BV71" s="487"/>
      <c r="BW71" s="487"/>
    </row>
    <row r="72" spans="1:75" ht="51.75" customHeight="1">
      <c r="A72" s="497"/>
      <c r="B72" s="497"/>
      <c r="C72" s="520"/>
      <c r="D72" s="521">
        <f>IFERROR(IF(filingDate&gt;$BU$3,"Out of calendar/Add new reporting dates if needed",IF(filingDate&lt;$C$3,"reporting not started",IF(INDEX($C$3:$BU$3,1,MATCH(filingDate,$C$3:$BU$3,1)-6)&gt;G72,"reporting not started / check monotony",INDEX($C$3:$BU$3,1,MATCH(filingDate,$C$3:$BU$3,1)-6)))),"reporting not started")</f>
        <v>426</v>
      </c>
      <c r="E72" s="522"/>
      <c r="F72" s="523"/>
      <c r="G72" s="521">
        <f>IFERROR(IF(filingDate&gt;$BU$3,"Out of calendar/Add new reporting dates if needed",IF(filingDate&lt;$C$3,"reporting not started",IF(INDEX($C$3:$BU$3,1,MATCH(filingDate,$C$3:$BU$3,1)-5)&gt;J72,"reporting not started / check monotony",INDEX($C$3:$BU$3,1,MATCH(filingDate,$C$3:$BU$3,1)-5)))),"reporting not started")</f>
        <v>451</v>
      </c>
      <c r="H72" s="522"/>
      <c r="I72" s="523"/>
      <c r="J72" s="521">
        <f>IFERROR(IF(filingDate&gt;$BU$3,"Out of calendar/Add new reporting dates if needed",IF(filingDate&lt;$C$3,"reporting not started",IF(INDEX($C$3:$BU$3,1,MATCH(filingDate,$C$3:$BU$3,1)-4)&gt;M72,"reporting not started / check monotony",INDEX($C$3:$BU$3,1,MATCH(filingDate,$C$3:$BU$3,1)-4)))),"reporting not started")</f>
        <v>465</v>
      </c>
      <c r="K72" s="522"/>
      <c r="L72" s="524"/>
      <c r="M72" s="521">
        <f>IFERROR(IF(filingDate&gt;$BU$3,"Out of calendar/Add new reporting dates if needed",IF(filingDate&lt;$C$3,"reporting not started",IF(INDEX($C$3:$BU$3,1,MATCH(filingDate,$C$3:$BU$3,1)-3)&gt;P72,"reporting not started / check monotony",INDEX($C$3:$BU$3,1,MATCH(filingDate,$C$3:$BU$3,1)-3)))),"reporting not started")</f>
        <v>479</v>
      </c>
      <c r="N72" s="522"/>
      <c r="O72" s="524"/>
      <c r="P72" s="521">
        <f>IFERROR(IF(filingDate&gt;$BU$3,"Out of calendar/Add new reporting dates if needed",IF(filingDate&lt;$C$3,"reporting not started",IF(INDEX($C$3:$BU$3,1,MATCH(filingDate,$C$3:$BU$3,1)-2)&gt;S72,"reporting not started / check monotony",INDEX($C$3:$BU$3,1,MATCH(filingDate,$C$3:$BU$3,1)-2)))),"reporting not started")</f>
        <v>493</v>
      </c>
      <c r="Q72" s="522"/>
      <c r="R72" s="522"/>
      <c r="S72" s="521">
        <f>IFERROR(IF(filingDate&gt;$BU$3,"Out of calendar/Add new reporting dates if needed",IF(filingDate&lt;$C$3,"reporting not started",IF(INDEX($C$3:$BU$3,1,MATCH(filingDate,$C$3:$BU$3,1)-1)&gt;V72,"reporting not started / check monotony",INDEX($C$3:$BU$3,1,MATCH(filingDate,$C$3:$BU$3,1)-1)))),"reporting not started")</f>
        <v>507</v>
      </c>
      <c r="T72" s="522"/>
      <c r="U72" s="522"/>
      <c r="V72" s="521">
        <f>IFERROR(IF(filingDate&gt;$BU$3,"Out of calendar/Add new reporting dates if needed",IF(filingDate&lt;$C$3,"reporting not started",IF(INDEX($C$3:$BU$3,1,MATCH(filingDate,$C$3:$BU$3,1))&gt;Y72,"reporting not started / check monotony",INDEX($C$3:$BU$3,1,MATCH(filingDate,$C$3:$BU$3,1))))),"reporting not started")</f>
        <v>521</v>
      </c>
      <c r="W72" s="522"/>
      <c r="X72" s="522"/>
      <c r="Y72" s="521">
        <f>IFERROR(IF(filingDate&gt;$BU$3,"Out of calendar/Add new reporting dates if needed",IF(filingDate&lt;$C$3,"reporting not started",INDEX($C$3:$BU$3,1,MATCH(filingDate,$C$3:$BU$3,1)+1))),"reporting not started")</f>
        <v>535</v>
      </c>
      <c r="Z72" s="521"/>
      <c r="AA72" s="516"/>
      <c r="AB72" s="516"/>
      <c r="AC72" s="516"/>
      <c r="AD72" s="525"/>
      <c r="AE72" s="516"/>
      <c r="AF72" s="516"/>
      <c r="AG72" s="516"/>
      <c r="AH72" s="516"/>
      <c r="AI72" s="516"/>
      <c r="AJ72" s="516"/>
      <c r="AK72" s="516"/>
      <c r="AL72" s="516"/>
      <c r="AM72" s="516"/>
      <c r="AN72" s="516"/>
      <c r="AO72" s="487"/>
      <c r="AP72" s="487"/>
      <c r="AQ72" s="487"/>
      <c r="AR72" s="487"/>
      <c r="AS72" s="487"/>
      <c r="AT72" s="487"/>
      <c r="AU72" s="487"/>
      <c r="AV72" s="487"/>
      <c r="AW72" s="487"/>
      <c r="AX72" s="487"/>
      <c r="AY72" s="487"/>
      <c r="AZ72" s="487"/>
      <c r="BA72" s="487"/>
      <c r="BB72" s="487"/>
      <c r="BC72" s="487"/>
      <c r="BD72" s="487"/>
      <c r="BE72" s="487"/>
      <c r="BF72" s="487"/>
      <c r="BG72" s="487"/>
      <c r="BH72" s="487"/>
      <c r="BI72" s="487"/>
      <c r="BJ72" s="487"/>
      <c r="BK72" s="487"/>
      <c r="BL72" s="487"/>
      <c r="BM72" s="487"/>
      <c r="BN72" s="487"/>
      <c r="BO72" s="487"/>
      <c r="BP72" s="487"/>
      <c r="BQ72" s="487"/>
      <c r="BR72" s="487"/>
      <c r="BS72" s="487"/>
      <c r="BT72" s="487"/>
      <c r="BU72" s="487"/>
      <c r="BV72" s="487"/>
      <c r="BW72" s="487"/>
    </row>
    <row r="73" spans="1:75">
      <c r="A73" s="497"/>
      <c r="B73" s="497"/>
      <c r="C73" s="526" t="s">
        <v>225</v>
      </c>
      <c r="D73" s="526" t="s">
        <v>226</v>
      </c>
      <c r="E73" s="526" t="s">
        <v>227</v>
      </c>
      <c r="F73" s="526" t="s">
        <v>225</v>
      </c>
      <c r="G73" s="526" t="s">
        <v>226</v>
      </c>
      <c r="H73" s="526" t="s">
        <v>227</v>
      </c>
      <c r="I73" s="526" t="s">
        <v>225</v>
      </c>
      <c r="J73" s="526" t="s">
        <v>226</v>
      </c>
      <c r="K73" s="526" t="s">
        <v>227</v>
      </c>
      <c r="L73" s="526" t="s">
        <v>225</v>
      </c>
      <c r="M73" s="526" t="s">
        <v>226</v>
      </c>
      <c r="N73" s="526" t="s">
        <v>227</v>
      </c>
      <c r="O73" s="526" t="s">
        <v>225</v>
      </c>
      <c r="P73" s="526" t="s">
        <v>226</v>
      </c>
      <c r="Q73" s="526" t="s">
        <v>227</v>
      </c>
      <c r="R73" s="526" t="s">
        <v>225</v>
      </c>
      <c r="S73" s="526" t="s">
        <v>226</v>
      </c>
      <c r="T73" s="526" t="s">
        <v>227</v>
      </c>
      <c r="U73" s="526" t="s">
        <v>225</v>
      </c>
      <c r="V73" s="526" t="s">
        <v>226</v>
      </c>
      <c r="W73" s="526" t="s">
        <v>227</v>
      </c>
      <c r="X73" s="526" t="s">
        <v>225</v>
      </c>
      <c r="Y73" s="526" t="s">
        <v>226</v>
      </c>
      <c r="Z73" s="526" t="s">
        <v>227</v>
      </c>
      <c r="AA73" s="516"/>
      <c r="AB73" s="516"/>
      <c r="AC73" s="516"/>
      <c r="AD73" s="516"/>
      <c r="AE73" s="516"/>
      <c r="AF73" s="516"/>
      <c r="AG73" s="516"/>
      <c r="AH73" s="516"/>
      <c r="AI73" s="516"/>
      <c r="AJ73" s="516"/>
      <c r="AK73" s="516"/>
      <c r="AL73" s="516"/>
      <c r="AM73" s="516"/>
      <c r="AN73" s="516"/>
      <c r="AO73" s="487"/>
      <c r="AP73" s="487"/>
      <c r="AQ73" s="487"/>
      <c r="AR73" s="487"/>
      <c r="AS73" s="487"/>
      <c r="AT73" s="487"/>
      <c r="AU73" s="487"/>
      <c r="AV73" s="487"/>
      <c r="AW73" s="487"/>
      <c r="AX73" s="487"/>
      <c r="AY73" s="487"/>
      <c r="AZ73" s="487"/>
      <c r="BA73" s="487"/>
      <c r="BB73" s="487"/>
      <c r="BC73" s="487"/>
      <c r="BD73" s="487"/>
      <c r="BE73" s="487"/>
      <c r="BF73" s="487"/>
      <c r="BG73" s="487"/>
      <c r="BH73" s="487"/>
      <c r="BI73" s="487"/>
      <c r="BJ73" s="487"/>
      <c r="BK73" s="487"/>
      <c r="BL73" s="487"/>
      <c r="BM73" s="487"/>
      <c r="BN73" s="487"/>
      <c r="BO73" s="487"/>
      <c r="BP73" s="487"/>
      <c r="BQ73" s="487"/>
      <c r="BR73" s="487"/>
      <c r="BS73" s="487"/>
      <c r="BT73" s="487"/>
      <c r="BU73" s="487"/>
      <c r="BV73" s="487"/>
      <c r="BW73" s="487"/>
    </row>
    <row r="74" spans="1:75">
      <c r="A74" s="497"/>
      <c r="B74" s="527" t="s">
        <v>220</v>
      </c>
      <c r="C74" s="528"/>
      <c r="D74" s="528"/>
      <c r="E74" s="528"/>
      <c r="F74" s="528" t="str">
        <f>HLOOKUP(G72,$C$3:$BU$54,32,FALSE)</f>
        <v/>
      </c>
      <c r="G74" s="528"/>
      <c r="H74" s="528"/>
      <c r="I74" s="528" t="str">
        <f>HLOOKUP(J72,$C$3:$BU$54,32,FALSE)</f>
        <v/>
      </c>
      <c r="J74" s="528"/>
      <c r="K74" s="528"/>
      <c r="L74" s="528" t="str">
        <f>HLOOKUP(M72,$C$3:$BU$54,32,FALSE)</f>
        <v/>
      </c>
      <c r="M74" s="528"/>
      <c r="N74" s="528"/>
      <c r="O74" s="528" t="str">
        <f>HLOOKUP(P72,$C$3:$BU$54,32,FALSE)</f>
        <v/>
      </c>
      <c r="P74" s="528"/>
      <c r="Q74" s="528"/>
      <c r="R74" s="528" t="str">
        <f>HLOOKUP(S72,$C$3:$BU$54,32,FALSE)</f>
        <v/>
      </c>
      <c r="S74" s="528"/>
      <c r="T74" s="528"/>
      <c r="U74" s="528" t="str">
        <f>HLOOKUP(V72,$C$3:$BU$54,32,FALSE)</f>
        <v/>
      </c>
      <c r="V74" s="528"/>
      <c r="W74" s="528"/>
      <c r="X74" s="528" t="str">
        <f>HLOOKUP(Y72,$C$3:$BU$54,32,FALSE)</f>
        <v/>
      </c>
      <c r="Y74" s="528"/>
      <c r="Z74" s="528"/>
      <c r="AA74" s="516"/>
      <c r="AB74" s="516"/>
      <c r="AC74" s="516"/>
      <c r="AD74" s="516"/>
      <c r="AE74" s="516"/>
      <c r="AF74" s="516"/>
      <c r="AG74" s="516"/>
      <c r="AH74" s="516"/>
      <c r="AI74" s="516"/>
      <c r="AJ74" s="516"/>
      <c r="AK74" s="516"/>
      <c r="AL74" s="516"/>
      <c r="AM74" s="516"/>
      <c r="AN74" s="516"/>
      <c r="AO74" s="487"/>
      <c r="AP74" s="487"/>
      <c r="AQ74" s="487"/>
      <c r="AR74" s="487"/>
      <c r="AS74" s="487"/>
      <c r="AT74" s="487"/>
      <c r="AU74" s="487"/>
      <c r="AV74" s="487"/>
      <c r="AW74" s="487"/>
      <c r="AX74" s="487"/>
      <c r="AY74" s="487"/>
      <c r="AZ74" s="487"/>
      <c r="BA74" s="487"/>
      <c r="BB74" s="487"/>
      <c r="BC74" s="487"/>
      <c r="BD74" s="487"/>
      <c r="BE74" s="487"/>
      <c r="BF74" s="487"/>
      <c r="BG74" s="487"/>
      <c r="BH74" s="487"/>
      <c r="BI74" s="487"/>
      <c r="BJ74" s="487"/>
      <c r="BK74" s="487"/>
      <c r="BL74" s="487"/>
      <c r="BM74" s="487"/>
      <c r="BN74" s="487"/>
      <c r="BO74" s="487"/>
      <c r="BP74" s="487"/>
      <c r="BQ74" s="487"/>
      <c r="BR74" s="487"/>
      <c r="BS74" s="487"/>
      <c r="BT74" s="487"/>
      <c r="BU74" s="487"/>
      <c r="BV74" s="487"/>
      <c r="BW74" s="487"/>
    </row>
    <row r="75" spans="1:75">
      <c r="A75" s="497"/>
      <c r="B75" s="527" t="s">
        <v>221</v>
      </c>
      <c r="C75" s="528"/>
      <c r="D75" s="528"/>
      <c r="E75" s="528"/>
      <c r="F75" s="528"/>
      <c r="G75" s="528" t="str">
        <f>HLOOKUP(G72,$C$3:$BU$54,33,FALSE)</f>
        <v/>
      </c>
      <c r="H75" s="528"/>
      <c r="I75" s="528"/>
      <c r="J75" s="528" t="str">
        <f>HLOOKUP(J72,$C$3:$BU$54,33,FALSE)</f>
        <v/>
      </c>
      <c r="K75" s="528"/>
      <c r="L75" s="528"/>
      <c r="M75" s="528" t="str">
        <f>HLOOKUP(M72,$C$3:$BU$54,33,FALSE)</f>
        <v/>
      </c>
      <c r="N75" s="528"/>
      <c r="O75" s="528"/>
      <c r="P75" s="528" t="str">
        <f>HLOOKUP(P72,$C$3:$BU$54,33,FALSE)</f>
        <v/>
      </c>
      <c r="Q75" s="528"/>
      <c r="R75" s="528"/>
      <c r="S75" s="528" t="str">
        <f>IFERROR(HLOOKUP(S72,$C$3:$BU$54,33,FALSE),"0")</f>
        <v/>
      </c>
      <c r="T75" s="528"/>
      <c r="U75" s="528"/>
      <c r="V75" s="528" t="str">
        <f>IFERROR(HLOOKUP(V72,$C$3:$BU$54,33,FALSE),"0")</f>
        <v/>
      </c>
      <c r="W75" s="528"/>
      <c r="X75" s="528"/>
      <c r="Y75" s="528" t="str">
        <f>IFERROR(HLOOKUP(Y72,$C$3:$BU$54,33,FALSE),"0")</f>
        <v/>
      </c>
      <c r="Z75" s="528"/>
      <c r="AA75" s="516"/>
      <c r="AB75" s="516"/>
      <c r="AC75" s="516"/>
      <c r="AD75" s="516"/>
      <c r="AE75" s="516"/>
      <c r="AF75" s="516"/>
      <c r="AG75" s="516"/>
      <c r="AH75" s="516"/>
      <c r="AI75" s="516"/>
      <c r="AJ75" s="516"/>
      <c r="AK75" s="516"/>
      <c r="AL75" s="516"/>
      <c r="AM75" s="516"/>
      <c r="AN75" s="516"/>
      <c r="AO75" s="487"/>
      <c r="AP75" s="487"/>
      <c r="AQ75" s="487"/>
      <c r="AR75" s="487"/>
      <c r="AS75" s="487"/>
      <c r="AT75" s="487"/>
      <c r="AU75" s="487"/>
      <c r="AV75" s="487"/>
      <c r="AW75" s="487"/>
      <c r="AX75" s="487"/>
      <c r="AY75" s="487"/>
      <c r="AZ75" s="487"/>
      <c r="BA75" s="487"/>
      <c r="BB75" s="487"/>
      <c r="BC75" s="487"/>
      <c r="BD75" s="487"/>
      <c r="BE75" s="487"/>
      <c r="BF75" s="487"/>
      <c r="BG75" s="487"/>
      <c r="BH75" s="487"/>
      <c r="BI75" s="487"/>
      <c r="BJ75" s="487"/>
      <c r="BK75" s="487"/>
      <c r="BL75" s="487"/>
      <c r="BM75" s="487"/>
      <c r="BN75" s="487"/>
      <c r="BO75" s="487"/>
      <c r="BP75" s="487"/>
      <c r="BQ75" s="487"/>
      <c r="BR75" s="487"/>
      <c r="BS75" s="487"/>
      <c r="BT75" s="487"/>
      <c r="BU75" s="487"/>
      <c r="BV75" s="487"/>
      <c r="BW75" s="487"/>
    </row>
    <row r="76" spans="1:75">
      <c r="A76" s="497"/>
      <c r="B76" s="527" t="s">
        <v>222</v>
      </c>
      <c r="C76" s="528"/>
      <c r="D76" s="528"/>
      <c r="E76" s="528" t="e">
        <f>HLOOKUP(D72,$C$3:$BU$54,44,FALSE)</f>
        <v>#N/A</v>
      </c>
      <c r="F76" s="528"/>
      <c r="G76" s="528"/>
      <c r="H76" s="528" t="e">
        <f>HLOOKUP(G72,$C$3:$BU$54,44,FALSE)</f>
        <v>#N/A</v>
      </c>
      <c r="I76" s="528"/>
      <c r="J76" s="528"/>
      <c r="K76" s="528" t="e">
        <f>HLOOKUP(J72,$C$3:$BU$54,44,FALSE)</f>
        <v>#N/A</v>
      </c>
      <c r="L76" s="528"/>
      <c r="M76" s="528"/>
      <c r="N76" s="528" t="e">
        <f>HLOOKUP(M72,$C$3:$BU$54,44,FALSE)</f>
        <v>#N/A</v>
      </c>
      <c r="O76" s="528"/>
      <c r="P76" s="528"/>
      <c r="Q76" s="528" t="e">
        <f>HLOOKUP(P72,$C$3:$BU$54,44,FALSE)</f>
        <v>#N/A</v>
      </c>
      <c r="R76" s="528"/>
      <c r="S76" s="528"/>
      <c r="T76" s="528" t="e">
        <f>HLOOKUP(S72,$C$3:$BU$54,44,FALSE)</f>
        <v>#N/A</v>
      </c>
      <c r="U76" s="528"/>
      <c r="V76" s="528"/>
      <c r="W76" s="528" t="e">
        <f>HLOOKUP(V72,$C$3:$BU$54,44,FALSE)</f>
        <v>#N/A</v>
      </c>
      <c r="X76" s="528"/>
      <c r="Y76" s="528"/>
      <c r="Z76" s="528" t="e">
        <f>HLOOKUP(Y72,$C$3:$BU$54,44,FALSE)</f>
        <v>#N/A</v>
      </c>
      <c r="AA76" s="516"/>
      <c r="AB76" s="516"/>
      <c r="AC76" s="516"/>
      <c r="AD76" s="516"/>
      <c r="AE76" s="516"/>
      <c r="AF76" s="516"/>
      <c r="AG76" s="516"/>
      <c r="AH76" s="516"/>
      <c r="AI76" s="516"/>
      <c r="AJ76" s="516"/>
      <c r="AK76" s="516"/>
      <c r="AL76" s="516"/>
      <c r="AM76" s="516"/>
      <c r="AN76" s="516"/>
      <c r="AO76" s="487"/>
      <c r="AP76" s="487"/>
      <c r="AQ76" s="487"/>
      <c r="AR76" s="487"/>
      <c r="AS76" s="487"/>
      <c r="AT76" s="487"/>
      <c r="AU76" s="487"/>
      <c r="AV76" s="487"/>
      <c r="AW76" s="487"/>
      <c r="AX76" s="487"/>
      <c r="AY76" s="487"/>
      <c r="AZ76" s="487"/>
      <c r="BA76" s="487"/>
      <c r="BB76" s="487"/>
      <c r="BC76" s="487"/>
      <c r="BD76" s="487"/>
      <c r="BE76" s="487"/>
      <c r="BF76" s="487"/>
      <c r="BG76" s="487"/>
      <c r="BH76" s="487"/>
      <c r="BI76" s="487"/>
      <c r="BJ76" s="487"/>
      <c r="BK76" s="487"/>
      <c r="BL76" s="487"/>
      <c r="BM76" s="487"/>
      <c r="BN76" s="487"/>
      <c r="BO76" s="487"/>
      <c r="BP76" s="487"/>
      <c r="BQ76" s="487"/>
      <c r="BR76" s="487"/>
      <c r="BS76" s="487"/>
      <c r="BT76" s="487"/>
      <c r="BU76" s="487"/>
      <c r="BV76" s="487"/>
    </row>
    <row r="77" spans="1:75">
      <c r="A77" s="497"/>
      <c r="B77" s="527" t="s">
        <v>223</v>
      </c>
      <c r="C77" s="528"/>
      <c r="D77" s="528"/>
      <c r="E77" s="528"/>
      <c r="F77" s="528" t="e">
        <f>E76</f>
        <v>#N/A</v>
      </c>
      <c r="G77" s="528"/>
      <c r="H77" s="528"/>
      <c r="I77" s="528" t="e">
        <f>H76</f>
        <v>#N/A</v>
      </c>
      <c r="J77" s="528"/>
      <c r="K77" s="528"/>
      <c r="L77" s="528" t="e">
        <f>K76</f>
        <v>#N/A</v>
      </c>
      <c r="M77" s="528"/>
      <c r="N77" s="528"/>
      <c r="O77" s="528" t="e">
        <f>N76</f>
        <v>#N/A</v>
      </c>
      <c r="P77" s="528"/>
      <c r="Q77" s="528"/>
      <c r="R77" s="528" t="e">
        <f>Q76</f>
        <v>#N/A</v>
      </c>
      <c r="S77" s="528"/>
      <c r="T77" s="528"/>
      <c r="U77" s="528" t="e">
        <f>T76</f>
        <v>#N/A</v>
      </c>
      <c r="V77" s="528"/>
      <c r="W77" s="528"/>
      <c r="X77" s="528" t="e">
        <f>W76</f>
        <v>#N/A</v>
      </c>
      <c r="Y77" s="528"/>
      <c r="Z77" s="528"/>
      <c r="AA77" s="516"/>
      <c r="AB77" s="516"/>
      <c r="AC77" s="516"/>
      <c r="AD77" s="516"/>
      <c r="AE77" s="516"/>
      <c r="AF77" s="516"/>
      <c r="AG77" s="516"/>
      <c r="AH77" s="516"/>
      <c r="AI77" s="516"/>
      <c r="AJ77" s="516"/>
      <c r="AK77" s="516"/>
      <c r="AL77" s="516"/>
      <c r="AM77" s="516"/>
      <c r="AN77" s="516"/>
      <c r="AO77" s="487"/>
      <c r="AP77" s="487"/>
      <c r="AQ77" s="487"/>
      <c r="AR77" s="487"/>
      <c r="AS77" s="487"/>
      <c r="AT77" s="487"/>
      <c r="AU77" s="487"/>
      <c r="AV77" s="487"/>
      <c r="AW77" s="487"/>
      <c r="AX77" s="487"/>
      <c r="AY77" s="487"/>
      <c r="AZ77" s="487"/>
      <c r="BA77" s="487"/>
      <c r="BB77" s="487"/>
      <c r="BC77" s="487"/>
      <c r="BD77" s="487"/>
      <c r="BE77" s="487"/>
      <c r="BF77" s="487"/>
      <c r="BG77" s="487"/>
      <c r="BH77" s="487"/>
      <c r="BI77" s="487"/>
      <c r="BJ77" s="487"/>
      <c r="BK77" s="487"/>
      <c r="BL77" s="487"/>
      <c r="BM77" s="487"/>
      <c r="BN77" s="487"/>
      <c r="BO77" s="487"/>
      <c r="BP77" s="487"/>
      <c r="BQ77" s="487"/>
      <c r="BR77" s="487"/>
      <c r="BS77" s="487"/>
      <c r="BT77" s="487"/>
      <c r="BU77" s="487"/>
      <c r="BV77" s="487"/>
      <c r="BW77" s="487"/>
    </row>
    <row r="78" spans="1:75">
      <c r="A78" s="497"/>
      <c r="B78" s="527" t="s">
        <v>224</v>
      </c>
      <c r="C78" s="528"/>
      <c r="D78" s="528"/>
      <c r="E78" s="528"/>
      <c r="F78" s="528"/>
      <c r="G78" s="528" t="e">
        <f>H76</f>
        <v>#N/A</v>
      </c>
      <c r="H78" s="528"/>
      <c r="I78" s="528"/>
      <c r="J78" s="528" t="e">
        <f>K76</f>
        <v>#N/A</v>
      </c>
      <c r="K78" s="528"/>
      <c r="L78" s="528"/>
      <c r="M78" s="528" t="e">
        <f>N76</f>
        <v>#N/A</v>
      </c>
      <c r="N78" s="528"/>
      <c r="O78" s="528"/>
      <c r="P78" s="528" t="e">
        <f>Q76</f>
        <v>#N/A</v>
      </c>
      <c r="Q78" s="528"/>
      <c r="R78" s="528"/>
      <c r="S78" s="528" t="e">
        <f>T76</f>
        <v>#N/A</v>
      </c>
      <c r="T78" s="528"/>
      <c r="U78" s="528"/>
      <c r="V78" s="528" t="e">
        <f>W76</f>
        <v>#N/A</v>
      </c>
      <c r="W78" s="528"/>
      <c r="X78" s="528"/>
      <c r="Y78" s="528" t="e">
        <f>Z76</f>
        <v>#N/A</v>
      </c>
      <c r="Z78" s="528"/>
      <c r="AA78" s="516"/>
      <c r="AB78" s="516"/>
      <c r="AC78" s="516"/>
      <c r="AD78" s="516"/>
      <c r="AE78" s="516"/>
      <c r="AF78" s="516"/>
      <c r="AG78" s="516"/>
      <c r="AH78" s="516"/>
      <c r="AI78" s="516"/>
      <c r="AJ78" s="516"/>
      <c r="AK78" s="516"/>
      <c r="AL78" s="516"/>
      <c r="AM78" s="516"/>
      <c r="AN78" s="516"/>
      <c r="AO78" s="487"/>
      <c r="AP78" s="487"/>
      <c r="AQ78" s="487"/>
      <c r="AR78" s="487"/>
      <c r="AS78" s="487"/>
      <c r="AT78" s="487"/>
      <c r="AU78" s="487"/>
      <c r="AV78" s="487"/>
      <c r="AW78" s="487"/>
      <c r="AX78" s="487"/>
      <c r="AY78" s="487"/>
      <c r="AZ78" s="487"/>
      <c r="BA78" s="487"/>
      <c r="BB78" s="487"/>
      <c r="BC78" s="487"/>
      <c r="BD78" s="487"/>
      <c r="BE78" s="487"/>
      <c r="BF78" s="487"/>
      <c r="BG78" s="487"/>
      <c r="BH78" s="487"/>
      <c r="BI78" s="487"/>
      <c r="BJ78" s="487"/>
      <c r="BK78" s="487"/>
      <c r="BL78" s="487"/>
      <c r="BM78" s="487"/>
      <c r="BN78" s="487"/>
      <c r="BO78" s="487"/>
      <c r="BP78" s="487"/>
      <c r="BQ78" s="487"/>
      <c r="BR78" s="487"/>
      <c r="BS78" s="487"/>
      <c r="BT78" s="487"/>
      <c r="BU78" s="487"/>
      <c r="BV78" s="487"/>
    </row>
    <row r="79" spans="1:75">
      <c r="A79" s="487"/>
      <c r="B79" s="487"/>
      <c r="C79" s="487"/>
      <c r="D79" s="487"/>
      <c r="E79" s="487"/>
      <c r="F79" s="487"/>
      <c r="G79" s="487"/>
      <c r="H79" s="487"/>
      <c r="I79" s="487"/>
      <c r="J79" s="487"/>
      <c r="K79" s="487"/>
      <c r="L79" s="516"/>
      <c r="M79" s="516"/>
      <c r="N79" s="516"/>
      <c r="O79" s="516"/>
      <c r="P79" s="516"/>
      <c r="Q79" s="516"/>
      <c r="R79" s="516"/>
      <c r="S79" s="516"/>
      <c r="T79" s="516"/>
      <c r="U79" s="516"/>
      <c r="V79" s="516"/>
      <c r="W79" s="516"/>
      <c r="X79" s="516"/>
      <c r="Y79" s="516"/>
      <c r="Z79" s="516"/>
      <c r="AA79" s="516"/>
      <c r="AB79" s="516"/>
      <c r="AC79" s="516"/>
      <c r="AD79" s="516"/>
      <c r="AE79" s="516"/>
      <c r="AF79" s="516"/>
      <c r="AG79" s="516"/>
      <c r="AH79" s="516"/>
      <c r="AI79" s="516"/>
      <c r="AJ79" s="516"/>
      <c r="AK79" s="516"/>
      <c r="AL79" s="516"/>
      <c r="AM79" s="516"/>
      <c r="AN79" s="516"/>
      <c r="AO79" s="487"/>
      <c r="AP79" s="487"/>
      <c r="AQ79" s="487"/>
      <c r="AR79" s="487"/>
      <c r="AS79" s="487"/>
      <c r="AT79" s="487"/>
      <c r="AU79" s="487"/>
      <c r="AV79" s="487"/>
      <c r="AW79" s="487"/>
      <c r="AX79" s="487"/>
      <c r="AY79" s="487"/>
      <c r="AZ79" s="487"/>
      <c r="BA79" s="487"/>
      <c r="BB79" s="487"/>
      <c r="BC79" s="487"/>
      <c r="BD79" s="487"/>
      <c r="BE79" s="487"/>
      <c r="BF79" s="487"/>
      <c r="BG79" s="487"/>
      <c r="BH79" s="487"/>
      <c r="BI79" s="487"/>
      <c r="BJ79" s="487"/>
      <c r="BK79" s="487"/>
      <c r="BL79" s="487"/>
      <c r="BM79" s="487"/>
      <c r="BN79" s="487"/>
      <c r="BO79" s="487"/>
      <c r="BP79" s="487"/>
      <c r="BQ79" s="487"/>
      <c r="BR79" s="487"/>
      <c r="BS79" s="487"/>
      <c r="BT79" s="487"/>
      <c r="BU79" s="487"/>
      <c r="BV79" s="487"/>
      <c r="BW79" s="487"/>
    </row>
  </sheetData>
  <sheetProtection algorithmName="SHA-512" hashValue="hMn9ap9K1qBZ6hz00yafRINfFiVIgxSm7JiasOqtQfie5pemTLxKAhru7ci6XBiwUcXiVoXc2BVp7NmDahpi3Q==" saltValue="usvYg7aGEog/b1TuH3adaw==" spinCount="100000" sheet="1" objects="1" scenarios="1"/>
  <customSheetViews>
    <customSheetView guid="{F4DD0BDD-9BCD-4E13-8084-E09DC92B9F33}" topLeftCell="A4">
      <selection activeCell="C9" sqref="C9:AD23"/>
      <pageMargins left="0.7" right="0.7" top="0.78740157499999996" bottom="0.78740157499999996" header="0.3" footer="0.3"/>
      <pageSetup paperSize="9" orientation="portrait" r:id="rId1"/>
    </customSheetView>
  </customSheetViews>
  <dataValidations count="6">
    <dataValidation allowBlank="1" showInputMessage="1" showErrorMessage="1" errorTitle="Edit not allowed" error="Edit not allowed!" sqref="A34:XFD35"/>
    <dataValidation type="custom" allowBlank="1" showInputMessage="1" showErrorMessage="1" errorTitle="Edit Not allowed" error="Edit not allowed!" sqref="B9:B33">
      <formula1>"&gt;0"</formula1>
    </dataValidation>
    <dataValidation type="custom" allowBlank="1" showInputMessage="1" showErrorMessage="1" errorTitle="Edit not allowed" error="Edit not allowed!_x000a_Formulas" sqref="C2">
      <formula1>"&gt;0"</formula1>
    </dataValidation>
    <dataValidation type="custom" allowBlank="1" showInputMessage="1" showErrorMessage="1" errorTitle="Edit not allowed" error="Formulas" sqref="D2:BV2">
      <formula1>"&gt;0"</formula1>
    </dataValidation>
    <dataValidation allowBlank="1" showInputMessage="1" showErrorMessage="1" error="DO NOT EDIT THESE CELLS" sqref="B38:B55 E58 A71:Z78 A59:XFD66"/>
    <dataValidation type="custom" allowBlank="1" showInputMessage="1" showErrorMessage="1" error="DO NOT EDIT THESE CELLS" sqref="A37:A55 B37 C37:XFD55">
      <formula1>"&gt;0"</formula1>
    </dataValidation>
  </dataValidations>
  <pageMargins left="0.7" right="0.7" top="0.78740157499999996" bottom="0.78740157499999996" header="0.3" footer="0.3"/>
  <pageSetup paperSize="9" orientation="portrait" r:id="rId2"/>
  <ignoredErrors>
    <ignoredError sqref="C46:BV46 C49:BV49 C52:BV52 E76 H76 K76 N76 Q76 T76 W76 Z76 F77 I77 L77 O77 R77 U77 X77 G78 J78 M78 P78 S78 V78 Y78" evalError="1"/>
    <ignoredError sqref="B46 B49 B52"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4">
    <tabColor rgb="FFFFFF00"/>
  </sheetPr>
  <dimension ref="A1:WYC79"/>
  <sheetViews>
    <sheetView zoomScaleNormal="100" workbookViewId="0">
      <selection activeCell="B13" sqref="B13"/>
    </sheetView>
  </sheetViews>
  <sheetFormatPr defaultColWidth="0" defaultRowHeight="12.75" zeroHeight="1"/>
  <cols>
    <col min="1" max="1" width="37.140625" style="162" bestFit="1" customWidth="1"/>
    <col min="2" max="2" width="14.7109375" style="162" customWidth="1"/>
    <col min="3" max="11" width="4.7109375" style="162" customWidth="1"/>
    <col min="12" max="40" width="4.7109375" style="529" customWidth="1"/>
    <col min="41" max="73" width="4.7109375" style="162" customWidth="1"/>
    <col min="74" max="74" width="4.5703125" style="162" customWidth="1"/>
    <col min="75" max="75" width="9.140625" style="162" customWidth="1"/>
    <col min="76" max="256" width="9.140625" style="162" hidden="1"/>
    <col min="257" max="257" width="25.85546875" style="162" hidden="1"/>
    <col min="258" max="258" width="7.5703125" style="162" hidden="1"/>
    <col min="259" max="275" width="5" style="162" hidden="1"/>
    <col min="276" max="279" width="5.42578125" style="162" hidden="1"/>
    <col min="280" max="280" width="4.5703125" style="162" hidden="1"/>
    <col min="281" max="281" width="6.42578125" style="162" hidden="1"/>
    <col min="282" max="282" width="5.42578125" style="162" hidden="1"/>
    <col min="283" max="283" width="6.42578125" style="162" hidden="1"/>
    <col min="284" max="284" width="5.42578125" style="162" hidden="1"/>
    <col min="285" max="285" width="6.42578125" style="162" hidden="1"/>
    <col min="286" max="286" width="5.42578125" style="162" hidden="1"/>
    <col min="287" max="287" width="6.42578125" style="162" hidden="1"/>
    <col min="288" max="288" width="4.5703125" style="162" hidden="1"/>
    <col min="289" max="289" width="6.42578125" style="162" hidden="1"/>
    <col min="290" max="290" width="4.5703125" style="162" hidden="1"/>
    <col min="291" max="291" width="6.42578125" style="162" hidden="1"/>
    <col min="292" max="293" width="4.5703125" style="162" hidden="1"/>
    <col min="294" max="294" width="5.42578125" style="162" hidden="1"/>
    <col min="295" max="295" width="4.85546875" style="162" hidden="1"/>
    <col min="296" max="301" width="4.5703125" style="162" hidden="1"/>
    <col min="302" max="302" width="5.28515625" style="162" hidden="1"/>
    <col min="303" max="305" width="4.5703125" style="162" hidden="1"/>
    <col min="306" max="306" width="4.85546875" style="162" hidden="1"/>
    <col min="307" max="329" width="4.5703125" style="162" hidden="1"/>
    <col min="330" max="512" width="9.140625" style="162" hidden="1"/>
    <col min="513" max="513" width="25.85546875" style="162" hidden="1"/>
    <col min="514" max="514" width="7.5703125" style="162" hidden="1"/>
    <col min="515" max="531" width="5" style="162" hidden="1"/>
    <col min="532" max="535" width="5.42578125" style="162" hidden="1"/>
    <col min="536" max="536" width="4.5703125" style="162" hidden="1"/>
    <col min="537" max="537" width="6.42578125" style="162" hidden="1"/>
    <col min="538" max="538" width="5.42578125" style="162" hidden="1"/>
    <col min="539" max="539" width="6.42578125" style="162" hidden="1"/>
    <col min="540" max="540" width="5.42578125" style="162" hidden="1"/>
    <col min="541" max="541" width="6.42578125" style="162" hidden="1"/>
    <col min="542" max="542" width="5.42578125" style="162" hidden="1"/>
    <col min="543" max="543" width="6.42578125" style="162" hidden="1"/>
    <col min="544" max="544" width="4.5703125" style="162" hidden="1"/>
    <col min="545" max="545" width="6.42578125" style="162" hidden="1"/>
    <col min="546" max="546" width="4.5703125" style="162" hidden="1"/>
    <col min="547" max="547" width="6.42578125" style="162" hidden="1"/>
    <col min="548" max="549" width="4.5703125" style="162" hidden="1"/>
    <col min="550" max="550" width="5.42578125" style="162" hidden="1"/>
    <col min="551" max="551" width="4.85546875" style="162" hidden="1"/>
    <col min="552" max="557" width="4.5703125" style="162" hidden="1"/>
    <col min="558" max="558" width="5.28515625" style="162" hidden="1"/>
    <col min="559" max="561" width="4.5703125" style="162" hidden="1"/>
    <col min="562" max="562" width="4.85546875" style="162" hidden="1"/>
    <col min="563" max="585" width="4.5703125" style="162" hidden="1"/>
    <col min="586" max="768" width="9.140625" style="162" hidden="1"/>
    <col min="769" max="769" width="25.85546875" style="162" hidden="1"/>
    <col min="770" max="770" width="7.5703125" style="162" hidden="1"/>
    <col min="771" max="787" width="5" style="162" hidden="1"/>
    <col min="788" max="791" width="5.42578125" style="162" hidden="1"/>
    <col min="792" max="792" width="4.5703125" style="162" hidden="1"/>
    <col min="793" max="793" width="6.42578125" style="162" hidden="1"/>
    <col min="794" max="794" width="5.42578125" style="162" hidden="1"/>
    <col min="795" max="795" width="6.42578125" style="162" hidden="1"/>
    <col min="796" max="796" width="5.42578125" style="162" hidden="1"/>
    <col min="797" max="797" width="6.42578125" style="162" hidden="1"/>
    <col min="798" max="798" width="5.42578125" style="162" hidden="1"/>
    <col min="799" max="799" width="6.42578125" style="162" hidden="1"/>
    <col min="800" max="800" width="4.5703125" style="162" hidden="1"/>
    <col min="801" max="801" width="6.42578125" style="162" hidden="1"/>
    <col min="802" max="802" width="4.5703125" style="162" hidden="1"/>
    <col min="803" max="803" width="6.42578125" style="162" hidden="1"/>
    <col min="804" max="805" width="4.5703125" style="162" hidden="1"/>
    <col min="806" max="806" width="5.42578125" style="162" hidden="1"/>
    <col min="807" max="807" width="4.85546875" style="162" hidden="1"/>
    <col min="808" max="813" width="4.5703125" style="162" hidden="1"/>
    <col min="814" max="814" width="5.28515625" style="162" hidden="1"/>
    <col min="815" max="817" width="4.5703125" style="162" hidden="1"/>
    <col min="818" max="818" width="4.85546875" style="162" hidden="1"/>
    <col min="819" max="841" width="4.5703125" style="162" hidden="1"/>
    <col min="842" max="1024" width="9.140625" style="162" hidden="1"/>
    <col min="1025" max="1025" width="25.85546875" style="162" hidden="1"/>
    <col min="1026" max="1026" width="7.5703125" style="162" hidden="1"/>
    <col min="1027" max="1043" width="5" style="162" hidden="1"/>
    <col min="1044" max="1047" width="5.42578125" style="162" hidden="1"/>
    <col min="1048" max="1048" width="4.5703125" style="162" hidden="1"/>
    <col min="1049" max="1049" width="6.42578125" style="162" hidden="1"/>
    <col min="1050" max="1050" width="5.42578125" style="162" hidden="1"/>
    <col min="1051" max="1051" width="6.42578125" style="162" hidden="1"/>
    <col min="1052" max="1052" width="5.42578125" style="162" hidden="1"/>
    <col min="1053" max="1053" width="6.42578125" style="162" hidden="1"/>
    <col min="1054" max="1054" width="5.42578125" style="162" hidden="1"/>
    <col min="1055" max="1055" width="6.42578125" style="162" hidden="1"/>
    <col min="1056" max="1056" width="4.5703125" style="162" hidden="1"/>
    <col min="1057" max="1057" width="6.42578125" style="162" hidden="1"/>
    <col min="1058" max="1058" width="4.5703125" style="162" hidden="1"/>
    <col min="1059" max="1059" width="6.42578125" style="162" hidden="1"/>
    <col min="1060" max="1061" width="4.5703125" style="162" hidden="1"/>
    <col min="1062" max="1062" width="5.42578125" style="162" hidden="1"/>
    <col min="1063" max="1063" width="4.85546875" style="162" hidden="1"/>
    <col min="1064" max="1069" width="4.5703125" style="162" hidden="1"/>
    <col min="1070" max="1070" width="5.28515625" style="162" hidden="1"/>
    <col min="1071" max="1073" width="4.5703125" style="162" hidden="1"/>
    <col min="1074" max="1074" width="4.85546875" style="162" hidden="1"/>
    <col min="1075" max="1097" width="4.5703125" style="162" hidden="1"/>
    <col min="1098" max="1280" width="9.140625" style="162" hidden="1"/>
    <col min="1281" max="1281" width="25.85546875" style="162" hidden="1"/>
    <col min="1282" max="1282" width="7.5703125" style="162" hidden="1"/>
    <col min="1283" max="1299" width="5" style="162" hidden="1"/>
    <col min="1300" max="1303" width="5.42578125" style="162" hidden="1"/>
    <col min="1304" max="1304" width="4.5703125" style="162" hidden="1"/>
    <col min="1305" max="1305" width="6.42578125" style="162" hidden="1"/>
    <col min="1306" max="1306" width="5.42578125" style="162" hidden="1"/>
    <col min="1307" max="1307" width="6.42578125" style="162" hidden="1"/>
    <col min="1308" max="1308" width="5.42578125" style="162" hidden="1"/>
    <col min="1309" max="1309" width="6.42578125" style="162" hidden="1"/>
    <col min="1310" max="1310" width="5.42578125" style="162" hidden="1"/>
    <col min="1311" max="1311" width="6.42578125" style="162" hidden="1"/>
    <col min="1312" max="1312" width="4.5703125" style="162" hidden="1"/>
    <col min="1313" max="1313" width="6.42578125" style="162" hidden="1"/>
    <col min="1314" max="1314" width="4.5703125" style="162" hidden="1"/>
    <col min="1315" max="1315" width="6.42578125" style="162" hidden="1"/>
    <col min="1316" max="1317" width="4.5703125" style="162" hidden="1"/>
    <col min="1318" max="1318" width="5.42578125" style="162" hidden="1"/>
    <col min="1319" max="1319" width="4.85546875" style="162" hidden="1"/>
    <col min="1320" max="1325" width="4.5703125" style="162" hidden="1"/>
    <col min="1326" max="1326" width="5.28515625" style="162" hidden="1"/>
    <col min="1327" max="1329" width="4.5703125" style="162" hidden="1"/>
    <col min="1330" max="1330" width="4.85546875" style="162" hidden="1"/>
    <col min="1331" max="1353" width="4.5703125" style="162" hidden="1"/>
    <col min="1354" max="1536" width="9.140625" style="162" hidden="1"/>
    <col min="1537" max="1537" width="25.85546875" style="162" hidden="1"/>
    <col min="1538" max="1538" width="7.5703125" style="162" hidden="1"/>
    <col min="1539" max="1555" width="5" style="162" hidden="1"/>
    <col min="1556" max="1559" width="5.42578125" style="162" hidden="1"/>
    <col min="1560" max="1560" width="4.5703125" style="162" hidden="1"/>
    <col min="1561" max="1561" width="6.42578125" style="162" hidden="1"/>
    <col min="1562" max="1562" width="5.42578125" style="162" hidden="1"/>
    <col min="1563" max="1563" width="6.42578125" style="162" hidden="1"/>
    <col min="1564" max="1564" width="5.42578125" style="162" hidden="1"/>
    <col min="1565" max="1565" width="6.42578125" style="162" hidden="1"/>
    <col min="1566" max="1566" width="5.42578125" style="162" hidden="1"/>
    <col min="1567" max="1567" width="6.42578125" style="162" hidden="1"/>
    <col min="1568" max="1568" width="4.5703125" style="162" hidden="1"/>
    <col min="1569" max="1569" width="6.42578125" style="162" hidden="1"/>
    <col min="1570" max="1570" width="4.5703125" style="162" hidden="1"/>
    <col min="1571" max="1571" width="6.42578125" style="162" hidden="1"/>
    <col min="1572" max="1573" width="4.5703125" style="162" hidden="1"/>
    <col min="1574" max="1574" width="5.42578125" style="162" hidden="1"/>
    <col min="1575" max="1575" width="4.85546875" style="162" hidden="1"/>
    <col min="1576" max="1581" width="4.5703125" style="162" hidden="1"/>
    <col min="1582" max="1582" width="5.28515625" style="162" hidden="1"/>
    <col min="1583" max="1585" width="4.5703125" style="162" hidden="1"/>
    <col min="1586" max="1586" width="4.85546875" style="162" hidden="1"/>
    <col min="1587" max="1609" width="4.5703125" style="162" hidden="1"/>
    <col min="1610" max="1792" width="9.140625" style="162" hidden="1"/>
    <col min="1793" max="1793" width="25.85546875" style="162" hidden="1"/>
    <col min="1794" max="1794" width="7.5703125" style="162" hidden="1"/>
    <col min="1795" max="1811" width="5" style="162" hidden="1"/>
    <col min="1812" max="1815" width="5.42578125" style="162" hidden="1"/>
    <col min="1816" max="1816" width="4.5703125" style="162" hidden="1"/>
    <col min="1817" max="1817" width="6.42578125" style="162" hidden="1"/>
    <col min="1818" max="1818" width="5.42578125" style="162" hidden="1"/>
    <col min="1819" max="1819" width="6.42578125" style="162" hidden="1"/>
    <col min="1820" max="1820" width="5.42578125" style="162" hidden="1"/>
    <col min="1821" max="1821" width="6.42578125" style="162" hidden="1"/>
    <col min="1822" max="1822" width="5.42578125" style="162" hidden="1"/>
    <col min="1823" max="1823" width="6.42578125" style="162" hidden="1"/>
    <col min="1824" max="1824" width="4.5703125" style="162" hidden="1"/>
    <col min="1825" max="1825" width="6.42578125" style="162" hidden="1"/>
    <col min="1826" max="1826" width="4.5703125" style="162" hidden="1"/>
    <col min="1827" max="1827" width="6.42578125" style="162" hidden="1"/>
    <col min="1828" max="1829" width="4.5703125" style="162" hidden="1"/>
    <col min="1830" max="1830" width="5.42578125" style="162" hidden="1"/>
    <col min="1831" max="1831" width="4.85546875" style="162" hidden="1"/>
    <col min="1832" max="1837" width="4.5703125" style="162" hidden="1"/>
    <col min="1838" max="1838" width="5.28515625" style="162" hidden="1"/>
    <col min="1839" max="1841" width="4.5703125" style="162" hidden="1"/>
    <col min="1842" max="1842" width="4.85546875" style="162" hidden="1"/>
    <col min="1843" max="1865" width="4.5703125" style="162" hidden="1"/>
    <col min="1866" max="2048" width="9.140625" style="162" hidden="1"/>
    <col min="2049" max="2049" width="25.85546875" style="162" hidden="1"/>
    <col min="2050" max="2050" width="7.5703125" style="162" hidden="1"/>
    <col min="2051" max="2067" width="5" style="162" hidden="1"/>
    <col min="2068" max="2071" width="5.42578125" style="162" hidden="1"/>
    <col min="2072" max="2072" width="4.5703125" style="162" hidden="1"/>
    <col min="2073" max="2073" width="6.42578125" style="162" hidden="1"/>
    <col min="2074" max="2074" width="5.42578125" style="162" hidden="1"/>
    <col min="2075" max="2075" width="6.42578125" style="162" hidden="1"/>
    <col min="2076" max="2076" width="5.42578125" style="162" hidden="1"/>
    <col min="2077" max="2077" width="6.42578125" style="162" hidden="1"/>
    <col min="2078" max="2078" width="5.42578125" style="162" hidden="1"/>
    <col min="2079" max="2079" width="6.42578125" style="162" hidden="1"/>
    <col min="2080" max="2080" width="4.5703125" style="162" hidden="1"/>
    <col min="2081" max="2081" width="6.42578125" style="162" hidden="1"/>
    <col min="2082" max="2082" width="4.5703125" style="162" hidden="1"/>
    <col min="2083" max="2083" width="6.42578125" style="162" hidden="1"/>
    <col min="2084" max="2085" width="4.5703125" style="162" hidden="1"/>
    <col min="2086" max="2086" width="5.42578125" style="162" hidden="1"/>
    <col min="2087" max="2087" width="4.85546875" style="162" hidden="1"/>
    <col min="2088" max="2093" width="4.5703125" style="162" hidden="1"/>
    <col min="2094" max="2094" width="5.28515625" style="162" hidden="1"/>
    <col min="2095" max="2097" width="4.5703125" style="162" hidden="1"/>
    <col min="2098" max="2098" width="4.85546875" style="162" hidden="1"/>
    <col min="2099" max="2121" width="4.5703125" style="162" hidden="1"/>
    <col min="2122" max="2304" width="9.140625" style="162" hidden="1"/>
    <col min="2305" max="2305" width="25.85546875" style="162" hidden="1"/>
    <col min="2306" max="2306" width="7.5703125" style="162" hidden="1"/>
    <col min="2307" max="2323" width="5" style="162" hidden="1"/>
    <col min="2324" max="2327" width="5.42578125" style="162" hidden="1"/>
    <col min="2328" max="2328" width="4.5703125" style="162" hidden="1"/>
    <col min="2329" max="2329" width="6.42578125" style="162" hidden="1"/>
    <col min="2330" max="2330" width="5.42578125" style="162" hidden="1"/>
    <col min="2331" max="2331" width="6.42578125" style="162" hidden="1"/>
    <col min="2332" max="2332" width="5.42578125" style="162" hidden="1"/>
    <col min="2333" max="2333" width="6.42578125" style="162" hidden="1"/>
    <col min="2334" max="2334" width="5.42578125" style="162" hidden="1"/>
    <col min="2335" max="2335" width="6.42578125" style="162" hidden="1"/>
    <col min="2336" max="2336" width="4.5703125" style="162" hidden="1"/>
    <col min="2337" max="2337" width="6.42578125" style="162" hidden="1"/>
    <col min="2338" max="2338" width="4.5703125" style="162" hidden="1"/>
    <col min="2339" max="2339" width="6.42578125" style="162" hidden="1"/>
    <col min="2340" max="2341" width="4.5703125" style="162" hidden="1"/>
    <col min="2342" max="2342" width="5.42578125" style="162" hidden="1"/>
    <col min="2343" max="2343" width="4.85546875" style="162" hidden="1"/>
    <col min="2344" max="2349" width="4.5703125" style="162" hidden="1"/>
    <col min="2350" max="2350" width="5.28515625" style="162" hidden="1"/>
    <col min="2351" max="2353" width="4.5703125" style="162" hidden="1"/>
    <col min="2354" max="2354" width="4.85546875" style="162" hidden="1"/>
    <col min="2355" max="2377" width="4.5703125" style="162" hidden="1"/>
    <col min="2378" max="2560" width="9.140625" style="162" hidden="1"/>
    <col min="2561" max="2561" width="25.85546875" style="162" hidden="1"/>
    <col min="2562" max="2562" width="7.5703125" style="162" hidden="1"/>
    <col min="2563" max="2579" width="5" style="162" hidden="1"/>
    <col min="2580" max="2583" width="5.42578125" style="162" hidden="1"/>
    <col min="2584" max="2584" width="4.5703125" style="162" hidden="1"/>
    <col min="2585" max="2585" width="6.42578125" style="162" hidden="1"/>
    <col min="2586" max="2586" width="5.42578125" style="162" hidden="1"/>
    <col min="2587" max="2587" width="6.42578125" style="162" hidden="1"/>
    <col min="2588" max="2588" width="5.42578125" style="162" hidden="1"/>
    <col min="2589" max="2589" width="6.42578125" style="162" hidden="1"/>
    <col min="2590" max="2590" width="5.42578125" style="162" hidden="1"/>
    <col min="2591" max="2591" width="6.42578125" style="162" hidden="1"/>
    <col min="2592" max="2592" width="4.5703125" style="162" hidden="1"/>
    <col min="2593" max="2593" width="6.42578125" style="162" hidden="1"/>
    <col min="2594" max="2594" width="4.5703125" style="162" hidden="1"/>
    <col min="2595" max="2595" width="6.42578125" style="162" hidden="1"/>
    <col min="2596" max="2597" width="4.5703125" style="162" hidden="1"/>
    <col min="2598" max="2598" width="5.42578125" style="162" hidden="1"/>
    <col min="2599" max="2599" width="4.85546875" style="162" hidden="1"/>
    <col min="2600" max="2605" width="4.5703125" style="162" hidden="1"/>
    <col min="2606" max="2606" width="5.28515625" style="162" hidden="1"/>
    <col min="2607" max="2609" width="4.5703125" style="162" hidden="1"/>
    <col min="2610" max="2610" width="4.85546875" style="162" hidden="1"/>
    <col min="2611" max="2633" width="4.5703125" style="162" hidden="1"/>
    <col min="2634" max="2816" width="9.140625" style="162" hidden="1"/>
    <col min="2817" max="2817" width="25.85546875" style="162" hidden="1"/>
    <col min="2818" max="2818" width="7.5703125" style="162" hidden="1"/>
    <col min="2819" max="2835" width="5" style="162" hidden="1"/>
    <col min="2836" max="2839" width="5.42578125" style="162" hidden="1"/>
    <col min="2840" max="2840" width="4.5703125" style="162" hidden="1"/>
    <col min="2841" max="2841" width="6.42578125" style="162" hidden="1"/>
    <col min="2842" max="2842" width="5.42578125" style="162" hidden="1"/>
    <col min="2843" max="2843" width="6.42578125" style="162" hidden="1"/>
    <col min="2844" max="2844" width="5.42578125" style="162" hidden="1"/>
    <col min="2845" max="2845" width="6.42578125" style="162" hidden="1"/>
    <col min="2846" max="2846" width="5.42578125" style="162" hidden="1"/>
    <col min="2847" max="2847" width="6.42578125" style="162" hidden="1"/>
    <col min="2848" max="2848" width="4.5703125" style="162" hidden="1"/>
    <col min="2849" max="2849" width="6.42578125" style="162" hidden="1"/>
    <col min="2850" max="2850" width="4.5703125" style="162" hidden="1"/>
    <col min="2851" max="2851" width="6.42578125" style="162" hidden="1"/>
    <col min="2852" max="2853" width="4.5703125" style="162" hidden="1"/>
    <col min="2854" max="2854" width="5.42578125" style="162" hidden="1"/>
    <col min="2855" max="2855" width="4.85546875" style="162" hidden="1"/>
    <col min="2856" max="2861" width="4.5703125" style="162" hidden="1"/>
    <col min="2862" max="2862" width="5.28515625" style="162" hidden="1"/>
    <col min="2863" max="2865" width="4.5703125" style="162" hidden="1"/>
    <col min="2866" max="2866" width="4.85546875" style="162" hidden="1"/>
    <col min="2867" max="2889" width="4.5703125" style="162" hidden="1"/>
    <col min="2890" max="3072" width="9.140625" style="162" hidden="1"/>
    <col min="3073" max="3073" width="25.85546875" style="162" hidden="1"/>
    <col min="3074" max="3074" width="7.5703125" style="162" hidden="1"/>
    <col min="3075" max="3091" width="5" style="162" hidden="1"/>
    <col min="3092" max="3095" width="5.42578125" style="162" hidden="1"/>
    <col min="3096" max="3096" width="4.5703125" style="162" hidden="1"/>
    <col min="3097" max="3097" width="6.42578125" style="162" hidden="1"/>
    <col min="3098" max="3098" width="5.42578125" style="162" hidden="1"/>
    <col min="3099" max="3099" width="6.42578125" style="162" hidden="1"/>
    <col min="3100" max="3100" width="5.42578125" style="162" hidden="1"/>
    <col min="3101" max="3101" width="6.42578125" style="162" hidden="1"/>
    <col min="3102" max="3102" width="5.42578125" style="162" hidden="1"/>
    <col min="3103" max="3103" width="6.42578125" style="162" hidden="1"/>
    <col min="3104" max="3104" width="4.5703125" style="162" hidden="1"/>
    <col min="3105" max="3105" width="6.42578125" style="162" hidden="1"/>
    <col min="3106" max="3106" width="4.5703125" style="162" hidden="1"/>
    <col min="3107" max="3107" width="6.42578125" style="162" hidden="1"/>
    <col min="3108" max="3109" width="4.5703125" style="162" hidden="1"/>
    <col min="3110" max="3110" width="5.42578125" style="162" hidden="1"/>
    <col min="3111" max="3111" width="4.85546875" style="162" hidden="1"/>
    <col min="3112" max="3117" width="4.5703125" style="162" hidden="1"/>
    <col min="3118" max="3118" width="5.28515625" style="162" hidden="1"/>
    <col min="3119" max="3121" width="4.5703125" style="162" hidden="1"/>
    <col min="3122" max="3122" width="4.85546875" style="162" hidden="1"/>
    <col min="3123" max="3145" width="4.5703125" style="162" hidden="1"/>
    <col min="3146" max="3328" width="9.140625" style="162" hidden="1"/>
    <col min="3329" max="3329" width="25.85546875" style="162" hidden="1"/>
    <col min="3330" max="3330" width="7.5703125" style="162" hidden="1"/>
    <col min="3331" max="3347" width="5" style="162" hidden="1"/>
    <col min="3348" max="3351" width="5.42578125" style="162" hidden="1"/>
    <col min="3352" max="3352" width="4.5703125" style="162" hidden="1"/>
    <col min="3353" max="3353" width="6.42578125" style="162" hidden="1"/>
    <col min="3354" max="3354" width="5.42578125" style="162" hidden="1"/>
    <col min="3355" max="3355" width="6.42578125" style="162" hidden="1"/>
    <col min="3356" max="3356" width="5.42578125" style="162" hidden="1"/>
    <col min="3357" max="3357" width="6.42578125" style="162" hidden="1"/>
    <col min="3358" max="3358" width="5.42578125" style="162" hidden="1"/>
    <col min="3359" max="3359" width="6.42578125" style="162" hidden="1"/>
    <col min="3360" max="3360" width="4.5703125" style="162" hidden="1"/>
    <col min="3361" max="3361" width="6.42578125" style="162" hidden="1"/>
    <col min="3362" max="3362" width="4.5703125" style="162" hidden="1"/>
    <col min="3363" max="3363" width="6.42578125" style="162" hidden="1"/>
    <col min="3364" max="3365" width="4.5703125" style="162" hidden="1"/>
    <col min="3366" max="3366" width="5.42578125" style="162" hidden="1"/>
    <col min="3367" max="3367" width="4.85546875" style="162" hidden="1"/>
    <col min="3368" max="3373" width="4.5703125" style="162" hidden="1"/>
    <col min="3374" max="3374" width="5.28515625" style="162" hidden="1"/>
    <col min="3375" max="3377" width="4.5703125" style="162" hidden="1"/>
    <col min="3378" max="3378" width="4.85546875" style="162" hidden="1"/>
    <col min="3379" max="3401" width="4.5703125" style="162" hidden="1"/>
    <col min="3402" max="3584" width="9.140625" style="162" hidden="1"/>
    <col min="3585" max="3585" width="25.85546875" style="162" hidden="1"/>
    <col min="3586" max="3586" width="7.5703125" style="162" hidden="1"/>
    <col min="3587" max="3603" width="5" style="162" hidden="1"/>
    <col min="3604" max="3607" width="5.42578125" style="162" hidden="1"/>
    <col min="3608" max="3608" width="4.5703125" style="162" hidden="1"/>
    <col min="3609" max="3609" width="6.42578125" style="162" hidden="1"/>
    <col min="3610" max="3610" width="5.42578125" style="162" hidden="1"/>
    <col min="3611" max="3611" width="6.42578125" style="162" hidden="1"/>
    <col min="3612" max="3612" width="5.42578125" style="162" hidden="1"/>
    <col min="3613" max="3613" width="6.42578125" style="162" hidden="1"/>
    <col min="3614" max="3614" width="5.42578125" style="162" hidden="1"/>
    <col min="3615" max="3615" width="6.42578125" style="162" hidden="1"/>
    <col min="3616" max="3616" width="4.5703125" style="162" hidden="1"/>
    <col min="3617" max="3617" width="6.42578125" style="162" hidden="1"/>
    <col min="3618" max="3618" width="4.5703125" style="162" hidden="1"/>
    <col min="3619" max="3619" width="6.42578125" style="162" hidden="1"/>
    <col min="3620" max="3621" width="4.5703125" style="162" hidden="1"/>
    <col min="3622" max="3622" width="5.42578125" style="162" hidden="1"/>
    <col min="3623" max="3623" width="4.85546875" style="162" hidden="1"/>
    <col min="3624" max="3629" width="4.5703125" style="162" hidden="1"/>
    <col min="3630" max="3630" width="5.28515625" style="162" hidden="1"/>
    <col min="3631" max="3633" width="4.5703125" style="162" hidden="1"/>
    <col min="3634" max="3634" width="4.85546875" style="162" hidden="1"/>
    <col min="3635" max="3657" width="4.5703125" style="162" hidden="1"/>
    <col min="3658" max="3840" width="9.140625" style="162" hidden="1"/>
    <col min="3841" max="3841" width="25.85546875" style="162" hidden="1"/>
    <col min="3842" max="3842" width="7.5703125" style="162" hidden="1"/>
    <col min="3843" max="3859" width="5" style="162" hidden="1"/>
    <col min="3860" max="3863" width="5.42578125" style="162" hidden="1"/>
    <col min="3864" max="3864" width="4.5703125" style="162" hidden="1"/>
    <col min="3865" max="3865" width="6.42578125" style="162" hidden="1"/>
    <col min="3866" max="3866" width="5.42578125" style="162" hidden="1"/>
    <col min="3867" max="3867" width="6.42578125" style="162" hidden="1"/>
    <col min="3868" max="3868" width="5.42578125" style="162" hidden="1"/>
    <col min="3869" max="3869" width="6.42578125" style="162" hidden="1"/>
    <col min="3870" max="3870" width="5.42578125" style="162" hidden="1"/>
    <col min="3871" max="3871" width="6.42578125" style="162" hidden="1"/>
    <col min="3872" max="3872" width="4.5703125" style="162" hidden="1"/>
    <col min="3873" max="3873" width="6.42578125" style="162" hidden="1"/>
    <col min="3874" max="3874" width="4.5703125" style="162" hidden="1"/>
    <col min="3875" max="3875" width="6.42578125" style="162" hidden="1"/>
    <col min="3876" max="3877" width="4.5703125" style="162" hidden="1"/>
    <col min="3878" max="3878" width="5.42578125" style="162" hidden="1"/>
    <col min="3879" max="3879" width="4.85546875" style="162" hidden="1"/>
    <col min="3880" max="3885" width="4.5703125" style="162" hidden="1"/>
    <col min="3886" max="3886" width="5.28515625" style="162" hidden="1"/>
    <col min="3887" max="3889" width="4.5703125" style="162" hidden="1"/>
    <col min="3890" max="3890" width="4.85546875" style="162" hidden="1"/>
    <col min="3891" max="3913" width="4.5703125" style="162" hidden="1"/>
    <col min="3914" max="4096" width="9.140625" style="162" hidden="1"/>
    <col min="4097" max="4097" width="25.85546875" style="162" hidden="1"/>
    <col min="4098" max="4098" width="7.5703125" style="162" hidden="1"/>
    <col min="4099" max="4115" width="5" style="162" hidden="1"/>
    <col min="4116" max="4119" width="5.42578125" style="162" hidden="1"/>
    <col min="4120" max="4120" width="4.5703125" style="162" hidden="1"/>
    <col min="4121" max="4121" width="6.42578125" style="162" hidden="1"/>
    <col min="4122" max="4122" width="5.42578125" style="162" hidden="1"/>
    <col min="4123" max="4123" width="6.42578125" style="162" hidden="1"/>
    <col min="4124" max="4124" width="5.42578125" style="162" hidden="1"/>
    <col min="4125" max="4125" width="6.42578125" style="162" hidden="1"/>
    <col min="4126" max="4126" width="5.42578125" style="162" hidden="1"/>
    <col min="4127" max="4127" width="6.42578125" style="162" hidden="1"/>
    <col min="4128" max="4128" width="4.5703125" style="162" hidden="1"/>
    <col min="4129" max="4129" width="6.42578125" style="162" hidden="1"/>
    <col min="4130" max="4130" width="4.5703125" style="162" hidden="1"/>
    <col min="4131" max="4131" width="6.42578125" style="162" hidden="1"/>
    <col min="4132" max="4133" width="4.5703125" style="162" hidden="1"/>
    <col min="4134" max="4134" width="5.42578125" style="162" hidden="1"/>
    <col min="4135" max="4135" width="4.85546875" style="162" hidden="1"/>
    <col min="4136" max="4141" width="4.5703125" style="162" hidden="1"/>
    <col min="4142" max="4142" width="5.28515625" style="162" hidden="1"/>
    <col min="4143" max="4145" width="4.5703125" style="162" hidden="1"/>
    <col min="4146" max="4146" width="4.85546875" style="162" hidden="1"/>
    <col min="4147" max="4169" width="4.5703125" style="162" hidden="1"/>
    <col min="4170" max="4352" width="9.140625" style="162" hidden="1"/>
    <col min="4353" max="4353" width="25.85546875" style="162" hidden="1"/>
    <col min="4354" max="4354" width="7.5703125" style="162" hidden="1"/>
    <col min="4355" max="4371" width="5" style="162" hidden="1"/>
    <col min="4372" max="4375" width="5.42578125" style="162" hidden="1"/>
    <col min="4376" max="4376" width="4.5703125" style="162" hidden="1"/>
    <col min="4377" max="4377" width="6.42578125" style="162" hidden="1"/>
    <col min="4378" max="4378" width="5.42578125" style="162" hidden="1"/>
    <col min="4379" max="4379" width="6.42578125" style="162" hidden="1"/>
    <col min="4380" max="4380" width="5.42578125" style="162" hidden="1"/>
    <col min="4381" max="4381" width="6.42578125" style="162" hidden="1"/>
    <col min="4382" max="4382" width="5.42578125" style="162" hidden="1"/>
    <col min="4383" max="4383" width="6.42578125" style="162" hidden="1"/>
    <col min="4384" max="4384" width="4.5703125" style="162" hidden="1"/>
    <col min="4385" max="4385" width="6.42578125" style="162" hidden="1"/>
    <col min="4386" max="4386" width="4.5703125" style="162" hidden="1"/>
    <col min="4387" max="4387" width="6.42578125" style="162" hidden="1"/>
    <col min="4388" max="4389" width="4.5703125" style="162" hidden="1"/>
    <col min="4390" max="4390" width="5.42578125" style="162" hidden="1"/>
    <col min="4391" max="4391" width="4.85546875" style="162" hidden="1"/>
    <col min="4392" max="4397" width="4.5703125" style="162" hidden="1"/>
    <col min="4398" max="4398" width="5.28515625" style="162" hidden="1"/>
    <col min="4399" max="4401" width="4.5703125" style="162" hidden="1"/>
    <col min="4402" max="4402" width="4.85546875" style="162" hidden="1"/>
    <col min="4403" max="4425" width="4.5703125" style="162" hidden="1"/>
    <col min="4426" max="4608" width="9.140625" style="162" hidden="1"/>
    <col min="4609" max="4609" width="25.85546875" style="162" hidden="1"/>
    <col min="4610" max="4610" width="7.5703125" style="162" hidden="1"/>
    <col min="4611" max="4627" width="5" style="162" hidden="1"/>
    <col min="4628" max="4631" width="5.42578125" style="162" hidden="1"/>
    <col min="4632" max="4632" width="4.5703125" style="162" hidden="1"/>
    <col min="4633" max="4633" width="6.42578125" style="162" hidden="1"/>
    <col min="4634" max="4634" width="5.42578125" style="162" hidden="1"/>
    <col min="4635" max="4635" width="6.42578125" style="162" hidden="1"/>
    <col min="4636" max="4636" width="5.42578125" style="162" hidden="1"/>
    <col min="4637" max="4637" width="6.42578125" style="162" hidden="1"/>
    <col min="4638" max="4638" width="5.42578125" style="162" hidden="1"/>
    <col min="4639" max="4639" width="6.42578125" style="162" hidden="1"/>
    <col min="4640" max="4640" width="4.5703125" style="162" hidden="1"/>
    <col min="4641" max="4641" width="6.42578125" style="162" hidden="1"/>
    <col min="4642" max="4642" width="4.5703125" style="162" hidden="1"/>
    <col min="4643" max="4643" width="6.42578125" style="162" hidden="1"/>
    <col min="4644" max="4645" width="4.5703125" style="162" hidden="1"/>
    <col min="4646" max="4646" width="5.42578125" style="162" hidden="1"/>
    <col min="4647" max="4647" width="4.85546875" style="162" hidden="1"/>
    <col min="4648" max="4653" width="4.5703125" style="162" hidden="1"/>
    <col min="4654" max="4654" width="5.28515625" style="162" hidden="1"/>
    <col min="4655" max="4657" width="4.5703125" style="162" hidden="1"/>
    <col min="4658" max="4658" width="4.85546875" style="162" hidden="1"/>
    <col min="4659" max="4681" width="4.5703125" style="162" hidden="1"/>
    <col min="4682" max="4864" width="9.140625" style="162" hidden="1"/>
    <col min="4865" max="4865" width="25.85546875" style="162" hidden="1"/>
    <col min="4866" max="4866" width="7.5703125" style="162" hidden="1"/>
    <col min="4867" max="4883" width="5" style="162" hidden="1"/>
    <col min="4884" max="4887" width="5.42578125" style="162" hidden="1"/>
    <col min="4888" max="4888" width="4.5703125" style="162" hidden="1"/>
    <col min="4889" max="4889" width="6.42578125" style="162" hidden="1"/>
    <col min="4890" max="4890" width="5.42578125" style="162" hidden="1"/>
    <col min="4891" max="4891" width="6.42578125" style="162" hidden="1"/>
    <col min="4892" max="4892" width="5.42578125" style="162" hidden="1"/>
    <col min="4893" max="4893" width="6.42578125" style="162" hidden="1"/>
    <col min="4894" max="4894" width="5.42578125" style="162" hidden="1"/>
    <col min="4895" max="4895" width="6.42578125" style="162" hidden="1"/>
    <col min="4896" max="4896" width="4.5703125" style="162" hidden="1"/>
    <col min="4897" max="4897" width="6.42578125" style="162" hidden="1"/>
    <col min="4898" max="4898" width="4.5703125" style="162" hidden="1"/>
    <col min="4899" max="4899" width="6.42578125" style="162" hidden="1"/>
    <col min="4900" max="4901" width="4.5703125" style="162" hidden="1"/>
    <col min="4902" max="4902" width="5.42578125" style="162" hidden="1"/>
    <col min="4903" max="4903" width="4.85546875" style="162" hidden="1"/>
    <col min="4904" max="4909" width="4.5703125" style="162" hidden="1"/>
    <col min="4910" max="4910" width="5.28515625" style="162" hidden="1"/>
    <col min="4911" max="4913" width="4.5703125" style="162" hidden="1"/>
    <col min="4914" max="4914" width="4.85546875" style="162" hidden="1"/>
    <col min="4915" max="4937" width="4.5703125" style="162" hidden="1"/>
    <col min="4938" max="5120" width="9.140625" style="162" hidden="1"/>
    <col min="5121" max="5121" width="25.85546875" style="162" hidden="1"/>
    <col min="5122" max="5122" width="7.5703125" style="162" hidden="1"/>
    <col min="5123" max="5139" width="5" style="162" hidden="1"/>
    <col min="5140" max="5143" width="5.42578125" style="162" hidden="1"/>
    <col min="5144" max="5144" width="4.5703125" style="162" hidden="1"/>
    <col min="5145" max="5145" width="6.42578125" style="162" hidden="1"/>
    <col min="5146" max="5146" width="5.42578125" style="162" hidden="1"/>
    <col min="5147" max="5147" width="6.42578125" style="162" hidden="1"/>
    <col min="5148" max="5148" width="5.42578125" style="162" hidden="1"/>
    <col min="5149" max="5149" width="6.42578125" style="162" hidden="1"/>
    <col min="5150" max="5150" width="5.42578125" style="162" hidden="1"/>
    <col min="5151" max="5151" width="6.42578125" style="162" hidden="1"/>
    <col min="5152" max="5152" width="4.5703125" style="162" hidden="1"/>
    <col min="5153" max="5153" width="6.42578125" style="162" hidden="1"/>
    <col min="5154" max="5154" width="4.5703125" style="162" hidden="1"/>
    <col min="5155" max="5155" width="6.42578125" style="162" hidden="1"/>
    <col min="5156" max="5157" width="4.5703125" style="162" hidden="1"/>
    <col min="5158" max="5158" width="5.42578125" style="162" hidden="1"/>
    <col min="5159" max="5159" width="4.85546875" style="162" hidden="1"/>
    <col min="5160" max="5165" width="4.5703125" style="162" hidden="1"/>
    <col min="5166" max="5166" width="5.28515625" style="162" hidden="1"/>
    <col min="5167" max="5169" width="4.5703125" style="162" hidden="1"/>
    <col min="5170" max="5170" width="4.85546875" style="162" hidden="1"/>
    <col min="5171" max="5193" width="4.5703125" style="162" hidden="1"/>
    <col min="5194" max="5376" width="9.140625" style="162" hidden="1"/>
    <col min="5377" max="5377" width="25.85546875" style="162" hidden="1"/>
    <col min="5378" max="5378" width="7.5703125" style="162" hidden="1"/>
    <col min="5379" max="5395" width="5" style="162" hidden="1"/>
    <col min="5396" max="5399" width="5.42578125" style="162" hidden="1"/>
    <col min="5400" max="5400" width="4.5703125" style="162" hidden="1"/>
    <col min="5401" max="5401" width="6.42578125" style="162" hidden="1"/>
    <col min="5402" max="5402" width="5.42578125" style="162" hidden="1"/>
    <col min="5403" max="5403" width="6.42578125" style="162" hidden="1"/>
    <col min="5404" max="5404" width="5.42578125" style="162" hidden="1"/>
    <col min="5405" max="5405" width="6.42578125" style="162" hidden="1"/>
    <col min="5406" max="5406" width="5.42578125" style="162" hidden="1"/>
    <col min="5407" max="5407" width="6.42578125" style="162" hidden="1"/>
    <col min="5408" max="5408" width="4.5703125" style="162" hidden="1"/>
    <col min="5409" max="5409" width="6.42578125" style="162" hidden="1"/>
    <col min="5410" max="5410" width="4.5703125" style="162" hidden="1"/>
    <col min="5411" max="5411" width="6.42578125" style="162" hidden="1"/>
    <col min="5412" max="5413" width="4.5703125" style="162" hidden="1"/>
    <col min="5414" max="5414" width="5.42578125" style="162" hidden="1"/>
    <col min="5415" max="5415" width="4.85546875" style="162" hidden="1"/>
    <col min="5416" max="5421" width="4.5703125" style="162" hidden="1"/>
    <col min="5422" max="5422" width="5.28515625" style="162" hidden="1"/>
    <col min="5423" max="5425" width="4.5703125" style="162" hidden="1"/>
    <col min="5426" max="5426" width="4.85546875" style="162" hidden="1"/>
    <col min="5427" max="5449" width="4.5703125" style="162" hidden="1"/>
    <col min="5450" max="5632" width="9.140625" style="162" hidden="1"/>
    <col min="5633" max="5633" width="25.85546875" style="162" hidden="1"/>
    <col min="5634" max="5634" width="7.5703125" style="162" hidden="1"/>
    <col min="5635" max="5651" width="5" style="162" hidden="1"/>
    <col min="5652" max="5655" width="5.42578125" style="162" hidden="1"/>
    <col min="5656" max="5656" width="4.5703125" style="162" hidden="1"/>
    <col min="5657" max="5657" width="6.42578125" style="162" hidden="1"/>
    <col min="5658" max="5658" width="5.42578125" style="162" hidden="1"/>
    <col min="5659" max="5659" width="6.42578125" style="162" hidden="1"/>
    <col min="5660" max="5660" width="5.42578125" style="162" hidden="1"/>
    <col min="5661" max="5661" width="6.42578125" style="162" hidden="1"/>
    <col min="5662" max="5662" width="5.42578125" style="162" hidden="1"/>
    <col min="5663" max="5663" width="6.42578125" style="162" hidden="1"/>
    <col min="5664" max="5664" width="4.5703125" style="162" hidden="1"/>
    <col min="5665" max="5665" width="6.42578125" style="162" hidden="1"/>
    <col min="5666" max="5666" width="4.5703125" style="162" hidden="1"/>
    <col min="5667" max="5667" width="6.42578125" style="162" hidden="1"/>
    <col min="5668" max="5669" width="4.5703125" style="162" hidden="1"/>
    <col min="5670" max="5670" width="5.42578125" style="162" hidden="1"/>
    <col min="5671" max="5671" width="4.85546875" style="162" hidden="1"/>
    <col min="5672" max="5677" width="4.5703125" style="162" hidden="1"/>
    <col min="5678" max="5678" width="5.28515625" style="162" hidden="1"/>
    <col min="5679" max="5681" width="4.5703125" style="162" hidden="1"/>
    <col min="5682" max="5682" width="4.85546875" style="162" hidden="1"/>
    <col min="5683" max="5705" width="4.5703125" style="162" hidden="1"/>
    <col min="5706" max="5888" width="9.140625" style="162" hidden="1"/>
    <col min="5889" max="5889" width="25.85546875" style="162" hidden="1"/>
    <col min="5890" max="5890" width="7.5703125" style="162" hidden="1"/>
    <col min="5891" max="5907" width="5" style="162" hidden="1"/>
    <col min="5908" max="5911" width="5.42578125" style="162" hidden="1"/>
    <col min="5912" max="5912" width="4.5703125" style="162" hidden="1"/>
    <col min="5913" max="5913" width="6.42578125" style="162" hidden="1"/>
    <col min="5914" max="5914" width="5.42578125" style="162" hidden="1"/>
    <col min="5915" max="5915" width="6.42578125" style="162" hidden="1"/>
    <col min="5916" max="5916" width="5.42578125" style="162" hidden="1"/>
    <col min="5917" max="5917" width="6.42578125" style="162" hidden="1"/>
    <col min="5918" max="5918" width="5.42578125" style="162" hidden="1"/>
    <col min="5919" max="5919" width="6.42578125" style="162" hidden="1"/>
    <col min="5920" max="5920" width="4.5703125" style="162" hidden="1"/>
    <col min="5921" max="5921" width="6.42578125" style="162" hidden="1"/>
    <col min="5922" max="5922" width="4.5703125" style="162" hidden="1"/>
    <col min="5923" max="5923" width="6.42578125" style="162" hidden="1"/>
    <col min="5924" max="5925" width="4.5703125" style="162" hidden="1"/>
    <col min="5926" max="5926" width="5.42578125" style="162" hidden="1"/>
    <col min="5927" max="5927" width="4.85546875" style="162" hidden="1"/>
    <col min="5928" max="5933" width="4.5703125" style="162" hidden="1"/>
    <col min="5934" max="5934" width="5.28515625" style="162" hidden="1"/>
    <col min="5935" max="5937" width="4.5703125" style="162" hidden="1"/>
    <col min="5938" max="5938" width="4.85546875" style="162" hidden="1"/>
    <col min="5939" max="5961" width="4.5703125" style="162" hidden="1"/>
    <col min="5962" max="6144" width="9.140625" style="162" hidden="1"/>
    <col min="6145" max="6145" width="25.85546875" style="162" hidden="1"/>
    <col min="6146" max="6146" width="7.5703125" style="162" hidden="1"/>
    <col min="6147" max="6163" width="5" style="162" hidden="1"/>
    <col min="6164" max="6167" width="5.42578125" style="162" hidden="1"/>
    <col min="6168" max="6168" width="4.5703125" style="162" hidden="1"/>
    <col min="6169" max="6169" width="6.42578125" style="162" hidden="1"/>
    <col min="6170" max="6170" width="5.42578125" style="162" hidden="1"/>
    <col min="6171" max="6171" width="6.42578125" style="162" hidden="1"/>
    <col min="6172" max="6172" width="5.42578125" style="162" hidden="1"/>
    <col min="6173" max="6173" width="6.42578125" style="162" hidden="1"/>
    <col min="6174" max="6174" width="5.42578125" style="162" hidden="1"/>
    <col min="6175" max="6175" width="6.42578125" style="162" hidden="1"/>
    <col min="6176" max="6176" width="4.5703125" style="162" hidden="1"/>
    <col min="6177" max="6177" width="6.42578125" style="162" hidden="1"/>
    <col min="6178" max="6178" width="4.5703125" style="162" hidden="1"/>
    <col min="6179" max="6179" width="6.42578125" style="162" hidden="1"/>
    <col min="6180" max="6181" width="4.5703125" style="162" hidden="1"/>
    <col min="6182" max="6182" width="5.42578125" style="162" hidden="1"/>
    <col min="6183" max="6183" width="4.85546875" style="162" hidden="1"/>
    <col min="6184" max="6189" width="4.5703125" style="162" hidden="1"/>
    <col min="6190" max="6190" width="5.28515625" style="162" hidden="1"/>
    <col min="6191" max="6193" width="4.5703125" style="162" hidden="1"/>
    <col min="6194" max="6194" width="4.85546875" style="162" hidden="1"/>
    <col min="6195" max="6217" width="4.5703125" style="162" hidden="1"/>
    <col min="6218" max="6400" width="9.140625" style="162" hidden="1"/>
    <col min="6401" max="6401" width="25.85546875" style="162" hidden="1"/>
    <col min="6402" max="6402" width="7.5703125" style="162" hidden="1"/>
    <col min="6403" max="6419" width="5" style="162" hidden="1"/>
    <col min="6420" max="6423" width="5.42578125" style="162" hidden="1"/>
    <col min="6424" max="6424" width="4.5703125" style="162" hidden="1"/>
    <col min="6425" max="6425" width="6.42578125" style="162" hidden="1"/>
    <col min="6426" max="6426" width="5.42578125" style="162" hidden="1"/>
    <col min="6427" max="6427" width="6.42578125" style="162" hidden="1"/>
    <col min="6428" max="6428" width="5.42578125" style="162" hidden="1"/>
    <col min="6429" max="6429" width="6.42578125" style="162" hidden="1"/>
    <col min="6430" max="6430" width="5.42578125" style="162" hidden="1"/>
    <col min="6431" max="6431" width="6.42578125" style="162" hidden="1"/>
    <col min="6432" max="6432" width="4.5703125" style="162" hidden="1"/>
    <col min="6433" max="6433" width="6.42578125" style="162" hidden="1"/>
    <col min="6434" max="6434" width="4.5703125" style="162" hidden="1"/>
    <col min="6435" max="6435" width="6.42578125" style="162" hidden="1"/>
    <col min="6436" max="6437" width="4.5703125" style="162" hidden="1"/>
    <col min="6438" max="6438" width="5.42578125" style="162" hidden="1"/>
    <col min="6439" max="6439" width="4.85546875" style="162" hidden="1"/>
    <col min="6440" max="6445" width="4.5703125" style="162" hidden="1"/>
    <col min="6446" max="6446" width="5.28515625" style="162" hidden="1"/>
    <col min="6447" max="6449" width="4.5703125" style="162" hidden="1"/>
    <col min="6450" max="6450" width="4.85546875" style="162" hidden="1"/>
    <col min="6451" max="6473" width="4.5703125" style="162" hidden="1"/>
    <col min="6474" max="6656" width="9.140625" style="162" hidden="1"/>
    <col min="6657" max="6657" width="25.85546875" style="162" hidden="1"/>
    <col min="6658" max="6658" width="7.5703125" style="162" hidden="1"/>
    <col min="6659" max="6675" width="5" style="162" hidden="1"/>
    <col min="6676" max="6679" width="5.42578125" style="162" hidden="1"/>
    <col min="6680" max="6680" width="4.5703125" style="162" hidden="1"/>
    <col min="6681" max="6681" width="6.42578125" style="162" hidden="1"/>
    <col min="6682" max="6682" width="5.42578125" style="162" hidden="1"/>
    <col min="6683" max="6683" width="6.42578125" style="162" hidden="1"/>
    <col min="6684" max="6684" width="5.42578125" style="162" hidden="1"/>
    <col min="6685" max="6685" width="6.42578125" style="162" hidden="1"/>
    <col min="6686" max="6686" width="5.42578125" style="162" hidden="1"/>
    <col min="6687" max="6687" width="6.42578125" style="162" hidden="1"/>
    <col min="6688" max="6688" width="4.5703125" style="162" hidden="1"/>
    <col min="6689" max="6689" width="6.42578125" style="162" hidden="1"/>
    <col min="6690" max="6690" width="4.5703125" style="162" hidden="1"/>
    <col min="6691" max="6691" width="6.42578125" style="162" hidden="1"/>
    <col min="6692" max="6693" width="4.5703125" style="162" hidden="1"/>
    <col min="6694" max="6694" width="5.42578125" style="162" hidden="1"/>
    <col min="6695" max="6695" width="4.85546875" style="162" hidden="1"/>
    <col min="6696" max="6701" width="4.5703125" style="162" hidden="1"/>
    <col min="6702" max="6702" width="5.28515625" style="162" hidden="1"/>
    <col min="6703" max="6705" width="4.5703125" style="162" hidden="1"/>
    <col min="6706" max="6706" width="4.85546875" style="162" hidden="1"/>
    <col min="6707" max="6729" width="4.5703125" style="162" hidden="1"/>
    <col min="6730" max="6912" width="9.140625" style="162" hidden="1"/>
    <col min="6913" max="6913" width="25.85546875" style="162" hidden="1"/>
    <col min="6914" max="6914" width="7.5703125" style="162" hidden="1"/>
    <col min="6915" max="6931" width="5" style="162" hidden="1"/>
    <col min="6932" max="6935" width="5.42578125" style="162" hidden="1"/>
    <col min="6936" max="6936" width="4.5703125" style="162" hidden="1"/>
    <col min="6937" max="6937" width="6.42578125" style="162" hidden="1"/>
    <col min="6938" max="6938" width="5.42578125" style="162" hidden="1"/>
    <col min="6939" max="6939" width="6.42578125" style="162" hidden="1"/>
    <col min="6940" max="6940" width="5.42578125" style="162" hidden="1"/>
    <col min="6941" max="6941" width="6.42578125" style="162" hidden="1"/>
    <col min="6942" max="6942" width="5.42578125" style="162" hidden="1"/>
    <col min="6943" max="6943" width="6.42578125" style="162" hidden="1"/>
    <col min="6944" max="6944" width="4.5703125" style="162" hidden="1"/>
    <col min="6945" max="6945" width="6.42578125" style="162" hidden="1"/>
    <col min="6946" max="6946" width="4.5703125" style="162" hidden="1"/>
    <col min="6947" max="6947" width="6.42578125" style="162" hidden="1"/>
    <col min="6948" max="6949" width="4.5703125" style="162" hidden="1"/>
    <col min="6950" max="6950" width="5.42578125" style="162" hidden="1"/>
    <col min="6951" max="6951" width="4.85546875" style="162" hidden="1"/>
    <col min="6952" max="6957" width="4.5703125" style="162" hidden="1"/>
    <col min="6958" max="6958" width="5.28515625" style="162" hidden="1"/>
    <col min="6959" max="6961" width="4.5703125" style="162" hidden="1"/>
    <col min="6962" max="6962" width="4.85546875" style="162" hidden="1"/>
    <col min="6963" max="6985" width="4.5703125" style="162" hidden="1"/>
    <col min="6986" max="7168" width="9.140625" style="162" hidden="1"/>
    <col min="7169" max="7169" width="25.85546875" style="162" hidden="1"/>
    <col min="7170" max="7170" width="7.5703125" style="162" hidden="1"/>
    <col min="7171" max="7187" width="5" style="162" hidden="1"/>
    <col min="7188" max="7191" width="5.42578125" style="162" hidden="1"/>
    <col min="7192" max="7192" width="4.5703125" style="162" hidden="1"/>
    <col min="7193" max="7193" width="6.42578125" style="162" hidden="1"/>
    <col min="7194" max="7194" width="5.42578125" style="162" hidden="1"/>
    <col min="7195" max="7195" width="6.42578125" style="162" hidden="1"/>
    <col min="7196" max="7196" width="5.42578125" style="162" hidden="1"/>
    <col min="7197" max="7197" width="6.42578125" style="162" hidden="1"/>
    <col min="7198" max="7198" width="5.42578125" style="162" hidden="1"/>
    <col min="7199" max="7199" width="6.42578125" style="162" hidden="1"/>
    <col min="7200" max="7200" width="4.5703125" style="162" hidden="1"/>
    <col min="7201" max="7201" width="6.42578125" style="162" hidden="1"/>
    <col min="7202" max="7202" width="4.5703125" style="162" hidden="1"/>
    <col min="7203" max="7203" width="6.42578125" style="162" hidden="1"/>
    <col min="7204" max="7205" width="4.5703125" style="162" hidden="1"/>
    <col min="7206" max="7206" width="5.42578125" style="162" hidden="1"/>
    <col min="7207" max="7207" width="4.85546875" style="162" hidden="1"/>
    <col min="7208" max="7213" width="4.5703125" style="162" hidden="1"/>
    <col min="7214" max="7214" width="5.28515625" style="162" hidden="1"/>
    <col min="7215" max="7217" width="4.5703125" style="162" hidden="1"/>
    <col min="7218" max="7218" width="4.85546875" style="162" hidden="1"/>
    <col min="7219" max="7241" width="4.5703125" style="162" hidden="1"/>
    <col min="7242" max="7424" width="9.140625" style="162" hidden="1"/>
    <col min="7425" max="7425" width="25.85546875" style="162" hidden="1"/>
    <col min="7426" max="7426" width="7.5703125" style="162" hidden="1"/>
    <col min="7427" max="7443" width="5" style="162" hidden="1"/>
    <col min="7444" max="7447" width="5.42578125" style="162" hidden="1"/>
    <col min="7448" max="7448" width="4.5703125" style="162" hidden="1"/>
    <col min="7449" max="7449" width="6.42578125" style="162" hidden="1"/>
    <col min="7450" max="7450" width="5.42578125" style="162" hidden="1"/>
    <col min="7451" max="7451" width="6.42578125" style="162" hidden="1"/>
    <col min="7452" max="7452" width="5.42578125" style="162" hidden="1"/>
    <col min="7453" max="7453" width="6.42578125" style="162" hidden="1"/>
    <col min="7454" max="7454" width="5.42578125" style="162" hidden="1"/>
    <col min="7455" max="7455" width="6.42578125" style="162" hidden="1"/>
    <col min="7456" max="7456" width="4.5703125" style="162" hidden="1"/>
    <col min="7457" max="7457" width="6.42578125" style="162" hidden="1"/>
    <col min="7458" max="7458" width="4.5703125" style="162" hidden="1"/>
    <col min="7459" max="7459" width="6.42578125" style="162" hidden="1"/>
    <col min="7460" max="7461" width="4.5703125" style="162" hidden="1"/>
    <col min="7462" max="7462" width="5.42578125" style="162" hidden="1"/>
    <col min="7463" max="7463" width="4.85546875" style="162" hidden="1"/>
    <col min="7464" max="7469" width="4.5703125" style="162" hidden="1"/>
    <col min="7470" max="7470" width="5.28515625" style="162" hidden="1"/>
    <col min="7471" max="7473" width="4.5703125" style="162" hidden="1"/>
    <col min="7474" max="7474" width="4.85546875" style="162" hidden="1"/>
    <col min="7475" max="7497" width="4.5703125" style="162" hidden="1"/>
    <col min="7498" max="7680" width="9.140625" style="162" hidden="1"/>
    <col min="7681" max="7681" width="25.85546875" style="162" hidden="1"/>
    <col min="7682" max="7682" width="7.5703125" style="162" hidden="1"/>
    <col min="7683" max="7699" width="5" style="162" hidden="1"/>
    <col min="7700" max="7703" width="5.42578125" style="162" hidden="1"/>
    <col min="7704" max="7704" width="4.5703125" style="162" hidden="1"/>
    <col min="7705" max="7705" width="6.42578125" style="162" hidden="1"/>
    <col min="7706" max="7706" width="5.42578125" style="162" hidden="1"/>
    <col min="7707" max="7707" width="6.42578125" style="162" hidden="1"/>
    <col min="7708" max="7708" width="5.42578125" style="162" hidden="1"/>
    <col min="7709" max="7709" width="6.42578125" style="162" hidden="1"/>
    <col min="7710" max="7710" width="5.42578125" style="162" hidden="1"/>
    <col min="7711" max="7711" width="6.42578125" style="162" hidden="1"/>
    <col min="7712" max="7712" width="4.5703125" style="162" hidden="1"/>
    <col min="7713" max="7713" width="6.42578125" style="162" hidden="1"/>
    <col min="7714" max="7714" width="4.5703125" style="162" hidden="1"/>
    <col min="7715" max="7715" width="6.42578125" style="162" hidden="1"/>
    <col min="7716" max="7717" width="4.5703125" style="162" hidden="1"/>
    <col min="7718" max="7718" width="5.42578125" style="162" hidden="1"/>
    <col min="7719" max="7719" width="4.85546875" style="162" hidden="1"/>
    <col min="7720" max="7725" width="4.5703125" style="162" hidden="1"/>
    <col min="7726" max="7726" width="5.28515625" style="162" hidden="1"/>
    <col min="7727" max="7729" width="4.5703125" style="162" hidden="1"/>
    <col min="7730" max="7730" width="4.85546875" style="162" hidden="1"/>
    <col min="7731" max="7753" width="4.5703125" style="162" hidden="1"/>
    <col min="7754" max="7936" width="9.140625" style="162" hidden="1"/>
    <col min="7937" max="7937" width="25.85546875" style="162" hidden="1"/>
    <col min="7938" max="7938" width="7.5703125" style="162" hidden="1"/>
    <col min="7939" max="7955" width="5" style="162" hidden="1"/>
    <col min="7956" max="7959" width="5.42578125" style="162" hidden="1"/>
    <col min="7960" max="7960" width="4.5703125" style="162" hidden="1"/>
    <col min="7961" max="7961" width="6.42578125" style="162" hidden="1"/>
    <col min="7962" max="7962" width="5.42578125" style="162" hidden="1"/>
    <col min="7963" max="7963" width="6.42578125" style="162" hidden="1"/>
    <col min="7964" max="7964" width="5.42578125" style="162" hidden="1"/>
    <col min="7965" max="7965" width="6.42578125" style="162" hidden="1"/>
    <col min="7966" max="7966" width="5.42578125" style="162" hidden="1"/>
    <col min="7967" max="7967" width="6.42578125" style="162" hidden="1"/>
    <col min="7968" max="7968" width="4.5703125" style="162" hidden="1"/>
    <col min="7969" max="7969" width="6.42578125" style="162" hidden="1"/>
    <col min="7970" max="7970" width="4.5703125" style="162" hidden="1"/>
    <col min="7971" max="7971" width="6.42578125" style="162" hidden="1"/>
    <col min="7972" max="7973" width="4.5703125" style="162" hidden="1"/>
    <col min="7974" max="7974" width="5.42578125" style="162" hidden="1"/>
    <col min="7975" max="7975" width="4.85546875" style="162" hidden="1"/>
    <col min="7976" max="7981" width="4.5703125" style="162" hidden="1"/>
    <col min="7982" max="7982" width="5.28515625" style="162" hidden="1"/>
    <col min="7983" max="7985" width="4.5703125" style="162" hidden="1"/>
    <col min="7986" max="7986" width="4.85546875" style="162" hidden="1"/>
    <col min="7987" max="8009" width="4.5703125" style="162" hidden="1"/>
    <col min="8010" max="8192" width="9.140625" style="162" hidden="1"/>
    <col min="8193" max="8193" width="25.85546875" style="162" hidden="1"/>
    <col min="8194" max="8194" width="7.5703125" style="162" hidden="1"/>
    <col min="8195" max="8211" width="5" style="162" hidden="1"/>
    <col min="8212" max="8215" width="5.42578125" style="162" hidden="1"/>
    <col min="8216" max="8216" width="4.5703125" style="162" hidden="1"/>
    <col min="8217" max="8217" width="6.42578125" style="162" hidden="1"/>
    <col min="8218" max="8218" width="5.42578125" style="162" hidden="1"/>
    <col min="8219" max="8219" width="6.42578125" style="162" hidden="1"/>
    <col min="8220" max="8220" width="5.42578125" style="162" hidden="1"/>
    <col min="8221" max="8221" width="6.42578125" style="162" hidden="1"/>
    <col min="8222" max="8222" width="5.42578125" style="162" hidden="1"/>
    <col min="8223" max="8223" width="6.42578125" style="162" hidden="1"/>
    <col min="8224" max="8224" width="4.5703125" style="162" hidden="1"/>
    <col min="8225" max="8225" width="6.42578125" style="162" hidden="1"/>
    <col min="8226" max="8226" width="4.5703125" style="162" hidden="1"/>
    <col min="8227" max="8227" width="6.42578125" style="162" hidden="1"/>
    <col min="8228" max="8229" width="4.5703125" style="162" hidden="1"/>
    <col min="8230" max="8230" width="5.42578125" style="162" hidden="1"/>
    <col min="8231" max="8231" width="4.85546875" style="162" hidden="1"/>
    <col min="8232" max="8237" width="4.5703125" style="162" hidden="1"/>
    <col min="8238" max="8238" width="5.28515625" style="162" hidden="1"/>
    <col min="8239" max="8241" width="4.5703125" style="162" hidden="1"/>
    <col min="8242" max="8242" width="4.85546875" style="162" hidden="1"/>
    <col min="8243" max="8265" width="4.5703125" style="162" hidden="1"/>
    <col min="8266" max="8448" width="9.140625" style="162" hidden="1"/>
    <col min="8449" max="8449" width="25.85546875" style="162" hidden="1"/>
    <col min="8450" max="8450" width="7.5703125" style="162" hidden="1"/>
    <col min="8451" max="8467" width="5" style="162" hidden="1"/>
    <col min="8468" max="8471" width="5.42578125" style="162" hidden="1"/>
    <col min="8472" max="8472" width="4.5703125" style="162" hidden="1"/>
    <col min="8473" max="8473" width="6.42578125" style="162" hidden="1"/>
    <col min="8474" max="8474" width="5.42578125" style="162" hidden="1"/>
    <col min="8475" max="8475" width="6.42578125" style="162" hidden="1"/>
    <col min="8476" max="8476" width="5.42578125" style="162" hidden="1"/>
    <col min="8477" max="8477" width="6.42578125" style="162" hidden="1"/>
    <col min="8478" max="8478" width="5.42578125" style="162" hidden="1"/>
    <col min="8479" max="8479" width="6.42578125" style="162" hidden="1"/>
    <col min="8480" max="8480" width="4.5703125" style="162" hidden="1"/>
    <col min="8481" max="8481" width="6.42578125" style="162" hidden="1"/>
    <col min="8482" max="8482" width="4.5703125" style="162" hidden="1"/>
    <col min="8483" max="8483" width="6.42578125" style="162" hidden="1"/>
    <col min="8484" max="8485" width="4.5703125" style="162" hidden="1"/>
    <col min="8486" max="8486" width="5.42578125" style="162" hidden="1"/>
    <col min="8487" max="8487" width="4.85546875" style="162" hidden="1"/>
    <col min="8488" max="8493" width="4.5703125" style="162" hidden="1"/>
    <col min="8494" max="8494" width="5.28515625" style="162" hidden="1"/>
    <col min="8495" max="8497" width="4.5703125" style="162" hidden="1"/>
    <col min="8498" max="8498" width="4.85546875" style="162" hidden="1"/>
    <col min="8499" max="8521" width="4.5703125" style="162" hidden="1"/>
    <col min="8522" max="8704" width="9.140625" style="162" hidden="1"/>
    <col min="8705" max="8705" width="25.85546875" style="162" hidden="1"/>
    <col min="8706" max="8706" width="7.5703125" style="162" hidden="1"/>
    <col min="8707" max="8723" width="5" style="162" hidden="1"/>
    <col min="8724" max="8727" width="5.42578125" style="162" hidden="1"/>
    <col min="8728" max="8728" width="4.5703125" style="162" hidden="1"/>
    <col min="8729" max="8729" width="6.42578125" style="162" hidden="1"/>
    <col min="8730" max="8730" width="5.42578125" style="162" hidden="1"/>
    <col min="8731" max="8731" width="6.42578125" style="162" hidden="1"/>
    <col min="8732" max="8732" width="5.42578125" style="162" hidden="1"/>
    <col min="8733" max="8733" width="6.42578125" style="162" hidden="1"/>
    <col min="8734" max="8734" width="5.42578125" style="162" hidden="1"/>
    <col min="8735" max="8735" width="6.42578125" style="162" hidden="1"/>
    <col min="8736" max="8736" width="4.5703125" style="162" hidden="1"/>
    <col min="8737" max="8737" width="6.42578125" style="162" hidden="1"/>
    <col min="8738" max="8738" width="4.5703125" style="162" hidden="1"/>
    <col min="8739" max="8739" width="6.42578125" style="162" hidden="1"/>
    <col min="8740" max="8741" width="4.5703125" style="162" hidden="1"/>
    <col min="8742" max="8742" width="5.42578125" style="162" hidden="1"/>
    <col min="8743" max="8743" width="4.85546875" style="162" hidden="1"/>
    <col min="8744" max="8749" width="4.5703125" style="162" hidden="1"/>
    <col min="8750" max="8750" width="5.28515625" style="162" hidden="1"/>
    <col min="8751" max="8753" width="4.5703125" style="162" hidden="1"/>
    <col min="8754" max="8754" width="4.85546875" style="162" hidden="1"/>
    <col min="8755" max="8777" width="4.5703125" style="162" hidden="1"/>
    <col min="8778" max="8960" width="9.140625" style="162" hidden="1"/>
    <col min="8961" max="8961" width="25.85546875" style="162" hidden="1"/>
    <col min="8962" max="8962" width="7.5703125" style="162" hidden="1"/>
    <col min="8963" max="8979" width="5" style="162" hidden="1"/>
    <col min="8980" max="8983" width="5.42578125" style="162" hidden="1"/>
    <col min="8984" max="8984" width="4.5703125" style="162" hidden="1"/>
    <col min="8985" max="8985" width="6.42578125" style="162" hidden="1"/>
    <col min="8986" max="8986" width="5.42578125" style="162" hidden="1"/>
    <col min="8987" max="8987" width="6.42578125" style="162" hidden="1"/>
    <col min="8988" max="8988" width="5.42578125" style="162" hidden="1"/>
    <col min="8989" max="8989" width="6.42578125" style="162" hidden="1"/>
    <col min="8990" max="8990" width="5.42578125" style="162" hidden="1"/>
    <col min="8991" max="8991" width="6.42578125" style="162" hidden="1"/>
    <col min="8992" max="8992" width="4.5703125" style="162" hidden="1"/>
    <col min="8993" max="8993" width="6.42578125" style="162" hidden="1"/>
    <col min="8994" max="8994" width="4.5703125" style="162" hidden="1"/>
    <col min="8995" max="8995" width="6.42578125" style="162" hidden="1"/>
    <col min="8996" max="8997" width="4.5703125" style="162" hidden="1"/>
    <col min="8998" max="8998" width="5.42578125" style="162" hidden="1"/>
    <col min="8999" max="8999" width="4.85546875" style="162" hidden="1"/>
    <col min="9000" max="9005" width="4.5703125" style="162" hidden="1"/>
    <col min="9006" max="9006" width="5.28515625" style="162" hidden="1"/>
    <col min="9007" max="9009" width="4.5703125" style="162" hidden="1"/>
    <col min="9010" max="9010" width="4.85546875" style="162" hidden="1"/>
    <col min="9011" max="9033" width="4.5703125" style="162" hidden="1"/>
    <col min="9034" max="9216" width="9.140625" style="162" hidden="1"/>
    <col min="9217" max="9217" width="25.85546875" style="162" hidden="1"/>
    <col min="9218" max="9218" width="7.5703125" style="162" hidden="1"/>
    <col min="9219" max="9235" width="5" style="162" hidden="1"/>
    <col min="9236" max="9239" width="5.42578125" style="162" hidden="1"/>
    <col min="9240" max="9240" width="4.5703125" style="162" hidden="1"/>
    <col min="9241" max="9241" width="6.42578125" style="162" hidden="1"/>
    <col min="9242" max="9242" width="5.42578125" style="162" hidden="1"/>
    <col min="9243" max="9243" width="6.42578125" style="162" hidden="1"/>
    <col min="9244" max="9244" width="5.42578125" style="162" hidden="1"/>
    <col min="9245" max="9245" width="6.42578125" style="162" hidden="1"/>
    <col min="9246" max="9246" width="5.42578125" style="162" hidden="1"/>
    <col min="9247" max="9247" width="6.42578125" style="162" hidden="1"/>
    <col min="9248" max="9248" width="4.5703125" style="162" hidden="1"/>
    <col min="9249" max="9249" width="6.42578125" style="162" hidden="1"/>
    <col min="9250" max="9250" width="4.5703125" style="162" hidden="1"/>
    <col min="9251" max="9251" width="6.42578125" style="162" hidden="1"/>
    <col min="9252" max="9253" width="4.5703125" style="162" hidden="1"/>
    <col min="9254" max="9254" width="5.42578125" style="162" hidden="1"/>
    <col min="9255" max="9255" width="4.85546875" style="162" hidden="1"/>
    <col min="9256" max="9261" width="4.5703125" style="162" hidden="1"/>
    <col min="9262" max="9262" width="5.28515625" style="162" hidden="1"/>
    <col min="9263" max="9265" width="4.5703125" style="162" hidden="1"/>
    <col min="9266" max="9266" width="4.85546875" style="162" hidden="1"/>
    <col min="9267" max="9289" width="4.5703125" style="162" hidden="1"/>
    <col min="9290" max="9472" width="9.140625" style="162" hidden="1"/>
    <col min="9473" max="9473" width="25.85546875" style="162" hidden="1"/>
    <col min="9474" max="9474" width="7.5703125" style="162" hidden="1"/>
    <col min="9475" max="9491" width="5" style="162" hidden="1"/>
    <col min="9492" max="9495" width="5.42578125" style="162" hidden="1"/>
    <col min="9496" max="9496" width="4.5703125" style="162" hidden="1"/>
    <col min="9497" max="9497" width="6.42578125" style="162" hidden="1"/>
    <col min="9498" max="9498" width="5.42578125" style="162" hidden="1"/>
    <col min="9499" max="9499" width="6.42578125" style="162" hidden="1"/>
    <col min="9500" max="9500" width="5.42578125" style="162" hidden="1"/>
    <col min="9501" max="9501" width="6.42578125" style="162" hidden="1"/>
    <col min="9502" max="9502" width="5.42578125" style="162" hidden="1"/>
    <col min="9503" max="9503" width="6.42578125" style="162" hidden="1"/>
    <col min="9504" max="9504" width="4.5703125" style="162" hidden="1"/>
    <col min="9505" max="9505" width="6.42578125" style="162" hidden="1"/>
    <col min="9506" max="9506" width="4.5703125" style="162" hidden="1"/>
    <col min="9507" max="9507" width="6.42578125" style="162" hidden="1"/>
    <col min="9508" max="9509" width="4.5703125" style="162" hidden="1"/>
    <col min="9510" max="9510" width="5.42578125" style="162" hidden="1"/>
    <col min="9511" max="9511" width="4.85546875" style="162" hidden="1"/>
    <col min="9512" max="9517" width="4.5703125" style="162" hidden="1"/>
    <col min="9518" max="9518" width="5.28515625" style="162" hidden="1"/>
    <col min="9519" max="9521" width="4.5703125" style="162" hidden="1"/>
    <col min="9522" max="9522" width="4.85546875" style="162" hidden="1"/>
    <col min="9523" max="9545" width="4.5703125" style="162" hidden="1"/>
    <col min="9546" max="9728" width="9.140625" style="162" hidden="1"/>
    <col min="9729" max="9729" width="25.85546875" style="162" hidden="1"/>
    <col min="9730" max="9730" width="7.5703125" style="162" hidden="1"/>
    <col min="9731" max="9747" width="5" style="162" hidden="1"/>
    <col min="9748" max="9751" width="5.42578125" style="162" hidden="1"/>
    <col min="9752" max="9752" width="4.5703125" style="162" hidden="1"/>
    <col min="9753" max="9753" width="6.42578125" style="162" hidden="1"/>
    <col min="9754" max="9754" width="5.42578125" style="162" hidden="1"/>
    <col min="9755" max="9755" width="6.42578125" style="162" hidden="1"/>
    <col min="9756" max="9756" width="5.42578125" style="162" hidden="1"/>
    <col min="9757" max="9757" width="6.42578125" style="162" hidden="1"/>
    <col min="9758" max="9758" width="5.42578125" style="162" hidden="1"/>
    <col min="9759" max="9759" width="6.42578125" style="162" hidden="1"/>
    <col min="9760" max="9760" width="4.5703125" style="162" hidden="1"/>
    <col min="9761" max="9761" width="6.42578125" style="162" hidden="1"/>
    <col min="9762" max="9762" width="4.5703125" style="162" hidden="1"/>
    <col min="9763" max="9763" width="6.42578125" style="162" hidden="1"/>
    <col min="9764" max="9765" width="4.5703125" style="162" hidden="1"/>
    <col min="9766" max="9766" width="5.42578125" style="162" hidden="1"/>
    <col min="9767" max="9767" width="4.85546875" style="162" hidden="1"/>
    <col min="9768" max="9773" width="4.5703125" style="162" hidden="1"/>
    <col min="9774" max="9774" width="5.28515625" style="162" hidden="1"/>
    <col min="9775" max="9777" width="4.5703125" style="162" hidden="1"/>
    <col min="9778" max="9778" width="4.85546875" style="162" hidden="1"/>
    <col min="9779" max="9801" width="4.5703125" style="162" hidden="1"/>
    <col min="9802" max="9984" width="9.140625" style="162" hidden="1"/>
    <col min="9985" max="9985" width="25.85546875" style="162" hidden="1"/>
    <col min="9986" max="9986" width="7.5703125" style="162" hidden="1"/>
    <col min="9987" max="10003" width="5" style="162" hidden="1"/>
    <col min="10004" max="10007" width="5.42578125" style="162" hidden="1"/>
    <col min="10008" max="10008" width="4.5703125" style="162" hidden="1"/>
    <col min="10009" max="10009" width="6.42578125" style="162" hidden="1"/>
    <col min="10010" max="10010" width="5.42578125" style="162" hidden="1"/>
    <col min="10011" max="10011" width="6.42578125" style="162" hidden="1"/>
    <col min="10012" max="10012" width="5.42578125" style="162" hidden="1"/>
    <col min="10013" max="10013" width="6.42578125" style="162" hidden="1"/>
    <col min="10014" max="10014" width="5.42578125" style="162" hidden="1"/>
    <col min="10015" max="10015" width="6.42578125" style="162" hidden="1"/>
    <col min="10016" max="10016" width="4.5703125" style="162" hidden="1"/>
    <col min="10017" max="10017" width="6.42578125" style="162" hidden="1"/>
    <col min="10018" max="10018" width="4.5703125" style="162" hidden="1"/>
    <col min="10019" max="10019" width="6.42578125" style="162" hidden="1"/>
    <col min="10020" max="10021" width="4.5703125" style="162" hidden="1"/>
    <col min="10022" max="10022" width="5.42578125" style="162" hidden="1"/>
    <col min="10023" max="10023" width="4.85546875" style="162" hidden="1"/>
    <col min="10024" max="10029" width="4.5703125" style="162" hidden="1"/>
    <col min="10030" max="10030" width="5.28515625" style="162" hidden="1"/>
    <col min="10031" max="10033" width="4.5703125" style="162" hidden="1"/>
    <col min="10034" max="10034" width="4.85546875" style="162" hidden="1"/>
    <col min="10035" max="10057" width="4.5703125" style="162" hidden="1"/>
    <col min="10058" max="10240" width="9.140625" style="162" hidden="1"/>
    <col min="10241" max="10241" width="25.85546875" style="162" hidden="1"/>
    <col min="10242" max="10242" width="7.5703125" style="162" hidden="1"/>
    <col min="10243" max="10259" width="5" style="162" hidden="1"/>
    <col min="10260" max="10263" width="5.42578125" style="162" hidden="1"/>
    <col min="10264" max="10264" width="4.5703125" style="162" hidden="1"/>
    <col min="10265" max="10265" width="6.42578125" style="162" hidden="1"/>
    <col min="10266" max="10266" width="5.42578125" style="162" hidden="1"/>
    <col min="10267" max="10267" width="6.42578125" style="162" hidden="1"/>
    <col min="10268" max="10268" width="5.42578125" style="162" hidden="1"/>
    <col min="10269" max="10269" width="6.42578125" style="162" hidden="1"/>
    <col min="10270" max="10270" width="5.42578125" style="162" hidden="1"/>
    <col min="10271" max="10271" width="6.42578125" style="162" hidden="1"/>
    <col min="10272" max="10272" width="4.5703125" style="162" hidden="1"/>
    <col min="10273" max="10273" width="6.42578125" style="162" hidden="1"/>
    <col min="10274" max="10274" width="4.5703125" style="162" hidden="1"/>
    <col min="10275" max="10275" width="6.42578125" style="162" hidden="1"/>
    <col min="10276" max="10277" width="4.5703125" style="162" hidden="1"/>
    <col min="10278" max="10278" width="5.42578125" style="162" hidden="1"/>
    <col min="10279" max="10279" width="4.85546875" style="162" hidden="1"/>
    <col min="10280" max="10285" width="4.5703125" style="162" hidden="1"/>
    <col min="10286" max="10286" width="5.28515625" style="162" hidden="1"/>
    <col min="10287" max="10289" width="4.5703125" style="162" hidden="1"/>
    <col min="10290" max="10290" width="4.85546875" style="162" hidden="1"/>
    <col min="10291" max="10313" width="4.5703125" style="162" hidden="1"/>
    <col min="10314" max="10496" width="9.140625" style="162" hidden="1"/>
    <col min="10497" max="10497" width="25.85546875" style="162" hidden="1"/>
    <col min="10498" max="10498" width="7.5703125" style="162" hidden="1"/>
    <col min="10499" max="10515" width="5" style="162" hidden="1"/>
    <col min="10516" max="10519" width="5.42578125" style="162" hidden="1"/>
    <col min="10520" max="10520" width="4.5703125" style="162" hidden="1"/>
    <col min="10521" max="10521" width="6.42578125" style="162" hidden="1"/>
    <col min="10522" max="10522" width="5.42578125" style="162" hidden="1"/>
    <col min="10523" max="10523" width="6.42578125" style="162" hidden="1"/>
    <col min="10524" max="10524" width="5.42578125" style="162" hidden="1"/>
    <col min="10525" max="10525" width="6.42578125" style="162" hidden="1"/>
    <col min="10526" max="10526" width="5.42578125" style="162" hidden="1"/>
    <col min="10527" max="10527" width="6.42578125" style="162" hidden="1"/>
    <col min="10528" max="10528" width="4.5703125" style="162" hidden="1"/>
    <col min="10529" max="10529" width="6.42578125" style="162" hidden="1"/>
    <col min="10530" max="10530" width="4.5703125" style="162" hidden="1"/>
    <col min="10531" max="10531" width="6.42578125" style="162" hidden="1"/>
    <col min="10532" max="10533" width="4.5703125" style="162" hidden="1"/>
    <col min="10534" max="10534" width="5.42578125" style="162" hidden="1"/>
    <col min="10535" max="10535" width="4.85546875" style="162" hidden="1"/>
    <col min="10536" max="10541" width="4.5703125" style="162" hidden="1"/>
    <col min="10542" max="10542" width="5.28515625" style="162" hidden="1"/>
    <col min="10543" max="10545" width="4.5703125" style="162" hidden="1"/>
    <col min="10546" max="10546" width="4.85546875" style="162" hidden="1"/>
    <col min="10547" max="10569" width="4.5703125" style="162" hidden="1"/>
    <col min="10570" max="10752" width="9.140625" style="162" hidden="1"/>
    <col min="10753" max="10753" width="25.85546875" style="162" hidden="1"/>
    <col min="10754" max="10754" width="7.5703125" style="162" hidden="1"/>
    <col min="10755" max="10771" width="5" style="162" hidden="1"/>
    <col min="10772" max="10775" width="5.42578125" style="162" hidden="1"/>
    <col min="10776" max="10776" width="4.5703125" style="162" hidden="1"/>
    <col min="10777" max="10777" width="6.42578125" style="162" hidden="1"/>
    <col min="10778" max="10778" width="5.42578125" style="162" hidden="1"/>
    <col min="10779" max="10779" width="6.42578125" style="162" hidden="1"/>
    <col min="10780" max="10780" width="5.42578125" style="162" hidden="1"/>
    <col min="10781" max="10781" width="6.42578125" style="162" hidden="1"/>
    <col min="10782" max="10782" width="5.42578125" style="162" hidden="1"/>
    <col min="10783" max="10783" width="6.42578125" style="162" hidden="1"/>
    <col min="10784" max="10784" width="4.5703125" style="162" hidden="1"/>
    <col min="10785" max="10785" width="6.42578125" style="162" hidden="1"/>
    <col min="10786" max="10786" width="4.5703125" style="162" hidden="1"/>
    <col min="10787" max="10787" width="6.42578125" style="162" hidden="1"/>
    <col min="10788" max="10789" width="4.5703125" style="162" hidden="1"/>
    <col min="10790" max="10790" width="5.42578125" style="162" hidden="1"/>
    <col min="10791" max="10791" width="4.85546875" style="162" hidden="1"/>
    <col min="10792" max="10797" width="4.5703125" style="162" hidden="1"/>
    <col min="10798" max="10798" width="5.28515625" style="162" hidden="1"/>
    <col min="10799" max="10801" width="4.5703125" style="162" hidden="1"/>
    <col min="10802" max="10802" width="4.85546875" style="162" hidden="1"/>
    <col min="10803" max="10825" width="4.5703125" style="162" hidden="1"/>
    <col min="10826" max="11008" width="9.140625" style="162" hidden="1"/>
    <col min="11009" max="11009" width="25.85546875" style="162" hidden="1"/>
    <col min="11010" max="11010" width="7.5703125" style="162" hidden="1"/>
    <col min="11011" max="11027" width="5" style="162" hidden="1"/>
    <col min="11028" max="11031" width="5.42578125" style="162" hidden="1"/>
    <col min="11032" max="11032" width="4.5703125" style="162" hidden="1"/>
    <col min="11033" max="11033" width="6.42578125" style="162" hidden="1"/>
    <col min="11034" max="11034" width="5.42578125" style="162" hidden="1"/>
    <col min="11035" max="11035" width="6.42578125" style="162" hidden="1"/>
    <col min="11036" max="11036" width="5.42578125" style="162" hidden="1"/>
    <col min="11037" max="11037" width="6.42578125" style="162" hidden="1"/>
    <col min="11038" max="11038" width="5.42578125" style="162" hidden="1"/>
    <col min="11039" max="11039" width="6.42578125" style="162" hidden="1"/>
    <col min="11040" max="11040" width="4.5703125" style="162" hidden="1"/>
    <col min="11041" max="11041" width="6.42578125" style="162" hidden="1"/>
    <col min="11042" max="11042" width="4.5703125" style="162" hidden="1"/>
    <col min="11043" max="11043" width="6.42578125" style="162" hidden="1"/>
    <col min="11044" max="11045" width="4.5703125" style="162" hidden="1"/>
    <col min="11046" max="11046" width="5.42578125" style="162" hidden="1"/>
    <col min="11047" max="11047" width="4.85546875" style="162" hidden="1"/>
    <col min="11048" max="11053" width="4.5703125" style="162" hidden="1"/>
    <col min="11054" max="11054" width="5.28515625" style="162" hidden="1"/>
    <col min="11055" max="11057" width="4.5703125" style="162" hidden="1"/>
    <col min="11058" max="11058" width="4.85546875" style="162" hidden="1"/>
    <col min="11059" max="11081" width="4.5703125" style="162" hidden="1"/>
    <col min="11082" max="11264" width="9.140625" style="162" hidden="1"/>
    <col min="11265" max="11265" width="25.85546875" style="162" hidden="1"/>
    <col min="11266" max="11266" width="7.5703125" style="162" hidden="1"/>
    <col min="11267" max="11283" width="5" style="162" hidden="1"/>
    <col min="11284" max="11287" width="5.42578125" style="162" hidden="1"/>
    <col min="11288" max="11288" width="4.5703125" style="162" hidden="1"/>
    <col min="11289" max="11289" width="6.42578125" style="162" hidden="1"/>
    <col min="11290" max="11290" width="5.42578125" style="162" hidden="1"/>
    <col min="11291" max="11291" width="6.42578125" style="162" hidden="1"/>
    <col min="11292" max="11292" width="5.42578125" style="162" hidden="1"/>
    <col min="11293" max="11293" width="6.42578125" style="162" hidden="1"/>
    <col min="11294" max="11294" width="5.42578125" style="162" hidden="1"/>
    <col min="11295" max="11295" width="6.42578125" style="162" hidden="1"/>
    <col min="11296" max="11296" width="4.5703125" style="162" hidden="1"/>
    <col min="11297" max="11297" width="6.42578125" style="162" hidden="1"/>
    <col min="11298" max="11298" width="4.5703125" style="162" hidden="1"/>
    <col min="11299" max="11299" width="6.42578125" style="162" hidden="1"/>
    <col min="11300" max="11301" width="4.5703125" style="162" hidden="1"/>
    <col min="11302" max="11302" width="5.42578125" style="162" hidden="1"/>
    <col min="11303" max="11303" width="4.85546875" style="162" hidden="1"/>
    <col min="11304" max="11309" width="4.5703125" style="162" hidden="1"/>
    <col min="11310" max="11310" width="5.28515625" style="162" hidden="1"/>
    <col min="11311" max="11313" width="4.5703125" style="162" hidden="1"/>
    <col min="11314" max="11314" width="4.85546875" style="162" hidden="1"/>
    <col min="11315" max="11337" width="4.5703125" style="162" hidden="1"/>
    <col min="11338" max="11520" width="9.140625" style="162" hidden="1"/>
    <col min="11521" max="11521" width="25.85546875" style="162" hidden="1"/>
    <col min="11522" max="11522" width="7.5703125" style="162" hidden="1"/>
    <col min="11523" max="11539" width="5" style="162" hidden="1"/>
    <col min="11540" max="11543" width="5.42578125" style="162" hidden="1"/>
    <col min="11544" max="11544" width="4.5703125" style="162" hidden="1"/>
    <col min="11545" max="11545" width="6.42578125" style="162" hidden="1"/>
    <col min="11546" max="11546" width="5.42578125" style="162" hidden="1"/>
    <col min="11547" max="11547" width="6.42578125" style="162" hidden="1"/>
    <col min="11548" max="11548" width="5.42578125" style="162" hidden="1"/>
    <col min="11549" max="11549" width="6.42578125" style="162" hidden="1"/>
    <col min="11550" max="11550" width="5.42578125" style="162" hidden="1"/>
    <col min="11551" max="11551" width="6.42578125" style="162" hidden="1"/>
    <col min="11552" max="11552" width="4.5703125" style="162" hidden="1"/>
    <col min="11553" max="11553" width="6.42578125" style="162" hidden="1"/>
    <col min="11554" max="11554" width="4.5703125" style="162" hidden="1"/>
    <col min="11555" max="11555" width="6.42578125" style="162" hidden="1"/>
    <col min="11556" max="11557" width="4.5703125" style="162" hidden="1"/>
    <col min="11558" max="11558" width="5.42578125" style="162" hidden="1"/>
    <col min="11559" max="11559" width="4.85546875" style="162" hidden="1"/>
    <col min="11560" max="11565" width="4.5703125" style="162" hidden="1"/>
    <col min="11566" max="11566" width="5.28515625" style="162" hidden="1"/>
    <col min="11567" max="11569" width="4.5703125" style="162" hidden="1"/>
    <col min="11570" max="11570" width="4.85546875" style="162" hidden="1"/>
    <col min="11571" max="11593" width="4.5703125" style="162" hidden="1"/>
    <col min="11594" max="11776" width="9.140625" style="162" hidden="1"/>
    <col min="11777" max="11777" width="25.85546875" style="162" hidden="1"/>
    <col min="11778" max="11778" width="7.5703125" style="162" hidden="1"/>
    <col min="11779" max="11795" width="5" style="162" hidden="1"/>
    <col min="11796" max="11799" width="5.42578125" style="162" hidden="1"/>
    <col min="11800" max="11800" width="4.5703125" style="162" hidden="1"/>
    <col min="11801" max="11801" width="6.42578125" style="162" hidden="1"/>
    <col min="11802" max="11802" width="5.42578125" style="162" hidden="1"/>
    <col min="11803" max="11803" width="6.42578125" style="162" hidden="1"/>
    <col min="11804" max="11804" width="5.42578125" style="162" hidden="1"/>
    <col min="11805" max="11805" width="6.42578125" style="162" hidden="1"/>
    <col min="11806" max="11806" width="5.42578125" style="162" hidden="1"/>
    <col min="11807" max="11807" width="6.42578125" style="162" hidden="1"/>
    <col min="11808" max="11808" width="4.5703125" style="162" hidden="1"/>
    <col min="11809" max="11809" width="6.42578125" style="162" hidden="1"/>
    <col min="11810" max="11810" width="4.5703125" style="162" hidden="1"/>
    <col min="11811" max="11811" width="6.42578125" style="162" hidden="1"/>
    <col min="11812" max="11813" width="4.5703125" style="162" hidden="1"/>
    <col min="11814" max="11814" width="5.42578125" style="162" hidden="1"/>
    <col min="11815" max="11815" width="4.85546875" style="162" hidden="1"/>
    <col min="11816" max="11821" width="4.5703125" style="162" hidden="1"/>
    <col min="11822" max="11822" width="5.28515625" style="162" hidden="1"/>
    <col min="11823" max="11825" width="4.5703125" style="162" hidden="1"/>
    <col min="11826" max="11826" width="4.85546875" style="162" hidden="1"/>
    <col min="11827" max="11849" width="4.5703125" style="162" hidden="1"/>
    <col min="11850" max="12032" width="9.140625" style="162" hidden="1"/>
    <col min="12033" max="12033" width="25.85546875" style="162" hidden="1"/>
    <col min="12034" max="12034" width="7.5703125" style="162" hidden="1"/>
    <col min="12035" max="12051" width="5" style="162" hidden="1"/>
    <col min="12052" max="12055" width="5.42578125" style="162" hidden="1"/>
    <col min="12056" max="12056" width="4.5703125" style="162" hidden="1"/>
    <col min="12057" max="12057" width="6.42578125" style="162" hidden="1"/>
    <col min="12058" max="12058" width="5.42578125" style="162" hidden="1"/>
    <col min="12059" max="12059" width="6.42578125" style="162" hidden="1"/>
    <col min="12060" max="12060" width="5.42578125" style="162" hidden="1"/>
    <col min="12061" max="12061" width="6.42578125" style="162" hidden="1"/>
    <col min="12062" max="12062" width="5.42578125" style="162" hidden="1"/>
    <col min="12063" max="12063" width="6.42578125" style="162" hidden="1"/>
    <col min="12064" max="12064" width="4.5703125" style="162" hidden="1"/>
    <col min="12065" max="12065" width="6.42578125" style="162" hidden="1"/>
    <col min="12066" max="12066" width="4.5703125" style="162" hidden="1"/>
    <col min="12067" max="12067" width="6.42578125" style="162" hidden="1"/>
    <col min="12068" max="12069" width="4.5703125" style="162" hidden="1"/>
    <col min="12070" max="12070" width="5.42578125" style="162" hidden="1"/>
    <col min="12071" max="12071" width="4.85546875" style="162" hidden="1"/>
    <col min="12072" max="12077" width="4.5703125" style="162" hidden="1"/>
    <col min="12078" max="12078" width="5.28515625" style="162" hidden="1"/>
    <col min="12079" max="12081" width="4.5703125" style="162" hidden="1"/>
    <col min="12082" max="12082" width="4.85546875" style="162" hidden="1"/>
    <col min="12083" max="12105" width="4.5703125" style="162" hidden="1"/>
    <col min="12106" max="12288" width="9.140625" style="162" hidden="1"/>
    <col min="12289" max="12289" width="25.85546875" style="162" hidden="1"/>
    <col min="12290" max="12290" width="7.5703125" style="162" hidden="1"/>
    <col min="12291" max="12307" width="5" style="162" hidden="1"/>
    <col min="12308" max="12311" width="5.42578125" style="162" hidden="1"/>
    <col min="12312" max="12312" width="4.5703125" style="162" hidden="1"/>
    <col min="12313" max="12313" width="6.42578125" style="162" hidden="1"/>
    <col min="12314" max="12314" width="5.42578125" style="162" hidden="1"/>
    <col min="12315" max="12315" width="6.42578125" style="162" hidden="1"/>
    <col min="12316" max="12316" width="5.42578125" style="162" hidden="1"/>
    <col min="12317" max="12317" width="6.42578125" style="162" hidden="1"/>
    <col min="12318" max="12318" width="5.42578125" style="162" hidden="1"/>
    <col min="12319" max="12319" width="6.42578125" style="162" hidden="1"/>
    <col min="12320" max="12320" width="4.5703125" style="162" hidden="1"/>
    <col min="12321" max="12321" width="6.42578125" style="162" hidden="1"/>
    <col min="12322" max="12322" width="4.5703125" style="162" hidden="1"/>
    <col min="12323" max="12323" width="6.42578125" style="162" hidden="1"/>
    <col min="12324" max="12325" width="4.5703125" style="162" hidden="1"/>
    <col min="12326" max="12326" width="5.42578125" style="162" hidden="1"/>
    <col min="12327" max="12327" width="4.85546875" style="162" hidden="1"/>
    <col min="12328" max="12333" width="4.5703125" style="162" hidden="1"/>
    <col min="12334" max="12334" width="5.28515625" style="162" hidden="1"/>
    <col min="12335" max="12337" width="4.5703125" style="162" hidden="1"/>
    <col min="12338" max="12338" width="4.85546875" style="162" hidden="1"/>
    <col min="12339" max="12361" width="4.5703125" style="162" hidden="1"/>
    <col min="12362" max="12544" width="9.140625" style="162" hidden="1"/>
    <col min="12545" max="12545" width="25.85546875" style="162" hidden="1"/>
    <col min="12546" max="12546" width="7.5703125" style="162" hidden="1"/>
    <col min="12547" max="12563" width="5" style="162" hidden="1"/>
    <col min="12564" max="12567" width="5.42578125" style="162" hidden="1"/>
    <col min="12568" max="12568" width="4.5703125" style="162" hidden="1"/>
    <col min="12569" max="12569" width="6.42578125" style="162" hidden="1"/>
    <col min="12570" max="12570" width="5.42578125" style="162" hidden="1"/>
    <col min="12571" max="12571" width="6.42578125" style="162" hidden="1"/>
    <col min="12572" max="12572" width="5.42578125" style="162" hidden="1"/>
    <col min="12573" max="12573" width="6.42578125" style="162" hidden="1"/>
    <col min="12574" max="12574" width="5.42578125" style="162" hidden="1"/>
    <col min="12575" max="12575" width="6.42578125" style="162" hidden="1"/>
    <col min="12576" max="12576" width="4.5703125" style="162" hidden="1"/>
    <col min="12577" max="12577" width="6.42578125" style="162" hidden="1"/>
    <col min="12578" max="12578" width="4.5703125" style="162" hidden="1"/>
    <col min="12579" max="12579" width="6.42578125" style="162" hidden="1"/>
    <col min="12580" max="12581" width="4.5703125" style="162" hidden="1"/>
    <col min="12582" max="12582" width="5.42578125" style="162" hidden="1"/>
    <col min="12583" max="12583" width="4.85546875" style="162" hidden="1"/>
    <col min="12584" max="12589" width="4.5703125" style="162" hidden="1"/>
    <col min="12590" max="12590" width="5.28515625" style="162" hidden="1"/>
    <col min="12591" max="12593" width="4.5703125" style="162" hidden="1"/>
    <col min="12594" max="12594" width="4.85546875" style="162" hidden="1"/>
    <col min="12595" max="12617" width="4.5703125" style="162" hidden="1"/>
    <col min="12618" max="12800" width="9.140625" style="162" hidden="1"/>
    <col min="12801" max="12801" width="25.85546875" style="162" hidden="1"/>
    <col min="12802" max="12802" width="7.5703125" style="162" hidden="1"/>
    <col min="12803" max="12819" width="5" style="162" hidden="1"/>
    <col min="12820" max="12823" width="5.42578125" style="162" hidden="1"/>
    <col min="12824" max="12824" width="4.5703125" style="162" hidden="1"/>
    <col min="12825" max="12825" width="6.42578125" style="162" hidden="1"/>
    <col min="12826" max="12826" width="5.42578125" style="162" hidden="1"/>
    <col min="12827" max="12827" width="6.42578125" style="162" hidden="1"/>
    <col min="12828" max="12828" width="5.42578125" style="162" hidden="1"/>
    <col min="12829" max="12829" width="6.42578125" style="162" hidden="1"/>
    <col min="12830" max="12830" width="5.42578125" style="162" hidden="1"/>
    <col min="12831" max="12831" width="6.42578125" style="162" hidden="1"/>
    <col min="12832" max="12832" width="4.5703125" style="162" hidden="1"/>
    <col min="12833" max="12833" width="6.42578125" style="162" hidden="1"/>
    <col min="12834" max="12834" width="4.5703125" style="162" hidden="1"/>
    <col min="12835" max="12835" width="6.42578125" style="162" hidden="1"/>
    <col min="12836" max="12837" width="4.5703125" style="162" hidden="1"/>
    <col min="12838" max="12838" width="5.42578125" style="162" hidden="1"/>
    <col min="12839" max="12839" width="4.85546875" style="162" hidden="1"/>
    <col min="12840" max="12845" width="4.5703125" style="162" hidden="1"/>
    <col min="12846" max="12846" width="5.28515625" style="162" hidden="1"/>
    <col min="12847" max="12849" width="4.5703125" style="162" hidden="1"/>
    <col min="12850" max="12850" width="4.85546875" style="162" hidden="1"/>
    <col min="12851" max="12873" width="4.5703125" style="162" hidden="1"/>
    <col min="12874" max="13056" width="9.140625" style="162" hidden="1"/>
    <col min="13057" max="13057" width="25.85546875" style="162" hidden="1"/>
    <col min="13058" max="13058" width="7.5703125" style="162" hidden="1"/>
    <col min="13059" max="13075" width="5" style="162" hidden="1"/>
    <col min="13076" max="13079" width="5.42578125" style="162" hidden="1"/>
    <col min="13080" max="13080" width="4.5703125" style="162" hidden="1"/>
    <col min="13081" max="13081" width="6.42578125" style="162" hidden="1"/>
    <col min="13082" max="13082" width="5.42578125" style="162" hidden="1"/>
    <col min="13083" max="13083" width="6.42578125" style="162" hidden="1"/>
    <col min="13084" max="13084" width="5.42578125" style="162" hidden="1"/>
    <col min="13085" max="13085" width="6.42578125" style="162" hidden="1"/>
    <col min="13086" max="13086" width="5.42578125" style="162" hidden="1"/>
    <col min="13087" max="13087" width="6.42578125" style="162" hidden="1"/>
    <col min="13088" max="13088" width="4.5703125" style="162" hidden="1"/>
    <col min="13089" max="13089" width="6.42578125" style="162" hidden="1"/>
    <col min="13090" max="13090" width="4.5703125" style="162" hidden="1"/>
    <col min="13091" max="13091" width="6.42578125" style="162" hidden="1"/>
    <col min="13092" max="13093" width="4.5703125" style="162" hidden="1"/>
    <col min="13094" max="13094" width="5.42578125" style="162" hidden="1"/>
    <col min="13095" max="13095" width="4.85546875" style="162" hidden="1"/>
    <col min="13096" max="13101" width="4.5703125" style="162" hidden="1"/>
    <col min="13102" max="13102" width="5.28515625" style="162" hidden="1"/>
    <col min="13103" max="13105" width="4.5703125" style="162" hidden="1"/>
    <col min="13106" max="13106" width="4.85546875" style="162" hidden="1"/>
    <col min="13107" max="13129" width="4.5703125" style="162" hidden="1"/>
    <col min="13130" max="13312" width="9.140625" style="162" hidden="1"/>
    <col min="13313" max="13313" width="25.85546875" style="162" hidden="1"/>
    <col min="13314" max="13314" width="7.5703125" style="162" hidden="1"/>
    <col min="13315" max="13331" width="5" style="162" hidden="1"/>
    <col min="13332" max="13335" width="5.42578125" style="162" hidden="1"/>
    <col min="13336" max="13336" width="4.5703125" style="162" hidden="1"/>
    <col min="13337" max="13337" width="6.42578125" style="162" hidden="1"/>
    <col min="13338" max="13338" width="5.42578125" style="162" hidden="1"/>
    <col min="13339" max="13339" width="6.42578125" style="162" hidden="1"/>
    <col min="13340" max="13340" width="5.42578125" style="162" hidden="1"/>
    <col min="13341" max="13341" width="6.42578125" style="162" hidden="1"/>
    <col min="13342" max="13342" width="5.42578125" style="162" hidden="1"/>
    <col min="13343" max="13343" width="6.42578125" style="162" hidden="1"/>
    <col min="13344" max="13344" width="4.5703125" style="162" hidden="1"/>
    <col min="13345" max="13345" width="6.42578125" style="162" hidden="1"/>
    <col min="13346" max="13346" width="4.5703125" style="162" hidden="1"/>
    <col min="13347" max="13347" width="6.42578125" style="162" hidden="1"/>
    <col min="13348" max="13349" width="4.5703125" style="162" hidden="1"/>
    <col min="13350" max="13350" width="5.42578125" style="162" hidden="1"/>
    <col min="13351" max="13351" width="4.85546875" style="162" hidden="1"/>
    <col min="13352" max="13357" width="4.5703125" style="162" hidden="1"/>
    <col min="13358" max="13358" width="5.28515625" style="162" hidden="1"/>
    <col min="13359" max="13361" width="4.5703125" style="162" hidden="1"/>
    <col min="13362" max="13362" width="4.85546875" style="162" hidden="1"/>
    <col min="13363" max="13385" width="4.5703125" style="162" hidden="1"/>
    <col min="13386" max="13568" width="9.140625" style="162" hidden="1"/>
    <col min="13569" max="13569" width="25.85546875" style="162" hidden="1"/>
    <col min="13570" max="13570" width="7.5703125" style="162" hidden="1"/>
    <col min="13571" max="13587" width="5" style="162" hidden="1"/>
    <col min="13588" max="13591" width="5.42578125" style="162" hidden="1"/>
    <col min="13592" max="13592" width="4.5703125" style="162" hidden="1"/>
    <col min="13593" max="13593" width="6.42578125" style="162" hidden="1"/>
    <col min="13594" max="13594" width="5.42578125" style="162" hidden="1"/>
    <col min="13595" max="13595" width="6.42578125" style="162" hidden="1"/>
    <col min="13596" max="13596" width="5.42578125" style="162" hidden="1"/>
    <col min="13597" max="13597" width="6.42578125" style="162" hidden="1"/>
    <col min="13598" max="13598" width="5.42578125" style="162" hidden="1"/>
    <col min="13599" max="13599" width="6.42578125" style="162" hidden="1"/>
    <col min="13600" max="13600" width="4.5703125" style="162" hidden="1"/>
    <col min="13601" max="13601" width="6.42578125" style="162" hidden="1"/>
    <col min="13602" max="13602" width="4.5703125" style="162" hidden="1"/>
    <col min="13603" max="13603" width="6.42578125" style="162" hidden="1"/>
    <col min="13604" max="13605" width="4.5703125" style="162" hidden="1"/>
    <col min="13606" max="13606" width="5.42578125" style="162" hidden="1"/>
    <col min="13607" max="13607" width="4.85546875" style="162" hidden="1"/>
    <col min="13608" max="13613" width="4.5703125" style="162" hidden="1"/>
    <col min="13614" max="13614" width="5.28515625" style="162" hidden="1"/>
    <col min="13615" max="13617" width="4.5703125" style="162" hidden="1"/>
    <col min="13618" max="13618" width="4.85546875" style="162" hidden="1"/>
    <col min="13619" max="13641" width="4.5703125" style="162" hidden="1"/>
    <col min="13642" max="13824" width="9.140625" style="162" hidden="1"/>
    <col min="13825" max="13825" width="25.85546875" style="162" hidden="1"/>
    <col min="13826" max="13826" width="7.5703125" style="162" hidden="1"/>
    <col min="13827" max="13843" width="5" style="162" hidden="1"/>
    <col min="13844" max="13847" width="5.42578125" style="162" hidden="1"/>
    <col min="13848" max="13848" width="4.5703125" style="162" hidden="1"/>
    <col min="13849" max="13849" width="6.42578125" style="162" hidden="1"/>
    <col min="13850" max="13850" width="5.42578125" style="162" hidden="1"/>
    <col min="13851" max="13851" width="6.42578125" style="162" hidden="1"/>
    <col min="13852" max="13852" width="5.42578125" style="162" hidden="1"/>
    <col min="13853" max="13853" width="6.42578125" style="162" hidden="1"/>
    <col min="13854" max="13854" width="5.42578125" style="162" hidden="1"/>
    <col min="13855" max="13855" width="6.42578125" style="162" hidden="1"/>
    <col min="13856" max="13856" width="4.5703125" style="162" hidden="1"/>
    <col min="13857" max="13857" width="6.42578125" style="162" hidden="1"/>
    <col min="13858" max="13858" width="4.5703125" style="162" hidden="1"/>
    <col min="13859" max="13859" width="6.42578125" style="162" hidden="1"/>
    <col min="13860" max="13861" width="4.5703125" style="162" hidden="1"/>
    <col min="13862" max="13862" width="5.42578125" style="162" hidden="1"/>
    <col min="13863" max="13863" width="4.85546875" style="162" hidden="1"/>
    <col min="13864" max="13869" width="4.5703125" style="162" hidden="1"/>
    <col min="13870" max="13870" width="5.28515625" style="162" hidden="1"/>
    <col min="13871" max="13873" width="4.5703125" style="162" hidden="1"/>
    <col min="13874" max="13874" width="4.85546875" style="162" hidden="1"/>
    <col min="13875" max="13897" width="4.5703125" style="162" hidden="1"/>
    <col min="13898" max="14080" width="9.140625" style="162" hidden="1"/>
    <col min="14081" max="14081" width="25.85546875" style="162" hidden="1"/>
    <col min="14082" max="14082" width="7.5703125" style="162" hidden="1"/>
    <col min="14083" max="14099" width="5" style="162" hidden="1"/>
    <col min="14100" max="14103" width="5.42578125" style="162" hidden="1"/>
    <col min="14104" max="14104" width="4.5703125" style="162" hidden="1"/>
    <col min="14105" max="14105" width="6.42578125" style="162" hidden="1"/>
    <col min="14106" max="14106" width="5.42578125" style="162" hidden="1"/>
    <col min="14107" max="14107" width="6.42578125" style="162" hidden="1"/>
    <col min="14108" max="14108" width="5.42578125" style="162" hidden="1"/>
    <col min="14109" max="14109" width="6.42578125" style="162" hidden="1"/>
    <col min="14110" max="14110" width="5.42578125" style="162" hidden="1"/>
    <col min="14111" max="14111" width="6.42578125" style="162" hidden="1"/>
    <col min="14112" max="14112" width="4.5703125" style="162" hidden="1"/>
    <col min="14113" max="14113" width="6.42578125" style="162" hidden="1"/>
    <col min="14114" max="14114" width="4.5703125" style="162" hidden="1"/>
    <col min="14115" max="14115" width="6.42578125" style="162" hidden="1"/>
    <col min="14116" max="14117" width="4.5703125" style="162" hidden="1"/>
    <col min="14118" max="14118" width="5.42578125" style="162" hidden="1"/>
    <col min="14119" max="14119" width="4.85546875" style="162" hidden="1"/>
    <col min="14120" max="14125" width="4.5703125" style="162" hidden="1"/>
    <col min="14126" max="14126" width="5.28515625" style="162" hidden="1"/>
    <col min="14127" max="14129" width="4.5703125" style="162" hidden="1"/>
    <col min="14130" max="14130" width="4.85546875" style="162" hidden="1"/>
    <col min="14131" max="14153" width="4.5703125" style="162" hidden="1"/>
    <col min="14154" max="14336" width="9.140625" style="162" hidden="1"/>
    <col min="14337" max="14337" width="25.85546875" style="162" hidden="1"/>
    <col min="14338" max="14338" width="7.5703125" style="162" hidden="1"/>
    <col min="14339" max="14355" width="5" style="162" hidden="1"/>
    <col min="14356" max="14359" width="5.42578125" style="162" hidden="1"/>
    <col min="14360" max="14360" width="4.5703125" style="162" hidden="1"/>
    <col min="14361" max="14361" width="6.42578125" style="162" hidden="1"/>
    <col min="14362" max="14362" width="5.42578125" style="162" hidden="1"/>
    <col min="14363" max="14363" width="6.42578125" style="162" hidden="1"/>
    <col min="14364" max="14364" width="5.42578125" style="162" hidden="1"/>
    <col min="14365" max="14365" width="6.42578125" style="162" hidden="1"/>
    <col min="14366" max="14366" width="5.42578125" style="162" hidden="1"/>
    <col min="14367" max="14367" width="6.42578125" style="162" hidden="1"/>
    <col min="14368" max="14368" width="4.5703125" style="162" hidden="1"/>
    <col min="14369" max="14369" width="6.42578125" style="162" hidden="1"/>
    <col min="14370" max="14370" width="4.5703125" style="162" hidden="1"/>
    <col min="14371" max="14371" width="6.42578125" style="162" hidden="1"/>
    <col min="14372" max="14373" width="4.5703125" style="162" hidden="1"/>
    <col min="14374" max="14374" width="5.42578125" style="162" hidden="1"/>
    <col min="14375" max="14375" width="4.85546875" style="162" hidden="1"/>
    <col min="14376" max="14381" width="4.5703125" style="162" hidden="1"/>
    <col min="14382" max="14382" width="5.28515625" style="162" hidden="1"/>
    <col min="14383" max="14385" width="4.5703125" style="162" hidden="1"/>
    <col min="14386" max="14386" width="4.85546875" style="162" hidden="1"/>
    <col min="14387" max="14409" width="4.5703125" style="162" hidden="1"/>
    <col min="14410" max="14592" width="9.140625" style="162" hidden="1"/>
    <col min="14593" max="14593" width="25.85546875" style="162" hidden="1"/>
    <col min="14594" max="14594" width="7.5703125" style="162" hidden="1"/>
    <col min="14595" max="14611" width="5" style="162" hidden="1"/>
    <col min="14612" max="14615" width="5.42578125" style="162" hidden="1"/>
    <col min="14616" max="14616" width="4.5703125" style="162" hidden="1"/>
    <col min="14617" max="14617" width="6.42578125" style="162" hidden="1"/>
    <col min="14618" max="14618" width="5.42578125" style="162" hidden="1"/>
    <col min="14619" max="14619" width="6.42578125" style="162" hidden="1"/>
    <col min="14620" max="14620" width="5.42578125" style="162" hidden="1"/>
    <col min="14621" max="14621" width="6.42578125" style="162" hidden="1"/>
    <col min="14622" max="14622" width="5.42578125" style="162" hidden="1"/>
    <col min="14623" max="14623" width="6.42578125" style="162" hidden="1"/>
    <col min="14624" max="14624" width="4.5703125" style="162" hidden="1"/>
    <col min="14625" max="14625" width="6.42578125" style="162" hidden="1"/>
    <col min="14626" max="14626" width="4.5703125" style="162" hidden="1"/>
    <col min="14627" max="14627" width="6.42578125" style="162" hidden="1"/>
    <col min="14628" max="14629" width="4.5703125" style="162" hidden="1"/>
    <col min="14630" max="14630" width="5.42578125" style="162" hidden="1"/>
    <col min="14631" max="14631" width="4.85546875" style="162" hidden="1"/>
    <col min="14632" max="14637" width="4.5703125" style="162" hidden="1"/>
    <col min="14638" max="14638" width="5.28515625" style="162" hidden="1"/>
    <col min="14639" max="14641" width="4.5703125" style="162" hidden="1"/>
    <col min="14642" max="14642" width="4.85546875" style="162" hidden="1"/>
    <col min="14643" max="14665" width="4.5703125" style="162" hidden="1"/>
    <col min="14666" max="14848" width="9.140625" style="162" hidden="1"/>
    <col min="14849" max="14849" width="25.85546875" style="162" hidden="1"/>
    <col min="14850" max="14850" width="7.5703125" style="162" hidden="1"/>
    <col min="14851" max="14867" width="5" style="162" hidden="1"/>
    <col min="14868" max="14871" width="5.42578125" style="162" hidden="1"/>
    <col min="14872" max="14872" width="4.5703125" style="162" hidden="1"/>
    <col min="14873" max="14873" width="6.42578125" style="162" hidden="1"/>
    <col min="14874" max="14874" width="5.42578125" style="162" hidden="1"/>
    <col min="14875" max="14875" width="6.42578125" style="162" hidden="1"/>
    <col min="14876" max="14876" width="5.42578125" style="162" hidden="1"/>
    <col min="14877" max="14877" width="6.42578125" style="162" hidden="1"/>
    <col min="14878" max="14878" width="5.42578125" style="162" hidden="1"/>
    <col min="14879" max="14879" width="6.42578125" style="162" hidden="1"/>
    <col min="14880" max="14880" width="4.5703125" style="162" hidden="1"/>
    <col min="14881" max="14881" width="6.42578125" style="162" hidden="1"/>
    <col min="14882" max="14882" width="4.5703125" style="162" hidden="1"/>
    <col min="14883" max="14883" width="6.42578125" style="162" hidden="1"/>
    <col min="14884" max="14885" width="4.5703125" style="162" hidden="1"/>
    <col min="14886" max="14886" width="5.42578125" style="162" hidden="1"/>
    <col min="14887" max="14887" width="4.85546875" style="162" hidden="1"/>
    <col min="14888" max="14893" width="4.5703125" style="162" hidden="1"/>
    <col min="14894" max="14894" width="5.28515625" style="162" hidden="1"/>
    <col min="14895" max="14897" width="4.5703125" style="162" hidden="1"/>
    <col min="14898" max="14898" width="4.85546875" style="162" hidden="1"/>
    <col min="14899" max="14921" width="4.5703125" style="162" hidden="1"/>
    <col min="14922" max="15104" width="9.140625" style="162" hidden="1"/>
    <col min="15105" max="15105" width="25.85546875" style="162" hidden="1"/>
    <col min="15106" max="15106" width="7.5703125" style="162" hidden="1"/>
    <col min="15107" max="15123" width="5" style="162" hidden="1"/>
    <col min="15124" max="15127" width="5.42578125" style="162" hidden="1"/>
    <col min="15128" max="15128" width="4.5703125" style="162" hidden="1"/>
    <col min="15129" max="15129" width="6.42578125" style="162" hidden="1"/>
    <col min="15130" max="15130" width="5.42578125" style="162" hidden="1"/>
    <col min="15131" max="15131" width="6.42578125" style="162" hidden="1"/>
    <col min="15132" max="15132" width="5.42578125" style="162" hidden="1"/>
    <col min="15133" max="15133" width="6.42578125" style="162" hidden="1"/>
    <col min="15134" max="15134" width="5.42578125" style="162" hidden="1"/>
    <col min="15135" max="15135" width="6.42578125" style="162" hidden="1"/>
    <col min="15136" max="15136" width="4.5703125" style="162" hidden="1"/>
    <col min="15137" max="15137" width="6.42578125" style="162" hidden="1"/>
    <col min="15138" max="15138" width="4.5703125" style="162" hidden="1"/>
    <col min="15139" max="15139" width="6.42578125" style="162" hidden="1"/>
    <col min="15140" max="15141" width="4.5703125" style="162" hidden="1"/>
    <col min="15142" max="15142" width="5.42578125" style="162" hidden="1"/>
    <col min="15143" max="15143" width="4.85546875" style="162" hidden="1"/>
    <col min="15144" max="15149" width="4.5703125" style="162" hidden="1"/>
    <col min="15150" max="15150" width="5.28515625" style="162" hidden="1"/>
    <col min="15151" max="15153" width="4.5703125" style="162" hidden="1"/>
    <col min="15154" max="15154" width="4.85546875" style="162" hidden="1"/>
    <col min="15155" max="15177" width="4.5703125" style="162" hidden="1"/>
    <col min="15178" max="15360" width="9.140625" style="162" hidden="1"/>
    <col min="15361" max="15361" width="25.85546875" style="162" hidden="1"/>
    <col min="15362" max="15362" width="7.5703125" style="162" hidden="1"/>
    <col min="15363" max="15379" width="5" style="162" hidden="1"/>
    <col min="15380" max="15383" width="5.42578125" style="162" hidden="1"/>
    <col min="15384" max="15384" width="4.5703125" style="162" hidden="1"/>
    <col min="15385" max="15385" width="6.42578125" style="162" hidden="1"/>
    <col min="15386" max="15386" width="5.42578125" style="162" hidden="1"/>
    <col min="15387" max="15387" width="6.42578125" style="162" hidden="1"/>
    <col min="15388" max="15388" width="5.42578125" style="162" hidden="1"/>
    <col min="15389" max="15389" width="6.42578125" style="162" hidden="1"/>
    <col min="15390" max="15390" width="5.42578125" style="162" hidden="1"/>
    <col min="15391" max="15391" width="6.42578125" style="162" hidden="1"/>
    <col min="15392" max="15392" width="4.5703125" style="162" hidden="1"/>
    <col min="15393" max="15393" width="6.42578125" style="162" hidden="1"/>
    <col min="15394" max="15394" width="4.5703125" style="162" hidden="1"/>
    <col min="15395" max="15395" width="6.42578125" style="162" hidden="1"/>
    <col min="15396" max="15397" width="4.5703125" style="162" hidden="1"/>
    <col min="15398" max="15398" width="5.42578125" style="162" hidden="1"/>
    <col min="15399" max="15399" width="4.85546875" style="162" hidden="1"/>
    <col min="15400" max="15405" width="4.5703125" style="162" hidden="1"/>
    <col min="15406" max="15406" width="5.28515625" style="162" hidden="1"/>
    <col min="15407" max="15409" width="4.5703125" style="162" hidden="1"/>
    <col min="15410" max="15410" width="4.85546875" style="162" hidden="1"/>
    <col min="15411" max="15433" width="4.5703125" style="162" hidden="1"/>
    <col min="15434" max="15616" width="9.140625" style="162" hidden="1"/>
    <col min="15617" max="15617" width="25.85546875" style="162" hidden="1"/>
    <col min="15618" max="15618" width="7.5703125" style="162" hidden="1"/>
    <col min="15619" max="15635" width="5" style="162" hidden="1"/>
    <col min="15636" max="15639" width="5.42578125" style="162" hidden="1"/>
    <col min="15640" max="15640" width="4.5703125" style="162" hidden="1"/>
    <col min="15641" max="15641" width="6.42578125" style="162" hidden="1"/>
    <col min="15642" max="15642" width="5.42578125" style="162" hidden="1"/>
    <col min="15643" max="15643" width="6.42578125" style="162" hidden="1"/>
    <col min="15644" max="15644" width="5.42578125" style="162" hidden="1"/>
    <col min="15645" max="15645" width="6.42578125" style="162" hidden="1"/>
    <col min="15646" max="15646" width="5.42578125" style="162" hidden="1"/>
    <col min="15647" max="15647" width="6.42578125" style="162" hidden="1"/>
    <col min="15648" max="15648" width="4.5703125" style="162" hidden="1"/>
    <col min="15649" max="15649" width="6.42578125" style="162" hidden="1"/>
    <col min="15650" max="15650" width="4.5703125" style="162" hidden="1"/>
    <col min="15651" max="15651" width="6.42578125" style="162" hidden="1"/>
    <col min="15652" max="15653" width="4.5703125" style="162" hidden="1"/>
    <col min="15654" max="15654" width="5.42578125" style="162" hidden="1"/>
    <col min="15655" max="15655" width="4.85546875" style="162" hidden="1"/>
    <col min="15656" max="15661" width="4.5703125" style="162" hidden="1"/>
    <col min="15662" max="15662" width="5.28515625" style="162" hidden="1"/>
    <col min="15663" max="15665" width="4.5703125" style="162" hidden="1"/>
    <col min="15666" max="15666" width="4.85546875" style="162" hidden="1"/>
    <col min="15667" max="15689" width="4.5703125" style="162" hidden="1"/>
    <col min="15690" max="15872" width="9.140625" style="162" hidden="1"/>
    <col min="15873" max="15873" width="25.85546875" style="162" hidden="1"/>
    <col min="15874" max="15874" width="7.5703125" style="162" hidden="1"/>
    <col min="15875" max="15891" width="5" style="162" hidden="1"/>
    <col min="15892" max="15895" width="5.42578125" style="162" hidden="1"/>
    <col min="15896" max="15896" width="4.5703125" style="162" hidden="1"/>
    <col min="15897" max="15897" width="6.42578125" style="162" hidden="1"/>
    <col min="15898" max="15898" width="5.42578125" style="162" hidden="1"/>
    <col min="15899" max="15899" width="6.42578125" style="162" hidden="1"/>
    <col min="15900" max="15900" width="5.42578125" style="162" hidden="1"/>
    <col min="15901" max="15901" width="6.42578125" style="162" hidden="1"/>
    <col min="15902" max="15902" width="5.42578125" style="162" hidden="1"/>
    <col min="15903" max="15903" width="6.42578125" style="162" hidden="1"/>
    <col min="15904" max="15904" width="4.5703125" style="162" hidden="1"/>
    <col min="15905" max="15905" width="6.42578125" style="162" hidden="1"/>
    <col min="15906" max="15906" width="4.5703125" style="162" hidden="1"/>
    <col min="15907" max="15907" width="6.42578125" style="162" hidden="1"/>
    <col min="15908" max="15909" width="4.5703125" style="162" hidden="1"/>
    <col min="15910" max="15910" width="5.42578125" style="162" hidden="1"/>
    <col min="15911" max="15911" width="4.85546875" style="162" hidden="1"/>
    <col min="15912" max="15917" width="4.5703125" style="162" hidden="1"/>
    <col min="15918" max="15918" width="5.28515625" style="162" hidden="1"/>
    <col min="15919" max="15921" width="4.5703125" style="162" hidden="1"/>
    <col min="15922" max="15922" width="4.85546875" style="162" hidden="1"/>
    <col min="15923" max="15945" width="4.5703125" style="162" hidden="1"/>
    <col min="15946" max="16128" width="9.140625" style="162" hidden="1"/>
    <col min="16129" max="16129" width="25.85546875" style="162" hidden="1"/>
    <col min="16130" max="16130" width="7.5703125" style="162" hidden="1"/>
    <col min="16131" max="16147" width="5" style="162" hidden="1"/>
    <col min="16148" max="16151" width="5.42578125" style="162" hidden="1"/>
    <col min="16152" max="16152" width="4.5703125" style="162" hidden="1"/>
    <col min="16153" max="16153" width="6.42578125" style="162" hidden="1"/>
    <col min="16154" max="16154" width="5.42578125" style="162" hidden="1"/>
    <col min="16155" max="16155" width="6.42578125" style="162" hidden="1"/>
    <col min="16156" max="16156" width="5.42578125" style="162" hidden="1"/>
    <col min="16157" max="16157" width="6.42578125" style="162" hidden="1"/>
    <col min="16158" max="16158" width="5.42578125" style="162" hidden="1"/>
    <col min="16159" max="16159" width="6.42578125" style="162" hidden="1"/>
    <col min="16160" max="16160" width="4.5703125" style="162" hidden="1"/>
    <col min="16161" max="16161" width="6.42578125" style="162" hidden="1"/>
    <col min="16162" max="16162" width="4.5703125" style="162" hidden="1"/>
    <col min="16163" max="16163" width="6.42578125" style="162" hidden="1"/>
    <col min="16164" max="16165" width="4.5703125" style="162" hidden="1"/>
    <col min="16166" max="16166" width="5.42578125" style="162" hidden="1"/>
    <col min="16167" max="16167" width="4.85546875" style="162" hidden="1"/>
    <col min="16168" max="16173" width="4.5703125" style="162" hidden="1"/>
    <col min="16174" max="16174" width="5.28515625" style="162" hidden="1"/>
    <col min="16175" max="16177" width="4.5703125" style="162" hidden="1"/>
    <col min="16178" max="16178" width="4.85546875" style="162" hidden="1"/>
    <col min="16179" max="16201" width="4.5703125" style="162" hidden="1"/>
    <col min="16202" max="16384" width="9.140625" style="162" hidden="1"/>
  </cols>
  <sheetData>
    <row r="1" spans="1:75" s="479" customFormat="1" ht="16.5" thickBot="1">
      <c r="A1" s="476"/>
      <c r="B1" s="476"/>
      <c r="C1" s="477"/>
      <c r="D1" s="477"/>
      <c r="E1" s="477"/>
      <c r="F1" s="477"/>
      <c r="G1" s="477"/>
      <c r="H1" s="477"/>
      <c r="I1" s="477"/>
      <c r="J1" s="477"/>
      <c r="K1" s="477"/>
      <c r="L1" s="477"/>
      <c r="M1" s="477"/>
      <c r="N1" s="477"/>
      <c r="O1" s="477"/>
      <c r="P1" s="477"/>
      <c r="Q1" s="477"/>
      <c r="R1" s="477"/>
      <c r="S1" s="477"/>
      <c r="T1" s="477"/>
      <c r="U1" s="477"/>
      <c r="V1" s="477"/>
      <c r="W1" s="477"/>
      <c r="X1" s="477"/>
      <c r="Y1" s="477"/>
      <c r="Z1" s="477"/>
      <c r="AA1" s="477"/>
      <c r="AB1" s="477"/>
      <c r="AC1" s="477"/>
      <c r="AD1" s="477"/>
      <c r="AE1" s="477"/>
      <c r="AF1" s="477"/>
      <c r="AG1" s="477"/>
      <c r="AH1" s="477"/>
      <c r="AI1" s="477"/>
      <c r="AJ1" s="477"/>
      <c r="AK1" s="477"/>
      <c r="AL1" s="477"/>
      <c r="AM1" s="477"/>
      <c r="AN1" s="477"/>
      <c r="AO1" s="477"/>
      <c r="AP1" s="477"/>
      <c r="AQ1" s="477"/>
      <c r="AR1" s="477"/>
      <c r="AS1" s="477"/>
      <c r="AT1" s="477"/>
      <c r="AU1" s="477"/>
      <c r="AV1" s="477"/>
      <c r="AW1" s="477"/>
      <c r="AX1" s="477"/>
      <c r="AY1" s="477"/>
      <c r="AZ1" s="477"/>
      <c r="BA1" s="477"/>
      <c r="BB1" s="477"/>
      <c r="BC1" s="477"/>
      <c r="BD1" s="477"/>
      <c r="BE1" s="477"/>
      <c r="BF1" s="477"/>
      <c r="BG1" s="477"/>
      <c r="BH1" s="477"/>
      <c r="BI1" s="477"/>
      <c r="BJ1" s="477"/>
      <c r="BK1" s="477"/>
      <c r="BL1" s="477"/>
      <c r="BM1" s="477"/>
      <c r="BN1" s="477"/>
      <c r="BO1" s="477"/>
      <c r="BP1" s="477"/>
      <c r="BQ1" s="477"/>
      <c r="BR1" s="477"/>
      <c r="BS1" s="477"/>
      <c r="BT1" s="477"/>
      <c r="BU1" s="477"/>
      <c r="BV1" s="477"/>
      <c r="BW1" s="478"/>
    </row>
    <row r="2" spans="1:75" s="482" customFormat="1" ht="55.5">
      <c r="A2" s="579" t="s">
        <v>428</v>
      </c>
      <c r="B2" s="480" t="s">
        <v>145</v>
      </c>
      <c r="C2" s="717" t="str">
        <f>CONCATENATE("W",WEEKNUM(C3,2)," / ",YEAR(C3))</f>
        <v>W1 / 1901</v>
      </c>
      <c r="D2" s="717" t="str">
        <f t="shared" ref="D2:BO2" si="0">CONCATENATE("W",WEEKNUM(D3,2)," / ",YEAR(D3))</f>
        <v>W3 / 1901</v>
      </c>
      <c r="E2" s="717" t="str">
        <f t="shared" si="0"/>
        <v>W5 / 1901</v>
      </c>
      <c r="F2" s="717" t="str">
        <f t="shared" si="0"/>
        <v>W7 / 1901</v>
      </c>
      <c r="G2" s="717" t="str">
        <f t="shared" si="0"/>
        <v>W9 / 1901</v>
      </c>
      <c r="H2" s="717" t="str">
        <f t="shared" si="0"/>
        <v>W9 / 1901</v>
      </c>
      <c r="I2" s="717" t="str">
        <f t="shared" si="0"/>
        <v>W13 / 1901</v>
      </c>
      <c r="J2" s="717" t="str">
        <f t="shared" si="0"/>
        <v>W15 / 1901</v>
      </c>
      <c r="K2" s="717" t="str">
        <f t="shared" si="0"/>
        <v>W17 / 1901</v>
      </c>
      <c r="L2" s="717" t="str">
        <f t="shared" si="0"/>
        <v>W19 / 1901</v>
      </c>
      <c r="M2" s="717" t="str">
        <f t="shared" si="0"/>
        <v>W21 / 1901</v>
      </c>
      <c r="N2" s="717" t="str">
        <f t="shared" si="0"/>
        <v>W23 / 1901</v>
      </c>
      <c r="O2" s="717" t="str">
        <f t="shared" si="0"/>
        <v>W25 / 1901</v>
      </c>
      <c r="P2" s="717" t="str">
        <f t="shared" si="0"/>
        <v>W27 / 1901</v>
      </c>
      <c r="Q2" s="717" t="str">
        <f t="shared" si="0"/>
        <v>W29 / 1901</v>
      </c>
      <c r="R2" s="717" t="str">
        <f t="shared" si="0"/>
        <v>W31 / 1901</v>
      </c>
      <c r="S2" s="717" t="str">
        <f t="shared" si="0"/>
        <v>W33 / 1901</v>
      </c>
      <c r="T2" s="717" t="str">
        <f t="shared" si="0"/>
        <v>W35 / 1901</v>
      </c>
      <c r="U2" s="717" t="str">
        <f t="shared" si="0"/>
        <v>W37 / 1901</v>
      </c>
      <c r="V2" s="717" t="str">
        <f t="shared" si="0"/>
        <v>W39 / 1901</v>
      </c>
      <c r="W2" s="717" t="str">
        <f t="shared" si="0"/>
        <v>W41 / 1901</v>
      </c>
      <c r="X2" s="717" t="str">
        <f t="shared" si="0"/>
        <v>W43 / 1901</v>
      </c>
      <c r="Y2" s="717" t="str">
        <f t="shared" si="0"/>
        <v>W45 / 1901</v>
      </c>
      <c r="Z2" s="717" t="str">
        <f t="shared" si="0"/>
        <v>W47 / 1901</v>
      </c>
      <c r="AA2" s="717" t="str">
        <f t="shared" si="0"/>
        <v>W49 / 1901</v>
      </c>
      <c r="AB2" s="717" t="str">
        <f t="shared" si="0"/>
        <v>W51 / 1901</v>
      </c>
      <c r="AC2" s="717" t="str">
        <f t="shared" si="0"/>
        <v>W53 / 1901</v>
      </c>
      <c r="AD2" s="717" t="str">
        <f t="shared" si="0"/>
        <v>W3 / 1902</v>
      </c>
      <c r="AE2" s="717" t="str">
        <f t="shared" si="0"/>
        <v>W5 / 1902</v>
      </c>
      <c r="AF2" s="717" t="str">
        <f t="shared" si="0"/>
        <v>W7 / 1902</v>
      </c>
      <c r="AG2" s="717" t="str">
        <f t="shared" si="0"/>
        <v>W9 / 1902</v>
      </c>
      <c r="AH2" s="717" t="str">
        <f t="shared" si="0"/>
        <v>W11 / 1902</v>
      </c>
      <c r="AI2" s="717" t="str">
        <f t="shared" si="0"/>
        <v>W13 / 1902</v>
      </c>
      <c r="AJ2" s="717" t="str">
        <f t="shared" si="0"/>
        <v>W15 / 1902</v>
      </c>
      <c r="AK2" s="717" t="str">
        <f t="shared" si="0"/>
        <v>W17 / 1902</v>
      </c>
      <c r="AL2" s="717" t="str">
        <f t="shared" si="0"/>
        <v>W19 / 1902</v>
      </c>
      <c r="AM2" s="717" t="str">
        <f t="shared" si="0"/>
        <v>W21 / 1902</v>
      </c>
      <c r="AN2" s="717" t="str">
        <f t="shared" si="0"/>
        <v>W23 / 1902</v>
      </c>
      <c r="AO2" s="717" t="str">
        <f t="shared" si="0"/>
        <v>W25 / 1902</v>
      </c>
      <c r="AP2" s="717" t="str">
        <f t="shared" si="0"/>
        <v>W27 / 1902</v>
      </c>
      <c r="AQ2" s="717" t="str">
        <f t="shared" si="0"/>
        <v>W29 / 1902</v>
      </c>
      <c r="AR2" s="717" t="str">
        <f t="shared" si="0"/>
        <v>W31 / 1902</v>
      </c>
      <c r="AS2" s="717" t="str">
        <f t="shared" si="0"/>
        <v>W33 / 1902</v>
      </c>
      <c r="AT2" s="717" t="str">
        <f t="shared" si="0"/>
        <v>W35 / 1902</v>
      </c>
      <c r="AU2" s="717" t="str">
        <f t="shared" si="0"/>
        <v>W37 / 1902</v>
      </c>
      <c r="AV2" s="717" t="str">
        <f t="shared" si="0"/>
        <v>W39 / 1902</v>
      </c>
      <c r="AW2" s="717" t="str">
        <f t="shared" si="0"/>
        <v>W41 / 1902</v>
      </c>
      <c r="AX2" s="717" t="str">
        <f t="shared" si="0"/>
        <v>W43 / 1902</v>
      </c>
      <c r="AY2" s="717" t="str">
        <f t="shared" si="0"/>
        <v>W45 / 1902</v>
      </c>
      <c r="AZ2" s="717" t="str">
        <f t="shared" si="0"/>
        <v>W47 / 1902</v>
      </c>
      <c r="BA2" s="717" t="str">
        <f t="shared" si="0"/>
        <v>W49 / 1902</v>
      </c>
      <c r="BB2" s="717" t="str">
        <f t="shared" si="0"/>
        <v>W51 / 1902</v>
      </c>
      <c r="BC2" s="717" t="str">
        <f t="shared" si="0"/>
        <v>W53 / 1902</v>
      </c>
      <c r="BD2" s="717" t="str">
        <f t="shared" si="0"/>
        <v>W3 / 1903</v>
      </c>
      <c r="BE2" s="717" t="str">
        <f t="shared" si="0"/>
        <v>W5 / 1903</v>
      </c>
      <c r="BF2" s="717" t="str">
        <f t="shared" si="0"/>
        <v>W7 / 1903</v>
      </c>
      <c r="BG2" s="717" t="str">
        <f t="shared" si="0"/>
        <v>W9 / 1903</v>
      </c>
      <c r="BH2" s="717" t="str">
        <f t="shared" si="0"/>
        <v>W11 / 1903</v>
      </c>
      <c r="BI2" s="717" t="str">
        <f t="shared" si="0"/>
        <v>W13 / 1903</v>
      </c>
      <c r="BJ2" s="717" t="str">
        <f t="shared" si="0"/>
        <v>W15 / 1903</v>
      </c>
      <c r="BK2" s="717" t="str">
        <f t="shared" si="0"/>
        <v>W17 / 1903</v>
      </c>
      <c r="BL2" s="717" t="str">
        <f t="shared" si="0"/>
        <v>W19 / 1903</v>
      </c>
      <c r="BM2" s="717" t="str">
        <f t="shared" si="0"/>
        <v>W21 / 1903</v>
      </c>
      <c r="BN2" s="717" t="str">
        <f t="shared" si="0"/>
        <v>W23 / 1903</v>
      </c>
      <c r="BO2" s="717" t="str">
        <f t="shared" si="0"/>
        <v>W25 / 1903</v>
      </c>
      <c r="BP2" s="717" t="str">
        <f t="shared" ref="BP2:BV2" si="1">CONCATENATE("W",WEEKNUM(BP3,2)," / ",YEAR(BP3))</f>
        <v>W27 / 1903</v>
      </c>
      <c r="BQ2" s="717" t="str">
        <f t="shared" si="1"/>
        <v>W29 / 1903</v>
      </c>
      <c r="BR2" s="717" t="str">
        <f t="shared" si="1"/>
        <v>W31 / 1903</v>
      </c>
      <c r="BS2" s="717" t="str">
        <f t="shared" si="1"/>
        <v>W33 / 1903</v>
      </c>
      <c r="BT2" s="717" t="str">
        <f t="shared" si="1"/>
        <v>W35 / 1903</v>
      </c>
      <c r="BU2" s="718" t="str">
        <f t="shared" si="1"/>
        <v>W37 / 1903</v>
      </c>
      <c r="BV2" s="581" t="str">
        <f t="shared" si="1"/>
        <v>W1 / 1900</v>
      </c>
      <c r="BW2" s="481"/>
    </row>
    <row r="3" spans="1:75" s="484" customFormat="1" ht="52.5">
      <c r="A3" s="582" t="s">
        <v>139</v>
      </c>
      <c r="B3" s="583">
        <f>filingDate</f>
        <v>522</v>
      </c>
      <c r="C3" s="531">
        <v>367</v>
      </c>
      <c r="D3" s="531">
        <v>381</v>
      </c>
      <c r="E3" s="531">
        <v>395</v>
      </c>
      <c r="F3" s="531">
        <v>409</v>
      </c>
      <c r="G3" s="531">
        <v>423</v>
      </c>
      <c r="H3" s="531">
        <v>426</v>
      </c>
      <c r="I3" s="531">
        <v>451</v>
      </c>
      <c r="J3" s="531">
        <v>465</v>
      </c>
      <c r="K3" s="531">
        <v>479</v>
      </c>
      <c r="L3" s="531">
        <v>493</v>
      </c>
      <c r="M3" s="531">
        <v>507</v>
      </c>
      <c r="N3" s="531">
        <v>521</v>
      </c>
      <c r="O3" s="531">
        <v>535</v>
      </c>
      <c r="P3" s="531">
        <v>549</v>
      </c>
      <c r="Q3" s="531">
        <v>563</v>
      </c>
      <c r="R3" s="531">
        <v>577</v>
      </c>
      <c r="S3" s="531">
        <v>591</v>
      </c>
      <c r="T3" s="531">
        <v>605</v>
      </c>
      <c r="U3" s="531">
        <v>619</v>
      </c>
      <c r="V3" s="531">
        <v>633</v>
      </c>
      <c r="W3" s="531">
        <v>647</v>
      </c>
      <c r="X3" s="531">
        <v>661</v>
      </c>
      <c r="Y3" s="531">
        <v>675</v>
      </c>
      <c r="Z3" s="531">
        <v>689</v>
      </c>
      <c r="AA3" s="531">
        <v>703</v>
      </c>
      <c r="AB3" s="531">
        <v>717</v>
      </c>
      <c r="AC3" s="531">
        <v>731</v>
      </c>
      <c r="AD3" s="531">
        <v>745</v>
      </c>
      <c r="AE3" s="531">
        <v>759</v>
      </c>
      <c r="AF3" s="531">
        <v>773</v>
      </c>
      <c r="AG3" s="531">
        <v>787</v>
      </c>
      <c r="AH3" s="531">
        <v>801</v>
      </c>
      <c r="AI3" s="531">
        <v>815</v>
      </c>
      <c r="AJ3" s="531">
        <v>829</v>
      </c>
      <c r="AK3" s="531">
        <v>843</v>
      </c>
      <c r="AL3" s="531">
        <v>857</v>
      </c>
      <c r="AM3" s="531">
        <v>871</v>
      </c>
      <c r="AN3" s="531">
        <v>885</v>
      </c>
      <c r="AO3" s="531">
        <v>899</v>
      </c>
      <c r="AP3" s="531">
        <v>913</v>
      </c>
      <c r="AQ3" s="531">
        <v>927</v>
      </c>
      <c r="AR3" s="531">
        <v>941</v>
      </c>
      <c r="AS3" s="531">
        <v>955</v>
      </c>
      <c r="AT3" s="531">
        <v>969</v>
      </c>
      <c r="AU3" s="531">
        <v>983</v>
      </c>
      <c r="AV3" s="531">
        <v>997</v>
      </c>
      <c r="AW3" s="531">
        <v>1011</v>
      </c>
      <c r="AX3" s="531">
        <v>1025</v>
      </c>
      <c r="AY3" s="531">
        <v>1039</v>
      </c>
      <c r="AZ3" s="531">
        <v>1053</v>
      </c>
      <c r="BA3" s="531">
        <v>1067</v>
      </c>
      <c r="BB3" s="531">
        <v>1081</v>
      </c>
      <c r="BC3" s="531">
        <v>1095</v>
      </c>
      <c r="BD3" s="531">
        <v>1109</v>
      </c>
      <c r="BE3" s="531">
        <v>1123</v>
      </c>
      <c r="BF3" s="531">
        <v>1137</v>
      </c>
      <c r="BG3" s="531">
        <v>1151</v>
      </c>
      <c r="BH3" s="531">
        <v>1165</v>
      </c>
      <c r="BI3" s="531">
        <v>1179</v>
      </c>
      <c r="BJ3" s="531">
        <v>1193</v>
      </c>
      <c r="BK3" s="531">
        <v>1207</v>
      </c>
      <c r="BL3" s="531">
        <v>1221</v>
      </c>
      <c r="BM3" s="531">
        <v>1235</v>
      </c>
      <c r="BN3" s="531">
        <v>1249</v>
      </c>
      <c r="BO3" s="531">
        <v>1263</v>
      </c>
      <c r="BP3" s="531">
        <v>1277</v>
      </c>
      <c r="BQ3" s="531">
        <v>1291</v>
      </c>
      <c r="BR3" s="531">
        <v>1305</v>
      </c>
      <c r="BS3" s="531">
        <v>1319</v>
      </c>
      <c r="BT3" s="531">
        <v>1333</v>
      </c>
      <c r="BU3" s="584">
        <v>1347</v>
      </c>
      <c r="BV3" s="585"/>
      <c r="BW3" s="483"/>
    </row>
    <row r="4" spans="1:75" s="482" customFormat="1">
      <c r="A4" s="586" t="s">
        <v>431</v>
      </c>
      <c r="B4" s="587">
        <f>IF(filingDate&lt;$C$3,$C4,INDEX($C4:$AAA4,MATCH(filingDate,$C$3:$AAA$3)))</f>
        <v>0</v>
      </c>
      <c r="C4" s="588"/>
      <c r="D4" s="589"/>
      <c r="E4" s="589"/>
      <c r="F4" s="589"/>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590"/>
      <c r="AK4" s="590"/>
      <c r="AL4" s="590"/>
      <c r="AM4" s="590"/>
      <c r="AN4" s="590"/>
      <c r="AO4" s="590"/>
      <c r="AP4" s="590"/>
      <c r="AQ4" s="590"/>
      <c r="AR4" s="590"/>
      <c r="AS4" s="590"/>
      <c r="AT4" s="590"/>
      <c r="AU4" s="590"/>
      <c r="AV4" s="590"/>
      <c r="AW4" s="590"/>
      <c r="AX4" s="590"/>
      <c r="AY4" s="590"/>
      <c r="AZ4" s="590"/>
      <c r="BA4" s="590"/>
      <c r="BB4" s="590"/>
      <c r="BC4" s="590"/>
      <c r="BD4" s="591"/>
      <c r="BE4" s="592"/>
      <c r="BF4" s="590"/>
      <c r="BG4" s="591"/>
      <c r="BH4" s="592"/>
      <c r="BI4" s="590"/>
      <c r="BJ4" s="591"/>
      <c r="BK4" s="592"/>
      <c r="BL4" s="590"/>
      <c r="BM4" s="591"/>
      <c r="BN4" s="592"/>
      <c r="BO4" s="590"/>
      <c r="BP4" s="591"/>
      <c r="BQ4" s="592"/>
      <c r="BR4" s="590"/>
      <c r="BS4" s="591"/>
      <c r="BT4" s="592"/>
      <c r="BU4" s="593"/>
      <c r="BV4" s="594"/>
      <c r="BW4" s="481"/>
    </row>
    <row r="5" spans="1:75" s="482" customFormat="1">
      <c r="A5" s="586" t="s">
        <v>432</v>
      </c>
      <c r="B5" s="587">
        <f>IF(filingDate&lt;$C$3,$C5,INDEX($C5:$AAA5,MATCH(filingDate,$C$3:$AAA$3)))</f>
        <v>0</v>
      </c>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589"/>
      <c r="AK5" s="589"/>
      <c r="AL5" s="589"/>
      <c r="AM5" s="589"/>
      <c r="AN5" s="589"/>
      <c r="AO5" s="589"/>
      <c r="AP5" s="589"/>
      <c r="AQ5" s="589"/>
      <c r="AR5" s="589"/>
      <c r="AS5" s="589"/>
      <c r="AT5" s="589"/>
      <c r="AU5" s="589"/>
      <c r="AV5" s="589"/>
      <c r="AW5" s="589"/>
      <c r="AX5" s="589"/>
      <c r="AY5" s="589"/>
      <c r="AZ5" s="589"/>
      <c r="BA5" s="589"/>
      <c r="BB5" s="589"/>
      <c r="BC5" s="589"/>
      <c r="BD5" s="595"/>
      <c r="BE5" s="588"/>
      <c r="BF5" s="589"/>
      <c r="BG5" s="595"/>
      <c r="BH5" s="588"/>
      <c r="BI5" s="589"/>
      <c r="BJ5" s="595"/>
      <c r="BK5" s="588"/>
      <c r="BL5" s="589"/>
      <c r="BM5" s="595"/>
      <c r="BN5" s="588"/>
      <c r="BO5" s="589"/>
      <c r="BP5" s="595"/>
      <c r="BQ5" s="588"/>
      <c r="BR5" s="589"/>
      <c r="BS5" s="595"/>
      <c r="BT5" s="588"/>
      <c r="BU5" s="596"/>
      <c r="BV5" s="594"/>
      <c r="BW5" s="481"/>
    </row>
    <row r="6" spans="1:75" s="482" customFormat="1" ht="12.75" customHeight="1" thickBot="1">
      <c r="A6" s="597"/>
      <c r="B6" s="597"/>
      <c r="C6" s="597"/>
      <c r="D6" s="597"/>
      <c r="E6" s="597"/>
      <c r="F6" s="597"/>
      <c r="G6" s="597"/>
      <c r="H6" s="597"/>
      <c r="I6" s="597"/>
      <c r="J6" s="597"/>
      <c r="K6" s="597"/>
      <c r="L6" s="597"/>
      <c r="M6" s="597"/>
      <c r="N6" s="597"/>
      <c r="O6" s="597"/>
      <c r="P6" s="597"/>
      <c r="Q6" s="597"/>
      <c r="R6" s="597"/>
      <c r="S6" s="597"/>
      <c r="T6" s="597"/>
      <c r="U6" s="597"/>
      <c r="V6" s="597"/>
      <c r="W6" s="597"/>
      <c r="X6" s="597"/>
      <c r="Y6" s="597"/>
      <c r="Z6" s="597"/>
      <c r="AA6" s="597"/>
      <c r="AB6" s="597"/>
      <c r="AC6" s="597"/>
      <c r="AD6" s="597"/>
      <c r="AE6" s="597"/>
      <c r="AF6" s="597"/>
      <c r="AG6" s="597"/>
      <c r="AH6" s="597"/>
      <c r="AI6" s="597"/>
      <c r="AJ6" s="597"/>
      <c r="AK6" s="597"/>
      <c r="AL6" s="597"/>
      <c r="AM6" s="597"/>
      <c r="AN6" s="597"/>
      <c r="AO6" s="597"/>
      <c r="AP6" s="597"/>
      <c r="AQ6" s="597"/>
      <c r="AR6" s="597"/>
      <c r="AS6" s="597"/>
      <c r="AT6" s="597"/>
      <c r="AU6" s="597"/>
      <c r="AV6" s="597"/>
      <c r="AW6" s="597"/>
      <c r="AX6" s="597"/>
      <c r="AY6" s="597"/>
      <c r="AZ6" s="597"/>
      <c r="BA6" s="597"/>
      <c r="BB6" s="597"/>
      <c r="BC6" s="597"/>
      <c r="BD6" s="597"/>
      <c r="BE6" s="597"/>
      <c r="BF6" s="597"/>
      <c r="BG6" s="597"/>
      <c r="BH6" s="597"/>
      <c r="BI6" s="597"/>
      <c r="BJ6" s="597"/>
      <c r="BK6" s="597"/>
      <c r="BL6" s="597"/>
      <c r="BM6" s="597"/>
      <c r="BN6" s="597"/>
      <c r="BO6" s="597"/>
      <c r="BP6" s="597"/>
      <c r="BQ6" s="597"/>
      <c r="BR6" s="597"/>
      <c r="BS6" s="597"/>
      <c r="BT6" s="597"/>
      <c r="BU6" s="597"/>
      <c r="BV6" s="598"/>
      <c r="BW6" s="481"/>
    </row>
    <row r="7" spans="1:75" s="482" customFormat="1" ht="18.95" customHeight="1" thickBot="1">
      <c r="A7" s="599" t="s">
        <v>427</v>
      </c>
      <c r="B7" s="485" t="s">
        <v>145</v>
      </c>
      <c r="C7" s="486"/>
      <c r="D7" s="477"/>
      <c r="E7" s="477"/>
      <c r="F7" s="477"/>
      <c r="G7" s="477"/>
      <c r="H7" s="477"/>
      <c r="I7" s="477"/>
      <c r="J7" s="477"/>
      <c r="K7" s="477"/>
      <c r="L7" s="477"/>
      <c r="M7" s="477"/>
      <c r="N7" s="477"/>
      <c r="O7" s="477"/>
      <c r="P7" s="477"/>
      <c r="Q7" s="477"/>
      <c r="R7" s="477"/>
      <c r="S7" s="477"/>
      <c r="T7" s="477"/>
      <c r="U7" s="477"/>
      <c r="V7" s="477"/>
      <c r="W7" s="477"/>
      <c r="X7" s="477"/>
      <c r="Y7" s="477"/>
      <c r="Z7" s="477"/>
      <c r="AA7" s="477"/>
      <c r="AB7" s="477"/>
      <c r="AC7" s="477"/>
      <c r="AD7" s="477"/>
      <c r="AE7" s="477"/>
      <c r="AF7" s="477"/>
      <c r="AG7" s="477"/>
      <c r="AH7" s="477"/>
      <c r="AI7" s="477"/>
      <c r="AJ7" s="477"/>
      <c r="AK7" s="477"/>
      <c r="AL7" s="477"/>
      <c r="AM7" s="477"/>
      <c r="AN7" s="477"/>
      <c r="AO7" s="477"/>
      <c r="AP7" s="477"/>
      <c r="AQ7" s="477"/>
      <c r="AR7" s="477"/>
      <c r="AS7" s="477"/>
      <c r="AT7" s="477"/>
      <c r="AU7" s="477"/>
      <c r="AV7" s="477"/>
      <c r="AW7" s="477"/>
      <c r="AX7" s="477"/>
      <c r="AY7" s="477"/>
      <c r="AZ7" s="477"/>
      <c r="BA7" s="477"/>
      <c r="BB7" s="477"/>
      <c r="BC7" s="477"/>
      <c r="BD7" s="477"/>
      <c r="BE7" s="477"/>
      <c r="BF7" s="477"/>
      <c r="BG7" s="477"/>
      <c r="BH7" s="477"/>
      <c r="BI7" s="477"/>
      <c r="BJ7" s="477"/>
      <c r="BK7" s="477"/>
      <c r="BL7" s="477"/>
      <c r="BM7" s="477"/>
      <c r="BN7" s="477"/>
      <c r="BO7" s="477"/>
      <c r="BP7" s="477"/>
      <c r="BQ7" s="477"/>
      <c r="BR7" s="477"/>
      <c r="BS7" s="477"/>
      <c r="BT7" s="477"/>
      <c r="BU7" s="477"/>
      <c r="BV7" s="598"/>
      <c r="BW7" s="481"/>
    </row>
    <row r="8" spans="1:75" ht="15">
      <c r="A8" s="600" t="s">
        <v>170</v>
      </c>
      <c r="B8" s="601"/>
      <c r="C8" s="601"/>
      <c r="D8" s="601"/>
      <c r="E8" s="601"/>
      <c r="F8" s="601"/>
      <c r="G8" s="601"/>
      <c r="H8" s="601"/>
      <c r="I8" s="601"/>
      <c r="J8" s="601"/>
      <c r="K8" s="601"/>
      <c r="L8" s="601"/>
      <c r="M8" s="601"/>
      <c r="N8" s="601"/>
      <c r="O8" s="601"/>
      <c r="P8" s="601"/>
      <c r="Q8" s="601"/>
      <c r="R8" s="601"/>
      <c r="S8" s="601"/>
      <c r="T8" s="601"/>
      <c r="U8" s="601"/>
      <c r="V8" s="601"/>
      <c r="W8" s="601"/>
      <c r="X8" s="601"/>
      <c r="Y8" s="601"/>
      <c r="Z8" s="601"/>
      <c r="AA8" s="601"/>
      <c r="AB8" s="601"/>
      <c r="AC8" s="601"/>
      <c r="AD8" s="601"/>
      <c r="AE8" s="601"/>
      <c r="AF8" s="601"/>
      <c r="AG8" s="601"/>
      <c r="AH8" s="601"/>
      <c r="AI8" s="601"/>
      <c r="AJ8" s="601"/>
      <c r="AK8" s="601"/>
      <c r="AL8" s="601"/>
      <c r="AM8" s="601"/>
      <c r="AN8" s="601"/>
      <c r="AO8" s="601"/>
      <c r="AP8" s="601"/>
      <c r="AQ8" s="601"/>
      <c r="AR8" s="601"/>
      <c r="AS8" s="601"/>
      <c r="AT8" s="601"/>
      <c r="AU8" s="601"/>
      <c r="AV8" s="601"/>
      <c r="AW8" s="601"/>
      <c r="AX8" s="601"/>
      <c r="AY8" s="601"/>
      <c r="AZ8" s="601"/>
      <c r="BA8" s="601"/>
      <c r="BB8" s="601"/>
      <c r="BC8" s="601"/>
      <c r="BD8" s="601"/>
      <c r="BE8" s="601"/>
      <c r="BF8" s="601"/>
      <c r="BG8" s="601"/>
      <c r="BH8" s="601"/>
      <c r="BI8" s="601"/>
      <c r="BJ8" s="601"/>
      <c r="BK8" s="601"/>
      <c r="BL8" s="601"/>
      <c r="BM8" s="601"/>
      <c r="BN8" s="601"/>
      <c r="BO8" s="601"/>
      <c r="BP8" s="601"/>
      <c r="BQ8" s="601"/>
      <c r="BR8" s="601"/>
      <c r="BS8" s="601"/>
      <c r="BT8" s="601"/>
      <c r="BU8" s="601"/>
      <c r="BV8" s="598"/>
      <c r="BW8" s="487"/>
    </row>
    <row r="9" spans="1:75">
      <c r="A9" s="719" t="s">
        <v>36</v>
      </c>
      <c r="B9" s="603">
        <f t="shared" ref="B9:B14" si="2">IF(filingDate&lt;$C$3,$C9,INDEX($C9:$AAA9,MATCH(filingDate,$C$3:$AAA$3)))</f>
        <v>0</v>
      </c>
      <c r="C9" s="604"/>
      <c r="D9" s="604"/>
      <c r="E9" s="604"/>
      <c r="F9" s="604"/>
      <c r="G9" s="604"/>
      <c r="H9" s="604"/>
      <c r="I9" s="604"/>
      <c r="J9" s="604"/>
      <c r="K9" s="604"/>
      <c r="L9" s="604"/>
      <c r="M9" s="604"/>
      <c r="N9" s="604"/>
      <c r="O9" s="604"/>
      <c r="P9" s="604"/>
      <c r="Q9" s="604"/>
      <c r="R9" s="604"/>
      <c r="S9" s="604"/>
      <c r="T9" s="604"/>
      <c r="U9" s="604"/>
      <c r="V9" s="604"/>
      <c r="W9" s="604"/>
      <c r="X9" s="604"/>
      <c r="Y9" s="604"/>
      <c r="Z9" s="604"/>
      <c r="AA9" s="604"/>
      <c r="AB9" s="604"/>
      <c r="AC9" s="604"/>
      <c r="AD9" s="604"/>
      <c r="AE9" s="604"/>
      <c r="AF9" s="604"/>
      <c r="AG9" s="604"/>
      <c r="AH9" s="604"/>
      <c r="AI9" s="604"/>
      <c r="AJ9" s="604"/>
      <c r="AK9" s="604"/>
      <c r="AL9" s="604"/>
      <c r="AM9" s="604"/>
      <c r="AN9" s="604"/>
      <c r="AO9" s="604"/>
      <c r="AP9" s="604"/>
      <c r="AQ9" s="604"/>
      <c r="AR9" s="604"/>
      <c r="AS9" s="604"/>
      <c r="AT9" s="604"/>
      <c r="AU9" s="604"/>
      <c r="AV9" s="604"/>
      <c r="AW9" s="604"/>
      <c r="AX9" s="604"/>
      <c r="AY9" s="604"/>
      <c r="AZ9" s="604"/>
      <c r="BA9" s="604"/>
      <c r="BB9" s="604"/>
      <c r="BC9" s="604"/>
      <c r="BD9" s="604"/>
      <c r="BE9" s="604"/>
      <c r="BF9" s="604"/>
      <c r="BG9" s="604"/>
      <c r="BH9" s="604"/>
      <c r="BI9" s="604"/>
      <c r="BJ9" s="604"/>
      <c r="BK9" s="604"/>
      <c r="BL9" s="604"/>
      <c r="BM9" s="604"/>
      <c r="BN9" s="604"/>
      <c r="BO9" s="604"/>
      <c r="BP9" s="604"/>
      <c r="BQ9" s="604"/>
      <c r="BR9" s="604"/>
      <c r="BS9" s="604"/>
      <c r="BT9" s="604"/>
      <c r="BU9" s="604"/>
      <c r="BV9" s="598"/>
      <c r="BW9" s="487"/>
    </row>
    <row r="10" spans="1:75">
      <c r="A10" s="720" t="s">
        <v>37</v>
      </c>
      <c r="B10" s="606">
        <f t="shared" si="2"/>
        <v>0</v>
      </c>
      <c r="C10" s="534"/>
      <c r="D10" s="534"/>
      <c r="E10" s="534"/>
      <c r="F10" s="534"/>
      <c r="G10" s="534"/>
      <c r="H10" s="534"/>
      <c r="I10" s="534"/>
      <c r="J10" s="534"/>
      <c r="K10" s="534"/>
      <c r="L10" s="534"/>
      <c r="M10" s="534"/>
      <c r="N10" s="534"/>
      <c r="O10" s="534"/>
      <c r="P10" s="534"/>
      <c r="Q10" s="534"/>
      <c r="R10" s="534"/>
      <c r="S10" s="534"/>
      <c r="T10" s="534"/>
      <c r="U10" s="534"/>
      <c r="V10" s="534"/>
      <c r="W10" s="534"/>
      <c r="X10" s="534"/>
      <c r="Y10" s="534"/>
      <c r="Z10" s="534"/>
      <c r="AA10" s="534"/>
      <c r="AB10" s="534"/>
      <c r="AC10" s="534"/>
      <c r="AD10" s="534"/>
      <c r="AE10" s="534"/>
      <c r="AF10" s="534"/>
      <c r="AG10" s="534"/>
      <c r="AH10" s="534"/>
      <c r="AI10" s="534"/>
      <c r="AJ10" s="534"/>
      <c r="AK10" s="534"/>
      <c r="AL10" s="534"/>
      <c r="AM10" s="534"/>
      <c r="AN10" s="534"/>
      <c r="AO10" s="534"/>
      <c r="AP10" s="534"/>
      <c r="AQ10" s="534"/>
      <c r="AR10" s="534"/>
      <c r="AS10" s="534"/>
      <c r="AT10" s="534"/>
      <c r="AU10" s="534"/>
      <c r="AV10" s="534"/>
      <c r="AW10" s="534"/>
      <c r="AX10" s="534"/>
      <c r="AY10" s="534"/>
      <c r="AZ10" s="534"/>
      <c r="BA10" s="534"/>
      <c r="BB10" s="534"/>
      <c r="BC10" s="534"/>
      <c r="BD10" s="534"/>
      <c r="BE10" s="534"/>
      <c r="BF10" s="534"/>
      <c r="BG10" s="534"/>
      <c r="BH10" s="534"/>
      <c r="BI10" s="534"/>
      <c r="BJ10" s="534"/>
      <c r="BK10" s="534"/>
      <c r="BL10" s="534"/>
      <c r="BM10" s="534"/>
      <c r="BN10" s="534"/>
      <c r="BO10" s="534"/>
      <c r="BP10" s="534"/>
      <c r="BQ10" s="534"/>
      <c r="BR10" s="534"/>
      <c r="BS10" s="534"/>
      <c r="BT10" s="534"/>
      <c r="BU10" s="534"/>
      <c r="BV10" s="594"/>
      <c r="BW10" s="487"/>
    </row>
    <row r="11" spans="1:75">
      <c r="A11" s="719" t="s">
        <v>146</v>
      </c>
      <c r="B11" s="607">
        <f t="shared" si="2"/>
        <v>0</v>
      </c>
      <c r="C11" s="608"/>
      <c r="D11" s="608"/>
      <c r="E11" s="608"/>
      <c r="F11" s="608"/>
      <c r="G11" s="608"/>
      <c r="H11" s="608"/>
      <c r="I11" s="608"/>
      <c r="J11" s="608"/>
      <c r="K11" s="608"/>
      <c r="L11" s="608"/>
      <c r="M11" s="608"/>
      <c r="N11" s="608"/>
      <c r="O11" s="608"/>
      <c r="P11" s="608"/>
      <c r="Q11" s="608"/>
      <c r="R11" s="608"/>
      <c r="S11" s="608"/>
      <c r="T11" s="608"/>
      <c r="U11" s="608"/>
      <c r="V11" s="608"/>
      <c r="W11" s="608"/>
      <c r="X11" s="608"/>
      <c r="Y11" s="608"/>
      <c r="Z11" s="608"/>
      <c r="AA11" s="608"/>
      <c r="AB11" s="608"/>
      <c r="AC11" s="608"/>
      <c r="AD11" s="608"/>
      <c r="AE11" s="604"/>
      <c r="AF11" s="604"/>
      <c r="AG11" s="604"/>
      <c r="AH11" s="604"/>
      <c r="AI11" s="604"/>
      <c r="AJ11" s="604"/>
      <c r="AK11" s="604"/>
      <c r="AL11" s="604"/>
      <c r="AM11" s="604"/>
      <c r="AN11" s="604"/>
      <c r="AO11" s="604"/>
      <c r="AP11" s="604"/>
      <c r="AQ11" s="604"/>
      <c r="AR11" s="604"/>
      <c r="AS11" s="604"/>
      <c r="AT11" s="604"/>
      <c r="AU11" s="604"/>
      <c r="AV11" s="604"/>
      <c r="AW11" s="604"/>
      <c r="AX11" s="604"/>
      <c r="AY11" s="604"/>
      <c r="AZ11" s="604"/>
      <c r="BA11" s="604"/>
      <c r="BB11" s="604"/>
      <c r="BC11" s="604"/>
      <c r="BD11" s="604"/>
      <c r="BE11" s="604"/>
      <c r="BF11" s="604"/>
      <c r="BG11" s="604"/>
      <c r="BH11" s="604"/>
      <c r="BI11" s="604"/>
      <c r="BJ11" s="604"/>
      <c r="BK11" s="604"/>
      <c r="BL11" s="604"/>
      <c r="BM11" s="604"/>
      <c r="BN11" s="604"/>
      <c r="BO11" s="604"/>
      <c r="BP11" s="604"/>
      <c r="BQ11" s="604"/>
      <c r="BR11" s="604"/>
      <c r="BS11" s="604"/>
      <c r="BT11" s="604"/>
      <c r="BU11" s="604"/>
      <c r="BV11" s="598"/>
      <c r="BW11" s="487"/>
    </row>
    <row r="12" spans="1:75">
      <c r="A12" s="720" t="s">
        <v>147</v>
      </c>
      <c r="B12" s="606">
        <f t="shared" si="2"/>
        <v>0</v>
      </c>
      <c r="C12" s="534"/>
      <c r="D12" s="534"/>
      <c r="E12" s="534"/>
      <c r="F12" s="534"/>
      <c r="G12" s="534"/>
      <c r="H12" s="534"/>
      <c r="I12" s="534"/>
      <c r="J12" s="534"/>
      <c r="K12" s="534"/>
      <c r="L12" s="534"/>
      <c r="M12" s="534"/>
      <c r="N12" s="534"/>
      <c r="O12" s="534"/>
      <c r="P12" s="534"/>
      <c r="Q12" s="534"/>
      <c r="R12" s="534"/>
      <c r="S12" s="534"/>
      <c r="T12" s="534"/>
      <c r="U12" s="534"/>
      <c r="V12" s="534"/>
      <c r="W12" s="534"/>
      <c r="X12" s="534"/>
      <c r="Y12" s="534"/>
      <c r="Z12" s="534"/>
      <c r="AA12" s="534"/>
      <c r="AB12" s="534"/>
      <c r="AC12" s="534"/>
      <c r="AD12" s="534"/>
      <c r="AE12" s="534"/>
      <c r="AF12" s="534"/>
      <c r="AG12" s="534"/>
      <c r="AH12" s="534"/>
      <c r="AI12" s="534"/>
      <c r="AJ12" s="534"/>
      <c r="AK12" s="534"/>
      <c r="AL12" s="534"/>
      <c r="AM12" s="534"/>
      <c r="AN12" s="534"/>
      <c r="AO12" s="534"/>
      <c r="AP12" s="534"/>
      <c r="AQ12" s="534"/>
      <c r="AR12" s="534"/>
      <c r="AS12" s="534"/>
      <c r="AT12" s="534"/>
      <c r="AU12" s="534"/>
      <c r="AV12" s="534"/>
      <c r="AW12" s="534"/>
      <c r="AX12" s="534"/>
      <c r="AY12" s="534"/>
      <c r="AZ12" s="534"/>
      <c r="BA12" s="534"/>
      <c r="BB12" s="534"/>
      <c r="BC12" s="534"/>
      <c r="BD12" s="534"/>
      <c r="BE12" s="534"/>
      <c r="BF12" s="534"/>
      <c r="BG12" s="534"/>
      <c r="BH12" s="534"/>
      <c r="BI12" s="534"/>
      <c r="BJ12" s="534"/>
      <c r="BK12" s="534"/>
      <c r="BL12" s="534"/>
      <c r="BM12" s="534"/>
      <c r="BN12" s="534"/>
      <c r="BO12" s="534"/>
      <c r="BP12" s="534"/>
      <c r="BQ12" s="534"/>
      <c r="BR12" s="534"/>
      <c r="BS12" s="534"/>
      <c r="BT12" s="534"/>
      <c r="BU12" s="534"/>
      <c r="BV12" s="594"/>
      <c r="BW12" s="487"/>
    </row>
    <row r="13" spans="1:75">
      <c r="A13" s="719" t="s">
        <v>173</v>
      </c>
      <c r="B13" s="607">
        <f t="shared" si="2"/>
        <v>0</v>
      </c>
      <c r="C13" s="608"/>
      <c r="D13" s="608"/>
      <c r="E13" s="608"/>
      <c r="F13" s="608"/>
      <c r="G13" s="608"/>
      <c r="H13" s="608"/>
      <c r="I13" s="608"/>
      <c r="J13" s="608"/>
      <c r="K13" s="608"/>
      <c r="L13" s="608"/>
      <c r="M13" s="608"/>
      <c r="N13" s="608"/>
      <c r="O13" s="608"/>
      <c r="P13" s="608"/>
      <c r="Q13" s="608"/>
      <c r="R13" s="608"/>
      <c r="S13" s="608"/>
      <c r="T13" s="608"/>
      <c r="U13" s="608"/>
      <c r="V13" s="608"/>
      <c r="W13" s="608"/>
      <c r="X13" s="608"/>
      <c r="Y13" s="608"/>
      <c r="Z13" s="608"/>
      <c r="AA13" s="608"/>
      <c r="AB13" s="608"/>
      <c r="AC13" s="608"/>
      <c r="AD13" s="608"/>
      <c r="AE13" s="604"/>
      <c r="AF13" s="604"/>
      <c r="AG13" s="604"/>
      <c r="AH13" s="604"/>
      <c r="AI13" s="604"/>
      <c r="AJ13" s="604"/>
      <c r="AK13" s="604"/>
      <c r="AL13" s="604"/>
      <c r="AM13" s="604"/>
      <c r="AN13" s="604"/>
      <c r="AO13" s="604"/>
      <c r="AP13" s="604"/>
      <c r="AQ13" s="604"/>
      <c r="AR13" s="604"/>
      <c r="AS13" s="604"/>
      <c r="AT13" s="604"/>
      <c r="AU13" s="604"/>
      <c r="AV13" s="604"/>
      <c r="AW13" s="604"/>
      <c r="AX13" s="604"/>
      <c r="AY13" s="604"/>
      <c r="AZ13" s="604"/>
      <c r="BA13" s="604"/>
      <c r="BB13" s="604"/>
      <c r="BC13" s="604"/>
      <c r="BD13" s="604"/>
      <c r="BE13" s="604"/>
      <c r="BF13" s="604"/>
      <c r="BG13" s="604"/>
      <c r="BH13" s="604"/>
      <c r="BI13" s="604"/>
      <c r="BJ13" s="604"/>
      <c r="BK13" s="604"/>
      <c r="BL13" s="604"/>
      <c r="BM13" s="604"/>
      <c r="BN13" s="604"/>
      <c r="BO13" s="604"/>
      <c r="BP13" s="604"/>
      <c r="BQ13" s="604"/>
      <c r="BR13" s="604"/>
      <c r="BS13" s="604"/>
      <c r="BT13" s="604"/>
      <c r="BU13" s="604"/>
      <c r="BV13" s="598"/>
      <c r="BW13" s="487"/>
    </row>
    <row r="14" spans="1:75">
      <c r="A14" s="720" t="s">
        <v>174</v>
      </c>
      <c r="B14" s="606">
        <f t="shared" si="2"/>
        <v>0</v>
      </c>
      <c r="C14" s="534"/>
      <c r="D14" s="534"/>
      <c r="E14" s="534"/>
      <c r="F14" s="534"/>
      <c r="G14" s="534"/>
      <c r="H14" s="534"/>
      <c r="I14" s="534"/>
      <c r="J14" s="534"/>
      <c r="K14" s="534"/>
      <c r="L14" s="534"/>
      <c r="M14" s="534"/>
      <c r="N14" s="534"/>
      <c r="O14" s="534"/>
      <c r="P14" s="534"/>
      <c r="Q14" s="534"/>
      <c r="R14" s="534"/>
      <c r="S14" s="534"/>
      <c r="T14" s="534"/>
      <c r="U14" s="534"/>
      <c r="V14" s="534"/>
      <c r="W14" s="534"/>
      <c r="X14" s="534"/>
      <c r="Y14" s="534"/>
      <c r="Z14" s="534"/>
      <c r="AA14" s="534"/>
      <c r="AB14" s="534"/>
      <c r="AC14" s="534"/>
      <c r="AD14" s="534"/>
      <c r="AE14" s="534"/>
      <c r="AF14" s="534"/>
      <c r="AG14" s="534"/>
      <c r="AH14" s="534"/>
      <c r="AI14" s="534"/>
      <c r="AJ14" s="534"/>
      <c r="AK14" s="534"/>
      <c r="AL14" s="534"/>
      <c r="AM14" s="534"/>
      <c r="AN14" s="534"/>
      <c r="AO14" s="534"/>
      <c r="AP14" s="534"/>
      <c r="AQ14" s="534"/>
      <c r="AR14" s="534"/>
      <c r="AS14" s="534"/>
      <c r="AT14" s="534"/>
      <c r="AU14" s="534"/>
      <c r="AV14" s="534"/>
      <c r="AW14" s="534"/>
      <c r="AX14" s="534"/>
      <c r="AY14" s="534"/>
      <c r="AZ14" s="534"/>
      <c r="BA14" s="534"/>
      <c r="BB14" s="534"/>
      <c r="BC14" s="534"/>
      <c r="BD14" s="534"/>
      <c r="BE14" s="534"/>
      <c r="BF14" s="534"/>
      <c r="BG14" s="534"/>
      <c r="BH14" s="534"/>
      <c r="BI14" s="534"/>
      <c r="BJ14" s="534"/>
      <c r="BK14" s="534"/>
      <c r="BL14" s="534"/>
      <c r="BM14" s="534"/>
      <c r="BN14" s="534"/>
      <c r="BO14" s="534"/>
      <c r="BP14" s="534"/>
      <c r="BQ14" s="534"/>
      <c r="BR14" s="534"/>
      <c r="BS14" s="534"/>
      <c r="BT14" s="534"/>
      <c r="BU14" s="534"/>
      <c r="BV14" s="594"/>
      <c r="BW14" s="487"/>
    </row>
    <row r="15" spans="1:75" ht="15">
      <c r="A15" s="721" t="s">
        <v>148</v>
      </c>
      <c r="B15" s="610"/>
      <c r="C15" s="532"/>
      <c r="D15" s="532"/>
      <c r="E15" s="532"/>
      <c r="F15" s="532"/>
      <c r="G15" s="532"/>
      <c r="H15" s="532"/>
      <c r="I15" s="532"/>
      <c r="J15" s="532"/>
      <c r="K15" s="532"/>
      <c r="L15" s="532"/>
      <c r="M15" s="532"/>
      <c r="N15" s="532"/>
      <c r="O15" s="532"/>
      <c r="P15" s="532"/>
      <c r="Q15" s="532"/>
      <c r="R15" s="532"/>
      <c r="S15" s="532"/>
      <c r="T15" s="532"/>
      <c r="U15" s="532"/>
      <c r="V15" s="532"/>
      <c r="W15" s="532"/>
      <c r="X15" s="532"/>
      <c r="Y15" s="532"/>
      <c r="Z15" s="532"/>
      <c r="AA15" s="532"/>
      <c r="AB15" s="532"/>
      <c r="AC15" s="532"/>
      <c r="AD15" s="532"/>
      <c r="AE15" s="533"/>
      <c r="AF15" s="533"/>
      <c r="AG15" s="533"/>
      <c r="AH15" s="533"/>
      <c r="AI15" s="533"/>
      <c r="AJ15" s="533"/>
      <c r="AK15" s="533"/>
      <c r="AL15" s="533"/>
      <c r="AM15" s="533"/>
      <c r="AN15" s="533"/>
      <c r="AO15" s="533"/>
      <c r="AP15" s="533"/>
      <c r="AQ15" s="533"/>
      <c r="AR15" s="533"/>
      <c r="AS15" s="533"/>
      <c r="AT15" s="533"/>
      <c r="AU15" s="533"/>
      <c r="AV15" s="533"/>
      <c r="AW15" s="533"/>
      <c r="AX15" s="533"/>
      <c r="AY15" s="533"/>
      <c r="AZ15" s="533"/>
      <c r="BA15" s="533"/>
      <c r="BB15" s="533"/>
      <c r="BC15" s="533"/>
      <c r="BD15" s="533"/>
      <c r="BE15" s="533"/>
      <c r="BF15" s="533"/>
      <c r="BG15" s="533"/>
      <c r="BH15" s="533"/>
      <c r="BI15" s="533"/>
      <c r="BJ15" s="533"/>
      <c r="BK15" s="533"/>
      <c r="BL15" s="533"/>
      <c r="BM15" s="533"/>
      <c r="BN15" s="533"/>
      <c r="BO15" s="533"/>
      <c r="BP15" s="533"/>
      <c r="BQ15" s="533"/>
      <c r="BR15" s="533"/>
      <c r="BS15" s="533"/>
      <c r="BT15" s="533"/>
      <c r="BU15" s="533"/>
      <c r="BV15" s="611"/>
      <c r="BW15" s="487"/>
    </row>
    <row r="16" spans="1:75">
      <c r="A16" s="722" t="s">
        <v>36</v>
      </c>
      <c r="B16" s="603">
        <f t="shared" ref="B16:B21" si="3">IF(filingDate&lt;$C$3,$C16,INDEX($C16:$AAA16,MATCH(filingDate,$C$3:$AAA$3)))</f>
        <v>0</v>
      </c>
      <c r="C16" s="608"/>
      <c r="D16" s="608"/>
      <c r="E16" s="608"/>
      <c r="F16" s="608"/>
      <c r="G16" s="608"/>
      <c r="H16" s="608"/>
      <c r="I16" s="608"/>
      <c r="J16" s="608"/>
      <c r="K16" s="608"/>
      <c r="L16" s="608"/>
      <c r="M16" s="608"/>
      <c r="N16" s="608"/>
      <c r="O16" s="608"/>
      <c r="P16" s="608"/>
      <c r="Q16" s="608"/>
      <c r="R16" s="608"/>
      <c r="S16" s="608"/>
      <c r="T16" s="608"/>
      <c r="U16" s="608"/>
      <c r="V16" s="608"/>
      <c r="W16" s="608"/>
      <c r="X16" s="608"/>
      <c r="Y16" s="608"/>
      <c r="Z16" s="608"/>
      <c r="AA16" s="608"/>
      <c r="AB16" s="608"/>
      <c r="AC16" s="608"/>
      <c r="AD16" s="608"/>
      <c r="AE16" s="604"/>
      <c r="AF16" s="604"/>
      <c r="AG16" s="604"/>
      <c r="AH16" s="604"/>
      <c r="AI16" s="604"/>
      <c r="AJ16" s="604"/>
      <c r="AK16" s="604"/>
      <c r="AL16" s="604"/>
      <c r="AM16" s="604"/>
      <c r="AN16" s="604"/>
      <c r="AO16" s="604"/>
      <c r="AP16" s="604"/>
      <c r="AQ16" s="604"/>
      <c r="AR16" s="604"/>
      <c r="AS16" s="604"/>
      <c r="AT16" s="604"/>
      <c r="AU16" s="604"/>
      <c r="AV16" s="604"/>
      <c r="AW16" s="604"/>
      <c r="AX16" s="604"/>
      <c r="AY16" s="604"/>
      <c r="AZ16" s="604"/>
      <c r="BA16" s="604"/>
      <c r="BB16" s="604"/>
      <c r="BC16" s="604"/>
      <c r="BD16" s="604"/>
      <c r="BE16" s="604"/>
      <c r="BF16" s="604"/>
      <c r="BG16" s="604"/>
      <c r="BH16" s="604"/>
      <c r="BI16" s="604"/>
      <c r="BJ16" s="604"/>
      <c r="BK16" s="604"/>
      <c r="BL16" s="604"/>
      <c r="BM16" s="604"/>
      <c r="BN16" s="604"/>
      <c r="BO16" s="604"/>
      <c r="BP16" s="604"/>
      <c r="BQ16" s="604"/>
      <c r="BR16" s="604"/>
      <c r="BS16" s="604"/>
      <c r="BT16" s="604"/>
      <c r="BU16" s="604"/>
      <c r="BV16" s="598"/>
      <c r="BW16" s="487"/>
    </row>
    <row r="17" spans="1:75">
      <c r="A17" s="723" t="s">
        <v>37</v>
      </c>
      <c r="B17" s="606">
        <f t="shared" si="3"/>
        <v>0</v>
      </c>
      <c r="C17" s="534"/>
      <c r="D17" s="534"/>
      <c r="E17" s="534"/>
      <c r="F17" s="534"/>
      <c r="G17" s="534"/>
      <c r="H17" s="534"/>
      <c r="I17" s="534"/>
      <c r="J17" s="534"/>
      <c r="K17" s="534"/>
      <c r="L17" s="534"/>
      <c r="M17" s="534"/>
      <c r="N17" s="534"/>
      <c r="O17" s="534"/>
      <c r="P17" s="534"/>
      <c r="Q17" s="534"/>
      <c r="R17" s="534"/>
      <c r="S17" s="534"/>
      <c r="T17" s="534"/>
      <c r="U17" s="534"/>
      <c r="V17" s="534"/>
      <c r="W17" s="534"/>
      <c r="X17" s="534"/>
      <c r="Y17" s="534"/>
      <c r="Z17" s="534"/>
      <c r="AA17" s="534"/>
      <c r="AB17" s="534"/>
      <c r="AC17" s="534"/>
      <c r="AD17" s="534"/>
      <c r="AE17" s="534"/>
      <c r="AF17" s="534"/>
      <c r="AG17" s="534"/>
      <c r="AH17" s="534"/>
      <c r="AI17" s="534"/>
      <c r="AJ17" s="534"/>
      <c r="AK17" s="534"/>
      <c r="AL17" s="534"/>
      <c r="AM17" s="534"/>
      <c r="AN17" s="534"/>
      <c r="AO17" s="534"/>
      <c r="AP17" s="534"/>
      <c r="AQ17" s="534"/>
      <c r="AR17" s="534"/>
      <c r="AS17" s="534"/>
      <c r="AT17" s="534"/>
      <c r="AU17" s="534"/>
      <c r="AV17" s="534"/>
      <c r="AW17" s="534"/>
      <c r="AX17" s="534"/>
      <c r="AY17" s="534"/>
      <c r="AZ17" s="534"/>
      <c r="BA17" s="534"/>
      <c r="BB17" s="534"/>
      <c r="BC17" s="534"/>
      <c r="BD17" s="534"/>
      <c r="BE17" s="534"/>
      <c r="BF17" s="534"/>
      <c r="BG17" s="534"/>
      <c r="BH17" s="534"/>
      <c r="BI17" s="534"/>
      <c r="BJ17" s="534"/>
      <c r="BK17" s="534"/>
      <c r="BL17" s="534"/>
      <c r="BM17" s="534"/>
      <c r="BN17" s="534"/>
      <c r="BO17" s="534"/>
      <c r="BP17" s="534"/>
      <c r="BQ17" s="534"/>
      <c r="BR17" s="534"/>
      <c r="BS17" s="534"/>
      <c r="BT17" s="534"/>
      <c r="BU17" s="534"/>
      <c r="BV17" s="594"/>
      <c r="BW17" s="487"/>
    </row>
    <row r="18" spans="1:75">
      <c r="A18" s="722" t="s">
        <v>146</v>
      </c>
      <c r="B18" s="607">
        <f t="shared" si="3"/>
        <v>0</v>
      </c>
      <c r="C18" s="608"/>
      <c r="D18" s="608"/>
      <c r="E18" s="608"/>
      <c r="F18" s="608"/>
      <c r="G18" s="608"/>
      <c r="H18" s="608"/>
      <c r="I18" s="608"/>
      <c r="J18" s="608"/>
      <c r="K18" s="608"/>
      <c r="L18" s="608"/>
      <c r="M18" s="608"/>
      <c r="N18" s="608"/>
      <c r="O18" s="608"/>
      <c r="P18" s="608"/>
      <c r="Q18" s="608"/>
      <c r="R18" s="608"/>
      <c r="S18" s="608"/>
      <c r="T18" s="608"/>
      <c r="U18" s="608"/>
      <c r="V18" s="608"/>
      <c r="W18" s="608"/>
      <c r="X18" s="608"/>
      <c r="Y18" s="608"/>
      <c r="Z18" s="608"/>
      <c r="AA18" s="608"/>
      <c r="AB18" s="608"/>
      <c r="AC18" s="608"/>
      <c r="AD18" s="608"/>
      <c r="AE18" s="604"/>
      <c r="AF18" s="604"/>
      <c r="AG18" s="604"/>
      <c r="AH18" s="604"/>
      <c r="AI18" s="604"/>
      <c r="AJ18" s="604"/>
      <c r="AK18" s="604"/>
      <c r="AL18" s="604"/>
      <c r="AM18" s="604"/>
      <c r="AN18" s="604"/>
      <c r="AO18" s="604"/>
      <c r="AP18" s="604"/>
      <c r="AQ18" s="604"/>
      <c r="AR18" s="604"/>
      <c r="AS18" s="604"/>
      <c r="AT18" s="604"/>
      <c r="AU18" s="604"/>
      <c r="AV18" s="604"/>
      <c r="AW18" s="604"/>
      <c r="AX18" s="604"/>
      <c r="AY18" s="604"/>
      <c r="AZ18" s="604"/>
      <c r="BA18" s="604"/>
      <c r="BB18" s="604"/>
      <c r="BC18" s="604"/>
      <c r="BD18" s="604"/>
      <c r="BE18" s="604"/>
      <c r="BF18" s="604"/>
      <c r="BG18" s="604"/>
      <c r="BH18" s="604"/>
      <c r="BI18" s="604"/>
      <c r="BJ18" s="604"/>
      <c r="BK18" s="604"/>
      <c r="BL18" s="604"/>
      <c r="BM18" s="604"/>
      <c r="BN18" s="604"/>
      <c r="BO18" s="604"/>
      <c r="BP18" s="604"/>
      <c r="BQ18" s="604"/>
      <c r="BR18" s="604"/>
      <c r="BS18" s="604"/>
      <c r="BT18" s="604"/>
      <c r="BU18" s="604"/>
      <c r="BV18" s="598"/>
      <c r="BW18" s="487"/>
    </row>
    <row r="19" spans="1:75">
      <c r="A19" s="723" t="s">
        <v>147</v>
      </c>
      <c r="B19" s="606">
        <f t="shared" si="3"/>
        <v>0</v>
      </c>
      <c r="C19" s="534"/>
      <c r="D19" s="534"/>
      <c r="E19" s="534"/>
      <c r="F19" s="534"/>
      <c r="G19" s="534"/>
      <c r="H19" s="534"/>
      <c r="I19" s="534"/>
      <c r="J19" s="534"/>
      <c r="K19" s="534"/>
      <c r="L19" s="534"/>
      <c r="M19" s="534"/>
      <c r="N19" s="534"/>
      <c r="O19" s="534"/>
      <c r="P19" s="534"/>
      <c r="Q19" s="534"/>
      <c r="R19" s="534"/>
      <c r="S19" s="534"/>
      <c r="T19" s="534"/>
      <c r="U19" s="534"/>
      <c r="V19" s="534"/>
      <c r="W19" s="534"/>
      <c r="X19" s="534"/>
      <c r="Y19" s="534"/>
      <c r="Z19" s="534"/>
      <c r="AA19" s="534"/>
      <c r="AB19" s="534"/>
      <c r="AC19" s="534"/>
      <c r="AD19" s="534"/>
      <c r="AE19" s="534"/>
      <c r="AF19" s="534"/>
      <c r="AG19" s="534"/>
      <c r="AH19" s="534"/>
      <c r="AI19" s="534"/>
      <c r="AJ19" s="534"/>
      <c r="AK19" s="534"/>
      <c r="AL19" s="534"/>
      <c r="AM19" s="534"/>
      <c r="AN19" s="534"/>
      <c r="AO19" s="534"/>
      <c r="AP19" s="534"/>
      <c r="AQ19" s="534"/>
      <c r="AR19" s="534"/>
      <c r="AS19" s="534"/>
      <c r="AT19" s="534"/>
      <c r="AU19" s="534"/>
      <c r="AV19" s="534"/>
      <c r="AW19" s="534"/>
      <c r="AX19" s="534"/>
      <c r="AY19" s="534"/>
      <c r="AZ19" s="534"/>
      <c r="BA19" s="534"/>
      <c r="BB19" s="534"/>
      <c r="BC19" s="534"/>
      <c r="BD19" s="534"/>
      <c r="BE19" s="534"/>
      <c r="BF19" s="534"/>
      <c r="BG19" s="534"/>
      <c r="BH19" s="534"/>
      <c r="BI19" s="534"/>
      <c r="BJ19" s="534"/>
      <c r="BK19" s="534"/>
      <c r="BL19" s="534"/>
      <c r="BM19" s="534"/>
      <c r="BN19" s="534"/>
      <c r="BO19" s="534"/>
      <c r="BP19" s="534"/>
      <c r="BQ19" s="534"/>
      <c r="BR19" s="534"/>
      <c r="BS19" s="534"/>
      <c r="BT19" s="534"/>
      <c r="BU19" s="534"/>
      <c r="BV19" s="594"/>
      <c r="BW19" s="487"/>
    </row>
    <row r="20" spans="1:75">
      <c r="A20" s="722" t="s">
        <v>173</v>
      </c>
      <c r="B20" s="607">
        <f t="shared" si="3"/>
        <v>0</v>
      </c>
      <c r="C20" s="608"/>
      <c r="D20" s="608"/>
      <c r="E20" s="608"/>
      <c r="F20" s="608"/>
      <c r="G20" s="608"/>
      <c r="H20" s="608"/>
      <c r="I20" s="608"/>
      <c r="J20" s="608"/>
      <c r="K20" s="608"/>
      <c r="L20" s="608"/>
      <c r="M20" s="608"/>
      <c r="N20" s="608"/>
      <c r="O20" s="608"/>
      <c r="P20" s="608"/>
      <c r="Q20" s="608"/>
      <c r="R20" s="608"/>
      <c r="S20" s="608"/>
      <c r="T20" s="608"/>
      <c r="U20" s="608"/>
      <c r="V20" s="608"/>
      <c r="W20" s="608"/>
      <c r="X20" s="608"/>
      <c r="Y20" s="608"/>
      <c r="Z20" s="608"/>
      <c r="AA20" s="608"/>
      <c r="AB20" s="608"/>
      <c r="AC20" s="608"/>
      <c r="AD20" s="608"/>
      <c r="AE20" s="604"/>
      <c r="AF20" s="604"/>
      <c r="AG20" s="604"/>
      <c r="AH20" s="604"/>
      <c r="AI20" s="604"/>
      <c r="AJ20" s="604"/>
      <c r="AK20" s="604"/>
      <c r="AL20" s="604"/>
      <c r="AM20" s="604"/>
      <c r="AN20" s="604"/>
      <c r="AO20" s="604"/>
      <c r="AP20" s="604"/>
      <c r="AQ20" s="604"/>
      <c r="AR20" s="604"/>
      <c r="AS20" s="604"/>
      <c r="AT20" s="604"/>
      <c r="AU20" s="604"/>
      <c r="AV20" s="604"/>
      <c r="AW20" s="604"/>
      <c r="AX20" s="604"/>
      <c r="AY20" s="604"/>
      <c r="AZ20" s="604"/>
      <c r="BA20" s="604"/>
      <c r="BB20" s="604"/>
      <c r="BC20" s="604"/>
      <c r="BD20" s="604"/>
      <c r="BE20" s="604"/>
      <c r="BF20" s="604"/>
      <c r="BG20" s="604"/>
      <c r="BH20" s="604"/>
      <c r="BI20" s="604"/>
      <c r="BJ20" s="604"/>
      <c r="BK20" s="604"/>
      <c r="BL20" s="604"/>
      <c r="BM20" s="604"/>
      <c r="BN20" s="604"/>
      <c r="BO20" s="604"/>
      <c r="BP20" s="604"/>
      <c r="BQ20" s="604"/>
      <c r="BR20" s="604"/>
      <c r="BS20" s="604"/>
      <c r="BT20" s="604"/>
      <c r="BU20" s="604"/>
      <c r="BV20" s="598"/>
      <c r="BW20" s="487"/>
    </row>
    <row r="21" spans="1:75">
      <c r="A21" s="723" t="s">
        <v>174</v>
      </c>
      <c r="B21" s="606">
        <f t="shared" si="3"/>
        <v>0</v>
      </c>
      <c r="C21" s="534"/>
      <c r="D21" s="534"/>
      <c r="E21" s="534"/>
      <c r="F21" s="534"/>
      <c r="G21" s="534"/>
      <c r="H21" s="534"/>
      <c r="I21" s="534"/>
      <c r="J21" s="534"/>
      <c r="K21" s="534"/>
      <c r="L21" s="534"/>
      <c r="M21" s="534"/>
      <c r="N21" s="534"/>
      <c r="O21" s="534"/>
      <c r="P21" s="534"/>
      <c r="Q21" s="534"/>
      <c r="R21" s="534"/>
      <c r="S21" s="534"/>
      <c r="T21" s="534"/>
      <c r="U21" s="534"/>
      <c r="V21" s="534"/>
      <c r="W21" s="534"/>
      <c r="X21" s="534"/>
      <c r="Y21" s="534"/>
      <c r="Z21" s="534"/>
      <c r="AA21" s="534"/>
      <c r="AB21" s="534"/>
      <c r="AC21" s="534"/>
      <c r="AD21" s="534"/>
      <c r="AE21" s="534"/>
      <c r="AF21" s="534"/>
      <c r="AG21" s="534"/>
      <c r="AH21" s="534"/>
      <c r="AI21" s="534"/>
      <c r="AJ21" s="534"/>
      <c r="AK21" s="534"/>
      <c r="AL21" s="534"/>
      <c r="AM21" s="534"/>
      <c r="AN21" s="534"/>
      <c r="AO21" s="534"/>
      <c r="AP21" s="534"/>
      <c r="AQ21" s="534"/>
      <c r="AR21" s="534"/>
      <c r="AS21" s="534"/>
      <c r="AT21" s="534"/>
      <c r="AU21" s="534"/>
      <c r="AV21" s="534"/>
      <c r="AW21" s="534"/>
      <c r="AX21" s="534"/>
      <c r="AY21" s="534"/>
      <c r="AZ21" s="534"/>
      <c r="BA21" s="534"/>
      <c r="BB21" s="534"/>
      <c r="BC21" s="534"/>
      <c r="BD21" s="534"/>
      <c r="BE21" s="534"/>
      <c r="BF21" s="534"/>
      <c r="BG21" s="534"/>
      <c r="BH21" s="534"/>
      <c r="BI21" s="534"/>
      <c r="BJ21" s="534"/>
      <c r="BK21" s="534"/>
      <c r="BL21" s="534"/>
      <c r="BM21" s="534"/>
      <c r="BN21" s="534"/>
      <c r="BO21" s="534"/>
      <c r="BP21" s="534"/>
      <c r="BQ21" s="534"/>
      <c r="BR21" s="534"/>
      <c r="BS21" s="534"/>
      <c r="BT21" s="534"/>
      <c r="BU21" s="534"/>
      <c r="BV21" s="594"/>
      <c r="BW21" s="487"/>
    </row>
    <row r="22" spans="1:75">
      <c r="A22" s="614"/>
      <c r="B22" s="615"/>
      <c r="C22" s="533"/>
      <c r="D22" s="533"/>
      <c r="E22" s="533"/>
      <c r="F22" s="533"/>
      <c r="G22" s="533"/>
      <c r="H22" s="533"/>
      <c r="I22" s="532"/>
      <c r="J22" s="532"/>
      <c r="K22" s="532"/>
      <c r="L22" s="532"/>
      <c r="M22" s="532"/>
      <c r="N22" s="532"/>
      <c r="O22" s="532"/>
      <c r="P22" s="532"/>
      <c r="Q22" s="532"/>
      <c r="R22" s="532"/>
      <c r="S22" s="532"/>
      <c r="T22" s="532"/>
      <c r="U22" s="532"/>
      <c r="V22" s="532"/>
      <c r="W22" s="532"/>
      <c r="X22" s="532"/>
      <c r="Y22" s="532"/>
      <c r="Z22" s="532"/>
      <c r="AA22" s="532"/>
      <c r="AB22" s="532"/>
      <c r="AC22" s="532"/>
      <c r="AD22" s="532"/>
      <c r="AE22" s="532"/>
      <c r="AF22" s="532"/>
      <c r="AG22" s="532"/>
      <c r="AH22" s="532"/>
      <c r="AI22" s="532"/>
      <c r="AJ22" s="532"/>
      <c r="AK22" s="532"/>
      <c r="AL22" s="532"/>
      <c r="AM22" s="532"/>
      <c r="AN22" s="532"/>
      <c r="AO22" s="532"/>
      <c r="AP22" s="532"/>
      <c r="AQ22" s="532"/>
      <c r="AR22" s="532"/>
      <c r="AS22" s="532"/>
      <c r="AT22" s="532"/>
      <c r="AU22" s="532"/>
      <c r="AV22" s="532"/>
      <c r="AW22" s="532"/>
      <c r="AX22" s="532"/>
      <c r="AY22" s="532"/>
      <c r="AZ22" s="532"/>
      <c r="BA22" s="532"/>
      <c r="BB22" s="532"/>
      <c r="BC22" s="532"/>
      <c r="BD22" s="532"/>
      <c r="BE22" s="532"/>
      <c r="BF22" s="532"/>
      <c r="BG22" s="532"/>
      <c r="BH22" s="532"/>
      <c r="BI22" s="532"/>
      <c r="BJ22" s="532"/>
      <c r="BK22" s="532"/>
      <c r="BL22" s="532"/>
      <c r="BM22" s="532"/>
      <c r="BN22" s="532"/>
      <c r="BO22" s="532"/>
      <c r="BP22" s="532"/>
      <c r="BQ22" s="532"/>
      <c r="BR22" s="532"/>
      <c r="BS22" s="532"/>
      <c r="BT22" s="532"/>
      <c r="BU22" s="532"/>
      <c r="BV22" s="598"/>
      <c r="BW22" s="487"/>
    </row>
    <row r="23" spans="1:75" ht="13.5" thickBot="1">
      <c r="A23" s="616" t="s">
        <v>430</v>
      </c>
      <c r="B23" s="617">
        <f>IF(filingDate&lt;$C$3,$C23,INDEX($C23:$AAA23,MATCH(filingDate,$C$3:$AAA$3)))</f>
        <v>0</v>
      </c>
      <c r="C23" s="618"/>
      <c r="D23" s="618"/>
      <c r="E23" s="618"/>
      <c r="F23" s="618"/>
      <c r="G23" s="618"/>
      <c r="H23" s="618"/>
      <c r="I23" s="618"/>
      <c r="J23" s="618"/>
      <c r="K23" s="618"/>
      <c r="L23" s="618"/>
      <c r="M23" s="618"/>
      <c r="N23" s="618"/>
      <c r="O23" s="618"/>
      <c r="P23" s="618"/>
      <c r="Q23" s="618"/>
      <c r="R23" s="618"/>
      <c r="S23" s="618"/>
      <c r="T23" s="618"/>
      <c r="U23" s="618"/>
      <c r="V23" s="618"/>
      <c r="W23" s="618"/>
      <c r="X23" s="618"/>
      <c r="Y23" s="618"/>
      <c r="Z23" s="618"/>
      <c r="AA23" s="618"/>
      <c r="AB23" s="618"/>
      <c r="AC23" s="618"/>
      <c r="AD23" s="618"/>
      <c r="AE23" s="618"/>
      <c r="AF23" s="618"/>
      <c r="AG23" s="618"/>
      <c r="AH23" s="618"/>
      <c r="AI23" s="618"/>
      <c r="AJ23" s="618"/>
      <c r="AK23" s="618"/>
      <c r="AL23" s="618"/>
      <c r="AM23" s="618"/>
      <c r="AN23" s="618"/>
      <c r="AO23" s="618"/>
      <c r="AP23" s="618"/>
      <c r="AQ23" s="618"/>
      <c r="AR23" s="618"/>
      <c r="AS23" s="618"/>
      <c r="AT23" s="618"/>
      <c r="AU23" s="618"/>
      <c r="AV23" s="618"/>
      <c r="AW23" s="618"/>
      <c r="AX23" s="618"/>
      <c r="AY23" s="618"/>
      <c r="AZ23" s="618"/>
      <c r="BA23" s="618"/>
      <c r="BB23" s="618"/>
      <c r="BC23" s="618"/>
      <c r="BD23" s="618"/>
      <c r="BE23" s="618"/>
      <c r="BF23" s="618"/>
      <c r="BG23" s="618"/>
      <c r="BH23" s="618"/>
      <c r="BI23" s="618"/>
      <c r="BJ23" s="618"/>
      <c r="BK23" s="618"/>
      <c r="BL23" s="618"/>
      <c r="BM23" s="618"/>
      <c r="BN23" s="618"/>
      <c r="BO23" s="618"/>
      <c r="BP23" s="618"/>
      <c r="BQ23" s="618"/>
      <c r="BR23" s="618"/>
      <c r="BS23" s="618"/>
      <c r="BT23" s="618"/>
      <c r="BU23" s="618"/>
      <c r="BV23" s="611"/>
      <c r="BW23" s="487"/>
    </row>
    <row r="24" spans="1:75" ht="18.95" customHeight="1" thickBot="1">
      <c r="A24" s="619" t="s">
        <v>429</v>
      </c>
      <c r="B24" s="620"/>
      <c r="C24" s="486"/>
      <c r="D24" s="486"/>
      <c r="E24" s="486"/>
      <c r="F24" s="486"/>
      <c r="G24" s="486"/>
      <c r="H24" s="486"/>
      <c r="I24" s="486"/>
      <c r="J24" s="486"/>
      <c r="K24" s="486"/>
      <c r="L24" s="486"/>
      <c r="M24" s="486"/>
      <c r="N24" s="486"/>
      <c r="O24" s="486"/>
      <c r="P24" s="486"/>
      <c r="Q24" s="486"/>
      <c r="R24" s="486"/>
      <c r="S24" s="486"/>
      <c r="T24" s="486"/>
      <c r="U24" s="486"/>
      <c r="V24" s="486"/>
      <c r="W24" s="486"/>
      <c r="X24" s="486"/>
      <c r="Y24" s="486"/>
      <c r="Z24" s="486"/>
      <c r="AA24" s="486"/>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6"/>
      <c r="BC24" s="486"/>
      <c r="BD24" s="486"/>
      <c r="BE24" s="486"/>
      <c r="BF24" s="486"/>
      <c r="BG24" s="486"/>
      <c r="BH24" s="486"/>
      <c r="BI24" s="486"/>
      <c r="BJ24" s="486"/>
      <c r="BK24" s="486"/>
      <c r="BL24" s="486"/>
      <c r="BM24" s="486"/>
      <c r="BN24" s="486"/>
      <c r="BO24" s="486"/>
      <c r="BP24" s="486"/>
      <c r="BQ24" s="486"/>
      <c r="BR24" s="486"/>
      <c r="BS24" s="486"/>
      <c r="BT24" s="486"/>
      <c r="BU24" s="486"/>
      <c r="BV24" s="594"/>
      <c r="BW24" s="487"/>
    </row>
    <row r="25" spans="1:75" ht="15">
      <c r="A25" s="600" t="s">
        <v>170</v>
      </c>
      <c r="B25" s="621"/>
      <c r="C25" s="621"/>
      <c r="D25" s="724"/>
      <c r="E25" s="724"/>
      <c r="F25" s="724"/>
      <c r="G25" s="724"/>
      <c r="H25" s="724"/>
      <c r="I25" s="724"/>
      <c r="J25" s="724"/>
      <c r="K25" s="724"/>
      <c r="L25" s="724"/>
      <c r="M25" s="724"/>
      <c r="N25" s="724"/>
      <c r="O25" s="724"/>
      <c r="P25" s="724"/>
      <c r="Q25" s="724"/>
      <c r="R25" s="724"/>
      <c r="S25" s="724"/>
      <c r="T25" s="724"/>
      <c r="U25" s="724"/>
      <c r="V25" s="724"/>
      <c r="W25" s="724"/>
      <c r="X25" s="724"/>
      <c r="Y25" s="724"/>
      <c r="Z25" s="724"/>
      <c r="AA25" s="724"/>
      <c r="AB25" s="724"/>
      <c r="AC25" s="724"/>
      <c r="AD25" s="724"/>
      <c r="AE25" s="724"/>
      <c r="AF25" s="724"/>
      <c r="AG25" s="724"/>
      <c r="AH25" s="724"/>
      <c r="AI25" s="724"/>
      <c r="AJ25" s="724"/>
      <c r="AK25" s="724"/>
      <c r="AL25" s="724"/>
      <c r="AM25" s="724"/>
      <c r="AN25" s="724"/>
      <c r="AO25" s="724"/>
      <c r="AP25" s="724"/>
      <c r="AQ25" s="724"/>
      <c r="AR25" s="724"/>
      <c r="AS25" s="724"/>
      <c r="AT25" s="724"/>
      <c r="AU25" s="724"/>
      <c r="AV25" s="724"/>
      <c r="AW25" s="724"/>
      <c r="AX25" s="724"/>
      <c r="AY25" s="724"/>
      <c r="AZ25" s="724"/>
      <c r="BA25" s="724"/>
      <c r="BB25" s="724"/>
      <c r="BC25" s="724"/>
      <c r="BD25" s="724"/>
      <c r="BE25" s="724"/>
      <c r="BF25" s="724"/>
      <c r="BG25" s="724"/>
      <c r="BH25" s="724"/>
      <c r="BI25" s="724"/>
      <c r="BJ25" s="724"/>
      <c r="BK25" s="724"/>
      <c r="BL25" s="724"/>
      <c r="BM25" s="724"/>
      <c r="BN25" s="724"/>
      <c r="BO25" s="724"/>
      <c r="BP25" s="724"/>
      <c r="BQ25" s="724"/>
      <c r="BR25" s="724"/>
      <c r="BS25" s="724"/>
      <c r="BT25" s="724"/>
      <c r="BU25" s="724"/>
      <c r="BV25" s="598"/>
      <c r="BW25" s="487"/>
    </row>
    <row r="26" spans="1:75">
      <c r="A26" s="722" t="s">
        <v>435</v>
      </c>
      <c r="B26" s="603">
        <f>IF(filingDate&lt;$C$3,$C26,INDEX($C26:$AAA26,MATCH(filingDate,$C$3:$AAA$3)))</f>
        <v>0</v>
      </c>
      <c r="C26" s="623">
        <v>0</v>
      </c>
      <c r="D26" s="608"/>
      <c r="E26" s="608"/>
      <c r="F26" s="608"/>
      <c r="G26" s="608"/>
      <c r="H26" s="608"/>
      <c r="I26" s="608"/>
      <c r="J26" s="608"/>
      <c r="K26" s="608"/>
      <c r="L26" s="608"/>
      <c r="M26" s="608"/>
      <c r="N26" s="608"/>
      <c r="O26" s="608"/>
      <c r="P26" s="608"/>
      <c r="Q26" s="608"/>
      <c r="R26" s="608"/>
      <c r="S26" s="608"/>
      <c r="T26" s="608"/>
      <c r="U26" s="608"/>
      <c r="V26" s="608"/>
      <c r="W26" s="608"/>
      <c r="X26" s="608"/>
      <c r="Y26" s="608"/>
      <c r="Z26" s="608"/>
      <c r="AA26" s="608"/>
      <c r="AB26" s="608"/>
      <c r="AC26" s="608"/>
      <c r="AD26" s="608"/>
      <c r="AE26" s="608"/>
      <c r="AF26" s="608"/>
      <c r="AG26" s="608"/>
      <c r="AH26" s="608"/>
      <c r="AI26" s="608"/>
      <c r="AJ26" s="608"/>
      <c r="AK26" s="608"/>
      <c r="AL26" s="608"/>
      <c r="AM26" s="608"/>
      <c r="AN26" s="608"/>
      <c r="AO26" s="608"/>
      <c r="AP26" s="608"/>
      <c r="AQ26" s="608"/>
      <c r="AR26" s="608"/>
      <c r="AS26" s="608"/>
      <c r="AT26" s="608"/>
      <c r="AU26" s="608"/>
      <c r="AV26" s="608"/>
      <c r="AW26" s="608"/>
      <c r="AX26" s="608"/>
      <c r="AY26" s="608"/>
      <c r="AZ26" s="608"/>
      <c r="BA26" s="608"/>
      <c r="BB26" s="608"/>
      <c r="BC26" s="608"/>
      <c r="BD26" s="608"/>
      <c r="BE26" s="608"/>
      <c r="BF26" s="608"/>
      <c r="BG26" s="608"/>
      <c r="BH26" s="608"/>
      <c r="BI26" s="608"/>
      <c r="BJ26" s="608"/>
      <c r="BK26" s="608"/>
      <c r="BL26" s="608"/>
      <c r="BM26" s="608"/>
      <c r="BN26" s="608"/>
      <c r="BO26" s="608"/>
      <c r="BP26" s="608"/>
      <c r="BQ26" s="608"/>
      <c r="BR26" s="608"/>
      <c r="BS26" s="608"/>
      <c r="BT26" s="608"/>
      <c r="BU26" s="608"/>
      <c r="BV26" s="624"/>
      <c r="BW26" s="487"/>
    </row>
    <row r="27" spans="1:75">
      <c r="A27" s="725" t="s">
        <v>436</v>
      </c>
      <c r="B27" s="607">
        <f>IF(filingDate&lt;$C$3,$C27,INDEX($C27:$AAA27,MATCH(filingDate,$C$3:$AAA$3)))</f>
        <v>0</v>
      </c>
      <c r="C27" s="488">
        <v>0</v>
      </c>
      <c r="D27" s="604"/>
      <c r="E27" s="604"/>
      <c r="F27" s="604"/>
      <c r="G27" s="604"/>
      <c r="H27" s="604"/>
      <c r="I27" s="604"/>
      <c r="J27" s="604"/>
      <c r="K27" s="604"/>
      <c r="L27" s="604"/>
      <c r="M27" s="604"/>
      <c r="N27" s="604"/>
      <c r="O27" s="604"/>
      <c r="P27" s="604"/>
      <c r="Q27" s="604"/>
      <c r="R27" s="604"/>
      <c r="S27" s="604"/>
      <c r="T27" s="604"/>
      <c r="U27" s="604"/>
      <c r="V27" s="604"/>
      <c r="W27" s="604"/>
      <c r="X27" s="604"/>
      <c r="Y27" s="604"/>
      <c r="Z27" s="604"/>
      <c r="AA27" s="604"/>
      <c r="AB27" s="604"/>
      <c r="AC27" s="604"/>
      <c r="AD27" s="604"/>
      <c r="AE27" s="604"/>
      <c r="AF27" s="604"/>
      <c r="AG27" s="604"/>
      <c r="AH27" s="604"/>
      <c r="AI27" s="604"/>
      <c r="AJ27" s="604"/>
      <c r="AK27" s="604"/>
      <c r="AL27" s="604"/>
      <c r="AM27" s="604"/>
      <c r="AN27" s="604"/>
      <c r="AO27" s="604"/>
      <c r="AP27" s="604"/>
      <c r="AQ27" s="604"/>
      <c r="AR27" s="604"/>
      <c r="AS27" s="604"/>
      <c r="AT27" s="604"/>
      <c r="AU27" s="604"/>
      <c r="AV27" s="604"/>
      <c r="AW27" s="604"/>
      <c r="AX27" s="604"/>
      <c r="AY27" s="604"/>
      <c r="AZ27" s="604"/>
      <c r="BA27" s="604"/>
      <c r="BB27" s="604"/>
      <c r="BC27" s="604"/>
      <c r="BD27" s="604"/>
      <c r="BE27" s="604"/>
      <c r="BF27" s="604"/>
      <c r="BG27" s="604"/>
      <c r="BH27" s="604"/>
      <c r="BI27" s="604"/>
      <c r="BJ27" s="604"/>
      <c r="BK27" s="604"/>
      <c r="BL27" s="604"/>
      <c r="BM27" s="604"/>
      <c r="BN27" s="604"/>
      <c r="BO27" s="604"/>
      <c r="BP27" s="604"/>
      <c r="BQ27" s="604"/>
      <c r="BR27" s="604"/>
      <c r="BS27" s="604"/>
      <c r="BT27" s="604"/>
      <c r="BU27" s="604"/>
      <c r="BV27" s="598"/>
      <c r="BW27" s="487"/>
    </row>
    <row r="28" spans="1:75">
      <c r="A28" s="723" t="s">
        <v>437</v>
      </c>
      <c r="B28" s="626">
        <f>IF(filingDate&lt;$C$3,$C28,INDEX($C28:$AAA28,MATCH(filingDate,$C$3:$AAA$3)))</f>
        <v>0</v>
      </c>
      <c r="C28" s="489">
        <v>0</v>
      </c>
      <c r="D28" s="534"/>
      <c r="E28" s="534"/>
      <c r="F28" s="534"/>
      <c r="G28" s="534"/>
      <c r="H28" s="534"/>
      <c r="I28" s="534"/>
      <c r="J28" s="534"/>
      <c r="K28" s="534"/>
      <c r="L28" s="534"/>
      <c r="M28" s="534"/>
      <c r="N28" s="534"/>
      <c r="O28" s="534"/>
      <c r="P28" s="534"/>
      <c r="Q28" s="534"/>
      <c r="R28" s="534"/>
      <c r="S28" s="534"/>
      <c r="T28" s="534"/>
      <c r="U28" s="534"/>
      <c r="V28" s="534"/>
      <c r="W28" s="534"/>
      <c r="X28" s="534"/>
      <c r="Y28" s="534"/>
      <c r="Z28" s="534"/>
      <c r="AA28" s="534"/>
      <c r="AB28" s="534"/>
      <c r="AC28" s="534"/>
      <c r="AD28" s="534"/>
      <c r="AE28" s="534"/>
      <c r="AF28" s="534"/>
      <c r="AG28" s="534"/>
      <c r="AH28" s="534"/>
      <c r="AI28" s="534"/>
      <c r="AJ28" s="534"/>
      <c r="AK28" s="534"/>
      <c r="AL28" s="534"/>
      <c r="AM28" s="534"/>
      <c r="AN28" s="534"/>
      <c r="AO28" s="534"/>
      <c r="AP28" s="534"/>
      <c r="AQ28" s="534"/>
      <c r="AR28" s="534"/>
      <c r="AS28" s="534"/>
      <c r="AT28" s="534"/>
      <c r="AU28" s="534"/>
      <c r="AV28" s="534"/>
      <c r="AW28" s="534"/>
      <c r="AX28" s="534"/>
      <c r="AY28" s="534"/>
      <c r="AZ28" s="534"/>
      <c r="BA28" s="534"/>
      <c r="BB28" s="534"/>
      <c r="BC28" s="534"/>
      <c r="BD28" s="534"/>
      <c r="BE28" s="534"/>
      <c r="BF28" s="534"/>
      <c r="BG28" s="534"/>
      <c r="BH28" s="534"/>
      <c r="BI28" s="534"/>
      <c r="BJ28" s="534"/>
      <c r="BK28" s="534"/>
      <c r="BL28" s="534"/>
      <c r="BM28" s="534"/>
      <c r="BN28" s="534"/>
      <c r="BO28" s="534"/>
      <c r="BP28" s="534"/>
      <c r="BQ28" s="534"/>
      <c r="BR28" s="534"/>
      <c r="BS28" s="534"/>
      <c r="BT28" s="534"/>
      <c r="BU28" s="534"/>
      <c r="BV28" s="594"/>
      <c r="BW28" s="487"/>
    </row>
    <row r="29" spans="1:75" ht="15">
      <c r="A29" s="627" t="s">
        <v>148</v>
      </c>
      <c r="B29" s="615"/>
      <c r="C29" s="628"/>
      <c r="D29" s="532"/>
      <c r="E29" s="532"/>
      <c r="F29" s="532"/>
      <c r="G29" s="532"/>
      <c r="H29" s="532"/>
      <c r="I29" s="532"/>
      <c r="J29" s="532"/>
      <c r="K29" s="532"/>
      <c r="L29" s="532"/>
      <c r="M29" s="532"/>
      <c r="N29" s="532"/>
      <c r="O29" s="532"/>
      <c r="P29" s="532"/>
      <c r="Q29" s="532"/>
      <c r="R29" s="532"/>
      <c r="S29" s="532"/>
      <c r="T29" s="532"/>
      <c r="U29" s="532"/>
      <c r="V29" s="532"/>
      <c r="W29" s="532"/>
      <c r="X29" s="532"/>
      <c r="Y29" s="532"/>
      <c r="Z29" s="532"/>
      <c r="AA29" s="532"/>
      <c r="AB29" s="532"/>
      <c r="AC29" s="532"/>
      <c r="AD29" s="532"/>
      <c r="AE29" s="532"/>
      <c r="AF29" s="532"/>
      <c r="AG29" s="532"/>
      <c r="AH29" s="532"/>
      <c r="AI29" s="532"/>
      <c r="AJ29" s="532"/>
      <c r="AK29" s="532"/>
      <c r="AL29" s="532"/>
      <c r="AM29" s="532"/>
      <c r="AN29" s="532"/>
      <c r="AO29" s="532"/>
      <c r="AP29" s="532"/>
      <c r="AQ29" s="532"/>
      <c r="AR29" s="532"/>
      <c r="AS29" s="532"/>
      <c r="AT29" s="532"/>
      <c r="AU29" s="532"/>
      <c r="AV29" s="532"/>
      <c r="AW29" s="532"/>
      <c r="AX29" s="532"/>
      <c r="AY29" s="532"/>
      <c r="AZ29" s="532"/>
      <c r="BA29" s="532"/>
      <c r="BB29" s="532"/>
      <c r="BC29" s="532"/>
      <c r="BD29" s="532"/>
      <c r="BE29" s="532"/>
      <c r="BF29" s="532"/>
      <c r="BG29" s="532"/>
      <c r="BH29" s="532"/>
      <c r="BI29" s="532"/>
      <c r="BJ29" s="532"/>
      <c r="BK29" s="532"/>
      <c r="BL29" s="532"/>
      <c r="BM29" s="532"/>
      <c r="BN29" s="532"/>
      <c r="BO29" s="532"/>
      <c r="BP29" s="532"/>
      <c r="BQ29" s="532"/>
      <c r="BR29" s="532"/>
      <c r="BS29" s="532"/>
      <c r="BT29" s="532"/>
      <c r="BU29" s="532"/>
      <c r="BV29" s="598"/>
      <c r="BW29" s="487"/>
    </row>
    <row r="30" spans="1:75">
      <c r="A30" s="722" t="s">
        <v>438</v>
      </c>
      <c r="B30" s="603">
        <f>IF(filingDate&lt;$C$3,$C30,INDEX($C30:$AAA30,MATCH(filingDate,$C$3:$AAA$3)))</f>
        <v>0</v>
      </c>
      <c r="C30" s="623">
        <v>0</v>
      </c>
      <c r="D30" s="608"/>
      <c r="E30" s="608"/>
      <c r="F30" s="608"/>
      <c r="G30" s="608"/>
      <c r="H30" s="608"/>
      <c r="I30" s="608"/>
      <c r="J30" s="608"/>
      <c r="K30" s="608"/>
      <c r="L30" s="608"/>
      <c r="M30" s="608"/>
      <c r="N30" s="608"/>
      <c r="O30" s="608"/>
      <c r="P30" s="608"/>
      <c r="Q30" s="608"/>
      <c r="R30" s="608"/>
      <c r="S30" s="608"/>
      <c r="T30" s="608"/>
      <c r="U30" s="608"/>
      <c r="V30" s="608"/>
      <c r="W30" s="608"/>
      <c r="X30" s="608"/>
      <c r="Y30" s="608"/>
      <c r="Z30" s="608"/>
      <c r="AA30" s="608"/>
      <c r="AB30" s="608"/>
      <c r="AC30" s="608"/>
      <c r="AD30" s="608"/>
      <c r="AE30" s="608"/>
      <c r="AF30" s="608"/>
      <c r="AG30" s="608"/>
      <c r="AH30" s="608"/>
      <c r="AI30" s="608"/>
      <c r="AJ30" s="608"/>
      <c r="AK30" s="608"/>
      <c r="AL30" s="608"/>
      <c r="AM30" s="608"/>
      <c r="AN30" s="608"/>
      <c r="AO30" s="608"/>
      <c r="AP30" s="608"/>
      <c r="AQ30" s="608"/>
      <c r="AR30" s="608"/>
      <c r="AS30" s="608"/>
      <c r="AT30" s="608"/>
      <c r="AU30" s="608"/>
      <c r="AV30" s="608"/>
      <c r="AW30" s="608"/>
      <c r="AX30" s="608"/>
      <c r="AY30" s="608"/>
      <c r="AZ30" s="608"/>
      <c r="BA30" s="608"/>
      <c r="BB30" s="608"/>
      <c r="BC30" s="608"/>
      <c r="BD30" s="608"/>
      <c r="BE30" s="608"/>
      <c r="BF30" s="608"/>
      <c r="BG30" s="608"/>
      <c r="BH30" s="608"/>
      <c r="BI30" s="608"/>
      <c r="BJ30" s="608"/>
      <c r="BK30" s="608"/>
      <c r="BL30" s="608"/>
      <c r="BM30" s="608"/>
      <c r="BN30" s="608"/>
      <c r="BO30" s="608"/>
      <c r="BP30" s="608"/>
      <c r="BQ30" s="608"/>
      <c r="BR30" s="608"/>
      <c r="BS30" s="608"/>
      <c r="BT30" s="608"/>
      <c r="BU30" s="608"/>
      <c r="BV30" s="611"/>
      <c r="BW30" s="487"/>
    </row>
    <row r="31" spans="1:75">
      <c r="A31" s="725" t="s">
        <v>439</v>
      </c>
      <c r="B31" s="607">
        <f>IF(filingDate&lt;$C$3,$C31,INDEX($C31:$AAA31,MATCH(filingDate,$C$3:$AAA$3)))</f>
        <v>0</v>
      </c>
      <c r="C31" s="488">
        <v>0</v>
      </c>
      <c r="D31" s="604"/>
      <c r="E31" s="604"/>
      <c r="F31" s="604"/>
      <c r="G31" s="604"/>
      <c r="H31" s="604"/>
      <c r="I31" s="604"/>
      <c r="J31" s="604"/>
      <c r="K31" s="604"/>
      <c r="L31" s="604"/>
      <c r="M31" s="604"/>
      <c r="N31" s="604"/>
      <c r="O31" s="604"/>
      <c r="P31" s="604"/>
      <c r="Q31" s="604"/>
      <c r="R31" s="604"/>
      <c r="S31" s="604"/>
      <c r="T31" s="604"/>
      <c r="U31" s="604"/>
      <c r="V31" s="604"/>
      <c r="W31" s="604"/>
      <c r="X31" s="604"/>
      <c r="Y31" s="604"/>
      <c r="Z31" s="604"/>
      <c r="AA31" s="604"/>
      <c r="AB31" s="604"/>
      <c r="AC31" s="604"/>
      <c r="AD31" s="604"/>
      <c r="AE31" s="604"/>
      <c r="AF31" s="604"/>
      <c r="AG31" s="604"/>
      <c r="AH31" s="604"/>
      <c r="AI31" s="604"/>
      <c r="AJ31" s="604"/>
      <c r="AK31" s="604"/>
      <c r="AL31" s="604"/>
      <c r="AM31" s="604"/>
      <c r="AN31" s="604"/>
      <c r="AO31" s="604"/>
      <c r="AP31" s="604"/>
      <c r="AQ31" s="604"/>
      <c r="AR31" s="604"/>
      <c r="AS31" s="604"/>
      <c r="AT31" s="604"/>
      <c r="AU31" s="604"/>
      <c r="AV31" s="604"/>
      <c r="AW31" s="604"/>
      <c r="AX31" s="604"/>
      <c r="AY31" s="604"/>
      <c r="AZ31" s="604"/>
      <c r="BA31" s="604"/>
      <c r="BB31" s="604"/>
      <c r="BC31" s="604"/>
      <c r="BD31" s="604"/>
      <c r="BE31" s="604"/>
      <c r="BF31" s="604"/>
      <c r="BG31" s="604"/>
      <c r="BH31" s="604"/>
      <c r="BI31" s="604"/>
      <c r="BJ31" s="604"/>
      <c r="BK31" s="604"/>
      <c r="BL31" s="604"/>
      <c r="BM31" s="604"/>
      <c r="BN31" s="604"/>
      <c r="BO31" s="604"/>
      <c r="BP31" s="604"/>
      <c r="BQ31" s="604"/>
      <c r="BR31" s="604"/>
      <c r="BS31" s="604"/>
      <c r="BT31" s="604"/>
      <c r="BU31" s="604"/>
      <c r="BV31" s="611"/>
      <c r="BW31" s="487"/>
    </row>
    <row r="32" spans="1:75">
      <c r="A32" s="723" t="s">
        <v>440</v>
      </c>
      <c r="B32" s="606">
        <f>IF(filingDate&lt;$C$3,$C32,INDEX($C32:$AAA32,MATCH(filingDate,$C$3:$AAA$3)))</f>
        <v>0</v>
      </c>
      <c r="C32" s="489">
        <v>0</v>
      </c>
      <c r="D32" s="534"/>
      <c r="E32" s="534"/>
      <c r="F32" s="534"/>
      <c r="G32" s="534"/>
      <c r="H32" s="534"/>
      <c r="I32" s="534"/>
      <c r="J32" s="534"/>
      <c r="K32" s="534"/>
      <c r="L32" s="534"/>
      <c r="M32" s="534"/>
      <c r="N32" s="534"/>
      <c r="O32" s="534"/>
      <c r="P32" s="534"/>
      <c r="Q32" s="534"/>
      <c r="R32" s="534"/>
      <c r="S32" s="534"/>
      <c r="T32" s="534"/>
      <c r="U32" s="534"/>
      <c r="V32" s="534"/>
      <c r="W32" s="534"/>
      <c r="X32" s="534"/>
      <c r="Y32" s="534"/>
      <c r="Z32" s="534"/>
      <c r="AA32" s="534"/>
      <c r="AB32" s="534"/>
      <c r="AC32" s="534"/>
      <c r="AD32" s="534"/>
      <c r="AE32" s="534"/>
      <c r="AF32" s="534"/>
      <c r="AG32" s="534"/>
      <c r="AH32" s="534"/>
      <c r="AI32" s="534"/>
      <c r="AJ32" s="534"/>
      <c r="AK32" s="534"/>
      <c r="AL32" s="534"/>
      <c r="AM32" s="534"/>
      <c r="AN32" s="534"/>
      <c r="AO32" s="534"/>
      <c r="AP32" s="534"/>
      <c r="AQ32" s="534"/>
      <c r="AR32" s="534"/>
      <c r="AS32" s="534"/>
      <c r="AT32" s="534"/>
      <c r="AU32" s="534"/>
      <c r="AV32" s="534"/>
      <c r="AW32" s="534"/>
      <c r="AX32" s="534"/>
      <c r="AY32" s="534"/>
      <c r="AZ32" s="534"/>
      <c r="BA32" s="534"/>
      <c r="BB32" s="534"/>
      <c r="BC32" s="534"/>
      <c r="BD32" s="534"/>
      <c r="BE32" s="534"/>
      <c r="BF32" s="534"/>
      <c r="BG32" s="534"/>
      <c r="BH32" s="534"/>
      <c r="BI32" s="534"/>
      <c r="BJ32" s="534"/>
      <c r="BK32" s="534"/>
      <c r="BL32" s="534"/>
      <c r="BM32" s="534"/>
      <c r="BN32" s="534"/>
      <c r="BO32" s="534"/>
      <c r="BP32" s="534"/>
      <c r="BQ32" s="534"/>
      <c r="BR32" s="534"/>
      <c r="BS32" s="534"/>
      <c r="BT32" s="534"/>
      <c r="BU32" s="534"/>
      <c r="BV32" s="611"/>
      <c r="BW32" s="487"/>
    </row>
    <row r="33" spans="1:75" ht="15">
      <c r="A33" s="629" t="s">
        <v>172</v>
      </c>
      <c r="B33" s="490"/>
      <c r="C33" s="491"/>
      <c r="D33" s="491"/>
      <c r="E33" s="491"/>
      <c r="F33" s="491"/>
      <c r="G33" s="491"/>
      <c r="H33" s="491"/>
      <c r="I33" s="491"/>
      <c r="J33" s="491"/>
      <c r="K33" s="491"/>
      <c r="L33" s="491"/>
      <c r="M33" s="491"/>
      <c r="N33" s="491"/>
      <c r="O33" s="491"/>
      <c r="P33" s="491"/>
      <c r="Q33" s="491"/>
      <c r="R33" s="491"/>
      <c r="S33" s="491"/>
      <c r="T33" s="491"/>
      <c r="U33" s="491"/>
      <c r="V33" s="491"/>
      <c r="W33" s="491"/>
      <c r="X33" s="491"/>
      <c r="Y33" s="491"/>
      <c r="Z33" s="491"/>
      <c r="AA33" s="491"/>
      <c r="AB33" s="491"/>
      <c r="AC33" s="491"/>
      <c r="AD33" s="491"/>
      <c r="AE33" s="491"/>
      <c r="AF33" s="491"/>
      <c r="AG33" s="491"/>
      <c r="AH33" s="491"/>
      <c r="AI33" s="491"/>
      <c r="AJ33" s="491"/>
      <c r="AK33" s="491"/>
      <c r="AL33" s="491"/>
      <c r="AM33" s="491"/>
      <c r="AN33" s="491"/>
      <c r="AO33" s="491"/>
      <c r="AP33" s="491"/>
      <c r="AQ33" s="491"/>
      <c r="AR33" s="491"/>
      <c r="AS33" s="491"/>
      <c r="AT33" s="491"/>
      <c r="AU33" s="491"/>
      <c r="AV33" s="491"/>
      <c r="AW33" s="491"/>
      <c r="AX33" s="491"/>
      <c r="AY33" s="491"/>
      <c r="AZ33" s="491"/>
      <c r="BA33" s="491"/>
      <c r="BB33" s="491"/>
      <c r="BC33" s="491"/>
      <c r="BD33" s="491"/>
      <c r="BE33" s="491"/>
      <c r="BF33" s="491"/>
      <c r="BG33" s="491"/>
      <c r="BH33" s="491"/>
      <c r="BI33" s="491"/>
      <c r="BJ33" s="491"/>
      <c r="BK33" s="491"/>
      <c r="BL33" s="491"/>
      <c r="BM33" s="491"/>
      <c r="BN33" s="491"/>
      <c r="BO33" s="491"/>
      <c r="BP33" s="491"/>
      <c r="BQ33" s="491"/>
      <c r="BR33" s="491"/>
      <c r="BS33" s="491"/>
      <c r="BT33" s="491"/>
      <c r="BU33" s="491"/>
      <c r="BV33" s="611"/>
      <c r="BW33" s="487"/>
    </row>
    <row r="34" spans="1:75">
      <c r="A34" s="630" t="s">
        <v>176</v>
      </c>
      <c r="B34" s="631" t="str">
        <f>IF(filingDate&lt;$C$3,$C34,INDEX($C34:$AAA34,MATCH(filingDate,$C$3:$AAA$3)))</f>
        <v/>
      </c>
      <c r="C34" s="492">
        <f>C26+C30</f>
        <v>0</v>
      </c>
      <c r="D34" s="492" t="str">
        <f>IF((D26+D30)&lt;&gt;0,D26+D30,"")</f>
        <v/>
      </c>
      <c r="E34" s="492" t="str">
        <f t="shared" ref="E34:BP34" si="4">IF((E26+E30)&lt;&gt;0,E26+E30,"")</f>
        <v/>
      </c>
      <c r="F34" s="492" t="str">
        <f t="shared" si="4"/>
        <v/>
      </c>
      <c r="G34" s="492" t="str">
        <f t="shared" si="4"/>
        <v/>
      </c>
      <c r="H34" s="492" t="str">
        <f t="shared" si="4"/>
        <v/>
      </c>
      <c r="I34" s="492" t="str">
        <f t="shared" si="4"/>
        <v/>
      </c>
      <c r="J34" s="492" t="str">
        <f t="shared" si="4"/>
        <v/>
      </c>
      <c r="K34" s="492" t="str">
        <f t="shared" si="4"/>
        <v/>
      </c>
      <c r="L34" s="492" t="str">
        <f t="shared" si="4"/>
        <v/>
      </c>
      <c r="M34" s="492" t="str">
        <f t="shared" si="4"/>
        <v/>
      </c>
      <c r="N34" s="492" t="str">
        <f t="shared" si="4"/>
        <v/>
      </c>
      <c r="O34" s="492" t="str">
        <f t="shared" si="4"/>
        <v/>
      </c>
      <c r="P34" s="492" t="str">
        <f t="shared" si="4"/>
        <v/>
      </c>
      <c r="Q34" s="492" t="str">
        <f t="shared" si="4"/>
        <v/>
      </c>
      <c r="R34" s="492" t="str">
        <f t="shared" si="4"/>
        <v/>
      </c>
      <c r="S34" s="492" t="str">
        <f t="shared" si="4"/>
        <v/>
      </c>
      <c r="T34" s="492" t="str">
        <f t="shared" si="4"/>
        <v/>
      </c>
      <c r="U34" s="492" t="str">
        <f t="shared" si="4"/>
        <v/>
      </c>
      <c r="V34" s="492" t="str">
        <f t="shared" si="4"/>
        <v/>
      </c>
      <c r="W34" s="492" t="str">
        <f t="shared" si="4"/>
        <v/>
      </c>
      <c r="X34" s="492" t="str">
        <f t="shared" si="4"/>
        <v/>
      </c>
      <c r="Y34" s="492" t="str">
        <f t="shared" si="4"/>
        <v/>
      </c>
      <c r="Z34" s="492" t="str">
        <f t="shared" si="4"/>
        <v/>
      </c>
      <c r="AA34" s="492" t="str">
        <f t="shared" si="4"/>
        <v/>
      </c>
      <c r="AB34" s="492" t="str">
        <f t="shared" si="4"/>
        <v/>
      </c>
      <c r="AC34" s="492" t="str">
        <f t="shared" si="4"/>
        <v/>
      </c>
      <c r="AD34" s="492" t="str">
        <f t="shared" si="4"/>
        <v/>
      </c>
      <c r="AE34" s="492" t="str">
        <f t="shared" si="4"/>
        <v/>
      </c>
      <c r="AF34" s="492" t="str">
        <f t="shared" si="4"/>
        <v/>
      </c>
      <c r="AG34" s="492" t="str">
        <f t="shared" si="4"/>
        <v/>
      </c>
      <c r="AH34" s="492" t="str">
        <f t="shared" si="4"/>
        <v/>
      </c>
      <c r="AI34" s="492" t="str">
        <f t="shared" si="4"/>
        <v/>
      </c>
      <c r="AJ34" s="492" t="str">
        <f t="shared" si="4"/>
        <v/>
      </c>
      <c r="AK34" s="492" t="str">
        <f t="shared" si="4"/>
        <v/>
      </c>
      <c r="AL34" s="492" t="str">
        <f t="shared" si="4"/>
        <v/>
      </c>
      <c r="AM34" s="492" t="str">
        <f t="shared" si="4"/>
        <v/>
      </c>
      <c r="AN34" s="492" t="str">
        <f t="shared" si="4"/>
        <v/>
      </c>
      <c r="AO34" s="492" t="str">
        <f t="shared" si="4"/>
        <v/>
      </c>
      <c r="AP34" s="492" t="str">
        <f t="shared" si="4"/>
        <v/>
      </c>
      <c r="AQ34" s="492" t="str">
        <f t="shared" si="4"/>
        <v/>
      </c>
      <c r="AR34" s="492" t="str">
        <f t="shared" si="4"/>
        <v/>
      </c>
      <c r="AS34" s="492" t="str">
        <f t="shared" si="4"/>
        <v/>
      </c>
      <c r="AT34" s="492" t="str">
        <f t="shared" si="4"/>
        <v/>
      </c>
      <c r="AU34" s="492" t="str">
        <f t="shared" si="4"/>
        <v/>
      </c>
      <c r="AV34" s="492" t="str">
        <f t="shared" si="4"/>
        <v/>
      </c>
      <c r="AW34" s="492" t="str">
        <f t="shared" si="4"/>
        <v/>
      </c>
      <c r="AX34" s="492" t="str">
        <f t="shared" si="4"/>
        <v/>
      </c>
      <c r="AY34" s="492" t="str">
        <f t="shared" si="4"/>
        <v/>
      </c>
      <c r="AZ34" s="492" t="str">
        <f t="shared" si="4"/>
        <v/>
      </c>
      <c r="BA34" s="492" t="str">
        <f t="shared" si="4"/>
        <v/>
      </c>
      <c r="BB34" s="492" t="str">
        <f t="shared" si="4"/>
        <v/>
      </c>
      <c r="BC34" s="492" t="str">
        <f t="shared" si="4"/>
        <v/>
      </c>
      <c r="BD34" s="492" t="str">
        <f t="shared" si="4"/>
        <v/>
      </c>
      <c r="BE34" s="492" t="str">
        <f t="shared" si="4"/>
        <v/>
      </c>
      <c r="BF34" s="492" t="str">
        <f t="shared" si="4"/>
        <v/>
      </c>
      <c r="BG34" s="492" t="str">
        <f t="shared" si="4"/>
        <v/>
      </c>
      <c r="BH34" s="492" t="str">
        <f t="shared" si="4"/>
        <v/>
      </c>
      <c r="BI34" s="492" t="str">
        <f t="shared" si="4"/>
        <v/>
      </c>
      <c r="BJ34" s="492" t="str">
        <f t="shared" si="4"/>
        <v/>
      </c>
      <c r="BK34" s="492" t="str">
        <f t="shared" si="4"/>
        <v/>
      </c>
      <c r="BL34" s="492" t="str">
        <f t="shared" si="4"/>
        <v/>
      </c>
      <c r="BM34" s="492" t="str">
        <f t="shared" si="4"/>
        <v/>
      </c>
      <c r="BN34" s="492" t="str">
        <f t="shared" si="4"/>
        <v/>
      </c>
      <c r="BO34" s="492" t="str">
        <f t="shared" si="4"/>
        <v/>
      </c>
      <c r="BP34" s="492" t="str">
        <f t="shared" si="4"/>
        <v/>
      </c>
      <c r="BQ34" s="492" t="str">
        <f t="shared" ref="BQ34:BV34" si="5">IF((BQ26+BQ30)&lt;&gt;0,BQ26+BQ30,"")</f>
        <v/>
      </c>
      <c r="BR34" s="492" t="str">
        <f t="shared" si="5"/>
        <v/>
      </c>
      <c r="BS34" s="492" t="str">
        <f t="shared" si="5"/>
        <v/>
      </c>
      <c r="BT34" s="492" t="str">
        <f t="shared" si="5"/>
        <v/>
      </c>
      <c r="BU34" s="492" t="str">
        <f t="shared" si="5"/>
        <v/>
      </c>
      <c r="BV34" s="632" t="str">
        <f t="shared" si="5"/>
        <v/>
      </c>
      <c r="BW34" s="487"/>
    </row>
    <row r="35" spans="1:75" ht="13.5" thickBot="1">
      <c r="A35" s="633" t="s">
        <v>177</v>
      </c>
      <c r="B35" s="634" t="str">
        <f>IF(filingDate&lt;$C$3,$C35,INDEX($C35:$AAA35,MATCH(filingDate,$C$3:$AAA$3)))</f>
        <v/>
      </c>
      <c r="C35" s="635">
        <v>0</v>
      </c>
      <c r="D35" s="635" t="str">
        <f t="shared" ref="D35:R35" si="6">IFERROR(IF((C46-D46+D34)&lt;0,(C46-D46+D34)*(-1),C46-D46+D34),"")</f>
        <v/>
      </c>
      <c r="E35" s="635" t="str">
        <f t="shared" si="6"/>
        <v/>
      </c>
      <c r="F35" s="635" t="str">
        <f t="shared" si="6"/>
        <v/>
      </c>
      <c r="G35" s="635" t="str">
        <f t="shared" si="6"/>
        <v/>
      </c>
      <c r="H35" s="635" t="str">
        <f t="shared" si="6"/>
        <v/>
      </c>
      <c r="I35" s="635" t="str">
        <f t="shared" si="6"/>
        <v/>
      </c>
      <c r="J35" s="635" t="str">
        <f t="shared" si="6"/>
        <v/>
      </c>
      <c r="K35" s="635" t="str">
        <f t="shared" si="6"/>
        <v/>
      </c>
      <c r="L35" s="635" t="str">
        <f t="shared" si="6"/>
        <v/>
      </c>
      <c r="M35" s="635" t="str">
        <f t="shared" si="6"/>
        <v/>
      </c>
      <c r="N35" s="635" t="str">
        <f t="shared" si="6"/>
        <v/>
      </c>
      <c r="O35" s="635" t="str">
        <f t="shared" si="6"/>
        <v/>
      </c>
      <c r="P35" s="635" t="str">
        <f t="shared" si="6"/>
        <v/>
      </c>
      <c r="Q35" s="635" t="str">
        <f t="shared" si="6"/>
        <v/>
      </c>
      <c r="R35" s="635" t="str">
        <f t="shared" si="6"/>
        <v/>
      </c>
      <c r="S35" s="635" t="str">
        <f>IFERROR(IF((R46-S46+S34)&lt;0,(R46-S46+S34)*(-1),R46-S46+S34),"")</f>
        <v/>
      </c>
      <c r="T35" s="635" t="str">
        <f t="shared" ref="T35:BT35" si="7">IFERROR(IF((S46-T46+T34)&lt;0,(S46-T46+T34)*(-1),S46-T46+T34),"")</f>
        <v/>
      </c>
      <c r="U35" s="635" t="str">
        <f t="shared" si="7"/>
        <v/>
      </c>
      <c r="V35" s="635" t="str">
        <f t="shared" si="7"/>
        <v/>
      </c>
      <c r="W35" s="635" t="str">
        <f t="shared" si="7"/>
        <v/>
      </c>
      <c r="X35" s="635" t="str">
        <f t="shared" si="7"/>
        <v/>
      </c>
      <c r="Y35" s="635" t="str">
        <f t="shared" si="7"/>
        <v/>
      </c>
      <c r="Z35" s="635" t="str">
        <f t="shared" si="7"/>
        <v/>
      </c>
      <c r="AA35" s="635" t="str">
        <f t="shared" si="7"/>
        <v/>
      </c>
      <c r="AB35" s="635" t="str">
        <f t="shared" si="7"/>
        <v/>
      </c>
      <c r="AC35" s="635" t="str">
        <f t="shared" si="7"/>
        <v/>
      </c>
      <c r="AD35" s="635" t="str">
        <f t="shared" si="7"/>
        <v/>
      </c>
      <c r="AE35" s="635" t="str">
        <f t="shared" si="7"/>
        <v/>
      </c>
      <c r="AF35" s="635" t="str">
        <f t="shared" si="7"/>
        <v/>
      </c>
      <c r="AG35" s="635" t="str">
        <f t="shared" si="7"/>
        <v/>
      </c>
      <c r="AH35" s="635" t="str">
        <f t="shared" si="7"/>
        <v/>
      </c>
      <c r="AI35" s="635" t="str">
        <f t="shared" si="7"/>
        <v/>
      </c>
      <c r="AJ35" s="635" t="str">
        <f t="shared" si="7"/>
        <v/>
      </c>
      <c r="AK35" s="635" t="str">
        <f t="shared" si="7"/>
        <v/>
      </c>
      <c r="AL35" s="635" t="str">
        <f t="shared" si="7"/>
        <v/>
      </c>
      <c r="AM35" s="635" t="str">
        <f t="shared" si="7"/>
        <v/>
      </c>
      <c r="AN35" s="635" t="str">
        <f t="shared" si="7"/>
        <v/>
      </c>
      <c r="AO35" s="635" t="str">
        <f t="shared" si="7"/>
        <v/>
      </c>
      <c r="AP35" s="635" t="str">
        <f t="shared" si="7"/>
        <v/>
      </c>
      <c r="AQ35" s="635" t="str">
        <f t="shared" si="7"/>
        <v/>
      </c>
      <c r="AR35" s="635" t="str">
        <f t="shared" si="7"/>
        <v/>
      </c>
      <c r="AS35" s="635" t="str">
        <f t="shared" si="7"/>
        <v/>
      </c>
      <c r="AT35" s="635" t="str">
        <f t="shared" si="7"/>
        <v/>
      </c>
      <c r="AU35" s="635" t="str">
        <f t="shared" si="7"/>
        <v/>
      </c>
      <c r="AV35" s="635" t="str">
        <f t="shared" si="7"/>
        <v/>
      </c>
      <c r="AW35" s="635" t="str">
        <f t="shared" si="7"/>
        <v/>
      </c>
      <c r="AX35" s="635" t="str">
        <f t="shared" si="7"/>
        <v/>
      </c>
      <c r="AY35" s="635" t="str">
        <f t="shared" si="7"/>
        <v/>
      </c>
      <c r="AZ35" s="635" t="str">
        <f t="shared" si="7"/>
        <v/>
      </c>
      <c r="BA35" s="635" t="str">
        <f t="shared" si="7"/>
        <v/>
      </c>
      <c r="BB35" s="635" t="str">
        <f t="shared" si="7"/>
        <v/>
      </c>
      <c r="BC35" s="635" t="str">
        <f t="shared" si="7"/>
        <v/>
      </c>
      <c r="BD35" s="635" t="str">
        <f t="shared" si="7"/>
        <v/>
      </c>
      <c r="BE35" s="635" t="str">
        <f t="shared" si="7"/>
        <v/>
      </c>
      <c r="BF35" s="635" t="str">
        <f t="shared" si="7"/>
        <v/>
      </c>
      <c r="BG35" s="635" t="str">
        <f t="shared" si="7"/>
        <v/>
      </c>
      <c r="BH35" s="635" t="str">
        <f t="shared" si="7"/>
        <v/>
      </c>
      <c r="BI35" s="635" t="str">
        <f t="shared" si="7"/>
        <v/>
      </c>
      <c r="BJ35" s="635" t="str">
        <f t="shared" si="7"/>
        <v/>
      </c>
      <c r="BK35" s="635" t="str">
        <f t="shared" si="7"/>
        <v/>
      </c>
      <c r="BL35" s="635" t="str">
        <f t="shared" si="7"/>
        <v/>
      </c>
      <c r="BM35" s="635" t="str">
        <f t="shared" si="7"/>
        <v/>
      </c>
      <c r="BN35" s="635" t="str">
        <f t="shared" si="7"/>
        <v/>
      </c>
      <c r="BO35" s="635" t="str">
        <f t="shared" si="7"/>
        <v/>
      </c>
      <c r="BP35" s="635" t="str">
        <f t="shared" si="7"/>
        <v/>
      </c>
      <c r="BQ35" s="635" t="str">
        <f t="shared" si="7"/>
        <v/>
      </c>
      <c r="BR35" s="635" t="str">
        <f t="shared" si="7"/>
        <v/>
      </c>
      <c r="BS35" s="635" t="str">
        <f t="shared" si="7"/>
        <v/>
      </c>
      <c r="BT35" s="635" t="str">
        <f t="shared" si="7"/>
        <v/>
      </c>
      <c r="BU35" s="635" t="str">
        <f>IFERROR(IF((BR46-BU46+BU34)&lt;0,(BR46-BU46+BU34)*(-1),BR46-BU46+BU34),"")</f>
        <v/>
      </c>
      <c r="BV35" s="632" t="str">
        <f>IFERROR(IF((BS46-BV46+BV34)&lt;0,(BS46-BV46+BV34)*(-1),BS46-BV46+BV34),"")</f>
        <v/>
      </c>
      <c r="BW35" s="487"/>
    </row>
    <row r="36" spans="1:75">
      <c r="A36" s="486"/>
      <c r="B36" s="477"/>
      <c r="C36" s="477"/>
      <c r="D36" s="477"/>
      <c r="E36" s="477"/>
      <c r="F36" s="477"/>
      <c r="G36" s="477"/>
      <c r="H36" s="477"/>
      <c r="I36" s="477"/>
      <c r="J36" s="477"/>
      <c r="K36" s="477"/>
      <c r="L36" s="477"/>
      <c r="M36" s="477"/>
      <c r="N36" s="477"/>
      <c r="O36" s="477"/>
      <c r="P36" s="477"/>
      <c r="Q36" s="477"/>
      <c r="R36" s="477"/>
      <c r="S36" s="477"/>
      <c r="T36" s="477"/>
      <c r="U36" s="477"/>
      <c r="V36" s="477"/>
      <c r="W36" s="477"/>
      <c r="X36" s="477"/>
      <c r="Y36" s="477"/>
      <c r="Z36" s="477"/>
      <c r="AA36" s="477"/>
      <c r="AB36" s="477"/>
      <c r="AC36" s="477"/>
      <c r="AD36" s="477"/>
      <c r="AE36" s="477"/>
      <c r="AF36" s="477"/>
      <c r="AG36" s="477"/>
      <c r="AH36" s="477"/>
      <c r="AI36" s="477"/>
      <c r="AJ36" s="477"/>
      <c r="AK36" s="477"/>
      <c r="AL36" s="477"/>
      <c r="AM36" s="477"/>
      <c r="AN36" s="477"/>
      <c r="AO36" s="477"/>
      <c r="AP36" s="477"/>
      <c r="AQ36" s="477"/>
      <c r="AR36" s="477"/>
      <c r="AS36" s="477"/>
      <c r="AT36" s="477"/>
      <c r="AU36" s="477"/>
      <c r="AV36" s="477"/>
      <c r="AW36" s="477"/>
      <c r="AX36" s="477"/>
      <c r="AY36" s="477"/>
      <c r="AZ36" s="477"/>
      <c r="BA36" s="477"/>
      <c r="BB36" s="477"/>
      <c r="BC36" s="477"/>
      <c r="BD36" s="477"/>
      <c r="BE36" s="477"/>
      <c r="BF36" s="477"/>
      <c r="BG36" s="477"/>
      <c r="BH36" s="477"/>
      <c r="BI36" s="477"/>
      <c r="BJ36" s="477"/>
      <c r="BK36" s="477"/>
      <c r="BL36" s="477"/>
      <c r="BM36" s="477"/>
      <c r="BN36" s="477"/>
      <c r="BO36" s="477"/>
      <c r="BP36" s="477"/>
      <c r="BQ36" s="477"/>
      <c r="BR36" s="477"/>
      <c r="BS36" s="477"/>
      <c r="BT36" s="477"/>
      <c r="BU36" s="477"/>
      <c r="BV36" s="598"/>
      <c r="BW36" s="487"/>
    </row>
    <row r="37" spans="1:75" s="497" customFormat="1" ht="15.75">
      <c r="A37" s="493" t="s">
        <v>149</v>
      </c>
      <c r="B37" s="494"/>
      <c r="C37" s="495"/>
      <c r="D37" s="496"/>
      <c r="E37" s="496"/>
      <c r="F37" s="496"/>
      <c r="G37" s="496"/>
      <c r="H37" s="496"/>
      <c r="I37" s="496"/>
      <c r="J37" s="496"/>
      <c r="K37" s="496"/>
      <c r="L37" s="496"/>
      <c r="M37" s="496"/>
      <c r="N37" s="496"/>
      <c r="O37" s="496"/>
      <c r="P37" s="496"/>
      <c r="Q37" s="496"/>
      <c r="R37" s="496"/>
      <c r="S37" s="496"/>
      <c r="T37" s="496"/>
      <c r="U37" s="496"/>
      <c r="V37" s="496"/>
      <c r="W37" s="496"/>
      <c r="X37" s="496"/>
      <c r="Y37" s="496"/>
      <c r="Z37" s="496"/>
      <c r="AA37" s="496"/>
      <c r="AB37" s="496"/>
      <c r="AC37" s="496"/>
      <c r="AD37" s="496"/>
      <c r="AE37" s="496"/>
      <c r="AF37" s="496"/>
      <c r="AG37" s="496"/>
      <c r="AH37" s="496"/>
      <c r="AI37" s="496"/>
      <c r="AJ37" s="496"/>
      <c r="AK37" s="496"/>
      <c r="AL37" s="496"/>
      <c r="AM37" s="496"/>
      <c r="AN37" s="496"/>
      <c r="AO37" s="496"/>
      <c r="AP37" s="496"/>
      <c r="AQ37" s="496"/>
      <c r="AR37" s="496"/>
      <c r="AS37" s="496"/>
      <c r="AT37" s="496"/>
      <c r="AU37" s="496"/>
      <c r="AV37" s="496"/>
      <c r="AW37" s="496"/>
      <c r="AX37" s="496"/>
      <c r="AY37" s="496"/>
      <c r="AZ37" s="496"/>
      <c r="BA37" s="496"/>
      <c r="BB37" s="496"/>
      <c r="BC37" s="496"/>
      <c r="BD37" s="496"/>
      <c r="BE37" s="496"/>
      <c r="BF37" s="496"/>
      <c r="BG37" s="496"/>
      <c r="BH37" s="496"/>
      <c r="BI37" s="496"/>
      <c r="BJ37" s="496"/>
      <c r="BK37" s="496"/>
      <c r="BL37" s="496"/>
      <c r="BM37" s="496"/>
      <c r="BN37" s="496"/>
      <c r="BO37" s="496"/>
      <c r="BP37" s="496"/>
      <c r="BQ37" s="496"/>
      <c r="BR37" s="496"/>
      <c r="BS37" s="496"/>
      <c r="BT37" s="496"/>
      <c r="BU37" s="496"/>
      <c r="BV37" s="632"/>
      <c r="BW37" s="487"/>
    </row>
    <row r="38" spans="1:75" s="497" customFormat="1">
      <c r="A38" s="498" t="s">
        <v>140</v>
      </c>
      <c r="B38" s="499">
        <f t="shared" ref="B38:B55" si="8">IF(filingDate&lt;$C$3,$C38,INDEX($C38:$AAA38,MATCH(filingDate,$C$3:$AAA$3)))</f>
        <v>0</v>
      </c>
      <c r="C38" s="500">
        <f>SUM(C39:C41)</f>
        <v>0</v>
      </c>
      <c r="D38" s="500">
        <f t="shared" ref="D38:BO38" si="9">SUM(D39:D41)</f>
        <v>0</v>
      </c>
      <c r="E38" s="500">
        <f t="shared" si="9"/>
        <v>0</v>
      </c>
      <c r="F38" s="500">
        <f t="shared" si="9"/>
        <v>0</v>
      </c>
      <c r="G38" s="500">
        <f t="shared" si="9"/>
        <v>0</v>
      </c>
      <c r="H38" s="500">
        <f t="shared" si="9"/>
        <v>0</v>
      </c>
      <c r="I38" s="500">
        <f t="shared" si="9"/>
        <v>0</v>
      </c>
      <c r="J38" s="500">
        <f t="shared" si="9"/>
        <v>0</v>
      </c>
      <c r="K38" s="500">
        <f t="shared" si="9"/>
        <v>0</v>
      </c>
      <c r="L38" s="500">
        <f t="shared" si="9"/>
        <v>0</v>
      </c>
      <c r="M38" s="500">
        <f t="shared" si="9"/>
        <v>0</v>
      </c>
      <c r="N38" s="500">
        <f t="shared" si="9"/>
        <v>0</v>
      </c>
      <c r="O38" s="500">
        <f t="shared" si="9"/>
        <v>0</v>
      </c>
      <c r="P38" s="500">
        <f t="shared" si="9"/>
        <v>0</v>
      </c>
      <c r="Q38" s="500">
        <f t="shared" si="9"/>
        <v>0</v>
      </c>
      <c r="R38" s="500">
        <f t="shared" si="9"/>
        <v>0</v>
      </c>
      <c r="S38" s="500">
        <f t="shared" si="9"/>
        <v>0</v>
      </c>
      <c r="T38" s="500">
        <f t="shared" si="9"/>
        <v>0</v>
      </c>
      <c r="U38" s="500">
        <f t="shared" si="9"/>
        <v>0</v>
      </c>
      <c r="V38" s="500">
        <f t="shared" si="9"/>
        <v>0</v>
      </c>
      <c r="W38" s="500">
        <f t="shared" si="9"/>
        <v>0</v>
      </c>
      <c r="X38" s="500">
        <f t="shared" si="9"/>
        <v>0</v>
      </c>
      <c r="Y38" s="500">
        <f t="shared" si="9"/>
        <v>0</v>
      </c>
      <c r="Z38" s="500">
        <f t="shared" si="9"/>
        <v>0</v>
      </c>
      <c r="AA38" s="500">
        <f t="shared" si="9"/>
        <v>0</v>
      </c>
      <c r="AB38" s="500">
        <f t="shared" si="9"/>
        <v>0</v>
      </c>
      <c r="AC38" s="500">
        <f t="shared" si="9"/>
        <v>0</v>
      </c>
      <c r="AD38" s="500">
        <f t="shared" si="9"/>
        <v>0</v>
      </c>
      <c r="AE38" s="500">
        <f t="shared" si="9"/>
        <v>0</v>
      </c>
      <c r="AF38" s="500">
        <f t="shared" si="9"/>
        <v>0</v>
      </c>
      <c r="AG38" s="500">
        <f t="shared" si="9"/>
        <v>0</v>
      </c>
      <c r="AH38" s="500">
        <f t="shared" si="9"/>
        <v>0</v>
      </c>
      <c r="AI38" s="500">
        <f t="shared" si="9"/>
        <v>0</v>
      </c>
      <c r="AJ38" s="500">
        <f t="shared" si="9"/>
        <v>0</v>
      </c>
      <c r="AK38" s="500">
        <f t="shared" si="9"/>
        <v>0</v>
      </c>
      <c r="AL38" s="500">
        <f t="shared" si="9"/>
        <v>0</v>
      </c>
      <c r="AM38" s="500">
        <f t="shared" si="9"/>
        <v>0</v>
      </c>
      <c r="AN38" s="500">
        <f t="shared" si="9"/>
        <v>0</v>
      </c>
      <c r="AO38" s="500">
        <f t="shared" si="9"/>
        <v>0</v>
      </c>
      <c r="AP38" s="500">
        <f t="shared" si="9"/>
        <v>0</v>
      </c>
      <c r="AQ38" s="500">
        <f t="shared" si="9"/>
        <v>0</v>
      </c>
      <c r="AR38" s="500">
        <f t="shared" si="9"/>
        <v>0</v>
      </c>
      <c r="AS38" s="500">
        <f t="shared" si="9"/>
        <v>0</v>
      </c>
      <c r="AT38" s="500">
        <f t="shared" si="9"/>
        <v>0</v>
      </c>
      <c r="AU38" s="500">
        <f t="shared" si="9"/>
        <v>0</v>
      </c>
      <c r="AV38" s="500">
        <f t="shared" si="9"/>
        <v>0</v>
      </c>
      <c r="AW38" s="500">
        <f t="shared" si="9"/>
        <v>0</v>
      </c>
      <c r="AX38" s="500">
        <f t="shared" si="9"/>
        <v>0</v>
      </c>
      <c r="AY38" s="500">
        <f t="shared" si="9"/>
        <v>0</v>
      </c>
      <c r="AZ38" s="500">
        <f t="shared" si="9"/>
        <v>0</v>
      </c>
      <c r="BA38" s="500">
        <f t="shared" si="9"/>
        <v>0</v>
      </c>
      <c r="BB38" s="500">
        <f t="shared" si="9"/>
        <v>0</v>
      </c>
      <c r="BC38" s="500">
        <f t="shared" si="9"/>
        <v>0</v>
      </c>
      <c r="BD38" s="500">
        <f t="shared" si="9"/>
        <v>0</v>
      </c>
      <c r="BE38" s="500">
        <f t="shared" si="9"/>
        <v>0</v>
      </c>
      <c r="BF38" s="500">
        <f t="shared" si="9"/>
        <v>0</v>
      </c>
      <c r="BG38" s="500">
        <f t="shared" si="9"/>
        <v>0</v>
      </c>
      <c r="BH38" s="500">
        <f t="shared" si="9"/>
        <v>0</v>
      </c>
      <c r="BI38" s="500">
        <f t="shared" si="9"/>
        <v>0</v>
      </c>
      <c r="BJ38" s="500">
        <f t="shared" si="9"/>
        <v>0</v>
      </c>
      <c r="BK38" s="500">
        <f t="shared" si="9"/>
        <v>0</v>
      </c>
      <c r="BL38" s="500">
        <f t="shared" si="9"/>
        <v>0</v>
      </c>
      <c r="BM38" s="500">
        <f t="shared" si="9"/>
        <v>0</v>
      </c>
      <c r="BN38" s="500">
        <f t="shared" si="9"/>
        <v>0</v>
      </c>
      <c r="BO38" s="500">
        <f t="shared" si="9"/>
        <v>0</v>
      </c>
      <c r="BP38" s="500">
        <f t="shared" ref="BP38:BV38" si="10">SUM(BP39:BP41)</f>
        <v>0</v>
      </c>
      <c r="BQ38" s="500">
        <f t="shared" si="10"/>
        <v>0</v>
      </c>
      <c r="BR38" s="500">
        <f t="shared" si="10"/>
        <v>0</v>
      </c>
      <c r="BS38" s="500">
        <f t="shared" si="10"/>
        <v>0</v>
      </c>
      <c r="BT38" s="500">
        <f t="shared" si="10"/>
        <v>0</v>
      </c>
      <c r="BU38" s="500">
        <f t="shared" si="10"/>
        <v>0</v>
      </c>
      <c r="BV38" s="636">
        <f t="shared" si="10"/>
        <v>0</v>
      </c>
      <c r="BW38" s="487"/>
    </row>
    <row r="39" spans="1:75" s="497" customFormat="1">
      <c r="A39" s="501" t="s">
        <v>164</v>
      </c>
      <c r="B39" s="502">
        <f t="shared" si="8"/>
        <v>0</v>
      </c>
      <c r="C39" s="503">
        <f>SUM(C9:C10)</f>
        <v>0</v>
      </c>
      <c r="D39" s="503">
        <f t="shared" ref="D39:BO39" si="11">SUM(D9:D10)</f>
        <v>0</v>
      </c>
      <c r="E39" s="503">
        <f t="shared" si="11"/>
        <v>0</v>
      </c>
      <c r="F39" s="503">
        <f t="shared" si="11"/>
        <v>0</v>
      </c>
      <c r="G39" s="503">
        <f t="shared" si="11"/>
        <v>0</v>
      </c>
      <c r="H39" s="503">
        <f t="shared" si="11"/>
        <v>0</v>
      </c>
      <c r="I39" s="503">
        <f t="shared" si="11"/>
        <v>0</v>
      </c>
      <c r="J39" s="503">
        <f t="shared" si="11"/>
        <v>0</v>
      </c>
      <c r="K39" s="503">
        <f t="shared" si="11"/>
        <v>0</v>
      </c>
      <c r="L39" s="503">
        <f t="shared" si="11"/>
        <v>0</v>
      </c>
      <c r="M39" s="503">
        <f t="shared" si="11"/>
        <v>0</v>
      </c>
      <c r="N39" s="503">
        <f t="shared" si="11"/>
        <v>0</v>
      </c>
      <c r="O39" s="503">
        <f t="shared" si="11"/>
        <v>0</v>
      </c>
      <c r="P39" s="503">
        <f t="shared" si="11"/>
        <v>0</v>
      </c>
      <c r="Q39" s="503">
        <f t="shared" si="11"/>
        <v>0</v>
      </c>
      <c r="R39" s="503">
        <f t="shared" si="11"/>
        <v>0</v>
      </c>
      <c r="S39" s="503">
        <f t="shared" si="11"/>
        <v>0</v>
      </c>
      <c r="T39" s="503">
        <f t="shared" si="11"/>
        <v>0</v>
      </c>
      <c r="U39" s="503">
        <f t="shared" si="11"/>
        <v>0</v>
      </c>
      <c r="V39" s="503">
        <f t="shared" si="11"/>
        <v>0</v>
      </c>
      <c r="W39" s="503">
        <f t="shared" si="11"/>
        <v>0</v>
      </c>
      <c r="X39" s="503">
        <f t="shared" si="11"/>
        <v>0</v>
      </c>
      <c r="Y39" s="503">
        <f t="shared" si="11"/>
        <v>0</v>
      </c>
      <c r="Z39" s="503">
        <f t="shared" si="11"/>
        <v>0</v>
      </c>
      <c r="AA39" s="503">
        <f t="shared" si="11"/>
        <v>0</v>
      </c>
      <c r="AB39" s="503">
        <f t="shared" si="11"/>
        <v>0</v>
      </c>
      <c r="AC39" s="503">
        <f t="shared" si="11"/>
        <v>0</v>
      </c>
      <c r="AD39" s="503">
        <f t="shared" si="11"/>
        <v>0</v>
      </c>
      <c r="AE39" s="503">
        <f t="shared" si="11"/>
        <v>0</v>
      </c>
      <c r="AF39" s="503">
        <f t="shared" si="11"/>
        <v>0</v>
      </c>
      <c r="AG39" s="503">
        <f t="shared" si="11"/>
        <v>0</v>
      </c>
      <c r="AH39" s="503">
        <f t="shared" si="11"/>
        <v>0</v>
      </c>
      <c r="AI39" s="503">
        <f t="shared" si="11"/>
        <v>0</v>
      </c>
      <c r="AJ39" s="503">
        <f t="shared" si="11"/>
        <v>0</v>
      </c>
      <c r="AK39" s="503">
        <f t="shared" si="11"/>
        <v>0</v>
      </c>
      <c r="AL39" s="503">
        <f t="shared" si="11"/>
        <v>0</v>
      </c>
      <c r="AM39" s="503">
        <f t="shared" si="11"/>
        <v>0</v>
      </c>
      <c r="AN39" s="503">
        <f t="shared" si="11"/>
        <v>0</v>
      </c>
      <c r="AO39" s="503">
        <f t="shared" si="11"/>
        <v>0</v>
      </c>
      <c r="AP39" s="503">
        <f t="shared" si="11"/>
        <v>0</v>
      </c>
      <c r="AQ39" s="503">
        <f t="shared" si="11"/>
        <v>0</v>
      </c>
      <c r="AR39" s="503">
        <f t="shared" si="11"/>
        <v>0</v>
      </c>
      <c r="AS39" s="503">
        <f t="shared" si="11"/>
        <v>0</v>
      </c>
      <c r="AT39" s="503">
        <f t="shared" si="11"/>
        <v>0</v>
      </c>
      <c r="AU39" s="503">
        <f t="shared" si="11"/>
        <v>0</v>
      </c>
      <c r="AV39" s="503">
        <f t="shared" si="11"/>
        <v>0</v>
      </c>
      <c r="AW39" s="503">
        <f t="shared" si="11"/>
        <v>0</v>
      </c>
      <c r="AX39" s="503">
        <f t="shared" si="11"/>
        <v>0</v>
      </c>
      <c r="AY39" s="503">
        <f t="shared" si="11"/>
        <v>0</v>
      </c>
      <c r="AZ39" s="503">
        <f t="shared" si="11"/>
        <v>0</v>
      </c>
      <c r="BA39" s="503">
        <f t="shared" si="11"/>
        <v>0</v>
      </c>
      <c r="BB39" s="503">
        <f t="shared" si="11"/>
        <v>0</v>
      </c>
      <c r="BC39" s="503">
        <f t="shared" si="11"/>
        <v>0</v>
      </c>
      <c r="BD39" s="503">
        <f t="shared" si="11"/>
        <v>0</v>
      </c>
      <c r="BE39" s="503">
        <f t="shared" si="11"/>
        <v>0</v>
      </c>
      <c r="BF39" s="503">
        <f t="shared" si="11"/>
        <v>0</v>
      </c>
      <c r="BG39" s="503">
        <f t="shared" si="11"/>
        <v>0</v>
      </c>
      <c r="BH39" s="503">
        <f t="shared" si="11"/>
        <v>0</v>
      </c>
      <c r="BI39" s="503">
        <f t="shared" si="11"/>
        <v>0</v>
      </c>
      <c r="BJ39" s="503">
        <f t="shared" si="11"/>
        <v>0</v>
      </c>
      <c r="BK39" s="503">
        <f t="shared" si="11"/>
        <v>0</v>
      </c>
      <c r="BL39" s="503">
        <f t="shared" si="11"/>
        <v>0</v>
      </c>
      <c r="BM39" s="503">
        <f t="shared" si="11"/>
        <v>0</v>
      </c>
      <c r="BN39" s="503">
        <f t="shared" si="11"/>
        <v>0</v>
      </c>
      <c r="BO39" s="503">
        <f t="shared" si="11"/>
        <v>0</v>
      </c>
      <c r="BP39" s="503">
        <f t="shared" ref="BP39:BV39" si="12">SUM(BP9:BP10)</f>
        <v>0</v>
      </c>
      <c r="BQ39" s="503">
        <f t="shared" si="12"/>
        <v>0</v>
      </c>
      <c r="BR39" s="503">
        <f t="shared" si="12"/>
        <v>0</v>
      </c>
      <c r="BS39" s="503">
        <f t="shared" si="12"/>
        <v>0</v>
      </c>
      <c r="BT39" s="503">
        <f t="shared" si="12"/>
        <v>0</v>
      </c>
      <c r="BU39" s="503">
        <f t="shared" si="12"/>
        <v>0</v>
      </c>
      <c r="BV39" s="632">
        <f t="shared" si="12"/>
        <v>0</v>
      </c>
      <c r="BW39" s="487"/>
    </row>
    <row r="40" spans="1:75" s="497" customFormat="1">
      <c r="A40" s="501" t="s">
        <v>38</v>
      </c>
      <c r="B40" s="502">
        <f t="shared" si="8"/>
        <v>0</v>
      </c>
      <c r="C40" s="503">
        <f>SUM(C11:C12)</f>
        <v>0</v>
      </c>
      <c r="D40" s="503">
        <f t="shared" ref="D40:BO40" si="13">SUM(D11:D12)</f>
        <v>0</v>
      </c>
      <c r="E40" s="503">
        <f t="shared" si="13"/>
        <v>0</v>
      </c>
      <c r="F40" s="503">
        <f t="shared" si="13"/>
        <v>0</v>
      </c>
      <c r="G40" s="503">
        <f t="shared" si="13"/>
        <v>0</v>
      </c>
      <c r="H40" s="503">
        <f t="shared" si="13"/>
        <v>0</v>
      </c>
      <c r="I40" s="503">
        <f t="shared" si="13"/>
        <v>0</v>
      </c>
      <c r="J40" s="503">
        <f t="shared" si="13"/>
        <v>0</v>
      </c>
      <c r="K40" s="503">
        <f t="shared" si="13"/>
        <v>0</v>
      </c>
      <c r="L40" s="503">
        <f t="shared" si="13"/>
        <v>0</v>
      </c>
      <c r="M40" s="503">
        <f t="shared" si="13"/>
        <v>0</v>
      </c>
      <c r="N40" s="503">
        <f t="shared" si="13"/>
        <v>0</v>
      </c>
      <c r="O40" s="503">
        <f t="shared" si="13"/>
        <v>0</v>
      </c>
      <c r="P40" s="503">
        <f t="shared" si="13"/>
        <v>0</v>
      </c>
      <c r="Q40" s="503">
        <f t="shared" si="13"/>
        <v>0</v>
      </c>
      <c r="R40" s="503">
        <f t="shared" si="13"/>
        <v>0</v>
      </c>
      <c r="S40" s="503">
        <f t="shared" si="13"/>
        <v>0</v>
      </c>
      <c r="T40" s="503">
        <f t="shared" si="13"/>
        <v>0</v>
      </c>
      <c r="U40" s="503">
        <f t="shared" si="13"/>
        <v>0</v>
      </c>
      <c r="V40" s="503">
        <f t="shared" si="13"/>
        <v>0</v>
      </c>
      <c r="W40" s="503">
        <f t="shared" si="13"/>
        <v>0</v>
      </c>
      <c r="X40" s="503">
        <f t="shared" si="13"/>
        <v>0</v>
      </c>
      <c r="Y40" s="503">
        <f t="shared" si="13"/>
        <v>0</v>
      </c>
      <c r="Z40" s="503">
        <f t="shared" si="13"/>
        <v>0</v>
      </c>
      <c r="AA40" s="503">
        <f t="shared" si="13"/>
        <v>0</v>
      </c>
      <c r="AB40" s="503">
        <f t="shared" si="13"/>
        <v>0</v>
      </c>
      <c r="AC40" s="503">
        <f t="shared" si="13"/>
        <v>0</v>
      </c>
      <c r="AD40" s="503">
        <f t="shared" si="13"/>
        <v>0</v>
      </c>
      <c r="AE40" s="503">
        <f t="shared" si="13"/>
        <v>0</v>
      </c>
      <c r="AF40" s="503">
        <f t="shared" si="13"/>
        <v>0</v>
      </c>
      <c r="AG40" s="503">
        <f t="shared" si="13"/>
        <v>0</v>
      </c>
      <c r="AH40" s="503">
        <f t="shared" si="13"/>
        <v>0</v>
      </c>
      <c r="AI40" s="503">
        <f t="shared" si="13"/>
        <v>0</v>
      </c>
      <c r="AJ40" s="503">
        <f t="shared" si="13"/>
        <v>0</v>
      </c>
      <c r="AK40" s="503">
        <f t="shared" si="13"/>
        <v>0</v>
      </c>
      <c r="AL40" s="503">
        <f t="shared" si="13"/>
        <v>0</v>
      </c>
      <c r="AM40" s="503">
        <f t="shared" si="13"/>
        <v>0</v>
      </c>
      <c r="AN40" s="503">
        <f t="shared" si="13"/>
        <v>0</v>
      </c>
      <c r="AO40" s="503">
        <f t="shared" si="13"/>
        <v>0</v>
      </c>
      <c r="AP40" s="503">
        <f t="shared" si="13"/>
        <v>0</v>
      </c>
      <c r="AQ40" s="503">
        <f t="shared" si="13"/>
        <v>0</v>
      </c>
      <c r="AR40" s="503">
        <f t="shared" si="13"/>
        <v>0</v>
      </c>
      <c r="AS40" s="503">
        <f t="shared" si="13"/>
        <v>0</v>
      </c>
      <c r="AT40" s="503">
        <f t="shared" si="13"/>
        <v>0</v>
      </c>
      <c r="AU40" s="503">
        <f t="shared" si="13"/>
        <v>0</v>
      </c>
      <c r="AV40" s="503">
        <f t="shared" si="13"/>
        <v>0</v>
      </c>
      <c r="AW40" s="503">
        <f t="shared" si="13"/>
        <v>0</v>
      </c>
      <c r="AX40" s="503">
        <f t="shared" si="13"/>
        <v>0</v>
      </c>
      <c r="AY40" s="503">
        <f t="shared" si="13"/>
        <v>0</v>
      </c>
      <c r="AZ40" s="503">
        <f t="shared" si="13"/>
        <v>0</v>
      </c>
      <c r="BA40" s="503">
        <f t="shared" si="13"/>
        <v>0</v>
      </c>
      <c r="BB40" s="503">
        <f t="shared" si="13"/>
        <v>0</v>
      </c>
      <c r="BC40" s="503">
        <f t="shared" si="13"/>
        <v>0</v>
      </c>
      <c r="BD40" s="503">
        <f t="shared" si="13"/>
        <v>0</v>
      </c>
      <c r="BE40" s="503">
        <f t="shared" si="13"/>
        <v>0</v>
      </c>
      <c r="BF40" s="503">
        <f t="shared" si="13"/>
        <v>0</v>
      </c>
      <c r="BG40" s="503">
        <f t="shared" si="13"/>
        <v>0</v>
      </c>
      <c r="BH40" s="503">
        <f t="shared" si="13"/>
        <v>0</v>
      </c>
      <c r="BI40" s="503">
        <f t="shared" si="13"/>
        <v>0</v>
      </c>
      <c r="BJ40" s="503">
        <f t="shared" si="13"/>
        <v>0</v>
      </c>
      <c r="BK40" s="503">
        <f t="shared" si="13"/>
        <v>0</v>
      </c>
      <c r="BL40" s="503">
        <f t="shared" si="13"/>
        <v>0</v>
      </c>
      <c r="BM40" s="503">
        <f t="shared" si="13"/>
        <v>0</v>
      </c>
      <c r="BN40" s="503">
        <f t="shared" si="13"/>
        <v>0</v>
      </c>
      <c r="BO40" s="503">
        <f t="shared" si="13"/>
        <v>0</v>
      </c>
      <c r="BP40" s="503">
        <f t="shared" ref="BP40:BV40" si="14">SUM(BP11:BP12)</f>
        <v>0</v>
      </c>
      <c r="BQ40" s="503">
        <f t="shared" si="14"/>
        <v>0</v>
      </c>
      <c r="BR40" s="503">
        <f t="shared" si="14"/>
        <v>0</v>
      </c>
      <c r="BS40" s="503">
        <f t="shared" si="14"/>
        <v>0</v>
      </c>
      <c r="BT40" s="503">
        <f t="shared" si="14"/>
        <v>0</v>
      </c>
      <c r="BU40" s="503">
        <f t="shared" si="14"/>
        <v>0</v>
      </c>
      <c r="BV40" s="632">
        <f t="shared" si="14"/>
        <v>0</v>
      </c>
      <c r="BW40" s="487"/>
    </row>
    <row r="41" spans="1:75" s="497" customFormat="1">
      <c r="A41" s="501" t="s">
        <v>171</v>
      </c>
      <c r="B41" s="502">
        <f t="shared" si="8"/>
        <v>0</v>
      </c>
      <c r="C41" s="503">
        <f>SUM(C13:C14)</f>
        <v>0</v>
      </c>
      <c r="D41" s="503">
        <f t="shared" ref="D41:BO41" si="15">SUM(D13:D14)</f>
        <v>0</v>
      </c>
      <c r="E41" s="503">
        <f t="shared" si="15"/>
        <v>0</v>
      </c>
      <c r="F41" s="503">
        <f t="shared" si="15"/>
        <v>0</v>
      </c>
      <c r="G41" s="503">
        <f t="shared" si="15"/>
        <v>0</v>
      </c>
      <c r="H41" s="503">
        <f t="shared" si="15"/>
        <v>0</v>
      </c>
      <c r="I41" s="503">
        <f t="shared" si="15"/>
        <v>0</v>
      </c>
      <c r="J41" s="503">
        <f t="shared" si="15"/>
        <v>0</v>
      </c>
      <c r="K41" s="503">
        <f t="shared" si="15"/>
        <v>0</v>
      </c>
      <c r="L41" s="503">
        <f t="shared" si="15"/>
        <v>0</v>
      </c>
      <c r="M41" s="503">
        <f t="shared" si="15"/>
        <v>0</v>
      </c>
      <c r="N41" s="503">
        <f t="shared" si="15"/>
        <v>0</v>
      </c>
      <c r="O41" s="503">
        <f t="shared" si="15"/>
        <v>0</v>
      </c>
      <c r="P41" s="503">
        <f t="shared" si="15"/>
        <v>0</v>
      </c>
      <c r="Q41" s="503">
        <f t="shared" si="15"/>
        <v>0</v>
      </c>
      <c r="R41" s="503">
        <f t="shared" si="15"/>
        <v>0</v>
      </c>
      <c r="S41" s="503">
        <f t="shared" si="15"/>
        <v>0</v>
      </c>
      <c r="T41" s="503">
        <f t="shared" si="15"/>
        <v>0</v>
      </c>
      <c r="U41" s="503">
        <f t="shared" si="15"/>
        <v>0</v>
      </c>
      <c r="V41" s="503">
        <f t="shared" si="15"/>
        <v>0</v>
      </c>
      <c r="W41" s="503">
        <f t="shared" si="15"/>
        <v>0</v>
      </c>
      <c r="X41" s="503">
        <f t="shared" si="15"/>
        <v>0</v>
      </c>
      <c r="Y41" s="503">
        <f t="shared" si="15"/>
        <v>0</v>
      </c>
      <c r="Z41" s="503">
        <f t="shared" si="15"/>
        <v>0</v>
      </c>
      <c r="AA41" s="503">
        <f t="shared" si="15"/>
        <v>0</v>
      </c>
      <c r="AB41" s="503">
        <f t="shared" si="15"/>
        <v>0</v>
      </c>
      <c r="AC41" s="503">
        <f t="shared" si="15"/>
        <v>0</v>
      </c>
      <c r="AD41" s="503">
        <f t="shared" si="15"/>
        <v>0</v>
      </c>
      <c r="AE41" s="503">
        <f t="shared" si="15"/>
        <v>0</v>
      </c>
      <c r="AF41" s="503">
        <f t="shared" si="15"/>
        <v>0</v>
      </c>
      <c r="AG41" s="503">
        <f t="shared" si="15"/>
        <v>0</v>
      </c>
      <c r="AH41" s="503">
        <f t="shared" si="15"/>
        <v>0</v>
      </c>
      <c r="AI41" s="503">
        <f t="shared" si="15"/>
        <v>0</v>
      </c>
      <c r="AJ41" s="503">
        <f t="shared" si="15"/>
        <v>0</v>
      </c>
      <c r="AK41" s="503">
        <f t="shared" si="15"/>
        <v>0</v>
      </c>
      <c r="AL41" s="503">
        <f t="shared" si="15"/>
        <v>0</v>
      </c>
      <c r="AM41" s="503">
        <f t="shared" si="15"/>
        <v>0</v>
      </c>
      <c r="AN41" s="503">
        <f t="shared" si="15"/>
        <v>0</v>
      </c>
      <c r="AO41" s="503">
        <f t="shared" si="15"/>
        <v>0</v>
      </c>
      <c r="AP41" s="503">
        <f t="shared" si="15"/>
        <v>0</v>
      </c>
      <c r="AQ41" s="503">
        <f t="shared" si="15"/>
        <v>0</v>
      </c>
      <c r="AR41" s="503">
        <f t="shared" si="15"/>
        <v>0</v>
      </c>
      <c r="AS41" s="503">
        <f t="shared" si="15"/>
        <v>0</v>
      </c>
      <c r="AT41" s="503">
        <f t="shared" si="15"/>
        <v>0</v>
      </c>
      <c r="AU41" s="503">
        <f t="shared" si="15"/>
        <v>0</v>
      </c>
      <c r="AV41" s="503">
        <f t="shared" si="15"/>
        <v>0</v>
      </c>
      <c r="AW41" s="503">
        <f t="shared" si="15"/>
        <v>0</v>
      </c>
      <c r="AX41" s="503">
        <f t="shared" si="15"/>
        <v>0</v>
      </c>
      <c r="AY41" s="503">
        <f t="shared" si="15"/>
        <v>0</v>
      </c>
      <c r="AZ41" s="503">
        <f t="shared" si="15"/>
        <v>0</v>
      </c>
      <c r="BA41" s="503">
        <f t="shared" si="15"/>
        <v>0</v>
      </c>
      <c r="BB41" s="503">
        <f t="shared" si="15"/>
        <v>0</v>
      </c>
      <c r="BC41" s="503">
        <f t="shared" si="15"/>
        <v>0</v>
      </c>
      <c r="BD41" s="503">
        <f t="shared" si="15"/>
        <v>0</v>
      </c>
      <c r="BE41" s="503">
        <f t="shared" si="15"/>
        <v>0</v>
      </c>
      <c r="BF41" s="503">
        <f t="shared" si="15"/>
        <v>0</v>
      </c>
      <c r="BG41" s="503">
        <f t="shared" si="15"/>
        <v>0</v>
      </c>
      <c r="BH41" s="503">
        <f t="shared" si="15"/>
        <v>0</v>
      </c>
      <c r="BI41" s="503">
        <f t="shared" si="15"/>
        <v>0</v>
      </c>
      <c r="BJ41" s="503">
        <f t="shared" si="15"/>
        <v>0</v>
      </c>
      <c r="BK41" s="503">
        <f t="shared" si="15"/>
        <v>0</v>
      </c>
      <c r="BL41" s="503">
        <f t="shared" si="15"/>
        <v>0</v>
      </c>
      <c r="BM41" s="503">
        <f t="shared" si="15"/>
        <v>0</v>
      </c>
      <c r="BN41" s="503">
        <f t="shared" si="15"/>
        <v>0</v>
      </c>
      <c r="BO41" s="503">
        <f t="shared" si="15"/>
        <v>0</v>
      </c>
      <c r="BP41" s="503">
        <f t="shared" ref="BP41:BV41" si="16">SUM(BP13:BP14)</f>
        <v>0</v>
      </c>
      <c r="BQ41" s="503">
        <f t="shared" si="16"/>
        <v>0</v>
      </c>
      <c r="BR41" s="503">
        <f t="shared" si="16"/>
        <v>0</v>
      </c>
      <c r="BS41" s="503">
        <f t="shared" si="16"/>
        <v>0</v>
      </c>
      <c r="BT41" s="503">
        <f t="shared" si="16"/>
        <v>0</v>
      </c>
      <c r="BU41" s="503">
        <f t="shared" si="16"/>
        <v>0</v>
      </c>
      <c r="BV41" s="632">
        <f t="shared" si="16"/>
        <v>0</v>
      </c>
      <c r="BW41" s="487"/>
    </row>
    <row r="42" spans="1:75" s="497" customFormat="1">
      <c r="A42" s="498" t="s">
        <v>148</v>
      </c>
      <c r="B42" s="499">
        <f t="shared" si="8"/>
        <v>0</v>
      </c>
      <c r="C42" s="500">
        <f>SUM(C43:C45)</f>
        <v>0</v>
      </c>
      <c r="D42" s="500">
        <f t="shared" ref="D42:BO42" si="17">SUM(D43:D45)</f>
        <v>0</v>
      </c>
      <c r="E42" s="500">
        <f t="shared" si="17"/>
        <v>0</v>
      </c>
      <c r="F42" s="500">
        <f t="shared" si="17"/>
        <v>0</v>
      </c>
      <c r="G42" s="500">
        <f t="shared" si="17"/>
        <v>0</v>
      </c>
      <c r="H42" s="500">
        <f t="shared" si="17"/>
        <v>0</v>
      </c>
      <c r="I42" s="500">
        <f t="shared" si="17"/>
        <v>0</v>
      </c>
      <c r="J42" s="500">
        <f t="shared" si="17"/>
        <v>0</v>
      </c>
      <c r="K42" s="500">
        <f t="shared" si="17"/>
        <v>0</v>
      </c>
      <c r="L42" s="500">
        <f t="shared" si="17"/>
        <v>0</v>
      </c>
      <c r="M42" s="500">
        <f t="shared" si="17"/>
        <v>0</v>
      </c>
      <c r="N42" s="500">
        <f t="shared" si="17"/>
        <v>0</v>
      </c>
      <c r="O42" s="500">
        <f t="shared" si="17"/>
        <v>0</v>
      </c>
      <c r="P42" s="500">
        <f t="shared" si="17"/>
        <v>0</v>
      </c>
      <c r="Q42" s="500">
        <f t="shared" si="17"/>
        <v>0</v>
      </c>
      <c r="R42" s="500">
        <f t="shared" si="17"/>
        <v>0</v>
      </c>
      <c r="S42" s="500">
        <f t="shared" si="17"/>
        <v>0</v>
      </c>
      <c r="T42" s="500">
        <f t="shared" si="17"/>
        <v>0</v>
      </c>
      <c r="U42" s="500">
        <f t="shared" si="17"/>
        <v>0</v>
      </c>
      <c r="V42" s="500">
        <f t="shared" si="17"/>
        <v>0</v>
      </c>
      <c r="W42" s="500">
        <f t="shared" si="17"/>
        <v>0</v>
      </c>
      <c r="X42" s="500">
        <f t="shared" si="17"/>
        <v>0</v>
      </c>
      <c r="Y42" s="500">
        <f t="shared" si="17"/>
        <v>0</v>
      </c>
      <c r="Z42" s="500">
        <f t="shared" si="17"/>
        <v>0</v>
      </c>
      <c r="AA42" s="500">
        <f t="shared" si="17"/>
        <v>0</v>
      </c>
      <c r="AB42" s="500">
        <f t="shared" si="17"/>
        <v>0</v>
      </c>
      <c r="AC42" s="500">
        <f t="shared" si="17"/>
        <v>0</v>
      </c>
      <c r="AD42" s="500">
        <f t="shared" si="17"/>
        <v>0</v>
      </c>
      <c r="AE42" s="500">
        <f t="shared" si="17"/>
        <v>0</v>
      </c>
      <c r="AF42" s="500">
        <f t="shared" si="17"/>
        <v>0</v>
      </c>
      <c r="AG42" s="500">
        <f t="shared" si="17"/>
        <v>0</v>
      </c>
      <c r="AH42" s="500">
        <f t="shared" si="17"/>
        <v>0</v>
      </c>
      <c r="AI42" s="500">
        <f t="shared" si="17"/>
        <v>0</v>
      </c>
      <c r="AJ42" s="500">
        <f t="shared" si="17"/>
        <v>0</v>
      </c>
      <c r="AK42" s="500">
        <f t="shared" si="17"/>
        <v>0</v>
      </c>
      <c r="AL42" s="500">
        <f t="shared" si="17"/>
        <v>0</v>
      </c>
      <c r="AM42" s="500">
        <f t="shared" si="17"/>
        <v>0</v>
      </c>
      <c r="AN42" s="500">
        <f t="shared" si="17"/>
        <v>0</v>
      </c>
      <c r="AO42" s="500">
        <f t="shared" si="17"/>
        <v>0</v>
      </c>
      <c r="AP42" s="500">
        <f t="shared" si="17"/>
        <v>0</v>
      </c>
      <c r="AQ42" s="500">
        <f t="shared" si="17"/>
        <v>0</v>
      </c>
      <c r="AR42" s="500">
        <f t="shared" si="17"/>
        <v>0</v>
      </c>
      <c r="AS42" s="500">
        <f t="shared" si="17"/>
        <v>0</v>
      </c>
      <c r="AT42" s="500">
        <f t="shared" si="17"/>
        <v>0</v>
      </c>
      <c r="AU42" s="500">
        <f t="shared" si="17"/>
        <v>0</v>
      </c>
      <c r="AV42" s="500">
        <f t="shared" si="17"/>
        <v>0</v>
      </c>
      <c r="AW42" s="500">
        <f t="shared" si="17"/>
        <v>0</v>
      </c>
      <c r="AX42" s="500">
        <f t="shared" si="17"/>
        <v>0</v>
      </c>
      <c r="AY42" s="500">
        <f t="shared" si="17"/>
        <v>0</v>
      </c>
      <c r="AZ42" s="500">
        <f t="shared" si="17"/>
        <v>0</v>
      </c>
      <c r="BA42" s="500">
        <f t="shared" si="17"/>
        <v>0</v>
      </c>
      <c r="BB42" s="500">
        <f t="shared" si="17"/>
        <v>0</v>
      </c>
      <c r="BC42" s="500">
        <f t="shared" si="17"/>
        <v>0</v>
      </c>
      <c r="BD42" s="500">
        <f t="shared" si="17"/>
        <v>0</v>
      </c>
      <c r="BE42" s="500">
        <f t="shared" si="17"/>
        <v>0</v>
      </c>
      <c r="BF42" s="500">
        <f t="shared" si="17"/>
        <v>0</v>
      </c>
      <c r="BG42" s="500">
        <f t="shared" si="17"/>
        <v>0</v>
      </c>
      <c r="BH42" s="500">
        <f t="shared" si="17"/>
        <v>0</v>
      </c>
      <c r="BI42" s="500">
        <f t="shared" si="17"/>
        <v>0</v>
      </c>
      <c r="BJ42" s="500">
        <f t="shared" si="17"/>
        <v>0</v>
      </c>
      <c r="BK42" s="500">
        <f t="shared" si="17"/>
        <v>0</v>
      </c>
      <c r="BL42" s="500">
        <f t="shared" si="17"/>
        <v>0</v>
      </c>
      <c r="BM42" s="500">
        <f t="shared" si="17"/>
        <v>0</v>
      </c>
      <c r="BN42" s="500">
        <f t="shared" si="17"/>
        <v>0</v>
      </c>
      <c r="BO42" s="500">
        <f t="shared" si="17"/>
        <v>0</v>
      </c>
      <c r="BP42" s="500">
        <f t="shared" ref="BP42:BV42" si="18">SUM(BP43:BP45)</f>
        <v>0</v>
      </c>
      <c r="BQ42" s="500">
        <f t="shared" si="18"/>
        <v>0</v>
      </c>
      <c r="BR42" s="500">
        <f t="shared" si="18"/>
        <v>0</v>
      </c>
      <c r="BS42" s="500">
        <f t="shared" si="18"/>
        <v>0</v>
      </c>
      <c r="BT42" s="500">
        <f t="shared" si="18"/>
        <v>0</v>
      </c>
      <c r="BU42" s="500">
        <f t="shared" si="18"/>
        <v>0</v>
      </c>
      <c r="BV42" s="636">
        <f t="shared" si="18"/>
        <v>0</v>
      </c>
      <c r="BW42" s="487"/>
    </row>
    <row r="43" spans="1:75" s="497" customFormat="1">
      <c r="A43" s="501" t="s">
        <v>150</v>
      </c>
      <c r="B43" s="502">
        <f t="shared" si="8"/>
        <v>0</v>
      </c>
      <c r="C43" s="503">
        <f>SUM(C16:C17)</f>
        <v>0</v>
      </c>
      <c r="D43" s="503">
        <f t="shared" ref="D43:BO43" si="19">SUM(D16:D17)</f>
        <v>0</v>
      </c>
      <c r="E43" s="503">
        <f t="shared" si="19"/>
        <v>0</v>
      </c>
      <c r="F43" s="503">
        <f t="shared" si="19"/>
        <v>0</v>
      </c>
      <c r="G43" s="503">
        <f t="shared" si="19"/>
        <v>0</v>
      </c>
      <c r="H43" s="503">
        <f t="shared" si="19"/>
        <v>0</v>
      </c>
      <c r="I43" s="503">
        <f t="shared" si="19"/>
        <v>0</v>
      </c>
      <c r="J43" s="503">
        <f t="shared" si="19"/>
        <v>0</v>
      </c>
      <c r="K43" s="503">
        <f t="shared" si="19"/>
        <v>0</v>
      </c>
      <c r="L43" s="503">
        <f t="shared" si="19"/>
        <v>0</v>
      </c>
      <c r="M43" s="503">
        <f t="shared" si="19"/>
        <v>0</v>
      </c>
      <c r="N43" s="503">
        <f t="shared" si="19"/>
        <v>0</v>
      </c>
      <c r="O43" s="503">
        <f t="shared" si="19"/>
        <v>0</v>
      </c>
      <c r="P43" s="503">
        <f t="shared" si="19"/>
        <v>0</v>
      </c>
      <c r="Q43" s="503">
        <f t="shared" si="19"/>
        <v>0</v>
      </c>
      <c r="R43" s="503">
        <f t="shared" si="19"/>
        <v>0</v>
      </c>
      <c r="S43" s="503">
        <f t="shared" si="19"/>
        <v>0</v>
      </c>
      <c r="T43" s="503">
        <f t="shared" si="19"/>
        <v>0</v>
      </c>
      <c r="U43" s="503">
        <f t="shared" si="19"/>
        <v>0</v>
      </c>
      <c r="V43" s="503">
        <f t="shared" si="19"/>
        <v>0</v>
      </c>
      <c r="W43" s="503">
        <f t="shared" si="19"/>
        <v>0</v>
      </c>
      <c r="X43" s="503">
        <f t="shared" si="19"/>
        <v>0</v>
      </c>
      <c r="Y43" s="503">
        <f t="shared" si="19"/>
        <v>0</v>
      </c>
      <c r="Z43" s="503">
        <f t="shared" si="19"/>
        <v>0</v>
      </c>
      <c r="AA43" s="503">
        <f t="shared" si="19"/>
        <v>0</v>
      </c>
      <c r="AB43" s="503">
        <f t="shared" si="19"/>
        <v>0</v>
      </c>
      <c r="AC43" s="503">
        <f t="shared" si="19"/>
        <v>0</v>
      </c>
      <c r="AD43" s="503">
        <f t="shared" si="19"/>
        <v>0</v>
      </c>
      <c r="AE43" s="503">
        <f t="shared" si="19"/>
        <v>0</v>
      </c>
      <c r="AF43" s="503">
        <f t="shared" si="19"/>
        <v>0</v>
      </c>
      <c r="AG43" s="503">
        <f t="shared" si="19"/>
        <v>0</v>
      </c>
      <c r="AH43" s="503">
        <f t="shared" si="19"/>
        <v>0</v>
      </c>
      <c r="AI43" s="503">
        <f t="shared" si="19"/>
        <v>0</v>
      </c>
      <c r="AJ43" s="503">
        <f t="shared" si="19"/>
        <v>0</v>
      </c>
      <c r="AK43" s="503">
        <f t="shared" si="19"/>
        <v>0</v>
      </c>
      <c r="AL43" s="503">
        <f t="shared" si="19"/>
        <v>0</v>
      </c>
      <c r="AM43" s="503">
        <f t="shared" si="19"/>
        <v>0</v>
      </c>
      <c r="AN43" s="503">
        <f t="shared" si="19"/>
        <v>0</v>
      </c>
      <c r="AO43" s="503">
        <f t="shared" si="19"/>
        <v>0</v>
      </c>
      <c r="AP43" s="503">
        <f t="shared" si="19"/>
        <v>0</v>
      </c>
      <c r="AQ43" s="503">
        <f t="shared" si="19"/>
        <v>0</v>
      </c>
      <c r="AR43" s="503">
        <f t="shared" si="19"/>
        <v>0</v>
      </c>
      <c r="AS43" s="503">
        <f t="shared" si="19"/>
        <v>0</v>
      </c>
      <c r="AT43" s="503">
        <f t="shared" si="19"/>
        <v>0</v>
      </c>
      <c r="AU43" s="503">
        <f t="shared" si="19"/>
        <v>0</v>
      </c>
      <c r="AV43" s="503">
        <f t="shared" si="19"/>
        <v>0</v>
      </c>
      <c r="AW43" s="503">
        <f t="shared" si="19"/>
        <v>0</v>
      </c>
      <c r="AX43" s="503">
        <f t="shared" si="19"/>
        <v>0</v>
      </c>
      <c r="AY43" s="503">
        <f t="shared" si="19"/>
        <v>0</v>
      </c>
      <c r="AZ43" s="503">
        <f t="shared" si="19"/>
        <v>0</v>
      </c>
      <c r="BA43" s="503">
        <f t="shared" si="19"/>
        <v>0</v>
      </c>
      <c r="BB43" s="503">
        <f t="shared" si="19"/>
        <v>0</v>
      </c>
      <c r="BC43" s="503">
        <f t="shared" si="19"/>
        <v>0</v>
      </c>
      <c r="BD43" s="503">
        <f t="shared" si="19"/>
        <v>0</v>
      </c>
      <c r="BE43" s="503">
        <f t="shared" si="19"/>
        <v>0</v>
      </c>
      <c r="BF43" s="503">
        <f t="shared" si="19"/>
        <v>0</v>
      </c>
      <c r="BG43" s="503">
        <f t="shared" si="19"/>
        <v>0</v>
      </c>
      <c r="BH43" s="503">
        <f t="shared" si="19"/>
        <v>0</v>
      </c>
      <c r="BI43" s="503">
        <f t="shared" si="19"/>
        <v>0</v>
      </c>
      <c r="BJ43" s="503">
        <f t="shared" si="19"/>
        <v>0</v>
      </c>
      <c r="BK43" s="503">
        <f t="shared" si="19"/>
        <v>0</v>
      </c>
      <c r="BL43" s="503">
        <f t="shared" si="19"/>
        <v>0</v>
      </c>
      <c r="BM43" s="503">
        <f t="shared" si="19"/>
        <v>0</v>
      </c>
      <c r="BN43" s="503">
        <f t="shared" si="19"/>
        <v>0</v>
      </c>
      <c r="BO43" s="503">
        <f t="shared" si="19"/>
        <v>0</v>
      </c>
      <c r="BP43" s="503">
        <f t="shared" ref="BP43:BV43" si="20">SUM(BP16:BP17)</f>
        <v>0</v>
      </c>
      <c r="BQ43" s="503">
        <f t="shared" si="20"/>
        <v>0</v>
      </c>
      <c r="BR43" s="503">
        <f t="shared" si="20"/>
        <v>0</v>
      </c>
      <c r="BS43" s="503">
        <f t="shared" si="20"/>
        <v>0</v>
      </c>
      <c r="BT43" s="503">
        <f t="shared" si="20"/>
        <v>0</v>
      </c>
      <c r="BU43" s="503">
        <f t="shared" si="20"/>
        <v>0</v>
      </c>
      <c r="BV43" s="632">
        <f t="shared" si="20"/>
        <v>0</v>
      </c>
      <c r="BW43" s="487"/>
    </row>
    <row r="44" spans="1:75" s="497" customFormat="1">
      <c r="A44" s="501" t="s">
        <v>151</v>
      </c>
      <c r="B44" s="502">
        <f t="shared" si="8"/>
        <v>0</v>
      </c>
      <c r="C44" s="503">
        <f>SUM(C18:C19)</f>
        <v>0</v>
      </c>
      <c r="D44" s="503">
        <f t="shared" ref="D44:BO44" si="21">SUM(D18:D19)</f>
        <v>0</v>
      </c>
      <c r="E44" s="503">
        <f t="shared" si="21"/>
        <v>0</v>
      </c>
      <c r="F44" s="503">
        <f t="shared" si="21"/>
        <v>0</v>
      </c>
      <c r="G44" s="503">
        <f t="shared" si="21"/>
        <v>0</v>
      </c>
      <c r="H44" s="503">
        <f t="shared" si="21"/>
        <v>0</v>
      </c>
      <c r="I44" s="503">
        <f t="shared" si="21"/>
        <v>0</v>
      </c>
      <c r="J44" s="503">
        <f t="shared" si="21"/>
        <v>0</v>
      </c>
      <c r="K44" s="503">
        <f t="shared" si="21"/>
        <v>0</v>
      </c>
      <c r="L44" s="503">
        <f t="shared" si="21"/>
        <v>0</v>
      </c>
      <c r="M44" s="503">
        <f t="shared" si="21"/>
        <v>0</v>
      </c>
      <c r="N44" s="503">
        <f t="shared" si="21"/>
        <v>0</v>
      </c>
      <c r="O44" s="503">
        <f t="shared" si="21"/>
        <v>0</v>
      </c>
      <c r="P44" s="503">
        <f t="shared" si="21"/>
        <v>0</v>
      </c>
      <c r="Q44" s="503">
        <f t="shared" si="21"/>
        <v>0</v>
      </c>
      <c r="R44" s="503">
        <f t="shared" si="21"/>
        <v>0</v>
      </c>
      <c r="S44" s="503">
        <f t="shared" si="21"/>
        <v>0</v>
      </c>
      <c r="T44" s="503">
        <f t="shared" si="21"/>
        <v>0</v>
      </c>
      <c r="U44" s="503">
        <f t="shared" si="21"/>
        <v>0</v>
      </c>
      <c r="V44" s="503">
        <f t="shared" si="21"/>
        <v>0</v>
      </c>
      <c r="W44" s="503">
        <f t="shared" si="21"/>
        <v>0</v>
      </c>
      <c r="X44" s="503">
        <f t="shared" si="21"/>
        <v>0</v>
      </c>
      <c r="Y44" s="503">
        <f t="shared" si="21"/>
        <v>0</v>
      </c>
      <c r="Z44" s="503">
        <f t="shared" si="21"/>
        <v>0</v>
      </c>
      <c r="AA44" s="503">
        <f t="shared" si="21"/>
        <v>0</v>
      </c>
      <c r="AB44" s="503">
        <f t="shared" si="21"/>
        <v>0</v>
      </c>
      <c r="AC44" s="503">
        <f t="shared" si="21"/>
        <v>0</v>
      </c>
      <c r="AD44" s="503">
        <f t="shared" si="21"/>
        <v>0</v>
      </c>
      <c r="AE44" s="503">
        <f t="shared" si="21"/>
        <v>0</v>
      </c>
      <c r="AF44" s="503">
        <f t="shared" si="21"/>
        <v>0</v>
      </c>
      <c r="AG44" s="503">
        <f t="shared" si="21"/>
        <v>0</v>
      </c>
      <c r="AH44" s="503">
        <f t="shared" si="21"/>
        <v>0</v>
      </c>
      <c r="AI44" s="503">
        <f t="shared" si="21"/>
        <v>0</v>
      </c>
      <c r="AJ44" s="503">
        <f t="shared" si="21"/>
        <v>0</v>
      </c>
      <c r="AK44" s="503">
        <f t="shared" si="21"/>
        <v>0</v>
      </c>
      <c r="AL44" s="503">
        <f t="shared" si="21"/>
        <v>0</v>
      </c>
      <c r="AM44" s="503">
        <f t="shared" si="21"/>
        <v>0</v>
      </c>
      <c r="AN44" s="503">
        <f t="shared" si="21"/>
        <v>0</v>
      </c>
      <c r="AO44" s="503">
        <f t="shared" si="21"/>
        <v>0</v>
      </c>
      <c r="AP44" s="503">
        <f t="shared" si="21"/>
        <v>0</v>
      </c>
      <c r="AQ44" s="503">
        <f t="shared" si="21"/>
        <v>0</v>
      </c>
      <c r="AR44" s="503">
        <f t="shared" si="21"/>
        <v>0</v>
      </c>
      <c r="AS44" s="503">
        <f t="shared" si="21"/>
        <v>0</v>
      </c>
      <c r="AT44" s="503">
        <f t="shared" si="21"/>
        <v>0</v>
      </c>
      <c r="AU44" s="503">
        <f t="shared" si="21"/>
        <v>0</v>
      </c>
      <c r="AV44" s="503">
        <f t="shared" si="21"/>
        <v>0</v>
      </c>
      <c r="AW44" s="503">
        <f t="shared" si="21"/>
        <v>0</v>
      </c>
      <c r="AX44" s="503">
        <f t="shared" si="21"/>
        <v>0</v>
      </c>
      <c r="AY44" s="503">
        <f t="shared" si="21"/>
        <v>0</v>
      </c>
      <c r="AZ44" s="503">
        <f t="shared" si="21"/>
        <v>0</v>
      </c>
      <c r="BA44" s="503">
        <f t="shared" si="21"/>
        <v>0</v>
      </c>
      <c r="BB44" s="503">
        <f t="shared" si="21"/>
        <v>0</v>
      </c>
      <c r="BC44" s="503">
        <f t="shared" si="21"/>
        <v>0</v>
      </c>
      <c r="BD44" s="503">
        <f t="shared" si="21"/>
        <v>0</v>
      </c>
      <c r="BE44" s="503">
        <f t="shared" si="21"/>
        <v>0</v>
      </c>
      <c r="BF44" s="503">
        <f t="shared" si="21"/>
        <v>0</v>
      </c>
      <c r="BG44" s="503">
        <f t="shared" si="21"/>
        <v>0</v>
      </c>
      <c r="BH44" s="503">
        <f t="shared" si="21"/>
        <v>0</v>
      </c>
      <c r="BI44" s="503">
        <f t="shared" si="21"/>
        <v>0</v>
      </c>
      <c r="BJ44" s="503">
        <f t="shared" si="21"/>
        <v>0</v>
      </c>
      <c r="BK44" s="503">
        <f t="shared" si="21"/>
        <v>0</v>
      </c>
      <c r="BL44" s="503">
        <f t="shared" si="21"/>
        <v>0</v>
      </c>
      <c r="BM44" s="503">
        <f t="shared" si="21"/>
        <v>0</v>
      </c>
      <c r="BN44" s="503">
        <f t="shared" si="21"/>
        <v>0</v>
      </c>
      <c r="BO44" s="503">
        <f t="shared" si="21"/>
        <v>0</v>
      </c>
      <c r="BP44" s="503">
        <f t="shared" ref="BP44:BV44" si="22">SUM(BP18:BP19)</f>
        <v>0</v>
      </c>
      <c r="BQ44" s="503">
        <f t="shared" si="22"/>
        <v>0</v>
      </c>
      <c r="BR44" s="503">
        <f t="shared" si="22"/>
        <v>0</v>
      </c>
      <c r="BS44" s="503">
        <f t="shared" si="22"/>
        <v>0</v>
      </c>
      <c r="BT44" s="503">
        <f t="shared" si="22"/>
        <v>0</v>
      </c>
      <c r="BU44" s="503">
        <f t="shared" si="22"/>
        <v>0</v>
      </c>
      <c r="BV44" s="632">
        <f t="shared" si="22"/>
        <v>0</v>
      </c>
      <c r="BW44" s="487"/>
    </row>
    <row r="45" spans="1:75" s="497" customFormat="1">
      <c r="A45" s="501" t="s">
        <v>171</v>
      </c>
      <c r="B45" s="502">
        <f t="shared" si="8"/>
        <v>0</v>
      </c>
      <c r="C45" s="503">
        <f>SUM(C20:C21)</f>
        <v>0</v>
      </c>
      <c r="D45" s="503">
        <f t="shared" ref="D45:BO45" si="23">SUM(D20:D21)</f>
        <v>0</v>
      </c>
      <c r="E45" s="503">
        <f t="shared" si="23"/>
        <v>0</v>
      </c>
      <c r="F45" s="503">
        <f t="shared" si="23"/>
        <v>0</v>
      </c>
      <c r="G45" s="503">
        <f t="shared" si="23"/>
        <v>0</v>
      </c>
      <c r="H45" s="503">
        <f t="shared" si="23"/>
        <v>0</v>
      </c>
      <c r="I45" s="503">
        <f t="shared" si="23"/>
        <v>0</v>
      </c>
      <c r="J45" s="503">
        <f t="shared" si="23"/>
        <v>0</v>
      </c>
      <c r="K45" s="503">
        <f t="shared" si="23"/>
        <v>0</v>
      </c>
      <c r="L45" s="503">
        <f t="shared" si="23"/>
        <v>0</v>
      </c>
      <c r="M45" s="503">
        <f t="shared" si="23"/>
        <v>0</v>
      </c>
      <c r="N45" s="503">
        <f t="shared" si="23"/>
        <v>0</v>
      </c>
      <c r="O45" s="503">
        <f t="shared" si="23"/>
        <v>0</v>
      </c>
      <c r="P45" s="503">
        <f t="shared" si="23"/>
        <v>0</v>
      </c>
      <c r="Q45" s="503">
        <f t="shared" si="23"/>
        <v>0</v>
      </c>
      <c r="R45" s="503">
        <f t="shared" si="23"/>
        <v>0</v>
      </c>
      <c r="S45" s="503">
        <f t="shared" si="23"/>
        <v>0</v>
      </c>
      <c r="T45" s="503">
        <f t="shared" si="23"/>
        <v>0</v>
      </c>
      <c r="U45" s="503">
        <f t="shared" si="23"/>
        <v>0</v>
      </c>
      <c r="V45" s="503">
        <f t="shared" si="23"/>
        <v>0</v>
      </c>
      <c r="W45" s="503">
        <f t="shared" si="23"/>
        <v>0</v>
      </c>
      <c r="X45" s="503">
        <f t="shared" si="23"/>
        <v>0</v>
      </c>
      <c r="Y45" s="503">
        <f t="shared" si="23"/>
        <v>0</v>
      </c>
      <c r="Z45" s="503">
        <f t="shared" si="23"/>
        <v>0</v>
      </c>
      <c r="AA45" s="503">
        <f t="shared" si="23"/>
        <v>0</v>
      </c>
      <c r="AB45" s="503">
        <f t="shared" si="23"/>
        <v>0</v>
      </c>
      <c r="AC45" s="503">
        <f t="shared" si="23"/>
        <v>0</v>
      </c>
      <c r="AD45" s="503">
        <f t="shared" si="23"/>
        <v>0</v>
      </c>
      <c r="AE45" s="503">
        <f t="shared" si="23"/>
        <v>0</v>
      </c>
      <c r="AF45" s="503">
        <f t="shared" si="23"/>
        <v>0</v>
      </c>
      <c r="AG45" s="503">
        <f t="shared" si="23"/>
        <v>0</v>
      </c>
      <c r="AH45" s="503">
        <f t="shared" si="23"/>
        <v>0</v>
      </c>
      <c r="AI45" s="503">
        <f t="shared" si="23"/>
        <v>0</v>
      </c>
      <c r="AJ45" s="503">
        <f t="shared" si="23"/>
        <v>0</v>
      </c>
      <c r="AK45" s="503">
        <f t="shared" si="23"/>
        <v>0</v>
      </c>
      <c r="AL45" s="503">
        <f t="shared" si="23"/>
        <v>0</v>
      </c>
      <c r="AM45" s="503">
        <f t="shared" si="23"/>
        <v>0</v>
      </c>
      <c r="AN45" s="503">
        <f t="shared" si="23"/>
        <v>0</v>
      </c>
      <c r="AO45" s="503">
        <f t="shared" si="23"/>
        <v>0</v>
      </c>
      <c r="AP45" s="503">
        <f t="shared" si="23"/>
        <v>0</v>
      </c>
      <c r="AQ45" s="503">
        <f t="shared" si="23"/>
        <v>0</v>
      </c>
      <c r="AR45" s="503">
        <f t="shared" si="23"/>
        <v>0</v>
      </c>
      <c r="AS45" s="503">
        <f t="shared" si="23"/>
        <v>0</v>
      </c>
      <c r="AT45" s="503">
        <f t="shared" si="23"/>
        <v>0</v>
      </c>
      <c r="AU45" s="503">
        <f t="shared" si="23"/>
        <v>0</v>
      </c>
      <c r="AV45" s="503">
        <f t="shared" si="23"/>
        <v>0</v>
      </c>
      <c r="AW45" s="503">
        <f t="shared" si="23"/>
        <v>0</v>
      </c>
      <c r="AX45" s="503">
        <f t="shared" si="23"/>
        <v>0</v>
      </c>
      <c r="AY45" s="503">
        <f t="shared" si="23"/>
        <v>0</v>
      </c>
      <c r="AZ45" s="503">
        <f t="shared" si="23"/>
        <v>0</v>
      </c>
      <c r="BA45" s="503">
        <f t="shared" si="23"/>
        <v>0</v>
      </c>
      <c r="BB45" s="503">
        <f t="shared" si="23"/>
        <v>0</v>
      </c>
      <c r="BC45" s="503">
        <f t="shared" si="23"/>
        <v>0</v>
      </c>
      <c r="BD45" s="503">
        <f t="shared" si="23"/>
        <v>0</v>
      </c>
      <c r="BE45" s="503">
        <f t="shared" si="23"/>
        <v>0</v>
      </c>
      <c r="BF45" s="503">
        <f t="shared" si="23"/>
        <v>0</v>
      </c>
      <c r="BG45" s="503">
        <f t="shared" si="23"/>
        <v>0</v>
      </c>
      <c r="BH45" s="503">
        <f t="shared" si="23"/>
        <v>0</v>
      </c>
      <c r="BI45" s="503">
        <f t="shared" si="23"/>
        <v>0</v>
      </c>
      <c r="BJ45" s="503">
        <f t="shared" si="23"/>
        <v>0</v>
      </c>
      <c r="BK45" s="503">
        <f t="shared" si="23"/>
        <v>0</v>
      </c>
      <c r="BL45" s="503">
        <f t="shared" si="23"/>
        <v>0</v>
      </c>
      <c r="BM45" s="503">
        <f t="shared" si="23"/>
        <v>0</v>
      </c>
      <c r="BN45" s="503">
        <f t="shared" si="23"/>
        <v>0</v>
      </c>
      <c r="BO45" s="503">
        <f t="shared" si="23"/>
        <v>0</v>
      </c>
      <c r="BP45" s="503">
        <f t="shared" ref="BP45:BV45" si="24">SUM(BP20:BP21)</f>
        <v>0</v>
      </c>
      <c r="BQ45" s="503">
        <f t="shared" si="24"/>
        <v>0</v>
      </c>
      <c r="BR45" s="503">
        <f t="shared" si="24"/>
        <v>0</v>
      </c>
      <c r="BS45" s="503">
        <f t="shared" si="24"/>
        <v>0</v>
      </c>
      <c r="BT45" s="503">
        <f t="shared" si="24"/>
        <v>0</v>
      </c>
      <c r="BU45" s="503">
        <f t="shared" si="24"/>
        <v>0</v>
      </c>
      <c r="BV45" s="632">
        <f t="shared" si="24"/>
        <v>0</v>
      </c>
      <c r="BW45" s="487"/>
    </row>
    <row r="46" spans="1:75" s="497" customFormat="1">
      <c r="A46" s="504" t="s">
        <v>152</v>
      </c>
      <c r="B46" s="499" t="str">
        <f>IFERROR(IF(filingDate&lt;$C$3,$C46,INDEX($C46:$AAA46,MATCH(filingDate,$C$3:$AAA$3))),"")</f>
        <v/>
      </c>
      <c r="C46" s="500" t="e">
        <f>IF(SUM(C39,C43)=0,#N/A,SUM(C39,C43))</f>
        <v>#N/A</v>
      </c>
      <c r="D46" s="500" t="e">
        <f t="shared" ref="D46:BO46" si="25">IF(SUM(D39,D43)=0,#N/A,SUM(D39,D43))</f>
        <v>#N/A</v>
      </c>
      <c r="E46" s="500" t="e">
        <f t="shared" si="25"/>
        <v>#N/A</v>
      </c>
      <c r="F46" s="500" t="e">
        <f t="shared" si="25"/>
        <v>#N/A</v>
      </c>
      <c r="G46" s="500" t="e">
        <f t="shared" si="25"/>
        <v>#N/A</v>
      </c>
      <c r="H46" s="500" t="e">
        <f t="shared" si="25"/>
        <v>#N/A</v>
      </c>
      <c r="I46" s="500" t="e">
        <f t="shared" si="25"/>
        <v>#N/A</v>
      </c>
      <c r="J46" s="500" t="e">
        <f t="shared" si="25"/>
        <v>#N/A</v>
      </c>
      <c r="K46" s="500" t="e">
        <f t="shared" si="25"/>
        <v>#N/A</v>
      </c>
      <c r="L46" s="500" t="e">
        <f t="shared" si="25"/>
        <v>#N/A</v>
      </c>
      <c r="M46" s="500" t="e">
        <f t="shared" si="25"/>
        <v>#N/A</v>
      </c>
      <c r="N46" s="500" t="e">
        <f t="shared" si="25"/>
        <v>#N/A</v>
      </c>
      <c r="O46" s="500" t="e">
        <f t="shared" si="25"/>
        <v>#N/A</v>
      </c>
      <c r="P46" s="500" t="e">
        <f t="shared" si="25"/>
        <v>#N/A</v>
      </c>
      <c r="Q46" s="500" t="e">
        <f t="shared" si="25"/>
        <v>#N/A</v>
      </c>
      <c r="R46" s="500" t="e">
        <f t="shared" si="25"/>
        <v>#N/A</v>
      </c>
      <c r="S46" s="500" t="e">
        <f t="shared" si="25"/>
        <v>#N/A</v>
      </c>
      <c r="T46" s="500" t="e">
        <f t="shared" si="25"/>
        <v>#N/A</v>
      </c>
      <c r="U46" s="500" t="e">
        <f t="shared" si="25"/>
        <v>#N/A</v>
      </c>
      <c r="V46" s="500" t="e">
        <f t="shared" si="25"/>
        <v>#N/A</v>
      </c>
      <c r="W46" s="500" t="e">
        <f t="shared" si="25"/>
        <v>#N/A</v>
      </c>
      <c r="X46" s="500" t="e">
        <f t="shared" si="25"/>
        <v>#N/A</v>
      </c>
      <c r="Y46" s="500" t="e">
        <f t="shared" si="25"/>
        <v>#N/A</v>
      </c>
      <c r="Z46" s="500" t="e">
        <f t="shared" si="25"/>
        <v>#N/A</v>
      </c>
      <c r="AA46" s="500" t="e">
        <f t="shared" si="25"/>
        <v>#N/A</v>
      </c>
      <c r="AB46" s="500" t="e">
        <f t="shared" si="25"/>
        <v>#N/A</v>
      </c>
      <c r="AC46" s="500" t="e">
        <f t="shared" si="25"/>
        <v>#N/A</v>
      </c>
      <c r="AD46" s="500" t="e">
        <f t="shared" si="25"/>
        <v>#N/A</v>
      </c>
      <c r="AE46" s="500" t="e">
        <f t="shared" si="25"/>
        <v>#N/A</v>
      </c>
      <c r="AF46" s="500" t="e">
        <f t="shared" si="25"/>
        <v>#N/A</v>
      </c>
      <c r="AG46" s="500" t="e">
        <f t="shared" si="25"/>
        <v>#N/A</v>
      </c>
      <c r="AH46" s="500" t="e">
        <f t="shared" si="25"/>
        <v>#N/A</v>
      </c>
      <c r="AI46" s="500" t="e">
        <f t="shared" si="25"/>
        <v>#N/A</v>
      </c>
      <c r="AJ46" s="500" t="e">
        <f t="shared" si="25"/>
        <v>#N/A</v>
      </c>
      <c r="AK46" s="500" t="e">
        <f t="shared" si="25"/>
        <v>#N/A</v>
      </c>
      <c r="AL46" s="500" t="e">
        <f t="shared" si="25"/>
        <v>#N/A</v>
      </c>
      <c r="AM46" s="500" t="e">
        <f t="shared" si="25"/>
        <v>#N/A</v>
      </c>
      <c r="AN46" s="500" t="e">
        <f t="shared" si="25"/>
        <v>#N/A</v>
      </c>
      <c r="AO46" s="500" t="e">
        <f t="shared" si="25"/>
        <v>#N/A</v>
      </c>
      <c r="AP46" s="500" t="e">
        <f t="shared" si="25"/>
        <v>#N/A</v>
      </c>
      <c r="AQ46" s="500" t="e">
        <f t="shared" si="25"/>
        <v>#N/A</v>
      </c>
      <c r="AR46" s="500" t="e">
        <f t="shared" si="25"/>
        <v>#N/A</v>
      </c>
      <c r="AS46" s="500" t="e">
        <f t="shared" si="25"/>
        <v>#N/A</v>
      </c>
      <c r="AT46" s="500" t="e">
        <f t="shared" si="25"/>
        <v>#N/A</v>
      </c>
      <c r="AU46" s="500" t="e">
        <f t="shared" si="25"/>
        <v>#N/A</v>
      </c>
      <c r="AV46" s="500" t="e">
        <f t="shared" si="25"/>
        <v>#N/A</v>
      </c>
      <c r="AW46" s="500" t="e">
        <f t="shared" si="25"/>
        <v>#N/A</v>
      </c>
      <c r="AX46" s="500" t="e">
        <f t="shared" si="25"/>
        <v>#N/A</v>
      </c>
      <c r="AY46" s="500" t="e">
        <f t="shared" si="25"/>
        <v>#N/A</v>
      </c>
      <c r="AZ46" s="500" t="e">
        <f t="shared" si="25"/>
        <v>#N/A</v>
      </c>
      <c r="BA46" s="500" t="e">
        <f t="shared" si="25"/>
        <v>#N/A</v>
      </c>
      <c r="BB46" s="500" t="e">
        <f t="shared" si="25"/>
        <v>#N/A</v>
      </c>
      <c r="BC46" s="500" t="e">
        <f t="shared" si="25"/>
        <v>#N/A</v>
      </c>
      <c r="BD46" s="500" t="e">
        <f t="shared" si="25"/>
        <v>#N/A</v>
      </c>
      <c r="BE46" s="500" t="e">
        <f t="shared" si="25"/>
        <v>#N/A</v>
      </c>
      <c r="BF46" s="500" t="e">
        <f t="shared" si="25"/>
        <v>#N/A</v>
      </c>
      <c r="BG46" s="500" t="e">
        <f t="shared" si="25"/>
        <v>#N/A</v>
      </c>
      <c r="BH46" s="500" t="e">
        <f t="shared" si="25"/>
        <v>#N/A</v>
      </c>
      <c r="BI46" s="500" t="e">
        <f t="shared" si="25"/>
        <v>#N/A</v>
      </c>
      <c r="BJ46" s="500" t="e">
        <f t="shared" si="25"/>
        <v>#N/A</v>
      </c>
      <c r="BK46" s="500" t="e">
        <f t="shared" si="25"/>
        <v>#N/A</v>
      </c>
      <c r="BL46" s="500" t="e">
        <f t="shared" si="25"/>
        <v>#N/A</v>
      </c>
      <c r="BM46" s="500" t="e">
        <f t="shared" si="25"/>
        <v>#N/A</v>
      </c>
      <c r="BN46" s="500" t="e">
        <f t="shared" si="25"/>
        <v>#N/A</v>
      </c>
      <c r="BO46" s="500" t="e">
        <f t="shared" si="25"/>
        <v>#N/A</v>
      </c>
      <c r="BP46" s="500" t="e">
        <f t="shared" ref="BP46:BV46" si="26">IF(SUM(BP39,BP43)=0,#N/A,SUM(BP39,BP43))</f>
        <v>#N/A</v>
      </c>
      <c r="BQ46" s="500" t="e">
        <f t="shared" si="26"/>
        <v>#N/A</v>
      </c>
      <c r="BR46" s="500" t="e">
        <f t="shared" si="26"/>
        <v>#N/A</v>
      </c>
      <c r="BS46" s="500" t="e">
        <f t="shared" si="26"/>
        <v>#N/A</v>
      </c>
      <c r="BT46" s="500" t="e">
        <f t="shared" si="26"/>
        <v>#N/A</v>
      </c>
      <c r="BU46" s="500" t="e">
        <f t="shared" si="26"/>
        <v>#N/A</v>
      </c>
      <c r="BV46" s="636" t="e">
        <f t="shared" si="26"/>
        <v>#N/A</v>
      </c>
      <c r="BW46" s="487"/>
    </row>
    <row r="47" spans="1:75" s="497" customFormat="1">
      <c r="A47" s="503" t="s">
        <v>153</v>
      </c>
      <c r="B47" s="502">
        <f t="shared" si="8"/>
        <v>0</v>
      </c>
      <c r="C47" s="503">
        <f>SUM(C9,C16)</f>
        <v>0</v>
      </c>
      <c r="D47" s="503">
        <f t="shared" ref="D47:BO48" si="27">SUM(D9,D16)</f>
        <v>0</v>
      </c>
      <c r="E47" s="503">
        <f t="shared" si="27"/>
        <v>0</v>
      </c>
      <c r="F47" s="503">
        <f t="shared" si="27"/>
        <v>0</v>
      </c>
      <c r="G47" s="503">
        <f t="shared" si="27"/>
        <v>0</v>
      </c>
      <c r="H47" s="503">
        <f t="shared" si="27"/>
        <v>0</v>
      </c>
      <c r="I47" s="503">
        <f t="shared" si="27"/>
        <v>0</v>
      </c>
      <c r="J47" s="503">
        <f t="shared" si="27"/>
        <v>0</v>
      </c>
      <c r="K47" s="503">
        <f t="shared" si="27"/>
        <v>0</v>
      </c>
      <c r="L47" s="503">
        <f t="shared" si="27"/>
        <v>0</v>
      </c>
      <c r="M47" s="503">
        <f t="shared" si="27"/>
        <v>0</v>
      </c>
      <c r="N47" s="503">
        <f t="shared" si="27"/>
        <v>0</v>
      </c>
      <c r="O47" s="503">
        <f t="shared" si="27"/>
        <v>0</v>
      </c>
      <c r="P47" s="503">
        <f t="shared" si="27"/>
        <v>0</v>
      </c>
      <c r="Q47" s="503">
        <f t="shared" si="27"/>
        <v>0</v>
      </c>
      <c r="R47" s="503">
        <f t="shared" si="27"/>
        <v>0</v>
      </c>
      <c r="S47" s="503">
        <f t="shared" si="27"/>
        <v>0</v>
      </c>
      <c r="T47" s="503">
        <f t="shared" si="27"/>
        <v>0</v>
      </c>
      <c r="U47" s="503">
        <f t="shared" si="27"/>
        <v>0</v>
      </c>
      <c r="V47" s="503">
        <f t="shared" si="27"/>
        <v>0</v>
      </c>
      <c r="W47" s="503">
        <f t="shared" si="27"/>
        <v>0</v>
      </c>
      <c r="X47" s="503">
        <f t="shared" si="27"/>
        <v>0</v>
      </c>
      <c r="Y47" s="503">
        <f t="shared" si="27"/>
        <v>0</v>
      </c>
      <c r="Z47" s="503">
        <f t="shared" si="27"/>
        <v>0</v>
      </c>
      <c r="AA47" s="503">
        <f t="shared" si="27"/>
        <v>0</v>
      </c>
      <c r="AB47" s="503">
        <f t="shared" si="27"/>
        <v>0</v>
      </c>
      <c r="AC47" s="503">
        <f t="shared" si="27"/>
        <v>0</v>
      </c>
      <c r="AD47" s="503">
        <f t="shared" si="27"/>
        <v>0</v>
      </c>
      <c r="AE47" s="503">
        <f t="shared" si="27"/>
        <v>0</v>
      </c>
      <c r="AF47" s="503">
        <f t="shared" si="27"/>
        <v>0</v>
      </c>
      <c r="AG47" s="503">
        <f t="shared" si="27"/>
        <v>0</v>
      </c>
      <c r="AH47" s="503">
        <f t="shared" si="27"/>
        <v>0</v>
      </c>
      <c r="AI47" s="503">
        <f t="shared" si="27"/>
        <v>0</v>
      </c>
      <c r="AJ47" s="503">
        <f t="shared" si="27"/>
        <v>0</v>
      </c>
      <c r="AK47" s="503">
        <f t="shared" si="27"/>
        <v>0</v>
      </c>
      <c r="AL47" s="503">
        <f t="shared" si="27"/>
        <v>0</v>
      </c>
      <c r="AM47" s="503">
        <f t="shared" si="27"/>
        <v>0</v>
      </c>
      <c r="AN47" s="503">
        <f t="shared" si="27"/>
        <v>0</v>
      </c>
      <c r="AO47" s="503">
        <f t="shared" si="27"/>
        <v>0</v>
      </c>
      <c r="AP47" s="503">
        <f t="shared" si="27"/>
        <v>0</v>
      </c>
      <c r="AQ47" s="503">
        <f t="shared" si="27"/>
        <v>0</v>
      </c>
      <c r="AR47" s="503">
        <f t="shared" si="27"/>
        <v>0</v>
      </c>
      <c r="AS47" s="503">
        <f t="shared" si="27"/>
        <v>0</v>
      </c>
      <c r="AT47" s="503">
        <f t="shared" si="27"/>
        <v>0</v>
      </c>
      <c r="AU47" s="503">
        <f t="shared" si="27"/>
        <v>0</v>
      </c>
      <c r="AV47" s="503">
        <f t="shared" si="27"/>
        <v>0</v>
      </c>
      <c r="AW47" s="503">
        <f t="shared" si="27"/>
        <v>0</v>
      </c>
      <c r="AX47" s="503">
        <f t="shared" si="27"/>
        <v>0</v>
      </c>
      <c r="AY47" s="503">
        <f t="shared" si="27"/>
        <v>0</v>
      </c>
      <c r="AZ47" s="503">
        <f t="shared" si="27"/>
        <v>0</v>
      </c>
      <c r="BA47" s="503">
        <f t="shared" si="27"/>
        <v>0</v>
      </c>
      <c r="BB47" s="503">
        <f t="shared" si="27"/>
        <v>0</v>
      </c>
      <c r="BC47" s="503">
        <f t="shared" si="27"/>
        <v>0</v>
      </c>
      <c r="BD47" s="503">
        <f t="shared" si="27"/>
        <v>0</v>
      </c>
      <c r="BE47" s="503">
        <f t="shared" si="27"/>
        <v>0</v>
      </c>
      <c r="BF47" s="503">
        <f t="shared" si="27"/>
        <v>0</v>
      </c>
      <c r="BG47" s="503">
        <f t="shared" si="27"/>
        <v>0</v>
      </c>
      <c r="BH47" s="503">
        <f t="shared" si="27"/>
        <v>0</v>
      </c>
      <c r="BI47" s="503">
        <f t="shared" si="27"/>
        <v>0</v>
      </c>
      <c r="BJ47" s="503">
        <f t="shared" si="27"/>
        <v>0</v>
      </c>
      <c r="BK47" s="503">
        <f t="shared" si="27"/>
        <v>0</v>
      </c>
      <c r="BL47" s="503">
        <f t="shared" si="27"/>
        <v>0</v>
      </c>
      <c r="BM47" s="503">
        <f t="shared" si="27"/>
        <v>0</v>
      </c>
      <c r="BN47" s="503">
        <f t="shared" si="27"/>
        <v>0</v>
      </c>
      <c r="BO47" s="503">
        <f t="shared" si="27"/>
        <v>0</v>
      </c>
      <c r="BP47" s="503">
        <f t="shared" ref="BP47:BV48" si="28">SUM(BP9,BP16)</f>
        <v>0</v>
      </c>
      <c r="BQ47" s="503">
        <f t="shared" si="28"/>
        <v>0</v>
      </c>
      <c r="BR47" s="503">
        <f t="shared" si="28"/>
        <v>0</v>
      </c>
      <c r="BS47" s="503">
        <f t="shared" si="28"/>
        <v>0</v>
      </c>
      <c r="BT47" s="503">
        <f t="shared" si="28"/>
        <v>0</v>
      </c>
      <c r="BU47" s="503">
        <f t="shared" si="28"/>
        <v>0</v>
      </c>
      <c r="BV47" s="632">
        <f t="shared" si="28"/>
        <v>0</v>
      </c>
      <c r="BW47" s="487"/>
    </row>
    <row r="48" spans="1:75" s="497" customFormat="1">
      <c r="A48" s="503" t="s">
        <v>154</v>
      </c>
      <c r="B48" s="502">
        <f t="shared" si="8"/>
        <v>0</v>
      </c>
      <c r="C48" s="503">
        <f>SUM(C10,C17)</f>
        <v>0</v>
      </c>
      <c r="D48" s="503">
        <f t="shared" si="27"/>
        <v>0</v>
      </c>
      <c r="E48" s="503">
        <f t="shared" si="27"/>
        <v>0</v>
      </c>
      <c r="F48" s="503">
        <f t="shared" si="27"/>
        <v>0</v>
      </c>
      <c r="G48" s="503">
        <f t="shared" si="27"/>
        <v>0</v>
      </c>
      <c r="H48" s="503">
        <f t="shared" si="27"/>
        <v>0</v>
      </c>
      <c r="I48" s="503">
        <f t="shared" si="27"/>
        <v>0</v>
      </c>
      <c r="J48" s="503">
        <f t="shared" si="27"/>
        <v>0</v>
      </c>
      <c r="K48" s="503">
        <f t="shared" si="27"/>
        <v>0</v>
      </c>
      <c r="L48" s="503">
        <f t="shared" si="27"/>
        <v>0</v>
      </c>
      <c r="M48" s="503">
        <f t="shared" si="27"/>
        <v>0</v>
      </c>
      <c r="N48" s="503">
        <f t="shared" si="27"/>
        <v>0</v>
      </c>
      <c r="O48" s="503">
        <f t="shared" si="27"/>
        <v>0</v>
      </c>
      <c r="P48" s="503">
        <f t="shared" si="27"/>
        <v>0</v>
      </c>
      <c r="Q48" s="503">
        <f t="shared" si="27"/>
        <v>0</v>
      </c>
      <c r="R48" s="503">
        <f t="shared" si="27"/>
        <v>0</v>
      </c>
      <c r="S48" s="503">
        <f t="shared" si="27"/>
        <v>0</v>
      </c>
      <c r="T48" s="503">
        <f t="shared" si="27"/>
        <v>0</v>
      </c>
      <c r="U48" s="503">
        <f t="shared" si="27"/>
        <v>0</v>
      </c>
      <c r="V48" s="503">
        <f t="shared" si="27"/>
        <v>0</v>
      </c>
      <c r="W48" s="503">
        <f t="shared" si="27"/>
        <v>0</v>
      </c>
      <c r="X48" s="503">
        <f t="shared" si="27"/>
        <v>0</v>
      </c>
      <c r="Y48" s="503">
        <f t="shared" si="27"/>
        <v>0</v>
      </c>
      <c r="Z48" s="503">
        <f t="shared" si="27"/>
        <v>0</v>
      </c>
      <c r="AA48" s="503">
        <f t="shared" si="27"/>
        <v>0</v>
      </c>
      <c r="AB48" s="503">
        <f t="shared" si="27"/>
        <v>0</v>
      </c>
      <c r="AC48" s="503">
        <f t="shared" si="27"/>
        <v>0</v>
      </c>
      <c r="AD48" s="503">
        <f t="shared" si="27"/>
        <v>0</v>
      </c>
      <c r="AE48" s="503">
        <f t="shared" si="27"/>
        <v>0</v>
      </c>
      <c r="AF48" s="503">
        <f t="shared" si="27"/>
        <v>0</v>
      </c>
      <c r="AG48" s="503">
        <f t="shared" si="27"/>
        <v>0</v>
      </c>
      <c r="AH48" s="503">
        <f t="shared" si="27"/>
        <v>0</v>
      </c>
      <c r="AI48" s="503">
        <f t="shared" si="27"/>
        <v>0</v>
      </c>
      <c r="AJ48" s="503">
        <f t="shared" si="27"/>
        <v>0</v>
      </c>
      <c r="AK48" s="503">
        <f t="shared" si="27"/>
        <v>0</v>
      </c>
      <c r="AL48" s="503">
        <f t="shared" si="27"/>
        <v>0</v>
      </c>
      <c r="AM48" s="503">
        <f t="shared" si="27"/>
        <v>0</v>
      </c>
      <c r="AN48" s="503">
        <f t="shared" si="27"/>
        <v>0</v>
      </c>
      <c r="AO48" s="503">
        <f t="shared" si="27"/>
        <v>0</v>
      </c>
      <c r="AP48" s="503">
        <f t="shared" si="27"/>
        <v>0</v>
      </c>
      <c r="AQ48" s="503">
        <f t="shared" si="27"/>
        <v>0</v>
      </c>
      <c r="AR48" s="503">
        <f t="shared" si="27"/>
        <v>0</v>
      </c>
      <c r="AS48" s="503">
        <f t="shared" si="27"/>
        <v>0</v>
      </c>
      <c r="AT48" s="503">
        <f t="shared" si="27"/>
        <v>0</v>
      </c>
      <c r="AU48" s="503">
        <f t="shared" si="27"/>
        <v>0</v>
      </c>
      <c r="AV48" s="503">
        <f t="shared" si="27"/>
        <v>0</v>
      </c>
      <c r="AW48" s="503">
        <f t="shared" si="27"/>
        <v>0</v>
      </c>
      <c r="AX48" s="503">
        <f t="shared" si="27"/>
        <v>0</v>
      </c>
      <c r="AY48" s="503">
        <f t="shared" si="27"/>
        <v>0</v>
      </c>
      <c r="AZ48" s="503">
        <f t="shared" si="27"/>
        <v>0</v>
      </c>
      <c r="BA48" s="503">
        <f t="shared" si="27"/>
        <v>0</v>
      </c>
      <c r="BB48" s="503">
        <f t="shared" si="27"/>
        <v>0</v>
      </c>
      <c r="BC48" s="503">
        <f t="shared" si="27"/>
        <v>0</v>
      </c>
      <c r="BD48" s="503">
        <f t="shared" si="27"/>
        <v>0</v>
      </c>
      <c r="BE48" s="503">
        <f t="shared" si="27"/>
        <v>0</v>
      </c>
      <c r="BF48" s="503">
        <f t="shared" si="27"/>
        <v>0</v>
      </c>
      <c r="BG48" s="503">
        <f t="shared" si="27"/>
        <v>0</v>
      </c>
      <c r="BH48" s="503">
        <f t="shared" si="27"/>
        <v>0</v>
      </c>
      <c r="BI48" s="503">
        <f t="shared" si="27"/>
        <v>0</v>
      </c>
      <c r="BJ48" s="503">
        <f t="shared" si="27"/>
        <v>0</v>
      </c>
      <c r="BK48" s="503">
        <f t="shared" si="27"/>
        <v>0</v>
      </c>
      <c r="BL48" s="503">
        <f t="shared" si="27"/>
        <v>0</v>
      </c>
      <c r="BM48" s="503">
        <f t="shared" si="27"/>
        <v>0</v>
      </c>
      <c r="BN48" s="503">
        <f t="shared" si="27"/>
        <v>0</v>
      </c>
      <c r="BO48" s="503">
        <f t="shared" si="27"/>
        <v>0</v>
      </c>
      <c r="BP48" s="503">
        <f t="shared" si="28"/>
        <v>0</v>
      </c>
      <c r="BQ48" s="503">
        <f t="shared" si="28"/>
        <v>0</v>
      </c>
      <c r="BR48" s="503">
        <f t="shared" si="28"/>
        <v>0</v>
      </c>
      <c r="BS48" s="503">
        <f t="shared" si="28"/>
        <v>0</v>
      </c>
      <c r="BT48" s="503">
        <f t="shared" si="28"/>
        <v>0</v>
      </c>
      <c r="BU48" s="503">
        <f t="shared" si="28"/>
        <v>0</v>
      </c>
      <c r="BV48" s="632">
        <f t="shared" si="28"/>
        <v>0</v>
      </c>
      <c r="BW48" s="487"/>
    </row>
    <row r="49" spans="1:405" s="497" customFormat="1">
      <c r="A49" s="504" t="s">
        <v>79</v>
      </c>
      <c r="B49" s="499" t="str">
        <f>IFERROR(IF(filingDate&lt;$C$3,$C49,INDEX($C49:$AAA49,MATCH(filingDate,$C$3:$AAA$3))),"")</f>
        <v/>
      </c>
      <c r="C49" s="500" t="e">
        <f>IF(SUM(C40,C44)=0,#N/A,SUM(C40,C44))</f>
        <v>#N/A</v>
      </c>
      <c r="D49" s="500" t="e">
        <f t="shared" ref="D49:BO49" si="29">IF(SUM(D40,D44)=0,#N/A,SUM(D40,D44))</f>
        <v>#N/A</v>
      </c>
      <c r="E49" s="500" t="e">
        <f t="shared" si="29"/>
        <v>#N/A</v>
      </c>
      <c r="F49" s="500" t="e">
        <f t="shared" si="29"/>
        <v>#N/A</v>
      </c>
      <c r="G49" s="500" t="e">
        <f t="shared" si="29"/>
        <v>#N/A</v>
      </c>
      <c r="H49" s="500" t="e">
        <f t="shared" si="29"/>
        <v>#N/A</v>
      </c>
      <c r="I49" s="500" t="e">
        <f t="shared" si="29"/>
        <v>#N/A</v>
      </c>
      <c r="J49" s="500" t="e">
        <f t="shared" si="29"/>
        <v>#N/A</v>
      </c>
      <c r="K49" s="500" t="e">
        <f t="shared" si="29"/>
        <v>#N/A</v>
      </c>
      <c r="L49" s="500" t="e">
        <f t="shared" si="29"/>
        <v>#N/A</v>
      </c>
      <c r="M49" s="500" t="e">
        <f t="shared" si="29"/>
        <v>#N/A</v>
      </c>
      <c r="N49" s="500" t="e">
        <f t="shared" si="29"/>
        <v>#N/A</v>
      </c>
      <c r="O49" s="500" t="e">
        <f t="shared" si="29"/>
        <v>#N/A</v>
      </c>
      <c r="P49" s="500" t="e">
        <f t="shared" si="29"/>
        <v>#N/A</v>
      </c>
      <c r="Q49" s="500" t="e">
        <f t="shared" si="29"/>
        <v>#N/A</v>
      </c>
      <c r="R49" s="500" t="e">
        <f t="shared" si="29"/>
        <v>#N/A</v>
      </c>
      <c r="S49" s="500" t="e">
        <f t="shared" si="29"/>
        <v>#N/A</v>
      </c>
      <c r="T49" s="500" t="e">
        <f t="shared" si="29"/>
        <v>#N/A</v>
      </c>
      <c r="U49" s="500" t="e">
        <f t="shared" si="29"/>
        <v>#N/A</v>
      </c>
      <c r="V49" s="500" t="e">
        <f t="shared" si="29"/>
        <v>#N/A</v>
      </c>
      <c r="W49" s="500" t="e">
        <f t="shared" si="29"/>
        <v>#N/A</v>
      </c>
      <c r="X49" s="500" t="e">
        <f t="shared" si="29"/>
        <v>#N/A</v>
      </c>
      <c r="Y49" s="500" t="e">
        <f t="shared" si="29"/>
        <v>#N/A</v>
      </c>
      <c r="Z49" s="500" t="e">
        <f t="shared" si="29"/>
        <v>#N/A</v>
      </c>
      <c r="AA49" s="500" t="e">
        <f t="shared" si="29"/>
        <v>#N/A</v>
      </c>
      <c r="AB49" s="500" t="e">
        <f t="shared" si="29"/>
        <v>#N/A</v>
      </c>
      <c r="AC49" s="500" t="e">
        <f t="shared" si="29"/>
        <v>#N/A</v>
      </c>
      <c r="AD49" s="500" t="e">
        <f t="shared" si="29"/>
        <v>#N/A</v>
      </c>
      <c r="AE49" s="500" t="e">
        <f t="shared" si="29"/>
        <v>#N/A</v>
      </c>
      <c r="AF49" s="500" t="e">
        <f t="shared" si="29"/>
        <v>#N/A</v>
      </c>
      <c r="AG49" s="500" t="e">
        <f t="shared" si="29"/>
        <v>#N/A</v>
      </c>
      <c r="AH49" s="500" t="e">
        <f t="shared" si="29"/>
        <v>#N/A</v>
      </c>
      <c r="AI49" s="500" t="e">
        <f t="shared" si="29"/>
        <v>#N/A</v>
      </c>
      <c r="AJ49" s="500" t="e">
        <f t="shared" si="29"/>
        <v>#N/A</v>
      </c>
      <c r="AK49" s="500" t="e">
        <f t="shared" si="29"/>
        <v>#N/A</v>
      </c>
      <c r="AL49" s="500" t="e">
        <f t="shared" si="29"/>
        <v>#N/A</v>
      </c>
      <c r="AM49" s="500" t="e">
        <f t="shared" si="29"/>
        <v>#N/A</v>
      </c>
      <c r="AN49" s="500" t="e">
        <f t="shared" si="29"/>
        <v>#N/A</v>
      </c>
      <c r="AO49" s="500" t="e">
        <f t="shared" si="29"/>
        <v>#N/A</v>
      </c>
      <c r="AP49" s="500" t="e">
        <f t="shared" si="29"/>
        <v>#N/A</v>
      </c>
      <c r="AQ49" s="500" t="e">
        <f t="shared" si="29"/>
        <v>#N/A</v>
      </c>
      <c r="AR49" s="500" t="e">
        <f t="shared" si="29"/>
        <v>#N/A</v>
      </c>
      <c r="AS49" s="500" t="e">
        <f t="shared" si="29"/>
        <v>#N/A</v>
      </c>
      <c r="AT49" s="500" t="e">
        <f t="shared" si="29"/>
        <v>#N/A</v>
      </c>
      <c r="AU49" s="500" t="e">
        <f t="shared" si="29"/>
        <v>#N/A</v>
      </c>
      <c r="AV49" s="500" t="e">
        <f t="shared" si="29"/>
        <v>#N/A</v>
      </c>
      <c r="AW49" s="500" t="e">
        <f t="shared" si="29"/>
        <v>#N/A</v>
      </c>
      <c r="AX49" s="500" t="e">
        <f t="shared" si="29"/>
        <v>#N/A</v>
      </c>
      <c r="AY49" s="500" t="e">
        <f t="shared" si="29"/>
        <v>#N/A</v>
      </c>
      <c r="AZ49" s="500" t="e">
        <f t="shared" si="29"/>
        <v>#N/A</v>
      </c>
      <c r="BA49" s="500" t="e">
        <f t="shared" si="29"/>
        <v>#N/A</v>
      </c>
      <c r="BB49" s="500" t="e">
        <f t="shared" si="29"/>
        <v>#N/A</v>
      </c>
      <c r="BC49" s="500" t="e">
        <f t="shared" si="29"/>
        <v>#N/A</v>
      </c>
      <c r="BD49" s="500" t="e">
        <f t="shared" si="29"/>
        <v>#N/A</v>
      </c>
      <c r="BE49" s="500" t="e">
        <f t="shared" si="29"/>
        <v>#N/A</v>
      </c>
      <c r="BF49" s="500" t="e">
        <f t="shared" si="29"/>
        <v>#N/A</v>
      </c>
      <c r="BG49" s="500" t="e">
        <f t="shared" si="29"/>
        <v>#N/A</v>
      </c>
      <c r="BH49" s="500" t="e">
        <f t="shared" si="29"/>
        <v>#N/A</v>
      </c>
      <c r="BI49" s="500" t="e">
        <f t="shared" si="29"/>
        <v>#N/A</v>
      </c>
      <c r="BJ49" s="500" t="e">
        <f t="shared" si="29"/>
        <v>#N/A</v>
      </c>
      <c r="BK49" s="500" t="e">
        <f t="shared" si="29"/>
        <v>#N/A</v>
      </c>
      <c r="BL49" s="500" t="e">
        <f t="shared" si="29"/>
        <v>#N/A</v>
      </c>
      <c r="BM49" s="500" t="e">
        <f t="shared" si="29"/>
        <v>#N/A</v>
      </c>
      <c r="BN49" s="500" t="e">
        <f t="shared" si="29"/>
        <v>#N/A</v>
      </c>
      <c r="BO49" s="500" t="e">
        <f t="shared" si="29"/>
        <v>#N/A</v>
      </c>
      <c r="BP49" s="500" t="e">
        <f t="shared" ref="BP49:BV49" si="30">IF(SUM(BP40,BP44)=0,#N/A,SUM(BP40,BP44))</f>
        <v>#N/A</v>
      </c>
      <c r="BQ49" s="500" t="e">
        <f t="shared" si="30"/>
        <v>#N/A</v>
      </c>
      <c r="BR49" s="500" t="e">
        <f t="shared" si="30"/>
        <v>#N/A</v>
      </c>
      <c r="BS49" s="500" t="e">
        <f t="shared" si="30"/>
        <v>#N/A</v>
      </c>
      <c r="BT49" s="500" t="e">
        <f t="shared" si="30"/>
        <v>#N/A</v>
      </c>
      <c r="BU49" s="500" t="e">
        <f t="shared" si="30"/>
        <v>#N/A</v>
      </c>
      <c r="BV49" s="636" t="e">
        <f t="shared" si="30"/>
        <v>#N/A</v>
      </c>
      <c r="BW49" s="487"/>
    </row>
    <row r="50" spans="1:405" s="497" customFormat="1">
      <c r="A50" s="503" t="s">
        <v>155</v>
      </c>
      <c r="B50" s="502">
        <f t="shared" si="8"/>
        <v>0</v>
      </c>
      <c r="C50" s="503">
        <f>SUM(C11,C18)</f>
        <v>0</v>
      </c>
      <c r="D50" s="503">
        <f t="shared" ref="D50:BO51" si="31">SUM(D11,D18)</f>
        <v>0</v>
      </c>
      <c r="E50" s="503">
        <f t="shared" si="31"/>
        <v>0</v>
      </c>
      <c r="F50" s="503">
        <f t="shared" si="31"/>
        <v>0</v>
      </c>
      <c r="G50" s="503">
        <f t="shared" si="31"/>
        <v>0</v>
      </c>
      <c r="H50" s="503">
        <f t="shared" si="31"/>
        <v>0</v>
      </c>
      <c r="I50" s="503">
        <f t="shared" si="31"/>
        <v>0</v>
      </c>
      <c r="J50" s="503">
        <f t="shared" si="31"/>
        <v>0</v>
      </c>
      <c r="K50" s="503">
        <f t="shared" si="31"/>
        <v>0</v>
      </c>
      <c r="L50" s="503">
        <f t="shared" si="31"/>
        <v>0</v>
      </c>
      <c r="M50" s="503">
        <f t="shared" si="31"/>
        <v>0</v>
      </c>
      <c r="N50" s="503">
        <f t="shared" si="31"/>
        <v>0</v>
      </c>
      <c r="O50" s="503">
        <f t="shared" si="31"/>
        <v>0</v>
      </c>
      <c r="P50" s="503">
        <f t="shared" si="31"/>
        <v>0</v>
      </c>
      <c r="Q50" s="503">
        <f t="shared" si="31"/>
        <v>0</v>
      </c>
      <c r="R50" s="503">
        <f t="shared" si="31"/>
        <v>0</v>
      </c>
      <c r="S50" s="503">
        <f t="shared" si="31"/>
        <v>0</v>
      </c>
      <c r="T50" s="503">
        <f t="shared" si="31"/>
        <v>0</v>
      </c>
      <c r="U50" s="503">
        <f t="shared" si="31"/>
        <v>0</v>
      </c>
      <c r="V50" s="503">
        <f t="shared" si="31"/>
        <v>0</v>
      </c>
      <c r="W50" s="503">
        <f t="shared" si="31"/>
        <v>0</v>
      </c>
      <c r="X50" s="503">
        <f t="shared" si="31"/>
        <v>0</v>
      </c>
      <c r="Y50" s="503">
        <f t="shared" si="31"/>
        <v>0</v>
      </c>
      <c r="Z50" s="503">
        <f t="shared" si="31"/>
        <v>0</v>
      </c>
      <c r="AA50" s="503">
        <f t="shared" si="31"/>
        <v>0</v>
      </c>
      <c r="AB50" s="503">
        <f t="shared" si="31"/>
        <v>0</v>
      </c>
      <c r="AC50" s="503">
        <f t="shared" si="31"/>
        <v>0</v>
      </c>
      <c r="AD50" s="503">
        <f t="shared" si="31"/>
        <v>0</v>
      </c>
      <c r="AE50" s="503">
        <f t="shared" si="31"/>
        <v>0</v>
      </c>
      <c r="AF50" s="503">
        <f t="shared" si="31"/>
        <v>0</v>
      </c>
      <c r="AG50" s="503">
        <f t="shared" si="31"/>
        <v>0</v>
      </c>
      <c r="AH50" s="503">
        <f t="shared" si="31"/>
        <v>0</v>
      </c>
      <c r="AI50" s="503">
        <f t="shared" si="31"/>
        <v>0</v>
      </c>
      <c r="AJ50" s="503">
        <f t="shared" si="31"/>
        <v>0</v>
      </c>
      <c r="AK50" s="503">
        <f t="shared" si="31"/>
        <v>0</v>
      </c>
      <c r="AL50" s="503">
        <f t="shared" si="31"/>
        <v>0</v>
      </c>
      <c r="AM50" s="503">
        <f t="shared" si="31"/>
        <v>0</v>
      </c>
      <c r="AN50" s="503">
        <f t="shared" si="31"/>
        <v>0</v>
      </c>
      <c r="AO50" s="503">
        <f t="shared" si="31"/>
        <v>0</v>
      </c>
      <c r="AP50" s="503">
        <f t="shared" si="31"/>
        <v>0</v>
      </c>
      <c r="AQ50" s="503">
        <f t="shared" si="31"/>
        <v>0</v>
      </c>
      <c r="AR50" s="503">
        <f t="shared" si="31"/>
        <v>0</v>
      </c>
      <c r="AS50" s="503">
        <f t="shared" si="31"/>
        <v>0</v>
      </c>
      <c r="AT50" s="503">
        <f t="shared" si="31"/>
        <v>0</v>
      </c>
      <c r="AU50" s="503">
        <f t="shared" si="31"/>
        <v>0</v>
      </c>
      <c r="AV50" s="503">
        <f t="shared" si="31"/>
        <v>0</v>
      </c>
      <c r="AW50" s="503">
        <f t="shared" si="31"/>
        <v>0</v>
      </c>
      <c r="AX50" s="503">
        <f t="shared" si="31"/>
        <v>0</v>
      </c>
      <c r="AY50" s="503">
        <f t="shared" si="31"/>
        <v>0</v>
      </c>
      <c r="AZ50" s="503">
        <f t="shared" si="31"/>
        <v>0</v>
      </c>
      <c r="BA50" s="503">
        <f t="shared" si="31"/>
        <v>0</v>
      </c>
      <c r="BB50" s="503">
        <f t="shared" si="31"/>
        <v>0</v>
      </c>
      <c r="BC50" s="503">
        <f t="shared" si="31"/>
        <v>0</v>
      </c>
      <c r="BD50" s="503">
        <f t="shared" si="31"/>
        <v>0</v>
      </c>
      <c r="BE50" s="503">
        <f t="shared" si="31"/>
        <v>0</v>
      </c>
      <c r="BF50" s="503">
        <f t="shared" si="31"/>
        <v>0</v>
      </c>
      <c r="BG50" s="503">
        <f t="shared" si="31"/>
        <v>0</v>
      </c>
      <c r="BH50" s="503">
        <f t="shared" si="31"/>
        <v>0</v>
      </c>
      <c r="BI50" s="503">
        <f t="shared" si="31"/>
        <v>0</v>
      </c>
      <c r="BJ50" s="503">
        <f t="shared" si="31"/>
        <v>0</v>
      </c>
      <c r="BK50" s="503">
        <f t="shared" si="31"/>
        <v>0</v>
      </c>
      <c r="BL50" s="503">
        <f t="shared" si="31"/>
        <v>0</v>
      </c>
      <c r="BM50" s="503">
        <f t="shared" si="31"/>
        <v>0</v>
      </c>
      <c r="BN50" s="503">
        <f t="shared" si="31"/>
        <v>0</v>
      </c>
      <c r="BO50" s="503">
        <f t="shared" si="31"/>
        <v>0</v>
      </c>
      <c r="BP50" s="503">
        <f t="shared" ref="BP50:BV51" si="32">SUM(BP11,BP18)</f>
        <v>0</v>
      </c>
      <c r="BQ50" s="503">
        <f t="shared" si="32"/>
        <v>0</v>
      </c>
      <c r="BR50" s="503">
        <f t="shared" si="32"/>
        <v>0</v>
      </c>
      <c r="BS50" s="503">
        <f t="shared" si="32"/>
        <v>0</v>
      </c>
      <c r="BT50" s="503">
        <f t="shared" si="32"/>
        <v>0</v>
      </c>
      <c r="BU50" s="503">
        <f t="shared" si="32"/>
        <v>0</v>
      </c>
      <c r="BV50" s="632">
        <f t="shared" si="32"/>
        <v>0</v>
      </c>
      <c r="BW50" s="487"/>
    </row>
    <row r="51" spans="1:405" s="497" customFormat="1">
      <c r="A51" s="505" t="s">
        <v>156</v>
      </c>
      <c r="B51" s="506">
        <f t="shared" si="8"/>
        <v>0</v>
      </c>
      <c r="C51" s="505">
        <f>SUM(C12,C19)</f>
        <v>0</v>
      </c>
      <c r="D51" s="505">
        <f t="shared" si="31"/>
        <v>0</v>
      </c>
      <c r="E51" s="505">
        <f t="shared" si="31"/>
        <v>0</v>
      </c>
      <c r="F51" s="505">
        <f t="shared" si="31"/>
        <v>0</v>
      </c>
      <c r="G51" s="505">
        <f t="shared" si="31"/>
        <v>0</v>
      </c>
      <c r="H51" s="505">
        <f t="shared" si="31"/>
        <v>0</v>
      </c>
      <c r="I51" s="505">
        <f t="shared" si="31"/>
        <v>0</v>
      </c>
      <c r="J51" s="505">
        <f t="shared" si="31"/>
        <v>0</v>
      </c>
      <c r="K51" s="505">
        <f t="shared" si="31"/>
        <v>0</v>
      </c>
      <c r="L51" s="505">
        <f t="shared" si="31"/>
        <v>0</v>
      </c>
      <c r="M51" s="505">
        <f t="shared" si="31"/>
        <v>0</v>
      </c>
      <c r="N51" s="505">
        <f t="shared" si="31"/>
        <v>0</v>
      </c>
      <c r="O51" s="505">
        <f t="shared" si="31"/>
        <v>0</v>
      </c>
      <c r="P51" s="505">
        <f t="shared" si="31"/>
        <v>0</v>
      </c>
      <c r="Q51" s="505">
        <f t="shared" si="31"/>
        <v>0</v>
      </c>
      <c r="R51" s="505">
        <f t="shared" si="31"/>
        <v>0</v>
      </c>
      <c r="S51" s="505">
        <f t="shared" si="31"/>
        <v>0</v>
      </c>
      <c r="T51" s="505">
        <f t="shared" si="31"/>
        <v>0</v>
      </c>
      <c r="U51" s="505">
        <f t="shared" si="31"/>
        <v>0</v>
      </c>
      <c r="V51" s="505">
        <f t="shared" si="31"/>
        <v>0</v>
      </c>
      <c r="W51" s="505">
        <f t="shared" si="31"/>
        <v>0</v>
      </c>
      <c r="X51" s="505">
        <f t="shared" si="31"/>
        <v>0</v>
      </c>
      <c r="Y51" s="505">
        <f t="shared" si="31"/>
        <v>0</v>
      </c>
      <c r="Z51" s="505">
        <f t="shared" si="31"/>
        <v>0</v>
      </c>
      <c r="AA51" s="505">
        <f t="shared" si="31"/>
        <v>0</v>
      </c>
      <c r="AB51" s="505">
        <f t="shared" si="31"/>
        <v>0</v>
      </c>
      <c r="AC51" s="505">
        <f t="shared" si="31"/>
        <v>0</v>
      </c>
      <c r="AD51" s="505">
        <f t="shared" si="31"/>
        <v>0</v>
      </c>
      <c r="AE51" s="505">
        <f t="shared" si="31"/>
        <v>0</v>
      </c>
      <c r="AF51" s="505">
        <f t="shared" si="31"/>
        <v>0</v>
      </c>
      <c r="AG51" s="505">
        <f t="shared" si="31"/>
        <v>0</v>
      </c>
      <c r="AH51" s="505">
        <f t="shared" si="31"/>
        <v>0</v>
      </c>
      <c r="AI51" s="505">
        <f t="shared" si="31"/>
        <v>0</v>
      </c>
      <c r="AJ51" s="505">
        <f t="shared" si="31"/>
        <v>0</v>
      </c>
      <c r="AK51" s="505">
        <f t="shared" si="31"/>
        <v>0</v>
      </c>
      <c r="AL51" s="505">
        <f t="shared" si="31"/>
        <v>0</v>
      </c>
      <c r="AM51" s="505">
        <f t="shared" si="31"/>
        <v>0</v>
      </c>
      <c r="AN51" s="505">
        <f t="shared" si="31"/>
        <v>0</v>
      </c>
      <c r="AO51" s="505">
        <f t="shared" si="31"/>
        <v>0</v>
      </c>
      <c r="AP51" s="505">
        <f t="shared" si="31"/>
        <v>0</v>
      </c>
      <c r="AQ51" s="505">
        <f t="shared" si="31"/>
        <v>0</v>
      </c>
      <c r="AR51" s="505">
        <f t="shared" si="31"/>
        <v>0</v>
      </c>
      <c r="AS51" s="505">
        <f t="shared" si="31"/>
        <v>0</v>
      </c>
      <c r="AT51" s="505">
        <f t="shared" si="31"/>
        <v>0</v>
      </c>
      <c r="AU51" s="505">
        <f t="shared" si="31"/>
        <v>0</v>
      </c>
      <c r="AV51" s="505">
        <f t="shared" si="31"/>
        <v>0</v>
      </c>
      <c r="AW51" s="505">
        <f t="shared" si="31"/>
        <v>0</v>
      </c>
      <c r="AX51" s="505">
        <f t="shared" si="31"/>
        <v>0</v>
      </c>
      <c r="AY51" s="505">
        <f t="shared" si="31"/>
        <v>0</v>
      </c>
      <c r="AZ51" s="505">
        <f t="shared" si="31"/>
        <v>0</v>
      </c>
      <c r="BA51" s="505">
        <f t="shared" si="31"/>
        <v>0</v>
      </c>
      <c r="BB51" s="505">
        <f t="shared" si="31"/>
        <v>0</v>
      </c>
      <c r="BC51" s="505">
        <f t="shared" si="31"/>
        <v>0</v>
      </c>
      <c r="BD51" s="505">
        <f t="shared" si="31"/>
        <v>0</v>
      </c>
      <c r="BE51" s="505">
        <f t="shared" si="31"/>
        <v>0</v>
      </c>
      <c r="BF51" s="505">
        <f t="shared" si="31"/>
        <v>0</v>
      </c>
      <c r="BG51" s="505">
        <f t="shared" si="31"/>
        <v>0</v>
      </c>
      <c r="BH51" s="505">
        <f t="shared" si="31"/>
        <v>0</v>
      </c>
      <c r="BI51" s="505">
        <f t="shared" si="31"/>
        <v>0</v>
      </c>
      <c r="BJ51" s="505">
        <f t="shared" si="31"/>
        <v>0</v>
      </c>
      <c r="BK51" s="505">
        <f t="shared" si="31"/>
        <v>0</v>
      </c>
      <c r="BL51" s="505">
        <f t="shared" si="31"/>
        <v>0</v>
      </c>
      <c r="BM51" s="505">
        <f t="shared" si="31"/>
        <v>0</v>
      </c>
      <c r="BN51" s="505">
        <f t="shared" si="31"/>
        <v>0</v>
      </c>
      <c r="BO51" s="505">
        <f t="shared" si="31"/>
        <v>0</v>
      </c>
      <c r="BP51" s="505">
        <f t="shared" si="32"/>
        <v>0</v>
      </c>
      <c r="BQ51" s="505">
        <f t="shared" si="32"/>
        <v>0</v>
      </c>
      <c r="BR51" s="505">
        <f t="shared" si="32"/>
        <v>0</v>
      </c>
      <c r="BS51" s="505">
        <f t="shared" si="32"/>
        <v>0</v>
      </c>
      <c r="BT51" s="505">
        <f t="shared" si="32"/>
        <v>0</v>
      </c>
      <c r="BU51" s="505">
        <f t="shared" si="32"/>
        <v>0</v>
      </c>
      <c r="BV51" s="637">
        <f t="shared" si="32"/>
        <v>0</v>
      </c>
      <c r="BW51" s="487"/>
    </row>
    <row r="52" spans="1:405" s="497" customFormat="1">
      <c r="A52" s="504" t="s">
        <v>175</v>
      </c>
      <c r="B52" s="499" t="str">
        <f>IFERROR(IF(filingDate&lt;$C$3,$C52,INDEX($C52:$AAA52,MATCH(filingDate,$C$3:$AAA$3))),"")</f>
        <v/>
      </c>
      <c r="C52" s="500" t="e">
        <f>IF(SUM(C41,C45)=0,#N/A,SUM(C41,C45))</f>
        <v>#N/A</v>
      </c>
      <c r="D52" s="500" t="e">
        <f t="shared" ref="D52:BO52" si="33">IF(SUM(D41,D45)=0,#N/A,SUM(D41,D45))</f>
        <v>#N/A</v>
      </c>
      <c r="E52" s="500" t="e">
        <f t="shared" si="33"/>
        <v>#N/A</v>
      </c>
      <c r="F52" s="500" t="e">
        <f t="shared" si="33"/>
        <v>#N/A</v>
      </c>
      <c r="G52" s="500" t="e">
        <f t="shared" si="33"/>
        <v>#N/A</v>
      </c>
      <c r="H52" s="500" t="e">
        <f t="shared" si="33"/>
        <v>#N/A</v>
      </c>
      <c r="I52" s="500" t="e">
        <f t="shared" si="33"/>
        <v>#N/A</v>
      </c>
      <c r="J52" s="500" t="e">
        <f t="shared" si="33"/>
        <v>#N/A</v>
      </c>
      <c r="K52" s="500" t="e">
        <f t="shared" si="33"/>
        <v>#N/A</v>
      </c>
      <c r="L52" s="500" t="e">
        <f t="shared" si="33"/>
        <v>#N/A</v>
      </c>
      <c r="M52" s="500" t="e">
        <f t="shared" si="33"/>
        <v>#N/A</v>
      </c>
      <c r="N52" s="500" t="e">
        <f t="shared" si="33"/>
        <v>#N/A</v>
      </c>
      <c r="O52" s="500" t="e">
        <f t="shared" si="33"/>
        <v>#N/A</v>
      </c>
      <c r="P52" s="500" t="e">
        <f t="shared" si="33"/>
        <v>#N/A</v>
      </c>
      <c r="Q52" s="500" t="e">
        <f t="shared" si="33"/>
        <v>#N/A</v>
      </c>
      <c r="R52" s="500" t="e">
        <f t="shared" si="33"/>
        <v>#N/A</v>
      </c>
      <c r="S52" s="500" t="e">
        <f t="shared" si="33"/>
        <v>#N/A</v>
      </c>
      <c r="T52" s="500" t="e">
        <f t="shared" si="33"/>
        <v>#N/A</v>
      </c>
      <c r="U52" s="500" t="e">
        <f t="shared" si="33"/>
        <v>#N/A</v>
      </c>
      <c r="V52" s="500" t="e">
        <f t="shared" si="33"/>
        <v>#N/A</v>
      </c>
      <c r="W52" s="500" t="e">
        <f t="shared" si="33"/>
        <v>#N/A</v>
      </c>
      <c r="X52" s="500" t="e">
        <f t="shared" si="33"/>
        <v>#N/A</v>
      </c>
      <c r="Y52" s="500" t="e">
        <f t="shared" si="33"/>
        <v>#N/A</v>
      </c>
      <c r="Z52" s="500" t="e">
        <f t="shared" si="33"/>
        <v>#N/A</v>
      </c>
      <c r="AA52" s="500" t="e">
        <f t="shared" si="33"/>
        <v>#N/A</v>
      </c>
      <c r="AB52" s="500" t="e">
        <f t="shared" si="33"/>
        <v>#N/A</v>
      </c>
      <c r="AC52" s="500" t="e">
        <f t="shared" si="33"/>
        <v>#N/A</v>
      </c>
      <c r="AD52" s="500" t="e">
        <f t="shared" si="33"/>
        <v>#N/A</v>
      </c>
      <c r="AE52" s="500" t="e">
        <f t="shared" si="33"/>
        <v>#N/A</v>
      </c>
      <c r="AF52" s="500" t="e">
        <f t="shared" si="33"/>
        <v>#N/A</v>
      </c>
      <c r="AG52" s="500" t="e">
        <f t="shared" si="33"/>
        <v>#N/A</v>
      </c>
      <c r="AH52" s="500" t="e">
        <f t="shared" si="33"/>
        <v>#N/A</v>
      </c>
      <c r="AI52" s="500" t="e">
        <f t="shared" si="33"/>
        <v>#N/A</v>
      </c>
      <c r="AJ52" s="500" t="e">
        <f t="shared" si="33"/>
        <v>#N/A</v>
      </c>
      <c r="AK52" s="500" t="e">
        <f t="shared" si="33"/>
        <v>#N/A</v>
      </c>
      <c r="AL52" s="500" t="e">
        <f t="shared" si="33"/>
        <v>#N/A</v>
      </c>
      <c r="AM52" s="500" t="e">
        <f t="shared" si="33"/>
        <v>#N/A</v>
      </c>
      <c r="AN52" s="500" t="e">
        <f t="shared" si="33"/>
        <v>#N/A</v>
      </c>
      <c r="AO52" s="500" t="e">
        <f t="shared" si="33"/>
        <v>#N/A</v>
      </c>
      <c r="AP52" s="500" t="e">
        <f t="shared" si="33"/>
        <v>#N/A</v>
      </c>
      <c r="AQ52" s="500" t="e">
        <f t="shared" si="33"/>
        <v>#N/A</v>
      </c>
      <c r="AR52" s="500" t="e">
        <f t="shared" si="33"/>
        <v>#N/A</v>
      </c>
      <c r="AS52" s="500" t="e">
        <f t="shared" si="33"/>
        <v>#N/A</v>
      </c>
      <c r="AT52" s="500" t="e">
        <f t="shared" si="33"/>
        <v>#N/A</v>
      </c>
      <c r="AU52" s="500" t="e">
        <f t="shared" si="33"/>
        <v>#N/A</v>
      </c>
      <c r="AV52" s="500" t="e">
        <f t="shared" si="33"/>
        <v>#N/A</v>
      </c>
      <c r="AW52" s="500" t="e">
        <f t="shared" si="33"/>
        <v>#N/A</v>
      </c>
      <c r="AX52" s="500" t="e">
        <f t="shared" si="33"/>
        <v>#N/A</v>
      </c>
      <c r="AY52" s="500" t="e">
        <f t="shared" si="33"/>
        <v>#N/A</v>
      </c>
      <c r="AZ52" s="500" t="e">
        <f t="shared" si="33"/>
        <v>#N/A</v>
      </c>
      <c r="BA52" s="500" t="e">
        <f t="shared" si="33"/>
        <v>#N/A</v>
      </c>
      <c r="BB52" s="500" t="e">
        <f t="shared" si="33"/>
        <v>#N/A</v>
      </c>
      <c r="BC52" s="500" t="e">
        <f t="shared" si="33"/>
        <v>#N/A</v>
      </c>
      <c r="BD52" s="500" t="e">
        <f t="shared" si="33"/>
        <v>#N/A</v>
      </c>
      <c r="BE52" s="500" t="e">
        <f t="shared" si="33"/>
        <v>#N/A</v>
      </c>
      <c r="BF52" s="500" t="e">
        <f t="shared" si="33"/>
        <v>#N/A</v>
      </c>
      <c r="BG52" s="500" t="e">
        <f t="shared" si="33"/>
        <v>#N/A</v>
      </c>
      <c r="BH52" s="500" t="e">
        <f t="shared" si="33"/>
        <v>#N/A</v>
      </c>
      <c r="BI52" s="500" t="e">
        <f t="shared" si="33"/>
        <v>#N/A</v>
      </c>
      <c r="BJ52" s="500" t="e">
        <f t="shared" si="33"/>
        <v>#N/A</v>
      </c>
      <c r="BK52" s="500" t="e">
        <f t="shared" si="33"/>
        <v>#N/A</v>
      </c>
      <c r="BL52" s="500" t="e">
        <f t="shared" si="33"/>
        <v>#N/A</v>
      </c>
      <c r="BM52" s="500" t="e">
        <f t="shared" si="33"/>
        <v>#N/A</v>
      </c>
      <c r="BN52" s="500" t="e">
        <f t="shared" si="33"/>
        <v>#N/A</v>
      </c>
      <c r="BO52" s="500" t="e">
        <f t="shared" si="33"/>
        <v>#N/A</v>
      </c>
      <c r="BP52" s="500" t="e">
        <f t="shared" ref="BP52:BV52" si="34">IF(SUM(BP41,BP45)=0,#N/A,SUM(BP41,BP45))</f>
        <v>#N/A</v>
      </c>
      <c r="BQ52" s="500" t="e">
        <f t="shared" si="34"/>
        <v>#N/A</v>
      </c>
      <c r="BR52" s="500" t="e">
        <f t="shared" si="34"/>
        <v>#N/A</v>
      </c>
      <c r="BS52" s="500" t="e">
        <f t="shared" si="34"/>
        <v>#N/A</v>
      </c>
      <c r="BT52" s="500" t="e">
        <f t="shared" si="34"/>
        <v>#N/A</v>
      </c>
      <c r="BU52" s="500" t="e">
        <f t="shared" si="34"/>
        <v>#N/A</v>
      </c>
      <c r="BV52" s="636" t="e">
        <f t="shared" si="34"/>
        <v>#N/A</v>
      </c>
      <c r="BW52" s="487"/>
    </row>
    <row r="53" spans="1:405" s="497" customFormat="1">
      <c r="A53" s="507" t="s">
        <v>173</v>
      </c>
      <c r="B53" s="502">
        <f t="shared" si="8"/>
        <v>0</v>
      </c>
      <c r="C53" s="503">
        <f>SUM(C13,C20)</f>
        <v>0</v>
      </c>
      <c r="D53" s="503">
        <f t="shared" ref="D53:BO54" si="35">SUM(D13,D20)</f>
        <v>0</v>
      </c>
      <c r="E53" s="503">
        <f t="shared" si="35"/>
        <v>0</v>
      </c>
      <c r="F53" s="503">
        <f t="shared" si="35"/>
        <v>0</v>
      </c>
      <c r="G53" s="503">
        <f t="shared" si="35"/>
        <v>0</v>
      </c>
      <c r="H53" s="503">
        <f t="shared" si="35"/>
        <v>0</v>
      </c>
      <c r="I53" s="503">
        <f t="shared" si="35"/>
        <v>0</v>
      </c>
      <c r="J53" s="503">
        <f t="shared" si="35"/>
        <v>0</v>
      </c>
      <c r="K53" s="503">
        <f t="shared" si="35"/>
        <v>0</v>
      </c>
      <c r="L53" s="503">
        <f t="shared" si="35"/>
        <v>0</v>
      </c>
      <c r="M53" s="503">
        <f t="shared" si="35"/>
        <v>0</v>
      </c>
      <c r="N53" s="503">
        <f t="shared" si="35"/>
        <v>0</v>
      </c>
      <c r="O53" s="503">
        <f t="shared" si="35"/>
        <v>0</v>
      </c>
      <c r="P53" s="503">
        <f t="shared" si="35"/>
        <v>0</v>
      </c>
      <c r="Q53" s="503">
        <f t="shared" si="35"/>
        <v>0</v>
      </c>
      <c r="R53" s="503">
        <f t="shared" si="35"/>
        <v>0</v>
      </c>
      <c r="S53" s="503">
        <f t="shared" si="35"/>
        <v>0</v>
      </c>
      <c r="T53" s="503">
        <f t="shared" si="35"/>
        <v>0</v>
      </c>
      <c r="U53" s="503">
        <f t="shared" si="35"/>
        <v>0</v>
      </c>
      <c r="V53" s="503">
        <f t="shared" si="35"/>
        <v>0</v>
      </c>
      <c r="W53" s="503">
        <f t="shared" si="35"/>
        <v>0</v>
      </c>
      <c r="X53" s="503">
        <f t="shared" si="35"/>
        <v>0</v>
      </c>
      <c r="Y53" s="503">
        <f t="shared" si="35"/>
        <v>0</v>
      </c>
      <c r="Z53" s="503">
        <f t="shared" si="35"/>
        <v>0</v>
      </c>
      <c r="AA53" s="503">
        <f t="shared" si="35"/>
        <v>0</v>
      </c>
      <c r="AB53" s="503">
        <f t="shared" si="35"/>
        <v>0</v>
      </c>
      <c r="AC53" s="503">
        <f t="shared" si="35"/>
        <v>0</v>
      </c>
      <c r="AD53" s="503">
        <f t="shared" si="35"/>
        <v>0</v>
      </c>
      <c r="AE53" s="503">
        <f t="shared" si="35"/>
        <v>0</v>
      </c>
      <c r="AF53" s="503">
        <f t="shared" si="35"/>
        <v>0</v>
      </c>
      <c r="AG53" s="503">
        <f t="shared" si="35"/>
        <v>0</v>
      </c>
      <c r="AH53" s="503">
        <f t="shared" si="35"/>
        <v>0</v>
      </c>
      <c r="AI53" s="503">
        <f t="shared" si="35"/>
        <v>0</v>
      </c>
      <c r="AJ53" s="503">
        <f t="shared" si="35"/>
        <v>0</v>
      </c>
      <c r="AK53" s="503">
        <f t="shared" si="35"/>
        <v>0</v>
      </c>
      <c r="AL53" s="503">
        <f t="shared" si="35"/>
        <v>0</v>
      </c>
      <c r="AM53" s="503">
        <f t="shared" si="35"/>
        <v>0</v>
      </c>
      <c r="AN53" s="503">
        <f t="shared" si="35"/>
        <v>0</v>
      </c>
      <c r="AO53" s="503">
        <f t="shared" si="35"/>
        <v>0</v>
      </c>
      <c r="AP53" s="503">
        <f t="shared" si="35"/>
        <v>0</v>
      </c>
      <c r="AQ53" s="503">
        <f t="shared" si="35"/>
        <v>0</v>
      </c>
      <c r="AR53" s="503">
        <f t="shared" si="35"/>
        <v>0</v>
      </c>
      <c r="AS53" s="503">
        <f t="shared" si="35"/>
        <v>0</v>
      </c>
      <c r="AT53" s="503">
        <f t="shared" si="35"/>
        <v>0</v>
      </c>
      <c r="AU53" s="503">
        <f t="shared" si="35"/>
        <v>0</v>
      </c>
      <c r="AV53" s="503">
        <f t="shared" si="35"/>
        <v>0</v>
      </c>
      <c r="AW53" s="503">
        <f t="shared" si="35"/>
        <v>0</v>
      </c>
      <c r="AX53" s="503">
        <f t="shared" si="35"/>
        <v>0</v>
      </c>
      <c r="AY53" s="503">
        <f t="shared" si="35"/>
        <v>0</v>
      </c>
      <c r="AZ53" s="503">
        <f t="shared" si="35"/>
        <v>0</v>
      </c>
      <c r="BA53" s="503">
        <f t="shared" si="35"/>
        <v>0</v>
      </c>
      <c r="BB53" s="503">
        <f t="shared" si="35"/>
        <v>0</v>
      </c>
      <c r="BC53" s="503">
        <f t="shared" si="35"/>
        <v>0</v>
      </c>
      <c r="BD53" s="503">
        <f t="shared" si="35"/>
        <v>0</v>
      </c>
      <c r="BE53" s="503">
        <f t="shared" si="35"/>
        <v>0</v>
      </c>
      <c r="BF53" s="503">
        <f t="shared" si="35"/>
        <v>0</v>
      </c>
      <c r="BG53" s="503">
        <f t="shared" si="35"/>
        <v>0</v>
      </c>
      <c r="BH53" s="503">
        <f t="shared" si="35"/>
        <v>0</v>
      </c>
      <c r="BI53" s="503">
        <f t="shared" si="35"/>
        <v>0</v>
      </c>
      <c r="BJ53" s="503">
        <f t="shared" si="35"/>
        <v>0</v>
      </c>
      <c r="BK53" s="503">
        <f t="shared" si="35"/>
        <v>0</v>
      </c>
      <c r="BL53" s="503">
        <f t="shared" si="35"/>
        <v>0</v>
      </c>
      <c r="BM53" s="503">
        <f t="shared" si="35"/>
        <v>0</v>
      </c>
      <c r="BN53" s="503">
        <f t="shared" si="35"/>
        <v>0</v>
      </c>
      <c r="BO53" s="503">
        <f t="shared" si="35"/>
        <v>0</v>
      </c>
      <c r="BP53" s="503">
        <f t="shared" ref="BP53:BV54" si="36">SUM(BP13,BP20)</f>
        <v>0</v>
      </c>
      <c r="BQ53" s="503">
        <f t="shared" si="36"/>
        <v>0</v>
      </c>
      <c r="BR53" s="503">
        <f t="shared" si="36"/>
        <v>0</v>
      </c>
      <c r="BS53" s="503">
        <f t="shared" si="36"/>
        <v>0</v>
      </c>
      <c r="BT53" s="503">
        <f t="shared" si="36"/>
        <v>0</v>
      </c>
      <c r="BU53" s="503">
        <f t="shared" si="36"/>
        <v>0</v>
      </c>
      <c r="BV53" s="632">
        <f t="shared" si="36"/>
        <v>0</v>
      </c>
      <c r="BW53" s="487"/>
    </row>
    <row r="54" spans="1:405" s="497" customFormat="1">
      <c r="A54" s="508" t="s">
        <v>174</v>
      </c>
      <c r="B54" s="502">
        <f t="shared" si="8"/>
        <v>0</v>
      </c>
      <c r="C54" s="505">
        <f>SUM(C14,C21)</f>
        <v>0</v>
      </c>
      <c r="D54" s="505">
        <f t="shared" si="35"/>
        <v>0</v>
      </c>
      <c r="E54" s="505">
        <f t="shared" si="35"/>
        <v>0</v>
      </c>
      <c r="F54" s="505">
        <f t="shared" si="35"/>
        <v>0</v>
      </c>
      <c r="G54" s="505">
        <f t="shared" si="35"/>
        <v>0</v>
      </c>
      <c r="H54" s="505">
        <f t="shared" si="35"/>
        <v>0</v>
      </c>
      <c r="I54" s="505">
        <f t="shared" si="35"/>
        <v>0</v>
      </c>
      <c r="J54" s="505">
        <f t="shared" si="35"/>
        <v>0</v>
      </c>
      <c r="K54" s="505">
        <f t="shared" si="35"/>
        <v>0</v>
      </c>
      <c r="L54" s="505">
        <f t="shared" si="35"/>
        <v>0</v>
      </c>
      <c r="M54" s="505">
        <f t="shared" si="35"/>
        <v>0</v>
      </c>
      <c r="N54" s="505">
        <f t="shared" si="35"/>
        <v>0</v>
      </c>
      <c r="O54" s="505">
        <f t="shared" si="35"/>
        <v>0</v>
      </c>
      <c r="P54" s="505">
        <f t="shared" si="35"/>
        <v>0</v>
      </c>
      <c r="Q54" s="505">
        <f t="shared" si="35"/>
        <v>0</v>
      </c>
      <c r="R54" s="505">
        <f t="shared" si="35"/>
        <v>0</v>
      </c>
      <c r="S54" s="505">
        <f t="shared" si="35"/>
        <v>0</v>
      </c>
      <c r="T54" s="505">
        <f t="shared" si="35"/>
        <v>0</v>
      </c>
      <c r="U54" s="505">
        <f t="shared" si="35"/>
        <v>0</v>
      </c>
      <c r="V54" s="505">
        <f t="shared" si="35"/>
        <v>0</v>
      </c>
      <c r="W54" s="505">
        <f t="shared" si="35"/>
        <v>0</v>
      </c>
      <c r="X54" s="505">
        <f t="shared" si="35"/>
        <v>0</v>
      </c>
      <c r="Y54" s="505">
        <f t="shared" si="35"/>
        <v>0</v>
      </c>
      <c r="Z54" s="505">
        <f t="shared" si="35"/>
        <v>0</v>
      </c>
      <c r="AA54" s="505">
        <f t="shared" si="35"/>
        <v>0</v>
      </c>
      <c r="AB54" s="505">
        <f t="shared" si="35"/>
        <v>0</v>
      </c>
      <c r="AC54" s="505">
        <f t="shared" si="35"/>
        <v>0</v>
      </c>
      <c r="AD54" s="505">
        <f t="shared" si="35"/>
        <v>0</v>
      </c>
      <c r="AE54" s="505">
        <f t="shared" si="35"/>
        <v>0</v>
      </c>
      <c r="AF54" s="505">
        <f t="shared" si="35"/>
        <v>0</v>
      </c>
      <c r="AG54" s="505">
        <f t="shared" si="35"/>
        <v>0</v>
      </c>
      <c r="AH54" s="505">
        <f t="shared" si="35"/>
        <v>0</v>
      </c>
      <c r="AI54" s="505">
        <f t="shared" si="35"/>
        <v>0</v>
      </c>
      <c r="AJ54" s="505">
        <f t="shared" si="35"/>
        <v>0</v>
      </c>
      <c r="AK54" s="505">
        <f t="shared" si="35"/>
        <v>0</v>
      </c>
      <c r="AL54" s="505">
        <f t="shared" si="35"/>
        <v>0</v>
      </c>
      <c r="AM54" s="505">
        <f t="shared" si="35"/>
        <v>0</v>
      </c>
      <c r="AN54" s="505">
        <f t="shared" si="35"/>
        <v>0</v>
      </c>
      <c r="AO54" s="505">
        <f t="shared" si="35"/>
        <v>0</v>
      </c>
      <c r="AP54" s="505">
        <f t="shared" si="35"/>
        <v>0</v>
      </c>
      <c r="AQ54" s="505">
        <f t="shared" si="35"/>
        <v>0</v>
      </c>
      <c r="AR54" s="505">
        <f t="shared" si="35"/>
        <v>0</v>
      </c>
      <c r="AS54" s="505">
        <f t="shared" si="35"/>
        <v>0</v>
      </c>
      <c r="AT54" s="505">
        <f t="shared" si="35"/>
        <v>0</v>
      </c>
      <c r="AU54" s="505">
        <f t="shared" si="35"/>
        <v>0</v>
      </c>
      <c r="AV54" s="505">
        <f t="shared" si="35"/>
        <v>0</v>
      </c>
      <c r="AW54" s="505">
        <f t="shared" si="35"/>
        <v>0</v>
      </c>
      <c r="AX54" s="505">
        <f t="shared" si="35"/>
        <v>0</v>
      </c>
      <c r="AY54" s="505">
        <f t="shared" si="35"/>
        <v>0</v>
      </c>
      <c r="AZ54" s="505">
        <f t="shared" si="35"/>
        <v>0</v>
      </c>
      <c r="BA54" s="505">
        <f t="shared" si="35"/>
        <v>0</v>
      </c>
      <c r="BB54" s="505">
        <f t="shared" si="35"/>
        <v>0</v>
      </c>
      <c r="BC54" s="505">
        <f t="shared" si="35"/>
        <v>0</v>
      </c>
      <c r="BD54" s="505">
        <f t="shared" si="35"/>
        <v>0</v>
      </c>
      <c r="BE54" s="505">
        <f t="shared" si="35"/>
        <v>0</v>
      </c>
      <c r="BF54" s="505">
        <f t="shared" si="35"/>
        <v>0</v>
      </c>
      <c r="BG54" s="505">
        <f t="shared" si="35"/>
        <v>0</v>
      </c>
      <c r="BH54" s="505">
        <f t="shared" si="35"/>
        <v>0</v>
      </c>
      <c r="BI54" s="505">
        <f t="shared" si="35"/>
        <v>0</v>
      </c>
      <c r="BJ54" s="505">
        <f t="shared" si="35"/>
        <v>0</v>
      </c>
      <c r="BK54" s="505">
        <f t="shared" si="35"/>
        <v>0</v>
      </c>
      <c r="BL54" s="505">
        <f t="shared" si="35"/>
        <v>0</v>
      </c>
      <c r="BM54" s="505">
        <f t="shared" si="35"/>
        <v>0</v>
      </c>
      <c r="BN54" s="505">
        <f t="shared" si="35"/>
        <v>0</v>
      </c>
      <c r="BO54" s="505">
        <f t="shared" si="35"/>
        <v>0</v>
      </c>
      <c r="BP54" s="505">
        <f t="shared" si="36"/>
        <v>0</v>
      </c>
      <c r="BQ54" s="505">
        <f t="shared" si="36"/>
        <v>0</v>
      </c>
      <c r="BR54" s="505">
        <f t="shared" si="36"/>
        <v>0</v>
      </c>
      <c r="BS54" s="505">
        <f t="shared" si="36"/>
        <v>0</v>
      </c>
      <c r="BT54" s="505">
        <f t="shared" si="36"/>
        <v>0</v>
      </c>
      <c r="BU54" s="505">
        <f t="shared" si="36"/>
        <v>0</v>
      </c>
      <c r="BV54" s="637">
        <f t="shared" si="36"/>
        <v>0</v>
      </c>
      <c r="BW54" s="487"/>
    </row>
    <row r="55" spans="1:405" s="497" customFormat="1" ht="13.5" thickBot="1">
      <c r="A55" s="498" t="s">
        <v>157</v>
      </c>
      <c r="B55" s="509">
        <f t="shared" si="8"/>
        <v>0</v>
      </c>
      <c r="C55" s="500">
        <f>SUM(C38,C42)</f>
        <v>0</v>
      </c>
      <c r="D55" s="500">
        <f t="shared" ref="D55:BO55" si="37">SUM(D38,D42)</f>
        <v>0</v>
      </c>
      <c r="E55" s="500">
        <f t="shared" si="37"/>
        <v>0</v>
      </c>
      <c r="F55" s="500">
        <f t="shared" si="37"/>
        <v>0</v>
      </c>
      <c r="G55" s="500">
        <f t="shared" si="37"/>
        <v>0</v>
      </c>
      <c r="H55" s="500">
        <f t="shared" si="37"/>
        <v>0</v>
      </c>
      <c r="I55" s="500">
        <f t="shared" si="37"/>
        <v>0</v>
      </c>
      <c r="J55" s="500">
        <f t="shared" si="37"/>
        <v>0</v>
      </c>
      <c r="K55" s="500">
        <f t="shared" si="37"/>
        <v>0</v>
      </c>
      <c r="L55" s="500">
        <f t="shared" si="37"/>
        <v>0</v>
      </c>
      <c r="M55" s="500">
        <f t="shared" si="37"/>
        <v>0</v>
      </c>
      <c r="N55" s="500">
        <f t="shared" si="37"/>
        <v>0</v>
      </c>
      <c r="O55" s="500">
        <f t="shared" si="37"/>
        <v>0</v>
      </c>
      <c r="P55" s="500">
        <f t="shared" si="37"/>
        <v>0</v>
      </c>
      <c r="Q55" s="500">
        <f t="shared" si="37"/>
        <v>0</v>
      </c>
      <c r="R55" s="500">
        <f t="shared" si="37"/>
        <v>0</v>
      </c>
      <c r="S55" s="500">
        <f t="shared" si="37"/>
        <v>0</v>
      </c>
      <c r="T55" s="500">
        <f t="shared" si="37"/>
        <v>0</v>
      </c>
      <c r="U55" s="500">
        <f t="shared" si="37"/>
        <v>0</v>
      </c>
      <c r="V55" s="500">
        <f t="shared" si="37"/>
        <v>0</v>
      </c>
      <c r="W55" s="500">
        <f t="shared" si="37"/>
        <v>0</v>
      </c>
      <c r="X55" s="500">
        <f t="shared" si="37"/>
        <v>0</v>
      </c>
      <c r="Y55" s="500">
        <f t="shared" si="37"/>
        <v>0</v>
      </c>
      <c r="Z55" s="500">
        <f t="shared" si="37"/>
        <v>0</v>
      </c>
      <c r="AA55" s="500">
        <f t="shared" si="37"/>
        <v>0</v>
      </c>
      <c r="AB55" s="500">
        <f t="shared" si="37"/>
        <v>0</v>
      </c>
      <c r="AC55" s="500">
        <f t="shared" si="37"/>
        <v>0</v>
      </c>
      <c r="AD55" s="500">
        <f t="shared" si="37"/>
        <v>0</v>
      </c>
      <c r="AE55" s="500">
        <f t="shared" si="37"/>
        <v>0</v>
      </c>
      <c r="AF55" s="500">
        <f t="shared" si="37"/>
        <v>0</v>
      </c>
      <c r="AG55" s="500">
        <f t="shared" si="37"/>
        <v>0</v>
      </c>
      <c r="AH55" s="500">
        <f t="shared" si="37"/>
        <v>0</v>
      </c>
      <c r="AI55" s="500">
        <f t="shared" si="37"/>
        <v>0</v>
      </c>
      <c r="AJ55" s="500">
        <f t="shared" si="37"/>
        <v>0</v>
      </c>
      <c r="AK55" s="500">
        <f t="shared" si="37"/>
        <v>0</v>
      </c>
      <c r="AL55" s="500">
        <f t="shared" si="37"/>
        <v>0</v>
      </c>
      <c r="AM55" s="500">
        <f t="shared" si="37"/>
        <v>0</v>
      </c>
      <c r="AN55" s="500">
        <f t="shared" si="37"/>
        <v>0</v>
      </c>
      <c r="AO55" s="500">
        <f t="shared" si="37"/>
        <v>0</v>
      </c>
      <c r="AP55" s="500">
        <f t="shared" si="37"/>
        <v>0</v>
      </c>
      <c r="AQ55" s="500">
        <f t="shared" si="37"/>
        <v>0</v>
      </c>
      <c r="AR55" s="500">
        <f t="shared" si="37"/>
        <v>0</v>
      </c>
      <c r="AS55" s="500">
        <f t="shared" si="37"/>
        <v>0</v>
      </c>
      <c r="AT55" s="500">
        <f t="shared" si="37"/>
        <v>0</v>
      </c>
      <c r="AU55" s="500">
        <f t="shared" si="37"/>
        <v>0</v>
      </c>
      <c r="AV55" s="500">
        <f t="shared" si="37"/>
        <v>0</v>
      </c>
      <c r="AW55" s="500">
        <f t="shared" si="37"/>
        <v>0</v>
      </c>
      <c r="AX55" s="500">
        <f t="shared" si="37"/>
        <v>0</v>
      </c>
      <c r="AY55" s="500">
        <f t="shared" si="37"/>
        <v>0</v>
      </c>
      <c r="AZ55" s="500">
        <f t="shared" si="37"/>
        <v>0</v>
      </c>
      <c r="BA55" s="500">
        <f t="shared" si="37"/>
        <v>0</v>
      </c>
      <c r="BB55" s="500">
        <f t="shared" si="37"/>
        <v>0</v>
      </c>
      <c r="BC55" s="500">
        <f t="shared" si="37"/>
        <v>0</v>
      </c>
      <c r="BD55" s="500">
        <f t="shared" si="37"/>
        <v>0</v>
      </c>
      <c r="BE55" s="500">
        <f t="shared" si="37"/>
        <v>0</v>
      </c>
      <c r="BF55" s="500">
        <f t="shared" si="37"/>
        <v>0</v>
      </c>
      <c r="BG55" s="500">
        <f t="shared" si="37"/>
        <v>0</v>
      </c>
      <c r="BH55" s="500">
        <f t="shared" si="37"/>
        <v>0</v>
      </c>
      <c r="BI55" s="500">
        <f t="shared" si="37"/>
        <v>0</v>
      </c>
      <c r="BJ55" s="500">
        <f t="shared" si="37"/>
        <v>0</v>
      </c>
      <c r="BK55" s="500">
        <f t="shared" si="37"/>
        <v>0</v>
      </c>
      <c r="BL55" s="500">
        <f t="shared" si="37"/>
        <v>0</v>
      </c>
      <c r="BM55" s="500">
        <f t="shared" si="37"/>
        <v>0</v>
      </c>
      <c r="BN55" s="500">
        <f t="shared" si="37"/>
        <v>0</v>
      </c>
      <c r="BO55" s="500">
        <f t="shared" si="37"/>
        <v>0</v>
      </c>
      <c r="BP55" s="500">
        <f t="shared" ref="BP55:BV55" si="38">SUM(BP38,BP42)</f>
        <v>0</v>
      </c>
      <c r="BQ55" s="500">
        <f t="shared" si="38"/>
        <v>0</v>
      </c>
      <c r="BR55" s="500">
        <f t="shared" si="38"/>
        <v>0</v>
      </c>
      <c r="BS55" s="500">
        <f t="shared" si="38"/>
        <v>0</v>
      </c>
      <c r="BT55" s="500">
        <f t="shared" si="38"/>
        <v>0</v>
      </c>
      <c r="BU55" s="500">
        <f t="shared" si="38"/>
        <v>0</v>
      </c>
      <c r="BV55" s="636">
        <f t="shared" si="38"/>
        <v>0</v>
      </c>
      <c r="BW55" s="487"/>
    </row>
    <row r="56" spans="1:405">
      <c r="A56" s="486"/>
      <c r="B56" s="487" t="s">
        <v>253</v>
      </c>
      <c r="C56" s="487">
        <f>MAX(IF(ISNA(C46),0,C46),IF(ISNA(C49),0,C49),IF(ISNA(C52),0,C52),IF(ISNA(B23),0,B23))</f>
        <v>0</v>
      </c>
      <c r="D56" s="487">
        <f t="shared" ref="D56:BO56" si="39">MAX(IF(ISNA(D46),0,D46),IF(ISNA(D49),0,D49),IF(ISNA(D52),0,D52),IF(ISNA(C23),0,C23))</f>
        <v>0</v>
      </c>
      <c r="E56" s="487">
        <f t="shared" si="39"/>
        <v>0</v>
      </c>
      <c r="F56" s="487">
        <f t="shared" si="39"/>
        <v>0</v>
      </c>
      <c r="G56" s="487">
        <f t="shared" si="39"/>
        <v>0</v>
      </c>
      <c r="H56" s="487">
        <f t="shared" si="39"/>
        <v>0</v>
      </c>
      <c r="I56" s="487">
        <f t="shared" si="39"/>
        <v>0</v>
      </c>
      <c r="J56" s="487">
        <f t="shared" si="39"/>
        <v>0</v>
      </c>
      <c r="K56" s="487">
        <f t="shared" si="39"/>
        <v>0</v>
      </c>
      <c r="L56" s="487">
        <f t="shared" si="39"/>
        <v>0</v>
      </c>
      <c r="M56" s="487">
        <f t="shared" si="39"/>
        <v>0</v>
      </c>
      <c r="N56" s="487">
        <f t="shared" si="39"/>
        <v>0</v>
      </c>
      <c r="O56" s="487">
        <f t="shared" si="39"/>
        <v>0</v>
      </c>
      <c r="P56" s="487">
        <f t="shared" si="39"/>
        <v>0</v>
      </c>
      <c r="Q56" s="487">
        <f t="shared" si="39"/>
        <v>0</v>
      </c>
      <c r="R56" s="487">
        <f t="shared" si="39"/>
        <v>0</v>
      </c>
      <c r="S56" s="487">
        <f t="shared" si="39"/>
        <v>0</v>
      </c>
      <c r="T56" s="487">
        <f t="shared" si="39"/>
        <v>0</v>
      </c>
      <c r="U56" s="487">
        <f t="shared" si="39"/>
        <v>0</v>
      </c>
      <c r="V56" s="487">
        <f t="shared" si="39"/>
        <v>0</v>
      </c>
      <c r="W56" s="487">
        <f t="shared" si="39"/>
        <v>0</v>
      </c>
      <c r="X56" s="487">
        <f t="shared" si="39"/>
        <v>0</v>
      </c>
      <c r="Y56" s="487">
        <f t="shared" si="39"/>
        <v>0</v>
      </c>
      <c r="Z56" s="487">
        <f t="shared" si="39"/>
        <v>0</v>
      </c>
      <c r="AA56" s="487">
        <f t="shared" si="39"/>
        <v>0</v>
      </c>
      <c r="AB56" s="487">
        <f t="shared" si="39"/>
        <v>0</v>
      </c>
      <c r="AC56" s="487">
        <f t="shared" si="39"/>
        <v>0</v>
      </c>
      <c r="AD56" s="487">
        <f t="shared" si="39"/>
        <v>0</v>
      </c>
      <c r="AE56" s="487">
        <f t="shared" si="39"/>
        <v>0</v>
      </c>
      <c r="AF56" s="487">
        <f t="shared" si="39"/>
        <v>0</v>
      </c>
      <c r="AG56" s="487">
        <f t="shared" si="39"/>
        <v>0</v>
      </c>
      <c r="AH56" s="487">
        <f t="shared" si="39"/>
        <v>0</v>
      </c>
      <c r="AI56" s="487">
        <f t="shared" si="39"/>
        <v>0</v>
      </c>
      <c r="AJ56" s="487">
        <f t="shared" si="39"/>
        <v>0</v>
      </c>
      <c r="AK56" s="487">
        <f t="shared" si="39"/>
        <v>0</v>
      </c>
      <c r="AL56" s="487">
        <f t="shared" si="39"/>
        <v>0</v>
      </c>
      <c r="AM56" s="487">
        <f t="shared" si="39"/>
        <v>0</v>
      </c>
      <c r="AN56" s="487">
        <f t="shared" si="39"/>
        <v>0</v>
      </c>
      <c r="AO56" s="487">
        <f t="shared" si="39"/>
        <v>0</v>
      </c>
      <c r="AP56" s="487">
        <f t="shared" si="39"/>
        <v>0</v>
      </c>
      <c r="AQ56" s="487">
        <f t="shared" si="39"/>
        <v>0</v>
      </c>
      <c r="AR56" s="487">
        <f t="shared" si="39"/>
        <v>0</v>
      </c>
      <c r="AS56" s="487">
        <f t="shared" si="39"/>
        <v>0</v>
      </c>
      <c r="AT56" s="487">
        <f t="shared" si="39"/>
        <v>0</v>
      </c>
      <c r="AU56" s="487">
        <f t="shared" si="39"/>
        <v>0</v>
      </c>
      <c r="AV56" s="487">
        <f t="shared" si="39"/>
        <v>0</v>
      </c>
      <c r="AW56" s="487">
        <f t="shared" si="39"/>
        <v>0</v>
      </c>
      <c r="AX56" s="487">
        <f t="shared" si="39"/>
        <v>0</v>
      </c>
      <c r="AY56" s="487">
        <f t="shared" si="39"/>
        <v>0</v>
      </c>
      <c r="AZ56" s="487">
        <f t="shared" si="39"/>
        <v>0</v>
      </c>
      <c r="BA56" s="487">
        <f t="shared" si="39"/>
        <v>0</v>
      </c>
      <c r="BB56" s="487">
        <f t="shared" si="39"/>
        <v>0</v>
      </c>
      <c r="BC56" s="487">
        <f t="shared" si="39"/>
        <v>0</v>
      </c>
      <c r="BD56" s="487">
        <f t="shared" si="39"/>
        <v>0</v>
      </c>
      <c r="BE56" s="487">
        <f t="shared" si="39"/>
        <v>0</v>
      </c>
      <c r="BF56" s="487">
        <f t="shared" si="39"/>
        <v>0</v>
      </c>
      <c r="BG56" s="487">
        <f t="shared" si="39"/>
        <v>0</v>
      </c>
      <c r="BH56" s="487">
        <f t="shared" si="39"/>
        <v>0</v>
      </c>
      <c r="BI56" s="487">
        <f t="shared" si="39"/>
        <v>0</v>
      </c>
      <c r="BJ56" s="487">
        <f t="shared" si="39"/>
        <v>0</v>
      </c>
      <c r="BK56" s="487">
        <f t="shared" si="39"/>
        <v>0</v>
      </c>
      <c r="BL56" s="487">
        <f t="shared" si="39"/>
        <v>0</v>
      </c>
      <c r="BM56" s="487">
        <f t="shared" si="39"/>
        <v>0</v>
      </c>
      <c r="BN56" s="487">
        <f t="shared" si="39"/>
        <v>0</v>
      </c>
      <c r="BO56" s="487">
        <f t="shared" si="39"/>
        <v>0</v>
      </c>
      <c r="BP56" s="487">
        <f t="shared" ref="BP56:BU56" si="40">MAX(IF(ISNA(BP46),0,BP46),IF(ISNA(BP49),0,BP49),IF(ISNA(BP52),0,BP52),IF(ISNA(BO23),0,BO23))</f>
        <v>0</v>
      </c>
      <c r="BQ56" s="487">
        <f t="shared" si="40"/>
        <v>0</v>
      </c>
      <c r="BR56" s="487">
        <f t="shared" si="40"/>
        <v>0</v>
      </c>
      <c r="BS56" s="487">
        <f t="shared" si="40"/>
        <v>0</v>
      </c>
      <c r="BT56" s="487">
        <f t="shared" si="40"/>
        <v>0</v>
      </c>
      <c r="BU56" s="487">
        <f t="shared" si="40"/>
        <v>0</v>
      </c>
      <c r="BV56" s="638">
        <f>MAX(IF(ISNA(BV46),0,BV46),IF(ISNA(BV49),0,BV49),IF(ISNA(BV52),0,BV52),IF(ISNA(BU23),0,BU23))</f>
        <v>0</v>
      </c>
      <c r="BW56" s="487"/>
    </row>
    <row r="57" spans="1:405">
      <c r="A57" s="486"/>
      <c r="B57" s="477"/>
      <c r="C57" s="487"/>
      <c r="D57" s="487"/>
      <c r="E57" s="487"/>
      <c r="F57" s="487"/>
      <c r="G57" s="487"/>
      <c r="H57" s="487"/>
      <c r="I57" s="487"/>
      <c r="J57" s="487"/>
      <c r="K57" s="487"/>
      <c r="L57" s="487"/>
      <c r="M57" s="487"/>
      <c r="N57" s="487"/>
      <c r="O57" s="487"/>
      <c r="P57" s="487"/>
      <c r="Q57" s="487"/>
      <c r="R57" s="487"/>
      <c r="S57" s="487"/>
      <c r="T57" s="487"/>
      <c r="U57" s="487"/>
      <c r="V57" s="487"/>
      <c r="W57" s="487"/>
      <c r="X57" s="487"/>
      <c r="Y57" s="487"/>
      <c r="Z57" s="487"/>
      <c r="AA57" s="487"/>
      <c r="AB57" s="487"/>
      <c r="AC57" s="487"/>
      <c r="AD57" s="487"/>
      <c r="AE57" s="487"/>
      <c r="AF57" s="487"/>
      <c r="AG57" s="487"/>
      <c r="AH57" s="487"/>
      <c r="AI57" s="487"/>
      <c r="AJ57" s="487"/>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487"/>
      <c r="BJ57" s="487"/>
      <c r="BK57" s="487"/>
      <c r="BL57" s="487"/>
      <c r="BM57" s="487"/>
      <c r="BN57" s="487"/>
      <c r="BO57" s="487"/>
      <c r="BP57" s="487"/>
      <c r="BQ57" s="487"/>
      <c r="BR57" s="487"/>
      <c r="BS57" s="487"/>
      <c r="BT57" s="487"/>
      <c r="BU57" s="487"/>
      <c r="BV57" s="638"/>
      <c r="BW57" s="487"/>
    </row>
    <row r="58" spans="1:405" ht="15.75">
      <c r="A58" s="510" t="s">
        <v>158</v>
      </c>
      <c r="B58" s="511"/>
      <c r="C58" s="512" t="s">
        <v>234</v>
      </c>
      <c r="D58" s="511"/>
      <c r="E58" s="512">
        <f>ROUND(IF(MAX(C56:BU56)*1.1&lt;20,20,MAX(C56:BU56)*1.1),0)</f>
        <v>20</v>
      </c>
      <c r="F58" s="511"/>
      <c r="G58" s="511"/>
      <c r="H58" s="511"/>
      <c r="I58" s="511"/>
      <c r="J58" s="511"/>
      <c r="K58" s="511"/>
      <c r="L58" s="511"/>
      <c r="M58" s="511"/>
      <c r="N58" s="511"/>
      <c r="O58" s="511"/>
      <c r="P58" s="511"/>
      <c r="Q58" s="511"/>
      <c r="R58" s="511"/>
      <c r="S58" s="511"/>
      <c r="T58" s="511"/>
      <c r="U58" s="511"/>
      <c r="V58" s="511"/>
      <c r="W58" s="511"/>
      <c r="X58" s="511"/>
      <c r="Y58" s="511"/>
      <c r="Z58" s="511"/>
      <c r="AA58" s="511"/>
      <c r="AB58" s="511"/>
      <c r="AC58" s="511"/>
      <c r="AD58" s="511"/>
      <c r="AE58" s="511"/>
      <c r="AF58" s="511"/>
      <c r="AG58" s="511"/>
      <c r="AH58" s="511"/>
      <c r="AI58" s="511"/>
      <c r="AJ58" s="511"/>
      <c r="AK58" s="511"/>
      <c r="AL58" s="511"/>
      <c r="AM58" s="511"/>
      <c r="AN58" s="511"/>
      <c r="AO58" s="511"/>
      <c r="AP58" s="511"/>
      <c r="AQ58" s="511"/>
      <c r="AR58" s="511"/>
      <c r="AS58" s="511"/>
      <c r="AT58" s="511"/>
      <c r="AU58" s="511"/>
      <c r="AV58" s="511"/>
      <c r="AW58" s="511"/>
      <c r="AX58" s="511"/>
      <c r="AY58" s="511"/>
      <c r="AZ58" s="511"/>
      <c r="BA58" s="511"/>
      <c r="BB58" s="511"/>
      <c r="BC58" s="511"/>
      <c r="BD58" s="511"/>
      <c r="BE58" s="511"/>
      <c r="BF58" s="511"/>
      <c r="BG58" s="511"/>
      <c r="BH58" s="511"/>
      <c r="BI58" s="511"/>
      <c r="BJ58" s="511"/>
      <c r="BK58" s="511"/>
      <c r="BL58" s="511"/>
      <c r="BM58" s="511"/>
      <c r="BN58" s="511"/>
      <c r="BO58" s="511"/>
      <c r="BP58" s="511"/>
      <c r="BQ58" s="511"/>
      <c r="BR58" s="511"/>
      <c r="BS58" s="511"/>
      <c r="BT58" s="511"/>
      <c r="BU58" s="511"/>
      <c r="BV58" s="639"/>
      <c r="BW58" s="487"/>
    </row>
    <row r="59" spans="1:405">
      <c r="A59" s="513" t="s">
        <v>11</v>
      </c>
      <c r="B59" s="514">
        <f>INDEX('Configuration | Scaling'!$E$13:$Y$19,7,MATCH(A59,'Configuration | Scaling'!$E$13:$Y$13,0))</f>
        <v>426</v>
      </c>
      <c r="C59" s="515" t="str">
        <f t="shared" ref="C59:C65" si="41">IF($B59&lt;=C$3,Max_Value,"")</f>
        <v/>
      </c>
      <c r="D59" s="515" t="str">
        <f t="shared" ref="D59:AI59" si="42">IF(AND($B$59&gt;C$3,$B$59&lt;=D$3),Max_Value,"")</f>
        <v/>
      </c>
      <c r="E59" s="515" t="str">
        <f t="shared" si="42"/>
        <v/>
      </c>
      <c r="F59" s="515" t="str">
        <f t="shared" si="42"/>
        <v/>
      </c>
      <c r="G59" s="515" t="str">
        <f t="shared" si="42"/>
        <v/>
      </c>
      <c r="H59" s="515">
        <f t="shared" si="42"/>
        <v>20</v>
      </c>
      <c r="I59" s="515" t="str">
        <f t="shared" si="42"/>
        <v/>
      </c>
      <c r="J59" s="515" t="str">
        <f t="shared" si="42"/>
        <v/>
      </c>
      <c r="K59" s="515" t="str">
        <f t="shared" si="42"/>
        <v/>
      </c>
      <c r="L59" s="515" t="str">
        <f t="shared" si="42"/>
        <v/>
      </c>
      <c r="M59" s="515" t="str">
        <f t="shared" si="42"/>
        <v/>
      </c>
      <c r="N59" s="515" t="str">
        <f t="shared" si="42"/>
        <v/>
      </c>
      <c r="O59" s="515" t="str">
        <f t="shared" si="42"/>
        <v/>
      </c>
      <c r="P59" s="515" t="str">
        <f t="shared" si="42"/>
        <v/>
      </c>
      <c r="Q59" s="515" t="str">
        <f t="shared" si="42"/>
        <v/>
      </c>
      <c r="R59" s="515" t="str">
        <f t="shared" si="42"/>
        <v/>
      </c>
      <c r="S59" s="515" t="str">
        <f t="shared" si="42"/>
        <v/>
      </c>
      <c r="T59" s="515" t="str">
        <f t="shared" si="42"/>
        <v/>
      </c>
      <c r="U59" s="515" t="str">
        <f t="shared" si="42"/>
        <v/>
      </c>
      <c r="V59" s="515" t="str">
        <f t="shared" si="42"/>
        <v/>
      </c>
      <c r="W59" s="515" t="str">
        <f t="shared" si="42"/>
        <v/>
      </c>
      <c r="X59" s="515" t="str">
        <f t="shared" si="42"/>
        <v/>
      </c>
      <c r="Y59" s="515" t="str">
        <f t="shared" si="42"/>
        <v/>
      </c>
      <c r="Z59" s="515" t="str">
        <f t="shared" si="42"/>
        <v/>
      </c>
      <c r="AA59" s="515" t="str">
        <f t="shared" si="42"/>
        <v/>
      </c>
      <c r="AB59" s="515" t="str">
        <f t="shared" si="42"/>
        <v/>
      </c>
      <c r="AC59" s="515" t="str">
        <f t="shared" si="42"/>
        <v/>
      </c>
      <c r="AD59" s="515" t="str">
        <f t="shared" si="42"/>
        <v/>
      </c>
      <c r="AE59" s="515" t="str">
        <f t="shared" si="42"/>
        <v/>
      </c>
      <c r="AF59" s="515" t="str">
        <f t="shared" si="42"/>
        <v/>
      </c>
      <c r="AG59" s="515" t="str">
        <f t="shared" si="42"/>
        <v/>
      </c>
      <c r="AH59" s="515" t="str">
        <f t="shared" si="42"/>
        <v/>
      </c>
      <c r="AI59" s="515" t="str">
        <f t="shared" si="42"/>
        <v/>
      </c>
      <c r="AJ59" s="515" t="str">
        <f t="shared" ref="AJ59:BO59" si="43">IF(AND($B$59&gt;AI$3,$B$59&lt;=AJ$3),Max_Value,"")</f>
        <v/>
      </c>
      <c r="AK59" s="515" t="str">
        <f t="shared" si="43"/>
        <v/>
      </c>
      <c r="AL59" s="515" t="str">
        <f t="shared" si="43"/>
        <v/>
      </c>
      <c r="AM59" s="515" t="str">
        <f t="shared" si="43"/>
        <v/>
      </c>
      <c r="AN59" s="515" t="str">
        <f t="shared" si="43"/>
        <v/>
      </c>
      <c r="AO59" s="515" t="str">
        <f t="shared" si="43"/>
        <v/>
      </c>
      <c r="AP59" s="515" t="str">
        <f t="shared" si="43"/>
        <v/>
      </c>
      <c r="AQ59" s="515" t="str">
        <f t="shared" si="43"/>
        <v/>
      </c>
      <c r="AR59" s="515" t="str">
        <f t="shared" si="43"/>
        <v/>
      </c>
      <c r="AS59" s="515" t="str">
        <f t="shared" si="43"/>
        <v/>
      </c>
      <c r="AT59" s="515" t="str">
        <f t="shared" si="43"/>
        <v/>
      </c>
      <c r="AU59" s="515" t="str">
        <f t="shared" si="43"/>
        <v/>
      </c>
      <c r="AV59" s="515" t="str">
        <f t="shared" si="43"/>
        <v/>
      </c>
      <c r="AW59" s="515" t="str">
        <f t="shared" si="43"/>
        <v/>
      </c>
      <c r="AX59" s="515" t="str">
        <f t="shared" si="43"/>
        <v/>
      </c>
      <c r="AY59" s="515" t="str">
        <f t="shared" si="43"/>
        <v/>
      </c>
      <c r="AZ59" s="515" t="str">
        <f t="shared" si="43"/>
        <v/>
      </c>
      <c r="BA59" s="515" t="str">
        <f t="shared" si="43"/>
        <v/>
      </c>
      <c r="BB59" s="515" t="str">
        <f t="shared" si="43"/>
        <v/>
      </c>
      <c r="BC59" s="515" t="str">
        <f t="shared" si="43"/>
        <v/>
      </c>
      <c r="BD59" s="515" t="str">
        <f t="shared" si="43"/>
        <v/>
      </c>
      <c r="BE59" s="515" t="str">
        <f t="shared" si="43"/>
        <v/>
      </c>
      <c r="BF59" s="515" t="str">
        <f t="shared" si="43"/>
        <v/>
      </c>
      <c r="BG59" s="515" t="str">
        <f t="shared" si="43"/>
        <v/>
      </c>
      <c r="BH59" s="515" t="str">
        <f t="shared" si="43"/>
        <v/>
      </c>
      <c r="BI59" s="515" t="str">
        <f t="shared" si="43"/>
        <v/>
      </c>
      <c r="BJ59" s="515" t="str">
        <f t="shared" si="43"/>
        <v/>
      </c>
      <c r="BK59" s="515" t="str">
        <f t="shared" si="43"/>
        <v/>
      </c>
      <c r="BL59" s="515" t="str">
        <f t="shared" si="43"/>
        <v/>
      </c>
      <c r="BM59" s="515" t="str">
        <f t="shared" si="43"/>
        <v/>
      </c>
      <c r="BN59" s="515" t="str">
        <f t="shared" si="43"/>
        <v/>
      </c>
      <c r="BO59" s="515" t="str">
        <f t="shared" si="43"/>
        <v/>
      </c>
      <c r="BP59" s="515" t="str">
        <f t="shared" ref="BP59:BU59" si="44">IF(AND($B$59&gt;BO$3,$B$59&lt;=BP$3),Max_Value,"")</f>
        <v/>
      </c>
      <c r="BQ59" s="515" t="str">
        <f t="shared" si="44"/>
        <v/>
      </c>
      <c r="BR59" s="515" t="str">
        <f t="shared" si="44"/>
        <v/>
      </c>
      <c r="BS59" s="515" t="str">
        <f t="shared" si="44"/>
        <v/>
      </c>
      <c r="BT59" s="515" t="str">
        <f t="shared" si="44"/>
        <v/>
      </c>
      <c r="BU59" s="640" t="str">
        <f t="shared" si="44"/>
        <v/>
      </c>
      <c r="BV59" s="636" t="str">
        <f>IF(AND($B$59&gt;BU$3,$B$59&lt;=BV$3),Max_Value,"")</f>
        <v/>
      </c>
      <c r="BW59" s="487" t="str">
        <f t="shared" ref="BW59:EH59" si="45">IF(AND($B$59&gt;=BW$3,$B$59&lt;BX$3),100,"")</f>
        <v/>
      </c>
      <c r="BX59" s="162" t="str">
        <f t="shared" si="45"/>
        <v/>
      </c>
      <c r="BY59" s="162" t="str">
        <f t="shared" si="45"/>
        <v/>
      </c>
      <c r="BZ59" s="162" t="str">
        <f t="shared" si="45"/>
        <v/>
      </c>
      <c r="CA59" s="162" t="str">
        <f t="shared" si="45"/>
        <v/>
      </c>
      <c r="CB59" s="162" t="str">
        <f t="shared" si="45"/>
        <v/>
      </c>
      <c r="CC59" s="162" t="str">
        <f t="shared" si="45"/>
        <v/>
      </c>
      <c r="CD59" s="162" t="str">
        <f t="shared" si="45"/>
        <v/>
      </c>
      <c r="CE59" s="162" t="str">
        <f t="shared" si="45"/>
        <v/>
      </c>
      <c r="CF59" s="162" t="str">
        <f t="shared" si="45"/>
        <v/>
      </c>
      <c r="CG59" s="162" t="str">
        <f t="shared" si="45"/>
        <v/>
      </c>
      <c r="CH59" s="162" t="str">
        <f t="shared" si="45"/>
        <v/>
      </c>
      <c r="CI59" s="162" t="str">
        <f t="shared" si="45"/>
        <v/>
      </c>
      <c r="CJ59" s="162" t="str">
        <f t="shared" si="45"/>
        <v/>
      </c>
      <c r="CK59" s="162" t="str">
        <f t="shared" si="45"/>
        <v/>
      </c>
      <c r="CL59" s="162" t="str">
        <f t="shared" si="45"/>
        <v/>
      </c>
      <c r="CM59" s="162" t="str">
        <f t="shared" si="45"/>
        <v/>
      </c>
      <c r="CN59" s="162" t="str">
        <f t="shared" si="45"/>
        <v/>
      </c>
      <c r="CO59" s="162" t="str">
        <f t="shared" si="45"/>
        <v/>
      </c>
      <c r="CP59" s="162" t="str">
        <f t="shared" si="45"/>
        <v/>
      </c>
      <c r="CQ59" s="162" t="str">
        <f t="shared" si="45"/>
        <v/>
      </c>
      <c r="CR59" s="162" t="str">
        <f t="shared" si="45"/>
        <v/>
      </c>
      <c r="CS59" s="162" t="str">
        <f t="shared" si="45"/>
        <v/>
      </c>
      <c r="CT59" s="162" t="str">
        <f t="shared" si="45"/>
        <v/>
      </c>
      <c r="CU59" s="162" t="str">
        <f t="shared" si="45"/>
        <v/>
      </c>
      <c r="CV59" s="162" t="str">
        <f t="shared" si="45"/>
        <v/>
      </c>
      <c r="CW59" s="162" t="str">
        <f t="shared" si="45"/>
        <v/>
      </c>
      <c r="CX59" s="162" t="str">
        <f t="shared" si="45"/>
        <v/>
      </c>
      <c r="CY59" s="162" t="str">
        <f t="shared" si="45"/>
        <v/>
      </c>
      <c r="CZ59" s="162" t="str">
        <f t="shared" si="45"/>
        <v/>
      </c>
      <c r="DA59" s="162" t="str">
        <f t="shared" si="45"/>
        <v/>
      </c>
      <c r="DB59" s="162" t="str">
        <f t="shared" si="45"/>
        <v/>
      </c>
      <c r="DC59" s="162" t="str">
        <f t="shared" si="45"/>
        <v/>
      </c>
      <c r="DD59" s="162" t="str">
        <f t="shared" si="45"/>
        <v/>
      </c>
      <c r="DE59" s="162" t="str">
        <f t="shared" si="45"/>
        <v/>
      </c>
      <c r="DF59" s="162" t="str">
        <f t="shared" si="45"/>
        <v/>
      </c>
      <c r="DG59" s="162" t="str">
        <f t="shared" si="45"/>
        <v/>
      </c>
      <c r="DH59" s="162" t="str">
        <f t="shared" si="45"/>
        <v/>
      </c>
      <c r="DI59" s="162" t="str">
        <f t="shared" si="45"/>
        <v/>
      </c>
      <c r="DJ59" s="162" t="str">
        <f t="shared" si="45"/>
        <v/>
      </c>
      <c r="DK59" s="162" t="str">
        <f t="shared" si="45"/>
        <v/>
      </c>
      <c r="DL59" s="162" t="str">
        <f t="shared" si="45"/>
        <v/>
      </c>
      <c r="DM59" s="162" t="str">
        <f t="shared" si="45"/>
        <v/>
      </c>
      <c r="DN59" s="162" t="str">
        <f t="shared" si="45"/>
        <v/>
      </c>
      <c r="DO59" s="162" t="str">
        <f t="shared" si="45"/>
        <v/>
      </c>
      <c r="DP59" s="162" t="str">
        <f t="shared" si="45"/>
        <v/>
      </c>
      <c r="DQ59" s="162" t="str">
        <f t="shared" si="45"/>
        <v/>
      </c>
      <c r="DR59" s="162" t="str">
        <f t="shared" si="45"/>
        <v/>
      </c>
      <c r="DS59" s="162" t="str">
        <f t="shared" si="45"/>
        <v/>
      </c>
      <c r="DT59" s="162" t="str">
        <f t="shared" si="45"/>
        <v/>
      </c>
      <c r="DU59" s="162" t="str">
        <f t="shared" si="45"/>
        <v/>
      </c>
      <c r="DV59" s="162" t="str">
        <f t="shared" si="45"/>
        <v/>
      </c>
      <c r="DW59" s="162" t="str">
        <f t="shared" si="45"/>
        <v/>
      </c>
      <c r="DX59" s="162" t="str">
        <f t="shared" si="45"/>
        <v/>
      </c>
      <c r="DY59" s="162" t="str">
        <f t="shared" si="45"/>
        <v/>
      </c>
      <c r="DZ59" s="162" t="str">
        <f t="shared" si="45"/>
        <v/>
      </c>
      <c r="EA59" s="162" t="str">
        <f t="shared" si="45"/>
        <v/>
      </c>
      <c r="EB59" s="162" t="str">
        <f t="shared" si="45"/>
        <v/>
      </c>
      <c r="EC59" s="162" t="str">
        <f t="shared" si="45"/>
        <v/>
      </c>
      <c r="ED59" s="162" t="str">
        <f t="shared" si="45"/>
        <v/>
      </c>
      <c r="EE59" s="162" t="str">
        <f t="shared" si="45"/>
        <v/>
      </c>
      <c r="EF59" s="162" t="str">
        <f t="shared" si="45"/>
        <v/>
      </c>
      <c r="EG59" s="162" t="str">
        <f t="shared" si="45"/>
        <v/>
      </c>
      <c r="EH59" s="162" t="str">
        <f t="shared" si="45"/>
        <v/>
      </c>
      <c r="EI59" s="162" t="str">
        <f t="shared" ref="EI59:GT59" si="46">IF(AND($B$59&gt;=EI$3,$B$59&lt;EJ$3),100,"")</f>
        <v/>
      </c>
      <c r="EJ59" s="162" t="str">
        <f t="shared" si="46"/>
        <v/>
      </c>
      <c r="EK59" s="162" t="str">
        <f t="shared" si="46"/>
        <v/>
      </c>
      <c r="EL59" s="162" t="str">
        <f t="shared" si="46"/>
        <v/>
      </c>
      <c r="EM59" s="162" t="str">
        <f t="shared" si="46"/>
        <v/>
      </c>
      <c r="EN59" s="162" t="str">
        <f t="shared" si="46"/>
        <v/>
      </c>
      <c r="EO59" s="162" t="str">
        <f t="shared" si="46"/>
        <v/>
      </c>
      <c r="EP59" s="162" t="str">
        <f t="shared" si="46"/>
        <v/>
      </c>
      <c r="EQ59" s="162" t="str">
        <f t="shared" si="46"/>
        <v/>
      </c>
      <c r="ER59" s="162" t="str">
        <f t="shared" si="46"/>
        <v/>
      </c>
      <c r="ES59" s="162" t="str">
        <f t="shared" si="46"/>
        <v/>
      </c>
      <c r="ET59" s="162" t="str">
        <f t="shared" si="46"/>
        <v/>
      </c>
      <c r="EU59" s="162" t="str">
        <f t="shared" si="46"/>
        <v/>
      </c>
      <c r="EV59" s="162" t="str">
        <f t="shared" si="46"/>
        <v/>
      </c>
      <c r="EW59" s="162" t="str">
        <f t="shared" si="46"/>
        <v/>
      </c>
      <c r="EX59" s="162" t="str">
        <f t="shared" si="46"/>
        <v/>
      </c>
      <c r="EY59" s="162" t="str">
        <f t="shared" si="46"/>
        <v/>
      </c>
      <c r="EZ59" s="162" t="str">
        <f t="shared" si="46"/>
        <v/>
      </c>
      <c r="FA59" s="162" t="str">
        <f t="shared" si="46"/>
        <v/>
      </c>
      <c r="FB59" s="162" t="str">
        <f t="shared" si="46"/>
        <v/>
      </c>
      <c r="FC59" s="162" t="str">
        <f t="shared" si="46"/>
        <v/>
      </c>
      <c r="FD59" s="162" t="str">
        <f t="shared" si="46"/>
        <v/>
      </c>
      <c r="FE59" s="162" t="str">
        <f t="shared" si="46"/>
        <v/>
      </c>
      <c r="FF59" s="162" t="str">
        <f t="shared" si="46"/>
        <v/>
      </c>
      <c r="FG59" s="162" t="str">
        <f t="shared" si="46"/>
        <v/>
      </c>
      <c r="FH59" s="162" t="str">
        <f t="shared" si="46"/>
        <v/>
      </c>
      <c r="FI59" s="162" t="str">
        <f t="shared" si="46"/>
        <v/>
      </c>
      <c r="FJ59" s="162" t="str">
        <f t="shared" si="46"/>
        <v/>
      </c>
      <c r="FK59" s="162" t="str">
        <f t="shared" si="46"/>
        <v/>
      </c>
      <c r="FL59" s="162" t="str">
        <f t="shared" si="46"/>
        <v/>
      </c>
      <c r="FM59" s="162" t="str">
        <f t="shared" si="46"/>
        <v/>
      </c>
      <c r="FN59" s="162" t="str">
        <f t="shared" si="46"/>
        <v/>
      </c>
      <c r="FO59" s="162" t="str">
        <f t="shared" si="46"/>
        <v/>
      </c>
      <c r="FP59" s="162" t="str">
        <f t="shared" si="46"/>
        <v/>
      </c>
      <c r="FQ59" s="162" t="str">
        <f t="shared" si="46"/>
        <v/>
      </c>
      <c r="FR59" s="162" t="str">
        <f t="shared" si="46"/>
        <v/>
      </c>
      <c r="FS59" s="162" t="str">
        <f t="shared" si="46"/>
        <v/>
      </c>
      <c r="FT59" s="162" t="str">
        <f t="shared" si="46"/>
        <v/>
      </c>
      <c r="FU59" s="162" t="str">
        <f t="shared" si="46"/>
        <v/>
      </c>
      <c r="FV59" s="162" t="str">
        <f t="shared" si="46"/>
        <v/>
      </c>
      <c r="FW59" s="162" t="str">
        <f t="shared" si="46"/>
        <v/>
      </c>
      <c r="FX59" s="162" t="str">
        <f t="shared" si="46"/>
        <v/>
      </c>
      <c r="FY59" s="162" t="str">
        <f t="shared" si="46"/>
        <v/>
      </c>
      <c r="FZ59" s="162" t="str">
        <f t="shared" si="46"/>
        <v/>
      </c>
      <c r="GA59" s="162" t="str">
        <f t="shared" si="46"/>
        <v/>
      </c>
      <c r="GB59" s="162" t="str">
        <f t="shared" si="46"/>
        <v/>
      </c>
      <c r="GC59" s="162" t="str">
        <f t="shared" si="46"/>
        <v/>
      </c>
      <c r="GD59" s="162" t="str">
        <f t="shared" si="46"/>
        <v/>
      </c>
      <c r="GE59" s="162" t="str">
        <f t="shared" si="46"/>
        <v/>
      </c>
      <c r="GF59" s="162" t="str">
        <f t="shared" si="46"/>
        <v/>
      </c>
      <c r="GG59" s="162" t="str">
        <f t="shared" si="46"/>
        <v/>
      </c>
      <c r="GH59" s="162" t="str">
        <f t="shared" si="46"/>
        <v/>
      </c>
      <c r="GI59" s="162" t="str">
        <f t="shared" si="46"/>
        <v/>
      </c>
      <c r="GJ59" s="162" t="str">
        <f t="shared" si="46"/>
        <v/>
      </c>
      <c r="GK59" s="162" t="str">
        <f t="shared" si="46"/>
        <v/>
      </c>
      <c r="GL59" s="162" t="str">
        <f t="shared" si="46"/>
        <v/>
      </c>
      <c r="GM59" s="162" t="str">
        <f t="shared" si="46"/>
        <v/>
      </c>
      <c r="GN59" s="162" t="str">
        <f t="shared" si="46"/>
        <v/>
      </c>
      <c r="GO59" s="162" t="str">
        <f t="shared" si="46"/>
        <v/>
      </c>
      <c r="GP59" s="162" t="str">
        <f t="shared" si="46"/>
        <v/>
      </c>
      <c r="GQ59" s="162" t="str">
        <f t="shared" si="46"/>
        <v/>
      </c>
      <c r="GR59" s="162" t="str">
        <f t="shared" si="46"/>
        <v/>
      </c>
      <c r="GS59" s="162" t="str">
        <f t="shared" si="46"/>
        <v/>
      </c>
      <c r="GT59" s="162" t="str">
        <f t="shared" si="46"/>
        <v/>
      </c>
      <c r="GU59" s="162" t="str">
        <f t="shared" ref="GU59:JF59" si="47">IF(AND($B$59&gt;=GU$3,$B$59&lt;GV$3),100,"")</f>
        <v/>
      </c>
      <c r="GV59" s="162" t="str">
        <f t="shared" si="47"/>
        <v/>
      </c>
      <c r="GW59" s="162" t="str">
        <f t="shared" si="47"/>
        <v/>
      </c>
      <c r="GX59" s="162" t="str">
        <f t="shared" si="47"/>
        <v/>
      </c>
      <c r="GY59" s="162" t="str">
        <f t="shared" si="47"/>
        <v/>
      </c>
      <c r="GZ59" s="162" t="str">
        <f t="shared" si="47"/>
        <v/>
      </c>
      <c r="HA59" s="162" t="str">
        <f t="shared" si="47"/>
        <v/>
      </c>
      <c r="HB59" s="162" t="str">
        <f t="shared" si="47"/>
        <v/>
      </c>
      <c r="HC59" s="162" t="str">
        <f t="shared" si="47"/>
        <v/>
      </c>
      <c r="HD59" s="162" t="str">
        <f t="shared" si="47"/>
        <v/>
      </c>
      <c r="HE59" s="162" t="str">
        <f t="shared" si="47"/>
        <v/>
      </c>
      <c r="HF59" s="162" t="str">
        <f t="shared" si="47"/>
        <v/>
      </c>
      <c r="HG59" s="162" t="str">
        <f t="shared" si="47"/>
        <v/>
      </c>
      <c r="HH59" s="162" t="str">
        <f t="shared" si="47"/>
        <v/>
      </c>
      <c r="HI59" s="162" t="str">
        <f t="shared" si="47"/>
        <v/>
      </c>
      <c r="HJ59" s="162" t="str">
        <f t="shared" si="47"/>
        <v/>
      </c>
      <c r="HK59" s="162" t="str">
        <f t="shared" si="47"/>
        <v/>
      </c>
      <c r="HL59" s="162" t="str">
        <f t="shared" si="47"/>
        <v/>
      </c>
      <c r="HM59" s="162" t="str">
        <f t="shared" si="47"/>
        <v/>
      </c>
      <c r="HN59" s="162" t="str">
        <f t="shared" si="47"/>
        <v/>
      </c>
      <c r="HO59" s="162" t="str">
        <f t="shared" si="47"/>
        <v/>
      </c>
      <c r="HP59" s="162" t="str">
        <f t="shared" si="47"/>
        <v/>
      </c>
      <c r="HQ59" s="162" t="str">
        <f t="shared" si="47"/>
        <v/>
      </c>
      <c r="HR59" s="162" t="str">
        <f t="shared" si="47"/>
        <v/>
      </c>
      <c r="HS59" s="162" t="str">
        <f t="shared" si="47"/>
        <v/>
      </c>
      <c r="HT59" s="162" t="str">
        <f t="shared" si="47"/>
        <v/>
      </c>
      <c r="HU59" s="162" t="str">
        <f t="shared" si="47"/>
        <v/>
      </c>
      <c r="HV59" s="162" t="str">
        <f t="shared" si="47"/>
        <v/>
      </c>
      <c r="HW59" s="162" t="str">
        <f t="shared" si="47"/>
        <v/>
      </c>
      <c r="HX59" s="162" t="str">
        <f t="shared" si="47"/>
        <v/>
      </c>
      <c r="HY59" s="162" t="str">
        <f t="shared" si="47"/>
        <v/>
      </c>
      <c r="HZ59" s="162" t="str">
        <f t="shared" si="47"/>
        <v/>
      </c>
      <c r="IA59" s="162" t="str">
        <f t="shared" si="47"/>
        <v/>
      </c>
      <c r="IB59" s="162" t="str">
        <f t="shared" si="47"/>
        <v/>
      </c>
      <c r="IC59" s="162" t="str">
        <f t="shared" si="47"/>
        <v/>
      </c>
      <c r="ID59" s="162" t="str">
        <f t="shared" si="47"/>
        <v/>
      </c>
      <c r="IE59" s="162" t="str">
        <f t="shared" si="47"/>
        <v/>
      </c>
      <c r="IF59" s="162" t="str">
        <f t="shared" si="47"/>
        <v/>
      </c>
      <c r="IG59" s="162" t="str">
        <f t="shared" si="47"/>
        <v/>
      </c>
      <c r="IH59" s="162" t="str">
        <f t="shared" si="47"/>
        <v/>
      </c>
      <c r="II59" s="162" t="str">
        <f t="shared" si="47"/>
        <v/>
      </c>
      <c r="IJ59" s="162" t="str">
        <f t="shared" si="47"/>
        <v/>
      </c>
      <c r="IK59" s="162" t="str">
        <f t="shared" si="47"/>
        <v/>
      </c>
      <c r="IL59" s="162" t="str">
        <f t="shared" si="47"/>
        <v/>
      </c>
      <c r="IM59" s="162" t="str">
        <f t="shared" si="47"/>
        <v/>
      </c>
      <c r="IN59" s="162" t="str">
        <f t="shared" si="47"/>
        <v/>
      </c>
      <c r="IO59" s="162" t="str">
        <f t="shared" si="47"/>
        <v/>
      </c>
      <c r="IP59" s="162" t="str">
        <f t="shared" si="47"/>
        <v/>
      </c>
      <c r="IQ59" s="162" t="str">
        <f t="shared" si="47"/>
        <v/>
      </c>
      <c r="IR59" s="162" t="str">
        <f t="shared" si="47"/>
        <v/>
      </c>
      <c r="IS59" s="162" t="str">
        <f t="shared" si="47"/>
        <v/>
      </c>
      <c r="IT59" s="162" t="str">
        <f t="shared" si="47"/>
        <v/>
      </c>
      <c r="IU59" s="162" t="str">
        <f t="shared" si="47"/>
        <v/>
      </c>
      <c r="IV59" s="162" t="str">
        <f t="shared" si="47"/>
        <v/>
      </c>
      <c r="IW59" s="162" t="str">
        <f t="shared" si="47"/>
        <v/>
      </c>
      <c r="IX59" s="162" t="str">
        <f t="shared" si="47"/>
        <v/>
      </c>
      <c r="IY59" s="162" t="str">
        <f t="shared" si="47"/>
        <v/>
      </c>
      <c r="IZ59" s="162" t="str">
        <f t="shared" si="47"/>
        <v/>
      </c>
      <c r="JA59" s="162" t="str">
        <f t="shared" si="47"/>
        <v/>
      </c>
      <c r="JB59" s="162" t="str">
        <f t="shared" si="47"/>
        <v/>
      </c>
      <c r="JC59" s="162" t="str">
        <f t="shared" si="47"/>
        <v/>
      </c>
      <c r="JD59" s="162" t="str">
        <f t="shared" si="47"/>
        <v/>
      </c>
      <c r="JE59" s="162" t="str">
        <f t="shared" si="47"/>
        <v/>
      </c>
      <c r="JF59" s="162" t="str">
        <f t="shared" si="47"/>
        <v/>
      </c>
      <c r="JG59" s="162" t="str">
        <f t="shared" ref="JG59:LR59" si="48">IF(AND($B$59&gt;=JG$3,$B$59&lt;JH$3),100,"")</f>
        <v/>
      </c>
      <c r="JH59" s="162" t="str">
        <f t="shared" si="48"/>
        <v/>
      </c>
      <c r="JI59" s="162" t="str">
        <f t="shared" si="48"/>
        <v/>
      </c>
      <c r="JJ59" s="162" t="str">
        <f t="shared" si="48"/>
        <v/>
      </c>
      <c r="JK59" s="162" t="str">
        <f t="shared" si="48"/>
        <v/>
      </c>
      <c r="JL59" s="162" t="str">
        <f t="shared" si="48"/>
        <v/>
      </c>
      <c r="JM59" s="162" t="str">
        <f t="shared" si="48"/>
        <v/>
      </c>
      <c r="JN59" s="162" t="str">
        <f t="shared" si="48"/>
        <v/>
      </c>
      <c r="JO59" s="162" t="str">
        <f t="shared" si="48"/>
        <v/>
      </c>
      <c r="JP59" s="162" t="str">
        <f t="shared" si="48"/>
        <v/>
      </c>
      <c r="JQ59" s="162" t="str">
        <f t="shared" si="48"/>
        <v/>
      </c>
      <c r="JR59" s="162" t="str">
        <f t="shared" si="48"/>
        <v/>
      </c>
      <c r="JS59" s="162" t="str">
        <f t="shared" si="48"/>
        <v/>
      </c>
      <c r="JT59" s="162" t="str">
        <f t="shared" si="48"/>
        <v/>
      </c>
      <c r="JU59" s="162" t="str">
        <f t="shared" si="48"/>
        <v/>
      </c>
      <c r="JV59" s="162" t="str">
        <f t="shared" si="48"/>
        <v/>
      </c>
      <c r="JW59" s="162" t="str">
        <f t="shared" si="48"/>
        <v/>
      </c>
      <c r="JX59" s="162" t="str">
        <f t="shared" si="48"/>
        <v/>
      </c>
      <c r="JY59" s="162" t="str">
        <f t="shared" si="48"/>
        <v/>
      </c>
      <c r="JZ59" s="162" t="str">
        <f t="shared" si="48"/>
        <v/>
      </c>
      <c r="KA59" s="162" t="str">
        <f t="shared" si="48"/>
        <v/>
      </c>
      <c r="KB59" s="162" t="str">
        <f t="shared" si="48"/>
        <v/>
      </c>
      <c r="KC59" s="162" t="str">
        <f t="shared" si="48"/>
        <v/>
      </c>
      <c r="KD59" s="162" t="str">
        <f t="shared" si="48"/>
        <v/>
      </c>
      <c r="KE59" s="162" t="str">
        <f t="shared" si="48"/>
        <v/>
      </c>
      <c r="KF59" s="162" t="str">
        <f t="shared" si="48"/>
        <v/>
      </c>
      <c r="KG59" s="162" t="str">
        <f t="shared" si="48"/>
        <v/>
      </c>
      <c r="KH59" s="162" t="str">
        <f t="shared" si="48"/>
        <v/>
      </c>
      <c r="KI59" s="162" t="str">
        <f t="shared" si="48"/>
        <v/>
      </c>
      <c r="KJ59" s="162" t="str">
        <f t="shared" si="48"/>
        <v/>
      </c>
      <c r="KK59" s="162" t="str">
        <f t="shared" si="48"/>
        <v/>
      </c>
      <c r="KL59" s="162" t="str">
        <f t="shared" si="48"/>
        <v/>
      </c>
      <c r="KM59" s="162" t="str">
        <f t="shared" si="48"/>
        <v/>
      </c>
      <c r="KN59" s="162" t="str">
        <f t="shared" si="48"/>
        <v/>
      </c>
      <c r="KO59" s="162" t="str">
        <f t="shared" si="48"/>
        <v/>
      </c>
      <c r="KP59" s="162" t="str">
        <f t="shared" si="48"/>
        <v/>
      </c>
      <c r="KQ59" s="162" t="str">
        <f t="shared" si="48"/>
        <v/>
      </c>
      <c r="KR59" s="162" t="str">
        <f t="shared" si="48"/>
        <v/>
      </c>
      <c r="KS59" s="162" t="str">
        <f t="shared" si="48"/>
        <v/>
      </c>
      <c r="KT59" s="162" t="str">
        <f t="shared" si="48"/>
        <v/>
      </c>
      <c r="KU59" s="162" t="str">
        <f t="shared" si="48"/>
        <v/>
      </c>
      <c r="KV59" s="162" t="str">
        <f t="shared" si="48"/>
        <v/>
      </c>
      <c r="KW59" s="162" t="str">
        <f t="shared" si="48"/>
        <v/>
      </c>
      <c r="KX59" s="162" t="str">
        <f t="shared" si="48"/>
        <v/>
      </c>
      <c r="KY59" s="162" t="str">
        <f t="shared" si="48"/>
        <v/>
      </c>
      <c r="KZ59" s="162" t="str">
        <f t="shared" si="48"/>
        <v/>
      </c>
      <c r="LA59" s="162" t="str">
        <f t="shared" si="48"/>
        <v/>
      </c>
      <c r="LB59" s="162" t="str">
        <f t="shared" si="48"/>
        <v/>
      </c>
      <c r="LC59" s="162" t="str">
        <f t="shared" si="48"/>
        <v/>
      </c>
      <c r="LD59" s="162" t="str">
        <f t="shared" si="48"/>
        <v/>
      </c>
      <c r="LE59" s="162" t="str">
        <f t="shared" si="48"/>
        <v/>
      </c>
      <c r="LF59" s="162" t="str">
        <f t="shared" si="48"/>
        <v/>
      </c>
      <c r="LG59" s="162" t="str">
        <f t="shared" si="48"/>
        <v/>
      </c>
      <c r="LH59" s="162" t="str">
        <f t="shared" si="48"/>
        <v/>
      </c>
      <c r="LI59" s="162" t="str">
        <f t="shared" si="48"/>
        <v/>
      </c>
      <c r="LJ59" s="162" t="str">
        <f t="shared" si="48"/>
        <v/>
      </c>
      <c r="LK59" s="162" t="str">
        <f t="shared" si="48"/>
        <v/>
      </c>
      <c r="LL59" s="162" t="str">
        <f t="shared" si="48"/>
        <v/>
      </c>
      <c r="LM59" s="162" t="str">
        <f t="shared" si="48"/>
        <v/>
      </c>
      <c r="LN59" s="162" t="str">
        <f t="shared" si="48"/>
        <v/>
      </c>
      <c r="LO59" s="162" t="str">
        <f t="shared" si="48"/>
        <v/>
      </c>
      <c r="LP59" s="162" t="str">
        <f t="shared" si="48"/>
        <v/>
      </c>
      <c r="LQ59" s="162" t="str">
        <f t="shared" si="48"/>
        <v/>
      </c>
      <c r="LR59" s="162" t="str">
        <f t="shared" si="48"/>
        <v/>
      </c>
      <c r="LS59" s="162" t="str">
        <f t="shared" ref="LS59:OD59" si="49">IF(AND($B$59&gt;=LS$3,$B$59&lt;LT$3),100,"")</f>
        <v/>
      </c>
      <c r="LT59" s="162" t="str">
        <f t="shared" si="49"/>
        <v/>
      </c>
      <c r="LU59" s="162" t="str">
        <f t="shared" si="49"/>
        <v/>
      </c>
      <c r="LV59" s="162" t="str">
        <f t="shared" si="49"/>
        <v/>
      </c>
      <c r="LW59" s="162" t="str">
        <f t="shared" si="49"/>
        <v/>
      </c>
      <c r="LX59" s="162" t="str">
        <f t="shared" si="49"/>
        <v/>
      </c>
      <c r="LY59" s="162" t="str">
        <f t="shared" si="49"/>
        <v/>
      </c>
      <c r="LZ59" s="162" t="str">
        <f t="shared" si="49"/>
        <v/>
      </c>
      <c r="MA59" s="162" t="str">
        <f t="shared" si="49"/>
        <v/>
      </c>
      <c r="MB59" s="162" t="str">
        <f t="shared" si="49"/>
        <v/>
      </c>
      <c r="MC59" s="162" t="str">
        <f t="shared" si="49"/>
        <v/>
      </c>
      <c r="MD59" s="162" t="str">
        <f t="shared" si="49"/>
        <v/>
      </c>
      <c r="ME59" s="162" t="str">
        <f t="shared" si="49"/>
        <v/>
      </c>
      <c r="MF59" s="162" t="str">
        <f t="shared" si="49"/>
        <v/>
      </c>
      <c r="MG59" s="162" t="str">
        <f t="shared" si="49"/>
        <v/>
      </c>
      <c r="MH59" s="162" t="str">
        <f t="shared" si="49"/>
        <v/>
      </c>
      <c r="MI59" s="162" t="str">
        <f t="shared" si="49"/>
        <v/>
      </c>
      <c r="MJ59" s="162" t="str">
        <f t="shared" si="49"/>
        <v/>
      </c>
      <c r="MK59" s="162" t="str">
        <f t="shared" si="49"/>
        <v/>
      </c>
      <c r="ML59" s="162" t="str">
        <f t="shared" si="49"/>
        <v/>
      </c>
      <c r="MM59" s="162" t="str">
        <f t="shared" si="49"/>
        <v/>
      </c>
      <c r="MN59" s="162" t="str">
        <f t="shared" si="49"/>
        <v/>
      </c>
      <c r="MO59" s="162" t="str">
        <f t="shared" si="49"/>
        <v/>
      </c>
      <c r="MP59" s="162" t="str">
        <f t="shared" si="49"/>
        <v/>
      </c>
      <c r="MQ59" s="162" t="str">
        <f t="shared" si="49"/>
        <v/>
      </c>
      <c r="MR59" s="162" t="str">
        <f t="shared" si="49"/>
        <v/>
      </c>
      <c r="MS59" s="162" t="str">
        <f t="shared" si="49"/>
        <v/>
      </c>
      <c r="MT59" s="162" t="str">
        <f t="shared" si="49"/>
        <v/>
      </c>
      <c r="MU59" s="162" t="str">
        <f t="shared" si="49"/>
        <v/>
      </c>
      <c r="MV59" s="162" t="str">
        <f t="shared" si="49"/>
        <v/>
      </c>
      <c r="MW59" s="162" t="str">
        <f t="shared" si="49"/>
        <v/>
      </c>
      <c r="MX59" s="162" t="str">
        <f t="shared" si="49"/>
        <v/>
      </c>
      <c r="MY59" s="162" t="str">
        <f t="shared" si="49"/>
        <v/>
      </c>
      <c r="MZ59" s="162" t="str">
        <f t="shared" si="49"/>
        <v/>
      </c>
      <c r="NA59" s="162" t="str">
        <f t="shared" si="49"/>
        <v/>
      </c>
      <c r="NB59" s="162" t="str">
        <f t="shared" si="49"/>
        <v/>
      </c>
      <c r="NC59" s="162" t="str">
        <f t="shared" si="49"/>
        <v/>
      </c>
      <c r="ND59" s="162" t="str">
        <f t="shared" si="49"/>
        <v/>
      </c>
      <c r="NE59" s="162" t="str">
        <f t="shared" si="49"/>
        <v/>
      </c>
      <c r="NF59" s="162" t="str">
        <f t="shared" si="49"/>
        <v/>
      </c>
      <c r="NG59" s="162" t="str">
        <f t="shared" si="49"/>
        <v/>
      </c>
      <c r="NH59" s="162" t="str">
        <f t="shared" si="49"/>
        <v/>
      </c>
      <c r="NI59" s="162" t="str">
        <f t="shared" si="49"/>
        <v/>
      </c>
      <c r="NJ59" s="162" t="str">
        <f t="shared" si="49"/>
        <v/>
      </c>
      <c r="NK59" s="162" t="str">
        <f t="shared" si="49"/>
        <v/>
      </c>
      <c r="NL59" s="162" t="str">
        <f t="shared" si="49"/>
        <v/>
      </c>
      <c r="NM59" s="162" t="str">
        <f t="shared" si="49"/>
        <v/>
      </c>
      <c r="NN59" s="162" t="str">
        <f t="shared" si="49"/>
        <v/>
      </c>
      <c r="NO59" s="162" t="str">
        <f t="shared" si="49"/>
        <v/>
      </c>
      <c r="NP59" s="162" t="str">
        <f t="shared" si="49"/>
        <v/>
      </c>
      <c r="NQ59" s="162" t="str">
        <f t="shared" si="49"/>
        <v/>
      </c>
      <c r="NR59" s="162" t="str">
        <f t="shared" si="49"/>
        <v/>
      </c>
      <c r="NS59" s="162" t="str">
        <f t="shared" si="49"/>
        <v/>
      </c>
      <c r="NT59" s="162" t="str">
        <f t="shared" si="49"/>
        <v/>
      </c>
      <c r="NU59" s="162" t="str">
        <f t="shared" si="49"/>
        <v/>
      </c>
      <c r="NV59" s="162" t="str">
        <f t="shared" si="49"/>
        <v/>
      </c>
      <c r="NW59" s="162" t="str">
        <f t="shared" si="49"/>
        <v/>
      </c>
      <c r="NX59" s="162" t="str">
        <f t="shared" si="49"/>
        <v/>
      </c>
      <c r="NY59" s="162" t="str">
        <f t="shared" si="49"/>
        <v/>
      </c>
      <c r="NZ59" s="162" t="str">
        <f t="shared" si="49"/>
        <v/>
      </c>
      <c r="OA59" s="162" t="str">
        <f t="shared" si="49"/>
        <v/>
      </c>
      <c r="OB59" s="162" t="str">
        <f t="shared" si="49"/>
        <v/>
      </c>
      <c r="OC59" s="162" t="str">
        <f t="shared" si="49"/>
        <v/>
      </c>
      <c r="OD59" s="162" t="str">
        <f t="shared" si="49"/>
        <v/>
      </c>
      <c r="OE59" s="162" t="str">
        <f t="shared" ref="OE59:OO59" si="50">IF(AND($B$59&gt;=OE$3,$B$59&lt;OF$3),100,"")</f>
        <v/>
      </c>
      <c r="OF59" s="162" t="str">
        <f t="shared" si="50"/>
        <v/>
      </c>
      <c r="OG59" s="162" t="str">
        <f t="shared" si="50"/>
        <v/>
      </c>
      <c r="OH59" s="162" t="str">
        <f t="shared" si="50"/>
        <v/>
      </c>
      <c r="OI59" s="162" t="str">
        <f t="shared" si="50"/>
        <v/>
      </c>
      <c r="OJ59" s="162" t="str">
        <f t="shared" si="50"/>
        <v/>
      </c>
      <c r="OK59" s="162" t="str">
        <f t="shared" si="50"/>
        <v/>
      </c>
      <c r="OL59" s="162" t="str">
        <f t="shared" si="50"/>
        <v/>
      </c>
      <c r="OM59" s="162" t="str">
        <f t="shared" si="50"/>
        <v/>
      </c>
      <c r="ON59" s="162" t="str">
        <f t="shared" si="50"/>
        <v/>
      </c>
      <c r="OO59" s="162" t="str">
        <f t="shared" si="50"/>
        <v/>
      </c>
    </row>
    <row r="60" spans="1:405">
      <c r="A60" s="513" t="s">
        <v>12</v>
      </c>
      <c r="B60" s="514">
        <f>INDEX('Configuration | Scaling'!$E$13:$Y$19,7,MATCH(A60,'Configuration | Scaling'!$E$13:$Y$13,0))</f>
        <v>507</v>
      </c>
      <c r="C60" s="515" t="str">
        <f t="shared" si="41"/>
        <v/>
      </c>
      <c r="D60" s="515" t="str">
        <f t="shared" ref="D60:AI60" si="51">IF(AND($B$60&gt;C$3,$B$60&lt;=D$3),Max_Value,"")</f>
        <v/>
      </c>
      <c r="E60" s="515" t="str">
        <f t="shared" si="51"/>
        <v/>
      </c>
      <c r="F60" s="515" t="str">
        <f t="shared" si="51"/>
        <v/>
      </c>
      <c r="G60" s="515" t="str">
        <f t="shared" si="51"/>
        <v/>
      </c>
      <c r="H60" s="515" t="str">
        <f t="shared" si="51"/>
        <v/>
      </c>
      <c r="I60" s="515" t="str">
        <f t="shared" si="51"/>
        <v/>
      </c>
      <c r="J60" s="515" t="str">
        <f t="shared" si="51"/>
        <v/>
      </c>
      <c r="K60" s="515" t="str">
        <f t="shared" si="51"/>
        <v/>
      </c>
      <c r="L60" s="515" t="str">
        <f t="shared" si="51"/>
        <v/>
      </c>
      <c r="M60" s="515">
        <f t="shared" si="51"/>
        <v>20</v>
      </c>
      <c r="N60" s="515" t="str">
        <f t="shared" si="51"/>
        <v/>
      </c>
      <c r="O60" s="515" t="str">
        <f t="shared" si="51"/>
        <v/>
      </c>
      <c r="P60" s="515" t="str">
        <f t="shared" si="51"/>
        <v/>
      </c>
      <c r="Q60" s="515" t="str">
        <f t="shared" si="51"/>
        <v/>
      </c>
      <c r="R60" s="515" t="str">
        <f t="shared" si="51"/>
        <v/>
      </c>
      <c r="S60" s="515" t="str">
        <f t="shared" si="51"/>
        <v/>
      </c>
      <c r="T60" s="515" t="str">
        <f t="shared" si="51"/>
        <v/>
      </c>
      <c r="U60" s="515" t="str">
        <f t="shared" si="51"/>
        <v/>
      </c>
      <c r="V60" s="515" t="str">
        <f t="shared" si="51"/>
        <v/>
      </c>
      <c r="W60" s="515" t="str">
        <f t="shared" si="51"/>
        <v/>
      </c>
      <c r="X60" s="515" t="str">
        <f t="shared" si="51"/>
        <v/>
      </c>
      <c r="Y60" s="515" t="str">
        <f t="shared" si="51"/>
        <v/>
      </c>
      <c r="Z60" s="515" t="str">
        <f t="shared" si="51"/>
        <v/>
      </c>
      <c r="AA60" s="515" t="str">
        <f t="shared" si="51"/>
        <v/>
      </c>
      <c r="AB60" s="515" t="str">
        <f t="shared" si="51"/>
        <v/>
      </c>
      <c r="AC60" s="515" t="str">
        <f t="shared" si="51"/>
        <v/>
      </c>
      <c r="AD60" s="515" t="str">
        <f t="shared" si="51"/>
        <v/>
      </c>
      <c r="AE60" s="515" t="str">
        <f t="shared" si="51"/>
        <v/>
      </c>
      <c r="AF60" s="515" t="str">
        <f t="shared" si="51"/>
        <v/>
      </c>
      <c r="AG60" s="515" t="str">
        <f t="shared" si="51"/>
        <v/>
      </c>
      <c r="AH60" s="515" t="str">
        <f t="shared" si="51"/>
        <v/>
      </c>
      <c r="AI60" s="515" t="str">
        <f t="shared" si="51"/>
        <v/>
      </c>
      <c r="AJ60" s="515" t="str">
        <f t="shared" ref="AJ60:BO60" si="52">IF(AND($B$60&gt;AI$3,$B$60&lt;=AJ$3),Max_Value,"")</f>
        <v/>
      </c>
      <c r="AK60" s="515" t="str">
        <f t="shared" si="52"/>
        <v/>
      </c>
      <c r="AL60" s="515" t="str">
        <f t="shared" si="52"/>
        <v/>
      </c>
      <c r="AM60" s="515" t="str">
        <f t="shared" si="52"/>
        <v/>
      </c>
      <c r="AN60" s="515" t="str">
        <f t="shared" si="52"/>
        <v/>
      </c>
      <c r="AO60" s="515" t="str">
        <f t="shared" si="52"/>
        <v/>
      </c>
      <c r="AP60" s="515" t="str">
        <f t="shared" si="52"/>
        <v/>
      </c>
      <c r="AQ60" s="515" t="str">
        <f t="shared" si="52"/>
        <v/>
      </c>
      <c r="AR60" s="515" t="str">
        <f t="shared" si="52"/>
        <v/>
      </c>
      <c r="AS60" s="515" t="str">
        <f t="shared" si="52"/>
        <v/>
      </c>
      <c r="AT60" s="515" t="str">
        <f t="shared" si="52"/>
        <v/>
      </c>
      <c r="AU60" s="515" t="str">
        <f t="shared" si="52"/>
        <v/>
      </c>
      <c r="AV60" s="515" t="str">
        <f t="shared" si="52"/>
        <v/>
      </c>
      <c r="AW60" s="515" t="str">
        <f t="shared" si="52"/>
        <v/>
      </c>
      <c r="AX60" s="515" t="str">
        <f t="shared" si="52"/>
        <v/>
      </c>
      <c r="AY60" s="515" t="str">
        <f t="shared" si="52"/>
        <v/>
      </c>
      <c r="AZ60" s="515" t="str">
        <f t="shared" si="52"/>
        <v/>
      </c>
      <c r="BA60" s="515" t="str">
        <f t="shared" si="52"/>
        <v/>
      </c>
      <c r="BB60" s="515" t="str">
        <f t="shared" si="52"/>
        <v/>
      </c>
      <c r="BC60" s="515" t="str">
        <f t="shared" si="52"/>
        <v/>
      </c>
      <c r="BD60" s="515" t="str">
        <f t="shared" si="52"/>
        <v/>
      </c>
      <c r="BE60" s="515" t="str">
        <f t="shared" si="52"/>
        <v/>
      </c>
      <c r="BF60" s="515" t="str">
        <f t="shared" si="52"/>
        <v/>
      </c>
      <c r="BG60" s="515" t="str">
        <f t="shared" si="52"/>
        <v/>
      </c>
      <c r="BH60" s="515" t="str">
        <f t="shared" si="52"/>
        <v/>
      </c>
      <c r="BI60" s="515" t="str">
        <f t="shared" si="52"/>
        <v/>
      </c>
      <c r="BJ60" s="515" t="str">
        <f t="shared" si="52"/>
        <v/>
      </c>
      <c r="BK60" s="515" t="str">
        <f t="shared" si="52"/>
        <v/>
      </c>
      <c r="BL60" s="515" t="str">
        <f t="shared" si="52"/>
        <v/>
      </c>
      <c r="BM60" s="515" t="str">
        <f t="shared" si="52"/>
        <v/>
      </c>
      <c r="BN60" s="515" t="str">
        <f t="shared" si="52"/>
        <v/>
      </c>
      <c r="BO60" s="515" t="str">
        <f t="shared" si="52"/>
        <v/>
      </c>
      <c r="BP60" s="515" t="str">
        <f t="shared" ref="BP60:BU60" si="53">IF(AND($B$60&gt;BO$3,$B$60&lt;=BP$3),Max_Value,"")</f>
        <v/>
      </c>
      <c r="BQ60" s="515" t="str">
        <f t="shared" si="53"/>
        <v/>
      </c>
      <c r="BR60" s="515" t="str">
        <f t="shared" si="53"/>
        <v/>
      </c>
      <c r="BS60" s="515" t="str">
        <f t="shared" si="53"/>
        <v/>
      </c>
      <c r="BT60" s="515" t="str">
        <f t="shared" si="53"/>
        <v/>
      </c>
      <c r="BU60" s="640" t="str">
        <f t="shared" si="53"/>
        <v/>
      </c>
      <c r="BV60" s="636" t="str">
        <f>IF(AND($B$60&gt;BU$3,$B$60&lt;=BV$3),Max_Value,"")</f>
        <v/>
      </c>
      <c r="BW60" s="487" t="str">
        <f t="shared" ref="BW60:EH60" si="54">IF(AND($B$60&gt;=BW$3,$B$60&lt;BX$3),100,"")</f>
        <v/>
      </c>
      <c r="BX60" s="162" t="str">
        <f t="shared" si="54"/>
        <v/>
      </c>
      <c r="BY60" s="162" t="str">
        <f t="shared" si="54"/>
        <v/>
      </c>
      <c r="BZ60" s="162" t="str">
        <f t="shared" si="54"/>
        <v/>
      </c>
      <c r="CA60" s="162" t="str">
        <f t="shared" si="54"/>
        <v/>
      </c>
      <c r="CB60" s="162" t="str">
        <f t="shared" si="54"/>
        <v/>
      </c>
      <c r="CC60" s="162" t="str">
        <f t="shared" si="54"/>
        <v/>
      </c>
      <c r="CD60" s="162" t="str">
        <f t="shared" si="54"/>
        <v/>
      </c>
      <c r="CE60" s="162" t="str">
        <f t="shared" si="54"/>
        <v/>
      </c>
      <c r="CF60" s="162" t="str">
        <f t="shared" si="54"/>
        <v/>
      </c>
      <c r="CG60" s="162" t="str">
        <f t="shared" si="54"/>
        <v/>
      </c>
      <c r="CH60" s="162" t="str">
        <f t="shared" si="54"/>
        <v/>
      </c>
      <c r="CI60" s="162" t="str">
        <f t="shared" si="54"/>
        <v/>
      </c>
      <c r="CJ60" s="162" t="str">
        <f t="shared" si="54"/>
        <v/>
      </c>
      <c r="CK60" s="162" t="str">
        <f t="shared" si="54"/>
        <v/>
      </c>
      <c r="CL60" s="162" t="str">
        <f t="shared" si="54"/>
        <v/>
      </c>
      <c r="CM60" s="162" t="str">
        <f t="shared" si="54"/>
        <v/>
      </c>
      <c r="CN60" s="162" t="str">
        <f t="shared" si="54"/>
        <v/>
      </c>
      <c r="CO60" s="162" t="str">
        <f t="shared" si="54"/>
        <v/>
      </c>
      <c r="CP60" s="162" t="str">
        <f t="shared" si="54"/>
        <v/>
      </c>
      <c r="CQ60" s="162" t="str">
        <f t="shared" si="54"/>
        <v/>
      </c>
      <c r="CR60" s="162" t="str">
        <f t="shared" si="54"/>
        <v/>
      </c>
      <c r="CS60" s="162" t="str">
        <f t="shared" si="54"/>
        <v/>
      </c>
      <c r="CT60" s="162" t="str">
        <f t="shared" si="54"/>
        <v/>
      </c>
      <c r="CU60" s="162" t="str">
        <f t="shared" si="54"/>
        <v/>
      </c>
      <c r="CV60" s="162" t="str">
        <f t="shared" si="54"/>
        <v/>
      </c>
      <c r="CW60" s="162" t="str">
        <f t="shared" si="54"/>
        <v/>
      </c>
      <c r="CX60" s="162" t="str">
        <f t="shared" si="54"/>
        <v/>
      </c>
      <c r="CY60" s="162" t="str">
        <f t="shared" si="54"/>
        <v/>
      </c>
      <c r="CZ60" s="162" t="str">
        <f t="shared" si="54"/>
        <v/>
      </c>
      <c r="DA60" s="162" t="str">
        <f t="shared" si="54"/>
        <v/>
      </c>
      <c r="DB60" s="162" t="str">
        <f t="shared" si="54"/>
        <v/>
      </c>
      <c r="DC60" s="162" t="str">
        <f t="shared" si="54"/>
        <v/>
      </c>
      <c r="DD60" s="162" t="str">
        <f t="shared" si="54"/>
        <v/>
      </c>
      <c r="DE60" s="162" t="str">
        <f t="shared" si="54"/>
        <v/>
      </c>
      <c r="DF60" s="162" t="str">
        <f t="shared" si="54"/>
        <v/>
      </c>
      <c r="DG60" s="162" t="str">
        <f t="shared" si="54"/>
        <v/>
      </c>
      <c r="DH60" s="162" t="str">
        <f t="shared" si="54"/>
        <v/>
      </c>
      <c r="DI60" s="162" t="str">
        <f t="shared" si="54"/>
        <v/>
      </c>
      <c r="DJ60" s="162" t="str">
        <f t="shared" si="54"/>
        <v/>
      </c>
      <c r="DK60" s="162" t="str">
        <f t="shared" si="54"/>
        <v/>
      </c>
      <c r="DL60" s="162" t="str">
        <f t="shared" si="54"/>
        <v/>
      </c>
      <c r="DM60" s="162" t="str">
        <f t="shared" si="54"/>
        <v/>
      </c>
      <c r="DN60" s="162" t="str">
        <f t="shared" si="54"/>
        <v/>
      </c>
      <c r="DO60" s="162" t="str">
        <f t="shared" si="54"/>
        <v/>
      </c>
      <c r="DP60" s="162" t="str">
        <f t="shared" si="54"/>
        <v/>
      </c>
      <c r="DQ60" s="162" t="str">
        <f t="shared" si="54"/>
        <v/>
      </c>
      <c r="DR60" s="162" t="str">
        <f t="shared" si="54"/>
        <v/>
      </c>
      <c r="DS60" s="162" t="str">
        <f t="shared" si="54"/>
        <v/>
      </c>
      <c r="DT60" s="162" t="str">
        <f t="shared" si="54"/>
        <v/>
      </c>
      <c r="DU60" s="162" t="str">
        <f t="shared" si="54"/>
        <v/>
      </c>
      <c r="DV60" s="162" t="str">
        <f t="shared" si="54"/>
        <v/>
      </c>
      <c r="DW60" s="162" t="str">
        <f t="shared" si="54"/>
        <v/>
      </c>
      <c r="DX60" s="162" t="str">
        <f t="shared" si="54"/>
        <v/>
      </c>
      <c r="DY60" s="162" t="str">
        <f t="shared" si="54"/>
        <v/>
      </c>
      <c r="DZ60" s="162" t="str">
        <f t="shared" si="54"/>
        <v/>
      </c>
      <c r="EA60" s="162" t="str">
        <f t="shared" si="54"/>
        <v/>
      </c>
      <c r="EB60" s="162" t="str">
        <f t="shared" si="54"/>
        <v/>
      </c>
      <c r="EC60" s="162" t="str">
        <f t="shared" si="54"/>
        <v/>
      </c>
      <c r="ED60" s="162" t="str">
        <f t="shared" si="54"/>
        <v/>
      </c>
      <c r="EE60" s="162" t="str">
        <f t="shared" si="54"/>
        <v/>
      </c>
      <c r="EF60" s="162" t="str">
        <f t="shared" si="54"/>
        <v/>
      </c>
      <c r="EG60" s="162" t="str">
        <f t="shared" si="54"/>
        <v/>
      </c>
      <c r="EH60" s="162" t="str">
        <f t="shared" si="54"/>
        <v/>
      </c>
      <c r="EI60" s="162" t="str">
        <f t="shared" ref="EI60:GT60" si="55">IF(AND($B$60&gt;=EI$3,$B$60&lt;EJ$3),100,"")</f>
        <v/>
      </c>
      <c r="EJ60" s="162" t="str">
        <f t="shared" si="55"/>
        <v/>
      </c>
      <c r="EK60" s="162" t="str">
        <f t="shared" si="55"/>
        <v/>
      </c>
      <c r="EL60" s="162" t="str">
        <f t="shared" si="55"/>
        <v/>
      </c>
      <c r="EM60" s="162" t="str">
        <f t="shared" si="55"/>
        <v/>
      </c>
      <c r="EN60" s="162" t="str">
        <f t="shared" si="55"/>
        <v/>
      </c>
      <c r="EO60" s="162" t="str">
        <f t="shared" si="55"/>
        <v/>
      </c>
      <c r="EP60" s="162" t="str">
        <f t="shared" si="55"/>
        <v/>
      </c>
      <c r="EQ60" s="162" t="str">
        <f t="shared" si="55"/>
        <v/>
      </c>
      <c r="ER60" s="162" t="str">
        <f t="shared" si="55"/>
        <v/>
      </c>
      <c r="ES60" s="162" t="str">
        <f t="shared" si="55"/>
        <v/>
      </c>
      <c r="ET60" s="162" t="str">
        <f t="shared" si="55"/>
        <v/>
      </c>
      <c r="EU60" s="162" t="str">
        <f t="shared" si="55"/>
        <v/>
      </c>
      <c r="EV60" s="162" t="str">
        <f t="shared" si="55"/>
        <v/>
      </c>
      <c r="EW60" s="162" t="str">
        <f t="shared" si="55"/>
        <v/>
      </c>
      <c r="EX60" s="162" t="str">
        <f t="shared" si="55"/>
        <v/>
      </c>
      <c r="EY60" s="162" t="str">
        <f t="shared" si="55"/>
        <v/>
      </c>
      <c r="EZ60" s="162" t="str">
        <f t="shared" si="55"/>
        <v/>
      </c>
      <c r="FA60" s="162" t="str">
        <f t="shared" si="55"/>
        <v/>
      </c>
      <c r="FB60" s="162" t="str">
        <f t="shared" si="55"/>
        <v/>
      </c>
      <c r="FC60" s="162" t="str">
        <f t="shared" si="55"/>
        <v/>
      </c>
      <c r="FD60" s="162" t="str">
        <f t="shared" si="55"/>
        <v/>
      </c>
      <c r="FE60" s="162" t="str">
        <f t="shared" si="55"/>
        <v/>
      </c>
      <c r="FF60" s="162" t="str">
        <f t="shared" si="55"/>
        <v/>
      </c>
      <c r="FG60" s="162" t="str">
        <f t="shared" si="55"/>
        <v/>
      </c>
      <c r="FH60" s="162" t="str">
        <f t="shared" si="55"/>
        <v/>
      </c>
      <c r="FI60" s="162" t="str">
        <f t="shared" si="55"/>
        <v/>
      </c>
      <c r="FJ60" s="162" t="str">
        <f t="shared" si="55"/>
        <v/>
      </c>
      <c r="FK60" s="162" t="str">
        <f t="shared" si="55"/>
        <v/>
      </c>
      <c r="FL60" s="162" t="str">
        <f t="shared" si="55"/>
        <v/>
      </c>
      <c r="FM60" s="162" t="str">
        <f t="shared" si="55"/>
        <v/>
      </c>
      <c r="FN60" s="162" t="str">
        <f t="shared" si="55"/>
        <v/>
      </c>
      <c r="FO60" s="162" t="str">
        <f t="shared" si="55"/>
        <v/>
      </c>
      <c r="FP60" s="162" t="str">
        <f t="shared" si="55"/>
        <v/>
      </c>
      <c r="FQ60" s="162" t="str">
        <f t="shared" si="55"/>
        <v/>
      </c>
      <c r="FR60" s="162" t="str">
        <f t="shared" si="55"/>
        <v/>
      </c>
      <c r="FS60" s="162" t="str">
        <f t="shared" si="55"/>
        <v/>
      </c>
      <c r="FT60" s="162" t="str">
        <f t="shared" si="55"/>
        <v/>
      </c>
      <c r="FU60" s="162" t="str">
        <f t="shared" si="55"/>
        <v/>
      </c>
      <c r="FV60" s="162" t="str">
        <f t="shared" si="55"/>
        <v/>
      </c>
      <c r="FW60" s="162" t="str">
        <f t="shared" si="55"/>
        <v/>
      </c>
      <c r="FX60" s="162" t="str">
        <f t="shared" si="55"/>
        <v/>
      </c>
      <c r="FY60" s="162" t="str">
        <f t="shared" si="55"/>
        <v/>
      </c>
      <c r="FZ60" s="162" t="str">
        <f t="shared" si="55"/>
        <v/>
      </c>
      <c r="GA60" s="162" t="str">
        <f t="shared" si="55"/>
        <v/>
      </c>
      <c r="GB60" s="162" t="str">
        <f t="shared" si="55"/>
        <v/>
      </c>
      <c r="GC60" s="162" t="str">
        <f t="shared" si="55"/>
        <v/>
      </c>
      <c r="GD60" s="162" t="str">
        <f t="shared" si="55"/>
        <v/>
      </c>
      <c r="GE60" s="162" t="str">
        <f t="shared" si="55"/>
        <v/>
      </c>
      <c r="GF60" s="162" t="str">
        <f t="shared" si="55"/>
        <v/>
      </c>
      <c r="GG60" s="162" t="str">
        <f t="shared" si="55"/>
        <v/>
      </c>
      <c r="GH60" s="162" t="str">
        <f t="shared" si="55"/>
        <v/>
      </c>
      <c r="GI60" s="162" t="str">
        <f t="shared" si="55"/>
        <v/>
      </c>
      <c r="GJ60" s="162" t="str">
        <f t="shared" si="55"/>
        <v/>
      </c>
      <c r="GK60" s="162" t="str">
        <f t="shared" si="55"/>
        <v/>
      </c>
      <c r="GL60" s="162" t="str">
        <f t="shared" si="55"/>
        <v/>
      </c>
      <c r="GM60" s="162" t="str">
        <f t="shared" si="55"/>
        <v/>
      </c>
      <c r="GN60" s="162" t="str">
        <f t="shared" si="55"/>
        <v/>
      </c>
      <c r="GO60" s="162" t="str">
        <f t="shared" si="55"/>
        <v/>
      </c>
      <c r="GP60" s="162" t="str">
        <f t="shared" si="55"/>
        <v/>
      </c>
      <c r="GQ60" s="162" t="str">
        <f t="shared" si="55"/>
        <v/>
      </c>
      <c r="GR60" s="162" t="str">
        <f t="shared" si="55"/>
        <v/>
      </c>
      <c r="GS60" s="162" t="str">
        <f t="shared" si="55"/>
        <v/>
      </c>
      <c r="GT60" s="162" t="str">
        <f t="shared" si="55"/>
        <v/>
      </c>
      <c r="GU60" s="162" t="str">
        <f t="shared" ref="GU60:JF60" si="56">IF(AND($B$60&gt;=GU$3,$B$60&lt;GV$3),100,"")</f>
        <v/>
      </c>
      <c r="GV60" s="162" t="str">
        <f t="shared" si="56"/>
        <v/>
      </c>
      <c r="GW60" s="162" t="str">
        <f t="shared" si="56"/>
        <v/>
      </c>
      <c r="GX60" s="162" t="str">
        <f t="shared" si="56"/>
        <v/>
      </c>
      <c r="GY60" s="162" t="str">
        <f t="shared" si="56"/>
        <v/>
      </c>
      <c r="GZ60" s="162" t="str">
        <f t="shared" si="56"/>
        <v/>
      </c>
      <c r="HA60" s="162" t="str">
        <f t="shared" si="56"/>
        <v/>
      </c>
      <c r="HB60" s="162" t="str">
        <f t="shared" si="56"/>
        <v/>
      </c>
      <c r="HC60" s="162" t="str">
        <f t="shared" si="56"/>
        <v/>
      </c>
      <c r="HD60" s="162" t="str">
        <f t="shared" si="56"/>
        <v/>
      </c>
      <c r="HE60" s="162" t="str">
        <f t="shared" si="56"/>
        <v/>
      </c>
      <c r="HF60" s="162" t="str">
        <f t="shared" si="56"/>
        <v/>
      </c>
      <c r="HG60" s="162" t="str">
        <f t="shared" si="56"/>
        <v/>
      </c>
      <c r="HH60" s="162" t="str">
        <f t="shared" si="56"/>
        <v/>
      </c>
      <c r="HI60" s="162" t="str">
        <f t="shared" si="56"/>
        <v/>
      </c>
      <c r="HJ60" s="162" t="str">
        <f t="shared" si="56"/>
        <v/>
      </c>
      <c r="HK60" s="162" t="str">
        <f t="shared" si="56"/>
        <v/>
      </c>
      <c r="HL60" s="162" t="str">
        <f t="shared" si="56"/>
        <v/>
      </c>
      <c r="HM60" s="162" t="str">
        <f t="shared" si="56"/>
        <v/>
      </c>
      <c r="HN60" s="162" t="str">
        <f t="shared" si="56"/>
        <v/>
      </c>
      <c r="HO60" s="162" t="str">
        <f t="shared" si="56"/>
        <v/>
      </c>
      <c r="HP60" s="162" t="str">
        <f t="shared" si="56"/>
        <v/>
      </c>
      <c r="HQ60" s="162" t="str">
        <f t="shared" si="56"/>
        <v/>
      </c>
      <c r="HR60" s="162" t="str">
        <f t="shared" si="56"/>
        <v/>
      </c>
      <c r="HS60" s="162" t="str">
        <f t="shared" si="56"/>
        <v/>
      </c>
      <c r="HT60" s="162" t="str">
        <f t="shared" si="56"/>
        <v/>
      </c>
      <c r="HU60" s="162" t="str">
        <f t="shared" si="56"/>
        <v/>
      </c>
      <c r="HV60" s="162" t="str">
        <f t="shared" si="56"/>
        <v/>
      </c>
      <c r="HW60" s="162" t="str">
        <f t="shared" si="56"/>
        <v/>
      </c>
      <c r="HX60" s="162" t="str">
        <f t="shared" si="56"/>
        <v/>
      </c>
      <c r="HY60" s="162" t="str">
        <f t="shared" si="56"/>
        <v/>
      </c>
      <c r="HZ60" s="162" t="str">
        <f t="shared" si="56"/>
        <v/>
      </c>
      <c r="IA60" s="162" t="str">
        <f t="shared" si="56"/>
        <v/>
      </c>
      <c r="IB60" s="162" t="str">
        <f t="shared" si="56"/>
        <v/>
      </c>
      <c r="IC60" s="162" t="str">
        <f t="shared" si="56"/>
        <v/>
      </c>
      <c r="ID60" s="162" t="str">
        <f t="shared" si="56"/>
        <v/>
      </c>
      <c r="IE60" s="162" t="str">
        <f t="shared" si="56"/>
        <v/>
      </c>
      <c r="IF60" s="162" t="str">
        <f t="shared" si="56"/>
        <v/>
      </c>
      <c r="IG60" s="162" t="str">
        <f t="shared" si="56"/>
        <v/>
      </c>
      <c r="IH60" s="162" t="str">
        <f t="shared" si="56"/>
        <v/>
      </c>
      <c r="II60" s="162" t="str">
        <f t="shared" si="56"/>
        <v/>
      </c>
      <c r="IJ60" s="162" t="str">
        <f t="shared" si="56"/>
        <v/>
      </c>
      <c r="IK60" s="162" t="str">
        <f t="shared" si="56"/>
        <v/>
      </c>
      <c r="IL60" s="162" t="str">
        <f t="shared" si="56"/>
        <v/>
      </c>
      <c r="IM60" s="162" t="str">
        <f t="shared" si="56"/>
        <v/>
      </c>
      <c r="IN60" s="162" t="str">
        <f t="shared" si="56"/>
        <v/>
      </c>
      <c r="IO60" s="162" t="str">
        <f t="shared" si="56"/>
        <v/>
      </c>
      <c r="IP60" s="162" t="str">
        <f t="shared" si="56"/>
        <v/>
      </c>
      <c r="IQ60" s="162" t="str">
        <f t="shared" si="56"/>
        <v/>
      </c>
      <c r="IR60" s="162" t="str">
        <f t="shared" si="56"/>
        <v/>
      </c>
      <c r="IS60" s="162" t="str">
        <f t="shared" si="56"/>
        <v/>
      </c>
      <c r="IT60" s="162" t="str">
        <f t="shared" si="56"/>
        <v/>
      </c>
      <c r="IU60" s="162" t="str">
        <f t="shared" si="56"/>
        <v/>
      </c>
      <c r="IV60" s="162" t="str">
        <f t="shared" si="56"/>
        <v/>
      </c>
      <c r="IW60" s="162" t="str">
        <f t="shared" si="56"/>
        <v/>
      </c>
      <c r="IX60" s="162" t="str">
        <f t="shared" si="56"/>
        <v/>
      </c>
      <c r="IY60" s="162" t="str">
        <f t="shared" si="56"/>
        <v/>
      </c>
      <c r="IZ60" s="162" t="str">
        <f t="shared" si="56"/>
        <v/>
      </c>
      <c r="JA60" s="162" t="str">
        <f t="shared" si="56"/>
        <v/>
      </c>
      <c r="JB60" s="162" t="str">
        <f t="shared" si="56"/>
        <v/>
      </c>
      <c r="JC60" s="162" t="str">
        <f t="shared" si="56"/>
        <v/>
      </c>
      <c r="JD60" s="162" t="str">
        <f t="shared" si="56"/>
        <v/>
      </c>
      <c r="JE60" s="162" t="str">
        <f t="shared" si="56"/>
        <v/>
      </c>
      <c r="JF60" s="162" t="str">
        <f t="shared" si="56"/>
        <v/>
      </c>
      <c r="JG60" s="162" t="str">
        <f t="shared" ref="JG60:LR60" si="57">IF(AND($B$60&gt;=JG$3,$B$60&lt;JH$3),100,"")</f>
        <v/>
      </c>
      <c r="JH60" s="162" t="str">
        <f t="shared" si="57"/>
        <v/>
      </c>
      <c r="JI60" s="162" t="str">
        <f t="shared" si="57"/>
        <v/>
      </c>
      <c r="JJ60" s="162" t="str">
        <f t="shared" si="57"/>
        <v/>
      </c>
      <c r="JK60" s="162" t="str">
        <f t="shared" si="57"/>
        <v/>
      </c>
      <c r="JL60" s="162" t="str">
        <f t="shared" si="57"/>
        <v/>
      </c>
      <c r="JM60" s="162" t="str">
        <f t="shared" si="57"/>
        <v/>
      </c>
      <c r="JN60" s="162" t="str">
        <f t="shared" si="57"/>
        <v/>
      </c>
      <c r="JO60" s="162" t="str">
        <f t="shared" si="57"/>
        <v/>
      </c>
      <c r="JP60" s="162" t="str">
        <f t="shared" si="57"/>
        <v/>
      </c>
      <c r="JQ60" s="162" t="str">
        <f t="shared" si="57"/>
        <v/>
      </c>
      <c r="JR60" s="162" t="str">
        <f t="shared" si="57"/>
        <v/>
      </c>
      <c r="JS60" s="162" t="str">
        <f t="shared" si="57"/>
        <v/>
      </c>
      <c r="JT60" s="162" t="str">
        <f t="shared" si="57"/>
        <v/>
      </c>
      <c r="JU60" s="162" t="str">
        <f t="shared" si="57"/>
        <v/>
      </c>
      <c r="JV60" s="162" t="str">
        <f t="shared" si="57"/>
        <v/>
      </c>
      <c r="JW60" s="162" t="str">
        <f t="shared" si="57"/>
        <v/>
      </c>
      <c r="JX60" s="162" t="str">
        <f t="shared" si="57"/>
        <v/>
      </c>
      <c r="JY60" s="162" t="str">
        <f t="shared" si="57"/>
        <v/>
      </c>
      <c r="JZ60" s="162" t="str">
        <f t="shared" si="57"/>
        <v/>
      </c>
      <c r="KA60" s="162" t="str">
        <f t="shared" si="57"/>
        <v/>
      </c>
      <c r="KB60" s="162" t="str">
        <f t="shared" si="57"/>
        <v/>
      </c>
      <c r="KC60" s="162" t="str">
        <f t="shared" si="57"/>
        <v/>
      </c>
      <c r="KD60" s="162" t="str">
        <f t="shared" si="57"/>
        <v/>
      </c>
      <c r="KE60" s="162" t="str">
        <f t="shared" si="57"/>
        <v/>
      </c>
      <c r="KF60" s="162" t="str">
        <f t="shared" si="57"/>
        <v/>
      </c>
      <c r="KG60" s="162" t="str">
        <f t="shared" si="57"/>
        <v/>
      </c>
      <c r="KH60" s="162" t="str">
        <f t="shared" si="57"/>
        <v/>
      </c>
      <c r="KI60" s="162" t="str">
        <f t="shared" si="57"/>
        <v/>
      </c>
      <c r="KJ60" s="162" t="str">
        <f t="shared" si="57"/>
        <v/>
      </c>
      <c r="KK60" s="162" t="str">
        <f t="shared" si="57"/>
        <v/>
      </c>
      <c r="KL60" s="162" t="str">
        <f t="shared" si="57"/>
        <v/>
      </c>
      <c r="KM60" s="162" t="str">
        <f t="shared" si="57"/>
        <v/>
      </c>
      <c r="KN60" s="162" t="str">
        <f t="shared" si="57"/>
        <v/>
      </c>
      <c r="KO60" s="162" t="str">
        <f t="shared" si="57"/>
        <v/>
      </c>
      <c r="KP60" s="162" t="str">
        <f t="shared" si="57"/>
        <v/>
      </c>
      <c r="KQ60" s="162" t="str">
        <f t="shared" si="57"/>
        <v/>
      </c>
      <c r="KR60" s="162" t="str">
        <f t="shared" si="57"/>
        <v/>
      </c>
      <c r="KS60" s="162" t="str">
        <f t="shared" si="57"/>
        <v/>
      </c>
      <c r="KT60" s="162" t="str">
        <f t="shared" si="57"/>
        <v/>
      </c>
      <c r="KU60" s="162" t="str">
        <f t="shared" si="57"/>
        <v/>
      </c>
      <c r="KV60" s="162" t="str">
        <f t="shared" si="57"/>
        <v/>
      </c>
      <c r="KW60" s="162" t="str">
        <f t="shared" si="57"/>
        <v/>
      </c>
      <c r="KX60" s="162" t="str">
        <f t="shared" si="57"/>
        <v/>
      </c>
      <c r="KY60" s="162" t="str">
        <f t="shared" si="57"/>
        <v/>
      </c>
      <c r="KZ60" s="162" t="str">
        <f t="shared" si="57"/>
        <v/>
      </c>
      <c r="LA60" s="162" t="str">
        <f t="shared" si="57"/>
        <v/>
      </c>
      <c r="LB60" s="162" t="str">
        <f t="shared" si="57"/>
        <v/>
      </c>
      <c r="LC60" s="162" t="str">
        <f t="shared" si="57"/>
        <v/>
      </c>
      <c r="LD60" s="162" t="str">
        <f t="shared" si="57"/>
        <v/>
      </c>
      <c r="LE60" s="162" t="str">
        <f t="shared" si="57"/>
        <v/>
      </c>
      <c r="LF60" s="162" t="str">
        <f t="shared" si="57"/>
        <v/>
      </c>
      <c r="LG60" s="162" t="str">
        <f t="shared" si="57"/>
        <v/>
      </c>
      <c r="LH60" s="162" t="str">
        <f t="shared" si="57"/>
        <v/>
      </c>
      <c r="LI60" s="162" t="str">
        <f t="shared" si="57"/>
        <v/>
      </c>
      <c r="LJ60" s="162" t="str">
        <f t="shared" si="57"/>
        <v/>
      </c>
      <c r="LK60" s="162" t="str">
        <f t="shared" si="57"/>
        <v/>
      </c>
      <c r="LL60" s="162" t="str">
        <f t="shared" si="57"/>
        <v/>
      </c>
      <c r="LM60" s="162" t="str">
        <f t="shared" si="57"/>
        <v/>
      </c>
      <c r="LN60" s="162" t="str">
        <f t="shared" si="57"/>
        <v/>
      </c>
      <c r="LO60" s="162" t="str">
        <f t="shared" si="57"/>
        <v/>
      </c>
      <c r="LP60" s="162" t="str">
        <f t="shared" si="57"/>
        <v/>
      </c>
      <c r="LQ60" s="162" t="str">
        <f t="shared" si="57"/>
        <v/>
      </c>
      <c r="LR60" s="162" t="str">
        <f t="shared" si="57"/>
        <v/>
      </c>
      <c r="LS60" s="162" t="str">
        <f t="shared" ref="LS60:OD60" si="58">IF(AND($B$60&gt;=LS$3,$B$60&lt;LT$3),100,"")</f>
        <v/>
      </c>
      <c r="LT60" s="162" t="str">
        <f t="shared" si="58"/>
        <v/>
      </c>
      <c r="LU60" s="162" t="str">
        <f t="shared" si="58"/>
        <v/>
      </c>
      <c r="LV60" s="162" t="str">
        <f t="shared" si="58"/>
        <v/>
      </c>
      <c r="LW60" s="162" t="str">
        <f t="shared" si="58"/>
        <v/>
      </c>
      <c r="LX60" s="162" t="str">
        <f t="shared" si="58"/>
        <v/>
      </c>
      <c r="LY60" s="162" t="str">
        <f t="shared" si="58"/>
        <v/>
      </c>
      <c r="LZ60" s="162" t="str">
        <f t="shared" si="58"/>
        <v/>
      </c>
      <c r="MA60" s="162" t="str">
        <f t="shared" si="58"/>
        <v/>
      </c>
      <c r="MB60" s="162" t="str">
        <f t="shared" si="58"/>
        <v/>
      </c>
      <c r="MC60" s="162" t="str">
        <f t="shared" si="58"/>
        <v/>
      </c>
      <c r="MD60" s="162" t="str">
        <f t="shared" si="58"/>
        <v/>
      </c>
      <c r="ME60" s="162" t="str">
        <f t="shared" si="58"/>
        <v/>
      </c>
      <c r="MF60" s="162" t="str">
        <f t="shared" si="58"/>
        <v/>
      </c>
      <c r="MG60" s="162" t="str">
        <f t="shared" si="58"/>
        <v/>
      </c>
      <c r="MH60" s="162" t="str">
        <f t="shared" si="58"/>
        <v/>
      </c>
      <c r="MI60" s="162" t="str">
        <f t="shared" si="58"/>
        <v/>
      </c>
      <c r="MJ60" s="162" t="str">
        <f t="shared" si="58"/>
        <v/>
      </c>
      <c r="MK60" s="162" t="str">
        <f t="shared" si="58"/>
        <v/>
      </c>
      <c r="ML60" s="162" t="str">
        <f t="shared" si="58"/>
        <v/>
      </c>
      <c r="MM60" s="162" t="str">
        <f t="shared" si="58"/>
        <v/>
      </c>
      <c r="MN60" s="162" t="str">
        <f t="shared" si="58"/>
        <v/>
      </c>
      <c r="MO60" s="162" t="str">
        <f t="shared" si="58"/>
        <v/>
      </c>
      <c r="MP60" s="162" t="str">
        <f t="shared" si="58"/>
        <v/>
      </c>
      <c r="MQ60" s="162" t="str">
        <f t="shared" si="58"/>
        <v/>
      </c>
      <c r="MR60" s="162" t="str">
        <f t="shared" si="58"/>
        <v/>
      </c>
      <c r="MS60" s="162" t="str">
        <f t="shared" si="58"/>
        <v/>
      </c>
      <c r="MT60" s="162" t="str">
        <f t="shared" si="58"/>
        <v/>
      </c>
      <c r="MU60" s="162" t="str">
        <f t="shared" si="58"/>
        <v/>
      </c>
      <c r="MV60" s="162" t="str">
        <f t="shared" si="58"/>
        <v/>
      </c>
      <c r="MW60" s="162" t="str">
        <f t="shared" si="58"/>
        <v/>
      </c>
      <c r="MX60" s="162" t="str">
        <f t="shared" si="58"/>
        <v/>
      </c>
      <c r="MY60" s="162" t="str">
        <f t="shared" si="58"/>
        <v/>
      </c>
      <c r="MZ60" s="162" t="str">
        <f t="shared" si="58"/>
        <v/>
      </c>
      <c r="NA60" s="162" t="str">
        <f t="shared" si="58"/>
        <v/>
      </c>
      <c r="NB60" s="162" t="str">
        <f t="shared" si="58"/>
        <v/>
      </c>
      <c r="NC60" s="162" t="str">
        <f t="shared" si="58"/>
        <v/>
      </c>
      <c r="ND60" s="162" t="str">
        <f t="shared" si="58"/>
        <v/>
      </c>
      <c r="NE60" s="162" t="str">
        <f t="shared" si="58"/>
        <v/>
      </c>
      <c r="NF60" s="162" t="str">
        <f t="shared" si="58"/>
        <v/>
      </c>
      <c r="NG60" s="162" t="str">
        <f t="shared" si="58"/>
        <v/>
      </c>
      <c r="NH60" s="162" t="str">
        <f t="shared" si="58"/>
        <v/>
      </c>
      <c r="NI60" s="162" t="str">
        <f t="shared" si="58"/>
        <v/>
      </c>
      <c r="NJ60" s="162" t="str">
        <f t="shared" si="58"/>
        <v/>
      </c>
      <c r="NK60" s="162" t="str">
        <f t="shared" si="58"/>
        <v/>
      </c>
      <c r="NL60" s="162" t="str">
        <f t="shared" si="58"/>
        <v/>
      </c>
      <c r="NM60" s="162" t="str">
        <f t="shared" si="58"/>
        <v/>
      </c>
      <c r="NN60" s="162" t="str">
        <f t="shared" si="58"/>
        <v/>
      </c>
      <c r="NO60" s="162" t="str">
        <f t="shared" si="58"/>
        <v/>
      </c>
      <c r="NP60" s="162" t="str">
        <f t="shared" si="58"/>
        <v/>
      </c>
      <c r="NQ60" s="162" t="str">
        <f t="shared" si="58"/>
        <v/>
      </c>
      <c r="NR60" s="162" t="str">
        <f t="shared" si="58"/>
        <v/>
      </c>
      <c r="NS60" s="162" t="str">
        <f t="shared" si="58"/>
        <v/>
      </c>
      <c r="NT60" s="162" t="str">
        <f t="shared" si="58"/>
        <v/>
      </c>
      <c r="NU60" s="162" t="str">
        <f t="shared" si="58"/>
        <v/>
      </c>
      <c r="NV60" s="162" t="str">
        <f t="shared" si="58"/>
        <v/>
      </c>
      <c r="NW60" s="162" t="str">
        <f t="shared" si="58"/>
        <v/>
      </c>
      <c r="NX60" s="162" t="str">
        <f t="shared" si="58"/>
        <v/>
      </c>
      <c r="NY60" s="162" t="str">
        <f t="shared" si="58"/>
        <v/>
      </c>
      <c r="NZ60" s="162" t="str">
        <f t="shared" si="58"/>
        <v/>
      </c>
      <c r="OA60" s="162" t="str">
        <f t="shared" si="58"/>
        <v/>
      </c>
      <c r="OB60" s="162" t="str">
        <f t="shared" si="58"/>
        <v/>
      </c>
      <c r="OC60" s="162" t="str">
        <f t="shared" si="58"/>
        <v/>
      </c>
      <c r="OD60" s="162" t="str">
        <f t="shared" si="58"/>
        <v/>
      </c>
      <c r="OE60" s="162" t="str">
        <f t="shared" ref="OE60:OO60" si="59">IF(AND($B$60&gt;=OE$3,$B$60&lt;OF$3),100,"")</f>
        <v/>
      </c>
      <c r="OF60" s="162" t="str">
        <f t="shared" si="59"/>
        <v/>
      </c>
      <c r="OG60" s="162" t="str">
        <f t="shared" si="59"/>
        <v/>
      </c>
      <c r="OH60" s="162" t="str">
        <f t="shared" si="59"/>
        <v/>
      </c>
      <c r="OI60" s="162" t="str">
        <f t="shared" si="59"/>
        <v/>
      </c>
      <c r="OJ60" s="162" t="str">
        <f t="shared" si="59"/>
        <v/>
      </c>
      <c r="OK60" s="162" t="str">
        <f t="shared" si="59"/>
        <v/>
      </c>
      <c r="OL60" s="162" t="str">
        <f t="shared" si="59"/>
        <v/>
      </c>
      <c r="OM60" s="162" t="str">
        <f t="shared" si="59"/>
        <v/>
      </c>
      <c r="ON60" s="162" t="str">
        <f t="shared" si="59"/>
        <v/>
      </c>
      <c r="OO60" s="162" t="str">
        <f t="shared" si="59"/>
        <v/>
      </c>
    </row>
    <row r="61" spans="1:405">
      <c r="A61" s="513" t="s">
        <v>13</v>
      </c>
      <c r="B61" s="514">
        <f>INDEX('Configuration | Scaling'!$E$13:$Y$19,7,MATCH(A61,'Configuration | Scaling'!$E$13:$Y$13,0))</f>
        <v>579</v>
      </c>
      <c r="C61" s="515" t="str">
        <f t="shared" si="41"/>
        <v/>
      </c>
      <c r="D61" s="515" t="str">
        <f t="shared" ref="D61:AI61" si="60">IF(AND($B$61&gt;C$3,$B$61&lt;=D$3),Max_Value,"")</f>
        <v/>
      </c>
      <c r="E61" s="515" t="str">
        <f t="shared" si="60"/>
        <v/>
      </c>
      <c r="F61" s="515" t="str">
        <f t="shared" si="60"/>
        <v/>
      </c>
      <c r="G61" s="515" t="str">
        <f t="shared" si="60"/>
        <v/>
      </c>
      <c r="H61" s="515" t="str">
        <f t="shared" si="60"/>
        <v/>
      </c>
      <c r="I61" s="515" t="str">
        <f t="shared" si="60"/>
        <v/>
      </c>
      <c r="J61" s="515" t="str">
        <f t="shared" si="60"/>
        <v/>
      </c>
      <c r="K61" s="515" t="str">
        <f t="shared" si="60"/>
        <v/>
      </c>
      <c r="L61" s="515" t="str">
        <f t="shared" si="60"/>
        <v/>
      </c>
      <c r="M61" s="515" t="str">
        <f t="shared" si="60"/>
        <v/>
      </c>
      <c r="N61" s="515" t="str">
        <f t="shared" si="60"/>
        <v/>
      </c>
      <c r="O61" s="515" t="str">
        <f t="shared" si="60"/>
        <v/>
      </c>
      <c r="P61" s="515" t="str">
        <f t="shared" si="60"/>
        <v/>
      </c>
      <c r="Q61" s="515" t="str">
        <f t="shared" si="60"/>
        <v/>
      </c>
      <c r="R61" s="515" t="str">
        <f t="shared" si="60"/>
        <v/>
      </c>
      <c r="S61" s="515">
        <f t="shared" si="60"/>
        <v>20</v>
      </c>
      <c r="T61" s="515" t="str">
        <f t="shared" si="60"/>
        <v/>
      </c>
      <c r="U61" s="515" t="str">
        <f t="shared" si="60"/>
        <v/>
      </c>
      <c r="V61" s="515" t="str">
        <f t="shared" si="60"/>
        <v/>
      </c>
      <c r="W61" s="515" t="str">
        <f t="shared" si="60"/>
        <v/>
      </c>
      <c r="X61" s="515" t="str">
        <f t="shared" si="60"/>
        <v/>
      </c>
      <c r="Y61" s="515" t="str">
        <f t="shared" si="60"/>
        <v/>
      </c>
      <c r="Z61" s="515" t="str">
        <f t="shared" si="60"/>
        <v/>
      </c>
      <c r="AA61" s="515" t="str">
        <f t="shared" si="60"/>
        <v/>
      </c>
      <c r="AB61" s="515" t="str">
        <f t="shared" si="60"/>
        <v/>
      </c>
      <c r="AC61" s="515" t="str">
        <f t="shared" si="60"/>
        <v/>
      </c>
      <c r="AD61" s="515" t="str">
        <f t="shared" si="60"/>
        <v/>
      </c>
      <c r="AE61" s="515" t="str">
        <f t="shared" si="60"/>
        <v/>
      </c>
      <c r="AF61" s="515" t="str">
        <f t="shared" si="60"/>
        <v/>
      </c>
      <c r="AG61" s="515" t="str">
        <f t="shared" si="60"/>
        <v/>
      </c>
      <c r="AH61" s="515" t="str">
        <f t="shared" si="60"/>
        <v/>
      </c>
      <c r="AI61" s="515" t="str">
        <f t="shared" si="60"/>
        <v/>
      </c>
      <c r="AJ61" s="515" t="str">
        <f t="shared" ref="AJ61:BO61" si="61">IF(AND($B$61&gt;AI$3,$B$61&lt;=AJ$3),Max_Value,"")</f>
        <v/>
      </c>
      <c r="AK61" s="515" t="str">
        <f t="shared" si="61"/>
        <v/>
      </c>
      <c r="AL61" s="515" t="str">
        <f t="shared" si="61"/>
        <v/>
      </c>
      <c r="AM61" s="515" t="str">
        <f t="shared" si="61"/>
        <v/>
      </c>
      <c r="AN61" s="515" t="str">
        <f t="shared" si="61"/>
        <v/>
      </c>
      <c r="AO61" s="515" t="str">
        <f t="shared" si="61"/>
        <v/>
      </c>
      <c r="AP61" s="515" t="str">
        <f t="shared" si="61"/>
        <v/>
      </c>
      <c r="AQ61" s="515" t="str">
        <f t="shared" si="61"/>
        <v/>
      </c>
      <c r="AR61" s="515" t="str">
        <f t="shared" si="61"/>
        <v/>
      </c>
      <c r="AS61" s="515" t="str">
        <f t="shared" si="61"/>
        <v/>
      </c>
      <c r="AT61" s="515" t="str">
        <f t="shared" si="61"/>
        <v/>
      </c>
      <c r="AU61" s="515" t="str">
        <f t="shared" si="61"/>
        <v/>
      </c>
      <c r="AV61" s="515" t="str">
        <f t="shared" si="61"/>
        <v/>
      </c>
      <c r="AW61" s="515" t="str">
        <f t="shared" si="61"/>
        <v/>
      </c>
      <c r="AX61" s="515" t="str">
        <f t="shared" si="61"/>
        <v/>
      </c>
      <c r="AY61" s="515" t="str">
        <f t="shared" si="61"/>
        <v/>
      </c>
      <c r="AZ61" s="515" t="str">
        <f t="shared" si="61"/>
        <v/>
      </c>
      <c r="BA61" s="515" t="str">
        <f t="shared" si="61"/>
        <v/>
      </c>
      <c r="BB61" s="515" t="str">
        <f t="shared" si="61"/>
        <v/>
      </c>
      <c r="BC61" s="515" t="str">
        <f t="shared" si="61"/>
        <v/>
      </c>
      <c r="BD61" s="515" t="str">
        <f t="shared" si="61"/>
        <v/>
      </c>
      <c r="BE61" s="515" t="str">
        <f t="shared" si="61"/>
        <v/>
      </c>
      <c r="BF61" s="515" t="str">
        <f t="shared" si="61"/>
        <v/>
      </c>
      <c r="BG61" s="515" t="str">
        <f t="shared" si="61"/>
        <v/>
      </c>
      <c r="BH61" s="515" t="str">
        <f t="shared" si="61"/>
        <v/>
      </c>
      <c r="BI61" s="515" t="str">
        <f t="shared" si="61"/>
        <v/>
      </c>
      <c r="BJ61" s="515" t="str">
        <f t="shared" si="61"/>
        <v/>
      </c>
      <c r="BK61" s="515" t="str">
        <f t="shared" si="61"/>
        <v/>
      </c>
      <c r="BL61" s="515" t="str">
        <f t="shared" si="61"/>
        <v/>
      </c>
      <c r="BM61" s="515" t="str">
        <f t="shared" si="61"/>
        <v/>
      </c>
      <c r="BN61" s="515" t="str">
        <f t="shared" si="61"/>
        <v/>
      </c>
      <c r="BO61" s="515" t="str">
        <f t="shared" si="61"/>
        <v/>
      </c>
      <c r="BP61" s="515" t="str">
        <f t="shared" ref="BP61:BU61" si="62">IF(AND($B$61&gt;BO$3,$B$61&lt;=BP$3),Max_Value,"")</f>
        <v/>
      </c>
      <c r="BQ61" s="515" t="str">
        <f t="shared" si="62"/>
        <v/>
      </c>
      <c r="BR61" s="515" t="str">
        <f t="shared" si="62"/>
        <v/>
      </c>
      <c r="BS61" s="515" t="str">
        <f t="shared" si="62"/>
        <v/>
      </c>
      <c r="BT61" s="515" t="str">
        <f t="shared" si="62"/>
        <v/>
      </c>
      <c r="BU61" s="640" t="str">
        <f t="shared" si="62"/>
        <v/>
      </c>
      <c r="BV61" s="636" t="str">
        <f>IF(AND($B$61&gt;BU$3,$B$61&lt;=BV$3),Max_Value,"")</f>
        <v/>
      </c>
      <c r="BW61" s="487"/>
    </row>
    <row r="62" spans="1:405">
      <c r="A62" s="513" t="s">
        <v>14</v>
      </c>
      <c r="B62" s="514">
        <f>INDEX('Configuration | Scaling'!$E$13:$Y$19,7,MATCH(A62,'Configuration | Scaling'!$E$13:$Y$13,0))</f>
        <v>671</v>
      </c>
      <c r="C62" s="515" t="str">
        <f t="shared" si="41"/>
        <v/>
      </c>
      <c r="D62" s="515" t="str">
        <f t="shared" ref="D62:AI62" si="63">IF(AND($B$62&gt;C$3,$B$62&lt;=D$3),Max_Value,"")</f>
        <v/>
      </c>
      <c r="E62" s="515" t="str">
        <f t="shared" si="63"/>
        <v/>
      </c>
      <c r="F62" s="515" t="str">
        <f t="shared" si="63"/>
        <v/>
      </c>
      <c r="G62" s="515" t="str">
        <f t="shared" si="63"/>
        <v/>
      </c>
      <c r="H62" s="515" t="str">
        <f t="shared" si="63"/>
        <v/>
      </c>
      <c r="I62" s="515" t="str">
        <f t="shared" si="63"/>
        <v/>
      </c>
      <c r="J62" s="515" t="str">
        <f t="shared" si="63"/>
        <v/>
      </c>
      <c r="K62" s="515" t="str">
        <f t="shared" si="63"/>
        <v/>
      </c>
      <c r="L62" s="515" t="str">
        <f t="shared" si="63"/>
        <v/>
      </c>
      <c r="M62" s="515" t="str">
        <f t="shared" si="63"/>
        <v/>
      </c>
      <c r="N62" s="515" t="str">
        <f t="shared" si="63"/>
        <v/>
      </c>
      <c r="O62" s="515" t="str">
        <f t="shared" si="63"/>
        <v/>
      </c>
      <c r="P62" s="515" t="str">
        <f t="shared" si="63"/>
        <v/>
      </c>
      <c r="Q62" s="515" t="str">
        <f t="shared" si="63"/>
        <v/>
      </c>
      <c r="R62" s="515" t="str">
        <f t="shared" si="63"/>
        <v/>
      </c>
      <c r="S62" s="515" t="str">
        <f t="shared" si="63"/>
        <v/>
      </c>
      <c r="T62" s="515" t="str">
        <f t="shared" si="63"/>
        <v/>
      </c>
      <c r="U62" s="515" t="str">
        <f t="shared" si="63"/>
        <v/>
      </c>
      <c r="V62" s="515" t="str">
        <f t="shared" si="63"/>
        <v/>
      </c>
      <c r="W62" s="515" t="str">
        <f t="shared" si="63"/>
        <v/>
      </c>
      <c r="X62" s="515" t="str">
        <f t="shared" si="63"/>
        <v/>
      </c>
      <c r="Y62" s="515">
        <f t="shared" si="63"/>
        <v>20</v>
      </c>
      <c r="Z62" s="515" t="str">
        <f t="shared" si="63"/>
        <v/>
      </c>
      <c r="AA62" s="515" t="str">
        <f t="shared" si="63"/>
        <v/>
      </c>
      <c r="AB62" s="515" t="str">
        <f t="shared" si="63"/>
        <v/>
      </c>
      <c r="AC62" s="515" t="str">
        <f t="shared" si="63"/>
        <v/>
      </c>
      <c r="AD62" s="515" t="str">
        <f t="shared" si="63"/>
        <v/>
      </c>
      <c r="AE62" s="515" t="str">
        <f t="shared" si="63"/>
        <v/>
      </c>
      <c r="AF62" s="515" t="str">
        <f t="shared" si="63"/>
        <v/>
      </c>
      <c r="AG62" s="515" t="str">
        <f t="shared" si="63"/>
        <v/>
      </c>
      <c r="AH62" s="515" t="str">
        <f t="shared" si="63"/>
        <v/>
      </c>
      <c r="AI62" s="515" t="str">
        <f t="shared" si="63"/>
        <v/>
      </c>
      <c r="AJ62" s="515" t="str">
        <f t="shared" ref="AJ62:BO62" si="64">IF(AND($B$62&gt;AI$3,$B$62&lt;=AJ$3),Max_Value,"")</f>
        <v/>
      </c>
      <c r="AK62" s="515" t="str">
        <f t="shared" si="64"/>
        <v/>
      </c>
      <c r="AL62" s="515" t="str">
        <f t="shared" si="64"/>
        <v/>
      </c>
      <c r="AM62" s="515" t="str">
        <f t="shared" si="64"/>
        <v/>
      </c>
      <c r="AN62" s="515" t="str">
        <f t="shared" si="64"/>
        <v/>
      </c>
      <c r="AO62" s="515" t="str">
        <f t="shared" si="64"/>
        <v/>
      </c>
      <c r="AP62" s="515" t="str">
        <f t="shared" si="64"/>
        <v/>
      </c>
      <c r="AQ62" s="515" t="str">
        <f t="shared" si="64"/>
        <v/>
      </c>
      <c r="AR62" s="515" t="str">
        <f t="shared" si="64"/>
        <v/>
      </c>
      <c r="AS62" s="515" t="str">
        <f t="shared" si="64"/>
        <v/>
      </c>
      <c r="AT62" s="515" t="str">
        <f t="shared" si="64"/>
        <v/>
      </c>
      <c r="AU62" s="515" t="str">
        <f t="shared" si="64"/>
        <v/>
      </c>
      <c r="AV62" s="515" t="str">
        <f t="shared" si="64"/>
        <v/>
      </c>
      <c r="AW62" s="515" t="str">
        <f t="shared" si="64"/>
        <v/>
      </c>
      <c r="AX62" s="515" t="str">
        <f t="shared" si="64"/>
        <v/>
      </c>
      <c r="AY62" s="515" t="str">
        <f t="shared" si="64"/>
        <v/>
      </c>
      <c r="AZ62" s="515" t="str">
        <f t="shared" si="64"/>
        <v/>
      </c>
      <c r="BA62" s="515" t="str">
        <f t="shared" si="64"/>
        <v/>
      </c>
      <c r="BB62" s="515" t="str">
        <f t="shared" si="64"/>
        <v/>
      </c>
      <c r="BC62" s="515" t="str">
        <f t="shared" si="64"/>
        <v/>
      </c>
      <c r="BD62" s="515" t="str">
        <f t="shared" si="64"/>
        <v/>
      </c>
      <c r="BE62" s="515" t="str">
        <f t="shared" si="64"/>
        <v/>
      </c>
      <c r="BF62" s="515" t="str">
        <f t="shared" si="64"/>
        <v/>
      </c>
      <c r="BG62" s="515" t="str">
        <f t="shared" si="64"/>
        <v/>
      </c>
      <c r="BH62" s="515" t="str">
        <f t="shared" si="64"/>
        <v/>
      </c>
      <c r="BI62" s="515" t="str">
        <f t="shared" si="64"/>
        <v/>
      </c>
      <c r="BJ62" s="515" t="str">
        <f t="shared" si="64"/>
        <v/>
      </c>
      <c r="BK62" s="515" t="str">
        <f t="shared" si="64"/>
        <v/>
      </c>
      <c r="BL62" s="515" t="str">
        <f t="shared" si="64"/>
        <v/>
      </c>
      <c r="BM62" s="515" t="str">
        <f t="shared" si="64"/>
        <v/>
      </c>
      <c r="BN62" s="515" t="str">
        <f t="shared" si="64"/>
        <v/>
      </c>
      <c r="BO62" s="515" t="str">
        <f t="shared" si="64"/>
        <v/>
      </c>
      <c r="BP62" s="515" t="str">
        <f t="shared" ref="BP62:BU62" si="65">IF(AND($B$62&gt;BO$3,$B$62&lt;=BP$3),Max_Value,"")</f>
        <v/>
      </c>
      <c r="BQ62" s="515" t="str">
        <f t="shared" si="65"/>
        <v/>
      </c>
      <c r="BR62" s="515" t="str">
        <f t="shared" si="65"/>
        <v/>
      </c>
      <c r="BS62" s="515" t="str">
        <f t="shared" si="65"/>
        <v/>
      </c>
      <c r="BT62" s="515" t="str">
        <f t="shared" si="65"/>
        <v/>
      </c>
      <c r="BU62" s="640" t="str">
        <f t="shared" si="65"/>
        <v/>
      </c>
      <c r="BV62" s="636" t="str">
        <f>IF(AND($B$62&gt;BU$3,$B$62&lt;=BV$3),Max_Value,"")</f>
        <v/>
      </c>
      <c r="BW62" s="487"/>
    </row>
    <row r="63" spans="1:405">
      <c r="A63" s="513" t="s">
        <v>15</v>
      </c>
      <c r="B63" s="514">
        <f>INDEX('Configuration | Scaling'!$E$13:$Y$19,7,MATCH(A63,'Configuration | Scaling'!$E$13:$Y$13,0))</f>
        <v>732</v>
      </c>
      <c r="C63" s="515" t="str">
        <f t="shared" si="41"/>
        <v/>
      </c>
      <c r="D63" s="515" t="str">
        <f t="shared" ref="D63:AI63" si="66">IF(AND($B$63&gt;C$3,$B$63&lt;=D$3),Max_Value,"")</f>
        <v/>
      </c>
      <c r="E63" s="515" t="str">
        <f t="shared" si="66"/>
        <v/>
      </c>
      <c r="F63" s="515" t="str">
        <f t="shared" si="66"/>
        <v/>
      </c>
      <c r="G63" s="515" t="str">
        <f t="shared" si="66"/>
        <v/>
      </c>
      <c r="H63" s="515" t="str">
        <f t="shared" si="66"/>
        <v/>
      </c>
      <c r="I63" s="515" t="str">
        <f t="shared" si="66"/>
        <v/>
      </c>
      <c r="J63" s="515" t="str">
        <f t="shared" si="66"/>
        <v/>
      </c>
      <c r="K63" s="515" t="str">
        <f t="shared" si="66"/>
        <v/>
      </c>
      <c r="L63" s="515" t="str">
        <f t="shared" si="66"/>
        <v/>
      </c>
      <c r="M63" s="515" t="str">
        <f t="shared" si="66"/>
        <v/>
      </c>
      <c r="N63" s="515" t="str">
        <f t="shared" si="66"/>
        <v/>
      </c>
      <c r="O63" s="515" t="str">
        <f t="shared" si="66"/>
        <v/>
      </c>
      <c r="P63" s="515" t="str">
        <f t="shared" si="66"/>
        <v/>
      </c>
      <c r="Q63" s="515" t="str">
        <f t="shared" si="66"/>
        <v/>
      </c>
      <c r="R63" s="515" t="str">
        <f t="shared" si="66"/>
        <v/>
      </c>
      <c r="S63" s="515" t="str">
        <f t="shared" si="66"/>
        <v/>
      </c>
      <c r="T63" s="515" t="str">
        <f t="shared" si="66"/>
        <v/>
      </c>
      <c r="U63" s="515" t="str">
        <f t="shared" si="66"/>
        <v/>
      </c>
      <c r="V63" s="515" t="str">
        <f t="shared" si="66"/>
        <v/>
      </c>
      <c r="W63" s="515" t="str">
        <f t="shared" si="66"/>
        <v/>
      </c>
      <c r="X63" s="515" t="str">
        <f t="shared" si="66"/>
        <v/>
      </c>
      <c r="Y63" s="515" t="str">
        <f t="shared" si="66"/>
        <v/>
      </c>
      <c r="Z63" s="515" t="str">
        <f t="shared" si="66"/>
        <v/>
      </c>
      <c r="AA63" s="515" t="str">
        <f t="shared" si="66"/>
        <v/>
      </c>
      <c r="AB63" s="515" t="str">
        <f t="shared" si="66"/>
        <v/>
      </c>
      <c r="AC63" s="515" t="str">
        <f t="shared" si="66"/>
        <v/>
      </c>
      <c r="AD63" s="515">
        <f t="shared" si="66"/>
        <v>20</v>
      </c>
      <c r="AE63" s="515" t="str">
        <f t="shared" si="66"/>
        <v/>
      </c>
      <c r="AF63" s="515" t="str">
        <f t="shared" si="66"/>
        <v/>
      </c>
      <c r="AG63" s="515" t="str">
        <f t="shared" si="66"/>
        <v/>
      </c>
      <c r="AH63" s="515" t="str">
        <f t="shared" si="66"/>
        <v/>
      </c>
      <c r="AI63" s="515" t="str">
        <f t="shared" si="66"/>
        <v/>
      </c>
      <c r="AJ63" s="515" t="str">
        <f t="shared" ref="AJ63:BO63" si="67">IF(AND($B$63&gt;AI$3,$B$63&lt;=AJ$3),Max_Value,"")</f>
        <v/>
      </c>
      <c r="AK63" s="515" t="str">
        <f t="shared" si="67"/>
        <v/>
      </c>
      <c r="AL63" s="515" t="str">
        <f t="shared" si="67"/>
        <v/>
      </c>
      <c r="AM63" s="515" t="str">
        <f t="shared" si="67"/>
        <v/>
      </c>
      <c r="AN63" s="515" t="str">
        <f t="shared" si="67"/>
        <v/>
      </c>
      <c r="AO63" s="515" t="str">
        <f t="shared" si="67"/>
        <v/>
      </c>
      <c r="AP63" s="515" t="str">
        <f t="shared" si="67"/>
        <v/>
      </c>
      <c r="AQ63" s="515" t="str">
        <f t="shared" si="67"/>
        <v/>
      </c>
      <c r="AR63" s="515" t="str">
        <f t="shared" si="67"/>
        <v/>
      </c>
      <c r="AS63" s="515" t="str">
        <f t="shared" si="67"/>
        <v/>
      </c>
      <c r="AT63" s="515" t="str">
        <f t="shared" si="67"/>
        <v/>
      </c>
      <c r="AU63" s="515" t="str">
        <f t="shared" si="67"/>
        <v/>
      </c>
      <c r="AV63" s="515" t="str">
        <f t="shared" si="67"/>
        <v/>
      </c>
      <c r="AW63" s="515" t="str">
        <f t="shared" si="67"/>
        <v/>
      </c>
      <c r="AX63" s="515" t="str">
        <f t="shared" si="67"/>
        <v/>
      </c>
      <c r="AY63" s="515" t="str">
        <f t="shared" si="67"/>
        <v/>
      </c>
      <c r="AZ63" s="515" t="str">
        <f t="shared" si="67"/>
        <v/>
      </c>
      <c r="BA63" s="515" t="str">
        <f t="shared" si="67"/>
        <v/>
      </c>
      <c r="BB63" s="515" t="str">
        <f t="shared" si="67"/>
        <v/>
      </c>
      <c r="BC63" s="515" t="str">
        <f t="shared" si="67"/>
        <v/>
      </c>
      <c r="BD63" s="515" t="str">
        <f t="shared" si="67"/>
        <v/>
      </c>
      <c r="BE63" s="515" t="str">
        <f t="shared" si="67"/>
        <v/>
      </c>
      <c r="BF63" s="515" t="str">
        <f t="shared" si="67"/>
        <v/>
      </c>
      <c r="BG63" s="515" t="str">
        <f t="shared" si="67"/>
        <v/>
      </c>
      <c r="BH63" s="515" t="str">
        <f t="shared" si="67"/>
        <v/>
      </c>
      <c r="BI63" s="515" t="str">
        <f t="shared" si="67"/>
        <v/>
      </c>
      <c r="BJ63" s="515" t="str">
        <f t="shared" si="67"/>
        <v/>
      </c>
      <c r="BK63" s="515" t="str">
        <f t="shared" si="67"/>
        <v/>
      </c>
      <c r="BL63" s="515" t="str">
        <f t="shared" si="67"/>
        <v/>
      </c>
      <c r="BM63" s="515" t="str">
        <f t="shared" si="67"/>
        <v/>
      </c>
      <c r="BN63" s="515" t="str">
        <f t="shared" si="67"/>
        <v/>
      </c>
      <c r="BO63" s="515" t="str">
        <f t="shared" si="67"/>
        <v/>
      </c>
      <c r="BP63" s="515" t="str">
        <f t="shared" ref="BP63:BU63" si="68">IF(AND($B$63&gt;BO$3,$B$63&lt;=BP$3),Max_Value,"")</f>
        <v/>
      </c>
      <c r="BQ63" s="515" t="str">
        <f t="shared" si="68"/>
        <v/>
      </c>
      <c r="BR63" s="515" t="str">
        <f t="shared" si="68"/>
        <v/>
      </c>
      <c r="BS63" s="515" t="str">
        <f t="shared" si="68"/>
        <v/>
      </c>
      <c r="BT63" s="515" t="str">
        <f t="shared" si="68"/>
        <v/>
      </c>
      <c r="BU63" s="640" t="str">
        <f t="shared" si="68"/>
        <v/>
      </c>
      <c r="BV63" s="636" t="str">
        <f>IF(AND($B$63&gt;BU$3,$B$63&lt;=BV$3),Max_Value,"")</f>
        <v/>
      </c>
      <c r="BW63" s="487"/>
    </row>
    <row r="64" spans="1:405">
      <c r="A64" s="513" t="s">
        <v>1</v>
      </c>
      <c r="B64" s="514">
        <f>INDEX('Configuration | Scaling'!$E$13:$Y$19,7,MATCH(A64,'Configuration | Scaling'!$E$13:$Y$13,0))</f>
        <v>791</v>
      </c>
      <c r="C64" s="515" t="str">
        <f t="shared" si="41"/>
        <v/>
      </c>
      <c r="D64" s="515" t="str">
        <f t="shared" ref="D64:AI64" si="69">IF(AND($B$64&gt;C$3,$B$64&lt;=D$3),Max_Value,"")</f>
        <v/>
      </c>
      <c r="E64" s="515" t="str">
        <f t="shared" si="69"/>
        <v/>
      </c>
      <c r="F64" s="515" t="str">
        <f t="shared" si="69"/>
        <v/>
      </c>
      <c r="G64" s="515" t="str">
        <f t="shared" si="69"/>
        <v/>
      </c>
      <c r="H64" s="515" t="str">
        <f t="shared" si="69"/>
        <v/>
      </c>
      <c r="I64" s="515" t="str">
        <f t="shared" si="69"/>
        <v/>
      </c>
      <c r="J64" s="515" t="str">
        <f t="shared" si="69"/>
        <v/>
      </c>
      <c r="K64" s="515" t="str">
        <f t="shared" si="69"/>
        <v/>
      </c>
      <c r="L64" s="515" t="str">
        <f t="shared" si="69"/>
        <v/>
      </c>
      <c r="M64" s="515" t="str">
        <f t="shared" si="69"/>
        <v/>
      </c>
      <c r="N64" s="515" t="str">
        <f t="shared" si="69"/>
        <v/>
      </c>
      <c r="O64" s="515" t="str">
        <f t="shared" si="69"/>
        <v/>
      </c>
      <c r="P64" s="515" t="str">
        <f t="shared" si="69"/>
        <v/>
      </c>
      <c r="Q64" s="515" t="str">
        <f t="shared" si="69"/>
        <v/>
      </c>
      <c r="R64" s="515" t="str">
        <f t="shared" si="69"/>
        <v/>
      </c>
      <c r="S64" s="515" t="str">
        <f t="shared" si="69"/>
        <v/>
      </c>
      <c r="T64" s="515" t="str">
        <f t="shared" si="69"/>
        <v/>
      </c>
      <c r="U64" s="515" t="str">
        <f t="shared" si="69"/>
        <v/>
      </c>
      <c r="V64" s="515" t="str">
        <f t="shared" si="69"/>
        <v/>
      </c>
      <c r="W64" s="515" t="str">
        <f t="shared" si="69"/>
        <v/>
      </c>
      <c r="X64" s="515" t="str">
        <f t="shared" si="69"/>
        <v/>
      </c>
      <c r="Y64" s="515" t="str">
        <f t="shared" si="69"/>
        <v/>
      </c>
      <c r="Z64" s="515" t="str">
        <f t="shared" si="69"/>
        <v/>
      </c>
      <c r="AA64" s="515" t="str">
        <f t="shared" si="69"/>
        <v/>
      </c>
      <c r="AB64" s="515" t="str">
        <f t="shared" si="69"/>
        <v/>
      </c>
      <c r="AC64" s="515" t="str">
        <f t="shared" si="69"/>
        <v/>
      </c>
      <c r="AD64" s="515" t="str">
        <f t="shared" si="69"/>
        <v/>
      </c>
      <c r="AE64" s="515" t="str">
        <f t="shared" si="69"/>
        <v/>
      </c>
      <c r="AF64" s="515" t="str">
        <f t="shared" si="69"/>
        <v/>
      </c>
      <c r="AG64" s="515" t="str">
        <f t="shared" si="69"/>
        <v/>
      </c>
      <c r="AH64" s="515">
        <f t="shared" si="69"/>
        <v>20</v>
      </c>
      <c r="AI64" s="515" t="str">
        <f t="shared" si="69"/>
        <v/>
      </c>
      <c r="AJ64" s="515" t="str">
        <f t="shared" ref="AJ64:BO64" si="70">IF(AND($B$64&gt;AI$3,$B$64&lt;=AJ$3),Max_Value,"")</f>
        <v/>
      </c>
      <c r="AK64" s="515" t="str">
        <f t="shared" si="70"/>
        <v/>
      </c>
      <c r="AL64" s="515" t="str">
        <f t="shared" si="70"/>
        <v/>
      </c>
      <c r="AM64" s="515" t="str">
        <f t="shared" si="70"/>
        <v/>
      </c>
      <c r="AN64" s="515" t="str">
        <f t="shared" si="70"/>
        <v/>
      </c>
      <c r="AO64" s="515" t="str">
        <f t="shared" si="70"/>
        <v/>
      </c>
      <c r="AP64" s="515" t="str">
        <f t="shared" si="70"/>
        <v/>
      </c>
      <c r="AQ64" s="515" t="str">
        <f t="shared" si="70"/>
        <v/>
      </c>
      <c r="AR64" s="515" t="str">
        <f t="shared" si="70"/>
        <v/>
      </c>
      <c r="AS64" s="515" t="str">
        <f t="shared" si="70"/>
        <v/>
      </c>
      <c r="AT64" s="515" t="str">
        <f t="shared" si="70"/>
        <v/>
      </c>
      <c r="AU64" s="515" t="str">
        <f t="shared" si="70"/>
        <v/>
      </c>
      <c r="AV64" s="515" t="str">
        <f t="shared" si="70"/>
        <v/>
      </c>
      <c r="AW64" s="515" t="str">
        <f t="shared" si="70"/>
        <v/>
      </c>
      <c r="AX64" s="515" t="str">
        <f t="shared" si="70"/>
        <v/>
      </c>
      <c r="AY64" s="515" t="str">
        <f t="shared" si="70"/>
        <v/>
      </c>
      <c r="AZ64" s="515" t="str">
        <f t="shared" si="70"/>
        <v/>
      </c>
      <c r="BA64" s="515" t="str">
        <f t="shared" si="70"/>
        <v/>
      </c>
      <c r="BB64" s="515" t="str">
        <f t="shared" si="70"/>
        <v/>
      </c>
      <c r="BC64" s="515" t="str">
        <f t="shared" si="70"/>
        <v/>
      </c>
      <c r="BD64" s="515" t="str">
        <f t="shared" si="70"/>
        <v/>
      </c>
      <c r="BE64" s="515" t="str">
        <f t="shared" si="70"/>
        <v/>
      </c>
      <c r="BF64" s="515" t="str">
        <f t="shared" si="70"/>
        <v/>
      </c>
      <c r="BG64" s="515" t="str">
        <f t="shared" si="70"/>
        <v/>
      </c>
      <c r="BH64" s="515" t="str">
        <f t="shared" si="70"/>
        <v/>
      </c>
      <c r="BI64" s="515" t="str">
        <f t="shared" si="70"/>
        <v/>
      </c>
      <c r="BJ64" s="515" t="str">
        <f t="shared" si="70"/>
        <v/>
      </c>
      <c r="BK64" s="515" t="str">
        <f t="shared" si="70"/>
        <v/>
      </c>
      <c r="BL64" s="515" t="str">
        <f t="shared" si="70"/>
        <v/>
      </c>
      <c r="BM64" s="515" t="str">
        <f t="shared" si="70"/>
        <v/>
      </c>
      <c r="BN64" s="515" t="str">
        <f t="shared" si="70"/>
        <v/>
      </c>
      <c r="BO64" s="515" t="str">
        <f t="shared" si="70"/>
        <v/>
      </c>
      <c r="BP64" s="515" t="str">
        <f t="shared" ref="BP64:BU64" si="71">IF(AND($B$64&gt;BO$3,$B$64&lt;=BP$3),Max_Value,"")</f>
        <v/>
      </c>
      <c r="BQ64" s="515" t="str">
        <f t="shared" si="71"/>
        <v/>
      </c>
      <c r="BR64" s="515" t="str">
        <f t="shared" si="71"/>
        <v/>
      </c>
      <c r="BS64" s="515" t="str">
        <f t="shared" si="71"/>
        <v/>
      </c>
      <c r="BT64" s="515" t="str">
        <f t="shared" si="71"/>
        <v/>
      </c>
      <c r="BU64" s="640" t="str">
        <f t="shared" si="71"/>
        <v/>
      </c>
      <c r="BV64" s="636" t="str">
        <f>IF(AND($B$64&gt;BU$3,$B$64&lt;=BV$3),Max_Value,"")</f>
        <v/>
      </c>
      <c r="BW64" s="487"/>
    </row>
    <row r="65" spans="1:75">
      <c r="A65" s="513" t="s">
        <v>39</v>
      </c>
      <c r="B65" s="514">
        <f>INDEX('Configuration | Scaling'!$E$13:$Y$19,7,MATCH(A65,'Configuration | Scaling'!$E$13:$Y$13,0))</f>
        <v>1340</v>
      </c>
      <c r="C65" s="515" t="str">
        <f t="shared" si="41"/>
        <v/>
      </c>
      <c r="D65" s="515" t="str">
        <f t="shared" ref="D65:AI65" si="72">IF(AND($B$65&gt;C$3,$B$65&lt;=D$3),Max_Value,"")</f>
        <v/>
      </c>
      <c r="E65" s="515" t="str">
        <f t="shared" si="72"/>
        <v/>
      </c>
      <c r="F65" s="515" t="str">
        <f t="shared" si="72"/>
        <v/>
      </c>
      <c r="G65" s="515" t="str">
        <f t="shared" si="72"/>
        <v/>
      </c>
      <c r="H65" s="515" t="str">
        <f t="shared" si="72"/>
        <v/>
      </c>
      <c r="I65" s="515" t="str">
        <f t="shared" si="72"/>
        <v/>
      </c>
      <c r="J65" s="515" t="str">
        <f t="shared" si="72"/>
        <v/>
      </c>
      <c r="K65" s="515" t="str">
        <f t="shared" si="72"/>
        <v/>
      </c>
      <c r="L65" s="515" t="str">
        <f t="shared" si="72"/>
        <v/>
      </c>
      <c r="M65" s="515" t="str">
        <f t="shared" si="72"/>
        <v/>
      </c>
      <c r="N65" s="515" t="str">
        <f t="shared" si="72"/>
        <v/>
      </c>
      <c r="O65" s="515" t="str">
        <f t="shared" si="72"/>
        <v/>
      </c>
      <c r="P65" s="515" t="str">
        <f t="shared" si="72"/>
        <v/>
      </c>
      <c r="Q65" s="515" t="str">
        <f t="shared" si="72"/>
        <v/>
      </c>
      <c r="R65" s="515" t="str">
        <f t="shared" si="72"/>
        <v/>
      </c>
      <c r="S65" s="515" t="str">
        <f t="shared" si="72"/>
        <v/>
      </c>
      <c r="T65" s="515" t="str">
        <f t="shared" si="72"/>
        <v/>
      </c>
      <c r="U65" s="515" t="str">
        <f t="shared" si="72"/>
        <v/>
      </c>
      <c r="V65" s="515" t="str">
        <f t="shared" si="72"/>
        <v/>
      </c>
      <c r="W65" s="515" t="str">
        <f t="shared" si="72"/>
        <v/>
      </c>
      <c r="X65" s="515" t="str">
        <f t="shared" si="72"/>
        <v/>
      </c>
      <c r="Y65" s="515" t="str">
        <f t="shared" si="72"/>
        <v/>
      </c>
      <c r="Z65" s="515" t="str">
        <f t="shared" si="72"/>
        <v/>
      </c>
      <c r="AA65" s="515" t="str">
        <f t="shared" si="72"/>
        <v/>
      </c>
      <c r="AB65" s="515" t="str">
        <f t="shared" si="72"/>
        <v/>
      </c>
      <c r="AC65" s="515" t="str">
        <f t="shared" si="72"/>
        <v/>
      </c>
      <c r="AD65" s="515" t="str">
        <f t="shared" si="72"/>
        <v/>
      </c>
      <c r="AE65" s="515" t="str">
        <f t="shared" si="72"/>
        <v/>
      </c>
      <c r="AF65" s="515" t="str">
        <f t="shared" si="72"/>
        <v/>
      </c>
      <c r="AG65" s="515" t="str">
        <f t="shared" si="72"/>
        <v/>
      </c>
      <c r="AH65" s="515" t="str">
        <f t="shared" si="72"/>
        <v/>
      </c>
      <c r="AI65" s="515" t="str">
        <f t="shared" si="72"/>
        <v/>
      </c>
      <c r="AJ65" s="515" t="str">
        <f t="shared" ref="AJ65:BO65" si="73">IF(AND($B$65&gt;AI$3,$B$65&lt;=AJ$3),Max_Value,"")</f>
        <v/>
      </c>
      <c r="AK65" s="515" t="str">
        <f t="shared" si="73"/>
        <v/>
      </c>
      <c r="AL65" s="515" t="str">
        <f t="shared" si="73"/>
        <v/>
      </c>
      <c r="AM65" s="515" t="str">
        <f t="shared" si="73"/>
        <v/>
      </c>
      <c r="AN65" s="515" t="str">
        <f t="shared" si="73"/>
        <v/>
      </c>
      <c r="AO65" s="515" t="str">
        <f t="shared" si="73"/>
        <v/>
      </c>
      <c r="AP65" s="515" t="str">
        <f t="shared" si="73"/>
        <v/>
      </c>
      <c r="AQ65" s="515" t="str">
        <f t="shared" si="73"/>
        <v/>
      </c>
      <c r="AR65" s="515" t="str">
        <f t="shared" si="73"/>
        <v/>
      </c>
      <c r="AS65" s="515" t="str">
        <f t="shared" si="73"/>
        <v/>
      </c>
      <c r="AT65" s="515" t="str">
        <f t="shared" si="73"/>
        <v/>
      </c>
      <c r="AU65" s="515" t="str">
        <f t="shared" si="73"/>
        <v/>
      </c>
      <c r="AV65" s="515" t="str">
        <f t="shared" si="73"/>
        <v/>
      </c>
      <c r="AW65" s="515" t="str">
        <f t="shared" si="73"/>
        <v/>
      </c>
      <c r="AX65" s="515" t="str">
        <f t="shared" si="73"/>
        <v/>
      </c>
      <c r="AY65" s="515" t="str">
        <f t="shared" si="73"/>
        <v/>
      </c>
      <c r="AZ65" s="515" t="str">
        <f t="shared" si="73"/>
        <v/>
      </c>
      <c r="BA65" s="515" t="str">
        <f t="shared" si="73"/>
        <v/>
      </c>
      <c r="BB65" s="515" t="str">
        <f t="shared" si="73"/>
        <v/>
      </c>
      <c r="BC65" s="515" t="str">
        <f t="shared" si="73"/>
        <v/>
      </c>
      <c r="BD65" s="515" t="str">
        <f t="shared" si="73"/>
        <v/>
      </c>
      <c r="BE65" s="515" t="str">
        <f t="shared" si="73"/>
        <v/>
      </c>
      <c r="BF65" s="515" t="str">
        <f t="shared" si="73"/>
        <v/>
      </c>
      <c r="BG65" s="515" t="str">
        <f t="shared" si="73"/>
        <v/>
      </c>
      <c r="BH65" s="515" t="str">
        <f t="shared" si="73"/>
        <v/>
      </c>
      <c r="BI65" s="515" t="str">
        <f t="shared" si="73"/>
        <v/>
      </c>
      <c r="BJ65" s="515" t="str">
        <f t="shared" si="73"/>
        <v/>
      </c>
      <c r="BK65" s="515" t="str">
        <f t="shared" si="73"/>
        <v/>
      </c>
      <c r="BL65" s="515" t="str">
        <f t="shared" si="73"/>
        <v/>
      </c>
      <c r="BM65" s="515" t="str">
        <f t="shared" si="73"/>
        <v/>
      </c>
      <c r="BN65" s="515" t="str">
        <f t="shared" si="73"/>
        <v/>
      </c>
      <c r="BO65" s="515" t="str">
        <f t="shared" si="73"/>
        <v/>
      </c>
      <c r="BP65" s="515" t="str">
        <f t="shared" ref="BP65:BU65" si="74">IF(AND($B$65&gt;BO$3,$B$65&lt;=BP$3),Max_Value,"")</f>
        <v/>
      </c>
      <c r="BQ65" s="515" t="str">
        <f t="shared" si="74"/>
        <v/>
      </c>
      <c r="BR65" s="515" t="str">
        <f t="shared" si="74"/>
        <v/>
      </c>
      <c r="BS65" s="515" t="str">
        <f t="shared" si="74"/>
        <v/>
      </c>
      <c r="BT65" s="515" t="str">
        <f t="shared" si="74"/>
        <v/>
      </c>
      <c r="BU65" s="640">
        <f t="shared" si="74"/>
        <v>20</v>
      </c>
      <c r="BV65" s="636" t="str">
        <f>IF(AND($B$65&gt;BU$3,$B$65&lt;=BV$3),Max_Value,"")</f>
        <v/>
      </c>
      <c r="BW65" s="487"/>
    </row>
    <row r="66" spans="1:75" ht="13.5" thickBot="1">
      <c r="A66" s="513" t="s">
        <v>40</v>
      </c>
      <c r="B66" s="514">
        <f>filingDate</f>
        <v>522</v>
      </c>
      <c r="C66" s="515">
        <f>Max_Value</f>
        <v>20</v>
      </c>
      <c r="D66" s="515"/>
      <c r="E66" s="515"/>
      <c r="F66" s="515"/>
      <c r="G66" s="515"/>
      <c r="H66" s="515"/>
      <c r="I66" s="515"/>
      <c r="J66" s="515"/>
      <c r="K66" s="515"/>
      <c r="L66" s="515"/>
      <c r="M66" s="515"/>
      <c r="N66" s="515"/>
      <c r="O66" s="515"/>
      <c r="P66" s="515"/>
      <c r="Q66" s="515"/>
      <c r="R66" s="515"/>
      <c r="S66" s="515"/>
      <c r="T66" s="515"/>
      <c r="U66" s="515"/>
      <c r="V66" s="515"/>
      <c r="W66" s="515"/>
      <c r="X66" s="515"/>
      <c r="Y66" s="515"/>
      <c r="Z66" s="515"/>
      <c r="AA66" s="515"/>
      <c r="AB66" s="515"/>
      <c r="AC66" s="515"/>
      <c r="AD66" s="515"/>
      <c r="AE66" s="515"/>
      <c r="AF66" s="515"/>
      <c r="AG66" s="515"/>
      <c r="AH66" s="515"/>
      <c r="AI66" s="515"/>
      <c r="AJ66" s="515"/>
      <c r="AK66" s="515"/>
      <c r="AL66" s="515"/>
      <c r="AM66" s="515"/>
      <c r="AN66" s="515"/>
      <c r="AO66" s="515"/>
      <c r="AP66" s="515"/>
      <c r="AQ66" s="515"/>
      <c r="AR66" s="515"/>
      <c r="AS66" s="515"/>
      <c r="AT66" s="515"/>
      <c r="AU66" s="515"/>
      <c r="AV66" s="515"/>
      <c r="AW66" s="515"/>
      <c r="AX66" s="515"/>
      <c r="AY66" s="515"/>
      <c r="AZ66" s="515"/>
      <c r="BA66" s="515"/>
      <c r="BB66" s="515"/>
      <c r="BC66" s="515"/>
      <c r="BD66" s="515"/>
      <c r="BE66" s="515"/>
      <c r="BF66" s="515"/>
      <c r="BG66" s="515"/>
      <c r="BH66" s="515"/>
      <c r="BI66" s="515"/>
      <c r="BJ66" s="515"/>
      <c r="BK66" s="515"/>
      <c r="BL66" s="515"/>
      <c r="BM66" s="515"/>
      <c r="BN66" s="515"/>
      <c r="BO66" s="515"/>
      <c r="BP66" s="515"/>
      <c r="BQ66" s="515"/>
      <c r="BR66" s="515"/>
      <c r="BS66" s="515"/>
      <c r="BT66" s="515"/>
      <c r="BU66" s="640"/>
      <c r="BV66" s="641"/>
      <c r="BW66" s="487"/>
    </row>
    <row r="67" spans="1:75" ht="6" customHeight="1">
      <c r="A67" s="487"/>
      <c r="B67" s="487"/>
      <c r="C67" s="487"/>
      <c r="D67" s="487"/>
      <c r="E67" s="487"/>
      <c r="F67" s="487"/>
      <c r="G67" s="487"/>
      <c r="H67" s="487"/>
      <c r="I67" s="487"/>
      <c r="J67" s="487"/>
      <c r="K67" s="487"/>
      <c r="L67" s="516"/>
      <c r="M67" s="516"/>
      <c r="N67" s="516"/>
      <c r="O67" s="516"/>
      <c r="P67" s="516"/>
      <c r="Q67" s="516"/>
      <c r="R67" s="516"/>
      <c r="S67" s="516"/>
      <c r="T67" s="516"/>
      <c r="U67" s="516"/>
      <c r="V67" s="516"/>
      <c r="W67" s="516"/>
      <c r="X67" s="516"/>
      <c r="Y67" s="516"/>
      <c r="Z67" s="516"/>
      <c r="AA67" s="516"/>
      <c r="AB67" s="516"/>
      <c r="AC67" s="516"/>
      <c r="AD67" s="516"/>
      <c r="AE67" s="516"/>
      <c r="AF67" s="516"/>
      <c r="AG67" s="516"/>
      <c r="AH67" s="516"/>
      <c r="AI67" s="516"/>
      <c r="AJ67" s="516"/>
      <c r="AK67" s="516"/>
      <c r="AL67" s="516"/>
      <c r="AM67" s="516"/>
      <c r="AN67" s="516"/>
      <c r="AO67" s="487"/>
      <c r="AP67" s="487"/>
      <c r="AQ67" s="487"/>
      <c r="AR67" s="487"/>
      <c r="AS67" s="487"/>
      <c r="AT67" s="487"/>
      <c r="AU67" s="487"/>
      <c r="AV67" s="487"/>
      <c r="AW67" s="487"/>
      <c r="AX67" s="487"/>
      <c r="AY67" s="487"/>
      <c r="AZ67" s="487"/>
      <c r="BA67" s="487"/>
      <c r="BB67" s="487"/>
      <c r="BC67" s="487"/>
      <c r="BD67" s="487"/>
      <c r="BE67" s="487"/>
      <c r="BF67" s="487"/>
      <c r="BG67" s="487"/>
      <c r="BH67" s="487"/>
      <c r="BI67" s="487"/>
      <c r="BJ67" s="487"/>
      <c r="BK67" s="487"/>
      <c r="BL67" s="487"/>
      <c r="BM67" s="487"/>
      <c r="BN67" s="487"/>
      <c r="BO67" s="487"/>
      <c r="BP67" s="487"/>
      <c r="BQ67" s="487"/>
      <c r="BR67" s="487"/>
      <c r="BS67" s="487"/>
      <c r="BT67" s="487"/>
      <c r="BU67" s="487"/>
      <c r="BV67" s="487"/>
      <c r="BW67" s="487"/>
    </row>
    <row r="68" spans="1:75" ht="6" customHeight="1">
      <c r="A68" s="487"/>
      <c r="B68" s="487"/>
      <c r="C68" s="487"/>
      <c r="D68" s="487"/>
      <c r="E68" s="487"/>
      <c r="F68" s="487"/>
      <c r="G68" s="487"/>
      <c r="H68" s="487"/>
      <c r="I68" s="487"/>
      <c r="J68" s="487"/>
      <c r="K68" s="487"/>
      <c r="L68" s="516"/>
      <c r="M68" s="516"/>
      <c r="N68" s="516"/>
      <c r="O68" s="516"/>
      <c r="P68" s="516"/>
      <c r="Q68" s="516"/>
      <c r="R68" s="516"/>
      <c r="S68" s="516"/>
      <c r="T68" s="516"/>
      <c r="U68" s="516"/>
      <c r="V68" s="516"/>
      <c r="W68" s="516"/>
      <c r="X68" s="516"/>
      <c r="Y68" s="516"/>
      <c r="Z68" s="516"/>
      <c r="AA68" s="516"/>
      <c r="AB68" s="516"/>
      <c r="AC68" s="516"/>
      <c r="AD68" s="516"/>
      <c r="AE68" s="516"/>
      <c r="AF68" s="516"/>
      <c r="AG68" s="516"/>
      <c r="AH68" s="516"/>
      <c r="AI68" s="516"/>
      <c r="AJ68" s="516"/>
      <c r="AK68" s="516"/>
      <c r="AL68" s="516"/>
      <c r="AM68" s="516"/>
      <c r="AN68" s="516"/>
      <c r="AO68" s="487"/>
      <c r="AP68" s="487"/>
      <c r="AQ68" s="487"/>
      <c r="AR68" s="487"/>
      <c r="AS68" s="487"/>
      <c r="AT68" s="487"/>
      <c r="AU68" s="487"/>
      <c r="AV68" s="487"/>
      <c r="AW68" s="487"/>
      <c r="AX68" s="487"/>
      <c r="AY68" s="487"/>
      <c r="AZ68" s="487"/>
      <c r="BA68" s="487"/>
      <c r="BB68" s="487"/>
      <c r="BC68" s="487"/>
      <c r="BD68" s="487"/>
      <c r="BE68" s="487"/>
      <c r="BF68" s="487"/>
      <c r="BG68" s="487"/>
      <c r="BH68" s="487"/>
      <c r="BI68" s="487"/>
      <c r="BJ68" s="487"/>
      <c r="BK68" s="487"/>
      <c r="BL68" s="487"/>
      <c r="BM68" s="487"/>
      <c r="BN68" s="487"/>
      <c r="BO68" s="487"/>
      <c r="BP68" s="487"/>
      <c r="BQ68" s="487"/>
      <c r="BR68" s="487"/>
      <c r="BS68" s="487"/>
      <c r="BT68" s="487"/>
      <c r="BU68" s="487"/>
      <c r="BV68" s="487"/>
      <c r="BW68" s="517"/>
    </row>
    <row r="69" spans="1:75" ht="6" customHeight="1">
      <c r="A69" s="487"/>
      <c r="B69" s="487"/>
      <c r="C69" s="487"/>
      <c r="D69" s="487"/>
      <c r="E69" s="487"/>
      <c r="F69" s="487"/>
      <c r="G69" s="487"/>
      <c r="H69" s="487"/>
      <c r="I69" s="487"/>
      <c r="J69" s="487"/>
      <c r="K69" s="487"/>
      <c r="L69" s="516"/>
      <c r="M69" s="516"/>
      <c r="N69" s="516"/>
      <c r="O69" s="516"/>
      <c r="P69" s="516"/>
      <c r="Q69" s="516"/>
      <c r="R69" s="516"/>
      <c r="S69" s="516"/>
      <c r="T69" s="516"/>
      <c r="U69" s="516"/>
      <c r="V69" s="516"/>
      <c r="W69" s="516"/>
      <c r="X69" s="516"/>
      <c r="Y69" s="516"/>
      <c r="Z69" s="516"/>
      <c r="AA69" s="516"/>
      <c r="AB69" s="516"/>
      <c r="AC69" s="516"/>
      <c r="AD69" s="516"/>
      <c r="AE69" s="516"/>
      <c r="AF69" s="516"/>
      <c r="AG69" s="516"/>
      <c r="AH69" s="516"/>
      <c r="AI69" s="516"/>
      <c r="AJ69" s="516"/>
      <c r="AK69" s="516"/>
      <c r="AL69" s="516"/>
      <c r="AM69" s="516"/>
      <c r="AN69" s="516"/>
      <c r="AO69" s="487"/>
      <c r="AP69" s="487"/>
      <c r="AQ69" s="487"/>
      <c r="AR69" s="487"/>
      <c r="AS69" s="487"/>
      <c r="AT69" s="487"/>
      <c r="AU69" s="487"/>
      <c r="AV69" s="487"/>
      <c r="AW69" s="487"/>
      <c r="AX69" s="487"/>
      <c r="AY69" s="487"/>
      <c r="AZ69" s="487"/>
      <c r="BA69" s="487"/>
      <c r="BB69" s="487"/>
      <c r="BC69" s="487"/>
      <c r="BD69" s="487"/>
      <c r="BE69" s="487"/>
      <c r="BF69" s="487"/>
      <c r="BG69" s="487"/>
      <c r="BH69" s="487"/>
      <c r="BI69" s="487"/>
      <c r="BJ69" s="487"/>
      <c r="BK69" s="487"/>
      <c r="BL69" s="487"/>
      <c r="BM69" s="487"/>
      <c r="BN69" s="487"/>
      <c r="BO69" s="487"/>
      <c r="BP69" s="487"/>
      <c r="BQ69" s="487"/>
      <c r="BR69" s="487"/>
      <c r="BS69" s="487"/>
      <c r="BT69" s="487"/>
      <c r="BU69" s="487"/>
      <c r="BV69" s="487"/>
      <c r="BW69" s="487"/>
    </row>
    <row r="70" spans="1:75">
      <c r="A70" s="487"/>
      <c r="B70" s="487"/>
      <c r="C70" s="487"/>
      <c r="D70" s="487"/>
      <c r="E70" s="487"/>
      <c r="F70" s="487"/>
      <c r="G70" s="487"/>
      <c r="H70" s="487"/>
      <c r="I70" s="487"/>
      <c r="J70" s="487"/>
      <c r="K70" s="487"/>
      <c r="L70" s="516"/>
      <c r="M70" s="516"/>
      <c r="N70" s="516"/>
      <c r="O70" s="516"/>
      <c r="P70" s="516"/>
      <c r="Q70" s="516"/>
      <c r="R70" s="516"/>
      <c r="S70" s="516"/>
      <c r="T70" s="516"/>
      <c r="U70" s="516"/>
      <c r="V70" s="516"/>
      <c r="W70" s="516"/>
      <c r="X70" s="516"/>
      <c r="Y70" s="516"/>
      <c r="Z70" s="516"/>
      <c r="AA70" s="516"/>
      <c r="AB70" s="516"/>
      <c r="AC70" s="516"/>
      <c r="AD70" s="516"/>
      <c r="AE70" s="516"/>
      <c r="AF70" s="516"/>
      <c r="AG70" s="516"/>
      <c r="AH70" s="516"/>
      <c r="AI70" s="516"/>
      <c r="AJ70" s="516"/>
      <c r="AK70" s="516"/>
      <c r="AL70" s="516"/>
      <c r="AM70" s="516"/>
      <c r="AN70" s="516"/>
      <c r="AO70" s="487"/>
      <c r="AP70" s="487"/>
      <c r="AQ70" s="487"/>
      <c r="AR70" s="487"/>
      <c r="AS70" s="487"/>
      <c r="AT70" s="487"/>
      <c r="AU70" s="487"/>
      <c r="AV70" s="487"/>
      <c r="AW70" s="487"/>
      <c r="AX70" s="487"/>
      <c r="AY70" s="487"/>
      <c r="AZ70" s="487"/>
      <c r="BA70" s="487"/>
      <c r="BB70" s="487"/>
      <c r="BC70" s="487"/>
      <c r="BD70" s="487"/>
      <c r="BE70" s="487"/>
      <c r="BF70" s="487"/>
      <c r="BG70" s="487"/>
      <c r="BH70" s="487"/>
      <c r="BI70" s="487"/>
      <c r="BJ70" s="487"/>
      <c r="BK70" s="487"/>
      <c r="BL70" s="487"/>
      <c r="BM70" s="487"/>
      <c r="BN70" s="487"/>
      <c r="BO70" s="487"/>
      <c r="BP70" s="487"/>
      <c r="BQ70" s="487"/>
      <c r="BR70" s="487"/>
      <c r="BS70" s="487"/>
      <c r="BT70" s="487"/>
      <c r="BU70" s="487"/>
      <c r="BV70" s="487"/>
      <c r="BW70" s="487"/>
    </row>
    <row r="71" spans="1:75">
      <c r="A71" s="518" t="s">
        <v>219</v>
      </c>
      <c r="B71" s="497"/>
      <c r="C71" s="497"/>
      <c r="D71" s="497"/>
      <c r="E71" s="497"/>
      <c r="F71" s="497"/>
      <c r="G71" s="497"/>
      <c r="H71" s="497"/>
      <c r="I71" s="497"/>
      <c r="J71" s="497"/>
      <c r="K71" s="497"/>
      <c r="L71" s="519"/>
      <c r="M71" s="519"/>
      <c r="N71" s="519"/>
      <c r="O71" s="519"/>
      <c r="P71" s="519"/>
      <c r="Q71" s="519"/>
      <c r="R71" s="519"/>
      <c r="S71" s="519"/>
      <c r="T71" s="519"/>
      <c r="U71" s="519"/>
      <c r="V71" s="519"/>
      <c r="W71" s="519"/>
      <c r="X71" s="519"/>
      <c r="Y71" s="519"/>
      <c r="Z71" s="519"/>
      <c r="AA71" s="516"/>
      <c r="AB71" s="516"/>
      <c r="AC71" s="516"/>
      <c r="AD71" s="516"/>
      <c r="AE71" s="516"/>
      <c r="AF71" s="516"/>
      <c r="AG71" s="516"/>
      <c r="AH71" s="516"/>
      <c r="AI71" s="516"/>
      <c r="AJ71" s="516"/>
      <c r="AK71" s="516"/>
      <c r="AL71" s="516"/>
      <c r="AM71" s="516"/>
      <c r="AN71" s="516"/>
      <c r="AO71" s="487"/>
      <c r="AP71" s="487"/>
      <c r="AQ71" s="487"/>
      <c r="AR71" s="487"/>
      <c r="AS71" s="487"/>
      <c r="AT71" s="487"/>
      <c r="AU71" s="487"/>
      <c r="AV71" s="487"/>
      <c r="AW71" s="487"/>
      <c r="AX71" s="487"/>
      <c r="AY71" s="487"/>
      <c r="AZ71" s="487"/>
      <c r="BA71" s="487"/>
      <c r="BB71" s="487"/>
      <c r="BC71" s="487"/>
      <c r="BD71" s="487"/>
      <c r="BE71" s="487"/>
      <c r="BF71" s="487"/>
      <c r="BG71" s="487"/>
      <c r="BH71" s="487"/>
      <c r="BI71" s="487"/>
      <c r="BJ71" s="487"/>
      <c r="BK71" s="487"/>
      <c r="BL71" s="487"/>
      <c r="BM71" s="487"/>
      <c r="BN71" s="487"/>
      <c r="BO71" s="487"/>
      <c r="BP71" s="487"/>
      <c r="BQ71" s="487"/>
      <c r="BR71" s="487"/>
      <c r="BS71" s="487"/>
      <c r="BT71" s="487"/>
      <c r="BU71" s="487"/>
      <c r="BV71" s="487"/>
      <c r="BW71" s="487"/>
    </row>
    <row r="72" spans="1:75" ht="51.75" customHeight="1">
      <c r="A72" s="497"/>
      <c r="B72" s="497"/>
      <c r="C72" s="520"/>
      <c r="D72" s="521">
        <f>IFERROR(IF(filingDate&gt;$BU$3,"Out of calendar/Add new reporting dates if needed",IF(filingDate&lt;$C$3,"reporting not started",IF(INDEX($C$3:$BU$3,1,MATCH(filingDate,$C$3:$BU$3,1)-6)&gt;G72,"reporting not started / check monotony",INDEX($C$3:$BU$3,1,MATCH(filingDate,$C$3:$BU$3,1)-6)))),"reporting not started")</f>
        <v>426</v>
      </c>
      <c r="E72" s="522"/>
      <c r="F72" s="523"/>
      <c r="G72" s="521">
        <f>IFERROR(IF(filingDate&gt;$BU$3,"Out of calendar/Add new reporting dates if needed",IF(filingDate&lt;$C$3,"reporting not started",IF(INDEX($C$3:$BU$3,1,MATCH(filingDate,$C$3:$BU$3,1)-5)&gt;J72,"reporting not started / check monotony",INDEX($C$3:$BU$3,1,MATCH(filingDate,$C$3:$BU$3,1)-5)))),"reporting not started")</f>
        <v>451</v>
      </c>
      <c r="H72" s="522"/>
      <c r="I72" s="523"/>
      <c r="J72" s="521">
        <f>IFERROR(IF(filingDate&gt;$BU$3,"Out of calendar/Add new reporting dates if needed",IF(filingDate&lt;$C$3,"reporting not started",IF(INDEX($C$3:$BU$3,1,MATCH(filingDate,$C$3:$BU$3,1)-4)&gt;M72,"reporting not started / check monotony",INDEX($C$3:$BU$3,1,MATCH(filingDate,$C$3:$BU$3,1)-4)))),"reporting not started")</f>
        <v>465</v>
      </c>
      <c r="K72" s="522"/>
      <c r="L72" s="524"/>
      <c r="M72" s="521">
        <f>IFERROR(IF(filingDate&gt;$BU$3,"Out of calendar/Add new reporting dates if needed",IF(filingDate&lt;$C$3,"reporting not started",IF(INDEX($C$3:$BU$3,1,MATCH(filingDate,$C$3:$BU$3,1)-3)&gt;P72,"reporting not started / check monotony",INDEX($C$3:$BU$3,1,MATCH(filingDate,$C$3:$BU$3,1)-3)))),"reporting not started")</f>
        <v>479</v>
      </c>
      <c r="N72" s="522"/>
      <c r="O72" s="524"/>
      <c r="P72" s="521">
        <f>IFERROR(IF(filingDate&gt;$BU$3,"Out of calendar/Add new reporting dates if needed",IF(filingDate&lt;$C$3,"reporting not started",IF(INDEX($C$3:$BU$3,1,MATCH(filingDate,$C$3:$BU$3,1)-2)&gt;S72,"reporting not started / check monotony",INDEX($C$3:$BU$3,1,MATCH(filingDate,$C$3:$BU$3,1)-2)))),"reporting not started")</f>
        <v>493</v>
      </c>
      <c r="Q72" s="522"/>
      <c r="R72" s="522"/>
      <c r="S72" s="521">
        <f>IFERROR(IF(filingDate&gt;$BU$3,"Out of calendar/Add new reporting dates if needed",IF(filingDate&lt;$C$3,"reporting not started",IF(INDEX($C$3:$BU$3,1,MATCH(filingDate,$C$3:$BU$3,1)-1)&gt;V72,"reporting not started / check monotony",INDEX($C$3:$BU$3,1,MATCH(filingDate,$C$3:$BU$3,1)-1)))),"reporting not started")</f>
        <v>507</v>
      </c>
      <c r="T72" s="522"/>
      <c r="U72" s="522"/>
      <c r="V72" s="521">
        <f>IFERROR(IF(filingDate&gt;$BU$3,"Out of calendar/Add new reporting dates if needed",IF(filingDate&lt;$C$3,"reporting not started",IF(INDEX($C$3:$BU$3,1,MATCH(filingDate,$C$3:$BU$3,1))&gt;Y72,"reporting not started / check monotony",INDEX($C$3:$BU$3,1,MATCH(filingDate,$C$3:$BU$3,1))))),"reporting not started")</f>
        <v>521</v>
      </c>
      <c r="W72" s="522"/>
      <c r="X72" s="522"/>
      <c r="Y72" s="521">
        <f>IFERROR(IF(filingDate&gt;$BU$3,"Out of calendar/Add new reporting dates if needed",IF(filingDate&lt;$C$3,"reporting not started",INDEX($C$3:$BU$3,1,MATCH(filingDate,$C$3:$BU$3,1)+1))),"reporting not started")</f>
        <v>535</v>
      </c>
      <c r="Z72" s="521"/>
      <c r="AA72" s="516"/>
      <c r="AB72" s="516"/>
      <c r="AC72" s="516"/>
      <c r="AD72" s="525"/>
      <c r="AE72" s="516"/>
      <c r="AF72" s="516"/>
      <c r="AG72" s="516"/>
      <c r="AH72" s="516"/>
      <c r="AI72" s="516"/>
      <c r="AJ72" s="516"/>
      <c r="AK72" s="516"/>
      <c r="AL72" s="516"/>
      <c r="AM72" s="516"/>
      <c r="AN72" s="516"/>
      <c r="AO72" s="487"/>
      <c r="AP72" s="487"/>
      <c r="AQ72" s="487"/>
      <c r="AR72" s="487"/>
      <c r="AS72" s="487"/>
      <c r="AT72" s="487"/>
      <c r="AU72" s="487"/>
      <c r="AV72" s="487"/>
      <c r="AW72" s="487"/>
      <c r="AX72" s="487"/>
      <c r="AY72" s="487"/>
      <c r="AZ72" s="487"/>
      <c r="BA72" s="487"/>
      <c r="BB72" s="487"/>
      <c r="BC72" s="487"/>
      <c r="BD72" s="487"/>
      <c r="BE72" s="487"/>
      <c r="BF72" s="487"/>
      <c r="BG72" s="487"/>
      <c r="BH72" s="487"/>
      <c r="BI72" s="487"/>
      <c r="BJ72" s="487"/>
      <c r="BK72" s="487"/>
      <c r="BL72" s="487"/>
      <c r="BM72" s="487"/>
      <c r="BN72" s="487"/>
      <c r="BO72" s="487"/>
      <c r="BP72" s="487"/>
      <c r="BQ72" s="487"/>
      <c r="BR72" s="487"/>
      <c r="BS72" s="487"/>
      <c r="BT72" s="487"/>
      <c r="BU72" s="487"/>
      <c r="BV72" s="487"/>
      <c r="BW72" s="487"/>
    </row>
    <row r="73" spans="1:75">
      <c r="A73" s="497"/>
      <c r="B73" s="497"/>
      <c r="C73" s="526" t="s">
        <v>225</v>
      </c>
      <c r="D73" s="526" t="s">
        <v>226</v>
      </c>
      <c r="E73" s="526" t="s">
        <v>227</v>
      </c>
      <c r="F73" s="526" t="s">
        <v>225</v>
      </c>
      <c r="G73" s="526" t="s">
        <v>226</v>
      </c>
      <c r="H73" s="526" t="s">
        <v>227</v>
      </c>
      <c r="I73" s="526" t="s">
        <v>225</v>
      </c>
      <c r="J73" s="526" t="s">
        <v>226</v>
      </c>
      <c r="K73" s="526" t="s">
        <v>227</v>
      </c>
      <c r="L73" s="526" t="s">
        <v>225</v>
      </c>
      <c r="M73" s="526" t="s">
        <v>226</v>
      </c>
      <c r="N73" s="526" t="s">
        <v>227</v>
      </c>
      <c r="O73" s="526" t="s">
        <v>225</v>
      </c>
      <c r="P73" s="526" t="s">
        <v>226</v>
      </c>
      <c r="Q73" s="526" t="s">
        <v>227</v>
      </c>
      <c r="R73" s="526" t="s">
        <v>225</v>
      </c>
      <c r="S73" s="526" t="s">
        <v>226</v>
      </c>
      <c r="T73" s="526" t="s">
        <v>227</v>
      </c>
      <c r="U73" s="526" t="s">
        <v>225</v>
      </c>
      <c r="V73" s="526" t="s">
        <v>226</v>
      </c>
      <c r="W73" s="526" t="s">
        <v>227</v>
      </c>
      <c r="X73" s="526" t="s">
        <v>225</v>
      </c>
      <c r="Y73" s="526" t="s">
        <v>226</v>
      </c>
      <c r="Z73" s="526" t="s">
        <v>227</v>
      </c>
      <c r="AA73" s="516"/>
      <c r="AB73" s="516"/>
      <c r="AC73" s="516"/>
      <c r="AD73" s="516"/>
      <c r="AE73" s="516"/>
      <c r="AF73" s="516"/>
      <c r="AG73" s="516"/>
      <c r="AH73" s="516"/>
      <c r="AI73" s="516"/>
      <c r="AJ73" s="516"/>
      <c r="AK73" s="516"/>
      <c r="AL73" s="516"/>
      <c r="AM73" s="516"/>
      <c r="AN73" s="516"/>
      <c r="AO73" s="487"/>
      <c r="AP73" s="487"/>
      <c r="AQ73" s="487"/>
      <c r="AR73" s="487"/>
      <c r="AS73" s="487"/>
      <c r="AT73" s="487"/>
      <c r="AU73" s="487"/>
      <c r="AV73" s="487"/>
      <c r="AW73" s="487"/>
      <c r="AX73" s="487"/>
      <c r="AY73" s="487"/>
      <c r="AZ73" s="487"/>
      <c r="BA73" s="487"/>
      <c r="BB73" s="487"/>
      <c r="BC73" s="487"/>
      <c r="BD73" s="487"/>
      <c r="BE73" s="487"/>
      <c r="BF73" s="487"/>
      <c r="BG73" s="487"/>
      <c r="BH73" s="487"/>
      <c r="BI73" s="487"/>
      <c r="BJ73" s="487"/>
      <c r="BK73" s="487"/>
      <c r="BL73" s="487"/>
      <c r="BM73" s="487"/>
      <c r="BN73" s="487"/>
      <c r="BO73" s="487"/>
      <c r="BP73" s="487"/>
      <c r="BQ73" s="487"/>
      <c r="BR73" s="487"/>
      <c r="BS73" s="487"/>
      <c r="BT73" s="487"/>
      <c r="BU73" s="487"/>
      <c r="BV73" s="487"/>
      <c r="BW73" s="487"/>
    </row>
    <row r="74" spans="1:75">
      <c r="A74" s="497"/>
      <c r="B74" s="527" t="s">
        <v>220</v>
      </c>
      <c r="C74" s="528"/>
      <c r="D74" s="528"/>
      <c r="E74" s="528"/>
      <c r="F74" s="528" t="str">
        <f>HLOOKUP(G72,$C$3:$BU$54,32,FALSE)</f>
        <v/>
      </c>
      <c r="G74" s="528"/>
      <c r="H74" s="528"/>
      <c r="I74" s="528" t="str">
        <f>HLOOKUP(J72,$C$3:$BU$54,32,FALSE)</f>
        <v/>
      </c>
      <c r="J74" s="528"/>
      <c r="K74" s="528"/>
      <c r="L74" s="528" t="str">
        <f>HLOOKUP(M72,$C$3:$BU$54,32,FALSE)</f>
        <v/>
      </c>
      <c r="M74" s="528"/>
      <c r="N74" s="528"/>
      <c r="O74" s="528" t="str">
        <f>HLOOKUP(P72,$C$3:$BU$54,32,FALSE)</f>
        <v/>
      </c>
      <c r="P74" s="528"/>
      <c r="Q74" s="528"/>
      <c r="R74" s="528" t="str">
        <f>HLOOKUP(S72,$C$3:$BU$54,32,FALSE)</f>
        <v/>
      </c>
      <c r="S74" s="528"/>
      <c r="T74" s="528"/>
      <c r="U74" s="528" t="str">
        <f>HLOOKUP(V72,$C$3:$BU$54,32,FALSE)</f>
        <v/>
      </c>
      <c r="V74" s="528"/>
      <c r="W74" s="528"/>
      <c r="X74" s="528" t="str">
        <f>HLOOKUP(Y72,$C$3:$BU$54,32,FALSE)</f>
        <v/>
      </c>
      <c r="Y74" s="528"/>
      <c r="Z74" s="528"/>
      <c r="AA74" s="516"/>
      <c r="AB74" s="516"/>
      <c r="AC74" s="516"/>
      <c r="AD74" s="516"/>
      <c r="AE74" s="516"/>
      <c r="AF74" s="516"/>
      <c r="AG74" s="516"/>
      <c r="AH74" s="516"/>
      <c r="AI74" s="516"/>
      <c r="AJ74" s="516"/>
      <c r="AK74" s="516"/>
      <c r="AL74" s="516"/>
      <c r="AM74" s="516"/>
      <c r="AN74" s="516"/>
      <c r="AO74" s="487"/>
      <c r="AP74" s="487"/>
      <c r="AQ74" s="487"/>
      <c r="AR74" s="487"/>
      <c r="AS74" s="487"/>
      <c r="AT74" s="487"/>
      <c r="AU74" s="487"/>
      <c r="AV74" s="487"/>
      <c r="AW74" s="487"/>
      <c r="AX74" s="487"/>
      <c r="AY74" s="487"/>
      <c r="AZ74" s="487"/>
      <c r="BA74" s="487"/>
      <c r="BB74" s="487"/>
      <c r="BC74" s="487"/>
      <c r="BD74" s="487"/>
      <c r="BE74" s="487"/>
      <c r="BF74" s="487"/>
      <c r="BG74" s="487"/>
      <c r="BH74" s="487"/>
      <c r="BI74" s="487"/>
      <c r="BJ74" s="487"/>
      <c r="BK74" s="487"/>
      <c r="BL74" s="487"/>
      <c r="BM74" s="487"/>
      <c r="BN74" s="487"/>
      <c r="BO74" s="487"/>
      <c r="BP74" s="487"/>
      <c r="BQ74" s="487"/>
      <c r="BR74" s="487"/>
      <c r="BS74" s="487"/>
      <c r="BT74" s="487"/>
      <c r="BU74" s="487"/>
      <c r="BV74" s="487"/>
      <c r="BW74" s="487"/>
    </row>
    <row r="75" spans="1:75">
      <c r="A75" s="497"/>
      <c r="B75" s="527" t="s">
        <v>221</v>
      </c>
      <c r="C75" s="528"/>
      <c r="D75" s="528"/>
      <c r="E75" s="528"/>
      <c r="F75" s="528"/>
      <c r="G75" s="528" t="str">
        <f>HLOOKUP(G72,$C$3:$BU$54,33,FALSE)</f>
        <v/>
      </c>
      <c r="H75" s="528"/>
      <c r="I75" s="528"/>
      <c r="J75" s="528" t="str">
        <f>HLOOKUP(J72,$C$3:$BU$54,33,FALSE)</f>
        <v/>
      </c>
      <c r="K75" s="528"/>
      <c r="L75" s="528"/>
      <c r="M75" s="528" t="str">
        <f>HLOOKUP(M72,$C$3:$BU$54,33,FALSE)</f>
        <v/>
      </c>
      <c r="N75" s="528"/>
      <c r="O75" s="528"/>
      <c r="P75" s="528" t="str">
        <f>HLOOKUP(P72,$C$3:$BU$54,33,FALSE)</f>
        <v/>
      </c>
      <c r="Q75" s="528"/>
      <c r="R75" s="528"/>
      <c r="S75" s="528" t="str">
        <f>IFERROR(HLOOKUP(S72,$C$3:$BU$54,33,FALSE),"0")</f>
        <v/>
      </c>
      <c r="T75" s="528"/>
      <c r="U75" s="528"/>
      <c r="V75" s="528" t="str">
        <f>IFERROR(HLOOKUP(V72,$C$3:$BU$54,33,FALSE),"0")</f>
        <v/>
      </c>
      <c r="W75" s="528"/>
      <c r="X75" s="528"/>
      <c r="Y75" s="528" t="str">
        <f>IFERROR(HLOOKUP(Y72,$C$3:$BU$54,33,FALSE),"0")</f>
        <v/>
      </c>
      <c r="Z75" s="528"/>
      <c r="AA75" s="516"/>
      <c r="AB75" s="516"/>
      <c r="AC75" s="516"/>
      <c r="AD75" s="516"/>
      <c r="AE75" s="516"/>
      <c r="AF75" s="516"/>
      <c r="AG75" s="516"/>
      <c r="AH75" s="516"/>
      <c r="AI75" s="516"/>
      <c r="AJ75" s="516"/>
      <c r="AK75" s="516"/>
      <c r="AL75" s="516"/>
      <c r="AM75" s="516"/>
      <c r="AN75" s="516"/>
      <c r="AO75" s="487"/>
      <c r="AP75" s="487"/>
      <c r="AQ75" s="487"/>
      <c r="AR75" s="487"/>
      <c r="AS75" s="487"/>
      <c r="AT75" s="487"/>
      <c r="AU75" s="487"/>
      <c r="AV75" s="487"/>
      <c r="AW75" s="487"/>
      <c r="AX75" s="487"/>
      <c r="AY75" s="487"/>
      <c r="AZ75" s="487"/>
      <c r="BA75" s="487"/>
      <c r="BB75" s="487"/>
      <c r="BC75" s="487"/>
      <c r="BD75" s="487"/>
      <c r="BE75" s="487"/>
      <c r="BF75" s="487"/>
      <c r="BG75" s="487"/>
      <c r="BH75" s="487"/>
      <c r="BI75" s="487"/>
      <c r="BJ75" s="487"/>
      <c r="BK75" s="487"/>
      <c r="BL75" s="487"/>
      <c r="BM75" s="487"/>
      <c r="BN75" s="487"/>
      <c r="BO75" s="487"/>
      <c r="BP75" s="487"/>
      <c r="BQ75" s="487"/>
      <c r="BR75" s="487"/>
      <c r="BS75" s="487"/>
      <c r="BT75" s="487"/>
      <c r="BU75" s="487"/>
      <c r="BV75" s="487"/>
      <c r="BW75" s="487"/>
    </row>
    <row r="76" spans="1:75">
      <c r="A76" s="497"/>
      <c r="B76" s="527" t="s">
        <v>222</v>
      </c>
      <c r="C76" s="528"/>
      <c r="D76" s="528"/>
      <c r="E76" s="528" t="e">
        <f>HLOOKUP(D72,$C$3:$BU$54,44,FALSE)</f>
        <v>#N/A</v>
      </c>
      <c r="F76" s="528"/>
      <c r="G76" s="528"/>
      <c r="H76" s="528" t="e">
        <f>HLOOKUP(G72,$C$3:$BU$54,44,FALSE)</f>
        <v>#N/A</v>
      </c>
      <c r="I76" s="528"/>
      <c r="J76" s="528"/>
      <c r="K76" s="528" t="e">
        <f>HLOOKUP(J72,$C$3:$BU$54,44,FALSE)</f>
        <v>#N/A</v>
      </c>
      <c r="L76" s="528"/>
      <c r="M76" s="528"/>
      <c r="N76" s="528" t="e">
        <f>HLOOKUP(M72,$C$3:$BU$54,44,FALSE)</f>
        <v>#N/A</v>
      </c>
      <c r="O76" s="528"/>
      <c r="P76" s="528"/>
      <c r="Q76" s="528" t="e">
        <f>HLOOKUP(P72,$C$3:$BU$54,44,FALSE)</f>
        <v>#N/A</v>
      </c>
      <c r="R76" s="528"/>
      <c r="S76" s="528"/>
      <c r="T76" s="528" t="e">
        <f>HLOOKUP(S72,$C$3:$BU$54,44,FALSE)</f>
        <v>#N/A</v>
      </c>
      <c r="U76" s="528"/>
      <c r="V76" s="528"/>
      <c r="W76" s="528" t="e">
        <f>HLOOKUP(V72,$C$3:$BU$54,44,FALSE)</f>
        <v>#N/A</v>
      </c>
      <c r="X76" s="528"/>
      <c r="Y76" s="528"/>
      <c r="Z76" s="528" t="e">
        <f>HLOOKUP(Y72,$C$3:$BU$54,44,FALSE)</f>
        <v>#N/A</v>
      </c>
      <c r="AA76" s="516"/>
      <c r="AB76" s="516"/>
      <c r="AC76" s="516"/>
      <c r="AD76" s="516"/>
      <c r="AE76" s="516"/>
      <c r="AF76" s="516"/>
      <c r="AG76" s="516"/>
      <c r="AH76" s="516"/>
      <c r="AI76" s="516"/>
      <c r="AJ76" s="516"/>
      <c r="AK76" s="516"/>
      <c r="AL76" s="516"/>
      <c r="AM76" s="516"/>
      <c r="AN76" s="516"/>
      <c r="AO76" s="487"/>
      <c r="AP76" s="487"/>
      <c r="AQ76" s="487"/>
      <c r="AR76" s="487"/>
      <c r="AS76" s="487"/>
      <c r="AT76" s="487"/>
      <c r="AU76" s="487"/>
      <c r="AV76" s="487"/>
      <c r="AW76" s="487"/>
      <c r="AX76" s="487"/>
      <c r="AY76" s="487"/>
      <c r="AZ76" s="487"/>
      <c r="BA76" s="487"/>
      <c r="BB76" s="487"/>
      <c r="BC76" s="487"/>
      <c r="BD76" s="487"/>
      <c r="BE76" s="487"/>
      <c r="BF76" s="487"/>
      <c r="BG76" s="487"/>
      <c r="BH76" s="487"/>
      <c r="BI76" s="487"/>
      <c r="BJ76" s="487"/>
      <c r="BK76" s="487"/>
      <c r="BL76" s="487"/>
      <c r="BM76" s="487"/>
      <c r="BN76" s="487"/>
      <c r="BO76" s="487"/>
      <c r="BP76" s="487"/>
      <c r="BQ76" s="487"/>
      <c r="BR76" s="487"/>
      <c r="BS76" s="487"/>
      <c r="BT76" s="487"/>
      <c r="BU76" s="487"/>
      <c r="BV76" s="487"/>
    </row>
    <row r="77" spans="1:75">
      <c r="A77" s="497"/>
      <c r="B77" s="527" t="s">
        <v>223</v>
      </c>
      <c r="C77" s="528"/>
      <c r="D77" s="528"/>
      <c r="E77" s="528"/>
      <c r="F77" s="528" t="e">
        <f>E76</f>
        <v>#N/A</v>
      </c>
      <c r="G77" s="528"/>
      <c r="H77" s="528"/>
      <c r="I77" s="528" t="e">
        <f>H76</f>
        <v>#N/A</v>
      </c>
      <c r="J77" s="528"/>
      <c r="K77" s="528"/>
      <c r="L77" s="528" t="e">
        <f>K76</f>
        <v>#N/A</v>
      </c>
      <c r="M77" s="528"/>
      <c r="N77" s="528"/>
      <c r="O77" s="528" t="e">
        <f>N76</f>
        <v>#N/A</v>
      </c>
      <c r="P77" s="528"/>
      <c r="Q77" s="528"/>
      <c r="R77" s="528" t="e">
        <f>Q76</f>
        <v>#N/A</v>
      </c>
      <c r="S77" s="528"/>
      <c r="T77" s="528"/>
      <c r="U77" s="528" t="e">
        <f>T76</f>
        <v>#N/A</v>
      </c>
      <c r="V77" s="528"/>
      <c r="W77" s="528"/>
      <c r="X77" s="528" t="e">
        <f>W76</f>
        <v>#N/A</v>
      </c>
      <c r="Y77" s="528"/>
      <c r="Z77" s="528"/>
      <c r="AA77" s="516"/>
      <c r="AB77" s="516"/>
      <c r="AC77" s="516"/>
      <c r="AD77" s="516"/>
      <c r="AE77" s="516"/>
      <c r="AF77" s="516"/>
      <c r="AG77" s="516"/>
      <c r="AH77" s="516"/>
      <c r="AI77" s="516"/>
      <c r="AJ77" s="516"/>
      <c r="AK77" s="516"/>
      <c r="AL77" s="516"/>
      <c r="AM77" s="516"/>
      <c r="AN77" s="516"/>
      <c r="AO77" s="487"/>
      <c r="AP77" s="487"/>
      <c r="AQ77" s="487"/>
      <c r="AR77" s="487"/>
      <c r="AS77" s="487"/>
      <c r="AT77" s="487"/>
      <c r="AU77" s="487"/>
      <c r="AV77" s="487"/>
      <c r="AW77" s="487"/>
      <c r="AX77" s="487"/>
      <c r="AY77" s="487"/>
      <c r="AZ77" s="487"/>
      <c r="BA77" s="487"/>
      <c r="BB77" s="487"/>
      <c r="BC77" s="487"/>
      <c r="BD77" s="487"/>
      <c r="BE77" s="487"/>
      <c r="BF77" s="487"/>
      <c r="BG77" s="487"/>
      <c r="BH77" s="487"/>
      <c r="BI77" s="487"/>
      <c r="BJ77" s="487"/>
      <c r="BK77" s="487"/>
      <c r="BL77" s="487"/>
      <c r="BM77" s="487"/>
      <c r="BN77" s="487"/>
      <c r="BO77" s="487"/>
      <c r="BP77" s="487"/>
      <c r="BQ77" s="487"/>
      <c r="BR77" s="487"/>
      <c r="BS77" s="487"/>
      <c r="BT77" s="487"/>
      <c r="BU77" s="487"/>
      <c r="BV77" s="487"/>
      <c r="BW77" s="487"/>
    </row>
    <row r="78" spans="1:75">
      <c r="A78" s="497"/>
      <c r="B78" s="527" t="s">
        <v>224</v>
      </c>
      <c r="C78" s="528"/>
      <c r="D78" s="528"/>
      <c r="E78" s="528"/>
      <c r="F78" s="528"/>
      <c r="G78" s="528" t="e">
        <f>H76</f>
        <v>#N/A</v>
      </c>
      <c r="H78" s="528"/>
      <c r="I78" s="528"/>
      <c r="J78" s="528" t="e">
        <f>K76</f>
        <v>#N/A</v>
      </c>
      <c r="K78" s="528"/>
      <c r="L78" s="528"/>
      <c r="M78" s="528" t="e">
        <f>N76</f>
        <v>#N/A</v>
      </c>
      <c r="N78" s="528"/>
      <c r="O78" s="528"/>
      <c r="P78" s="528" t="e">
        <f>Q76</f>
        <v>#N/A</v>
      </c>
      <c r="Q78" s="528"/>
      <c r="R78" s="528"/>
      <c r="S78" s="528" t="e">
        <f>T76</f>
        <v>#N/A</v>
      </c>
      <c r="T78" s="528"/>
      <c r="U78" s="528"/>
      <c r="V78" s="528" t="e">
        <f>W76</f>
        <v>#N/A</v>
      </c>
      <c r="W78" s="528"/>
      <c r="X78" s="528"/>
      <c r="Y78" s="528" t="e">
        <f>Z76</f>
        <v>#N/A</v>
      </c>
      <c r="Z78" s="528"/>
      <c r="AA78" s="516"/>
      <c r="AB78" s="516"/>
      <c r="AC78" s="516"/>
      <c r="AD78" s="516"/>
      <c r="AE78" s="516"/>
      <c r="AF78" s="516"/>
      <c r="AG78" s="516"/>
      <c r="AH78" s="516"/>
      <c r="AI78" s="516"/>
      <c r="AJ78" s="516"/>
      <c r="AK78" s="516"/>
      <c r="AL78" s="516"/>
      <c r="AM78" s="516"/>
      <c r="AN78" s="516"/>
      <c r="AO78" s="487"/>
      <c r="AP78" s="487"/>
      <c r="AQ78" s="487"/>
      <c r="AR78" s="487"/>
      <c r="AS78" s="487"/>
      <c r="AT78" s="487"/>
      <c r="AU78" s="487"/>
      <c r="AV78" s="487"/>
      <c r="AW78" s="487"/>
      <c r="AX78" s="487"/>
      <c r="AY78" s="487"/>
      <c r="AZ78" s="487"/>
      <c r="BA78" s="487"/>
      <c r="BB78" s="487"/>
      <c r="BC78" s="487"/>
      <c r="BD78" s="487"/>
      <c r="BE78" s="487"/>
      <c r="BF78" s="487"/>
      <c r="BG78" s="487"/>
      <c r="BH78" s="487"/>
      <c r="BI78" s="487"/>
      <c r="BJ78" s="487"/>
      <c r="BK78" s="487"/>
      <c r="BL78" s="487"/>
      <c r="BM78" s="487"/>
      <c r="BN78" s="487"/>
      <c r="BO78" s="487"/>
      <c r="BP78" s="487"/>
      <c r="BQ78" s="487"/>
      <c r="BR78" s="487"/>
      <c r="BS78" s="487"/>
      <c r="BT78" s="487"/>
      <c r="BU78" s="487"/>
      <c r="BV78" s="487"/>
    </row>
    <row r="79" spans="1:75">
      <c r="A79" s="487"/>
      <c r="B79" s="487"/>
      <c r="C79" s="487"/>
      <c r="D79" s="487"/>
      <c r="E79" s="487"/>
      <c r="F79" s="487"/>
      <c r="G79" s="487"/>
      <c r="H79" s="487"/>
      <c r="I79" s="487"/>
      <c r="J79" s="487"/>
      <c r="K79" s="487"/>
      <c r="L79" s="516"/>
      <c r="M79" s="516"/>
      <c r="N79" s="516"/>
      <c r="O79" s="516"/>
      <c r="P79" s="516"/>
      <c r="Q79" s="516"/>
      <c r="R79" s="516"/>
      <c r="S79" s="516"/>
      <c r="T79" s="516"/>
      <c r="U79" s="516"/>
      <c r="V79" s="516"/>
      <c r="W79" s="516"/>
      <c r="X79" s="516"/>
      <c r="Y79" s="516"/>
      <c r="Z79" s="516"/>
      <c r="AA79" s="516"/>
      <c r="AB79" s="516"/>
      <c r="AC79" s="516"/>
      <c r="AD79" s="516"/>
      <c r="AE79" s="516"/>
      <c r="AF79" s="516"/>
      <c r="AG79" s="516"/>
      <c r="AH79" s="516"/>
      <c r="AI79" s="516"/>
      <c r="AJ79" s="516"/>
      <c r="AK79" s="516"/>
      <c r="AL79" s="516"/>
      <c r="AM79" s="516"/>
      <c r="AN79" s="516"/>
      <c r="AO79" s="487"/>
      <c r="AP79" s="487"/>
      <c r="AQ79" s="487"/>
      <c r="AR79" s="487"/>
      <c r="AS79" s="487"/>
      <c r="AT79" s="487"/>
      <c r="AU79" s="487"/>
      <c r="AV79" s="487"/>
      <c r="AW79" s="487"/>
      <c r="AX79" s="487"/>
      <c r="AY79" s="487"/>
      <c r="AZ79" s="487"/>
      <c r="BA79" s="487"/>
      <c r="BB79" s="487"/>
      <c r="BC79" s="487"/>
      <c r="BD79" s="487"/>
      <c r="BE79" s="487"/>
      <c r="BF79" s="487"/>
      <c r="BG79" s="487"/>
      <c r="BH79" s="487"/>
      <c r="BI79" s="487"/>
      <c r="BJ79" s="487"/>
      <c r="BK79" s="487"/>
      <c r="BL79" s="487"/>
      <c r="BM79" s="487"/>
      <c r="BN79" s="487"/>
      <c r="BO79" s="487"/>
      <c r="BP79" s="487"/>
      <c r="BQ79" s="487"/>
      <c r="BR79" s="487"/>
      <c r="BS79" s="487"/>
      <c r="BT79" s="487"/>
      <c r="BU79" s="487"/>
      <c r="BV79" s="487"/>
      <c r="BW79" s="487"/>
    </row>
  </sheetData>
  <sheetProtection algorithmName="SHA-512" hashValue="DaL8w8tAdGb3ES0MuelaJ6mjH7VKaEv2tLq2J4MMkJVQUn+bukeAnJJE61NFe9rB4KVylKRcE0A+wa5oPhwIsQ==" saltValue="lboWXIqsxy1okd2wAp84mw==" spinCount="100000" sheet="1" objects="1" scenarios="1"/>
  <customSheetViews>
    <customSheetView guid="{F4DD0BDD-9BCD-4E13-8084-E09DC92B9F33}">
      <selection activeCell="C9" sqref="C9:AD23"/>
      <pageMargins left="0.7" right="0.7" top="0.78740157499999996" bottom="0.78740157499999996" header="0.3" footer="0.3"/>
      <pageSetup paperSize="9" orientation="portrait" r:id="rId1"/>
    </customSheetView>
  </customSheetViews>
  <dataValidations count="6">
    <dataValidation allowBlank="1" showInputMessage="1" showErrorMessage="1" errorTitle="Edit not allowed" error="Edit not allowed!" sqref="A34:XFD35"/>
    <dataValidation type="custom" allowBlank="1" showInputMessage="1" showErrorMessage="1" errorTitle="Edit Not allowed" error="Edit not allowed!" sqref="B9:B33">
      <formula1>"&gt;0"</formula1>
    </dataValidation>
    <dataValidation type="custom" allowBlank="1" showInputMessage="1" showErrorMessage="1" errorTitle="Edit not allowed" error="Edit not allowed!_x000a_Formulas" sqref="C2">
      <formula1>"&gt;0"</formula1>
    </dataValidation>
    <dataValidation type="custom" allowBlank="1" showInputMessage="1" showErrorMessage="1" errorTitle="Edit not allowed" error="Formulas" sqref="D2:BV2">
      <formula1>"&gt;0"</formula1>
    </dataValidation>
    <dataValidation allowBlank="1" showInputMessage="1" showErrorMessage="1" error="DO NOT EDIT THESE CELLS" sqref="B38:B55 E58 A71:Z78 A59:XFD66"/>
    <dataValidation type="custom" allowBlank="1" showInputMessage="1" showErrorMessage="1" error="DO NOT EDIT THESE CELLS" sqref="A37:A55 B37 C37:XFD55">
      <formula1>"&gt;0"</formula1>
    </dataValidation>
  </dataValidations>
  <pageMargins left="0.7" right="0.7" top="0.78740157499999996" bottom="0.78740157499999996" header="0.3" footer="0.3"/>
  <pageSetup paperSize="9" orientation="portrait" r:id="rId2"/>
  <ignoredErrors>
    <ignoredError sqref="B46 B49 B52" formula="1"/>
    <ignoredError sqref="C46:BV46 C49:BV49 C52:BV52 E76 H76 K76 N76 Q76 T76 W76 Z76 F77 I77 L77 O77 R77 U77 X77 G78 J78 M78 P78 S78 V78 Y78" evalError="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5">
    <tabColor rgb="FFFFFF00"/>
  </sheetPr>
  <dimension ref="A1:WYC79"/>
  <sheetViews>
    <sheetView zoomScaleNormal="100" workbookViewId="0">
      <selection activeCell="P17" sqref="P17"/>
    </sheetView>
  </sheetViews>
  <sheetFormatPr defaultColWidth="0" defaultRowHeight="12.75" zeroHeight="1"/>
  <cols>
    <col min="1" max="1" width="37.140625" style="162" bestFit="1" customWidth="1"/>
    <col min="2" max="2" width="14.7109375" style="162" customWidth="1"/>
    <col min="3" max="11" width="4.7109375" style="162" customWidth="1"/>
    <col min="12" max="40" width="4.7109375" style="529" customWidth="1"/>
    <col min="41" max="73" width="4.7109375" style="162" customWidth="1"/>
    <col min="74" max="74" width="4.5703125" style="162" customWidth="1"/>
    <col min="75" max="75" width="9.140625" style="162" customWidth="1"/>
    <col min="76" max="256" width="9.140625" style="162" hidden="1"/>
    <col min="257" max="257" width="25.85546875" style="162" hidden="1"/>
    <col min="258" max="258" width="7.5703125" style="162" hidden="1"/>
    <col min="259" max="275" width="5" style="162" hidden="1"/>
    <col min="276" max="279" width="5.42578125" style="162" hidden="1"/>
    <col min="280" max="280" width="4.5703125" style="162" hidden="1"/>
    <col min="281" max="281" width="6.42578125" style="162" hidden="1"/>
    <col min="282" max="282" width="5.42578125" style="162" hidden="1"/>
    <col min="283" max="283" width="6.42578125" style="162" hidden="1"/>
    <col min="284" max="284" width="5.42578125" style="162" hidden="1"/>
    <col min="285" max="285" width="6.42578125" style="162" hidden="1"/>
    <col min="286" max="286" width="5.42578125" style="162" hidden="1"/>
    <col min="287" max="287" width="6.42578125" style="162" hidden="1"/>
    <col min="288" max="288" width="4.5703125" style="162" hidden="1"/>
    <col min="289" max="289" width="6.42578125" style="162" hidden="1"/>
    <col min="290" max="290" width="4.5703125" style="162" hidden="1"/>
    <col min="291" max="291" width="6.42578125" style="162" hidden="1"/>
    <col min="292" max="293" width="4.5703125" style="162" hidden="1"/>
    <col min="294" max="294" width="5.42578125" style="162" hidden="1"/>
    <col min="295" max="295" width="4.85546875" style="162" hidden="1"/>
    <col min="296" max="301" width="4.5703125" style="162" hidden="1"/>
    <col min="302" max="302" width="5.28515625" style="162" hidden="1"/>
    <col min="303" max="305" width="4.5703125" style="162" hidden="1"/>
    <col min="306" max="306" width="4.85546875" style="162" hidden="1"/>
    <col min="307" max="329" width="4.5703125" style="162" hidden="1"/>
    <col min="330" max="512" width="9.140625" style="162" hidden="1"/>
    <col min="513" max="513" width="25.85546875" style="162" hidden="1"/>
    <col min="514" max="514" width="7.5703125" style="162" hidden="1"/>
    <col min="515" max="531" width="5" style="162" hidden="1"/>
    <col min="532" max="535" width="5.42578125" style="162" hidden="1"/>
    <col min="536" max="536" width="4.5703125" style="162" hidden="1"/>
    <col min="537" max="537" width="6.42578125" style="162" hidden="1"/>
    <col min="538" max="538" width="5.42578125" style="162" hidden="1"/>
    <col min="539" max="539" width="6.42578125" style="162" hidden="1"/>
    <col min="540" max="540" width="5.42578125" style="162" hidden="1"/>
    <col min="541" max="541" width="6.42578125" style="162" hidden="1"/>
    <col min="542" max="542" width="5.42578125" style="162" hidden="1"/>
    <col min="543" max="543" width="6.42578125" style="162" hidden="1"/>
    <col min="544" max="544" width="4.5703125" style="162" hidden="1"/>
    <col min="545" max="545" width="6.42578125" style="162" hidden="1"/>
    <col min="546" max="546" width="4.5703125" style="162" hidden="1"/>
    <col min="547" max="547" width="6.42578125" style="162" hidden="1"/>
    <col min="548" max="549" width="4.5703125" style="162" hidden="1"/>
    <col min="550" max="550" width="5.42578125" style="162" hidden="1"/>
    <col min="551" max="551" width="4.85546875" style="162" hidden="1"/>
    <col min="552" max="557" width="4.5703125" style="162" hidden="1"/>
    <col min="558" max="558" width="5.28515625" style="162" hidden="1"/>
    <col min="559" max="561" width="4.5703125" style="162" hidden="1"/>
    <col min="562" max="562" width="4.85546875" style="162" hidden="1"/>
    <col min="563" max="585" width="4.5703125" style="162" hidden="1"/>
    <col min="586" max="768" width="9.140625" style="162" hidden="1"/>
    <col min="769" max="769" width="25.85546875" style="162" hidden="1"/>
    <col min="770" max="770" width="7.5703125" style="162" hidden="1"/>
    <col min="771" max="787" width="5" style="162" hidden="1"/>
    <col min="788" max="791" width="5.42578125" style="162" hidden="1"/>
    <col min="792" max="792" width="4.5703125" style="162" hidden="1"/>
    <col min="793" max="793" width="6.42578125" style="162" hidden="1"/>
    <col min="794" max="794" width="5.42578125" style="162" hidden="1"/>
    <col min="795" max="795" width="6.42578125" style="162" hidden="1"/>
    <col min="796" max="796" width="5.42578125" style="162" hidden="1"/>
    <col min="797" max="797" width="6.42578125" style="162" hidden="1"/>
    <col min="798" max="798" width="5.42578125" style="162" hidden="1"/>
    <col min="799" max="799" width="6.42578125" style="162" hidden="1"/>
    <col min="800" max="800" width="4.5703125" style="162" hidden="1"/>
    <col min="801" max="801" width="6.42578125" style="162" hidden="1"/>
    <col min="802" max="802" width="4.5703125" style="162" hidden="1"/>
    <col min="803" max="803" width="6.42578125" style="162" hidden="1"/>
    <col min="804" max="805" width="4.5703125" style="162" hidden="1"/>
    <col min="806" max="806" width="5.42578125" style="162" hidden="1"/>
    <col min="807" max="807" width="4.85546875" style="162" hidden="1"/>
    <col min="808" max="813" width="4.5703125" style="162" hidden="1"/>
    <col min="814" max="814" width="5.28515625" style="162" hidden="1"/>
    <col min="815" max="817" width="4.5703125" style="162" hidden="1"/>
    <col min="818" max="818" width="4.85546875" style="162" hidden="1"/>
    <col min="819" max="841" width="4.5703125" style="162" hidden="1"/>
    <col min="842" max="1024" width="9.140625" style="162" hidden="1"/>
    <col min="1025" max="1025" width="25.85546875" style="162" hidden="1"/>
    <col min="1026" max="1026" width="7.5703125" style="162" hidden="1"/>
    <col min="1027" max="1043" width="5" style="162" hidden="1"/>
    <col min="1044" max="1047" width="5.42578125" style="162" hidden="1"/>
    <col min="1048" max="1048" width="4.5703125" style="162" hidden="1"/>
    <col min="1049" max="1049" width="6.42578125" style="162" hidden="1"/>
    <col min="1050" max="1050" width="5.42578125" style="162" hidden="1"/>
    <col min="1051" max="1051" width="6.42578125" style="162" hidden="1"/>
    <col min="1052" max="1052" width="5.42578125" style="162" hidden="1"/>
    <col min="1053" max="1053" width="6.42578125" style="162" hidden="1"/>
    <col min="1054" max="1054" width="5.42578125" style="162" hidden="1"/>
    <col min="1055" max="1055" width="6.42578125" style="162" hidden="1"/>
    <col min="1056" max="1056" width="4.5703125" style="162" hidden="1"/>
    <col min="1057" max="1057" width="6.42578125" style="162" hidden="1"/>
    <col min="1058" max="1058" width="4.5703125" style="162" hidden="1"/>
    <col min="1059" max="1059" width="6.42578125" style="162" hidden="1"/>
    <col min="1060" max="1061" width="4.5703125" style="162" hidden="1"/>
    <col min="1062" max="1062" width="5.42578125" style="162" hidden="1"/>
    <col min="1063" max="1063" width="4.85546875" style="162" hidden="1"/>
    <col min="1064" max="1069" width="4.5703125" style="162" hidden="1"/>
    <col min="1070" max="1070" width="5.28515625" style="162" hidden="1"/>
    <col min="1071" max="1073" width="4.5703125" style="162" hidden="1"/>
    <col min="1074" max="1074" width="4.85546875" style="162" hidden="1"/>
    <col min="1075" max="1097" width="4.5703125" style="162" hidden="1"/>
    <col min="1098" max="1280" width="9.140625" style="162" hidden="1"/>
    <col min="1281" max="1281" width="25.85546875" style="162" hidden="1"/>
    <col min="1282" max="1282" width="7.5703125" style="162" hidden="1"/>
    <col min="1283" max="1299" width="5" style="162" hidden="1"/>
    <col min="1300" max="1303" width="5.42578125" style="162" hidden="1"/>
    <col min="1304" max="1304" width="4.5703125" style="162" hidden="1"/>
    <col min="1305" max="1305" width="6.42578125" style="162" hidden="1"/>
    <col min="1306" max="1306" width="5.42578125" style="162" hidden="1"/>
    <col min="1307" max="1307" width="6.42578125" style="162" hidden="1"/>
    <col min="1308" max="1308" width="5.42578125" style="162" hidden="1"/>
    <col min="1309" max="1309" width="6.42578125" style="162" hidden="1"/>
    <col min="1310" max="1310" width="5.42578125" style="162" hidden="1"/>
    <col min="1311" max="1311" width="6.42578125" style="162" hidden="1"/>
    <col min="1312" max="1312" width="4.5703125" style="162" hidden="1"/>
    <col min="1313" max="1313" width="6.42578125" style="162" hidden="1"/>
    <col min="1314" max="1314" width="4.5703125" style="162" hidden="1"/>
    <col min="1315" max="1315" width="6.42578125" style="162" hidden="1"/>
    <col min="1316" max="1317" width="4.5703125" style="162" hidden="1"/>
    <col min="1318" max="1318" width="5.42578125" style="162" hidden="1"/>
    <col min="1319" max="1319" width="4.85546875" style="162" hidden="1"/>
    <col min="1320" max="1325" width="4.5703125" style="162" hidden="1"/>
    <col min="1326" max="1326" width="5.28515625" style="162" hidden="1"/>
    <col min="1327" max="1329" width="4.5703125" style="162" hidden="1"/>
    <col min="1330" max="1330" width="4.85546875" style="162" hidden="1"/>
    <col min="1331" max="1353" width="4.5703125" style="162" hidden="1"/>
    <col min="1354" max="1536" width="9.140625" style="162" hidden="1"/>
    <col min="1537" max="1537" width="25.85546875" style="162" hidden="1"/>
    <col min="1538" max="1538" width="7.5703125" style="162" hidden="1"/>
    <col min="1539" max="1555" width="5" style="162" hidden="1"/>
    <col min="1556" max="1559" width="5.42578125" style="162" hidden="1"/>
    <col min="1560" max="1560" width="4.5703125" style="162" hidden="1"/>
    <col min="1561" max="1561" width="6.42578125" style="162" hidden="1"/>
    <col min="1562" max="1562" width="5.42578125" style="162" hidden="1"/>
    <col min="1563" max="1563" width="6.42578125" style="162" hidden="1"/>
    <col min="1564" max="1564" width="5.42578125" style="162" hidden="1"/>
    <col min="1565" max="1565" width="6.42578125" style="162" hidden="1"/>
    <col min="1566" max="1566" width="5.42578125" style="162" hidden="1"/>
    <col min="1567" max="1567" width="6.42578125" style="162" hidden="1"/>
    <col min="1568" max="1568" width="4.5703125" style="162" hidden="1"/>
    <col min="1569" max="1569" width="6.42578125" style="162" hidden="1"/>
    <col min="1570" max="1570" width="4.5703125" style="162" hidden="1"/>
    <col min="1571" max="1571" width="6.42578125" style="162" hidden="1"/>
    <col min="1572" max="1573" width="4.5703125" style="162" hidden="1"/>
    <col min="1574" max="1574" width="5.42578125" style="162" hidden="1"/>
    <col min="1575" max="1575" width="4.85546875" style="162" hidden="1"/>
    <col min="1576" max="1581" width="4.5703125" style="162" hidden="1"/>
    <col min="1582" max="1582" width="5.28515625" style="162" hidden="1"/>
    <col min="1583" max="1585" width="4.5703125" style="162" hidden="1"/>
    <col min="1586" max="1586" width="4.85546875" style="162" hidden="1"/>
    <col min="1587" max="1609" width="4.5703125" style="162" hidden="1"/>
    <col min="1610" max="1792" width="9.140625" style="162" hidden="1"/>
    <col min="1793" max="1793" width="25.85546875" style="162" hidden="1"/>
    <col min="1794" max="1794" width="7.5703125" style="162" hidden="1"/>
    <col min="1795" max="1811" width="5" style="162" hidden="1"/>
    <col min="1812" max="1815" width="5.42578125" style="162" hidden="1"/>
    <col min="1816" max="1816" width="4.5703125" style="162" hidden="1"/>
    <col min="1817" max="1817" width="6.42578125" style="162" hidden="1"/>
    <col min="1818" max="1818" width="5.42578125" style="162" hidden="1"/>
    <col min="1819" max="1819" width="6.42578125" style="162" hidden="1"/>
    <col min="1820" max="1820" width="5.42578125" style="162" hidden="1"/>
    <col min="1821" max="1821" width="6.42578125" style="162" hidden="1"/>
    <col min="1822" max="1822" width="5.42578125" style="162" hidden="1"/>
    <col min="1823" max="1823" width="6.42578125" style="162" hidden="1"/>
    <col min="1824" max="1824" width="4.5703125" style="162" hidden="1"/>
    <col min="1825" max="1825" width="6.42578125" style="162" hidden="1"/>
    <col min="1826" max="1826" width="4.5703125" style="162" hidden="1"/>
    <col min="1827" max="1827" width="6.42578125" style="162" hidden="1"/>
    <col min="1828" max="1829" width="4.5703125" style="162" hidden="1"/>
    <col min="1830" max="1830" width="5.42578125" style="162" hidden="1"/>
    <col min="1831" max="1831" width="4.85546875" style="162" hidden="1"/>
    <col min="1832" max="1837" width="4.5703125" style="162" hidden="1"/>
    <col min="1838" max="1838" width="5.28515625" style="162" hidden="1"/>
    <col min="1839" max="1841" width="4.5703125" style="162" hidden="1"/>
    <col min="1842" max="1842" width="4.85546875" style="162" hidden="1"/>
    <col min="1843" max="1865" width="4.5703125" style="162" hidden="1"/>
    <col min="1866" max="2048" width="9.140625" style="162" hidden="1"/>
    <col min="2049" max="2049" width="25.85546875" style="162" hidden="1"/>
    <col min="2050" max="2050" width="7.5703125" style="162" hidden="1"/>
    <col min="2051" max="2067" width="5" style="162" hidden="1"/>
    <col min="2068" max="2071" width="5.42578125" style="162" hidden="1"/>
    <col min="2072" max="2072" width="4.5703125" style="162" hidden="1"/>
    <col min="2073" max="2073" width="6.42578125" style="162" hidden="1"/>
    <col min="2074" max="2074" width="5.42578125" style="162" hidden="1"/>
    <col min="2075" max="2075" width="6.42578125" style="162" hidden="1"/>
    <col min="2076" max="2076" width="5.42578125" style="162" hidden="1"/>
    <col min="2077" max="2077" width="6.42578125" style="162" hidden="1"/>
    <col min="2078" max="2078" width="5.42578125" style="162" hidden="1"/>
    <col min="2079" max="2079" width="6.42578125" style="162" hidden="1"/>
    <col min="2080" max="2080" width="4.5703125" style="162" hidden="1"/>
    <col min="2081" max="2081" width="6.42578125" style="162" hidden="1"/>
    <col min="2082" max="2082" width="4.5703125" style="162" hidden="1"/>
    <col min="2083" max="2083" width="6.42578125" style="162" hidden="1"/>
    <col min="2084" max="2085" width="4.5703125" style="162" hidden="1"/>
    <col min="2086" max="2086" width="5.42578125" style="162" hidden="1"/>
    <col min="2087" max="2087" width="4.85546875" style="162" hidden="1"/>
    <col min="2088" max="2093" width="4.5703125" style="162" hidden="1"/>
    <col min="2094" max="2094" width="5.28515625" style="162" hidden="1"/>
    <col min="2095" max="2097" width="4.5703125" style="162" hidden="1"/>
    <col min="2098" max="2098" width="4.85546875" style="162" hidden="1"/>
    <col min="2099" max="2121" width="4.5703125" style="162" hidden="1"/>
    <col min="2122" max="2304" width="9.140625" style="162" hidden="1"/>
    <col min="2305" max="2305" width="25.85546875" style="162" hidden="1"/>
    <col min="2306" max="2306" width="7.5703125" style="162" hidden="1"/>
    <col min="2307" max="2323" width="5" style="162" hidden="1"/>
    <col min="2324" max="2327" width="5.42578125" style="162" hidden="1"/>
    <col min="2328" max="2328" width="4.5703125" style="162" hidden="1"/>
    <col min="2329" max="2329" width="6.42578125" style="162" hidden="1"/>
    <col min="2330" max="2330" width="5.42578125" style="162" hidden="1"/>
    <col min="2331" max="2331" width="6.42578125" style="162" hidden="1"/>
    <col min="2332" max="2332" width="5.42578125" style="162" hidden="1"/>
    <col min="2333" max="2333" width="6.42578125" style="162" hidden="1"/>
    <col min="2334" max="2334" width="5.42578125" style="162" hidden="1"/>
    <col min="2335" max="2335" width="6.42578125" style="162" hidden="1"/>
    <col min="2336" max="2336" width="4.5703125" style="162" hidden="1"/>
    <col min="2337" max="2337" width="6.42578125" style="162" hidden="1"/>
    <col min="2338" max="2338" width="4.5703125" style="162" hidden="1"/>
    <col min="2339" max="2339" width="6.42578125" style="162" hidden="1"/>
    <col min="2340" max="2341" width="4.5703125" style="162" hidden="1"/>
    <col min="2342" max="2342" width="5.42578125" style="162" hidden="1"/>
    <col min="2343" max="2343" width="4.85546875" style="162" hidden="1"/>
    <col min="2344" max="2349" width="4.5703125" style="162" hidden="1"/>
    <col min="2350" max="2350" width="5.28515625" style="162" hidden="1"/>
    <col min="2351" max="2353" width="4.5703125" style="162" hidden="1"/>
    <col min="2354" max="2354" width="4.85546875" style="162" hidden="1"/>
    <col min="2355" max="2377" width="4.5703125" style="162" hidden="1"/>
    <col min="2378" max="2560" width="9.140625" style="162" hidden="1"/>
    <col min="2561" max="2561" width="25.85546875" style="162" hidden="1"/>
    <col min="2562" max="2562" width="7.5703125" style="162" hidden="1"/>
    <col min="2563" max="2579" width="5" style="162" hidden="1"/>
    <col min="2580" max="2583" width="5.42578125" style="162" hidden="1"/>
    <col min="2584" max="2584" width="4.5703125" style="162" hidden="1"/>
    <col min="2585" max="2585" width="6.42578125" style="162" hidden="1"/>
    <col min="2586" max="2586" width="5.42578125" style="162" hidden="1"/>
    <col min="2587" max="2587" width="6.42578125" style="162" hidden="1"/>
    <col min="2588" max="2588" width="5.42578125" style="162" hidden="1"/>
    <col min="2589" max="2589" width="6.42578125" style="162" hidden="1"/>
    <col min="2590" max="2590" width="5.42578125" style="162" hidden="1"/>
    <col min="2591" max="2591" width="6.42578125" style="162" hidden="1"/>
    <col min="2592" max="2592" width="4.5703125" style="162" hidden="1"/>
    <col min="2593" max="2593" width="6.42578125" style="162" hidden="1"/>
    <col min="2594" max="2594" width="4.5703125" style="162" hidden="1"/>
    <col min="2595" max="2595" width="6.42578125" style="162" hidden="1"/>
    <col min="2596" max="2597" width="4.5703125" style="162" hidden="1"/>
    <col min="2598" max="2598" width="5.42578125" style="162" hidden="1"/>
    <col min="2599" max="2599" width="4.85546875" style="162" hidden="1"/>
    <col min="2600" max="2605" width="4.5703125" style="162" hidden="1"/>
    <col min="2606" max="2606" width="5.28515625" style="162" hidden="1"/>
    <col min="2607" max="2609" width="4.5703125" style="162" hidden="1"/>
    <col min="2610" max="2610" width="4.85546875" style="162" hidden="1"/>
    <col min="2611" max="2633" width="4.5703125" style="162" hidden="1"/>
    <col min="2634" max="2816" width="9.140625" style="162" hidden="1"/>
    <col min="2817" max="2817" width="25.85546875" style="162" hidden="1"/>
    <col min="2818" max="2818" width="7.5703125" style="162" hidden="1"/>
    <col min="2819" max="2835" width="5" style="162" hidden="1"/>
    <col min="2836" max="2839" width="5.42578125" style="162" hidden="1"/>
    <col min="2840" max="2840" width="4.5703125" style="162" hidden="1"/>
    <col min="2841" max="2841" width="6.42578125" style="162" hidden="1"/>
    <col min="2842" max="2842" width="5.42578125" style="162" hidden="1"/>
    <col min="2843" max="2843" width="6.42578125" style="162" hidden="1"/>
    <col min="2844" max="2844" width="5.42578125" style="162" hidden="1"/>
    <col min="2845" max="2845" width="6.42578125" style="162" hidden="1"/>
    <col min="2846" max="2846" width="5.42578125" style="162" hidden="1"/>
    <col min="2847" max="2847" width="6.42578125" style="162" hidden="1"/>
    <col min="2848" max="2848" width="4.5703125" style="162" hidden="1"/>
    <col min="2849" max="2849" width="6.42578125" style="162" hidden="1"/>
    <col min="2850" max="2850" width="4.5703125" style="162" hidden="1"/>
    <col min="2851" max="2851" width="6.42578125" style="162" hidden="1"/>
    <col min="2852" max="2853" width="4.5703125" style="162" hidden="1"/>
    <col min="2854" max="2854" width="5.42578125" style="162" hidden="1"/>
    <col min="2855" max="2855" width="4.85546875" style="162" hidden="1"/>
    <col min="2856" max="2861" width="4.5703125" style="162" hidden="1"/>
    <col min="2862" max="2862" width="5.28515625" style="162" hidden="1"/>
    <col min="2863" max="2865" width="4.5703125" style="162" hidden="1"/>
    <col min="2866" max="2866" width="4.85546875" style="162" hidden="1"/>
    <col min="2867" max="2889" width="4.5703125" style="162" hidden="1"/>
    <col min="2890" max="3072" width="9.140625" style="162" hidden="1"/>
    <col min="3073" max="3073" width="25.85546875" style="162" hidden="1"/>
    <col min="3074" max="3074" width="7.5703125" style="162" hidden="1"/>
    <col min="3075" max="3091" width="5" style="162" hidden="1"/>
    <col min="3092" max="3095" width="5.42578125" style="162" hidden="1"/>
    <col min="3096" max="3096" width="4.5703125" style="162" hidden="1"/>
    <col min="3097" max="3097" width="6.42578125" style="162" hidden="1"/>
    <col min="3098" max="3098" width="5.42578125" style="162" hidden="1"/>
    <col min="3099" max="3099" width="6.42578125" style="162" hidden="1"/>
    <col min="3100" max="3100" width="5.42578125" style="162" hidden="1"/>
    <col min="3101" max="3101" width="6.42578125" style="162" hidden="1"/>
    <col min="3102" max="3102" width="5.42578125" style="162" hidden="1"/>
    <col min="3103" max="3103" width="6.42578125" style="162" hidden="1"/>
    <col min="3104" max="3104" width="4.5703125" style="162" hidden="1"/>
    <col min="3105" max="3105" width="6.42578125" style="162" hidden="1"/>
    <col min="3106" max="3106" width="4.5703125" style="162" hidden="1"/>
    <col min="3107" max="3107" width="6.42578125" style="162" hidden="1"/>
    <col min="3108" max="3109" width="4.5703125" style="162" hidden="1"/>
    <col min="3110" max="3110" width="5.42578125" style="162" hidden="1"/>
    <col min="3111" max="3111" width="4.85546875" style="162" hidden="1"/>
    <col min="3112" max="3117" width="4.5703125" style="162" hidden="1"/>
    <col min="3118" max="3118" width="5.28515625" style="162" hidden="1"/>
    <col min="3119" max="3121" width="4.5703125" style="162" hidden="1"/>
    <col min="3122" max="3122" width="4.85546875" style="162" hidden="1"/>
    <col min="3123" max="3145" width="4.5703125" style="162" hidden="1"/>
    <col min="3146" max="3328" width="9.140625" style="162" hidden="1"/>
    <col min="3329" max="3329" width="25.85546875" style="162" hidden="1"/>
    <col min="3330" max="3330" width="7.5703125" style="162" hidden="1"/>
    <col min="3331" max="3347" width="5" style="162" hidden="1"/>
    <col min="3348" max="3351" width="5.42578125" style="162" hidden="1"/>
    <col min="3352" max="3352" width="4.5703125" style="162" hidden="1"/>
    <col min="3353" max="3353" width="6.42578125" style="162" hidden="1"/>
    <col min="3354" max="3354" width="5.42578125" style="162" hidden="1"/>
    <col min="3355" max="3355" width="6.42578125" style="162" hidden="1"/>
    <col min="3356" max="3356" width="5.42578125" style="162" hidden="1"/>
    <col min="3357" max="3357" width="6.42578125" style="162" hidden="1"/>
    <col min="3358" max="3358" width="5.42578125" style="162" hidden="1"/>
    <col min="3359" max="3359" width="6.42578125" style="162" hidden="1"/>
    <col min="3360" max="3360" width="4.5703125" style="162" hidden="1"/>
    <col min="3361" max="3361" width="6.42578125" style="162" hidden="1"/>
    <col min="3362" max="3362" width="4.5703125" style="162" hidden="1"/>
    <col min="3363" max="3363" width="6.42578125" style="162" hidden="1"/>
    <col min="3364" max="3365" width="4.5703125" style="162" hidden="1"/>
    <col min="3366" max="3366" width="5.42578125" style="162" hidden="1"/>
    <col min="3367" max="3367" width="4.85546875" style="162" hidden="1"/>
    <col min="3368" max="3373" width="4.5703125" style="162" hidden="1"/>
    <col min="3374" max="3374" width="5.28515625" style="162" hidden="1"/>
    <col min="3375" max="3377" width="4.5703125" style="162" hidden="1"/>
    <col min="3378" max="3378" width="4.85546875" style="162" hidden="1"/>
    <col min="3379" max="3401" width="4.5703125" style="162" hidden="1"/>
    <col min="3402" max="3584" width="9.140625" style="162" hidden="1"/>
    <col min="3585" max="3585" width="25.85546875" style="162" hidden="1"/>
    <col min="3586" max="3586" width="7.5703125" style="162" hidden="1"/>
    <col min="3587" max="3603" width="5" style="162" hidden="1"/>
    <col min="3604" max="3607" width="5.42578125" style="162" hidden="1"/>
    <col min="3608" max="3608" width="4.5703125" style="162" hidden="1"/>
    <col min="3609" max="3609" width="6.42578125" style="162" hidden="1"/>
    <col min="3610" max="3610" width="5.42578125" style="162" hidden="1"/>
    <col min="3611" max="3611" width="6.42578125" style="162" hidden="1"/>
    <col min="3612" max="3612" width="5.42578125" style="162" hidden="1"/>
    <col min="3613" max="3613" width="6.42578125" style="162" hidden="1"/>
    <col min="3614" max="3614" width="5.42578125" style="162" hidden="1"/>
    <col min="3615" max="3615" width="6.42578125" style="162" hidden="1"/>
    <col min="3616" max="3616" width="4.5703125" style="162" hidden="1"/>
    <col min="3617" max="3617" width="6.42578125" style="162" hidden="1"/>
    <col min="3618" max="3618" width="4.5703125" style="162" hidden="1"/>
    <col min="3619" max="3619" width="6.42578125" style="162" hidden="1"/>
    <col min="3620" max="3621" width="4.5703125" style="162" hidden="1"/>
    <col min="3622" max="3622" width="5.42578125" style="162" hidden="1"/>
    <col min="3623" max="3623" width="4.85546875" style="162" hidden="1"/>
    <col min="3624" max="3629" width="4.5703125" style="162" hidden="1"/>
    <col min="3630" max="3630" width="5.28515625" style="162" hidden="1"/>
    <col min="3631" max="3633" width="4.5703125" style="162" hidden="1"/>
    <col min="3634" max="3634" width="4.85546875" style="162" hidden="1"/>
    <col min="3635" max="3657" width="4.5703125" style="162" hidden="1"/>
    <col min="3658" max="3840" width="9.140625" style="162" hidden="1"/>
    <col min="3841" max="3841" width="25.85546875" style="162" hidden="1"/>
    <col min="3842" max="3842" width="7.5703125" style="162" hidden="1"/>
    <col min="3843" max="3859" width="5" style="162" hidden="1"/>
    <col min="3860" max="3863" width="5.42578125" style="162" hidden="1"/>
    <col min="3864" max="3864" width="4.5703125" style="162" hidden="1"/>
    <col min="3865" max="3865" width="6.42578125" style="162" hidden="1"/>
    <col min="3866" max="3866" width="5.42578125" style="162" hidden="1"/>
    <col min="3867" max="3867" width="6.42578125" style="162" hidden="1"/>
    <col min="3868" max="3868" width="5.42578125" style="162" hidden="1"/>
    <col min="3869" max="3869" width="6.42578125" style="162" hidden="1"/>
    <col min="3870" max="3870" width="5.42578125" style="162" hidden="1"/>
    <col min="3871" max="3871" width="6.42578125" style="162" hidden="1"/>
    <col min="3872" max="3872" width="4.5703125" style="162" hidden="1"/>
    <col min="3873" max="3873" width="6.42578125" style="162" hidden="1"/>
    <col min="3874" max="3874" width="4.5703125" style="162" hidden="1"/>
    <col min="3875" max="3875" width="6.42578125" style="162" hidden="1"/>
    <col min="3876" max="3877" width="4.5703125" style="162" hidden="1"/>
    <col min="3878" max="3878" width="5.42578125" style="162" hidden="1"/>
    <col min="3879" max="3879" width="4.85546875" style="162" hidden="1"/>
    <col min="3880" max="3885" width="4.5703125" style="162" hidden="1"/>
    <col min="3886" max="3886" width="5.28515625" style="162" hidden="1"/>
    <col min="3887" max="3889" width="4.5703125" style="162" hidden="1"/>
    <col min="3890" max="3890" width="4.85546875" style="162" hidden="1"/>
    <col min="3891" max="3913" width="4.5703125" style="162" hidden="1"/>
    <col min="3914" max="4096" width="9.140625" style="162" hidden="1"/>
    <col min="4097" max="4097" width="25.85546875" style="162" hidden="1"/>
    <col min="4098" max="4098" width="7.5703125" style="162" hidden="1"/>
    <col min="4099" max="4115" width="5" style="162" hidden="1"/>
    <col min="4116" max="4119" width="5.42578125" style="162" hidden="1"/>
    <col min="4120" max="4120" width="4.5703125" style="162" hidden="1"/>
    <col min="4121" max="4121" width="6.42578125" style="162" hidden="1"/>
    <col min="4122" max="4122" width="5.42578125" style="162" hidden="1"/>
    <col min="4123" max="4123" width="6.42578125" style="162" hidden="1"/>
    <col min="4124" max="4124" width="5.42578125" style="162" hidden="1"/>
    <col min="4125" max="4125" width="6.42578125" style="162" hidden="1"/>
    <col min="4126" max="4126" width="5.42578125" style="162" hidden="1"/>
    <col min="4127" max="4127" width="6.42578125" style="162" hidden="1"/>
    <col min="4128" max="4128" width="4.5703125" style="162" hidden="1"/>
    <col min="4129" max="4129" width="6.42578125" style="162" hidden="1"/>
    <col min="4130" max="4130" width="4.5703125" style="162" hidden="1"/>
    <col min="4131" max="4131" width="6.42578125" style="162" hidden="1"/>
    <col min="4132" max="4133" width="4.5703125" style="162" hidden="1"/>
    <col min="4134" max="4134" width="5.42578125" style="162" hidden="1"/>
    <col min="4135" max="4135" width="4.85546875" style="162" hidden="1"/>
    <col min="4136" max="4141" width="4.5703125" style="162" hidden="1"/>
    <col min="4142" max="4142" width="5.28515625" style="162" hidden="1"/>
    <col min="4143" max="4145" width="4.5703125" style="162" hidden="1"/>
    <col min="4146" max="4146" width="4.85546875" style="162" hidden="1"/>
    <col min="4147" max="4169" width="4.5703125" style="162" hidden="1"/>
    <col min="4170" max="4352" width="9.140625" style="162" hidden="1"/>
    <col min="4353" max="4353" width="25.85546875" style="162" hidden="1"/>
    <col min="4354" max="4354" width="7.5703125" style="162" hidden="1"/>
    <col min="4355" max="4371" width="5" style="162" hidden="1"/>
    <col min="4372" max="4375" width="5.42578125" style="162" hidden="1"/>
    <col min="4376" max="4376" width="4.5703125" style="162" hidden="1"/>
    <col min="4377" max="4377" width="6.42578125" style="162" hidden="1"/>
    <col min="4378" max="4378" width="5.42578125" style="162" hidden="1"/>
    <col min="4379" max="4379" width="6.42578125" style="162" hidden="1"/>
    <col min="4380" max="4380" width="5.42578125" style="162" hidden="1"/>
    <col min="4381" max="4381" width="6.42578125" style="162" hidden="1"/>
    <col min="4382" max="4382" width="5.42578125" style="162" hidden="1"/>
    <col min="4383" max="4383" width="6.42578125" style="162" hidden="1"/>
    <col min="4384" max="4384" width="4.5703125" style="162" hidden="1"/>
    <col min="4385" max="4385" width="6.42578125" style="162" hidden="1"/>
    <col min="4386" max="4386" width="4.5703125" style="162" hidden="1"/>
    <col min="4387" max="4387" width="6.42578125" style="162" hidden="1"/>
    <col min="4388" max="4389" width="4.5703125" style="162" hidden="1"/>
    <col min="4390" max="4390" width="5.42578125" style="162" hidden="1"/>
    <col min="4391" max="4391" width="4.85546875" style="162" hidden="1"/>
    <col min="4392" max="4397" width="4.5703125" style="162" hidden="1"/>
    <col min="4398" max="4398" width="5.28515625" style="162" hidden="1"/>
    <col min="4399" max="4401" width="4.5703125" style="162" hidden="1"/>
    <col min="4402" max="4402" width="4.85546875" style="162" hidden="1"/>
    <col min="4403" max="4425" width="4.5703125" style="162" hidden="1"/>
    <col min="4426" max="4608" width="9.140625" style="162" hidden="1"/>
    <col min="4609" max="4609" width="25.85546875" style="162" hidden="1"/>
    <col min="4610" max="4610" width="7.5703125" style="162" hidden="1"/>
    <col min="4611" max="4627" width="5" style="162" hidden="1"/>
    <col min="4628" max="4631" width="5.42578125" style="162" hidden="1"/>
    <col min="4632" max="4632" width="4.5703125" style="162" hidden="1"/>
    <col min="4633" max="4633" width="6.42578125" style="162" hidden="1"/>
    <col min="4634" max="4634" width="5.42578125" style="162" hidden="1"/>
    <col min="4635" max="4635" width="6.42578125" style="162" hidden="1"/>
    <col min="4636" max="4636" width="5.42578125" style="162" hidden="1"/>
    <col min="4637" max="4637" width="6.42578125" style="162" hidden="1"/>
    <col min="4638" max="4638" width="5.42578125" style="162" hidden="1"/>
    <col min="4639" max="4639" width="6.42578125" style="162" hidden="1"/>
    <col min="4640" max="4640" width="4.5703125" style="162" hidden="1"/>
    <col min="4641" max="4641" width="6.42578125" style="162" hidden="1"/>
    <col min="4642" max="4642" width="4.5703125" style="162" hidden="1"/>
    <col min="4643" max="4643" width="6.42578125" style="162" hidden="1"/>
    <col min="4644" max="4645" width="4.5703125" style="162" hidden="1"/>
    <col min="4646" max="4646" width="5.42578125" style="162" hidden="1"/>
    <col min="4647" max="4647" width="4.85546875" style="162" hidden="1"/>
    <col min="4648" max="4653" width="4.5703125" style="162" hidden="1"/>
    <col min="4654" max="4654" width="5.28515625" style="162" hidden="1"/>
    <col min="4655" max="4657" width="4.5703125" style="162" hidden="1"/>
    <col min="4658" max="4658" width="4.85546875" style="162" hidden="1"/>
    <col min="4659" max="4681" width="4.5703125" style="162" hidden="1"/>
    <col min="4682" max="4864" width="9.140625" style="162" hidden="1"/>
    <col min="4865" max="4865" width="25.85546875" style="162" hidden="1"/>
    <col min="4866" max="4866" width="7.5703125" style="162" hidden="1"/>
    <col min="4867" max="4883" width="5" style="162" hidden="1"/>
    <col min="4884" max="4887" width="5.42578125" style="162" hidden="1"/>
    <col min="4888" max="4888" width="4.5703125" style="162" hidden="1"/>
    <col min="4889" max="4889" width="6.42578125" style="162" hidden="1"/>
    <col min="4890" max="4890" width="5.42578125" style="162" hidden="1"/>
    <col min="4891" max="4891" width="6.42578125" style="162" hidden="1"/>
    <col min="4892" max="4892" width="5.42578125" style="162" hidden="1"/>
    <col min="4893" max="4893" width="6.42578125" style="162" hidden="1"/>
    <col min="4894" max="4894" width="5.42578125" style="162" hidden="1"/>
    <col min="4895" max="4895" width="6.42578125" style="162" hidden="1"/>
    <col min="4896" max="4896" width="4.5703125" style="162" hidden="1"/>
    <col min="4897" max="4897" width="6.42578125" style="162" hidden="1"/>
    <col min="4898" max="4898" width="4.5703125" style="162" hidden="1"/>
    <col min="4899" max="4899" width="6.42578125" style="162" hidden="1"/>
    <col min="4900" max="4901" width="4.5703125" style="162" hidden="1"/>
    <col min="4902" max="4902" width="5.42578125" style="162" hidden="1"/>
    <col min="4903" max="4903" width="4.85546875" style="162" hidden="1"/>
    <col min="4904" max="4909" width="4.5703125" style="162" hidden="1"/>
    <col min="4910" max="4910" width="5.28515625" style="162" hidden="1"/>
    <col min="4911" max="4913" width="4.5703125" style="162" hidden="1"/>
    <col min="4914" max="4914" width="4.85546875" style="162" hidden="1"/>
    <col min="4915" max="4937" width="4.5703125" style="162" hidden="1"/>
    <col min="4938" max="5120" width="9.140625" style="162" hidden="1"/>
    <col min="5121" max="5121" width="25.85546875" style="162" hidden="1"/>
    <col min="5122" max="5122" width="7.5703125" style="162" hidden="1"/>
    <col min="5123" max="5139" width="5" style="162" hidden="1"/>
    <col min="5140" max="5143" width="5.42578125" style="162" hidden="1"/>
    <col min="5144" max="5144" width="4.5703125" style="162" hidden="1"/>
    <col min="5145" max="5145" width="6.42578125" style="162" hidden="1"/>
    <col min="5146" max="5146" width="5.42578125" style="162" hidden="1"/>
    <col min="5147" max="5147" width="6.42578125" style="162" hidden="1"/>
    <col min="5148" max="5148" width="5.42578125" style="162" hidden="1"/>
    <col min="5149" max="5149" width="6.42578125" style="162" hidden="1"/>
    <col min="5150" max="5150" width="5.42578125" style="162" hidden="1"/>
    <col min="5151" max="5151" width="6.42578125" style="162" hidden="1"/>
    <col min="5152" max="5152" width="4.5703125" style="162" hidden="1"/>
    <col min="5153" max="5153" width="6.42578125" style="162" hidden="1"/>
    <col min="5154" max="5154" width="4.5703125" style="162" hidden="1"/>
    <col min="5155" max="5155" width="6.42578125" style="162" hidden="1"/>
    <col min="5156" max="5157" width="4.5703125" style="162" hidden="1"/>
    <col min="5158" max="5158" width="5.42578125" style="162" hidden="1"/>
    <col min="5159" max="5159" width="4.85546875" style="162" hidden="1"/>
    <col min="5160" max="5165" width="4.5703125" style="162" hidden="1"/>
    <col min="5166" max="5166" width="5.28515625" style="162" hidden="1"/>
    <col min="5167" max="5169" width="4.5703125" style="162" hidden="1"/>
    <col min="5170" max="5170" width="4.85546875" style="162" hidden="1"/>
    <col min="5171" max="5193" width="4.5703125" style="162" hidden="1"/>
    <col min="5194" max="5376" width="9.140625" style="162" hidden="1"/>
    <col min="5377" max="5377" width="25.85546875" style="162" hidden="1"/>
    <col min="5378" max="5378" width="7.5703125" style="162" hidden="1"/>
    <col min="5379" max="5395" width="5" style="162" hidden="1"/>
    <col min="5396" max="5399" width="5.42578125" style="162" hidden="1"/>
    <col min="5400" max="5400" width="4.5703125" style="162" hidden="1"/>
    <col min="5401" max="5401" width="6.42578125" style="162" hidden="1"/>
    <col min="5402" max="5402" width="5.42578125" style="162" hidden="1"/>
    <col min="5403" max="5403" width="6.42578125" style="162" hidden="1"/>
    <col min="5404" max="5404" width="5.42578125" style="162" hidden="1"/>
    <col min="5405" max="5405" width="6.42578125" style="162" hidden="1"/>
    <col min="5406" max="5406" width="5.42578125" style="162" hidden="1"/>
    <col min="5407" max="5407" width="6.42578125" style="162" hidden="1"/>
    <col min="5408" max="5408" width="4.5703125" style="162" hidden="1"/>
    <col min="5409" max="5409" width="6.42578125" style="162" hidden="1"/>
    <col min="5410" max="5410" width="4.5703125" style="162" hidden="1"/>
    <col min="5411" max="5411" width="6.42578125" style="162" hidden="1"/>
    <col min="5412" max="5413" width="4.5703125" style="162" hidden="1"/>
    <col min="5414" max="5414" width="5.42578125" style="162" hidden="1"/>
    <col min="5415" max="5415" width="4.85546875" style="162" hidden="1"/>
    <col min="5416" max="5421" width="4.5703125" style="162" hidden="1"/>
    <col min="5422" max="5422" width="5.28515625" style="162" hidden="1"/>
    <col min="5423" max="5425" width="4.5703125" style="162" hidden="1"/>
    <col min="5426" max="5426" width="4.85546875" style="162" hidden="1"/>
    <col min="5427" max="5449" width="4.5703125" style="162" hidden="1"/>
    <col min="5450" max="5632" width="9.140625" style="162" hidden="1"/>
    <col min="5633" max="5633" width="25.85546875" style="162" hidden="1"/>
    <col min="5634" max="5634" width="7.5703125" style="162" hidden="1"/>
    <col min="5635" max="5651" width="5" style="162" hidden="1"/>
    <col min="5652" max="5655" width="5.42578125" style="162" hidden="1"/>
    <col min="5656" max="5656" width="4.5703125" style="162" hidden="1"/>
    <col min="5657" max="5657" width="6.42578125" style="162" hidden="1"/>
    <col min="5658" max="5658" width="5.42578125" style="162" hidden="1"/>
    <col min="5659" max="5659" width="6.42578125" style="162" hidden="1"/>
    <col min="5660" max="5660" width="5.42578125" style="162" hidden="1"/>
    <col min="5661" max="5661" width="6.42578125" style="162" hidden="1"/>
    <col min="5662" max="5662" width="5.42578125" style="162" hidden="1"/>
    <col min="5663" max="5663" width="6.42578125" style="162" hidden="1"/>
    <col min="5664" max="5664" width="4.5703125" style="162" hidden="1"/>
    <col min="5665" max="5665" width="6.42578125" style="162" hidden="1"/>
    <col min="5666" max="5666" width="4.5703125" style="162" hidden="1"/>
    <col min="5667" max="5667" width="6.42578125" style="162" hidden="1"/>
    <col min="5668" max="5669" width="4.5703125" style="162" hidden="1"/>
    <col min="5670" max="5670" width="5.42578125" style="162" hidden="1"/>
    <col min="5671" max="5671" width="4.85546875" style="162" hidden="1"/>
    <col min="5672" max="5677" width="4.5703125" style="162" hidden="1"/>
    <col min="5678" max="5678" width="5.28515625" style="162" hidden="1"/>
    <col min="5679" max="5681" width="4.5703125" style="162" hidden="1"/>
    <col min="5682" max="5682" width="4.85546875" style="162" hidden="1"/>
    <col min="5683" max="5705" width="4.5703125" style="162" hidden="1"/>
    <col min="5706" max="5888" width="9.140625" style="162" hidden="1"/>
    <col min="5889" max="5889" width="25.85546875" style="162" hidden="1"/>
    <col min="5890" max="5890" width="7.5703125" style="162" hidden="1"/>
    <col min="5891" max="5907" width="5" style="162" hidden="1"/>
    <col min="5908" max="5911" width="5.42578125" style="162" hidden="1"/>
    <col min="5912" max="5912" width="4.5703125" style="162" hidden="1"/>
    <col min="5913" max="5913" width="6.42578125" style="162" hidden="1"/>
    <col min="5914" max="5914" width="5.42578125" style="162" hidden="1"/>
    <col min="5915" max="5915" width="6.42578125" style="162" hidden="1"/>
    <col min="5916" max="5916" width="5.42578125" style="162" hidden="1"/>
    <col min="5917" max="5917" width="6.42578125" style="162" hidden="1"/>
    <col min="5918" max="5918" width="5.42578125" style="162" hidden="1"/>
    <col min="5919" max="5919" width="6.42578125" style="162" hidden="1"/>
    <col min="5920" max="5920" width="4.5703125" style="162" hidden="1"/>
    <col min="5921" max="5921" width="6.42578125" style="162" hidden="1"/>
    <col min="5922" max="5922" width="4.5703125" style="162" hidden="1"/>
    <col min="5923" max="5923" width="6.42578125" style="162" hidden="1"/>
    <col min="5924" max="5925" width="4.5703125" style="162" hidden="1"/>
    <col min="5926" max="5926" width="5.42578125" style="162" hidden="1"/>
    <col min="5927" max="5927" width="4.85546875" style="162" hidden="1"/>
    <col min="5928" max="5933" width="4.5703125" style="162" hidden="1"/>
    <col min="5934" max="5934" width="5.28515625" style="162" hidden="1"/>
    <col min="5935" max="5937" width="4.5703125" style="162" hidden="1"/>
    <col min="5938" max="5938" width="4.85546875" style="162" hidden="1"/>
    <col min="5939" max="5961" width="4.5703125" style="162" hidden="1"/>
    <col min="5962" max="6144" width="9.140625" style="162" hidden="1"/>
    <col min="6145" max="6145" width="25.85546875" style="162" hidden="1"/>
    <col min="6146" max="6146" width="7.5703125" style="162" hidden="1"/>
    <col min="6147" max="6163" width="5" style="162" hidden="1"/>
    <col min="6164" max="6167" width="5.42578125" style="162" hidden="1"/>
    <col min="6168" max="6168" width="4.5703125" style="162" hidden="1"/>
    <col min="6169" max="6169" width="6.42578125" style="162" hidden="1"/>
    <col min="6170" max="6170" width="5.42578125" style="162" hidden="1"/>
    <col min="6171" max="6171" width="6.42578125" style="162" hidden="1"/>
    <col min="6172" max="6172" width="5.42578125" style="162" hidden="1"/>
    <col min="6173" max="6173" width="6.42578125" style="162" hidden="1"/>
    <col min="6174" max="6174" width="5.42578125" style="162" hidden="1"/>
    <col min="6175" max="6175" width="6.42578125" style="162" hidden="1"/>
    <col min="6176" max="6176" width="4.5703125" style="162" hidden="1"/>
    <col min="6177" max="6177" width="6.42578125" style="162" hidden="1"/>
    <col min="6178" max="6178" width="4.5703125" style="162" hidden="1"/>
    <col min="6179" max="6179" width="6.42578125" style="162" hidden="1"/>
    <col min="6180" max="6181" width="4.5703125" style="162" hidden="1"/>
    <col min="6182" max="6182" width="5.42578125" style="162" hidden="1"/>
    <col min="6183" max="6183" width="4.85546875" style="162" hidden="1"/>
    <col min="6184" max="6189" width="4.5703125" style="162" hidden="1"/>
    <col min="6190" max="6190" width="5.28515625" style="162" hidden="1"/>
    <col min="6191" max="6193" width="4.5703125" style="162" hidden="1"/>
    <col min="6194" max="6194" width="4.85546875" style="162" hidden="1"/>
    <col min="6195" max="6217" width="4.5703125" style="162" hidden="1"/>
    <col min="6218" max="6400" width="9.140625" style="162" hidden="1"/>
    <col min="6401" max="6401" width="25.85546875" style="162" hidden="1"/>
    <col min="6402" max="6402" width="7.5703125" style="162" hidden="1"/>
    <col min="6403" max="6419" width="5" style="162" hidden="1"/>
    <col min="6420" max="6423" width="5.42578125" style="162" hidden="1"/>
    <col min="6424" max="6424" width="4.5703125" style="162" hidden="1"/>
    <col min="6425" max="6425" width="6.42578125" style="162" hidden="1"/>
    <col min="6426" max="6426" width="5.42578125" style="162" hidden="1"/>
    <col min="6427" max="6427" width="6.42578125" style="162" hidden="1"/>
    <col min="6428" max="6428" width="5.42578125" style="162" hidden="1"/>
    <col min="6429" max="6429" width="6.42578125" style="162" hidden="1"/>
    <col min="6430" max="6430" width="5.42578125" style="162" hidden="1"/>
    <col min="6431" max="6431" width="6.42578125" style="162" hidden="1"/>
    <col min="6432" max="6432" width="4.5703125" style="162" hidden="1"/>
    <col min="6433" max="6433" width="6.42578125" style="162" hidden="1"/>
    <col min="6434" max="6434" width="4.5703125" style="162" hidden="1"/>
    <col min="6435" max="6435" width="6.42578125" style="162" hidden="1"/>
    <col min="6436" max="6437" width="4.5703125" style="162" hidden="1"/>
    <col min="6438" max="6438" width="5.42578125" style="162" hidden="1"/>
    <col min="6439" max="6439" width="4.85546875" style="162" hidden="1"/>
    <col min="6440" max="6445" width="4.5703125" style="162" hidden="1"/>
    <col min="6446" max="6446" width="5.28515625" style="162" hidden="1"/>
    <col min="6447" max="6449" width="4.5703125" style="162" hidden="1"/>
    <col min="6450" max="6450" width="4.85546875" style="162" hidden="1"/>
    <col min="6451" max="6473" width="4.5703125" style="162" hidden="1"/>
    <col min="6474" max="6656" width="9.140625" style="162" hidden="1"/>
    <col min="6657" max="6657" width="25.85546875" style="162" hidden="1"/>
    <col min="6658" max="6658" width="7.5703125" style="162" hidden="1"/>
    <col min="6659" max="6675" width="5" style="162" hidden="1"/>
    <col min="6676" max="6679" width="5.42578125" style="162" hidden="1"/>
    <col min="6680" max="6680" width="4.5703125" style="162" hidden="1"/>
    <col min="6681" max="6681" width="6.42578125" style="162" hidden="1"/>
    <col min="6682" max="6682" width="5.42578125" style="162" hidden="1"/>
    <col min="6683" max="6683" width="6.42578125" style="162" hidden="1"/>
    <col min="6684" max="6684" width="5.42578125" style="162" hidden="1"/>
    <col min="6685" max="6685" width="6.42578125" style="162" hidden="1"/>
    <col min="6686" max="6686" width="5.42578125" style="162" hidden="1"/>
    <col min="6687" max="6687" width="6.42578125" style="162" hidden="1"/>
    <col min="6688" max="6688" width="4.5703125" style="162" hidden="1"/>
    <col min="6689" max="6689" width="6.42578125" style="162" hidden="1"/>
    <col min="6690" max="6690" width="4.5703125" style="162" hidden="1"/>
    <col min="6691" max="6691" width="6.42578125" style="162" hidden="1"/>
    <col min="6692" max="6693" width="4.5703125" style="162" hidden="1"/>
    <col min="6694" max="6694" width="5.42578125" style="162" hidden="1"/>
    <col min="6695" max="6695" width="4.85546875" style="162" hidden="1"/>
    <col min="6696" max="6701" width="4.5703125" style="162" hidden="1"/>
    <col min="6702" max="6702" width="5.28515625" style="162" hidden="1"/>
    <col min="6703" max="6705" width="4.5703125" style="162" hidden="1"/>
    <col min="6706" max="6706" width="4.85546875" style="162" hidden="1"/>
    <col min="6707" max="6729" width="4.5703125" style="162" hidden="1"/>
    <col min="6730" max="6912" width="9.140625" style="162" hidden="1"/>
    <col min="6913" max="6913" width="25.85546875" style="162" hidden="1"/>
    <col min="6914" max="6914" width="7.5703125" style="162" hidden="1"/>
    <col min="6915" max="6931" width="5" style="162" hidden="1"/>
    <col min="6932" max="6935" width="5.42578125" style="162" hidden="1"/>
    <col min="6936" max="6936" width="4.5703125" style="162" hidden="1"/>
    <col min="6937" max="6937" width="6.42578125" style="162" hidden="1"/>
    <col min="6938" max="6938" width="5.42578125" style="162" hidden="1"/>
    <col min="6939" max="6939" width="6.42578125" style="162" hidden="1"/>
    <col min="6940" max="6940" width="5.42578125" style="162" hidden="1"/>
    <col min="6941" max="6941" width="6.42578125" style="162" hidden="1"/>
    <col min="6942" max="6942" width="5.42578125" style="162" hidden="1"/>
    <col min="6943" max="6943" width="6.42578125" style="162" hidden="1"/>
    <col min="6944" max="6944" width="4.5703125" style="162" hidden="1"/>
    <col min="6945" max="6945" width="6.42578125" style="162" hidden="1"/>
    <col min="6946" max="6946" width="4.5703125" style="162" hidden="1"/>
    <col min="6947" max="6947" width="6.42578125" style="162" hidden="1"/>
    <col min="6948" max="6949" width="4.5703125" style="162" hidden="1"/>
    <col min="6950" max="6950" width="5.42578125" style="162" hidden="1"/>
    <col min="6951" max="6951" width="4.85546875" style="162" hidden="1"/>
    <col min="6952" max="6957" width="4.5703125" style="162" hidden="1"/>
    <col min="6958" max="6958" width="5.28515625" style="162" hidden="1"/>
    <col min="6959" max="6961" width="4.5703125" style="162" hidden="1"/>
    <col min="6962" max="6962" width="4.85546875" style="162" hidden="1"/>
    <col min="6963" max="6985" width="4.5703125" style="162" hidden="1"/>
    <col min="6986" max="7168" width="9.140625" style="162" hidden="1"/>
    <col min="7169" max="7169" width="25.85546875" style="162" hidden="1"/>
    <col min="7170" max="7170" width="7.5703125" style="162" hidden="1"/>
    <col min="7171" max="7187" width="5" style="162" hidden="1"/>
    <col min="7188" max="7191" width="5.42578125" style="162" hidden="1"/>
    <col min="7192" max="7192" width="4.5703125" style="162" hidden="1"/>
    <col min="7193" max="7193" width="6.42578125" style="162" hidden="1"/>
    <col min="7194" max="7194" width="5.42578125" style="162" hidden="1"/>
    <col min="7195" max="7195" width="6.42578125" style="162" hidden="1"/>
    <col min="7196" max="7196" width="5.42578125" style="162" hidden="1"/>
    <col min="7197" max="7197" width="6.42578125" style="162" hidden="1"/>
    <col min="7198" max="7198" width="5.42578125" style="162" hidden="1"/>
    <col min="7199" max="7199" width="6.42578125" style="162" hidden="1"/>
    <col min="7200" max="7200" width="4.5703125" style="162" hidden="1"/>
    <col min="7201" max="7201" width="6.42578125" style="162" hidden="1"/>
    <col min="7202" max="7202" width="4.5703125" style="162" hidden="1"/>
    <col min="7203" max="7203" width="6.42578125" style="162" hidden="1"/>
    <col min="7204" max="7205" width="4.5703125" style="162" hidden="1"/>
    <col min="7206" max="7206" width="5.42578125" style="162" hidden="1"/>
    <col min="7207" max="7207" width="4.85546875" style="162" hidden="1"/>
    <col min="7208" max="7213" width="4.5703125" style="162" hidden="1"/>
    <col min="7214" max="7214" width="5.28515625" style="162" hidden="1"/>
    <col min="7215" max="7217" width="4.5703125" style="162" hidden="1"/>
    <col min="7218" max="7218" width="4.85546875" style="162" hidden="1"/>
    <col min="7219" max="7241" width="4.5703125" style="162" hidden="1"/>
    <col min="7242" max="7424" width="9.140625" style="162" hidden="1"/>
    <col min="7425" max="7425" width="25.85546875" style="162" hidden="1"/>
    <col min="7426" max="7426" width="7.5703125" style="162" hidden="1"/>
    <col min="7427" max="7443" width="5" style="162" hidden="1"/>
    <col min="7444" max="7447" width="5.42578125" style="162" hidden="1"/>
    <col min="7448" max="7448" width="4.5703125" style="162" hidden="1"/>
    <col min="7449" max="7449" width="6.42578125" style="162" hidden="1"/>
    <col min="7450" max="7450" width="5.42578125" style="162" hidden="1"/>
    <col min="7451" max="7451" width="6.42578125" style="162" hidden="1"/>
    <col min="7452" max="7452" width="5.42578125" style="162" hidden="1"/>
    <col min="7453" max="7453" width="6.42578125" style="162" hidden="1"/>
    <col min="7454" max="7454" width="5.42578125" style="162" hidden="1"/>
    <col min="7455" max="7455" width="6.42578125" style="162" hidden="1"/>
    <col min="7456" max="7456" width="4.5703125" style="162" hidden="1"/>
    <col min="7457" max="7457" width="6.42578125" style="162" hidden="1"/>
    <col min="7458" max="7458" width="4.5703125" style="162" hidden="1"/>
    <col min="7459" max="7459" width="6.42578125" style="162" hidden="1"/>
    <col min="7460" max="7461" width="4.5703125" style="162" hidden="1"/>
    <col min="7462" max="7462" width="5.42578125" style="162" hidden="1"/>
    <col min="7463" max="7463" width="4.85546875" style="162" hidden="1"/>
    <col min="7464" max="7469" width="4.5703125" style="162" hidden="1"/>
    <col min="7470" max="7470" width="5.28515625" style="162" hidden="1"/>
    <col min="7471" max="7473" width="4.5703125" style="162" hidden="1"/>
    <col min="7474" max="7474" width="4.85546875" style="162" hidden="1"/>
    <col min="7475" max="7497" width="4.5703125" style="162" hidden="1"/>
    <col min="7498" max="7680" width="9.140625" style="162" hidden="1"/>
    <col min="7681" max="7681" width="25.85546875" style="162" hidden="1"/>
    <col min="7682" max="7682" width="7.5703125" style="162" hidden="1"/>
    <col min="7683" max="7699" width="5" style="162" hidden="1"/>
    <col min="7700" max="7703" width="5.42578125" style="162" hidden="1"/>
    <col min="7704" max="7704" width="4.5703125" style="162" hidden="1"/>
    <col min="7705" max="7705" width="6.42578125" style="162" hidden="1"/>
    <col min="7706" max="7706" width="5.42578125" style="162" hidden="1"/>
    <col min="7707" max="7707" width="6.42578125" style="162" hidden="1"/>
    <col min="7708" max="7708" width="5.42578125" style="162" hidden="1"/>
    <col min="7709" max="7709" width="6.42578125" style="162" hidden="1"/>
    <col min="7710" max="7710" width="5.42578125" style="162" hidden="1"/>
    <col min="7711" max="7711" width="6.42578125" style="162" hidden="1"/>
    <col min="7712" max="7712" width="4.5703125" style="162" hidden="1"/>
    <col min="7713" max="7713" width="6.42578125" style="162" hidden="1"/>
    <col min="7714" max="7714" width="4.5703125" style="162" hidden="1"/>
    <col min="7715" max="7715" width="6.42578125" style="162" hidden="1"/>
    <col min="7716" max="7717" width="4.5703125" style="162" hidden="1"/>
    <col min="7718" max="7718" width="5.42578125" style="162" hidden="1"/>
    <col min="7719" max="7719" width="4.85546875" style="162" hidden="1"/>
    <col min="7720" max="7725" width="4.5703125" style="162" hidden="1"/>
    <col min="7726" max="7726" width="5.28515625" style="162" hidden="1"/>
    <col min="7727" max="7729" width="4.5703125" style="162" hidden="1"/>
    <col min="7730" max="7730" width="4.85546875" style="162" hidden="1"/>
    <col min="7731" max="7753" width="4.5703125" style="162" hidden="1"/>
    <col min="7754" max="7936" width="9.140625" style="162" hidden="1"/>
    <col min="7937" max="7937" width="25.85546875" style="162" hidden="1"/>
    <col min="7938" max="7938" width="7.5703125" style="162" hidden="1"/>
    <col min="7939" max="7955" width="5" style="162" hidden="1"/>
    <col min="7956" max="7959" width="5.42578125" style="162" hidden="1"/>
    <col min="7960" max="7960" width="4.5703125" style="162" hidden="1"/>
    <col min="7961" max="7961" width="6.42578125" style="162" hidden="1"/>
    <col min="7962" max="7962" width="5.42578125" style="162" hidden="1"/>
    <col min="7963" max="7963" width="6.42578125" style="162" hidden="1"/>
    <col min="7964" max="7964" width="5.42578125" style="162" hidden="1"/>
    <col min="7965" max="7965" width="6.42578125" style="162" hidden="1"/>
    <col min="7966" max="7966" width="5.42578125" style="162" hidden="1"/>
    <col min="7967" max="7967" width="6.42578125" style="162" hidden="1"/>
    <col min="7968" max="7968" width="4.5703125" style="162" hidden="1"/>
    <col min="7969" max="7969" width="6.42578125" style="162" hidden="1"/>
    <col min="7970" max="7970" width="4.5703125" style="162" hidden="1"/>
    <col min="7971" max="7971" width="6.42578125" style="162" hidden="1"/>
    <col min="7972" max="7973" width="4.5703125" style="162" hidden="1"/>
    <col min="7974" max="7974" width="5.42578125" style="162" hidden="1"/>
    <col min="7975" max="7975" width="4.85546875" style="162" hidden="1"/>
    <col min="7976" max="7981" width="4.5703125" style="162" hidden="1"/>
    <col min="7982" max="7982" width="5.28515625" style="162" hidden="1"/>
    <col min="7983" max="7985" width="4.5703125" style="162" hidden="1"/>
    <col min="7986" max="7986" width="4.85546875" style="162" hidden="1"/>
    <col min="7987" max="8009" width="4.5703125" style="162" hidden="1"/>
    <col min="8010" max="8192" width="9.140625" style="162" hidden="1"/>
    <col min="8193" max="8193" width="25.85546875" style="162" hidden="1"/>
    <col min="8194" max="8194" width="7.5703125" style="162" hidden="1"/>
    <col min="8195" max="8211" width="5" style="162" hidden="1"/>
    <col min="8212" max="8215" width="5.42578125" style="162" hidden="1"/>
    <col min="8216" max="8216" width="4.5703125" style="162" hidden="1"/>
    <col min="8217" max="8217" width="6.42578125" style="162" hidden="1"/>
    <col min="8218" max="8218" width="5.42578125" style="162" hidden="1"/>
    <col min="8219" max="8219" width="6.42578125" style="162" hidden="1"/>
    <col min="8220" max="8220" width="5.42578125" style="162" hidden="1"/>
    <col min="8221" max="8221" width="6.42578125" style="162" hidden="1"/>
    <col min="8222" max="8222" width="5.42578125" style="162" hidden="1"/>
    <col min="8223" max="8223" width="6.42578125" style="162" hidden="1"/>
    <col min="8224" max="8224" width="4.5703125" style="162" hidden="1"/>
    <col min="8225" max="8225" width="6.42578125" style="162" hidden="1"/>
    <col min="8226" max="8226" width="4.5703125" style="162" hidden="1"/>
    <col min="8227" max="8227" width="6.42578125" style="162" hidden="1"/>
    <col min="8228" max="8229" width="4.5703125" style="162" hidden="1"/>
    <col min="8230" max="8230" width="5.42578125" style="162" hidden="1"/>
    <col min="8231" max="8231" width="4.85546875" style="162" hidden="1"/>
    <col min="8232" max="8237" width="4.5703125" style="162" hidden="1"/>
    <col min="8238" max="8238" width="5.28515625" style="162" hidden="1"/>
    <col min="8239" max="8241" width="4.5703125" style="162" hidden="1"/>
    <col min="8242" max="8242" width="4.85546875" style="162" hidden="1"/>
    <col min="8243" max="8265" width="4.5703125" style="162" hidden="1"/>
    <col min="8266" max="8448" width="9.140625" style="162" hidden="1"/>
    <col min="8449" max="8449" width="25.85546875" style="162" hidden="1"/>
    <col min="8450" max="8450" width="7.5703125" style="162" hidden="1"/>
    <col min="8451" max="8467" width="5" style="162" hidden="1"/>
    <col min="8468" max="8471" width="5.42578125" style="162" hidden="1"/>
    <col min="8472" max="8472" width="4.5703125" style="162" hidden="1"/>
    <col min="8473" max="8473" width="6.42578125" style="162" hidden="1"/>
    <col min="8474" max="8474" width="5.42578125" style="162" hidden="1"/>
    <col min="8475" max="8475" width="6.42578125" style="162" hidden="1"/>
    <col min="8476" max="8476" width="5.42578125" style="162" hidden="1"/>
    <col min="8477" max="8477" width="6.42578125" style="162" hidden="1"/>
    <col min="8478" max="8478" width="5.42578125" style="162" hidden="1"/>
    <col min="8479" max="8479" width="6.42578125" style="162" hidden="1"/>
    <col min="8480" max="8480" width="4.5703125" style="162" hidden="1"/>
    <col min="8481" max="8481" width="6.42578125" style="162" hidden="1"/>
    <col min="8482" max="8482" width="4.5703125" style="162" hidden="1"/>
    <col min="8483" max="8483" width="6.42578125" style="162" hidden="1"/>
    <col min="8484" max="8485" width="4.5703125" style="162" hidden="1"/>
    <col min="8486" max="8486" width="5.42578125" style="162" hidden="1"/>
    <col min="8487" max="8487" width="4.85546875" style="162" hidden="1"/>
    <col min="8488" max="8493" width="4.5703125" style="162" hidden="1"/>
    <col min="8494" max="8494" width="5.28515625" style="162" hidden="1"/>
    <col min="8495" max="8497" width="4.5703125" style="162" hidden="1"/>
    <col min="8498" max="8498" width="4.85546875" style="162" hidden="1"/>
    <col min="8499" max="8521" width="4.5703125" style="162" hidden="1"/>
    <col min="8522" max="8704" width="9.140625" style="162" hidden="1"/>
    <col min="8705" max="8705" width="25.85546875" style="162" hidden="1"/>
    <col min="8706" max="8706" width="7.5703125" style="162" hidden="1"/>
    <col min="8707" max="8723" width="5" style="162" hidden="1"/>
    <col min="8724" max="8727" width="5.42578125" style="162" hidden="1"/>
    <col min="8728" max="8728" width="4.5703125" style="162" hidden="1"/>
    <col min="8729" max="8729" width="6.42578125" style="162" hidden="1"/>
    <col min="8730" max="8730" width="5.42578125" style="162" hidden="1"/>
    <col min="8731" max="8731" width="6.42578125" style="162" hidden="1"/>
    <col min="8732" max="8732" width="5.42578125" style="162" hidden="1"/>
    <col min="8733" max="8733" width="6.42578125" style="162" hidden="1"/>
    <col min="8734" max="8734" width="5.42578125" style="162" hidden="1"/>
    <col min="8735" max="8735" width="6.42578125" style="162" hidden="1"/>
    <col min="8736" max="8736" width="4.5703125" style="162" hidden="1"/>
    <col min="8737" max="8737" width="6.42578125" style="162" hidden="1"/>
    <col min="8738" max="8738" width="4.5703125" style="162" hidden="1"/>
    <col min="8739" max="8739" width="6.42578125" style="162" hidden="1"/>
    <col min="8740" max="8741" width="4.5703125" style="162" hidden="1"/>
    <col min="8742" max="8742" width="5.42578125" style="162" hidden="1"/>
    <col min="8743" max="8743" width="4.85546875" style="162" hidden="1"/>
    <col min="8744" max="8749" width="4.5703125" style="162" hidden="1"/>
    <col min="8750" max="8750" width="5.28515625" style="162" hidden="1"/>
    <col min="8751" max="8753" width="4.5703125" style="162" hidden="1"/>
    <col min="8754" max="8754" width="4.85546875" style="162" hidden="1"/>
    <col min="8755" max="8777" width="4.5703125" style="162" hidden="1"/>
    <col min="8778" max="8960" width="9.140625" style="162" hidden="1"/>
    <col min="8961" max="8961" width="25.85546875" style="162" hidden="1"/>
    <col min="8962" max="8962" width="7.5703125" style="162" hidden="1"/>
    <col min="8963" max="8979" width="5" style="162" hidden="1"/>
    <col min="8980" max="8983" width="5.42578125" style="162" hidden="1"/>
    <col min="8984" max="8984" width="4.5703125" style="162" hidden="1"/>
    <col min="8985" max="8985" width="6.42578125" style="162" hidden="1"/>
    <col min="8986" max="8986" width="5.42578125" style="162" hidden="1"/>
    <col min="8987" max="8987" width="6.42578125" style="162" hidden="1"/>
    <col min="8988" max="8988" width="5.42578125" style="162" hidden="1"/>
    <col min="8989" max="8989" width="6.42578125" style="162" hidden="1"/>
    <col min="8990" max="8990" width="5.42578125" style="162" hidden="1"/>
    <col min="8991" max="8991" width="6.42578125" style="162" hidden="1"/>
    <col min="8992" max="8992" width="4.5703125" style="162" hidden="1"/>
    <col min="8993" max="8993" width="6.42578125" style="162" hidden="1"/>
    <col min="8994" max="8994" width="4.5703125" style="162" hidden="1"/>
    <col min="8995" max="8995" width="6.42578125" style="162" hidden="1"/>
    <col min="8996" max="8997" width="4.5703125" style="162" hidden="1"/>
    <col min="8998" max="8998" width="5.42578125" style="162" hidden="1"/>
    <col min="8999" max="8999" width="4.85546875" style="162" hidden="1"/>
    <col min="9000" max="9005" width="4.5703125" style="162" hidden="1"/>
    <col min="9006" max="9006" width="5.28515625" style="162" hidden="1"/>
    <col min="9007" max="9009" width="4.5703125" style="162" hidden="1"/>
    <col min="9010" max="9010" width="4.85546875" style="162" hidden="1"/>
    <col min="9011" max="9033" width="4.5703125" style="162" hidden="1"/>
    <col min="9034" max="9216" width="9.140625" style="162" hidden="1"/>
    <col min="9217" max="9217" width="25.85546875" style="162" hidden="1"/>
    <col min="9218" max="9218" width="7.5703125" style="162" hidden="1"/>
    <col min="9219" max="9235" width="5" style="162" hidden="1"/>
    <col min="9236" max="9239" width="5.42578125" style="162" hidden="1"/>
    <col min="9240" max="9240" width="4.5703125" style="162" hidden="1"/>
    <col min="9241" max="9241" width="6.42578125" style="162" hidden="1"/>
    <col min="9242" max="9242" width="5.42578125" style="162" hidden="1"/>
    <col min="9243" max="9243" width="6.42578125" style="162" hidden="1"/>
    <col min="9244" max="9244" width="5.42578125" style="162" hidden="1"/>
    <col min="9245" max="9245" width="6.42578125" style="162" hidden="1"/>
    <col min="9246" max="9246" width="5.42578125" style="162" hidden="1"/>
    <col min="9247" max="9247" width="6.42578125" style="162" hidden="1"/>
    <col min="9248" max="9248" width="4.5703125" style="162" hidden="1"/>
    <col min="9249" max="9249" width="6.42578125" style="162" hidden="1"/>
    <col min="9250" max="9250" width="4.5703125" style="162" hidden="1"/>
    <col min="9251" max="9251" width="6.42578125" style="162" hidden="1"/>
    <col min="9252" max="9253" width="4.5703125" style="162" hidden="1"/>
    <col min="9254" max="9254" width="5.42578125" style="162" hidden="1"/>
    <col min="9255" max="9255" width="4.85546875" style="162" hidden="1"/>
    <col min="9256" max="9261" width="4.5703125" style="162" hidden="1"/>
    <col min="9262" max="9262" width="5.28515625" style="162" hidden="1"/>
    <col min="9263" max="9265" width="4.5703125" style="162" hidden="1"/>
    <col min="9266" max="9266" width="4.85546875" style="162" hidden="1"/>
    <col min="9267" max="9289" width="4.5703125" style="162" hidden="1"/>
    <col min="9290" max="9472" width="9.140625" style="162" hidden="1"/>
    <col min="9473" max="9473" width="25.85546875" style="162" hidden="1"/>
    <col min="9474" max="9474" width="7.5703125" style="162" hidden="1"/>
    <col min="9475" max="9491" width="5" style="162" hidden="1"/>
    <col min="9492" max="9495" width="5.42578125" style="162" hidden="1"/>
    <col min="9496" max="9496" width="4.5703125" style="162" hidden="1"/>
    <col min="9497" max="9497" width="6.42578125" style="162" hidden="1"/>
    <col min="9498" max="9498" width="5.42578125" style="162" hidden="1"/>
    <col min="9499" max="9499" width="6.42578125" style="162" hidden="1"/>
    <col min="9500" max="9500" width="5.42578125" style="162" hidden="1"/>
    <col min="9501" max="9501" width="6.42578125" style="162" hidden="1"/>
    <col min="9502" max="9502" width="5.42578125" style="162" hidden="1"/>
    <col min="9503" max="9503" width="6.42578125" style="162" hidden="1"/>
    <col min="9504" max="9504" width="4.5703125" style="162" hidden="1"/>
    <col min="9505" max="9505" width="6.42578125" style="162" hidden="1"/>
    <col min="9506" max="9506" width="4.5703125" style="162" hidden="1"/>
    <col min="9507" max="9507" width="6.42578125" style="162" hidden="1"/>
    <col min="9508" max="9509" width="4.5703125" style="162" hidden="1"/>
    <col min="9510" max="9510" width="5.42578125" style="162" hidden="1"/>
    <col min="9511" max="9511" width="4.85546875" style="162" hidden="1"/>
    <col min="9512" max="9517" width="4.5703125" style="162" hidden="1"/>
    <col min="9518" max="9518" width="5.28515625" style="162" hidden="1"/>
    <col min="9519" max="9521" width="4.5703125" style="162" hidden="1"/>
    <col min="9522" max="9522" width="4.85546875" style="162" hidden="1"/>
    <col min="9523" max="9545" width="4.5703125" style="162" hidden="1"/>
    <col min="9546" max="9728" width="9.140625" style="162" hidden="1"/>
    <col min="9729" max="9729" width="25.85546875" style="162" hidden="1"/>
    <col min="9730" max="9730" width="7.5703125" style="162" hidden="1"/>
    <col min="9731" max="9747" width="5" style="162" hidden="1"/>
    <col min="9748" max="9751" width="5.42578125" style="162" hidden="1"/>
    <col min="9752" max="9752" width="4.5703125" style="162" hidden="1"/>
    <col min="9753" max="9753" width="6.42578125" style="162" hidden="1"/>
    <col min="9754" max="9754" width="5.42578125" style="162" hidden="1"/>
    <col min="9755" max="9755" width="6.42578125" style="162" hidden="1"/>
    <col min="9756" max="9756" width="5.42578125" style="162" hidden="1"/>
    <col min="9757" max="9757" width="6.42578125" style="162" hidden="1"/>
    <col min="9758" max="9758" width="5.42578125" style="162" hidden="1"/>
    <col min="9759" max="9759" width="6.42578125" style="162" hidden="1"/>
    <col min="9760" max="9760" width="4.5703125" style="162" hidden="1"/>
    <col min="9761" max="9761" width="6.42578125" style="162" hidden="1"/>
    <col min="9762" max="9762" width="4.5703125" style="162" hidden="1"/>
    <col min="9763" max="9763" width="6.42578125" style="162" hidden="1"/>
    <col min="9764" max="9765" width="4.5703125" style="162" hidden="1"/>
    <col min="9766" max="9766" width="5.42578125" style="162" hidden="1"/>
    <col min="9767" max="9767" width="4.85546875" style="162" hidden="1"/>
    <col min="9768" max="9773" width="4.5703125" style="162" hidden="1"/>
    <col min="9774" max="9774" width="5.28515625" style="162" hidden="1"/>
    <col min="9775" max="9777" width="4.5703125" style="162" hidden="1"/>
    <col min="9778" max="9778" width="4.85546875" style="162" hidden="1"/>
    <col min="9779" max="9801" width="4.5703125" style="162" hidden="1"/>
    <col min="9802" max="9984" width="9.140625" style="162" hidden="1"/>
    <col min="9985" max="9985" width="25.85546875" style="162" hidden="1"/>
    <col min="9986" max="9986" width="7.5703125" style="162" hidden="1"/>
    <col min="9987" max="10003" width="5" style="162" hidden="1"/>
    <col min="10004" max="10007" width="5.42578125" style="162" hidden="1"/>
    <col min="10008" max="10008" width="4.5703125" style="162" hidden="1"/>
    <col min="10009" max="10009" width="6.42578125" style="162" hidden="1"/>
    <col min="10010" max="10010" width="5.42578125" style="162" hidden="1"/>
    <col min="10011" max="10011" width="6.42578125" style="162" hidden="1"/>
    <col min="10012" max="10012" width="5.42578125" style="162" hidden="1"/>
    <col min="10013" max="10013" width="6.42578125" style="162" hidden="1"/>
    <col min="10014" max="10014" width="5.42578125" style="162" hidden="1"/>
    <col min="10015" max="10015" width="6.42578125" style="162" hidden="1"/>
    <col min="10016" max="10016" width="4.5703125" style="162" hidden="1"/>
    <col min="10017" max="10017" width="6.42578125" style="162" hidden="1"/>
    <col min="10018" max="10018" width="4.5703125" style="162" hidden="1"/>
    <col min="10019" max="10019" width="6.42578125" style="162" hidden="1"/>
    <col min="10020" max="10021" width="4.5703125" style="162" hidden="1"/>
    <col min="10022" max="10022" width="5.42578125" style="162" hidden="1"/>
    <col min="10023" max="10023" width="4.85546875" style="162" hidden="1"/>
    <col min="10024" max="10029" width="4.5703125" style="162" hidden="1"/>
    <col min="10030" max="10030" width="5.28515625" style="162" hidden="1"/>
    <col min="10031" max="10033" width="4.5703125" style="162" hidden="1"/>
    <col min="10034" max="10034" width="4.85546875" style="162" hidden="1"/>
    <col min="10035" max="10057" width="4.5703125" style="162" hidden="1"/>
    <col min="10058" max="10240" width="9.140625" style="162" hidden="1"/>
    <col min="10241" max="10241" width="25.85546875" style="162" hidden="1"/>
    <col min="10242" max="10242" width="7.5703125" style="162" hidden="1"/>
    <col min="10243" max="10259" width="5" style="162" hidden="1"/>
    <col min="10260" max="10263" width="5.42578125" style="162" hidden="1"/>
    <col min="10264" max="10264" width="4.5703125" style="162" hidden="1"/>
    <col min="10265" max="10265" width="6.42578125" style="162" hidden="1"/>
    <col min="10266" max="10266" width="5.42578125" style="162" hidden="1"/>
    <col min="10267" max="10267" width="6.42578125" style="162" hidden="1"/>
    <col min="10268" max="10268" width="5.42578125" style="162" hidden="1"/>
    <col min="10269" max="10269" width="6.42578125" style="162" hidden="1"/>
    <col min="10270" max="10270" width="5.42578125" style="162" hidden="1"/>
    <col min="10271" max="10271" width="6.42578125" style="162" hidden="1"/>
    <col min="10272" max="10272" width="4.5703125" style="162" hidden="1"/>
    <col min="10273" max="10273" width="6.42578125" style="162" hidden="1"/>
    <col min="10274" max="10274" width="4.5703125" style="162" hidden="1"/>
    <col min="10275" max="10275" width="6.42578125" style="162" hidden="1"/>
    <col min="10276" max="10277" width="4.5703125" style="162" hidden="1"/>
    <col min="10278" max="10278" width="5.42578125" style="162" hidden="1"/>
    <col min="10279" max="10279" width="4.85546875" style="162" hidden="1"/>
    <col min="10280" max="10285" width="4.5703125" style="162" hidden="1"/>
    <col min="10286" max="10286" width="5.28515625" style="162" hidden="1"/>
    <col min="10287" max="10289" width="4.5703125" style="162" hidden="1"/>
    <col min="10290" max="10290" width="4.85546875" style="162" hidden="1"/>
    <col min="10291" max="10313" width="4.5703125" style="162" hidden="1"/>
    <col min="10314" max="10496" width="9.140625" style="162" hidden="1"/>
    <col min="10497" max="10497" width="25.85546875" style="162" hidden="1"/>
    <col min="10498" max="10498" width="7.5703125" style="162" hidden="1"/>
    <col min="10499" max="10515" width="5" style="162" hidden="1"/>
    <col min="10516" max="10519" width="5.42578125" style="162" hidden="1"/>
    <col min="10520" max="10520" width="4.5703125" style="162" hidden="1"/>
    <col min="10521" max="10521" width="6.42578125" style="162" hidden="1"/>
    <col min="10522" max="10522" width="5.42578125" style="162" hidden="1"/>
    <col min="10523" max="10523" width="6.42578125" style="162" hidden="1"/>
    <col min="10524" max="10524" width="5.42578125" style="162" hidden="1"/>
    <col min="10525" max="10525" width="6.42578125" style="162" hidden="1"/>
    <col min="10526" max="10526" width="5.42578125" style="162" hidden="1"/>
    <col min="10527" max="10527" width="6.42578125" style="162" hidden="1"/>
    <col min="10528" max="10528" width="4.5703125" style="162" hidden="1"/>
    <col min="10529" max="10529" width="6.42578125" style="162" hidden="1"/>
    <col min="10530" max="10530" width="4.5703125" style="162" hidden="1"/>
    <col min="10531" max="10531" width="6.42578125" style="162" hidden="1"/>
    <col min="10532" max="10533" width="4.5703125" style="162" hidden="1"/>
    <col min="10534" max="10534" width="5.42578125" style="162" hidden="1"/>
    <col min="10535" max="10535" width="4.85546875" style="162" hidden="1"/>
    <col min="10536" max="10541" width="4.5703125" style="162" hidden="1"/>
    <col min="10542" max="10542" width="5.28515625" style="162" hidden="1"/>
    <col min="10543" max="10545" width="4.5703125" style="162" hidden="1"/>
    <col min="10546" max="10546" width="4.85546875" style="162" hidden="1"/>
    <col min="10547" max="10569" width="4.5703125" style="162" hidden="1"/>
    <col min="10570" max="10752" width="9.140625" style="162" hidden="1"/>
    <col min="10753" max="10753" width="25.85546875" style="162" hidden="1"/>
    <col min="10754" max="10754" width="7.5703125" style="162" hidden="1"/>
    <col min="10755" max="10771" width="5" style="162" hidden="1"/>
    <col min="10772" max="10775" width="5.42578125" style="162" hidden="1"/>
    <col min="10776" max="10776" width="4.5703125" style="162" hidden="1"/>
    <col min="10777" max="10777" width="6.42578125" style="162" hidden="1"/>
    <col min="10778" max="10778" width="5.42578125" style="162" hidden="1"/>
    <col min="10779" max="10779" width="6.42578125" style="162" hidden="1"/>
    <col min="10780" max="10780" width="5.42578125" style="162" hidden="1"/>
    <col min="10781" max="10781" width="6.42578125" style="162" hidden="1"/>
    <col min="10782" max="10782" width="5.42578125" style="162" hidden="1"/>
    <col min="10783" max="10783" width="6.42578125" style="162" hidden="1"/>
    <col min="10784" max="10784" width="4.5703125" style="162" hidden="1"/>
    <col min="10785" max="10785" width="6.42578125" style="162" hidden="1"/>
    <col min="10786" max="10786" width="4.5703125" style="162" hidden="1"/>
    <col min="10787" max="10787" width="6.42578125" style="162" hidden="1"/>
    <col min="10788" max="10789" width="4.5703125" style="162" hidden="1"/>
    <col min="10790" max="10790" width="5.42578125" style="162" hidden="1"/>
    <col min="10791" max="10791" width="4.85546875" style="162" hidden="1"/>
    <col min="10792" max="10797" width="4.5703125" style="162" hidden="1"/>
    <col min="10798" max="10798" width="5.28515625" style="162" hidden="1"/>
    <col min="10799" max="10801" width="4.5703125" style="162" hidden="1"/>
    <col min="10802" max="10802" width="4.85546875" style="162" hidden="1"/>
    <col min="10803" max="10825" width="4.5703125" style="162" hidden="1"/>
    <col min="10826" max="11008" width="9.140625" style="162" hidden="1"/>
    <col min="11009" max="11009" width="25.85546875" style="162" hidden="1"/>
    <col min="11010" max="11010" width="7.5703125" style="162" hidden="1"/>
    <col min="11011" max="11027" width="5" style="162" hidden="1"/>
    <col min="11028" max="11031" width="5.42578125" style="162" hidden="1"/>
    <col min="11032" max="11032" width="4.5703125" style="162" hidden="1"/>
    <col min="11033" max="11033" width="6.42578125" style="162" hidden="1"/>
    <col min="11034" max="11034" width="5.42578125" style="162" hidden="1"/>
    <col min="11035" max="11035" width="6.42578125" style="162" hidden="1"/>
    <col min="11036" max="11036" width="5.42578125" style="162" hidden="1"/>
    <col min="11037" max="11037" width="6.42578125" style="162" hidden="1"/>
    <col min="11038" max="11038" width="5.42578125" style="162" hidden="1"/>
    <col min="11039" max="11039" width="6.42578125" style="162" hidden="1"/>
    <col min="11040" max="11040" width="4.5703125" style="162" hidden="1"/>
    <col min="11041" max="11041" width="6.42578125" style="162" hidden="1"/>
    <col min="11042" max="11042" width="4.5703125" style="162" hidden="1"/>
    <col min="11043" max="11043" width="6.42578125" style="162" hidden="1"/>
    <col min="11044" max="11045" width="4.5703125" style="162" hidden="1"/>
    <col min="11046" max="11046" width="5.42578125" style="162" hidden="1"/>
    <col min="11047" max="11047" width="4.85546875" style="162" hidden="1"/>
    <col min="11048" max="11053" width="4.5703125" style="162" hidden="1"/>
    <col min="11054" max="11054" width="5.28515625" style="162" hidden="1"/>
    <col min="11055" max="11057" width="4.5703125" style="162" hidden="1"/>
    <col min="11058" max="11058" width="4.85546875" style="162" hidden="1"/>
    <col min="11059" max="11081" width="4.5703125" style="162" hidden="1"/>
    <col min="11082" max="11264" width="9.140625" style="162" hidden="1"/>
    <col min="11265" max="11265" width="25.85546875" style="162" hidden="1"/>
    <col min="11266" max="11266" width="7.5703125" style="162" hidden="1"/>
    <col min="11267" max="11283" width="5" style="162" hidden="1"/>
    <col min="11284" max="11287" width="5.42578125" style="162" hidden="1"/>
    <col min="11288" max="11288" width="4.5703125" style="162" hidden="1"/>
    <col min="11289" max="11289" width="6.42578125" style="162" hidden="1"/>
    <col min="11290" max="11290" width="5.42578125" style="162" hidden="1"/>
    <col min="11291" max="11291" width="6.42578125" style="162" hidden="1"/>
    <col min="11292" max="11292" width="5.42578125" style="162" hidden="1"/>
    <col min="11293" max="11293" width="6.42578125" style="162" hidden="1"/>
    <col min="11294" max="11294" width="5.42578125" style="162" hidden="1"/>
    <col min="11295" max="11295" width="6.42578125" style="162" hidden="1"/>
    <col min="11296" max="11296" width="4.5703125" style="162" hidden="1"/>
    <col min="11297" max="11297" width="6.42578125" style="162" hidden="1"/>
    <col min="11298" max="11298" width="4.5703125" style="162" hidden="1"/>
    <col min="11299" max="11299" width="6.42578125" style="162" hidden="1"/>
    <col min="11300" max="11301" width="4.5703125" style="162" hidden="1"/>
    <col min="11302" max="11302" width="5.42578125" style="162" hidden="1"/>
    <col min="11303" max="11303" width="4.85546875" style="162" hidden="1"/>
    <col min="11304" max="11309" width="4.5703125" style="162" hidden="1"/>
    <col min="11310" max="11310" width="5.28515625" style="162" hidden="1"/>
    <col min="11311" max="11313" width="4.5703125" style="162" hidden="1"/>
    <col min="11314" max="11314" width="4.85546875" style="162" hidden="1"/>
    <col min="11315" max="11337" width="4.5703125" style="162" hidden="1"/>
    <col min="11338" max="11520" width="9.140625" style="162" hidden="1"/>
    <col min="11521" max="11521" width="25.85546875" style="162" hidden="1"/>
    <col min="11522" max="11522" width="7.5703125" style="162" hidden="1"/>
    <col min="11523" max="11539" width="5" style="162" hidden="1"/>
    <col min="11540" max="11543" width="5.42578125" style="162" hidden="1"/>
    <col min="11544" max="11544" width="4.5703125" style="162" hidden="1"/>
    <col min="11545" max="11545" width="6.42578125" style="162" hidden="1"/>
    <col min="11546" max="11546" width="5.42578125" style="162" hidden="1"/>
    <col min="11547" max="11547" width="6.42578125" style="162" hidden="1"/>
    <col min="11548" max="11548" width="5.42578125" style="162" hidden="1"/>
    <col min="11549" max="11549" width="6.42578125" style="162" hidden="1"/>
    <col min="11550" max="11550" width="5.42578125" style="162" hidden="1"/>
    <col min="11551" max="11551" width="6.42578125" style="162" hidden="1"/>
    <col min="11552" max="11552" width="4.5703125" style="162" hidden="1"/>
    <col min="11553" max="11553" width="6.42578125" style="162" hidden="1"/>
    <col min="11554" max="11554" width="4.5703125" style="162" hidden="1"/>
    <col min="11555" max="11555" width="6.42578125" style="162" hidden="1"/>
    <col min="11556" max="11557" width="4.5703125" style="162" hidden="1"/>
    <col min="11558" max="11558" width="5.42578125" style="162" hidden="1"/>
    <col min="11559" max="11559" width="4.85546875" style="162" hidden="1"/>
    <col min="11560" max="11565" width="4.5703125" style="162" hidden="1"/>
    <col min="11566" max="11566" width="5.28515625" style="162" hidden="1"/>
    <col min="11567" max="11569" width="4.5703125" style="162" hidden="1"/>
    <col min="11570" max="11570" width="4.85546875" style="162" hidden="1"/>
    <col min="11571" max="11593" width="4.5703125" style="162" hidden="1"/>
    <col min="11594" max="11776" width="9.140625" style="162" hidden="1"/>
    <col min="11777" max="11777" width="25.85546875" style="162" hidden="1"/>
    <col min="11778" max="11778" width="7.5703125" style="162" hidden="1"/>
    <col min="11779" max="11795" width="5" style="162" hidden="1"/>
    <col min="11796" max="11799" width="5.42578125" style="162" hidden="1"/>
    <col min="11800" max="11800" width="4.5703125" style="162" hidden="1"/>
    <col min="11801" max="11801" width="6.42578125" style="162" hidden="1"/>
    <col min="11802" max="11802" width="5.42578125" style="162" hidden="1"/>
    <col min="11803" max="11803" width="6.42578125" style="162" hidden="1"/>
    <col min="11804" max="11804" width="5.42578125" style="162" hidden="1"/>
    <col min="11805" max="11805" width="6.42578125" style="162" hidden="1"/>
    <col min="11806" max="11806" width="5.42578125" style="162" hidden="1"/>
    <col min="11807" max="11807" width="6.42578125" style="162" hidden="1"/>
    <col min="11808" max="11808" width="4.5703125" style="162" hidden="1"/>
    <col min="11809" max="11809" width="6.42578125" style="162" hidden="1"/>
    <col min="11810" max="11810" width="4.5703125" style="162" hidden="1"/>
    <col min="11811" max="11811" width="6.42578125" style="162" hidden="1"/>
    <col min="11812" max="11813" width="4.5703125" style="162" hidden="1"/>
    <col min="11814" max="11814" width="5.42578125" style="162" hidden="1"/>
    <col min="11815" max="11815" width="4.85546875" style="162" hidden="1"/>
    <col min="11816" max="11821" width="4.5703125" style="162" hidden="1"/>
    <col min="11822" max="11822" width="5.28515625" style="162" hidden="1"/>
    <col min="11823" max="11825" width="4.5703125" style="162" hidden="1"/>
    <col min="11826" max="11826" width="4.85546875" style="162" hidden="1"/>
    <col min="11827" max="11849" width="4.5703125" style="162" hidden="1"/>
    <col min="11850" max="12032" width="9.140625" style="162" hidden="1"/>
    <col min="12033" max="12033" width="25.85546875" style="162" hidden="1"/>
    <col min="12034" max="12034" width="7.5703125" style="162" hidden="1"/>
    <col min="12035" max="12051" width="5" style="162" hidden="1"/>
    <col min="12052" max="12055" width="5.42578125" style="162" hidden="1"/>
    <col min="12056" max="12056" width="4.5703125" style="162" hidden="1"/>
    <col min="12057" max="12057" width="6.42578125" style="162" hidden="1"/>
    <col min="12058" max="12058" width="5.42578125" style="162" hidden="1"/>
    <col min="12059" max="12059" width="6.42578125" style="162" hidden="1"/>
    <col min="12060" max="12060" width="5.42578125" style="162" hidden="1"/>
    <col min="12061" max="12061" width="6.42578125" style="162" hidden="1"/>
    <col min="12062" max="12062" width="5.42578125" style="162" hidden="1"/>
    <col min="12063" max="12063" width="6.42578125" style="162" hidden="1"/>
    <col min="12064" max="12064" width="4.5703125" style="162" hidden="1"/>
    <col min="12065" max="12065" width="6.42578125" style="162" hidden="1"/>
    <col min="12066" max="12066" width="4.5703125" style="162" hidden="1"/>
    <col min="12067" max="12067" width="6.42578125" style="162" hidden="1"/>
    <col min="12068" max="12069" width="4.5703125" style="162" hidden="1"/>
    <col min="12070" max="12070" width="5.42578125" style="162" hidden="1"/>
    <col min="12071" max="12071" width="4.85546875" style="162" hidden="1"/>
    <col min="12072" max="12077" width="4.5703125" style="162" hidden="1"/>
    <col min="12078" max="12078" width="5.28515625" style="162" hidden="1"/>
    <col min="12079" max="12081" width="4.5703125" style="162" hidden="1"/>
    <col min="12082" max="12082" width="4.85546875" style="162" hidden="1"/>
    <col min="12083" max="12105" width="4.5703125" style="162" hidden="1"/>
    <col min="12106" max="12288" width="9.140625" style="162" hidden="1"/>
    <col min="12289" max="12289" width="25.85546875" style="162" hidden="1"/>
    <col min="12290" max="12290" width="7.5703125" style="162" hidden="1"/>
    <col min="12291" max="12307" width="5" style="162" hidden="1"/>
    <col min="12308" max="12311" width="5.42578125" style="162" hidden="1"/>
    <col min="12312" max="12312" width="4.5703125" style="162" hidden="1"/>
    <col min="12313" max="12313" width="6.42578125" style="162" hidden="1"/>
    <col min="12314" max="12314" width="5.42578125" style="162" hidden="1"/>
    <col min="12315" max="12315" width="6.42578125" style="162" hidden="1"/>
    <col min="12316" max="12316" width="5.42578125" style="162" hidden="1"/>
    <col min="12317" max="12317" width="6.42578125" style="162" hidden="1"/>
    <col min="12318" max="12318" width="5.42578125" style="162" hidden="1"/>
    <col min="12319" max="12319" width="6.42578125" style="162" hidden="1"/>
    <col min="12320" max="12320" width="4.5703125" style="162" hidden="1"/>
    <col min="12321" max="12321" width="6.42578125" style="162" hidden="1"/>
    <col min="12322" max="12322" width="4.5703125" style="162" hidden="1"/>
    <col min="12323" max="12323" width="6.42578125" style="162" hidden="1"/>
    <col min="12324" max="12325" width="4.5703125" style="162" hidden="1"/>
    <col min="12326" max="12326" width="5.42578125" style="162" hidden="1"/>
    <col min="12327" max="12327" width="4.85546875" style="162" hidden="1"/>
    <col min="12328" max="12333" width="4.5703125" style="162" hidden="1"/>
    <col min="12334" max="12334" width="5.28515625" style="162" hidden="1"/>
    <col min="12335" max="12337" width="4.5703125" style="162" hidden="1"/>
    <col min="12338" max="12338" width="4.85546875" style="162" hidden="1"/>
    <col min="12339" max="12361" width="4.5703125" style="162" hidden="1"/>
    <col min="12362" max="12544" width="9.140625" style="162" hidden="1"/>
    <col min="12545" max="12545" width="25.85546875" style="162" hidden="1"/>
    <col min="12546" max="12546" width="7.5703125" style="162" hidden="1"/>
    <col min="12547" max="12563" width="5" style="162" hidden="1"/>
    <col min="12564" max="12567" width="5.42578125" style="162" hidden="1"/>
    <col min="12568" max="12568" width="4.5703125" style="162" hidden="1"/>
    <col min="12569" max="12569" width="6.42578125" style="162" hidden="1"/>
    <col min="12570" max="12570" width="5.42578125" style="162" hidden="1"/>
    <col min="12571" max="12571" width="6.42578125" style="162" hidden="1"/>
    <col min="12572" max="12572" width="5.42578125" style="162" hidden="1"/>
    <col min="12573" max="12573" width="6.42578125" style="162" hidden="1"/>
    <col min="12574" max="12574" width="5.42578125" style="162" hidden="1"/>
    <col min="12575" max="12575" width="6.42578125" style="162" hidden="1"/>
    <col min="12576" max="12576" width="4.5703125" style="162" hidden="1"/>
    <col min="12577" max="12577" width="6.42578125" style="162" hidden="1"/>
    <col min="12578" max="12578" width="4.5703125" style="162" hidden="1"/>
    <col min="12579" max="12579" width="6.42578125" style="162" hidden="1"/>
    <col min="12580" max="12581" width="4.5703125" style="162" hidden="1"/>
    <col min="12582" max="12582" width="5.42578125" style="162" hidden="1"/>
    <col min="12583" max="12583" width="4.85546875" style="162" hidden="1"/>
    <col min="12584" max="12589" width="4.5703125" style="162" hidden="1"/>
    <col min="12590" max="12590" width="5.28515625" style="162" hidden="1"/>
    <col min="12591" max="12593" width="4.5703125" style="162" hidden="1"/>
    <col min="12594" max="12594" width="4.85546875" style="162" hidden="1"/>
    <col min="12595" max="12617" width="4.5703125" style="162" hidden="1"/>
    <col min="12618" max="12800" width="9.140625" style="162" hidden="1"/>
    <col min="12801" max="12801" width="25.85546875" style="162" hidden="1"/>
    <col min="12802" max="12802" width="7.5703125" style="162" hidden="1"/>
    <col min="12803" max="12819" width="5" style="162" hidden="1"/>
    <col min="12820" max="12823" width="5.42578125" style="162" hidden="1"/>
    <col min="12824" max="12824" width="4.5703125" style="162" hidden="1"/>
    <col min="12825" max="12825" width="6.42578125" style="162" hidden="1"/>
    <col min="12826" max="12826" width="5.42578125" style="162" hidden="1"/>
    <col min="12827" max="12827" width="6.42578125" style="162" hidden="1"/>
    <col min="12828" max="12828" width="5.42578125" style="162" hidden="1"/>
    <col min="12829" max="12829" width="6.42578125" style="162" hidden="1"/>
    <col min="12830" max="12830" width="5.42578125" style="162" hidden="1"/>
    <col min="12831" max="12831" width="6.42578125" style="162" hidden="1"/>
    <col min="12832" max="12832" width="4.5703125" style="162" hidden="1"/>
    <col min="12833" max="12833" width="6.42578125" style="162" hidden="1"/>
    <col min="12834" max="12834" width="4.5703125" style="162" hidden="1"/>
    <col min="12835" max="12835" width="6.42578125" style="162" hidden="1"/>
    <col min="12836" max="12837" width="4.5703125" style="162" hidden="1"/>
    <col min="12838" max="12838" width="5.42578125" style="162" hidden="1"/>
    <col min="12839" max="12839" width="4.85546875" style="162" hidden="1"/>
    <col min="12840" max="12845" width="4.5703125" style="162" hidden="1"/>
    <col min="12846" max="12846" width="5.28515625" style="162" hidden="1"/>
    <col min="12847" max="12849" width="4.5703125" style="162" hidden="1"/>
    <col min="12850" max="12850" width="4.85546875" style="162" hidden="1"/>
    <col min="12851" max="12873" width="4.5703125" style="162" hidden="1"/>
    <col min="12874" max="13056" width="9.140625" style="162" hidden="1"/>
    <col min="13057" max="13057" width="25.85546875" style="162" hidden="1"/>
    <col min="13058" max="13058" width="7.5703125" style="162" hidden="1"/>
    <col min="13059" max="13075" width="5" style="162" hidden="1"/>
    <col min="13076" max="13079" width="5.42578125" style="162" hidden="1"/>
    <col min="13080" max="13080" width="4.5703125" style="162" hidden="1"/>
    <col min="13081" max="13081" width="6.42578125" style="162" hidden="1"/>
    <col min="13082" max="13082" width="5.42578125" style="162" hidden="1"/>
    <col min="13083" max="13083" width="6.42578125" style="162" hidden="1"/>
    <col min="13084" max="13084" width="5.42578125" style="162" hidden="1"/>
    <col min="13085" max="13085" width="6.42578125" style="162" hidden="1"/>
    <col min="13086" max="13086" width="5.42578125" style="162" hidden="1"/>
    <col min="13087" max="13087" width="6.42578125" style="162" hidden="1"/>
    <col min="13088" max="13088" width="4.5703125" style="162" hidden="1"/>
    <col min="13089" max="13089" width="6.42578125" style="162" hidden="1"/>
    <col min="13090" max="13090" width="4.5703125" style="162" hidden="1"/>
    <col min="13091" max="13091" width="6.42578125" style="162" hidden="1"/>
    <col min="13092" max="13093" width="4.5703125" style="162" hidden="1"/>
    <col min="13094" max="13094" width="5.42578125" style="162" hidden="1"/>
    <col min="13095" max="13095" width="4.85546875" style="162" hidden="1"/>
    <col min="13096" max="13101" width="4.5703125" style="162" hidden="1"/>
    <col min="13102" max="13102" width="5.28515625" style="162" hidden="1"/>
    <col min="13103" max="13105" width="4.5703125" style="162" hidden="1"/>
    <col min="13106" max="13106" width="4.85546875" style="162" hidden="1"/>
    <col min="13107" max="13129" width="4.5703125" style="162" hidden="1"/>
    <col min="13130" max="13312" width="9.140625" style="162" hidden="1"/>
    <col min="13313" max="13313" width="25.85546875" style="162" hidden="1"/>
    <col min="13314" max="13314" width="7.5703125" style="162" hidden="1"/>
    <col min="13315" max="13331" width="5" style="162" hidden="1"/>
    <col min="13332" max="13335" width="5.42578125" style="162" hidden="1"/>
    <col min="13336" max="13336" width="4.5703125" style="162" hidden="1"/>
    <col min="13337" max="13337" width="6.42578125" style="162" hidden="1"/>
    <col min="13338" max="13338" width="5.42578125" style="162" hidden="1"/>
    <col min="13339" max="13339" width="6.42578125" style="162" hidden="1"/>
    <col min="13340" max="13340" width="5.42578125" style="162" hidden="1"/>
    <col min="13341" max="13341" width="6.42578125" style="162" hidden="1"/>
    <col min="13342" max="13342" width="5.42578125" style="162" hidden="1"/>
    <col min="13343" max="13343" width="6.42578125" style="162" hidden="1"/>
    <col min="13344" max="13344" width="4.5703125" style="162" hidden="1"/>
    <col min="13345" max="13345" width="6.42578125" style="162" hidden="1"/>
    <col min="13346" max="13346" width="4.5703125" style="162" hidden="1"/>
    <col min="13347" max="13347" width="6.42578125" style="162" hidden="1"/>
    <col min="13348" max="13349" width="4.5703125" style="162" hidden="1"/>
    <col min="13350" max="13350" width="5.42578125" style="162" hidden="1"/>
    <col min="13351" max="13351" width="4.85546875" style="162" hidden="1"/>
    <col min="13352" max="13357" width="4.5703125" style="162" hidden="1"/>
    <col min="13358" max="13358" width="5.28515625" style="162" hidden="1"/>
    <col min="13359" max="13361" width="4.5703125" style="162" hidden="1"/>
    <col min="13362" max="13362" width="4.85546875" style="162" hidden="1"/>
    <col min="13363" max="13385" width="4.5703125" style="162" hidden="1"/>
    <col min="13386" max="13568" width="9.140625" style="162" hidden="1"/>
    <col min="13569" max="13569" width="25.85546875" style="162" hidden="1"/>
    <col min="13570" max="13570" width="7.5703125" style="162" hidden="1"/>
    <col min="13571" max="13587" width="5" style="162" hidden="1"/>
    <col min="13588" max="13591" width="5.42578125" style="162" hidden="1"/>
    <col min="13592" max="13592" width="4.5703125" style="162" hidden="1"/>
    <col min="13593" max="13593" width="6.42578125" style="162" hidden="1"/>
    <col min="13594" max="13594" width="5.42578125" style="162" hidden="1"/>
    <col min="13595" max="13595" width="6.42578125" style="162" hidden="1"/>
    <col min="13596" max="13596" width="5.42578125" style="162" hidden="1"/>
    <col min="13597" max="13597" width="6.42578125" style="162" hidden="1"/>
    <col min="13598" max="13598" width="5.42578125" style="162" hidden="1"/>
    <col min="13599" max="13599" width="6.42578125" style="162" hidden="1"/>
    <col min="13600" max="13600" width="4.5703125" style="162" hidden="1"/>
    <col min="13601" max="13601" width="6.42578125" style="162" hidden="1"/>
    <col min="13602" max="13602" width="4.5703125" style="162" hidden="1"/>
    <col min="13603" max="13603" width="6.42578125" style="162" hidden="1"/>
    <col min="13604" max="13605" width="4.5703125" style="162" hidden="1"/>
    <col min="13606" max="13606" width="5.42578125" style="162" hidden="1"/>
    <col min="13607" max="13607" width="4.85546875" style="162" hidden="1"/>
    <col min="13608" max="13613" width="4.5703125" style="162" hidden="1"/>
    <col min="13614" max="13614" width="5.28515625" style="162" hidden="1"/>
    <col min="13615" max="13617" width="4.5703125" style="162" hidden="1"/>
    <col min="13618" max="13618" width="4.85546875" style="162" hidden="1"/>
    <col min="13619" max="13641" width="4.5703125" style="162" hidden="1"/>
    <col min="13642" max="13824" width="9.140625" style="162" hidden="1"/>
    <col min="13825" max="13825" width="25.85546875" style="162" hidden="1"/>
    <col min="13826" max="13826" width="7.5703125" style="162" hidden="1"/>
    <col min="13827" max="13843" width="5" style="162" hidden="1"/>
    <col min="13844" max="13847" width="5.42578125" style="162" hidden="1"/>
    <col min="13848" max="13848" width="4.5703125" style="162" hidden="1"/>
    <col min="13849" max="13849" width="6.42578125" style="162" hidden="1"/>
    <col min="13850" max="13850" width="5.42578125" style="162" hidden="1"/>
    <col min="13851" max="13851" width="6.42578125" style="162" hidden="1"/>
    <col min="13852" max="13852" width="5.42578125" style="162" hidden="1"/>
    <col min="13853" max="13853" width="6.42578125" style="162" hidden="1"/>
    <col min="13854" max="13854" width="5.42578125" style="162" hidden="1"/>
    <col min="13855" max="13855" width="6.42578125" style="162" hidden="1"/>
    <col min="13856" max="13856" width="4.5703125" style="162" hidden="1"/>
    <col min="13857" max="13857" width="6.42578125" style="162" hidden="1"/>
    <col min="13858" max="13858" width="4.5703125" style="162" hidden="1"/>
    <col min="13859" max="13859" width="6.42578125" style="162" hidden="1"/>
    <col min="13860" max="13861" width="4.5703125" style="162" hidden="1"/>
    <col min="13862" max="13862" width="5.42578125" style="162" hidden="1"/>
    <col min="13863" max="13863" width="4.85546875" style="162" hidden="1"/>
    <col min="13864" max="13869" width="4.5703125" style="162" hidden="1"/>
    <col min="13870" max="13870" width="5.28515625" style="162" hidden="1"/>
    <col min="13871" max="13873" width="4.5703125" style="162" hidden="1"/>
    <col min="13874" max="13874" width="4.85546875" style="162" hidden="1"/>
    <col min="13875" max="13897" width="4.5703125" style="162" hidden="1"/>
    <col min="13898" max="14080" width="9.140625" style="162" hidden="1"/>
    <col min="14081" max="14081" width="25.85546875" style="162" hidden="1"/>
    <col min="14082" max="14082" width="7.5703125" style="162" hidden="1"/>
    <col min="14083" max="14099" width="5" style="162" hidden="1"/>
    <col min="14100" max="14103" width="5.42578125" style="162" hidden="1"/>
    <col min="14104" max="14104" width="4.5703125" style="162" hidden="1"/>
    <col min="14105" max="14105" width="6.42578125" style="162" hidden="1"/>
    <col min="14106" max="14106" width="5.42578125" style="162" hidden="1"/>
    <col min="14107" max="14107" width="6.42578125" style="162" hidden="1"/>
    <col min="14108" max="14108" width="5.42578125" style="162" hidden="1"/>
    <col min="14109" max="14109" width="6.42578125" style="162" hidden="1"/>
    <col min="14110" max="14110" width="5.42578125" style="162" hidden="1"/>
    <col min="14111" max="14111" width="6.42578125" style="162" hidden="1"/>
    <col min="14112" max="14112" width="4.5703125" style="162" hidden="1"/>
    <col min="14113" max="14113" width="6.42578125" style="162" hidden="1"/>
    <col min="14114" max="14114" width="4.5703125" style="162" hidden="1"/>
    <col min="14115" max="14115" width="6.42578125" style="162" hidden="1"/>
    <col min="14116" max="14117" width="4.5703125" style="162" hidden="1"/>
    <col min="14118" max="14118" width="5.42578125" style="162" hidden="1"/>
    <col min="14119" max="14119" width="4.85546875" style="162" hidden="1"/>
    <col min="14120" max="14125" width="4.5703125" style="162" hidden="1"/>
    <col min="14126" max="14126" width="5.28515625" style="162" hidden="1"/>
    <col min="14127" max="14129" width="4.5703125" style="162" hidden="1"/>
    <col min="14130" max="14130" width="4.85546875" style="162" hidden="1"/>
    <col min="14131" max="14153" width="4.5703125" style="162" hidden="1"/>
    <col min="14154" max="14336" width="9.140625" style="162" hidden="1"/>
    <col min="14337" max="14337" width="25.85546875" style="162" hidden="1"/>
    <col min="14338" max="14338" width="7.5703125" style="162" hidden="1"/>
    <col min="14339" max="14355" width="5" style="162" hidden="1"/>
    <col min="14356" max="14359" width="5.42578125" style="162" hidden="1"/>
    <col min="14360" max="14360" width="4.5703125" style="162" hidden="1"/>
    <col min="14361" max="14361" width="6.42578125" style="162" hidden="1"/>
    <col min="14362" max="14362" width="5.42578125" style="162" hidden="1"/>
    <col min="14363" max="14363" width="6.42578125" style="162" hidden="1"/>
    <col min="14364" max="14364" width="5.42578125" style="162" hidden="1"/>
    <col min="14365" max="14365" width="6.42578125" style="162" hidden="1"/>
    <col min="14366" max="14366" width="5.42578125" style="162" hidden="1"/>
    <col min="14367" max="14367" width="6.42578125" style="162" hidden="1"/>
    <col min="14368" max="14368" width="4.5703125" style="162" hidden="1"/>
    <col min="14369" max="14369" width="6.42578125" style="162" hidden="1"/>
    <col min="14370" max="14370" width="4.5703125" style="162" hidden="1"/>
    <col min="14371" max="14371" width="6.42578125" style="162" hidden="1"/>
    <col min="14372" max="14373" width="4.5703125" style="162" hidden="1"/>
    <col min="14374" max="14374" width="5.42578125" style="162" hidden="1"/>
    <col min="14375" max="14375" width="4.85546875" style="162" hidden="1"/>
    <col min="14376" max="14381" width="4.5703125" style="162" hidden="1"/>
    <col min="14382" max="14382" width="5.28515625" style="162" hidden="1"/>
    <col min="14383" max="14385" width="4.5703125" style="162" hidden="1"/>
    <col min="14386" max="14386" width="4.85546875" style="162" hidden="1"/>
    <col min="14387" max="14409" width="4.5703125" style="162" hidden="1"/>
    <col min="14410" max="14592" width="9.140625" style="162" hidden="1"/>
    <col min="14593" max="14593" width="25.85546875" style="162" hidden="1"/>
    <col min="14594" max="14594" width="7.5703125" style="162" hidden="1"/>
    <col min="14595" max="14611" width="5" style="162" hidden="1"/>
    <col min="14612" max="14615" width="5.42578125" style="162" hidden="1"/>
    <col min="14616" max="14616" width="4.5703125" style="162" hidden="1"/>
    <col min="14617" max="14617" width="6.42578125" style="162" hidden="1"/>
    <col min="14618" max="14618" width="5.42578125" style="162" hidden="1"/>
    <col min="14619" max="14619" width="6.42578125" style="162" hidden="1"/>
    <col min="14620" max="14620" width="5.42578125" style="162" hidden="1"/>
    <col min="14621" max="14621" width="6.42578125" style="162" hidden="1"/>
    <col min="14622" max="14622" width="5.42578125" style="162" hidden="1"/>
    <col min="14623" max="14623" width="6.42578125" style="162" hidden="1"/>
    <col min="14624" max="14624" width="4.5703125" style="162" hidden="1"/>
    <col min="14625" max="14625" width="6.42578125" style="162" hidden="1"/>
    <col min="14626" max="14626" width="4.5703125" style="162" hidden="1"/>
    <col min="14627" max="14627" width="6.42578125" style="162" hidden="1"/>
    <col min="14628" max="14629" width="4.5703125" style="162" hidden="1"/>
    <col min="14630" max="14630" width="5.42578125" style="162" hidden="1"/>
    <col min="14631" max="14631" width="4.85546875" style="162" hidden="1"/>
    <col min="14632" max="14637" width="4.5703125" style="162" hidden="1"/>
    <col min="14638" max="14638" width="5.28515625" style="162" hidden="1"/>
    <col min="14639" max="14641" width="4.5703125" style="162" hidden="1"/>
    <col min="14642" max="14642" width="4.85546875" style="162" hidden="1"/>
    <col min="14643" max="14665" width="4.5703125" style="162" hidden="1"/>
    <col min="14666" max="14848" width="9.140625" style="162" hidden="1"/>
    <col min="14849" max="14849" width="25.85546875" style="162" hidden="1"/>
    <col min="14850" max="14850" width="7.5703125" style="162" hidden="1"/>
    <col min="14851" max="14867" width="5" style="162" hidden="1"/>
    <col min="14868" max="14871" width="5.42578125" style="162" hidden="1"/>
    <col min="14872" max="14872" width="4.5703125" style="162" hidden="1"/>
    <col min="14873" max="14873" width="6.42578125" style="162" hidden="1"/>
    <col min="14874" max="14874" width="5.42578125" style="162" hidden="1"/>
    <col min="14875" max="14875" width="6.42578125" style="162" hidden="1"/>
    <col min="14876" max="14876" width="5.42578125" style="162" hidden="1"/>
    <col min="14877" max="14877" width="6.42578125" style="162" hidden="1"/>
    <col min="14878" max="14878" width="5.42578125" style="162" hidden="1"/>
    <col min="14879" max="14879" width="6.42578125" style="162" hidden="1"/>
    <col min="14880" max="14880" width="4.5703125" style="162" hidden="1"/>
    <col min="14881" max="14881" width="6.42578125" style="162" hidden="1"/>
    <col min="14882" max="14882" width="4.5703125" style="162" hidden="1"/>
    <col min="14883" max="14883" width="6.42578125" style="162" hidden="1"/>
    <col min="14884" max="14885" width="4.5703125" style="162" hidden="1"/>
    <col min="14886" max="14886" width="5.42578125" style="162" hidden="1"/>
    <col min="14887" max="14887" width="4.85546875" style="162" hidden="1"/>
    <col min="14888" max="14893" width="4.5703125" style="162" hidden="1"/>
    <col min="14894" max="14894" width="5.28515625" style="162" hidden="1"/>
    <col min="14895" max="14897" width="4.5703125" style="162" hidden="1"/>
    <col min="14898" max="14898" width="4.85546875" style="162" hidden="1"/>
    <col min="14899" max="14921" width="4.5703125" style="162" hidden="1"/>
    <col min="14922" max="15104" width="9.140625" style="162" hidden="1"/>
    <col min="15105" max="15105" width="25.85546875" style="162" hidden="1"/>
    <col min="15106" max="15106" width="7.5703125" style="162" hidden="1"/>
    <col min="15107" max="15123" width="5" style="162" hidden="1"/>
    <col min="15124" max="15127" width="5.42578125" style="162" hidden="1"/>
    <col min="15128" max="15128" width="4.5703125" style="162" hidden="1"/>
    <col min="15129" max="15129" width="6.42578125" style="162" hidden="1"/>
    <col min="15130" max="15130" width="5.42578125" style="162" hidden="1"/>
    <col min="15131" max="15131" width="6.42578125" style="162" hidden="1"/>
    <col min="15132" max="15132" width="5.42578125" style="162" hidden="1"/>
    <col min="15133" max="15133" width="6.42578125" style="162" hidden="1"/>
    <col min="15134" max="15134" width="5.42578125" style="162" hidden="1"/>
    <col min="15135" max="15135" width="6.42578125" style="162" hidden="1"/>
    <col min="15136" max="15136" width="4.5703125" style="162" hidden="1"/>
    <col min="15137" max="15137" width="6.42578125" style="162" hidden="1"/>
    <col min="15138" max="15138" width="4.5703125" style="162" hidden="1"/>
    <col min="15139" max="15139" width="6.42578125" style="162" hidden="1"/>
    <col min="15140" max="15141" width="4.5703125" style="162" hidden="1"/>
    <col min="15142" max="15142" width="5.42578125" style="162" hidden="1"/>
    <col min="15143" max="15143" width="4.85546875" style="162" hidden="1"/>
    <col min="15144" max="15149" width="4.5703125" style="162" hidden="1"/>
    <col min="15150" max="15150" width="5.28515625" style="162" hidden="1"/>
    <col min="15151" max="15153" width="4.5703125" style="162" hidden="1"/>
    <col min="15154" max="15154" width="4.85546875" style="162" hidden="1"/>
    <col min="15155" max="15177" width="4.5703125" style="162" hidden="1"/>
    <col min="15178" max="15360" width="9.140625" style="162" hidden="1"/>
    <col min="15361" max="15361" width="25.85546875" style="162" hidden="1"/>
    <col min="15362" max="15362" width="7.5703125" style="162" hidden="1"/>
    <col min="15363" max="15379" width="5" style="162" hidden="1"/>
    <col min="15380" max="15383" width="5.42578125" style="162" hidden="1"/>
    <col min="15384" max="15384" width="4.5703125" style="162" hidden="1"/>
    <col min="15385" max="15385" width="6.42578125" style="162" hidden="1"/>
    <col min="15386" max="15386" width="5.42578125" style="162" hidden="1"/>
    <col min="15387" max="15387" width="6.42578125" style="162" hidden="1"/>
    <col min="15388" max="15388" width="5.42578125" style="162" hidden="1"/>
    <col min="15389" max="15389" width="6.42578125" style="162" hidden="1"/>
    <col min="15390" max="15390" width="5.42578125" style="162" hidden="1"/>
    <col min="15391" max="15391" width="6.42578125" style="162" hidden="1"/>
    <col min="15392" max="15392" width="4.5703125" style="162" hidden="1"/>
    <col min="15393" max="15393" width="6.42578125" style="162" hidden="1"/>
    <col min="15394" max="15394" width="4.5703125" style="162" hidden="1"/>
    <col min="15395" max="15395" width="6.42578125" style="162" hidden="1"/>
    <col min="15396" max="15397" width="4.5703125" style="162" hidden="1"/>
    <col min="15398" max="15398" width="5.42578125" style="162" hidden="1"/>
    <col min="15399" max="15399" width="4.85546875" style="162" hidden="1"/>
    <col min="15400" max="15405" width="4.5703125" style="162" hidden="1"/>
    <col min="15406" max="15406" width="5.28515625" style="162" hidden="1"/>
    <col min="15407" max="15409" width="4.5703125" style="162" hidden="1"/>
    <col min="15410" max="15410" width="4.85546875" style="162" hidden="1"/>
    <col min="15411" max="15433" width="4.5703125" style="162" hidden="1"/>
    <col min="15434" max="15616" width="9.140625" style="162" hidden="1"/>
    <col min="15617" max="15617" width="25.85546875" style="162" hidden="1"/>
    <col min="15618" max="15618" width="7.5703125" style="162" hidden="1"/>
    <col min="15619" max="15635" width="5" style="162" hidden="1"/>
    <col min="15636" max="15639" width="5.42578125" style="162" hidden="1"/>
    <col min="15640" max="15640" width="4.5703125" style="162" hidden="1"/>
    <col min="15641" max="15641" width="6.42578125" style="162" hidden="1"/>
    <col min="15642" max="15642" width="5.42578125" style="162" hidden="1"/>
    <col min="15643" max="15643" width="6.42578125" style="162" hidden="1"/>
    <col min="15644" max="15644" width="5.42578125" style="162" hidden="1"/>
    <col min="15645" max="15645" width="6.42578125" style="162" hidden="1"/>
    <col min="15646" max="15646" width="5.42578125" style="162" hidden="1"/>
    <col min="15647" max="15647" width="6.42578125" style="162" hidden="1"/>
    <col min="15648" max="15648" width="4.5703125" style="162" hidden="1"/>
    <col min="15649" max="15649" width="6.42578125" style="162" hidden="1"/>
    <col min="15650" max="15650" width="4.5703125" style="162" hidden="1"/>
    <col min="15651" max="15651" width="6.42578125" style="162" hidden="1"/>
    <col min="15652" max="15653" width="4.5703125" style="162" hidden="1"/>
    <col min="15654" max="15654" width="5.42578125" style="162" hidden="1"/>
    <col min="15655" max="15655" width="4.85546875" style="162" hidden="1"/>
    <col min="15656" max="15661" width="4.5703125" style="162" hidden="1"/>
    <col min="15662" max="15662" width="5.28515625" style="162" hidden="1"/>
    <col min="15663" max="15665" width="4.5703125" style="162" hidden="1"/>
    <col min="15666" max="15666" width="4.85546875" style="162" hidden="1"/>
    <col min="15667" max="15689" width="4.5703125" style="162" hidden="1"/>
    <col min="15690" max="15872" width="9.140625" style="162" hidden="1"/>
    <col min="15873" max="15873" width="25.85546875" style="162" hidden="1"/>
    <col min="15874" max="15874" width="7.5703125" style="162" hidden="1"/>
    <col min="15875" max="15891" width="5" style="162" hidden="1"/>
    <col min="15892" max="15895" width="5.42578125" style="162" hidden="1"/>
    <col min="15896" max="15896" width="4.5703125" style="162" hidden="1"/>
    <col min="15897" max="15897" width="6.42578125" style="162" hidden="1"/>
    <col min="15898" max="15898" width="5.42578125" style="162" hidden="1"/>
    <col min="15899" max="15899" width="6.42578125" style="162" hidden="1"/>
    <col min="15900" max="15900" width="5.42578125" style="162" hidden="1"/>
    <col min="15901" max="15901" width="6.42578125" style="162" hidden="1"/>
    <col min="15902" max="15902" width="5.42578125" style="162" hidden="1"/>
    <col min="15903" max="15903" width="6.42578125" style="162" hidden="1"/>
    <col min="15904" max="15904" width="4.5703125" style="162" hidden="1"/>
    <col min="15905" max="15905" width="6.42578125" style="162" hidden="1"/>
    <col min="15906" max="15906" width="4.5703125" style="162" hidden="1"/>
    <col min="15907" max="15907" width="6.42578125" style="162" hidden="1"/>
    <col min="15908" max="15909" width="4.5703125" style="162" hidden="1"/>
    <col min="15910" max="15910" width="5.42578125" style="162" hidden="1"/>
    <col min="15911" max="15911" width="4.85546875" style="162" hidden="1"/>
    <col min="15912" max="15917" width="4.5703125" style="162" hidden="1"/>
    <col min="15918" max="15918" width="5.28515625" style="162" hidden="1"/>
    <col min="15919" max="15921" width="4.5703125" style="162" hidden="1"/>
    <col min="15922" max="15922" width="4.85546875" style="162" hidden="1"/>
    <col min="15923" max="15945" width="4.5703125" style="162" hidden="1"/>
    <col min="15946" max="16128" width="9.140625" style="162" hidden="1"/>
    <col min="16129" max="16129" width="25.85546875" style="162" hidden="1"/>
    <col min="16130" max="16130" width="7.5703125" style="162" hidden="1"/>
    <col min="16131" max="16147" width="5" style="162" hidden="1"/>
    <col min="16148" max="16151" width="5.42578125" style="162" hidden="1"/>
    <col min="16152" max="16152" width="4.5703125" style="162" hidden="1"/>
    <col min="16153" max="16153" width="6.42578125" style="162" hidden="1"/>
    <col min="16154" max="16154" width="5.42578125" style="162" hidden="1"/>
    <col min="16155" max="16155" width="6.42578125" style="162" hidden="1"/>
    <col min="16156" max="16156" width="5.42578125" style="162" hidden="1"/>
    <col min="16157" max="16157" width="6.42578125" style="162" hidden="1"/>
    <col min="16158" max="16158" width="5.42578125" style="162" hidden="1"/>
    <col min="16159" max="16159" width="6.42578125" style="162" hidden="1"/>
    <col min="16160" max="16160" width="4.5703125" style="162" hidden="1"/>
    <col min="16161" max="16161" width="6.42578125" style="162" hidden="1"/>
    <col min="16162" max="16162" width="4.5703125" style="162" hidden="1"/>
    <col min="16163" max="16163" width="6.42578125" style="162" hidden="1"/>
    <col min="16164" max="16165" width="4.5703125" style="162" hidden="1"/>
    <col min="16166" max="16166" width="5.42578125" style="162" hidden="1"/>
    <col min="16167" max="16167" width="4.85546875" style="162" hidden="1"/>
    <col min="16168" max="16173" width="4.5703125" style="162" hidden="1"/>
    <col min="16174" max="16174" width="5.28515625" style="162" hidden="1"/>
    <col min="16175" max="16177" width="4.5703125" style="162" hidden="1"/>
    <col min="16178" max="16178" width="4.85546875" style="162" hidden="1"/>
    <col min="16179" max="16201" width="4.5703125" style="162" hidden="1"/>
    <col min="16202" max="16384" width="9.140625" style="162" hidden="1"/>
  </cols>
  <sheetData>
    <row r="1" spans="1:75" s="479" customFormat="1" ht="16.5" thickBot="1">
      <c r="A1" s="476"/>
      <c r="B1" s="476"/>
      <c r="C1" s="477"/>
      <c r="D1" s="477"/>
      <c r="E1" s="477"/>
      <c r="F1" s="477"/>
      <c r="G1" s="477"/>
      <c r="H1" s="477"/>
      <c r="I1" s="477"/>
      <c r="J1" s="477"/>
      <c r="K1" s="477"/>
      <c r="L1" s="477"/>
      <c r="M1" s="477"/>
      <c r="N1" s="477"/>
      <c r="O1" s="477"/>
      <c r="P1" s="477"/>
      <c r="Q1" s="477"/>
      <c r="R1" s="477"/>
      <c r="S1" s="477"/>
      <c r="T1" s="477"/>
      <c r="U1" s="477"/>
      <c r="V1" s="477"/>
      <c r="W1" s="477"/>
      <c r="X1" s="477"/>
      <c r="Y1" s="477"/>
      <c r="Z1" s="477"/>
      <c r="AA1" s="477"/>
      <c r="AB1" s="477"/>
      <c r="AC1" s="477"/>
      <c r="AD1" s="477"/>
      <c r="AE1" s="477"/>
      <c r="AF1" s="477"/>
      <c r="AG1" s="477"/>
      <c r="AH1" s="477"/>
      <c r="AI1" s="477"/>
      <c r="AJ1" s="477"/>
      <c r="AK1" s="477"/>
      <c r="AL1" s="477"/>
      <c r="AM1" s="477"/>
      <c r="AN1" s="477"/>
      <c r="AO1" s="477"/>
      <c r="AP1" s="477"/>
      <c r="AQ1" s="477"/>
      <c r="AR1" s="477"/>
      <c r="AS1" s="477"/>
      <c r="AT1" s="477"/>
      <c r="AU1" s="477"/>
      <c r="AV1" s="477"/>
      <c r="AW1" s="477"/>
      <c r="AX1" s="477"/>
      <c r="AY1" s="477"/>
      <c r="AZ1" s="477"/>
      <c r="BA1" s="477"/>
      <c r="BB1" s="477"/>
      <c r="BC1" s="477"/>
      <c r="BD1" s="477"/>
      <c r="BE1" s="477"/>
      <c r="BF1" s="477"/>
      <c r="BG1" s="477"/>
      <c r="BH1" s="477"/>
      <c r="BI1" s="477"/>
      <c r="BJ1" s="477"/>
      <c r="BK1" s="477"/>
      <c r="BL1" s="477"/>
      <c r="BM1" s="477"/>
      <c r="BN1" s="477"/>
      <c r="BO1" s="477"/>
      <c r="BP1" s="477"/>
      <c r="BQ1" s="477"/>
      <c r="BR1" s="477"/>
      <c r="BS1" s="477"/>
      <c r="BT1" s="477"/>
      <c r="BU1" s="477"/>
      <c r="BV1" s="477"/>
      <c r="BW1" s="478"/>
    </row>
    <row r="2" spans="1:75" s="482" customFormat="1" ht="55.5">
      <c r="A2" s="579" t="s">
        <v>428</v>
      </c>
      <c r="B2" s="480" t="s">
        <v>145</v>
      </c>
      <c r="C2" s="717" t="str">
        <f>CONCATENATE("W",WEEKNUM(C3,2)," / ",YEAR(C3))</f>
        <v>W1 / 1901</v>
      </c>
      <c r="D2" s="717" t="str">
        <f t="shared" ref="D2:BO2" si="0">CONCATENATE("W",WEEKNUM(D3,2)," / ",YEAR(D3))</f>
        <v>W3 / 1901</v>
      </c>
      <c r="E2" s="717" t="str">
        <f t="shared" si="0"/>
        <v>W5 / 1901</v>
      </c>
      <c r="F2" s="717" t="str">
        <f t="shared" si="0"/>
        <v>W7 / 1901</v>
      </c>
      <c r="G2" s="717" t="str">
        <f t="shared" si="0"/>
        <v>W9 / 1901</v>
      </c>
      <c r="H2" s="717" t="str">
        <f t="shared" si="0"/>
        <v>W9 / 1901</v>
      </c>
      <c r="I2" s="717" t="str">
        <f t="shared" si="0"/>
        <v>W13 / 1901</v>
      </c>
      <c r="J2" s="717" t="str">
        <f t="shared" si="0"/>
        <v>W15 / 1901</v>
      </c>
      <c r="K2" s="717" t="str">
        <f t="shared" si="0"/>
        <v>W17 / 1901</v>
      </c>
      <c r="L2" s="717" t="str">
        <f t="shared" si="0"/>
        <v>W19 / 1901</v>
      </c>
      <c r="M2" s="717" t="str">
        <f t="shared" si="0"/>
        <v>W21 / 1901</v>
      </c>
      <c r="N2" s="717" t="str">
        <f t="shared" si="0"/>
        <v>W23 / 1901</v>
      </c>
      <c r="O2" s="717" t="str">
        <f t="shared" si="0"/>
        <v>W25 / 1901</v>
      </c>
      <c r="P2" s="717" t="str">
        <f t="shared" si="0"/>
        <v>W27 / 1901</v>
      </c>
      <c r="Q2" s="717" t="str">
        <f t="shared" si="0"/>
        <v>W29 / 1901</v>
      </c>
      <c r="R2" s="717" t="str">
        <f t="shared" si="0"/>
        <v>W31 / 1901</v>
      </c>
      <c r="S2" s="717" t="str">
        <f t="shared" si="0"/>
        <v>W33 / 1901</v>
      </c>
      <c r="T2" s="717" t="str">
        <f t="shared" si="0"/>
        <v>W35 / 1901</v>
      </c>
      <c r="U2" s="717" t="str">
        <f t="shared" si="0"/>
        <v>W37 / 1901</v>
      </c>
      <c r="V2" s="717" t="str">
        <f t="shared" si="0"/>
        <v>W39 / 1901</v>
      </c>
      <c r="W2" s="717" t="str">
        <f t="shared" si="0"/>
        <v>W41 / 1901</v>
      </c>
      <c r="X2" s="717" t="str">
        <f t="shared" si="0"/>
        <v>W43 / 1901</v>
      </c>
      <c r="Y2" s="717" t="str">
        <f t="shared" si="0"/>
        <v>W45 / 1901</v>
      </c>
      <c r="Z2" s="717" t="str">
        <f t="shared" si="0"/>
        <v>W47 / 1901</v>
      </c>
      <c r="AA2" s="717" t="str">
        <f t="shared" si="0"/>
        <v>W49 / 1901</v>
      </c>
      <c r="AB2" s="717" t="str">
        <f t="shared" si="0"/>
        <v>W51 / 1901</v>
      </c>
      <c r="AC2" s="717" t="str">
        <f t="shared" si="0"/>
        <v>W53 / 1901</v>
      </c>
      <c r="AD2" s="717" t="str">
        <f t="shared" si="0"/>
        <v>W3 / 1902</v>
      </c>
      <c r="AE2" s="717" t="str">
        <f t="shared" si="0"/>
        <v>W5 / 1902</v>
      </c>
      <c r="AF2" s="717" t="str">
        <f t="shared" si="0"/>
        <v>W7 / 1902</v>
      </c>
      <c r="AG2" s="717" t="str">
        <f t="shared" si="0"/>
        <v>W9 / 1902</v>
      </c>
      <c r="AH2" s="717" t="str">
        <f t="shared" si="0"/>
        <v>W11 / 1902</v>
      </c>
      <c r="AI2" s="717" t="str">
        <f t="shared" si="0"/>
        <v>W13 / 1902</v>
      </c>
      <c r="AJ2" s="717" t="str">
        <f t="shared" si="0"/>
        <v>W15 / 1902</v>
      </c>
      <c r="AK2" s="717" t="str">
        <f t="shared" si="0"/>
        <v>W17 / 1902</v>
      </c>
      <c r="AL2" s="717" t="str">
        <f t="shared" si="0"/>
        <v>W19 / 1902</v>
      </c>
      <c r="AM2" s="717" t="str">
        <f t="shared" si="0"/>
        <v>W21 / 1902</v>
      </c>
      <c r="AN2" s="717" t="str">
        <f t="shared" si="0"/>
        <v>W23 / 1902</v>
      </c>
      <c r="AO2" s="717" t="str">
        <f t="shared" si="0"/>
        <v>W25 / 1902</v>
      </c>
      <c r="AP2" s="717" t="str">
        <f t="shared" si="0"/>
        <v>W27 / 1902</v>
      </c>
      <c r="AQ2" s="717" t="str">
        <f t="shared" si="0"/>
        <v>W29 / 1902</v>
      </c>
      <c r="AR2" s="717" t="str">
        <f t="shared" si="0"/>
        <v>W31 / 1902</v>
      </c>
      <c r="AS2" s="717" t="str">
        <f t="shared" si="0"/>
        <v>W33 / 1902</v>
      </c>
      <c r="AT2" s="717" t="str">
        <f t="shared" si="0"/>
        <v>W35 / 1902</v>
      </c>
      <c r="AU2" s="717" t="str">
        <f t="shared" si="0"/>
        <v>W37 / 1902</v>
      </c>
      <c r="AV2" s="717" t="str">
        <f t="shared" si="0"/>
        <v>W39 / 1902</v>
      </c>
      <c r="AW2" s="717" t="str">
        <f t="shared" si="0"/>
        <v>W41 / 1902</v>
      </c>
      <c r="AX2" s="717" t="str">
        <f t="shared" si="0"/>
        <v>W43 / 1902</v>
      </c>
      <c r="AY2" s="717" t="str">
        <f t="shared" si="0"/>
        <v>W45 / 1902</v>
      </c>
      <c r="AZ2" s="717" t="str">
        <f t="shared" si="0"/>
        <v>W47 / 1902</v>
      </c>
      <c r="BA2" s="717" t="str">
        <f t="shared" si="0"/>
        <v>W49 / 1902</v>
      </c>
      <c r="BB2" s="717" t="str">
        <f t="shared" si="0"/>
        <v>W51 / 1902</v>
      </c>
      <c r="BC2" s="717" t="str">
        <f t="shared" si="0"/>
        <v>W53 / 1902</v>
      </c>
      <c r="BD2" s="717" t="str">
        <f t="shared" si="0"/>
        <v>W3 / 1903</v>
      </c>
      <c r="BE2" s="717" t="str">
        <f t="shared" si="0"/>
        <v>W5 / 1903</v>
      </c>
      <c r="BF2" s="717" t="str">
        <f t="shared" si="0"/>
        <v>W7 / 1903</v>
      </c>
      <c r="BG2" s="717" t="str">
        <f t="shared" si="0"/>
        <v>W9 / 1903</v>
      </c>
      <c r="BH2" s="717" t="str">
        <f t="shared" si="0"/>
        <v>W11 / 1903</v>
      </c>
      <c r="BI2" s="717" t="str">
        <f t="shared" si="0"/>
        <v>W13 / 1903</v>
      </c>
      <c r="BJ2" s="717" t="str">
        <f t="shared" si="0"/>
        <v>W15 / 1903</v>
      </c>
      <c r="BK2" s="717" t="str">
        <f t="shared" si="0"/>
        <v>W17 / 1903</v>
      </c>
      <c r="BL2" s="717" t="str">
        <f t="shared" si="0"/>
        <v>W19 / 1903</v>
      </c>
      <c r="BM2" s="717" t="str">
        <f t="shared" si="0"/>
        <v>W21 / 1903</v>
      </c>
      <c r="BN2" s="717" t="str">
        <f t="shared" si="0"/>
        <v>W23 / 1903</v>
      </c>
      <c r="BO2" s="717" t="str">
        <f t="shared" si="0"/>
        <v>W25 / 1903</v>
      </c>
      <c r="BP2" s="717" t="str">
        <f t="shared" ref="BP2:BV2" si="1">CONCATENATE("W",WEEKNUM(BP3,2)," / ",YEAR(BP3))</f>
        <v>W27 / 1903</v>
      </c>
      <c r="BQ2" s="717" t="str">
        <f t="shared" si="1"/>
        <v>W29 / 1903</v>
      </c>
      <c r="BR2" s="717" t="str">
        <f t="shared" si="1"/>
        <v>W31 / 1903</v>
      </c>
      <c r="BS2" s="717" t="str">
        <f t="shared" si="1"/>
        <v>W33 / 1903</v>
      </c>
      <c r="BT2" s="717" t="str">
        <f t="shared" si="1"/>
        <v>W35 / 1903</v>
      </c>
      <c r="BU2" s="718" t="str">
        <f t="shared" si="1"/>
        <v>W37 / 1903</v>
      </c>
      <c r="BV2" s="581" t="str">
        <f t="shared" si="1"/>
        <v>W1 / 1900</v>
      </c>
      <c r="BW2" s="481"/>
    </row>
    <row r="3" spans="1:75" s="484" customFormat="1" ht="52.5">
      <c r="A3" s="582" t="s">
        <v>139</v>
      </c>
      <c r="B3" s="583">
        <f>filingDate</f>
        <v>522</v>
      </c>
      <c r="C3" s="531">
        <v>367</v>
      </c>
      <c r="D3" s="531">
        <v>381</v>
      </c>
      <c r="E3" s="531">
        <v>395</v>
      </c>
      <c r="F3" s="531">
        <v>409</v>
      </c>
      <c r="G3" s="531">
        <v>423</v>
      </c>
      <c r="H3" s="531">
        <v>426</v>
      </c>
      <c r="I3" s="531">
        <v>451</v>
      </c>
      <c r="J3" s="531">
        <v>465</v>
      </c>
      <c r="K3" s="531">
        <v>479</v>
      </c>
      <c r="L3" s="531">
        <v>493</v>
      </c>
      <c r="M3" s="531">
        <v>507</v>
      </c>
      <c r="N3" s="531">
        <v>521</v>
      </c>
      <c r="O3" s="531">
        <v>535</v>
      </c>
      <c r="P3" s="531">
        <v>549</v>
      </c>
      <c r="Q3" s="531">
        <v>563</v>
      </c>
      <c r="R3" s="531">
        <v>577</v>
      </c>
      <c r="S3" s="531">
        <v>591</v>
      </c>
      <c r="T3" s="531">
        <v>605</v>
      </c>
      <c r="U3" s="531">
        <v>619</v>
      </c>
      <c r="V3" s="531">
        <v>633</v>
      </c>
      <c r="W3" s="531">
        <v>647</v>
      </c>
      <c r="X3" s="531">
        <v>661</v>
      </c>
      <c r="Y3" s="531">
        <v>675</v>
      </c>
      <c r="Z3" s="531">
        <v>689</v>
      </c>
      <c r="AA3" s="531">
        <v>703</v>
      </c>
      <c r="AB3" s="531">
        <v>717</v>
      </c>
      <c r="AC3" s="531">
        <v>731</v>
      </c>
      <c r="AD3" s="531">
        <v>745</v>
      </c>
      <c r="AE3" s="531">
        <v>759</v>
      </c>
      <c r="AF3" s="531">
        <v>773</v>
      </c>
      <c r="AG3" s="531">
        <v>787</v>
      </c>
      <c r="AH3" s="531">
        <v>801</v>
      </c>
      <c r="AI3" s="531">
        <v>815</v>
      </c>
      <c r="AJ3" s="531">
        <v>829</v>
      </c>
      <c r="AK3" s="531">
        <v>843</v>
      </c>
      <c r="AL3" s="531">
        <v>857</v>
      </c>
      <c r="AM3" s="531">
        <v>871</v>
      </c>
      <c r="AN3" s="531">
        <v>885</v>
      </c>
      <c r="AO3" s="531">
        <v>899</v>
      </c>
      <c r="AP3" s="531">
        <v>913</v>
      </c>
      <c r="AQ3" s="531">
        <v>927</v>
      </c>
      <c r="AR3" s="531">
        <v>941</v>
      </c>
      <c r="AS3" s="531">
        <v>955</v>
      </c>
      <c r="AT3" s="531">
        <v>969</v>
      </c>
      <c r="AU3" s="531">
        <v>983</v>
      </c>
      <c r="AV3" s="531">
        <v>997</v>
      </c>
      <c r="AW3" s="531">
        <v>1011</v>
      </c>
      <c r="AX3" s="531">
        <v>1025</v>
      </c>
      <c r="AY3" s="531">
        <v>1039</v>
      </c>
      <c r="AZ3" s="531">
        <v>1053</v>
      </c>
      <c r="BA3" s="531">
        <v>1067</v>
      </c>
      <c r="BB3" s="531">
        <v>1081</v>
      </c>
      <c r="BC3" s="531">
        <v>1095</v>
      </c>
      <c r="BD3" s="531">
        <v>1109</v>
      </c>
      <c r="BE3" s="531">
        <v>1123</v>
      </c>
      <c r="BF3" s="531">
        <v>1137</v>
      </c>
      <c r="BG3" s="531">
        <v>1151</v>
      </c>
      <c r="BH3" s="531">
        <v>1165</v>
      </c>
      <c r="BI3" s="531">
        <v>1179</v>
      </c>
      <c r="BJ3" s="531">
        <v>1193</v>
      </c>
      <c r="BK3" s="531">
        <v>1207</v>
      </c>
      <c r="BL3" s="531">
        <v>1221</v>
      </c>
      <c r="BM3" s="531">
        <v>1235</v>
      </c>
      <c r="BN3" s="531">
        <v>1249</v>
      </c>
      <c r="BO3" s="531">
        <v>1263</v>
      </c>
      <c r="BP3" s="531">
        <v>1277</v>
      </c>
      <c r="BQ3" s="531">
        <v>1291</v>
      </c>
      <c r="BR3" s="531">
        <v>1305</v>
      </c>
      <c r="BS3" s="531">
        <v>1319</v>
      </c>
      <c r="BT3" s="531">
        <v>1333</v>
      </c>
      <c r="BU3" s="584">
        <v>1347</v>
      </c>
      <c r="BV3" s="585"/>
      <c r="BW3" s="483"/>
    </row>
    <row r="4" spans="1:75" s="482" customFormat="1">
      <c r="A4" s="586" t="s">
        <v>431</v>
      </c>
      <c r="B4" s="587">
        <f>IF(filingDate&lt;$C$3,$C4,INDEX($C4:$AAA4,MATCH(filingDate,$C$3:$AAA$3)))</f>
        <v>0</v>
      </c>
      <c r="C4" s="588"/>
      <c r="D4" s="589"/>
      <c r="E4" s="589"/>
      <c r="F4" s="589"/>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590"/>
      <c r="AK4" s="590"/>
      <c r="AL4" s="590"/>
      <c r="AM4" s="590"/>
      <c r="AN4" s="590"/>
      <c r="AO4" s="590"/>
      <c r="AP4" s="590"/>
      <c r="AQ4" s="590"/>
      <c r="AR4" s="590"/>
      <c r="AS4" s="590"/>
      <c r="AT4" s="590"/>
      <c r="AU4" s="590"/>
      <c r="AV4" s="590"/>
      <c r="AW4" s="590"/>
      <c r="AX4" s="590"/>
      <c r="AY4" s="590"/>
      <c r="AZ4" s="590"/>
      <c r="BA4" s="590"/>
      <c r="BB4" s="590"/>
      <c r="BC4" s="590"/>
      <c r="BD4" s="591"/>
      <c r="BE4" s="592"/>
      <c r="BF4" s="590"/>
      <c r="BG4" s="591"/>
      <c r="BH4" s="592"/>
      <c r="BI4" s="590"/>
      <c r="BJ4" s="591"/>
      <c r="BK4" s="592"/>
      <c r="BL4" s="590"/>
      <c r="BM4" s="591"/>
      <c r="BN4" s="592"/>
      <c r="BO4" s="590"/>
      <c r="BP4" s="591"/>
      <c r="BQ4" s="592"/>
      <c r="BR4" s="590"/>
      <c r="BS4" s="591"/>
      <c r="BT4" s="592"/>
      <c r="BU4" s="593"/>
      <c r="BV4" s="594"/>
      <c r="BW4" s="481"/>
    </row>
    <row r="5" spans="1:75" s="482" customFormat="1">
      <c r="A5" s="586" t="s">
        <v>432</v>
      </c>
      <c r="B5" s="587">
        <f>IF(filingDate&lt;$C$3,$C5,INDEX($C5:$AAA5,MATCH(filingDate,$C$3:$AAA$3)))</f>
        <v>0</v>
      </c>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589"/>
      <c r="AK5" s="589"/>
      <c r="AL5" s="589"/>
      <c r="AM5" s="589"/>
      <c r="AN5" s="589"/>
      <c r="AO5" s="589"/>
      <c r="AP5" s="589"/>
      <c r="AQ5" s="589"/>
      <c r="AR5" s="589"/>
      <c r="AS5" s="589"/>
      <c r="AT5" s="589"/>
      <c r="AU5" s="589"/>
      <c r="AV5" s="589"/>
      <c r="AW5" s="589"/>
      <c r="AX5" s="589"/>
      <c r="AY5" s="589"/>
      <c r="AZ5" s="589"/>
      <c r="BA5" s="589"/>
      <c r="BB5" s="589"/>
      <c r="BC5" s="589"/>
      <c r="BD5" s="595"/>
      <c r="BE5" s="588"/>
      <c r="BF5" s="589"/>
      <c r="BG5" s="595"/>
      <c r="BH5" s="588"/>
      <c r="BI5" s="589"/>
      <c r="BJ5" s="595"/>
      <c r="BK5" s="588"/>
      <c r="BL5" s="589"/>
      <c r="BM5" s="595"/>
      <c r="BN5" s="588"/>
      <c r="BO5" s="589"/>
      <c r="BP5" s="595"/>
      <c r="BQ5" s="588"/>
      <c r="BR5" s="589"/>
      <c r="BS5" s="595"/>
      <c r="BT5" s="588"/>
      <c r="BU5" s="596"/>
      <c r="BV5" s="594"/>
      <c r="BW5" s="481"/>
    </row>
    <row r="6" spans="1:75" s="482" customFormat="1" ht="12.75" customHeight="1" thickBot="1">
      <c r="A6" s="597"/>
      <c r="B6" s="597"/>
      <c r="C6" s="597"/>
      <c r="D6" s="597"/>
      <c r="E6" s="597"/>
      <c r="F6" s="597"/>
      <c r="G6" s="597"/>
      <c r="H6" s="597"/>
      <c r="I6" s="597"/>
      <c r="J6" s="597"/>
      <c r="K6" s="597"/>
      <c r="L6" s="597"/>
      <c r="M6" s="597"/>
      <c r="N6" s="597"/>
      <c r="O6" s="597"/>
      <c r="P6" s="597"/>
      <c r="Q6" s="597"/>
      <c r="R6" s="597"/>
      <c r="S6" s="597"/>
      <c r="T6" s="597"/>
      <c r="U6" s="597"/>
      <c r="V6" s="597"/>
      <c r="W6" s="597"/>
      <c r="X6" s="597"/>
      <c r="Y6" s="597"/>
      <c r="Z6" s="597"/>
      <c r="AA6" s="597"/>
      <c r="AB6" s="597"/>
      <c r="AC6" s="597"/>
      <c r="AD6" s="597"/>
      <c r="AE6" s="597"/>
      <c r="AF6" s="597"/>
      <c r="AG6" s="597"/>
      <c r="AH6" s="597"/>
      <c r="AI6" s="597"/>
      <c r="AJ6" s="597"/>
      <c r="AK6" s="597"/>
      <c r="AL6" s="597"/>
      <c r="AM6" s="597"/>
      <c r="AN6" s="597"/>
      <c r="AO6" s="597"/>
      <c r="AP6" s="597"/>
      <c r="AQ6" s="597"/>
      <c r="AR6" s="597"/>
      <c r="AS6" s="597"/>
      <c r="AT6" s="597"/>
      <c r="AU6" s="597"/>
      <c r="AV6" s="597"/>
      <c r="AW6" s="597"/>
      <c r="AX6" s="597"/>
      <c r="AY6" s="597"/>
      <c r="AZ6" s="597"/>
      <c r="BA6" s="597"/>
      <c r="BB6" s="597"/>
      <c r="BC6" s="597"/>
      <c r="BD6" s="597"/>
      <c r="BE6" s="597"/>
      <c r="BF6" s="597"/>
      <c r="BG6" s="597"/>
      <c r="BH6" s="597"/>
      <c r="BI6" s="597"/>
      <c r="BJ6" s="597"/>
      <c r="BK6" s="597"/>
      <c r="BL6" s="597"/>
      <c r="BM6" s="597"/>
      <c r="BN6" s="597"/>
      <c r="BO6" s="597"/>
      <c r="BP6" s="597"/>
      <c r="BQ6" s="597"/>
      <c r="BR6" s="597"/>
      <c r="BS6" s="597"/>
      <c r="BT6" s="597"/>
      <c r="BU6" s="597"/>
      <c r="BV6" s="598"/>
      <c r="BW6" s="481"/>
    </row>
    <row r="7" spans="1:75" s="482" customFormat="1" ht="18.95" customHeight="1" thickBot="1">
      <c r="A7" s="599" t="s">
        <v>427</v>
      </c>
      <c r="B7" s="485" t="s">
        <v>145</v>
      </c>
      <c r="C7" s="486"/>
      <c r="D7" s="477"/>
      <c r="E7" s="477"/>
      <c r="F7" s="477"/>
      <c r="G7" s="477"/>
      <c r="H7" s="477"/>
      <c r="I7" s="477"/>
      <c r="J7" s="477"/>
      <c r="K7" s="477"/>
      <c r="L7" s="477"/>
      <c r="M7" s="477"/>
      <c r="N7" s="477"/>
      <c r="O7" s="477"/>
      <c r="P7" s="477"/>
      <c r="Q7" s="477"/>
      <c r="R7" s="477"/>
      <c r="S7" s="477"/>
      <c r="T7" s="477"/>
      <c r="U7" s="477"/>
      <c r="V7" s="477"/>
      <c r="W7" s="477"/>
      <c r="X7" s="477"/>
      <c r="Y7" s="477"/>
      <c r="Z7" s="477"/>
      <c r="AA7" s="477"/>
      <c r="AB7" s="477"/>
      <c r="AC7" s="477"/>
      <c r="AD7" s="477"/>
      <c r="AE7" s="477"/>
      <c r="AF7" s="477"/>
      <c r="AG7" s="477"/>
      <c r="AH7" s="477"/>
      <c r="AI7" s="477"/>
      <c r="AJ7" s="477"/>
      <c r="AK7" s="477"/>
      <c r="AL7" s="477"/>
      <c r="AM7" s="477"/>
      <c r="AN7" s="477"/>
      <c r="AO7" s="477"/>
      <c r="AP7" s="477"/>
      <c r="AQ7" s="477"/>
      <c r="AR7" s="477"/>
      <c r="AS7" s="477"/>
      <c r="AT7" s="477"/>
      <c r="AU7" s="477"/>
      <c r="AV7" s="477"/>
      <c r="AW7" s="477"/>
      <c r="AX7" s="477"/>
      <c r="AY7" s="477"/>
      <c r="AZ7" s="477"/>
      <c r="BA7" s="477"/>
      <c r="BB7" s="477"/>
      <c r="BC7" s="477"/>
      <c r="BD7" s="477"/>
      <c r="BE7" s="477"/>
      <c r="BF7" s="477"/>
      <c r="BG7" s="477"/>
      <c r="BH7" s="477"/>
      <c r="BI7" s="477"/>
      <c r="BJ7" s="477"/>
      <c r="BK7" s="477"/>
      <c r="BL7" s="477"/>
      <c r="BM7" s="477"/>
      <c r="BN7" s="477"/>
      <c r="BO7" s="477"/>
      <c r="BP7" s="477"/>
      <c r="BQ7" s="477"/>
      <c r="BR7" s="477"/>
      <c r="BS7" s="477"/>
      <c r="BT7" s="477"/>
      <c r="BU7" s="477"/>
      <c r="BV7" s="598"/>
      <c r="BW7" s="481"/>
    </row>
    <row r="8" spans="1:75" ht="15">
      <c r="A8" s="600" t="s">
        <v>170</v>
      </c>
      <c r="B8" s="601"/>
      <c r="C8" s="601"/>
      <c r="D8" s="601"/>
      <c r="E8" s="601"/>
      <c r="F8" s="601"/>
      <c r="G8" s="601"/>
      <c r="H8" s="601"/>
      <c r="I8" s="601"/>
      <c r="J8" s="601"/>
      <c r="K8" s="601"/>
      <c r="L8" s="601"/>
      <c r="M8" s="601"/>
      <c r="N8" s="601"/>
      <c r="O8" s="601"/>
      <c r="P8" s="601"/>
      <c r="Q8" s="601"/>
      <c r="R8" s="601"/>
      <c r="S8" s="601"/>
      <c r="T8" s="601"/>
      <c r="U8" s="601"/>
      <c r="V8" s="601"/>
      <c r="W8" s="601"/>
      <c r="X8" s="601"/>
      <c r="Y8" s="601"/>
      <c r="Z8" s="601"/>
      <c r="AA8" s="601"/>
      <c r="AB8" s="601"/>
      <c r="AC8" s="601"/>
      <c r="AD8" s="601"/>
      <c r="AE8" s="601"/>
      <c r="AF8" s="601"/>
      <c r="AG8" s="601"/>
      <c r="AH8" s="601"/>
      <c r="AI8" s="601"/>
      <c r="AJ8" s="601"/>
      <c r="AK8" s="601"/>
      <c r="AL8" s="601"/>
      <c r="AM8" s="601"/>
      <c r="AN8" s="601"/>
      <c r="AO8" s="601"/>
      <c r="AP8" s="601"/>
      <c r="AQ8" s="601"/>
      <c r="AR8" s="601"/>
      <c r="AS8" s="601"/>
      <c r="AT8" s="601"/>
      <c r="AU8" s="601"/>
      <c r="AV8" s="601"/>
      <c r="AW8" s="601"/>
      <c r="AX8" s="601"/>
      <c r="AY8" s="601"/>
      <c r="AZ8" s="601"/>
      <c r="BA8" s="601"/>
      <c r="BB8" s="601"/>
      <c r="BC8" s="601"/>
      <c r="BD8" s="601"/>
      <c r="BE8" s="601"/>
      <c r="BF8" s="601"/>
      <c r="BG8" s="601"/>
      <c r="BH8" s="601"/>
      <c r="BI8" s="601"/>
      <c r="BJ8" s="601"/>
      <c r="BK8" s="601"/>
      <c r="BL8" s="601"/>
      <c r="BM8" s="601"/>
      <c r="BN8" s="601"/>
      <c r="BO8" s="601"/>
      <c r="BP8" s="601"/>
      <c r="BQ8" s="601"/>
      <c r="BR8" s="601"/>
      <c r="BS8" s="601"/>
      <c r="BT8" s="601"/>
      <c r="BU8" s="601"/>
      <c r="BV8" s="598"/>
      <c r="BW8" s="487"/>
    </row>
    <row r="9" spans="1:75">
      <c r="A9" s="719" t="s">
        <v>36</v>
      </c>
      <c r="B9" s="603">
        <f t="shared" ref="B9:B14" si="2">IF(filingDate&lt;$C$3,$C9,INDEX($C9:$AAA9,MATCH(filingDate,$C$3:$AAA$3)))</f>
        <v>0</v>
      </c>
      <c r="C9" s="604"/>
      <c r="D9" s="604"/>
      <c r="E9" s="604"/>
      <c r="F9" s="604"/>
      <c r="G9" s="604"/>
      <c r="H9" s="604"/>
      <c r="I9" s="604"/>
      <c r="J9" s="604"/>
      <c r="K9" s="604"/>
      <c r="L9" s="604"/>
      <c r="M9" s="604"/>
      <c r="N9" s="604"/>
      <c r="O9" s="604"/>
      <c r="P9" s="604"/>
      <c r="Q9" s="604"/>
      <c r="R9" s="604"/>
      <c r="S9" s="604"/>
      <c r="T9" s="604"/>
      <c r="U9" s="604"/>
      <c r="V9" s="604"/>
      <c r="W9" s="604"/>
      <c r="X9" s="604"/>
      <c r="Y9" s="604"/>
      <c r="Z9" s="604"/>
      <c r="AA9" s="604"/>
      <c r="AB9" s="604"/>
      <c r="AC9" s="604"/>
      <c r="AD9" s="604"/>
      <c r="AE9" s="604"/>
      <c r="AF9" s="604"/>
      <c r="AG9" s="604"/>
      <c r="AH9" s="604"/>
      <c r="AI9" s="604"/>
      <c r="AJ9" s="604"/>
      <c r="AK9" s="604"/>
      <c r="AL9" s="604"/>
      <c r="AM9" s="604"/>
      <c r="AN9" s="604"/>
      <c r="AO9" s="604"/>
      <c r="AP9" s="604"/>
      <c r="AQ9" s="604"/>
      <c r="AR9" s="604"/>
      <c r="AS9" s="604"/>
      <c r="AT9" s="604"/>
      <c r="AU9" s="604"/>
      <c r="AV9" s="604"/>
      <c r="AW9" s="604"/>
      <c r="AX9" s="604"/>
      <c r="AY9" s="604"/>
      <c r="AZ9" s="604"/>
      <c r="BA9" s="604"/>
      <c r="BB9" s="604"/>
      <c r="BC9" s="604"/>
      <c r="BD9" s="604"/>
      <c r="BE9" s="604"/>
      <c r="BF9" s="604"/>
      <c r="BG9" s="604"/>
      <c r="BH9" s="604"/>
      <c r="BI9" s="604"/>
      <c r="BJ9" s="604"/>
      <c r="BK9" s="604"/>
      <c r="BL9" s="604"/>
      <c r="BM9" s="604"/>
      <c r="BN9" s="604"/>
      <c r="BO9" s="604"/>
      <c r="BP9" s="604"/>
      <c r="BQ9" s="604"/>
      <c r="BR9" s="604"/>
      <c r="BS9" s="604"/>
      <c r="BT9" s="604"/>
      <c r="BU9" s="604"/>
      <c r="BV9" s="598"/>
      <c r="BW9" s="487"/>
    </row>
    <row r="10" spans="1:75">
      <c r="A10" s="720" t="s">
        <v>37</v>
      </c>
      <c r="B10" s="606">
        <f t="shared" si="2"/>
        <v>0</v>
      </c>
      <c r="C10" s="534"/>
      <c r="D10" s="534"/>
      <c r="E10" s="534"/>
      <c r="F10" s="534"/>
      <c r="G10" s="534"/>
      <c r="H10" s="534"/>
      <c r="I10" s="534"/>
      <c r="J10" s="534"/>
      <c r="K10" s="534"/>
      <c r="L10" s="534"/>
      <c r="M10" s="534"/>
      <c r="N10" s="534"/>
      <c r="O10" s="534"/>
      <c r="P10" s="534"/>
      <c r="Q10" s="534"/>
      <c r="R10" s="534"/>
      <c r="S10" s="534"/>
      <c r="T10" s="534"/>
      <c r="U10" s="534"/>
      <c r="V10" s="534"/>
      <c r="W10" s="534"/>
      <c r="X10" s="534"/>
      <c r="Y10" s="534"/>
      <c r="Z10" s="534"/>
      <c r="AA10" s="534"/>
      <c r="AB10" s="534"/>
      <c r="AC10" s="534"/>
      <c r="AD10" s="534"/>
      <c r="AE10" s="534"/>
      <c r="AF10" s="534"/>
      <c r="AG10" s="534"/>
      <c r="AH10" s="534"/>
      <c r="AI10" s="534"/>
      <c r="AJ10" s="534"/>
      <c r="AK10" s="534"/>
      <c r="AL10" s="534"/>
      <c r="AM10" s="534"/>
      <c r="AN10" s="534"/>
      <c r="AO10" s="534"/>
      <c r="AP10" s="534"/>
      <c r="AQ10" s="534"/>
      <c r="AR10" s="534"/>
      <c r="AS10" s="534"/>
      <c r="AT10" s="534"/>
      <c r="AU10" s="534"/>
      <c r="AV10" s="534"/>
      <c r="AW10" s="534"/>
      <c r="AX10" s="534"/>
      <c r="AY10" s="534"/>
      <c r="AZ10" s="534"/>
      <c r="BA10" s="534"/>
      <c r="BB10" s="534"/>
      <c r="BC10" s="534"/>
      <c r="BD10" s="534"/>
      <c r="BE10" s="534"/>
      <c r="BF10" s="534"/>
      <c r="BG10" s="534"/>
      <c r="BH10" s="534"/>
      <c r="BI10" s="534"/>
      <c r="BJ10" s="534"/>
      <c r="BK10" s="534"/>
      <c r="BL10" s="534"/>
      <c r="BM10" s="534"/>
      <c r="BN10" s="534"/>
      <c r="BO10" s="534"/>
      <c r="BP10" s="534"/>
      <c r="BQ10" s="534"/>
      <c r="BR10" s="534"/>
      <c r="BS10" s="534"/>
      <c r="BT10" s="534"/>
      <c r="BU10" s="534"/>
      <c r="BV10" s="594"/>
      <c r="BW10" s="487"/>
    </row>
    <row r="11" spans="1:75">
      <c r="A11" s="719" t="s">
        <v>146</v>
      </c>
      <c r="B11" s="607">
        <f t="shared" si="2"/>
        <v>0</v>
      </c>
      <c r="C11" s="608"/>
      <c r="D11" s="608"/>
      <c r="E11" s="608"/>
      <c r="F11" s="608"/>
      <c r="G11" s="608"/>
      <c r="H11" s="608"/>
      <c r="I11" s="608"/>
      <c r="J11" s="608"/>
      <c r="K11" s="608"/>
      <c r="L11" s="608"/>
      <c r="M11" s="608"/>
      <c r="N11" s="608"/>
      <c r="O11" s="608"/>
      <c r="P11" s="608"/>
      <c r="Q11" s="608"/>
      <c r="R11" s="608"/>
      <c r="S11" s="608"/>
      <c r="T11" s="608"/>
      <c r="U11" s="608"/>
      <c r="V11" s="608"/>
      <c r="W11" s="608"/>
      <c r="X11" s="608"/>
      <c r="Y11" s="608"/>
      <c r="Z11" s="608"/>
      <c r="AA11" s="608"/>
      <c r="AB11" s="608"/>
      <c r="AC11" s="608"/>
      <c r="AD11" s="608"/>
      <c r="AE11" s="604"/>
      <c r="AF11" s="604"/>
      <c r="AG11" s="604"/>
      <c r="AH11" s="604"/>
      <c r="AI11" s="604"/>
      <c r="AJ11" s="604"/>
      <c r="AK11" s="604"/>
      <c r="AL11" s="604"/>
      <c r="AM11" s="604"/>
      <c r="AN11" s="604"/>
      <c r="AO11" s="604"/>
      <c r="AP11" s="604"/>
      <c r="AQ11" s="604"/>
      <c r="AR11" s="604"/>
      <c r="AS11" s="604"/>
      <c r="AT11" s="604"/>
      <c r="AU11" s="604"/>
      <c r="AV11" s="604"/>
      <c r="AW11" s="604"/>
      <c r="AX11" s="604"/>
      <c r="AY11" s="604"/>
      <c r="AZ11" s="604"/>
      <c r="BA11" s="604"/>
      <c r="BB11" s="604"/>
      <c r="BC11" s="604"/>
      <c r="BD11" s="604"/>
      <c r="BE11" s="604"/>
      <c r="BF11" s="604"/>
      <c r="BG11" s="604"/>
      <c r="BH11" s="604"/>
      <c r="BI11" s="604"/>
      <c r="BJ11" s="604"/>
      <c r="BK11" s="604"/>
      <c r="BL11" s="604"/>
      <c r="BM11" s="604"/>
      <c r="BN11" s="604"/>
      <c r="BO11" s="604"/>
      <c r="BP11" s="604"/>
      <c r="BQ11" s="604"/>
      <c r="BR11" s="604"/>
      <c r="BS11" s="604"/>
      <c r="BT11" s="604"/>
      <c r="BU11" s="604"/>
      <c r="BV11" s="598"/>
      <c r="BW11" s="487"/>
    </row>
    <row r="12" spans="1:75">
      <c r="A12" s="720" t="s">
        <v>147</v>
      </c>
      <c r="B12" s="606">
        <f t="shared" si="2"/>
        <v>0</v>
      </c>
      <c r="C12" s="534"/>
      <c r="D12" s="534"/>
      <c r="E12" s="534"/>
      <c r="F12" s="534"/>
      <c r="G12" s="534"/>
      <c r="H12" s="534"/>
      <c r="I12" s="534"/>
      <c r="J12" s="534"/>
      <c r="K12" s="534"/>
      <c r="L12" s="534"/>
      <c r="M12" s="534"/>
      <c r="N12" s="534"/>
      <c r="O12" s="534"/>
      <c r="P12" s="534"/>
      <c r="Q12" s="534"/>
      <c r="R12" s="534"/>
      <c r="S12" s="534"/>
      <c r="T12" s="534"/>
      <c r="U12" s="534"/>
      <c r="V12" s="534"/>
      <c r="W12" s="534"/>
      <c r="X12" s="534"/>
      <c r="Y12" s="534"/>
      <c r="Z12" s="534"/>
      <c r="AA12" s="534"/>
      <c r="AB12" s="534"/>
      <c r="AC12" s="534"/>
      <c r="AD12" s="534"/>
      <c r="AE12" s="534"/>
      <c r="AF12" s="534"/>
      <c r="AG12" s="534"/>
      <c r="AH12" s="534"/>
      <c r="AI12" s="534"/>
      <c r="AJ12" s="534"/>
      <c r="AK12" s="534"/>
      <c r="AL12" s="534"/>
      <c r="AM12" s="534"/>
      <c r="AN12" s="534"/>
      <c r="AO12" s="534"/>
      <c r="AP12" s="534"/>
      <c r="AQ12" s="534"/>
      <c r="AR12" s="534"/>
      <c r="AS12" s="534"/>
      <c r="AT12" s="534"/>
      <c r="AU12" s="534"/>
      <c r="AV12" s="534"/>
      <c r="AW12" s="534"/>
      <c r="AX12" s="534"/>
      <c r="AY12" s="534"/>
      <c r="AZ12" s="534"/>
      <c r="BA12" s="534"/>
      <c r="BB12" s="534"/>
      <c r="BC12" s="534"/>
      <c r="BD12" s="534"/>
      <c r="BE12" s="534"/>
      <c r="BF12" s="534"/>
      <c r="BG12" s="534"/>
      <c r="BH12" s="534"/>
      <c r="BI12" s="534"/>
      <c r="BJ12" s="534"/>
      <c r="BK12" s="534"/>
      <c r="BL12" s="534"/>
      <c r="BM12" s="534"/>
      <c r="BN12" s="534"/>
      <c r="BO12" s="534"/>
      <c r="BP12" s="534"/>
      <c r="BQ12" s="534"/>
      <c r="BR12" s="534"/>
      <c r="BS12" s="534"/>
      <c r="BT12" s="534"/>
      <c r="BU12" s="534"/>
      <c r="BV12" s="594"/>
      <c r="BW12" s="487"/>
    </row>
    <row r="13" spans="1:75">
      <c r="A13" s="719" t="s">
        <v>173</v>
      </c>
      <c r="B13" s="607">
        <f t="shared" si="2"/>
        <v>0</v>
      </c>
      <c r="C13" s="608"/>
      <c r="D13" s="608"/>
      <c r="E13" s="608"/>
      <c r="F13" s="608"/>
      <c r="G13" s="608"/>
      <c r="H13" s="608"/>
      <c r="I13" s="608"/>
      <c r="J13" s="608"/>
      <c r="K13" s="608"/>
      <c r="L13" s="608"/>
      <c r="M13" s="608"/>
      <c r="N13" s="608"/>
      <c r="O13" s="608"/>
      <c r="P13" s="608"/>
      <c r="Q13" s="608"/>
      <c r="R13" s="608"/>
      <c r="S13" s="608"/>
      <c r="T13" s="608"/>
      <c r="U13" s="608"/>
      <c r="V13" s="608"/>
      <c r="W13" s="608"/>
      <c r="X13" s="608"/>
      <c r="Y13" s="608"/>
      <c r="Z13" s="608"/>
      <c r="AA13" s="608"/>
      <c r="AB13" s="608"/>
      <c r="AC13" s="608"/>
      <c r="AD13" s="608"/>
      <c r="AE13" s="604"/>
      <c r="AF13" s="604"/>
      <c r="AG13" s="604"/>
      <c r="AH13" s="604"/>
      <c r="AI13" s="604"/>
      <c r="AJ13" s="604"/>
      <c r="AK13" s="604"/>
      <c r="AL13" s="604"/>
      <c r="AM13" s="604"/>
      <c r="AN13" s="604"/>
      <c r="AO13" s="604"/>
      <c r="AP13" s="604"/>
      <c r="AQ13" s="604"/>
      <c r="AR13" s="604"/>
      <c r="AS13" s="604"/>
      <c r="AT13" s="604"/>
      <c r="AU13" s="604"/>
      <c r="AV13" s="604"/>
      <c r="AW13" s="604"/>
      <c r="AX13" s="604"/>
      <c r="AY13" s="604"/>
      <c r="AZ13" s="604"/>
      <c r="BA13" s="604"/>
      <c r="BB13" s="604"/>
      <c r="BC13" s="604"/>
      <c r="BD13" s="604"/>
      <c r="BE13" s="604"/>
      <c r="BF13" s="604"/>
      <c r="BG13" s="604"/>
      <c r="BH13" s="604"/>
      <c r="BI13" s="604"/>
      <c r="BJ13" s="604"/>
      <c r="BK13" s="604"/>
      <c r="BL13" s="604"/>
      <c r="BM13" s="604"/>
      <c r="BN13" s="604"/>
      <c r="BO13" s="604"/>
      <c r="BP13" s="604"/>
      <c r="BQ13" s="604"/>
      <c r="BR13" s="604"/>
      <c r="BS13" s="604"/>
      <c r="BT13" s="604"/>
      <c r="BU13" s="604"/>
      <c r="BV13" s="598"/>
      <c r="BW13" s="487"/>
    </row>
    <row r="14" spans="1:75">
      <c r="A14" s="720" t="s">
        <v>174</v>
      </c>
      <c r="B14" s="606">
        <f t="shared" si="2"/>
        <v>0</v>
      </c>
      <c r="C14" s="534"/>
      <c r="D14" s="534"/>
      <c r="E14" s="534"/>
      <c r="F14" s="534"/>
      <c r="G14" s="534"/>
      <c r="H14" s="534"/>
      <c r="I14" s="534"/>
      <c r="J14" s="534"/>
      <c r="K14" s="534"/>
      <c r="L14" s="534"/>
      <c r="M14" s="534"/>
      <c r="N14" s="534"/>
      <c r="O14" s="534"/>
      <c r="P14" s="534"/>
      <c r="Q14" s="534"/>
      <c r="R14" s="534"/>
      <c r="S14" s="534"/>
      <c r="T14" s="534"/>
      <c r="U14" s="534"/>
      <c r="V14" s="534"/>
      <c r="W14" s="534"/>
      <c r="X14" s="534"/>
      <c r="Y14" s="534"/>
      <c r="Z14" s="534"/>
      <c r="AA14" s="534"/>
      <c r="AB14" s="534"/>
      <c r="AC14" s="534"/>
      <c r="AD14" s="534"/>
      <c r="AE14" s="534"/>
      <c r="AF14" s="534"/>
      <c r="AG14" s="534"/>
      <c r="AH14" s="534"/>
      <c r="AI14" s="534"/>
      <c r="AJ14" s="534"/>
      <c r="AK14" s="534"/>
      <c r="AL14" s="534"/>
      <c r="AM14" s="534"/>
      <c r="AN14" s="534"/>
      <c r="AO14" s="534"/>
      <c r="AP14" s="534"/>
      <c r="AQ14" s="534"/>
      <c r="AR14" s="534"/>
      <c r="AS14" s="534"/>
      <c r="AT14" s="534"/>
      <c r="AU14" s="534"/>
      <c r="AV14" s="534"/>
      <c r="AW14" s="534"/>
      <c r="AX14" s="534"/>
      <c r="AY14" s="534"/>
      <c r="AZ14" s="534"/>
      <c r="BA14" s="534"/>
      <c r="BB14" s="534"/>
      <c r="BC14" s="534"/>
      <c r="BD14" s="534"/>
      <c r="BE14" s="534"/>
      <c r="BF14" s="534"/>
      <c r="BG14" s="534"/>
      <c r="BH14" s="534"/>
      <c r="BI14" s="534"/>
      <c r="BJ14" s="534"/>
      <c r="BK14" s="534"/>
      <c r="BL14" s="534"/>
      <c r="BM14" s="534"/>
      <c r="BN14" s="534"/>
      <c r="BO14" s="534"/>
      <c r="BP14" s="534"/>
      <c r="BQ14" s="534"/>
      <c r="BR14" s="534"/>
      <c r="BS14" s="534"/>
      <c r="BT14" s="534"/>
      <c r="BU14" s="534"/>
      <c r="BV14" s="594"/>
      <c r="BW14" s="487"/>
    </row>
    <row r="15" spans="1:75" ht="15">
      <c r="A15" s="721" t="s">
        <v>148</v>
      </c>
      <c r="B15" s="610"/>
      <c r="C15" s="532"/>
      <c r="D15" s="532"/>
      <c r="E15" s="532"/>
      <c r="F15" s="532"/>
      <c r="G15" s="532"/>
      <c r="H15" s="532"/>
      <c r="I15" s="532"/>
      <c r="J15" s="532"/>
      <c r="K15" s="532"/>
      <c r="L15" s="532"/>
      <c r="M15" s="532"/>
      <c r="N15" s="532"/>
      <c r="O15" s="532"/>
      <c r="P15" s="532"/>
      <c r="Q15" s="532"/>
      <c r="R15" s="532"/>
      <c r="S15" s="532"/>
      <c r="T15" s="532"/>
      <c r="U15" s="532"/>
      <c r="V15" s="532"/>
      <c r="W15" s="532"/>
      <c r="X15" s="532"/>
      <c r="Y15" s="532"/>
      <c r="Z15" s="532"/>
      <c r="AA15" s="532"/>
      <c r="AB15" s="532"/>
      <c r="AC15" s="532"/>
      <c r="AD15" s="532"/>
      <c r="AE15" s="533"/>
      <c r="AF15" s="533"/>
      <c r="AG15" s="533"/>
      <c r="AH15" s="533"/>
      <c r="AI15" s="533"/>
      <c r="AJ15" s="533"/>
      <c r="AK15" s="533"/>
      <c r="AL15" s="533"/>
      <c r="AM15" s="533"/>
      <c r="AN15" s="533"/>
      <c r="AO15" s="533"/>
      <c r="AP15" s="533"/>
      <c r="AQ15" s="533"/>
      <c r="AR15" s="533"/>
      <c r="AS15" s="533"/>
      <c r="AT15" s="533"/>
      <c r="AU15" s="533"/>
      <c r="AV15" s="533"/>
      <c r="AW15" s="533"/>
      <c r="AX15" s="533"/>
      <c r="AY15" s="533"/>
      <c r="AZ15" s="533"/>
      <c r="BA15" s="533"/>
      <c r="BB15" s="533"/>
      <c r="BC15" s="533"/>
      <c r="BD15" s="533"/>
      <c r="BE15" s="533"/>
      <c r="BF15" s="533"/>
      <c r="BG15" s="533"/>
      <c r="BH15" s="533"/>
      <c r="BI15" s="533"/>
      <c r="BJ15" s="533"/>
      <c r="BK15" s="533"/>
      <c r="BL15" s="533"/>
      <c r="BM15" s="533"/>
      <c r="BN15" s="533"/>
      <c r="BO15" s="533"/>
      <c r="BP15" s="533"/>
      <c r="BQ15" s="533"/>
      <c r="BR15" s="533"/>
      <c r="BS15" s="533"/>
      <c r="BT15" s="533"/>
      <c r="BU15" s="533"/>
      <c r="BV15" s="611"/>
      <c r="BW15" s="487"/>
    </row>
    <row r="16" spans="1:75">
      <c r="A16" s="722" t="s">
        <v>36</v>
      </c>
      <c r="B16" s="603">
        <f t="shared" ref="B16:B21" si="3">IF(filingDate&lt;$C$3,$C16,INDEX($C16:$AAA16,MATCH(filingDate,$C$3:$AAA$3)))</f>
        <v>0</v>
      </c>
      <c r="C16" s="608"/>
      <c r="D16" s="608"/>
      <c r="E16" s="608"/>
      <c r="F16" s="608"/>
      <c r="G16" s="608"/>
      <c r="H16" s="608"/>
      <c r="I16" s="608"/>
      <c r="J16" s="608"/>
      <c r="K16" s="608"/>
      <c r="L16" s="608"/>
      <c r="M16" s="608"/>
      <c r="N16" s="608"/>
      <c r="O16" s="608"/>
      <c r="P16" s="608"/>
      <c r="Q16" s="608"/>
      <c r="R16" s="608"/>
      <c r="S16" s="608"/>
      <c r="T16" s="608"/>
      <c r="U16" s="608"/>
      <c r="V16" s="608"/>
      <c r="W16" s="608"/>
      <c r="X16" s="608"/>
      <c r="Y16" s="608"/>
      <c r="Z16" s="608"/>
      <c r="AA16" s="608"/>
      <c r="AB16" s="608"/>
      <c r="AC16" s="608"/>
      <c r="AD16" s="608"/>
      <c r="AE16" s="604"/>
      <c r="AF16" s="604"/>
      <c r="AG16" s="604"/>
      <c r="AH16" s="604"/>
      <c r="AI16" s="604"/>
      <c r="AJ16" s="604"/>
      <c r="AK16" s="604"/>
      <c r="AL16" s="604"/>
      <c r="AM16" s="604"/>
      <c r="AN16" s="604"/>
      <c r="AO16" s="604"/>
      <c r="AP16" s="604"/>
      <c r="AQ16" s="604"/>
      <c r="AR16" s="604"/>
      <c r="AS16" s="604"/>
      <c r="AT16" s="604"/>
      <c r="AU16" s="604"/>
      <c r="AV16" s="604"/>
      <c r="AW16" s="604"/>
      <c r="AX16" s="604"/>
      <c r="AY16" s="604"/>
      <c r="AZ16" s="604"/>
      <c r="BA16" s="604"/>
      <c r="BB16" s="604"/>
      <c r="BC16" s="604"/>
      <c r="BD16" s="604"/>
      <c r="BE16" s="604"/>
      <c r="BF16" s="604"/>
      <c r="BG16" s="604"/>
      <c r="BH16" s="604"/>
      <c r="BI16" s="604"/>
      <c r="BJ16" s="604"/>
      <c r="BK16" s="604"/>
      <c r="BL16" s="604"/>
      <c r="BM16" s="604"/>
      <c r="BN16" s="604"/>
      <c r="BO16" s="604"/>
      <c r="BP16" s="604"/>
      <c r="BQ16" s="604"/>
      <c r="BR16" s="604"/>
      <c r="BS16" s="604"/>
      <c r="BT16" s="604"/>
      <c r="BU16" s="604"/>
      <c r="BV16" s="598"/>
      <c r="BW16" s="487"/>
    </row>
    <row r="17" spans="1:75">
      <c r="A17" s="723" t="s">
        <v>37</v>
      </c>
      <c r="B17" s="606">
        <f t="shared" si="3"/>
        <v>0</v>
      </c>
      <c r="C17" s="534"/>
      <c r="D17" s="534"/>
      <c r="E17" s="534"/>
      <c r="F17" s="534"/>
      <c r="G17" s="534"/>
      <c r="H17" s="534"/>
      <c r="I17" s="534"/>
      <c r="J17" s="534"/>
      <c r="K17" s="534"/>
      <c r="L17" s="534"/>
      <c r="M17" s="534"/>
      <c r="N17" s="534"/>
      <c r="O17" s="534"/>
      <c r="P17" s="534"/>
      <c r="Q17" s="534"/>
      <c r="R17" s="534"/>
      <c r="S17" s="534"/>
      <c r="T17" s="534"/>
      <c r="U17" s="534"/>
      <c r="V17" s="534"/>
      <c r="W17" s="534"/>
      <c r="X17" s="534"/>
      <c r="Y17" s="534"/>
      <c r="Z17" s="534"/>
      <c r="AA17" s="534"/>
      <c r="AB17" s="534"/>
      <c r="AC17" s="534"/>
      <c r="AD17" s="534"/>
      <c r="AE17" s="534"/>
      <c r="AF17" s="534"/>
      <c r="AG17" s="534"/>
      <c r="AH17" s="534"/>
      <c r="AI17" s="534"/>
      <c r="AJ17" s="534"/>
      <c r="AK17" s="534"/>
      <c r="AL17" s="534"/>
      <c r="AM17" s="534"/>
      <c r="AN17" s="534"/>
      <c r="AO17" s="534"/>
      <c r="AP17" s="534"/>
      <c r="AQ17" s="534"/>
      <c r="AR17" s="534"/>
      <c r="AS17" s="534"/>
      <c r="AT17" s="534"/>
      <c r="AU17" s="534"/>
      <c r="AV17" s="534"/>
      <c r="AW17" s="534"/>
      <c r="AX17" s="534"/>
      <c r="AY17" s="534"/>
      <c r="AZ17" s="534"/>
      <c r="BA17" s="534"/>
      <c r="BB17" s="534"/>
      <c r="BC17" s="534"/>
      <c r="BD17" s="534"/>
      <c r="BE17" s="534"/>
      <c r="BF17" s="534"/>
      <c r="BG17" s="534"/>
      <c r="BH17" s="534"/>
      <c r="BI17" s="534"/>
      <c r="BJ17" s="534"/>
      <c r="BK17" s="534"/>
      <c r="BL17" s="534"/>
      <c r="BM17" s="534"/>
      <c r="BN17" s="534"/>
      <c r="BO17" s="534"/>
      <c r="BP17" s="534"/>
      <c r="BQ17" s="534"/>
      <c r="BR17" s="534"/>
      <c r="BS17" s="534"/>
      <c r="BT17" s="534"/>
      <c r="BU17" s="534"/>
      <c r="BV17" s="594"/>
      <c r="BW17" s="487"/>
    </row>
    <row r="18" spans="1:75">
      <c r="A18" s="722" t="s">
        <v>146</v>
      </c>
      <c r="B18" s="607">
        <f t="shared" si="3"/>
        <v>0</v>
      </c>
      <c r="C18" s="608"/>
      <c r="D18" s="608"/>
      <c r="E18" s="608"/>
      <c r="F18" s="608"/>
      <c r="G18" s="608"/>
      <c r="H18" s="608"/>
      <c r="I18" s="608"/>
      <c r="J18" s="608"/>
      <c r="K18" s="608"/>
      <c r="L18" s="608"/>
      <c r="M18" s="608"/>
      <c r="N18" s="608"/>
      <c r="O18" s="608"/>
      <c r="P18" s="608"/>
      <c r="Q18" s="608"/>
      <c r="R18" s="608"/>
      <c r="S18" s="608"/>
      <c r="T18" s="608"/>
      <c r="U18" s="608"/>
      <c r="V18" s="608"/>
      <c r="W18" s="608"/>
      <c r="X18" s="608"/>
      <c r="Y18" s="608"/>
      <c r="Z18" s="608"/>
      <c r="AA18" s="608"/>
      <c r="AB18" s="608"/>
      <c r="AC18" s="608"/>
      <c r="AD18" s="608"/>
      <c r="AE18" s="604"/>
      <c r="AF18" s="604"/>
      <c r="AG18" s="604"/>
      <c r="AH18" s="604"/>
      <c r="AI18" s="604"/>
      <c r="AJ18" s="604"/>
      <c r="AK18" s="604"/>
      <c r="AL18" s="604"/>
      <c r="AM18" s="604"/>
      <c r="AN18" s="604"/>
      <c r="AO18" s="604"/>
      <c r="AP18" s="604"/>
      <c r="AQ18" s="604"/>
      <c r="AR18" s="604"/>
      <c r="AS18" s="604"/>
      <c r="AT18" s="604"/>
      <c r="AU18" s="604"/>
      <c r="AV18" s="604"/>
      <c r="AW18" s="604"/>
      <c r="AX18" s="604"/>
      <c r="AY18" s="604"/>
      <c r="AZ18" s="604"/>
      <c r="BA18" s="604"/>
      <c r="BB18" s="604"/>
      <c r="BC18" s="604"/>
      <c r="BD18" s="604"/>
      <c r="BE18" s="604"/>
      <c r="BF18" s="604"/>
      <c r="BG18" s="604"/>
      <c r="BH18" s="604"/>
      <c r="BI18" s="604"/>
      <c r="BJ18" s="604"/>
      <c r="BK18" s="604"/>
      <c r="BL18" s="604"/>
      <c r="BM18" s="604"/>
      <c r="BN18" s="604"/>
      <c r="BO18" s="604"/>
      <c r="BP18" s="604"/>
      <c r="BQ18" s="604"/>
      <c r="BR18" s="604"/>
      <c r="BS18" s="604"/>
      <c r="BT18" s="604"/>
      <c r="BU18" s="604"/>
      <c r="BV18" s="598"/>
      <c r="BW18" s="487"/>
    </row>
    <row r="19" spans="1:75">
      <c r="A19" s="723" t="s">
        <v>147</v>
      </c>
      <c r="B19" s="606">
        <f t="shared" si="3"/>
        <v>0</v>
      </c>
      <c r="C19" s="534"/>
      <c r="D19" s="534"/>
      <c r="E19" s="534"/>
      <c r="F19" s="534"/>
      <c r="G19" s="534"/>
      <c r="H19" s="534"/>
      <c r="I19" s="534"/>
      <c r="J19" s="534"/>
      <c r="K19" s="534"/>
      <c r="L19" s="534"/>
      <c r="M19" s="534"/>
      <c r="N19" s="534"/>
      <c r="O19" s="534"/>
      <c r="P19" s="534"/>
      <c r="Q19" s="534"/>
      <c r="R19" s="534"/>
      <c r="S19" s="534"/>
      <c r="T19" s="534"/>
      <c r="U19" s="534"/>
      <c r="V19" s="534"/>
      <c r="W19" s="534"/>
      <c r="X19" s="534"/>
      <c r="Y19" s="534"/>
      <c r="Z19" s="534"/>
      <c r="AA19" s="534"/>
      <c r="AB19" s="534"/>
      <c r="AC19" s="534"/>
      <c r="AD19" s="534"/>
      <c r="AE19" s="534"/>
      <c r="AF19" s="534"/>
      <c r="AG19" s="534"/>
      <c r="AH19" s="534"/>
      <c r="AI19" s="534"/>
      <c r="AJ19" s="534"/>
      <c r="AK19" s="534"/>
      <c r="AL19" s="534"/>
      <c r="AM19" s="534"/>
      <c r="AN19" s="534"/>
      <c r="AO19" s="534"/>
      <c r="AP19" s="534"/>
      <c r="AQ19" s="534"/>
      <c r="AR19" s="534"/>
      <c r="AS19" s="534"/>
      <c r="AT19" s="534"/>
      <c r="AU19" s="534"/>
      <c r="AV19" s="534"/>
      <c r="AW19" s="534"/>
      <c r="AX19" s="534"/>
      <c r="AY19" s="534"/>
      <c r="AZ19" s="534"/>
      <c r="BA19" s="534"/>
      <c r="BB19" s="534"/>
      <c r="BC19" s="534"/>
      <c r="BD19" s="534"/>
      <c r="BE19" s="534"/>
      <c r="BF19" s="534"/>
      <c r="BG19" s="534"/>
      <c r="BH19" s="534"/>
      <c r="BI19" s="534"/>
      <c r="BJ19" s="534"/>
      <c r="BK19" s="534"/>
      <c r="BL19" s="534"/>
      <c r="BM19" s="534"/>
      <c r="BN19" s="534"/>
      <c r="BO19" s="534"/>
      <c r="BP19" s="534"/>
      <c r="BQ19" s="534"/>
      <c r="BR19" s="534"/>
      <c r="BS19" s="534"/>
      <c r="BT19" s="534"/>
      <c r="BU19" s="534"/>
      <c r="BV19" s="594"/>
      <c r="BW19" s="487"/>
    </row>
    <row r="20" spans="1:75">
      <c r="A20" s="722" t="s">
        <v>173</v>
      </c>
      <c r="B20" s="607">
        <f t="shared" si="3"/>
        <v>0</v>
      </c>
      <c r="C20" s="608"/>
      <c r="D20" s="608"/>
      <c r="E20" s="608"/>
      <c r="F20" s="608"/>
      <c r="G20" s="608"/>
      <c r="H20" s="608"/>
      <c r="I20" s="608"/>
      <c r="J20" s="608"/>
      <c r="K20" s="608"/>
      <c r="L20" s="608"/>
      <c r="M20" s="608"/>
      <c r="N20" s="608"/>
      <c r="O20" s="608"/>
      <c r="P20" s="608"/>
      <c r="Q20" s="608"/>
      <c r="R20" s="608"/>
      <c r="S20" s="608"/>
      <c r="T20" s="608"/>
      <c r="U20" s="608"/>
      <c r="V20" s="608"/>
      <c r="W20" s="608"/>
      <c r="X20" s="608"/>
      <c r="Y20" s="608"/>
      <c r="Z20" s="608"/>
      <c r="AA20" s="608"/>
      <c r="AB20" s="608"/>
      <c r="AC20" s="608"/>
      <c r="AD20" s="608"/>
      <c r="AE20" s="604"/>
      <c r="AF20" s="604"/>
      <c r="AG20" s="604"/>
      <c r="AH20" s="604"/>
      <c r="AI20" s="604"/>
      <c r="AJ20" s="604"/>
      <c r="AK20" s="604"/>
      <c r="AL20" s="604"/>
      <c r="AM20" s="604"/>
      <c r="AN20" s="604"/>
      <c r="AO20" s="604"/>
      <c r="AP20" s="604"/>
      <c r="AQ20" s="604"/>
      <c r="AR20" s="604"/>
      <c r="AS20" s="604"/>
      <c r="AT20" s="604"/>
      <c r="AU20" s="604"/>
      <c r="AV20" s="604"/>
      <c r="AW20" s="604"/>
      <c r="AX20" s="604"/>
      <c r="AY20" s="604"/>
      <c r="AZ20" s="604"/>
      <c r="BA20" s="604"/>
      <c r="BB20" s="604"/>
      <c r="BC20" s="604"/>
      <c r="BD20" s="604"/>
      <c r="BE20" s="604"/>
      <c r="BF20" s="604"/>
      <c r="BG20" s="604"/>
      <c r="BH20" s="604"/>
      <c r="BI20" s="604"/>
      <c r="BJ20" s="604"/>
      <c r="BK20" s="604"/>
      <c r="BL20" s="604"/>
      <c r="BM20" s="604"/>
      <c r="BN20" s="604"/>
      <c r="BO20" s="604"/>
      <c r="BP20" s="604"/>
      <c r="BQ20" s="604"/>
      <c r="BR20" s="604"/>
      <c r="BS20" s="604"/>
      <c r="BT20" s="604"/>
      <c r="BU20" s="604"/>
      <c r="BV20" s="598"/>
      <c r="BW20" s="487"/>
    </row>
    <row r="21" spans="1:75">
      <c r="A21" s="723" t="s">
        <v>174</v>
      </c>
      <c r="B21" s="606">
        <f t="shared" si="3"/>
        <v>0</v>
      </c>
      <c r="C21" s="534"/>
      <c r="D21" s="534"/>
      <c r="E21" s="534"/>
      <c r="F21" s="534"/>
      <c r="G21" s="534"/>
      <c r="H21" s="534"/>
      <c r="I21" s="534"/>
      <c r="J21" s="534"/>
      <c r="K21" s="534"/>
      <c r="L21" s="534"/>
      <c r="M21" s="534"/>
      <c r="N21" s="534"/>
      <c r="O21" s="534"/>
      <c r="P21" s="534"/>
      <c r="Q21" s="534"/>
      <c r="R21" s="534"/>
      <c r="S21" s="534"/>
      <c r="T21" s="534"/>
      <c r="U21" s="534"/>
      <c r="V21" s="534"/>
      <c r="W21" s="534"/>
      <c r="X21" s="534"/>
      <c r="Y21" s="534"/>
      <c r="Z21" s="534"/>
      <c r="AA21" s="534"/>
      <c r="AB21" s="534"/>
      <c r="AC21" s="534"/>
      <c r="AD21" s="534"/>
      <c r="AE21" s="534"/>
      <c r="AF21" s="534"/>
      <c r="AG21" s="534"/>
      <c r="AH21" s="534"/>
      <c r="AI21" s="534"/>
      <c r="AJ21" s="534"/>
      <c r="AK21" s="534"/>
      <c r="AL21" s="534"/>
      <c r="AM21" s="534"/>
      <c r="AN21" s="534"/>
      <c r="AO21" s="534"/>
      <c r="AP21" s="534"/>
      <c r="AQ21" s="534"/>
      <c r="AR21" s="534"/>
      <c r="AS21" s="534"/>
      <c r="AT21" s="534"/>
      <c r="AU21" s="534"/>
      <c r="AV21" s="534"/>
      <c r="AW21" s="534"/>
      <c r="AX21" s="534"/>
      <c r="AY21" s="534"/>
      <c r="AZ21" s="534"/>
      <c r="BA21" s="534"/>
      <c r="BB21" s="534"/>
      <c r="BC21" s="534"/>
      <c r="BD21" s="534"/>
      <c r="BE21" s="534"/>
      <c r="BF21" s="534"/>
      <c r="BG21" s="534"/>
      <c r="BH21" s="534"/>
      <c r="BI21" s="534"/>
      <c r="BJ21" s="534"/>
      <c r="BK21" s="534"/>
      <c r="BL21" s="534"/>
      <c r="BM21" s="534"/>
      <c r="BN21" s="534"/>
      <c r="BO21" s="534"/>
      <c r="BP21" s="534"/>
      <c r="BQ21" s="534"/>
      <c r="BR21" s="534"/>
      <c r="BS21" s="534"/>
      <c r="BT21" s="534"/>
      <c r="BU21" s="534"/>
      <c r="BV21" s="594"/>
      <c r="BW21" s="487"/>
    </row>
    <row r="22" spans="1:75">
      <c r="A22" s="614"/>
      <c r="B22" s="615"/>
      <c r="C22" s="533"/>
      <c r="D22" s="533"/>
      <c r="E22" s="533"/>
      <c r="F22" s="533"/>
      <c r="G22" s="533"/>
      <c r="H22" s="533"/>
      <c r="I22" s="532"/>
      <c r="J22" s="532"/>
      <c r="K22" s="532"/>
      <c r="L22" s="532"/>
      <c r="M22" s="532"/>
      <c r="N22" s="532"/>
      <c r="O22" s="532"/>
      <c r="P22" s="532"/>
      <c r="Q22" s="532"/>
      <c r="R22" s="532"/>
      <c r="S22" s="532"/>
      <c r="T22" s="532"/>
      <c r="U22" s="532"/>
      <c r="V22" s="532"/>
      <c r="W22" s="532"/>
      <c r="X22" s="532"/>
      <c r="Y22" s="532"/>
      <c r="Z22" s="532"/>
      <c r="AA22" s="532"/>
      <c r="AB22" s="532"/>
      <c r="AC22" s="532"/>
      <c r="AD22" s="532"/>
      <c r="AE22" s="532"/>
      <c r="AF22" s="532"/>
      <c r="AG22" s="532"/>
      <c r="AH22" s="532"/>
      <c r="AI22" s="532"/>
      <c r="AJ22" s="532"/>
      <c r="AK22" s="532"/>
      <c r="AL22" s="532"/>
      <c r="AM22" s="532"/>
      <c r="AN22" s="532"/>
      <c r="AO22" s="532"/>
      <c r="AP22" s="532"/>
      <c r="AQ22" s="532"/>
      <c r="AR22" s="532"/>
      <c r="AS22" s="532"/>
      <c r="AT22" s="532"/>
      <c r="AU22" s="532"/>
      <c r="AV22" s="532"/>
      <c r="AW22" s="532"/>
      <c r="AX22" s="532"/>
      <c r="AY22" s="532"/>
      <c r="AZ22" s="532"/>
      <c r="BA22" s="532"/>
      <c r="BB22" s="532"/>
      <c r="BC22" s="532"/>
      <c r="BD22" s="532"/>
      <c r="BE22" s="532"/>
      <c r="BF22" s="532"/>
      <c r="BG22" s="532"/>
      <c r="BH22" s="532"/>
      <c r="BI22" s="532"/>
      <c r="BJ22" s="532"/>
      <c r="BK22" s="532"/>
      <c r="BL22" s="532"/>
      <c r="BM22" s="532"/>
      <c r="BN22" s="532"/>
      <c r="BO22" s="532"/>
      <c r="BP22" s="532"/>
      <c r="BQ22" s="532"/>
      <c r="BR22" s="532"/>
      <c r="BS22" s="532"/>
      <c r="BT22" s="532"/>
      <c r="BU22" s="532"/>
      <c r="BV22" s="598"/>
      <c r="BW22" s="487"/>
    </row>
    <row r="23" spans="1:75" ht="13.5" thickBot="1">
      <c r="A23" s="616" t="s">
        <v>430</v>
      </c>
      <c r="B23" s="617">
        <f>IF(filingDate&lt;$C$3,$C23,INDEX($C23:$AAA23,MATCH(filingDate,$C$3:$AAA$3)))</f>
        <v>0</v>
      </c>
      <c r="C23" s="618"/>
      <c r="D23" s="618"/>
      <c r="E23" s="618"/>
      <c r="F23" s="618"/>
      <c r="G23" s="618"/>
      <c r="H23" s="618"/>
      <c r="I23" s="618"/>
      <c r="J23" s="618"/>
      <c r="K23" s="618"/>
      <c r="L23" s="618"/>
      <c r="M23" s="618"/>
      <c r="N23" s="618"/>
      <c r="O23" s="618"/>
      <c r="P23" s="618"/>
      <c r="Q23" s="618"/>
      <c r="R23" s="618"/>
      <c r="S23" s="618"/>
      <c r="T23" s="618"/>
      <c r="U23" s="618"/>
      <c r="V23" s="618"/>
      <c r="W23" s="618"/>
      <c r="X23" s="618"/>
      <c r="Y23" s="618"/>
      <c r="Z23" s="618"/>
      <c r="AA23" s="618"/>
      <c r="AB23" s="618"/>
      <c r="AC23" s="618"/>
      <c r="AD23" s="618"/>
      <c r="AE23" s="618"/>
      <c r="AF23" s="618"/>
      <c r="AG23" s="618"/>
      <c r="AH23" s="618"/>
      <c r="AI23" s="618"/>
      <c r="AJ23" s="618"/>
      <c r="AK23" s="618"/>
      <c r="AL23" s="618"/>
      <c r="AM23" s="618"/>
      <c r="AN23" s="618"/>
      <c r="AO23" s="618"/>
      <c r="AP23" s="618"/>
      <c r="AQ23" s="618"/>
      <c r="AR23" s="618"/>
      <c r="AS23" s="618"/>
      <c r="AT23" s="618"/>
      <c r="AU23" s="618"/>
      <c r="AV23" s="618"/>
      <c r="AW23" s="618"/>
      <c r="AX23" s="618"/>
      <c r="AY23" s="618"/>
      <c r="AZ23" s="618"/>
      <c r="BA23" s="618"/>
      <c r="BB23" s="618"/>
      <c r="BC23" s="618"/>
      <c r="BD23" s="618"/>
      <c r="BE23" s="618"/>
      <c r="BF23" s="618"/>
      <c r="BG23" s="618"/>
      <c r="BH23" s="618"/>
      <c r="BI23" s="618"/>
      <c r="BJ23" s="618"/>
      <c r="BK23" s="618"/>
      <c r="BL23" s="618"/>
      <c r="BM23" s="618"/>
      <c r="BN23" s="618"/>
      <c r="BO23" s="618"/>
      <c r="BP23" s="618"/>
      <c r="BQ23" s="618"/>
      <c r="BR23" s="618"/>
      <c r="BS23" s="618"/>
      <c r="BT23" s="618"/>
      <c r="BU23" s="618"/>
      <c r="BV23" s="611"/>
      <c r="BW23" s="487"/>
    </row>
    <row r="24" spans="1:75" ht="18.95" customHeight="1" thickBot="1">
      <c r="A24" s="619" t="s">
        <v>429</v>
      </c>
      <c r="B24" s="620"/>
      <c r="C24" s="486"/>
      <c r="D24" s="486"/>
      <c r="E24" s="486"/>
      <c r="F24" s="486"/>
      <c r="G24" s="486"/>
      <c r="H24" s="486"/>
      <c r="I24" s="486"/>
      <c r="J24" s="486"/>
      <c r="K24" s="486"/>
      <c r="L24" s="486"/>
      <c r="M24" s="486"/>
      <c r="N24" s="486"/>
      <c r="O24" s="486"/>
      <c r="P24" s="486"/>
      <c r="Q24" s="486"/>
      <c r="R24" s="486"/>
      <c r="S24" s="486"/>
      <c r="T24" s="486"/>
      <c r="U24" s="486"/>
      <c r="V24" s="486"/>
      <c r="W24" s="486"/>
      <c r="X24" s="486"/>
      <c r="Y24" s="486"/>
      <c r="Z24" s="486"/>
      <c r="AA24" s="486"/>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6"/>
      <c r="BC24" s="486"/>
      <c r="BD24" s="486"/>
      <c r="BE24" s="486"/>
      <c r="BF24" s="486"/>
      <c r="BG24" s="486"/>
      <c r="BH24" s="486"/>
      <c r="BI24" s="486"/>
      <c r="BJ24" s="486"/>
      <c r="BK24" s="486"/>
      <c r="BL24" s="486"/>
      <c r="BM24" s="486"/>
      <c r="BN24" s="486"/>
      <c r="BO24" s="486"/>
      <c r="BP24" s="486"/>
      <c r="BQ24" s="486"/>
      <c r="BR24" s="486"/>
      <c r="BS24" s="486"/>
      <c r="BT24" s="486"/>
      <c r="BU24" s="486"/>
      <c r="BV24" s="594"/>
      <c r="BW24" s="487"/>
    </row>
    <row r="25" spans="1:75" ht="15">
      <c r="A25" s="600" t="s">
        <v>170</v>
      </c>
      <c r="B25" s="621"/>
      <c r="C25" s="621"/>
      <c r="D25" s="724"/>
      <c r="E25" s="724"/>
      <c r="F25" s="724"/>
      <c r="G25" s="724"/>
      <c r="H25" s="724"/>
      <c r="I25" s="724"/>
      <c r="J25" s="724"/>
      <c r="K25" s="724"/>
      <c r="L25" s="724"/>
      <c r="M25" s="724"/>
      <c r="N25" s="724"/>
      <c r="O25" s="724"/>
      <c r="P25" s="724"/>
      <c r="Q25" s="724"/>
      <c r="R25" s="724"/>
      <c r="S25" s="724"/>
      <c r="T25" s="724"/>
      <c r="U25" s="724"/>
      <c r="V25" s="724"/>
      <c r="W25" s="724"/>
      <c r="X25" s="724"/>
      <c r="Y25" s="724"/>
      <c r="Z25" s="724"/>
      <c r="AA25" s="724"/>
      <c r="AB25" s="724"/>
      <c r="AC25" s="724"/>
      <c r="AD25" s="724"/>
      <c r="AE25" s="724"/>
      <c r="AF25" s="724"/>
      <c r="AG25" s="724"/>
      <c r="AH25" s="724"/>
      <c r="AI25" s="724"/>
      <c r="AJ25" s="724"/>
      <c r="AK25" s="724"/>
      <c r="AL25" s="724"/>
      <c r="AM25" s="724"/>
      <c r="AN25" s="724"/>
      <c r="AO25" s="724"/>
      <c r="AP25" s="724"/>
      <c r="AQ25" s="724"/>
      <c r="AR25" s="724"/>
      <c r="AS25" s="724"/>
      <c r="AT25" s="724"/>
      <c r="AU25" s="724"/>
      <c r="AV25" s="724"/>
      <c r="AW25" s="724"/>
      <c r="AX25" s="724"/>
      <c r="AY25" s="724"/>
      <c r="AZ25" s="724"/>
      <c r="BA25" s="724"/>
      <c r="BB25" s="724"/>
      <c r="BC25" s="724"/>
      <c r="BD25" s="724"/>
      <c r="BE25" s="724"/>
      <c r="BF25" s="724"/>
      <c r="BG25" s="724"/>
      <c r="BH25" s="724"/>
      <c r="BI25" s="724"/>
      <c r="BJ25" s="724"/>
      <c r="BK25" s="724"/>
      <c r="BL25" s="724"/>
      <c r="BM25" s="724"/>
      <c r="BN25" s="724"/>
      <c r="BO25" s="724"/>
      <c r="BP25" s="724"/>
      <c r="BQ25" s="724"/>
      <c r="BR25" s="724"/>
      <c r="BS25" s="724"/>
      <c r="BT25" s="724"/>
      <c r="BU25" s="724"/>
      <c r="BV25" s="598"/>
      <c r="BW25" s="487"/>
    </row>
    <row r="26" spans="1:75">
      <c r="A26" s="722" t="s">
        <v>435</v>
      </c>
      <c r="B26" s="603">
        <f>IF(filingDate&lt;$C$3,$C26,INDEX($C26:$AAA26,MATCH(filingDate,$C$3:$AAA$3)))</f>
        <v>0</v>
      </c>
      <c r="C26" s="623">
        <v>0</v>
      </c>
      <c r="D26" s="608"/>
      <c r="E26" s="608"/>
      <c r="F26" s="608"/>
      <c r="G26" s="608"/>
      <c r="H26" s="608"/>
      <c r="I26" s="608"/>
      <c r="J26" s="608"/>
      <c r="K26" s="608"/>
      <c r="L26" s="608"/>
      <c r="M26" s="608"/>
      <c r="N26" s="608"/>
      <c r="O26" s="608"/>
      <c r="P26" s="608"/>
      <c r="Q26" s="608"/>
      <c r="R26" s="608"/>
      <c r="S26" s="608"/>
      <c r="T26" s="608"/>
      <c r="U26" s="608"/>
      <c r="V26" s="608"/>
      <c r="W26" s="608"/>
      <c r="X26" s="608"/>
      <c r="Y26" s="608"/>
      <c r="Z26" s="608"/>
      <c r="AA26" s="608"/>
      <c r="AB26" s="608"/>
      <c r="AC26" s="608"/>
      <c r="AD26" s="608"/>
      <c r="AE26" s="608"/>
      <c r="AF26" s="608"/>
      <c r="AG26" s="608"/>
      <c r="AH26" s="608"/>
      <c r="AI26" s="608"/>
      <c r="AJ26" s="608"/>
      <c r="AK26" s="608"/>
      <c r="AL26" s="608"/>
      <c r="AM26" s="608"/>
      <c r="AN26" s="608"/>
      <c r="AO26" s="608"/>
      <c r="AP26" s="608"/>
      <c r="AQ26" s="608"/>
      <c r="AR26" s="608"/>
      <c r="AS26" s="608"/>
      <c r="AT26" s="608"/>
      <c r="AU26" s="608"/>
      <c r="AV26" s="608"/>
      <c r="AW26" s="608"/>
      <c r="AX26" s="608"/>
      <c r="AY26" s="608"/>
      <c r="AZ26" s="608"/>
      <c r="BA26" s="608"/>
      <c r="BB26" s="608"/>
      <c r="BC26" s="608"/>
      <c r="BD26" s="608"/>
      <c r="BE26" s="608"/>
      <c r="BF26" s="608"/>
      <c r="BG26" s="608"/>
      <c r="BH26" s="608"/>
      <c r="BI26" s="608"/>
      <c r="BJ26" s="608"/>
      <c r="BK26" s="608"/>
      <c r="BL26" s="608"/>
      <c r="BM26" s="608"/>
      <c r="BN26" s="608"/>
      <c r="BO26" s="608"/>
      <c r="BP26" s="608"/>
      <c r="BQ26" s="608"/>
      <c r="BR26" s="608"/>
      <c r="BS26" s="608"/>
      <c r="BT26" s="608"/>
      <c r="BU26" s="608"/>
      <c r="BV26" s="624"/>
      <c r="BW26" s="487"/>
    </row>
    <row r="27" spans="1:75">
      <c r="A27" s="725" t="s">
        <v>436</v>
      </c>
      <c r="B27" s="607">
        <f>IF(filingDate&lt;$C$3,$C27,INDEX($C27:$AAA27,MATCH(filingDate,$C$3:$AAA$3)))</f>
        <v>0</v>
      </c>
      <c r="C27" s="488">
        <v>0</v>
      </c>
      <c r="D27" s="604"/>
      <c r="E27" s="604"/>
      <c r="F27" s="604"/>
      <c r="G27" s="604"/>
      <c r="H27" s="604"/>
      <c r="I27" s="604"/>
      <c r="J27" s="604"/>
      <c r="K27" s="604"/>
      <c r="L27" s="604"/>
      <c r="M27" s="604"/>
      <c r="N27" s="604"/>
      <c r="O27" s="604"/>
      <c r="P27" s="604"/>
      <c r="Q27" s="604"/>
      <c r="R27" s="604"/>
      <c r="S27" s="604"/>
      <c r="T27" s="604"/>
      <c r="U27" s="604"/>
      <c r="V27" s="604"/>
      <c r="W27" s="604"/>
      <c r="X27" s="604"/>
      <c r="Y27" s="604"/>
      <c r="Z27" s="604"/>
      <c r="AA27" s="604"/>
      <c r="AB27" s="604"/>
      <c r="AC27" s="604"/>
      <c r="AD27" s="604"/>
      <c r="AE27" s="604"/>
      <c r="AF27" s="604"/>
      <c r="AG27" s="604"/>
      <c r="AH27" s="604"/>
      <c r="AI27" s="604"/>
      <c r="AJ27" s="604"/>
      <c r="AK27" s="604"/>
      <c r="AL27" s="604"/>
      <c r="AM27" s="604"/>
      <c r="AN27" s="604"/>
      <c r="AO27" s="604"/>
      <c r="AP27" s="604"/>
      <c r="AQ27" s="604"/>
      <c r="AR27" s="604"/>
      <c r="AS27" s="604"/>
      <c r="AT27" s="604"/>
      <c r="AU27" s="604"/>
      <c r="AV27" s="604"/>
      <c r="AW27" s="604"/>
      <c r="AX27" s="604"/>
      <c r="AY27" s="604"/>
      <c r="AZ27" s="604"/>
      <c r="BA27" s="604"/>
      <c r="BB27" s="604"/>
      <c r="BC27" s="604"/>
      <c r="BD27" s="604"/>
      <c r="BE27" s="604"/>
      <c r="BF27" s="604"/>
      <c r="BG27" s="604"/>
      <c r="BH27" s="604"/>
      <c r="BI27" s="604"/>
      <c r="BJ27" s="604"/>
      <c r="BK27" s="604"/>
      <c r="BL27" s="604"/>
      <c r="BM27" s="604"/>
      <c r="BN27" s="604"/>
      <c r="BO27" s="604"/>
      <c r="BP27" s="604"/>
      <c r="BQ27" s="604"/>
      <c r="BR27" s="604"/>
      <c r="BS27" s="604"/>
      <c r="BT27" s="604"/>
      <c r="BU27" s="604"/>
      <c r="BV27" s="598"/>
      <c r="BW27" s="487"/>
    </row>
    <row r="28" spans="1:75">
      <c r="A28" s="723" t="s">
        <v>437</v>
      </c>
      <c r="B28" s="626">
        <f>IF(filingDate&lt;$C$3,$C28,INDEX($C28:$AAA28,MATCH(filingDate,$C$3:$AAA$3)))</f>
        <v>0</v>
      </c>
      <c r="C28" s="489">
        <v>0</v>
      </c>
      <c r="D28" s="534"/>
      <c r="E28" s="534"/>
      <c r="F28" s="534"/>
      <c r="G28" s="534"/>
      <c r="H28" s="534"/>
      <c r="I28" s="534"/>
      <c r="J28" s="534"/>
      <c r="K28" s="534"/>
      <c r="L28" s="534"/>
      <c r="M28" s="534"/>
      <c r="N28" s="534"/>
      <c r="O28" s="534"/>
      <c r="P28" s="534"/>
      <c r="Q28" s="534"/>
      <c r="R28" s="534"/>
      <c r="S28" s="534"/>
      <c r="T28" s="534"/>
      <c r="U28" s="534"/>
      <c r="V28" s="534"/>
      <c r="W28" s="534"/>
      <c r="X28" s="534"/>
      <c r="Y28" s="534"/>
      <c r="Z28" s="534"/>
      <c r="AA28" s="534"/>
      <c r="AB28" s="534"/>
      <c r="AC28" s="534"/>
      <c r="AD28" s="534"/>
      <c r="AE28" s="534"/>
      <c r="AF28" s="534"/>
      <c r="AG28" s="534"/>
      <c r="AH28" s="534"/>
      <c r="AI28" s="534"/>
      <c r="AJ28" s="534"/>
      <c r="AK28" s="534"/>
      <c r="AL28" s="534"/>
      <c r="AM28" s="534"/>
      <c r="AN28" s="534"/>
      <c r="AO28" s="534"/>
      <c r="AP28" s="534"/>
      <c r="AQ28" s="534"/>
      <c r="AR28" s="534"/>
      <c r="AS28" s="534"/>
      <c r="AT28" s="534"/>
      <c r="AU28" s="534"/>
      <c r="AV28" s="534"/>
      <c r="AW28" s="534"/>
      <c r="AX28" s="534"/>
      <c r="AY28" s="534"/>
      <c r="AZ28" s="534"/>
      <c r="BA28" s="534"/>
      <c r="BB28" s="534"/>
      <c r="BC28" s="534"/>
      <c r="BD28" s="534"/>
      <c r="BE28" s="534"/>
      <c r="BF28" s="534"/>
      <c r="BG28" s="534"/>
      <c r="BH28" s="534"/>
      <c r="BI28" s="534"/>
      <c r="BJ28" s="534"/>
      <c r="BK28" s="534"/>
      <c r="BL28" s="534"/>
      <c r="BM28" s="534"/>
      <c r="BN28" s="534"/>
      <c r="BO28" s="534"/>
      <c r="BP28" s="534"/>
      <c r="BQ28" s="534"/>
      <c r="BR28" s="534"/>
      <c r="BS28" s="534"/>
      <c r="BT28" s="534"/>
      <c r="BU28" s="534"/>
      <c r="BV28" s="594"/>
      <c r="BW28" s="487"/>
    </row>
    <row r="29" spans="1:75" ht="15">
      <c r="A29" s="627" t="s">
        <v>148</v>
      </c>
      <c r="B29" s="615"/>
      <c r="C29" s="628"/>
      <c r="D29" s="532"/>
      <c r="E29" s="532"/>
      <c r="F29" s="532"/>
      <c r="G29" s="532"/>
      <c r="H29" s="532"/>
      <c r="I29" s="532"/>
      <c r="J29" s="532"/>
      <c r="K29" s="532"/>
      <c r="L29" s="532"/>
      <c r="M29" s="532"/>
      <c r="N29" s="532"/>
      <c r="O29" s="532"/>
      <c r="P29" s="532"/>
      <c r="Q29" s="532"/>
      <c r="R29" s="532"/>
      <c r="S29" s="532"/>
      <c r="T29" s="532"/>
      <c r="U29" s="532"/>
      <c r="V29" s="532"/>
      <c r="W29" s="532"/>
      <c r="X29" s="532"/>
      <c r="Y29" s="532"/>
      <c r="Z29" s="532"/>
      <c r="AA29" s="532"/>
      <c r="AB29" s="532"/>
      <c r="AC29" s="532"/>
      <c r="AD29" s="532"/>
      <c r="AE29" s="532"/>
      <c r="AF29" s="532"/>
      <c r="AG29" s="532"/>
      <c r="AH29" s="532"/>
      <c r="AI29" s="532"/>
      <c r="AJ29" s="532"/>
      <c r="AK29" s="532"/>
      <c r="AL29" s="532"/>
      <c r="AM29" s="532"/>
      <c r="AN29" s="532"/>
      <c r="AO29" s="532"/>
      <c r="AP29" s="532"/>
      <c r="AQ29" s="532"/>
      <c r="AR29" s="532"/>
      <c r="AS29" s="532"/>
      <c r="AT29" s="532"/>
      <c r="AU29" s="532"/>
      <c r="AV29" s="532"/>
      <c r="AW29" s="532"/>
      <c r="AX29" s="532"/>
      <c r="AY29" s="532"/>
      <c r="AZ29" s="532"/>
      <c r="BA29" s="532"/>
      <c r="BB29" s="532"/>
      <c r="BC29" s="532"/>
      <c r="BD29" s="532"/>
      <c r="BE29" s="532"/>
      <c r="BF29" s="532"/>
      <c r="BG29" s="532"/>
      <c r="BH29" s="532"/>
      <c r="BI29" s="532"/>
      <c r="BJ29" s="532"/>
      <c r="BK29" s="532"/>
      <c r="BL29" s="532"/>
      <c r="BM29" s="532"/>
      <c r="BN29" s="532"/>
      <c r="BO29" s="532"/>
      <c r="BP29" s="532"/>
      <c r="BQ29" s="532"/>
      <c r="BR29" s="532"/>
      <c r="BS29" s="532"/>
      <c r="BT29" s="532"/>
      <c r="BU29" s="532"/>
      <c r="BV29" s="598"/>
      <c r="BW29" s="487"/>
    </row>
    <row r="30" spans="1:75">
      <c r="A30" s="722" t="s">
        <v>438</v>
      </c>
      <c r="B30" s="603">
        <f>IF(filingDate&lt;$C$3,$C30,INDEX($C30:$AAA30,MATCH(filingDate,$C$3:$AAA$3)))</f>
        <v>0</v>
      </c>
      <c r="C30" s="623">
        <v>0</v>
      </c>
      <c r="D30" s="608"/>
      <c r="E30" s="608"/>
      <c r="F30" s="608"/>
      <c r="G30" s="608"/>
      <c r="H30" s="608"/>
      <c r="I30" s="608"/>
      <c r="J30" s="608"/>
      <c r="K30" s="608"/>
      <c r="L30" s="608"/>
      <c r="M30" s="608"/>
      <c r="N30" s="608"/>
      <c r="O30" s="608"/>
      <c r="P30" s="608"/>
      <c r="Q30" s="608"/>
      <c r="R30" s="608"/>
      <c r="S30" s="608"/>
      <c r="T30" s="608"/>
      <c r="U30" s="608"/>
      <c r="V30" s="608"/>
      <c r="W30" s="608"/>
      <c r="X30" s="608"/>
      <c r="Y30" s="608"/>
      <c r="Z30" s="608"/>
      <c r="AA30" s="608"/>
      <c r="AB30" s="608"/>
      <c r="AC30" s="608"/>
      <c r="AD30" s="608"/>
      <c r="AE30" s="608"/>
      <c r="AF30" s="608"/>
      <c r="AG30" s="608"/>
      <c r="AH30" s="608"/>
      <c r="AI30" s="608"/>
      <c r="AJ30" s="608"/>
      <c r="AK30" s="608"/>
      <c r="AL30" s="608"/>
      <c r="AM30" s="608"/>
      <c r="AN30" s="608"/>
      <c r="AO30" s="608"/>
      <c r="AP30" s="608"/>
      <c r="AQ30" s="608"/>
      <c r="AR30" s="608"/>
      <c r="AS30" s="608"/>
      <c r="AT30" s="608"/>
      <c r="AU30" s="608"/>
      <c r="AV30" s="608"/>
      <c r="AW30" s="608"/>
      <c r="AX30" s="608"/>
      <c r="AY30" s="608"/>
      <c r="AZ30" s="608"/>
      <c r="BA30" s="608"/>
      <c r="BB30" s="608"/>
      <c r="BC30" s="608"/>
      <c r="BD30" s="608"/>
      <c r="BE30" s="608"/>
      <c r="BF30" s="608"/>
      <c r="BG30" s="608"/>
      <c r="BH30" s="608"/>
      <c r="BI30" s="608"/>
      <c r="BJ30" s="608"/>
      <c r="BK30" s="608"/>
      <c r="BL30" s="608"/>
      <c r="BM30" s="608"/>
      <c r="BN30" s="608"/>
      <c r="BO30" s="608"/>
      <c r="BP30" s="608"/>
      <c r="BQ30" s="608"/>
      <c r="BR30" s="608"/>
      <c r="BS30" s="608"/>
      <c r="BT30" s="608"/>
      <c r="BU30" s="608"/>
      <c r="BV30" s="611"/>
      <c r="BW30" s="487"/>
    </row>
    <row r="31" spans="1:75">
      <c r="A31" s="725" t="s">
        <v>439</v>
      </c>
      <c r="B31" s="607">
        <f>IF(filingDate&lt;$C$3,$C31,INDEX($C31:$AAA31,MATCH(filingDate,$C$3:$AAA$3)))</f>
        <v>0</v>
      </c>
      <c r="C31" s="488">
        <v>0</v>
      </c>
      <c r="D31" s="604"/>
      <c r="E31" s="604"/>
      <c r="F31" s="604"/>
      <c r="G31" s="604"/>
      <c r="H31" s="604"/>
      <c r="I31" s="604"/>
      <c r="J31" s="604"/>
      <c r="K31" s="604"/>
      <c r="L31" s="604"/>
      <c r="M31" s="604"/>
      <c r="N31" s="604"/>
      <c r="O31" s="604"/>
      <c r="P31" s="604"/>
      <c r="Q31" s="604"/>
      <c r="R31" s="604"/>
      <c r="S31" s="604"/>
      <c r="T31" s="604"/>
      <c r="U31" s="604"/>
      <c r="V31" s="604"/>
      <c r="W31" s="604"/>
      <c r="X31" s="604"/>
      <c r="Y31" s="604"/>
      <c r="Z31" s="604"/>
      <c r="AA31" s="604"/>
      <c r="AB31" s="604"/>
      <c r="AC31" s="604"/>
      <c r="AD31" s="604"/>
      <c r="AE31" s="604"/>
      <c r="AF31" s="604"/>
      <c r="AG31" s="604"/>
      <c r="AH31" s="604"/>
      <c r="AI31" s="604"/>
      <c r="AJ31" s="604"/>
      <c r="AK31" s="604"/>
      <c r="AL31" s="604"/>
      <c r="AM31" s="604"/>
      <c r="AN31" s="604"/>
      <c r="AO31" s="604"/>
      <c r="AP31" s="604"/>
      <c r="AQ31" s="604"/>
      <c r="AR31" s="604"/>
      <c r="AS31" s="604"/>
      <c r="AT31" s="604"/>
      <c r="AU31" s="604"/>
      <c r="AV31" s="604"/>
      <c r="AW31" s="604"/>
      <c r="AX31" s="604"/>
      <c r="AY31" s="604"/>
      <c r="AZ31" s="604"/>
      <c r="BA31" s="604"/>
      <c r="BB31" s="604"/>
      <c r="BC31" s="604"/>
      <c r="BD31" s="604"/>
      <c r="BE31" s="604"/>
      <c r="BF31" s="604"/>
      <c r="BG31" s="604"/>
      <c r="BH31" s="604"/>
      <c r="BI31" s="604"/>
      <c r="BJ31" s="604"/>
      <c r="BK31" s="604"/>
      <c r="BL31" s="604"/>
      <c r="BM31" s="604"/>
      <c r="BN31" s="604"/>
      <c r="BO31" s="604"/>
      <c r="BP31" s="604"/>
      <c r="BQ31" s="604"/>
      <c r="BR31" s="604"/>
      <c r="BS31" s="604"/>
      <c r="BT31" s="604"/>
      <c r="BU31" s="604"/>
      <c r="BV31" s="611"/>
      <c r="BW31" s="487"/>
    </row>
    <row r="32" spans="1:75">
      <c r="A32" s="723" t="s">
        <v>440</v>
      </c>
      <c r="B32" s="606">
        <f>IF(filingDate&lt;$C$3,$C32,INDEX($C32:$AAA32,MATCH(filingDate,$C$3:$AAA$3)))</f>
        <v>0</v>
      </c>
      <c r="C32" s="489">
        <v>0</v>
      </c>
      <c r="D32" s="534"/>
      <c r="E32" s="534"/>
      <c r="F32" s="534"/>
      <c r="G32" s="534"/>
      <c r="H32" s="534"/>
      <c r="I32" s="534"/>
      <c r="J32" s="534"/>
      <c r="K32" s="534"/>
      <c r="L32" s="534"/>
      <c r="M32" s="534"/>
      <c r="N32" s="534"/>
      <c r="O32" s="534"/>
      <c r="P32" s="534"/>
      <c r="Q32" s="534"/>
      <c r="R32" s="534"/>
      <c r="S32" s="534"/>
      <c r="T32" s="534"/>
      <c r="U32" s="534"/>
      <c r="V32" s="534"/>
      <c r="W32" s="534"/>
      <c r="X32" s="534"/>
      <c r="Y32" s="534"/>
      <c r="Z32" s="534"/>
      <c r="AA32" s="534"/>
      <c r="AB32" s="534"/>
      <c r="AC32" s="534"/>
      <c r="AD32" s="534"/>
      <c r="AE32" s="534"/>
      <c r="AF32" s="534"/>
      <c r="AG32" s="534"/>
      <c r="AH32" s="534"/>
      <c r="AI32" s="534"/>
      <c r="AJ32" s="534"/>
      <c r="AK32" s="534"/>
      <c r="AL32" s="534"/>
      <c r="AM32" s="534"/>
      <c r="AN32" s="534"/>
      <c r="AO32" s="534"/>
      <c r="AP32" s="534"/>
      <c r="AQ32" s="534"/>
      <c r="AR32" s="534"/>
      <c r="AS32" s="534"/>
      <c r="AT32" s="534"/>
      <c r="AU32" s="534"/>
      <c r="AV32" s="534"/>
      <c r="AW32" s="534"/>
      <c r="AX32" s="534"/>
      <c r="AY32" s="534"/>
      <c r="AZ32" s="534"/>
      <c r="BA32" s="534"/>
      <c r="BB32" s="534"/>
      <c r="BC32" s="534"/>
      <c r="BD32" s="534"/>
      <c r="BE32" s="534"/>
      <c r="BF32" s="534"/>
      <c r="BG32" s="534"/>
      <c r="BH32" s="534"/>
      <c r="BI32" s="534"/>
      <c r="BJ32" s="534"/>
      <c r="BK32" s="534"/>
      <c r="BL32" s="534"/>
      <c r="BM32" s="534"/>
      <c r="BN32" s="534"/>
      <c r="BO32" s="534"/>
      <c r="BP32" s="534"/>
      <c r="BQ32" s="534"/>
      <c r="BR32" s="534"/>
      <c r="BS32" s="534"/>
      <c r="BT32" s="534"/>
      <c r="BU32" s="534"/>
      <c r="BV32" s="611"/>
      <c r="BW32" s="487"/>
    </row>
    <row r="33" spans="1:75" ht="15">
      <c r="A33" s="629" t="s">
        <v>172</v>
      </c>
      <c r="B33" s="490"/>
      <c r="C33" s="491"/>
      <c r="D33" s="491"/>
      <c r="E33" s="491"/>
      <c r="F33" s="491"/>
      <c r="G33" s="491"/>
      <c r="H33" s="491"/>
      <c r="I33" s="491"/>
      <c r="J33" s="491"/>
      <c r="K33" s="491"/>
      <c r="L33" s="491"/>
      <c r="M33" s="491"/>
      <c r="N33" s="491"/>
      <c r="O33" s="491"/>
      <c r="P33" s="491"/>
      <c r="Q33" s="491"/>
      <c r="R33" s="491"/>
      <c r="S33" s="491"/>
      <c r="T33" s="491"/>
      <c r="U33" s="491"/>
      <c r="V33" s="491"/>
      <c r="W33" s="491"/>
      <c r="X33" s="491"/>
      <c r="Y33" s="491"/>
      <c r="Z33" s="491"/>
      <c r="AA33" s="491"/>
      <c r="AB33" s="491"/>
      <c r="AC33" s="491"/>
      <c r="AD33" s="491"/>
      <c r="AE33" s="491"/>
      <c r="AF33" s="491"/>
      <c r="AG33" s="491"/>
      <c r="AH33" s="491"/>
      <c r="AI33" s="491"/>
      <c r="AJ33" s="491"/>
      <c r="AK33" s="491"/>
      <c r="AL33" s="491"/>
      <c r="AM33" s="491"/>
      <c r="AN33" s="491"/>
      <c r="AO33" s="491"/>
      <c r="AP33" s="491"/>
      <c r="AQ33" s="491"/>
      <c r="AR33" s="491"/>
      <c r="AS33" s="491"/>
      <c r="AT33" s="491"/>
      <c r="AU33" s="491"/>
      <c r="AV33" s="491"/>
      <c r="AW33" s="491"/>
      <c r="AX33" s="491"/>
      <c r="AY33" s="491"/>
      <c r="AZ33" s="491"/>
      <c r="BA33" s="491"/>
      <c r="BB33" s="491"/>
      <c r="BC33" s="491"/>
      <c r="BD33" s="491"/>
      <c r="BE33" s="491"/>
      <c r="BF33" s="491"/>
      <c r="BG33" s="491"/>
      <c r="BH33" s="491"/>
      <c r="BI33" s="491"/>
      <c r="BJ33" s="491"/>
      <c r="BK33" s="491"/>
      <c r="BL33" s="491"/>
      <c r="BM33" s="491"/>
      <c r="BN33" s="491"/>
      <c r="BO33" s="491"/>
      <c r="BP33" s="491"/>
      <c r="BQ33" s="491"/>
      <c r="BR33" s="491"/>
      <c r="BS33" s="491"/>
      <c r="BT33" s="491"/>
      <c r="BU33" s="491"/>
      <c r="BV33" s="611"/>
      <c r="BW33" s="487"/>
    </row>
    <row r="34" spans="1:75">
      <c r="A34" s="630" t="s">
        <v>176</v>
      </c>
      <c r="B34" s="631" t="str">
        <f>IF(filingDate&lt;$C$3,$C34,INDEX($C34:$AAA34,MATCH(filingDate,$C$3:$AAA$3)))</f>
        <v/>
      </c>
      <c r="C34" s="492">
        <f>C26+C30</f>
        <v>0</v>
      </c>
      <c r="D34" s="492" t="str">
        <f>IF((D26+D30)&lt;&gt;0,D26+D30,"")</f>
        <v/>
      </c>
      <c r="E34" s="492" t="str">
        <f t="shared" ref="E34:BP34" si="4">IF((E26+E30)&lt;&gt;0,E26+E30,"")</f>
        <v/>
      </c>
      <c r="F34" s="492" t="str">
        <f t="shared" si="4"/>
        <v/>
      </c>
      <c r="G34" s="492" t="str">
        <f t="shared" si="4"/>
        <v/>
      </c>
      <c r="H34" s="492" t="str">
        <f t="shared" si="4"/>
        <v/>
      </c>
      <c r="I34" s="492" t="str">
        <f t="shared" si="4"/>
        <v/>
      </c>
      <c r="J34" s="492" t="str">
        <f t="shared" si="4"/>
        <v/>
      </c>
      <c r="K34" s="492" t="str">
        <f t="shared" si="4"/>
        <v/>
      </c>
      <c r="L34" s="492" t="str">
        <f t="shared" si="4"/>
        <v/>
      </c>
      <c r="M34" s="492" t="str">
        <f t="shared" si="4"/>
        <v/>
      </c>
      <c r="N34" s="492" t="str">
        <f t="shared" si="4"/>
        <v/>
      </c>
      <c r="O34" s="492" t="str">
        <f t="shared" si="4"/>
        <v/>
      </c>
      <c r="P34" s="492" t="str">
        <f t="shared" si="4"/>
        <v/>
      </c>
      <c r="Q34" s="492" t="str">
        <f t="shared" si="4"/>
        <v/>
      </c>
      <c r="R34" s="492" t="str">
        <f t="shared" si="4"/>
        <v/>
      </c>
      <c r="S34" s="492" t="str">
        <f t="shared" si="4"/>
        <v/>
      </c>
      <c r="T34" s="492" t="str">
        <f t="shared" si="4"/>
        <v/>
      </c>
      <c r="U34" s="492" t="str">
        <f t="shared" si="4"/>
        <v/>
      </c>
      <c r="V34" s="492" t="str">
        <f t="shared" si="4"/>
        <v/>
      </c>
      <c r="W34" s="492" t="str">
        <f t="shared" si="4"/>
        <v/>
      </c>
      <c r="X34" s="492" t="str">
        <f t="shared" si="4"/>
        <v/>
      </c>
      <c r="Y34" s="492" t="str">
        <f t="shared" si="4"/>
        <v/>
      </c>
      <c r="Z34" s="492" t="str">
        <f t="shared" si="4"/>
        <v/>
      </c>
      <c r="AA34" s="492" t="str">
        <f t="shared" si="4"/>
        <v/>
      </c>
      <c r="AB34" s="492" t="str">
        <f t="shared" si="4"/>
        <v/>
      </c>
      <c r="AC34" s="492" t="str">
        <f t="shared" si="4"/>
        <v/>
      </c>
      <c r="AD34" s="492" t="str">
        <f t="shared" si="4"/>
        <v/>
      </c>
      <c r="AE34" s="492" t="str">
        <f t="shared" si="4"/>
        <v/>
      </c>
      <c r="AF34" s="492" t="str">
        <f t="shared" si="4"/>
        <v/>
      </c>
      <c r="AG34" s="492" t="str">
        <f t="shared" si="4"/>
        <v/>
      </c>
      <c r="AH34" s="492" t="str">
        <f t="shared" si="4"/>
        <v/>
      </c>
      <c r="AI34" s="492" t="str">
        <f t="shared" si="4"/>
        <v/>
      </c>
      <c r="AJ34" s="492" t="str">
        <f t="shared" si="4"/>
        <v/>
      </c>
      <c r="AK34" s="492" t="str">
        <f t="shared" si="4"/>
        <v/>
      </c>
      <c r="AL34" s="492" t="str">
        <f t="shared" si="4"/>
        <v/>
      </c>
      <c r="AM34" s="492" t="str">
        <f t="shared" si="4"/>
        <v/>
      </c>
      <c r="AN34" s="492" t="str">
        <f t="shared" si="4"/>
        <v/>
      </c>
      <c r="AO34" s="492" t="str">
        <f t="shared" si="4"/>
        <v/>
      </c>
      <c r="AP34" s="492" t="str">
        <f t="shared" si="4"/>
        <v/>
      </c>
      <c r="AQ34" s="492" t="str">
        <f t="shared" si="4"/>
        <v/>
      </c>
      <c r="AR34" s="492" t="str">
        <f t="shared" si="4"/>
        <v/>
      </c>
      <c r="AS34" s="492" t="str">
        <f t="shared" si="4"/>
        <v/>
      </c>
      <c r="AT34" s="492" t="str">
        <f t="shared" si="4"/>
        <v/>
      </c>
      <c r="AU34" s="492" t="str">
        <f t="shared" si="4"/>
        <v/>
      </c>
      <c r="AV34" s="492" t="str">
        <f t="shared" si="4"/>
        <v/>
      </c>
      <c r="AW34" s="492" t="str">
        <f t="shared" si="4"/>
        <v/>
      </c>
      <c r="AX34" s="492" t="str">
        <f t="shared" si="4"/>
        <v/>
      </c>
      <c r="AY34" s="492" t="str">
        <f t="shared" si="4"/>
        <v/>
      </c>
      <c r="AZ34" s="492" t="str">
        <f t="shared" si="4"/>
        <v/>
      </c>
      <c r="BA34" s="492" t="str">
        <f t="shared" si="4"/>
        <v/>
      </c>
      <c r="BB34" s="492" t="str">
        <f t="shared" si="4"/>
        <v/>
      </c>
      <c r="BC34" s="492" t="str">
        <f t="shared" si="4"/>
        <v/>
      </c>
      <c r="BD34" s="492" t="str">
        <f t="shared" si="4"/>
        <v/>
      </c>
      <c r="BE34" s="492" t="str">
        <f t="shared" si="4"/>
        <v/>
      </c>
      <c r="BF34" s="492" t="str">
        <f t="shared" si="4"/>
        <v/>
      </c>
      <c r="BG34" s="492" t="str">
        <f t="shared" si="4"/>
        <v/>
      </c>
      <c r="BH34" s="492" t="str">
        <f t="shared" si="4"/>
        <v/>
      </c>
      <c r="BI34" s="492" t="str">
        <f t="shared" si="4"/>
        <v/>
      </c>
      <c r="BJ34" s="492" t="str">
        <f t="shared" si="4"/>
        <v/>
      </c>
      <c r="BK34" s="492" t="str">
        <f t="shared" si="4"/>
        <v/>
      </c>
      <c r="BL34" s="492" t="str">
        <f t="shared" si="4"/>
        <v/>
      </c>
      <c r="BM34" s="492" t="str">
        <f t="shared" si="4"/>
        <v/>
      </c>
      <c r="BN34" s="492" t="str">
        <f t="shared" si="4"/>
        <v/>
      </c>
      <c r="BO34" s="492" t="str">
        <f t="shared" si="4"/>
        <v/>
      </c>
      <c r="BP34" s="492" t="str">
        <f t="shared" si="4"/>
        <v/>
      </c>
      <c r="BQ34" s="492" t="str">
        <f t="shared" ref="BQ34:BV34" si="5">IF((BQ26+BQ30)&lt;&gt;0,BQ26+BQ30,"")</f>
        <v/>
      </c>
      <c r="BR34" s="492" t="str">
        <f t="shared" si="5"/>
        <v/>
      </c>
      <c r="BS34" s="492" t="str">
        <f t="shared" si="5"/>
        <v/>
      </c>
      <c r="BT34" s="492" t="str">
        <f t="shared" si="5"/>
        <v/>
      </c>
      <c r="BU34" s="492" t="str">
        <f t="shared" si="5"/>
        <v/>
      </c>
      <c r="BV34" s="632" t="str">
        <f t="shared" si="5"/>
        <v/>
      </c>
      <c r="BW34" s="487"/>
    </row>
    <row r="35" spans="1:75" ht="13.5" thickBot="1">
      <c r="A35" s="633" t="s">
        <v>177</v>
      </c>
      <c r="B35" s="634" t="str">
        <f>IF(filingDate&lt;$C$3,$C35,INDEX($C35:$AAA35,MATCH(filingDate,$C$3:$AAA$3)))</f>
        <v/>
      </c>
      <c r="C35" s="635">
        <v>0</v>
      </c>
      <c r="D35" s="635" t="str">
        <f t="shared" ref="D35:R35" si="6">IFERROR(IF((C46-D46+D34)&lt;0,(C46-D46+D34)*(-1),C46-D46+D34),"")</f>
        <v/>
      </c>
      <c r="E35" s="635" t="str">
        <f t="shared" si="6"/>
        <v/>
      </c>
      <c r="F35" s="635" t="str">
        <f t="shared" si="6"/>
        <v/>
      </c>
      <c r="G35" s="635" t="str">
        <f t="shared" si="6"/>
        <v/>
      </c>
      <c r="H35" s="635" t="str">
        <f t="shared" si="6"/>
        <v/>
      </c>
      <c r="I35" s="635" t="str">
        <f t="shared" si="6"/>
        <v/>
      </c>
      <c r="J35" s="635" t="str">
        <f t="shared" si="6"/>
        <v/>
      </c>
      <c r="K35" s="635" t="str">
        <f t="shared" si="6"/>
        <v/>
      </c>
      <c r="L35" s="635" t="str">
        <f t="shared" si="6"/>
        <v/>
      </c>
      <c r="M35" s="635" t="str">
        <f t="shared" si="6"/>
        <v/>
      </c>
      <c r="N35" s="635" t="str">
        <f t="shared" si="6"/>
        <v/>
      </c>
      <c r="O35" s="635" t="str">
        <f t="shared" si="6"/>
        <v/>
      </c>
      <c r="P35" s="635" t="str">
        <f t="shared" si="6"/>
        <v/>
      </c>
      <c r="Q35" s="635" t="str">
        <f t="shared" si="6"/>
        <v/>
      </c>
      <c r="R35" s="635" t="str">
        <f t="shared" si="6"/>
        <v/>
      </c>
      <c r="S35" s="635" t="str">
        <f>IFERROR(IF((R46-S46+S34)&lt;0,(R46-S46+S34)*(-1),R46-S46+S34),"")</f>
        <v/>
      </c>
      <c r="T35" s="635" t="str">
        <f t="shared" ref="T35:BT35" si="7">IFERROR(IF((S46-T46+T34)&lt;0,(S46-T46+T34)*(-1),S46-T46+T34),"")</f>
        <v/>
      </c>
      <c r="U35" s="635" t="str">
        <f t="shared" si="7"/>
        <v/>
      </c>
      <c r="V35" s="635" t="str">
        <f t="shared" si="7"/>
        <v/>
      </c>
      <c r="W35" s="635" t="str">
        <f t="shared" si="7"/>
        <v/>
      </c>
      <c r="X35" s="635" t="str">
        <f t="shared" si="7"/>
        <v/>
      </c>
      <c r="Y35" s="635" t="str">
        <f t="shared" si="7"/>
        <v/>
      </c>
      <c r="Z35" s="635" t="str">
        <f t="shared" si="7"/>
        <v/>
      </c>
      <c r="AA35" s="635" t="str">
        <f t="shared" si="7"/>
        <v/>
      </c>
      <c r="AB35" s="635" t="str">
        <f t="shared" si="7"/>
        <v/>
      </c>
      <c r="AC35" s="635" t="str">
        <f t="shared" si="7"/>
        <v/>
      </c>
      <c r="AD35" s="635" t="str">
        <f t="shared" si="7"/>
        <v/>
      </c>
      <c r="AE35" s="635" t="str">
        <f t="shared" si="7"/>
        <v/>
      </c>
      <c r="AF35" s="635" t="str">
        <f t="shared" si="7"/>
        <v/>
      </c>
      <c r="AG35" s="635" t="str">
        <f t="shared" si="7"/>
        <v/>
      </c>
      <c r="AH35" s="635" t="str">
        <f t="shared" si="7"/>
        <v/>
      </c>
      <c r="AI35" s="635" t="str">
        <f t="shared" si="7"/>
        <v/>
      </c>
      <c r="AJ35" s="635" t="str">
        <f t="shared" si="7"/>
        <v/>
      </c>
      <c r="AK35" s="635" t="str">
        <f t="shared" si="7"/>
        <v/>
      </c>
      <c r="AL35" s="635" t="str">
        <f t="shared" si="7"/>
        <v/>
      </c>
      <c r="AM35" s="635" t="str">
        <f t="shared" si="7"/>
        <v/>
      </c>
      <c r="AN35" s="635" t="str">
        <f t="shared" si="7"/>
        <v/>
      </c>
      <c r="AO35" s="635" t="str">
        <f t="shared" si="7"/>
        <v/>
      </c>
      <c r="AP35" s="635" t="str">
        <f t="shared" si="7"/>
        <v/>
      </c>
      <c r="AQ35" s="635" t="str">
        <f t="shared" si="7"/>
        <v/>
      </c>
      <c r="AR35" s="635" t="str">
        <f t="shared" si="7"/>
        <v/>
      </c>
      <c r="AS35" s="635" t="str">
        <f t="shared" si="7"/>
        <v/>
      </c>
      <c r="AT35" s="635" t="str">
        <f t="shared" si="7"/>
        <v/>
      </c>
      <c r="AU35" s="635" t="str">
        <f t="shared" si="7"/>
        <v/>
      </c>
      <c r="AV35" s="635" t="str">
        <f t="shared" si="7"/>
        <v/>
      </c>
      <c r="AW35" s="635" t="str">
        <f t="shared" si="7"/>
        <v/>
      </c>
      <c r="AX35" s="635" t="str">
        <f t="shared" si="7"/>
        <v/>
      </c>
      <c r="AY35" s="635" t="str">
        <f t="shared" si="7"/>
        <v/>
      </c>
      <c r="AZ35" s="635" t="str">
        <f t="shared" si="7"/>
        <v/>
      </c>
      <c r="BA35" s="635" t="str">
        <f t="shared" si="7"/>
        <v/>
      </c>
      <c r="BB35" s="635" t="str">
        <f t="shared" si="7"/>
        <v/>
      </c>
      <c r="BC35" s="635" t="str">
        <f t="shared" si="7"/>
        <v/>
      </c>
      <c r="BD35" s="635" t="str">
        <f t="shared" si="7"/>
        <v/>
      </c>
      <c r="BE35" s="635" t="str">
        <f t="shared" si="7"/>
        <v/>
      </c>
      <c r="BF35" s="635" t="str">
        <f t="shared" si="7"/>
        <v/>
      </c>
      <c r="BG35" s="635" t="str">
        <f t="shared" si="7"/>
        <v/>
      </c>
      <c r="BH35" s="635" t="str">
        <f t="shared" si="7"/>
        <v/>
      </c>
      <c r="BI35" s="635" t="str">
        <f t="shared" si="7"/>
        <v/>
      </c>
      <c r="BJ35" s="635" t="str">
        <f t="shared" si="7"/>
        <v/>
      </c>
      <c r="BK35" s="635" t="str">
        <f t="shared" si="7"/>
        <v/>
      </c>
      <c r="BL35" s="635" t="str">
        <f t="shared" si="7"/>
        <v/>
      </c>
      <c r="BM35" s="635" t="str">
        <f t="shared" si="7"/>
        <v/>
      </c>
      <c r="BN35" s="635" t="str">
        <f t="shared" si="7"/>
        <v/>
      </c>
      <c r="BO35" s="635" t="str">
        <f t="shared" si="7"/>
        <v/>
      </c>
      <c r="BP35" s="635" t="str">
        <f t="shared" si="7"/>
        <v/>
      </c>
      <c r="BQ35" s="635" t="str">
        <f t="shared" si="7"/>
        <v/>
      </c>
      <c r="BR35" s="635" t="str">
        <f t="shared" si="7"/>
        <v/>
      </c>
      <c r="BS35" s="635" t="str">
        <f t="shared" si="7"/>
        <v/>
      </c>
      <c r="BT35" s="635" t="str">
        <f t="shared" si="7"/>
        <v/>
      </c>
      <c r="BU35" s="635" t="str">
        <f>IFERROR(IF((BR46-BU46+BU34)&lt;0,(BR46-BU46+BU34)*(-1),BR46-BU46+BU34),"")</f>
        <v/>
      </c>
      <c r="BV35" s="632" t="str">
        <f>IFERROR(IF((BS46-BV46+BV34)&lt;0,(BS46-BV46+BV34)*(-1),BS46-BV46+BV34),"")</f>
        <v/>
      </c>
      <c r="BW35" s="487"/>
    </row>
    <row r="36" spans="1:75">
      <c r="A36" s="486"/>
      <c r="B36" s="477"/>
      <c r="C36" s="477"/>
      <c r="D36" s="477"/>
      <c r="E36" s="477"/>
      <c r="F36" s="477"/>
      <c r="G36" s="477"/>
      <c r="H36" s="477"/>
      <c r="I36" s="477"/>
      <c r="J36" s="477"/>
      <c r="K36" s="477"/>
      <c r="L36" s="477"/>
      <c r="M36" s="477"/>
      <c r="N36" s="477"/>
      <c r="O36" s="477"/>
      <c r="P36" s="477"/>
      <c r="Q36" s="477"/>
      <c r="R36" s="477"/>
      <c r="S36" s="477"/>
      <c r="T36" s="477"/>
      <c r="U36" s="477"/>
      <c r="V36" s="477"/>
      <c r="W36" s="477"/>
      <c r="X36" s="477"/>
      <c r="Y36" s="477"/>
      <c r="Z36" s="477"/>
      <c r="AA36" s="477"/>
      <c r="AB36" s="477"/>
      <c r="AC36" s="477"/>
      <c r="AD36" s="477"/>
      <c r="AE36" s="477"/>
      <c r="AF36" s="477"/>
      <c r="AG36" s="477"/>
      <c r="AH36" s="477"/>
      <c r="AI36" s="477"/>
      <c r="AJ36" s="477"/>
      <c r="AK36" s="477"/>
      <c r="AL36" s="477"/>
      <c r="AM36" s="477"/>
      <c r="AN36" s="477"/>
      <c r="AO36" s="477"/>
      <c r="AP36" s="477"/>
      <c r="AQ36" s="477"/>
      <c r="AR36" s="477"/>
      <c r="AS36" s="477"/>
      <c r="AT36" s="477"/>
      <c r="AU36" s="477"/>
      <c r="AV36" s="477"/>
      <c r="AW36" s="477"/>
      <c r="AX36" s="477"/>
      <c r="AY36" s="477"/>
      <c r="AZ36" s="477"/>
      <c r="BA36" s="477"/>
      <c r="BB36" s="477"/>
      <c r="BC36" s="477"/>
      <c r="BD36" s="477"/>
      <c r="BE36" s="477"/>
      <c r="BF36" s="477"/>
      <c r="BG36" s="477"/>
      <c r="BH36" s="477"/>
      <c r="BI36" s="477"/>
      <c r="BJ36" s="477"/>
      <c r="BK36" s="477"/>
      <c r="BL36" s="477"/>
      <c r="BM36" s="477"/>
      <c r="BN36" s="477"/>
      <c r="BO36" s="477"/>
      <c r="BP36" s="477"/>
      <c r="BQ36" s="477"/>
      <c r="BR36" s="477"/>
      <c r="BS36" s="477"/>
      <c r="BT36" s="477"/>
      <c r="BU36" s="477"/>
      <c r="BV36" s="598"/>
      <c r="BW36" s="487"/>
    </row>
    <row r="37" spans="1:75" s="497" customFormat="1" ht="15.75">
      <c r="A37" s="493" t="s">
        <v>149</v>
      </c>
      <c r="B37" s="494"/>
      <c r="C37" s="495"/>
      <c r="D37" s="496"/>
      <c r="E37" s="496"/>
      <c r="F37" s="496"/>
      <c r="G37" s="496"/>
      <c r="H37" s="496"/>
      <c r="I37" s="496"/>
      <c r="J37" s="496"/>
      <c r="K37" s="496"/>
      <c r="L37" s="496"/>
      <c r="M37" s="496"/>
      <c r="N37" s="496"/>
      <c r="O37" s="496"/>
      <c r="P37" s="496"/>
      <c r="Q37" s="496"/>
      <c r="R37" s="496"/>
      <c r="S37" s="496"/>
      <c r="T37" s="496"/>
      <c r="U37" s="496"/>
      <c r="V37" s="496"/>
      <c r="W37" s="496"/>
      <c r="X37" s="496"/>
      <c r="Y37" s="496"/>
      <c r="Z37" s="496"/>
      <c r="AA37" s="496"/>
      <c r="AB37" s="496"/>
      <c r="AC37" s="496"/>
      <c r="AD37" s="496"/>
      <c r="AE37" s="496"/>
      <c r="AF37" s="496"/>
      <c r="AG37" s="496"/>
      <c r="AH37" s="496"/>
      <c r="AI37" s="496"/>
      <c r="AJ37" s="496"/>
      <c r="AK37" s="496"/>
      <c r="AL37" s="496"/>
      <c r="AM37" s="496"/>
      <c r="AN37" s="496"/>
      <c r="AO37" s="496"/>
      <c r="AP37" s="496"/>
      <c r="AQ37" s="496"/>
      <c r="AR37" s="496"/>
      <c r="AS37" s="496"/>
      <c r="AT37" s="496"/>
      <c r="AU37" s="496"/>
      <c r="AV37" s="496"/>
      <c r="AW37" s="496"/>
      <c r="AX37" s="496"/>
      <c r="AY37" s="496"/>
      <c r="AZ37" s="496"/>
      <c r="BA37" s="496"/>
      <c r="BB37" s="496"/>
      <c r="BC37" s="496"/>
      <c r="BD37" s="496"/>
      <c r="BE37" s="496"/>
      <c r="BF37" s="496"/>
      <c r="BG37" s="496"/>
      <c r="BH37" s="496"/>
      <c r="BI37" s="496"/>
      <c r="BJ37" s="496"/>
      <c r="BK37" s="496"/>
      <c r="BL37" s="496"/>
      <c r="BM37" s="496"/>
      <c r="BN37" s="496"/>
      <c r="BO37" s="496"/>
      <c r="BP37" s="496"/>
      <c r="BQ37" s="496"/>
      <c r="BR37" s="496"/>
      <c r="BS37" s="496"/>
      <c r="BT37" s="496"/>
      <c r="BU37" s="496"/>
      <c r="BV37" s="632"/>
      <c r="BW37" s="487"/>
    </row>
    <row r="38" spans="1:75" s="497" customFormat="1">
      <c r="A38" s="498" t="s">
        <v>140</v>
      </c>
      <c r="B38" s="499">
        <f t="shared" ref="B38:B55" si="8">IF(filingDate&lt;$C$3,$C38,INDEX($C38:$AAA38,MATCH(filingDate,$C$3:$AAA$3)))</f>
        <v>0</v>
      </c>
      <c r="C38" s="500">
        <f>SUM(C39:C41)</f>
        <v>0</v>
      </c>
      <c r="D38" s="500">
        <f t="shared" ref="D38:BO38" si="9">SUM(D39:D41)</f>
        <v>0</v>
      </c>
      <c r="E38" s="500">
        <f t="shared" si="9"/>
        <v>0</v>
      </c>
      <c r="F38" s="500">
        <f t="shared" si="9"/>
        <v>0</v>
      </c>
      <c r="G38" s="500">
        <f t="shared" si="9"/>
        <v>0</v>
      </c>
      <c r="H38" s="500">
        <f t="shared" si="9"/>
        <v>0</v>
      </c>
      <c r="I38" s="500">
        <f t="shared" si="9"/>
        <v>0</v>
      </c>
      <c r="J38" s="500">
        <f t="shared" si="9"/>
        <v>0</v>
      </c>
      <c r="K38" s="500">
        <f t="shared" si="9"/>
        <v>0</v>
      </c>
      <c r="L38" s="500">
        <f t="shared" si="9"/>
        <v>0</v>
      </c>
      <c r="M38" s="500">
        <f t="shared" si="9"/>
        <v>0</v>
      </c>
      <c r="N38" s="500">
        <f t="shared" si="9"/>
        <v>0</v>
      </c>
      <c r="O38" s="500">
        <f t="shared" si="9"/>
        <v>0</v>
      </c>
      <c r="P38" s="500">
        <f t="shared" si="9"/>
        <v>0</v>
      </c>
      <c r="Q38" s="500">
        <f t="shared" si="9"/>
        <v>0</v>
      </c>
      <c r="R38" s="500">
        <f t="shared" si="9"/>
        <v>0</v>
      </c>
      <c r="S38" s="500">
        <f t="shared" si="9"/>
        <v>0</v>
      </c>
      <c r="T38" s="500">
        <f t="shared" si="9"/>
        <v>0</v>
      </c>
      <c r="U38" s="500">
        <f t="shared" si="9"/>
        <v>0</v>
      </c>
      <c r="V38" s="500">
        <f t="shared" si="9"/>
        <v>0</v>
      </c>
      <c r="W38" s="500">
        <f t="shared" si="9"/>
        <v>0</v>
      </c>
      <c r="X38" s="500">
        <f t="shared" si="9"/>
        <v>0</v>
      </c>
      <c r="Y38" s="500">
        <f t="shared" si="9"/>
        <v>0</v>
      </c>
      <c r="Z38" s="500">
        <f t="shared" si="9"/>
        <v>0</v>
      </c>
      <c r="AA38" s="500">
        <f t="shared" si="9"/>
        <v>0</v>
      </c>
      <c r="AB38" s="500">
        <f t="shared" si="9"/>
        <v>0</v>
      </c>
      <c r="AC38" s="500">
        <f t="shared" si="9"/>
        <v>0</v>
      </c>
      <c r="AD38" s="500">
        <f t="shared" si="9"/>
        <v>0</v>
      </c>
      <c r="AE38" s="500">
        <f t="shared" si="9"/>
        <v>0</v>
      </c>
      <c r="AF38" s="500">
        <f t="shared" si="9"/>
        <v>0</v>
      </c>
      <c r="AG38" s="500">
        <f t="shared" si="9"/>
        <v>0</v>
      </c>
      <c r="AH38" s="500">
        <f t="shared" si="9"/>
        <v>0</v>
      </c>
      <c r="AI38" s="500">
        <f t="shared" si="9"/>
        <v>0</v>
      </c>
      <c r="AJ38" s="500">
        <f t="shared" si="9"/>
        <v>0</v>
      </c>
      <c r="AK38" s="500">
        <f t="shared" si="9"/>
        <v>0</v>
      </c>
      <c r="AL38" s="500">
        <f t="shared" si="9"/>
        <v>0</v>
      </c>
      <c r="AM38" s="500">
        <f t="shared" si="9"/>
        <v>0</v>
      </c>
      <c r="AN38" s="500">
        <f t="shared" si="9"/>
        <v>0</v>
      </c>
      <c r="AO38" s="500">
        <f t="shared" si="9"/>
        <v>0</v>
      </c>
      <c r="AP38" s="500">
        <f t="shared" si="9"/>
        <v>0</v>
      </c>
      <c r="AQ38" s="500">
        <f t="shared" si="9"/>
        <v>0</v>
      </c>
      <c r="AR38" s="500">
        <f t="shared" si="9"/>
        <v>0</v>
      </c>
      <c r="AS38" s="500">
        <f t="shared" si="9"/>
        <v>0</v>
      </c>
      <c r="AT38" s="500">
        <f t="shared" si="9"/>
        <v>0</v>
      </c>
      <c r="AU38" s="500">
        <f t="shared" si="9"/>
        <v>0</v>
      </c>
      <c r="AV38" s="500">
        <f t="shared" si="9"/>
        <v>0</v>
      </c>
      <c r="AW38" s="500">
        <f t="shared" si="9"/>
        <v>0</v>
      </c>
      <c r="AX38" s="500">
        <f t="shared" si="9"/>
        <v>0</v>
      </c>
      <c r="AY38" s="500">
        <f t="shared" si="9"/>
        <v>0</v>
      </c>
      <c r="AZ38" s="500">
        <f t="shared" si="9"/>
        <v>0</v>
      </c>
      <c r="BA38" s="500">
        <f t="shared" si="9"/>
        <v>0</v>
      </c>
      <c r="BB38" s="500">
        <f t="shared" si="9"/>
        <v>0</v>
      </c>
      <c r="BC38" s="500">
        <f t="shared" si="9"/>
        <v>0</v>
      </c>
      <c r="BD38" s="500">
        <f t="shared" si="9"/>
        <v>0</v>
      </c>
      <c r="BE38" s="500">
        <f t="shared" si="9"/>
        <v>0</v>
      </c>
      <c r="BF38" s="500">
        <f t="shared" si="9"/>
        <v>0</v>
      </c>
      <c r="BG38" s="500">
        <f t="shared" si="9"/>
        <v>0</v>
      </c>
      <c r="BH38" s="500">
        <f t="shared" si="9"/>
        <v>0</v>
      </c>
      <c r="BI38" s="500">
        <f t="shared" si="9"/>
        <v>0</v>
      </c>
      <c r="BJ38" s="500">
        <f t="shared" si="9"/>
        <v>0</v>
      </c>
      <c r="BK38" s="500">
        <f t="shared" si="9"/>
        <v>0</v>
      </c>
      <c r="BL38" s="500">
        <f t="shared" si="9"/>
        <v>0</v>
      </c>
      <c r="BM38" s="500">
        <f t="shared" si="9"/>
        <v>0</v>
      </c>
      <c r="BN38" s="500">
        <f t="shared" si="9"/>
        <v>0</v>
      </c>
      <c r="BO38" s="500">
        <f t="shared" si="9"/>
        <v>0</v>
      </c>
      <c r="BP38" s="500">
        <f t="shared" ref="BP38:BV38" si="10">SUM(BP39:BP41)</f>
        <v>0</v>
      </c>
      <c r="BQ38" s="500">
        <f t="shared" si="10"/>
        <v>0</v>
      </c>
      <c r="BR38" s="500">
        <f t="shared" si="10"/>
        <v>0</v>
      </c>
      <c r="BS38" s="500">
        <f t="shared" si="10"/>
        <v>0</v>
      </c>
      <c r="BT38" s="500">
        <f t="shared" si="10"/>
        <v>0</v>
      </c>
      <c r="BU38" s="500">
        <f t="shared" si="10"/>
        <v>0</v>
      </c>
      <c r="BV38" s="636">
        <f t="shared" si="10"/>
        <v>0</v>
      </c>
      <c r="BW38" s="487"/>
    </row>
    <row r="39" spans="1:75" s="497" customFormat="1">
      <c r="A39" s="501" t="s">
        <v>164</v>
      </c>
      <c r="B39" s="502">
        <f t="shared" si="8"/>
        <v>0</v>
      </c>
      <c r="C39" s="503">
        <f>SUM(C9:C10)</f>
        <v>0</v>
      </c>
      <c r="D39" s="503">
        <f t="shared" ref="D39:BO39" si="11">SUM(D9:D10)</f>
        <v>0</v>
      </c>
      <c r="E39" s="503">
        <f t="shared" si="11"/>
        <v>0</v>
      </c>
      <c r="F39" s="503">
        <f t="shared" si="11"/>
        <v>0</v>
      </c>
      <c r="G39" s="503">
        <f t="shared" si="11"/>
        <v>0</v>
      </c>
      <c r="H39" s="503">
        <f t="shared" si="11"/>
        <v>0</v>
      </c>
      <c r="I39" s="503">
        <f t="shared" si="11"/>
        <v>0</v>
      </c>
      <c r="J39" s="503">
        <f t="shared" si="11"/>
        <v>0</v>
      </c>
      <c r="K39" s="503">
        <f t="shared" si="11"/>
        <v>0</v>
      </c>
      <c r="L39" s="503">
        <f t="shared" si="11"/>
        <v>0</v>
      </c>
      <c r="M39" s="503">
        <f t="shared" si="11"/>
        <v>0</v>
      </c>
      <c r="N39" s="503">
        <f t="shared" si="11"/>
        <v>0</v>
      </c>
      <c r="O39" s="503">
        <f t="shared" si="11"/>
        <v>0</v>
      </c>
      <c r="P39" s="503">
        <f t="shared" si="11"/>
        <v>0</v>
      </c>
      <c r="Q39" s="503">
        <f t="shared" si="11"/>
        <v>0</v>
      </c>
      <c r="R39" s="503">
        <f t="shared" si="11"/>
        <v>0</v>
      </c>
      <c r="S39" s="503">
        <f t="shared" si="11"/>
        <v>0</v>
      </c>
      <c r="T39" s="503">
        <f t="shared" si="11"/>
        <v>0</v>
      </c>
      <c r="U39" s="503">
        <f t="shared" si="11"/>
        <v>0</v>
      </c>
      <c r="V39" s="503">
        <f t="shared" si="11"/>
        <v>0</v>
      </c>
      <c r="W39" s="503">
        <f t="shared" si="11"/>
        <v>0</v>
      </c>
      <c r="X39" s="503">
        <f t="shared" si="11"/>
        <v>0</v>
      </c>
      <c r="Y39" s="503">
        <f t="shared" si="11"/>
        <v>0</v>
      </c>
      <c r="Z39" s="503">
        <f t="shared" si="11"/>
        <v>0</v>
      </c>
      <c r="AA39" s="503">
        <f t="shared" si="11"/>
        <v>0</v>
      </c>
      <c r="AB39" s="503">
        <f t="shared" si="11"/>
        <v>0</v>
      </c>
      <c r="AC39" s="503">
        <f t="shared" si="11"/>
        <v>0</v>
      </c>
      <c r="AD39" s="503">
        <f t="shared" si="11"/>
        <v>0</v>
      </c>
      <c r="AE39" s="503">
        <f t="shared" si="11"/>
        <v>0</v>
      </c>
      <c r="AF39" s="503">
        <f t="shared" si="11"/>
        <v>0</v>
      </c>
      <c r="AG39" s="503">
        <f t="shared" si="11"/>
        <v>0</v>
      </c>
      <c r="AH39" s="503">
        <f t="shared" si="11"/>
        <v>0</v>
      </c>
      <c r="AI39" s="503">
        <f t="shared" si="11"/>
        <v>0</v>
      </c>
      <c r="AJ39" s="503">
        <f t="shared" si="11"/>
        <v>0</v>
      </c>
      <c r="AK39" s="503">
        <f t="shared" si="11"/>
        <v>0</v>
      </c>
      <c r="AL39" s="503">
        <f t="shared" si="11"/>
        <v>0</v>
      </c>
      <c r="AM39" s="503">
        <f t="shared" si="11"/>
        <v>0</v>
      </c>
      <c r="AN39" s="503">
        <f t="shared" si="11"/>
        <v>0</v>
      </c>
      <c r="AO39" s="503">
        <f t="shared" si="11"/>
        <v>0</v>
      </c>
      <c r="AP39" s="503">
        <f t="shared" si="11"/>
        <v>0</v>
      </c>
      <c r="AQ39" s="503">
        <f t="shared" si="11"/>
        <v>0</v>
      </c>
      <c r="AR39" s="503">
        <f t="shared" si="11"/>
        <v>0</v>
      </c>
      <c r="AS39" s="503">
        <f t="shared" si="11"/>
        <v>0</v>
      </c>
      <c r="AT39" s="503">
        <f t="shared" si="11"/>
        <v>0</v>
      </c>
      <c r="AU39" s="503">
        <f t="shared" si="11"/>
        <v>0</v>
      </c>
      <c r="AV39" s="503">
        <f t="shared" si="11"/>
        <v>0</v>
      </c>
      <c r="AW39" s="503">
        <f t="shared" si="11"/>
        <v>0</v>
      </c>
      <c r="AX39" s="503">
        <f t="shared" si="11"/>
        <v>0</v>
      </c>
      <c r="AY39" s="503">
        <f t="shared" si="11"/>
        <v>0</v>
      </c>
      <c r="AZ39" s="503">
        <f t="shared" si="11"/>
        <v>0</v>
      </c>
      <c r="BA39" s="503">
        <f t="shared" si="11"/>
        <v>0</v>
      </c>
      <c r="BB39" s="503">
        <f t="shared" si="11"/>
        <v>0</v>
      </c>
      <c r="BC39" s="503">
        <f t="shared" si="11"/>
        <v>0</v>
      </c>
      <c r="BD39" s="503">
        <f t="shared" si="11"/>
        <v>0</v>
      </c>
      <c r="BE39" s="503">
        <f t="shared" si="11"/>
        <v>0</v>
      </c>
      <c r="BF39" s="503">
        <f t="shared" si="11"/>
        <v>0</v>
      </c>
      <c r="BG39" s="503">
        <f t="shared" si="11"/>
        <v>0</v>
      </c>
      <c r="BH39" s="503">
        <f t="shared" si="11"/>
        <v>0</v>
      </c>
      <c r="BI39" s="503">
        <f t="shared" si="11"/>
        <v>0</v>
      </c>
      <c r="BJ39" s="503">
        <f t="shared" si="11"/>
        <v>0</v>
      </c>
      <c r="BK39" s="503">
        <f t="shared" si="11"/>
        <v>0</v>
      </c>
      <c r="BL39" s="503">
        <f t="shared" si="11"/>
        <v>0</v>
      </c>
      <c r="BM39" s="503">
        <f t="shared" si="11"/>
        <v>0</v>
      </c>
      <c r="BN39" s="503">
        <f t="shared" si="11"/>
        <v>0</v>
      </c>
      <c r="BO39" s="503">
        <f t="shared" si="11"/>
        <v>0</v>
      </c>
      <c r="BP39" s="503">
        <f t="shared" ref="BP39:BV39" si="12">SUM(BP9:BP10)</f>
        <v>0</v>
      </c>
      <c r="BQ39" s="503">
        <f t="shared" si="12"/>
        <v>0</v>
      </c>
      <c r="BR39" s="503">
        <f t="shared" si="12"/>
        <v>0</v>
      </c>
      <c r="BS39" s="503">
        <f t="shared" si="12"/>
        <v>0</v>
      </c>
      <c r="BT39" s="503">
        <f t="shared" si="12"/>
        <v>0</v>
      </c>
      <c r="BU39" s="503">
        <f t="shared" si="12"/>
        <v>0</v>
      </c>
      <c r="BV39" s="632">
        <f t="shared" si="12"/>
        <v>0</v>
      </c>
      <c r="BW39" s="487"/>
    </row>
    <row r="40" spans="1:75" s="497" customFormat="1">
      <c r="A40" s="501" t="s">
        <v>38</v>
      </c>
      <c r="B40" s="502">
        <f t="shared" si="8"/>
        <v>0</v>
      </c>
      <c r="C40" s="503">
        <f>SUM(C11:C12)</f>
        <v>0</v>
      </c>
      <c r="D40" s="503">
        <f t="shared" ref="D40:BO40" si="13">SUM(D11:D12)</f>
        <v>0</v>
      </c>
      <c r="E40" s="503">
        <f t="shared" si="13"/>
        <v>0</v>
      </c>
      <c r="F40" s="503">
        <f t="shared" si="13"/>
        <v>0</v>
      </c>
      <c r="G40" s="503">
        <f t="shared" si="13"/>
        <v>0</v>
      </c>
      <c r="H40" s="503">
        <f t="shared" si="13"/>
        <v>0</v>
      </c>
      <c r="I40" s="503">
        <f t="shared" si="13"/>
        <v>0</v>
      </c>
      <c r="J40" s="503">
        <f t="shared" si="13"/>
        <v>0</v>
      </c>
      <c r="K40" s="503">
        <f t="shared" si="13"/>
        <v>0</v>
      </c>
      <c r="L40" s="503">
        <f t="shared" si="13"/>
        <v>0</v>
      </c>
      <c r="M40" s="503">
        <f t="shared" si="13"/>
        <v>0</v>
      </c>
      <c r="N40" s="503">
        <f t="shared" si="13"/>
        <v>0</v>
      </c>
      <c r="O40" s="503">
        <f t="shared" si="13"/>
        <v>0</v>
      </c>
      <c r="P40" s="503">
        <f t="shared" si="13"/>
        <v>0</v>
      </c>
      <c r="Q40" s="503">
        <f t="shared" si="13"/>
        <v>0</v>
      </c>
      <c r="R40" s="503">
        <f t="shared" si="13"/>
        <v>0</v>
      </c>
      <c r="S40" s="503">
        <f t="shared" si="13"/>
        <v>0</v>
      </c>
      <c r="T40" s="503">
        <f t="shared" si="13"/>
        <v>0</v>
      </c>
      <c r="U40" s="503">
        <f t="shared" si="13"/>
        <v>0</v>
      </c>
      <c r="V40" s="503">
        <f t="shared" si="13"/>
        <v>0</v>
      </c>
      <c r="W40" s="503">
        <f t="shared" si="13"/>
        <v>0</v>
      </c>
      <c r="X40" s="503">
        <f t="shared" si="13"/>
        <v>0</v>
      </c>
      <c r="Y40" s="503">
        <f t="shared" si="13"/>
        <v>0</v>
      </c>
      <c r="Z40" s="503">
        <f t="shared" si="13"/>
        <v>0</v>
      </c>
      <c r="AA40" s="503">
        <f t="shared" si="13"/>
        <v>0</v>
      </c>
      <c r="AB40" s="503">
        <f t="shared" si="13"/>
        <v>0</v>
      </c>
      <c r="AC40" s="503">
        <f t="shared" si="13"/>
        <v>0</v>
      </c>
      <c r="AD40" s="503">
        <f t="shared" si="13"/>
        <v>0</v>
      </c>
      <c r="AE40" s="503">
        <f t="shared" si="13"/>
        <v>0</v>
      </c>
      <c r="AF40" s="503">
        <f t="shared" si="13"/>
        <v>0</v>
      </c>
      <c r="AG40" s="503">
        <f t="shared" si="13"/>
        <v>0</v>
      </c>
      <c r="AH40" s="503">
        <f t="shared" si="13"/>
        <v>0</v>
      </c>
      <c r="AI40" s="503">
        <f t="shared" si="13"/>
        <v>0</v>
      </c>
      <c r="AJ40" s="503">
        <f t="shared" si="13"/>
        <v>0</v>
      </c>
      <c r="AK40" s="503">
        <f t="shared" si="13"/>
        <v>0</v>
      </c>
      <c r="AL40" s="503">
        <f t="shared" si="13"/>
        <v>0</v>
      </c>
      <c r="AM40" s="503">
        <f t="shared" si="13"/>
        <v>0</v>
      </c>
      <c r="AN40" s="503">
        <f t="shared" si="13"/>
        <v>0</v>
      </c>
      <c r="AO40" s="503">
        <f t="shared" si="13"/>
        <v>0</v>
      </c>
      <c r="AP40" s="503">
        <f t="shared" si="13"/>
        <v>0</v>
      </c>
      <c r="AQ40" s="503">
        <f t="shared" si="13"/>
        <v>0</v>
      </c>
      <c r="AR40" s="503">
        <f t="shared" si="13"/>
        <v>0</v>
      </c>
      <c r="AS40" s="503">
        <f t="shared" si="13"/>
        <v>0</v>
      </c>
      <c r="AT40" s="503">
        <f t="shared" si="13"/>
        <v>0</v>
      </c>
      <c r="AU40" s="503">
        <f t="shared" si="13"/>
        <v>0</v>
      </c>
      <c r="AV40" s="503">
        <f t="shared" si="13"/>
        <v>0</v>
      </c>
      <c r="AW40" s="503">
        <f t="shared" si="13"/>
        <v>0</v>
      </c>
      <c r="AX40" s="503">
        <f t="shared" si="13"/>
        <v>0</v>
      </c>
      <c r="AY40" s="503">
        <f t="shared" si="13"/>
        <v>0</v>
      </c>
      <c r="AZ40" s="503">
        <f t="shared" si="13"/>
        <v>0</v>
      </c>
      <c r="BA40" s="503">
        <f t="shared" si="13"/>
        <v>0</v>
      </c>
      <c r="BB40" s="503">
        <f t="shared" si="13"/>
        <v>0</v>
      </c>
      <c r="BC40" s="503">
        <f t="shared" si="13"/>
        <v>0</v>
      </c>
      <c r="BD40" s="503">
        <f t="shared" si="13"/>
        <v>0</v>
      </c>
      <c r="BE40" s="503">
        <f t="shared" si="13"/>
        <v>0</v>
      </c>
      <c r="BF40" s="503">
        <f t="shared" si="13"/>
        <v>0</v>
      </c>
      <c r="BG40" s="503">
        <f t="shared" si="13"/>
        <v>0</v>
      </c>
      <c r="BH40" s="503">
        <f t="shared" si="13"/>
        <v>0</v>
      </c>
      <c r="BI40" s="503">
        <f t="shared" si="13"/>
        <v>0</v>
      </c>
      <c r="BJ40" s="503">
        <f t="shared" si="13"/>
        <v>0</v>
      </c>
      <c r="BK40" s="503">
        <f t="shared" si="13"/>
        <v>0</v>
      </c>
      <c r="BL40" s="503">
        <f t="shared" si="13"/>
        <v>0</v>
      </c>
      <c r="BM40" s="503">
        <f t="shared" si="13"/>
        <v>0</v>
      </c>
      <c r="BN40" s="503">
        <f t="shared" si="13"/>
        <v>0</v>
      </c>
      <c r="BO40" s="503">
        <f t="shared" si="13"/>
        <v>0</v>
      </c>
      <c r="BP40" s="503">
        <f t="shared" ref="BP40:BV40" si="14">SUM(BP11:BP12)</f>
        <v>0</v>
      </c>
      <c r="BQ40" s="503">
        <f t="shared" si="14"/>
        <v>0</v>
      </c>
      <c r="BR40" s="503">
        <f t="shared" si="14"/>
        <v>0</v>
      </c>
      <c r="BS40" s="503">
        <f t="shared" si="14"/>
        <v>0</v>
      </c>
      <c r="BT40" s="503">
        <f t="shared" si="14"/>
        <v>0</v>
      </c>
      <c r="BU40" s="503">
        <f t="shared" si="14"/>
        <v>0</v>
      </c>
      <c r="BV40" s="632">
        <f t="shared" si="14"/>
        <v>0</v>
      </c>
      <c r="BW40" s="487"/>
    </row>
    <row r="41" spans="1:75" s="497" customFormat="1">
      <c r="A41" s="501" t="s">
        <v>171</v>
      </c>
      <c r="B41" s="502">
        <f t="shared" si="8"/>
        <v>0</v>
      </c>
      <c r="C41" s="503">
        <f>SUM(C13:C14)</f>
        <v>0</v>
      </c>
      <c r="D41" s="503">
        <f t="shared" ref="D41:BO41" si="15">SUM(D13:D14)</f>
        <v>0</v>
      </c>
      <c r="E41" s="503">
        <f t="shared" si="15"/>
        <v>0</v>
      </c>
      <c r="F41" s="503">
        <f t="shared" si="15"/>
        <v>0</v>
      </c>
      <c r="G41" s="503">
        <f t="shared" si="15"/>
        <v>0</v>
      </c>
      <c r="H41" s="503">
        <f t="shared" si="15"/>
        <v>0</v>
      </c>
      <c r="I41" s="503">
        <f t="shared" si="15"/>
        <v>0</v>
      </c>
      <c r="J41" s="503">
        <f t="shared" si="15"/>
        <v>0</v>
      </c>
      <c r="K41" s="503">
        <f t="shared" si="15"/>
        <v>0</v>
      </c>
      <c r="L41" s="503">
        <f t="shared" si="15"/>
        <v>0</v>
      </c>
      <c r="M41" s="503">
        <f t="shared" si="15"/>
        <v>0</v>
      </c>
      <c r="N41" s="503">
        <f t="shared" si="15"/>
        <v>0</v>
      </c>
      <c r="O41" s="503">
        <f t="shared" si="15"/>
        <v>0</v>
      </c>
      <c r="P41" s="503">
        <f t="shared" si="15"/>
        <v>0</v>
      </c>
      <c r="Q41" s="503">
        <f t="shared" si="15"/>
        <v>0</v>
      </c>
      <c r="R41" s="503">
        <f t="shared" si="15"/>
        <v>0</v>
      </c>
      <c r="S41" s="503">
        <f t="shared" si="15"/>
        <v>0</v>
      </c>
      <c r="T41" s="503">
        <f t="shared" si="15"/>
        <v>0</v>
      </c>
      <c r="U41" s="503">
        <f t="shared" si="15"/>
        <v>0</v>
      </c>
      <c r="V41" s="503">
        <f t="shared" si="15"/>
        <v>0</v>
      </c>
      <c r="W41" s="503">
        <f t="shared" si="15"/>
        <v>0</v>
      </c>
      <c r="X41" s="503">
        <f t="shared" si="15"/>
        <v>0</v>
      </c>
      <c r="Y41" s="503">
        <f t="shared" si="15"/>
        <v>0</v>
      </c>
      <c r="Z41" s="503">
        <f t="shared" si="15"/>
        <v>0</v>
      </c>
      <c r="AA41" s="503">
        <f t="shared" si="15"/>
        <v>0</v>
      </c>
      <c r="AB41" s="503">
        <f t="shared" si="15"/>
        <v>0</v>
      </c>
      <c r="AC41" s="503">
        <f t="shared" si="15"/>
        <v>0</v>
      </c>
      <c r="AD41" s="503">
        <f t="shared" si="15"/>
        <v>0</v>
      </c>
      <c r="AE41" s="503">
        <f t="shared" si="15"/>
        <v>0</v>
      </c>
      <c r="AF41" s="503">
        <f t="shared" si="15"/>
        <v>0</v>
      </c>
      <c r="AG41" s="503">
        <f t="shared" si="15"/>
        <v>0</v>
      </c>
      <c r="AH41" s="503">
        <f t="shared" si="15"/>
        <v>0</v>
      </c>
      <c r="AI41" s="503">
        <f t="shared" si="15"/>
        <v>0</v>
      </c>
      <c r="AJ41" s="503">
        <f t="shared" si="15"/>
        <v>0</v>
      </c>
      <c r="AK41" s="503">
        <f t="shared" si="15"/>
        <v>0</v>
      </c>
      <c r="AL41" s="503">
        <f t="shared" si="15"/>
        <v>0</v>
      </c>
      <c r="AM41" s="503">
        <f t="shared" si="15"/>
        <v>0</v>
      </c>
      <c r="AN41" s="503">
        <f t="shared" si="15"/>
        <v>0</v>
      </c>
      <c r="AO41" s="503">
        <f t="shared" si="15"/>
        <v>0</v>
      </c>
      <c r="AP41" s="503">
        <f t="shared" si="15"/>
        <v>0</v>
      </c>
      <c r="AQ41" s="503">
        <f t="shared" si="15"/>
        <v>0</v>
      </c>
      <c r="AR41" s="503">
        <f t="shared" si="15"/>
        <v>0</v>
      </c>
      <c r="AS41" s="503">
        <f t="shared" si="15"/>
        <v>0</v>
      </c>
      <c r="AT41" s="503">
        <f t="shared" si="15"/>
        <v>0</v>
      </c>
      <c r="AU41" s="503">
        <f t="shared" si="15"/>
        <v>0</v>
      </c>
      <c r="AV41" s="503">
        <f t="shared" si="15"/>
        <v>0</v>
      </c>
      <c r="AW41" s="503">
        <f t="shared" si="15"/>
        <v>0</v>
      </c>
      <c r="AX41" s="503">
        <f t="shared" si="15"/>
        <v>0</v>
      </c>
      <c r="AY41" s="503">
        <f t="shared" si="15"/>
        <v>0</v>
      </c>
      <c r="AZ41" s="503">
        <f t="shared" si="15"/>
        <v>0</v>
      </c>
      <c r="BA41" s="503">
        <f t="shared" si="15"/>
        <v>0</v>
      </c>
      <c r="BB41" s="503">
        <f t="shared" si="15"/>
        <v>0</v>
      </c>
      <c r="BC41" s="503">
        <f t="shared" si="15"/>
        <v>0</v>
      </c>
      <c r="BD41" s="503">
        <f t="shared" si="15"/>
        <v>0</v>
      </c>
      <c r="BE41" s="503">
        <f t="shared" si="15"/>
        <v>0</v>
      </c>
      <c r="BF41" s="503">
        <f t="shared" si="15"/>
        <v>0</v>
      </c>
      <c r="BG41" s="503">
        <f t="shared" si="15"/>
        <v>0</v>
      </c>
      <c r="BH41" s="503">
        <f t="shared" si="15"/>
        <v>0</v>
      </c>
      <c r="BI41" s="503">
        <f t="shared" si="15"/>
        <v>0</v>
      </c>
      <c r="BJ41" s="503">
        <f t="shared" si="15"/>
        <v>0</v>
      </c>
      <c r="BK41" s="503">
        <f t="shared" si="15"/>
        <v>0</v>
      </c>
      <c r="BL41" s="503">
        <f t="shared" si="15"/>
        <v>0</v>
      </c>
      <c r="BM41" s="503">
        <f t="shared" si="15"/>
        <v>0</v>
      </c>
      <c r="BN41" s="503">
        <f t="shared" si="15"/>
        <v>0</v>
      </c>
      <c r="BO41" s="503">
        <f t="shared" si="15"/>
        <v>0</v>
      </c>
      <c r="BP41" s="503">
        <f t="shared" ref="BP41:BV41" si="16">SUM(BP13:BP14)</f>
        <v>0</v>
      </c>
      <c r="BQ41" s="503">
        <f t="shared" si="16"/>
        <v>0</v>
      </c>
      <c r="BR41" s="503">
        <f t="shared" si="16"/>
        <v>0</v>
      </c>
      <c r="BS41" s="503">
        <f t="shared" si="16"/>
        <v>0</v>
      </c>
      <c r="BT41" s="503">
        <f t="shared" si="16"/>
        <v>0</v>
      </c>
      <c r="BU41" s="503">
        <f t="shared" si="16"/>
        <v>0</v>
      </c>
      <c r="BV41" s="632">
        <f t="shared" si="16"/>
        <v>0</v>
      </c>
      <c r="BW41" s="487"/>
    </row>
    <row r="42" spans="1:75" s="497" customFormat="1">
      <c r="A42" s="498" t="s">
        <v>148</v>
      </c>
      <c r="B42" s="499">
        <f t="shared" si="8"/>
        <v>0</v>
      </c>
      <c r="C42" s="500">
        <f>SUM(C43:C45)</f>
        <v>0</v>
      </c>
      <c r="D42" s="500">
        <f t="shared" ref="D42:BO42" si="17">SUM(D43:D45)</f>
        <v>0</v>
      </c>
      <c r="E42" s="500">
        <f t="shared" si="17"/>
        <v>0</v>
      </c>
      <c r="F42" s="500">
        <f t="shared" si="17"/>
        <v>0</v>
      </c>
      <c r="G42" s="500">
        <f t="shared" si="17"/>
        <v>0</v>
      </c>
      <c r="H42" s="500">
        <f t="shared" si="17"/>
        <v>0</v>
      </c>
      <c r="I42" s="500">
        <f t="shared" si="17"/>
        <v>0</v>
      </c>
      <c r="J42" s="500">
        <f t="shared" si="17"/>
        <v>0</v>
      </c>
      <c r="K42" s="500">
        <f t="shared" si="17"/>
        <v>0</v>
      </c>
      <c r="L42" s="500">
        <f t="shared" si="17"/>
        <v>0</v>
      </c>
      <c r="M42" s="500">
        <f t="shared" si="17"/>
        <v>0</v>
      </c>
      <c r="N42" s="500">
        <f t="shared" si="17"/>
        <v>0</v>
      </c>
      <c r="O42" s="500">
        <f t="shared" si="17"/>
        <v>0</v>
      </c>
      <c r="P42" s="500">
        <f t="shared" si="17"/>
        <v>0</v>
      </c>
      <c r="Q42" s="500">
        <f t="shared" si="17"/>
        <v>0</v>
      </c>
      <c r="R42" s="500">
        <f t="shared" si="17"/>
        <v>0</v>
      </c>
      <c r="S42" s="500">
        <f t="shared" si="17"/>
        <v>0</v>
      </c>
      <c r="T42" s="500">
        <f t="shared" si="17"/>
        <v>0</v>
      </c>
      <c r="U42" s="500">
        <f t="shared" si="17"/>
        <v>0</v>
      </c>
      <c r="V42" s="500">
        <f t="shared" si="17"/>
        <v>0</v>
      </c>
      <c r="W42" s="500">
        <f t="shared" si="17"/>
        <v>0</v>
      </c>
      <c r="X42" s="500">
        <f t="shared" si="17"/>
        <v>0</v>
      </c>
      <c r="Y42" s="500">
        <f t="shared" si="17"/>
        <v>0</v>
      </c>
      <c r="Z42" s="500">
        <f t="shared" si="17"/>
        <v>0</v>
      </c>
      <c r="AA42" s="500">
        <f t="shared" si="17"/>
        <v>0</v>
      </c>
      <c r="AB42" s="500">
        <f t="shared" si="17"/>
        <v>0</v>
      </c>
      <c r="AC42" s="500">
        <f t="shared" si="17"/>
        <v>0</v>
      </c>
      <c r="AD42" s="500">
        <f t="shared" si="17"/>
        <v>0</v>
      </c>
      <c r="AE42" s="500">
        <f t="shared" si="17"/>
        <v>0</v>
      </c>
      <c r="AF42" s="500">
        <f t="shared" si="17"/>
        <v>0</v>
      </c>
      <c r="AG42" s="500">
        <f t="shared" si="17"/>
        <v>0</v>
      </c>
      <c r="AH42" s="500">
        <f t="shared" si="17"/>
        <v>0</v>
      </c>
      <c r="AI42" s="500">
        <f t="shared" si="17"/>
        <v>0</v>
      </c>
      <c r="AJ42" s="500">
        <f t="shared" si="17"/>
        <v>0</v>
      </c>
      <c r="AK42" s="500">
        <f t="shared" si="17"/>
        <v>0</v>
      </c>
      <c r="AL42" s="500">
        <f t="shared" si="17"/>
        <v>0</v>
      </c>
      <c r="AM42" s="500">
        <f t="shared" si="17"/>
        <v>0</v>
      </c>
      <c r="AN42" s="500">
        <f t="shared" si="17"/>
        <v>0</v>
      </c>
      <c r="AO42" s="500">
        <f t="shared" si="17"/>
        <v>0</v>
      </c>
      <c r="AP42" s="500">
        <f t="shared" si="17"/>
        <v>0</v>
      </c>
      <c r="AQ42" s="500">
        <f t="shared" si="17"/>
        <v>0</v>
      </c>
      <c r="AR42" s="500">
        <f t="shared" si="17"/>
        <v>0</v>
      </c>
      <c r="AS42" s="500">
        <f t="shared" si="17"/>
        <v>0</v>
      </c>
      <c r="AT42" s="500">
        <f t="shared" si="17"/>
        <v>0</v>
      </c>
      <c r="AU42" s="500">
        <f t="shared" si="17"/>
        <v>0</v>
      </c>
      <c r="AV42" s="500">
        <f t="shared" si="17"/>
        <v>0</v>
      </c>
      <c r="AW42" s="500">
        <f t="shared" si="17"/>
        <v>0</v>
      </c>
      <c r="AX42" s="500">
        <f t="shared" si="17"/>
        <v>0</v>
      </c>
      <c r="AY42" s="500">
        <f t="shared" si="17"/>
        <v>0</v>
      </c>
      <c r="AZ42" s="500">
        <f t="shared" si="17"/>
        <v>0</v>
      </c>
      <c r="BA42" s="500">
        <f t="shared" si="17"/>
        <v>0</v>
      </c>
      <c r="BB42" s="500">
        <f t="shared" si="17"/>
        <v>0</v>
      </c>
      <c r="BC42" s="500">
        <f t="shared" si="17"/>
        <v>0</v>
      </c>
      <c r="BD42" s="500">
        <f t="shared" si="17"/>
        <v>0</v>
      </c>
      <c r="BE42" s="500">
        <f t="shared" si="17"/>
        <v>0</v>
      </c>
      <c r="BF42" s="500">
        <f t="shared" si="17"/>
        <v>0</v>
      </c>
      <c r="BG42" s="500">
        <f t="shared" si="17"/>
        <v>0</v>
      </c>
      <c r="BH42" s="500">
        <f t="shared" si="17"/>
        <v>0</v>
      </c>
      <c r="BI42" s="500">
        <f t="shared" si="17"/>
        <v>0</v>
      </c>
      <c r="BJ42" s="500">
        <f t="shared" si="17"/>
        <v>0</v>
      </c>
      <c r="BK42" s="500">
        <f t="shared" si="17"/>
        <v>0</v>
      </c>
      <c r="BL42" s="500">
        <f t="shared" si="17"/>
        <v>0</v>
      </c>
      <c r="BM42" s="500">
        <f t="shared" si="17"/>
        <v>0</v>
      </c>
      <c r="BN42" s="500">
        <f t="shared" si="17"/>
        <v>0</v>
      </c>
      <c r="BO42" s="500">
        <f t="shared" si="17"/>
        <v>0</v>
      </c>
      <c r="BP42" s="500">
        <f t="shared" ref="BP42:BV42" si="18">SUM(BP43:BP45)</f>
        <v>0</v>
      </c>
      <c r="BQ42" s="500">
        <f t="shared" si="18"/>
        <v>0</v>
      </c>
      <c r="BR42" s="500">
        <f t="shared" si="18"/>
        <v>0</v>
      </c>
      <c r="BS42" s="500">
        <f t="shared" si="18"/>
        <v>0</v>
      </c>
      <c r="BT42" s="500">
        <f t="shared" si="18"/>
        <v>0</v>
      </c>
      <c r="BU42" s="500">
        <f t="shared" si="18"/>
        <v>0</v>
      </c>
      <c r="BV42" s="636">
        <f t="shared" si="18"/>
        <v>0</v>
      </c>
      <c r="BW42" s="487"/>
    </row>
    <row r="43" spans="1:75" s="497" customFormat="1">
      <c r="A43" s="501" t="s">
        <v>150</v>
      </c>
      <c r="B43" s="502">
        <f t="shared" si="8"/>
        <v>0</v>
      </c>
      <c r="C43" s="503">
        <f>SUM(C16:C17)</f>
        <v>0</v>
      </c>
      <c r="D43" s="503">
        <f t="shared" ref="D43:BO43" si="19">SUM(D16:D17)</f>
        <v>0</v>
      </c>
      <c r="E43" s="503">
        <f t="shared" si="19"/>
        <v>0</v>
      </c>
      <c r="F43" s="503">
        <f t="shared" si="19"/>
        <v>0</v>
      </c>
      <c r="G43" s="503">
        <f t="shared" si="19"/>
        <v>0</v>
      </c>
      <c r="H43" s="503">
        <f t="shared" si="19"/>
        <v>0</v>
      </c>
      <c r="I43" s="503">
        <f t="shared" si="19"/>
        <v>0</v>
      </c>
      <c r="J43" s="503">
        <f t="shared" si="19"/>
        <v>0</v>
      </c>
      <c r="K43" s="503">
        <f t="shared" si="19"/>
        <v>0</v>
      </c>
      <c r="L43" s="503">
        <f t="shared" si="19"/>
        <v>0</v>
      </c>
      <c r="M43" s="503">
        <f t="shared" si="19"/>
        <v>0</v>
      </c>
      <c r="N43" s="503">
        <f t="shared" si="19"/>
        <v>0</v>
      </c>
      <c r="O43" s="503">
        <f t="shared" si="19"/>
        <v>0</v>
      </c>
      <c r="P43" s="503">
        <f t="shared" si="19"/>
        <v>0</v>
      </c>
      <c r="Q43" s="503">
        <f t="shared" si="19"/>
        <v>0</v>
      </c>
      <c r="R43" s="503">
        <f t="shared" si="19"/>
        <v>0</v>
      </c>
      <c r="S43" s="503">
        <f t="shared" si="19"/>
        <v>0</v>
      </c>
      <c r="T43" s="503">
        <f t="shared" si="19"/>
        <v>0</v>
      </c>
      <c r="U43" s="503">
        <f t="shared" si="19"/>
        <v>0</v>
      </c>
      <c r="V43" s="503">
        <f t="shared" si="19"/>
        <v>0</v>
      </c>
      <c r="W43" s="503">
        <f t="shared" si="19"/>
        <v>0</v>
      </c>
      <c r="X43" s="503">
        <f t="shared" si="19"/>
        <v>0</v>
      </c>
      <c r="Y43" s="503">
        <f t="shared" si="19"/>
        <v>0</v>
      </c>
      <c r="Z43" s="503">
        <f t="shared" si="19"/>
        <v>0</v>
      </c>
      <c r="AA43" s="503">
        <f t="shared" si="19"/>
        <v>0</v>
      </c>
      <c r="AB43" s="503">
        <f t="shared" si="19"/>
        <v>0</v>
      </c>
      <c r="AC43" s="503">
        <f t="shared" si="19"/>
        <v>0</v>
      </c>
      <c r="AD43" s="503">
        <f t="shared" si="19"/>
        <v>0</v>
      </c>
      <c r="AE43" s="503">
        <f t="shared" si="19"/>
        <v>0</v>
      </c>
      <c r="AF43" s="503">
        <f t="shared" si="19"/>
        <v>0</v>
      </c>
      <c r="AG43" s="503">
        <f t="shared" si="19"/>
        <v>0</v>
      </c>
      <c r="AH43" s="503">
        <f t="shared" si="19"/>
        <v>0</v>
      </c>
      <c r="AI43" s="503">
        <f t="shared" si="19"/>
        <v>0</v>
      </c>
      <c r="AJ43" s="503">
        <f t="shared" si="19"/>
        <v>0</v>
      </c>
      <c r="AK43" s="503">
        <f t="shared" si="19"/>
        <v>0</v>
      </c>
      <c r="AL43" s="503">
        <f t="shared" si="19"/>
        <v>0</v>
      </c>
      <c r="AM43" s="503">
        <f t="shared" si="19"/>
        <v>0</v>
      </c>
      <c r="AN43" s="503">
        <f t="shared" si="19"/>
        <v>0</v>
      </c>
      <c r="AO43" s="503">
        <f t="shared" si="19"/>
        <v>0</v>
      </c>
      <c r="AP43" s="503">
        <f t="shared" si="19"/>
        <v>0</v>
      </c>
      <c r="AQ43" s="503">
        <f t="shared" si="19"/>
        <v>0</v>
      </c>
      <c r="AR43" s="503">
        <f t="shared" si="19"/>
        <v>0</v>
      </c>
      <c r="AS43" s="503">
        <f t="shared" si="19"/>
        <v>0</v>
      </c>
      <c r="AT43" s="503">
        <f t="shared" si="19"/>
        <v>0</v>
      </c>
      <c r="AU43" s="503">
        <f t="shared" si="19"/>
        <v>0</v>
      </c>
      <c r="AV43" s="503">
        <f t="shared" si="19"/>
        <v>0</v>
      </c>
      <c r="AW43" s="503">
        <f t="shared" si="19"/>
        <v>0</v>
      </c>
      <c r="AX43" s="503">
        <f t="shared" si="19"/>
        <v>0</v>
      </c>
      <c r="AY43" s="503">
        <f t="shared" si="19"/>
        <v>0</v>
      </c>
      <c r="AZ43" s="503">
        <f t="shared" si="19"/>
        <v>0</v>
      </c>
      <c r="BA43" s="503">
        <f t="shared" si="19"/>
        <v>0</v>
      </c>
      <c r="BB43" s="503">
        <f t="shared" si="19"/>
        <v>0</v>
      </c>
      <c r="BC43" s="503">
        <f t="shared" si="19"/>
        <v>0</v>
      </c>
      <c r="BD43" s="503">
        <f t="shared" si="19"/>
        <v>0</v>
      </c>
      <c r="BE43" s="503">
        <f t="shared" si="19"/>
        <v>0</v>
      </c>
      <c r="BF43" s="503">
        <f t="shared" si="19"/>
        <v>0</v>
      </c>
      <c r="BG43" s="503">
        <f t="shared" si="19"/>
        <v>0</v>
      </c>
      <c r="BH43" s="503">
        <f t="shared" si="19"/>
        <v>0</v>
      </c>
      <c r="BI43" s="503">
        <f t="shared" si="19"/>
        <v>0</v>
      </c>
      <c r="BJ43" s="503">
        <f t="shared" si="19"/>
        <v>0</v>
      </c>
      <c r="BK43" s="503">
        <f t="shared" si="19"/>
        <v>0</v>
      </c>
      <c r="BL43" s="503">
        <f t="shared" si="19"/>
        <v>0</v>
      </c>
      <c r="BM43" s="503">
        <f t="shared" si="19"/>
        <v>0</v>
      </c>
      <c r="BN43" s="503">
        <f t="shared" si="19"/>
        <v>0</v>
      </c>
      <c r="BO43" s="503">
        <f t="shared" si="19"/>
        <v>0</v>
      </c>
      <c r="BP43" s="503">
        <f t="shared" ref="BP43:BV43" si="20">SUM(BP16:BP17)</f>
        <v>0</v>
      </c>
      <c r="BQ43" s="503">
        <f t="shared" si="20"/>
        <v>0</v>
      </c>
      <c r="BR43" s="503">
        <f t="shared" si="20"/>
        <v>0</v>
      </c>
      <c r="BS43" s="503">
        <f t="shared" si="20"/>
        <v>0</v>
      </c>
      <c r="BT43" s="503">
        <f t="shared" si="20"/>
        <v>0</v>
      </c>
      <c r="BU43" s="503">
        <f t="shared" si="20"/>
        <v>0</v>
      </c>
      <c r="BV43" s="632">
        <f t="shared" si="20"/>
        <v>0</v>
      </c>
      <c r="BW43" s="487"/>
    </row>
    <row r="44" spans="1:75" s="497" customFormat="1">
      <c r="A44" s="501" t="s">
        <v>151</v>
      </c>
      <c r="B44" s="502">
        <f t="shared" si="8"/>
        <v>0</v>
      </c>
      <c r="C44" s="503">
        <f>SUM(C18:C19)</f>
        <v>0</v>
      </c>
      <c r="D44" s="503">
        <f t="shared" ref="D44:BO44" si="21">SUM(D18:D19)</f>
        <v>0</v>
      </c>
      <c r="E44" s="503">
        <f t="shared" si="21"/>
        <v>0</v>
      </c>
      <c r="F44" s="503">
        <f t="shared" si="21"/>
        <v>0</v>
      </c>
      <c r="G44" s="503">
        <f t="shared" si="21"/>
        <v>0</v>
      </c>
      <c r="H44" s="503">
        <f t="shared" si="21"/>
        <v>0</v>
      </c>
      <c r="I44" s="503">
        <f t="shared" si="21"/>
        <v>0</v>
      </c>
      <c r="J44" s="503">
        <f t="shared" si="21"/>
        <v>0</v>
      </c>
      <c r="K44" s="503">
        <f t="shared" si="21"/>
        <v>0</v>
      </c>
      <c r="L44" s="503">
        <f t="shared" si="21"/>
        <v>0</v>
      </c>
      <c r="M44" s="503">
        <f t="shared" si="21"/>
        <v>0</v>
      </c>
      <c r="N44" s="503">
        <f t="shared" si="21"/>
        <v>0</v>
      </c>
      <c r="O44" s="503">
        <f t="shared" si="21"/>
        <v>0</v>
      </c>
      <c r="P44" s="503">
        <f t="shared" si="21"/>
        <v>0</v>
      </c>
      <c r="Q44" s="503">
        <f t="shared" si="21"/>
        <v>0</v>
      </c>
      <c r="R44" s="503">
        <f t="shared" si="21"/>
        <v>0</v>
      </c>
      <c r="S44" s="503">
        <f t="shared" si="21"/>
        <v>0</v>
      </c>
      <c r="T44" s="503">
        <f t="shared" si="21"/>
        <v>0</v>
      </c>
      <c r="U44" s="503">
        <f t="shared" si="21"/>
        <v>0</v>
      </c>
      <c r="V44" s="503">
        <f t="shared" si="21"/>
        <v>0</v>
      </c>
      <c r="W44" s="503">
        <f t="shared" si="21"/>
        <v>0</v>
      </c>
      <c r="X44" s="503">
        <f t="shared" si="21"/>
        <v>0</v>
      </c>
      <c r="Y44" s="503">
        <f t="shared" si="21"/>
        <v>0</v>
      </c>
      <c r="Z44" s="503">
        <f t="shared" si="21"/>
        <v>0</v>
      </c>
      <c r="AA44" s="503">
        <f t="shared" si="21"/>
        <v>0</v>
      </c>
      <c r="AB44" s="503">
        <f t="shared" si="21"/>
        <v>0</v>
      </c>
      <c r="AC44" s="503">
        <f t="shared" si="21"/>
        <v>0</v>
      </c>
      <c r="AD44" s="503">
        <f t="shared" si="21"/>
        <v>0</v>
      </c>
      <c r="AE44" s="503">
        <f t="shared" si="21"/>
        <v>0</v>
      </c>
      <c r="AF44" s="503">
        <f t="shared" si="21"/>
        <v>0</v>
      </c>
      <c r="AG44" s="503">
        <f t="shared" si="21"/>
        <v>0</v>
      </c>
      <c r="AH44" s="503">
        <f t="shared" si="21"/>
        <v>0</v>
      </c>
      <c r="AI44" s="503">
        <f t="shared" si="21"/>
        <v>0</v>
      </c>
      <c r="AJ44" s="503">
        <f t="shared" si="21"/>
        <v>0</v>
      </c>
      <c r="AK44" s="503">
        <f t="shared" si="21"/>
        <v>0</v>
      </c>
      <c r="AL44" s="503">
        <f t="shared" si="21"/>
        <v>0</v>
      </c>
      <c r="AM44" s="503">
        <f t="shared" si="21"/>
        <v>0</v>
      </c>
      <c r="AN44" s="503">
        <f t="shared" si="21"/>
        <v>0</v>
      </c>
      <c r="AO44" s="503">
        <f t="shared" si="21"/>
        <v>0</v>
      </c>
      <c r="AP44" s="503">
        <f t="shared" si="21"/>
        <v>0</v>
      </c>
      <c r="AQ44" s="503">
        <f t="shared" si="21"/>
        <v>0</v>
      </c>
      <c r="AR44" s="503">
        <f t="shared" si="21"/>
        <v>0</v>
      </c>
      <c r="AS44" s="503">
        <f t="shared" si="21"/>
        <v>0</v>
      </c>
      <c r="AT44" s="503">
        <f t="shared" si="21"/>
        <v>0</v>
      </c>
      <c r="AU44" s="503">
        <f t="shared" si="21"/>
        <v>0</v>
      </c>
      <c r="AV44" s="503">
        <f t="shared" si="21"/>
        <v>0</v>
      </c>
      <c r="AW44" s="503">
        <f t="shared" si="21"/>
        <v>0</v>
      </c>
      <c r="AX44" s="503">
        <f t="shared" si="21"/>
        <v>0</v>
      </c>
      <c r="AY44" s="503">
        <f t="shared" si="21"/>
        <v>0</v>
      </c>
      <c r="AZ44" s="503">
        <f t="shared" si="21"/>
        <v>0</v>
      </c>
      <c r="BA44" s="503">
        <f t="shared" si="21"/>
        <v>0</v>
      </c>
      <c r="BB44" s="503">
        <f t="shared" si="21"/>
        <v>0</v>
      </c>
      <c r="BC44" s="503">
        <f t="shared" si="21"/>
        <v>0</v>
      </c>
      <c r="BD44" s="503">
        <f t="shared" si="21"/>
        <v>0</v>
      </c>
      <c r="BE44" s="503">
        <f t="shared" si="21"/>
        <v>0</v>
      </c>
      <c r="BF44" s="503">
        <f t="shared" si="21"/>
        <v>0</v>
      </c>
      <c r="BG44" s="503">
        <f t="shared" si="21"/>
        <v>0</v>
      </c>
      <c r="BH44" s="503">
        <f t="shared" si="21"/>
        <v>0</v>
      </c>
      <c r="BI44" s="503">
        <f t="shared" si="21"/>
        <v>0</v>
      </c>
      <c r="BJ44" s="503">
        <f t="shared" si="21"/>
        <v>0</v>
      </c>
      <c r="BK44" s="503">
        <f t="shared" si="21"/>
        <v>0</v>
      </c>
      <c r="BL44" s="503">
        <f t="shared" si="21"/>
        <v>0</v>
      </c>
      <c r="BM44" s="503">
        <f t="shared" si="21"/>
        <v>0</v>
      </c>
      <c r="BN44" s="503">
        <f t="shared" si="21"/>
        <v>0</v>
      </c>
      <c r="BO44" s="503">
        <f t="shared" si="21"/>
        <v>0</v>
      </c>
      <c r="BP44" s="503">
        <f t="shared" ref="BP44:BV44" si="22">SUM(BP18:BP19)</f>
        <v>0</v>
      </c>
      <c r="BQ44" s="503">
        <f t="shared" si="22"/>
        <v>0</v>
      </c>
      <c r="BR44" s="503">
        <f t="shared" si="22"/>
        <v>0</v>
      </c>
      <c r="BS44" s="503">
        <f t="shared" si="22"/>
        <v>0</v>
      </c>
      <c r="BT44" s="503">
        <f t="shared" si="22"/>
        <v>0</v>
      </c>
      <c r="BU44" s="503">
        <f t="shared" si="22"/>
        <v>0</v>
      </c>
      <c r="BV44" s="632">
        <f t="shared" si="22"/>
        <v>0</v>
      </c>
      <c r="BW44" s="487"/>
    </row>
    <row r="45" spans="1:75" s="497" customFormat="1">
      <c r="A45" s="501" t="s">
        <v>171</v>
      </c>
      <c r="B45" s="502">
        <f t="shared" si="8"/>
        <v>0</v>
      </c>
      <c r="C45" s="503">
        <f>SUM(C20:C21)</f>
        <v>0</v>
      </c>
      <c r="D45" s="503">
        <f t="shared" ref="D45:BO45" si="23">SUM(D20:D21)</f>
        <v>0</v>
      </c>
      <c r="E45" s="503">
        <f t="shared" si="23"/>
        <v>0</v>
      </c>
      <c r="F45" s="503">
        <f t="shared" si="23"/>
        <v>0</v>
      </c>
      <c r="G45" s="503">
        <f t="shared" si="23"/>
        <v>0</v>
      </c>
      <c r="H45" s="503">
        <f t="shared" si="23"/>
        <v>0</v>
      </c>
      <c r="I45" s="503">
        <f t="shared" si="23"/>
        <v>0</v>
      </c>
      <c r="J45" s="503">
        <f t="shared" si="23"/>
        <v>0</v>
      </c>
      <c r="K45" s="503">
        <f t="shared" si="23"/>
        <v>0</v>
      </c>
      <c r="L45" s="503">
        <f t="shared" si="23"/>
        <v>0</v>
      </c>
      <c r="M45" s="503">
        <f t="shared" si="23"/>
        <v>0</v>
      </c>
      <c r="N45" s="503">
        <f t="shared" si="23"/>
        <v>0</v>
      </c>
      <c r="O45" s="503">
        <f t="shared" si="23"/>
        <v>0</v>
      </c>
      <c r="P45" s="503">
        <f t="shared" si="23"/>
        <v>0</v>
      </c>
      <c r="Q45" s="503">
        <f t="shared" si="23"/>
        <v>0</v>
      </c>
      <c r="R45" s="503">
        <f t="shared" si="23"/>
        <v>0</v>
      </c>
      <c r="S45" s="503">
        <f t="shared" si="23"/>
        <v>0</v>
      </c>
      <c r="T45" s="503">
        <f t="shared" si="23"/>
        <v>0</v>
      </c>
      <c r="U45" s="503">
        <f t="shared" si="23"/>
        <v>0</v>
      </c>
      <c r="V45" s="503">
        <f t="shared" si="23"/>
        <v>0</v>
      </c>
      <c r="W45" s="503">
        <f t="shared" si="23"/>
        <v>0</v>
      </c>
      <c r="X45" s="503">
        <f t="shared" si="23"/>
        <v>0</v>
      </c>
      <c r="Y45" s="503">
        <f t="shared" si="23"/>
        <v>0</v>
      </c>
      <c r="Z45" s="503">
        <f t="shared" si="23"/>
        <v>0</v>
      </c>
      <c r="AA45" s="503">
        <f t="shared" si="23"/>
        <v>0</v>
      </c>
      <c r="AB45" s="503">
        <f t="shared" si="23"/>
        <v>0</v>
      </c>
      <c r="AC45" s="503">
        <f t="shared" si="23"/>
        <v>0</v>
      </c>
      <c r="AD45" s="503">
        <f t="shared" si="23"/>
        <v>0</v>
      </c>
      <c r="AE45" s="503">
        <f t="shared" si="23"/>
        <v>0</v>
      </c>
      <c r="AF45" s="503">
        <f t="shared" si="23"/>
        <v>0</v>
      </c>
      <c r="AG45" s="503">
        <f t="shared" si="23"/>
        <v>0</v>
      </c>
      <c r="AH45" s="503">
        <f t="shared" si="23"/>
        <v>0</v>
      </c>
      <c r="AI45" s="503">
        <f t="shared" si="23"/>
        <v>0</v>
      </c>
      <c r="AJ45" s="503">
        <f t="shared" si="23"/>
        <v>0</v>
      </c>
      <c r="AK45" s="503">
        <f t="shared" si="23"/>
        <v>0</v>
      </c>
      <c r="AL45" s="503">
        <f t="shared" si="23"/>
        <v>0</v>
      </c>
      <c r="AM45" s="503">
        <f t="shared" si="23"/>
        <v>0</v>
      </c>
      <c r="AN45" s="503">
        <f t="shared" si="23"/>
        <v>0</v>
      </c>
      <c r="AO45" s="503">
        <f t="shared" si="23"/>
        <v>0</v>
      </c>
      <c r="AP45" s="503">
        <f t="shared" si="23"/>
        <v>0</v>
      </c>
      <c r="AQ45" s="503">
        <f t="shared" si="23"/>
        <v>0</v>
      </c>
      <c r="AR45" s="503">
        <f t="shared" si="23"/>
        <v>0</v>
      </c>
      <c r="AS45" s="503">
        <f t="shared" si="23"/>
        <v>0</v>
      </c>
      <c r="AT45" s="503">
        <f t="shared" si="23"/>
        <v>0</v>
      </c>
      <c r="AU45" s="503">
        <f t="shared" si="23"/>
        <v>0</v>
      </c>
      <c r="AV45" s="503">
        <f t="shared" si="23"/>
        <v>0</v>
      </c>
      <c r="AW45" s="503">
        <f t="shared" si="23"/>
        <v>0</v>
      </c>
      <c r="AX45" s="503">
        <f t="shared" si="23"/>
        <v>0</v>
      </c>
      <c r="AY45" s="503">
        <f t="shared" si="23"/>
        <v>0</v>
      </c>
      <c r="AZ45" s="503">
        <f t="shared" si="23"/>
        <v>0</v>
      </c>
      <c r="BA45" s="503">
        <f t="shared" si="23"/>
        <v>0</v>
      </c>
      <c r="BB45" s="503">
        <f t="shared" si="23"/>
        <v>0</v>
      </c>
      <c r="BC45" s="503">
        <f t="shared" si="23"/>
        <v>0</v>
      </c>
      <c r="BD45" s="503">
        <f t="shared" si="23"/>
        <v>0</v>
      </c>
      <c r="BE45" s="503">
        <f t="shared" si="23"/>
        <v>0</v>
      </c>
      <c r="BF45" s="503">
        <f t="shared" si="23"/>
        <v>0</v>
      </c>
      <c r="BG45" s="503">
        <f t="shared" si="23"/>
        <v>0</v>
      </c>
      <c r="BH45" s="503">
        <f t="shared" si="23"/>
        <v>0</v>
      </c>
      <c r="BI45" s="503">
        <f t="shared" si="23"/>
        <v>0</v>
      </c>
      <c r="BJ45" s="503">
        <f t="shared" si="23"/>
        <v>0</v>
      </c>
      <c r="BK45" s="503">
        <f t="shared" si="23"/>
        <v>0</v>
      </c>
      <c r="BL45" s="503">
        <f t="shared" si="23"/>
        <v>0</v>
      </c>
      <c r="BM45" s="503">
        <f t="shared" si="23"/>
        <v>0</v>
      </c>
      <c r="BN45" s="503">
        <f t="shared" si="23"/>
        <v>0</v>
      </c>
      <c r="BO45" s="503">
        <f t="shared" si="23"/>
        <v>0</v>
      </c>
      <c r="BP45" s="503">
        <f t="shared" ref="BP45:BV45" si="24">SUM(BP20:BP21)</f>
        <v>0</v>
      </c>
      <c r="BQ45" s="503">
        <f t="shared" si="24"/>
        <v>0</v>
      </c>
      <c r="BR45" s="503">
        <f t="shared" si="24"/>
        <v>0</v>
      </c>
      <c r="BS45" s="503">
        <f t="shared" si="24"/>
        <v>0</v>
      </c>
      <c r="BT45" s="503">
        <f t="shared" si="24"/>
        <v>0</v>
      </c>
      <c r="BU45" s="503">
        <f t="shared" si="24"/>
        <v>0</v>
      </c>
      <c r="BV45" s="632">
        <f t="shared" si="24"/>
        <v>0</v>
      </c>
      <c r="BW45" s="487"/>
    </row>
    <row r="46" spans="1:75" s="497" customFormat="1">
      <c r="A46" s="504" t="s">
        <v>152</v>
      </c>
      <c r="B46" s="499" t="str">
        <f>IFERROR(IF(filingDate&lt;$C$3,$C46,INDEX($C46:$AAA46,MATCH(filingDate,$C$3:$AAA$3))),"")</f>
        <v/>
      </c>
      <c r="C46" s="500" t="e">
        <f>IF(SUM(C39,C43)=0,#N/A,SUM(C39,C43))</f>
        <v>#N/A</v>
      </c>
      <c r="D46" s="500" t="e">
        <f t="shared" ref="D46:BO46" si="25">IF(SUM(D39,D43)=0,#N/A,SUM(D39,D43))</f>
        <v>#N/A</v>
      </c>
      <c r="E46" s="500" t="e">
        <f t="shared" si="25"/>
        <v>#N/A</v>
      </c>
      <c r="F46" s="500" t="e">
        <f t="shared" si="25"/>
        <v>#N/A</v>
      </c>
      <c r="G46" s="500" t="e">
        <f t="shared" si="25"/>
        <v>#N/A</v>
      </c>
      <c r="H46" s="500" t="e">
        <f t="shared" si="25"/>
        <v>#N/A</v>
      </c>
      <c r="I46" s="500" t="e">
        <f t="shared" si="25"/>
        <v>#N/A</v>
      </c>
      <c r="J46" s="500" t="e">
        <f t="shared" si="25"/>
        <v>#N/A</v>
      </c>
      <c r="K46" s="500" t="e">
        <f t="shared" si="25"/>
        <v>#N/A</v>
      </c>
      <c r="L46" s="500" t="e">
        <f t="shared" si="25"/>
        <v>#N/A</v>
      </c>
      <c r="M46" s="500" t="e">
        <f t="shared" si="25"/>
        <v>#N/A</v>
      </c>
      <c r="N46" s="500" t="e">
        <f t="shared" si="25"/>
        <v>#N/A</v>
      </c>
      <c r="O46" s="500" t="e">
        <f t="shared" si="25"/>
        <v>#N/A</v>
      </c>
      <c r="P46" s="500" t="e">
        <f t="shared" si="25"/>
        <v>#N/A</v>
      </c>
      <c r="Q46" s="500" t="e">
        <f t="shared" si="25"/>
        <v>#N/A</v>
      </c>
      <c r="R46" s="500" t="e">
        <f t="shared" si="25"/>
        <v>#N/A</v>
      </c>
      <c r="S46" s="500" t="e">
        <f t="shared" si="25"/>
        <v>#N/A</v>
      </c>
      <c r="T46" s="500" t="e">
        <f t="shared" si="25"/>
        <v>#N/A</v>
      </c>
      <c r="U46" s="500" t="e">
        <f t="shared" si="25"/>
        <v>#N/A</v>
      </c>
      <c r="V46" s="500" t="e">
        <f t="shared" si="25"/>
        <v>#N/A</v>
      </c>
      <c r="W46" s="500" t="e">
        <f t="shared" si="25"/>
        <v>#N/A</v>
      </c>
      <c r="X46" s="500" t="e">
        <f t="shared" si="25"/>
        <v>#N/A</v>
      </c>
      <c r="Y46" s="500" t="e">
        <f t="shared" si="25"/>
        <v>#N/A</v>
      </c>
      <c r="Z46" s="500" t="e">
        <f t="shared" si="25"/>
        <v>#N/A</v>
      </c>
      <c r="AA46" s="500" t="e">
        <f t="shared" si="25"/>
        <v>#N/A</v>
      </c>
      <c r="AB46" s="500" t="e">
        <f t="shared" si="25"/>
        <v>#N/A</v>
      </c>
      <c r="AC46" s="500" t="e">
        <f t="shared" si="25"/>
        <v>#N/A</v>
      </c>
      <c r="AD46" s="500" t="e">
        <f t="shared" si="25"/>
        <v>#N/A</v>
      </c>
      <c r="AE46" s="500" t="e">
        <f t="shared" si="25"/>
        <v>#N/A</v>
      </c>
      <c r="AF46" s="500" t="e">
        <f t="shared" si="25"/>
        <v>#N/A</v>
      </c>
      <c r="AG46" s="500" t="e">
        <f t="shared" si="25"/>
        <v>#N/A</v>
      </c>
      <c r="AH46" s="500" t="e">
        <f t="shared" si="25"/>
        <v>#N/A</v>
      </c>
      <c r="AI46" s="500" t="e">
        <f t="shared" si="25"/>
        <v>#N/A</v>
      </c>
      <c r="AJ46" s="500" t="e">
        <f t="shared" si="25"/>
        <v>#N/A</v>
      </c>
      <c r="AK46" s="500" t="e">
        <f t="shared" si="25"/>
        <v>#N/A</v>
      </c>
      <c r="AL46" s="500" t="e">
        <f t="shared" si="25"/>
        <v>#N/A</v>
      </c>
      <c r="AM46" s="500" t="e">
        <f t="shared" si="25"/>
        <v>#N/A</v>
      </c>
      <c r="AN46" s="500" t="e">
        <f t="shared" si="25"/>
        <v>#N/A</v>
      </c>
      <c r="AO46" s="500" t="e">
        <f t="shared" si="25"/>
        <v>#N/A</v>
      </c>
      <c r="AP46" s="500" t="e">
        <f t="shared" si="25"/>
        <v>#N/A</v>
      </c>
      <c r="AQ46" s="500" t="e">
        <f t="shared" si="25"/>
        <v>#N/A</v>
      </c>
      <c r="AR46" s="500" t="e">
        <f t="shared" si="25"/>
        <v>#N/A</v>
      </c>
      <c r="AS46" s="500" t="e">
        <f t="shared" si="25"/>
        <v>#N/A</v>
      </c>
      <c r="AT46" s="500" t="e">
        <f t="shared" si="25"/>
        <v>#N/A</v>
      </c>
      <c r="AU46" s="500" t="e">
        <f t="shared" si="25"/>
        <v>#N/A</v>
      </c>
      <c r="AV46" s="500" t="e">
        <f t="shared" si="25"/>
        <v>#N/A</v>
      </c>
      <c r="AW46" s="500" t="e">
        <f t="shared" si="25"/>
        <v>#N/A</v>
      </c>
      <c r="AX46" s="500" t="e">
        <f t="shared" si="25"/>
        <v>#N/A</v>
      </c>
      <c r="AY46" s="500" t="e">
        <f t="shared" si="25"/>
        <v>#N/A</v>
      </c>
      <c r="AZ46" s="500" t="e">
        <f t="shared" si="25"/>
        <v>#N/A</v>
      </c>
      <c r="BA46" s="500" t="e">
        <f t="shared" si="25"/>
        <v>#N/A</v>
      </c>
      <c r="BB46" s="500" t="e">
        <f t="shared" si="25"/>
        <v>#N/A</v>
      </c>
      <c r="BC46" s="500" t="e">
        <f t="shared" si="25"/>
        <v>#N/A</v>
      </c>
      <c r="BD46" s="500" t="e">
        <f t="shared" si="25"/>
        <v>#N/A</v>
      </c>
      <c r="BE46" s="500" t="e">
        <f t="shared" si="25"/>
        <v>#N/A</v>
      </c>
      <c r="BF46" s="500" t="e">
        <f t="shared" si="25"/>
        <v>#N/A</v>
      </c>
      <c r="BG46" s="500" t="e">
        <f t="shared" si="25"/>
        <v>#N/A</v>
      </c>
      <c r="BH46" s="500" t="e">
        <f t="shared" si="25"/>
        <v>#N/A</v>
      </c>
      <c r="BI46" s="500" t="e">
        <f t="shared" si="25"/>
        <v>#N/A</v>
      </c>
      <c r="BJ46" s="500" t="e">
        <f t="shared" si="25"/>
        <v>#N/A</v>
      </c>
      <c r="BK46" s="500" t="e">
        <f t="shared" si="25"/>
        <v>#N/A</v>
      </c>
      <c r="BL46" s="500" t="e">
        <f t="shared" si="25"/>
        <v>#N/A</v>
      </c>
      <c r="BM46" s="500" t="e">
        <f t="shared" si="25"/>
        <v>#N/A</v>
      </c>
      <c r="BN46" s="500" t="e">
        <f t="shared" si="25"/>
        <v>#N/A</v>
      </c>
      <c r="BO46" s="500" t="e">
        <f t="shared" si="25"/>
        <v>#N/A</v>
      </c>
      <c r="BP46" s="500" t="e">
        <f t="shared" ref="BP46:BV46" si="26">IF(SUM(BP39,BP43)=0,#N/A,SUM(BP39,BP43))</f>
        <v>#N/A</v>
      </c>
      <c r="BQ46" s="500" t="e">
        <f t="shared" si="26"/>
        <v>#N/A</v>
      </c>
      <c r="BR46" s="500" t="e">
        <f t="shared" si="26"/>
        <v>#N/A</v>
      </c>
      <c r="BS46" s="500" t="e">
        <f t="shared" si="26"/>
        <v>#N/A</v>
      </c>
      <c r="BT46" s="500" t="e">
        <f t="shared" si="26"/>
        <v>#N/A</v>
      </c>
      <c r="BU46" s="500" t="e">
        <f t="shared" si="26"/>
        <v>#N/A</v>
      </c>
      <c r="BV46" s="636" t="e">
        <f t="shared" si="26"/>
        <v>#N/A</v>
      </c>
      <c r="BW46" s="487"/>
    </row>
    <row r="47" spans="1:75" s="497" customFormat="1">
      <c r="A47" s="503" t="s">
        <v>153</v>
      </c>
      <c r="B47" s="502">
        <f t="shared" si="8"/>
        <v>0</v>
      </c>
      <c r="C47" s="503">
        <f>SUM(C9,C16)</f>
        <v>0</v>
      </c>
      <c r="D47" s="503">
        <f t="shared" ref="D47:BO48" si="27">SUM(D9,D16)</f>
        <v>0</v>
      </c>
      <c r="E47" s="503">
        <f t="shared" si="27"/>
        <v>0</v>
      </c>
      <c r="F47" s="503">
        <f t="shared" si="27"/>
        <v>0</v>
      </c>
      <c r="G47" s="503">
        <f t="shared" si="27"/>
        <v>0</v>
      </c>
      <c r="H47" s="503">
        <f t="shared" si="27"/>
        <v>0</v>
      </c>
      <c r="I47" s="503">
        <f t="shared" si="27"/>
        <v>0</v>
      </c>
      <c r="J47" s="503">
        <f t="shared" si="27"/>
        <v>0</v>
      </c>
      <c r="K47" s="503">
        <f t="shared" si="27"/>
        <v>0</v>
      </c>
      <c r="L47" s="503">
        <f t="shared" si="27"/>
        <v>0</v>
      </c>
      <c r="M47" s="503">
        <f t="shared" si="27"/>
        <v>0</v>
      </c>
      <c r="N47" s="503">
        <f t="shared" si="27"/>
        <v>0</v>
      </c>
      <c r="O47" s="503">
        <f t="shared" si="27"/>
        <v>0</v>
      </c>
      <c r="P47" s="503">
        <f t="shared" si="27"/>
        <v>0</v>
      </c>
      <c r="Q47" s="503">
        <f t="shared" si="27"/>
        <v>0</v>
      </c>
      <c r="R47" s="503">
        <f t="shared" si="27"/>
        <v>0</v>
      </c>
      <c r="S47" s="503">
        <f t="shared" si="27"/>
        <v>0</v>
      </c>
      <c r="T47" s="503">
        <f t="shared" si="27"/>
        <v>0</v>
      </c>
      <c r="U47" s="503">
        <f t="shared" si="27"/>
        <v>0</v>
      </c>
      <c r="V47" s="503">
        <f t="shared" si="27"/>
        <v>0</v>
      </c>
      <c r="W47" s="503">
        <f t="shared" si="27"/>
        <v>0</v>
      </c>
      <c r="X47" s="503">
        <f t="shared" si="27"/>
        <v>0</v>
      </c>
      <c r="Y47" s="503">
        <f t="shared" si="27"/>
        <v>0</v>
      </c>
      <c r="Z47" s="503">
        <f t="shared" si="27"/>
        <v>0</v>
      </c>
      <c r="AA47" s="503">
        <f t="shared" si="27"/>
        <v>0</v>
      </c>
      <c r="AB47" s="503">
        <f t="shared" si="27"/>
        <v>0</v>
      </c>
      <c r="AC47" s="503">
        <f t="shared" si="27"/>
        <v>0</v>
      </c>
      <c r="AD47" s="503">
        <f t="shared" si="27"/>
        <v>0</v>
      </c>
      <c r="AE47" s="503">
        <f t="shared" si="27"/>
        <v>0</v>
      </c>
      <c r="AF47" s="503">
        <f t="shared" si="27"/>
        <v>0</v>
      </c>
      <c r="AG47" s="503">
        <f t="shared" si="27"/>
        <v>0</v>
      </c>
      <c r="AH47" s="503">
        <f t="shared" si="27"/>
        <v>0</v>
      </c>
      <c r="AI47" s="503">
        <f t="shared" si="27"/>
        <v>0</v>
      </c>
      <c r="AJ47" s="503">
        <f t="shared" si="27"/>
        <v>0</v>
      </c>
      <c r="AK47" s="503">
        <f t="shared" si="27"/>
        <v>0</v>
      </c>
      <c r="AL47" s="503">
        <f t="shared" si="27"/>
        <v>0</v>
      </c>
      <c r="AM47" s="503">
        <f t="shared" si="27"/>
        <v>0</v>
      </c>
      <c r="AN47" s="503">
        <f t="shared" si="27"/>
        <v>0</v>
      </c>
      <c r="AO47" s="503">
        <f t="shared" si="27"/>
        <v>0</v>
      </c>
      <c r="AP47" s="503">
        <f t="shared" si="27"/>
        <v>0</v>
      </c>
      <c r="AQ47" s="503">
        <f t="shared" si="27"/>
        <v>0</v>
      </c>
      <c r="AR47" s="503">
        <f t="shared" si="27"/>
        <v>0</v>
      </c>
      <c r="AS47" s="503">
        <f t="shared" si="27"/>
        <v>0</v>
      </c>
      <c r="AT47" s="503">
        <f t="shared" si="27"/>
        <v>0</v>
      </c>
      <c r="AU47" s="503">
        <f t="shared" si="27"/>
        <v>0</v>
      </c>
      <c r="AV47" s="503">
        <f t="shared" si="27"/>
        <v>0</v>
      </c>
      <c r="AW47" s="503">
        <f t="shared" si="27"/>
        <v>0</v>
      </c>
      <c r="AX47" s="503">
        <f t="shared" si="27"/>
        <v>0</v>
      </c>
      <c r="AY47" s="503">
        <f t="shared" si="27"/>
        <v>0</v>
      </c>
      <c r="AZ47" s="503">
        <f t="shared" si="27"/>
        <v>0</v>
      </c>
      <c r="BA47" s="503">
        <f t="shared" si="27"/>
        <v>0</v>
      </c>
      <c r="BB47" s="503">
        <f t="shared" si="27"/>
        <v>0</v>
      </c>
      <c r="BC47" s="503">
        <f t="shared" si="27"/>
        <v>0</v>
      </c>
      <c r="BD47" s="503">
        <f t="shared" si="27"/>
        <v>0</v>
      </c>
      <c r="BE47" s="503">
        <f t="shared" si="27"/>
        <v>0</v>
      </c>
      <c r="BF47" s="503">
        <f t="shared" si="27"/>
        <v>0</v>
      </c>
      <c r="BG47" s="503">
        <f t="shared" si="27"/>
        <v>0</v>
      </c>
      <c r="BH47" s="503">
        <f t="shared" si="27"/>
        <v>0</v>
      </c>
      <c r="BI47" s="503">
        <f t="shared" si="27"/>
        <v>0</v>
      </c>
      <c r="BJ47" s="503">
        <f t="shared" si="27"/>
        <v>0</v>
      </c>
      <c r="BK47" s="503">
        <f t="shared" si="27"/>
        <v>0</v>
      </c>
      <c r="BL47" s="503">
        <f t="shared" si="27"/>
        <v>0</v>
      </c>
      <c r="BM47" s="503">
        <f t="shared" si="27"/>
        <v>0</v>
      </c>
      <c r="BN47" s="503">
        <f t="shared" si="27"/>
        <v>0</v>
      </c>
      <c r="BO47" s="503">
        <f t="shared" si="27"/>
        <v>0</v>
      </c>
      <c r="BP47" s="503">
        <f t="shared" ref="BP47:BV48" si="28">SUM(BP9,BP16)</f>
        <v>0</v>
      </c>
      <c r="BQ47" s="503">
        <f t="shared" si="28"/>
        <v>0</v>
      </c>
      <c r="BR47" s="503">
        <f t="shared" si="28"/>
        <v>0</v>
      </c>
      <c r="BS47" s="503">
        <f t="shared" si="28"/>
        <v>0</v>
      </c>
      <c r="BT47" s="503">
        <f t="shared" si="28"/>
        <v>0</v>
      </c>
      <c r="BU47" s="503">
        <f t="shared" si="28"/>
        <v>0</v>
      </c>
      <c r="BV47" s="632">
        <f t="shared" si="28"/>
        <v>0</v>
      </c>
      <c r="BW47" s="487"/>
    </row>
    <row r="48" spans="1:75" s="497" customFormat="1">
      <c r="A48" s="503" t="s">
        <v>154</v>
      </c>
      <c r="B48" s="502">
        <f t="shared" si="8"/>
        <v>0</v>
      </c>
      <c r="C48" s="503">
        <f>SUM(C10,C17)</f>
        <v>0</v>
      </c>
      <c r="D48" s="503">
        <f t="shared" si="27"/>
        <v>0</v>
      </c>
      <c r="E48" s="503">
        <f t="shared" si="27"/>
        <v>0</v>
      </c>
      <c r="F48" s="503">
        <f t="shared" si="27"/>
        <v>0</v>
      </c>
      <c r="G48" s="503">
        <f t="shared" si="27"/>
        <v>0</v>
      </c>
      <c r="H48" s="503">
        <f t="shared" si="27"/>
        <v>0</v>
      </c>
      <c r="I48" s="503">
        <f t="shared" si="27"/>
        <v>0</v>
      </c>
      <c r="J48" s="503">
        <f t="shared" si="27"/>
        <v>0</v>
      </c>
      <c r="K48" s="503">
        <f t="shared" si="27"/>
        <v>0</v>
      </c>
      <c r="L48" s="503">
        <f t="shared" si="27"/>
        <v>0</v>
      </c>
      <c r="M48" s="503">
        <f t="shared" si="27"/>
        <v>0</v>
      </c>
      <c r="N48" s="503">
        <f t="shared" si="27"/>
        <v>0</v>
      </c>
      <c r="O48" s="503">
        <f t="shared" si="27"/>
        <v>0</v>
      </c>
      <c r="P48" s="503">
        <f t="shared" si="27"/>
        <v>0</v>
      </c>
      <c r="Q48" s="503">
        <f t="shared" si="27"/>
        <v>0</v>
      </c>
      <c r="R48" s="503">
        <f t="shared" si="27"/>
        <v>0</v>
      </c>
      <c r="S48" s="503">
        <f t="shared" si="27"/>
        <v>0</v>
      </c>
      <c r="T48" s="503">
        <f t="shared" si="27"/>
        <v>0</v>
      </c>
      <c r="U48" s="503">
        <f t="shared" si="27"/>
        <v>0</v>
      </c>
      <c r="V48" s="503">
        <f t="shared" si="27"/>
        <v>0</v>
      </c>
      <c r="W48" s="503">
        <f t="shared" si="27"/>
        <v>0</v>
      </c>
      <c r="X48" s="503">
        <f t="shared" si="27"/>
        <v>0</v>
      </c>
      <c r="Y48" s="503">
        <f t="shared" si="27"/>
        <v>0</v>
      </c>
      <c r="Z48" s="503">
        <f t="shared" si="27"/>
        <v>0</v>
      </c>
      <c r="AA48" s="503">
        <f t="shared" si="27"/>
        <v>0</v>
      </c>
      <c r="AB48" s="503">
        <f t="shared" si="27"/>
        <v>0</v>
      </c>
      <c r="AC48" s="503">
        <f t="shared" si="27"/>
        <v>0</v>
      </c>
      <c r="AD48" s="503">
        <f t="shared" si="27"/>
        <v>0</v>
      </c>
      <c r="AE48" s="503">
        <f t="shared" si="27"/>
        <v>0</v>
      </c>
      <c r="AF48" s="503">
        <f t="shared" si="27"/>
        <v>0</v>
      </c>
      <c r="AG48" s="503">
        <f t="shared" si="27"/>
        <v>0</v>
      </c>
      <c r="AH48" s="503">
        <f t="shared" si="27"/>
        <v>0</v>
      </c>
      <c r="AI48" s="503">
        <f t="shared" si="27"/>
        <v>0</v>
      </c>
      <c r="AJ48" s="503">
        <f t="shared" si="27"/>
        <v>0</v>
      </c>
      <c r="AK48" s="503">
        <f t="shared" si="27"/>
        <v>0</v>
      </c>
      <c r="AL48" s="503">
        <f t="shared" si="27"/>
        <v>0</v>
      </c>
      <c r="AM48" s="503">
        <f t="shared" si="27"/>
        <v>0</v>
      </c>
      <c r="AN48" s="503">
        <f t="shared" si="27"/>
        <v>0</v>
      </c>
      <c r="AO48" s="503">
        <f t="shared" si="27"/>
        <v>0</v>
      </c>
      <c r="AP48" s="503">
        <f t="shared" si="27"/>
        <v>0</v>
      </c>
      <c r="AQ48" s="503">
        <f t="shared" si="27"/>
        <v>0</v>
      </c>
      <c r="AR48" s="503">
        <f t="shared" si="27"/>
        <v>0</v>
      </c>
      <c r="AS48" s="503">
        <f t="shared" si="27"/>
        <v>0</v>
      </c>
      <c r="AT48" s="503">
        <f t="shared" si="27"/>
        <v>0</v>
      </c>
      <c r="AU48" s="503">
        <f t="shared" si="27"/>
        <v>0</v>
      </c>
      <c r="AV48" s="503">
        <f t="shared" si="27"/>
        <v>0</v>
      </c>
      <c r="AW48" s="503">
        <f t="shared" si="27"/>
        <v>0</v>
      </c>
      <c r="AX48" s="503">
        <f t="shared" si="27"/>
        <v>0</v>
      </c>
      <c r="AY48" s="503">
        <f t="shared" si="27"/>
        <v>0</v>
      </c>
      <c r="AZ48" s="503">
        <f t="shared" si="27"/>
        <v>0</v>
      </c>
      <c r="BA48" s="503">
        <f t="shared" si="27"/>
        <v>0</v>
      </c>
      <c r="BB48" s="503">
        <f t="shared" si="27"/>
        <v>0</v>
      </c>
      <c r="BC48" s="503">
        <f t="shared" si="27"/>
        <v>0</v>
      </c>
      <c r="BD48" s="503">
        <f t="shared" si="27"/>
        <v>0</v>
      </c>
      <c r="BE48" s="503">
        <f t="shared" si="27"/>
        <v>0</v>
      </c>
      <c r="BF48" s="503">
        <f t="shared" si="27"/>
        <v>0</v>
      </c>
      <c r="BG48" s="503">
        <f t="shared" si="27"/>
        <v>0</v>
      </c>
      <c r="BH48" s="503">
        <f t="shared" si="27"/>
        <v>0</v>
      </c>
      <c r="BI48" s="503">
        <f t="shared" si="27"/>
        <v>0</v>
      </c>
      <c r="BJ48" s="503">
        <f t="shared" si="27"/>
        <v>0</v>
      </c>
      <c r="BK48" s="503">
        <f t="shared" si="27"/>
        <v>0</v>
      </c>
      <c r="BL48" s="503">
        <f t="shared" si="27"/>
        <v>0</v>
      </c>
      <c r="BM48" s="503">
        <f t="shared" si="27"/>
        <v>0</v>
      </c>
      <c r="BN48" s="503">
        <f t="shared" si="27"/>
        <v>0</v>
      </c>
      <c r="BO48" s="503">
        <f t="shared" si="27"/>
        <v>0</v>
      </c>
      <c r="BP48" s="503">
        <f t="shared" si="28"/>
        <v>0</v>
      </c>
      <c r="BQ48" s="503">
        <f t="shared" si="28"/>
        <v>0</v>
      </c>
      <c r="BR48" s="503">
        <f t="shared" si="28"/>
        <v>0</v>
      </c>
      <c r="BS48" s="503">
        <f t="shared" si="28"/>
        <v>0</v>
      </c>
      <c r="BT48" s="503">
        <f t="shared" si="28"/>
        <v>0</v>
      </c>
      <c r="BU48" s="503">
        <f t="shared" si="28"/>
        <v>0</v>
      </c>
      <c r="BV48" s="632">
        <f t="shared" si="28"/>
        <v>0</v>
      </c>
      <c r="BW48" s="487"/>
    </row>
    <row r="49" spans="1:405" s="497" customFormat="1">
      <c r="A49" s="504" t="s">
        <v>79</v>
      </c>
      <c r="B49" s="499" t="str">
        <f>IFERROR(IF(filingDate&lt;$C$3,$C49,INDEX($C49:$AAA49,MATCH(filingDate,$C$3:$AAA$3))),"")</f>
        <v/>
      </c>
      <c r="C49" s="500" t="e">
        <f>IF(SUM(C40,C44)=0,#N/A,SUM(C40,C44))</f>
        <v>#N/A</v>
      </c>
      <c r="D49" s="500" t="e">
        <f t="shared" ref="D49:BO49" si="29">IF(SUM(D40,D44)=0,#N/A,SUM(D40,D44))</f>
        <v>#N/A</v>
      </c>
      <c r="E49" s="500" t="e">
        <f t="shared" si="29"/>
        <v>#N/A</v>
      </c>
      <c r="F49" s="500" t="e">
        <f t="shared" si="29"/>
        <v>#N/A</v>
      </c>
      <c r="G49" s="500" t="e">
        <f t="shared" si="29"/>
        <v>#N/A</v>
      </c>
      <c r="H49" s="500" t="e">
        <f t="shared" si="29"/>
        <v>#N/A</v>
      </c>
      <c r="I49" s="500" t="e">
        <f t="shared" si="29"/>
        <v>#N/A</v>
      </c>
      <c r="J49" s="500" t="e">
        <f t="shared" si="29"/>
        <v>#N/A</v>
      </c>
      <c r="K49" s="500" t="e">
        <f t="shared" si="29"/>
        <v>#N/A</v>
      </c>
      <c r="L49" s="500" t="e">
        <f t="shared" si="29"/>
        <v>#N/A</v>
      </c>
      <c r="M49" s="500" t="e">
        <f t="shared" si="29"/>
        <v>#N/A</v>
      </c>
      <c r="N49" s="500" t="e">
        <f t="shared" si="29"/>
        <v>#N/A</v>
      </c>
      <c r="O49" s="500" t="e">
        <f t="shared" si="29"/>
        <v>#N/A</v>
      </c>
      <c r="P49" s="500" t="e">
        <f t="shared" si="29"/>
        <v>#N/A</v>
      </c>
      <c r="Q49" s="500" t="e">
        <f t="shared" si="29"/>
        <v>#N/A</v>
      </c>
      <c r="R49" s="500" t="e">
        <f t="shared" si="29"/>
        <v>#N/A</v>
      </c>
      <c r="S49" s="500" t="e">
        <f t="shared" si="29"/>
        <v>#N/A</v>
      </c>
      <c r="T49" s="500" t="e">
        <f t="shared" si="29"/>
        <v>#N/A</v>
      </c>
      <c r="U49" s="500" t="e">
        <f t="shared" si="29"/>
        <v>#N/A</v>
      </c>
      <c r="V49" s="500" t="e">
        <f t="shared" si="29"/>
        <v>#N/A</v>
      </c>
      <c r="W49" s="500" t="e">
        <f t="shared" si="29"/>
        <v>#N/A</v>
      </c>
      <c r="X49" s="500" t="e">
        <f t="shared" si="29"/>
        <v>#N/A</v>
      </c>
      <c r="Y49" s="500" t="e">
        <f t="shared" si="29"/>
        <v>#N/A</v>
      </c>
      <c r="Z49" s="500" t="e">
        <f t="shared" si="29"/>
        <v>#N/A</v>
      </c>
      <c r="AA49" s="500" t="e">
        <f t="shared" si="29"/>
        <v>#N/A</v>
      </c>
      <c r="AB49" s="500" t="e">
        <f t="shared" si="29"/>
        <v>#N/A</v>
      </c>
      <c r="AC49" s="500" t="e">
        <f t="shared" si="29"/>
        <v>#N/A</v>
      </c>
      <c r="AD49" s="500" t="e">
        <f t="shared" si="29"/>
        <v>#N/A</v>
      </c>
      <c r="AE49" s="500" t="e">
        <f t="shared" si="29"/>
        <v>#N/A</v>
      </c>
      <c r="AF49" s="500" t="e">
        <f t="shared" si="29"/>
        <v>#N/A</v>
      </c>
      <c r="AG49" s="500" t="e">
        <f t="shared" si="29"/>
        <v>#N/A</v>
      </c>
      <c r="AH49" s="500" t="e">
        <f t="shared" si="29"/>
        <v>#N/A</v>
      </c>
      <c r="AI49" s="500" t="e">
        <f t="shared" si="29"/>
        <v>#N/A</v>
      </c>
      <c r="AJ49" s="500" t="e">
        <f t="shared" si="29"/>
        <v>#N/A</v>
      </c>
      <c r="AK49" s="500" t="e">
        <f t="shared" si="29"/>
        <v>#N/A</v>
      </c>
      <c r="AL49" s="500" t="e">
        <f t="shared" si="29"/>
        <v>#N/A</v>
      </c>
      <c r="AM49" s="500" t="e">
        <f t="shared" si="29"/>
        <v>#N/A</v>
      </c>
      <c r="AN49" s="500" t="e">
        <f t="shared" si="29"/>
        <v>#N/A</v>
      </c>
      <c r="AO49" s="500" t="e">
        <f t="shared" si="29"/>
        <v>#N/A</v>
      </c>
      <c r="AP49" s="500" t="e">
        <f t="shared" si="29"/>
        <v>#N/A</v>
      </c>
      <c r="AQ49" s="500" t="e">
        <f t="shared" si="29"/>
        <v>#N/A</v>
      </c>
      <c r="AR49" s="500" t="e">
        <f t="shared" si="29"/>
        <v>#N/A</v>
      </c>
      <c r="AS49" s="500" t="e">
        <f t="shared" si="29"/>
        <v>#N/A</v>
      </c>
      <c r="AT49" s="500" t="e">
        <f t="shared" si="29"/>
        <v>#N/A</v>
      </c>
      <c r="AU49" s="500" t="e">
        <f t="shared" si="29"/>
        <v>#N/A</v>
      </c>
      <c r="AV49" s="500" t="e">
        <f t="shared" si="29"/>
        <v>#N/A</v>
      </c>
      <c r="AW49" s="500" t="e">
        <f t="shared" si="29"/>
        <v>#N/A</v>
      </c>
      <c r="AX49" s="500" t="e">
        <f t="shared" si="29"/>
        <v>#N/A</v>
      </c>
      <c r="AY49" s="500" t="e">
        <f t="shared" si="29"/>
        <v>#N/A</v>
      </c>
      <c r="AZ49" s="500" t="e">
        <f t="shared" si="29"/>
        <v>#N/A</v>
      </c>
      <c r="BA49" s="500" t="e">
        <f t="shared" si="29"/>
        <v>#N/A</v>
      </c>
      <c r="BB49" s="500" t="e">
        <f t="shared" si="29"/>
        <v>#N/A</v>
      </c>
      <c r="BC49" s="500" t="e">
        <f t="shared" si="29"/>
        <v>#N/A</v>
      </c>
      <c r="BD49" s="500" t="e">
        <f t="shared" si="29"/>
        <v>#N/A</v>
      </c>
      <c r="BE49" s="500" t="e">
        <f t="shared" si="29"/>
        <v>#N/A</v>
      </c>
      <c r="BF49" s="500" t="e">
        <f t="shared" si="29"/>
        <v>#N/A</v>
      </c>
      <c r="BG49" s="500" t="e">
        <f t="shared" si="29"/>
        <v>#N/A</v>
      </c>
      <c r="BH49" s="500" t="e">
        <f t="shared" si="29"/>
        <v>#N/A</v>
      </c>
      <c r="BI49" s="500" t="e">
        <f t="shared" si="29"/>
        <v>#N/A</v>
      </c>
      <c r="BJ49" s="500" t="e">
        <f t="shared" si="29"/>
        <v>#N/A</v>
      </c>
      <c r="BK49" s="500" t="e">
        <f t="shared" si="29"/>
        <v>#N/A</v>
      </c>
      <c r="BL49" s="500" t="e">
        <f t="shared" si="29"/>
        <v>#N/A</v>
      </c>
      <c r="BM49" s="500" t="e">
        <f t="shared" si="29"/>
        <v>#N/A</v>
      </c>
      <c r="BN49" s="500" t="e">
        <f t="shared" si="29"/>
        <v>#N/A</v>
      </c>
      <c r="BO49" s="500" t="e">
        <f t="shared" si="29"/>
        <v>#N/A</v>
      </c>
      <c r="BP49" s="500" t="e">
        <f t="shared" ref="BP49:BV49" si="30">IF(SUM(BP40,BP44)=0,#N/A,SUM(BP40,BP44))</f>
        <v>#N/A</v>
      </c>
      <c r="BQ49" s="500" t="e">
        <f t="shared" si="30"/>
        <v>#N/A</v>
      </c>
      <c r="BR49" s="500" t="e">
        <f t="shared" si="30"/>
        <v>#N/A</v>
      </c>
      <c r="BS49" s="500" t="e">
        <f t="shared" si="30"/>
        <v>#N/A</v>
      </c>
      <c r="BT49" s="500" t="e">
        <f t="shared" si="30"/>
        <v>#N/A</v>
      </c>
      <c r="BU49" s="500" t="e">
        <f t="shared" si="30"/>
        <v>#N/A</v>
      </c>
      <c r="BV49" s="636" t="e">
        <f t="shared" si="30"/>
        <v>#N/A</v>
      </c>
      <c r="BW49" s="487"/>
    </row>
    <row r="50" spans="1:405" s="497" customFormat="1">
      <c r="A50" s="503" t="s">
        <v>155</v>
      </c>
      <c r="B50" s="502">
        <f t="shared" si="8"/>
        <v>0</v>
      </c>
      <c r="C50" s="503">
        <f>SUM(C11,C18)</f>
        <v>0</v>
      </c>
      <c r="D50" s="503">
        <f t="shared" ref="D50:BO51" si="31">SUM(D11,D18)</f>
        <v>0</v>
      </c>
      <c r="E50" s="503">
        <f t="shared" si="31"/>
        <v>0</v>
      </c>
      <c r="F50" s="503">
        <f t="shared" si="31"/>
        <v>0</v>
      </c>
      <c r="G50" s="503">
        <f t="shared" si="31"/>
        <v>0</v>
      </c>
      <c r="H50" s="503">
        <f t="shared" si="31"/>
        <v>0</v>
      </c>
      <c r="I50" s="503">
        <f t="shared" si="31"/>
        <v>0</v>
      </c>
      <c r="J50" s="503">
        <f t="shared" si="31"/>
        <v>0</v>
      </c>
      <c r="K50" s="503">
        <f t="shared" si="31"/>
        <v>0</v>
      </c>
      <c r="L50" s="503">
        <f t="shared" si="31"/>
        <v>0</v>
      </c>
      <c r="M50" s="503">
        <f t="shared" si="31"/>
        <v>0</v>
      </c>
      <c r="N50" s="503">
        <f t="shared" si="31"/>
        <v>0</v>
      </c>
      <c r="O50" s="503">
        <f t="shared" si="31"/>
        <v>0</v>
      </c>
      <c r="P50" s="503">
        <f t="shared" si="31"/>
        <v>0</v>
      </c>
      <c r="Q50" s="503">
        <f t="shared" si="31"/>
        <v>0</v>
      </c>
      <c r="R50" s="503">
        <f t="shared" si="31"/>
        <v>0</v>
      </c>
      <c r="S50" s="503">
        <f t="shared" si="31"/>
        <v>0</v>
      </c>
      <c r="T50" s="503">
        <f t="shared" si="31"/>
        <v>0</v>
      </c>
      <c r="U50" s="503">
        <f t="shared" si="31"/>
        <v>0</v>
      </c>
      <c r="V50" s="503">
        <f t="shared" si="31"/>
        <v>0</v>
      </c>
      <c r="W50" s="503">
        <f t="shared" si="31"/>
        <v>0</v>
      </c>
      <c r="X50" s="503">
        <f t="shared" si="31"/>
        <v>0</v>
      </c>
      <c r="Y50" s="503">
        <f t="shared" si="31"/>
        <v>0</v>
      </c>
      <c r="Z50" s="503">
        <f t="shared" si="31"/>
        <v>0</v>
      </c>
      <c r="AA50" s="503">
        <f t="shared" si="31"/>
        <v>0</v>
      </c>
      <c r="AB50" s="503">
        <f t="shared" si="31"/>
        <v>0</v>
      </c>
      <c r="AC50" s="503">
        <f t="shared" si="31"/>
        <v>0</v>
      </c>
      <c r="AD50" s="503">
        <f t="shared" si="31"/>
        <v>0</v>
      </c>
      <c r="AE50" s="503">
        <f t="shared" si="31"/>
        <v>0</v>
      </c>
      <c r="AF50" s="503">
        <f t="shared" si="31"/>
        <v>0</v>
      </c>
      <c r="AG50" s="503">
        <f t="shared" si="31"/>
        <v>0</v>
      </c>
      <c r="AH50" s="503">
        <f t="shared" si="31"/>
        <v>0</v>
      </c>
      <c r="AI50" s="503">
        <f t="shared" si="31"/>
        <v>0</v>
      </c>
      <c r="AJ50" s="503">
        <f t="shared" si="31"/>
        <v>0</v>
      </c>
      <c r="AK50" s="503">
        <f t="shared" si="31"/>
        <v>0</v>
      </c>
      <c r="AL50" s="503">
        <f t="shared" si="31"/>
        <v>0</v>
      </c>
      <c r="AM50" s="503">
        <f t="shared" si="31"/>
        <v>0</v>
      </c>
      <c r="AN50" s="503">
        <f t="shared" si="31"/>
        <v>0</v>
      </c>
      <c r="AO50" s="503">
        <f t="shared" si="31"/>
        <v>0</v>
      </c>
      <c r="AP50" s="503">
        <f t="shared" si="31"/>
        <v>0</v>
      </c>
      <c r="AQ50" s="503">
        <f t="shared" si="31"/>
        <v>0</v>
      </c>
      <c r="AR50" s="503">
        <f t="shared" si="31"/>
        <v>0</v>
      </c>
      <c r="AS50" s="503">
        <f t="shared" si="31"/>
        <v>0</v>
      </c>
      <c r="AT50" s="503">
        <f t="shared" si="31"/>
        <v>0</v>
      </c>
      <c r="AU50" s="503">
        <f t="shared" si="31"/>
        <v>0</v>
      </c>
      <c r="AV50" s="503">
        <f t="shared" si="31"/>
        <v>0</v>
      </c>
      <c r="AW50" s="503">
        <f t="shared" si="31"/>
        <v>0</v>
      </c>
      <c r="AX50" s="503">
        <f t="shared" si="31"/>
        <v>0</v>
      </c>
      <c r="AY50" s="503">
        <f t="shared" si="31"/>
        <v>0</v>
      </c>
      <c r="AZ50" s="503">
        <f t="shared" si="31"/>
        <v>0</v>
      </c>
      <c r="BA50" s="503">
        <f t="shared" si="31"/>
        <v>0</v>
      </c>
      <c r="BB50" s="503">
        <f t="shared" si="31"/>
        <v>0</v>
      </c>
      <c r="BC50" s="503">
        <f t="shared" si="31"/>
        <v>0</v>
      </c>
      <c r="BD50" s="503">
        <f t="shared" si="31"/>
        <v>0</v>
      </c>
      <c r="BE50" s="503">
        <f t="shared" si="31"/>
        <v>0</v>
      </c>
      <c r="BF50" s="503">
        <f t="shared" si="31"/>
        <v>0</v>
      </c>
      <c r="BG50" s="503">
        <f t="shared" si="31"/>
        <v>0</v>
      </c>
      <c r="BH50" s="503">
        <f t="shared" si="31"/>
        <v>0</v>
      </c>
      <c r="BI50" s="503">
        <f t="shared" si="31"/>
        <v>0</v>
      </c>
      <c r="BJ50" s="503">
        <f t="shared" si="31"/>
        <v>0</v>
      </c>
      <c r="BK50" s="503">
        <f t="shared" si="31"/>
        <v>0</v>
      </c>
      <c r="BL50" s="503">
        <f t="shared" si="31"/>
        <v>0</v>
      </c>
      <c r="BM50" s="503">
        <f t="shared" si="31"/>
        <v>0</v>
      </c>
      <c r="BN50" s="503">
        <f t="shared" si="31"/>
        <v>0</v>
      </c>
      <c r="BO50" s="503">
        <f t="shared" si="31"/>
        <v>0</v>
      </c>
      <c r="BP50" s="503">
        <f t="shared" ref="BP50:BV51" si="32">SUM(BP11,BP18)</f>
        <v>0</v>
      </c>
      <c r="BQ50" s="503">
        <f t="shared" si="32"/>
        <v>0</v>
      </c>
      <c r="BR50" s="503">
        <f t="shared" si="32"/>
        <v>0</v>
      </c>
      <c r="BS50" s="503">
        <f t="shared" si="32"/>
        <v>0</v>
      </c>
      <c r="BT50" s="503">
        <f t="shared" si="32"/>
        <v>0</v>
      </c>
      <c r="BU50" s="503">
        <f t="shared" si="32"/>
        <v>0</v>
      </c>
      <c r="BV50" s="632">
        <f t="shared" si="32"/>
        <v>0</v>
      </c>
      <c r="BW50" s="487"/>
    </row>
    <row r="51" spans="1:405" s="497" customFormat="1">
      <c r="A51" s="505" t="s">
        <v>156</v>
      </c>
      <c r="B51" s="506">
        <f t="shared" si="8"/>
        <v>0</v>
      </c>
      <c r="C51" s="505">
        <f>SUM(C12,C19)</f>
        <v>0</v>
      </c>
      <c r="D51" s="505">
        <f t="shared" si="31"/>
        <v>0</v>
      </c>
      <c r="E51" s="505">
        <f t="shared" si="31"/>
        <v>0</v>
      </c>
      <c r="F51" s="505">
        <f t="shared" si="31"/>
        <v>0</v>
      </c>
      <c r="G51" s="505">
        <f t="shared" si="31"/>
        <v>0</v>
      </c>
      <c r="H51" s="505">
        <f t="shared" si="31"/>
        <v>0</v>
      </c>
      <c r="I51" s="505">
        <f t="shared" si="31"/>
        <v>0</v>
      </c>
      <c r="J51" s="505">
        <f t="shared" si="31"/>
        <v>0</v>
      </c>
      <c r="K51" s="505">
        <f t="shared" si="31"/>
        <v>0</v>
      </c>
      <c r="L51" s="505">
        <f t="shared" si="31"/>
        <v>0</v>
      </c>
      <c r="M51" s="505">
        <f t="shared" si="31"/>
        <v>0</v>
      </c>
      <c r="N51" s="505">
        <f t="shared" si="31"/>
        <v>0</v>
      </c>
      <c r="O51" s="505">
        <f t="shared" si="31"/>
        <v>0</v>
      </c>
      <c r="P51" s="505">
        <f t="shared" si="31"/>
        <v>0</v>
      </c>
      <c r="Q51" s="505">
        <f t="shared" si="31"/>
        <v>0</v>
      </c>
      <c r="R51" s="505">
        <f t="shared" si="31"/>
        <v>0</v>
      </c>
      <c r="S51" s="505">
        <f t="shared" si="31"/>
        <v>0</v>
      </c>
      <c r="T51" s="505">
        <f t="shared" si="31"/>
        <v>0</v>
      </c>
      <c r="U51" s="505">
        <f t="shared" si="31"/>
        <v>0</v>
      </c>
      <c r="V51" s="505">
        <f t="shared" si="31"/>
        <v>0</v>
      </c>
      <c r="W51" s="505">
        <f t="shared" si="31"/>
        <v>0</v>
      </c>
      <c r="X51" s="505">
        <f t="shared" si="31"/>
        <v>0</v>
      </c>
      <c r="Y51" s="505">
        <f t="shared" si="31"/>
        <v>0</v>
      </c>
      <c r="Z51" s="505">
        <f t="shared" si="31"/>
        <v>0</v>
      </c>
      <c r="AA51" s="505">
        <f t="shared" si="31"/>
        <v>0</v>
      </c>
      <c r="AB51" s="505">
        <f t="shared" si="31"/>
        <v>0</v>
      </c>
      <c r="AC51" s="505">
        <f t="shared" si="31"/>
        <v>0</v>
      </c>
      <c r="AD51" s="505">
        <f t="shared" si="31"/>
        <v>0</v>
      </c>
      <c r="AE51" s="505">
        <f t="shared" si="31"/>
        <v>0</v>
      </c>
      <c r="AF51" s="505">
        <f t="shared" si="31"/>
        <v>0</v>
      </c>
      <c r="AG51" s="505">
        <f t="shared" si="31"/>
        <v>0</v>
      </c>
      <c r="AH51" s="505">
        <f t="shared" si="31"/>
        <v>0</v>
      </c>
      <c r="AI51" s="505">
        <f t="shared" si="31"/>
        <v>0</v>
      </c>
      <c r="AJ51" s="505">
        <f t="shared" si="31"/>
        <v>0</v>
      </c>
      <c r="AK51" s="505">
        <f t="shared" si="31"/>
        <v>0</v>
      </c>
      <c r="AL51" s="505">
        <f t="shared" si="31"/>
        <v>0</v>
      </c>
      <c r="AM51" s="505">
        <f t="shared" si="31"/>
        <v>0</v>
      </c>
      <c r="AN51" s="505">
        <f t="shared" si="31"/>
        <v>0</v>
      </c>
      <c r="AO51" s="505">
        <f t="shared" si="31"/>
        <v>0</v>
      </c>
      <c r="AP51" s="505">
        <f t="shared" si="31"/>
        <v>0</v>
      </c>
      <c r="AQ51" s="505">
        <f t="shared" si="31"/>
        <v>0</v>
      </c>
      <c r="AR51" s="505">
        <f t="shared" si="31"/>
        <v>0</v>
      </c>
      <c r="AS51" s="505">
        <f t="shared" si="31"/>
        <v>0</v>
      </c>
      <c r="AT51" s="505">
        <f t="shared" si="31"/>
        <v>0</v>
      </c>
      <c r="AU51" s="505">
        <f t="shared" si="31"/>
        <v>0</v>
      </c>
      <c r="AV51" s="505">
        <f t="shared" si="31"/>
        <v>0</v>
      </c>
      <c r="AW51" s="505">
        <f t="shared" si="31"/>
        <v>0</v>
      </c>
      <c r="AX51" s="505">
        <f t="shared" si="31"/>
        <v>0</v>
      </c>
      <c r="AY51" s="505">
        <f t="shared" si="31"/>
        <v>0</v>
      </c>
      <c r="AZ51" s="505">
        <f t="shared" si="31"/>
        <v>0</v>
      </c>
      <c r="BA51" s="505">
        <f t="shared" si="31"/>
        <v>0</v>
      </c>
      <c r="BB51" s="505">
        <f t="shared" si="31"/>
        <v>0</v>
      </c>
      <c r="BC51" s="505">
        <f t="shared" si="31"/>
        <v>0</v>
      </c>
      <c r="BD51" s="505">
        <f t="shared" si="31"/>
        <v>0</v>
      </c>
      <c r="BE51" s="505">
        <f t="shared" si="31"/>
        <v>0</v>
      </c>
      <c r="BF51" s="505">
        <f t="shared" si="31"/>
        <v>0</v>
      </c>
      <c r="BG51" s="505">
        <f t="shared" si="31"/>
        <v>0</v>
      </c>
      <c r="BH51" s="505">
        <f t="shared" si="31"/>
        <v>0</v>
      </c>
      <c r="BI51" s="505">
        <f t="shared" si="31"/>
        <v>0</v>
      </c>
      <c r="BJ51" s="505">
        <f t="shared" si="31"/>
        <v>0</v>
      </c>
      <c r="BK51" s="505">
        <f t="shared" si="31"/>
        <v>0</v>
      </c>
      <c r="BL51" s="505">
        <f t="shared" si="31"/>
        <v>0</v>
      </c>
      <c r="BM51" s="505">
        <f t="shared" si="31"/>
        <v>0</v>
      </c>
      <c r="BN51" s="505">
        <f t="shared" si="31"/>
        <v>0</v>
      </c>
      <c r="BO51" s="505">
        <f t="shared" si="31"/>
        <v>0</v>
      </c>
      <c r="BP51" s="505">
        <f t="shared" si="32"/>
        <v>0</v>
      </c>
      <c r="BQ51" s="505">
        <f t="shared" si="32"/>
        <v>0</v>
      </c>
      <c r="BR51" s="505">
        <f t="shared" si="32"/>
        <v>0</v>
      </c>
      <c r="BS51" s="505">
        <f t="shared" si="32"/>
        <v>0</v>
      </c>
      <c r="BT51" s="505">
        <f t="shared" si="32"/>
        <v>0</v>
      </c>
      <c r="BU51" s="505">
        <f t="shared" si="32"/>
        <v>0</v>
      </c>
      <c r="BV51" s="637">
        <f t="shared" si="32"/>
        <v>0</v>
      </c>
      <c r="BW51" s="487"/>
    </row>
    <row r="52" spans="1:405" s="497" customFormat="1">
      <c r="A52" s="504" t="s">
        <v>175</v>
      </c>
      <c r="B52" s="499" t="str">
        <f>IFERROR(IF(filingDate&lt;$C$3,$C52,INDEX($C52:$AAA52,MATCH(filingDate,$C$3:$AAA$3))),"")</f>
        <v/>
      </c>
      <c r="C52" s="500" t="e">
        <f>IF(SUM(C41,C45)=0,#N/A,SUM(C41,C45))</f>
        <v>#N/A</v>
      </c>
      <c r="D52" s="500" t="e">
        <f t="shared" ref="D52:BO52" si="33">IF(SUM(D41,D45)=0,#N/A,SUM(D41,D45))</f>
        <v>#N/A</v>
      </c>
      <c r="E52" s="500" t="e">
        <f t="shared" si="33"/>
        <v>#N/A</v>
      </c>
      <c r="F52" s="500" t="e">
        <f t="shared" si="33"/>
        <v>#N/A</v>
      </c>
      <c r="G52" s="500" t="e">
        <f t="shared" si="33"/>
        <v>#N/A</v>
      </c>
      <c r="H52" s="500" t="e">
        <f t="shared" si="33"/>
        <v>#N/A</v>
      </c>
      <c r="I52" s="500" t="e">
        <f t="shared" si="33"/>
        <v>#N/A</v>
      </c>
      <c r="J52" s="500" t="e">
        <f t="shared" si="33"/>
        <v>#N/A</v>
      </c>
      <c r="K52" s="500" t="e">
        <f t="shared" si="33"/>
        <v>#N/A</v>
      </c>
      <c r="L52" s="500" t="e">
        <f t="shared" si="33"/>
        <v>#N/A</v>
      </c>
      <c r="M52" s="500" t="e">
        <f t="shared" si="33"/>
        <v>#N/A</v>
      </c>
      <c r="N52" s="500" t="e">
        <f t="shared" si="33"/>
        <v>#N/A</v>
      </c>
      <c r="O52" s="500" t="e">
        <f t="shared" si="33"/>
        <v>#N/A</v>
      </c>
      <c r="P52" s="500" t="e">
        <f t="shared" si="33"/>
        <v>#N/A</v>
      </c>
      <c r="Q52" s="500" t="e">
        <f t="shared" si="33"/>
        <v>#N/A</v>
      </c>
      <c r="R52" s="500" t="e">
        <f t="shared" si="33"/>
        <v>#N/A</v>
      </c>
      <c r="S52" s="500" t="e">
        <f t="shared" si="33"/>
        <v>#N/A</v>
      </c>
      <c r="T52" s="500" t="e">
        <f t="shared" si="33"/>
        <v>#N/A</v>
      </c>
      <c r="U52" s="500" t="e">
        <f t="shared" si="33"/>
        <v>#N/A</v>
      </c>
      <c r="V52" s="500" t="e">
        <f t="shared" si="33"/>
        <v>#N/A</v>
      </c>
      <c r="W52" s="500" t="e">
        <f t="shared" si="33"/>
        <v>#N/A</v>
      </c>
      <c r="X52" s="500" t="e">
        <f t="shared" si="33"/>
        <v>#N/A</v>
      </c>
      <c r="Y52" s="500" t="e">
        <f t="shared" si="33"/>
        <v>#N/A</v>
      </c>
      <c r="Z52" s="500" t="e">
        <f t="shared" si="33"/>
        <v>#N/A</v>
      </c>
      <c r="AA52" s="500" t="e">
        <f t="shared" si="33"/>
        <v>#N/A</v>
      </c>
      <c r="AB52" s="500" t="e">
        <f t="shared" si="33"/>
        <v>#N/A</v>
      </c>
      <c r="AC52" s="500" t="e">
        <f t="shared" si="33"/>
        <v>#N/A</v>
      </c>
      <c r="AD52" s="500" t="e">
        <f t="shared" si="33"/>
        <v>#N/A</v>
      </c>
      <c r="AE52" s="500" t="e">
        <f t="shared" si="33"/>
        <v>#N/A</v>
      </c>
      <c r="AF52" s="500" t="e">
        <f t="shared" si="33"/>
        <v>#N/A</v>
      </c>
      <c r="AG52" s="500" t="e">
        <f t="shared" si="33"/>
        <v>#N/A</v>
      </c>
      <c r="AH52" s="500" t="e">
        <f t="shared" si="33"/>
        <v>#N/A</v>
      </c>
      <c r="AI52" s="500" t="e">
        <f t="shared" si="33"/>
        <v>#N/A</v>
      </c>
      <c r="AJ52" s="500" t="e">
        <f t="shared" si="33"/>
        <v>#N/A</v>
      </c>
      <c r="AK52" s="500" t="e">
        <f t="shared" si="33"/>
        <v>#N/A</v>
      </c>
      <c r="AL52" s="500" t="e">
        <f t="shared" si="33"/>
        <v>#N/A</v>
      </c>
      <c r="AM52" s="500" t="e">
        <f t="shared" si="33"/>
        <v>#N/A</v>
      </c>
      <c r="AN52" s="500" t="e">
        <f t="shared" si="33"/>
        <v>#N/A</v>
      </c>
      <c r="AO52" s="500" t="e">
        <f t="shared" si="33"/>
        <v>#N/A</v>
      </c>
      <c r="AP52" s="500" t="e">
        <f t="shared" si="33"/>
        <v>#N/A</v>
      </c>
      <c r="AQ52" s="500" t="e">
        <f t="shared" si="33"/>
        <v>#N/A</v>
      </c>
      <c r="AR52" s="500" t="e">
        <f t="shared" si="33"/>
        <v>#N/A</v>
      </c>
      <c r="AS52" s="500" t="e">
        <f t="shared" si="33"/>
        <v>#N/A</v>
      </c>
      <c r="AT52" s="500" t="e">
        <f t="shared" si="33"/>
        <v>#N/A</v>
      </c>
      <c r="AU52" s="500" t="e">
        <f t="shared" si="33"/>
        <v>#N/A</v>
      </c>
      <c r="AV52" s="500" t="e">
        <f t="shared" si="33"/>
        <v>#N/A</v>
      </c>
      <c r="AW52" s="500" t="e">
        <f t="shared" si="33"/>
        <v>#N/A</v>
      </c>
      <c r="AX52" s="500" t="e">
        <f t="shared" si="33"/>
        <v>#N/A</v>
      </c>
      <c r="AY52" s="500" t="e">
        <f t="shared" si="33"/>
        <v>#N/A</v>
      </c>
      <c r="AZ52" s="500" t="e">
        <f t="shared" si="33"/>
        <v>#N/A</v>
      </c>
      <c r="BA52" s="500" t="e">
        <f t="shared" si="33"/>
        <v>#N/A</v>
      </c>
      <c r="BB52" s="500" t="e">
        <f t="shared" si="33"/>
        <v>#N/A</v>
      </c>
      <c r="BC52" s="500" t="e">
        <f t="shared" si="33"/>
        <v>#N/A</v>
      </c>
      <c r="BD52" s="500" t="e">
        <f t="shared" si="33"/>
        <v>#N/A</v>
      </c>
      <c r="BE52" s="500" t="e">
        <f t="shared" si="33"/>
        <v>#N/A</v>
      </c>
      <c r="BF52" s="500" t="e">
        <f t="shared" si="33"/>
        <v>#N/A</v>
      </c>
      <c r="BG52" s="500" t="e">
        <f t="shared" si="33"/>
        <v>#N/A</v>
      </c>
      <c r="BH52" s="500" t="e">
        <f t="shared" si="33"/>
        <v>#N/A</v>
      </c>
      <c r="BI52" s="500" t="e">
        <f t="shared" si="33"/>
        <v>#N/A</v>
      </c>
      <c r="BJ52" s="500" t="e">
        <f t="shared" si="33"/>
        <v>#N/A</v>
      </c>
      <c r="BK52" s="500" t="e">
        <f t="shared" si="33"/>
        <v>#N/A</v>
      </c>
      <c r="BL52" s="500" t="e">
        <f t="shared" si="33"/>
        <v>#N/A</v>
      </c>
      <c r="BM52" s="500" t="e">
        <f t="shared" si="33"/>
        <v>#N/A</v>
      </c>
      <c r="BN52" s="500" t="e">
        <f t="shared" si="33"/>
        <v>#N/A</v>
      </c>
      <c r="BO52" s="500" t="e">
        <f t="shared" si="33"/>
        <v>#N/A</v>
      </c>
      <c r="BP52" s="500" t="e">
        <f t="shared" ref="BP52:BV52" si="34">IF(SUM(BP41,BP45)=0,#N/A,SUM(BP41,BP45))</f>
        <v>#N/A</v>
      </c>
      <c r="BQ52" s="500" t="e">
        <f t="shared" si="34"/>
        <v>#N/A</v>
      </c>
      <c r="BR52" s="500" t="e">
        <f t="shared" si="34"/>
        <v>#N/A</v>
      </c>
      <c r="BS52" s="500" t="e">
        <f t="shared" si="34"/>
        <v>#N/A</v>
      </c>
      <c r="BT52" s="500" t="e">
        <f t="shared" si="34"/>
        <v>#N/A</v>
      </c>
      <c r="BU52" s="500" t="e">
        <f t="shared" si="34"/>
        <v>#N/A</v>
      </c>
      <c r="BV52" s="636" t="e">
        <f t="shared" si="34"/>
        <v>#N/A</v>
      </c>
      <c r="BW52" s="487"/>
    </row>
    <row r="53" spans="1:405" s="497" customFormat="1">
      <c r="A53" s="507" t="s">
        <v>173</v>
      </c>
      <c r="B53" s="502">
        <f t="shared" si="8"/>
        <v>0</v>
      </c>
      <c r="C53" s="503">
        <f>SUM(C13,C20)</f>
        <v>0</v>
      </c>
      <c r="D53" s="503">
        <f t="shared" ref="D53:BO54" si="35">SUM(D13,D20)</f>
        <v>0</v>
      </c>
      <c r="E53" s="503">
        <f t="shared" si="35"/>
        <v>0</v>
      </c>
      <c r="F53" s="503">
        <f t="shared" si="35"/>
        <v>0</v>
      </c>
      <c r="G53" s="503">
        <f t="shared" si="35"/>
        <v>0</v>
      </c>
      <c r="H53" s="503">
        <f t="shared" si="35"/>
        <v>0</v>
      </c>
      <c r="I53" s="503">
        <f t="shared" si="35"/>
        <v>0</v>
      </c>
      <c r="J53" s="503">
        <f t="shared" si="35"/>
        <v>0</v>
      </c>
      <c r="K53" s="503">
        <f t="shared" si="35"/>
        <v>0</v>
      </c>
      <c r="L53" s="503">
        <f t="shared" si="35"/>
        <v>0</v>
      </c>
      <c r="M53" s="503">
        <f t="shared" si="35"/>
        <v>0</v>
      </c>
      <c r="N53" s="503">
        <f t="shared" si="35"/>
        <v>0</v>
      </c>
      <c r="O53" s="503">
        <f t="shared" si="35"/>
        <v>0</v>
      </c>
      <c r="P53" s="503">
        <f t="shared" si="35"/>
        <v>0</v>
      </c>
      <c r="Q53" s="503">
        <f t="shared" si="35"/>
        <v>0</v>
      </c>
      <c r="R53" s="503">
        <f t="shared" si="35"/>
        <v>0</v>
      </c>
      <c r="S53" s="503">
        <f t="shared" si="35"/>
        <v>0</v>
      </c>
      <c r="T53" s="503">
        <f t="shared" si="35"/>
        <v>0</v>
      </c>
      <c r="U53" s="503">
        <f t="shared" si="35"/>
        <v>0</v>
      </c>
      <c r="V53" s="503">
        <f t="shared" si="35"/>
        <v>0</v>
      </c>
      <c r="W53" s="503">
        <f t="shared" si="35"/>
        <v>0</v>
      </c>
      <c r="X53" s="503">
        <f t="shared" si="35"/>
        <v>0</v>
      </c>
      <c r="Y53" s="503">
        <f t="shared" si="35"/>
        <v>0</v>
      </c>
      <c r="Z53" s="503">
        <f t="shared" si="35"/>
        <v>0</v>
      </c>
      <c r="AA53" s="503">
        <f t="shared" si="35"/>
        <v>0</v>
      </c>
      <c r="AB53" s="503">
        <f t="shared" si="35"/>
        <v>0</v>
      </c>
      <c r="AC53" s="503">
        <f t="shared" si="35"/>
        <v>0</v>
      </c>
      <c r="AD53" s="503">
        <f t="shared" si="35"/>
        <v>0</v>
      </c>
      <c r="AE53" s="503">
        <f t="shared" si="35"/>
        <v>0</v>
      </c>
      <c r="AF53" s="503">
        <f t="shared" si="35"/>
        <v>0</v>
      </c>
      <c r="AG53" s="503">
        <f t="shared" si="35"/>
        <v>0</v>
      </c>
      <c r="AH53" s="503">
        <f t="shared" si="35"/>
        <v>0</v>
      </c>
      <c r="AI53" s="503">
        <f t="shared" si="35"/>
        <v>0</v>
      </c>
      <c r="AJ53" s="503">
        <f t="shared" si="35"/>
        <v>0</v>
      </c>
      <c r="AK53" s="503">
        <f t="shared" si="35"/>
        <v>0</v>
      </c>
      <c r="AL53" s="503">
        <f t="shared" si="35"/>
        <v>0</v>
      </c>
      <c r="AM53" s="503">
        <f t="shared" si="35"/>
        <v>0</v>
      </c>
      <c r="AN53" s="503">
        <f t="shared" si="35"/>
        <v>0</v>
      </c>
      <c r="AO53" s="503">
        <f t="shared" si="35"/>
        <v>0</v>
      </c>
      <c r="AP53" s="503">
        <f t="shared" si="35"/>
        <v>0</v>
      </c>
      <c r="AQ53" s="503">
        <f t="shared" si="35"/>
        <v>0</v>
      </c>
      <c r="AR53" s="503">
        <f t="shared" si="35"/>
        <v>0</v>
      </c>
      <c r="AS53" s="503">
        <f t="shared" si="35"/>
        <v>0</v>
      </c>
      <c r="AT53" s="503">
        <f t="shared" si="35"/>
        <v>0</v>
      </c>
      <c r="AU53" s="503">
        <f t="shared" si="35"/>
        <v>0</v>
      </c>
      <c r="AV53" s="503">
        <f t="shared" si="35"/>
        <v>0</v>
      </c>
      <c r="AW53" s="503">
        <f t="shared" si="35"/>
        <v>0</v>
      </c>
      <c r="AX53" s="503">
        <f t="shared" si="35"/>
        <v>0</v>
      </c>
      <c r="AY53" s="503">
        <f t="shared" si="35"/>
        <v>0</v>
      </c>
      <c r="AZ53" s="503">
        <f t="shared" si="35"/>
        <v>0</v>
      </c>
      <c r="BA53" s="503">
        <f t="shared" si="35"/>
        <v>0</v>
      </c>
      <c r="BB53" s="503">
        <f t="shared" si="35"/>
        <v>0</v>
      </c>
      <c r="BC53" s="503">
        <f t="shared" si="35"/>
        <v>0</v>
      </c>
      <c r="BD53" s="503">
        <f t="shared" si="35"/>
        <v>0</v>
      </c>
      <c r="BE53" s="503">
        <f t="shared" si="35"/>
        <v>0</v>
      </c>
      <c r="BF53" s="503">
        <f t="shared" si="35"/>
        <v>0</v>
      </c>
      <c r="BG53" s="503">
        <f t="shared" si="35"/>
        <v>0</v>
      </c>
      <c r="BH53" s="503">
        <f t="shared" si="35"/>
        <v>0</v>
      </c>
      <c r="BI53" s="503">
        <f t="shared" si="35"/>
        <v>0</v>
      </c>
      <c r="BJ53" s="503">
        <f t="shared" si="35"/>
        <v>0</v>
      </c>
      <c r="BK53" s="503">
        <f t="shared" si="35"/>
        <v>0</v>
      </c>
      <c r="BL53" s="503">
        <f t="shared" si="35"/>
        <v>0</v>
      </c>
      <c r="BM53" s="503">
        <f t="shared" si="35"/>
        <v>0</v>
      </c>
      <c r="BN53" s="503">
        <f t="shared" si="35"/>
        <v>0</v>
      </c>
      <c r="BO53" s="503">
        <f t="shared" si="35"/>
        <v>0</v>
      </c>
      <c r="BP53" s="503">
        <f t="shared" ref="BP53:BV54" si="36">SUM(BP13,BP20)</f>
        <v>0</v>
      </c>
      <c r="BQ53" s="503">
        <f t="shared" si="36"/>
        <v>0</v>
      </c>
      <c r="BR53" s="503">
        <f t="shared" si="36"/>
        <v>0</v>
      </c>
      <c r="BS53" s="503">
        <f t="shared" si="36"/>
        <v>0</v>
      </c>
      <c r="BT53" s="503">
        <f t="shared" si="36"/>
        <v>0</v>
      </c>
      <c r="BU53" s="503">
        <f t="shared" si="36"/>
        <v>0</v>
      </c>
      <c r="BV53" s="632">
        <f t="shared" si="36"/>
        <v>0</v>
      </c>
      <c r="BW53" s="487"/>
    </row>
    <row r="54" spans="1:405" s="497" customFormat="1">
      <c r="A54" s="508" t="s">
        <v>174</v>
      </c>
      <c r="B54" s="502">
        <f t="shared" si="8"/>
        <v>0</v>
      </c>
      <c r="C54" s="505">
        <f>SUM(C14,C21)</f>
        <v>0</v>
      </c>
      <c r="D54" s="505">
        <f t="shared" si="35"/>
        <v>0</v>
      </c>
      <c r="E54" s="505">
        <f t="shared" si="35"/>
        <v>0</v>
      </c>
      <c r="F54" s="505">
        <f t="shared" si="35"/>
        <v>0</v>
      </c>
      <c r="G54" s="505">
        <f t="shared" si="35"/>
        <v>0</v>
      </c>
      <c r="H54" s="505">
        <f t="shared" si="35"/>
        <v>0</v>
      </c>
      <c r="I54" s="505">
        <f t="shared" si="35"/>
        <v>0</v>
      </c>
      <c r="J54" s="505">
        <f t="shared" si="35"/>
        <v>0</v>
      </c>
      <c r="K54" s="505">
        <f t="shared" si="35"/>
        <v>0</v>
      </c>
      <c r="L54" s="505">
        <f t="shared" si="35"/>
        <v>0</v>
      </c>
      <c r="M54" s="505">
        <f t="shared" si="35"/>
        <v>0</v>
      </c>
      <c r="N54" s="505">
        <f t="shared" si="35"/>
        <v>0</v>
      </c>
      <c r="O54" s="505">
        <f t="shared" si="35"/>
        <v>0</v>
      </c>
      <c r="P54" s="505">
        <f t="shared" si="35"/>
        <v>0</v>
      </c>
      <c r="Q54" s="505">
        <f t="shared" si="35"/>
        <v>0</v>
      </c>
      <c r="R54" s="505">
        <f t="shared" si="35"/>
        <v>0</v>
      </c>
      <c r="S54" s="505">
        <f t="shared" si="35"/>
        <v>0</v>
      </c>
      <c r="T54" s="505">
        <f t="shared" si="35"/>
        <v>0</v>
      </c>
      <c r="U54" s="505">
        <f t="shared" si="35"/>
        <v>0</v>
      </c>
      <c r="V54" s="505">
        <f t="shared" si="35"/>
        <v>0</v>
      </c>
      <c r="W54" s="505">
        <f t="shared" si="35"/>
        <v>0</v>
      </c>
      <c r="X54" s="505">
        <f t="shared" si="35"/>
        <v>0</v>
      </c>
      <c r="Y54" s="505">
        <f t="shared" si="35"/>
        <v>0</v>
      </c>
      <c r="Z54" s="505">
        <f t="shared" si="35"/>
        <v>0</v>
      </c>
      <c r="AA54" s="505">
        <f t="shared" si="35"/>
        <v>0</v>
      </c>
      <c r="AB54" s="505">
        <f t="shared" si="35"/>
        <v>0</v>
      </c>
      <c r="AC54" s="505">
        <f t="shared" si="35"/>
        <v>0</v>
      </c>
      <c r="AD54" s="505">
        <f t="shared" si="35"/>
        <v>0</v>
      </c>
      <c r="AE54" s="505">
        <f t="shared" si="35"/>
        <v>0</v>
      </c>
      <c r="AF54" s="505">
        <f t="shared" si="35"/>
        <v>0</v>
      </c>
      <c r="AG54" s="505">
        <f t="shared" si="35"/>
        <v>0</v>
      </c>
      <c r="AH54" s="505">
        <f t="shared" si="35"/>
        <v>0</v>
      </c>
      <c r="AI54" s="505">
        <f t="shared" si="35"/>
        <v>0</v>
      </c>
      <c r="AJ54" s="505">
        <f t="shared" si="35"/>
        <v>0</v>
      </c>
      <c r="AK54" s="505">
        <f t="shared" si="35"/>
        <v>0</v>
      </c>
      <c r="AL54" s="505">
        <f t="shared" si="35"/>
        <v>0</v>
      </c>
      <c r="AM54" s="505">
        <f t="shared" si="35"/>
        <v>0</v>
      </c>
      <c r="AN54" s="505">
        <f t="shared" si="35"/>
        <v>0</v>
      </c>
      <c r="AO54" s="505">
        <f t="shared" si="35"/>
        <v>0</v>
      </c>
      <c r="AP54" s="505">
        <f t="shared" si="35"/>
        <v>0</v>
      </c>
      <c r="AQ54" s="505">
        <f t="shared" si="35"/>
        <v>0</v>
      </c>
      <c r="AR54" s="505">
        <f t="shared" si="35"/>
        <v>0</v>
      </c>
      <c r="AS54" s="505">
        <f t="shared" si="35"/>
        <v>0</v>
      </c>
      <c r="AT54" s="505">
        <f t="shared" si="35"/>
        <v>0</v>
      </c>
      <c r="AU54" s="505">
        <f t="shared" si="35"/>
        <v>0</v>
      </c>
      <c r="AV54" s="505">
        <f t="shared" si="35"/>
        <v>0</v>
      </c>
      <c r="AW54" s="505">
        <f t="shared" si="35"/>
        <v>0</v>
      </c>
      <c r="AX54" s="505">
        <f t="shared" si="35"/>
        <v>0</v>
      </c>
      <c r="AY54" s="505">
        <f t="shared" si="35"/>
        <v>0</v>
      </c>
      <c r="AZ54" s="505">
        <f t="shared" si="35"/>
        <v>0</v>
      </c>
      <c r="BA54" s="505">
        <f t="shared" si="35"/>
        <v>0</v>
      </c>
      <c r="BB54" s="505">
        <f t="shared" si="35"/>
        <v>0</v>
      </c>
      <c r="BC54" s="505">
        <f t="shared" si="35"/>
        <v>0</v>
      </c>
      <c r="BD54" s="505">
        <f t="shared" si="35"/>
        <v>0</v>
      </c>
      <c r="BE54" s="505">
        <f t="shared" si="35"/>
        <v>0</v>
      </c>
      <c r="BF54" s="505">
        <f t="shared" si="35"/>
        <v>0</v>
      </c>
      <c r="BG54" s="505">
        <f t="shared" si="35"/>
        <v>0</v>
      </c>
      <c r="BH54" s="505">
        <f t="shared" si="35"/>
        <v>0</v>
      </c>
      <c r="BI54" s="505">
        <f t="shared" si="35"/>
        <v>0</v>
      </c>
      <c r="BJ54" s="505">
        <f t="shared" si="35"/>
        <v>0</v>
      </c>
      <c r="BK54" s="505">
        <f t="shared" si="35"/>
        <v>0</v>
      </c>
      <c r="BL54" s="505">
        <f t="shared" si="35"/>
        <v>0</v>
      </c>
      <c r="BM54" s="505">
        <f t="shared" si="35"/>
        <v>0</v>
      </c>
      <c r="BN54" s="505">
        <f t="shared" si="35"/>
        <v>0</v>
      </c>
      <c r="BO54" s="505">
        <f t="shared" si="35"/>
        <v>0</v>
      </c>
      <c r="BP54" s="505">
        <f t="shared" si="36"/>
        <v>0</v>
      </c>
      <c r="BQ54" s="505">
        <f t="shared" si="36"/>
        <v>0</v>
      </c>
      <c r="BR54" s="505">
        <f t="shared" si="36"/>
        <v>0</v>
      </c>
      <c r="BS54" s="505">
        <f t="shared" si="36"/>
        <v>0</v>
      </c>
      <c r="BT54" s="505">
        <f t="shared" si="36"/>
        <v>0</v>
      </c>
      <c r="BU54" s="505">
        <f t="shared" si="36"/>
        <v>0</v>
      </c>
      <c r="BV54" s="637">
        <f t="shared" si="36"/>
        <v>0</v>
      </c>
      <c r="BW54" s="487"/>
    </row>
    <row r="55" spans="1:405" s="497" customFormat="1" ht="13.5" thickBot="1">
      <c r="A55" s="498" t="s">
        <v>157</v>
      </c>
      <c r="B55" s="509">
        <f t="shared" si="8"/>
        <v>0</v>
      </c>
      <c r="C55" s="500">
        <f>SUM(C38,C42)</f>
        <v>0</v>
      </c>
      <c r="D55" s="500">
        <f t="shared" ref="D55:BO55" si="37">SUM(D38,D42)</f>
        <v>0</v>
      </c>
      <c r="E55" s="500">
        <f t="shared" si="37"/>
        <v>0</v>
      </c>
      <c r="F55" s="500">
        <f t="shared" si="37"/>
        <v>0</v>
      </c>
      <c r="G55" s="500">
        <f t="shared" si="37"/>
        <v>0</v>
      </c>
      <c r="H55" s="500">
        <f t="shared" si="37"/>
        <v>0</v>
      </c>
      <c r="I55" s="500">
        <f t="shared" si="37"/>
        <v>0</v>
      </c>
      <c r="J55" s="500">
        <f t="shared" si="37"/>
        <v>0</v>
      </c>
      <c r="K55" s="500">
        <f t="shared" si="37"/>
        <v>0</v>
      </c>
      <c r="L55" s="500">
        <f t="shared" si="37"/>
        <v>0</v>
      </c>
      <c r="M55" s="500">
        <f t="shared" si="37"/>
        <v>0</v>
      </c>
      <c r="N55" s="500">
        <f t="shared" si="37"/>
        <v>0</v>
      </c>
      <c r="O55" s="500">
        <f t="shared" si="37"/>
        <v>0</v>
      </c>
      <c r="P55" s="500">
        <f t="shared" si="37"/>
        <v>0</v>
      </c>
      <c r="Q55" s="500">
        <f t="shared" si="37"/>
        <v>0</v>
      </c>
      <c r="R55" s="500">
        <f t="shared" si="37"/>
        <v>0</v>
      </c>
      <c r="S55" s="500">
        <f t="shared" si="37"/>
        <v>0</v>
      </c>
      <c r="T55" s="500">
        <f t="shared" si="37"/>
        <v>0</v>
      </c>
      <c r="U55" s="500">
        <f t="shared" si="37"/>
        <v>0</v>
      </c>
      <c r="V55" s="500">
        <f t="shared" si="37"/>
        <v>0</v>
      </c>
      <c r="W55" s="500">
        <f t="shared" si="37"/>
        <v>0</v>
      </c>
      <c r="X55" s="500">
        <f t="shared" si="37"/>
        <v>0</v>
      </c>
      <c r="Y55" s="500">
        <f t="shared" si="37"/>
        <v>0</v>
      </c>
      <c r="Z55" s="500">
        <f t="shared" si="37"/>
        <v>0</v>
      </c>
      <c r="AA55" s="500">
        <f t="shared" si="37"/>
        <v>0</v>
      </c>
      <c r="AB55" s="500">
        <f t="shared" si="37"/>
        <v>0</v>
      </c>
      <c r="AC55" s="500">
        <f t="shared" si="37"/>
        <v>0</v>
      </c>
      <c r="AD55" s="500">
        <f t="shared" si="37"/>
        <v>0</v>
      </c>
      <c r="AE55" s="500">
        <f t="shared" si="37"/>
        <v>0</v>
      </c>
      <c r="AF55" s="500">
        <f t="shared" si="37"/>
        <v>0</v>
      </c>
      <c r="AG55" s="500">
        <f t="shared" si="37"/>
        <v>0</v>
      </c>
      <c r="AH55" s="500">
        <f t="shared" si="37"/>
        <v>0</v>
      </c>
      <c r="AI55" s="500">
        <f t="shared" si="37"/>
        <v>0</v>
      </c>
      <c r="AJ55" s="500">
        <f t="shared" si="37"/>
        <v>0</v>
      </c>
      <c r="AK55" s="500">
        <f t="shared" si="37"/>
        <v>0</v>
      </c>
      <c r="AL55" s="500">
        <f t="shared" si="37"/>
        <v>0</v>
      </c>
      <c r="AM55" s="500">
        <f t="shared" si="37"/>
        <v>0</v>
      </c>
      <c r="AN55" s="500">
        <f t="shared" si="37"/>
        <v>0</v>
      </c>
      <c r="AO55" s="500">
        <f t="shared" si="37"/>
        <v>0</v>
      </c>
      <c r="AP55" s="500">
        <f t="shared" si="37"/>
        <v>0</v>
      </c>
      <c r="AQ55" s="500">
        <f t="shared" si="37"/>
        <v>0</v>
      </c>
      <c r="AR55" s="500">
        <f t="shared" si="37"/>
        <v>0</v>
      </c>
      <c r="AS55" s="500">
        <f t="shared" si="37"/>
        <v>0</v>
      </c>
      <c r="AT55" s="500">
        <f t="shared" si="37"/>
        <v>0</v>
      </c>
      <c r="AU55" s="500">
        <f t="shared" si="37"/>
        <v>0</v>
      </c>
      <c r="AV55" s="500">
        <f t="shared" si="37"/>
        <v>0</v>
      </c>
      <c r="AW55" s="500">
        <f t="shared" si="37"/>
        <v>0</v>
      </c>
      <c r="AX55" s="500">
        <f t="shared" si="37"/>
        <v>0</v>
      </c>
      <c r="AY55" s="500">
        <f t="shared" si="37"/>
        <v>0</v>
      </c>
      <c r="AZ55" s="500">
        <f t="shared" si="37"/>
        <v>0</v>
      </c>
      <c r="BA55" s="500">
        <f t="shared" si="37"/>
        <v>0</v>
      </c>
      <c r="BB55" s="500">
        <f t="shared" si="37"/>
        <v>0</v>
      </c>
      <c r="BC55" s="500">
        <f t="shared" si="37"/>
        <v>0</v>
      </c>
      <c r="BD55" s="500">
        <f t="shared" si="37"/>
        <v>0</v>
      </c>
      <c r="BE55" s="500">
        <f t="shared" si="37"/>
        <v>0</v>
      </c>
      <c r="BF55" s="500">
        <f t="shared" si="37"/>
        <v>0</v>
      </c>
      <c r="BG55" s="500">
        <f t="shared" si="37"/>
        <v>0</v>
      </c>
      <c r="BH55" s="500">
        <f t="shared" si="37"/>
        <v>0</v>
      </c>
      <c r="BI55" s="500">
        <f t="shared" si="37"/>
        <v>0</v>
      </c>
      <c r="BJ55" s="500">
        <f t="shared" si="37"/>
        <v>0</v>
      </c>
      <c r="BK55" s="500">
        <f t="shared" si="37"/>
        <v>0</v>
      </c>
      <c r="BL55" s="500">
        <f t="shared" si="37"/>
        <v>0</v>
      </c>
      <c r="BM55" s="500">
        <f t="shared" si="37"/>
        <v>0</v>
      </c>
      <c r="BN55" s="500">
        <f t="shared" si="37"/>
        <v>0</v>
      </c>
      <c r="BO55" s="500">
        <f t="shared" si="37"/>
        <v>0</v>
      </c>
      <c r="BP55" s="500">
        <f t="shared" ref="BP55:BV55" si="38">SUM(BP38,BP42)</f>
        <v>0</v>
      </c>
      <c r="BQ55" s="500">
        <f t="shared" si="38"/>
        <v>0</v>
      </c>
      <c r="BR55" s="500">
        <f t="shared" si="38"/>
        <v>0</v>
      </c>
      <c r="BS55" s="500">
        <f t="shared" si="38"/>
        <v>0</v>
      </c>
      <c r="BT55" s="500">
        <f t="shared" si="38"/>
        <v>0</v>
      </c>
      <c r="BU55" s="500">
        <f t="shared" si="38"/>
        <v>0</v>
      </c>
      <c r="BV55" s="636">
        <f t="shared" si="38"/>
        <v>0</v>
      </c>
      <c r="BW55" s="487"/>
    </row>
    <row r="56" spans="1:405">
      <c r="A56" s="486"/>
      <c r="B56" s="487" t="s">
        <v>253</v>
      </c>
      <c r="C56" s="487">
        <f>MAX(IF(ISNA(C46),0,C46),IF(ISNA(C49),0,C49),IF(ISNA(C52),0,C52),IF(ISNA(B23),0,B23))</f>
        <v>0</v>
      </c>
      <c r="D56" s="487">
        <f t="shared" ref="D56:BO56" si="39">MAX(IF(ISNA(D46),0,D46),IF(ISNA(D49),0,D49),IF(ISNA(D52),0,D52),IF(ISNA(C23),0,C23))</f>
        <v>0</v>
      </c>
      <c r="E56" s="487">
        <f t="shared" si="39"/>
        <v>0</v>
      </c>
      <c r="F56" s="487">
        <f t="shared" si="39"/>
        <v>0</v>
      </c>
      <c r="G56" s="487">
        <f t="shared" si="39"/>
        <v>0</v>
      </c>
      <c r="H56" s="487">
        <f t="shared" si="39"/>
        <v>0</v>
      </c>
      <c r="I56" s="487">
        <f t="shared" si="39"/>
        <v>0</v>
      </c>
      <c r="J56" s="487">
        <f t="shared" si="39"/>
        <v>0</v>
      </c>
      <c r="K56" s="487">
        <f t="shared" si="39"/>
        <v>0</v>
      </c>
      <c r="L56" s="487">
        <f t="shared" si="39"/>
        <v>0</v>
      </c>
      <c r="M56" s="487">
        <f t="shared" si="39"/>
        <v>0</v>
      </c>
      <c r="N56" s="487">
        <f t="shared" si="39"/>
        <v>0</v>
      </c>
      <c r="O56" s="487">
        <f t="shared" si="39"/>
        <v>0</v>
      </c>
      <c r="P56" s="487">
        <f t="shared" si="39"/>
        <v>0</v>
      </c>
      <c r="Q56" s="487">
        <f t="shared" si="39"/>
        <v>0</v>
      </c>
      <c r="R56" s="487">
        <f t="shared" si="39"/>
        <v>0</v>
      </c>
      <c r="S56" s="487">
        <f t="shared" si="39"/>
        <v>0</v>
      </c>
      <c r="T56" s="487">
        <f t="shared" si="39"/>
        <v>0</v>
      </c>
      <c r="U56" s="487">
        <f t="shared" si="39"/>
        <v>0</v>
      </c>
      <c r="V56" s="487">
        <f t="shared" si="39"/>
        <v>0</v>
      </c>
      <c r="W56" s="487">
        <f t="shared" si="39"/>
        <v>0</v>
      </c>
      <c r="X56" s="487">
        <f t="shared" si="39"/>
        <v>0</v>
      </c>
      <c r="Y56" s="487">
        <f t="shared" si="39"/>
        <v>0</v>
      </c>
      <c r="Z56" s="487">
        <f t="shared" si="39"/>
        <v>0</v>
      </c>
      <c r="AA56" s="487">
        <f t="shared" si="39"/>
        <v>0</v>
      </c>
      <c r="AB56" s="487">
        <f t="shared" si="39"/>
        <v>0</v>
      </c>
      <c r="AC56" s="487">
        <f t="shared" si="39"/>
        <v>0</v>
      </c>
      <c r="AD56" s="487">
        <f t="shared" si="39"/>
        <v>0</v>
      </c>
      <c r="AE56" s="487">
        <f t="shared" si="39"/>
        <v>0</v>
      </c>
      <c r="AF56" s="487">
        <f t="shared" si="39"/>
        <v>0</v>
      </c>
      <c r="AG56" s="487">
        <f t="shared" si="39"/>
        <v>0</v>
      </c>
      <c r="AH56" s="487">
        <f t="shared" si="39"/>
        <v>0</v>
      </c>
      <c r="AI56" s="487">
        <f t="shared" si="39"/>
        <v>0</v>
      </c>
      <c r="AJ56" s="487">
        <f t="shared" si="39"/>
        <v>0</v>
      </c>
      <c r="AK56" s="487">
        <f t="shared" si="39"/>
        <v>0</v>
      </c>
      <c r="AL56" s="487">
        <f t="shared" si="39"/>
        <v>0</v>
      </c>
      <c r="AM56" s="487">
        <f t="shared" si="39"/>
        <v>0</v>
      </c>
      <c r="AN56" s="487">
        <f t="shared" si="39"/>
        <v>0</v>
      </c>
      <c r="AO56" s="487">
        <f t="shared" si="39"/>
        <v>0</v>
      </c>
      <c r="AP56" s="487">
        <f t="shared" si="39"/>
        <v>0</v>
      </c>
      <c r="AQ56" s="487">
        <f t="shared" si="39"/>
        <v>0</v>
      </c>
      <c r="AR56" s="487">
        <f t="shared" si="39"/>
        <v>0</v>
      </c>
      <c r="AS56" s="487">
        <f t="shared" si="39"/>
        <v>0</v>
      </c>
      <c r="AT56" s="487">
        <f t="shared" si="39"/>
        <v>0</v>
      </c>
      <c r="AU56" s="487">
        <f t="shared" si="39"/>
        <v>0</v>
      </c>
      <c r="AV56" s="487">
        <f t="shared" si="39"/>
        <v>0</v>
      </c>
      <c r="AW56" s="487">
        <f t="shared" si="39"/>
        <v>0</v>
      </c>
      <c r="AX56" s="487">
        <f t="shared" si="39"/>
        <v>0</v>
      </c>
      <c r="AY56" s="487">
        <f t="shared" si="39"/>
        <v>0</v>
      </c>
      <c r="AZ56" s="487">
        <f t="shared" si="39"/>
        <v>0</v>
      </c>
      <c r="BA56" s="487">
        <f t="shared" si="39"/>
        <v>0</v>
      </c>
      <c r="BB56" s="487">
        <f t="shared" si="39"/>
        <v>0</v>
      </c>
      <c r="BC56" s="487">
        <f t="shared" si="39"/>
        <v>0</v>
      </c>
      <c r="BD56" s="487">
        <f t="shared" si="39"/>
        <v>0</v>
      </c>
      <c r="BE56" s="487">
        <f t="shared" si="39"/>
        <v>0</v>
      </c>
      <c r="BF56" s="487">
        <f t="shared" si="39"/>
        <v>0</v>
      </c>
      <c r="BG56" s="487">
        <f t="shared" si="39"/>
        <v>0</v>
      </c>
      <c r="BH56" s="487">
        <f t="shared" si="39"/>
        <v>0</v>
      </c>
      <c r="BI56" s="487">
        <f t="shared" si="39"/>
        <v>0</v>
      </c>
      <c r="BJ56" s="487">
        <f t="shared" si="39"/>
        <v>0</v>
      </c>
      <c r="BK56" s="487">
        <f t="shared" si="39"/>
        <v>0</v>
      </c>
      <c r="BL56" s="487">
        <f t="shared" si="39"/>
        <v>0</v>
      </c>
      <c r="BM56" s="487">
        <f t="shared" si="39"/>
        <v>0</v>
      </c>
      <c r="BN56" s="487">
        <f t="shared" si="39"/>
        <v>0</v>
      </c>
      <c r="BO56" s="487">
        <f t="shared" si="39"/>
        <v>0</v>
      </c>
      <c r="BP56" s="487">
        <f t="shared" ref="BP56:BU56" si="40">MAX(IF(ISNA(BP46),0,BP46),IF(ISNA(BP49),0,BP49),IF(ISNA(BP52),0,BP52),IF(ISNA(BO23),0,BO23))</f>
        <v>0</v>
      </c>
      <c r="BQ56" s="487">
        <f t="shared" si="40"/>
        <v>0</v>
      </c>
      <c r="BR56" s="487">
        <f t="shared" si="40"/>
        <v>0</v>
      </c>
      <c r="BS56" s="487">
        <f t="shared" si="40"/>
        <v>0</v>
      </c>
      <c r="BT56" s="487">
        <f t="shared" si="40"/>
        <v>0</v>
      </c>
      <c r="BU56" s="487">
        <f t="shared" si="40"/>
        <v>0</v>
      </c>
      <c r="BV56" s="638">
        <f>MAX(IF(ISNA(BV46),0,BV46),IF(ISNA(BV49),0,BV49),IF(ISNA(BV52),0,BV52),IF(ISNA(BU23),0,BU23))</f>
        <v>0</v>
      </c>
      <c r="BW56" s="487"/>
    </row>
    <row r="57" spans="1:405">
      <c r="A57" s="486"/>
      <c r="B57" s="477"/>
      <c r="C57" s="487"/>
      <c r="D57" s="487"/>
      <c r="E57" s="487"/>
      <c r="F57" s="487"/>
      <c r="G57" s="487"/>
      <c r="H57" s="487"/>
      <c r="I57" s="487"/>
      <c r="J57" s="487"/>
      <c r="K57" s="487"/>
      <c r="L57" s="487"/>
      <c r="M57" s="487"/>
      <c r="N57" s="487"/>
      <c r="O57" s="487"/>
      <c r="P57" s="487"/>
      <c r="Q57" s="487"/>
      <c r="R57" s="487"/>
      <c r="S57" s="487"/>
      <c r="T57" s="487"/>
      <c r="U57" s="487"/>
      <c r="V57" s="487"/>
      <c r="W57" s="487"/>
      <c r="X57" s="487"/>
      <c r="Y57" s="487"/>
      <c r="Z57" s="487"/>
      <c r="AA57" s="487"/>
      <c r="AB57" s="487"/>
      <c r="AC57" s="487"/>
      <c r="AD57" s="487"/>
      <c r="AE57" s="487"/>
      <c r="AF57" s="487"/>
      <c r="AG57" s="487"/>
      <c r="AH57" s="487"/>
      <c r="AI57" s="487"/>
      <c r="AJ57" s="487"/>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487"/>
      <c r="BJ57" s="487"/>
      <c r="BK57" s="487"/>
      <c r="BL57" s="487"/>
      <c r="BM57" s="487"/>
      <c r="BN57" s="487"/>
      <c r="BO57" s="487"/>
      <c r="BP57" s="487"/>
      <c r="BQ57" s="487"/>
      <c r="BR57" s="487"/>
      <c r="BS57" s="487"/>
      <c r="BT57" s="487"/>
      <c r="BU57" s="487"/>
      <c r="BV57" s="638"/>
      <c r="BW57" s="487"/>
    </row>
    <row r="58" spans="1:405" ht="15.75">
      <c r="A58" s="510" t="s">
        <v>158</v>
      </c>
      <c r="B58" s="511"/>
      <c r="C58" s="512" t="s">
        <v>234</v>
      </c>
      <c r="D58" s="511"/>
      <c r="E58" s="512">
        <f>ROUND(IF(MAX(C56:BU56)*1.1&lt;20,20,MAX(C56:BU56)*1.1),0)</f>
        <v>20</v>
      </c>
      <c r="F58" s="511"/>
      <c r="G58" s="511"/>
      <c r="H58" s="511"/>
      <c r="I58" s="511"/>
      <c r="J58" s="511"/>
      <c r="K58" s="511"/>
      <c r="L58" s="511"/>
      <c r="M58" s="511"/>
      <c r="N58" s="511"/>
      <c r="O58" s="511"/>
      <c r="P58" s="511"/>
      <c r="Q58" s="511"/>
      <c r="R58" s="511"/>
      <c r="S58" s="511"/>
      <c r="T58" s="511"/>
      <c r="U58" s="511"/>
      <c r="V58" s="511"/>
      <c r="W58" s="511"/>
      <c r="X58" s="511"/>
      <c r="Y58" s="511"/>
      <c r="Z58" s="511"/>
      <c r="AA58" s="511"/>
      <c r="AB58" s="511"/>
      <c r="AC58" s="511"/>
      <c r="AD58" s="511"/>
      <c r="AE58" s="511"/>
      <c r="AF58" s="511"/>
      <c r="AG58" s="511"/>
      <c r="AH58" s="511"/>
      <c r="AI58" s="511"/>
      <c r="AJ58" s="511"/>
      <c r="AK58" s="511"/>
      <c r="AL58" s="511"/>
      <c r="AM58" s="511"/>
      <c r="AN58" s="511"/>
      <c r="AO58" s="511"/>
      <c r="AP58" s="511"/>
      <c r="AQ58" s="511"/>
      <c r="AR58" s="511"/>
      <c r="AS58" s="511"/>
      <c r="AT58" s="511"/>
      <c r="AU58" s="511"/>
      <c r="AV58" s="511"/>
      <c r="AW58" s="511"/>
      <c r="AX58" s="511"/>
      <c r="AY58" s="511"/>
      <c r="AZ58" s="511"/>
      <c r="BA58" s="511"/>
      <c r="BB58" s="511"/>
      <c r="BC58" s="511"/>
      <c r="BD58" s="511"/>
      <c r="BE58" s="511"/>
      <c r="BF58" s="511"/>
      <c r="BG58" s="511"/>
      <c r="BH58" s="511"/>
      <c r="BI58" s="511"/>
      <c r="BJ58" s="511"/>
      <c r="BK58" s="511"/>
      <c r="BL58" s="511"/>
      <c r="BM58" s="511"/>
      <c r="BN58" s="511"/>
      <c r="BO58" s="511"/>
      <c r="BP58" s="511"/>
      <c r="BQ58" s="511"/>
      <c r="BR58" s="511"/>
      <c r="BS58" s="511"/>
      <c r="BT58" s="511"/>
      <c r="BU58" s="511"/>
      <c r="BV58" s="639"/>
      <c r="BW58" s="487"/>
    </row>
    <row r="59" spans="1:405">
      <c r="A59" s="513" t="s">
        <v>11</v>
      </c>
      <c r="B59" s="514">
        <f>INDEX('Configuration | Scaling'!$E$13:$Y$20,8,MATCH(A59,'Configuration | Scaling'!$E$13:$Y$13,0))</f>
        <v>426</v>
      </c>
      <c r="C59" s="515" t="str">
        <f t="shared" ref="C59:C65" si="41">IF($B59&lt;=C$3,Max_Value,"")</f>
        <v/>
      </c>
      <c r="D59" s="515" t="str">
        <f t="shared" ref="D59:AI59" si="42">IF(AND($B$59&gt;C$3,$B$59&lt;=D$3),Max_Value,"")</f>
        <v/>
      </c>
      <c r="E59" s="515" t="str">
        <f t="shared" si="42"/>
        <v/>
      </c>
      <c r="F59" s="515" t="str">
        <f t="shared" si="42"/>
        <v/>
      </c>
      <c r="G59" s="515" t="str">
        <f t="shared" si="42"/>
        <v/>
      </c>
      <c r="H59" s="515">
        <f t="shared" si="42"/>
        <v>20</v>
      </c>
      <c r="I59" s="515" t="str">
        <f t="shared" si="42"/>
        <v/>
      </c>
      <c r="J59" s="515" t="str">
        <f t="shared" si="42"/>
        <v/>
      </c>
      <c r="K59" s="515" t="str">
        <f t="shared" si="42"/>
        <v/>
      </c>
      <c r="L59" s="515" t="str">
        <f t="shared" si="42"/>
        <v/>
      </c>
      <c r="M59" s="515" t="str">
        <f t="shared" si="42"/>
        <v/>
      </c>
      <c r="N59" s="515" t="str">
        <f t="shared" si="42"/>
        <v/>
      </c>
      <c r="O59" s="515" t="str">
        <f t="shared" si="42"/>
        <v/>
      </c>
      <c r="P59" s="515" t="str">
        <f t="shared" si="42"/>
        <v/>
      </c>
      <c r="Q59" s="515" t="str">
        <f t="shared" si="42"/>
        <v/>
      </c>
      <c r="R59" s="515" t="str">
        <f t="shared" si="42"/>
        <v/>
      </c>
      <c r="S59" s="515" t="str">
        <f t="shared" si="42"/>
        <v/>
      </c>
      <c r="T59" s="515" t="str">
        <f t="shared" si="42"/>
        <v/>
      </c>
      <c r="U59" s="515" t="str">
        <f t="shared" si="42"/>
        <v/>
      </c>
      <c r="V59" s="515" t="str">
        <f t="shared" si="42"/>
        <v/>
      </c>
      <c r="W59" s="515" t="str">
        <f t="shared" si="42"/>
        <v/>
      </c>
      <c r="X59" s="515" t="str">
        <f t="shared" si="42"/>
        <v/>
      </c>
      <c r="Y59" s="515" t="str">
        <f t="shared" si="42"/>
        <v/>
      </c>
      <c r="Z59" s="515" t="str">
        <f t="shared" si="42"/>
        <v/>
      </c>
      <c r="AA59" s="515" t="str">
        <f t="shared" si="42"/>
        <v/>
      </c>
      <c r="AB59" s="515" t="str">
        <f t="shared" si="42"/>
        <v/>
      </c>
      <c r="AC59" s="515" t="str">
        <f t="shared" si="42"/>
        <v/>
      </c>
      <c r="AD59" s="515" t="str">
        <f t="shared" si="42"/>
        <v/>
      </c>
      <c r="AE59" s="515" t="str">
        <f t="shared" si="42"/>
        <v/>
      </c>
      <c r="AF59" s="515" t="str">
        <f t="shared" si="42"/>
        <v/>
      </c>
      <c r="AG59" s="515" t="str">
        <f t="shared" si="42"/>
        <v/>
      </c>
      <c r="AH59" s="515" t="str">
        <f t="shared" si="42"/>
        <v/>
      </c>
      <c r="AI59" s="515" t="str">
        <f t="shared" si="42"/>
        <v/>
      </c>
      <c r="AJ59" s="515" t="str">
        <f t="shared" ref="AJ59:BO59" si="43">IF(AND($B$59&gt;AI$3,$B$59&lt;=AJ$3),Max_Value,"")</f>
        <v/>
      </c>
      <c r="AK59" s="515" t="str">
        <f t="shared" si="43"/>
        <v/>
      </c>
      <c r="AL59" s="515" t="str">
        <f t="shared" si="43"/>
        <v/>
      </c>
      <c r="AM59" s="515" t="str">
        <f t="shared" si="43"/>
        <v/>
      </c>
      <c r="AN59" s="515" t="str">
        <f t="shared" si="43"/>
        <v/>
      </c>
      <c r="AO59" s="515" t="str">
        <f t="shared" si="43"/>
        <v/>
      </c>
      <c r="AP59" s="515" t="str">
        <f t="shared" si="43"/>
        <v/>
      </c>
      <c r="AQ59" s="515" t="str">
        <f t="shared" si="43"/>
        <v/>
      </c>
      <c r="AR59" s="515" t="str">
        <f t="shared" si="43"/>
        <v/>
      </c>
      <c r="AS59" s="515" t="str">
        <f t="shared" si="43"/>
        <v/>
      </c>
      <c r="AT59" s="515" t="str">
        <f t="shared" si="43"/>
        <v/>
      </c>
      <c r="AU59" s="515" t="str">
        <f t="shared" si="43"/>
        <v/>
      </c>
      <c r="AV59" s="515" t="str">
        <f t="shared" si="43"/>
        <v/>
      </c>
      <c r="AW59" s="515" t="str">
        <f t="shared" si="43"/>
        <v/>
      </c>
      <c r="AX59" s="515" t="str">
        <f t="shared" si="43"/>
        <v/>
      </c>
      <c r="AY59" s="515" t="str">
        <f t="shared" si="43"/>
        <v/>
      </c>
      <c r="AZ59" s="515" t="str">
        <f t="shared" si="43"/>
        <v/>
      </c>
      <c r="BA59" s="515" t="str">
        <f t="shared" si="43"/>
        <v/>
      </c>
      <c r="BB59" s="515" t="str">
        <f t="shared" si="43"/>
        <v/>
      </c>
      <c r="BC59" s="515" t="str">
        <f t="shared" si="43"/>
        <v/>
      </c>
      <c r="BD59" s="515" t="str">
        <f t="shared" si="43"/>
        <v/>
      </c>
      <c r="BE59" s="515" t="str">
        <f t="shared" si="43"/>
        <v/>
      </c>
      <c r="BF59" s="515" t="str">
        <f t="shared" si="43"/>
        <v/>
      </c>
      <c r="BG59" s="515" t="str">
        <f t="shared" si="43"/>
        <v/>
      </c>
      <c r="BH59" s="515" t="str">
        <f t="shared" si="43"/>
        <v/>
      </c>
      <c r="BI59" s="515" t="str">
        <f t="shared" si="43"/>
        <v/>
      </c>
      <c r="BJ59" s="515" t="str">
        <f t="shared" si="43"/>
        <v/>
      </c>
      <c r="BK59" s="515" t="str">
        <f t="shared" si="43"/>
        <v/>
      </c>
      <c r="BL59" s="515" t="str">
        <f t="shared" si="43"/>
        <v/>
      </c>
      <c r="BM59" s="515" t="str">
        <f t="shared" si="43"/>
        <v/>
      </c>
      <c r="BN59" s="515" t="str">
        <f t="shared" si="43"/>
        <v/>
      </c>
      <c r="BO59" s="515" t="str">
        <f t="shared" si="43"/>
        <v/>
      </c>
      <c r="BP59" s="515" t="str">
        <f t="shared" ref="BP59:BU59" si="44">IF(AND($B$59&gt;BO$3,$B$59&lt;=BP$3),Max_Value,"")</f>
        <v/>
      </c>
      <c r="BQ59" s="515" t="str">
        <f t="shared" si="44"/>
        <v/>
      </c>
      <c r="BR59" s="515" t="str">
        <f t="shared" si="44"/>
        <v/>
      </c>
      <c r="BS59" s="515" t="str">
        <f t="shared" si="44"/>
        <v/>
      </c>
      <c r="BT59" s="515" t="str">
        <f t="shared" si="44"/>
        <v/>
      </c>
      <c r="BU59" s="640" t="str">
        <f t="shared" si="44"/>
        <v/>
      </c>
      <c r="BV59" s="636" t="str">
        <f>IF(AND($B$59&gt;BU$3,$B$59&lt;=BV$3),Max_Value,"")</f>
        <v/>
      </c>
      <c r="BW59" s="487" t="str">
        <f t="shared" ref="BW59:EH59" si="45">IF(AND($B$59&gt;=BW$3,$B$59&lt;BX$3),100,"")</f>
        <v/>
      </c>
      <c r="BX59" s="162" t="str">
        <f t="shared" si="45"/>
        <v/>
      </c>
      <c r="BY59" s="162" t="str">
        <f t="shared" si="45"/>
        <v/>
      </c>
      <c r="BZ59" s="162" t="str">
        <f t="shared" si="45"/>
        <v/>
      </c>
      <c r="CA59" s="162" t="str">
        <f t="shared" si="45"/>
        <v/>
      </c>
      <c r="CB59" s="162" t="str">
        <f t="shared" si="45"/>
        <v/>
      </c>
      <c r="CC59" s="162" t="str">
        <f t="shared" si="45"/>
        <v/>
      </c>
      <c r="CD59" s="162" t="str">
        <f t="shared" si="45"/>
        <v/>
      </c>
      <c r="CE59" s="162" t="str">
        <f t="shared" si="45"/>
        <v/>
      </c>
      <c r="CF59" s="162" t="str">
        <f t="shared" si="45"/>
        <v/>
      </c>
      <c r="CG59" s="162" t="str">
        <f t="shared" si="45"/>
        <v/>
      </c>
      <c r="CH59" s="162" t="str">
        <f t="shared" si="45"/>
        <v/>
      </c>
      <c r="CI59" s="162" t="str">
        <f t="shared" si="45"/>
        <v/>
      </c>
      <c r="CJ59" s="162" t="str">
        <f t="shared" si="45"/>
        <v/>
      </c>
      <c r="CK59" s="162" t="str">
        <f t="shared" si="45"/>
        <v/>
      </c>
      <c r="CL59" s="162" t="str">
        <f t="shared" si="45"/>
        <v/>
      </c>
      <c r="CM59" s="162" t="str">
        <f t="shared" si="45"/>
        <v/>
      </c>
      <c r="CN59" s="162" t="str">
        <f t="shared" si="45"/>
        <v/>
      </c>
      <c r="CO59" s="162" t="str">
        <f t="shared" si="45"/>
        <v/>
      </c>
      <c r="CP59" s="162" t="str">
        <f t="shared" si="45"/>
        <v/>
      </c>
      <c r="CQ59" s="162" t="str">
        <f t="shared" si="45"/>
        <v/>
      </c>
      <c r="CR59" s="162" t="str">
        <f t="shared" si="45"/>
        <v/>
      </c>
      <c r="CS59" s="162" t="str">
        <f t="shared" si="45"/>
        <v/>
      </c>
      <c r="CT59" s="162" t="str">
        <f t="shared" si="45"/>
        <v/>
      </c>
      <c r="CU59" s="162" t="str">
        <f t="shared" si="45"/>
        <v/>
      </c>
      <c r="CV59" s="162" t="str">
        <f t="shared" si="45"/>
        <v/>
      </c>
      <c r="CW59" s="162" t="str">
        <f t="shared" si="45"/>
        <v/>
      </c>
      <c r="CX59" s="162" t="str">
        <f t="shared" si="45"/>
        <v/>
      </c>
      <c r="CY59" s="162" t="str">
        <f t="shared" si="45"/>
        <v/>
      </c>
      <c r="CZ59" s="162" t="str">
        <f t="shared" si="45"/>
        <v/>
      </c>
      <c r="DA59" s="162" t="str">
        <f t="shared" si="45"/>
        <v/>
      </c>
      <c r="DB59" s="162" t="str">
        <f t="shared" si="45"/>
        <v/>
      </c>
      <c r="DC59" s="162" t="str">
        <f t="shared" si="45"/>
        <v/>
      </c>
      <c r="DD59" s="162" t="str">
        <f t="shared" si="45"/>
        <v/>
      </c>
      <c r="DE59" s="162" t="str">
        <f t="shared" si="45"/>
        <v/>
      </c>
      <c r="DF59" s="162" t="str">
        <f t="shared" si="45"/>
        <v/>
      </c>
      <c r="DG59" s="162" t="str">
        <f t="shared" si="45"/>
        <v/>
      </c>
      <c r="DH59" s="162" t="str">
        <f t="shared" si="45"/>
        <v/>
      </c>
      <c r="DI59" s="162" t="str">
        <f t="shared" si="45"/>
        <v/>
      </c>
      <c r="DJ59" s="162" t="str">
        <f t="shared" si="45"/>
        <v/>
      </c>
      <c r="DK59" s="162" t="str">
        <f t="shared" si="45"/>
        <v/>
      </c>
      <c r="DL59" s="162" t="str">
        <f t="shared" si="45"/>
        <v/>
      </c>
      <c r="DM59" s="162" t="str">
        <f t="shared" si="45"/>
        <v/>
      </c>
      <c r="DN59" s="162" t="str">
        <f t="shared" si="45"/>
        <v/>
      </c>
      <c r="DO59" s="162" t="str">
        <f t="shared" si="45"/>
        <v/>
      </c>
      <c r="DP59" s="162" t="str">
        <f t="shared" si="45"/>
        <v/>
      </c>
      <c r="DQ59" s="162" t="str">
        <f t="shared" si="45"/>
        <v/>
      </c>
      <c r="DR59" s="162" t="str">
        <f t="shared" si="45"/>
        <v/>
      </c>
      <c r="DS59" s="162" t="str">
        <f t="shared" si="45"/>
        <v/>
      </c>
      <c r="DT59" s="162" t="str">
        <f t="shared" si="45"/>
        <v/>
      </c>
      <c r="DU59" s="162" t="str">
        <f t="shared" si="45"/>
        <v/>
      </c>
      <c r="DV59" s="162" t="str">
        <f t="shared" si="45"/>
        <v/>
      </c>
      <c r="DW59" s="162" t="str">
        <f t="shared" si="45"/>
        <v/>
      </c>
      <c r="DX59" s="162" t="str">
        <f t="shared" si="45"/>
        <v/>
      </c>
      <c r="DY59" s="162" t="str">
        <f t="shared" si="45"/>
        <v/>
      </c>
      <c r="DZ59" s="162" t="str">
        <f t="shared" si="45"/>
        <v/>
      </c>
      <c r="EA59" s="162" t="str">
        <f t="shared" si="45"/>
        <v/>
      </c>
      <c r="EB59" s="162" t="str">
        <f t="shared" si="45"/>
        <v/>
      </c>
      <c r="EC59" s="162" t="str">
        <f t="shared" si="45"/>
        <v/>
      </c>
      <c r="ED59" s="162" t="str">
        <f t="shared" si="45"/>
        <v/>
      </c>
      <c r="EE59" s="162" t="str">
        <f t="shared" si="45"/>
        <v/>
      </c>
      <c r="EF59" s="162" t="str">
        <f t="shared" si="45"/>
        <v/>
      </c>
      <c r="EG59" s="162" t="str">
        <f t="shared" si="45"/>
        <v/>
      </c>
      <c r="EH59" s="162" t="str">
        <f t="shared" si="45"/>
        <v/>
      </c>
      <c r="EI59" s="162" t="str">
        <f t="shared" ref="EI59:GT59" si="46">IF(AND($B$59&gt;=EI$3,$B$59&lt;EJ$3),100,"")</f>
        <v/>
      </c>
      <c r="EJ59" s="162" t="str">
        <f t="shared" si="46"/>
        <v/>
      </c>
      <c r="EK59" s="162" t="str">
        <f t="shared" si="46"/>
        <v/>
      </c>
      <c r="EL59" s="162" t="str">
        <f t="shared" si="46"/>
        <v/>
      </c>
      <c r="EM59" s="162" t="str">
        <f t="shared" si="46"/>
        <v/>
      </c>
      <c r="EN59" s="162" t="str">
        <f t="shared" si="46"/>
        <v/>
      </c>
      <c r="EO59" s="162" t="str">
        <f t="shared" si="46"/>
        <v/>
      </c>
      <c r="EP59" s="162" t="str">
        <f t="shared" si="46"/>
        <v/>
      </c>
      <c r="EQ59" s="162" t="str">
        <f t="shared" si="46"/>
        <v/>
      </c>
      <c r="ER59" s="162" t="str">
        <f t="shared" si="46"/>
        <v/>
      </c>
      <c r="ES59" s="162" t="str">
        <f t="shared" si="46"/>
        <v/>
      </c>
      <c r="ET59" s="162" t="str">
        <f t="shared" si="46"/>
        <v/>
      </c>
      <c r="EU59" s="162" t="str">
        <f t="shared" si="46"/>
        <v/>
      </c>
      <c r="EV59" s="162" t="str">
        <f t="shared" si="46"/>
        <v/>
      </c>
      <c r="EW59" s="162" t="str">
        <f t="shared" si="46"/>
        <v/>
      </c>
      <c r="EX59" s="162" t="str">
        <f t="shared" si="46"/>
        <v/>
      </c>
      <c r="EY59" s="162" t="str">
        <f t="shared" si="46"/>
        <v/>
      </c>
      <c r="EZ59" s="162" t="str">
        <f t="shared" si="46"/>
        <v/>
      </c>
      <c r="FA59" s="162" t="str">
        <f t="shared" si="46"/>
        <v/>
      </c>
      <c r="FB59" s="162" t="str">
        <f t="shared" si="46"/>
        <v/>
      </c>
      <c r="FC59" s="162" t="str">
        <f t="shared" si="46"/>
        <v/>
      </c>
      <c r="FD59" s="162" t="str">
        <f t="shared" si="46"/>
        <v/>
      </c>
      <c r="FE59" s="162" t="str">
        <f t="shared" si="46"/>
        <v/>
      </c>
      <c r="FF59" s="162" t="str">
        <f t="shared" si="46"/>
        <v/>
      </c>
      <c r="FG59" s="162" t="str">
        <f t="shared" si="46"/>
        <v/>
      </c>
      <c r="FH59" s="162" t="str">
        <f t="shared" si="46"/>
        <v/>
      </c>
      <c r="FI59" s="162" t="str">
        <f t="shared" si="46"/>
        <v/>
      </c>
      <c r="FJ59" s="162" t="str">
        <f t="shared" si="46"/>
        <v/>
      </c>
      <c r="FK59" s="162" t="str">
        <f t="shared" si="46"/>
        <v/>
      </c>
      <c r="FL59" s="162" t="str">
        <f t="shared" si="46"/>
        <v/>
      </c>
      <c r="FM59" s="162" t="str">
        <f t="shared" si="46"/>
        <v/>
      </c>
      <c r="FN59" s="162" t="str">
        <f t="shared" si="46"/>
        <v/>
      </c>
      <c r="FO59" s="162" t="str">
        <f t="shared" si="46"/>
        <v/>
      </c>
      <c r="FP59" s="162" t="str">
        <f t="shared" si="46"/>
        <v/>
      </c>
      <c r="FQ59" s="162" t="str">
        <f t="shared" si="46"/>
        <v/>
      </c>
      <c r="FR59" s="162" t="str">
        <f t="shared" si="46"/>
        <v/>
      </c>
      <c r="FS59" s="162" t="str">
        <f t="shared" si="46"/>
        <v/>
      </c>
      <c r="FT59" s="162" t="str">
        <f t="shared" si="46"/>
        <v/>
      </c>
      <c r="FU59" s="162" t="str">
        <f t="shared" si="46"/>
        <v/>
      </c>
      <c r="FV59" s="162" t="str">
        <f t="shared" si="46"/>
        <v/>
      </c>
      <c r="FW59" s="162" t="str">
        <f t="shared" si="46"/>
        <v/>
      </c>
      <c r="FX59" s="162" t="str">
        <f t="shared" si="46"/>
        <v/>
      </c>
      <c r="FY59" s="162" t="str">
        <f t="shared" si="46"/>
        <v/>
      </c>
      <c r="FZ59" s="162" t="str">
        <f t="shared" si="46"/>
        <v/>
      </c>
      <c r="GA59" s="162" t="str">
        <f t="shared" si="46"/>
        <v/>
      </c>
      <c r="GB59" s="162" t="str">
        <f t="shared" si="46"/>
        <v/>
      </c>
      <c r="GC59" s="162" t="str">
        <f t="shared" si="46"/>
        <v/>
      </c>
      <c r="GD59" s="162" t="str">
        <f t="shared" si="46"/>
        <v/>
      </c>
      <c r="GE59" s="162" t="str">
        <f t="shared" si="46"/>
        <v/>
      </c>
      <c r="GF59" s="162" t="str">
        <f t="shared" si="46"/>
        <v/>
      </c>
      <c r="GG59" s="162" t="str">
        <f t="shared" si="46"/>
        <v/>
      </c>
      <c r="GH59" s="162" t="str">
        <f t="shared" si="46"/>
        <v/>
      </c>
      <c r="GI59" s="162" t="str">
        <f t="shared" si="46"/>
        <v/>
      </c>
      <c r="GJ59" s="162" t="str">
        <f t="shared" si="46"/>
        <v/>
      </c>
      <c r="GK59" s="162" t="str">
        <f t="shared" si="46"/>
        <v/>
      </c>
      <c r="GL59" s="162" t="str">
        <f t="shared" si="46"/>
        <v/>
      </c>
      <c r="GM59" s="162" t="str">
        <f t="shared" si="46"/>
        <v/>
      </c>
      <c r="GN59" s="162" t="str">
        <f t="shared" si="46"/>
        <v/>
      </c>
      <c r="GO59" s="162" t="str">
        <f t="shared" si="46"/>
        <v/>
      </c>
      <c r="GP59" s="162" t="str">
        <f t="shared" si="46"/>
        <v/>
      </c>
      <c r="GQ59" s="162" t="str">
        <f t="shared" si="46"/>
        <v/>
      </c>
      <c r="GR59" s="162" t="str">
        <f t="shared" si="46"/>
        <v/>
      </c>
      <c r="GS59" s="162" t="str">
        <f t="shared" si="46"/>
        <v/>
      </c>
      <c r="GT59" s="162" t="str">
        <f t="shared" si="46"/>
        <v/>
      </c>
      <c r="GU59" s="162" t="str">
        <f t="shared" ref="GU59:JF59" si="47">IF(AND($B$59&gt;=GU$3,$B$59&lt;GV$3),100,"")</f>
        <v/>
      </c>
      <c r="GV59" s="162" t="str">
        <f t="shared" si="47"/>
        <v/>
      </c>
      <c r="GW59" s="162" t="str">
        <f t="shared" si="47"/>
        <v/>
      </c>
      <c r="GX59" s="162" t="str">
        <f t="shared" si="47"/>
        <v/>
      </c>
      <c r="GY59" s="162" t="str">
        <f t="shared" si="47"/>
        <v/>
      </c>
      <c r="GZ59" s="162" t="str">
        <f t="shared" si="47"/>
        <v/>
      </c>
      <c r="HA59" s="162" t="str">
        <f t="shared" si="47"/>
        <v/>
      </c>
      <c r="HB59" s="162" t="str">
        <f t="shared" si="47"/>
        <v/>
      </c>
      <c r="HC59" s="162" t="str">
        <f t="shared" si="47"/>
        <v/>
      </c>
      <c r="HD59" s="162" t="str">
        <f t="shared" si="47"/>
        <v/>
      </c>
      <c r="HE59" s="162" t="str">
        <f t="shared" si="47"/>
        <v/>
      </c>
      <c r="HF59" s="162" t="str">
        <f t="shared" si="47"/>
        <v/>
      </c>
      <c r="HG59" s="162" t="str">
        <f t="shared" si="47"/>
        <v/>
      </c>
      <c r="HH59" s="162" t="str">
        <f t="shared" si="47"/>
        <v/>
      </c>
      <c r="HI59" s="162" t="str">
        <f t="shared" si="47"/>
        <v/>
      </c>
      <c r="HJ59" s="162" t="str">
        <f t="shared" si="47"/>
        <v/>
      </c>
      <c r="HK59" s="162" t="str">
        <f t="shared" si="47"/>
        <v/>
      </c>
      <c r="HL59" s="162" t="str">
        <f t="shared" si="47"/>
        <v/>
      </c>
      <c r="HM59" s="162" t="str">
        <f t="shared" si="47"/>
        <v/>
      </c>
      <c r="HN59" s="162" t="str">
        <f t="shared" si="47"/>
        <v/>
      </c>
      <c r="HO59" s="162" t="str">
        <f t="shared" si="47"/>
        <v/>
      </c>
      <c r="HP59" s="162" t="str">
        <f t="shared" si="47"/>
        <v/>
      </c>
      <c r="HQ59" s="162" t="str">
        <f t="shared" si="47"/>
        <v/>
      </c>
      <c r="HR59" s="162" t="str">
        <f t="shared" si="47"/>
        <v/>
      </c>
      <c r="HS59" s="162" t="str">
        <f t="shared" si="47"/>
        <v/>
      </c>
      <c r="HT59" s="162" t="str">
        <f t="shared" si="47"/>
        <v/>
      </c>
      <c r="HU59" s="162" t="str">
        <f t="shared" si="47"/>
        <v/>
      </c>
      <c r="HV59" s="162" t="str">
        <f t="shared" si="47"/>
        <v/>
      </c>
      <c r="HW59" s="162" t="str">
        <f t="shared" si="47"/>
        <v/>
      </c>
      <c r="HX59" s="162" t="str">
        <f t="shared" si="47"/>
        <v/>
      </c>
      <c r="HY59" s="162" t="str">
        <f t="shared" si="47"/>
        <v/>
      </c>
      <c r="HZ59" s="162" t="str">
        <f t="shared" si="47"/>
        <v/>
      </c>
      <c r="IA59" s="162" t="str">
        <f t="shared" si="47"/>
        <v/>
      </c>
      <c r="IB59" s="162" t="str">
        <f t="shared" si="47"/>
        <v/>
      </c>
      <c r="IC59" s="162" t="str">
        <f t="shared" si="47"/>
        <v/>
      </c>
      <c r="ID59" s="162" t="str">
        <f t="shared" si="47"/>
        <v/>
      </c>
      <c r="IE59" s="162" t="str">
        <f t="shared" si="47"/>
        <v/>
      </c>
      <c r="IF59" s="162" t="str">
        <f t="shared" si="47"/>
        <v/>
      </c>
      <c r="IG59" s="162" t="str">
        <f t="shared" si="47"/>
        <v/>
      </c>
      <c r="IH59" s="162" t="str">
        <f t="shared" si="47"/>
        <v/>
      </c>
      <c r="II59" s="162" t="str">
        <f t="shared" si="47"/>
        <v/>
      </c>
      <c r="IJ59" s="162" t="str">
        <f t="shared" si="47"/>
        <v/>
      </c>
      <c r="IK59" s="162" t="str">
        <f t="shared" si="47"/>
        <v/>
      </c>
      <c r="IL59" s="162" t="str">
        <f t="shared" si="47"/>
        <v/>
      </c>
      <c r="IM59" s="162" t="str">
        <f t="shared" si="47"/>
        <v/>
      </c>
      <c r="IN59" s="162" t="str">
        <f t="shared" si="47"/>
        <v/>
      </c>
      <c r="IO59" s="162" t="str">
        <f t="shared" si="47"/>
        <v/>
      </c>
      <c r="IP59" s="162" t="str">
        <f t="shared" si="47"/>
        <v/>
      </c>
      <c r="IQ59" s="162" t="str">
        <f t="shared" si="47"/>
        <v/>
      </c>
      <c r="IR59" s="162" t="str">
        <f t="shared" si="47"/>
        <v/>
      </c>
      <c r="IS59" s="162" t="str">
        <f t="shared" si="47"/>
        <v/>
      </c>
      <c r="IT59" s="162" t="str">
        <f t="shared" si="47"/>
        <v/>
      </c>
      <c r="IU59" s="162" t="str">
        <f t="shared" si="47"/>
        <v/>
      </c>
      <c r="IV59" s="162" t="str">
        <f t="shared" si="47"/>
        <v/>
      </c>
      <c r="IW59" s="162" t="str">
        <f t="shared" si="47"/>
        <v/>
      </c>
      <c r="IX59" s="162" t="str">
        <f t="shared" si="47"/>
        <v/>
      </c>
      <c r="IY59" s="162" t="str">
        <f t="shared" si="47"/>
        <v/>
      </c>
      <c r="IZ59" s="162" t="str">
        <f t="shared" si="47"/>
        <v/>
      </c>
      <c r="JA59" s="162" t="str">
        <f t="shared" si="47"/>
        <v/>
      </c>
      <c r="JB59" s="162" t="str">
        <f t="shared" si="47"/>
        <v/>
      </c>
      <c r="JC59" s="162" t="str">
        <f t="shared" si="47"/>
        <v/>
      </c>
      <c r="JD59" s="162" t="str">
        <f t="shared" si="47"/>
        <v/>
      </c>
      <c r="JE59" s="162" t="str">
        <f t="shared" si="47"/>
        <v/>
      </c>
      <c r="JF59" s="162" t="str">
        <f t="shared" si="47"/>
        <v/>
      </c>
      <c r="JG59" s="162" t="str">
        <f t="shared" ref="JG59:LR59" si="48">IF(AND($B$59&gt;=JG$3,$B$59&lt;JH$3),100,"")</f>
        <v/>
      </c>
      <c r="JH59" s="162" t="str">
        <f t="shared" si="48"/>
        <v/>
      </c>
      <c r="JI59" s="162" t="str">
        <f t="shared" si="48"/>
        <v/>
      </c>
      <c r="JJ59" s="162" t="str">
        <f t="shared" si="48"/>
        <v/>
      </c>
      <c r="JK59" s="162" t="str">
        <f t="shared" si="48"/>
        <v/>
      </c>
      <c r="JL59" s="162" t="str">
        <f t="shared" si="48"/>
        <v/>
      </c>
      <c r="JM59" s="162" t="str">
        <f t="shared" si="48"/>
        <v/>
      </c>
      <c r="JN59" s="162" t="str">
        <f t="shared" si="48"/>
        <v/>
      </c>
      <c r="JO59" s="162" t="str">
        <f t="shared" si="48"/>
        <v/>
      </c>
      <c r="JP59" s="162" t="str">
        <f t="shared" si="48"/>
        <v/>
      </c>
      <c r="JQ59" s="162" t="str">
        <f t="shared" si="48"/>
        <v/>
      </c>
      <c r="JR59" s="162" t="str">
        <f t="shared" si="48"/>
        <v/>
      </c>
      <c r="JS59" s="162" t="str">
        <f t="shared" si="48"/>
        <v/>
      </c>
      <c r="JT59" s="162" t="str">
        <f t="shared" si="48"/>
        <v/>
      </c>
      <c r="JU59" s="162" t="str">
        <f t="shared" si="48"/>
        <v/>
      </c>
      <c r="JV59" s="162" t="str">
        <f t="shared" si="48"/>
        <v/>
      </c>
      <c r="JW59" s="162" t="str">
        <f t="shared" si="48"/>
        <v/>
      </c>
      <c r="JX59" s="162" t="str">
        <f t="shared" si="48"/>
        <v/>
      </c>
      <c r="JY59" s="162" t="str">
        <f t="shared" si="48"/>
        <v/>
      </c>
      <c r="JZ59" s="162" t="str">
        <f t="shared" si="48"/>
        <v/>
      </c>
      <c r="KA59" s="162" t="str">
        <f t="shared" si="48"/>
        <v/>
      </c>
      <c r="KB59" s="162" t="str">
        <f t="shared" si="48"/>
        <v/>
      </c>
      <c r="KC59" s="162" t="str">
        <f t="shared" si="48"/>
        <v/>
      </c>
      <c r="KD59" s="162" t="str">
        <f t="shared" si="48"/>
        <v/>
      </c>
      <c r="KE59" s="162" t="str">
        <f t="shared" si="48"/>
        <v/>
      </c>
      <c r="KF59" s="162" t="str">
        <f t="shared" si="48"/>
        <v/>
      </c>
      <c r="KG59" s="162" t="str">
        <f t="shared" si="48"/>
        <v/>
      </c>
      <c r="KH59" s="162" t="str">
        <f t="shared" si="48"/>
        <v/>
      </c>
      <c r="KI59" s="162" t="str">
        <f t="shared" si="48"/>
        <v/>
      </c>
      <c r="KJ59" s="162" t="str">
        <f t="shared" si="48"/>
        <v/>
      </c>
      <c r="KK59" s="162" t="str">
        <f t="shared" si="48"/>
        <v/>
      </c>
      <c r="KL59" s="162" t="str">
        <f t="shared" si="48"/>
        <v/>
      </c>
      <c r="KM59" s="162" t="str">
        <f t="shared" si="48"/>
        <v/>
      </c>
      <c r="KN59" s="162" t="str">
        <f t="shared" si="48"/>
        <v/>
      </c>
      <c r="KO59" s="162" t="str">
        <f t="shared" si="48"/>
        <v/>
      </c>
      <c r="KP59" s="162" t="str">
        <f t="shared" si="48"/>
        <v/>
      </c>
      <c r="KQ59" s="162" t="str">
        <f t="shared" si="48"/>
        <v/>
      </c>
      <c r="KR59" s="162" t="str">
        <f t="shared" si="48"/>
        <v/>
      </c>
      <c r="KS59" s="162" t="str">
        <f t="shared" si="48"/>
        <v/>
      </c>
      <c r="KT59" s="162" t="str">
        <f t="shared" si="48"/>
        <v/>
      </c>
      <c r="KU59" s="162" t="str">
        <f t="shared" si="48"/>
        <v/>
      </c>
      <c r="KV59" s="162" t="str">
        <f t="shared" si="48"/>
        <v/>
      </c>
      <c r="KW59" s="162" t="str">
        <f t="shared" si="48"/>
        <v/>
      </c>
      <c r="KX59" s="162" t="str">
        <f t="shared" si="48"/>
        <v/>
      </c>
      <c r="KY59" s="162" t="str">
        <f t="shared" si="48"/>
        <v/>
      </c>
      <c r="KZ59" s="162" t="str">
        <f t="shared" si="48"/>
        <v/>
      </c>
      <c r="LA59" s="162" t="str">
        <f t="shared" si="48"/>
        <v/>
      </c>
      <c r="LB59" s="162" t="str">
        <f t="shared" si="48"/>
        <v/>
      </c>
      <c r="LC59" s="162" t="str">
        <f t="shared" si="48"/>
        <v/>
      </c>
      <c r="LD59" s="162" t="str">
        <f t="shared" si="48"/>
        <v/>
      </c>
      <c r="LE59" s="162" t="str">
        <f t="shared" si="48"/>
        <v/>
      </c>
      <c r="LF59" s="162" t="str">
        <f t="shared" si="48"/>
        <v/>
      </c>
      <c r="LG59" s="162" t="str">
        <f t="shared" si="48"/>
        <v/>
      </c>
      <c r="LH59" s="162" t="str">
        <f t="shared" si="48"/>
        <v/>
      </c>
      <c r="LI59" s="162" t="str">
        <f t="shared" si="48"/>
        <v/>
      </c>
      <c r="LJ59" s="162" t="str">
        <f t="shared" si="48"/>
        <v/>
      </c>
      <c r="LK59" s="162" t="str">
        <f t="shared" si="48"/>
        <v/>
      </c>
      <c r="LL59" s="162" t="str">
        <f t="shared" si="48"/>
        <v/>
      </c>
      <c r="LM59" s="162" t="str">
        <f t="shared" si="48"/>
        <v/>
      </c>
      <c r="LN59" s="162" t="str">
        <f t="shared" si="48"/>
        <v/>
      </c>
      <c r="LO59" s="162" t="str">
        <f t="shared" si="48"/>
        <v/>
      </c>
      <c r="LP59" s="162" t="str">
        <f t="shared" si="48"/>
        <v/>
      </c>
      <c r="LQ59" s="162" t="str">
        <f t="shared" si="48"/>
        <v/>
      </c>
      <c r="LR59" s="162" t="str">
        <f t="shared" si="48"/>
        <v/>
      </c>
      <c r="LS59" s="162" t="str">
        <f t="shared" ref="LS59:OD59" si="49">IF(AND($B$59&gt;=LS$3,$B$59&lt;LT$3),100,"")</f>
        <v/>
      </c>
      <c r="LT59" s="162" t="str">
        <f t="shared" si="49"/>
        <v/>
      </c>
      <c r="LU59" s="162" t="str">
        <f t="shared" si="49"/>
        <v/>
      </c>
      <c r="LV59" s="162" t="str">
        <f t="shared" si="49"/>
        <v/>
      </c>
      <c r="LW59" s="162" t="str">
        <f t="shared" si="49"/>
        <v/>
      </c>
      <c r="LX59" s="162" t="str">
        <f t="shared" si="49"/>
        <v/>
      </c>
      <c r="LY59" s="162" t="str">
        <f t="shared" si="49"/>
        <v/>
      </c>
      <c r="LZ59" s="162" t="str">
        <f t="shared" si="49"/>
        <v/>
      </c>
      <c r="MA59" s="162" t="str">
        <f t="shared" si="49"/>
        <v/>
      </c>
      <c r="MB59" s="162" t="str">
        <f t="shared" si="49"/>
        <v/>
      </c>
      <c r="MC59" s="162" t="str">
        <f t="shared" si="49"/>
        <v/>
      </c>
      <c r="MD59" s="162" t="str">
        <f t="shared" si="49"/>
        <v/>
      </c>
      <c r="ME59" s="162" t="str">
        <f t="shared" si="49"/>
        <v/>
      </c>
      <c r="MF59" s="162" t="str">
        <f t="shared" si="49"/>
        <v/>
      </c>
      <c r="MG59" s="162" t="str">
        <f t="shared" si="49"/>
        <v/>
      </c>
      <c r="MH59" s="162" t="str">
        <f t="shared" si="49"/>
        <v/>
      </c>
      <c r="MI59" s="162" t="str">
        <f t="shared" si="49"/>
        <v/>
      </c>
      <c r="MJ59" s="162" t="str">
        <f t="shared" si="49"/>
        <v/>
      </c>
      <c r="MK59" s="162" t="str">
        <f t="shared" si="49"/>
        <v/>
      </c>
      <c r="ML59" s="162" t="str">
        <f t="shared" si="49"/>
        <v/>
      </c>
      <c r="MM59" s="162" t="str">
        <f t="shared" si="49"/>
        <v/>
      </c>
      <c r="MN59" s="162" t="str">
        <f t="shared" si="49"/>
        <v/>
      </c>
      <c r="MO59" s="162" t="str">
        <f t="shared" si="49"/>
        <v/>
      </c>
      <c r="MP59" s="162" t="str">
        <f t="shared" si="49"/>
        <v/>
      </c>
      <c r="MQ59" s="162" t="str">
        <f t="shared" si="49"/>
        <v/>
      </c>
      <c r="MR59" s="162" t="str">
        <f t="shared" si="49"/>
        <v/>
      </c>
      <c r="MS59" s="162" t="str">
        <f t="shared" si="49"/>
        <v/>
      </c>
      <c r="MT59" s="162" t="str">
        <f t="shared" si="49"/>
        <v/>
      </c>
      <c r="MU59" s="162" t="str">
        <f t="shared" si="49"/>
        <v/>
      </c>
      <c r="MV59" s="162" t="str">
        <f t="shared" si="49"/>
        <v/>
      </c>
      <c r="MW59" s="162" t="str">
        <f t="shared" si="49"/>
        <v/>
      </c>
      <c r="MX59" s="162" t="str">
        <f t="shared" si="49"/>
        <v/>
      </c>
      <c r="MY59" s="162" t="str">
        <f t="shared" si="49"/>
        <v/>
      </c>
      <c r="MZ59" s="162" t="str">
        <f t="shared" si="49"/>
        <v/>
      </c>
      <c r="NA59" s="162" t="str">
        <f t="shared" si="49"/>
        <v/>
      </c>
      <c r="NB59" s="162" t="str">
        <f t="shared" si="49"/>
        <v/>
      </c>
      <c r="NC59" s="162" t="str">
        <f t="shared" si="49"/>
        <v/>
      </c>
      <c r="ND59" s="162" t="str">
        <f t="shared" si="49"/>
        <v/>
      </c>
      <c r="NE59" s="162" t="str">
        <f t="shared" si="49"/>
        <v/>
      </c>
      <c r="NF59" s="162" t="str">
        <f t="shared" si="49"/>
        <v/>
      </c>
      <c r="NG59" s="162" t="str">
        <f t="shared" si="49"/>
        <v/>
      </c>
      <c r="NH59" s="162" t="str">
        <f t="shared" si="49"/>
        <v/>
      </c>
      <c r="NI59" s="162" t="str">
        <f t="shared" si="49"/>
        <v/>
      </c>
      <c r="NJ59" s="162" t="str">
        <f t="shared" si="49"/>
        <v/>
      </c>
      <c r="NK59" s="162" t="str">
        <f t="shared" si="49"/>
        <v/>
      </c>
      <c r="NL59" s="162" t="str">
        <f t="shared" si="49"/>
        <v/>
      </c>
      <c r="NM59" s="162" t="str">
        <f t="shared" si="49"/>
        <v/>
      </c>
      <c r="NN59" s="162" t="str">
        <f t="shared" si="49"/>
        <v/>
      </c>
      <c r="NO59" s="162" t="str">
        <f t="shared" si="49"/>
        <v/>
      </c>
      <c r="NP59" s="162" t="str">
        <f t="shared" si="49"/>
        <v/>
      </c>
      <c r="NQ59" s="162" t="str">
        <f t="shared" si="49"/>
        <v/>
      </c>
      <c r="NR59" s="162" t="str">
        <f t="shared" si="49"/>
        <v/>
      </c>
      <c r="NS59" s="162" t="str">
        <f t="shared" si="49"/>
        <v/>
      </c>
      <c r="NT59" s="162" t="str">
        <f t="shared" si="49"/>
        <v/>
      </c>
      <c r="NU59" s="162" t="str">
        <f t="shared" si="49"/>
        <v/>
      </c>
      <c r="NV59" s="162" t="str">
        <f t="shared" si="49"/>
        <v/>
      </c>
      <c r="NW59" s="162" t="str">
        <f t="shared" si="49"/>
        <v/>
      </c>
      <c r="NX59" s="162" t="str">
        <f t="shared" si="49"/>
        <v/>
      </c>
      <c r="NY59" s="162" t="str">
        <f t="shared" si="49"/>
        <v/>
      </c>
      <c r="NZ59" s="162" t="str">
        <f t="shared" si="49"/>
        <v/>
      </c>
      <c r="OA59" s="162" t="str">
        <f t="shared" si="49"/>
        <v/>
      </c>
      <c r="OB59" s="162" t="str">
        <f t="shared" si="49"/>
        <v/>
      </c>
      <c r="OC59" s="162" t="str">
        <f t="shared" si="49"/>
        <v/>
      </c>
      <c r="OD59" s="162" t="str">
        <f t="shared" si="49"/>
        <v/>
      </c>
      <c r="OE59" s="162" t="str">
        <f t="shared" ref="OE59:OO59" si="50">IF(AND($B$59&gt;=OE$3,$B$59&lt;OF$3),100,"")</f>
        <v/>
      </c>
      <c r="OF59" s="162" t="str">
        <f t="shared" si="50"/>
        <v/>
      </c>
      <c r="OG59" s="162" t="str">
        <f t="shared" si="50"/>
        <v/>
      </c>
      <c r="OH59" s="162" t="str">
        <f t="shared" si="50"/>
        <v/>
      </c>
      <c r="OI59" s="162" t="str">
        <f t="shared" si="50"/>
        <v/>
      </c>
      <c r="OJ59" s="162" t="str">
        <f t="shared" si="50"/>
        <v/>
      </c>
      <c r="OK59" s="162" t="str">
        <f t="shared" si="50"/>
        <v/>
      </c>
      <c r="OL59" s="162" t="str">
        <f t="shared" si="50"/>
        <v/>
      </c>
      <c r="OM59" s="162" t="str">
        <f t="shared" si="50"/>
        <v/>
      </c>
      <c r="ON59" s="162" t="str">
        <f t="shared" si="50"/>
        <v/>
      </c>
      <c r="OO59" s="162" t="str">
        <f t="shared" si="50"/>
        <v/>
      </c>
    </row>
    <row r="60" spans="1:405">
      <c r="A60" s="513" t="s">
        <v>12</v>
      </c>
      <c r="B60" s="514">
        <f>INDEX('Configuration | Scaling'!$E$13:$Y$20,8,MATCH(A60,'Configuration | Scaling'!$E$13:$Y$13,0))</f>
        <v>507</v>
      </c>
      <c r="C60" s="515" t="str">
        <f t="shared" si="41"/>
        <v/>
      </c>
      <c r="D60" s="515" t="str">
        <f t="shared" ref="D60:AI60" si="51">IF(AND($B$60&gt;C$3,$B$60&lt;=D$3),Max_Value,"")</f>
        <v/>
      </c>
      <c r="E60" s="515" t="str">
        <f t="shared" si="51"/>
        <v/>
      </c>
      <c r="F60" s="515" t="str">
        <f t="shared" si="51"/>
        <v/>
      </c>
      <c r="G60" s="515" t="str">
        <f t="shared" si="51"/>
        <v/>
      </c>
      <c r="H60" s="515" t="str">
        <f t="shared" si="51"/>
        <v/>
      </c>
      <c r="I60" s="515" t="str">
        <f t="shared" si="51"/>
        <v/>
      </c>
      <c r="J60" s="515" t="str">
        <f t="shared" si="51"/>
        <v/>
      </c>
      <c r="K60" s="515" t="str">
        <f t="shared" si="51"/>
        <v/>
      </c>
      <c r="L60" s="515" t="str">
        <f t="shared" si="51"/>
        <v/>
      </c>
      <c r="M60" s="515">
        <f t="shared" si="51"/>
        <v>20</v>
      </c>
      <c r="N60" s="515" t="str">
        <f t="shared" si="51"/>
        <v/>
      </c>
      <c r="O60" s="515" t="str">
        <f t="shared" si="51"/>
        <v/>
      </c>
      <c r="P60" s="515" t="str">
        <f t="shared" si="51"/>
        <v/>
      </c>
      <c r="Q60" s="515" t="str">
        <f t="shared" si="51"/>
        <v/>
      </c>
      <c r="R60" s="515" t="str">
        <f t="shared" si="51"/>
        <v/>
      </c>
      <c r="S60" s="515" t="str">
        <f t="shared" si="51"/>
        <v/>
      </c>
      <c r="T60" s="515" t="str">
        <f t="shared" si="51"/>
        <v/>
      </c>
      <c r="U60" s="515" t="str">
        <f t="shared" si="51"/>
        <v/>
      </c>
      <c r="V60" s="515" t="str">
        <f t="shared" si="51"/>
        <v/>
      </c>
      <c r="W60" s="515" t="str">
        <f t="shared" si="51"/>
        <v/>
      </c>
      <c r="X60" s="515" t="str">
        <f t="shared" si="51"/>
        <v/>
      </c>
      <c r="Y60" s="515" t="str">
        <f t="shared" si="51"/>
        <v/>
      </c>
      <c r="Z60" s="515" t="str">
        <f t="shared" si="51"/>
        <v/>
      </c>
      <c r="AA60" s="515" t="str">
        <f t="shared" si="51"/>
        <v/>
      </c>
      <c r="AB60" s="515" t="str">
        <f t="shared" si="51"/>
        <v/>
      </c>
      <c r="AC60" s="515" t="str">
        <f t="shared" si="51"/>
        <v/>
      </c>
      <c r="AD60" s="515" t="str">
        <f t="shared" si="51"/>
        <v/>
      </c>
      <c r="AE60" s="515" t="str">
        <f t="shared" si="51"/>
        <v/>
      </c>
      <c r="AF60" s="515" t="str">
        <f t="shared" si="51"/>
        <v/>
      </c>
      <c r="AG60" s="515" t="str">
        <f t="shared" si="51"/>
        <v/>
      </c>
      <c r="AH60" s="515" t="str">
        <f t="shared" si="51"/>
        <v/>
      </c>
      <c r="AI60" s="515" t="str">
        <f t="shared" si="51"/>
        <v/>
      </c>
      <c r="AJ60" s="515" t="str">
        <f t="shared" ref="AJ60:BO60" si="52">IF(AND($B$60&gt;AI$3,$B$60&lt;=AJ$3),Max_Value,"")</f>
        <v/>
      </c>
      <c r="AK60" s="515" t="str">
        <f t="shared" si="52"/>
        <v/>
      </c>
      <c r="AL60" s="515" t="str">
        <f t="shared" si="52"/>
        <v/>
      </c>
      <c r="AM60" s="515" t="str">
        <f t="shared" si="52"/>
        <v/>
      </c>
      <c r="AN60" s="515" t="str">
        <f t="shared" si="52"/>
        <v/>
      </c>
      <c r="AO60" s="515" t="str">
        <f t="shared" si="52"/>
        <v/>
      </c>
      <c r="AP60" s="515" t="str">
        <f t="shared" si="52"/>
        <v/>
      </c>
      <c r="AQ60" s="515" t="str">
        <f t="shared" si="52"/>
        <v/>
      </c>
      <c r="AR60" s="515" t="str">
        <f t="shared" si="52"/>
        <v/>
      </c>
      <c r="AS60" s="515" t="str">
        <f t="shared" si="52"/>
        <v/>
      </c>
      <c r="AT60" s="515" t="str">
        <f t="shared" si="52"/>
        <v/>
      </c>
      <c r="AU60" s="515" t="str">
        <f t="shared" si="52"/>
        <v/>
      </c>
      <c r="AV60" s="515" t="str">
        <f t="shared" si="52"/>
        <v/>
      </c>
      <c r="AW60" s="515" t="str">
        <f t="shared" si="52"/>
        <v/>
      </c>
      <c r="AX60" s="515" t="str">
        <f t="shared" si="52"/>
        <v/>
      </c>
      <c r="AY60" s="515" t="str">
        <f t="shared" si="52"/>
        <v/>
      </c>
      <c r="AZ60" s="515" t="str">
        <f t="shared" si="52"/>
        <v/>
      </c>
      <c r="BA60" s="515" t="str">
        <f t="shared" si="52"/>
        <v/>
      </c>
      <c r="BB60" s="515" t="str">
        <f t="shared" si="52"/>
        <v/>
      </c>
      <c r="BC60" s="515" t="str">
        <f t="shared" si="52"/>
        <v/>
      </c>
      <c r="BD60" s="515" t="str">
        <f t="shared" si="52"/>
        <v/>
      </c>
      <c r="BE60" s="515" t="str">
        <f t="shared" si="52"/>
        <v/>
      </c>
      <c r="BF60" s="515" t="str">
        <f t="shared" si="52"/>
        <v/>
      </c>
      <c r="BG60" s="515" t="str">
        <f t="shared" si="52"/>
        <v/>
      </c>
      <c r="BH60" s="515" t="str">
        <f t="shared" si="52"/>
        <v/>
      </c>
      <c r="BI60" s="515" t="str">
        <f t="shared" si="52"/>
        <v/>
      </c>
      <c r="BJ60" s="515" t="str">
        <f t="shared" si="52"/>
        <v/>
      </c>
      <c r="BK60" s="515" t="str">
        <f t="shared" si="52"/>
        <v/>
      </c>
      <c r="BL60" s="515" t="str">
        <f t="shared" si="52"/>
        <v/>
      </c>
      <c r="BM60" s="515" t="str">
        <f t="shared" si="52"/>
        <v/>
      </c>
      <c r="BN60" s="515" t="str">
        <f t="shared" si="52"/>
        <v/>
      </c>
      <c r="BO60" s="515" t="str">
        <f t="shared" si="52"/>
        <v/>
      </c>
      <c r="BP60" s="515" t="str">
        <f t="shared" ref="BP60:BU60" si="53">IF(AND($B$60&gt;BO$3,$B$60&lt;=BP$3),Max_Value,"")</f>
        <v/>
      </c>
      <c r="BQ60" s="515" t="str">
        <f t="shared" si="53"/>
        <v/>
      </c>
      <c r="BR60" s="515" t="str">
        <f t="shared" si="53"/>
        <v/>
      </c>
      <c r="BS60" s="515" t="str">
        <f t="shared" si="53"/>
        <v/>
      </c>
      <c r="BT60" s="515" t="str">
        <f t="shared" si="53"/>
        <v/>
      </c>
      <c r="BU60" s="640" t="str">
        <f t="shared" si="53"/>
        <v/>
      </c>
      <c r="BV60" s="636" t="str">
        <f>IF(AND($B$60&gt;BU$3,$B$60&lt;=BV$3),Max_Value,"")</f>
        <v/>
      </c>
      <c r="BW60" s="487" t="str">
        <f t="shared" ref="BW60:EH60" si="54">IF(AND($B$60&gt;=BW$3,$B$60&lt;BX$3),100,"")</f>
        <v/>
      </c>
      <c r="BX60" s="162" t="str">
        <f t="shared" si="54"/>
        <v/>
      </c>
      <c r="BY60" s="162" t="str">
        <f t="shared" si="54"/>
        <v/>
      </c>
      <c r="BZ60" s="162" t="str">
        <f t="shared" si="54"/>
        <v/>
      </c>
      <c r="CA60" s="162" t="str">
        <f t="shared" si="54"/>
        <v/>
      </c>
      <c r="CB60" s="162" t="str">
        <f t="shared" si="54"/>
        <v/>
      </c>
      <c r="CC60" s="162" t="str">
        <f t="shared" si="54"/>
        <v/>
      </c>
      <c r="CD60" s="162" t="str">
        <f t="shared" si="54"/>
        <v/>
      </c>
      <c r="CE60" s="162" t="str">
        <f t="shared" si="54"/>
        <v/>
      </c>
      <c r="CF60" s="162" t="str">
        <f t="shared" si="54"/>
        <v/>
      </c>
      <c r="CG60" s="162" t="str">
        <f t="shared" si="54"/>
        <v/>
      </c>
      <c r="CH60" s="162" t="str">
        <f t="shared" si="54"/>
        <v/>
      </c>
      <c r="CI60" s="162" t="str">
        <f t="shared" si="54"/>
        <v/>
      </c>
      <c r="CJ60" s="162" t="str">
        <f t="shared" si="54"/>
        <v/>
      </c>
      <c r="CK60" s="162" t="str">
        <f t="shared" si="54"/>
        <v/>
      </c>
      <c r="CL60" s="162" t="str">
        <f t="shared" si="54"/>
        <v/>
      </c>
      <c r="CM60" s="162" t="str">
        <f t="shared" si="54"/>
        <v/>
      </c>
      <c r="CN60" s="162" t="str">
        <f t="shared" si="54"/>
        <v/>
      </c>
      <c r="CO60" s="162" t="str">
        <f t="shared" si="54"/>
        <v/>
      </c>
      <c r="CP60" s="162" t="str">
        <f t="shared" si="54"/>
        <v/>
      </c>
      <c r="CQ60" s="162" t="str">
        <f t="shared" si="54"/>
        <v/>
      </c>
      <c r="CR60" s="162" t="str">
        <f t="shared" si="54"/>
        <v/>
      </c>
      <c r="CS60" s="162" t="str">
        <f t="shared" si="54"/>
        <v/>
      </c>
      <c r="CT60" s="162" t="str">
        <f t="shared" si="54"/>
        <v/>
      </c>
      <c r="CU60" s="162" t="str">
        <f t="shared" si="54"/>
        <v/>
      </c>
      <c r="CV60" s="162" t="str">
        <f t="shared" si="54"/>
        <v/>
      </c>
      <c r="CW60" s="162" t="str">
        <f t="shared" si="54"/>
        <v/>
      </c>
      <c r="CX60" s="162" t="str">
        <f t="shared" si="54"/>
        <v/>
      </c>
      <c r="CY60" s="162" t="str">
        <f t="shared" si="54"/>
        <v/>
      </c>
      <c r="CZ60" s="162" t="str">
        <f t="shared" si="54"/>
        <v/>
      </c>
      <c r="DA60" s="162" t="str">
        <f t="shared" si="54"/>
        <v/>
      </c>
      <c r="DB60" s="162" t="str">
        <f t="shared" si="54"/>
        <v/>
      </c>
      <c r="DC60" s="162" t="str">
        <f t="shared" si="54"/>
        <v/>
      </c>
      <c r="DD60" s="162" t="str">
        <f t="shared" si="54"/>
        <v/>
      </c>
      <c r="DE60" s="162" t="str">
        <f t="shared" si="54"/>
        <v/>
      </c>
      <c r="DF60" s="162" t="str">
        <f t="shared" si="54"/>
        <v/>
      </c>
      <c r="DG60" s="162" t="str">
        <f t="shared" si="54"/>
        <v/>
      </c>
      <c r="DH60" s="162" t="str">
        <f t="shared" si="54"/>
        <v/>
      </c>
      <c r="DI60" s="162" t="str">
        <f t="shared" si="54"/>
        <v/>
      </c>
      <c r="DJ60" s="162" t="str">
        <f t="shared" si="54"/>
        <v/>
      </c>
      <c r="DK60" s="162" t="str">
        <f t="shared" si="54"/>
        <v/>
      </c>
      <c r="DL60" s="162" t="str">
        <f t="shared" si="54"/>
        <v/>
      </c>
      <c r="DM60" s="162" t="str">
        <f t="shared" si="54"/>
        <v/>
      </c>
      <c r="DN60" s="162" t="str">
        <f t="shared" si="54"/>
        <v/>
      </c>
      <c r="DO60" s="162" t="str">
        <f t="shared" si="54"/>
        <v/>
      </c>
      <c r="DP60" s="162" t="str">
        <f t="shared" si="54"/>
        <v/>
      </c>
      <c r="DQ60" s="162" t="str">
        <f t="shared" si="54"/>
        <v/>
      </c>
      <c r="DR60" s="162" t="str">
        <f t="shared" si="54"/>
        <v/>
      </c>
      <c r="DS60" s="162" t="str">
        <f t="shared" si="54"/>
        <v/>
      </c>
      <c r="DT60" s="162" t="str">
        <f t="shared" si="54"/>
        <v/>
      </c>
      <c r="DU60" s="162" t="str">
        <f t="shared" si="54"/>
        <v/>
      </c>
      <c r="DV60" s="162" t="str">
        <f t="shared" si="54"/>
        <v/>
      </c>
      <c r="DW60" s="162" t="str">
        <f t="shared" si="54"/>
        <v/>
      </c>
      <c r="DX60" s="162" t="str">
        <f t="shared" si="54"/>
        <v/>
      </c>
      <c r="DY60" s="162" t="str">
        <f t="shared" si="54"/>
        <v/>
      </c>
      <c r="DZ60" s="162" t="str">
        <f t="shared" si="54"/>
        <v/>
      </c>
      <c r="EA60" s="162" t="str">
        <f t="shared" si="54"/>
        <v/>
      </c>
      <c r="EB60" s="162" t="str">
        <f t="shared" si="54"/>
        <v/>
      </c>
      <c r="EC60" s="162" t="str">
        <f t="shared" si="54"/>
        <v/>
      </c>
      <c r="ED60" s="162" t="str">
        <f t="shared" si="54"/>
        <v/>
      </c>
      <c r="EE60" s="162" t="str">
        <f t="shared" si="54"/>
        <v/>
      </c>
      <c r="EF60" s="162" t="str">
        <f t="shared" si="54"/>
        <v/>
      </c>
      <c r="EG60" s="162" t="str">
        <f t="shared" si="54"/>
        <v/>
      </c>
      <c r="EH60" s="162" t="str">
        <f t="shared" si="54"/>
        <v/>
      </c>
      <c r="EI60" s="162" t="str">
        <f t="shared" ref="EI60:GT60" si="55">IF(AND($B$60&gt;=EI$3,$B$60&lt;EJ$3),100,"")</f>
        <v/>
      </c>
      <c r="EJ60" s="162" t="str">
        <f t="shared" si="55"/>
        <v/>
      </c>
      <c r="EK60" s="162" t="str">
        <f t="shared" si="55"/>
        <v/>
      </c>
      <c r="EL60" s="162" t="str">
        <f t="shared" si="55"/>
        <v/>
      </c>
      <c r="EM60" s="162" t="str">
        <f t="shared" si="55"/>
        <v/>
      </c>
      <c r="EN60" s="162" t="str">
        <f t="shared" si="55"/>
        <v/>
      </c>
      <c r="EO60" s="162" t="str">
        <f t="shared" si="55"/>
        <v/>
      </c>
      <c r="EP60" s="162" t="str">
        <f t="shared" si="55"/>
        <v/>
      </c>
      <c r="EQ60" s="162" t="str">
        <f t="shared" si="55"/>
        <v/>
      </c>
      <c r="ER60" s="162" t="str">
        <f t="shared" si="55"/>
        <v/>
      </c>
      <c r="ES60" s="162" t="str">
        <f t="shared" si="55"/>
        <v/>
      </c>
      <c r="ET60" s="162" t="str">
        <f t="shared" si="55"/>
        <v/>
      </c>
      <c r="EU60" s="162" t="str">
        <f t="shared" si="55"/>
        <v/>
      </c>
      <c r="EV60" s="162" t="str">
        <f t="shared" si="55"/>
        <v/>
      </c>
      <c r="EW60" s="162" t="str">
        <f t="shared" si="55"/>
        <v/>
      </c>
      <c r="EX60" s="162" t="str">
        <f t="shared" si="55"/>
        <v/>
      </c>
      <c r="EY60" s="162" t="str">
        <f t="shared" si="55"/>
        <v/>
      </c>
      <c r="EZ60" s="162" t="str">
        <f t="shared" si="55"/>
        <v/>
      </c>
      <c r="FA60" s="162" t="str">
        <f t="shared" si="55"/>
        <v/>
      </c>
      <c r="FB60" s="162" t="str">
        <f t="shared" si="55"/>
        <v/>
      </c>
      <c r="FC60" s="162" t="str">
        <f t="shared" si="55"/>
        <v/>
      </c>
      <c r="FD60" s="162" t="str">
        <f t="shared" si="55"/>
        <v/>
      </c>
      <c r="FE60" s="162" t="str">
        <f t="shared" si="55"/>
        <v/>
      </c>
      <c r="FF60" s="162" t="str">
        <f t="shared" si="55"/>
        <v/>
      </c>
      <c r="FG60" s="162" t="str">
        <f t="shared" si="55"/>
        <v/>
      </c>
      <c r="FH60" s="162" t="str">
        <f t="shared" si="55"/>
        <v/>
      </c>
      <c r="FI60" s="162" t="str">
        <f t="shared" si="55"/>
        <v/>
      </c>
      <c r="FJ60" s="162" t="str">
        <f t="shared" si="55"/>
        <v/>
      </c>
      <c r="FK60" s="162" t="str">
        <f t="shared" si="55"/>
        <v/>
      </c>
      <c r="FL60" s="162" t="str">
        <f t="shared" si="55"/>
        <v/>
      </c>
      <c r="FM60" s="162" t="str">
        <f t="shared" si="55"/>
        <v/>
      </c>
      <c r="FN60" s="162" t="str">
        <f t="shared" si="55"/>
        <v/>
      </c>
      <c r="FO60" s="162" t="str">
        <f t="shared" si="55"/>
        <v/>
      </c>
      <c r="FP60" s="162" t="str">
        <f t="shared" si="55"/>
        <v/>
      </c>
      <c r="FQ60" s="162" t="str">
        <f t="shared" si="55"/>
        <v/>
      </c>
      <c r="FR60" s="162" t="str">
        <f t="shared" si="55"/>
        <v/>
      </c>
      <c r="FS60" s="162" t="str">
        <f t="shared" si="55"/>
        <v/>
      </c>
      <c r="FT60" s="162" t="str">
        <f t="shared" si="55"/>
        <v/>
      </c>
      <c r="FU60" s="162" t="str">
        <f t="shared" si="55"/>
        <v/>
      </c>
      <c r="FV60" s="162" t="str">
        <f t="shared" si="55"/>
        <v/>
      </c>
      <c r="FW60" s="162" t="str">
        <f t="shared" si="55"/>
        <v/>
      </c>
      <c r="FX60" s="162" t="str">
        <f t="shared" si="55"/>
        <v/>
      </c>
      <c r="FY60" s="162" t="str">
        <f t="shared" si="55"/>
        <v/>
      </c>
      <c r="FZ60" s="162" t="str">
        <f t="shared" si="55"/>
        <v/>
      </c>
      <c r="GA60" s="162" t="str">
        <f t="shared" si="55"/>
        <v/>
      </c>
      <c r="GB60" s="162" t="str">
        <f t="shared" si="55"/>
        <v/>
      </c>
      <c r="GC60" s="162" t="str">
        <f t="shared" si="55"/>
        <v/>
      </c>
      <c r="GD60" s="162" t="str">
        <f t="shared" si="55"/>
        <v/>
      </c>
      <c r="GE60" s="162" t="str">
        <f t="shared" si="55"/>
        <v/>
      </c>
      <c r="GF60" s="162" t="str">
        <f t="shared" si="55"/>
        <v/>
      </c>
      <c r="GG60" s="162" t="str">
        <f t="shared" si="55"/>
        <v/>
      </c>
      <c r="GH60" s="162" t="str">
        <f t="shared" si="55"/>
        <v/>
      </c>
      <c r="GI60" s="162" t="str">
        <f t="shared" si="55"/>
        <v/>
      </c>
      <c r="GJ60" s="162" t="str">
        <f t="shared" si="55"/>
        <v/>
      </c>
      <c r="GK60" s="162" t="str">
        <f t="shared" si="55"/>
        <v/>
      </c>
      <c r="GL60" s="162" t="str">
        <f t="shared" si="55"/>
        <v/>
      </c>
      <c r="GM60" s="162" t="str">
        <f t="shared" si="55"/>
        <v/>
      </c>
      <c r="GN60" s="162" t="str">
        <f t="shared" si="55"/>
        <v/>
      </c>
      <c r="GO60" s="162" t="str">
        <f t="shared" si="55"/>
        <v/>
      </c>
      <c r="GP60" s="162" t="str">
        <f t="shared" si="55"/>
        <v/>
      </c>
      <c r="GQ60" s="162" t="str">
        <f t="shared" si="55"/>
        <v/>
      </c>
      <c r="GR60" s="162" t="str">
        <f t="shared" si="55"/>
        <v/>
      </c>
      <c r="GS60" s="162" t="str">
        <f t="shared" si="55"/>
        <v/>
      </c>
      <c r="GT60" s="162" t="str">
        <f t="shared" si="55"/>
        <v/>
      </c>
      <c r="GU60" s="162" t="str">
        <f t="shared" ref="GU60:JF60" si="56">IF(AND($B$60&gt;=GU$3,$B$60&lt;GV$3),100,"")</f>
        <v/>
      </c>
      <c r="GV60" s="162" t="str">
        <f t="shared" si="56"/>
        <v/>
      </c>
      <c r="GW60" s="162" t="str">
        <f t="shared" si="56"/>
        <v/>
      </c>
      <c r="GX60" s="162" t="str">
        <f t="shared" si="56"/>
        <v/>
      </c>
      <c r="GY60" s="162" t="str">
        <f t="shared" si="56"/>
        <v/>
      </c>
      <c r="GZ60" s="162" t="str">
        <f t="shared" si="56"/>
        <v/>
      </c>
      <c r="HA60" s="162" t="str">
        <f t="shared" si="56"/>
        <v/>
      </c>
      <c r="HB60" s="162" t="str">
        <f t="shared" si="56"/>
        <v/>
      </c>
      <c r="HC60" s="162" t="str">
        <f t="shared" si="56"/>
        <v/>
      </c>
      <c r="HD60" s="162" t="str">
        <f t="shared" si="56"/>
        <v/>
      </c>
      <c r="HE60" s="162" t="str">
        <f t="shared" si="56"/>
        <v/>
      </c>
      <c r="HF60" s="162" t="str">
        <f t="shared" si="56"/>
        <v/>
      </c>
      <c r="HG60" s="162" t="str">
        <f t="shared" si="56"/>
        <v/>
      </c>
      <c r="HH60" s="162" t="str">
        <f t="shared" si="56"/>
        <v/>
      </c>
      <c r="HI60" s="162" t="str">
        <f t="shared" si="56"/>
        <v/>
      </c>
      <c r="HJ60" s="162" t="str">
        <f t="shared" si="56"/>
        <v/>
      </c>
      <c r="HK60" s="162" t="str">
        <f t="shared" si="56"/>
        <v/>
      </c>
      <c r="HL60" s="162" t="str">
        <f t="shared" si="56"/>
        <v/>
      </c>
      <c r="HM60" s="162" t="str">
        <f t="shared" si="56"/>
        <v/>
      </c>
      <c r="HN60" s="162" t="str">
        <f t="shared" si="56"/>
        <v/>
      </c>
      <c r="HO60" s="162" t="str">
        <f t="shared" si="56"/>
        <v/>
      </c>
      <c r="HP60" s="162" t="str">
        <f t="shared" si="56"/>
        <v/>
      </c>
      <c r="HQ60" s="162" t="str">
        <f t="shared" si="56"/>
        <v/>
      </c>
      <c r="HR60" s="162" t="str">
        <f t="shared" si="56"/>
        <v/>
      </c>
      <c r="HS60" s="162" t="str">
        <f t="shared" si="56"/>
        <v/>
      </c>
      <c r="HT60" s="162" t="str">
        <f t="shared" si="56"/>
        <v/>
      </c>
      <c r="HU60" s="162" t="str">
        <f t="shared" si="56"/>
        <v/>
      </c>
      <c r="HV60" s="162" t="str">
        <f t="shared" si="56"/>
        <v/>
      </c>
      <c r="HW60" s="162" t="str">
        <f t="shared" si="56"/>
        <v/>
      </c>
      <c r="HX60" s="162" t="str">
        <f t="shared" si="56"/>
        <v/>
      </c>
      <c r="HY60" s="162" t="str">
        <f t="shared" si="56"/>
        <v/>
      </c>
      <c r="HZ60" s="162" t="str">
        <f t="shared" si="56"/>
        <v/>
      </c>
      <c r="IA60" s="162" t="str">
        <f t="shared" si="56"/>
        <v/>
      </c>
      <c r="IB60" s="162" t="str">
        <f t="shared" si="56"/>
        <v/>
      </c>
      <c r="IC60" s="162" t="str">
        <f t="shared" si="56"/>
        <v/>
      </c>
      <c r="ID60" s="162" t="str">
        <f t="shared" si="56"/>
        <v/>
      </c>
      <c r="IE60" s="162" t="str">
        <f t="shared" si="56"/>
        <v/>
      </c>
      <c r="IF60" s="162" t="str">
        <f t="shared" si="56"/>
        <v/>
      </c>
      <c r="IG60" s="162" t="str">
        <f t="shared" si="56"/>
        <v/>
      </c>
      <c r="IH60" s="162" t="str">
        <f t="shared" si="56"/>
        <v/>
      </c>
      <c r="II60" s="162" t="str">
        <f t="shared" si="56"/>
        <v/>
      </c>
      <c r="IJ60" s="162" t="str">
        <f t="shared" si="56"/>
        <v/>
      </c>
      <c r="IK60" s="162" t="str">
        <f t="shared" si="56"/>
        <v/>
      </c>
      <c r="IL60" s="162" t="str">
        <f t="shared" si="56"/>
        <v/>
      </c>
      <c r="IM60" s="162" t="str">
        <f t="shared" si="56"/>
        <v/>
      </c>
      <c r="IN60" s="162" t="str">
        <f t="shared" si="56"/>
        <v/>
      </c>
      <c r="IO60" s="162" t="str">
        <f t="shared" si="56"/>
        <v/>
      </c>
      <c r="IP60" s="162" t="str">
        <f t="shared" si="56"/>
        <v/>
      </c>
      <c r="IQ60" s="162" t="str">
        <f t="shared" si="56"/>
        <v/>
      </c>
      <c r="IR60" s="162" t="str">
        <f t="shared" si="56"/>
        <v/>
      </c>
      <c r="IS60" s="162" t="str">
        <f t="shared" si="56"/>
        <v/>
      </c>
      <c r="IT60" s="162" t="str">
        <f t="shared" si="56"/>
        <v/>
      </c>
      <c r="IU60" s="162" t="str">
        <f t="shared" si="56"/>
        <v/>
      </c>
      <c r="IV60" s="162" t="str">
        <f t="shared" si="56"/>
        <v/>
      </c>
      <c r="IW60" s="162" t="str">
        <f t="shared" si="56"/>
        <v/>
      </c>
      <c r="IX60" s="162" t="str">
        <f t="shared" si="56"/>
        <v/>
      </c>
      <c r="IY60" s="162" t="str">
        <f t="shared" si="56"/>
        <v/>
      </c>
      <c r="IZ60" s="162" t="str">
        <f t="shared" si="56"/>
        <v/>
      </c>
      <c r="JA60" s="162" t="str">
        <f t="shared" si="56"/>
        <v/>
      </c>
      <c r="JB60" s="162" t="str">
        <f t="shared" si="56"/>
        <v/>
      </c>
      <c r="JC60" s="162" t="str">
        <f t="shared" si="56"/>
        <v/>
      </c>
      <c r="JD60" s="162" t="str">
        <f t="shared" si="56"/>
        <v/>
      </c>
      <c r="JE60" s="162" t="str">
        <f t="shared" si="56"/>
        <v/>
      </c>
      <c r="JF60" s="162" t="str">
        <f t="shared" si="56"/>
        <v/>
      </c>
      <c r="JG60" s="162" t="str">
        <f t="shared" ref="JG60:LR60" si="57">IF(AND($B$60&gt;=JG$3,$B$60&lt;JH$3),100,"")</f>
        <v/>
      </c>
      <c r="JH60" s="162" t="str">
        <f t="shared" si="57"/>
        <v/>
      </c>
      <c r="JI60" s="162" t="str">
        <f t="shared" si="57"/>
        <v/>
      </c>
      <c r="JJ60" s="162" t="str">
        <f t="shared" si="57"/>
        <v/>
      </c>
      <c r="JK60" s="162" t="str">
        <f t="shared" si="57"/>
        <v/>
      </c>
      <c r="JL60" s="162" t="str">
        <f t="shared" si="57"/>
        <v/>
      </c>
      <c r="JM60" s="162" t="str">
        <f t="shared" si="57"/>
        <v/>
      </c>
      <c r="JN60" s="162" t="str">
        <f t="shared" si="57"/>
        <v/>
      </c>
      <c r="JO60" s="162" t="str">
        <f t="shared" si="57"/>
        <v/>
      </c>
      <c r="JP60" s="162" t="str">
        <f t="shared" si="57"/>
        <v/>
      </c>
      <c r="JQ60" s="162" t="str">
        <f t="shared" si="57"/>
        <v/>
      </c>
      <c r="JR60" s="162" t="str">
        <f t="shared" si="57"/>
        <v/>
      </c>
      <c r="JS60" s="162" t="str">
        <f t="shared" si="57"/>
        <v/>
      </c>
      <c r="JT60" s="162" t="str">
        <f t="shared" si="57"/>
        <v/>
      </c>
      <c r="JU60" s="162" t="str">
        <f t="shared" si="57"/>
        <v/>
      </c>
      <c r="JV60" s="162" t="str">
        <f t="shared" si="57"/>
        <v/>
      </c>
      <c r="JW60" s="162" t="str">
        <f t="shared" si="57"/>
        <v/>
      </c>
      <c r="JX60" s="162" t="str">
        <f t="shared" si="57"/>
        <v/>
      </c>
      <c r="JY60" s="162" t="str">
        <f t="shared" si="57"/>
        <v/>
      </c>
      <c r="JZ60" s="162" t="str">
        <f t="shared" si="57"/>
        <v/>
      </c>
      <c r="KA60" s="162" t="str">
        <f t="shared" si="57"/>
        <v/>
      </c>
      <c r="KB60" s="162" t="str">
        <f t="shared" si="57"/>
        <v/>
      </c>
      <c r="KC60" s="162" t="str">
        <f t="shared" si="57"/>
        <v/>
      </c>
      <c r="KD60" s="162" t="str">
        <f t="shared" si="57"/>
        <v/>
      </c>
      <c r="KE60" s="162" t="str">
        <f t="shared" si="57"/>
        <v/>
      </c>
      <c r="KF60" s="162" t="str">
        <f t="shared" si="57"/>
        <v/>
      </c>
      <c r="KG60" s="162" t="str">
        <f t="shared" si="57"/>
        <v/>
      </c>
      <c r="KH60" s="162" t="str">
        <f t="shared" si="57"/>
        <v/>
      </c>
      <c r="KI60" s="162" t="str">
        <f t="shared" si="57"/>
        <v/>
      </c>
      <c r="KJ60" s="162" t="str">
        <f t="shared" si="57"/>
        <v/>
      </c>
      <c r="KK60" s="162" t="str">
        <f t="shared" si="57"/>
        <v/>
      </c>
      <c r="KL60" s="162" t="str">
        <f t="shared" si="57"/>
        <v/>
      </c>
      <c r="KM60" s="162" t="str">
        <f t="shared" si="57"/>
        <v/>
      </c>
      <c r="KN60" s="162" t="str">
        <f t="shared" si="57"/>
        <v/>
      </c>
      <c r="KO60" s="162" t="str">
        <f t="shared" si="57"/>
        <v/>
      </c>
      <c r="KP60" s="162" t="str">
        <f t="shared" si="57"/>
        <v/>
      </c>
      <c r="KQ60" s="162" t="str">
        <f t="shared" si="57"/>
        <v/>
      </c>
      <c r="KR60" s="162" t="str">
        <f t="shared" si="57"/>
        <v/>
      </c>
      <c r="KS60" s="162" t="str">
        <f t="shared" si="57"/>
        <v/>
      </c>
      <c r="KT60" s="162" t="str">
        <f t="shared" si="57"/>
        <v/>
      </c>
      <c r="KU60" s="162" t="str">
        <f t="shared" si="57"/>
        <v/>
      </c>
      <c r="KV60" s="162" t="str">
        <f t="shared" si="57"/>
        <v/>
      </c>
      <c r="KW60" s="162" t="str">
        <f t="shared" si="57"/>
        <v/>
      </c>
      <c r="KX60" s="162" t="str">
        <f t="shared" si="57"/>
        <v/>
      </c>
      <c r="KY60" s="162" t="str">
        <f t="shared" si="57"/>
        <v/>
      </c>
      <c r="KZ60" s="162" t="str">
        <f t="shared" si="57"/>
        <v/>
      </c>
      <c r="LA60" s="162" t="str">
        <f t="shared" si="57"/>
        <v/>
      </c>
      <c r="LB60" s="162" t="str">
        <f t="shared" si="57"/>
        <v/>
      </c>
      <c r="LC60" s="162" t="str">
        <f t="shared" si="57"/>
        <v/>
      </c>
      <c r="LD60" s="162" t="str">
        <f t="shared" si="57"/>
        <v/>
      </c>
      <c r="LE60" s="162" t="str">
        <f t="shared" si="57"/>
        <v/>
      </c>
      <c r="LF60" s="162" t="str">
        <f t="shared" si="57"/>
        <v/>
      </c>
      <c r="LG60" s="162" t="str">
        <f t="shared" si="57"/>
        <v/>
      </c>
      <c r="LH60" s="162" t="str">
        <f t="shared" si="57"/>
        <v/>
      </c>
      <c r="LI60" s="162" t="str">
        <f t="shared" si="57"/>
        <v/>
      </c>
      <c r="LJ60" s="162" t="str">
        <f t="shared" si="57"/>
        <v/>
      </c>
      <c r="LK60" s="162" t="str">
        <f t="shared" si="57"/>
        <v/>
      </c>
      <c r="LL60" s="162" t="str">
        <f t="shared" si="57"/>
        <v/>
      </c>
      <c r="LM60" s="162" t="str">
        <f t="shared" si="57"/>
        <v/>
      </c>
      <c r="LN60" s="162" t="str">
        <f t="shared" si="57"/>
        <v/>
      </c>
      <c r="LO60" s="162" t="str">
        <f t="shared" si="57"/>
        <v/>
      </c>
      <c r="LP60" s="162" t="str">
        <f t="shared" si="57"/>
        <v/>
      </c>
      <c r="LQ60" s="162" t="str">
        <f t="shared" si="57"/>
        <v/>
      </c>
      <c r="LR60" s="162" t="str">
        <f t="shared" si="57"/>
        <v/>
      </c>
      <c r="LS60" s="162" t="str">
        <f t="shared" ref="LS60:OD60" si="58">IF(AND($B$60&gt;=LS$3,$B$60&lt;LT$3),100,"")</f>
        <v/>
      </c>
      <c r="LT60" s="162" t="str">
        <f t="shared" si="58"/>
        <v/>
      </c>
      <c r="LU60" s="162" t="str">
        <f t="shared" si="58"/>
        <v/>
      </c>
      <c r="LV60" s="162" t="str">
        <f t="shared" si="58"/>
        <v/>
      </c>
      <c r="LW60" s="162" t="str">
        <f t="shared" si="58"/>
        <v/>
      </c>
      <c r="LX60" s="162" t="str">
        <f t="shared" si="58"/>
        <v/>
      </c>
      <c r="LY60" s="162" t="str">
        <f t="shared" si="58"/>
        <v/>
      </c>
      <c r="LZ60" s="162" t="str">
        <f t="shared" si="58"/>
        <v/>
      </c>
      <c r="MA60" s="162" t="str">
        <f t="shared" si="58"/>
        <v/>
      </c>
      <c r="MB60" s="162" t="str">
        <f t="shared" si="58"/>
        <v/>
      </c>
      <c r="MC60" s="162" t="str">
        <f t="shared" si="58"/>
        <v/>
      </c>
      <c r="MD60" s="162" t="str">
        <f t="shared" si="58"/>
        <v/>
      </c>
      <c r="ME60" s="162" t="str">
        <f t="shared" si="58"/>
        <v/>
      </c>
      <c r="MF60" s="162" t="str">
        <f t="shared" si="58"/>
        <v/>
      </c>
      <c r="MG60" s="162" t="str">
        <f t="shared" si="58"/>
        <v/>
      </c>
      <c r="MH60" s="162" t="str">
        <f t="shared" si="58"/>
        <v/>
      </c>
      <c r="MI60" s="162" t="str">
        <f t="shared" si="58"/>
        <v/>
      </c>
      <c r="MJ60" s="162" t="str">
        <f t="shared" si="58"/>
        <v/>
      </c>
      <c r="MK60" s="162" t="str">
        <f t="shared" si="58"/>
        <v/>
      </c>
      <c r="ML60" s="162" t="str">
        <f t="shared" si="58"/>
        <v/>
      </c>
      <c r="MM60" s="162" t="str">
        <f t="shared" si="58"/>
        <v/>
      </c>
      <c r="MN60" s="162" t="str">
        <f t="shared" si="58"/>
        <v/>
      </c>
      <c r="MO60" s="162" t="str">
        <f t="shared" si="58"/>
        <v/>
      </c>
      <c r="MP60" s="162" t="str">
        <f t="shared" si="58"/>
        <v/>
      </c>
      <c r="MQ60" s="162" t="str">
        <f t="shared" si="58"/>
        <v/>
      </c>
      <c r="MR60" s="162" t="str">
        <f t="shared" si="58"/>
        <v/>
      </c>
      <c r="MS60" s="162" t="str">
        <f t="shared" si="58"/>
        <v/>
      </c>
      <c r="MT60" s="162" t="str">
        <f t="shared" si="58"/>
        <v/>
      </c>
      <c r="MU60" s="162" t="str">
        <f t="shared" si="58"/>
        <v/>
      </c>
      <c r="MV60" s="162" t="str">
        <f t="shared" si="58"/>
        <v/>
      </c>
      <c r="MW60" s="162" t="str">
        <f t="shared" si="58"/>
        <v/>
      </c>
      <c r="MX60" s="162" t="str">
        <f t="shared" si="58"/>
        <v/>
      </c>
      <c r="MY60" s="162" t="str">
        <f t="shared" si="58"/>
        <v/>
      </c>
      <c r="MZ60" s="162" t="str">
        <f t="shared" si="58"/>
        <v/>
      </c>
      <c r="NA60" s="162" t="str">
        <f t="shared" si="58"/>
        <v/>
      </c>
      <c r="NB60" s="162" t="str">
        <f t="shared" si="58"/>
        <v/>
      </c>
      <c r="NC60" s="162" t="str">
        <f t="shared" si="58"/>
        <v/>
      </c>
      <c r="ND60" s="162" t="str">
        <f t="shared" si="58"/>
        <v/>
      </c>
      <c r="NE60" s="162" t="str">
        <f t="shared" si="58"/>
        <v/>
      </c>
      <c r="NF60" s="162" t="str">
        <f t="shared" si="58"/>
        <v/>
      </c>
      <c r="NG60" s="162" t="str">
        <f t="shared" si="58"/>
        <v/>
      </c>
      <c r="NH60" s="162" t="str">
        <f t="shared" si="58"/>
        <v/>
      </c>
      <c r="NI60" s="162" t="str">
        <f t="shared" si="58"/>
        <v/>
      </c>
      <c r="NJ60" s="162" t="str">
        <f t="shared" si="58"/>
        <v/>
      </c>
      <c r="NK60" s="162" t="str">
        <f t="shared" si="58"/>
        <v/>
      </c>
      <c r="NL60" s="162" t="str">
        <f t="shared" si="58"/>
        <v/>
      </c>
      <c r="NM60" s="162" t="str">
        <f t="shared" si="58"/>
        <v/>
      </c>
      <c r="NN60" s="162" t="str">
        <f t="shared" si="58"/>
        <v/>
      </c>
      <c r="NO60" s="162" t="str">
        <f t="shared" si="58"/>
        <v/>
      </c>
      <c r="NP60" s="162" t="str">
        <f t="shared" si="58"/>
        <v/>
      </c>
      <c r="NQ60" s="162" t="str">
        <f t="shared" si="58"/>
        <v/>
      </c>
      <c r="NR60" s="162" t="str">
        <f t="shared" si="58"/>
        <v/>
      </c>
      <c r="NS60" s="162" t="str">
        <f t="shared" si="58"/>
        <v/>
      </c>
      <c r="NT60" s="162" t="str">
        <f t="shared" si="58"/>
        <v/>
      </c>
      <c r="NU60" s="162" t="str">
        <f t="shared" si="58"/>
        <v/>
      </c>
      <c r="NV60" s="162" t="str">
        <f t="shared" si="58"/>
        <v/>
      </c>
      <c r="NW60" s="162" t="str">
        <f t="shared" si="58"/>
        <v/>
      </c>
      <c r="NX60" s="162" t="str">
        <f t="shared" si="58"/>
        <v/>
      </c>
      <c r="NY60" s="162" t="str">
        <f t="shared" si="58"/>
        <v/>
      </c>
      <c r="NZ60" s="162" t="str">
        <f t="shared" si="58"/>
        <v/>
      </c>
      <c r="OA60" s="162" t="str">
        <f t="shared" si="58"/>
        <v/>
      </c>
      <c r="OB60" s="162" t="str">
        <f t="shared" si="58"/>
        <v/>
      </c>
      <c r="OC60" s="162" t="str">
        <f t="shared" si="58"/>
        <v/>
      </c>
      <c r="OD60" s="162" t="str">
        <f t="shared" si="58"/>
        <v/>
      </c>
      <c r="OE60" s="162" t="str">
        <f t="shared" ref="OE60:OO60" si="59">IF(AND($B$60&gt;=OE$3,$B$60&lt;OF$3),100,"")</f>
        <v/>
      </c>
      <c r="OF60" s="162" t="str">
        <f t="shared" si="59"/>
        <v/>
      </c>
      <c r="OG60" s="162" t="str">
        <f t="shared" si="59"/>
        <v/>
      </c>
      <c r="OH60" s="162" t="str">
        <f t="shared" si="59"/>
        <v/>
      </c>
      <c r="OI60" s="162" t="str">
        <f t="shared" si="59"/>
        <v/>
      </c>
      <c r="OJ60" s="162" t="str">
        <f t="shared" si="59"/>
        <v/>
      </c>
      <c r="OK60" s="162" t="str">
        <f t="shared" si="59"/>
        <v/>
      </c>
      <c r="OL60" s="162" t="str">
        <f t="shared" si="59"/>
        <v/>
      </c>
      <c r="OM60" s="162" t="str">
        <f t="shared" si="59"/>
        <v/>
      </c>
      <c r="ON60" s="162" t="str">
        <f t="shared" si="59"/>
        <v/>
      </c>
      <c r="OO60" s="162" t="str">
        <f t="shared" si="59"/>
        <v/>
      </c>
    </row>
    <row r="61" spans="1:405">
      <c r="A61" s="513" t="s">
        <v>13</v>
      </c>
      <c r="B61" s="514">
        <f>INDEX('Configuration | Scaling'!$E$13:$Y$20,8,MATCH(A61,'Configuration | Scaling'!$E$13:$Y$13,0))</f>
        <v>579</v>
      </c>
      <c r="C61" s="515" t="str">
        <f t="shared" si="41"/>
        <v/>
      </c>
      <c r="D61" s="515" t="str">
        <f t="shared" ref="D61:AI61" si="60">IF(AND($B$61&gt;C$3,$B$61&lt;=D$3),Max_Value,"")</f>
        <v/>
      </c>
      <c r="E61" s="515" t="str">
        <f t="shared" si="60"/>
        <v/>
      </c>
      <c r="F61" s="515" t="str">
        <f t="shared" si="60"/>
        <v/>
      </c>
      <c r="G61" s="515" t="str">
        <f t="shared" si="60"/>
        <v/>
      </c>
      <c r="H61" s="515" t="str">
        <f t="shared" si="60"/>
        <v/>
      </c>
      <c r="I61" s="515" t="str">
        <f t="shared" si="60"/>
        <v/>
      </c>
      <c r="J61" s="515" t="str">
        <f t="shared" si="60"/>
        <v/>
      </c>
      <c r="K61" s="515" t="str">
        <f t="shared" si="60"/>
        <v/>
      </c>
      <c r="L61" s="515" t="str">
        <f t="shared" si="60"/>
        <v/>
      </c>
      <c r="M61" s="515" t="str">
        <f t="shared" si="60"/>
        <v/>
      </c>
      <c r="N61" s="515" t="str">
        <f t="shared" si="60"/>
        <v/>
      </c>
      <c r="O61" s="515" t="str">
        <f t="shared" si="60"/>
        <v/>
      </c>
      <c r="P61" s="515" t="str">
        <f t="shared" si="60"/>
        <v/>
      </c>
      <c r="Q61" s="515" t="str">
        <f t="shared" si="60"/>
        <v/>
      </c>
      <c r="R61" s="515" t="str">
        <f t="shared" si="60"/>
        <v/>
      </c>
      <c r="S61" s="515">
        <f t="shared" si="60"/>
        <v>20</v>
      </c>
      <c r="T61" s="515" t="str">
        <f t="shared" si="60"/>
        <v/>
      </c>
      <c r="U61" s="515" t="str">
        <f t="shared" si="60"/>
        <v/>
      </c>
      <c r="V61" s="515" t="str">
        <f t="shared" si="60"/>
        <v/>
      </c>
      <c r="W61" s="515" t="str">
        <f t="shared" si="60"/>
        <v/>
      </c>
      <c r="X61" s="515" t="str">
        <f t="shared" si="60"/>
        <v/>
      </c>
      <c r="Y61" s="515" t="str">
        <f t="shared" si="60"/>
        <v/>
      </c>
      <c r="Z61" s="515" t="str">
        <f t="shared" si="60"/>
        <v/>
      </c>
      <c r="AA61" s="515" t="str">
        <f t="shared" si="60"/>
        <v/>
      </c>
      <c r="AB61" s="515" t="str">
        <f t="shared" si="60"/>
        <v/>
      </c>
      <c r="AC61" s="515" t="str">
        <f t="shared" si="60"/>
        <v/>
      </c>
      <c r="AD61" s="515" t="str">
        <f t="shared" si="60"/>
        <v/>
      </c>
      <c r="AE61" s="515" t="str">
        <f t="shared" si="60"/>
        <v/>
      </c>
      <c r="AF61" s="515" t="str">
        <f t="shared" si="60"/>
        <v/>
      </c>
      <c r="AG61" s="515" t="str">
        <f t="shared" si="60"/>
        <v/>
      </c>
      <c r="AH61" s="515" t="str">
        <f t="shared" si="60"/>
        <v/>
      </c>
      <c r="AI61" s="515" t="str">
        <f t="shared" si="60"/>
        <v/>
      </c>
      <c r="AJ61" s="515" t="str">
        <f t="shared" ref="AJ61:BO61" si="61">IF(AND($B$61&gt;AI$3,$B$61&lt;=AJ$3),Max_Value,"")</f>
        <v/>
      </c>
      <c r="AK61" s="515" t="str">
        <f t="shared" si="61"/>
        <v/>
      </c>
      <c r="AL61" s="515" t="str">
        <f t="shared" si="61"/>
        <v/>
      </c>
      <c r="AM61" s="515" t="str">
        <f t="shared" si="61"/>
        <v/>
      </c>
      <c r="AN61" s="515" t="str">
        <f t="shared" si="61"/>
        <v/>
      </c>
      <c r="AO61" s="515" t="str">
        <f t="shared" si="61"/>
        <v/>
      </c>
      <c r="AP61" s="515" t="str">
        <f t="shared" si="61"/>
        <v/>
      </c>
      <c r="AQ61" s="515" t="str">
        <f t="shared" si="61"/>
        <v/>
      </c>
      <c r="AR61" s="515" t="str">
        <f t="shared" si="61"/>
        <v/>
      </c>
      <c r="AS61" s="515" t="str">
        <f t="shared" si="61"/>
        <v/>
      </c>
      <c r="AT61" s="515" t="str">
        <f t="shared" si="61"/>
        <v/>
      </c>
      <c r="AU61" s="515" t="str">
        <f t="shared" si="61"/>
        <v/>
      </c>
      <c r="AV61" s="515" t="str">
        <f t="shared" si="61"/>
        <v/>
      </c>
      <c r="AW61" s="515" t="str">
        <f t="shared" si="61"/>
        <v/>
      </c>
      <c r="AX61" s="515" t="str">
        <f t="shared" si="61"/>
        <v/>
      </c>
      <c r="AY61" s="515" t="str">
        <f t="shared" si="61"/>
        <v/>
      </c>
      <c r="AZ61" s="515" t="str">
        <f t="shared" si="61"/>
        <v/>
      </c>
      <c r="BA61" s="515" t="str">
        <f t="shared" si="61"/>
        <v/>
      </c>
      <c r="BB61" s="515" t="str">
        <f t="shared" si="61"/>
        <v/>
      </c>
      <c r="BC61" s="515" t="str">
        <f t="shared" si="61"/>
        <v/>
      </c>
      <c r="BD61" s="515" t="str">
        <f t="shared" si="61"/>
        <v/>
      </c>
      <c r="BE61" s="515" t="str">
        <f t="shared" si="61"/>
        <v/>
      </c>
      <c r="BF61" s="515" t="str">
        <f t="shared" si="61"/>
        <v/>
      </c>
      <c r="BG61" s="515" t="str">
        <f t="shared" si="61"/>
        <v/>
      </c>
      <c r="BH61" s="515" t="str">
        <f t="shared" si="61"/>
        <v/>
      </c>
      <c r="BI61" s="515" t="str">
        <f t="shared" si="61"/>
        <v/>
      </c>
      <c r="BJ61" s="515" t="str">
        <f t="shared" si="61"/>
        <v/>
      </c>
      <c r="BK61" s="515" t="str">
        <f t="shared" si="61"/>
        <v/>
      </c>
      <c r="BL61" s="515" t="str">
        <f t="shared" si="61"/>
        <v/>
      </c>
      <c r="BM61" s="515" t="str">
        <f t="shared" si="61"/>
        <v/>
      </c>
      <c r="BN61" s="515" t="str">
        <f t="shared" si="61"/>
        <v/>
      </c>
      <c r="BO61" s="515" t="str">
        <f t="shared" si="61"/>
        <v/>
      </c>
      <c r="BP61" s="515" t="str">
        <f t="shared" ref="BP61:BU61" si="62">IF(AND($B$61&gt;BO$3,$B$61&lt;=BP$3),Max_Value,"")</f>
        <v/>
      </c>
      <c r="BQ61" s="515" t="str">
        <f t="shared" si="62"/>
        <v/>
      </c>
      <c r="BR61" s="515" t="str">
        <f t="shared" si="62"/>
        <v/>
      </c>
      <c r="BS61" s="515" t="str">
        <f t="shared" si="62"/>
        <v/>
      </c>
      <c r="BT61" s="515" t="str">
        <f t="shared" si="62"/>
        <v/>
      </c>
      <c r="BU61" s="640" t="str">
        <f t="shared" si="62"/>
        <v/>
      </c>
      <c r="BV61" s="636" t="str">
        <f>IF(AND($B$61&gt;BU$3,$B$61&lt;=BV$3),Max_Value,"")</f>
        <v/>
      </c>
      <c r="BW61" s="487"/>
    </row>
    <row r="62" spans="1:405">
      <c r="A62" s="513" t="s">
        <v>14</v>
      </c>
      <c r="B62" s="514">
        <f>INDEX('Configuration | Scaling'!$E$13:$Y$20,8,MATCH(A62,'Configuration | Scaling'!$E$13:$Y$13,0))</f>
        <v>671</v>
      </c>
      <c r="C62" s="515" t="str">
        <f t="shared" si="41"/>
        <v/>
      </c>
      <c r="D62" s="515" t="str">
        <f t="shared" ref="D62:AI62" si="63">IF(AND($B$62&gt;C$3,$B$62&lt;=D$3),Max_Value,"")</f>
        <v/>
      </c>
      <c r="E62" s="515" t="str">
        <f t="shared" si="63"/>
        <v/>
      </c>
      <c r="F62" s="515" t="str">
        <f t="shared" si="63"/>
        <v/>
      </c>
      <c r="G62" s="515" t="str">
        <f t="shared" si="63"/>
        <v/>
      </c>
      <c r="H62" s="515" t="str">
        <f t="shared" si="63"/>
        <v/>
      </c>
      <c r="I62" s="515" t="str">
        <f t="shared" si="63"/>
        <v/>
      </c>
      <c r="J62" s="515" t="str">
        <f t="shared" si="63"/>
        <v/>
      </c>
      <c r="K62" s="515" t="str">
        <f t="shared" si="63"/>
        <v/>
      </c>
      <c r="L62" s="515" t="str">
        <f t="shared" si="63"/>
        <v/>
      </c>
      <c r="M62" s="515" t="str">
        <f t="shared" si="63"/>
        <v/>
      </c>
      <c r="N62" s="515" t="str">
        <f t="shared" si="63"/>
        <v/>
      </c>
      <c r="O62" s="515" t="str">
        <f t="shared" si="63"/>
        <v/>
      </c>
      <c r="P62" s="515" t="str">
        <f t="shared" si="63"/>
        <v/>
      </c>
      <c r="Q62" s="515" t="str">
        <f t="shared" si="63"/>
        <v/>
      </c>
      <c r="R62" s="515" t="str">
        <f t="shared" si="63"/>
        <v/>
      </c>
      <c r="S62" s="515" t="str">
        <f t="shared" si="63"/>
        <v/>
      </c>
      <c r="T62" s="515" t="str">
        <f t="shared" si="63"/>
        <v/>
      </c>
      <c r="U62" s="515" t="str">
        <f t="shared" si="63"/>
        <v/>
      </c>
      <c r="V62" s="515" t="str">
        <f t="shared" si="63"/>
        <v/>
      </c>
      <c r="W62" s="515" t="str">
        <f t="shared" si="63"/>
        <v/>
      </c>
      <c r="X62" s="515" t="str">
        <f t="shared" si="63"/>
        <v/>
      </c>
      <c r="Y62" s="515">
        <f t="shared" si="63"/>
        <v>20</v>
      </c>
      <c r="Z62" s="515" t="str">
        <f t="shared" si="63"/>
        <v/>
      </c>
      <c r="AA62" s="515" t="str">
        <f t="shared" si="63"/>
        <v/>
      </c>
      <c r="AB62" s="515" t="str">
        <f t="shared" si="63"/>
        <v/>
      </c>
      <c r="AC62" s="515" t="str">
        <f t="shared" si="63"/>
        <v/>
      </c>
      <c r="AD62" s="515" t="str">
        <f t="shared" si="63"/>
        <v/>
      </c>
      <c r="AE62" s="515" t="str">
        <f t="shared" si="63"/>
        <v/>
      </c>
      <c r="AF62" s="515" t="str">
        <f t="shared" si="63"/>
        <v/>
      </c>
      <c r="AG62" s="515" t="str">
        <f t="shared" si="63"/>
        <v/>
      </c>
      <c r="AH62" s="515" t="str">
        <f t="shared" si="63"/>
        <v/>
      </c>
      <c r="AI62" s="515" t="str">
        <f t="shared" si="63"/>
        <v/>
      </c>
      <c r="AJ62" s="515" t="str">
        <f t="shared" ref="AJ62:BO62" si="64">IF(AND($B$62&gt;AI$3,$B$62&lt;=AJ$3),Max_Value,"")</f>
        <v/>
      </c>
      <c r="AK62" s="515" t="str">
        <f t="shared" si="64"/>
        <v/>
      </c>
      <c r="AL62" s="515" t="str">
        <f t="shared" si="64"/>
        <v/>
      </c>
      <c r="AM62" s="515" t="str">
        <f t="shared" si="64"/>
        <v/>
      </c>
      <c r="AN62" s="515" t="str">
        <f t="shared" si="64"/>
        <v/>
      </c>
      <c r="AO62" s="515" t="str">
        <f t="shared" si="64"/>
        <v/>
      </c>
      <c r="AP62" s="515" t="str">
        <f t="shared" si="64"/>
        <v/>
      </c>
      <c r="AQ62" s="515" t="str">
        <f t="shared" si="64"/>
        <v/>
      </c>
      <c r="AR62" s="515" t="str">
        <f t="shared" si="64"/>
        <v/>
      </c>
      <c r="AS62" s="515" t="str">
        <f t="shared" si="64"/>
        <v/>
      </c>
      <c r="AT62" s="515" t="str">
        <f t="shared" si="64"/>
        <v/>
      </c>
      <c r="AU62" s="515" t="str">
        <f t="shared" si="64"/>
        <v/>
      </c>
      <c r="AV62" s="515" t="str">
        <f t="shared" si="64"/>
        <v/>
      </c>
      <c r="AW62" s="515" t="str">
        <f t="shared" si="64"/>
        <v/>
      </c>
      <c r="AX62" s="515" t="str">
        <f t="shared" si="64"/>
        <v/>
      </c>
      <c r="AY62" s="515" t="str">
        <f t="shared" si="64"/>
        <v/>
      </c>
      <c r="AZ62" s="515" t="str">
        <f t="shared" si="64"/>
        <v/>
      </c>
      <c r="BA62" s="515" t="str">
        <f t="shared" si="64"/>
        <v/>
      </c>
      <c r="BB62" s="515" t="str">
        <f t="shared" si="64"/>
        <v/>
      </c>
      <c r="BC62" s="515" t="str">
        <f t="shared" si="64"/>
        <v/>
      </c>
      <c r="BD62" s="515" t="str">
        <f t="shared" si="64"/>
        <v/>
      </c>
      <c r="BE62" s="515" t="str">
        <f t="shared" si="64"/>
        <v/>
      </c>
      <c r="BF62" s="515" t="str">
        <f t="shared" si="64"/>
        <v/>
      </c>
      <c r="BG62" s="515" t="str">
        <f t="shared" si="64"/>
        <v/>
      </c>
      <c r="BH62" s="515" t="str">
        <f t="shared" si="64"/>
        <v/>
      </c>
      <c r="BI62" s="515" t="str">
        <f t="shared" si="64"/>
        <v/>
      </c>
      <c r="BJ62" s="515" t="str">
        <f t="shared" si="64"/>
        <v/>
      </c>
      <c r="BK62" s="515" t="str">
        <f t="shared" si="64"/>
        <v/>
      </c>
      <c r="BL62" s="515" t="str">
        <f t="shared" si="64"/>
        <v/>
      </c>
      <c r="BM62" s="515" t="str">
        <f t="shared" si="64"/>
        <v/>
      </c>
      <c r="BN62" s="515" t="str">
        <f t="shared" si="64"/>
        <v/>
      </c>
      <c r="BO62" s="515" t="str">
        <f t="shared" si="64"/>
        <v/>
      </c>
      <c r="BP62" s="515" t="str">
        <f t="shared" ref="BP62:BU62" si="65">IF(AND($B$62&gt;BO$3,$B$62&lt;=BP$3),Max_Value,"")</f>
        <v/>
      </c>
      <c r="BQ62" s="515" t="str">
        <f t="shared" si="65"/>
        <v/>
      </c>
      <c r="BR62" s="515" t="str">
        <f t="shared" si="65"/>
        <v/>
      </c>
      <c r="BS62" s="515" t="str">
        <f t="shared" si="65"/>
        <v/>
      </c>
      <c r="BT62" s="515" t="str">
        <f t="shared" si="65"/>
        <v/>
      </c>
      <c r="BU62" s="640" t="str">
        <f t="shared" si="65"/>
        <v/>
      </c>
      <c r="BV62" s="636" t="str">
        <f>IF(AND($B$62&gt;BU$3,$B$62&lt;=BV$3),Max_Value,"")</f>
        <v/>
      </c>
      <c r="BW62" s="487"/>
    </row>
    <row r="63" spans="1:405">
      <c r="A63" s="513" t="s">
        <v>15</v>
      </c>
      <c r="B63" s="514">
        <f>INDEX('Configuration | Scaling'!$E$13:$Y$20,8,MATCH(A63,'Configuration | Scaling'!$E$13:$Y$13,0))</f>
        <v>732</v>
      </c>
      <c r="C63" s="515" t="str">
        <f t="shared" si="41"/>
        <v/>
      </c>
      <c r="D63" s="515" t="str">
        <f t="shared" ref="D63:AI63" si="66">IF(AND($B$63&gt;C$3,$B$63&lt;=D$3),Max_Value,"")</f>
        <v/>
      </c>
      <c r="E63" s="515" t="str">
        <f t="shared" si="66"/>
        <v/>
      </c>
      <c r="F63" s="515" t="str">
        <f t="shared" si="66"/>
        <v/>
      </c>
      <c r="G63" s="515" t="str">
        <f t="shared" si="66"/>
        <v/>
      </c>
      <c r="H63" s="515" t="str">
        <f t="shared" si="66"/>
        <v/>
      </c>
      <c r="I63" s="515" t="str">
        <f t="shared" si="66"/>
        <v/>
      </c>
      <c r="J63" s="515" t="str">
        <f t="shared" si="66"/>
        <v/>
      </c>
      <c r="K63" s="515" t="str">
        <f t="shared" si="66"/>
        <v/>
      </c>
      <c r="L63" s="515" t="str">
        <f t="shared" si="66"/>
        <v/>
      </c>
      <c r="M63" s="515" t="str">
        <f t="shared" si="66"/>
        <v/>
      </c>
      <c r="N63" s="515" t="str">
        <f t="shared" si="66"/>
        <v/>
      </c>
      <c r="O63" s="515" t="str">
        <f t="shared" si="66"/>
        <v/>
      </c>
      <c r="P63" s="515" t="str">
        <f t="shared" si="66"/>
        <v/>
      </c>
      <c r="Q63" s="515" t="str">
        <f t="shared" si="66"/>
        <v/>
      </c>
      <c r="R63" s="515" t="str">
        <f t="shared" si="66"/>
        <v/>
      </c>
      <c r="S63" s="515" t="str">
        <f t="shared" si="66"/>
        <v/>
      </c>
      <c r="T63" s="515" t="str">
        <f t="shared" si="66"/>
        <v/>
      </c>
      <c r="U63" s="515" t="str">
        <f t="shared" si="66"/>
        <v/>
      </c>
      <c r="V63" s="515" t="str">
        <f t="shared" si="66"/>
        <v/>
      </c>
      <c r="W63" s="515" t="str">
        <f t="shared" si="66"/>
        <v/>
      </c>
      <c r="X63" s="515" t="str">
        <f t="shared" si="66"/>
        <v/>
      </c>
      <c r="Y63" s="515" t="str">
        <f t="shared" si="66"/>
        <v/>
      </c>
      <c r="Z63" s="515" t="str">
        <f t="shared" si="66"/>
        <v/>
      </c>
      <c r="AA63" s="515" t="str">
        <f t="shared" si="66"/>
        <v/>
      </c>
      <c r="AB63" s="515" t="str">
        <f t="shared" si="66"/>
        <v/>
      </c>
      <c r="AC63" s="515" t="str">
        <f t="shared" si="66"/>
        <v/>
      </c>
      <c r="AD63" s="515">
        <f t="shared" si="66"/>
        <v>20</v>
      </c>
      <c r="AE63" s="515" t="str">
        <f t="shared" si="66"/>
        <v/>
      </c>
      <c r="AF63" s="515" t="str">
        <f t="shared" si="66"/>
        <v/>
      </c>
      <c r="AG63" s="515" t="str">
        <f t="shared" si="66"/>
        <v/>
      </c>
      <c r="AH63" s="515" t="str">
        <f t="shared" si="66"/>
        <v/>
      </c>
      <c r="AI63" s="515" t="str">
        <f t="shared" si="66"/>
        <v/>
      </c>
      <c r="AJ63" s="515" t="str">
        <f t="shared" ref="AJ63:BO63" si="67">IF(AND($B$63&gt;AI$3,$B$63&lt;=AJ$3),Max_Value,"")</f>
        <v/>
      </c>
      <c r="AK63" s="515" t="str">
        <f t="shared" si="67"/>
        <v/>
      </c>
      <c r="AL63" s="515" t="str">
        <f t="shared" si="67"/>
        <v/>
      </c>
      <c r="AM63" s="515" t="str">
        <f t="shared" si="67"/>
        <v/>
      </c>
      <c r="AN63" s="515" t="str">
        <f t="shared" si="67"/>
        <v/>
      </c>
      <c r="AO63" s="515" t="str">
        <f t="shared" si="67"/>
        <v/>
      </c>
      <c r="AP63" s="515" t="str">
        <f t="shared" si="67"/>
        <v/>
      </c>
      <c r="AQ63" s="515" t="str">
        <f t="shared" si="67"/>
        <v/>
      </c>
      <c r="AR63" s="515" t="str">
        <f t="shared" si="67"/>
        <v/>
      </c>
      <c r="AS63" s="515" t="str">
        <f t="shared" si="67"/>
        <v/>
      </c>
      <c r="AT63" s="515" t="str">
        <f t="shared" si="67"/>
        <v/>
      </c>
      <c r="AU63" s="515" t="str">
        <f t="shared" si="67"/>
        <v/>
      </c>
      <c r="AV63" s="515" t="str">
        <f t="shared" si="67"/>
        <v/>
      </c>
      <c r="AW63" s="515" t="str">
        <f t="shared" si="67"/>
        <v/>
      </c>
      <c r="AX63" s="515" t="str">
        <f t="shared" si="67"/>
        <v/>
      </c>
      <c r="AY63" s="515" t="str">
        <f t="shared" si="67"/>
        <v/>
      </c>
      <c r="AZ63" s="515" t="str">
        <f t="shared" si="67"/>
        <v/>
      </c>
      <c r="BA63" s="515" t="str">
        <f t="shared" si="67"/>
        <v/>
      </c>
      <c r="BB63" s="515" t="str">
        <f t="shared" si="67"/>
        <v/>
      </c>
      <c r="BC63" s="515" t="str">
        <f t="shared" si="67"/>
        <v/>
      </c>
      <c r="BD63" s="515" t="str">
        <f t="shared" si="67"/>
        <v/>
      </c>
      <c r="BE63" s="515" t="str">
        <f t="shared" si="67"/>
        <v/>
      </c>
      <c r="BF63" s="515" t="str">
        <f t="shared" si="67"/>
        <v/>
      </c>
      <c r="BG63" s="515" t="str">
        <f t="shared" si="67"/>
        <v/>
      </c>
      <c r="BH63" s="515" t="str">
        <f t="shared" si="67"/>
        <v/>
      </c>
      <c r="BI63" s="515" t="str">
        <f t="shared" si="67"/>
        <v/>
      </c>
      <c r="BJ63" s="515" t="str">
        <f t="shared" si="67"/>
        <v/>
      </c>
      <c r="BK63" s="515" t="str">
        <f t="shared" si="67"/>
        <v/>
      </c>
      <c r="BL63" s="515" t="str">
        <f t="shared" si="67"/>
        <v/>
      </c>
      <c r="BM63" s="515" t="str">
        <f t="shared" si="67"/>
        <v/>
      </c>
      <c r="BN63" s="515" t="str">
        <f t="shared" si="67"/>
        <v/>
      </c>
      <c r="BO63" s="515" t="str">
        <f t="shared" si="67"/>
        <v/>
      </c>
      <c r="BP63" s="515" t="str">
        <f t="shared" ref="BP63:BU63" si="68">IF(AND($B$63&gt;BO$3,$B$63&lt;=BP$3),Max_Value,"")</f>
        <v/>
      </c>
      <c r="BQ63" s="515" t="str">
        <f t="shared" si="68"/>
        <v/>
      </c>
      <c r="BR63" s="515" t="str">
        <f t="shared" si="68"/>
        <v/>
      </c>
      <c r="BS63" s="515" t="str">
        <f t="shared" si="68"/>
        <v/>
      </c>
      <c r="BT63" s="515" t="str">
        <f t="shared" si="68"/>
        <v/>
      </c>
      <c r="BU63" s="640" t="str">
        <f t="shared" si="68"/>
        <v/>
      </c>
      <c r="BV63" s="636" t="str">
        <f>IF(AND($B$63&gt;BU$3,$B$63&lt;=BV$3),Max_Value,"")</f>
        <v/>
      </c>
      <c r="BW63" s="487"/>
    </row>
    <row r="64" spans="1:405">
      <c r="A64" s="513" t="s">
        <v>1</v>
      </c>
      <c r="B64" s="514">
        <f>INDEX('Configuration | Scaling'!$E$13:$Y$20,8,MATCH(A64,'Configuration | Scaling'!$E$13:$Y$13,0))</f>
        <v>791</v>
      </c>
      <c r="C64" s="515" t="str">
        <f t="shared" si="41"/>
        <v/>
      </c>
      <c r="D64" s="515" t="str">
        <f t="shared" ref="D64:AI64" si="69">IF(AND($B$64&gt;C$3,$B$64&lt;=D$3),Max_Value,"")</f>
        <v/>
      </c>
      <c r="E64" s="515" t="str">
        <f t="shared" si="69"/>
        <v/>
      </c>
      <c r="F64" s="515" t="str">
        <f t="shared" si="69"/>
        <v/>
      </c>
      <c r="G64" s="515" t="str">
        <f t="shared" si="69"/>
        <v/>
      </c>
      <c r="H64" s="515" t="str">
        <f t="shared" si="69"/>
        <v/>
      </c>
      <c r="I64" s="515" t="str">
        <f t="shared" si="69"/>
        <v/>
      </c>
      <c r="J64" s="515" t="str">
        <f t="shared" si="69"/>
        <v/>
      </c>
      <c r="K64" s="515" t="str">
        <f t="shared" si="69"/>
        <v/>
      </c>
      <c r="L64" s="515" t="str">
        <f t="shared" si="69"/>
        <v/>
      </c>
      <c r="M64" s="515" t="str">
        <f t="shared" si="69"/>
        <v/>
      </c>
      <c r="N64" s="515" t="str">
        <f t="shared" si="69"/>
        <v/>
      </c>
      <c r="O64" s="515" t="str">
        <f t="shared" si="69"/>
        <v/>
      </c>
      <c r="P64" s="515" t="str">
        <f t="shared" si="69"/>
        <v/>
      </c>
      <c r="Q64" s="515" t="str">
        <f t="shared" si="69"/>
        <v/>
      </c>
      <c r="R64" s="515" t="str">
        <f t="shared" si="69"/>
        <v/>
      </c>
      <c r="S64" s="515" t="str">
        <f t="shared" si="69"/>
        <v/>
      </c>
      <c r="T64" s="515" t="str">
        <f t="shared" si="69"/>
        <v/>
      </c>
      <c r="U64" s="515" t="str">
        <f t="shared" si="69"/>
        <v/>
      </c>
      <c r="V64" s="515" t="str">
        <f t="shared" si="69"/>
        <v/>
      </c>
      <c r="W64" s="515" t="str">
        <f t="shared" si="69"/>
        <v/>
      </c>
      <c r="X64" s="515" t="str">
        <f t="shared" si="69"/>
        <v/>
      </c>
      <c r="Y64" s="515" t="str">
        <f t="shared" si="69"/>
        <v/>
      </c>
      <c r="Z64" s="515" t="str">
        <f t="shared" si="69"/>
        <v/>
      </c>
      <c r="AA64" s="515" t="str">
        <f t="shared" si="69"/>
        <v/>
      </c>
      <c r="AB64" s="515" t="str">
        <f t="shared" si="69"/>
        <v/>
      </c>
      <c r="AC64" s="515" t="str">
        <f t="shared" si="69"/>
        <v/>
      </c>
      <c r="AD64" s="515" t="str">
        <f t="shared" si="69"/>
        <v/>
      </c>
      <c r="AE64" s="515" t="str">
        <f t="shared" si="69"/>
        <v/>
      </c>
      <c r="AF64" s="515" t="str">
        <f t="shared" si="69"/>
        <v/>
      </c>
      <c r="AG64" s="515" t="str">
        <f t="shared" si="69"/>
        <v/>
      </c>
      <c r="AH64" s="515">
        <f t="shared" si="69"/>
        <v>20</v>
      </c>
      <c r="AI64" s="515" t="str">
        <f t="shared" si="69"/>
        <v/>
      </c>
      <c r="AJ64" s="515" t="str">
        <f t="shared" ref="AJ64:BO64" si="70">IF(AND($B$64&gt;AI$3,$B$64&lt;=AJ$3),Max_Value,"")</f>
        <v/>
      </c>
      <c r="AK64" s="515" t="str">
        <f t="shared" si="70"/>
        <v/>
      </c>
      <c r="AL64" s="515" t="str">
        <f t="shared" si="70"/>
        <v/>
      </c>
      <c r="AM64" s="515" t="str">
        <f t="shared" si="70"/>
        <v/>
      </c>
      <c r="AN64" s="515" t="str">
        <f t="shared" si="70"/>
        <v/>
      </c>
      <c r="AO64" s="515" t="str">
        <f t="shared" si="70"/>
        <v/>
      </c>
      <c r="AP64" s="515" t="str">
        <f t="shared" si="70"/>
        <v/>
      </c>
      <c r="AQ64" s="515" t="str">
        <f t="shared" si="70"/>
        <v/>
      </c>
      <c r="AR64" s="515" t="str">
        <f t="shared" si="70"/>
        <v/>
      </c>
      <c r="AS64" s="515" t="str">
        <f t="shared" si="70"/>
        <v/>
      </c>
      <c r="AT64" s="515" t="str">
        <f t="shared" si="70"/>
        <v/>
      </c>
      <c r="AU64" s="515" t="str">
        <f t="shared" si="70"/>
        <v/>
      </c>
      <c r="AV64" s="515" t="str">
        <f t="shared" si="70"/>
        <v/>
      </c>
      <c r="AW64" s="515" t="str">
        <f t="shared" si="70"/>
        <v/>
      </c>
      <c r="AX64" s="515" t="str">
        <f t="shared" si="70"/>
        <v/>
      </c>
      <c r="AY64" s="515" t="str">
        <f t="shared" si="70"/>
        <v/>
      </c>
      <c r="AZ64" s="515" t="str">
        <f t="shared" si="70"/>
        <v/>
      </c>
      <c r="BA64" s="515" t="str">
        <f t="shared" si="70"/>
        <v/>
      </c>
      <c r="BB64" s="515" t="str">
        <f t="shared" si="70"/>
        <v/>
      </c>
      <c r="BC64" s="515" t="str">
        <f t="shared" si="70"/>
        <v/>
      </c>
      <c r="BD64" s="515" t="str">
        <f t="shared" si="70"/>
        <v/>
      </c>
      <c r="BE64" s="515" t="str">
        <f t="shared" si="70"/>
        <v/>
      </c>
      <c r="BF64" s="515" t="str">
        <f t="shared" si="70"/>
        <v/>
      </c>
      <c r="BG64" s="515" t="str">
        <f t="shared" si="70"/>
        <v/>
      </c>
      <c r="BH64" s="515" t="str">
        <f t="shared" si="70"/>
        <v/>
      </c>
      <c r="BI64" s="515" t="str">
        <f t="shared" si="70"/>
        <v/>
      </c>
      <c r="BJ64" s="515" t="str">
        <f t="shared" si="70"/>
        <v/>
      </c>
      <c r="BK64" s="515" t="str">
        <f t="shared" si="70"/>
        <v/>
      </c>
      <c r="BL64" s="515" t="str">
        <f t="shared" si="70"/>
        <v/>
      </c>
      <c r="BM64" s="515" t="str">
        <f t="shared" si="70"/>
        <v/>
      </c>
      <c r="BN64" s="515" t="str">
        <f t="shared" si="70"/>
        <v/>
      </c>
      <c r="BO64" s="515" t="str">
        <f t="shared" si="70"/>
        <v/>
      </c>
      <c r="BP64" s="515" t="str">
        <f t="shared" ref="BP64:BU64" si="71">IF(AND($B$64&gt;BO$3,$B$64&lt;=BP$3),Max_Value,"")</f>
        <v/>
      </c>
      <c r="BQ64" s="515" t="str">
        <f t="shared" si="71"/>
        <v/>
      </c>
      <c r="BR64" s="515" t="str">
        <f t="shared" si="71"/>
        <v/>
      </c>
      <c r="BS64" s="515" t="str">
        <f t="shared" si="71"/>
        <v/>
      </c>
      <c r="BT64" s="515" t="str">
        <f t="shared" si="71"/>
        <v/>
      </c>
      <c r="BU64" s="640" t="str">
        <f t="shared" si="71"/>
        <v/>
      </c>
      <c r="BV64" s="636" t="str">
        <f>IF(AND($B$64&gt;BU$3,$B$64&lt;=BV$3),Max_Value,"")</f>
        <v/>
      </c>
      <c r="BW64" s="487"/>
    </row>
    <row r="65" spans="1:75">
      <c r="A65" s="513" t="s">
        <v>39</v>
      </c>
      <c r="B65" s="514">
        <f>INDEX('Configuration | Scaling'!$E$13:$Y$20,8,MATCH(A65,'Configuration | Scaling'!$E$13:$Y$13,0))</f>
        <v>1340</v>
      </c>
      <c r="C65" s="515" t="str">
        <f t="shared" si="41"/>
        <v/>
      </c>
      <c r="D65" s="515" t="str">
        <f t="shared" ref="D65:AI65" si="72">IF(AND($B$65&gt;C$3,$B$65&lt;=D$3),Max_Value,"")</f>
        <v/>
      </c>
      <c r="E65" s="515" t="str">
        <f t="shared" si="72"/>
        <v/>
      </c>
      <c r="F65" s="515" t="str">
        <f t="shared" si="72"/>
        <v/>
      </c>
      <c r="G65" s="515" t="str">
        <f t="shared" si="72"/>
        <v/>
      </c>
      <c r="H65" s="515" t="str">
        <f t="shared" si="72"/>
        <v/>
      </c>
      <c r="I65" s="515" t="str">
        <f t="shared" si="72"/>
        <v/>
      </c>
      <c r="J65" s="515" t="str">
        <f t="shared" si="72"/>
        <v/>
      </c>
      <c r="K65" s="515" t="str">
        <f t="shared" si="72"/>
        <v/>
      </c>
      <c r="L65" s="515" t="str">
        <f t="shared" si="72"/>
        <v/>
      </c>
      <c r="M65" s="515" t="str">
        <f t="shared" si="72"/>
        <v/>
      </c>
      <c r="N65" s="515" t="str">
        <f t="shared" si="72"/>
        <v/>
      </c>
      <c r="O65" s="515" t="str">
        <f t="shared" si="72"/>
        <v/>
      </c>
      <c r="P65" s="515" t="str">
        <f t="shared" si="72"/>
        <v/>
      </c>
      <c r="Q65" s="515" t="str">
        <f t="shared" si="72"/>
        <v/>
      </c>
      <c r="R65" s="515" t="str">
        <f t="shared" si="72"/>
        <v/>
      </c>
      <c r="S65" s="515" t="str">
        <f t="shared" si="72"/>
        <v/>
      </c>
      <c r="T65" s="515" t="str">
        <f t="shared" si="72"/>
        <v/>
      </c>
      <c r="U65" s="515" t="str">
        <f t="shared" si="72"/>
        <v/>
      </c>
      <c r="V65" s="515" t="str">
        <f t="shared" si="72"/>
        <v/>
      </c>
      <c r="W65" s="515" t="str">
        <f t="shared" si="72"/>
        <v/>
      </c>
      <c r="X65" s="515" t="str">
        <f t="shared" si="72"/>
        <v/>
      </c>
      <c r="Y65" s="515" t="str">
        <f t="shared" si="72"/>
        <v/>
      </c>
      <c r="Z65" s="515" t="str">
        <f t="shared" si="72"/>
        <v/>
      </c>
      <c r="AA65" s="515" t="str">
        <f t="shared" si="72"/>
        <v/>
      </c>
      <c r="AB65" s="515" t="str">
        <f t="shared" si="72"/>
        <v/>
      </c>
      <c r="AC65" s="515" t="str">
        <f t="shared" si="72"/>
        <v/>
      </c>
      <c r="AD65" s="515" t="str">
        <f t="shared" si="72"/>
        <v/>
      </c>
      <c r="AE65" s="515" t="str">
        <f t="shared" si="72"/>
        <v/>
      </c>
      <c r="AF65" s="515" t="str">
        <f t="shared" si="72"/>
        <v/>
      </c>
      <c r="AG65" s="515" t="str">
        <f t="shared" si="72"/>
        <v/>
      </c>
      <c r="AH65" s="515" t="str">
        <f t="shared" si="72"/>
        <v/>
      </c>
      <c r="AI65" s="515" t="str">
        <f t="shared" si="72"/>
        <v/>
      </c>
      <c r="AJ65" s="515" t="str">
        <f t="shared" ref="AJ65:BO65" si="73">IF(AND($B$65&gt;AI$3,$B$65&lt;=AJ$3),Max_Value,"")</f>
        <v/>
      </c>
      <c r="AK65" s="515" t="str">
        <f t="shared" si="73"/>
        <v/>
      </c>
      <c r="AL65" s="515" t="str">
        <f t="shared" si="73"/>
        <v/>
      </c>
      <c r="AM65" s="515" t="str">
        <f t="shared" si="73"/>
        <v/>
      </c>
      <c r="AN65" s="515" t="str">
        <f t="shared" si="73"/>
        <v/>
      </c>
      <c r="AO65" s="515" t="str">
        <f t="shared" si="73"/>
        <v/>
      </c>
      <c r="AP65" s="515" t="str">
        <f t="shared" si="73"/>
        <v/>
      </c>
      <c r="AQ65" s="515" t="str">
        <f t="shared" si="73"/>
        <v/>
      </c>
      <c r="AR65" s="515" t="str">
        <f t="shared" si="73"/>
        <v/>
      </c>
      <c r="AS65" s="515" t="str">
        <f t="shared" si="73"/>
        <v/>
      </c>
      <c r="AT65" s="515" t="str">
        <f t="shared" si="73"/>
        <v/>
      </c>
      <c r="AU65" s="515" t="str">
        <f t="shared" si="73"/>
        <v/>
      </c>
      <c r="AV65" s="515" t="str">
        <f t="shared" si="73"/>
        <v/>
      </c>
      <c r="AW65" s="515" t="str">
        <f t="shared" si="73"/>
        <v/>
      </c>
      <c r="AX65" s="515" t="str">
        <f t="shared" si="73"/>
        <v/>
      </c>
      <c r="AY65" s="515" t="str">
        <f t="shared" si="73"/>
        <v/>
      </c>
      <c r="AZ65" s="515" t="str">
        <f t="shared" si="73"/>
        <v/>
      </c>
      <c r="BA65" s="515" t="str">
        <f t="shared" si="73"/>
        <v/>
      </c>
      <c r="BB65" s="515" t="str">
        <f t="shared" si="73"/>
        <v/>
      </c>
      <c r="BC65" s="515" t="str">
        <f t="shared" si="73"/>
        <v/>
      </c>
      <c r="BD65" s="515" t="str">
        <f t="shared" si="73"/>
        <v/>
      </c>
      <c r="BE65" s="515" t="str">
        <f t="shared" si="73"/>
        <v/>
      </c>
      <c r="BF65" s="515" t="str">
        <f t="shared" si="73"/>
        <v/>
      </c>
      <c r="BG65" s="515" t="str">
        <f t="shared" si="73"/>
        <v/>
      </c>
      <c r="BH65" s="515" t="str">
        <f t="shared" si="73"/>
        <v/>
      </c>
      <c r="BI65" s="515" t="str">
        <f t="shared" si="73"/>
        <v/>
      </c>
      <c r="BJ65" s="515" t="str">
        <f t="shared" si="73"/>
        <v/>
      </c>
      <c r="BK65" s="515" t="str">
        <f t="shared" si="73"/>
        <v/>
      </c>
      <c r="BL65" s="515" t="str">
        <f t="shared" si="73"/>
        <v/>
      </c>
      <c r="BM65" s="515" t="str">
        <f t="shared" si="73"/>
        <v/>
      </c>
      <c r="BN65" s="515" t="str">
        <f t="shared" si="73"/>
        <v/>
      </c>
      <c r="BO65" s="515" t="str">
        <f t="shared" si="73"/>
        <v/>
      </c>
      <c r="BP65" s="515" t="str">
        <f t="shared" ref="BP65:BU65" si="74">IF(AND($B$65&gt;BO$3,$B$65&lt;=BP$3),Max_Value,"")</f>
        <v/>
      </c>
      <c r="BQ65" s="515" t="str">
        <f t="shared" si="74"/>
        <v/>
      </c>
      <c r="BR65" s="515" t="str">
        <f t="shared" si="74"/>
        <v/>
      </c>
      <c r="BS65" s="515" t="str">
        <f t="shared" si="74"/>
        <v/>
      </c>
      <c r="BT65" s="515" t="str">
        <f t="shared" si="74"/>
        <v/>
      </c>
      <c r="BU65" s="640">
        <f t="shared" si="74"/>
        <v>20</v>
      </c>
      <c r="BV65" s="636" t="str">
        <f>IF(AND($B$65&gt;BU$3,$B$65&lt;=BV$3),Max_Value,"")</f>
        <v/>
      </c>
      <c r="BW65" s="487"/>
    </row>
    <row r="66" spans="1:75" ht="13.5" thickBot="1">
      <c r="A66" s="513" t="s">
        <v>40</v>
      </c>
      <c r="B66" s="514">
        <f>filingDate</f>
        <v>522</v>
      </c>
      <c r="C66" s="515">
        <f>Max_Value</f>
        <v>20</v>
      </c>
      <c r="D66" s="515"/>
      <c r="E66" s="515"/>
      <c r="F66" s="515"/>
      <c r="G66" s="515"/>
      <c r="H66" s="515"/>
      <c r="I66" s="515"/>
      <c r="J66" s="515"/>
      <c r="K66" s="515"/>
      <c r="L66" s="515"/>
      <c r="M66" s="515"/>
      <c r="N66" s="515"/>
      <c r="O66" s="515"/>
      <c r="P66" s="515"/>
      <c r="Q66" s="515"/>
      <c r="R66" s="515"/>
      <c r="S66" s="515"/>
      <c r="T66" s="515"/>
      <c r="U66" s="515"/>
      <c r="V66" s="515"/>
      <c r="W66" s="515"/>
      <c r="X66" s="515"/>
      <c r="Y66" s="515"/>
      <c r="Z66" s="515"/>
      <c r="AA66" s="515"/>
      <c r="AB66" s="515"/>
      <c r="AC66" s="515"/>
      <c r="AD66" s="515"/>
      <c r="AE66" s="515"/>
      <c r="AF66" s="515"/>
      <c r="AG66" s="515"/>
      <c r="AH66" s="515"/>
      <c r="AI66" s="515"/>
      <c r="AJ66" s="515"/>
      <c r="AK66" s="515"/>
      <c r="AL66" s="515"/>
      <c r="AM66" s="515"/>
      <c r="AN66" s="515"/>
      <c r="AO66" s="515"/>
      <c r="AP66" s="515"/>
      <c r="AQ66" s="515"/>
      <c r="AR66" s="515"/>
      <c r="AS66" s="515"/>
      <c r="AT66" s="515"/>
      <c r="AU66" s="515"/>
      <c r="AV66" s="515"/>
      <c r="AW66" s="515"/>
      <c r="AX66" s="515"/>
      <c r="AY66" s="515"/>
      <c r="AZ66" s="515"/>
      <c r="BA66" s="515"/>
      <c r="BB66" s="515"/>
      <c r="BC66" s="515"/>
      <c r="BD66" s="515"/>
      <c r="BE66" s="515"/>
      <c r="BF66" s="515"/>
      <c r="BG66" s="515"/>
      <c r="BH66" s="515"/>
      <c r="BI66" s="515"/>
      <c r="BJ66" s="515"/>
      <c r="BK66" s="515"/>
      <c r="BL66" s="515"/>
      <c r="BM66" s="515"/>
      <c r="BN66" s="515"/>
      <c r="BO66" s="515"/>
      <c r="BP66" s="515"/>
      <c r="BQ66" s="515"/>
      <c r="BR66" s="515"/>
      <c r="BS66" s="515"/>
      <c r="BT66" s="515"/>
      <c r="BU66" s="640"/>
      <c r="BV66" s="641"/>
      <c r="BW66" s="487"/>
    </row>
    <row r="67" spans="1:75" ht="6" customHeight="1">
      <c r="A67" s="487"/>
      <c r="B67" s="487"/>
      <c r="C67" s="487"/>
      <c r="D67" s="487"/>
      <c r="E67" s="487"/>
      <c r="F67" s="487"/>
      <c r="G67" s="487"/>
      <c r="H67" s="487"/>
      <c r="I67" s="487"/>
      <c r="J67" s="487"/>
      <c r="K67" s="487"/>
      <c r="L67" s="516"/>
      <c r="M67" s="516"/>
      <c r="N67" s="516"/>
      <c r="O67" s="516"/>
      <c r="P67" s="516"/>
      <c r="Q67" s="516"/>
      <c r="R67" s="516"/>
      <c r="S67" s="516"/>
      <c r="T67" s="516"/>
      <c r="U67" s="516"/>
      <c r="V67" s="516"/>
      <c r="W67" s="516"/>
      <c r="X67" s="516"/>
      <c r="Y67" s="516"/>
      <c r="Z67" s="516"/>
      <c r="AA67" s="516"/>
      <c r="AB67" s="516"/>
      <c r="AC67" s="516"/>
      <c r="AD67" s="516"/>
      <c r="AE67" s="516"/>
      <c r="AF67" s="516"/>
      <c r="AG67" s="516"/>
      <c r="AH67" s="516"/>
      <c r="AI67" s="516"/>
      <c r="AJ67" s="516"/>
      <c r="AK67" s="516"/>
      <c r="AL67" s="516"/>
      <c r="AM67" s="516"/>
      <c r="AN67" s="516"/>
      <c r="AO67" s="487"/>
      <c r="AP67" s="487"/>
      <c r="AQ67" s="487"/>
      <c r="AR67" s="487"/>
      <c r="AS67" s="487"/>
      <c r="AT67" s="487"/>
      <c r="AU67" s="487"/>
      <c r="AV67" s="487"/>
      <c r="AW67" s="487"/>
      <c r="AX67" s="487"/>
      <c r="AY67" s="487"/>
      <c r="AZ67" s="487"/>
      <c r="BA67" s="487"/>
      <c r="BB67" s="487"/>
      <c r="BC67" s="487"/>
      <c r="BD67" s="487"/>
      <c r="BE67" s="487"/>
      <c r="BF67" s="487"/>
      <c r="BG67" s="487"/>
      <c r="BH67" s="487"/>
      <c r="BI67" s="487"/>
      <c r="BJ67" s="487"/>
      <c r="BK67" s="487"/>
      <c r="BL67" s="487"/>
      <c r="BM67" s="487"/>
      <c r="BN67" s="487"/>
      <c r="BO67" s="487"/>
      <c r="BP67" s="487"/>
      <c r="BQ67" s="487"/>
      <c r="BR67" s="487"/>
      <c r="BS67" s="487"/>
      <c r="BT67" s="487"/>
      <c r="BU67" s="487"/>
      <c r="BV67" s="487"/>
      <c r="BW67" s="487"/>
    </row>
    <row r="68" spans="1:75" ht="6" customHeight="1">
      <c r="A68" s="487"/>
      <c r="B68" s="487"/>
      <c r="C68" s="487"/>
      <c r="D68" s="487"/>
      <c r="E68" s="487"/>
      <c r="F68" s="487"/>
      <c r="G68" s="487"/>
      <c r="H68" s="487"/>
      <c r="I68" s="487"/>
      <c r="J68" s="487"/>
      <c r="K68" s="487"/>
      <c r="L68" s="516"/>
      <c r="M68" s="516"/>
      <c r="N68" s="516"/>
      <c r="O68" s="516"/>
      <c r="P68" s="516"/>
      <c r="Q68" s="516"/>
      <c r="R68" s="516"/>
      <c r="S68" s="516"/>
      <c r="T68" s="516"/>
      <c r="U68" s="516"/>
      <c r="V68" s="516"/>
      <c r="W68" s="516"/>
      <c r="X68" s="516"/>
      <c r="Y68" s="516"/>
      <c r="Z68" s="516"/>
      <c r="AA68" s="516"/>
      <c r="AB68" s="516"/>
      <c r="AC68" s="516"/>
      <c r="AD68" s="516"/>
      <c r="AE68" s="516"/>
      <c r="AF68" s="516"/>
      <c r="AG68" s="516"/>
      <c r="AH68" s="516"/>
      <c r="AI68" s="516"/>
      <c r="AJ68" s="516"/>
      <c r="AK68" s="516"/>
      <c r="AL68" s="516"/>
      <c r="AM68" s="516"/>
      <c r="AN68" s="516"/>
      <c r="AO68" s="487"/>
      <c r="AP68" s="487"/>
      <c r="AQ68" s="487"/>
      <c r="AR68" s="487"/>
      <c r="AS68" s="487"/>
      <c r="AT68" s="487"/>
      <c r="AU68" s="487"/>
      <c r="AV68" s="487"/>
      <c r="AW68" s="487"/>
      <c r="AX68" s="487"/>
      <c r="AY68" s="487"/>
      <c r="AZ68" s="487"/>
      <c r="BA68" s="487"/>
      <c r="BB68" s="487"/>
      <c r="BC68" s="487"/>
      <c r="BD68" s="487"/>
      <c r="BE68" s="487"/>
      <c r="BF68" s="487"/>
      <c r="BG68" s="487"/>
      <c r="BH68" s="487"/>
      <c r="BI68" s="487"/>
      <c r="BJ68" s="487"/>
      <c r="BK68" s="487"/>
      <c r="BL68" s="487"/>
      <c r="BM68" s="487"/>
      <c r="BN68" s="487"/>
      <c r="BO68" s="487"/>
      <c r="BP68" s="487"/>
      <c r="BQ68" s="487"/>
      <c r="BR68" s="487"/>
      <c r="BS68" s="487"/>
      <c r="BT68" s="487"/>
      <c r="BU68" s="487"/>
      <c r="BV68" s="487"/>
      <c r="BW68" s="517"/>
    </row>
    <row r="69" spans="1:75" ht="6" customHeight="1">
      <c r="A69" s="487"/>
      <c r="B69" s="487"/>
      <c r="C69" s="487"/>
      <c r="D69" s="487"/>
      <c r="E69" s="487"/>
      <c r="F69" s="487"/>
      <c r="G69" s="487"/>
      <c r="H69" s="487"/>
      <c r="I69" s="487"/>
      <c r="J69" s="487"/>
      <c r="K69" s="487"/>
      <c r="L69" s="516"/>
      <c r="M69" s="516"/>
      <c r="N69" s="516"/>
      <c r="O69" s="516"/>
      <c r="P69" s="516"/>
      <c r="Q69" s="516"/>
      <c r="R69" s="516"/>
      <c r="S69" s="516"/>
      <c r="T69" s="516"/>
      <c r="U69" s="516"/>
      <c r="V69" s="516"/>
      <c r="W69" s="516"/>
      <c r="X69" s="516"/>
      <c r="Y69" s="516"/>
      <c r="Z69" s="516"/>
      <c r="AA69" s="516"/>
      <c r="AB69" s="516"/>
      <c r="AC69" s="516"/>
      <c r="AD69" s="516"/>
      <c r="AE69" s="516"/>
      <c r="AF69" s="516"/>
      <c r="AG69" s="516"/>
      <c r="AH69" s="516"/>
      <c r="AI69" s="516"/>
      <c r="AJ69" s="516"/>
      <c r="AK69" s="516"/>
      <c r="AL69" s="516"/>
      <c r="AM69" s="516"/>
      <c r="AN69" s="516"/>
      <c r="AO69" s="487"/>
      <c r="AP69" s="487"/>
      <c r="AQ69" s="487"/>
      <c r="AR69" s="487"/>
      <c r="AS69" s="487"/>
      <c r="AT69" s="487"/>
      <c r="AU69" s="487"/>
      <c r="AV69" s="487"/>
      <c r="AW69" s="487"/>
      <c r="AX69" s="487"/>
      <c r="AY69" s="487"/>
      <c r="AZ69" s="487"/>
      <c r="BA69" s="487"/>
      <c r="BB69" s="487"/>
      <c r="BC69" s="487"/>
      <c r="BD69" s="487"/>
      <c r="BE69" s="487"/>
      <c r="BF69" s="487"/>
      <c r="BG69" s="487"/>
      <c r="BH69" s="487"/>
      <c r="BI69" s="487"/>
      <c r="BJ69" s="487"/>
      <c r="BK69" s="487"/>
      <c r="BL69" s="487"/>
      <c r="BM69" s="487"/>
      <c r="BN69" s="487"/>
      <c r="BO69" s="487"/>
      <c r="BP69" s="487"/>
      <c r="BQ69" s="487"/>
      <c r="BR69" s="487"/>
      <c r="BS69" s="487"/>
      <c r="BT69" s="487"/>
      <c r="BU69" s="487"/>
      <c r="BV69" s="487"/>
      <c r="BW69" s="487"/>
    </row>
    <row r="70" spans="1:75">
      <c r="A70" s="487"/>
      <c r="B70" s="487"/>
      <c r="C70" s="487"/>
      <c r="D70" s="487"/>
      <c r="E70" s="487"/>
      <c r="F70" s="487"/>
      <c r="G70" s="487"/>
      <c r="H70" s="487"/>
      <c r="I70" s="487"/>
      <c r="J70" s="487"/>
      <c r="K70" s="487"/>
      <c r="L70" s="516"/>
      <c r="M70" s="516"/>
      <c r="N70" s="516"/>
      <c r="O70" s="516"/>
      <c r="P70" s="516"/>
      <c r="Q70" s="516"/>
      <c r="R70" s="516"/>
      <c r="S70" s="516"/>
      <c r="T70" s="516"/>
      <c r="U70" s="516"/>
      <c r="V70" s="516"/>
      <c r="W70" s="516"/>
      <c r="X70" s="516"/>
      <c r="Y70" s="516"/>
      <c r="Z70" s="516"/>
      <c r="AA70" s="516"/>
      <c r="AB70" s="516"/>
      <c r="AC70" s="516"/>
      <c r="AD70" s="516"/>
      <c r="AE70" s="516"/>
      <c r="AF70" s="516"/>
      <c r="AG70" s="516"/>
      <c r="AH70" s="516"/>
      <c r="AI70" s="516"/>
      <c r="AJ70" s="516"/>
      <c r="AK70" s="516"/>
      <c r="AL70" s="516"/>
      <c r="AM70" s="516"/>
      <c r="AN70" s="516"/>
      <c r="AO70" s="487"/>
      <c r="AP70" s="487"/>
      <c r="AQ70" s="487"/>
      <c r="AR70" s="487"/>
      <c r="AS70" s="487"/>
      <c r="AT70" s="487"/>
      <c r="AU70" s="487"/>
      <c r="AV70" s="487"/>
      <c r="AW70" s="487"/>
      <c r="AX70" s="487"/>
      <c r="AY70" s="487"/>
      <c r="AZ70" s="487"/>
      <c r="BA70" s="487"/>
      <c r="BB70" s="487"/>
      <c r="BC70" s="487"/>
      <c r="BD70" s="487"/>
      <c r="BE70" s="487"/>
      <c r="BF70" s="487"/>
      <c r="BG70" s="487"/>
      <c r="BH70" s="487"/>
      <c r="BI70" s="487"/>
      <c r="BJ70" s="487"/>
      <c r="BK70" s="487"/>
      <c r="BL70" s="487"/>
      <c r="BM70" s="487"/>
      <c r="BN70" s="487"/>
      <c r="BO70" s="487"/>
      <c r="BP70" s="487"/>
      <c r="BQ70" s="487"/>
      <c r="BR70" s="487"/>
      <c r="BS70" s="487"/>
      <c r="BT70" s="487"/>
      <c r="BU70" s="487"/>
      <c r="BV70" s="487"/>
      <c r="BW70" s="487"/>
    </row>
    <row r="71" spans="1:75">
      <c r="A71" s="518" t="s">
        <v>219</v>
      </c>
      <c r="B71" s="497"/>
      <c r="C71" s="497"/>
      <c r="D71" s="497"/>
      <c r="E71" s="497"/>
      <c r="F71" s="497"/>
      <c r="G71" s="497"/>
      <c r="H71" s="497"/>
      <c r="I71" s="497"/>
      <c r="J71" s="497"/>
      <c r="K71" s="497"/>
      <c r="L71" s="519"/>
      <c r="M71" s="519"/>
      <c r="N71" s="519"/>
      <c r="O71" s="519"/>
      <c r="P71" s="519"/>
      <c r="Q71" s="519"/>
      <c r="R71" s="519"/>
      <c r="S71" s="519"/>
      <c r="T71" s="519"/>
      <c r="U71" s="519"/>
      <c r="V71" s="519"/>
      <c r="W71" s="519"/>
      <c r="X71" s="519"/>
      <c r="Y71" s="519"/>
      <c r="Z71" s="519"/>
      <c r="AA71" s="516"/>
      <c r="AB71" s="516"/>
      <c r="AC71" s="516"/>
      <c r="AD71" s="516"/>
      <c r="AE71" s="516"/>
      <c r="AF71" s="516"/>
      <c r="AG71" s="516"/>
      <c r="AH71" s="516"/>
      <c r="AI71" s="516"/>
      <c r="AJ71" s="516"/>
      <c r="AK71" s="516"/>
      <c r="AL71" s="516"/>
      <c r="AM71" s="516"/>
      <c r="AN71" s="516"/>
      <c r="AO71" s="487"/>
      <c r="AP71" s="487"/>
      <c r="AQ71" s="487"/>
      <c r="AR71" s="487"/>
      <c r="AS71" s="487"/>
      <c r="AT71" s="487"/>
      <c r="AU71" s="487"/>
      <c r="AV71" s="487"/>
      <c r="AW71" s="487"/>
      <c r="AX71" s="487"/>
      <c r="AY71" s="487"/>
      <c r="AZ71" s="487"/>
      <c r="BA71" s="487"/>
      <c r="BB71" s="487"/>
      <c r="BC71" s="487"/>
      <c r="BD71" s="487"/>
      <c r="BE71" s="487"/>
      <c r="BF71" s="487"/>
      <c r="BG71" s="487"/>
      <c r="BH71" s="487"/>
      <c r="BI71" s="487"/>
      <c r="BJ71" s="487"/>
      <c r="BK71" s="487"/>
      <c r="BL71" s="487"/>
      <c r="BM71" s="487"/>
      <c r="BN71" s="487"/>
      <c r="BO71" s="487"/>
      <c r="BP71" s="487"/>
      <c r="BQ71" s="487"/>
      <c r="BR71" s="487"/>
      <c r="BS71" s="487"/>
      <c r="BT71" s="487"/>
      <c r="BU71" s="487"/>
      <c r="BV71" s="487"/>
      <c r="BW71" s="487"/>
    </row>
    <row r="72" spans="1:75" ht="51.75" customHeight="1">
      <c r="A72" s="497"/>
      <c r="B72" s="497"/>
      <c r="C72" s="520"/>
      <c r="D72" s="521">
        <f>IFERROR(IF(filingDate&gt;$BU$3,"Out of calendar/Add new reporting dates if needed",IF(filingDate&lt;$C$3,"reporting not started",IF(INDEX($C$3:$BU$3,1,MATCH(filingDate,$C$3:$BU$3,1)-6)&gt;G72,"reporting not started / check monotony",INDEX($C$3:$BU$3,1,MATCH(filingDate,$C$3:$BU$3,1)-6)))),"reporting not started")</f>
        <v>426</v>
      </c>
      <c r="E72" s="522"/>
      <c r="F72" s="523"/>
      <c r="G72" s="521">
        <f>IFERROR(IF(filingDate&gt;$BU$3,"Out of calendar/Add new reporting dates if needed",IF(filingDate&lt;$C$3,"reporting not started",IF(INDEX($C$3:$BU$3,1,MATCH(filingDate,$C$3:$BU$3,1)-5)&gt;J72,"reporting not started / check monotony",INDEX($C$3:$BU$3,1,MATCH(filingDate,$C$3:$BU$3,1)-5)))),"reporting not started")</f>
        <v>451</v>
      </c>
      <c r="H72" s="522"/>
      <c r="I72" s="523"/>
      <c r="J72" s="521">
        <f>IFERROR(IF(filingDate&gt;$BU$3,"Out of calendar/Add new reporting dates if needed",IF(filingDate&lt;$C$3,"reporting not started",IF(INDEX($C$3:$BU$3,1,MATCH(filingDate,$C$3:$BU$3,1)-4)&gt;M72,"reporting not started / check monotony",INDEX($C$3:$BU$3,1,MATCH(filingDate,$C$3:$BU$3,1)-4)))),"reporting not started")</f>
        <v>465</v>
      </c>
      <c r="K72" s="522"/>
      <c r="L72" s="524"/>
      <c r="M72" s="521">
        <f>IFERROR(IF(filingDate&gt;$BU$3,"Out of calendar/Add new reporting dates if needed",IF(filingDate&lt;$C$3,"reporting not started",IF(INDEX($C$3:$BU$3,1,MATCH(filingDate,$C$3:$BU$3,1)-3)&gt;P72,"reporting not started / check monotony",INDEX($C$3:$BU$3,1,MATCH(filingDate,$C$3:$BU$3,1)-3)))),"reporting not started")</f>
        <v>479</v>
      </c>
      <c r="N72" s="522"/>
      <c r="O72" s="524"/>
      <c r="P72" s="521">
        <f>IFERROR(IF(filingDate&gt;$BU$3,"Out of calendar/Add new reporting dates if needed",IF(filingDate&lt;$C$3,"reporting not started",IF(INDEX($C$3:$BU$3,1,MATCH(filingDate,$C$3:$BU$3,1)-2)&gt;S72,"reporting not started / check monotony",INDEX($C$3:$BU$3,1,MATCH(filingDate,$C$3:$BU$3,1)-2)))),"reporting not started")</f>
        <v>493</v>
      </c>
      <c r="Q72" s="522"/>
      <c r="R72" s="522"/>
      <c r="S72" s="521">
        <f>IFERROR(IF(filingDate&gt;$BU$3,"Out of calendar/Add new reporting dates if needed",IF(filingDate&lt;$C$3,"reporting not started",IF(INDEX($C$3:$BU$3,1,MATCH(filingDate,$C$3:$BU$3,1)-1)&gt;V72,"reporting not started / check monotony",INDEX($C$3:$BU$3,1,MATCH(filingDate,$C$3:$BU$3,1)-1)))),"reporting not started")</f>
        <v>507</v>
      </c>
      <c r="T72" s="522"/>
      <c r="U72" s="522"/>
      <c r="V72" s="521">
        <f>IFERROR(IF(filingDate&gt;$BU$3,"Out of calendar/Add new reporting dates if needed",IF(filingDate&lt;$C$3,"reporting not started",IF(INDEX($C$3:$BU$3,1,MATCH(filingDate,$C$3:$BU$3,1))&gt;Y72,"reporting not started / check monotony",INDEX($C$3:$BU$3,1,MATCH(filingDate,$C$3:$BU$3,1))))),"reporting not started")</f>
        <v>521</v>
      </c>
      <c r="W72" s="522"/>
      <c r="X72" s="522"/>
      <c r="Y72" s="521">
        <f>IFERROR(IF(filingDate&gt;$BU$3,"Out of calendar/Add new reporting dates if needed",IF(filingDate&lt;$C$3,"reporting not started",INDEX($C$3:$BU$3,1,MATCH(filingDate,$C$3:$BU$3,1)+1))),"reporting not started")</f>
        <v>535</v>
      </c>
      <c r="Z72" s="521"/>
      <c r="AA72" s="516"/>
      <c r="AB72" s="516"/>
      <c r="AC72" s="516"/>
      <c r="AD72" s="525"/>
      <c r="AE72" s="516"/>
      <c r="AF72" s="516"/>
      <c r="AG72" s="516"/>
      <c r="AH72" s="516"/>
      <c r="AI72" s="516"/>
      <c r="AJ72" s="516"/>
      <c r="AK72" s="516"/>
      <c r="AL72" s="516"/>
      <c r="AM72" s="516"/>
      <c r="AN72" s="516"/>
      <c r="AO72" s="487"/>
      <c r="AP72" s="487"/>
      <c r="AQ72" s="487"/>
      <c r="AR72" s="487"/>
      <c r="AS72" s="487"/>
      <c r="AT72" s="487"/>
      <c r="AU72" s="487"/>
      <c r="AV72" s="487"/>
      <c r="AW72" s="487"/>
      <c r="AX72" s="487"/>
      <c r="AY72" s="487"/>
      <c r="AZ72" s="487"/>
      <c r="BA72" s="487"/>
      <c r="BB72" s="487"/>
      <c r="BC72" s="487"/>
      <c r="BD72" s="487"/>
      <c r="BE72" s="487"/>
      <c r="BF72" s="487"/>
      <c r="BG72" s="487"/>
      <c r="BH72" s="487"/>
      <c r="BI72" s="487"/>
      <c r="BJ72" s="487"/>
      <c r="BK72" s="487"/>
      <c r="BL72" s="487"/>
      <c r="BM72" s="487"/>
      <c r="BN72" s="487"/>
      <c r="BO72" s="487"/>
      <c r="BP72" s="487"/>
      <c r="BQ72" s="487"/>
      <c r="BR72" s="487"/>
      <c r="BS72" s="487"/>
      <c r="BT72" s="487"/>
      <c r="BU72" s="487"/>
      <c r="BV72" s="487"/>
      <c r="BW72" s="487"/>
    </row>
    <row r="73" spans="1:75">
      <c r="A73" s="497"/>
      <c r="B73" s="497"/>
      <c r="C73" s="526" t="s">
        <v>225</v>
      </c>
      <c r="D73" s="526" t="s">
        <v>226</v>
      </c>
      <c r="E73" s="526" t="s">
        <v>227</v>
      </c>
      <c r="F73" s="526" t="s">
        <v>225</v>
      </c>
      <c r="G73" s="526" t="s">
        <v>226</v>
      </c>
      <c r="H73" s="526" t="s">
        <v>227</v>
      </c>
      <c r="I73" s="526" t="s">
        <v>225</v>
      </c>
      <c r="J73" s="526" t="s">
        <v>226</v>
      </c>
      <c r="K73" s="526" t="s">
        <v>227</v>
      </c>
      <c r="L73" s="526" t="s">
        <v>225</v>
      </c>
      <c r="M73" s="526" t="s">
        <v>226</v>
      </c>
      <c r="N73" s="526" t="s">
        <v>227</v>
      </c>
      <c r="O73" s="526" t="s">
        <v>225</v>
      </c>
      <c r="P73" s="526" t="s">
        <v>226</v>
      </c>
      <c r="Q73" s="526" t="s">
        <v>227</v>
      </c>
      <c r="R73" s="526" t="s">
        <v>225</v>
      </c>
      <c r="S73" s="526" t="s">
        <v>226</v>
      </c>
      <c r="T73" s="526" t="s">
        <v>227</v>
      </c>
      <c r="U73" s="526" t="s">
        <v>225</v>
      </c>
      <c r="V73" s="526" t="s">
        <v>226</v>
      </c>
      <c r="W73" s="526" t="s">
        <v>227</v>
      </c>
      <c r="X73" s="526" t="s">
        <v>225</v>
      </c>
      <c r="Y73" s="526" t="s">
        <v>226</v>
      </c>
      <c r="Z73" s="526" t="s">
        <v>227</v>
      </c>
      <c r="AA73" s="516"/>
      <c r="AB73" s="516"/>
      <c r="AC73" s="516"/>
      <c r="AD73" s="516"/>
      <c r="AE73" s="516"/>
      <c r="AF73" s="516"/>
      <c r="AG73" s="516"/>
      <c r="AH73" s="516"/>
      <c r="AI73" s="516"/>
      <c r="AJ73" s="516"/>
      <c r="AK73" s="516"/>
      <c r="AL73" s="516"/>
      <c r="AM73" s="516"/>
      <c r="AN73" s="516"/>
      <c r="AO73" s="487"/>
      <c r="AP73" s="487"/>
      <c r="AQ73" s="487"/>
      <c r="AR73" s="487"/>
      <c r="AS73" s="487"/>
      <c r="AT73" s="487"/>
      <c r="AU73" s="487"/>
      <c r="AV73" s="487"/>
      <c r="AW73" s="487"/>
      <c r="AX73" s="487"/>
      <c r="AY73" s="487"/>
      <c r="AZ73" s="487"/>
      <c r="BA73" s="487"/>
      <c r="BB73" s="487"/>
      <c r="BC73" s="487"/>
      <c r="BD73" s="487"/>
      <c r="BE73" s="487"/>
      <c r="BF73" s="487"/>
      <c r="BG73" s="487"/>
      <c r="BH73" s="487"/>
      <c r="BI73" s="487"/>
      <c r="BJ73" s="487"/>
      <c r="BK73" s="487"/>
      <c r="BL73" s="487"/>
      <c r="BM73" s="487"/>
      <c r="BN73" s="487"/>
      <c r="BO73" s="487"/>
      <c r="BP73" s="487"/>
      <c r="BQ73" s="487"/>
      <c r="BR73" s="487"/>
      <c r="BS73" s="487"/>
      <c r="BT73" s="487"/>
      <c r="BU73" s="487"/>
      <c r="BV73" s="487"/>
      <c r="BW73" s="487"/>
    </row>
    <row r="74" spans="1:75">
      <c r="A74" s="497"/>
      <c r="B74" s="527" t="s">
        <v>220</v>
      </c>
      <c r="C74" s="528"/>
      <c r="D74" s="528"/>
      <c r="E74" s="528"/>
      <c r="F74" s="528" t="str">
        <f>HLOOKUP(G72,$C$3:$BU$54,32,FALSE)</f>
        <v/>
      </c>
      <c r="G74" s="528"/>
      <c r="H74" s="528"/>
      <c r="I74" s="528" t="str">
        <f>HLOOKUP(J72,$C$3:$BU$54,32,FALSE)</f>
        <v/>
      </c>
      <c r="J74" s="528"/>
      <c r="K74" s="528"/>
      <c r="L74" s="528" t="str">
        <f>HLOOKUP(M72,$C$3:$BU$54,32,FALSE)</f>
        <v/>
      </c>
      <c r="M74" s="528"/>
      <c r="N74" s="528"/>
      <c r="O74" s="528" t="str">
        <f>HLOOKUP(P72,$C$3:$BU$54,32,FALSE)</f>
        <v/>
      </c>
      <c r="P74" s="528"/>
      <c r="Q74" s="528"/>
      <c r="R74" s="528" t="str">
        <f>HLOOKUP(S72,$C$3:$BU$54,32,FALSE)</f>
        <v/>
      </c>
      <c r="S74" s="528"/>
      <c r="T74" s="528"/>
      <c r="U74" s="528" t="str">
        <f>HLOOKUP(V72,$C$3:$BU$54,32,FALSE)</f>
        <v/>
      </c>
      <c r="V74" s="528"/>
      <c r="W74" s="528"/>
      <c r="X74" s="528" t="str">
        <f>HLOOKUP(Y72,$C$3:$BU$54,32,FALSE)</f>
        <v/>
      </c>
      <c r="Y74" s="528"/>
      <c r="Z74" s="528"/>
      <c r="AA74" s="516"/>
      <c r="AB74" s="516"/>
      <c r="AC74" s="516"/>
      <c r="AD74" s="516"/>
      <c r="AE74" s="516"/>
      <c r="AF74" s="516"/>
      <c r="AG74" s="516"/>
      <c r="AH74" s="516"/>
      <c r="AI74" s="516"/>
      <c r="AJ74" s="516"/>
      <c r="AK74" s="516"/>
      <c r="AL74" s="516"/>
      <c r="AM74" s="516"/>
      <c r="AN74" s="516"/>
      <c r="AO74" s="487"/>
      <c r="AP74" s="487"/>
      <c r="AQ74" s="487"/>
      <c r="AR74" s="487"/>
      <c r="AS74" s="487"/>
      <c r="AT74" s="487"/>
      <c r="AU74" s="487"/>
      <c r="AV74" s="487"/>
      <c r="AW74" s="487"/>
      <c r="AX74" s="487"/>
      <c r="AY74" s="487"/>
      <c r="AZ74" s="487"/>
      <c r="BA74" s="487"/>
      <c r="BB74" s="487"/>
      <c r="BC74" s="487"/>
      <c r="BD74" s="487"/>
      <c r="BE74" s="487"/>
      <c r="BF74" s="487"/>
      <c r="BG74" s="487"/>
      <c r="BH74" s="487"/>
      <c r="BI74" s="487"/>
      <c r="BJ74" s="487"/>
      <c r="BK74" s="487"/>
      <c r="BL74" s="487"/>
      <c r="BM74" s="487"/>
      <c r="BN74" s="487"/>
      <c r="BO74" s="487"/>
      <c r="BP74" s="487"/>
      <c r="BQ74" s="487"/>
      <c r="BR74" s="487"/>
      <c r="BS74" s="487"/>
      <c r="BT74" s="487"/>
      <c r="BU74" s="487"/>
      <c r="BV74" s="487"/>
      <c r="BW74" s="487"/>
    </row>
    <row r="75" spans="1:75">
      <c r="A75" s="497"/>
      <c r="B75" s="527" t="s">
        <v>221</v>
      </c>
      <c r="C75" s="528"/>
      <c r="D75" s="528"/>
      <c r="E75" s="528"/>
      <c r="F75" s="528"/>
      <c r="G75" s="528" t="str">
        <f>HLOOKUP(G72,$C$3:$BU$54,33,FALSE)</f>
        <v/>
      </c>
      <c r="H75" s="528"/>
      <c r="I75" s="528"/>
      <c r="J75" s="528" t="str">
        <f>HLOOKUP(J72,$C$3:$BU$54,33,FALSE)</f>
        <v/>
      </c>
      <c r="K75" s="528"/>
      <c r="L75" s="528"/>
      <c r="M75" s="528" t="str">
        <f>HLOOKUP(M72,$C$3:$BU$54,33,FALSE)</f>
        <v/>
      </c>
      <c r="N75" s="528"/>
      <c r="O75" s="528"/>
      <c r="P75" s="528" t="str">
        <f>HLOOKUP(P72,$C$3:$BU$54,33,FALSE)</f>
        <v/>
      </c>
      <c r="Q75" s="528"/>
      <c r="R75" s="528"/>
      <c r="S75" s="528" t="str">
        <f>IFERROR(HLOOKUP(S72,$C$3:$BU$54,33,FALSE),"0")</f>
        <v/>
      </c>
      <c r="T75" s="528"/>
      <c r="U75" s="528"/>
      <c r="V75" s="528" t="str">
        <f>IFERROR(HLOOKUP(V72,$C$3:$BU$54,33,FALSE),"0")</f>
        <v/>
      </c>
      <c r="W75" s="528"/>
      <c r="X75" s="528"/>
      <c r="Y75" s="528" t="str">
        <f>IFERROR(HLOOKUP(Y72,$C$3:$BU$54,33,FALSE),"0")</f>
        <v/>
      </c>
      <c r="Z75" s="528"/>
      <c r="AA75" s="516"/>
      <c r="AB75" s="516"/>
      <c r="AC75" s="516"/>
      <c r="AD75" s="516"/>
      <c r="AE75" s="516"/>
      <c r="AF75" s="516"/>
      <c r="AG75" s="516"/>
      <c r="AH75" s="516"/>
      <c r="AI75" s="516"/>
      <c r="AJ75" s="516"/>
      <c r="AK75" s="516"/>
      <c r="AL75" s="516"/>
      <c r="AM75" s="516"/>
      <c r="AN75" s="516"/>
      <c r="AO75" s="487"/>
      <c r="AP75" s="487"/>
      <c r="AQ75" s="487"/>
      <c r="AR75" s="487"/>
      <c r="AS75" s="487"/>
      <c r="AT75" s="487"/>
      <c r="AU75" s="487"/>
      <c r="AV75" s="487"/>
      <c r="AW75" s="487"/>
      <c r="AX75" s="487"/>
      <c r="AY75" s="487"/>
      <c r="AZ75" s="487"/>
      <c r="BA75" s="487"/>
      <c r="BB75" s="487"/>
      <c r="BC75" s="487"/>
      <c r="BD75" s="487"/>
      <c r="BE75" s="487"/>
      <c r="BF75" s="487"/>
      <c r="BG75" s="487"/>
      <c r="BH75" s="487"/>
      <c r="BI75" s="487"/>
      <c r="BJ75" s="487"/>
      <c r="BK75" s="487"/>
      <c r="BL75" s="487"/>
      <c r="BM75" s="487"/>
      <c r="BN75" s="487"/>
      <c r="BO75" s="487"/>
      <c r="BP75" s="487"/>
      <c r="BQ75" s="487"/>
      <c r="BR75" s="487"/>
      <c r="BS75" s="487"/>
      <c r="BT75" s="487"/>
      <c r="BU75" s="487"/>
      <c r="BV75" s="487"/>
      <c r="BW75" s="487"/>
    </row>
    <row r="76" spans="1:75">
      <c r="A76" s="497"/>
      <c r="B76" s="527" t="s">
        <v>222</v>
      </c>
      <c r="C76" s="528"/>
      <c r="D76" s="528"/>
      <c r="E76" s="528" t="e">
        <f>HLOOKUP(D72,$C$3:$BU$54,44,FALSE)</f>
        <v>#N/A</v>
      </c>
      <c r="F76" s="528"/>
      <c r="G76" s="528"/>
      <c r="H76" s="528" t="e">
        <f>HLOOKUP(G72,$C$3:$BU$54,44,FALSE)</f>
        <v>#N/A</v>
      </c>
      <c r="I76" s="528"/>
      <c r="J76" s="528"/>
      <c r="K76" s="528" t="e">
        <f>HLOOKUP(J72,$C$3:$BU$54,44,FALSE)</f>
        <v>#N/A</v>
      </c>
      <c r="L76" s="528"/>
      <c r="M76" s="528"/>
      <c r="N76" s="528" t="e">
        <f>HLOOKUP(M72,$C$3:$BU$54,44,FALSE)</f>
        <v>#N/A</v>
      </c>
      <c r="O76" s="528"/>
      <c r="P76" s="528"/>
      <c r="Q76" s="528" t="e">
        <f>HLOOKUP(P72,$C$3:$BU$54,44,FALSE)</f>
        <v>#N/A</v>
      </c>
      <c r="R76" s="528"/>
      <c r="S76" s="528"/>
      <c r="T76" s="528" t="e">
        <f>HLOOKUP(S72,$C$3:$BU$54,44,FALSE)</f>
        <v>#N/A</v>
      </c>
      <c r="U76" s="528"/>
      <c r="V76" s="528"/>
      <c r="W76" s="528" t="e">
        <f>HLOOKUP(V72,$C$3:$BU$54,44,FALSE)</f>
        <v>#N/A</v>
      </c>
      <c r="X76" s="528"/>
      <c r="Y76" s="528"/>
      <c r="Z76" s="528" t="e">
        <f>HLOOKUP(Y72,$C$3:$BU$54,44,FALSE)</f>
        <v>#N/A</v>
      </c>
      <c r="AA76" s="516"/>
      <c r="AB76" s="516"/>
      <c r="AC76" s="516"/>
      <c r="AD76" s="516"/>
      <c r="AE76" s="516"/>
      <c r="AF76" s="516"/>
      <c r="AG76" s="516"/>
      <c r="AH76" s="516"/>
      <c r="AI76" s="516"/>
      <c r="AJ76" s="516"/>
      <c r="AK76" s="516"/>
      <c r="AL76" s="516"/>
      <c r="AM76" s="516"/>
      <c r="AN76" s="516"/>
      <c r="AO76" s="487"/>
      <c r="AP76" s="487"/>
      <c r="AQ76" s="487"/>
      <c r="AR76" s="487"/>
      <c r="AS76" s="487"/>
      <c r="AT76" s="487"/>
      <c r="AU76" s="487"/>
      <c r="AV76" s="487"/>
      <c r="AW76" s="487"/>
      <c r="AX76" s="487"/>
      <c r="AY76" s="487"/>
      <c r="AZ76" s="487"/>
      <c r="BA76" s="487"/>
      <c r="BB76" s="487"/>
      <c r="BC76" s="487"/>
      <c r="BD76" s="487"/>
      <c r="BE76" s="487"/>
      <c r="BF76" s="487"/>
      <c r="BG76" s="487"/>
      <c r="BH76" s="487"/>
      <c r="BI76" s="487"/>
      <c r="BJ76" s="487"/>
      <c r="BK76" s="487"/>
      <c r="BL76" s="487"/>
      <c r="BM76" s="487"/>
      <c r="BN76" s="487"/>
      <c r="BO76" s="487"/>
      <c r="BP76" s="487"/>
      <c r="BQ76" s="487"/>
      <c r="BR76" s="487"/>
      <c r="BS76" s="487"/>
      <c r="BT76" s="487"/>
      <c r="BU76" s="487"/>
      <c r="BV76" s="487"/>
    </row>
    <row r="77" spans="1:75">
      <c r="A77" s="497"/>
      <c r="B77" s="527" t="s">
        <v>223</v>
      </c>
      <c r="C77" s="528"/>
      <c r="D77" s="528"/>
      <c r="E77" s="528"/>
      <c r="F77" s="528" t="e">
        <f>E76</f>
        <v>#N/A</v>
      </c>
      <c r="G77" s="528"/>
      <c r="H77" s="528"/>
      <c r="I77" s="528" t="e">
        <f>H76</f>
        <v>#N/A</v>
      </c>
      <c r="J77" s="528"/>
      <c r="K77" s="528"/>
      <c r="L77" s="528" t="e">
        <f>K76</f>
        <v>#N/A</v>
      </c>
      <c r="M77" s="528"/>
      <c r="N77" s="528"/>
      <c r="O77" s="528" t="e">
        <f>N76</f>
        <v>#N/A</v>
      </c>
      <c r="P77" s="528"/>
      <c r="Q77" s="528"/>
      <c r="R77" s="528" t="e">
        <f>Q76</f>
        <v>#N/A</v>
      </c>
      <c r="S77" s="528"/>
      <c r="T77" s="528"/>
      <c r="U77" s="528" t="e">
        <f>T76</f>
        <v>#N/A</v>
      </c>
      <c r="V77" s="528"/>
      <c r="W77" s="528"/>
      <c r="X77" s="528" t="e">
        <f>W76</f>
        <v>#N/A</v>
      </c>
      <c r="Y77" s="528"/>
      <c r="Z77" s="528"/>
      <c r="AA77" s="516"/>
      <c r="AB77" s="516"/>
      <c r="AC77" s="516"/>
      <c r="AD77" s="516"/>
      <c r="AE77" s="516"/>
      <c r="AF77" s="516"/>
      <c r="AG77" s="516"/>
      <c r="AH77" s="516"/>
      <c r="AI77" s="516"/>
      <c r="AJ77" s="516"/>
      <c r="AK77" s="516"/>
      <c r="AL77" s="516"/>
      <c r="AM77" s="516"/>
      <c r="AN77" s="516"/>
      <c r="AO77" s="487"/>
      <c r="AP77" s="487"/>
      <c r="AQ77" s="487"/>
      <c r="AR77" s="487"/>
      <c r="AS77" s="487"/>
      <c r="AT77" s="487"/>
      <c r="AU77" s="487"/>
      <c r="AV77" s="487"/>
      <c r="AW77" s="487"/>
      <c r="AX77" s="487"/>
      <c r="AY77" s="487"/>
      <c r="AZ77" s="487"/>
      <c r="BA77" s="487"/>
      <c r="BB77" s="487"/>
      <c r="BC77" s="487"/>
      <c r="BD77" s="487"/>
      <c r="BE77" s="487"/>
      <c r="BF77" s="487"/>
      <c r="BG77" s="487"/>
      <c r="BH77" s="487"/>
      <c r="BI77" s="487"/>
      <c r="BJ77" s="487"/>
      <c r="BK77" s="487"/>
      <c r="BL77" s="487"/>
      <c r="BM77" s="487"/>
      <c r="BN77" s="487"/>
      <c r="BO77" s="487"/>
      <c r="BP77" s="487"/>
      <c r="BQ77" s="487"/>
      <c r="BR77" s="487"/>
      <c r="BS77" s="487"/>
      <c r="BT77" s="487"/>
      <c r="BU77" s="487"/>
      <c r="BV77" s="487"/>
      <c r="BW77" s="487"/>
    </row>
    <row r="78" spans="1:75">
      <c r="A78" s="497"/>
      <c r="B78" s="527" t="s">
        <v>224</v>
      </c>
      <c r="C78" s="528"/>
      <c r="D78" s="528"/>
      <c r="E78" s="528"/>
      <c r="F78" s="528"/>
      <c r="G78" s="528" t="e">
        <f>H76</f>
        <v>#N/A</v>
      </c>
      <c r="H78" s="528"/>
      <c r="I78" s="528"/>
      <c r="J78" s="528" t="e">
        <f>K76</f>
        <v>#N/A</v>
      </c>
      <c r="K78" s="528"/>
      <c r="L78" s="528"/>
      <c r="M78" s="528" t="e">
        <f>N76</f>
        <v>#N/A</v>
      </c>
      <c r="N78" s="528"/>
      <c r="O78" s="528"/>
      <c r="P78" s="528" t="e">
        <f>Q76</f>
        <v>#N/A</v>
      </c>
      <c r="Q78" s="528"/>
      <c r="R78" s="528"/>
      <c r="S78" s="528" t="e">
        <f>T76</f>
        <v>#N/A</v>
      </c>
      <c r="T78" s="528"/>
      <c r="U78" s="528"/>
      <c r="V78" s="528" t="e">
        <f>W76</f>
        <v>#N/A</v>
      </c>
      <c r="W78" s="528"/>
      <c r="X78" s="528"/>
      <c r="Y78" s="528" t="e">
        <f>Z76</f>
        <v>#N/A</v>
      </c>
      <c r="Z78" s="528"/>
      <c r="AA78" s="516"/>
      <c r="AB78" s="516"/>
      <c r="AC78" s="516"/>
      <c r="AD78" s="516"/>
      <c r="AE78" s="516"/>
      <c r="AF78" s="516"/>
      <c r="AG78" s="516"/>
      <c r="AH78" s="516"/>
      <c r="AI78" s="516"/>
      <c r="AJ78" s="516"/>
      <c r="AK78" s="516"/>
      <c r="AL78" s="516"/>
      <c r="AM78" s="516"/>
      <c r="AN78" s="516"/>
      <c r="AO78" s="487"/>
      <c r="AP78" s="487"/>
      <c r="AQ78" s="487"/>
      <c r="AR78" s="487"/>
      <c r="AS78" s="487"/>
      <c r="AT78" s="487"/>
      <c r="AU78" s="487"/>
      <c r="AV78" s="487"/>
      <c r="AW78" s="487"/>
      <c r="AX78" s="487"/>
      <c r="AY78" s="487"/>
      <c r="AZ78" s="487"/>
      <c r="BA78" s="487"/>
      <c r="BB78" s="487"/>
      <c r="BC78" s="487"/>
      <c r="BD78" s="487"/>
      <c r="BE78" s="487"/>
      <c r="BF78" s="487"/>
      <c r="BG78" s="487"/>
      <c r="BH78" s="487"/>
      <c r="BI78" s="487"/>
      <c r="BJ78" s="487"/>
      <c r="BK78" s="487"/>
      <c r="BL78" s="487"/>
      <c r="BM78" s="487"/>
      <c r="BN78" s="487"/>
      <c r="BO78" s="487"/>
      <c r="BP78" s="487"/>
      <c r="BQ78" s="487"/>
      <c r="BR78" s="487"/>
      <c r="BS78" s="487"/>
      <c r="BT78" s="487"/>
      <c r="BU78" s="487"/>
      <c r="BV78" s="487"/>
    </row>
    <row r="79" spans="1:75">
      <c r="A79" s="487"/>
      <c r="B79" s="487"/>
      <c r="C79" s="487"/>
      <c r="D79" s="487"/>
      <c r="E79" s="487"/>
      <c r="F79" s="487"/>
      <c r="G79" s="487"/>
      <c r="H79" s="487"/>
      <c r="I79" s="487"/>
      <c r="J79" s="487"/>
      <c r="K79" s="487"/>
      <c r="L79" s="516"/>
      <c r="M79" s="516"/>
      <c r="N79" s="516"/>
      <c r="O79" s="516"/>
      <c r="P79" s="516"/>
      <c r="Q79" s="516"/>
      <c r="R79" s="516"/>
      <c r="S79" s="516"/>
      <c r="T79" s="516"/>
      <c r="U79" s="516"/>
      <c r="V79" s="516"/>
      <c r="W79" s="516"/>
      <c r="X79" s="516"/>
      <c r="Y79" s="516"/>
      <c r="Z79" s="516"/>
      <c r="AA79" s="516"/>
      <c r="AB79" s="516"/>
      <c r="AC79" s="516"/>
      <c r="AD79" s="516"/>
      <c r="AE79" s="516"/>
      <c r="AF79" s="516"/>
      <c r="AG79" s="516"/>
      <c r="AH79" s="516"/>
      <c r="AI79" s="516"/>
      <c r="AJ79" s="516"/>
      <c r="AK79" s="516"/>
      <c r="AL79" s="516"/>
      <c r="AM79" s="516"/>
      <c r="AN79" s="516"/>
      <c r="AO79" s="487"/>
      <c r="AP79" s="487"/>
      <c r="AQ79" s="487"/>
      <c r="AR79" s="487"/>
      <c r="AS79" s="487"/>
      <c r="AT79" s="487"/>
      <c r="AU79" s="487"/>
      <c r="AV79" s="487"/>
      <c r="AW79" s="487"/>
      <c r="AX79" s="487"/>
      <c r="AY79" s="487"/>
      <c r="AZ79" s="487"/>
      <c r="BA79" s="487"/>
      <c r="BB79" s="487"/>
      <c r="BC79" s="487"/>
      <c r="BD79" s="487"/>
      <c r="BE79" s="487"/>
      <c r="BF79" s="487"/>
      <c r="BG79" s="487"/>
      <c r="BH79" s="487"/>
      <c r="BI79" s="487"/>
      <c r="BJ79" s="487"/>
      <c r="BK79" s="487"/>
      <c r="BL79" s="487"/>
      <c r="BM79" s="487"/>
      <c r="BN79" s="487"/>
      <c r="BO79" s="487"/>
      <c r="BP79" s="487"/>
      <c r="BQ79" s="487"/>
      <c r="BR79" s="487"/>
      <c r="BS79" s="487"/>
      <c r="BT79" s="487"/>
      <c r="BU79" s="487"/>
      <c r="BV79" s="487"/>
      <c r="BW79" s="487"/>
    </row>
  </sheetData>
  <sheetProtection algorithmName="SHA-512" hashValue="cpTCZCISgVTZ61/UJdLe5pUk5YPzZcGKSRVmBvHDs5+Hb1MhbnmW2uvNxcpHP8sZ2tB5AOgklSORdi6ED4+7sw==" saltValue="GybE/+0WhpIUXiLGhrwysQ==" spinCount="100000" sheet="1" objects="1" scenarios="1"/>
  <customSheetViews>
    <customSheetView guid="{F4DD0BDD-9BCD-4E13-8084-E09DC92B9F33}">
      <selection activeCell="C9" sqref="C9:AD23"/>
      <pageMargins left="0.7" right="0.7" top="0.78740157499999996" bottom="0.78740157499999996" header="0.3" footer="0.3"/>
      <pageSetup paperSize="9" orientation="portrait" r:id="rId1"/>
    </customSheetView>
  </customSheetViews>
  <dataValidations count="6">
    <dataValidation allowBlank="1" showInputMessage="1" showErrorMessage="1" errorTitle="Edit not allowed" error="Edit not allowed!" sqref="A34:XFD35"/>
    <dataValidation type="custom" allowBlank="1" showInputMessage="1" showErrorMessage="1" errorTitle="Edit Not allowed" error="Edit not allowed!" sqref="B9:B33">
      <formula1>"&gt;0"</formula1>
    </dataValidation>
    <dataValidation type="custom" allowBlank="1" showInputMessage="1" showErrorMessage="1" errorTitle="Edit not allowed" error="Edit not allowed!_x000a_Formulas" sqref="C2">
      <formula1>"&gt;0"</formula1>
    </dataValidation>
    <dataValidation type="custom" allowBlank="1" showInputMessage="1" showErrorMessage="1" errorTitle="Edit not allowed" error="Formulas" sqref="D2:BV2">
      <formula1>"&gt;0"</formula1>
    </dataValidation>
    <dataValidation allowBlank="1" showInputMessage="1" showErrorMessage="1" error="DO NOT EDIT THESE CELLS" sqref="B38:B55 E58 A71:Z78 A59:XFD66"/>
    <dataValidation type="custom" allowBlank="1" showInputMessage="1" showErrorMessage="1" error="DO NOT EDIT THESE CELLS" sqref="A37:A55 B37 C37:XFD55">
      <formula1>"&gt;0"</formula1>
    </dataValidation>
  </dataValidations>
  <pageMargins left="0.7" right="0.7" top="0.78740157499999996" bottom="0.78740157499999996" header="0.3" footer="0.3"/>
  <pageSetup paperSize="9" orientation="portrait" r:id="rId2"/>
  <ignoredErrors>
    <ignoredError sqref="B46 B49 B52" formula="1"/>
    <ignoredError sqref="C46:BV46 C49:BV49 C52:BV52 E76 H76 K76 N76 Q76 T76 W76 Z76 F77 I77 L77 O77 R77 U77 X77 G78 J78 M78 P78 S78 V78 Y78"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6">
    <tabColor rgb="FFFFFF00"/>
  </sheetPr>
  <dimension ref="A1:WYC79"/>
  <sheetViews>
    <sheetView zoomScaleNormal="100" workbookViewId="0">
      <selection activeCell="J13" sqref="I13:J13"/>
    </sheetView>
  </sheetViews>
  <sheetFormatPr defaultColWidth="0" defaultRowHeight="12.75" zeroHeight="1"/>
  <cols>
    <col min="1" max="1" width="37.140625" style="162" bestFit="1" customWidth="1"/>
    <col min="2" max="2" width="14.7109375" style="162" customWidth="1"/>
    <col min="3" max="11" width="4.7109375" style="162" customWidth="1"/>
    <col min="12" max="40" width="4.7109375" style="529" customWidth="1"/>
    <col min="41" max="73" width="4.7109375" style="162" customWidth="1"/>
    <col min="74" max="74" width="4.5703125" style="162" customWidth="1"/>
    <col min="75" max="75" width="9.140625" style="162" customWidth="1"/>
    <col min="76" max="256" width="9.140625" style="162" hidden="1"/>
    <col min="257" max="257" width="25.85546875" style="162" hidden="1"/>
    <col min="258" max="258" width="7.5703125" style="162" hidden="1"/>
    <col min="259" max="275" width="5" style="162" hidden="1"/>
    <col min="276" max="279" width="5.42578125" style="162" hidden="1"/>
    <col min="280" max="280" width="4.5703125" style="162" hidden="1"/>
    <col min="281" max="281" width="6.42578125" style="162" hidden="1"/>
    <col min="282" max="282" width="5.42578125" style="162" hidden="1"/>
    <col min="283" max="283" width="6.42578125" style="162" hidden="1"/>
    <col min="284" max="284" width="5.42578125" style="162" hidden="1"/>
    <col min="285" max="285" width="6.42578125" style="162" hidden="1"/>
    <col min="286" max="286" width="5.42578125" style="162" hidden="1"/>
    <col min="287" max="287" width="6.42578125" style="162" hidden="1"/>
    <col min="288" max="288" width="4.5703125" style="162" hidden="1"/>
    <col min="289" max="289" width="6.42578125" style="162" hidden="1"/>
    <col min="290" max="290" width="4.5703125" style="162" hidden="1"/>
    <col min="291" max="291" width="6.42578125" style="162" hidden="1"/>
    <col min="292" max="293" width="4.5703125" style="162" hidden="1"/>
    <col min="294" max="294" width="5.42578125" style="162" hidden="1"/>
    <col min="295" max="295" width="4.85546875" style="162" hidden="1"/>
    <col min="296" max="301" width="4.5703125" style="162" hidden="1"/>
    <col min="302" max="302" width="5.28515625" style="162" hidden="1"/>
    <col min="303" max="305" width="4.5703125" style="162" hidden="1"/>
    <col min="306" max="306" width="4.85546875" style="162" hidden="1"/>
    <col min="307" max="329" width="4.5703125" style="162" hidden="1"/>
    <col min="330" max="512" width="9.140625" style="162" hidden="1"/>
    <col min="513" max="513" width="25.85546875" style="162" hidden="1"/>
    <col min="514" max="514" width="7.5703125" style="162" hidden="1"/>
    <col min="515" max="531" width="5" style="162" hidden="1"/>
    <col min="532" max="535" width="5.42578125" style="162" hidden="1"/>
    <col min="536" max="536" width="4.5703125" style="162" hidden="1"/>
    <col min="537" max="537" width="6.42578125" style="162" hidden="1"/>
    <col min="538" max="538" width="5.42578125" style="162" hidden="1"/>
    <col min="539" max="539" width="6.42578125" style="162" hidden="1"/>
    <col min="540" max="540" width="5.42578125" style="162" hidden="1"/>
    <col min="541" max="541" width="6.42578125" style="162" hidden="1"/>
    <col min="542" max="542" width="5.42578125" style="162" hidden="1"/>
    <col min="543" max="543" width="6.42578125" style="162" hidden="1"/>
    <col min="544" max="544" width="4.5703125" style="162" hidden="1"/>
    <col min="545" max="545" width="6.42578125" style="162" hidden="1"/>
    <col min="546" max="546" width="4.5703125" style="162" hidden="1"/>
    <col min="547" max="547" width="6.42578125" style="162" hidden="1"/>
    <col min="548" max="549" width="4.5703125" style="162" hidden="1"/>
    <col min="550" max="550" width="5.42578125" style="162" hidden="1"/>
    <col min="551" max="551" width="4.85546875" style="162" hidden="1"/>
    <col min="552" max="557" width="4.5703125" style="162" hidden="1"/>
    <col min="558" max="558" width="5.28515625" style="162" hidden="1"/>
    <col min="559" max="561" width="4.5703125" style="162" hidden="1"/>
    <col min="562" max="562" width="4.85546875" style="162" hidden="1"/>
    <col min="563" max="585" width="4.5703125" style="162" hidden="1"/>
    <col min="586" max="768" width="9.140625" style="162" hidden="1"/>
    <col min="769" max="769" width="25.85546875" style="162" hidden="1"/>
    <col min="770" max="770" width="7.5703125" style="162" hidden="1"/>
    <col min="771" max="787" width="5" style="162" hidden="1"/>
    <col min="788" max="791" width="5.42578125" style="162" hidden="1"/>
    <col min="792" max="792" width="4.5703125" style="162" hidden="1"/>
    <col min="793" max="793" width="6.42578125" style="162" hidden="1"/>
    <col min="794" max="794" width="5.42578125" style="162" hidden="1"/>
    <col min="795" max="795" width="6.42578125" style="162" hidden="1"/>
    <col min="796" max="796" width="5.42578125" style="162" hidden="1"/>
    <col min="797" max="797" width="6.42578125" style="162" hidden="1"/>
    <col min="798" max="798" width="5.42578125" style="162" hidden="1"/>
    <col min="799" max="799" width="6.42578125" style="162" hidden="1"/>
    <col min="800" max="800" width="4.5703125" style="162" hidden="1"/>
    <col min="801" max="801" width="6.42578125" style="162" hidden="1"/>
    <col min="802" max="802" width="4.5703125" style="162" hidden="1"/>
    <col min="803" max="803" width="6.42578125" style="162" hidden="1"/>
    <col min="804" max="805" width="4.5703125" style="162" hidden="1"/>
    <col min="806" max="806" width="5.42578125" style="162" hidden="1"/>
    <col min="807" max="807" width="4.85546875" style="162" hidden="1"/>
    <col min="808" max="813" width="4.5703125" style="162" hidden="1"/>
    <col min="814" max="814" width="5.28515625" style="162" hidden="1"/>
    <col min="815" max="817" width="4.5703125" style="162" hidden="1"/>
    <col min="818" max="818" width="4.85546875" style="162" hidden="1"/>
    <col min="819" max="841" width="4.5703125" style="162" hidden="1"/>
    <col min="842" max="1024" width="9.140625" style="162" hidden="1"/>
    <col min="1025" max="1025" width="25.85546875" style="162" hidden="1"/>
    <col min="1026" max="1026" width="7.5703125" style="162" hidden="1"/>
    <col min="1027" max="1043" width="5" style="162" hidden="1"/>
    <col min="1044" max="1047" width="5.42578125" style="162" hidden="1"/>
    <col min="1048" max="1048" width="4.5703125" style="162" hidden="1"/>
    <col min="1049" max="1049" width="6.42578125" style="162" hidden="1"/>
    <col min="1050" max="1050" width="5.42578125" style="162" hidden="1"/>
    <col min="1051" max="1051" width="6.42578125" style="162" hidden="1"/>
    <col min="1052" max="1052" width="5.42578125" style="162" hidden="1"/>
    <col min="1053" max="1053" width="6.42578125" style="162" hidden="1"/>
    <col min="1054" max="1054" width="5.42578125" style="162" hidden="1"/>
    <col min="1055" max="1055" width="6.42578125" style="162" hidden="1"/>
    <col min="1056" max="1056" width="4.5703125" style="162" hidden="1"/>
    <col min="1057" max="1057" width="6.42578125" style="162" hidden="1"/>
    <col min="1058" max="1058" width="4.5703125" style="162" hidden="1"/>
    <col min="1059" max="1059" width="6.42578125" style="162" hidden="1"/>
    <col min="1060" max="1061" width="4.5703125" style="162" hidden="1"/>
    <col min="1062" max="1062" width="5.42578125" style="162" hidden="1"/>
    <col min="1063" max="1063" width="4.85546875" style="162" hidden="1"/>
    <col min="1064" max="1069" width="4.5703125" style="162" hidden="1"/>
    <col min="1070" max="1070" width="5.28515625" style="162" hidden="1"/>
    <col min="1071" max="1073" width="4.5703125" style="162" hidden="1"/>
    <col min="1074" max="1074" width="4.85546875" style="162" hidden="1"/>
    <col min="1075" max="1097" width="4.5703125" style="162" hidden="1"/>
    <col min="1098" max="1280" width="9.140625" style="162" hidden="1"/>
    <col min="1281" max="1281" width="25.85546875" style="162" hidden="1"/>
    <col min="1282" max="1282" width="7.5703125" style="162" hidden="1"/>
    <col min="1283" max="1299" width="5" style="162" hidden="1"/>
    <col min="1300" max="1303" width="5.42578125" style="162" hidden="1"/>
    <col min="1304" max="1304" width="4.5703125" style="162" hidden="1"/>
    <col min="1305" max="1305" width="6.42578125" style="162" hidden="1"/>
    <col min="1306" max="1306" width="5.42578125" style="162" hidden="1"/>
    <col min="1307" max="1307" width="6.42578125" style="162" hidden="1"/>
    <col min="1308" max="1308" width="5.42578125" style="162" hidden="1"/>
    <col min="1309" max="1309" width="6.42578125" style="162" hidden="1"/>
    <col min="1310" max="1310" width="5.42578125" style="162" hidden="1"/>
    <col min="1311" max="1311" width="6.42578125" style="162" hidden="1"/>
    <col min="1312" max="1312" width="4.5703125" style="162" hidden="1"/>
    <col min="1313" max="1313" width="6.42578125" style="162" hidden="1"/>
    <col min="1314" max="1314" width="4.5703125" style="162" hidden="1"/>
    <col min="1315" max="1315" width="6.42578125" style="162" hidden="1"/>
    <col min="1316" max="1317" width="4.5703125" style="162" hidden="1"/>
    <col min="1318" max="1318" width="5.42578125" style="162" hidden="1"/>
    <col min="1319" max="1319" width="4.85546875" style="162" hidden="1"/>
    <col min="1320" max="1325" width="4.5703125" style="162" hidden="1"/>
    <col min="1326" max="1326" width="5.28515625" style="162" hidden="1"/>
    <col min="1327" max="1329" width="4.5703125" style="162" hidden="1"/>
    <col min="1330" max="1330" width="4.85546875" style="162" hidden="1"/>
    <col min="1331" max="1353" width="4.5703125" style="162" hidden="1"/>
    <col min="1354" max="1536" width="9.140625" style="162" hidden="1"/>
    <col min="1537" max="1537" width="25.85546875" style="162" hidden="1"/>
    <col min="1538" max="1538" width="7.5703125" style="162" hidden="1"/>
    <col min="1539" max="1555" width="5" style="162" hidden="1"/>
    <col min="1556" max="1559" width="5.42578125" style="162" hidden="1"/>
    <col min="1560" max="1560" width="4.5703125" style="162" hidden="1"/>
    <col min="1561" max="1561" width="6.42578125" style="162" hidden="1"/>
    <col min="1562" max="1562" width="5.42578125" style="162" hidden="1"/>
    <col min="1563" max="1563" width="6.42578125" style="162" hidden="1"/>
    <col min="1564" max="1564" width="5.42578125" style="162" hidden="1"/>
    <col min="1565" max="1565" width="6.42578125" style="162" hidden="1"/>
    <col min="1566" max="1566" width="5.42578125" style="162" hidden="1"/>
    <col min="1567" max="1567" width="6.42578125" style="162" hidden="1"/>
    <col min="1568" max="1568" width="4.5703125" style="162" hidden="1"/>
    <col min="1569" max="1569" width="6.42578125" style="162" hidden="1"/>
    <col min="1570" max="1570" width="4.5703125" style="162" hidden="1"/>
    <col min="1571" max="1571" width="6.42578125" style="162" hidden="1"/>
    <col min="1572" max="1573" width="4.5703125" style="162" hidden="1"/>
    <col min="1574" max="1574" width="5.42578125" style="162" hidden="1"/>
    <col min="1575" max="1575" width="4.85546875" style="162" hidden="1"/>
    <col min="1576" max="1581" width="4.5703125" style="162" hidden="1"/>
    <col min="1582" max="1582" width="5.28515625" style="162" hidden="1"/>
    <col min="1583" max="1585" width="4.5703125" style="162" hidden="1"/>
    <col min="1586" max="1586" width="4.85546875" style="162" hidden="1"/>
    <col min="1587" max="1609" width="4.5703125" style="162" hidden="1"/>
    <col min="1610" max="1792" width="9.140625" style="162" hidden="1"/>
    <col min="1793" max="1793" width="25.85546875" style="162" hidden="1"/>
    <col min="1794" max="1794" width="7.5703125" style="162" hidden="1"/>
    <col min="1795" max="1811" width="5" style="162" hidden="1"/>
    <col min="1812" max="1815" width="5.42578125" style="162" hidden="1"/>
    <col min="1816" max="1816" width="4.5703125" style="162" hidden="1"/>
    <col min="1817" max="1817" width="6.42578125" style="162" hidden="1"/>
    <col min="1818" max="1818" width="5.42578125" style="162" hidden="1"/>
    <col min="1819" max="1819" width="6.42578125" style="162" hidden="1"/>
    <col min="1820" max="1820" width="5.42578125" style="162" hidden="1"/>
    <col min="1821" max="1821" width="6.42578125" style="162" hidden="1"/>
    <col min="1822" max="1822" width="5.42578125" style="162" hidden="1"/>
    <col min="1823" max="1823" width="6.42578125" style="162" hidden="1"/>
    <col min="1824" max="1824" width="4.5703125" style="162" hidden="1"/>
    <col min="1825" max="1825" width="6.42578125" style="162" hidden="1"/>
    <col min="1826" max="1826" width="4.5703125" style="162" hidden="1"/>
    <col min="1827" max="1827" width="6.42578125" style="162" hidden="1"/>
    <col min="1828" max="1829" width="4.5703125" style="162" hidden="1"/>
    <col min="1830" max="1830" width="5.42578125" style="162" hidden="1"/>
    <col min="1831" max="1831" width="4.85546875" style="162" hidden="1"/>
    <col min="1832" max="1837" width="4.5703125" style="162" hidden="1"/>
    <col min="1838" max="1838" width="5.28515625" style="162" hidden="1"/>
    <col min="1839" max="1841" width="4.5703125" style="162" hidden="1"/>
    <col min="1842" max="1842" width="4.85546875" style="162" hidden="1"/>
    <col min="1843" max="1865" width="4.5703125" style="162" hidden="1"/>
    <col min="1866" max="2048" width="9.140625" style="162" hidden="1"/>
    <col min="2049" max="2049" width="25.85546875" style="162" hidden="1"/>
    <col min="2050" max="2050" width="7.5703125" style="162" hidden="1"/>
    <col min="2051" max="2067" width="5" style="162" hidden="1"/>
    <col min="2068" max="2071" width="5.42578125" style="162" hidden="1"/>
    <col min="2072" max="2072" width="4.5703125" style="162" hidden="1"/>
    <col min="2073" max="2073" width="6.42578125" style="162" hidden="1"/>
    <col min="2074" max="2074" width="5.42578125" style="162" hidden="1"/>
    <col min="2075" max="2075" width="6.42578125" style="162" hidden="1"/>
    <col min="2076" max="2076" width="5.42578125" style="162" hidden="1"/>
    <col min="2077" max="2077" width="6.42578125" style="162" hidden="1"/>
    <col min="2078" max="2078" width="5.42578125" style="162" hidden="1"/>
    <col min="2079" max="2079" width="6.42578125" style="162" hidden="1"/>
    <col min="2080" max="2080" width="4.5703125" style="162" hidden="1"/>
    <col min="2081" max="2081" width="6.42578125" style="162" hidden="1"/>
    <col min="2082" max="2082" width="4.5703125" style="162" hidden="1"/>
    <col min="2083" max="2083" width="6.42578125" style="162" hidden="1"/>
    <col min="2084" max="2085" width="4.5703125" style="162" hidden="1"/>
    <col min="2086" max="2086" width="5.42578125" style="162" hidden="1"/>
    <col min="2087" max="2087" width="4.85546875" style="162" hidden="1"/>
    <col min="2088" max="2093" width="4.5703125" style="162" hidden="1"/>
    <col min="2094" max="2094" width="5.28515625" style="162" hidden="1"/>
    <col min="2095" max="2097" width="4.5703125" style="162" hidden="1"/>
    <col min="2098" max="2098" width="4.85546875" style="162" hidden="1"/>
    <col min="2099" max="2121" width="4.5703125" style="162" hidden="1"/>
    <col min="2122" max="2304" width="9.140625" style="162" hidden="1"/>
    <col min="2305" max="2305" width="25.85546875" style="162" hidden="1"/>
    <col min="2306" max="2306" width="7.5703125" style="162" hidden="1"/>
    <col min="2307" max="2323" width="5" style="162" hidden="1"/>
    <col min="2324" max="2327" width="5.42578125" style="162" hidden="1"/>
    <col min="2328" max="2328" width="4.5703125" style="162" hidden="1"/>
    <col min="2329" max="2329" width="6.42578125" style="162" hidden="1"/>
    <col min="2330" max="2330" width="5.42578125" style="162" hidden="1"/>
    <col min="2331" max="2331" width="6.42578125" style="162" hidden="1"/>
    <col min="2332" max="2332" width="5.42578125" style="162" hidden="1"/>
    <col min="2333" max="2333" width="6.42578125" style="162" hidden="1"/>
    <col min="2334" max="2334" width="5.42578125" style="162" hidden="1"/>
    <col min="2335" max="2335" width="6.42578125" style="162" hidden="1"/>
    <col min="2336" max="2336" width="4.5703125" style="162" hidden="1"/>
    <col min="2337" max="2337" width="6.42578125" style="162" hidden="1"/>
    <col min="2338" max="2338" width="4.5703125" style="162" hidden="1"/>
    <col min="2339" max="2339" width="6.42578125" style="162" hidden="1"/>
    <col min="2340" max="2341" width="4.5703125" style="162" hidden="1"/>
    <col min="2342" max="2342" width="5.42578125" style="162" hidden="1"/>
    <col min="2343" max="2343" width="4.85546875" style="162" hidden="1"/>
    <col min="2344" max="2349" width="4.5703125" style="162" hidden="1"/>
    <col min="2350" max="2350" width="5.28515625" style="162" hidden="1"/>
    <col min="2351" max="2353" width="4.5703125" style="162" hidden="1"/>
    <col min="2354" max="2354" width="4.85546875" style="162" hidden="1"/>
    <col min="2355" max="2377" width="4.5703125" style="162" hidden="1"/>
    <col min="2378" max="2560" width="9.140625" style="162" hidden="1"/>
    <col min="2561" max="2561" width="25.85546875" style="162" hidden="1"/>
    <col min="2562" max="2562" width="7.5703125" style="162" hidden="1"/>
    <col min="2563" max="2579" width="5" style="162" hidden="1"/>
    <col min="2580" max="2583" width="5.42578125" style="162" hidden="1"/>
    <col min="2584" max="2584" width="4.5703125" style="162" hidden="1"/>
    <col min="2585" max="2585" width="6.42578125" style="162" hidden="1"/>
    <col min="2586" max="2586" width="5.42578125" style="162" hidden="1"/>
    <col min="2587" max="2587" width="6.42578125" style="162" hidden="1"/>
    <col min="2588" max="2588" width="5.42578125" style="162" hidden="1"/>
    <col min="2589" max="2589" width="6.42578125" style="162" hidden="1"/>
    <col min="2590" max="2590" width="5.42578125" style="162" hidden="1"/>
    <col min="2591" max="2591" width="6.42578125" style="162" hidden="1"/>
    <col min="2592" max="2592" width="4.5703125" style="162" hidden="1"/>
    <col min="2593" max="2593" width="6.42578125" style="162" hidden="1"/>
    <col min="2594" max="2594" width="4.5703125" style="162" hidden="1"/>
    <col min="2595" max="2595" width="6.42578125" style="162" hidden="1"/>
    <col min="2596" max="2597" width="4.5703125" style="162" hidden="1"/>
    <col min="2598" max="2598" width="5.42578125" style="162" hidden="1"/>
    <col min="2599" max="2599" width="4.85546875" style="162" hidden="1"/>
    <col min="2600" max="2605" width="4.5703125" style="162" hidden="1"/>
    <col min="2606" max="2606" width="5.28515625" style="162" hidden="1"/>
    <col min="2607" max="2609" width="4.5703125" style="162" hidden="1"/>
    <col min="2610" max="2610" width="4.85546875" style="162" hidden="1"/>
    <col min="2611" max="2633" width="4.5703125" style="162" hidden="1"/>
    <col min="2634" max="2816" width="9.140625" style="162" hidden="1"/>
    <col min="2817" max="2817" width="25.85546875" style="162" hidden="1"/>
    <col min="2818" max="2818" width="7.5703125" style="162" hidden="1"/>
    <col min="2819" max="2835" width="5" style="162" hidden="1"/>
    <col min="2836" max="2839" width="5.42578125" style="162" hidden="1"/>
    <col min="2840" max="2840" width="4.5703125" style="162" hidden="1"/>
    <col min="2841" max="2841" width="6.42578125" style="162" hidden="1"/>
    <col min="2842" max="2842" width="5.42578125" style="162" hidden="1"/>
    <col min="2843" max="2843" width="6.42578125" style="162" hidden="1"/>
    <col min="2844" max="2844" width="5.42578125" style="162" hidden="1"/>
    <col min="2845" max="2845" width="6.42578125" style="162" hidden="1"/>
    <col min="2846" max="2846" width="5.42578125" style="162" hidden="1"/>
    <col min="2847" max="2847" width="6.42578125" style="162" hidden="1"/>
    <col min="2848" max="2848" width="4.5703125" style="162" hidden="1"/>
    <col min="2849" max="2849" width="6.42578125" style="162" hidden="1"/>
    <col min="2850" max="2850" width="4.5703125" style="162" hidden="1"/>
    <col min="2851" max="2851" width="6.42578125" style="162" hidden="1"/>
    <col min="2852" max="2853" width="4.5703125" style="162" hidden="1"/>
    <col min="2854" max="2854" width="5.42578125" style="162" hidden="1"/>
    <col min="2855" max="2855" width="4.85546875" style="162" hidden="1"/>
    <col min="2856" max="2861" width="4.5703125" style="162" hidden="1"/>
    <col min="2862" max="2862" width="5.28515625" style="162" hidden="1"/>
    <col min="2863" max="2865" width="4.5703125" style="162" hidden="1"/>
    <col min="2866" max="2866" width="4.85546875" style="162" hidden="1"/>
    <col min="2867" max="2889" width="4.5703125" style="162" hidden="1"/>
    <col min="2890" max="3072" width="9.140625" style="162" hidden="1"/>
    <col min="3073" max="3073" width="25.85546875" style="162" hidden="1"/>
    <col min="3074" max="3074" width="7.5703125" style="162" hidden="1"/>
    <col min="3075" max="3091" width="5" style="162" hidden="1"/>
    <col min="3092" max="3095" width="5.42578125" style="162" hidden="1"/>
    <col min="3096" max="3096" width="4.5703125" style="162" hidden="1"/>
    <col min="3097" max="3097" width="6.42578125" style="162" hidden="1"/>
    <col min="3098" max="3098" width="5.42578125" style="162" hidden="1"/>
    <col min="3099" max="3099" width="6.42578125" style="162" hidden="1"/>
    <col min="3100" max="3100" width="5.42578125" style="162" hidden="1"/>
    <col min="3101" max="3101" width="6.42578125" style="162" hidden="1"/>
    <col min="3102" max="3102" width="5.42578125" style="162" hidden="1"/>
    <col min="3103" max="3103" width="6.42578125" style="162" hidden="1"/>
    <col min="3104" max="3104" width="4.5703125" style="162" hidden="1"/>
    <col min="3105" max="3105" width="6.42578125" style="162" hidden="1"/>
    <col min="3106" max="3106" width="4.5703125" style="162" hidden="1"/>
    <col min="3107" max="3107" width="6.42578125" style="162" hidden="1"/>
    <col min="3108" max="3109" width="4.5703125" style="162" hidden="1"/>
    <col min="3110" max="3110" width="5.42578125" style="162" hidden="1"/>
    <col min="3111" max="3111" width="4.85546875" style="162" hidden="1"/>
    <col min="3112" max="3117" width="4.5703125" style="162" hidden="1"/>
    <col min="3118" max="3118" width="5.28515625" style="162" hidden="1"/>
    <col min="3119" max="3121" width="4.5703125" style="162" hidden="1"/>
    <col min="3122" max="3122" width="4.85546875" style="162" hidden="1"/>
    <col min="3123" max="3145" width="4.5703125" style="162" hidden="1"/>
    <col min="3146" max="3328" width="9.140625" style="162" hidden="1"/>
    <col min="3329" max="3329" width="25.85546875" style="162" hidden="1"/>
    <col min="3330" max="3330" width="7.5703125" style="162" hidden="1"/>
    <col min="3331" max="3347" width="5" style="162" hidden="1"/>
    <col min="3348" max="3351" width="5.42578125" style="162" hidden="1"/>
    <col min="3352" max="3352" width="4.5703125" style="162" hidden="1"/>
    <col min="3353" max="3353" width="6.42578125" style="162" hidden="1"/>
    <col min="3354" max="3354" width="5.42578125" style="162" hidden="1"/>
    <col min="3355" max="3355" width="6.42578125" style="162" hidden="1"/>
    <col min="3356" max="3356" width="5.42578125" style="162" hidden="1"/>
    <col min="3357" max="3357" width="6.42578125" style="162" hidden="1"/>
    <col min="3358" max="3358" width="5.42578125" style="162" hidden="1"/>
    <col min="3359" max="3359" width="6.42578125" style="162" hidden="1"/>
    <col min="3360" max="3360" width="4.5703125" style="162" hidden="1"/>
    <col min="3361" max="3361" width="6.42578125" style="162" hidden="1"/>
    <col min="3362" max="3362" width="4.5703125" style="162" hidden="1"/>
    <col min="3363" max="3363" width="6.42578125" style="162" hidden="1"/>
    <col min="3364" max="3365" width="4.5703125" style="162" hidden="1"/>
    <col min="3366" max="3366" width="5.42578125" style="162" hidden="1"/>
    <col min="3367" max="3367" width="4.85546875" style="162" hidden="1"/>
    <col min="3368" max="3373" width="4.5703125" style="162" hidden="1"/>
    <col min="3374" max="3374" width="5.28515625" style="162" hidden="1"/>
    <col min="3375" max="3377" width="4.5703125" style="162" hidden="1"/>
    <col min="3378" max="3378" width="4.85546875" style="162" hidden="1"/>
    <col min="3379" max="3401" width="4.5703125" style="162" hidden="1"/>
    <col min="3402" max="3584" width="9.140625" style="162" hidden="1"/>
    <col min="3585" max="3585" width="25.85546875" style="162" hidden="1"/>
    <col min="3586" max="3586" width="7.5703125" style="162" hidden="1"/>
    <col min="3587" max="3603" width="5" style="162" hidden="1"/>
    <col min="3604" max="3607" width="5.42578125" style="162" hidden="1"/>
    <col min="3608" max="3608" width="4.5703125" style="162" hidden="1"/>
    <col min="3609" max="3609" width="6.42578125" style="162" hidden="1"/>
    <col min="3610" max="3610" width="5.42578125" style="162" hidden="1"/>
    <col min="3611" max="3611" width="6.42578125" style="162" hidden="1"/>
    <col min="3612" max="3612" width="5.42578125" style="162" hidden="1"/>
    <col min="3613" max="3613" width="6.42578125" style="162" hidden="1"/>
    <col min="3614" max="3614" width="5.42578125" style="162" hidden="1"/>
    <col min="3615" max="3615" width="6.42578125" style="162" hidden="1"/>
    <col min="3616" max="3616" width="4.5703125" style="162" hidden="1"/>
    <col min="3617" max="3617" width="6.42578125" style="162" hidden="1"/>
    <col min="3618" max="3618" width="4.5703125" style="162" hidden="1"/>
    <col min="3619" max="3619" width="6.42578125" style="162" hidden="1"/>
    <col min="3620" max="3621" width="4.5703125" style="162" hidden="1"/>
    <col min="3622" max="3622" width="5.42578125" style="162" hidden="1"/>
    <col min="3623" max="3623" width="4.85546875" style="162" hidden="1"/>
    <col min="3624" max="3629" width="4.5703125" style="162" hidden="1"/>
    <col min="3630" max="3630" width="5.28515625" style="162" hidden="1"/>
    <col min="3631" max="3633" width="4.5703125" style="162" hidden="1"/>
    <col min="3634" max="3634" width="4.85546875" style="162" hidden="1"/>
    <col min="3635" max="3657" width="4.5703125" style="162" hidden="1"/>
    <col min="3658" max="3840" width="9.140625" style="162" hidden="1"/>
    <col min="3841" max="3841" width="25.85546875" style="162" hidden="1"/>
    <col min="3842" max="3842" width="7.5703125" style="162" hidden="1"/>
    <col min="3843" max="3859" width="5" style="162" hidden="1"/>
    <col min="3860" max="3863" width="5.42578125" style="162" hidden="1"/>
    <col min="3864" max="3864" width="4.5703125" style="162" hidden="1"/>
    <col min="3865" max="3865" width="6.42578125" style="162" hidden="1"/>
    <col min="3866" max="3866" width="5.42578125" style="162" hidden="1"/>
    <col min="3867" max="3867" width="6.42578125" style="162" hidden="1"/>
    <col min="3868" max="3868" width="5.42578125" style="162" hidden="1"/>
    <col min="3869" max="3869" width="6.42578125" style="162" hidden="1"/>
    <col min="3870" max="3870" width="5.42578125" style="162" hidden="1"/>
    <col min="3871" max="3871" width="6.42578125" style="162" hidden="1"/>
    <col min="3872" max="3872" width="4.5703125" style="162" hidden="1"/>
    <col min="3873" max="3873" width="6.42578125" style="162" hidden="1"/>
    <col min="3874" max="3874" width="4.5703125" style="162" hidden="1"/>
    <col min="3875" max="3875" width="6.42578125" style="162" hidden="1"/>
    <col min="3876" max="3877" width="4.5703125" style="162" hidden="1"/>
    <col min="3878" max="3878" width="5.42578125" style="162" hidden="1"/>
    <col min="3879" max="3879" width="4.85546875" style="162" hidden="1"/>
    <col min="3880" max="3885" width="4.5703125" style="162" hidden="1"/>
    <col min="3886" max="3886" width="5.28515625" style="162" hidden="1"/>
    <col min="3887" max="3889" width="4.5703125" style="162" hidden="1"/>
    <col min="3890" max="3890" width="4.85546875" style="162" hidden="1"/>
    <col min="3891" max="3913" width="4.5703125" style="162" hidden="1"/>
    <col min="3914" max="4096" width="9.140625" style="162" hidden="1"/>
    <col min="4097" max="4097" width="25.85546875" style="162" hidden="1"/>
    <col min="4098" max="4098" width="7.5703125" style="162" hidden="1"/>
    <col min="4099" max="4115" width="5" style="162" hidden="1"/>
    <col min="4116" max="4119" width="5.42578125" style="162" hidden="1"/>
    <col min="4120" max="4120" width="4.5703125" style="162" hidden="1"/>
    <col min="4121" max="4121" width="6.42578125" style="162" hidden="1"/>
    <col min="4122" max="4122" width="5.42578125" style="162" hidden="1"/>
    <col min="4123" max="4123" width="6.42578125" style="162" hidden="1"/>
    <col min="4124" max="4124" width="5.42578125" style="162" hidden="1"/>
    <col min="4125" max="4125" width="6.42578125" style="162" hidden="1"/>
    <col min="4126" max="4126" width="5.42578125" style="162" hidden="1"/>
    <col min="4127" max="4127" width="6.42578125" style="162" hidden="1"/>
    <col min="4128" max="4128" width="4.5703125" style="162" hidden="1"/>
    <col min="4129" max="4129" width="6.42578125" style="162" hidden="1"/>
    <col min="4130" max="4130" width="4.5703125" style="162" hidden="1"/>
    <col min="4131" max="4131" width="6.42578125" style="162" hidden="1"/>
    <col min="4132" max="4133" width="4.5703125" style="162" hidden="1"/>
    <col min="4134" max="4134" width="5.42578125" style="162" hidden="1"/>
    <col min="4135" max="4135" width="4.85546875" style="162" hidden="1"/>
    <col min="4136" max="4141" width="4.5703125" style="162" hidden="1"/>
    <col min="4142" max="4142" width="5.28515625" style="162" hidden="1"/>
    <col min="4143" max="4145" width="4.5703125" style="162" hidden="1"/>
    <col min="4146" max="4146" width="4.85546875" style="162" hidden="1"/>
    <col min="4147" max="4169" width="4.5703125" style="162" hidden="1"/>
    <col min="4170" max="4352" width="9.140625" style="162" hidden="1"/>
    <col min="4353" max="4353" width="25.85546875" style="162" hidden="1"/>
    <col min="4354" max="4354" width="7.5703125" style="162" hidden="1"/>
    <col min="4355" max="4371" width="5" style="162" hidden="1"/>
    <col min="4372" max="4375" width="5.42578125" style="162" hidden="1"/>
    <col min="4376" max="4376" width="4.5703125" style="162" hidden="1"/>
    <col min="4377" max="4377" width="6.42578125" style="162" hidden="1"/>
    <col min="4378" max="4378" width="5.42578125" style="162" hidden="1"/>
    <col min="4379" max="4379" width="6.42578125" style="162" hidden="1"/>
    <col min="4380" max="4380" width="5.42578125" style="162" hidden="1"/>
    <col min="4381" max="4381" width="6.42578125" style="162" hidden="1"/>
    <col min="4382" max="4382" width="5.42578125" style="162" hidden="1"/>
    <col min="4383" max="4383" width="6.42578125" style="162" hidden="1"/>
    <col min="4384" max="4384" width="4.5703125" style="162" hidden="1"/>
    <col min="4385" max="4385" width="6.42578125" style="162" hidden="1"/>
    <col min="4386" max="4386" width="4.5703125" style="162" hidden="1"/>
    <col min="4387" max="4387" width="6.42578125" style="162" hidden="1"/>
    <col min="4388" max="4389" width="4.5703125" style="162" hidden="1"/>
    <col min="4390" max="4390" width="5.42578125" style="162" hidden="1"/>
    <col min="4391" max="4391" width="4.85546875" style="162" hidden="1"/>
    <col min="4392" max="4397" width="4.5703125" style="162" hidden="1"/>
    <col min="4398" max="4398" width="5.28515625" style="162" hidden="1"/>
    <col min="4399" max="4401" width="4.5703125" style="162" hidden="1"/>
    <col min="4402" max="4402" width="4.85546875" style="162" hidden="1"/>
    <col min="4403" max="4425" width="4.5703125" style="162" hidden="1"/>
    <col min="4426" max="4608" width="9.140625" style="162" hidden="1"/>
    <col min="4609" max="4609" width="25.85546875" style="162" hidden="1"/>
    <col min="4610" max="4610" width="7.5703125" style="162" hidden="1"/>
    <col min="4611" max="4627" width="5" style="162" hidden="1"/>
    <col min="4628" max="4631" width="5.42578125" style="162" hidden="1"/>
    <col min="4632" max="4632" width="4.5703125" style="162" hidden="1"/>
    <col min="4633" max="4633" width="6.42578125" style="162" hidden="1"/>
    <col min="4634" max="4634" width="5.42578125" style="162" hidden="1"/>
    <col min="4635" max="4635" width="6.42578125" style="162" hidden="1"/>
    <col min="4636" max="4636" width="5.42578125" style="162" hidden="1"/>
    <col min="4637" max="4637" width="6.42578125" style="162" hidden="1"/>
    <col min="4638" max="4638" width="5.42578125" style="162" hidden="1"/>
    <col min="4639" max="4639" width="6.42578125" style="162" hidden="1"/>
    <col min="4640" max="4640" width="4.5703125" style="162" hidden="1"/>
    <col min="4641" max="4641" width="6.42578125" style="162" hidden="1"/>
    <col min="4642" max="4642" width="4.5703125" style="162" hidden="1"/>
    <col min="4643" max="4643" width="6.42578125" style="162" hidden="1"/>
    <col min="4644" max="4645" width="4.5703125" style="162" hidden="1"/>
    <col min="4646" max="4646" width="5.42578125" style="162" hidden="1"/>
    <col min="4647" max="4647" width="4.85546875" style="162" hidden="1"/>
    <col min="4648" max="4653" width="4.5703125" style="162" hidden="1"/>
    <col min="4654" max="4654" width="5.28515625" style="162" hidden="1"/>
    <col min="4655" max="4657" width="4.5703125" style="162" hidden="1"/>
    <col min="4658" max="4658" width="4.85546875" style="162" hidden="1"/>
    <col min="4659" max="4681" width="4.5703125" style="162" hidden="1"/>
    <col min="4682" max="4864" width="9.140625" style="162" hidden="1"/>
    <col min="4865" max="4865" width="25.85546875" style="162" hidden="1"/>
    <col min="4866" max="4866" width="7.5703125" style="162" hidden="1"/>
    <col min="4867" max="4883" width="5" style="162" hidden="1"/>
    <col min="4884" max="4887" width="5.42578125" style="162" hidden="1"/>
    <col min="4888" max="4888" width="4.5703125" style="162" hidden="1"/>
    <col min="4889" max="4889" width="6.42578125" style="162" hidden="1"/>
    <col min="4890" max="4890" width="5.42578125" style="162" hidden="1"/>
    <col min="4891" max="4891" width="6.42578125" style="162" hidden="1"/>
    <col min="4892" max="4892" width="5.42578125" style="162" hidden="1"/>
    <col min="4893" max="4893" width="6.42578125" style="162" hidden="1"/>
    <col min="4894" max="4894" width="5.42578125" style="162" hidden="1"/>
    <col min="4895" max="4895" width="6.42578125" style="162" hidden="1"/>
    <col min="4896" max="4896" width="4.5703125" style="162" hidden="1"/>
    <col min="4897" max="4897" width="6.42578125" style="162" hidden="1"/>
    <col min="4898" max="4898" width="4.5703125" style="162" hidden="1"/>
    <col min="4899" max="4899" width="6.42578125" style="162" hidden="1"/>
    <col min="4900" max="4901" width="4.5703125" style="162" hidden="1"/>
    <col min="4902" max="4902" width="5.42578125" style="162" hidden="1"/>
    <col min="4903" max="4903" width="4.85546875" style="162" hidden="1"/>
    <col min="4904" max="4909" width="4.5703125" style="162" hidden="1"/>
    <col min="4910" max="4910" width="5.28515625" style="162" hidden="1"/>
    <col min="4911" max="4913" width="4.5703125" style="162" hidden="1"/>
    <col min="4914" max="4914" width="4.85546875" style="162" hidden="1"/>
    <col min="4915" max="4937" width="4.5703125" style="162" hidden="1"/>
    <col min="4938" max="5120" width="9.140625" style="162" hidden="1"/>
    <col min="5121" max="5121" width="25.85546875" style="162" hidden="1"/>
    <col min="5122" max="5122" width="7.5703125" style="162" hidden="1"/>
    <col min="5123" max="5139" width="5" style="162" hidden="1"/>
    <col min="5140" max="5143" width="5.42578125" style="162" hidden="1"/>
    <col min="5144" max="5144" width="4.5703125" style="162" hidden="1"/>
    <col min="5145" max="5145" width="6.42578125" style="162" hidden="1"/>
    <col min="5146" max="5146" width="5.42578125" style="162" hidden="1"/>
    <col min="5147" max="5147" width="6.42578125" style="162" hidden="1"/>
    <col min="5148" max="5148" width="5.42578125" style="162" hidden="1"/>
    <col min="5149" max="5149" width="6.42578125" style="162" hidden="1"/>
    <col min="5150" max="5150" width="5.42578125" style="162" hidden="1"/>
    <col min="5151" max="5151" width="6.42578125" style="162" hidden="1"/>
    <col min="5152" max="5152" width="4.5703125" style="162" hidden="1"/>
    <col min="5153" max="5153" width="6.42578125" style="162" hidden="1"/>
    <col min="5154" max="5154" width="4.5703125" style="162" hidden="1"/>
    <col min="5155" max="5155" width="6.42578125" style="162" hidden="1"/>
    <col min="5156" max="5157" width="4.5703125" style="162" hidden="1"/>
    <col min="5158" max="5158" width="5.42578125" style="162" hidden="1"/>
    <col min="5159" max="5159" width="4.85546875" style="162" hidden="1"/>
    <col min="5160" max="5165" width="4.5703125" style="162" hidden="1"/>
    <col min="5166" max="5166" width="5.28515625" style="162" hidden="1"/>
    <col min="5167" max="5169" width="4.5703125" style="162" hidden="1"/>
    <col min="5170" max="5170" width="4.85546875" style="162" hidden="1"/>
    <col min="5171" max="5193" width="4.5703125" style="162" hidden="1"/>
    <col min="5194" max="5376" width="9.140625" style="162" hidden="1"/>
    <col min="5377" max="5377" width="25.85546875" style="162" hidden="1"/>
    <col min="5378" max="5378" width="7.5703125" style="162" hidden="1"/>
    <col min="5379" max="5395" width="5" style="162" hidden="1"/>
    <col min="5396" max="5399" width="5.42578125" style="162" hidden="1"/>
    <col min="5400" max="5400" width="4.5703125" style="162" hidden="1"/>
    <col min="5401" max="5401" width="6.42578125" style="162" hidden="1"/>
    <col min="5402" max="5402" width="5.42578125" style="162" hidden="1"/>
    <col min="5403" max="5403" width="6.42578125" style="162" hidden="1"/>
    <col min="5404" max="5404" width="5.42578125" style="162" hidden="1"/>
    <col min="5405" max="5405" width="6.42578125" style="162" hidden="1"/>
    <col min="5406" max="5406" width="5.42578125" style="162" hidden="1"/>
    <col min="5407" max="5407" width="6.42578125" style="162" hidden="1"/>
    <col min="5408" max="5408" width="4.5703125" style="162" hidden="1"/>
    <col min="5409" max="5409" width="6.42578125" style="162" hidden="1"/>
    <col min="5410" max="5410" width="4.5703125" style="162" hidden="1"/>
    <col min="5411" max="5411" width="6.42578125" style="162" hidden="1"/>
    <col min="5412" max="5413" width="4.5703125" style="162" hidden="1"/>
    <col min="5414" max="5414" width="5.42578125" style="162" hidden="1"/>
    <col min="5415" max="5415" width="4.85546875" style="162" hidden="1"/>
    <col min="5416" max="5421" width="4.5703125" style="162" hidden="1"/>
    <col min="5422" max="5422" width="5.28515625" style="162" hidden="1"/>
    <col min="5423" max="5425" width="4.5703125" style="162" hidden="1"/>
    <col min="5426" max="5426" width="4.85546875" style="162" hidden="1"/>
    <col min="5427" max="5449" width="4.5703125" style="162" hidden="1"/>
    <col min="5450" max="5632" width="9.140625" style="162" hidden="1"/>
    <col min="5633" max="5633" width="25.85546875" style="162" hidden="1"/>
    <col min="5634" max="5634" width="7.5703125" style="162" hidden="1"/>
    <col min="5635" max="5651" width="5" style="162" hidden="1"/>
    <col min="5652" max="5655" width="5.42578125" style="162" hidden="1"/>
    <col min="5656" max="5656" width="4.5703125" style="162" hidden="1"/>
    <col min="5657" max="5657" width="6.42578125" style="162" hidden="1"/>
    <col min="5658" max="5658" width="5.42578125" style="162" hidden="1"/>
    <col min="5659" max="5659" width="6.42578125" style="162" hidden="1"/>
    <col min="5660" max="5660" width="5.42578125" style="162" hidden="1"/>
    <col min="5661" max="5661" width="6.42578125" style="162" hidden="1"/>
    <col min="5662" max="5662" width="5.42578125" style="162" hidden="1"/>
    <col min="5663" max="5663" width="6.42578125" style="162" hidden="1"/>
    <col min="5664" max="5664" width="4.5703125" style="162" hidden="1"/>
    <col min="5665" max="5665" width="6.42578125" style="162" hidden="1"/>
    <col min="5666" max="5666" width="4.5703125" style="162" hidden="1"/>
    <col min="5667" max="5667" width="6.42578125" style="162" hidden="1"/>
    <col min="5668" max="5669" width="4.5703125" style="162" hidden="1"/>
    <col min="5670" max="5670" width="5.42578125" style="162" hidden="1"/>
    <col min="5671" max="5671" width="4.85546875" style="162" hidden="1"/>
    <col min="5672" max="5677" width="4.5703125" style="162" hidden="1"/>
    <col min="5678" max="5678" width="5.28515625" style="162" hidden="1"/>
    <col min="5679" max="5681" width="4.5703125" style="162" hidden="1"/>
    <col min="5682" max="5682" width="4.85546875" style="162" hidden="1"/>
    <col min="5683" max="5705" width="4.5703125" style="162" hidden="1"/>
    <col min="5706" max="5888" width="9.140625" style="162" hidden="1"/>
    <col min="5889" max="5889" width="25.85546875" style="162" hidden="1"/>
    <col min="5890" max="5890" width="7.5703125" style="162" hidden="1"/>
    <col min="5891" max="5907" width="5" style="162" hidden="1"/>
    <col min="5908" max="5911" width="5.42578125" style="162" hidden="1"/>
    <col min="5912" max="5912" width="4.5703125" style="162" hidden="1"/>
    <col min="5913" max="5913" width="6.42578125" style="162" hidden="1"/>
    <col min="5914" max="5914" width="5.42578125" style="162" hidden="1"/>
    <col min="5915" max="5915" width="6.42578125" style="162" hidden="1"/>
    <col min="5916" max="5916" width="5.42578125" style="162" hidden="1"/>
    <col min="5917" max="5917" width="6.42578125" style="162" hidden="1"/>
    <col min="5918" max="5918" width="5.42578125" style="162" hidden="1"/>
    <col min="5919" max="5919" width="6.42578125" style="162" hidden="1"/>
    <col min="5920" max="5920" width="4.5703125" style="162" hidden="1"/>
    <col min="5921" max="5921" width="6.42578125" style="162" hidden="1"/>
    <col min="5922" max="5922" width="4.5703125" style="162" hidden="1"/>
    <col min="5923" max="5923" width="6.42578125" style="162" hidden="1"/>
    <col min="5924" max="5925" width="4.5703125" style="162" hidden="1"/>
    <col min="5926" max="5926" width="5.42578125" style="162" hidden="1"/>
    <col min="5927" max="5927" width="4.85546875" style="162" hidden="1"/>
    <col min="5928" max="5933" width="4.5703125" style="162" hidden="1"/>
    <col min="5934" max="5934" width="5.28515625" style="162" hidden="1"/>
    <col min="5935" max="5937" width="4.5703125" style="162" hidden="1"/>
    <col min="5938" max="5938" width="4.85546875" style="162" hidden="1"/>
    <col min="5939" max="5961" width="4.5703125" style="162" hidden="1"/>
    <col min="5962" max="6144" width="9.140625" style="162" hidden="1"/>
    <col min="6145" max="6145" width="25.85546875" style="162" hidden="1"/>
    <col min="6146" max="6146" width="7.5703125" style="162" hidden="1"/>
    <col min="6147" max="6163" width="5" style="162" hidden="1"/>
    <col min="6164" max="6167" width="5.42578125" style="162" hidden="1"/>
    <col min="6168" max="6168" width="4.5703125" style="162" hidden="1"/>
    <col min="6169" max="6169" width="6.42578125" style="162" hidden="1"/>
    <col min="6170" max="6170" width="5.42578125" style="162" hidden="1"/>
    <col min="6171" max="6171" width="6.42578125" style="162" hidden="1"/>
    <col min="6172" max="6172" width="5.42578125" style="162" hidden="1"/>
    <col min="6173" max="6173" width="6.42578125" style="162" hidden="1"/>
    <col min="6174" max="6174" width="5.42578125" style="162" hidden="1"/>
    <col min="6175" max="6175" width="6.42578125" style="162" hidden="1"/>
    <col min="6176" max="6176" width="4.5703125" style="162" hidden="1"/>
    <col min="6177" max="6177" width="6.42578125" style="162" hidden="1"/>
    <col min="6178" max="6178" width="4.5703125" style="162" hidden="1"/>
    <col min="6179" max="6179" width="6.42578125" style="162" hidden="1"/>
    <col min="6180" max="6181" width="4.5703125" style="162" hidden="1"/>
    <col min="6182" max="6182" width="5.42578125" style="162" hidden="1"/>
    <col min="6183" max="6183" width="4.85546875" style="162" hidden="1"/>
    <col min="6184" max="6189" width="4.5703125" style="162" hidden="1"/>
    <col min="6190" max="6190" width="5.28515625" style="162" hidden="1"/>
    <col min="6191" max="6193" width="4.5703125" style="162" hidden="1"/>
    <col min="6194" max="6194" width="4.85546875" style="162" hidden="1"/>
    <col min="6195" max="6217" width="4.5703125" style="162" hidden="1"/>
    <col min="6218" max="6400" width="9.140625" style="162" hidden="1"/>
    <col min="6401" max="6401" width="25.85546875" style="162" hidden="1"/>
    <col min="6402" max="6402" width="7.5703125" style="162" hidden="1"/>
    <col min="6403" max="6419" width="5" style="162" hidden="1"/>
    <col min="6420" max="6423" width="5.42578125" style="162" hidden="1"/>
    <col min="6424" max="6424" width="4.5703125" style="162" hidden="1"/>
    <col min="6425" max="6425" width="6.42578125" style="162" hidden="1"/>
    <col min="6426" max="6426" width="5.42578125" style="162" hidden="1"/>
    <col min="6427" max="6427" width="6.42578125" style="162" hidden="1"/>
    <col min="6428" max="6428" width="5.42578125" style="162" hidden="1"/>
    <col min="6429" max="6429" width="6.42578125" style="162" hidden="1"/>
    <col min="6430" max="6430" width="5.42578125" style="162" hidden="1"/>
    <col min="6431" max="6431" width="6.42578125" style="162" hidden="1"/>
    <col min="6432" max="6432" width="4.5703125" style="162" hidden="1"/>
    <col min="6433" max="6433" width="6.42578125" style="162" hidden="1"/>
    <col min="6434" max="6434" width="4.5703125" style="162" hidden="1"/>
    <col min="6435" max="6435" width="6.42578125" style="162" hidden="1"/>
    <col min="6436" max="6437" width="4.5703125" style="162" hidden="1"/>
    <col min="6438" max="6438" width="5.42578125" style="162" hidden="1"/>
    <col min="6439" max="6439" width="4.85546875" style="162" hidden="1"/>
    <col min="6440" max="6445" width="4.5703125" style="162" hidden="1"/>
    <col min="6446" max="6446" width="5.28515625" style="162" hidden="1"/>
    <col min="6447" max="6449" width="4.5703125" style="162" hidden="1"/>
    <col min="6450" max="6450" width="4.85546875" style="162" hidden="1"/>
    <col min="6451" max="6473" width="4.5703125" style="162" hidden="1"/>
    <col min="6474" max="6656" width="9.140625" style="162" hidden="1"/>
    <col min="6657" max="6657" width="25.85546875" style="162" hidden="1"/>
    <col min="6658" max="6658" width="7.5703125" style="162" hidden="1"/>
    <col min="6659" max="6675" width="5" style="162" hidden="1"/>
    <col min="6676" max="6679" width="5.42578125" style="162" hidden="1"/>
    <col min="6680" max="6680" width="4.5703125" style="162" hidden="1"/>
    <col min="6681" max="6681" width="6.42578125" style="162" hidden="1"/>
    <col min="6682" max="6682" width="5.42578125" style="162" hidden="1"/>
    <col min="6683" max="6683" width="6.42578125" style="162" hidden="1"/>
    <col min="6684" max="6684" width="5.42578125" style="162" hidden="1"/>
    <col min="6685" max="6685" width="6.42578125" style="162" hidden="1"/>
    <col min="6686" max="6686" width="5.42578125" style="162" hidden="1"/>
    <col min="6687" max="6687" width="6.42578125" style="162" hidden="1"/>
    <col min="6688" max="6688" width="4.5703125" style="162" hidden="1"/>
    <col min="6689" max="6689" width="6.42578125" style="162" hidden="1"/>
    <col min="6690" max="6690" width="4.5703125" style="162" hidden="1"/>
    <col min="6691" max="6691" width="6.42578125" style="162" hidden="1"/>
    <col min="6692" max="6693" width="4.5703125" style="162" hidden="1"/>
    <col min="6694" max="6694" width="5.42578125" style="162" hidden="1"/>
    <col min="6695" max="6695" width="4.85546875" style="162" hidden="1"/>
    <col min="6696" max="6701" width="4.5703125" style="162" hidden="1"/>
    <col min="6702" max="6702" width="5.28515625" style="162" hidden="1"/>
    <col min="6703" max="6705" width="4.5703125" style="162" hidden="1"/>
    <col min="6706" max="6706" width="4.85546875" style="162" hidden="1"/>
    <col min="6707" max="6729" width="4.5703125" style="162" hidden="1"/>
    <col min="6730" max="6912" width="9.140625" style="162" hidden="1"/>
    <col min="6913" max="6913" width="25.85546875" style="162" hidden="1"/>
    <col min="6914" max="6914" width="7.5703125" style="162" hidden="1"/>
    <col min="6915" max="6931" width="5" style="162" hidden="1"/>
    <col min="6932" max="6935" width="5.42578125" style="162" hidden="1"/>
    <col min="6936" max="6936" width="4.5703125" style="162" hidden="1"/>
    <col min="6937" max="6937" width="6.42578125" style="162" hidden="1"/>
    <col min="6938" max="6938" width="5.42578125" style="162" hidden="1"/>
    <col min="6939" max="6939" width="6.42578125" style="162" hidden="1"/>
    <col min="6940" max="6940" width="5.42578125" style="162" hidden="1"/>
    <col min="6941" max="6941" width="6.42578125" style="162" hidden="1"/>
    <col min="6942" max="6942" width="5.42578125" style="162" hidden="1"/>
    <col min="6943" max="6943" width="6.42578125" style="162" hidden="1"/>
    <col min="6944" max="6944" width="4.5703125" style="162" hidden="1"/>
    <col min="6945" max="6945" width="6.42578125" style="162" hidden="1"/>
    <col min="6946" max="6946" width="4.5703125" style="162" hidden="1"/>
    <col min="6947" max="6947" width="6.42578125" style="162" hidden="1"/>
    <col min="6948" max="6949" width="4.5703125" style="162" hidden="1"/>
    <col min="6950" max="6950" width="5.42578125" style="162" hidden="1"/>
    <col min="6951" max="6951" width="4.85546875" style="162" hidden="1"/>
    <col min="6952" max="6957" width="4.5703125" style="162" hidden="1"/>
    <col min="6958" max="6958" width="5.28515625" style="162" hidden="1"/>
    <col min="6959" max="6961" width="4.5703125" style="162" hidden="1"/>
    <col min="6962" max="6962" width="4.85546875" style="162" hidden="1"/>
    <col min="6963" max="6985" width="4.5703125" style="162" hidden="1"/>
    <col min="6986" max="7168" width="9.140625" style="162" hidden="1"/>
    <col min="7169" max="7169" width="25.85546875" style="162" hidden="1"/>
    <col min="7170" max="7170" width="7.5703125" style="162" hidden="1"/>
    <col min="7171" max="7187" width="5" style="162" hidden="1"/>
    <col min="7188" max="7191" width="5.42578125" style="162" hidden="1"/>
    <col min="7192" max="7192" width="4.5703125" style="162" hidden="1"/>
    <col min="7193" max="7193" width="6.42578125" style="162" hidden="1"/>
    <col min="7194" max="7194" width="5.42578125" style="162" hidden="1"/>
    <col min="7195" max="7195" width="6.42578125" style="162" hidden="1"/>
    <col min="7196" max="7196" width="5.42578125" style="162" hidden="1"/>
    <col min="7197" max="7197" width="6.42578125" style="162" hidden="1"/>
    <col min="7198" max="7198" width="5.42578125" style="162" hidden="1"/>
    <col min="7199" max="7199" width="6.42578125" style="162" hidden="1"/>
    <col min="7200" max="7200" width="4.5703125" style="162" hidden="1"/>
    <col min="7201" max="7201" width="6.42578125" style="162" hidden="1"/>
    <col min="7202" max="7202" width="4.5703125" style="162" hidden="1"/>
    <col min="7203" max="7203" width="6.42578125" style="162" hidden="1"/>
    <col min="7204" max="7205" width="4.5703125" style="162" hidden="1"/>
    <col min="7206" max="7206" width="5.42578125" style="162" hidden="1"/>
    <col min="7207" max="7207" width="4.85546875" style="162" hidden="1"/>
    <col min="7208" max="7213" width="4.5703125" style="162" hidden="1"/>
    <col min="7214" max="7214" width="5.28515625" style="162" hidden="1"/>
    <col min="7215" max="7217" width="4.5703125" style="162" hidden="1"/>
    <col min="7218" max="7218" width="4.85546875" style="162" hidden="1"/>
    <col min="7219" max="7241" width="4.5703125" style="162" hidden="1"/>
    <col min="7242" max="7424" width="9.140625" style="162" hidden="1"/>
    <col min="7425" max="7425" width="25.85546875" style="162" hidden="1"/>
    <col min="7426" max="7426" width="7.5703125" style="162" hidden="1"/>
    <col min="7427" max="7443" width="5" style="162" hidden="1"/>
    <col min="7444" max="7447" width="5.42578125" style="162" hidden="1"/>
    <col min="7448" max="7448" width="4.5703125" style="162" hidden="1"/>
    <col min="7449" max="7449" width="6.42578125" style="162" hidden="1"/>
    <col min="7450" max="7450" width="5.42578125" style="162" hidden="1"/>
    <col min="7451" max="7451" width="6.42578125" style="162" hidden="1"/>
    <col min="7452" max="7452" width="5.42578125" style="162" hidden="1"/>
    <col min="7453" max="7453" width="6.42578125" style="162" hidden="1"/>
    <col min="7454" max="7454" width="5.42578125" style="162" hidden="1"/>
    <col min="7455" max="7455" width="6.42578125" style="162" hidden="1"/>
    <col min="7456" max="7456" width="4.5703125" style="162" hidden="1"/>
    <col min="7457" max="7457" width="6.42578125" style="162" hidden="1"/>
    <col min="7458" max="7458" width="4.5703125" style="162" hidden="1"/>
    <col min="7459" max="7459" width="6.42578125" style="162" hidden="1"/>
    <col min="7460" max="7461" width="4.5703125" style="162" hidden="1"/>
    <col min="7462" max="7462" width="5.42578125" style="162" hidden="1"/>
    <col min="7463" max="7463" width="4.85546875" style="162" hidden="1"/>
    <col min="7464" max="7469" width="4.5703125" style="162" hidden="1"/>
    <col min="7470" max="7470" width="5.28515625" style="162" hidden="1"/>
    <col min="7471" max="7473" width="4.5703125" style="162" hidden="1"/>
    <col min="7474" max="7474" width="4.85546875" style="162" hidden="1"/>
    <col min="7475" max="7497" width="4.5703125" style="162" hidden="1"/>
    <col min="7498" max="7680" width="9.140625" style="162" hidden="1"/>
    <col min="7681" max="7681" width="25.85546875" style="162" hidden="1"/>
    <col min="7682" max="7682" width="7.5703125" style="162" hidden="1"/>
    <col min="7683" max="7699" width="5" style="162" hidden="1"/>
    <col min="7700" max="7703" width="5.42578125" style="162" hidden="1"/>
    <col min="7704" max="7704" width="4.5703125" style="162" hidden="1"/>
    <col min="7705" max="7705" width="6.42578125" style="162" hidden="1"/>
    <col min="7706" max="7706" width="5.42578125" style="162" hidden="1"/>
    <col min="7707" max="7707" width="6.42578125" style="162" hidden="1"/>
    <col min="7708" max="7708" width="5.42578125" style="162" hidden="1"/>
    <col min="7709" max="7709" width="6.42578125" style="162" hidden="1"/>
    <col min="7710" max="7710" width="5.42578125" style="162" hidden="1"/>
    <col min="7711" max="7711" width="6.42578125" style="162" hidden="1"/>
    <col min="7712" max="7712" width="4.5703125" style="162" hidden="1"/>
    <col min="7713" max="7713" width="6.42578125" style="162" hidden="1"/>
    <col min="7714" max="7714" width="4.5703125" style="162" hidden="1"/>
    <col min="7715" max="7715" width="6.42578125" style="162" hidden="1"/>
    <col min="7716" max="7717" width="4.5703125" style="162" hidden="1"/>
    <col min="7718" max="7718" width="5.42578125" style="162" hidden="1"/>
    <col min="7719" max="7719" width="4.85546875" style="162" hidden="1"/>
    <col min="7720" max="7725" width="4.5703125" style="162" hidden="1"/>
    <col min="7726" max="7726" width="5.28515625" style="162" hidden="1"/>
    <col min="7727" max="7729" width="4.5703125" style="162" hidden="1"/>
    <col min="7730" max="7730" width="4.85546875" style="162" hidden="1"/>
    <col min="7731" max="7753" width="4.5703125" style="162" hidden="1"/>
    <col min="7754" max="7936" width="9.140625" style="162" hidden="1"/>
    <col min="7937" max="7937" width="25.85546875" style="162" hidden="1"/>
    <col min="7938" max="7938" width="7.5703125" style="162" hidden="1"/>
    <col min="7939" max="7955" width="5" style="162" hidden="1"/>
    <col min="7956" max="7959" width="5.42578125" style="162" hidden="1"/>
    <col min="7960" max="7960" width="4.5703125" style="162" hidden="1"/>
    <col min="7961" max="7961" width="6.42578125" style="162" hidden="1"/>
    <col min="7962" max="7962" width="5.42578125" style="162" hidden="1"/>
    <col min="7963" max="7963" width="6.42578125" style="162" hidden="1"/>
    <col min="7964" max="7964" width="5.42578125" style="162" hidden="1"/>
    <col min="7965" max="7965" width="6.42578125" style="162" hidden="1"/>
    <col min="7966" max="7966" width="5.42578125" style="162" hidden="1"/>
    <col min="7967" max="7967" width="6.42578125" style="162" hidden="1"/>
    <col min="7968" max="7968" width="4.5703125" style="162" hidden="1"/>
    <col min="7969" max="7969" width="6.42578125" style="162" hidden="1"/>
    <col min="7970" max="7970" width="4.5703125" style="162" hidden="1"/>
    <col min="7971" max="7971" width="6.42578125" style="162" hidden="1"/>
    <col min="7972" max="7973" width="4.5703125" style="162" hidden="1"/>
    <col min="7974" max="7974" width="5.42578125" style="162" hidden="1"/>
    <col min="7975" max="7975" width="4.85546875" style="162" hidden="1"/>
    <col min="7976" max="7981" width="4.5703125" style="162" hidden="1"/>
    <col min="7982" max="7982" width="5.28515625" style="162" hidden="1"/>
    <col min="7983" max="7985" width="4.5703125" style="162" hidden="1"/>
    <col min="7986" max="7986" width="4.85546875" style="162" hidden="1"/>
    <col min="7987" max="8009" width="4.5703125" style="162" hidden="1"/>
    <col min="8010" max="8192" width="9.140625" style="162" hidden="1"/>
    <col min="8193" max="8193" width="25.85546875" style="162" hidden="1"/>
    <col min="8194" max="8194" width="7.5703125" style="162" hidden="1"/>
    <col min="8195" max="8211" width="5" style="162" hidden="1"/>
    <col min="8212" max="8215" width="5.42578125" style="162" hidden="1"/>
    <col min="8216" max="8216" width="4.5703125" style="162" hidden="1"/>
    <col min="8217" max="8217" width="6.42578125" style="162" hidden="1"/>
    <col min="8218" max="8218" width="5.42578125" style="162" hidden="1"/>
    <col min="8219" max="8219" width="6.42578125" style="162" hidden="1"/>
    <col min="8220" max="8220" width="5.42578125" style="162" hidden="1"/>
    <col min="8221" max="8221" width="6.42578125" style="162" hidden="1"/>
    <col min="8222" max="8222" width="5.42578125" style="162" hidden="1"/>
    <col min="8223" max="8223" width="6.42578125" style="162" hidden="1"/>
    <col min="8224" max="8224" width="4.5703125" style="162" hidden="1"/>
    <col min="8225" max="8225" width="6.42578125" style="162" hidden="1"/>
    <col min="8226" max="8226" width="4.5703125" style="162" hidden="1"/>
    <col min="8227" max="8227" width="6.42578125" style="162" hidden="1"/>
    <col min="8228" max="8229" width="4.5703125" style="162" hidden="1"/>
    <col min="8230" max="8230" width="5.42578125" style="162" hidden="1"/>
    <col min="8231" max="8231" width="4.85546875" style="162" hidden="1"/>
    <col min="8232" max="8237" width="4.5703125" style="162" hidden="1"/>
    <col min="8238" max="8238" width="5.28515625" style="162" hidden="1"/>
    <col min="8239" max="8241" width="4.5703125" style="162" hidden="1"/>
    <col min="8242" max="8242" width="4.85546875" style="162" hidden="1"/>
    <col min="8243" max="8265" width="4.5703125" style="162" hidden="1"/>
    <col min="8266" max="8448" width="9.140625" style="162" hidden="1"/>
    <col min="8449" max="8449" width="25.85546875" style="162" hidden="1"/>
    <col min="8450" max="8450" width="7.5703125" style="162" hidden="1"/>
    <col min="8451" max="8467" width="5" style="162" hidden="1"/>
    <col min="8468" max="8471" width="5.42578125" style="162" hidden="1"/>
    <col min="8472" max="8472" width="4.5703125" style="162" hidden="1"/>
    <col min="8473" max="8473" width="6.42578125" style="162" hidden="1"/>
    <col min="8474" max="8474" width="5.42578125" style="162" hidden="1"/>
    <col min="8475" max="8475" width="6.42578125" style="162" hidden="1"/>
    <col min="8476" max="8476" width="5.42578125" style="162" hidden="1"/>
    <col min="8477" max="8477" width="6.42578125" style="162" hidden="1"/>
    <col min="8478" max="8478" width="5.42578125" style="162" hidden="1"/>
    <col min="8479" max="8479" width="6.42578125" style="162" hidden="1"/>
    <col min="8480" max="8480" width="4.5703125" style="162" hidden="1"/>
    <col min="8481" max="8481" width="6.42578125" style="162" hidden="1"/>
    <col min="8482" max="8482" width="4.5703125" style="162" hidden="1"/>
    <col min="8483" max="8483" width="6.42578125" style="162" hidden="1"/>
    <col min="8484" max="8485" width="4.5703125" style="162" hidden="1"/>
    <col min="8486" max="8486" width="5.42578125" style="162" hidden="1"/>
    <col min="8487" max="8487" width="4.85546875" style="162" hidden="1"/>
    <col min="8488" max="8493" width="4.5703125" style="162" hidden="1"/>
    <col min="8494" max="8494" width="5.28515625" style="162" hidden="1"/>
    <col min="8495" max="8497" width="4.5703125" style="162" hidden="1"/>
    <col min="8498" max="8498" width="4.85546875" style="162" hidden="1"/>
    <col min="8499" max="8521" width="4.5703125" style="162" hidden="1"/>
    <col min="8522" max="8704" width="9.140625" style="162" hidden="1"/>
    <col min="8705" max="8705" width="25.85546875" style="162" hidden="1"/>
    <col min="8706" max="8706" width="7.5703125" style="162" hidden="1"/>
    <col min="8707" max="8723" width="5" style="162" hidden="1"/>
    <col min="8724" max="8727" width="5.42578125" style="162" hidden="1"/>
    <col min="8728" max="8728" width="4.5703125" style="162" hidden="1"/>
    <col min="8729" max="8729" width="6.42578125" style="162" hidden="1"/>
    <col min="8730" max="8730" width="5.42578125" style="162" hidden="1"/>
    <col min="8731" max="8731" width="6.42578125" style="162" hidden="1"/>
    <col min="8732" max="8732" width="5.42578125" style="162" hidden="1"/>
    <col min="8733" max="8733" width="6.42578125" style="162" hidden="1"/>
    <col min="8734" max="8734" width="5.42578125" style="162" hidden="1"/>
    <col min="8735" max="8735" width="6.42578125" style="162" hidden="1"/>
    <col min="8736" max="8736" width="4.5703125" style="162" hidden="1"/>
    <col min="8737" max="8737" width="6.42578125" style="162" hidden="1"/>
    <col min="8738" max="8738" width="4.5703125" style="162" hidden="1"/>
    <col min="8739" max="8739" width="6.42578125" style="162" hidden="1"/>
    <col min="8740" max="8741" width="4.5703125" style="162" hidden="1"/>
    <col min="8742" max="8742" width="5.42578125" style="162" hidden="1"/>
    <col min="8743" max="8743" width="4.85546875" style="162" hidden="1"/>
    <col min="8744" max="8749" width="4.5703125" style="162" hidden="1"/>
    <col min="8750" max="8750" width="5.28515625" style="162" hidden="1"/>
    <col min="8751" max="8753" width="4.5703125" style="162" hidden="1"/>
    <col min="8754" max="8754" width="4.85546875" style="162" hidden="1"/>
    <col min="8755" max="8777" width="4.5703125" style="162" hidden="1"/>
    <col min="8778" max="8960" width="9.140625" style="162" hidden="1"/>
    <col min="8961" max="8961" width="25.85546875" style="162" hidden="1"/>
    <col min="8962" max="8962" width="7.5703125" style="162" hidden="1"/>
    <col min="8963" max="8979" width="5" style="162" hidden="1"/>
    <col min="8980" max="8983" width="5.42578125" style="162" hidden="1"/>
    <col min="8984" max="8984" width="4.5703125" style="162" hidden="1"/>
    <col min="8985" max="8985" width="6.42578125" style="162" hidden="1"/>
    <col min="8986" max="8986" width="5.42578125" style="162" hidden="1"/>
    <col min="8987" max="8987" width="6.42578125" style="162" hidden="1"/>
    <col min="8988" max="8988" width="5.42578125" style="162" hidden="1"/>
    <col min="8989" max="8989" width="6.42578125" style="162" hidden="1"/>
    <col min="8990" max="8990" width="5.42578125" style="162" hidden="1"/>
    <col min="8991" max="8991" width="6.42578125" style="162" hidden="1"/>
    <col min="8992" max="8992" width="4.5703125" style="162" hidden="1"/>
    <col min="8993" max="8993" width="6.42578125" style="162" hidden="1"/>
    <col min="8994" max="8994" width="4.5703125" style="162" hidden="1"/>
    <col min="8995" max="8995" width="6.42578125" style="162" hidden="1"/>
    <col min="8996" max="8997" width="4.5703125" style="162" hidden="1"/>
    <col min="8998" max="8998" width="5.42578125" style="162" hidden="1"/>
    <col min="8999" max="8999" width="4.85546875" style="162" hidden="1"/>
    <col min="9000" max="9005" width="4.5703125" style="162" hidden="1"/>
    <col min="9006" max="9006" width="5.28515625" style="162" hidden="1"/>
    <col min="9007" max="9009" width="4.5703125" style="162" hidden="1"/>
    <col min="9010" max="9010" width="4.85546875" style="162" hidden="1"/>
    <col min="9011" max="9033" width="4.5703125" style="162" hidden="1"/>
    <col min="9034" max="9216" width="9.140625" style="162" hidden="1"/>
    <col min="9217" max="9217" width="25.85546875" style="162" hidden="1"/>
    <col min="9218" max="9218" width="7.5703125" style="162" hidden="1"/>
    <col min="9219" max="9235" width="5" style="162" hidden="1"/>
    <col min="9236" max="9239" width="5.42578125" style="162" hidden="1"/>
    <col min="9240" max="9240" width="4.5703125" style="162" hidden="1"/>
    <col min="9241" max="9241" width="6.42578125" style="162" hidden="1"/>
    <col min="9242" max="9242" width="5.42578125" style="162" hidden="1"/>
    <col min="9243" max="9243" width="6.42578125" style="162" hidden="1"/>
    <col min="9244" max="9244" width="5.42578125" style="162" hidden="1"/>
    <col min="9245" max="9245" width="6.42578125" style="162" hidden="1"/>
    <col min="9246" max="9246" width="5.42578125" style="162" hidden="1"/>
    <col min="9247" max="9247" width="6.42578125" style="162" hidden="1"/>
    <col min="9248" max="9248" width="4.5703125" style="162" hidden="1"/>
    <col min="9249" max="9249" width="6.42578125" style="162" hidden="1"/>
    <col min="9250" max="9250" width="4.5703125" style="162" hidden="1"/>
    <col min="9251" max="9251" width="6.42578125" style="162" hidden="1"/>
    <col min="9252" max="9253" width="4.5703125" style="162" hidden="1"/>
    <col min="9254" max="9254" width="5.42578125" style="162" hidden="1"/>
    <col min="9255" max="9255" width="4.85546875" style="162" hidden="1"/>
    <col min="9256" max="9261" width="4.5703125" style="162" hidden="1"/>
    <col min="9262" max="9262" width="5.28515625" style="162" hidden="1"/>
    <col min="9263" max="9265" width="4.5703125" style="162" hidden="1"/>
    <col min="9266" max="9266" width="4.85546875" style="162" hidden="1"/>
    <col min="9267" max="9289" width="4.5703125" style="162" hidden="1"/>
    <col min="9290" max="9472" width="9.140625" style="162" hidden="1"/>
    <col min="9473" max="9473" width="25.85546875" style="162" hidden="1"/>
    <col min="9474" max="9474" width="7.5703125" style="162" hidden="1"/>
    <col min="9475" max="9491" width="5" style="162" hidden="1"/>
    <col min="9492" max="9495" width="5.42578125" style="162" hidden="1"/>
    <col min="9496" max="9496" width="4.5703125" style="162" hidden="1"/>
    <col min="9497" max="9497" width="6.42578125" style="162" hidden="1"/>
    <col min="9498" max="9498" width="5.42578125" style="162" hidden="1"/>
    <col min="9499" max="9499" width="6.42578125" style="162" hidden="1"/>
    <col min="9500" max="9500" width="5.42578125" style="162" hidden="1"/>
    <col min="9501" max="9501" width="6.42578125" style="162" hidden="1"/>
    <col min="9502" max="9502" width="5.42578125" style="162" hidden="1"/>
    <col min="9503" max="9503" width="6.42578125" style="162" hidden="1"/>
    <col min="9504" max="9504" width="4.5703125" style="162" hidden="1"/>
    <col min="9505" max="9505" width="6.42578125" style="162" hidden="1"/>
    <col min="9506" max="9506" width="4.5703125" style="162" hidden="1"/>
    <col min="9507" max="9507" width="6.42578125" style="162" hidden="1"/>
    <col min="9508" max="9509" width="4.5703125" style="162" hidden="1"/>
    <col min="9510" max="9510" width="5.42578125" style="162" hidden="1"/>
    <col min="9511" max="9511" width="4.85546875" style="162" hidden="1"/>
    <col min="9512" max="9517" width="4.5703125" style="162" hidden="1"/>
    <col min="9518" max="9518" width="5.28515625" style="162" hidden="1"/>
    <col min="9519" max="9521" width="4.5703125" style="162" hidden="1"/>
    <col min="9522" max="9522" width="4.85546875" style="162" hidden="1"/>
    <col min="9523" max="9545" width="4.5703125" style="162" hidden="1"/>
    <col min="9546" max="9728" width="9.140625" style="162" hidden="1"/>
    <col min="9729" max="9729" width="25.85546875" style="162" hidden="1"/>
    <col min="9730" max="9730" width="7.5703125" style="162" hidden="1"/>
    <col min="9731" max="9747" width="5" style="162" hidden="1"/>
    <col min="9748" max="9751" width="5.42578125" style="162" hidden="1"/>
    <col min="9752" max="9752" width="4.5703125" style="162" hidden="1"/>
    <col min="9753" max="9753" width="6.42578125" style="162" hidden="1"/>
    <col min="9754" max="9754" width="5.42578125" style="162" hidden="1"/>
    <col min="9755" max="9755" width="6.42578125" style="162" hidden="1"/>
    <col min="9756" max="9756" width="5.42578125" style="162" hidden="1"/>
    <col min="9757" max="9757" width="6.42578125" style="162" hidden="1"/>
    <col min="9758" max="9758" width="5.42578125" style="162" hidden="1"/>
    <col min="9759" max="9759" width="6.42578125" style="162" hidden="1"/>
    <col min="9760" max="9760" width="4.5703125" style="162" hidden="1"/>
    <col min="9761" max="9761" width="6.42578125" style="162" hidden="1"/>
    <col min="9762" max="9762" width="4.5703125" style="162" hidden="1"/>
    <col min="9763" max="9763" width="6.42578125" style="162" hidden="1"/>
    <col min="9764" max="9765" width="4.5703125" style="162" hidden="1"/>
    <col min="9766" max="9766" width="5.42578125" style="162" hidden="1"/>
    <col min="9767" max="9767" width="4.85546875" style="162" hidden="1"/>
    <col min="9768" max="9773" width="4.5703125" style="162" hidden="1"/>
    <col min="9774" max="9774" width="5.28515625" style="162" hidden="1"/>
    <col min="9775" max="9777" width="4.5703125" style="162" hidden="1"/>
    <col min="9778" max="9778" width="4.85546875" style="162" hidden="1"/>
    <col min="9779" max="9801" width="4.5703125" style="162" hidden="1"/>
    <col min="9802" max="9984" width="9.140625" style="162" hidden="1"/>
    <col min="9985" max="9985" width="25.85546875" style="162" hidden="1"/>
    <col min="9986" max="9986" width="7.5703125" style="162" hidden="1"/>
    <col min="9987" max="10003" width="5" style="162" hidden="1"/>
    <col min="10004" max="10007" width="5.42578125" style="162" hidden="1"/>
    <col min="10008" max="10008" width="4.5703125" style="162" hidden="1"/>
    <col min="10009" max="10009" width="6.42578125" style="162" hidden="1"/>
    <col min="10010" max="10010" width="5.42578125" style="162" hidden="1"/>
    <col min="10011" max="10011" width="6.42578125" style="162" hidden="1"/>
    <col min="10012" max="10012" width="5.42578125" style="162" hidden="1"/>
    <col min="10013" max="10013" width="6.42578125" style="162" hidden="1"/>
    <col min="10014" max="10014" width="5.42578125" style="162" hidden="1"/>
    <col min="10015" max="10015" width="6.42578125" style="162" hidden="1"/>
    <col min="10016" max="10016" width="4.5703125" style="162" hidden="1"/>
    <col min="10017" max="10017" width="6.42578125" style="162" hidden="1"/>
    <col min="10018" max="10018" width="4.5703125" style="162" hidden="1"/>
    <col min="10019" max="10019" width="6.42578125" style="162" hidden="1"/>
    <col min="10020" max="10021" width="4.5703125" style="162" hidden="1"/>
    <col min="10022" max="10022" width="5.42578125" style="162" hidden="1"/>
    <col min="10023" max="10023" width="4.85546875" style="162" hidden="1"/>
    <col min="10024" max="10029" width="4.5703125" style="162" hidden="1"/>
    <col min="10030" max="10030" width="5.28515625" style="162" hidden="1"/>
    <col min="10031" max="10033" width="4.5703125" style="162" hidden="1"/>
    <col min="10034" max="10034" width="4.85546875" style="162" hidden="1"/>
    <col min="10035" max="10057" width="4.5703125" style="162" hidden="1"/>
    <col min="10058" max="10240" width="9.140625" style="162" hidden="1"/>
    <col min="10241" max="10241" width="25.85546875" style="162" hidden="1"/>
    <col min="10242" max="10242" width="7.5703125" style="162" hidden="1"/>
    <col min="10243" max="10259" width="5" style="162" hidden="1"/>
    <col min="10260" max="10263" width="5.42578125" style="162" hidden="1"/>
    <col min="10264" max="10264" width="4.5703125" style="162" hidden="1"/>
    <col min="10265" max="10265" width="6.42578125" style="162" hidden="1"/>
    <col min="10266" max="10266" width="5.42578125" style="162" hidden="1"/>
    <col min="10267" max="10267" width="6.42578125" style="162" hidden="1"/>
    <col min="10268" max="10268" width="5.42578125" style="162" hidden="1"/>
    <col min="10269" max="10269" width="6.42578125" style="162" hidden="1"/>
    <col min="10270" max="10270" width="5.42578125" style="162" hidden="1"/>
    <col min="10271" max="10271" width="6.42578125" style="162" hidden="1"/>
    <col min="10272" max="10272" width="4.5703125" style="162" hidden="1"/>
    <col min="10273" max="10273" width="6.42578125" style="162" hidden="1"/>
    <col min="10274" max="10274" width="4.5703125" style="162" hidden="1"/>
    <col min="10275" max="10275" width="6.42578125" style="162" hidden="1"/>
    <col min="10276" max="10277" width="4.5703125" style="162" hidden="1"/>
    <col min="10278" max="10278" width="5.42578125" style="162" hidden="1"/>
    <col min="10279" max="10279" width="4.85546875" style="162" hidden="1"/>
    <col min="10280" max="10285" width="4.5703125" style="162" hidden="1"/>
    <col min="10286" max="10286" width="5.28515625" style="162" hidden="1"/>
    <col min="10287" max="10289" width="4.5703125" style="162" hidden="1"/>
    <col min="10290" max="10290" width="4.85546875" style="162" hidden="1"/>
    <col min="10291" max="10313" width="4.5703125" style="162" hidden="1"/>
    <col min="10314" max="10496" width="9.140625" style="162" hidden="1"/>
    <col min="10497" max="10497" width="25.85546875" style="162" hidden="1"/>
    <col min="10498" max="10498" width="7.5703125" style="162" hidden="1"/>
    <col min="10499" max="10515" width="5" style="162" hidden="1"/>
    <col min="10516" max="10519" width="5.42578125" style="162" hidden="1"/>
    <col min="10520" max="10520" width="4.5703125" style="162" hidden="1"/>
    <col min="10521" max="10521" width="6.42578125" style="162" hidden="1"/>
    <col min="10522" max="10522" width="5.42578125" style="162" hidden="1"/>
    <col min="10523" max="10523" width="6.42578125" style="162" hidden="1"/>
    <col min="10524" max="10524" width="5.42578125" style="162" hidden="1"/>
    <col min="10525" max="10525" width="6.42578125" style="162" hidden="1"/>
    <col min="10526" max="10526" width="5.42578125" style="162" hidden="1"/>
    <col min="10527" max="10527" width="6.42578125" style="162" hidden="1"/>
    <col min="10528" max="10528" width="4.5703125" style="162" hidden="1"/>
    <col min="10529" max="10529" width="6.42578125" style="162" hidden="1"/>
    <col min="10530" max="10530" width="4.5703125" style="162" hidden="1"/>
    <col min="10531" max="10531" width="6.42578125" style="162" hidden="1"/>
    <col min="10532" max="10533" width="4.5703125" style="162" hidden="1"/>
    <col min="10534" max="10534" width="5.42578125" style="162" hidden="1"/>
    <col min="10535" max="10535" width="4.85546875" style="162" hidden="1"/>
    <col min="10536" max="10541" width="4.5703125" style="162" hidden="1"/>
    <col min="10542" max="10542" width="5.28515625" style="162" hidden="1"/>
    <col min="10543" max="10545" width="4.5703125" style="162" hidden="1"/>
    <col min="10546" max="10546" width="4.85546875" style="162" hidden="1"/>
    <col min="10547" max="10569" width="4.5703125" style="162" hidden="1"/>
    <col min="10570" max="10752" width="9.140625" style="162" hidden="1"/>
    <col min="10753" max="10753" width="25.85546875" style="162" hidden="1"/>
    <col min="10754" max="10754" width="7.5703125" style="162" hidden="1"/>
    <col min="10755" max="10771" width="5" style="162" hidden="1"/>
    <col min="10772" max="10775" width="5.42578125" style="162" hidden="1"/>
    <col min="10776" max="10776" width="4.5703125" style="162" hidden="1"/>
    <col min="10777" max="10777" width="6.42578125" style="162" hidden="1"/>
    <col min="10778" max="10778" width="5.42578125" style="162" hidden="1"/>
    <col min="10779" max="10779" width="6.42578125" style="162" hidden="1"/>
    <col min="10780" max="10780" width="5.42578125" style="162" hidden="1"/>
    <col min="10781" max="10781" width="6.42578125" style="162" hidden="1"/>
    <col min="10782" max="10782" width="5.42578125" style="162" hidden="1"/>
    <col min="10783" max="10783" width="6.42578125" style="162" hidden="1"/>
    <col min="10784" max="10784" width="4.5703125" style="162" hidden="1"/>
    <col min="10785" max="10785" width="6.42578125" style="162" hidden="1"/>
    <col min="10786" max="10786" width="4.5703125" style="162" hidden="1"/>
    <col min="10787" max="10787" width="6.42578125" style="162" hidden="1"/>
    <col min="10788" max="10789" width="4.5703125" style="162" hidden="1"/>
    <col min="10790" max="10790" width="5.42578125" style="162" hidden="1"/>
    <col min="10791" max="10791" width="4.85546875" style="162" hidden="1"/>
    <col min="10792" max="10797" width="4.5703125" style="162" hidden="1"/>
    <col min="10798" max="10798" width="5.28515625" style="162" hidden="1"/>
    <col min="10799" max="10801" width="4.5703125" style="162" hidden="1"/>
    <col min="10802" max="10802" width="4.85546875" style="162" hidden="1"/>
    <col min="10803" max="10825" width="4.5703125" style="162" hidden="1"/>
    <col min="10826" max="11008" width="9.140625" style="162" hidden="1"/>
    <col min="11009" max="11009" width="25.85546875" style="162" hidden="1"/>
    <col min="11010" max="11010" width="7.5703125" style="162" hidden="1"/>
    <col min="11011" max="11027" width="5" style="162" hidden="1"/>
    <col min="11028" max="11031" width="5.42578125" style="162" hidden="1"/>
    <col min="11032" max="11032" width="4.5703125" style="162" hidden="1"/>
    <col min="11033" max="11033" width="6.42578125" style="162" hidden="1"/>
    <col min="11034" max="11034" width="5.42578125" style="162" hidden="1"/>
    <col min="11035" max="11035" width="6.42578125" style="162" hidden="1"/>
    <col min="11036" max="11036" width="5.42578125" style="162" hidden="1"/>
    <col min="11037" max="11037" width="6.42578125" style="162" hidden="1"/>
    <col min="11038" max="11038" width="5.42578125" style="162" hidden="1"/>
    <col min="11039" max="11039" width="6.42578125" style="162" hidden="1"/>
    <col min="11040" max="11040" width="4.5703125" style="162" hidden="1"/>
    <col min="11041" max="11041" width="6.42578125" style="162" hidden="1"/>
    <col min="11042" max="11042" width="4.5703125" style="162" hidden="1"/>
    <col min="11043" max="11043" width="6.42578125" style="162" hidden="1"/>
    <col min="11044" max="11045" width="4.5703125" style="162" hidden="1"/>
    <col min="11046" max="11046" width="5.42578125" style="162" hidden="1"/>
    <col min="11047" max="11047" width="4.85546875" style="162" hidden="1"/>
    <col min="11048" max="11053" width="4.5703125" style="162" hidden="1"/>
    <col min="11054" max="11054" width="5.28515625" style="162" hidden="1"/>
    <col min="11055" max="11057" width="4.5703125" style="162" hidden="1"/>
    <col min="11058" max="11058" width="4.85546875" style="162" hidden="1"/>
    <col min="11059" max="11081" width="4.5703125" style="162" hidden="1"/>
    <col min="11082" max="11264" width="9.140625" style="162" hidden="1"/>
    <col min="11265" max="11265" width="25.85546875" style="162" hidden="1"/>
    <col min="11266" max="11266" width="7.5703125" style="162" hidden="1"/>
    <col min="11267" max="11283" width="5" style="162" hidden="1"/>
    <col min="11284" max="11287" width="5.42578125" style="162" hidden="1"/>
    <col min="11288" max="11288" width="4.5703125" style="162" hidden="1"/>
    <col min="11289" max="11289" width="6.42578125" style="162" hidden="1"/>
    <col min="11290" max="11290" width="5.42578125" style="162" hidden="1"/>
    <col min="11291" max="11291" width="6.42578125" style="162" hidden="1"/>
    <col min="11292" max="11292" width="5.42578125" style="162" hidden="1"/>
    <col min="11293" max="11293" width="6.42578125" style="162" hidden="1"/>
    <col min="11294" max="11294" width="5.42578125" style="162" hidden="1"/>
    <col min="11295" max="11295" width="6.42578125" style="162" hidden="1"/>
    <col min="11296" max="11296" width="4.5703125" style="162" hidden="1"/>
    <col min="11297" max="11297" width="6.42578125" style="162" hidden="1"/>
    <col min="11298" max="11298" width="4.5703125" style="162" hidden="1"/>
    <col min="11299" max="11299" width="6.42578125" style="162" hidden="1"/>
    <col min="11300" max="11301" width="4.5703125" style="162" hidden="1"/>
    <col min="11302" max="11302" width="5.42578125" style="162" hidden="1"/>
    <col min="11303" max="11303" width="4.85546875" style="162" hidden="1"/>
    <col min="11304" max="11309" width="4.5703125" style="162" hidden="1"/>
    <col min="11310" max="11310" width="5.28515625" style="162" hidden="1"/>
    <col min="11311" max="11313" width="4.5703125" style="162" hidden="1"/>
    <col min="11314" max="11314" width="4.85546875" style="162" hidden="1"/>
    <col min="11315" max="11337" width="4.5703125" style="162" hidden="1"/>
    <col min="11338" max="11520" width="9.140625" style="162" hidden="1"/>
    <col min="11521" max="11521" width="25.85546875" style="162" hidden="1"/>
    <col min="11522" max="11522" width="7.5703125" style="162" hidden="1"/>
    <col min="11523" max="11539" width="5" style="162" hidden="1"/>
    <col min="11540" max="11543" width="5.42578125" style="162" hidden="1"/>
    <col min="11544" max="11544" width="4.5703125" style="162" hidden="1"/>
    <col min="11545" max="11545" width="6.42578125" style="162" hidden="1"/>
    <col min="11546" max="11546" width="5.42578125" style="162" hidden="1"/>
    <col min="11547" max="11547" width="6.42578125" style="162" hidden="1"/>
    <col min="11548" max="11548" width="5.42578125" style="162" hidden="1"/>
    <col min="11549" max="11549" width="6.42578125" style="162" hidden="1"/>
    <col min="11550" max="11550" width="5.42578125" style="162" hidden="1"/>
    <col min="11551" max="11551" width="6.42578125" style="162" hidden="1"/>
    <col min="11552" max="11552" width="4.5703125" style="162" hidden="1"/>
    <col min="11553" max="11553" width="6.42578125" style="162" hidden="1"/>
    <col min="11554" max="11554" width="4.5703125" style="162" hidden="1"/>
    <col min="11555" max="11555" width="6.42578125" style="162" hidden="1"/>
    <col min="11556" max="11557" width="4.5703125" style="162" hidden="1"/>
    <col min="11558" max="11558" width="5.42578125" style="162" hidden="1"/>
    <col min="11559" max="11559" width="4.85546875" style="162" hidden="1"/>
    <col min="11560" max="11565" width="4.5703125" style="162" hidden="1"/>
    <col min="11566" max="11566" width="5.28515625" style="162" hidden="1"/>
    <col min="11567" max="11569" width="4.5703125" style="162" hidden="1"/>
    <col min="11570" max="11570" width="4.85546875" style="162" hidden="1"/>
    <col min="11571" max="11593" width="4.5703125" style="162" hidden="1"/>
    <col min="11594" max="11776" width="9.140625" style="162" hidden="1"/>
    <col min="11777" max="11777" width="25.85546875" style="162" hidden="1"/>
    <col min="11778" max="11778" width="7.5703125" style="162" hidden="1"/>
    <col min="11779" max="11795" width="5" style="162" hidden="1"/>
    <col min="11796" max="11799" width="5.42578125" style="162" hidden="1"/>
    <col min="11800" max="11800" width="4.5703125" style="162" hidden="1"/>
    <col min="11801" max="11801" width="6.42578125" style="162" hidden="1"/>
    <col min="11802" max="11802" width="5.42578125" style="162" hidden="1"/>
    <col min="11803" max="11803" width="6.42578125" style="162" hidden="1"/>
    <col min="11804" max="11804" width="5.42578125" style="162" hidden="1"/>
    <col min="11805" max="11805" width="6.42578125" style="162" hidden="1"/>
    <col min="11806" max="11806" width="5.42578125" style="162" hidden="1"/>
    <col min="11807" max="11807" width="6.42578125" style="162" hidden="1"/>
    <col min="11808" max="11808" width="4.5703125" style="162" hidden="1"/>
    <col min="11809" max="11809" width="6.42578125" style="162" hidden="1"/>
    <col min="11810" max="11810" width="4.5703125" style="162" hidden="1"/>
    <col min="11811" max="11811" width="6.42578125" style="162" hidden="1"/>
    <col min="11812" max="11813" width="4.5703125" style="162" hidden="1"/>
    <col min="11814" max="11814" width="5.42578125" style="162" hidden="1"/>
    <col min="11815" max="11815" width="4.85546875" style="162" hidden="1"/>
    <col min="11816" max="11821" width="4.5703125" style="162" hidden="1"/>
    <col min="11822" max="11822" width="5.28515625" style="162" hidden="1"/>
    <col min="11823" max="11825" width="4.5703125" style="162" hidden="1"/>
    <col min="11826" max="11826" width="4.85546875" style="162" hidden="1"/>
    <col min="11827" max="11849" width="4.5703125" style="162" hidden="1"/>
    <col min="11850" max="12032" width="9.140625" style="162" hidden="1"/>
    <col min="12033" max="12033" width="25.85546875" style="162" hidden="1"/>
    <col min="12034" max="12034" width="7.5703125" style="162" hidden="1"/>
    <col min="12035" max="12051" width="5" style="162" hidden="1"/>
    <col min="12052" max="12055" width="5.42578125" style="162" hidden="1"/>
    <col min="12056" max="12056" width="4.5703125" style="162" hidden="1"/>
    <col min="12057" max="12057" width="6.42578125" style="162" hidden="1"/>
    <col min="12058" max="12058" width="5.42578125" style="162" hidden="1"/>
    <col min="12059" max="12059" width="6.42578125" style="162" hidden="1"/>
    <col min="12060" max="12060" width="5.42578125" style="162" hidden="1"/>
    <col min="12061" max="12061" width="6.42578125" style="162" hidden="1"/>
    <col min="12062" max="12062" width="5.42578125" style="162" hidden="1"/>
    <col min="12063" max="12063" width="6.42578125" style="162" hidden="1"/>
    <col min="12064" max="12064" width="4.5703125" style="162" hidden="1"/>
    <col min="12065" max="12065" width="6.42578125" style="162" hidden="1"/>
    <col min="12066" max="12066" width="4.5703125" style="162" hidden="1"/>
    <col min="12067" max="12067" width="6.42578125" style="162" hidden="1"/>
    <col min="12068" max="12069" width="4.5703125" style="162" hidden="1"/>
    <col min="12070" max="12070" width="5.42578125" style="162" hidden="1"/>
    <col min="12071" max="12071" width="4.85546875" style="162" hidden="1"/>
    <col min="12072" max="12077" width="4.5703125" style="162" hidden="1"/>
    <col min="12078" max="12078" width="5.28515625" style="162" hidden="1"/>
    <col min="12079" max="12081" width="4.5703125" style="162" hidden="1"/>
    <col min="12082" max="12082" width="4.85546875" style="162" hidden="1"/>
    <col min="12083" max="12105" width="4.5703125" style="162" hidden="1"/>
    <col min="12106" max="12288" width="9.140625" style="162" hidden="1"/>
    <col min="12289" max="12289" width="25.85546875" style="162" hidden="1"/>
    <col min="12290" max="12290" width="7.5703125" style="162" hidden="1"/>
    <col min="12291" max="12307" width="5" style="162" hidden="1"/>
    <col min="12308" max="12311" width="5.42578125" style="162" hidden="1"/>
    <col min="12312" max="12312" width="4.5703125" style="162" hidden="1"/>
    <col min="12313" max="12313" width="6.42578125" style="162" hidden="1"/>
    <col min="12314" max="12314" width="5.42578125" style="162" hidden="1"/>
    <col min="12315" max="12315" width="6.42578125" style="162" hidden="1"/>
    <col min="12316" max="12316" width="5.42578125" style="162" hidden="1"/>
    <col min="12317" max="12317" width="6.42578125" style="162" hidden="1"/>
    <col min="12318" max="12318" width="5.42578125" style="162" hidden="1"/>
    <col min="12319" max="12319" width="6.42578125" style="162" hidden="1"/>
    <col min="12320" max="12320" width="4.5703125" style="162" hidden="1"/>
    <col min="12321" max="12321" width="6.42578125" style="162" hidden="1"/>
    <col min="12322" max="12322" width="4.5703125" style="162" hidden="1"/>
    <col min="12323" max="12323" width="6.42578125" style="162" hidden="1"/>
    <col min="12324" max="12325" width="4.5703125" style="162" hidden="1"/>
    <col min="12326" max="12326" width="5.42578125" style="162" hidden="1"/>
    <col min="12327" max="12327" width="4.85546875" style="162" hidden="1"/>
    <col min="12328" max="12333" width="4.5703125" style="162" hidden="1"/>
    <col min="12334" max="12334" width="5.28515625" style="162" hidden="1"/>
    <col min="12335" max="12337" width="4.5703125" style="162" hidden="1"/>
    <col min="12338" max="12338" width="4.85546875" style="162" hidden="1"/>
    <col min="12339" max="12361" width="4.5703125" style="162" hidden="1"/>
    <col min="12362" max="12544" width="9.140625" style="162" hidden="1"/>
    <col min="12545" max="12545" width="25.85546875" style="162" hidden="1"/>
    <col min="12546" max="12546" width="7.5703125" style="162" hidden="1"/>
    <col min="12547" max="12563" width="5" style="162" hidden="1"/>
    <col min="12564" max="12567" width="5.42578125" style="162" hidden="1"/>
    <col min="12568" max="12568" width="4.5703125" style="162" hidden="1"/>
    <col min="12569" max="12569" width="6.42578125" style="162" hidden="1"/>
    <col min="12570" max="12570" width="5.42578125" style="162" hidden="1"/>
    <col min="12571" max="12571" width="6.42578125" style="162" hidden="1"/>
    <col min="12572" max="12572" width="5.42578125" style="162" hidden="1"/>
    <col min="12573" max="12573" width="6.42578125" style="162" hidden="1"/>
    <col min="12574" max="12574" width="5.42578125" style="162" hidden="1"/>
    <col min="12575" max="12575" width="6.42578125" style="162" hidden="1"/>
    <col min="12576" max="12576" width="4.5703125" style="162" hidden="1"/>
    <col min="12577" max="12577" width="6.42578125" style="162" hidden="1"/>
    <col min="12578" max="12578" width="4.5703125" style="162" hidden="1"/>
    <col min="12579" max="12579" width="6.42578125" style="162" hidden="1"/>
    <col min="12580" max="12581" width="4.5703125" style="162" hidden="1"/>
    <col min="12582" max="12582" width="5.42578125" style="162" hidden="1"/>
    <col min="12583" max="12583" width="4.85546875" style="162" hidden="1"/>
    <col min="12584" max="12589" width="4.5703125" style="162" hidden="1"/>
    <col min="12590" max="12590" width="5.28515625" style="162" hidden="1"/>
    <col min="12591" max="12593" width="4.5703125" style="162" hidden="1"/>
    <col min="12594" max="12594" width="4.85546875" style="162" hidden="1"/>
    <col min="12595" max="12617" width="4.5703125" style="162" hidden="1"/>
    <col min="12618" max="12800" width="9.140625" style="162" hidden="1"/>
    <col min="12801" max="12801" width="25.85546875" style="162" hidden="1"/>
    <col min="12802" max="12802" width="7.5703125" style="162" hidden="1"/>
    <col min="12803" max="12819" width="5" style="162" hidden="1"/>
    <col min="12820" max="12823" width="5.42578125" style="162" hidden="1"/>
    <col min="12824" max="12824" width="4.5703125" style="162" hidden="1"/>
    <col min="12825" max="12825" width="6.42578125" style="162" hidden="1"/>
    <col min="12826" max="12826" width="5.42578125" style="162" hidden="1"/>
    <col min="12827" max="12827" width="6.42578125" style="162" hidden="1"/>
    <col min="12828" max="12828" width="5.42578125" style="162" hidden="1"/>
    <col min="12829" max="12829" width="6.42578125" style="162" hidden="1"/>
    <col min="12830" max="12830" width="5.42578125" style="162" hidden="1"/>
    <col min="12831" max="12831" width="6.42578125" style="162" hidden="1"/>
    <col min="12832" max="12832" width="4.5703125" style="162" hidden="1"/>
    <col min="12833" max="12833" width="6.42578125" style="162" hidden="1"/>
    <col min="12834" max="12834" width="4.5703125" style="162" hidden="1"/>
    <col min="12835" max="12835" width="6.42578125" style="162" hidden="1"/>
    <col min="12836" max="12837" width="4.5703125" style="162" hidden="1"/>
    <col min="12838" max="12838" width="5.42578125" style="162" hidden="1"/>
    <col min="12839" max="12839" width="4.85546875" style="162" hidden="1"/>
    <col min="12840" max="12845" width="4.5703125" style="162" hidden="1"/>
    <col min="12846" max="12846" width="5.28515625" style="162" hidden="1"/>
    <col min="12847" max="12849" width="4.5703125" style="162" hidden="1"/>
    <col min="12850" max="12850" width="4.85546875" style="162" hidden="1"/>
    <col min="12851" max="12873" width="4.5703125" style="162" hidden="1"/>
    <col min="12874" max="13056" width="9.140625" style="162" hidden="1"/>
    <col min="13057" max="13057" width="25.85546875" style="162" hidden="1"/>
    <col min="13058" max="13058" width="7.5703125" style="162" hidden="1"/>
    <col min="13059" max="13075" width="5" style="162" hidden="1"/>
    <col min="13076" max="13079" width="5.42578125" style="162" hidden="1"/>
    <col min="13080" max="13080" width="4.5703125" style="162" hidden="1"/>
    <col min="13081" max="13081" width="6.42578125" style="162" hidden="1"/>
    <col min="13082" max="13082" width="5.42578125" style="162" hidden="1"/>
    <col min="13083" max="13083" width="6.42578125" style="162" hidden="1"/>
    <col min="13084" max="13084" width="5.42578125" style="162" hidden="1"/>
    <col min="13085" max="13085" width="6.42578125" style="162" hidden="1"/>
    <col min="13086" max="13086" width="5.42578125" style="162" hidden="1"/>
    <col min="13087" max="13087" width="6.42578125" style="162" hidden="1"/>
    <col min="13088" max="13088" width="4.5703125" style="162" hidden="1"/>
    <col min="13089" max="13089" width="6.42578125" style="162" hidden="1"/>
    <col min="13090" max="13090" width="4.5703125" style="162" hidden="1"/>
    <col min="13091" max="13091" width="6.42578125" style="162" hidden="1"/>
    <col min="13092" max="13093" width="4.5703125" style="162" hidden="1"/>
    <col min="13094" max="13094" width="5.42578125" style="162" hidden="1"/>
    <col min="13095" max="13095" width="4.85546875" style="162" hidden="1"/>
    <col min="13096" max="13101" width="4.5703125" style="162" hidden="1"/>
    <col min="13102" max="13102" width="5.28515625" style="162" hidden="1"/>
    <col min="13103" max="13105" width="4.5703125" style="162" hidden="1"/>
    <col min="13106" max="13106" width="4.85546875" style="162" hidden="1"/>
    <col min="13107" max="13129" width="4.5703125" style="162" hidden="1"/>
    <col min="13130" max="13312" width="9.140625" style="162" hidden="1"/>
    <col min="13313" max="13313" width="25.85546875" style="162" hidden="1"/>
    <col min="13314" max="13314" width="7.5703125" style="162" hidden="1"/>
    <col min="13315" max="13331" width="5" style="162" hidden="1"/>
    <col min="13332" max="13335" width="5.42578125" style="162" hidden="1"/>
    <col min="13336" max="13336" width="4.5703125" style="162" hidden="1"/>
    <col min="13337" max="13337" width="6.42578125" style="162" hidden="1"/>
    <col min="13338" max="13338" width="5.42578125" style="162" hidden="1"/>
    <col min="13339" max="13339" width="6.42578125" style="162" hidden="1"/>
    <col min="13340" max="13340" width="5.42578125" style="162" hidden="1"/>
    <col min="13341" max="13341" width="6.42578125" style="162" hidden="1"/>
    <col min="13342" max="13342" width="5.42578125" style="162" hidden="1"/>
    <col min="13343" max="13343" width="6.42578125" style="162" hidden="1"/>
    <col min="13344" max="13344" width="4.5703125" style="162" hidden="1"/>
    <col min="13345" max="13345" width="6.42578125" style="162" hidden="1"/>
    <col min="13346" max="13346" width="4.5703125" style="162" hidden="1"/>
    <col min="13347" max="13347" width="6.42578125" style="162" hidden="1"/>
    <col min="13348" max="13349" width="4.5703125" style="162" hidden="1"/>
    <col min="13350" max="13350" width="5.42578125" style="162" hidden="1"/>
    <col min="13351" max="13351" width="4.85546875" style="162" hidden="1"/>
    <col min="13352" max="13357" width="4.5703125" style="162" hidden="1"/>
    <col min="13358" max="13358" width="5.28515625" style="162" hidden="1"/>
    <col min="13359" max="13361" width="4.5703125" style="162" hidden="1"/>
    <col min="13362" max="13362" width="4.85546875" style="162" hidden="1"/>
    <col min="13363" max="13385" width="4.5703125" style="162" hidden="1"/>
    <col min="13386" max="13568" width="9.140625" style="162" hidden="1"/>
    <col min="13569" max="13569" width="25.85546875" style="162" hidden="1"/>
    <col min="13570" max="13570" width="7.5703125" style="162" hidden="1"/>
    <col min="13571" max="13587" width="5" style="162" hidden="1"/>
    <col min="13588" max="13591" width="5.42578125" style="162" hidden="1"/>
    <col min="13592" max="13592" width="4.5703125" style="162" hidden="1"/>
    <col min="13593" max="13593" width="6.42578125" style="162" hidden="1"/>
    <col min="13594" max="13594" width="5.42578125" style="162" hidden="1"/>
    <col min="13595" max="13595" width="6.42578125" style="162" hidden="1"/>
    <col min="13596" max="13596" width="5.42578125" style="162" hidden="1"/>
    <col min="13597" max="13597" width="6.42578125" style="162" hidden="1"/>
    <col min="13598" max="13598" width="5.42578125" style="162" hidden="1"/>
    <col min="13599" max="13599" width="6.42578125" style="162" hidden="1"/>
    <col min="13600" max="13600" width="4.5703125" style="162" hidden="1"/>
    <col min="13601" max="13601" width="6.42578125" style="162" hidden="1"/>
    <col min="13602" max="13602" width="4.5703125" style="162" hidden="1"/>
    <col min="13603" max="13603" width="6.42578125" style="162" hidden="1"/>
    <col min="13604" max="13605" width="4.5703125" style="162" hidden="1"/>
    <col min="13606" max="13606" width="5.42578125" style="162" hidden="1"/>
    <col min="13607" max="13607" width="4.85546875" style="162" hidden="1"/>
    <col min="13608" max="13613" width="4.5703125" style="162" hidden="1"/>
    <col min="13614" max="13614" width="5.28515625" style="162" hidden="1"/>
    <col min="13615" max="13617" width="4.5703125" style="162" hidden="1"/>
    <col min="13618" max="13618" width="4.85546875" style="162" hidden="1"/>
    <col min="13619" max="13641" width="4.5703125" style="162" hidden="1"/>
    <col min="13642" max="13824" width="9.140625" style="162" hidden="1"/>
    <col min="13825" max="13825" width="25.85546875" style="162" hidden="1"/>
    <col min="13826" max="13826" width="7.5703125" style="162" hidden="1"/>
    <col min="13827" max="13843" width="5" style="162" hidden="1"/>
    <col min="13844" max="13847" width="5.42578125" style="162" hidden="1"/>
    <col min="13848" max="13848" width="4.5703125" style="162" hidden="1"/>
    <col min="13849" max="13849" width="6.42578125" style="162" hidden="1"/>
    <col min="13850" max="13850" width="5.42578125" style="162" hidden="1"/>
    <col min="13851" max="13851" width="6.42578125" style="162" hidden="1"/>
    <col min="13852" max="13852" width="5.42578125" style="162" hidden="1"/>
    <col min="13853" max="13853" width="6.42578125" style="162" hidden="1"/>
    <col min="13854" max="13854" width="5.42578125" style="162" hidden="1"/>
    <col min="13855" max="13855" width="6.42578125" style="162" hidden="1"/>
    <col min="13856" max="13856" width="4.5703125" style="162" hidden="1"/>
    <col min="13857" max="13857" width="6.42578125" style="162" hidden="1"/>
    <col min="13858" max="13858" width="4.5703125" style="162" hidden="1"/>
    <col min="13859" max="13859" width="6.42578125" style="162" hidden="1"/>
    <col min="13860" max="13861" width="4.5703125" style="162" hidden="1"/>
    <col min="13862" max="13862" width="5.42578125" style="162" hidden="1"/>
    <col min="13863" max="13863" width="4.85546875" style="162" hidden="1"/>
    <col min="13864" max="13869" width="4.5703125" style="162" hidden="1"/>
    <col min="13870" max="13870" width="5.28515625" style="162" hidden="1"/>
    <col min="13871" max="13873" width="4.5703125" style="162" hidden="1"/>
    <col min="13874" max="13874" width="4.85546875" style="162" hidden="1"/>
    <col min="13875" max="13897" width="4.5703125" style="162" hidden="1"/>
    <col min="13898" max="14080" width="9.140625" style="162" hidden="1"/>
    <col min="14081" max="14081" width="25.85546875" style="162" hidden="1"/>
    <col min="14082" max="14082" width="7.5703125" style="162" hidden="1"/>
    <col min="14083" max="14099" width="5" style="162" hidden="1"/>
    <col min="14100" max="14103" width="5.42578125" style="162" hidden="1"/>
    <col min="14104" max="14104" width="4.5703125" style="162" hidden="1"/>
    <col min="14105" max="14105" width="6.42578125" style="162" hidden="1"/>
    <col min="14106" max="14106" width="5.42578125" style="162" hidden="1"/>
    <col min="14107" max="14107" width="6.42578125" style="162" hidden="1"/>
    <col min="14108" max="14108" width="5.42578125" style="162" hidden="1"/>
    <col min="14109" max="14109" width="6.42578125" style="162" hidden="1"/>
    <col min="14110" max="14110" width="5.42578125" style="162" hidden="1"/>
    <col min="14111" max="14111" width="6.42578125" style="162" hidden="1"/>
    <col min="14112" max="14112" width="4.5703125" style="162" hidden="1"/>
    <col min="14113" max="14113" width="6.42578125" style="162" hidden="1"/>
    <col min="14114" max="14114" width="4.5703125" style="162" hidden="1"/>
    <col min="14115" max="14115" width="6.42578125" style="162" hidden="1"/>
    <col min="14116" max="14117" width="4.5703125" style="162" hidden="1"/>
    <col min="14118" max="14118" width="5.42578125" style="162" hidden="1"/>
    <col min="14119" max="14119" width="4.85546875" style="162" hidden="1"/>
    <col min="14120" max="14125" width="4.5703125" style="162" hidden="1"/>
    <col min="14126" max="14126" width="5.28515625" style="162" hidden="1"/>
    <col min="14127" max="14129" width="4.5703125" style="162" hidden="1"/>
    <col min="14130" max="14130" width="4.85546875" style="162" hidden="1"/>
    <col min="14131" max="14153" width="4.5703125" style="162" hidden="1"/>
    <col min="14154" max="14336" width="9.140625" style="162" hidden="1"/>
    <col min="14337" max="14337" width="25.85546875" style="162" hidden="1"/>
    <col min="14338" max="14338" width="7.5703125" style="162" hidden="1"/>
    <col min="14339" max="14355" width="5" style="162" hidden="1"/>
    <col min="14356" max="14359" width="5.42578125" style="162" hidden="1"/>
    <col min="14360" max="14360" width="4.5703125" style="162" hidden="1"/>
    <col min="14361" max="14361" width="6.42578125" style="162" hidden="1"/>
    <col min="14362" max="14362" width="5.42578125" style="162" hidden="1"/>
    <col min="14363" max="14363" width="6.42578125" style="162" hidden="1"/>
    <col min="14364" max="14364" width="5.42578125" style="162" hidden="1"/>
    <col min="14365" max="14365" width="6.42578125" style="162" hidden="1"/>
    <col min="14366" max="14366" width="5.42578125" style="162" hidden="1"/>
    <col min="14367" max="14367" width="6.42578125" style="162" hidden="1"/>
    <col min="14368" max="14368" width="4.5703125" style="162" hidden="1"/>
    <col min="14369" max="14369" width="6.42578125" style="162" hidden="1"/>
    <col min="14370" max="14370" width="4.5703125" style="162" hidden="1"/>
    <col min="14371" max="14371" width="6.42578125" style="162" hidden="1"/>
    <col min="14372" max="14373" width="4.5703125" style="162" hidden="1"/>
    <col min="14374" max="14374" width="5.42578125" style="162" hidden="1"/>
    <col min="14375" max="14375" width="4.85546875" style="162" hidden="1"/>
    <col min="14376" max="14381" width="4.5703125" style="162" hidden="1"/>
    <col min="14382" max="14382" width="5.28515625" style="162" hidden="1"/>
    <col min="14383" max="14385" width="4.5703125" style="162" hidden="1"/>
    <col min="14386" max="14386" width="4.85546875" style="162" hidden="1"/>
    <col min="14387" max="14409" width="4.5703125" style="162" hidden="1"/>
    <col min="14410" max="14592" width="9.140625" style="162" hidden="1"/>
    <col min="14593" max="14593" width="25.85546875" style="162" hidden="1"/>
    <col min="14594" max="14594" width="7.5703125" style="162" hidden="1"/>
    <col min="14595" max="14611" width="5" style="162" hidden="1"/>
    <col min="14612" max="14615" width="5.42578125" style="162" hidden="1"/>
    <col min="14616" max="14616" width="4.5703125" style="162" hidden="1"/>
    <col min="14617" max="14617" width="6.42578125" style="162" hidden="1"/>
    <col min="14618" max="14618" width="5.42578125" style="162" hidden="1"/>
    <col min="14619" max="14619" width="6.42578125" style="162" hidden="1"/>
    <col min="14620" max="14620" width="5.42578125" style="162" hidden="1"/>
    <col min="14621" max="14621" width="6.42578125" style="162" hidden="1"/>
    <col min="14622" max="14622" width="5.42578125" style="162" hidden="1"/>
    <col min="14623" max="14623" width="6.42578125" style="162" hidden="1"/>
    <col min="14624" max="14624" width="4.5703125" style="162" hidden="1"/>
    <col min="14625" max="14625" width="6.42578125" style="162" hidden="1"/>
    <col min="14626" max="14626" width="4.5703125" style="162" hidden="1"/>
    <col min="14627" max="14627" width="6.42578125" style="162" hidden="1"/>
    <col min="14628" max="14629" width="4.5703125" style="162" hidden="1"/>
    <col min="14630" max="14630" width="5.42578125" style="162" hidden="1"/>
    <col min="14631" max="14631" width="4.85546875" style="162" hidden="1"/>
    <col min="14632" max="14637" width="4.5703125" style="162" hidden="1"/>
    <col min="14638" max="14638" width="5.28515625" style="162" hidden="1"/>
    <col min="14639" max="14641" width="4.5703125" style="162" hidden="1"/>
    <col min="14642" max="14642" width="4.85546875" style="162" hidden="1"/>
    <col min="14643" max="14665" width="4.5703125" style="162" hidden="1"/>
    <col min="14666" max="14848" width="9.140625" style="162" hidden="1"/>
    <col min="14849" max="14849" width="25.85546875" style="162" hidden="1"/>
    <col min="14850" max="14850" width="7.5703125" style="162" hidden="1"/>
    <col min="14851" max="14867" width="5" style="162" hidden="1"/>
    <col min="14868" max="14871" width="5.42578125" style="162" hidden="1"/>
    <col min="14872" max="14872" width="4.5703125" style="162" hidden="1"/>
    <col min="14873" max="14873" width="6.42578125" style="162" hidden="1"/>
    <col min="14874" max="14874" width="5.42578125" style="162" hidden="1"/>
    <col min="14875" max="14875" width="6.42578125" style="162" hidden="1"/>
    <col min="14876" max="14876" width="5.42578125" style="162" hidden="1"/>
    <col min="14877" max="14877" width="6.42578125" style="162" hidden="1"/>
    <col min="14878" max="14878" width="5.42578125" style="162" hidden="1"/>
    <col min="14879" max="14879" width="6.42578125" style="162" hidden="1"/>
    <col min="14880" max="14880" width="4.5703125" style="162" hidden="1"/>
    <col min="14881" max="14881" width="6.42578125" style="162" hidden="1"/>
    <col min="14882" max="14882" width="4.5703125" style="162" hidden="1"/>
    <col min="14883" max="14883" width="6.42578125" style="162" hidden="1"/>
    <col min="14884" max="14885" width="4.5703125" style="162" hidden="1"/>
    <col min="14886" max="14886" width="5.42578125" style="162" hidden="1"/>
    <col min="14887" max="14887" width="4.85546875" style="162" hidden="1"/>
    <col min="14888" max="14893" width="4.5703125" style="162" hidden="1"/>
    <col min="14894" max="14894" width="5.28515625" style="162" hidden="1"/>
    <col min="14895" max="14897" width="4.5703125" style="162" hidden="1"/>
    <col min="14898" max="14898" width="4.85546875" style="162" hidden="1"/>
    <col min="14899" max="14921" width="4.5703125" style="162" hidden="1"/>
    <col min="14922" max="15104" width="9.140625" style="162" hidden="1"/>
    <col min="15105" max="15105" width="25.85546875" style="162" hidden="1"/>
    <col min="15106" max="15106" width="7.5703125" style="162" hidden="1"/>
    <col min="15107" max="15123" width="5" style="162" hidden="1"/>
    <col min="15124" max="15127" width="5.42578125" style="162" hidden="1"/>
    <col min="15128" max="15128" width="4.5703125" style="162" hidden="1"/>
    <col min="15129" max="15129" width="6.42578125" style="162" hidden="1"/>
    <col min="15130" max="15130" width="5.42578125" style="162" hidden="1"/>
    <col min="15131" max="15131" width="6.42578125" style="162" hidden="1"/>
    <col min="15132" max="15132" width="5.42578125" style="162" hidden="1"/>
    <col min="15133" max="15133" width="6.42578125" style="162" hidden="1"/>
    <col min="15134" max="15134" width="5.42578125" style="162" hidden="1"/>
    <col min="15135" max="15135" width="6.42578125" style="162" hidden="1"/>
    <col min="15136" max="15136" width="4.5703125" style="162" hidden="1"/>
    <col min="15137" max="15137" width="6.42578125" style="162" hidden="1"/>
    <col min="15138" max="15138" width="4.5703125" style="162" hidden="1"/>
    <col min="15139" max="15139" width="6.42578125" style="162" hidden="1"/>
    <col min="15140" max="15141" width="4.5703125" style="162" hidden="1"/>
    <col min="15142" max="15142" width="5.42578125" style="162" hidden="1"/>
    <col min="15143" max="15143" width="4.85546875" style="162" hidden="1"/>
    <col min="15144" max="15149" width="4.5703125" style="162" hidden="1"/>
    <col min="15150" max="15150" width="5.28515625" style="162" hidden="1"/>
    <col min="15151" max="15153" width="4.5703125" style="162" hidden="1"/>
    <col min="15154" max="15154" width="4.85546875" style="162" hidden="1"/>
    <col min="15155" max="15177" width="4.5703125" style="162" hidden="1"/>
    <col min="15178" max="15360" width="9.140625" style="162" hidden="1"/>
    <col min="15361" max="15361" width="25.85546875" style="162" hidden="1"/>
    <col min="15362" max="15362" width="7.5703125" style="162" hidden="1"/>
    <col min="15363" max="15379" width="5" style="162" hidden="1"/>
    <col min="15380" max="15383" width="5.42578125" style="162" hidden="1"/>
    <col min="15384" max="15384" width="4.5703125" style="162" hidden="1"/>
    <col min="15385" max="15385" width="6.42578125" style="162" hidden="1"/>
    <col min="15386" max="15386" width="5.42578125" style="162" hidden="1"/>
    <col min="15387" max="15387" width="6.42578125" style="162" hidden="1"/>
    <col min="15388" max="15388" width="5.42578125" style="162" hidden="1"/>
    <col min="15389" max="15389" width="6.42578125" style="162" hidden="1"/>
    <col min="15390" max="15390" width="5.42578125" style="162" hidden="1"/>
    <col min="15391" max="15391" width="6.42578125" style="162" hidden="1"/>
    <col min="15392" max="15392" width="4.5703125" style="162" hidden="1"/>
    <col min="15393" max="15393" width="6.42578125" style="162" hidden="1"/>
    <col min="15394" max="15394" width="4.5703125" style="162" hidden="1"/>
    <col min="15395" max="15395" width="6.42578125" style="162" hidden="1"/>
    <col min="15396" max="15397" width="4.5703125" style="162" hidden="1"/>
    <col min="15398" max="15398" width="5.42578125" style="162" hidden="1"/>
    <col min="15399" max="15399" width="4.85546875" style="162" hidden="1"/>
    <col min="15400" max="15405" width="4.5703125" style="162" hidden="1"/>
    <col min="15406" max="15406" width="5.28515625" style="162" hidden="1"/>
    <col min="15407" max="15409" width="4.5703125" style="162" hidden="1"/>
    <col min="15410" max="15410" width="4.85546875" style="162" hidden="1"/>
    <col min="15411" max="15433" width="4.5703125" style="162" hidden="1"/>
    <col min="15434" max="15616" width="9.140625" style="162" hidden="1"/>
    <col min="15617" max="15617" width="25.85546875" style="162" hidden="1"/>
    <col min="15618" max="15618" width="7.5703125" style="162" hidden="1"/>
    <col min="15619" max="15635" width="5" style="162" hidden="1"/>
    <col min="15636" max="15639" width="5.42578125" style="162" hidden="1"/>
    <col min="15640" max="15640" width="4.5703125" style="162" hidden="1"/>
    <col min="15641" max="15641" width="6.42578125" style="162" hidden="1"/>
    <col min="15642" max="15642" width="5.42578125" style="162" hidden="1"/>
    <col min="15643" max="15643" width="6.42578125" style="162" hidden="1"/>
    <col min="15644" max="15644" width="5.42578125" style="162" hidden="1"/>
    <col min="15645" max="15645" width="6.42578125" style="162" hidden="1"/>
    <col min="15646" max="15646" width="5.42578125" style="162" hidden="1"/>
    <col min="15647" max="15647" width="6.42578125" style="162" hidden="1"/>
    <col min="15648" max="15648" width="4.5703125" style="162" hidden="1"/>
    <col min="15649" max="15649" width="6.42578125" style="162" hidden="1"/>
    <col min="15650" max="15650" width="4.5703125" style="162" hidden="1"/>
    <col min="15651" max="15651" width="6.42578125" style="162" hidden="1"/>
    <col min="15652" max="15653" width="4.5703125" style="162" hidden="1"/>
    <col min="15654" max="15654" width="5.42578125" style="162" hidden="1"/>
    <col min="15655" max="15655" width="4.85546875" style="162" hidden="1"/>
    <col min="15656" max="15661" width="4.5703125" style="162" hidden="1"/>
    <col min="15662" max="15662" width="5.28515625" style="162" hidden="1"/>
    <col min="15663" max="15665" width="4.5703125" style="162" hidden="1"/>
    <col min="15666" max="15666" width="4.85546875" style="162" hidden="1"/>
    <col min="15667" max="15689" width="4.5703125" style="162" hidden="1"/>
    <col min="15690" max="15872" width="9.140625" style="162" hidden="1"/>
    <col min="15873" max="15873" width="25.85546875" style="162" hidden="1"/>
    <col min="15874" max="15874" width="7.5703125" style="162" hidden="1"/>
    <col min="15875" max="15891" width="5" style="162" hidden="1"/>
    <col min="15892" max="15895" width="5.42578125" style="162" hidden="1"/>
    <col min="15896" max="15896" width="4.5703125" style="162" hidden="1"/>
    <col min="15897" max="15897" width="6.42578125" style="162" hidden="1"/>
    <col min="15898" max="15898" width="5.42578125" style="162" hidden="1"/>
    <col min="15899" max="15899" width="6.42578125" style="162" hidden="1"/>
    <col min="15900" max="15900" width="5.42578125" style="162" hidden="1"/>
    <col min="15901" max="15901" width="6.42578125" style="162" hidden="1"/>
    <col min="15902" max="15902" width="5.42578125" style="162" hidden="1"/>
    <col min="15903" max="15903" width="6.42578125" style="162" hidden="1"/>
    <col min="15904" max="15904" width="4.5703125" style="162" hidden="1"/>
    <col min="15905" max="15905" width="6.42578125" style="162" hidden="1"/>
    <col min="15906" max="15906" width="4.5703125" style="162" hidden="1"/>
    <col min="15907" max="15907" width="6.42578125" style="162" hidden="1"/>
    <col min="15908" max="15909" width="4.5703125" style="162" hidden="1"/>
    <col min="15910" max="15910" width="5.42578125" style="162" hidden="1"/>
    <col min="15911" max="15911" width="4.85546875" style="162" hidden="1"/>
    <col min="15912" max="15917" width="4.5703125" style="162" hidden="1"/>
    <col min="15918" max="15918" width="5.28515625" style="162" hidden="1"/>
    <col min="15919" max="15921" width="4.5703125" style="162" hidden="1"/>
    <col min="15922" max="15922" width="4.85546875" style="162" hidden="1"/>
    <col min="15923" max="15945" width="4.5703125" style="162" hidden="1"/>
    <col min="15946" max="16128" width="9.140625" style="162" hidden="1"/>
    <col min="16129" max="16129" width="25.85546875" style="162" hidden="1"/>
    <col min="16130" max="16130" width="7.5703125" style="162" hidden="1"/>
    <col min="16131" max="16147" width="5" style="162" hidden="1"/>
    <col min="16148" max="16151" width="5.42578125" style="162" hidden="1"/>
    <col min="16152" max="16152" width="4.5703125" style="162" hidden="1"/>
    <col min="16153" max="16153" width="6.42578125" style="162" hidden="1"/>
    <col min="16154" max="16154" width="5.42578125" style="162" hidden="1"/>
    <col min="16155" max="16155" width="6.42578125" style="162" hidden="1"/>
    <col min="16156" max="16156" width="5.42578125" style="162" hidden="1"/>
    <col min="16157" max="16157" width="6.42578125" style="162" hidden="1"/>
    <col min="16158" max="16158" width="5.42578125" style="162" hidden="1"/>
    <col min="16159" max="16159" width="6.42578125" style="162" hidden="1"/>
    <col min="16160" max="16160" width="4.5703125" style="162" hidden="1"/>
    <col min="16161" max="16161" width="6.42578125" style="162" hidden="1"/>
    <col min="16162" max="16162" width="4.5703125" style="162" hidden="1"/>
    <col min="16163" max="16163" width="6.42578125" style="162" hidden="1"/>
    <col min="16164" max="16165" width="4.5703125" style="162" hidden="1"/>
    <col min="16166" max="16166" width="5.42578125" style="162" hidden="1"/>
    <col min="16167" max="16167" width="4.85546875" style="162" hidden="1"/>
    <col min="16168" max="16173" width="4.5703125" style="162" hidden="1"/>
    <col min="16174" max="16174" width="5.28515625" style="162" hidden="1"/>
    <col min="16175" max="16177" width="4.5703125" style="162" hidden="1"/>
    <col min="16178" max="16178" width="4.85546875" style="162" hidden="1"/>
    <col min="16179" max="16201" width="4.5703125" style="162" hidden="1"/>
    <col min="16202" max="16384" width="9.140625" style="162" hidden="1"/>
  </cols>
  <sheetData>
    <row r="1" spans="1:75" s="479" customFormat="1" ht="16.5" thickBot="1">
      <c r="A1" s="476"/>
      <c r="B1" s="476"/>
      <c r="C1" s="477"/>
      <c r="D1" s="477"/>
      <c r="E1" s="477"/>
      <c r="F1" s="477"/>
      <c r="G1" s="477"/>
      <c r="H1" s="477"/>
      <c r="I1" s="477"/>
      <c r="J1" s="477"/>
      <c r="K1" s="477"/>
      <c r="L1" s="477"/>
      <c r="M1" s="477"/>
      <c r="N1" s="477"/>
      <c r="O1" s="477"/>
      <c r="P1" s="477"/>
      <c r="Q1" s="477"/>
      <c r="R1" s="477"/>
      <c r="S1" s="477"/>
      <c r="T1" s="477"/>
      <c r="U1" s="477"/>
      <c r="V1" s="477"/>
      <c r="W1" s="477"/>
      <c r="X1" s="477"/>
      <c r="Y1" s="477"/>
      <c r="Z1" s="477"/>
      <c r="AA1" s="477"/>
      <c r="AB1" s="477"/>
      <c r="AC1" s="477"/>
      <c r="AD1" s="477"/>
      <c r="AE1" s="477"/>
      <c r="AF1" s="477"/>
      <c r="AG1" s="477"/>
      <c r="AH1" s="477"/>
      <c r="AI1" s="477"/>
      <c r="AJ1" s="477"/>
      <c r="AK1" s="477"/>
      <c r="AL1" s="477"/>
      <c r="AM1" s="477"/>
      <c r="AN1" s="477"/>
      <c r="AO1" s="477"/>
      <c r="AP1" s="477"/>
      <c r="AQ1" s="477"/>
      <c r="AR1" s="477"/>
      <c r="AS1" s="477"/>
      <c r="AT1" s="477"/>
      <c r="AU1" s="477"/>
      <c r="AV1" s="477"/>
      <c r="AW1" s="477"/>
      <c r="AX1" s="477"/>
      <c r="AY1" s="477"/>
      <c r="AZ1" s="477"/>
      <c r="BA1" s="477"/>
      <c r="BB1" s="477"/>
      <c r="BC1" s="477"/>
      <c r="BD1" s="477"/>
      <c r="BE1" s="477"/>
      <c r="BF1" s="477"/>
      <c r="BG1" s="477"/>
      <c r="BH1" s="477"/>
      <c r="BI1" s="477"/>
      <c r="BJ1" s="477"/>
      <c r="BK1" s="477"/>
      <c r="BL1" s="477"/>
      <c r="BM1" s="477"/>
      <c r="BN1" s="477"/>
      <c r="BO1" s="477"/>
      <c r="BP1" s="477"/>
      <c r="BQ1" s="477"/>
      <c r="BR1" s="477"/>
      <c r="BS1" s="477"/>
      <c r="BT1" s="477"/>
      <c r="BU1" s="477"/>
      <c r="BV1" s="477"/>
      <c r="BW1" s="478"/>
    </row>
    <row r="2" spans="1:75" s="482" customFormat="1" ht="55.5">
      <c r="A2" s="579" t="s">
        <v>428</v>
      </c>
      <c r="B2" s="480" t="s">
        <v>145</v>
      </c>
      <c r="C2" s="717" t="str">
        <f>CONCATENATE("W",WEEKNUM(C3,2)," / ",YEAR(C3))</f>
        <v>W1 / 1901</v>
      </c>
      <c r="D2" s="717" t="str">
        <f t="shared" ref="D2:BO2" si="0">CONCATENATE("W",WEEKNUM(D3,2)," / ",YEAR(D3))</f>
        <v>W3 / 1901</v>
      </c>
      <c r="E2" s="717" t="str">
        <f t="shared" si="0"/>
        <v>W5 / 1901</v>
      </c>
      <c r="F2" s="717" t="str">
        <f t="shared" si="0"/>
        <v>W7 / 1901</v>
      </c>
      <c r="G2" s="717" t="str">
        <f t="shared" si="0"/>
        <v>W9 / 1901</v>
      </c>
      <c r="H2" s="717" t="str">
        <f t="shared" si="0"/>
        <v>W9 / 1901</v>
      </c>
      <c r="I2" s="717" t="str">
        <f t="shared" si="0"/>
        <v>W13 / 1901</v>
      </c>
      <c r="J2" s="717" t="str">
        <f t="shared" si="0"/>
        <v>W15 / 1901</v>
      </c>
      <c r="K2" s="717" t="str">
        <f t="shared" si="0"/>
        <v>W17 / 1901</v>
      </c>
      <c r="L2" s="717" t="str">
        <f t="shared" si="0"/>
        <v>W19 / 1901</v>
      </c>
      <c r="M2" s="717" t="str">
        <f t="shared" si="0"/>
        <v>W21 / 1901</v>
      </c>
      <c r="N2" s="717" t="str">
        <f t="shared" si="0"/>
        <v>W23 / 1901</v>
      </c>
      <c r="O2" s="717" t="str">
        <f t="shared" si="0"/>
        <v>W25 / 1901</v>
      </c>
      <c r="P2" s="717" t="str">
        <f t="shared" si="0"/>
        <v>W27 / 1901</v>
      </c>
      <c r="Q2" s="717" t="str">
        <f t="shared" si="0"/>
        <v>W29 / 1901</v>
      </c>
      <c r="R2" s="717" t="str">
        <f t="shared" si="0"/>
        <v>W31 / 1901</v>
      </c>
      <c r="S2" s="717" t="str">
        <f t="shared" si="0"/>
        <v>W33 / 1901</v>
      </c>
      <c r="T2" s="717" t="str">
        <f t="shared" si="0"/>
        <v>W35 / 1901</v>
      </c>
      <c r="U2" s="717" t="str">
        <f t="shared" si="0"/>
        <v>W37 / 1901</v>
      </c>
      <c r="V2" s="717" t="str">
        <f t="shared" si="0"/>
        <v>W39 / 1901</v>
      </c>
      <c r="W2" s="717" t="str">
        <f t="shared" si="0"/>
        <v>W41 / 1901</v>
      </c>
      <c r="X2" s="717" t="str">
        <f t="shared" si="0"/>
        <v>W43 / 1901</v>
      </c>
      <c r="Y2" s="717" t="str">
        <f t="shared" si="0"/>
        <v>W45 / 1901</v>
      </c>
      <c r="Z2" s="717" t="str">
        <f t="shared" si="0"/>
        <v>W47 / 1901</v>
      </c>
      <c r="AA2" s="717" t="str">
        <f t="shared" si="0"/>
        <v>W49 / 1901</v>
      </c>
      <c r="AB2" s="717" t="str">
        <f t="shared" si="0"/>
        <v>W51 / 1901</v>
      </c>
      <c r="AC2" s="717" t="str">
        <f t="shared" si="0"/>
        <v>W53 / 1901</v>
      </c>
      <c r="AD2" s="717" t="str">
        <f t="shared" si="0"/>
        <v>W3 / 1902</v>
      </c>
      <c r="AE2" s="717" t="str">
        <f t="shared" si="0"/>
        <v>W5 / 1902</v>
      </c>
      <c r="AF2" s="717" t="str">
        <f t="shared" si="0"/>
        <v>W7 / 1902</v>
      </c>
      <c r="AG2" s="717" t="str">
        <f t="shared" si="0"/>
        <v>W9 / 1902</v>
      </c>
      <c r="AH2" s="717" t="str">
        <f t="shared" si="0"/>
        <v>W11 / 1902</v>
      </c>
      <c r="AI2" s="717" t="str">
        <f t="shared" si="0"/>
        <v>W13 / 1902</v>
      </c>
      <c r="AJ2" s="717" t="str">
        <f t="shared" si="0"/>
        <v>W15 / 1902</v>
      </c>
      <c r="AK2" s="717" t="str">
        <f t="shared" si="0"/>
        <v>W17 / 1902</v>
      </c>
      <c r="AL2" s="717" t="str">
        <f t="shared" si="0"/>
        <v>W19 / 1902</v>
      </c>
      <c r="AM2" s="717" t="str">
        <f t="shared" si="0"/>
        <v>W21 / 1902</v>
      </c>
      <c r="AN2" s="717" t="str">
        <f t="shared" si="0"/>
        <v>W23 / 1902</v>
      </c>
      <c r="AO2" s="717" t="str">
        <f t="shared" si="0"/>
        <v>W25 / 1902</v>
      </c>
      <c r="AP2" s="717" t="str">
        <f t="shared" si="0"/>
        <v>W27 / 1902</v>
      </c>
      <c r="AQ2" s="717" t="str">
        <f t="shared" si="0"/>
        <v>W29 / 1902</v>
      </c>
      <c r="AR2" s="717" t="str">
        <f t="shared" si="0"/>
        <v>W31 / 1902</v>
      </c>
      <c r="AS2" s="717" t="str">
        <f t="shared" si="0"/>
        <v>W33 / 1902</v>
      </c>
      <c r="AT2" s="717" t="str">
        <f t="shared" si="0"/>
        <v>W35 / 1902</v>
      </c>
      <c r="AU2" s="717" t="str">
        <f t="shared" si="0"/>
        <v>W37 / 1902</v>
      </c>
      <c r="AV2" s="717" t="str">
        <f t="shared" si="0"/>
        <v>W39 / 1902</v>
      </c>
      <c r="AW2" s="717" t="str">
        <f t="shared" si="0"/>
        <v>W41 / 1902</v>
      </c>
      <c r="AX2" s="717" t="str">
        <f t="shared" si="0"/>
        <v>W43 / 1902</v>
      </c>
      <c r="AY2" s="717" t="str">
        <f t="shared" si="0"/>
        <v>W45 / 1902</v>
      </c>
      <c r="AZ2" s="717" t="str">
        <f t="shared" si="0"/>
        <v>W47 / 1902</v>
      </c>
      <c r="BA2" s="717" t="str">
        <f t="shared" si="0"/>
        <v>W49 / 1902</v>
      </c>
      <c r="BB2" s="717" t="str">
        <f t="shared" si="0"/>
        <v>W51 / 1902</v>
      </c>
      <c r="BC2" s="717" t="str">
        <f t="shared" si="0"/>
        <v>W53 / 1902</v>
      </c>
      <c r="BD2" s="717" t="str">
        <f t="shared" si="0"/>
        <v>W3 / 1903</v>
      </c>
      <c r="BE2" s="717" t="str">
        <f t="shared" si="0"/>
        <v>W5 / 1903</v>
      </c>
      <c r="BF2" s="717" t="str">
        <f t="shared" si="0"/>
        <v>W7 / 1903</v>
      </c>
      <c r="BG2" s="717" t="str">
        <f t="shared" si="0"/>
        <v>W9 / 1903</v>
      </c>
      <c r="BH2" s="717" t="str">
        <f t="shared" si="0"/>
        <v>W11 / 1903</v>
      </c>
      <c r="BI2" s="717" t="str">
        <f t="shared" si="0"/>
        <v>W13 / 1903</v>
      </c>
      <c r="BJ2" s="717" t="str">
        <f t="shared" si="0"/>
        <v>W15 / 1903</v>
      </c>
      <c r="BK2" s="717" t="str">
        <f t="shared" si="0"/>
        <v>W17 / 1903</v>
      </c>
      <c r="BL2" s="717" t="str">
        <f t="shared" si="0"/>
        <v>W19 / 1903</v>
      </c>
      <c r="BM2" s="717" t="str">
        <f t="shared" si="0"/>
        <v>W21 / 1903</v>
      </c>
      <c r="BN2" s="717" t="str">
        <f t="shared" si="0"/>
        <v>W23 / 1903</v>
      </c>
      <c r="BO2" s="717" t="str">
        <f t="shared" si="0"/>
        <v>W25 / 1903</v>
      </c>
      <c r="BP2" s="717" t="str">
        <f t="shared" ref="BP2:BV2" si="1">CONCATENATE("W",WEEKNUM(BP3,2)," / ",YEAR(BP3))</f>
        <v>W27 / 1903</v>
      </c>
      <c r="BQ2" s="717" t="str">
        <f t="shared" si="1"/>
        <v>W29 / 1903</v>
      </c>
      <c r="BR2" s="717" t="str">
        <f t="shared" si="1"/>
        <v>W31 / 1903</v>
      </c>
      <c r="BS2" s="717" t="str">
        <f t="shared" si="1"/>
        <v>W33 / 1903</v>
      </c>
      <c r="BT2" s="717" t="str">
        <f t="shared" si="1"/>
        <v>W35 / 1903</v>
      </c>
      <c r="BU2" s="718" t="str">
        <f t="shared" si="1"/>
        <v>W37 / 1903</v>
      </c>
      <c r="BV2" s="581" t="str">
        <f t="shared" si="1"/>
        <v>W1 / 1900</v>
      </c>
      <c r="BW2" s="481"/>
    </row>
    <row r="3" spans="1:75" s="484" customFormat="1" ht="52.5">
      <c r="A3" s="582" t="s">
        <v>139</v>
      </c>
      <c r="B3" s="583">
        <f>filingDate</f>
        <v>522</v>
      </c>
      <c r="C3" s="531">
        <v>367</v>
      </c>
      <c r="D3" s="531">
        <v>381</v>
      </c>
      <c r="E3" s="531">
        <v>395</v>
      </c>
      <c r="F3" s="531">
        <v>409</v>
      </c>
      <c r="G3" s="531">
        <v>423</v>
      </c>
      <c r="H3" s="531">
        <v>426</v>
      </c>
      <c r="I3" s="531">
        <v>451</v>
      </c>
      <c r="J3" s="531">
        <v>465</v>
      </c>
      <c r="K3" s="531">
        <v>479</v>
      </c>
      <c r="L3" s="531">
        <v>493</v>
      </c>
      <c r="M3" s="531">
        <v>507</v>
      </c>
      <c r="N3" s="531">
        <v>521</v>
      </c>
      <c r="O3" s="531">
        <v>535</v>
      </c>
      <c r="P3" s="531">
        <v>549</v>
      </c>
      <c r="Q3" s="531">
        <v>563</v>
      </c>
      <c r="R3" s="531">
        <v>577</v>
      </c>
      <c r="S3" s="531">
        <v>591</v>
      </c>
      <c r="T3" s="531">
        <v>605</v>
      </c>
      <c r="U3" s="531">
        <v>619</v>
      </c>
      <c r="V3" s="531">
        <v>633</v>
      </c>
      <c r="W3" s="531">
        <v>647</v>
      </c>
      <c r="X3" s="531">
        <v>661</v>
      </c>
      <c r="Y3" s="531">
        <v>675</v>
      </c>
      <c r="Z3" s="531">
        <v>689</v>
      </c>
      <c r="AA3" s="531">
        <v>703</v>
      </c>
      <c r="AB3" s="531">
        <v>717</v>
      </c>
      <c r="AC3" s="531">
        <v>731</v>
      </c>
      <c r="AD3" s="531">
        <v>745</v>
      </c>
      <c r="AE3" s="531">
        <v>759</v>
      </c>
      <c r="AF3" s="531">
        <v>773</v>
      </c>
      <c r="AG3" s="531">
        <v>787</v>
      </c>
      <c r="AH3" s="531">
        <v>801</v>
      </c>
      <c r="AI3" s="531">
        <v>815</v>
      </c>
      <c r="AJ3" s="531">
        <v>829</v>
      </c>
      <c r="AK3" s="531">
        <v>843</v>
      </c>
      <c r="AL3" s="531">
        <v>857</v>
      </c>
      <c r="AM3" s="531">
        <v>871</v>
      </c>
      <c r="AN3" s="531">
        <v>885</v>
      </c>
      <c r="AO3" s="531">
        <v>899</v>
      </c>
      <c r="AP3" s="531">
        <v>913</v>
      </c>
      <c r="AQ3" s="531">
        <v>927</v>
      </c>
      <c r="AR3" s="531">
        <v>941</v>
      </c>
      <c r="AS3" s="531">
        <v>955</v>
      </c>
      <c r="AT3" s="531">
        <v>969</v>
      </c>
      <c r="AU3" s="531">
        <v>983</v>
      </c>
      <c r="AV3" s="531">
        <v>997</v>
      </c>
      <c r="AW3" s="531">
        <v>1011</v>
      </c>
      <c r="AX3" s="531">
        <v>1025</v>
      </c>
      <c r="AY3" s="531">
        <v>1039</v>
      </c>
      <c r="AZ3" s="531">
        <v>1053</v>
      </c>
      <c r="BA3" s="531">
        <v>1067</v>
      </c>
      <c r="BB3" s="531">
        <v>1081</v>
      </c>
      <c r="BC3" s="531">
        <v>1095</v>
      </c>
      <c r="BD3" s="531">
        <v>1109</v>
      </c>
      <c r="BE3" s="531">
        <v>1123</v>
      </c>
      <c r="BF3" s="531">
        <v>1137</v>
      </c>
      <c r="BG3" s="531">
        <v>1151</v>
      </c>
      <c r="BH3" s="531">
        <v>1165</v>
      </c>
      <c r="BI3" s="531">
        <v>1179</v>
      </c>
      <c r="BJ3" s="531">
        <v>1193</v>
      </c>
      <c r="BK3" s="531">
        <v>1207</v>
      </c>
      <c r="BL3" s="531">
        <v>1221</v>
      </c>
      <c r="BM3" s="531">
        <v>1235</v>
      </c>
      <c r="BN3" s="531">
        <v>1249</v>
      </c>
      <c r="BO3" s="531">
        <v>1263</v>
      </c>
      <c r="BP3" s="531">
        <v>1277</v>
      </c>
      <c r="BQ3" s="531">
        <v>1291</v>
      </c>
      <c r="BR3" s="531">
        <v>1305</v>
      </c>
      <c r="BS3" s="531">
        <v>1319</v>
      </c>
      <c r="BT3" s="531">
        <v>1333</v>
      </c>
      <c r="BU3" s="584">
        <v>1347</v>
      </c>
      <c r="BV3" s="585"/>
      <c r="BW3" s="483"/>
    </row>
    <row r="4" spans="1:75" s="482" customFormat="1">
      <c r="A4" s="586" t="s">
        <v>431</v>
      </c>
      <c r="B4" s="587">
        <f>IF(filingDate&lt;$C$3,$C4,INDEX($C4:$AAA4,MATCH(filingDate,$C$3:$AAA$3)))</f>
        <v>0</v>
      </c>
      <c r="C4" s="588"/>
      <c r="D4" s="589"/>
      <c r="E4" s="589"/>
      <c r="F4" s="589"/>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590"/>
      <c r="AK4" s="590"/>
      <c r="AL4" s="590"/>
      <c r="AM4" s="590"/>
      <c r="AN4" s="590"/>
      <c r="AO4" s="590"/>
      <c r="AP4" s="590"/>
      <c r="AQ4" s="590"/>
      <c r="AR4" s="590"/>
      <c r="AS4" s="590"/>
      <c r="AT4" s="590"/>
      <c r="AU4" s="590"/>
      <c r="AV4" s="590"/>
      <c r="AW4" s="590"/>
      <c r="AX4" s="590"/>
      <c r="AY4" s="590"/>
      <c r="AZ4" s="590"/>
      <c r="BA4" s="590"/>
      <c r="BB4" s="590"/>
      <c r="BC4" s="590"/>
      <c r="BD4" s="591"/>
      <c r="BE4" s="592"/>
      <c r="BF4" s="590"/>
      <c r="BG4" s="591"/>
      <c r="BH4" s="592"/>
      <c r="BI4" s="590"/>
      <c r="BJ4" s="591"/>
      <c r="BK4" s="592"/>
      <c r="BL4" s="590"/>
      <c r="BM4" s="591"/>
      <c r="BN4" s="592"/>
      <c r="BO4" s="590"/>
      <c r="BP4" s="591"/>
      <c r="BQ4" s="592"/>
      <c r="BR4" s="590"/>
      <c r="BS4" s="591"/>
      <c r="BT4" s="592"/>
      <c r="BU4" s="593"/>
      <c r="BV4" s="594"/>
      <c r="BW4" s="481"/>
    </row>
    <row r="5" spans="1:75" s="482" customFormat="1">
      <c r="A5" s="586" t="s">
        <v>432</v>
      </c>
      <c r="B5" s="587">
        <f>IF(filingDate&lt;$C$3,$C5,INDEX($C5:$AAA5,MATCH(filingDate,$C$3:$AAA$3)))</f>
        <v>0</v>
      </c>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589"/>
      <c r="AK5" s="589"/>
      <c r="AL5" s="589"/>
      <c r="AM5" s="589"/>
      <c r="AN5" s="589"/>
      <c r="AO5" s="589"/>
      <c r="AP5" s="589"/>
      <c r="AQ5" s="589"/>
      <c r="AR5" s="589"/>
      <c r="AS5" s="589"/>
      <c r="AT5" s="589"/>
      <c r="AU5" s="589"/>
      <c r="AV5" s="589"/>
      <c r="AW5" s="589"/>
      <c r="AX5" s="589"/>
      <c r="AY5" s="589"/>
      <c r="AZ5" s="589"/>
      <c r="BA5" s="589"/>
      <c r="BB5" s="589"/>
      <c r="BC5" s="589"/>
      <c r="BD5" s="595"/>
      <c r="BE5" s="588"/>
      <c r="BF5" s="589"/>
      <c r="BG5" s="595"/>
      <c r="BH5" s="588"/>
      <c r="BI5" s="589"/>
      <c r="BJ5" s="595"/>
      <c r="BK5" s="588"/>
      <c r="BL5" s="589"/>
      <c r="BM5" s="595"/>
      <c r="BN5" s="588"/>
      <c r="BO5" s="589"/>
      <c r="BP5" s="595"/>
      <c r="BQ5" s="588"/>
      <c r="BR5" s="589"/>
      <c r="BS5" s="595"/>
      <c r="BT5" s="588"/>
      <c r="BU5" s="596"/>
      <c r="BV5" s="594"/>
      <c r="BW5" s="481"/>
    </row>
    <row r="6" spans="1:75" s="482" customFormat="1" ht="12.75" customHeight="1" thickBot="1">
      <c r="A6" s="597"/>
      <c r="B6" s="597"/>
      <c r="C6" s="597"/>
      <c r="D6" s="597"/>
      <c r="E6" s="597"/>
      <c r="F6" s="597"/>
      <c r="G6" s="597"/>
      <c r="H6" s="597"/>
      <c r="I6" s="597"/>
      <c r="J6" s="597"/>
      <c r="K6" s="597"/>
      <c r="L6" s="597"/>
      <c r="M6" s="597"/>
      <c r="N6" s="597"/>
      <c r="O6" s="597"/>
      <c r="P6" s="597"/>
      <c r="Q6" s="597"/>
      <c r="R6" s="597"/>
      <c r="S6" s="597"/>
      <c r="T6" s="597"/>
      <c r="U6" s="597"/>
      <c r="V6" s="597"/>
      <c r="W6" s="597"/>
      <c r="X6" s="597"/>
      <c r="Y6" s="597"/>
      <c r="Z6" s="597"/>
      <c r="AA6" s="597"/>
      <c r="AB6" s="597"/>
      <c r="AC6" s="597"/>
      <c r="AD6" s="597"/>
      <c r="AE6" s="597"/>
      <c r="AF6" s="597"/>
      <c r="AG6" s="597"/>
      <c r="AH6" s="597"/>
      <c r="AI6" s="597"/>
      <c r="AJ6" s="597"/>
      <c r="AK6" s="597"/>
      <c r="AL6" s="597"/>
      <c r="AM6" s="597"/>
      <c r="AN6" s="597"/>
      <c r="AO6" s="597"/>
      <c r="AP6" s="597"/>
      <c r="AQ6" s="597"/>
      <c r="AR6" s="597"/>
      <c r="AS6" s="597"/>
      <c r="AT6" s="597"/>
      <c r="AU6" s="597"/>
      <c r="AV6" s="597"/>
      <c r="AW6" s="597"/>
      <c r="AX6" s="597"/>
      <c r="AY6" s="597"/>
      <c r="AZ6" s="597"/>
      <c r="BA6" s="597"/>
      <c r="BB6" s="597"/>
      <c r="BC6" s="597"/>
      <c r="BD6" s="597"/>
      <c r="BE6" s="597"/>
      <c r="BF6" s="597"/>
      <c r="BG6" s="597"/>
      <c r="BH6" s="597"/>
      <c r="BI6" s="597"/>
      <c r="BJ6" s="597"/>
      <c r="BK6" s="597"/>
      <c r="BL6" s="597"/>
      <c r="BM6" s="597"/>
      <c r="BN6" s="597"/>
      <c r="BO6" s="597"/>
      <c r="BP6" s="597"/>
      <c r="BQ6" s="597"/>
      <c r="BR6" s="597"/>
      <c r="BS6" s="597"/>
      <c r="BT6" s="597"/>
      <c r="BU6" s="597"/>
      <c r="BV6" s="598"/>
      <c r="BW6" s="481"/>
    </row>
    <row r="7" spans="1:75" s="482" customFormat="1" ht="18.95" customHeight="1" thickBot="1">
      <c r="A7" s="599" t="s">
        <v>427</v>
      </c>
      <c r="B7" s="485" t="s">
        <v>145</v>
      </c>
      <c r="C7" s="486"/>
      <c r="D7" s="477"/>
      <c r="E7" s="477"/>
      <c r="F7" s="477"/>
      <c r="G7" s="477"/>
      <c r="H7" s="477"/>
      <c r="I7" s="477"/>
      <c r="J7" s="477"/>
      <c r="K7" s="477"/>
      <c r="L7" s="477"/>
      <c r="M7" s="477"/>
      <c r="N7" s="477"/>
      <c r="O7" s="477"/>
      <c r="P7" s="477"/>
      <c r="Q7" s="477"/>
      <c r="R7" s="477"/>
      <c r="S7" s="477"/>
      <c r="T7" s="477"/>
      <c r="U7" s="477"/>
      <c r="V7" s="477"/>
      <c r="W7" s="477"/>
      <c r="X7" s="477"/>
      <c r="Y7" s="477"/>
      <c r="Z7" s="477"/>
      <c r="AA7" s="477"/>
      <c r="AB7" s="477"/>
      <c r="AC7" s="477"/>
      <c r="AD7" s="477"/>
      <c r="AE7" s="477"/>
      <c r="AF7" s="477"/>
      <c r="AG7" s="477"/>
      <c r="AH7" s="477"/>
      <c r="AI7" s="477"/>
      <c r="AJ7" s="477"/>
      <c r="AK7" s="477"/>
      <c r="AL7" s="477"/>
      <c r="AM7" s="477"/>
      <c r="AN7" s="477"/>
      <c r="AO7" s="477"/>
      <c r="AP7" s="477"/>
      <c r="AQ7" s="477"/>
      <c r="AR7" s="477"/>
      <c r="AS7" s="477"/>
      <c r="AT7" s="477"/>
      <c r="AU7" s="477"/>
      <c r="AV7" s="477"/>
      <c r="AW7" s="477"/>
      <c r="AX7" s="477"/>
      <c r="AY7" s="477"/>
      <c r="AZ7" s="477"/>
      <c r="BA7" s="477"/>
      <c r="BB7" s="477"/>
      <c r="BC7" s="477"/>
      <c r="BD7" s="477"/>
      <c r="BE7" s="477"/>
      <c r="BF7" s="477"/>
      <c r="BG7" s="477"/>
      <c r="BH7" s="477"/>
      <c r="BI7" s="477"/>
      <c r="BJ7" s="477"/>
      <c r="BK7" s="477"/>
      <c r="BL7" s="477"/>
      <c r="BM7" s="477"/>
      <c r="BN7" s="477"/>
      <c r="BO7" s="477"/>
      <c r="BP7" s="477"/>
      <c r="BQ7" s="477"/>
      <c r="BR7" s="477"/>
      <c r="BS7" s="477"/>
      <c r="BT7" s="477"/>
      <c r="BU7" s="477"/>
      <c r="BV7" s="598"/>
      <c r="BW7" s="481"/>
    </row>
    <row r="8" spans="1:75" ht="15">
      <c r="A8" s="600" t="s">
        <v>170</v>
      </c>
      <c r="B8" s="601"/>
      <c r="C8" s="601"/>
      <c r="D8" s="601"/>
      <c r="E8" s="601"/>
      <c r="F8" s="601"/>
      <c r="G8" s="601"/>
      <c r="H8" s="601"/>
      <c r="I8" s="601"/>
      <c r="J8" s="601"/>
      <c r="K8" s="601"/>
      <c r="L8" s="601"/>
      <c r="M8" s="601"/>
      <c r="N8" s="601"/>
      <c r="O8" s="601"/>
      <c r="P8" s="601"/>
      <c r="Q8" s="601"/>
      <c r="R8" s="601"/>
      <c r="S8" s="601"/>
      <c r="T8" s="601"/>
      <c r="U8" s="601"/>
      <c r="V8" s="601"/>
      <c r="W8" s="601"/>
      <c r="X8" s="601"/>
      <c r="Y8" s="601"/>
      <c r="Z8" s="601"/>
      <c r="AA8" s="601"/>
      <c r="AB8" s="601"/>
      <c r="AC8" s="601"/>
      <c r="AD8" s="601"/>
      <c r="AE8" s="601"/>
      <c r="AF8" s="601"/>
      <c r="AG8" s="601"/>
      <c r="AH8" s="601"/>
      <c r="AI8" s="601"/>
      <c r="AJ8" s="601"/>
      <c r="AK8" s="601"/>
      <c r="AL8" s="601"/>
      <c r="AM8" s="601"/>
      <c r="AN8" s="601"/>
      <c r="AO8" s="601"/>
      <c r="AP8" s="601"/>
      <c r="AQ8" s="601"/>
      <c r="AR8" s="601"/>
      <c r="AS8" s="601"/>
      <c r="AT8" s="601"/>
      <c r="AU8" s="601"/>
      <c r="AV8" s="601"/>
      <c r="AW8" s="601"/>
      <c r="AX8" s="601"/>
      <c r="AY8" s="601"/>
      <c r="AZ8" s="601"/>
      <c r="BA8" s="601"/>
      <c r="BB8" s="601"/>
      <c r="BC8" s="601"/>
      <c r="BD8" s="601"/>
      <c r="BE8" s="601"/>
      <c r="BF8" s="601"/>
      <c r="BG8" s="601"/>
      <c r="BH8" s="601"/>
      <c r="BI8" s="601"/>
      <c r="BJ8" s="601"/>
      <c r="BK8" s="601"/>
      <c r="BL8" s="601"/>
      <c r="BM8" s="601"/>
      <c r="BN8" s="601"/>
      <c r="BO8" s="601"/>
      <c r="BP8" s="601"/>
      <c r="BQ8" s="601"/>
      <c r="BR8" s="601"/>
      <c r="BS8" s="601"/>
      <c r="BT8" s="601"/>
      <c r="BU8" s="601"/>
      <c r="BV8" s="598"/>
      <c r="BW8" s="487"/>
    </row>
    <row r="9" spans="1:75">
      <c r="A9" s="719" t="s">
        <v>36</v>
      </c>
      <c r="B9" s="603">
        <f t="shared" ref="B9:B14" si="2">IF(filingDate&lt;$C$3,$C9,INDEX($C9:$AAA9,MATCH(filingDate,$C$3:$AAA$3)))</f>
        <v>0</v>
      </c>
      <c r="C9" s="604"/>
      <c r="D9" s="604"/>
      <c r="E9" s="604"/>
      <c r="F9" s="604"/>
      <c r="G9" s="604"/>
      <c r="H9" s="604"/>
      <c r="I9" s="604"/>
      <c r="J9" s="604"/>
      <c r="K9" s="604"/>
      <c r="L9" s="604"/>
      <c r="M9" s="604"/>
      <c r="N9" s="604"/>
      <c r="O9" s="604"/>
      <c r="P9" s="604"/>
      <c r="Q9" s="604"/>
      <c r="R9" s="604"/>
      <c r="S9" s="604"/>
      <c r="T9" s="604"/>
      <c r="U9" s="604"/>
      <c r="V9" s="604"/>
      <c r="W9" s="604"/>
      <c r="X9" s="604"/>
      <c r="Y9" s="604"/>
      <c r="Z9" s="604"/>
      <c r="AA9" s="604"/>
      <c r="AB9" s="604"/>
      <c r="AC9" s="604"/>
      <c r="AD9" s="604"/>
      <c r="AE9" s="604"/>
      <c r="AF9" s="604"/>
      <c r="AG9" s="604"/>
      <c r="AH9" s="604"/>
      <c r="AI9" s="604"/>
      <c r="AJ9" s="604"/>
      <c r="AK9" s="604"/>
      <c r="AL9" s="604"/>
      <c r="AM9" s="604"/>
      <c r="AN9" s="604"/>
      <c r="AO9" s="604"/>
      <c r="AP9" s="604"/>
      <c r="AQ9" s="604"/>
      <c r="AR9" s="604"/>
      <c r="AS9" s="604"/>
      <c r="AT9" s="604"/>
      <c r="AU9" s="604"/>
      <c r="AV9" s="604"/>
      <c r="AW9" s="604"/>
      <c r="AX9" s="604"/>
      <c r="AY9" s="604"/>
      <c r="AZ9" s="604"/>
      <c r="BA9" s="604"/>
      <c r="BB9" s="604"/>
      <c r="BC9" s="604"/>
      <c r="BD9" s="604"/>
      <c r="BE9" s="604"/>
      <c r="BF9" s="604"/>
      <c r="BG9" s="604"/>
      <c r="BH9" s="604"/>
      <c r="BI9" s="604"/>
      <c r="BJ9" s="604"/>
      <c r="BK9" s="604"/>
      <c r="BL9" s="604"/>
      <c r="BM9" s="604"/>
      <c r="BN9" s="604"/>
      <c r="BO9" s="604"/>
      <c r="BP9" s="604"/>
      <c r="BQ9" s="604"/>
      <c r="BR9" s="604"/>
      <c r="BS9" s="604"/>
      <c r="BT9" s="604"/>
      <c r="BU9" s="604"/>
      <c r="BV9" s="598"/>
      <c r="BW9" s="487"/>
    </row>
    <row r="10" spans="1:75">
      <c r="A10" s="720" t="s">
        <v>37</v>
      </c>
      <c r="B10" s="606">
        <f t="shared" si="2"/>
        <v>0</v>
      </c>
      <c r="C10" s="534"/>
      <c r="D10" s="534"/>
      <c r="E10" s="534"/>
      <c r="F10" s="534"/>
      <c r="G10" s="534"/>
      <c r="H10" s="534"/>
      <c r="I10" s="534"/>
      <c r="J10" s="534"/>
      <c r="K10" s="534"/>
      <c r="L10" s="534"/>
      <c r="M10" s="534"/>
      <c r="N10" s="534"/>
      <c r="O10" s="534"/>
      <c r="P10" s="534"/>
      <c r="Q10" s="534"/>
      <c r="R10" s="534"/>
      <c r="S10" s="534"/>
      <c r="T10" s="534"/>
      <c r="U10" s="534"/>
      <c r="V10" s="534"/>
      <c r="W10" s="534"/>
      <c r="X10" s="534"/>
      <c r="Y10" s="534"/>
      <c r="Z10" s="534"/>
      <c r="AA10" s="534"/>
      <c r="AB10" s="534"/>
      <c r="AC10" s="534"/>
      <c r="AD10" s="534"/>
      <c r="AE10" s="534"/>
      <c r="AF10" s="534"/>
      <c r="AG10" s="534"/>
      <c r="AH10" s="534"/>
      <c r="AI10" s="534"/>
      <c r="AJ10" s="534"/>
      <c r="AK10" s="534"/>
      <c r="AL10" s="534"/>
      <c r="AM10" s="534"/>
      <c r="AN10" s="534"/>
      <c r="AO10" s="534"/>
      <c r="AP10" s="534"/>
      <c r="AQ10" s="534"/>
      <c r="AR10" s="534"/>
      <c r="AS10" s="534"/>
      <c r="AT10" s="534"/>
      <c r="AU10" s="534"/>
      <c r="AV10" s="534"/>
      <c r="AW10" s="534"/>
      <c r="AX10" s="534"/>
      <c r="AY10" s="534"/>
      <c r="AZ10" s="534"/>
      <c r="BA10" s="534"/>
      <c r="BB10" s="534"/>
      <c r="BC10" s="534"/>
      <c r="BD10" s="534"/>
      <c r="BE10" s="534"/>
      <c r="BF10" s="534"/>
      <c r="BG10" s="534"/>
      <c r="BH10" s="534"/>
      <c r="BI10" s="534"/>
      <c r="BJ10" s="534"/>
      <c r="BK10" s="534"/>
      <c r="BL10" s="534"/>
      <c r="BM10" s="534"/>
      <c r="BN10" s="534"/>
      <c r="BO10" s="534"/>
      <c r="BP10" s="534"/>
      <c r="BQ10" s="534"/>
      <c r="BR10" s="534"/>
      <c r="BS10" s="534"/>
      <c r="BT10" s="534"/>
      <c r="BU10" s="534"/>
      <c r="BV10" s="594"/>
      <c r="BW10" s="487"/>
    </row>
    <row r="11" spans="1:75">
      <c r="A11" s="719" t="s">
        <v>146</v>
      </c>
      <c r="B11" s="607">
        <f t="shared" si="2"/>
        <v>0</v>
      </c>
      <c r="C11" s="608"/>
      <c r="D11" s="608"/>
      <c r="E11" s="608"/>
      <c r="F11" s="608"/>
      <c r="G11" s="608"/>
      <c r="H11" s="608"/>
      <c r="I11" s="608"/>
      <c r="J11" s="608"/>
      <c r="K11" s="608"/>
      <c r="L11" s="608"/>
      <c r="M11" s="608"/>
      <c r="N11" s="608"/>
      <c r="O11" s="608"/>
      <c r="P11" s="608"/>
      <c r="Q11" s="608"/>
      <c r="R11" s="608"/>
      <c r="S11" s="608"/>
      <c r="T11" s="608"/>
      <c r="U11" s="608"/>
      <c r="V11" s="608"/>
      <c r="W11" s="608"/>
      <c r="X11" s="608"/>
      <c r="Y11" s="608"/>
      <c r="Z11" s="608"/>
      <c r="AA11" s="608"/>
      <c r="AB11" s="608"/>
      <c r="AC11" s="608"/>
      <c r="AD11" s="608"/>
      <c r="AE11" s="604"/>
      <c r="AF11" s="604"/>
      <c r="AG11" s="604"/>
      <c r="AH11" s="604"/>
      <c r="AI11" s="604"/>
      <c r="AJ11" s="604"/>
      <c r="AK11" s="604"/>
      <c r="AL11" s="604"/>
      <c r="AM11" s="604"/>
      <c r="AN11" s="604"/>
      <c r="AO11" s="604"/>
      <c r="AP11" s="604"/>
      <c r="AQ11" s="604"/>
      <c r="AR11" s="604"/>
      <c r="AS11" s="604"/>
      <c r="AT11" s="604"/>
      <c r="AU11" s="604"/>
      <c r="AV11" s="604"/>
      <c r="AW11" s="604"/>
      <c r="AX11" s="604"/>
      <c r="AY11" s="604"/>
      <c r="AZ11" s="604"/>
      <c r="BA11" s="604"/>
      <c r="BB11" s="604"/>
      <c r="BC11" s="604"/>
      <c r="BD11" s="604"/>
      <c r="BE11" s="604"/>
      <c r="BF11" s="604"/>
      <c r="BG11" s="604"/>
      <c r="BH11" s="604"/>
      <c r="BI11" s="604"/>
      <c r="BJ11" s="604"/>
      <c r="BK11" s="604"/>
      <c r="BL11" s="604"/>
      <c r="BM11" s="604"/>
      <c r="BN11" s="604"/>
      <c r="BO11" s="604"/>
      <c r="BP11" s="604"/>
      <c r="BQ11" s="604"/>
      <c r="BR11" s="604"/>
      <c r="BS11" s="604"/>
      <c r="BT11" s="604"/>
      <c r="BU11" s="604"/>
      <c r="BV11" s="598"/>
      <c r="BW11" s="487"/>
    </row>
    <row r="12" spans="1:75">
      <c r="A12" s="720" t="s">
        <v>147</v>
      </c>
      <c r="B12" s="606">
        <f t="shared" si="2"/>
        <v>0</v>
      </c>
      <c r="C12" s="534"/>
      <c r="D12" s="534"/>
      <c r="E12" s="534"/>
      <c r="F12" s="534"/>
      <c r="G12" s="534"/>
      <c r="H12" s="534"/>
      <c r="I12" s="534"/>
      <c r="J12" s="534"/>
      <c r="K12" s="534"/>
      <c r="L12" s="534"/>
      <c r="M12" s="534"/>
      <c r="N12" s="534"/>
      <c r="O12" s="534"/>
      <c r="P12" s="534"/>
      <c r="Q12" s="534"/>
      <c r="R12" s="534"/>
      <c r="S12" s="534"/>
      <c r="T12" s="534"/>
      <c r="U12" s="534"/>
      <c r="V12" s="534"/>
      <c r="W12" s="534"/>
      <c r="X12" s="534"/>
      <c r="Y12" s="534"/>
      <c r="Z12" s="534"/>
      <c r="AA12" s="534"/>
      <c r="AB12" s="534"/>
      <c r="AC12" s="534"/>
      <c r="AD12" s="534"/>
      <c r="AE12" s="534"/>
      <c r="AF12" s="534"/>
      <c r="AG12" s="534"/>
      <c r="AH12" s="534"/>
      <c r="AI12" s="534"/>
      <c r="AJ12" s="534"/>
      <c r="AK12" s="534"/>
      <c r="AL12" s="534"/>
      <c r="AM12" s="534"/>
      <c r="AN12" s="534"/>
      <c r="AO12" s="534"/>
      <c r="AP12" s="534"/>
      <c r="AQ12" s="534"/>
      <c r="AR12" s="534"/>
      <c r="AS12" s="534"/>
      <c r="AT12" s="534"/>
      <c r="AU12" s="534"/>
      <c r="AV12" s="534"/>
      <c r="AW12" s="534"/>
      <c r="AX12" s="534"/>
      <c r="AY12" s="534"/>
      <c r="AZ12" s="534"/>
      <c r="BA12" s="534"/>
      <c r="BB12" s="534"/>
      <c r="BC12" s="534"/>
      <c r="BD12" s="534"/>
      <c r="BE12" s="534"/>
      <c r="BF12" s="534"/>
      <c r="BG12" s="534"/>
      <c r="BH12" s="534"/>
      <c r="BI12" s="534"/>
      <c r="BJ12" s="534"/>
      <c r="BK12" s="534"/>
      <c r="BL12" s="534"/>
      <c r="BM12" s="534"/>
      <c r="BN12" s="534"/>
      <c r="BO12" s="534"/>
      <c r="BP12" s="534"/>
      <c r="BQ12" s="534"/>
      <c r="BR12" s="534"/>
      <c r="BS12" s="534"/>
      <c r="BT12" s="534"/>
      <c r="BU12" s="534"/>
      <c r="BV12" s="594"/>
      <c r="BW12" s="487"/>
    </row>
    <row r="13" spans="1:75">
      <c r="A13" s="719" t="s">
        <v>173</v>
      </c>
      <c r="B13" s="607">
        <f t="shared" si="2"/>
        <v>0</v>
      </c>
      <c r="C13" s="608"/>
      <c r="D13" s="608"/>
      <c r="E13" s="608"/>
      <c r="F13" s="608"/>
      <c r="G13" s="608"/>
      <c r="H13" s="608"/>
      <c r="I13" s="608"/>
      <c r="J13" s="608"/>
      <c r="K13" s="608"/>
      <c r="L13" s="608"/>
      <c r="M13" s="608"/>
      <c r="N13" s="608"/>
      <c r="O13" s="608"/>
      <c r="P13" s="608"/>
      <c r="Q13" s="608"/>
      <c r="R13" s="608"/>
      <c r="S13" s="608"/>
      <c r="T13" s="608"/>
      <c r="U13" s="608"/>
      <c r="V13" s="608"/>
      <c r="W13" s="608"/>
      <c r="X13" s="608"/>
      <c r="Y13" s="608"/>
      <c r="Z13" s="608"/>
      <c r="AA13" s="608"/>
      <c r="AB13" s="608"/>
      <c r="AC13" s="608"/>
      <c r="AD13" s="608"/>
      <c r="AE13" s="604"/>
      <c r="AF13" s="604"/>
      <c r="AG13" s="604"/>
      <c r="AH13" s="604"/>
      <c r="AI13" s="604"/>
      <c r="AJ13" s="604"/>
      <c r="AK13" s="604"/>
      <c r="AL13" s="604"/>
      <c r="AM13" s="604"/>
      <c r="AN13" s="604"/>
      <c r="AO13" s="604"/>
      <c r="AP13" s="604"/>
      <c r="AQ13" s="604"/>
      <c r="AR13" s="604"/>
      <c r="AS13" s="604"/>
      <c r="AT13" s="604"/>
      <c r="AU13" s="604"/>
      <c r="AV13" s="604"/>
      <c r="AW13" s="604"/>
      <c r="AX13" s="604"/>
      <c r="AY13" s="604"/>
      <c r="AZ13" s="604"/>
      <c r="BA13" s="604"/>
      <c r="BB13" s="604"/>
      <c r="BC13" s="604"/>
      <c r="BD13" s="604"/>
      <c r="BE13" s="604"/>
      <c r="BF13" s="604"/>
      <c r="BG13" s="604"/>
      <c r="BH13" s="604"/>
      <c r="BI13" s="604"/>
      <c r="BJ13" s="604"/>
      <c r="BK13" s="604"/>
      <c r="BL13" s="604"/>
      <c r="BM13" s="604"/>
      <c r="BN13" s="604"/>
      <c r="BO13" s="604"/>
      <c r="BP13" s="604"/>
      <c r="BQ13" s="604"/>
      <c r="BR13" s="604"/>
      <c r="BS13" s="604"/>
      <c r="BT13" s="604"/>
      <c r="BU13" s="604"/>
      <c r="BV13" s="598"/>
      <c r="BW13" s="487"/>
    </row>
    <row r="14" spans="1:75">
      <c r="A14" s="720" t="s">
        <v>174</v>
      </c>
      <c r="B14" s="606">
        <f t="shared" si="2"/>
        <v>0</v>
      </c>
      <c r="C14" s="534"/>
      <c r="D14" s="534"/>
      <c r="E14" s="534"/>
      <c r="F14" s="534"/>
      <c r="G14" s="534"/>
      <c r="H14" s="534"/>
      <c r="I14" s="534"/>
      <c r="J14" s="534"/>
      <c r="K14" s="534"/>
      <c r="L14" s="534"/>
      <c r="M14" s="534"/>
      <c r="N14" s="534"/>
      <c r="O14" s="534"/>
      <c r="P14" s="534"/>
      <c r="Q14" s="534"/>
      <c r="R14" s="534"/>
      <c r="S14" s="534"/>
      <c r="T14" s="534"/>
      <c r="U14" s="534"/>
      <c r="V14" s="534"/>
      <c r="W14" s="534"/>
      <c r="X14" s="534"/>
      <c r="Y14" s="534"/>
      <c r="Z14" s="534"/>
      <c r="AA14" s="534"/>
      <c r="AB14" s="534"/>
      <c r="AC14" s="534"/>
      <c r="AD14" s="534"/>
      <c r="AE14" s="534"/>
      <c r="AF14" s="534"/>
      <c r="AG14" s="534"/>
      <c r="AH14" s="534"/>
      <c r="AI14" s="534"/>
      <c r="AJ14" s="534"/>
      <c r="AK14" s="534"/>
      <c r="AL14" s="534"/>
      <c r="AM14" s="534"/>
      <c r="AN14" s="534"/>
      <c r="AO14" s="534"/>
      <c r="AP14" s="534"/>
      <c r="AQ14" s="534"/>
      <c r="AR14" s="534"/>
      <c r="AS14" s="534"/>
      <c r="AT14" s="534"/>
      <c r="AU14" s="534"/>
      <c r="AV14" s="534"/>
      <c r="AW14" s="534"/>
      <c r="AX14" s="534"/>
      <c r="AY14" s="534"/>
      <c r="AZ14" s="534"/>
      <c r="BA14" s="534"/>
      <c r="BB14" s="534"/>
      <c r="BC14" s="534"/>
      <c r="BD14" s="534"/>
      <c r="BE14" s="534"/>
      <c r="BF14" s="534"/>
      <c r="BG14" s="534"/>
      <c r="BH14" s="534"/>
      <c r="BI14" s="534"/>
      <c r="BJ14" s="534"/>
      <c r="BK14" s="534"/>
      <c r="BL14" s="534"/>
      <c r="BM14" s="534"/>
      <c r="BN14" s="534"/>
      <c r="BO14" s="534"/>
      <c r="BP14" s="534"/>
      <c r="BQ14" s="534"/>
      <c r="BR14" s="534"/>
      <c r="BS14" s="534"/>
      <c r="BT14" s="534"/>
      <c r="BU14" s="534"/>
      <c r="BV14" s="594"/>
      <c r="BW14" s="487"/>
    </row>
    <row r="15" spans="1:75" ht="15">
      <c r="A15" s="721" t="s">
        <v>148</v>
      </c>
      <c r="B15" s="610"/>
      <c r="C15" s="532"/>
      <c r="D15" s="532"/>
      <c r="E15" s="532"/>
      <c r="F15" s="532"/>
      <c r="G15" s="532"/>
      <c r="H15" s="532"/>
      <c r="I15" s="532"/>
      <c r="J15" s="532"/>
      <c r="K15" s="532"/>
      <c r="L15" s="532"/>
      <c r="M15" s="532"/>
      <c r="N15" s="532"/>
      <c r="O15" s="532"/>
      <c r="P15" s="532"/>
      <c r="Q15" s="532"/>
      <c r="R15" s="532"/>
      <c r="S15" s="532"/>
      <c r="T15" s="532"/>
      <c r="U15" s="532"/>
      <c r="V15" s="532"/>
      <c r="W15" s="532"/>
      <c r="X15" s="532"/>
      <c r="Y15" s="532"/>
      <c r="Z15" s="532"/>
      <c r="AA15" s="532"/>
      <c r="AB15" s="532"/>
      <c r="AC15" s="532"/>
      <c r="AD15" s="532"/>
      <c r="AE15" s="533"/>
      <c r="AF15" s="533"/>
      <c r="AG15" s="533"/>
      <c r="AH15" s="533"/>
      <c r="AI15" s="533"/>
      <c r="AJ15" s="533"/>
      <c r="AK15" s="533"/>
      <c r="AL15" s="533"/>
      <c r="AM15" s="533"/>
      <c r="AN15" s="533"/>
      <c r="AO15" s="533"/>
      <c r="AP15" s="533"/>
      <c r="AQ15" s="533"/>
      <c r="AR15" s="533"/>
      <c r="AS15" s="533"/>
      <c r="AT15" s="533"/>
      <c r="AU15" s="533"/>
      <c r="AV15" s="533"/>
      <c r="AW15" s="533"/>
      <c r="AX15" s="533"/>
      <c r="AY15" s="533"/>
      <c r="AZ15" s="533"/>
      <c r="BA15" s="533"/>
      <c r="BB15" s="533"/>
      <c r="BC15" s="533"/>
      <c r="BD15" s="533"/>
      <c r="BE15" s="533"/>
      <c r="BF15" s="533"/>
      <c r="BG15" s="533"/>
      <c r="BH15" s="533"/>
      <c r="BI15" s="533"/>
      <c r="BJ15" s="533"/>
      <c r="BK15" s="533"/>
      <c r="BL15" s="533"/>
      <c r="BM15" s="533"/>
      <c r="BN15" s="533"/>
      <c r="BO15" s="533"/>
      <c r="BP15" s="533"/>
      <c r="BQ15" s="533"/>
      <c r="BR15" s="533"/>
      <c r="BS15" s="533"/>
      <c r="BT15" s="533"/>
      <c r="BU15" s="533"/>
      <c r="BV15" s="611"/>
      <c r="BW15" s="487"/>
    </row>
    <row r="16" spans="1:75">
      <c r="A16" s="722" t="s">
        <v>36</v>
      </c>
      <c r="B16" s="603">
        <f t="shared" ref="B16:B21" si="3">IF(filingDate&lt;$C$3,$C16,INDEX($C16:$AAA16,MATCH(filingDate,$C$3:$AAA$3)))</f>
        <v>0</v>
      </c>
      <c r="C16" s="608"/>
      <c r="D16" s="608"/>
      <c r="E16" s="608"/>
      <c r="F16" s="608"/>
      <c r="G16" s="608"/>
      <c r="H16" s="608"/>
      <c r="I16" s="608"/>
      <c r="J16" s="608"/>
      <c r="K16" s="608"/>
      <c r="L16" s="608"/>
      <c r="M16" s="608"/>
      <c r="N16" s="608"/>
      <c r="O16" s="608"/>
      <c r="P16" s="608"/>
      <c r="Q16" s="608"/>
      <c r="R16" s="608"/>
      <c r="S16" s="608"/>
      <c r="T16" s="608"/>
      <c r="U16" s="608"/>
      <c r="V16" s="608"/>
      <c r="W16" s="608"/>
      <c r="X16" s="608"/>
      <c r="Y16" s="608"/>
      <c r="Z16" s="608"/>
      <c r="AA16" s="608"/>
      <c r="AB16" s="608"/>
      <c r="AC16" s="608"/>
      <c r="AD16" s="608"/>
      <c r="AE16" s="604"/>
      <c r="AF16" s="604"/>
      <c r="AG16" s="604"/>
      <c r="AH16" s="604"/>
      <c r="AI16" s="604"/>
      <c r="AJ16" s="604"/>
      <c r="AK16" s="604"/>
      <c r="AL16" s="604"/>
      <c r="AM16" s="604"/>
      <c r="AN16" s="604"/>
      <c r="AO16" s="604"/>
      <c r="AP16" s="604"/>
      <c r="AQ16" s="604"/>
      <c r="AR16" s="604"/>
      <c r="AS16" s="604"/>
      <c r="AT16" s="604"/>
      <c r="AU16" s="604"/>
      <c r="AV16" s="604"/>
      <c r="AW16" s="604"/>
      <c r="AX16" s="604"/>
      <c r="AY16" s="604"/>
      <c r="AZ16" s="604"/>
      <c r="BA16" s="604"/>
      <c r="BB16" s="604"/>
      <c r="BC16" s="604"/>
      <c r="BD16" s="604"/>
      <c r="BE16" s="604"/>
      <c r="BF16" s="604"/>
      <c r="BG16" s="604"/>
      <c r="BH16" s="604"/>
      <c r="BI16" s="604"/>
      <c r="BJ16" s="604"/>
      <c r="BK16" s="604"/>
      <c r="BL16" s="604"/>
      <c r="BM16" s="604"/>
      <c r="BN16" s="604"/>
      <c r="BO16" s="604"/>
      <c r="BP16" s="604"/>
      <c r="BQ16" s="604"/>
      <c r="BR16" s="604"/>
      <c r="BS16" s="604"/>
      <c r="BT16" s="604"/>
      <c r="BU16" s="604"/>
      <c r="BV16" s="598"/>
      <c r="BW16" s="487"/>
    </row>
    <row r="17" spans="1:75">
      <c r="A17" s="723" t="s">
        <v>37</v>
      </c>
      <c r="B17" s="606">
        <f t="shared" si="3"/>
        <v>0</v>
      </c>
      <c r="C17" s="534"/>
      <c r="D17" s="534"/>
      <c r="E17" s="534"/>
      <c r="F17" s="534"/>
      <c r="G17" s="534"/>
      <c r="H17" s="534"/>
      <c r="I17" s="534"/>
      <c r="J17" s="534"/>
      <c r="K17" s="534"/>
      <c r="L17" s="534"/>
      <c r="M17" s="534"/>
      <c r="N17" s="534"/>
      <c r="O17" s="534"/>
      <c r="P17" s="534"/>
      <c r="Q17" s="534"/>
      <c r="R17" s="534"/>
      <c r="S17" s="534"/>
      <c r="T17" s="534"/>
      <c r="U17" s="534"/>
      <c r="V17" s="534"/>
      <c r="W17" s="534"/>
      <c r="X17" s="534"/>
      <c r="Y17" s="534"/>
      <c r="Z17" s="534"/>
      <c r="AA17" s="534"/>
      <c r="AB17" s="534"/>
      <c r="AC17" s="534"/>
      <c r="AD17" s="534"/>
      <c r="AE17" s="534"/>
      <c r="AF17" s="534"/>
      <c r="AG17" s="534"/>
      <c r="AH17" s="534"/>
      <c r="AI17" s="534"/>
      <c r="AJ17" s="534"/>
      <c r="AK17" s="534"/>
      <c r="AL17" s="534"/>
      <c r="AM17" s="534"/>
      <c r="AN17" s="534"/>
      <c r="AO17" s="534"/>
      <c r="AP17" s="534"/>
      <c r="AQ17" s="534"/>
      <c r="AR17" s="534"/>
      <c r="AS17" s="534"/>
      <c r="AT17" s="534"/>
      <c r="AU17" s="534"/>
      <c r="AV17" s="534"/>
      <c r="AW17" s="534"/>
      <c r="AX17" s="534"/>
      <c r="AY17" s="534"/>
      <c r="AZ17" s="534"/>
      <c r="BA17" s="534"/>
      <c r="BB17" s="534"/>
      <c r="BC17" s="534"/>
      <c r="BD17" s="534"/>
      <c r="BE17" s="534"/>
      <c r="BF17" s="534"/>
      <c r="BG17" s="534"/>
      <c r="BH17" s="534"/>
      <c r="BI17" s="534"/>
      <c r="BJ17" s="534"/>
      <c r="BK17" s="534"/>
      <c r="BL17" s="534"/>
      <c r="BM17" s="534"/>
      <c r="BN17" s="534"/>
      <c r="BO17" s="534"/>
      <c r="BP17" s="534"/>
      <c r="BQ17" s="534"/>
      <c r="BR17" s="534"/>
      <c r="BS17" s="534"/>
      <c r="BT17" s="534"/>
      <c r="BU17" s="534"/>
      <c r="BV17" s="594"/>
      <c r="BW17" s="487"/>
    </row>
    <row r="18" spans="1:75">
      <c r="A18" s="722" t="s">
        <v>146</v>
      </c>
      <c r="B18" s="607">
        <f t="shared" si="3"/>
        <v>0</v>
      </c>
      <c r="C18" s="608"/>
      <c r="D18" s="608"/>
      <c r="E18" s="608"/>
      <c r="F18" s="608"/>
      <c r="G18" s="608"/>
      <c r="H18" s="608"/>
      <c r="I18" s="608"/>
      <c r="J18" s="608"/>
      <c r="K18" s="608"/>
      <c r="L18" s="608"/>
      <c r="M18" s="608"/>
      <c r="N18" s="608"/>
      <c r="O18" s="608"/>
      <c r="P18" s="608"/>
      <c r="Q18" s="608"/>
      <c r="R18" s="608"/>
      <c r="S18" s="608"/>
      <c r="T18" s="608"/>
      <c r="U18" s="608"/>
      <c r="V18" s="608"/>
      <c r="W18" s="608"/>
      <c r="X18" s="608"/>
      <c r="Y18" s="608"/>
      <c r="Z18" s="608"/>
      <c r="AA18" s="608"/>
      <c r="AB18" s="608"/>
      <c r="AC18" s="608"/>
      <c r="AD18" s="608"/>
      <c r="AE18" s="604"/>
      <c r="AF18" s="604"/>
      <c r="AG18" s="604"/>
      <c r="AH18" s="604"/>
      <c r="AI18" s="604"/>
      <c r="AJ18" s="604"/>
      <c r="AK18" s="604"/>
      <c r="AL18" s="604"/>
      <c r="AM18" s="604"/>
      <c r="AN18" s="604"/>
      <c r="AO18" s="604"/>
      <c r="AP18" s="604"/>
      <c r="AQ18" s="604"/>
      <c r="AR18" s="604"/>
      <c r="AS18" s="604"/>
      <c r="AT18" s="604"/>
      <c r="AU18" s="604"/>
      <c r="AV18" s="604"/>
      <c r="AW18" s="604"/>
      <c r="AX18" s="604"/>
      <c r="AY18" s="604"/>
      <c r="AZ18" s="604"/>
      <c r="BA18" s="604"/>
      <c r="BB18" s="604"/>
      <c r="BC18" s="604"/>
      <c r="BD18" s="604"/>
      <c r="BE18" s="604"/>
      <c r="BF18" s="604"/>
      <c r="BG18" s="604"/>
      <c r="BH18" s="604"/>
      <c r="BI18" s="604"/>
      <c r="BJ18" s="604"/>
      <c r="BK18" s="604"/>
      <c r="BL18" s="604"/>
      <c r="BM18" s="604"/>
      <c r="BN18" s="604"/>
      <c r="BO18" s="604"/>
      <c r="BP18" s="604"/>
      <c r="BQ18" s="604"/>
      <c r="BR18" s="604"/>
      <c r="BS18" s="604"/>
      <c r="BT18" s="604"/>
      <c r="BU18" s="604"/>
      <c r="BV18" s="598"/>
      <c r="BW18" s="487"/>
    </row>
    <row r="19" spans="1:75">
      <c r="A19" s="723" t="s">
        <v>147</v>
      </c>
      <c r="B19" s="606">
        <f t="shared" si="3"/>
        <v>0</v>
      </c>
      <c r="C19" s="534"/>
      <c r="D19" s="534"/>
      <c r="E19" s="534"/>
      <c r="F19" s="534"/>
      <c r="G19" s="534"/>
      <c r="H19" s="534"/>
      <c r="I19" s="534"/>
      <c r="J19" s="534"/>
      <c r="K19" s="534"/>
      <c r="L19" s="534"/>
      <c r="M19" s="534"/>
      <c r="N19" s="534"/>
      <c r="O19" s="534"/>
      <c r="P19" s="534"/>
      <c r="Q19" s="534"/>
      <c r="R19" s="534"/>
      <c r="S19" s="534"/>
      <c r="T19" s="534"/>
      <c r="U19" s="534"/>
      <c r="V19" s="534"/>
      <c r="W19" s="534"/>
      <c r="X19" s="534"/>
      <c r="Y19" s="534"/>
      <c r="Z19" s="534"/>
      <c r="AA19" s="534"/>
      <c r="AB19" s="534"/>
      <c r="AC19" s="534"/>
      <c r="AD19" s="534"/>
      <c r="AE19" s="534"/>
      <c r="AF19" s="534"/>
      <c r="AG19" s="534"/>
      <c r="AH19" s="534"/>
      <c r="AI19" s="534"/>
      <c r="AJ19" s="534"/>
      <c r="AK19" s="534"/>
      <c r="AL19" s="534"/>
      <c r="AM19" s="534"/>
      <c r="AN19" s="534"/>
      <c r="AO19" s="534"/>
      <c r="AP19" s="534"/>
      <c r="AQ19" s="534"/>
      <c r="AR19" s="534"/>
      <c r="AS19" s="534"/>
      <c r="AT19" s="534"/>
      <c r="AU19" s="534"/>
      <c r="AV19" s="534"/>
      <c r="AW19" s="534"/>
      <c r="AX19" s="534"/>
      <c r="AY19" s="534"/>
      <c r="AZ19" s="534"/>
      <c r="BA19" s="534"/>
      <c r="BB19" s="534"/>
      <c r="BC19" s="534"/>
      <c r="BD19" s="534"/>
      <c r="BE19" s="534"/>
      <c r="BF19" s="534"/>
      <c r="BG19" s="534"/>
      <c r="BH19" s="534"/>
      <c r="BI19" s="534"/>
      <c r="BJ19" s="534"/>
      <c r="BK19" s="534"/>
      <c r="BL19" s="534"/>
      <c r="BM19" s="534"/>
      <c r="BN19" s="534"/>
      <c r="BO19" s="534"/>
      <c r="BP19" s="534"/>
      <c r="BQ19" s="534"/>
      <c r="BR19" s="534"/>
      <c r="BS19" s="534"/>
      <c r="BT19" s="534"/>
      <c r="BU19" s="534"/>
      <c r="BV19" s="594"/>
      <c r="BW19" s="487"/>
    </row>
    <row r="20" spans="1:75">
      <c r="A20" s="722" t="s">
        <v>173</v>
      </c>
      <c r="B20" s="607">
        <f t="shared" si="3"/>
        <v>0</v>
      </c>
      <c r="C20" s="608"/>
      <c r="D20" s="608"/>
      <c r="E20" s="608"/>
      <c r="F20" s="608"/>
      <c r="G20" s="608"/>
      <c r="H20" s="608"/>
      <c r="I20" s="608"/>
      <c r="J20" s="608"/>
      <c r="K20" s="608"/>
      <c r="L20" s="608"/>
      <c r="M20" s="608"/>
      <c r="N20" s="608"/>
      <c r="O20" s="608"/>
      <c r="P20" s="608"/>
      <c r="Q20" s="608"/>
      <c r="R20" s="608"/>
      <c r="S20" s="608"/>
      <c r="T20" s="608"/>
      <c r="U20" s="608"/>
      <c r="V20" s="608"/>
      <c r="W20" s="608"/>
      <c r="X20" s="608"/>
      <c r="Y20" s="608"/>
      <c r="Z20" s="608"/>
      <c r="AA20" s="608"/>
      <c r="AB20" s="608"/>
      <c r="AC20" s="608"/>
      <c r="AD20" s="608"/>
      <c r="AE20" s="604"/>
      <c r="AF20" s="604"/>
      <c r="AG20" s="604"/>
      <c r="AH20" s="604"/>
      <c r="AI20" s="604"/>
      <c r="AJ20" s="604"/>
      <c r="AK20" s="604"/>
      <c r="AL20" s="604"/>
      <c r="AM20" s="604"/>
      <c r="AN20" s="604"/>
      <c r="AO20" s="604"/>
      <c r="AP20" s="604"/>
      <c r="AQ20" s="604"/>
      <c r="AR20" s="604"/>
      <c r="AS20" s="604"/>
      <c r="AT20" s="604"/>
      <c r="AU20" s="604"/>
      <c r="AV20" s="604"/>
      <c r="AW20" s="604"/>
      <c r="AX20" s="604"/>
      <c r="AY20" s="604"/>
      <c r="AZ20" s="604"/>
      <c r="BA20" s="604"/>
      <c r="BB20" s="604"/>
      <c r="BC20" s="604"/>
      <c r="BD20" s="604"/>
      <c r="BE20" s="604"/>
      <c r="BF20" s="604"/>
      <c r="BG20" s="604"/>
      <c r="BH20" s="604"/>
      <c r="BI20" s="604"/>
      <c r="BJ20" s="604"/>
      <c r="BK20" s="604"/>
      <c r="BL20" s="604"/>
      <c r="BM20" s="604"/>
      <c r="BN20" s="604"/>
      <c r="BO20" s="604"/>
      <c r="BP20" s="604"/>
      <c r="BQ20" s="604"/>
      <c r="BR20" s="604"/>
      <c r="BS20" s="604"/>
      <c r="BT20" s="604"/>
      <c r="BU20" s="604"/>
      <c r="BV20" s="598"/>
      <c r="BW20" s="487"/>
    </row>
    <row r="21" spans="1:75">
      <c r="A21" s="723" t="s">
        <v>174</v>
      </c>
      <c r="B21" s="606">
        <f t="shared" si="3"/>
        <v>0</v>
      </c>
      <c r="C21" s="534"/>
      <c r="D21" s="534"/>
      <c r="E21" s="534"/>
      <c r="F21" s="534"/>
      <c r="G21" s="534"/>
      <c r="H21" s="534"/>
      <c r="I21" s="534"/>
      <c r="J21" s="534"/>
      <c r="K21" s="534"/>
      <c r="L21" s="534"/>
      <c r="M21" s="534"/>
      <c r="N21" s="534"/>
      <c r="O21" s="534"/>
      <c r="P21" s="534"/>
      <c r="Q21" s="534"/>
      <c r="R21" s="534"/>
      <c r="S21" s="534"/>
      <c r="T21" s="534"/>
      <c r="U21" s="534"/>
      <c r="V21" s="534"/>
      <c r="W21" s="534"/>
      <c r="X21" s="534"/>
      <c r="Y21" s="534"/>
      <c r="Z21" s="534"/>
      <c r="AA21" s="534"/>
      <c r="AB21" s="534"/>
      <c r="AC21" s="534"/>
      <c r="AD21" s="534"/>
      <c r="AE21" s="534"/>
      <c r="AF21" s="534"/>
      <c r="AG21" s="534"/>
      <c r="AH21" s="534"/>
      <c r="AI21" s="534"/>
      <c r="AJ21" s="534"/>
      <c r="AK21" s="534"/>
      <c r="AL21" s="534"/>
      <c r="AM21" s="534"/>
      <c r="AN21" s="534"/>
      <c r="AO21" s="534"/>
      <c r="AP21" s="534"/>
      <c r="AQ21" s="534"/>
      <c r="AR21" s="534"/>
      <c r="AS21" s="534"/>
      <c r="AT21" s="534"/>
      <c r="AU21" s="534"/>
      <c r="AV21" s="534"/>
      <c r="AW21" s="534"/>
      <c r="AX21" s="534"/>
      <c r="AY21" s="534"/>
      <c r="AZ21" s="534"/>
      <c r="BA21" s="534"/>
      <c r="BB21" s="534"/>
      <c r="BC21" s="534"/>
      <c r="BD21" s="534"/>
      <c r="BE21" s="534"/>
      <c r="BF21" s="534"/>
      <c r="BG21" s="534"/>
      <c r="BH21" s="534"/>
      <c r="BI21" s="534"/>
      <c r="BJ21" s="534"/>
      <c r="BK21" s="534"/>
      <c r="BL21" s="534"/>
      <c r="BM21" s="534"/>
      <c r="BN21" s="534"/>
      <c r="BO21" s="534"/>
      <c r="BP21" s="534"/>
      <c r="BQ21" s="534"/>
      <c r="BR21" s="534"/>
      <c r="BS21" s="534"/>
      <c r="BT21" s="534"/>
      <c r="BU21" s="534"/>
      <c r="BV21" s="594"/>
      <c r="BW21" s="487"/>
    </row>
    <row r="22" spans="1:75">
      <c r="A22" s="614"/>
      <c r="B22" s="615"/>
      <c r="C22" s="533"/>
      <c r="D22" s="533"/>
      <c r="E22" s="533"/>
      <c r="F22" s="533"/>
      <c r="G22" s="533"/>
      <c r="H22" s="533"/>
      <c r="I22" s="532"/>
      <c r="J22" s="532"/>
      <c r="K22" s="532"/>
      <c r="L22" s="532"/>
      <c r="M22" s="532"/>
      <c r="N22" s="532"/>
      <c r="O22" s="532"/>
      <c r="P22" s="532"/>
      <c r="Q22" s="532"/>
      <c r="R22" s="532"/>
      <c r="S22" s="532"/>
      <c r="T22" s="532"/>
      <c r="U22" s="532"/>
      <c r="V22" s="532"/>
      <c r="W22" s="532"/>
      <c r="X22" s="532"/>
      <c r="Y22" s="532"/>
      <c r="Z22" s="532"/>
      <c r="AA22" s="532"/>
      <c r="AB22" s="532"/>
      <c r="AC22" s="532"/>
      <c r="AD22" s="532"/>
      <c r="AE22" s="532"/>
      <c r="AF22" s="532"/>
      <c r="AG22" s="532"/>
      <c r="AH22" s="532"/>
      <c r="AI22" s="532"/>
      <c r="AJ22" s="532"/>
      <c r="AK22" s="532"/>
      <c r="AL22" s="532"/>
      <c r="AM22" s="532"/>
      <c r="AN22" s="532"/>
      <c r="AO22" s="532"/>
      <c r="AP22" s="532"/>
      <c r="AQ22" s="532"/>
      <c r="AR22" s="532"/>
      <c r="AS22" s="532"/>
      <c r="AT22" s="532"/>
      <c r="AU22" s="532"/>
      <c r="AV22" s="532"/>
      <c r="AW22" s="532"/>
      <c r="AX22" s="532"/>
      <c r="AY22" s="532"/>
      <c r="AZ22" s="532"/>
      <c r="BA22" s="532"/>
      <c r="BB22" s="532"/>
      <c r="BC22" s="532"/>
      <c r="BD22" s="532"/>
      <c r="BE22" s="532"/>
      <c r="BF22" s="532"/>
      <c r="BG22" s="532"/>
      <c r="BH22" s="532"/>
      <c r="BI22" s="532"/>
      <c r="BJ22" s="532"/>
      <c r="BK22" s="532"/>
      <c r="BL22" s="532"/>
      <c r="BM22" s="532"/>
      <c r="BN22" s="532"/>
      <c r="BO22" s="532"/>
      <c r="BP22" s="532"/>
      <c r="BQ22" s="532"/>
      <c r="BR22" s="532"/>
      <c r="BS22" s="532"/>
      <c r="BT22" s="532"/>
      <c r="BU22" s="532"/>
      <c r="BV22" s="598"/>
      <c r="BW22" s="487"/>
    </row>
    <row r="23" spans="1:75" ht="13.5" thickBot="1">
      <c r="A23" s="616" t="s">
        <v>430</v>
      </c>
      <c r="B23" s="617">
        <f>IF(filingDate&lt;$C$3,$C23,INDEX($C23:$AAA23,MATCH(filingDate,$C$3:$AAA$3)))</f>
        <v>0</v>
      </c>
      <c r="C23" s="618"/>
      <c r="D23" s="618"/>
      <c r="E23" s="618"/>
      <c r="F23" s="618"/>
      <c r="G23" s="618"/>
      <c r="H23" s="618"/>
      <c r="I23" s="618"/>
      <c r="J23" s="618"/>
      <c r="K23" s="618"/>
      <c r="L23" s="618"/>
      <c r="M23" s="618"/>
      <c r="N23" s="618"/>
      <c r="O23" s="618"/>
      <c r="P23" s="618"/>
      <c r="Q23" s="618"/>
      <c r="R23" s="618"/>
      <c r="S23" s="618"/>
      <c r="T23" s="618"/>
      <c r="U23" s="618"/>
      <c r="V23" s="618"/>
      <c r="W23" s="618"/>
      <c r="X23" s="618"/>
      <c r="Y23" s="618"/>
      <c r="Z23" s="618"/>
      <c r="AA23" s="618"/>
      <c r="AB23" s="618"/>
      <c r="AC23" s="618"/>
      <c r="AD23" s="618"/>
      <c r="AE23" s="618"/>
      <c r="AF23" s="618"/>
      <c r="AG23" s="618"/>
      <c r="AH23" s="618"/>
      <c r="AI23" s="618"/>
      <c r="AJ23" s="618"/>
      <c r="AK23" s="618"/>
      <c r="AL23" s="618"/>
      <c r="AM23" s="618"/>
      <c r="AN23" s="618"/>
      <c r="AO23" s="618"/>
      <c r="AP23" s="618"/>
      <c r="AQ23" s="618"/>
      <c r="AR23" s="618"/>
      <c r="AS23" s="618"/>
      <c r="AT23" s="618"/>
      <c r="AU23" s="618"/>
      <c r="AV23" s="618"/>
      <c r="AW23" s="618"/>
      <c r="AX23" s="618"/>
      <c r="AY23" s="618"/>
      <c r="AZ23" s="618"/>
      <c r="BA23" s="618"/>
      <c r="BB23" s="618"/>
      <c r="BC23" s="618"/>
      <c r="BD23" s="618"/>
      <c r="BE23" s="618"/>
      <c r="BF23" s="618"/>
      <c r="BG23" s="618"/>
      <c r="BH23" s="618"/>
      <c r="BI23" s="618"/>
      <c r="BJ23" s="618"/>
      <c r="BK23" s="618"/>
      <c r="BL23" s="618"/>
      <c r="BM23" s="618"/>
      <c r="BN23" s="618"/>
      <c r="BO23" s="618"/>
      <c r="BP23" s="618"/>
      <c r="BQ23" s="618"/>
      <c r="BR23" s="618"/>
      <c r="BS23" s="618"/>
      <c r="BT23" s="618"/>
      <c r="BU23" s="618"/>
      <c r="BV23" s="611"/>
      <c r="BW23" s="487"/>
    </row>
    <row r="24" spans="1:75" ht="18.95" customHeight="1" thickBot="1">
      <c r="A24" s="619" t="s">
        <v>429</v>
      </c>
      <c r="B24" s="620"/>
      <c r="C24" s="486"/>
      <c r="D24" s="486"/>
      <c r="E24" s="486"/>
      <c r="F24" s="486"/>
      <c r="G24" s="486"/>
      <c r="H24" s="486"/>
      <c r="I24" s="486"/>
      <c r="J24" s="486"/>
      <c r="K24" s="486"/>
      <c r="L24" s="486"/>
      <c r="M24" s="486"/>
      <c r="N24" s="486"/>
      <c r="O24" s="486"/>
      <c r="P24" s="486"/>
      <c r="Q24" s="486"/>
      <c r="R24" s="486"/>
      <c r="S24" s="486"/>
      <c r="T24" s="486"/>
      <c r="U24" s="486"/>
      <c r="V24" s="486"/>
      <c r="W24" s="486"/>
      <c r="X24" s="486"/>
      <c r="Y24" s="486"/>
      <c r="Z24" s="486"/>
      <c r="AA24" s="486"/>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6"/>
      <c r="BC24" s="486"/>
      <c r="BD24" s="486"/>
      <c r="BE24" s="486"/>
      <c r="BF24" s="486"/>
      <c r="BG24" s="486"/>
      <c r="BH24" s="486"/>
      <c r="BI24" s="486"/>
      <c r="BJ24" s="486"/>
      <c r="BK24" s="486"/>
      <c r="BL24" s="486"/>
      <c r="BM24" s="486"/>
      <c r="BN24" s="486"/>
      <c r="BO24" s="486"/>
      <c r="BP24" s="486"/>
      <c r="BQ24" s="486"/>
      <c r="BR24" s="486"/>
      <c r="BS24" s="486"/>
      <c r="BT24" s="486"/>
      <c r="BU24" s="486"/>
      <c r="BV24" s="594"/>
      <c r="BW24" s="487"/>
    </row>
    <row r="25" spans="1:75" ht="15">
      <c r="A25" s="600" t="s">
        <v>170</v>
      </c>
      <c r="B25" s="621"/>
      <c r="C25" s="621"/>
      <c r="D25" s="724"/>
      <c r="E25" s="724"/>
      <c r="F25" s="724"/>
      <c r="G25" s="724"/>
      <c r="H25" s="724"/>
      <c r="I25" s="724"/>
      <c r="J25" s="724"/>
      <c r="K25" s="724"/>
      <c r="L25" s="724"/>
      <c r="M25" s="724"/>
      <c r="N25" s="724"/>
      <c r="O25" s="724"/>
      <c r="P25" s="724"/>
      <c r="Q25" s="724"/>
      <c r="R25" s="724"/>
      <c r="S25" s="724"/>
      <c r="T25" s="724"/>
      <c r="U25" s="724"/>
      <c r="V25" s="724"/>
      <c r="W25" s="724"/>
      <c r="X25" s="724"/>
      <c r="Y25" s="724"/>
      <c r="Z25" s="724"/>
      <c r="AA25" s="724"/>
      <c r="AB25" s="724"/>
      <c r="AC25" s="724"/>
      <c r="AD25" s="724"/>
      <c r="AE25" s="724"/>
      <c r="AF25" s="724"/>
      <c r="AG25" s="724"/>
      <c r="AH25" s="724"/>
      <c r="AI25" s="724"/>
      <c r="AJ25" s="724"/>
      <c r="AK25" s="724"/>
      <c r="AL25" s="724"/>
      <c r="AM25" s="724"/>
      <c r="AN25" s="724"/>
      <c r="AO25" s="724"/>
      <c r="AP25" s="724"/>
      <c r="AQ25" s="724"/>
      <c r="AR25" s="724"/>
      <c r="AS25" s="724"/>
      <c r="AT25" s="724"/>
      <c r="AU25" s="724"/>
      <c r="AV25" s="724"/>
      <c r="AW25" s="724"/>
      <c r="AX25" s="724"/>
      <c r="AY25" s="724"/>
      <c r="AZ25" s="724"/>
      <c r="BA25" s="724"/>
      <c r="BB25" s="724"/>
      <c r="BC25" s="724"/>
      <c r="BD25" s="724"/>
      <c r="BE25" s="724"/>
      <c r="BF25" s="724"/>
      <c r="BG25" s="724"/>
      <c r="BH25" s="724"/>
      <c r="BI25" s="724"/>
      <c r="BJ25" s="724"/>
      <c r="BK25" s="724"/>
      <c r="BL25" s="724"/>
      <c r="BM25" s="724"/>
      <c r="BN25" s="724"/>
      <c r="BO25" s="724"/>
      <c r="BP25" s="724"/>
      <c r="BQ25" s="724"/>
      <c r="BR25" s="724"/>
      <c r="BS25" s="724"/>
      <c r="BT25" s="724"/>
      <c r="BU25" s="724"/>
      <c r="BV25" s="598"/>
      <c r="BW25" s="487"/>
    </row>
    <row r="26" spans="1:75">
      <c r="A26" s="722" t="s">
        <v>435</v>
      </c>
      <c r="B26" s="603">
        <f>IF(filingDate&lt;$C$3,$C26,INDEX($C26:$AAA26,MATCH(filingDate,$C$3:$AAA$3)))</f>
        <v>0</v>
      </c>
      <c r="C26" s="623">
        <v>0</v>
      </c>
      <c r="D26" s="608"/>
      <c r="E26" s="608"/>
      <c r="F26" s="608"/>
      <c r="G26" s="608"/>
      <c r="H26" s="608"/>
      <c r="I26" s="608"/>
      <c r="J26" s="608"/>
      <c r="K26" s="608"/>
      <c r="L26" s="608"/>
      <c r="M26" s="608"/>
      <c r="N26" s="608"/>
      <c r="O26" s="608"/>
      <c r="P26" s="608"/>
      <c r="Q26" s="608"/>
      <c r="R26" s="608"/>
      <c r="S26" s="608"/>
      <c r="T26" s="608"/>
      <c r="U26" s="608"/>
      <c r="V26" s="608"/>
      <c r="W26" s="608"/>
      <c r="X26" s="608"/>
      <c r="Y26" s="608"/>
      <c r="Z26" s="608"/>
      <c r="AA26" s="608"/>
      <c r="AB26" s="608"/>
      <c r="AC26" s="608"/>
      <c r="AD26" s="608"/>
      <c r="AE26" s="608"/>
      <c r="AF26" s="608"/>
      <c r="AG26" s="608"/>
      <c r="AH26" s="608"/>
      <c r="AI26" s="608"/>
      <c r="AJ26" s="608"/>
      <c r="AK26" s="608"/>
      <c r="AL26" s="608"/>
      <c r="AM26" s="608"/>
      <c r="AN26" s="608"/>
      <c r="AO26" s="608"/>
      <c r="AP26" s="608"/>
      <c r="AQ26" s="608"/>
      <c r="AR26" s="608"/>
      <c r="AS26" s="608"/>
      <c r="AT26" s="608"/>
      <c r="AU26" s="608"/>
      <c r="AV26" s="608"/>
      <c r="AW26" s="608"/>
      <c r="AX26" s="608"/>
      <c r="AY26" s="608"/>
      <c r="AZ26" s="608"/>
      <c r="BA26" s="608"/>
      <c r="BB26" s="608"/>
      <c r="BC26" s="608"/>
      <c r="BD26" s="608"/>
      <c r="BE26" s="608"/>
      <c r="BF26" s="608"/>
      <c r="BG26" s="608"/>
      <c r="BH26" s="608"/>
      <c r="BI26" s="608"/>
      <c r="BJ26" s="608"/>
      <c r="BK26" s="608"/>
      <c r="BL26" s="608"/>
      <c r="BM26" s="608"/>
      <c r="BN26" s="608"/>
      <c r="BO26" s="608"/>
      <c r="BP26" s="608"/>
      <c r="BQ26" s="608"/>
      <c r="BR26" s="608"/>
      <c r="BS26" s="608"/>
      <c r="BT26" s="608"/>
      <c r="BU26" s="608"/>
      <c r="BV26" s="624"/>
      <c r="BW26" s="487"/>
    </row>
    <row r="27" spans="1:75">
      <c r="A27" s="725" t="s">
        <v>436</v>
      </c>
      <c r="B27" s="607">
        <f>IF(filingDate&lt;$C$3,$C27,INDEX($C27:$AAA27,MATCH(filingDate,$C$3:$AAA$3)))</f>
        <v>0</v>
      </c>
      <c r="C27" s="488">
        <v>0</v>
      </c>
      <c r="D27" s="604"/>
      <c r="E27" s="604"/>
      <c r="F27" s="604"/>
      <c r="G27" s="604"/>
      <c r="H27" s="604"/>
      <c r="I27" s="604"/>
      <c r="J27" s="604"/>
      <c r="K27" s="604"/>
      <c r="L27" s="604"/>
      <c r="M27" s="604"/>
      <c r="N27" s="604"/>
      <c r="O27" s="604"/>
      <c r="P27" s="604"/>
      <c r="Q27" s="604"/>
      <c r="R27" s="604"/>
      <c r="S27" s="604"/>
      <c r="T27" s="604"/>
      <c r="U27" s="604"/>
      <c r="V27" s="604"/>
      <c r="W27" s="604"/>
      <c r="X27" s="604"/>
      <c r="Y27" s="604"/>
      <c r="Z27" s="604"/>
      <c r="AA27" s="604"/>
      <c r="AB27" s="604"/>
      <c r="AC27" s="604"/>
      <c r="AD27" s="604"/>
      <c r="AE27" s="604"/>
      <c r="AF27" s="604"/>
      <c r="AG27" s="604"/>
      <c r="AH27" s="604"/>
      <c r="AI27" s="604"/>
      <c r="AJ27" s="604"/>
      <c r="AK27" s="604"/>
      <c r="AL27" s="604"/>
      <c r="AM27" s="604"/>
      <c r="AN27" s="604"/>
      <c r="AO27" s="604"/>
      <c r="AP27" s="604"/>
      <c r="AQ27" s="604"/>
      <c r="AR27" s="604"/>
      <c r="AS27" s="604"/>
      <c r="AT27" s="604"/>
      <c r="AU27" s="604"/>
      <c r="AV27" s="604"/>
      <c r="AW27" s="604"/>
      <c r="AX27" s="604"/>
      <c r="AY27" s="604"/>
      <c r="AZ27" s="604"/>
      <c r="BA27" s="604"/>
      <c r="BB27" s="604"/>
      <c r="BC27" s="604"/>
      <c r="BD27" s="604"/>
      <c r="BE27" s="604"/>
      <c r="BF27" s="604"/>
      <c r="BG27" s="604"/>
      <c r="BH27" s="604"/>
      <c r="BI27" s="604"/>
      <c r="BJ27" s="604"/>
      <c r="BK27" s="604"/>
      <c r="BL27" s="604"/>
      <c r="BM27" s="604"/>
      <c r="BN27" s="604"/>
      <c r="BO27" s="604"/>
      <c r="BP27" s="604"/>
      <c r="BQ27" s="604"/>
      <c r="BR27" s="604"/>
      <c r="BS27" s="604"/>
      <c r="BT27" s="604"/>
      <c r="BU27" s="604"/>
      <c r="BV27" s="598"/>
      <c r="BW27" s="487"/>
    </row>
    <row r="28" spans="1:75">
      <c r="A28" s="723" t="s">
        <v>437</v>
      </c>
      <c r="B28" s="626">
        <f>IF(filingDate&lt;$C$3,$C28,INDEX($C28:$AAA28,MATCH(filingDate,$C$3:$AAA$3)))</f>
        <v>0</v>
      </c>
      <c r="C28" s="489">
        <v>0</v>
      </c>
      <c r="D28" s="534"/>
      <c r="E28" s="534"/>
      <c r="F28" s="534"/>
      <c r="G28" s="534"/>
      <c r="H28" s="534"/>
      <c r="I28" s="534"/>
      <c r="J28" s="534"/>
      <c r="K28" s="534"/>
      <c r="L28" s="534"/>
      <c r="M28" s="534"/>
      <c r="N28" s="534"/>
      <c r="O28" s="534"/>
      <c r="P28" s="534"/>
      <c r="Q28" s="534"/>
      <c r="R28" s="534"/>
      <c r="S28" s="534"/>
      <c r="T28" s="534"/>
      <c r="U28" s="534"/>
      <c r="V28" s="534"/>
      <c r="W28" s="534"/>
      <c r="X28" s="534"/>
      <c r="Y28" s="534"/>
      <c r="Z28" s="534"/>
      <c r="AA28" s="534"/>
      <c r="AB28" s="534"/>
      <c r="AC28" s="534"/>
      <c r="AD28" s="534"/>
      <c r="AE28" s="534"/>
      <c r="AF28" s="534"/>
      <c r="AG28" s="534"/>
      <c r="AH28" s="534"/>
      <c r="AI28" s="534"/>
      <c r="AJ28" s="534"/>
      <c r="AK28" s="534"/>
      <c r="AL28" s="534"/>
      <c r="AM28" s="534"/>
      <c r="AN28" s="534"/>
      <c r="AO28" s="534"/>
      <c r="AP28" s="534"/>
      <c r="AQ28" s="534"/>
      <c r="AR28" s="534"/>
      <c r="AS28" s="534"/>
      <c r="AT28" s="534"/>
      <c r="AU28" s="534"/>
      <c r="AV28" s="534"/>
      <c r="AW28" s="534"/>
      <c r="AX28" s="534"/>
      <c r="AY28" s="534"/>
      <c r="AZ28" s="534"/>
      <c r="BA28" s="534"/>
      <c r="BB28" s="534"/>
      <c r="BC28" s="534"/>
      <c r="BD28" s="534"/>
      <c r="BE28" s="534"/>
      <c r="BF28" s="534"/>
      <c r="BG28" s="534"/>
      <c r="BH28" s="534"/>
      <c r="BI28" s="534"/>
      <c r="BJ28" s="534"/>
      <c r="BK28" s="534"/>
      <c r="BL28" s="534"/>
      <c r="BM28" s="534"/>
      <c r="BN28" s="534"/>
      <c r="BO28" s="534"/>
      <c r="BP28" s="534"/>
      <c r="BQ28" s="534"/>
      <c r="BR28" s="534"/>
      <c r="BS28" s="534"/>
      <c r="BT28" s="534"/>
      <c r="BU28" s="534"/>
      <c r="BV28" s="594"/>
      <c r="BW28" s="487"/>
    </row>
    <row r="29" spans="1:75" ht="15">
      <c r="A29" s="627" t="s">
        <v>148</v>
      </c>
      <c r="B29" s="615"/>
      <c r="C29" s="628"/>
      <c r="D29" s="532"/>
      <c r="E29" s="532"/>
      <c r="F29" s="532"/>
      <c r="G29" s="532"/>
      <c r="H29" s="532"/>
      <c r="I29" s="532"/>
      <c r="J29" s="532"/>
      <c r="K29" s="532"/>
      <c r="L29" s="532"/>
      <c r="M29" s="532"/>
      <c r="N29" s="532"/>
      <c r="O29" s="532"/>
      <c r="P29" s="532"/>
      <c r="Q29" s="532"/>
      <c r="R29" s="532"/>
      <c r="S29" s="532"/>
      <c r="T29" s="532"/>
      <c r="U29" s="532"/>
      <c r="V29" s="532"/>
      <c r="W29" s="532"/>
      <c r="X29" s="532"/>
      <c r="Y29" s="532"/>
      <c r="Z29" s="532"/>
      <c r="AA29" s="532"/>
      <c r="AB29" s="532"/>
      <c r="AC29" s="532"/>
      <c r="AD29" s="532"/>
      <c r="AE29" s="532"/>
      <c r="AF29" s="532"/>
      <c r="AG29" s="532"/>
      <c r="AH29" s="532"/>
      <c r="AI29" s="532"/>
      <c r="AJ29" s="532"/>
      <c r="AK29" s="532"/>
      <c r="AL29" s="532"/>
      <c r="AM29" s="532"/>
      <c r="AN29" s="532"/>
      <c r="AO29" s="532"/>
      <c r="AP29" s="532"/>
      <c r="AQ29" s="532"/>
      <c r="AR29" s="532"/>
      <c r="AS29" s="532"/>
      <c r="AT29" s="532"/>
      <c r="AU29" s="532"/>
      <c r="AV29" s="532"/>
      <c r="AW29" s="532"/>
      <c r="AX29" s="532"/>
      <c r="AY29" s="532"/>
      <c r="AZ29" s="532"/>
      <c r="BA29" s="532"/>
      <c r="BB29" s="532"/>
      <c r="BC29" s="532"/>
      <c r="BD29" s="532"/>
      <c r="BE29" s="532"/>
      <c r="BF29" s="532"/>
      <c r="BG29" s="532"/>
      <c r="BH29" s="532"/>
      <c r="BI29" s="532"/>
      <c r="BJ29" s="532"/>
      <c r="BK29" s="532"/>
      <c r="BL29" s="532"/>
      <c r="BM29" s="532"/>
      <c r="BN29" s="532"/>
      <c r="BO29" s="532"/>
      <c r="BP29" s="532"/>
      <c r="BQ29" s="532"/>
      <c r="BR29" s="532"/>
      <c r="BS29" s="532"/>
      <c r="BT29" s="532"/>
      <c r="BU29" s="532"/>
      <c r="BV29" s="598"/>
      <c r="BW29" s="487"/>
    </row>
    <row r="30" spans="1:75">
      <c r="A30" s="722" t="s">
        <v>438</v>
      </c>
      <c r="B30" s="603">
        <f>IF(filingDate&lt;$C$3,$C30,INDEX($C30:$AAA30,MATCH(filingDate,$C$3:$AAA$3)))</f>
        <v>0</v>
      </c>
      <c r="C30" s="623">
        <v>0</v>
      </c>
      <c r="D30" s="608"/>
      <c r="E30" s="608"/>
      <c r="F30" s="608"/>
      <c r="G30" s="608"/>
      <c r="H30" s="608"/>
      <c r="I30" s="608"/>
      <c r="J30" s="608"/>
      <c r="K30" s="608"/>
      <c r="L30" s="608"/>
      <c r="M30" s="608"/>
      <c r="N30" s="608"/>
      <c r="O30" s="608"/>
      <c r="P30" s="608"/>
      <c r="Q30" s="608"/>
      <c r="R30" s="608"/>
      <c r="S30" s="608"/>
      <c r="T30" s="608"/>
      <c r="U30" s="608"/>
      <c r="V30" s="608"/>
      <c r="W30" s="608"/>
      <c r="X30" s="608"/>
      <c r="Y30" s="608"/>
      <c r="Z30" s="608"/>
      <c r="AA30" s="608"/>
      <c r="AB30" s="608"/>
      <c r="AC30" s="608"/>
      <c r="AD30" s="608"/>
      <c r="AE30" s="608"/>
      <c r="AF30" s="608"/>
      <c r="AG30" s="608"/>
      <c r="AH30" s="608"/>
      <c r="AI30" s="608"/>
      <c r="AJ30" s="608"/>
      <c r="AK30" s="608"/>
      <c r="AL30" s="608"/>
      <c r="AM30" s="608"/>
      <c r="AN30" s="608"/>
      <c r="AO30" s="608"/>
      <c r="AP30" s="608"/>
      <c r="AQ30" s="608"/>
      <c r="AR30" s="608"/>
      <c r="AS30" s="608"/>
      <c r="AT30" s="608"/>
      <c r="AU30" s="608"/>
      <c r="AV30" s="608"/>
      <c r="AW30" s="608"/>
      <c r="AX30" s="608"/>
      <c r="AY30" s="608"/>
      <c r="AZ30" s="608"/>
      <c r="BA30" s="608"/>
      <c r="BB30" s="608"/>
      <c r="BC30" s="608"/>
      <c r="BD30" s="608"/>
      <c r="BE30" s="608"/>
      <c r="BF30" s="608"/>
      <c r="BG30" s="608"/>
      <c r="BH30" s="608"/>
      <c r="BI30" s="608"/>
      <c r="BJ30" s="608"/>
      <c r="BK30" s="608"/>
      <c r="BL30" s="608"/>
      <c r="BM30" s="608"/>
      <c r="BN30" s="608"/>
      <c r="BO30" s="608"/>
      <c r="BP30" s="608"/>
      <c r="BQ30" s="608"/>
      <c r="BR30" s="608"/>
      <c r="BS30" s="608"/>
      <c r="BT30" s="608"/>
      <c r="BU30" s="608"/>
      <c r="BV30" s="611"/>
      <c r="BW30" s="487"/>
    </row>
    <row r="31" spans="1:75">
      <c r="A31" s="725" t="s">
        <v>439</v>
      </c>
      <c r="B31" s="607">
        <f>IF(filingDate&lt;$C$3,$C31,INDEX($C31:$AAA31,MATCH(filingDate,$C$3:$AAA$3)))</f>
        <v>0</v>
      </c>
      <c r="C31" s="488">
        <v>0</v>
      </c>
      <c r="D31" s="604"/>
      <c r="E31" s="604"/>
      <c r="F31" s="604"/>
      <c r="G31" s="604"/>
      <c r="H31" s="604"/>
      <c r="I31" s="604"/>
      <c r="J31" s="604"/>
      <c r="K31" s="604"/>
      <c r="L31" s="604"/>
      <c r="M31" s="604"/>
      <c r="N31" s="604"/>
      <c r="O31" s="604"/>
      <c r="P31" s="604"/>
      <c r="Q31" s="604"/>
      <c r="R31" s="604"/>
      <c r="S31" s="604"/>
      <c r="T31" s="604"/>
      <c r="U31" s="604"/>
      <c r="V31" s="604"/>
      <c r="W31" s="604"/>
      <c r="X31" s="604"/>
      <c r="Y31" s="604"/>
      <c r="Z31" s="604"/>
      <c r="AA31" s="604"/>
      <c r="AB31" s="604"/>
      <c r="AC31" s="604"/>
      <c r="AD31" s="604"/>
      <c r="AE31" s="604"/>
      <c r="AF31" s="604"/>
      <c r="AG31" s="604"/>
      <c r="AH31" s="604"/>
      <c r="AI31" s="604"/>
      <c r="AJ31" s="604"/>
      <c r="AK31" s="604"/>
      <c r="AL31" s="604"/>
      <c r="AM31" s="604"/>
      <c r="AN31" s="604"/>
      <c r="AO31" s="604"/>
      <c r="AP31" s="604"/>
      <c r="AQ31" s="604"/>
      <c r="AR31" s="604"/>
      <c r="AS31" s="604"/>
      <c r="AT31" s="604"/>
      <c r="AU31" s="604"/>
      <c r="AV31" s="604"/>
      <c r="AW31" s="604"/>
      <c r="AX31" s="604"/>
      <c r="AY31" s="604"/>
      <c r="AZ31" s="604"/>
      <c r="BA31" s="604"/>
      <c r="BB31" s="604"/>
      <c r="BC31" s="604"/>
      <c r="BD31" s="604"/>
      <c r="BE31" s="604"/>
      <c r="BF31" s="604"/>
      <c r="BG31" s="604"/>
      <c r="BH31" s="604"/>
      <c r="BI31" s="604"/>
      <c r="BJ31" s="604"/>
      <c r="BK31" s="604"/>
      <c r="BL31" s="604"/>
      <c r="BM31" s="604"/>
      <c r="BN31" s="604"/>
      <c r="BO31" s="604"/>
      <c r="BP31" s="604"/>
      <c r="BQ31" s="604"/>
      <c r="BR31" s="604"/>
      <c r="BS31" s="604"/>
      <c r="BT31" s="604"/>
      <c r="BU31" s="604"/>
      <c r="BV31" s="611"/>
      <c r="BW31" s="487"/>
    </row>
    <row r="32" spans="1:75">
      <c r="A32" s="723" t="s">
        <v>440</v>
      </c>
      <c r="B32" s="606">
        <f>IF(filingDate&lt;$C$3,$C32,INDEX($C32:$AAA32,MATCH(filingDate,$C$3:$AAA$3)))</f>
        <v>0</v>
      </c>
      <c r="C32" s="489">
        <v>0</v>
      </c>
      <c r="D32" s="534"/>
      <c r="E32" s="534"/>
      <c r="F32" s="534"/>
      <c r="G32" s="534"/>
      <c r="H32" s="534"/>
      <c r="I32" s="534"/>
      <c r="J32" s="534"/>
      <c r="K32" s="534"/>
      <c r="L32" s="534"/>
      <c r="M32" s="534"/>
      <c r="N32" s="534"/>
      <c r="O32" s="534"/>
      <c r="P32" s="534"/>
      <c r="Q32" s="534"/>
      <c r="R32" s="534"/>
      <c r="S32" s="534"/>
      <c r="T32" s="534"/>
      <c r="U32" s="534"/>
      <c r="V32" s="534"/>
      <c r="W32" s="534"/>
      <c r="X32" s="534"/>
      <c r="Y32" s="534"/>
      <c r="Z32" s="534"/>
      <c r="AA32" s="534"/>
      <c r="AB32" s="534"/>
      <c r="AC32" s="534"/>
      <c r="AD32" s="534"/>
      <c r="AE32" s="534"/>
      <c r="AF32" s="534"/>
      <c r="AG32" s="534"/>
      <c r="AH32" s="534"/>
      <c r="AI32" s="534"/>
      <c r="AJ32" s="534"/>
      <c r="AK32" s="534"/>
      <c r="AL32" s="534"/>
      <c r="AM32" s="534"/>
      <c r="AN32" s="534"/>
      <c r="AO32" s="534"/>
      <c r="AP32" s="534"/>
      <c r="AQ32" s="534"/>
      <c r="AR32" s="534"/>
      <c r="AS32" s="534"/>
      <c r="AT32" s="534"/>
      <c r="AU32" s="534"/>
      <c r="AV32" s="534"/>
      <c r="AW32" s="534"/>
      <c r="AX32" s="534"/>
      <c r="AY32" s="534"/>
      <c r="AZ32" s="534"/>
      <c r="BA32" s="534"/>
      <c r="BB32" s="534"/>
      <c r="BC32" s="534"/>
      <c r="BD32" s="534"/>
      <c r="BE32" s="534"/>
      <c r="BF32" s="534"/>
      <c r="BG32" s="534"/>
      <c r="BH32" s="534"/>
      <c r="BI32" s="534"/>
      <c r="BJ32" s="534"/>
      <c r="BK32" s="534"/>
      <c r="BL32" s="534"/>
      <c r="BM32" s="534"/>
      <c r="BN32" s="534"/>
      <c r="BO32" s="534"/>
      <c r="BP32" s="534"/>
      <c r="BQ32" s="534"/>
      <c r="BR32" s="534"/>
      <c r="BS32" s="534"/>
      <c r="BT32" s="534"/>
      <c r="BU32" s="534"/>
      <c r="BV32" s="611"/>
      <c r="BW32" s="487"/>
    </row>
    <row r="33" spans="1:75" ht="15">
      <c r="A33" s="629" t="s">
        <v>172</v>
      </c>
      <c r="B33" s="490"/>
      <c r="C33" s="491"/>
      <c r="D33" s="491"/>
      <c r="E33" s="491"/>
      <c r="F33" s="491"/>
      <c r="G33" s="491"/>
      <c r="H33" s="491"/>
      <c r="I33" s="491"/>
      <c r="J33" s="491"/>
      <c r="K33" s="491"/>
      <c r="L33" s="491"/>
      <c r="M33" s="491"/>
      <c r="N33" s="491"/>
      <c r="O33" s="491"/>
      <c r="P33" s="491"/>
      <c r="Q33" s="491"/>
      <c r="R33" s="491"/>
      <c r="S33" s="491"/>
      <c r="T33" s="491"/>
      <c r="U33" s="491"/>
      <c r="V33" s="491"/>
      <c r="W33" s="491"/>
      <c r="X33" s="491"/>
      <c r="Y33" s="491"/>
      <c r="Z33" s="491"/>
      <c r="AA33" s="491"/>
      <c r="AB33" s="491"/>
      <c r="AC33" s="491"/>
      <c r="AD33" s="491"/>
      <c r="AE33" s="491"/>
      <c r="AF33" s="491"/>
      <c r="AG33" s="491"/>
      <c r="AH33" s="491"/>
      <c r="AI33" s="491"/>
      <c r="AJ33" s="491"/>
      <c r="AK33" s="491"/>
      <c r="AL33" s="491"/>
      <c r="AM33" s="491"/>
      <c r="AN33" s="491"/>
      <c r="AO33" s="491"/>
      <c r="AP33" s="491"/>
      <c r="AQ33" s="491"/>
      <c r="AR33" s="491"/>
      <c r="AS33" s="491"/>
      <c r="AT33" s="491"/>
      <c r="AU33" s="491"/>
      <c r="AV33" s="491"/>
      <c r="AW33" s="491"/>
      <c r="AX33" s="491"/>
      <c r="AY33" s="491"/>
      <c r="AZ33" s="491"/>
      <c r="BA33" s="491"/>
      <c r="BB33" s="491"/>
      <c r="BC33" s="491"/>
      <c r="BD33" s="491"/>
      <c r="BE33" s="491"/>
      <c r="BF33" s="491"/>
      <c r="BG33" s="491"/>
      <c r="BH33" s="491"/>
      <c r="BI33" s="491"/>
      <c r="BJ33" s="491"/>
      <c r="BK33" s="491"/>
      <c r="BL33" s="491"/>
      <c r="BM33" s="491"/>
      <c r="BN33" s="491"/>
      <c r="BO33" s="491"/>
      <c r="BP33" s="491"/>
      <c r="BQ33" s="491"/>
      <c r="BR33" s="491"/>
      <c r="BS33" s="491"/>
      <c r="BT33" s="491"/>
      <c r="BU33" s="491"/>
      <c r="BV33" s="611"/>
      <c r="BW33" s="487"/>
    </row>
    <row r="34" spans="1:75">
      <c r="A34" s="630" t="s">
        <v>176</v>
      </c>
      <c r="B34" s="631" t="str">
        <f>IF(filingDate&lt;$C$3,$C34,INDEX($C34:$AAA34,MATCH(filingDate,$C$3:$AAA$3)))</f>
        <v/>
      </c>
      <c r="C34" s="492">
        <f>C26+C30</f>
        <v>0</v>
      </c>
      <c r="D34" s="492" t="str">
        <f>IF((D26+D30)&lt;&gt;0,D26+D30,"")</f>
        <v/>
      </c>
      <c r="E34" s="492" t="str">
        <f t="shared" ref="E34:BP34" si="4">IF((E26+E30)&lt;&gt;0,E26+E30,"")</f>
        <v/>
      </c>
      <c r="F34" s="492" t="str">
        <f t="shared" si="4"/>
        <v/>
      </c>
      <c r="G34" s="492" t="str">
        <f t="shared" si="4"/>
        <v/>
      </c>
      <c r="H34" s="492" t="str">
        <f t="shared" si="4"/>
        <v/>
      </c>
      <c r="I34" s="492" t="str">
        <f t="shared" si="4"/>
        <v/>
      </c>
      <c r="J34" s="492" t="str">
        <f t="shared" si="4"/>
        <v/>
      </c>
      <c r="K34" s="492" t="str">
        <f t="shared" si="4"/>
        <v/>
      </c>
      <c r="L34" s="492" t="str">
        <f t="shared" si="4"/>
        <v/>
      </c>
      <c r="M34" s="492" t="str">
        <f t="shared" si="4"/>
        <v/>
      </c>
      <c r="N34" s="492" t="str">
        <f t="shared" si="4"/>
        <v/>
      </c>
      <c r="O34" s="492" t="str">
        <f t="shared" si="4"/>
        <v/>
      </c>
      <c r="P34" s="492" t="str">
        <f t="shared" si="4"/>
        <v/>
      </c>
      <c r="Q34" s="492" t="str">
        <f t="shared" si="4"/>
        <v/>
      </c>
      <c r="R34" s="492" t="str">
        <f t="shared" si="4"/>
        <v/>
      </c>
      <c r="S34" s="492" t="str">
        <f t="shared" si="4"/>
        <v/>
      </c>
      <c r="T34" s="492" t="str">
        <f t="shared" si="4"/>
        <v/>
      </c>
      <c r="U34" s="492" t="str">
        <f t="shared" si="4"/>
        <v/>
      </c>
      <c r="V34" s="492" t="str">
        <f t="shared" si="4"/>
        <v/>
      </c>
      <c r="W34" s="492" t="str">
        <f t="shared" si="4"/>
        <v/>
      </c>
      <c r="X34" s="492" t="str">
        <f t="shared" si="4"/>
        <v/>
      </c>
      <c r="Y34" s="492" t="str">
        <f t="shared" si="4"/>
        <v/>
      </c>
      <c r="Z34" s="492" t="str">
        <f t="shared" si="4"/>
        <v/>
      </c>
      <c r="AA34" s="492" t="str">
        <f t="shared" si="4"/>
        <v/>
      </c>
      <c r="AB34" s="492" t="str">
        <f t="shared" si="4"/>
        <v/>
      </c>
      <c r="AC34" s="492" t="str">
        <f t="shared" si="4"/>
        <v/>
      </c>
      <c r="AD34" s="492" t="str">
        <f t="shared" si="4"/>
        <v/>
      </c>
      <c r="AE34" s="492" t="str">
        <f t="shared" si="4"/>
        <v/>
      </c>
      <c r="AF34" s="492" t="str">
        <f t="shared" si="4"/>
        <v/>
      </c>
      <c r="AG34" s="492" t="str">
        <f t="shared" si="4"/>
        <v/>
      </c>
      <c r="AH34" s="492" t="str">
        <f t="shared" si="4"/>
        <v/>
      </c>
      <c r="AI34" s="492" t="str">
        <f t="shared" si="4"/>
        <v/>
      </c>
      <c r="AJ34" s="492" t="str">
        <f t="shared" si="4"/>
        <v/>
      </c>
      <c r="AK34" s="492" t="str">
        <f t="shared" si="4"/>
        <v/>
      </c>
      <c r="AL34" s="492" t="str">
        <f t="shared" si="4"/>
        <v/>
      </c>
      <c r="AM34" s="492" t="str">
        <f t="shared" si="4"/>
        <v/>
      </c>
      <c r="AN34" s="492" t="str">
        <f t="shared" si="4"/>
        <v/>
      </c>
      <c r="AO34" s="492" t="str">
        <f t="shared" si="4"/>
        <v/>
      </c>
      <c r="AP34" s="492" t="str">
        <f t="shared" si="4"/>
        <v/>
      </c>
      <c r="AQ34" s="492" t="str">
        <f t="shared" si="4"/>
        <v/>
      </c>
      <c r="AR34" s="492" t="str">
        <f t="shared" si="4"/>
        <v/>
      </c>
      <c r="AS34" s="492" t="str">
        <f t="shared" si="4"/>
        <v/>
      </c>
      <c r="AT34" s="492" t="str">
        <f t="shared" si="4"/>
        <v/>
      </c>
      <c r="AU34" s="492" t="str">
        <f t="shared" si="4"/>
        <v/>
      </c>
      <c r="AV34" s="492" t="str">
        <f t="shared" si="4"/>
        <v/>
      </c>
      <c r="AW34" s="492" t="str">
        <f t="shared" si="4"/>
        <v/>
      </c>
      <c r="AX34" s="492" t="str">
        <f t="shared" si="4"/>
        <v/>
      </c>
      <c r="AY34" s="492" t="str">
        <f t="shared" si="4"/>
        <v/>
      </c>
      <c r="AZ34" s="492" t="str">
        <f t="shared" si="4"/>
        <v/>
      </c>
      <c r="BA34" s="492" t="str">
        <f t="shared" si="4"/>
        <v/>
      </c>
      <c r="BB34" s="492" t="str">
        <f t="shared" si="4"/>
        <v/>
      </c>
      <c r="BC34" s="492" t="str">
        <f t="shared" si="4"/>
        <v/>
      </c>
      <c r="BD34" s="492" t="str">
        <f t="shared" si="4"/>
        <v/>
      </c>
      <c r="BE34" s="492" t="str">
        <f t="shared" si="4"/>
        <v/>
      </c>
      <c r="BF34" s="492" t="str">
        <f t="shared" si="4"/>
        <v/>
      </c>
      <c r="BG34" s="492" t="str">
        <f t="shared" si="4"/>
        <v/>
      </c>
      <c r="BH34" s="492" t="str">
        <f t="shared" si="4"/>
        <v/>
      </c>
      <c r="BI34" s="492" t="str">
        <f t="shared" si="4"/>
        <v/>
      </c>
      <c r="BJ34" s="492" t="str">
        <f t="shared" si="4"/>
        <v/>
      </c>
      <c r="BK34" s="492" t="str">
        <f t="shared" si="4"/>
        <v/>
      </c>
      <c r="BL34" s="492" t="str">
        <f t="shared" si="4"/>
        <v/>
      </c>
      <c r="BM34" s="492" t="str">
        <f t="shared" si="4"/>
        <v/>
      </c>
      <c r="BN34" s="492" t="str">
        <f t="shared" si="4"/>
        <v/>
      </c>
      <c r="BO34" s="492" t="str">
        <f t="shared" si="4"/>
        <v/>
      </c>
      <c r="BP34" s="492" t="str">
        <f t="shared" si="4"/>
        <v/>
      </c>
      <c r="BQ34" s="492" t="str">
        <f t="shared" ref="BQ34:BV34" si="5">IF((BQ26+BQ30)&lt;&gt;0,BQ26+BQ30,"")</f>
        <v/>
      </c>
      <c r="BR34" s="492" t="str">
        <f t="shared" si="5"/>
        <v/>
      </c>
      <c r="BS34" s="492" t="str">
        <f t="shared" si="5"/>
        <v/>
      </c>
      <c r="BT34" s="492" t="str">
        <f t="shared" si="5"/>
        <v/>
      </c>
      <c r="BU34" s="492" t="str">
        <f t="shared" si="5"/>
        <v/>
      </c>
      <c r="BV34" s="632" t="str">
        <f t="shared" si="5"/>
        <v/>
      </c>
      <c r="BW34" s="487"/>
    </row>
    <row r="35" spans="1:75" ht="13.5" thickBot="1">
      <c r="A35" s="633" t="s">
        <v>177</v>
      </c>
      <c r="B35" s="634" t="str">
        <f>IF(filingDate&lt;$C$3,$C35,INDEX($C35:$AAA35,MATCH(filingDate,$C$3:$AAA$3)))</f>
        <v/>
      </c>
      <c r="C35" s="635">
        <v>0</v>
      </c>
      <c r="D35" s="635" t="str">
        <f t="shared" ref="D35:R35" si="6">IFERROR(IF((C46-D46+D34)&lt;0,(C46-D46+D34)*(-1),C46-D46+D34),"")</f>
        <v/>
      </c>
      <c r="E35" s="635" t="str">
        <f t="shared" si="6"/>
        <v/>
      </c>
      <c r="F35" s="635" t="str">
        <f t="shared" si="6"/>
        <v/>
      </c>
      <c r="G35" s="635" t="str">
        <f t="shared" si="6"/>
        <v/>
      </c>
      <c r="H35" s="635" t="str">
        <f t="shared" si="6"/>
        <v/>
      </c>
      <c r="I35" s="635" t="str">
        <f t="shared" si="6"/>
        <v/>
      </c>
      <c r="J35" s="635" t="str">
        <f t="shared" si="6"/>
        <v/>
      </c>
      <c r="K35" s="635" t="str">
        <f t="shared" si="6"/>
        <v/>
      </c>
      <c r="L35" s="635" t="str">
        <f t="shared" si="6"/>
        <v/>
      </c>
      <c r="M35" s="635" t="str">
        <f t="shared" si="6"/>
        <v/>
      </c>
      <c r="N35" s="635" t="str">
        <f t="shared" si="6"/>
        <v/>
      </c>
      <c r="O35" s="635" t="str">
        <f t="shared" si="6"/>
        <v/>
      </c>
      <c r="P35" s="635" t="str">
        <f t="shared" si="6"/>
        <v/>
      </c>
      <c r="Q35" s="635" t="str">
        <f t="shared" si="6"/>
        <v/>
      </c>
      <c r="R35" s="635" t="str">
        <f t="shared" si="6"/>
        <v/>
      </c>
      <c r="S35" s="635" t="str">
        <f>IFERROR(IF((R46-S46+S34)&lt;0,(R46-S46+S34)*(-1),R46-S46+S34),"")</f>
        <v/>
      </c>
      <c r="T35" s="635" t="str">
        <f t="shared" ref="T35:BT35" si="7">IFERROR(IF((S46-T46+T34)&lt;0,(S46-T46+T34)*(-1),S46-T46+T34),"")</f>
        <v/>
      </c>
      <c r="U35" s="635" t="str">
        <f t="shared" si="7"/>
        <v/>
      </c>
      <c r="V35" s="635" t="str">
        <f t="shared" si="7"/>
        <v/>
      </c>
      <c r="W35" s="635" t="str">
        <f t="shared" si="7"/>
        <v/>
      </c>
      <c r="X35" s="635" t="str">
        <f t="shared" si="7"/>
        <v/>
      </c>
      <c r="Y35" s="635" t="str">
        <f t="shared" si="7"/>
        <v/>
      </c>
      <c r="Z35" s="635" t="str">
        <f t="shared" si="7"/>
        <v/>
      </c>
      <c r="AA35" s="635" t="str">
        <f t="shared" si="7"/>
        <v/>
      </c>
      <c r="AB35" s="635" t="str">
        <f t="shared" si="7"/>
        <v/>
      </c>
      <c r="AC35" s="635" t="str">
        <f t="shared" si="7"/>
        <v/>
      </c>
      <c r="AD35" s="635" t="str">
        <f t="shared" si="7"/>
        <v/>
      </c>
      <c r="AE35" s="635" t="str">
        <f t="shared" si="7"/>
        <v/>
      </c>
      <c r="AF35" s="635" t="str">
        <f t="shared" si="7"/>
        <v/>
      </c>
      <c r="AG35" s="635" t="str">
        <f t="shared" si="7"/>
        <v/>
      </c>
      <c r="AH35" s="635" t="str">
        <f t="shared" si="7"/>
        <v/>
      </c>
      <c r="AI35" s="635" t="str">
        <f t="shared" si="7"/>
        <v/>
      </c>
      <c r="AJ35" s="635" t="str">
        <f t="shared" si="7"/>
        <v/>
      </c>
      <c r="AK35" s="635" t="str">
        <f t="shared" si="7"/>
        <v/>
      </c>
      <c r="AL35" s="635" t="str">
        <f t="shared" si="7"/>
        <v/>
      </c>
      <c r="AM35" s="635" t="str">
        <f t="shared" si="7"/>
        <v/>
      </c>
      <c r="AN35" s="635" t="str">
        <f t="shared" si="7"/>
        <v/>
      </c>
      <c r="AO35" s="635" t="str">
        <f t="shared" si="7"/>
        <v/>
      </c>
      <c r="AP35" s="635" t="str">
        <f t="shared" si="7"/>
        <v/>
      </c>
      <c r="AQ35" s="635" t="str">
        <f t="shared" si="7"/>
        <v/>
      </c>
      <c r="AR35" s="635" t="str">
        <f t="shared" si="7"/>
        <v/>
      </c>
      <c r="AS35" s="635" t="str">
        <f t="shared" si="7"/>
        <v/>
      </c>
      <c r="AT35" s="635" t="str">
        <f t="shared" si="7"/>
        <v/>
      </c>
      <c r="AU35" s="635" t="str">
        <f t="shared" si="7"/>
        <v/>
      </c>
      <c r="AV35" s="635" t="str">
        <f t="shared" si="7"/>
        <v/>
      </c>
      <c r="AW35" s="635" t="str">
        <f t="shared" si="7"/>
        <v/>
      </c>
      <c r="AX35" s="635" t="str">
        <f t="shared" si="7"/>
        <v/>
      </c>
      <c r="AY35" s="635" t="str">
        <f t="shared" si="7"/>
        <v/>
      </c>
      <c r="AZ35" s="635" t="str">
        <f t="shared" si="7"/>
        <v/>
      </c>
      <c r="BA35" s="635" t="str">
        <f t="shared" si="7"/>
        <v/>
      </c>
      <c r="BB35" s="635" t="str">
        <f t="shared" si="7"/>
        <v/>
      </c>
      <c r="BC35" s="635" t="str">
        <f t="shared" si="7"/>
        <v/>
      </c>
      <c r="BD35" s="635" t="str">
        <f t="shared" si="7"/>
        <v/>
      </c>
      <c r="BE35" s="635" t="str">
        <f t="shared" si="7"/>
        <v/>
      </c>
      <c r="BF35" s="635" t="str">
        <f t="shared" si="7"/>
        <v/>
      </c>
      <c r="BG35" s="635" t="str">
        <f t="shared" si="7"/>
        <v/>
      </c>
      <c r="BH35" s="635" t="str">
        <f t="shared" si="7"/>
        <v/>
      </c>
      <c r="BI35" s="635" t="str">
        <f t="shared" si="7"/>
        <v/>
      </c>
      <c r="BJ35" s="635" t="str">
        <f t="shared" si="7"/>
        <v/>
      </c>
      <c r="BK35" s="635" t="str">
        <f t="shared" si="7"/>
        <v/>
      </c>
      <c r="BL35" s="635" t="str">
        <f t="shared" si="7"/>
        <v/>
      </c>
      <c r="BM35" s="635" t="str">
        <f t="shared" si="7"/>
        <v/>
      </c>
      <c r="BN35" s="635" t="str">
        <f t="shared" si="7"/>
        <v/>
      </c>
      <c r="BO35" s="635" t="str">
        <f t="shared" si="7"/>
        <v/>
      </c>
      <c r="BP35" s="635" t="str">
        <f t="shared" si="7"/>
        <v/>
      </c>
      <c r="BQ35" s="635" t="str">
        <f t="shared" si="7"/>
        <v/>
      </c>
      <c r="BR35" s="635" t="str">
        <f t="shared" si="7"/>
        <v/>
      </c>
      <c r="BS35" s="635" t="str">
        <f t="shared" si="7"/>
        <v/>
      </c>
      <c r="BT35" s="635" t="str">
        <f t="shared" si="7"/>
        <v/>
      </c>
      <c r="BU35" s="635" t="str">
        <f>IFERROR(IF((BR46-BU46+BU34)&lt;0,(BR46-BU46+BU34)*(-1),BR46-BU46+BU34),"")</f>
        <v/>
      </c>
      <c r="BV35" s="632" t="str">
        <f>IFERROR(IF((BS46-BV46+BV34)&lt;0,(BS46-BV46+BV34)*(-1),BS46-BV46+BV34),"")</f>
        <v/>
      </c>
      <c r="BW35" s="487"/>
    </row>
    <row r="36" spans="1:75">
      <c r="A36" s="486"/>
      <c r="B36" s="477"/>
      <c r="C36" s="477"/>
      <c r="D36" s="477"/>
      <c r="E36" s="477"/>
      <c r="F36" s="477"/>
      <c r="G36" s="477"/>
      <c r="H36" s="477"/>
      <c r="I36" s="477"/>
      <c r="J36" s="477"/>
      <c r="K36" s="477"/>
      <c r="L36" s="477"/>
      <c r="M36" s="477"/>
      <c r="N36" s="477"/>
      <c r="O36" s="477"/>
      <c r="P36" s="477"/>
      <c r="Q36" s="477"/>
      <c r="R36" s="477"/>
      <c r="S36" s="477"/>
      <c r="T36" s="477"/>
      <c r="U36" s="477"/>
      <c r="V36" s="477"/>
      <c r="W36" s="477"/>
      <c r="X36" s="477"/>
      <c r="Y36" s="477"/>
      <c r="Z36" s="477"/>
      <c r="AA36" s="477"/>
      <c r="AB36" s="477"/>
      <c r="AC36" s="477"/>
      <c r="AD36" s="477"/>
      <c r="AE36" s="477"/>
      <c r="AF36" s="477"/>
      <c r="AG36" s="477"/>
      <c r="AH36" s="477"/>
      <c r="AI36" s="477"/>
      <c r="AJ36" s="477"/>
      <c r="AK36" s="477"/>
      <c r="AL36" s="477"/>
      <c r="AM36" s="477"/>
      <c r="AN36" s="477"/>
      <c r="AO36" s="477"/>
      <c r="AP36" s="477"/>
      <c r="AQ36" s="477"/>
      <c r="AR36" s="477"/>
      <c r="AS36" s="477"/>
      <c r="AT36" s="477"/>
      <c r="AU36" s="477"/>
      <c r="AV36" s="477"/>
      <c r="AW36" s="477"/>
      <c r="AX36" s="477"/>
      <c r="AY36" s="477"/>
      <c r="AZ36" s="477"/>
      <c r="BA36" s="477"/>
      <c r="BB36" s="477"/>
      <c r="BC36" s="477"/>
      <c r="BD36" s="477"/>
      <c r="BE36" s="477"/>
      <c r="BF36" s="477"/>
      <c r="BG36" s="477"/>
      <c r="BH36" s="477"/>
      <c r="BI36" s="477"/>
      <c r="BJ36" s="477"/>
      <c r="BK36" s="477"/>
      <c r="BL36" s="477"/>
      <c r="BM36" s="477"/>
      <c r="BN36" s="477"/>
      <c r="BO36" s="477"/>
      <c r="BP36" s="477"/>
      <c r="BQ36" s="477"/>
      <c r="BR36" s="477"/>
      <c r="BS36" s="477"/>
      <c r="BT36" s="477"/>
      <c r="BU36" s="477"/>
      <c r="BV36" s="598"/>
      <c r="BW36" s="487"/>
    </row>
    <row r="37" spans="1:75" s="497" customFormat="1" ht="15.75">
      <c r="A37" s="493" t="s">
        <v>149</v>
      </c>
      <c r="B37" s="494"/>
      <c r="C37" s="495"/>
      <c r="D37" s="496"/>
      <c r="E37" s="496"/>
      <c r="F37" s="496"/>
      <c r="G37" s="496"/>
      <c r="H37" s="496"/>
      <c r="I37" s="496"/>
      <c r="J37" s="496"/>
      <c r="K37" s="496"/>
      <c r="L37" s="496"/>
      <c r="M37" s="496"/>
      <c r="N37" s="496"/>
      <c r="O37" s="496"/>
      <c r="P37" s="496"/>
      <c r="Q37" s="496"/>
      <c r="R37" s="496"/>
      <c r="S37" s="496"/>
      <c r="T37" s="496"/>
      <c r="U37" s="496"/>
      <c r="V37" s="496"/>
      <c r="W37" s="496"/>
      <c r="X37" s="496"/>
      <c r="Y37" s="496"/>
      <c r="Z37" s="496"/>
      <c r="AA37" s="496"/>
      <c r="AB37" s="496"/>
      <c r="AC37" s="496"/>
      <c r="AD37" s="496"/>
      <c r="AE37" s="496"/>
      <c r="AF37" s="496"/>
      <c r="AG37" s="496"/>
      <c r="AH37" s="496"/>
      <c r="AI37" s="496"/>
      <c r="AJ37" s="496"/>
      <c r="AK37" s="496"/>
      <c r="AL37" s="496"/>
      <c r="AM37" s="496"/>
      <c r="AN37" s="496"/>
      <c r="AO37" s="496"/>
      <c r="AP37" s="496"/>
      <c r="AQ37" s="496"/>
      <c r="AR37" s="496"/>
      <c r="AS37" s="496"/>
      <c r="AT37" s="496"/>
      <c r="AU37" s="496"/>
      <c r="AV37" s="496"/>
      <c r="AW37" s="496"/>
      <c r="AX37" s="496"/>
      <c r="AY37" s="496"/>
      <c r="AZ37" s="496"/>
      <c r="BA37" s="496"/>
      <c r="BB37" s="496"/>
      <c r="BC37" s="496"/>
      <c r="BD37" s="496"/>
      <c r="BE37" s="496"/>
      <c r="BF37" s="496"/>
      <c r="BG37" s="496"/>
      <c r="BH37" s="496"/>
      <c r="BI37" s="496"/>
      <c r="BJ37" s="496"/>
      <c r="BK37" s="496"/>
      <c r="BL37" s="496"/>
      <c r="BM37" s="496"/>
      <c r="BN37" s="496"/>
      <c r="BO37" s="496"/>
      <c r="BP37" s="496"/>
      <c r="BQ37" s="496"/>
      <c r="BR37" s="496"/>
      <c r="BS37" s="496"/>
      <c r="BT37" s="496"/>
      <c r="BU37" s="496"/>
      <c r="BV37" s="632"/>
      <c r="BW37" s="487"/>
    </row>
    <row r="38" spans="1:75" s="497" customFormat="1">
      <c r="A38" s="498" t="s">
        <v>140</v>
      </c>
      <c r="B38" s="499">
        <f t="shared" ref="B38:B55" si="8">IF(filingDate&lt;$C$3,$C38,INDEX($C38:$AAA38,MATCH(filingDate,$C$3:$AAA$3)))</f>
        <v>0</v>
      </c>
      <c r="C38" s="500">
        <f>SUM(C39:C41)</f>
        <v>0</v>
      </c>
      <c r="D38" s="500">
        <f t="shared" ref="D38:BO38" si="9">SUM(D39:D41)</f>
        <v>0</v>
      </c>
      <c r="E38" s="500">
        <f t="shared" si="9"/>
        <v>0</v>
      </c>
      <c r="F38" s="500">
        <f t="shared" si="9"/>
        <v>0</v>
      </c>
      <c r="G38" s="500">
        <f t="shared" si="9"/>
        <v>0</v>
      </c>
      <c r="H38" s="500">
        <f t="shared" si="9"/>
        <v>0</v>
      </c>
      <c r="I38" s="500">
        <f t="shared" si="9"/>
        <v>0</v>
      </c>
      <c r="J38" s="500">
        <f t="shared" si="9"/>
        <v>0</v>
      </c>
      <c r="K38" s="500">
        <f t="shared" si="9"/>
        <v>0</v>
      </c>
      <c r="L38" s="500">
        <f t="shared" si="9"/>
        <v>0</v>
      </c>
      <c r="M38" s="500">
        <f t="shared" si="9"/>
        <v>0</v>
      </c>
      <c r="N38" s="500">
        <f t="shared" si="9"/>
        <v>0</v>
      </c>
      <c r="O38" s="500">
        <f t="shared" si="9"/>
        <v>0</v>
      </c>
      <c r="P38" s="500">
        <f t="shared" si="9"/>
        <v>0</v>
      </c>
      <c r="Q38" s="500">
        <f t="shared" si="9"/>
        <v>0</v>
      </c>
      <c r="R38" s="500">
        <f t="shared" si="9"/>
        <v>0</v>
      </c>
      <c r="S38" s="500">
        <f t="shared" si="9"/>
        <v>0</v>
      </c>
      <c r="T38" s="500">
        <f t="shared" si="9"/>
        <v>0</v>
      </c>
      <c r="U38" s="500">
        <f t="shared" si="9"/>
        <v>0</v>
      </c>
      <c r="V38" s="500">
        <f t="shared" si="9"/>
        <v>0</v>
      </c>
      <c r="W38" s="500">
        <f t="shared" si="9"/>
        <v>0</v>
      </c>
      <c r="X38" s="500">
        <f t="shared" si="9"/>
        <v>0</v>
      </c>
      <c r="Y38" s="500">
        <f t="shared" si="9"/>
        <v>0</v>
      </c>
      <c r="Z38" s="500">
        <f t="shared" si="9"/>
        <v>0</v>
      </c>
      <c r="AA38" s="500">
        <f t="shared" si="9"/>
        <v>0</v>
      </c>
      <c r="AB38" s="500">
        <f t="shared" si="9"/>
        <v>0</v>
      </c>
      <c r="AC38" s="500">
        <f t="shared" si="9"/>
        <v>0</v>
      </c>
      <c r="AD38" s="500">
        <f t="shared" si="9"/>
        <v>0</v>
      </c>
      <c r="AE38" s="500">
        <f t="shared" si="9"/>
        <v>0</v>
      </c>
      <c r="AF38" s="500">
        <f t="shared" si="9"/>
        <v>0</v>
      </c>
      <c r="AG38" s="500">
        <f t="shared" si="9"/>
        <v>0</v>
      </c>
      <c r="AH38" s="500">
        <f t="shared" si="9"/>
        <v>0</v>
      </c>
      <c r="AI38" s="500">
        <f t="shared" si="9"/>
        <v>0</v>
      </c>
      <c r="AJ38" s="500">
        <f t="shared" si="9"/>
        <v>0</v>
      </c>
      <c r="AK38" s="500">
        <f t="shared" si="9"/>
        <v>0</v>
      </c>
      <c r="AL38" s="500">
        <f t="shared" si="9"/>
        <v>0</v>
      </c>
      <c r="AM38" s="500">
        <f t="shared" si="9"/>
        <v>0</v>
      </c>
      <c r="AN38" s="500">
        <f t="shared" si="9"/>
        <v>0</v>
      </c>
      <c r="AO38" s="500">
        <f t="shared" si="9"/>
        <v>0</v>
      </c>
      <c r="AP38" s="500">
        <f t="shared" si="9"/>
        <v>0</v>
      </c>
      <c r="AQ38" s="500">
        <f t="shared" si="9"/>
        <v>0</v>
      </c>
      <c r="AR38" s="500">
        <f t="shared" si="9"/>
        <v>0</v>
      </c>
      <c r="AS38" s="500">
        <f t="shared" si="9"/>
        <v>0</v>
      </c>
      <c r="AT38" s="500">
        <f t="shared" si="9"/>
        <v>0</v>
      </c>
      <c r="AU38" s="500">
        <f t="shared" si="9"/>
        <v>0</v>
      </c>
      <c r="AV38" s="500">
        <f t="shared" si="9"/>
        <v>0</v>
      </c>
      <c r="AW38" s="500">
        <f t="shared" si="9"/>
        <v>0</v>
      </c>
      <c r="AX38" s="500">
        <f t="shared" si="9"/>
        <v>0</v>
      </c>
      <c r="AY38" s="500">
        <f t="shared" si="9"/>
        <v>0</v>
      </c>
      <c r="AZ38" s="500">
        <f t="shared" si="9"/>
        <v>0</v>
      </c>
      <c r="BA38" s="500">
        <f t="shared" si="9"/>
        <v>0</v>
      </c>
      <c r="BB38" s="500">
        <f t="shared" si="9"/>
        <v>0</v>
      </c>
      <c r="BC38" s="500">
        <f t="shared" si="9"/>
        <v>0</v>
      </c>
      <c r="BD38" s="500">
        <f t="shared" si="9"/>
        <v>0</v>
      </c>
      <c r="BE38" s="500">
        <f t="shared" si="9"/>
        <v>0</v>
      </c>
      <c r="BF38" s="500">
        <f t="shared" si="9"/>
        <v>0</v>
      </c>
      <c r="BG38" s="500">
        <f t="shared" si="9"/>
        <v>0</v>
      </c>
      <c r="BH38" s="500">
        <f t="shared" si="9"/>
        <v>0</v>
      </c>
      <c r="BI38" s="500">
        <f t="shared" si="9"/>
        <v>0</v>
      </c>
      <c r="BJ38" s="500">
        <f t="shared" si="9"/>
        <v>0</v>
      </c>
      <c r="BK38" s="500">
        <f t="shared" si="9"/>
        <v>0</v>
      </c>
      <c r="BL38" s="500">
        <f t="shared" si="9"/>
        <v>0</v>
      </c>
      <c r="BM38" s="500">
        <f t="shared" si="9"/>
        <v>0</v>
      </c>
      <c r="BN38" s="500">
        <f t="shared" si="9"/>
        <v>0</v>
      </c>
      <c r="BO38" s="500">
        <f t="shared" si="9"/>
        <v>0</v>
      </c>
      <c r="BP38" s="500">
        <f t="shared" ref="BP38:BV38" si="10">SUM(BP39:BP41)</f>
        <v>0</v>
      </c>
      <c r="BQ38" s="500">
        <f t="shared" si="10"/>
        <v>0</v>
      </c>
      <c r="BR38" s="500">
        <f t="shared" si="10"/>
        <v>0</v>
      </c>
      <c r="BS38" s="500">
        <f t="shared" si="10"/>
        <v>0</v>
      </c>
      <c r="BT38" s="500">
        <f t="shared" si="10"/>
        <v>0</v>
      </c>
      <c r="BU38" s="500">
        <f t="shared" si="10"/>
        <v>0</v>
      </c>
      <c r="BV38" s="636">
        <f t="shared" si="10"/>
        <v>0</v>
      </c>
      <c r="BW38" s="487"/>
    </row>
    <row r="39" spans="1:75" s="497" customFormat="1">
      <c r="A39" s="501" t="s">
        <v>164</v>
      </c>
      <c r="B39" s="502">
        <f t="shared" si="8"/>
        <v>0</v>
      </c>
      <c r="C39" s="503">
        <f>SUM(C9:C10)</f>
        <v>0</v>
      </c>
      <c r="D39" s="503">
        <f t="shared" ref="D39:BO39" si="11">SUM(D9:D10)</f>
        <v>0</v>
      </c>
      <c r="E39" s="503">
        <f t="shared" si="11"/>
        <v>0</v>
      </c>
      <c r="F39" s="503">
        <f t="shared" si="11"/>
        <v>0</v>
      </c>
      <c r="G39" s="503">
        <f t="shared" si="11"/>
        <v>0</v>
      </c>
      <c r="H39" s="503">
        <f t="shared" si="11"/>
        <v>0</v>
      </c>
      <c r="I39" s="503">
        <f t="shared" si="11"/>
        <v>0</v>
      </c>
      <c r="J39" s="503">
        <f t="shared" si="11"/>
        <v>0</v>
      </c>
      <c r="K39" s="503">
        <f t="shared" si="11"/>
        <v>0</v>
      </c>
      <c r="L39" s="503">
        <f t="shared" si="11"/>
        <v>0</v>
      </c>
      <c r="M39" s="503">
        <f t="shared" si="11"/>
        <v>0</v>
      </c>
      <c r="N39" s="503">
        <f t="shared" si="11"/>
        <v>0</v>
      </c>
      <c r="O39" s="503">
        <f t="shared" si="11"/>
        <v>0</v>
      </c>
      <c r="P39" s="503">
        <f t="shared" si="11"/>
        <v>0</v>
      </c>
      <c r="Q39" s="503">
        <f t="shared" si="11"/>
        <v>0</v>
      </c>
      <c r="R39" s="503">
        <f t="shared" si="11"/>
        <v>0</v>
      </c>
      <c r="S39" s="503">
        <f t="shared" si="11"/>
        <v>0</v>
      </c>
      <c r="T39" s="503">
        <f t="shared" si="11"/>
        <v>0</v>
      </c>
      <c r="U39" s="503">
        <f t="shared" si="11"/>
        <v>0</v>
      </c>
      <c r="V39" s="503">
        <f t="shared" si="11"/>
        <v>0</v>
      </c>
      <c r="W39" s="503">
        <f t="shared" si="11"/>
        <v>0</v>
      </c>
      <c r="X39" s="503">
        <f t="shared" si="11"/>
        <v>0</v>
      </c>
      <c r="Y39" s="503">
        <f t="shared" si="11"/>
        <v>0</v>
      </c>
      <c r="Z39" s="503">
        <f t="shared" si="11"/>
        <v>0</v>
      </c>
      <c r="AA39" s="503">
        <f t="shared" si="11"/>
        <v>0</v>
      </c>
      <c r="AB39" s="503">
        <f t="shared" si="11"/>
        <v>0</v>
      </c>
      <c r="AC39" s="503">
        <f t="shared" si="11"/>
        <v>0</v>
      </c>
      <c r="AD39" s="503">
        <f t="shared" si="11"/>
        <v>0</v>
      </c>
      <c r="AE39" s="503">
        <f t="shared" si="11"/>
        <v>0</v>
      </c>
      <c r="AF39" s="503">
        <f t="shared" si="11"/>
        <v>0</v>
      </c>
      <c r="AG39" s="503">
        <f t="shared" si="11"/>
        <v>0</v>
      </c>
      <c r="AH39" s="503">
        <f t="shared" si="11"/>
        <v>0</v>
      </c>
      <c r="AI39" s="503">
        <f t="shared" si="11"/>
        <v>0</v>
      </c>
      <c r="AJ39" s="503">
        <f t="shared" si="11"/>
        <v>0</v>
      </c>
      <c r="AK39" s="503">
        <f t="shared" si="11"/>
        <v>0</v>
      </c>
      <c r="AL39" s="503">
        <f t="shared" si="11"/>
        <v>0</v>
      </c>
      <c r="AM39" s="503">
        <f t="shared" si="11"/>
        <v>0</v>
      </c>
      <c r="AN39" s="503">
        <f t="shared" si="11"/>
        <v>0</v>
      </c>
      <c r="AO39" s="503">
        <f t="shared" si="11"/>
        <v>0</v>
      </c>
      <c r="AP39" s="503">
        <f t="shared" si="11"/>
        <v>0</v>
      </c>
      <c r="AQ39" s="503">
        <f t="shared" si="11"/>
        <v>0</v>
      </c>
      <c r="AR39" s="503">
        <f t="shared" si="11"/>
        <v>0</v>
      </c>
      <c r="AS39" s="503">
        <f t="shared" si="11"/>
        <v>0</v>
      </c>
      <c r="AT39" s="503">
        <f t="shared" si="11"/>
        <v>0</v>
      </c>
      <c r="AU39" s="503">
        <f t="shared" si="11"/>
        <v>0</v>
      </c>
      <c r="AV39" s="503">
        <f t="shared" si="11"/>
        <v>0</v>
      </c>
      <c r="AW39" s="503">
        <f t="shared" si="11"/>
        <v>0</v>
      </c>
      <c r="AX39" s="503">
        <f t="shared" si="11"/>
        <v>0</v>
      </c>
      <c r="AY39" s="503">
        <f t="shared" si="11"/>
        <v>0</v>
      </c>
      <c r="AZ39" s="503">
        <f t="shared" si="11"/>
        <v>0</v>
      </c>
      <c r="BA39" s="503">
        <f t="shared" si="11"/>
        <v>0</v>
      </c>
      <c r="BB39" s="503">
        <f t="shared" si="11"/>
        <v>0</v>
      </c>
      <c r="BC39" s="503">
        <f t="shared" si="11"/>
        <v>0</v>
      </c>
      <c r="BD39" s="503">
        <f t="shared" si="11"/>
        <v>0</v>
      </c>
      <c r="BE39" s="503">
        <f t="shared" si="11"/>
        <v>0</v>
      </c>
      <c r="BF39" s="503">
        <f t="shared" si="11"/>
        <v>0</v>
      </c>
      <c r="BG39" s="503">
        <f t="shared" si="11"/>
        <v>0</v>
      </c>
      <c r="BH39" s="503">
        <f t="shared" si="11"/>
        <v>0</v>
      </c>
      <c r="BI39" s="503">
        <f t="shared" si="11"/>
        <v>0</v>
      </c>
      <c r="BJ39" s="503">
        <f t="shared" si="11"/>
        <v>0</v>
      </c>
      <c r="BK39" s="503">
        <f t="shared" si="11"/>
        <v>0</v>
      </c>
      <c r="BL39" s="503">
        <f t="shared" si="11"/>
        <v>0</v>
      </c>
      <c r="BM39" s="503">
        <f t="shared" si="11"/>
        <v>0</v>
      </c>
      <c r="BN39" s="503">
        <f t="shared" si="11"/>
        <v>0</v>
      </c>
      <c r="BO39" s="503">
        <f t="shared" si="11"/>
        <v>0</v>
      </c>
      <c r="BP39" s="503">
        <f t="shared" ref="BP39:BV39" si="12">SUM(BP9:BP10)</f>
        <v>0</v>
      </c>
      <c r="BQ39" s="503">
        <f t="shared" si="12"/>
        <v>0</v>
      </c>
      <c r="BR39" s="503">
        <f t="shared" si="12"/>
        <v>0</v>
      </c>
      <c r="BS39" s="503">
        <f t="shared" si="12"/>
        <v>0</v>
      </c>
      <c r="BT39" s="503">
        <f t="shared" si="12"/>
        <v>0</v>
      </c>
      <c r="BU39" s="503">
        <f t="shared" si="12"/>
        <v>0</v>
      </c>
      <c r="BV39" s="632">
        <f t="shared" si="12"/>
        <v>0</v>
      </c>
      <c r="BW39" s="487"/>
    </row>
    <row r="40" spans="1:75" s="497" customFormat="1">
      <c r="A40" s="501" t="s">
        <v>38</v>
      </c>
      <c r="B40" s="502">
        <f t="shared" si="8"/>
        <v>0</v>
      </c>
      <c r="C40" s="503">
        <f>SUM(C11:C12)</f>
        <v>0</v>
      </c>
      <c r="D40" s="503">
        <f t="shared" ref="D40:BO40" si="13">SUM(D11:D12)</f>
        <v>0</v>
      </c>
      <c r="E40" s="503">
        <f t="shared" si="13"/>
        <v>0</v>
      </c>
      <c r="F40" s="503">
        <f t="shared" si="13"/>
        <v>0</v>
      </c>
      <c r="G40" s="503">
        <f t="shared" si="13"/>
        <v>0</v>
      </c>
      <c r="H40" s="503">
        <f t="shared" si="13"/>
        <v>0</v>
      </c>
      <c r="I40" s="503">
        <f t="shared" si="13"/>
        <v>0</v>
      </c>
      <c r="J40" s="503">
        <f t="shared" si="13"/>
        <v>0</v>
      </c>
      <c r="K40" s="503">
        <f t="shared" si="13"/>
        <v>0</v>
      </c>
      <c r="L40" s="503">
        <f t="shared" si="13"/>
        <v>0</v>
      </c>
      <c r="M40" s="503">
        <f t="shared" si="13"/>
        <v>0</v>
      </c>
      <c r="N40" s="503">
        <f t="shared" si="13"/>
        <v>0</v>
      </c>
      <c r="O40" s="503">
        <f t="shared" si="13"/>
        <v>0</v>
      </c>
      <c r="P40" s="503">
        <f t="shared" si="13"/>
        <v>0</v>
      </c>
      <c r="Q40" s="503">
        <f t="shared" si="13"/>
        <v>0</v>
      </c>
      <c r="R40" s="503">
        <f t="shared" si="13"/>
        <v>0</v>
      </c>
      <c r="S40" s="503">
        <f t="shared" si="13"/>
        <v>0</v>
      </c>
      <c r="T40" s="503">
        <f t="shared" si="13"/>
        <v>0</v>
      </c>
      <c r="U40" s="503">
        <f t="shared" si="13"/>
        <v>0</v>
      </c>
      <c r="V40" s="503">
        <f t="shared" si="13"/>
        <v>0</v>
      </c>
      <c r="W40" s="503">
        <f t="shared" si="13"/>
        <v>0</v>
      </c>
      <c r="X40" s="503">
        <f t="shared" si="13"/>
        <v>0</v>
      </c>
      <c r="Y40" s="503">
        <f t="shared" si="13"/>
        <v>0</v>
      </c>
      <c r="Z40" s="503">
        <f t="shared" si="13"/>
        <v>0</v>
      </c>
      <c r="AA40" s="503">
        <f t="shared" si="13"/>
        <v>0</v>
      </c>
      <c r="AB40" s="503">
        <f t="shared" si="13"/>
        <v>0</v>
      </c>
      <c r="AC40" s="503">
        <f t="shared" si="13"/>
        <v>0</v>
      </c>
      <c r="AD40" s="503">
        <f t="shared" si="13"/>
        <v>0</v>
      </c>
      <c r="AE40" s="503">
        <f t="shared" si="13"/>
        <v>0</v>
      </c>
      <c r="AF40" s="503">
        <f t="shared" si="13"/>
        <v>0</v>
      </c>
      <c r="AG40" s="503">
        <f t="shared" si="13"/>
        <v>0</v>
      </c>
      <c r="AH40" s="503">
        <f t="shared" si="13"/>
        <v>0</v>
      </c>
      <c r="AI40" s="503">
        <f t="shared" si="13"/>
        <v>0</v>
      </c>
      <c r="AJ40" s="503">
        <f t="shared" si="13"/>
        <v>0</v>
      </c>
      <c r="AK40" s="503">
        <f t="shared" si="13"/>
        <v>0</v>
      </c>
      <c r="AL40" s="503">
        <f t="shared" si="13"/>
        <v>0</v>
      </c>
      <c r="AM40" s="503">
        <f t="shared" si="13"/>
        <v>0</v>
      </c>
      <c r="AN40" s="503">
        <f t="shared" si="13"/>
        <v>0</v>
      </c>
      <c r="AO40" s="503">
        <f t="shared" si="13"/>
        <v>0</v>
      </c>
      <c r="AP40" s="503">
        <f t="shared" si="13"/>
        <v>0</v>
      </c>
      <c r="AQ40" s="503">
        <f t="shared" si="13"/>
        <v>0</v>
      </c>
      <c r="AR40" s="503">
        <f t="shared" si="13"/>
        <v>0</v>
      </c>
      <c r="AS40" s="503">
        <f t="shared" si="13"/>
        <v>0</v>
      </c>
      <c r="AT40" s="503">
        <f t="shared" si="13"/>
        <v>0</v>
      </c>
      <c r="AU40" s="503">
        <f t="shared" si="13"/>
        <v>0</v>
      </c>
      <c r="AV40" s="503">
        <f t="shared" si="13"/>
        <v>0</v>
      </c>
      <c r="AW40" s="503">
        <f t="shared" si="13"/>
        <v>0</v>
      </c>
      <c r="AX40" s="503">
        <f t="shared" si="13"/>
        <v>0</v>
      </c>
      <c r="AY40" s="503">
        <f t="shared" si="13"/>
        <v>0</v>
      </c>
      <c r="AZ40" s="503">
        <f t="shared" si="13"/>
        <v>0</v>
      </c>
      <c r="BA40" s="503">
        <f t="shared" si="13"/>
        <v>0</v>
      </c>
      <c r="BB40" s="503">
        <f t="shared" si="13"/>
        <v>0</v>
      </c>
      <c r="BC40" s="503">
        <f t="shared" si="13"/>
        <v>0</v>
      </c>
      <c r="BD40" s="503">
        <f t="shared" si="13"/>
        <v>0</v>
      </c>
      <c r="BE40" s="503">
        <f t="shared" si="13"/>
        <v>0</v>
      </c>
      <c r="BF40" s="503">
        <f t="shared" si="13"/>
        <v>0</v>
      </c>
      <c r="BG40" s="503">
        <f t="shared" si="13"/>
        <v>0</v>
      </c>
      <c r="BH40" s="503">
        <f t="shared" si="13"/>
        <v>0</v>
      </c>
      <c r="BI40" s="503">
        <f t="shared" si="13"/>
        <v>0</v>
      </c>
      <c r="BJ40" s="503">
        <f t="shared" si="13"/>
        <v>0</v>
      </c>
      <c r="BK40" s="503">
        <f t="shared" si="13"/>
        <v>0</v>
      </c>
      <c r="BL40" s="503">
        <f t="shared" si="13"/>
        <v>0</v>
      </c>
      <c r="BM40" s="503">
        <f t="shared" si="13"/>
        <v>0</v>
      </c>
      <c r="BN40" s="503">
        <f t="shared" si="13"/>
        <v>0</v>
      </c>
      <c r="BO40" s="503">
        <f t="shared" si="13"/>
        <v>0</v>
      </c>
      <c r="BP40" s="503">
        <f t="shared" ref="BP40:BV40" si="14">SUM(BP11:BP12)</f>
        <v>0</v>
      </c>
      <c r="BQ40" s="503">
        <f t="shared" si="14"/>
        <v>0</v>
      </c>
      <c r="BR40" s="503">
        <f t="shared" si="14"/>
        <v>0</v>
      </c>
      <c r="BS40" s="503">
        <f t="shared" si="14"/>
        <v>0</v>
      </c>
      <c r="BT40" s="503">
        <f t="shared" si="14"/>
        <v>0</v>
      </c>
      <c r="BU40" s="503">
        <f t="shared" si="14"/>
        <v>0</v>
      </c>
      <c r="BV40" s="632">
        <f t="shared" si="14"/>
        <v>0</v>
      </c>
      <c r="BW40" s="487"/>
    </row>
    <row r="41" spans="1:75" s="497" customFormat="1">
      <c r="A41" s="501" t="s">
        <v>171</v>
      </c>
      <c r="B41" s="502">
        <f t="shared" si="8"/>
        <v>0</v>
      </c>
      <c r="C41" s="503">
        <f>SUM(C13:C14)</f>
        <v>0</v>
      </c>
      <c r="D41" s="503">
        <f t="shared" ref="D41:BO41" si="15">SUM(D13:D14)</f>
        <v>0</v>
      </c>
      <c r="E41" s="503">
        <f t="shared" si="15"/>
        <v>0</v>
      </c>
      <c r="F41" s="503">
        <f t="shared" si="15"/>
        <v>0</v>
      </c>
      <c r="G41" s="503">
        <f t="shared" si="15"/>
        <v>0</v>
      </c>
      <c r="H41" s="503">
        <f t="shared" si="15"/>
        <v>0</v>
      </c>
      <c r="I41" s="503">
        <f t="shared" si="15"/>
        <v>0</v>
      </c>
      <c r="J41" s="503">
        <f t="shared" si="15"/>
        <v>0</v>
      </c>
      <c r="K41" s="503">
        <f t="shared" si="15"/>
        <v>0</v>
      </c>
      <c r="L41" s="503">
        <f t="shared" si="15"/>
        <v>0</v>
      </c>
      <c r="M41" s="503">
        <f t="shared" si="15"/>
        <v>0</v>
      </c>
      <c r="N41" s="503">
        <f t="shared" si="15"/>
        <v>0</v>
      </c>
      <c r="O41" s="503">
        <f t="shared" si="15"/>
        <v>0</v>
      </c>
      <c r="P41" s="503">
        <f t="shared" si="15"/>
        <v>0</v>
      </c>
      <c r="Q41" s="503">
        <f t="shared" si="15"/>
        <v>0</v>
      </c>
      <c r="R41" s="503">
        <f t="shared" si="15"/>
        <v>0</v>
      </c>
      <c r="S41" s="503">
        <f t="shared" si="15"/>
        <v>0</v>
      </c>
      <c r="T41" s="503">
        <f t="shared" si="15"/>
        <v>0</v>
      </c>
      <c r="U41" s="503">
        <f t="shared" si="15"/>
        <v>0</v>
      </c>
      <c r="V41" s="503">
        <f t="shared" si="15"/>
        <v>0</v>
      </c>
      <c r="W41" s="503">
        <f t="shared" si="15"/>
        <v>0</v>
      </c>
      <c r="X41" s="503">
        <f t="shared" si="15"/>
        <v>0</v>
      </c>
      <c r="Y41" s="503">
        <f t="shared" si="15"/>
        <v>0</v>
      </c>
      <c r="Z41" s="503">
        <f t="shared" si="15"/>
        <v>0</v>
      </c>
      <c r="AA41" s="503">
        <f t="shared" si="15"/>
        <v>0</v>
      </c>
      <c r="AB41" s="503">
        <f t="shared" si="15"/>
        <v>0</v>
      </c>
      <c r="AC41" s="503">
        <f t="shared" si="15"/>
        <v>0</v>
      </c>
      <c r="AD41" s="503">
        <f t="shared" si="15"/>
        <v>0</v>
      </c>
      <c r="AE41" s="503">
        <f t="shared" si="15"/>
        <v>0</v>
      </c>
      <c r="AF41" s="503">
        <f t="shared" si="15"/>
        <v>0</v>
      </c>
      <c r="AG41" s="503">
        <f t="shared" si="15"/>
        <v>0</v>
      </c>
      <c r="AH41" s="503">
        <f t="shared" si="15"/>
        <v>0</v>
      </c>
      <c r="AI41" s="503">
        <f t="shared" si="15"/>
        <v>0</v>
      </c>
      <c r="AJ41" s="503">
        <f t="shared" si="15"/>
        <v>0</v>
      </c>
      <c r="AK41" s="503">
        <f t="shared" si="15"/>
        <v>0</v>
      </c>
      <c r="AL41" s="503">
        <f t="shared" si="15"/>
        <v>0</v>
      </c>
      <c r="AM41" s="503">
        <f t="shared" si="15"/>
        <v>0</v>
      </c>
      <c r="AN41" s="503">
        <f t="shared" si="15"/>
        <v>0</v>
      </c>
      <c r="AO41" s="503">
        <f t="shared" si="15"/>
        <v>0</v>
      </c>
      <c r="AP41" s="503">
        <f t="shared" si="15"/>
        <v>0</v>
      </c>
      <c r="AQ41" s="503">
        <f t="shared" si="15"/>
        <v>0</v>
      </c>
      <c r="AR41" s="503">
        <f t="shared" si="15"/>
        <v>0</v>
      </c>
      <c r="AS41" s="503">
        <f t="shared" si="15"/>
        <v>0</v>
      </c>
      <c r="AT41" s="503">
        <f t="shared" si="15"/>
        <v>0</v>
      </c>
      <c r="AU41" s="503">
        <f t="shared" si="15"/>
        <v>0</v>
      </c>
      <c r="AV41" s="503">
        <f t="shared" si="15"/>
        <v>0</v>
      </c>
      <c r="AW41" s="503">
        <f t="shared" si="15"/>
        <v>0</v>
      </c>
      <c r="AX41" s="503">
        <f t="shared" si="15"/>
        <v>0</v>
      </c>
      <c r="AY41" s="503">
        <f t="shared" si="15"/>
        <v>0</v>
      </c>
      <c r="AZ41" s="503">
        <f t="shared" si="15"/>
        <v>0</v>
      </c>
      <c r="BA41" s="503">
        <f t="shared" si="15"/>
        <v>0</v>
      </c>
      <c r="BB41" s="503">
        <f t="shared" si="15"/>
        <v>0</v>
      </c>
      <c r="BC41" s="503">
        <f t="shared" si="15"/>
        <v>0</v>
      </c>
      <c r="BD41" s="503">
        <f t="shared" si="15"/>
        <v>0</v>
      </c>
      <c r="BE41" s="503">
        <f t="shared" si="15"/>
        <v>0</v>
      </c>
      <c r="BF41" s="503">
        <f t="shared" si="15"/>
        <v>0</v>
      </c>
      <c r="BG41" s="503">
        <f t="shared" si="15"/>
        <v>0</v>
      </c>
      <c r="BH41" s="503">
        <f t="shared" si="15"/>
        <v>0</v>
      </c>
      <c r="BI41" s="503">
        <f t="shared" si="15"/>
        <v>0</v>
      </c>
      <c r="BJ41" s="503">
        <f t="shared" si="15"/>
        <v>0</v>
      </c>
      <c r="BK41" s="503">
        <f t="shared" si="15"/>
        <v>0</v>
      </c>
      <c r="BL41" s="503">
        <f t="shared" si="15"/>
        <v>0</v>
      </c>
      <c r="BM41" s="503">
        <f t="shared" si="15"/>
        <v>0</v>
      </c>
      <c r="BN41" s="503">
        <f t="shared" si="15"/>
        <v>0</v>
      </c>
      <c r="BO41" s="503">
        <f t="shared" si="15"/>
        <v>0</v>
      </c>
      <c r="BP41" s="503">
        <f t="shared" ref="BP41:BV41" si="16">SUM(BP13:BP14)</f>
        <v>0</v>
      </c>
      <c r="BQ41" s="503">
        <f t="shared" si="16"/>
        <v>0</v>
      </c>
      <c r="BR41" s="503">
        <f t="shared" si="16"/>
        <v>0</v>
      </c>
      <c r="BS41" s="503">
        <f t="shared" si="16"/>
        <v>0</v>
      </c>
      <c r="BT41" s="503">
        <f t="shared" si="16"/>
        <v>0</v>
      </c>
      <c r="BU41" s="503">
        <f t="shared" si="16"/>
        <v>0</v>
      </c>
      <c r="BV41" s="632">
        <f t="shared" si="16"/>
        <v>0</v>
      </c>
      <c r="BW41" s="487"/>
    </row>
    <row r="42" spans="1:75" s="497" customFormat="1">
      <c r="A42" s="498" t="s">
        <v>148</v>
      </c>
      <c r="B42" s="499">
        <f t="shared" si="8"/>
        <v>0</v>
      </c>
      <c r="C42" s="500">
        <f>SUM(C43:C45)</f>
        <v>0</v>
      </c>
      <c r="D42" s="500">
        <f t="shared" ref="D42:BO42" si="17">SUM(D43:D45)</f>
        <v>0</v>
      </c>
      <c r="E42" s="500">
        <f t="shared" si="17"/>
        <v>0</v>
      </c>
      <c r="F42" s="500">
        <f t="shared" si="17"/>
        <v>0</v>
      </c>
      <c r="G42" s="500">
        <f t="shared" si="17"/>
        <v>0</v>
      </c>
      <c r="H42" s="500">
        <f t="shared" si="17"/>
        <v>0</v>
      </c>
      <c r="I42" s="500">
        <f t="shared" si="17"/>
        <v>0</v>
      </c>
      <c r="J42" s="500">
        <f t="shared" si="17"/>
        <v>0</v>
      </c>
      <c r="K42" s="500">
        <f t="shared" si="17"/>
        <v>0</v>
      </c>
      <c r="L42" s="500">
        <f t="shared" si="17"/>
        <v>0</v>
      </c>
      <c r="M42" s="500">
        <f t="shared" si="17"/>
        <v>0</v>
      </c>
      <c r="N42" s="500">
        <f t="shared" si="17"/>
        <v>0</v>
      </c>
      <c r="O42" s="500">
        <f t="shared" si="17"/>
        <v>0</v>
      </c>
      <c r="P42" s="500">
        <f t="shared" si="17"/>
        <v>0</v>
      </c>
      <c r="Q42" s="500">
        <f t="shared" si="17"/>
        <v>0</v>
      </c>
      <c r="R42" s="500">
        <f t="shared" si="17"/>
        <v>0</v>
      </c>
      <c r="S42" s="500">
        <f t="shared" si="17"/>
        <v>0</v>
      </c>
      <c r="T42" s="500">
        <f t="shared" si="17"/>
        <v>0</v>
      </c>
      <c r="U42" s="500">
        <f t="shared" si="17"/>
        <v>0</v>
      </c>
      <c r="V42" s="500">
        <f t="shared" si="17"/>
        <v>0</v>
      </c>
      <c r="W42" s="500">
        <f t="shared" si="17"/>
        <v>0</v>
      </c>
      <c r="X42" s="500">
        <f t="shared" si="17"/>
        <v>0</v>
      </c>
      <c r="Y42" s="500">
        <f t="shared" si="17"/>
        <v>0</v>
      </c>
      <c r="Z42" s="500">
        <f t="shared" si="17"/>
        <v>0</v>
      </c>
      <c r="AA42" s="500">
        <f t="shared" si="17"/>
        <v>0</v>
      </c>
      <c r="AB42" s="500">
        <f t="shared" si="17"/>
        <v>0</v>
      </c>
      <c r="AC42" s="500">
        <f t="shared" si="17"/>
        <v>0</v>
      </c>
      <c r="AD42" s="500">
        <f t="shared" si="17"/>
        <v>0</v>
      </c>
      <c r="AE42" s="500">
        <f t="shared" si="17"/>
        <v>0</v>
      </c>
      <c r="AF42" s="500">
        <f t="shared" si="17"/>
        <v>0</v>
      </c>
      <c r="AG42" s="500">
        <f t="shared" si="17"/>
        <v>0</v>
      </c>
      <c r="AH42" s="500">
        <f t="shared" si="17"/>
        <v>0</v>
      </c>
      <c r="AI42" s="500">
        <f t="shared" si="17"/>
        <v>0</v>
      </c>
      <c r="AJ42" s="500">
        <f t="shared" si="17"/>
        <v>0</v>
      </c>
      <c r="AK42" s="500">
        <f t="shared" si="17"/>
        <v>0</v>
      </c>
      <c r="AL42" s="500">
        <f t="shared" si="17"/>
        <v>0</v>
      </c>
      <c r="AM42" s="500">
        <f t="shared" si="17"/>
        <v>0</v>
      </c>
      <c r="AN42" s="500">
        <f t="shared" si="17"/>
        <v>0</v>
      </c>
      <c r="AO42" s="500">
        <f t="shared" si="17"/>
        <v>0</v>
      </c>
      <c r="AP42" s="500">
        <f t="shared" si="17"/>
        <v>0</v>
      </c>
      <c r="AQ42" s="500">
        <f t="shared" si="17"/>
        <v>0</v>
      </c>
      <c r="AR42" s="500">
        <f t="shared" si="17"/>
        <v>0</v>
      </c>
      <c r="AS42" s="500">
        <f t="shared" si="17"/>
        <v>0</v>
      </c>
      <c r="AT42" s="500">
        <f t="shared" si="17"/>
        <v>0</v>
      </c>
      <c r="AU42" s="500">
        <f t="shared" si="17"/>
        <v>0</v>
      </c>
      <c r="AV42" s="500">
        <f t="shared" si="17"/>
        <v>0</v>
      </c>
      <c r="AW42" s="500">
        <f t="shared" si="17"/>
        <v>0</v>
      </c>
      <c r="AX42" s="500">
        <f t="shared" si="17"/>
        <v>0</v>
      </c>
      <c r="AY42" s="500">
        <f t="shared" si="17"/>
        <v>0</v>
      </c>
      <c r="AZ42" s="500">
        <f t="shared" si="17"/>
        <v>0</v>
      </c>
      <c r="BA42" s="500">
        <f t="shared" si="17"/>
        <v>0</v>
      </c>
      <c r="BB42" s="500">
        <f t="shared" si="17"/>
        <v>0</v>
      </c>
      <c r="BC42" s="500">
        <f t="shared" si="17"/>
        <v>0</v>
      </c>
      <c r="BD42" s="500">
        <f t="shared" si="17"/>
        <v>0</v>
      </c>
      <c r="BE42" s="500">
        <f t="shared" si="17"/>
        <v>0</v>
      </c>
      <c r="BF42" s="500">
        <f t="shared" si="17"/>
        <v>0</v>
      </c>
      <c r="BG42" s="500">
        <f t="shared" si="17"/>
        <v>0</v>
      </c>
      <c r="BH42" s="500">
        <f t="shared" si="17"/>
        <v>0</v>
      </c>
      <c r="BI42" s="500">
        <f t="shared" si="17"/>
        <v>0</v>
      </c>
      <c r="BJ42" s="500">
        <f t="shared" si="17"/>
        <v>0</v>
      </c>
      <c r="BK42" s="500">
        <f t="shared" si="17"/>
        <v>0</v>
      </c>
      <c r="BL42" s="500">
        <f t="shared" si="17"/>
        <v>0</v>
      </c>
      <c r="BM42" s="500">
        <f t="shared" si="17"/>
        <v>0</v>
      </c>
      <c r="BN42" s="500">
        <f t="shared" si="17"/>
        <v>0</v>
      </c>
      <c r="BO42" s="500">
        <f t="shared" si="17"/>
        <v>0</v>
      </c>
      <c r="BP42" s="500">
        <f t="shared" ref="BP42:BV42" si="18">SUM(BP43:BP45)</f>
        <v>0</v>
      </c>
      <c r="BQ42" s="500">
        <f t="shared" si="18"/>
        <v>0</v>
      </c>
      <c r="BR42" s="500">
        <f t="shared" si="18"/>
        <v>0</v>
      </c>
      <c r="BS42" s="500">
        <f t="shared" si="18"/>
        <v>0</v>
      </c>
      <c r="BT42" s="500">
        <f t="shared" si="18"/>
        <v>0</v>
      </c>
      <c r="BU42" s="500">
        <f t="shared" si="18"/>
        <v>0</v>
      </c>
      <c r="BV42" s="636">
        <f t="shared" si="18"/>
        <v>0</v>
      </c>
      <c r="BW42" s="487"/>
    </row>
    <row r="43" spans="1:75" s="497" customFormat="1">
      <c r="A43" s="501" t="s">
        <v>150</v>
      </c>
      <c r="B43" s="502">
        <f t="shared" si="8"/>
        <v>0</v>
      </c>
      <c r="C43" s="503">
        <f>SUM(C16:C17)</f>
        <v>0</v>
      </c>
      <c r="D43" s="503">
        <f t="shared" ref="D43:BO43" si="19">SUM(D16:D17)</f>
        <v>0</v>
      </c>
      <c r="E43" s="503">
        <f t="shared" si="19"/>
        <v>0</v>
      </c>
      <c r="F43" s="503">
        <f t="shared" si="19"/>
        <v>0</v>
      </c>
      <c r="G43" s="503">
        <f t="shared" si="19"/>
        <v>0</v>
      </c>
      <c r="H43" s="503">
        <f t="shared" si="19"/>
        <v>0</v>
      </c>
      <c r="I43" s="503">
        <f t="shared" si="19"/>
        <v>0</v>
      </c>
      <c r="J43" s="503">
        <f t="shared" si="19"/>
        <v>0</v>
      </c>
      <c r="K43" s="503">
        <f t="shared" si="19"/>
        <v>0</v>
      </c>
      <c r="L43" s="503">
        <f t="shared" si="19"/>
        <v>0</v>
      </c>
      <c r="M43" s="503">
        <f t="shared" si="19"/>
        <v>0</v>
      </c>
      <c r="N43" s="503">
        <f t="shared" si="19"/>
        <v>0</v>
      </c>
      <c r="O43" s="503">
        <f t="shared" si="19"/>
        <v>0</v>
      </c>
      <c r="P43" s="503">
        <f t="shared" si="19"/>
        <v>0</v>
      </c>
      <c r="Q43" s="503">
        <f t="shared" si="19"/>
        <v>0</v>
      </c>
      <c r="R43" s="503">
        <f t="shared" si="19"/>
        <v>0</v>
      </c>
      <c r="S43" s="503">
        <f t="shared" si="19"/>
        <v>0</v>
      </c>
      <c r="T43" s="503">
        <f t="shared" si="19"/>
        <v>0</v>
      </c>
      <c r="U43" s="503">
        <f t="shared" si="19"/>
        <v>0</v>
      </c>
      <c r="V43" s="503">
        <f t="shared" si="19"/>
        <v>0</v>
      </c>
      <c r="W43" s="503">
        <f t="shared" si="19"/>
        <v>0</v>
      </c>
      <c r="X43" s="503">
        <f t="shared" si="19"/>
        <v>0</v>
      </c>
      <c r="Y43" s="503">
        <f t="shared" si="19"/>
        <v>0</v>
      </c>
      <c r="Z43" s="503">
        <f t="shared" si="19"/>
        <v>0</v>
      </c>
      <c r="AA43" s="503">
        <f t="shared" si="19"/>
        <v>0</v>
      </c>
      <c r="AB43" s="503">
        <f t="shared" si="19"/>
        <v>0</v>
      </c>
      <c r="AC43" s="503">
        <f t="shared" si="19"/>
        <v>0</v>
      </c>
      <c r="AD43" s="503">
        <f t="shared" si="19"/>
        <v>0</v>
      </c>
      <c r="AE43" s="503">
        <f t="shared" si="19"/>
        <v>0</v>
      </c>
      <c r="AF43" s="503">
        <f t="shared" si="19"/>
        <v>0</v>
      </c>
      <c r="AG43" s="503">
        <f t="shared" si="19"/>
        <v>0</v>
      </c>
      <c r="AH43" s="503">
        <f t="shared" si="19"/>
        <v>0</v>
      </c>
      <c r="AI43" s="503">
        <f t="shared" si="19"/>
        <v>0</v>
      </c>
      <c r="AJ43" s="503">
        <f t="shared" si="19"/>
        <v>0</v>
      </c>
      <c r="AK43" s="503">
        <f t="shared" si="19"/>
        <v>0</v>
      </c>
      <c r="AL43" s="503">
        <f t="shared" si="19"/>
        <v>0</v>
      </c>
      <c r="AM43" s="503">
        <f t="shared" si="19"/>
        <v>0</v>
      </c>
      <c r="AN43" s="503">
        <f t="shared" si="19"/>
        <v>0</v>
      </c>
      <c r="AO43" s="503">
        <f t="shared" si="19"/>
        <v>0</v>
      </c>
      <c r="AP43" s="503">
        <f t="shared" si="19"/>
        <v>0</v>
      </c>
      <c r="AQ43" s="503">
        <f t="shared" si="19"/>
        <v>0</v>
      </c>
      <c r="AR43" s="503">
        <f t="shared" si="19"/>
        <v>0</v>
      </c>
      <c r="AS43" s="503">
        <f t="shared" si="19"/>
        <v>0</v>
      </c>
      <c r="AT43" s="503">
        <f t="shared" si="19"/>
        <v>0</v>
      </c>
      <c r="AU43" s="503">
        <f t="shared" si="19"/>
        <v>0</v>
      </c>
      <c r="AV43" s="503">
        <f t="shared" si="19"/>
        <v>0</v>
      </c>
      <c r="AW43" s="503">
        <f t="shared" si="19"/>
        <v>0</v>
      </c>
      <c r="AX43" s="503">
        <f t="shared" si="19"/>
        <v>0</v>
      </c>
      <c r="AY43" s="503">
        <f t="shared" si="19"/>
        <v>0</v>
      </c>
      <c r="AZ43" s="503">
        <f t="shared" si="19"/>
        <v>0</v>
      </c>
      <c r="BA43" s="503">
        <f t="shared" si="19"/>
        <v>0</v>
      </c>
      <c r="BB43" s="503">
        <f t="shared" si="19"/>
        <v>0</v>
      </c>
      <c r="BC43" s="503">
        <f t="shared" si="19"/>
        <v>0</v>
      </c>
      <c r="BD43" s="503">
        <f t="shared" si="19"/>
        <v>0</v>
      </c>
      <c r="BE43" s="503">
        <f t="shared" si="19"/>
        <v>0</v>
      </c>
      <c r="BF43" s="503">
        <f t="shared" si="19"/>
        <v>0</v>
      </c>
      <c r="BG43" s="503">
        <f t="shared" si="19"/>
        <v>0</v>
      </c>
      <c r="BH43" s="503">
        <f t="shared" si="19"/>
        <v>0</v>
      </c>
      <c r="BI43" s="503">
        <f t="shared" si="19"/>
        <v>0</v>
      </c>
      <c r="BJ43" s="503">
        <f t="shared" si="19"/>
        <v>0</v>
      </c>
      <c r="BK43" s="503">
        <f t="shared" si="19"/>
        <v>0</v>
      </c>
      <c r="BL43" s="503">
        <f t="shared" si="19"/>
        <v>0</v>
      </c>
      <c r="BM43" s="503">
        <f t="shared" si="19"/>
        <v>0</v>
      </c>
      <c r="BN43" s="503">
        <f t="shared" si="19"/>
        <v>0</v>
      </c>
      <c r="BO43" s="503">
        <f t="shared" si="19"/>
        <v>0</v>
      </c>
      <c r="BP43" s="503">
        <f t="shared" ref="BP43:BV43" si="20">SUM(BP16:BP17)</f>
        <v>0</v>
      </c>
      <c r="BQ43" s="503">
        <f t="shared" si="20"/>
        <v>0</v>
      </c>
      <c r="BR43" s="503">
        <f t="shared" si="20"/>
        <v>0</v>
      </c>
      <c r="BS43" s="503">
        <f t="shared" si="20"/>
        <v>0</v>
      </c>
      <c r="BT43" s="503">
        <f t="shared" si="20"/>
        <v>0</v>
      </c>
      <c r="BU43" s="503">
        <f t="shared" si="20"/>
        <v>0</v>
      </c>
      <c r="BV43" s="632">
        <f t="shared" si="20"/>
        <v>0</v>
      </c>
      <c r="BW43" s="487"/>
    </row>
    <row r="44" spans="1:75" s="497" customFormat="1">
      <c r="A44" s="501" t="s">
        <v>151</v>
      </c>
      <c r="B44" s="502">
        <f t="shared" si="8"/>
        <v>0</v>
      </c>
      <c r="C44" s="503">
        <f>SUM(C18:C19)</f>
        <v>0</v>
      </c>
      <c r="D44" s="503">
        <f t="shared" ref="D44:BO44" si="21">SUM(D18:D19)</f>
        <v>0</v>
      </c>
      <c r="E44" s="503">
        <f t="shared" si="21"/>
        <v>0</v>
      </c>
      <c r="F44" s="503">
        <f t="shared" si="21"/>
        <v>0</v>
      </c>
      <c r="G44" s="503">
        <f t="shared" si="21"/>
        <v>0</v>
      </c>
      <c r="H44" s="503">
        <f t="shared" si="21"/>
        <v>0</v>
      </c>
      <c r="I44" s="503">
        <f t="shared" si="21"/>
        <v>0</v>
      </c>
      <c r="J44" s="503">
        <f t="shared" si="21"/>
        <v>0</v>
      </c>
      <c r="K44" s="503">
        <f t="shared" si="21"/>
        <v>0</v>
      </c>
      <c r="L44" s="503">
        <f t="shared" si="21"/>
        <v>0</v>
      </c>
      <c r="M44" s="503">
        <f t="shared" si="21"/>
        <v>0</v>
      </c>
      <c r="N44" s="503">
        <f t="shared" si="21"/>
        <v>0</v>
      </c>
      <c r="O44" s="503">
        <f t="shared" si="21"/>
        <v>0</v>
      </c>
      <c r="P44" s="503">
        <f t="shared" si="21"/>
        <v>0</v>
      </c>
      <c r="Q44" s="503">
        <f t="shared" si="21"/>
        <v>0</v>
      </c>
      <c r="R44" s="503">
        <f t="shared" si="21"/>
        <v>0</v>
      </c>
      <c r="S44" s="503">
        <f t="shared" si="21"/>
        <v>0</v>
      </c>
      <c r="T44" s="503">
        <f t="shared" si="21"/>
        <v>0</v>
      </c>
      <c r="U44" s="503">
        <f t="shared" si="21"/>
        <v>0</v>
      </c>
      <c r="V44" s="503">
        <f t="shared" si="21"/>
        <v>0</v>
      </c>
      <c r="W44" s="503">
        <f t="shared" si="21"/>
        <v>0</v>
      </c>
      <c r="X44" s="503">
        <f t="shared" si="21"/>
        <v>0</v>
      </c>
      <c r="Y44" s="503">
        <f t="shared" si="21"/>
        <v>0</v>
      </c>
      <c r="Z44" s="503">
        <f t="shared" si="21"/>
        <v>0</v>
      </c>
      <c r="AA44" s="503">
        <f t="shared" si="21"/>
        <v>0</v>
      </c>
      <c r="AB44" s="503">
        <f t="shared" si="21"/>
        <v>0</v>
      </c>
      <c r="AC44" s="503">
        <f t="shared" si="21"/>
        <v>0</v>
      </c>
      <c r="AD44" s="503">
        <f t="shared" si="21"/>
        <v>0</v>
      </c>
      <c r="AE44" s="503">
        <f t="shared" si="21"/>
        <v>0</v>
      </c>
      <c r="AF44" s="503">
        <f t="shared" si="21"/>
        <v>0</v>
      </c>
      <c r="AG44" s="503">
        <f t="shared" si="21"/>
        <v>0</v>
      </c>
      <c r="AH44" s="503">
        <f t="shared" si="21"/>
        <v>0</v>
      </c>
      <c r="AI44" s="503">
        <f t="shared" si="21"/>
        <v>0</v>
      </c>
      <c r="AJ44" s="503">
        <f t="shared" si="21"/>
        <v>0</v>
      </c>
      <c r="AK44" s="503">
        <f t="shared" si="21"/>
        <v>0</v>
      </c>
      <c r="AL44" s="503">
        <f t="shared" si="21"/>
        <v>0</v>
      </c>
      <c r="AM44" s="503">
        <f t="shared" si="21"/>
        <v>0</v>
      </c>
      <c r="AN44" s="503">
        <f t="shared" si="21"/>
        <v>0</v>
      </c>
      <c r="AO44" s="503">
        <f t="shared" si="21"/>
        <v>0</v>
      </c>
      <c r="AP44" s="503">
        <f t="shared" si="21"/>
        <v>0</v>
      </c>
      <c r="AQ44" s="503">
        <f t="shared" si="21"/>
        <v>0</v>
      </c>
      <c r="AR44" s="503">
        <f t="shared" si="21"/>
        <v>0</v>
      </c>
      <c r="AS44" s="503">
        <f t="shared" si="21"/>
        <v>0</v>
      </c>
      <c r="AT44" s="503">
        <f t="shared" si="21"/>
        <v>0</v>
      </c>
      <c r="AU44" s="503">
        <f t="shared" si="21"/>
        <v>0</v>
      </c>
      <c r="AV44" s="503">
        <f t="shared" si="21"/>
        <v>0</v>
      </c>
      <c r="AW44" s="503">
        <f t="shared" si="21"/>
        <v>0</v>
      </c>
      <c r="AX44" s="503">
        <f t="shared" si="21"/>
        <v>0</v>
      </c>
      <c r="AY44" s="503">
        <f t="shared" si="21"/>
        <v>0</v>
      </c>
      <c r="AZ44" s="503">
        <f t="shared" si="21"/>
        <v>0</v>
      </c>
      <c r="BA44" s="503">
        <f t="shared" si="21"/>
        <v>0</v>
      </c>
      <c r="BB44" s="503">
        <f t="shared" si="21"/>
        <v>0</v>
      </c>
      <c r="BC44" s="503">
        <f t="shared" si="21"/>
        <v>0</v>
      </c>
      <c r="BD44" s="503">
        <f t="shared" si="21"/>
        <v>0</v>
      </c>
      <c r="BE44" s="503">
        <f t="shared" si="21"/>
        <v>0</v>
      </c>
      <c r="BF44" s="503">
        <f t="shared" si="21"/>
        <v>0</v>
      </c>
      <c r="BG44" s="503">
        <f t="shared" si="21"/>
        <v>0</v>
      </c>
      <c r="BH44" s="503">
        <f t="shared" si="21"/>
        <v>0</v>
      </c>
      <c r="BI44" s="503">
        <f t="shared" si="21"/>
        <v>0</v>
      </c>
      <c r="BJ44" s="503">
        <f t="shared" si="21"/>
        <v>0</v>
      </c>
      <c r="BK44" s="503">
        <f t="shared" si="21"/>
        <v>0</v>
      </c>
      <c r="BL44" s="503">
        <f t="shared" si="21"/>
        <v>0</v>
      </c>
      <c r="BM44" s="503">
        <f t="shared" si="21"/>
        <v>0</v>
      </c>
      <c r="BN44" s="503">
        <f t="shared" si="21"/>
        <v>0</v>
      </c>
      <c r="BO44" s="503">
        <f t="shared" si="21"/>
        <v>0</v>
      </c>
      <c r="BP44" s="503">
        <f t="shared" ref="BP44:BV44" si="22">SUM(BP18:BP19)</f>
        <v>0</v>
      </c>
      <c r="BQ44" s="503">
        <f t="shared" si="22"/>
        <v>0</v>
      </c>
      <c r="BR44" s="503">
        <f t="shared" si="22"/>
        <v>0</v>
      </c>
      <c r="BS44" s="503">
        <f t="shared" si="22"/>
        <v>0</v>
      </c>
      <c r="BT44" s="503">
        <f t="shared" si="22"/>
        <v>0</v>
      </c>
      <c r="BU44" s="503">
        <f t="shared" si="22"/>
        <v>0</v>
      </c>
      <c r="BV44" s="632">
        <f t="shared" si="22"/>
        <v>0</v>
      </c>
      <c r="BW44" s="487"/>
    </row>
    <row r="45" spans="1:75" s="497" customFormat="1">
      <c r="A45" s="501" t="s">
        <v>171</v>
      </c>
      <c r="B45" s="502">
        <f t="shared" si="8"/>
        <v>0</v>
      </c>
      <c r="C45" s="503">
        <f>SUM(C20:C21)</f>
        <v>0</v>
      </c>
      <c r="D45" s="503">
        <f t="shared" ref="D45:BO45" si="23">SUM(D20:D21)</f>
        <v>0</v>
      </c>
      <c r="E45" s="503">
        <f t="shared" si="23"/>
        <v>0</v>
      </c>
      <c r="F45" s="503">
        <f t="shared" si="23"/>
        <v>0</v>
      </c>
      <c r="G45" s="503">
        <f t="shared" si="23"/>
        <v>0</v>
      </c>
      <c r="H45" s="503">
        <f t="shared" si="23"/>
        <v>0</v>
      </c>
      <c r="I45" s="503">
        <f t="shared" si="23"/>
        <v>0</v>
      </c>
      <c r="J45" s="503">
        <f t="shared" si="23"/>
        <v>0</v>
      </c>
      <c r="K45" s="503">
        <f t="shared" si="23"/>
        <v>0</v>
      </c>
      <c r="L45" s="503">
        <f t="shared" si="23"/>
        <v>0</v>
      </c>
      <c r="M45" s="503">
        <f t="shared" si="23"/>
        <v>0</v>
      </c>
      <c r="N45" s="503">
        <f t="shared" si="23"/>
        <v>0</v>
      </c>
      <c r="O45" s="503">
        <f t="shared" si="23"/>
        <v>0</v>
      </c>
      <c r="P45" s="503">
        <f t="shared" si="23"/>
        <v>0</v>
      </c>
      <c r="Q45" s="503">
        <f t="shared" si="23"/>
        <v>0</v>
      </c>
      <c r="R45" s="503">
        <f t="shared" si="23"/>
        <v>0</v>
      </c>
      <c r="S45" s="503">
        <f t="shared" si="23"/>
        <v>0</v>
      </c>
      <c r="T45" s="503">
        <f t="shared" si="23"/>
        <v>0</v>
      </c>
      <c r="U45" s="503">
        <f t="shared" si="23"/>
        <v>0</v>
      </c>
      <c r="V45" s="503">
        <f t="shared" si="23"/>
        <v>0</v>
      </c>
      <c r="W45" s="503">
        <f t="shared" si="23"/>
        <v>0</v>
      </c>
      <c r="X45" s="503">
        <f t="shared" si="23"/>
        <v>0</v>
      </c>
      <c r="Y45" s="503">
        <f t="shared" si="23"/>
        <v>0</v>
      </c>
      <c r="Z45" s="503">
        <f t="shared" si="23"/>
        <v>0</v>
      </c>
      <c r="AA45" s="503">
        <f t="shared" si="23"/>
        <v>0</v>
      </c>
      <c r="AB45" s="503">
        <f t="shared" si="23"/>
        <v>0</v>
      </c>
      <c r="AC45" s="503">
        <f t="shared" si="23"/>
        <v>0</v>
      </c>
      <c r="AD45" s="503">
        <f t="shared" si="23"/>
        <v>0</v>
      </c>
      <c r="AE45" s="503">
        <f t="shared" si="23"/>
        <v>0</v>
      </c>
      <c r="AF45" s="503">
        <f t="shared" si="23"/>
        <v>0</v>
      </c>
      <c r="AG45" s="503">
        <f t="shared" si="23"/>
        <v>0</v>
      </c>
      <c r="AH45" s="503">
        <f t="shared" si="23"/>
        <v>0</v>
      </c>
      <c r="AI45" s="503">
        <f t="shared" si="23"/>
        <v>0</v>
      </c>
      <c r="AJ45" s="503">
        <f t="shared" si="23"/>
        <v>0</v>
      </c>
      <c r="AK45" s="503">
        <f t="shared" si="23"/>
        <v>0</v>
      </c>
      <c r="AL45" s="503">
        <f t="shared" si="23"/>
        <v>0</v>
      </c>
      <c r="AM45" s="503">
        <f t="shared" si="23"/>
        <v>0</v>
      </c>
      <c r="AN45" s="503">
        <f t="shared" si="23"/>
        <v>0</v>
      </c>
      <c r="AO45" s="503">
        <f t="shared" si="23"/>
        <v>0</v>
      </c>
      <c r="AP45" s="503">
        <f t="shared" si="23"/>
        <v>0</v>
      </c>
      <c r="AQ45" s="503">
        <f t="shared" si="23"/>
        <v>0</v>
      </c>
      <c r="AR45" s="503">
        <f t="shared" si="23"/>
        <v>0</v>
      </c>
      <c r="AS45" s="503">
        <f t="shared" si="23"/>
        <v>0</v>
      </c>
      <c r="AT45" s="503">
        <f t="shared" si="23"/>
        <v>0</v>
      </c>
      <c r="AU45" s="503">
        <f t="shared" si="23"/>
        <v>0</v>
      </c>
      <c r="AV45" s="503">
        <f t="shared" si="23"/>
        <v>0</v>
      </c>
      <c r="AW45" s="503">
        <f t="shared" si="23"/>
        <v>0</v>
      </c>
      <c r="AX45" s="503">
        <f t="shared" si="23"/>
        <v>0</v>
      </c>
      <c r="AY45" s="503">
        <f t="shared" si="23"/>
        <v>0</v>
      </c>
      <c r="AZ45" s="503">
        <f t="shared" si="23"/>
        <v>0</v>
      </c>
      <c r="BA45" s="503">
        <f t="shared" si="23"/>
        <v>0</v>
      </c>
      <c r="BB45" s="503">
        <f t="shared" si="23"/>
        <v>0</v>
      </c>
      <c r="BC45" s="503">
        <f t="shared" si="23"/>
        <v>0</v>
      </c>
      <c r="BD45" s="503">
        <f t="shared" si="23"/>
        <v>0</v>
      </c>
      <c r="BE45" s="503">
        <f t="shared" si="23"/>
        <v>0</v>
      </c>
      <c r="BF45" s="503">
        <f t="shared" si="23"/>
        <v>0</v>
      </c>
      <c r="BG45" s="503">
        <f t="shared" si="23"/>
        <v>0</v>
      </c>
      <c r="BH45" s="503">
        <f t="shared" si="23"/>
        <v>0</v>
      </c>
      <c r="BI45" s="503">
        <f t="shared" si="23"/>
        <v>0</v>
      </c>
      <c r="BJ45" s="503">
        <f t="shared" si="23"/>
        <v>0</v>
      </c>
      <c r="BK45" s="503">
        <f t="shared" si="23"/>
        <v>0</v>
      </c>
      <c r="BL45" s="503">
        <f t="shared" si="23"/>
        <v>0</v>
      </c>
      <c r="BM45" s="503">
        <f t="shared" si="23"/>
        <v>0</v>
      </c>
      <c r="BN45" s="503">
        <f t="shared" si="23"/>
        <v>0</v>
      </c>
      <c r="BO45" s="503">
        <f t="shared" si="23"/>
        <v>0</v>
      </c>
      <c r="BP45" s="503">
        <f t="shared" ref="BP45:BV45" si="24">SUM(BP20:BP21)</f>
        <v>0</v>
      </c>
      <c r="BQ45" s="503">
        <f t="shared" si="24"/>
        <v>0</v>
      </c>
      <c r="BR45" s="503">
        <f t="shared" si="24"/>
        <v>0</v>
      </c>
      <c r="BS45" s="503">
        <f t="shared" si="24"/>
        <v>0</v>
      </c>
      <c r="BT45" s="503">
        <f t="shared" si="24"/>
        <v>0</v>
      </c>
      <c r="BU45" s="503">
        <f t="shared" si="24"/>
        <v>0</v>
      </c>
      <c r="BV45" s="632">
        <f t="shared" si="24"/>
        <v>0</v>
      </c>
      <c r="BW45" s="487"/>
    </row>
    <row r="46" spans="1:75" s="497" customFormat="1">
      <c r="A46" s="504" t="s">
        <v>152</v>
      </c>
      <c r="B46" s="499" t="str">
        <f>IFERROR(IF(filingDate&lt;$C$3,$C46,INDEX($C46:$AAA46,MATCH(filingDate,$C$3:$AAA$3))),"")</f>
        <v/>
      </c>
      <c r="C46" s="500" t="e">
        <f>IF(SUM(C39,C43)=0,#N/A,SUM(C39,C43))</f>
        <v>#N/A</v>
      </c>
      <c r="D46" s="500" t="e">
        <f t="shared" ref="D46:BO46" si="25">IF(SUM(D39,D43)=0,#N/A,SUM(D39,D43))</f>
        <v>#N/A</v>
      </c>
      <c r="E46" s="500" t="e">
        <f t="shared" si="25"/>
        <v>#N/A</v>
      </c>
      <c r="F46" s="500" t="e">
        <f t="shared" si="25"/>
        <v>#N/A</v>
      </c>
      <c r="G46" s="500" t="e">
        <f t="shared" si="25"/>
        <v>#N/A</v>
      </c>
      <c r="H46" s="500" t="e">
        <f t="shared" si="25"/>
        <v>#N/A</v>
      </c>
      <c r="I46" s="500" t="e">
        <f t="shared" si="25"/>
        <v>#N/A</v>
      </c>
      <c r="J46" s="500" t="e">
        <f t="shared" si="25"/>
        <v>#N/A</v>
      </c>
      <c r="K46" s="500" t="e">
        <f t="shared" si="25"/>
        <v>#N/A</v>
      </c>
      <c r="L46" s="500" t="e">
        <f t="shared" si="25"/>
        <v>#N/A</v>
      </c>
      <c r="M46" s="500" t="e">
        <f t="shared" si="25"/>
        <v>#N/A</v>
      </c>
      <c r="N46" s="500" t="e">
        <f t="shared" si="25"/>
        <v>#N/A</v>
      </c>
      <c r="O46" s="500" t="e">
        <f t="shared" si="25"/>
        <v>#N/A</v>
      </c>
      <c r="P46" s="500" t="e">
        <f t="shared" si="25"/>
        <v>#N/A</v>
      </c>
      <c r="Q46" s="500" t="e">
        <f t="shared" si="25"/>
        <v>#N/A</v>
      </c>
      <c r="R46" s="500" t="e">
        <f t="shared" si="25"/>
        <v>#N/A</v>
      </c>
      <c r="S46" s="500" t="e">
        <f t="shared" si="25"/>
        <v>#N/A</v>
      </c>
      <c r="T46" s="500" t="e">
        <f t="shared" si="25"/>
        <v>#N/A</v>
      </c>
      <c r="U46" s="500" t="e">
        <f t="shared" si="25"/>
        <v>#N/A</v>
      </c>
      <c r="V46" s="500" t="e">
        <f t="shared" si="25"/>
        <v>#N/A</v>
      </c>
      <c r="W46" s="500" t="e">
        <f t="shared" si="25"/>
        <v>#N/A</v>
      </c>
      <c r="X46" s="500" t="e">
        <f t="shared" si="25"/>
        <v>#N/A</v>
      </c>
      <c r="Y46" s="500" t="e">
        <f t="shared" si="25"/>
        <v>#N/A</v>
      </c>
      <c r="Z46" s="500" t="e">
        <f t="shared" si="25"/>
        <v>#N/A</v>
      </c>
      <c r="AA46" s="500" t="e">
        <f t="shared" si="25"/>
        <v>#N/A</v>
      </c>
      <c r="AB46" s="500" t="e">
        <f t="shared" si="25"/>
        <v>#N/A</v>
      </c>
      <c r="AC46" s="500" t="e">
        <f t="shared" si="25"/>
        <v>#N/A</v>
      </c>
      <c r="AD46" s="500" t="e">
        <f t="shared" si="25"/>
        <v>#N/A</v>
      </c>
      <c r="AE46" s="500" t="e">
        <f t="shared" si="25"/>
        <v>#N/A</v>
      </c>
      <c r="AF46" s="500" t="e">
        <f t="shared" si="25"/>
        <v>#N/A</v>
      </c>
      <c r="AG46" s="500" t="e">
        <f t="shared" si="25"/>
        <v>#N/A</v>
      </c>
      <c r="AH46" s="500" t="e">
        <f t="shared" si="25"/>
        <v>#N/A</v>
      </c>
      <c r="AI46" s="500" t="e">
        <f t="shared" si="25"/>
        <v>#N/A</v>
      </c>
      <c r="AJ46" s="500" t="e">
        <f t="shared" si="25"/>
        <v>#N/A</v>
      </c>
      <c r="AK46" s="500" t="e">
        <f t="shared" si="25"/>
        <v>#N/A</v>
      </c>
      <c r="AL46" s="500" t="e">
        <f t="shared" si="25"/>
        <v>#N/A</v>
      </c>
      <c r="AM46" s="500" t="e">
        <f t="shared" si="25"/>
        <v>#N/A</v>
      </c>
      <c r="AN46" s="500" t="e">
        <f t="shared" si="25"/>
        <v>#N/A</v>
      </c>
      <c r="AO46" s="500" t="e">
        <f t="shared" si="25"/>
        <v>#N/A</v>
      </c>
      <c r="AP46" s="500" t="e">
        <f t="shared" si="25"/>
        <v>#N/A</v>
      </c>
      <c r="AQ46" s="500" t="e">
        <f t="shared" si="25"/>
        <v>#N/A</v>
      </c>
      <c r="AR46" s="500" t="e">
        <f t="shared" si="25"/>
        <v>#N/A</v>
      </c>
      <c r="AS46" s="500" t="e">
        <f t="shared" si="25"/>
        <v>#N/A</v>
      </c>
      <c r="AT46" s="500" t="e">
        <f t="shared" si="25"/>
        <v>#N/A</v>
      </c>
      <c r="AU46" s="500" t="e">
        <f t="shared" si="25"/>
        <v>#N/A</v>
      </c>
      <c r="AV46" s="500" t="e">
        <f t="shared" si="25"/>
        <v>#N/A</v>
      </c>
      <c r="AW46" s="500" t="e">
        <f t="shared" si="25"/>
        <v>#N/A</v>
      </c>
      <c r="AX46" s="500" t="e">
        <f t="shared" si="25"/>
        <v>#N/A</v>
      </c>
      <c r="AY46" s="500" t="e">
        <f t="shared" si="25"/>
        <v>#N/A</v>
      </c>
      <c r="AZ46" s="500" t="e">
        <f t="shared" si="25"/>
        <v>#N/A</v>
      </c>
      <c r="BA46" s="500" t="e">
        <f t="shared" si="25"/>
        <v>#N/A</v>
      </c>
      <c r="BB46" s="500" t="e">
        <f t="shared" si="25"/>
        <v>#N/A</v>
      </c>
      <c r="BC46" s="500" t="e">
        <f t="shared" si="25"/>
        <v>#N/A</v>
      </c>
      <c r="BD46" s="500" t="e">
        <f t="shared" si="25"/>
        <v>#N/A</v>
      </c>
      <c r="BE46" s="500" t="e">
        <f t="shared" si="25"/>
        <v>#N/A</v>
      </c>
      <c r="BF46" s="500" t="e">
        <f t="shared" si="25"/>
        <v>#N/A</v>
      </c>
      <c r="BG46" s="500" t="e">
        <f t="shared" si="25"/>
        <v>#N/A</v>
      </c>
      <c r="BH46" s="500" t="e">
        <f t="shared" si="25"/>
        <v>#N/A</v>
      </c>
      <c r="BI46" s="500" t="e">
        <f t="shared" si="25"/>
        <v>#N/A</v>
      </c>
      <c r="BJ46" s="500" t="e">
        <f t="shared" si="25"/>
        <v>#N/A</v>
      </c>
      <c r="BK46" s="500" t="e">
        <f t="shared" si="25"/>
        <v>#N/A</v>
      </c>
      <c r="BL46" s="500" t="e">
        <f t="shared" si="25"/>
        <v>#N/A</v>
      </c>
      <c r="BM46" s="500" t="e">
        <f t="shared" si="25"/>
        <v>#N/A</v>
      </c>
      <c r="BN46" s="500" t="e">
        <f t="shared" si="25"/>
        <v>#N/A</v>
      </c>
      <c r="BO46" s="500" t="e">
        <f t="shared" si="25"/>
        <v>#N/A</v>
      </c>
      <c r="BP46" s="500" t="e">
        <f t="shared" ref="BP46:BV46" si="26">IF(SUM(BP39,BP43)=0,#N/A,SUM(BP39,BP43))</f>
        <v>#N/A</v>
      </c>
      <c r="BQ46" s="500" t="e">
        <f t="shared" si="26"/>
        <v>#N/A</v>
      </c>
      <c r="BR46" s="500" t="e">
        <f t="shared" si="26"/>
        <v>#N/A</v>
      </c>
      <c r="BS46" s="500" t="e">
        <f t="shared" si="26"/>
        <v>#N/A</v>
      </c>
      <c r="BT46" s="500" t="e">
        <f t="shared" si="26"/>
        <v>#N/A</v>
      </c>
      <c r="BU46" s="500" t="e">
        <f t="shared" si="26"/>
        <v>#N/A</v>
      </c>
      <c r="BV46" s="636" t="e">
        <f t="shared" si="26"/>
        <v>#N/A</v>
      </c>
      <c r="BW46" s="487"/>
    </row>
    <row r="47" spans="1:75" s="497" customFormat="1">
      <c r="A47" s="503" t="s">
        <v>153</v>
      </c>
      <c r="B47" s="502">
        <f t="shared" si="8"/>
        <v>0</v>
      </c>
      <c r="C47" s="503">
        <f>SUM(C9,C16)</f>
        <v>0</v>
      </c>
      <c r="D47" s="503">
        <f t="shared" ref="D47:BO48" si="27">SUM(D9,D16)</f>
        <v>0</v>
      </c>
      <c r="E47" s="503">
        <f t="shared" si="27"/>
        <v>0</v>
      </c>
      <c r="F47" s="503">
        <f t="shared" si="27"/>
        <v>0</v>
      </c>
      <c r="G47" s="503">
        <f t="shared" si="27"/>
        <v>0</v>
      </c>
      <c r="H47" s="503">
        <f t="shared" si="27"/>
        <v>0</v>
      </c>
      <c r="I47" s="503">
        <f t="shared" si="27"/>
        <v>0</v>
      </c>
      <c r="J47" s="503">
        <f t="shared" si="27"/>
        <v>0</v>
      </c>
      <c r="K47" s="503">
        <f t="shared" si="27"/>
        <v>0</v>
      </c>
      <c r="L47" s="503">
        <f t="shared" si="27"/>
        <v>0</v>
      </c>
      <c r="M47" s="503">
        <f t="shared" si="27"/>
        <v>0</v>
      </c>
      <c r="N47" s="503">
        <f t="shared" si="27"/>
        <v>0</v>
      </c>
      <c r="O47" s="503">
        <f t="shared" si="27"/>
        <v>0</v>
      </c>
      <c r="P47" s="503">
        <f t="shared" si="27"/>
        <v>0</v>
      </c>
      <c r="Q47" s="503">
        <f t="shared" si="27"/>
        <v>0</v>
      </c>
      <c r="R47" s="503">
        <f t="shared" si="27"/>
        <v>0</v>
      </c>
      <c r="S47" s="503">
        <f t="shared" si="27"/>
        <v>0</v>
      </c>
      <c r="T47" s="503">
        <f t="shared" si="27"/>
        <v>0</v>
      </c>
      <c r="U47" s="503">
        <f t="shared" si="27"/>
        <v>0</v>
      </c>
      <c r="V47" s="503">
        <f t="shared" si="27"/>
        <v>0</v>
      </c>
      <c r="W47" s="503">
        <f t="shared" si="27"/>
        <v>0</v>
      </c>
      <c r="X47" s="503">
        <f t="shared" si="27"/>
        <v>0</v>
      </c>
      <c r="Y47" s="503">
        <f t="shared" si="27"/>
        <v>0</v>
      </c>
      <c r="Z47" s="503">
        <f t="shared" si="27"/>
        <v>0</v>
      </c>
      <c r="AA47" s="503">
        <f t="shared" si="27"/>
        <v>0</v>
      </c>
      <c r="AB47" s="503">
        <f t="shared" si="27"/>
        <v>0</v>
      </c>
      <c r="AC47" s="503">
        <f t="shared" si="27"/>
        <v>0</v>
      </c>
      <c r="AD47" s="503">
        <f t="shared" si="27"/>
        <v>0</v>
      </c>
      <c r="AE47" s="503">
        <f t="shared" si="27"/>
        <v>0</v>
      </c>
      <c r="AF47" s="503">
        <f t="shared" si="27"/>
        <v>0</v>
      </c>
      <c r="AG47" s="503">
        <f t="shared" si="27"/>
        <v>0</v>
      </c>
      <c r="AH47" s="503">
        <f t="shared" si="27"/>
        <v>0</v>
      </c>
      <c r="AI47" s="503">
        <f t="shared" si="27"/>
        <v>0</v>
      </c>
      <c r="AJ47" s="503">
        <f t="shared" si="27"/>
        <v>0</v>
      </c>
      <c r="AK47" s="503">
        <f t="shared" si="27"/>
        <v>0</v>
      </c>
      <c r="AL47" s="503">
        <f t="shared" si="27"/>
        <v>0</v>
      </c>
      <c r="AM47" s="503">
        <f t="shared" si="27"/>
        <v>0</v>
      </c>
      <c r="AN47" s="503">
        <f t="shared" si="27"/>
        <v>0</v>
      </c>
      <c r="AO47" s="503">
        <f t="shared" si="27"/>
        <v>0</v>
      </c>
      <c r="AP47" s="503">
        <f t="shared" si="27"/>
        <v>0</v>
      </c>
      <c r="AQ47" s="503">
        <f t="shared" si="27"/>
        <v>0</v>
      </c>
      <c r="AR47" s="503">
        <f t="shared" si="27"/>
        <v>0</v>
      </c>
      <c r="AS47" s="503">
        <f t="shared" si="27"/>
        <v>0</v>
      </c>
      <c r="AT47" s="503">
        <f t="shared" si="27"/>
        <v>0</v>
      </c>
      <c r="AU47" s="503">
        <f t="shared" si="27"/>
        <v>0</v>
      </c>
      <c r="AV47" s="503">
        <f t="shared" si="27"/>
        <v>0</v>
      </c>
      <c r="AW47" s="503">
        <f t="shared" si="27"/>
        <v>0</v>
      </c>
      <c r="AX47" s="503">
        <f t="shared" si="27"/>
        <v>0</v>
      </c>
      <c r="AY47" s="503">
        <f t="shared" si="27"/>
        <v>0</v>
      </c>
      <c r="AZ47" s="503">
        <f t="shared" si="27"/>
        <v>0</v>
      </c>
      <c r="BA47" s="503">
        <f t="shared" si="27"/>
        <v>0</v>
      </c>
      <c r="BB47" s="503">
        <f t="shared" si="27"/>
        <v>0</v>
      </c>
      <c r="BC47" s="503">
        <f t="shared" si="27"/>
        <v>0</v>
      </c>
      <c r="BD47" s="503">
        <f t="shared" si="27"/>
        <v>0</v>
      </c>
      <c r="BE47" s="503">
        <f t="shared" si="27"/>
        <v>0</v>
      </c>
      <c r="BF47" s="503">
        <f t="shared" si="27"/>
        <v>0</v>
      </c>
      <c r="BG47" s="503">
        <f t="shared" si="27"/>
        <v>0</v>
      </c>
      <c r="BH47" s="503">
        <f t="shared" si="27"/>
        <v>0</v>
      </c>
      <c r="BI47" s="503">
        <f t="shared" si="27"/>
        <v>0</v>
      </c>
      <c r="BJ47" s="503">
        <f t="shared" si="27"/>
        <v>0</v>
      </c>
      <c r="BK47" s="503">
        <f t="shared" si="27"/>
        <v>0</v>
      </c>
      <c r="BL47" s="503">
        <f t="shared" si="27"/>
        <v>0</v>
      </c>
      <c r="BM47" s="503">
        <f t="shared" si="27"/>
        <v>0</v>
      </c>
      <c r="BN47" s="503">
        <f t="shared" si="27"/>
        <v>0</v>
      </c>
      <c r="BO47" s="503">
        <f t="shared" si="27"/>
        <v>0</v>
      </c>
      <c r="BP47" s="503">
        <f t="shared" ref="BP47:BV48" si="28">SUM(BP9,BP16)</f>
        <v>0</v>
      </c>
      <c r="BQ47" s="503">
        <f t="shared" si="28"/>
        <v>0</v>
      </c>
      <c r="BR47" s="503">
        <f t="shared" si="28"/>
        <v>0</v>
      </c>
      <c r="BS47" s="503">
        <f t="shared" si="28"/>
        <v>0</v>
      </c>
      <c r="BT47" s="503">
        <f t="shared" si="28"/>
        <v>0</v>
      </c>
      <c r="BU47" s="503">
        <f t="shared" si="28"/>
        <v>0</v>
      </c>
      <c r="BV47" s="632">
        <f t="shared" si="28"/>
        <v>0</v>
      </c>
      <c r="BW47" s="487"/>
    </row>
    <row r="48" spans="1:75" s="497" customFormat="1">
      <c r="A48" s="503" t="s">
        <v>154</v>
      </c>
      <c r="B48" s="502">
        <f t="shared" si="8"/>
        <v>0</v>
      </c>
      <c r="C48" s="503">
        <f>SUM(C10,C17)</f>
        <v>0</v>
      </c>
      <c r="D48" s="503">
        <f t="shared" si="27"/>
        <v>0</v>
      </c>
      <c r="E48" s="503">
        <f t="shared" si="27"/>
        <v>0</v>
      </c>
      <c r="F48" s="503">
        <f t="shared" si="27"/>
        <v>0</v>
      </c>
      <c r="G48" s="503">
        <f t="shared" si="27"/>
        <v>0</v>
      </c>
      <c r="H48" s="503">
        <f t="shared" si="27"/>
        <v>0</v>
      </c>
      <c r="I48" s="503">
        <f t="shared" si="27"/>
        <v>0</v>
      </c>
      <c r="J48" s="503">
        <f t="shared" si="27"/>
        <v>0</v>
      </c>
      <c r="K48" s="503">
        <f t="shared" si="27"/>
        <v>0</v>
      </c>
      <c r="L48" s="503">
        <f t="shared" si="27"/>
        <v>0</v>
      </c>
      <c r="M48" s="503">
        <f t="shared" si="27"/>
        <v>0</v>
      </c>
      <c r="N48" s="503">
        <f t="shared" si="27"/>
        <v>0</v>
      </c>
      <c r="O48" s="503">
        <f t="shared" si="27"/>
        <v>0</v>
      </c>
      <c r="P48" s="503">
        <f t="shared" si="27"/>
        <v>0</v>
      </c>
      <c r="Q48" s="503">
        <f t="shared" si="27"/>
        <v>0</v>
      </c>
      <c r="R48" s="503">
        <f t="shared" si="27"/>
        <v>0</v>
      </c>
      <c r="S48" s="503">
        <f t="shared" si="27"/>
        <v>0</v>
      </c>
      <c r="T48" s="503">
        <f t="shared" si="27"/>
        <v>0</v>
      </c>
      <c r="U48" s="503">
        <f t="shared" si="27"/>
        <v>0</v>
      </c>
      <c r="V48" s="503">
        <f t="shared" si="27"/>
        <v>0</v>
      </c>
      <c r="W48" s="503">
        <f t="shared" si="27"/>
        <v>0</v>
      </c>
      <c r="X48" s="503">
        <f t="shared" si="27"/>
        <v>0</v>
      </c>
      <c r="Y48" s="503">
        <f t="shared" si="27"/>
        <v>0</v>
      </c>
      <c r="Z48" s="503">
        <f t="shared" si="27"/>
        <v>0</v>
      </c>
      <c r="AA48" s="503">
        <f t="shared" si="27"/>
        <v>0</v>
      </c>
      <c r="AB48" s="503">
        <f t="shared" si="27"/>
        <v>0</v>
      </c>
      <c r="AC48" s="503">
        <f t="shared" si="27"/>
        <v>0</v>
      </c>
      <c r="AD48" s="503">
        <f t="shared" si="27"/>
        <v>0</v>
      </c>
      <c r="AE48" s="503">
        <f t="shared" si="27"/>
        <v>0</v>
      </c>
      <c r="AF48" s="503">
        <f t="shared" si="27"/>
        <v>0</v>
      </c>
      <c r="AG48" s="503">
        <f t="shared" si="27"/>
        <v>0</v>
      </c>
      <c r="AH48" s="503">
        <f t="shared" si="27"/>
        <v>0</v>
      </c>
      <c r="AI48" s="503">
        <f t="shared" si="27"/>
        <v>0</v>
      </c>
      <c r="AJ48" s="503">
        <f t="shared" si="27"/>
        <v>0</v>
      </c>
      <c r="AK48" s="503">
        <f t="shared" si="27"/>
        <v>0</v>
      </c>
      <c r="AL48" s="503">
        <f t="shared" si="27"/>
        <v>0</v>
      </c>
      <c r="AM48" s="503">
        <f t="shared" si="27"/>
        <v>0</v>
      </c>
      <c r="AN48" s="503">
        <f t="shared" si="27"/>
        <v>0</v>
      </c>
      <c r="AO48" s="503">
        <f t="shared" si="27"/>
        <v>0</v>
      </c>
      <c r="AP48" s="503">
        <f t="shared" si="27"/>
        <v>0</v>
      </c>
      <c r="AQ48" s="503">
        <f t="shared" si="27"/>
        <v>0</v>
      </c>
      <c r="AR48" s="503">
        <f t="shared" si="27"/>
        <v>0</v>
      </c>
      <c r="AS48" s="503">
        <f t="shared" si="27"/>
        <v>0</v>
      </c>
      <c r="AT48" s="503">
        <f t="shared" si="27"/>
        <v>0</v>
      </c>
      <c r="AU48" s="503">
        <f t="shared" si="27"/>
        <v>0</v>
      </c>
      <c r="AV48" s="503">
        <f t="shared" si="27"/>
        <v>0</v>
      </c>
      <c r="AW48" s="503">
        <f t="shared" si="27"/>
        <v>0</v>
      </c>
      <c r="AX48" s="503">
        <f t="shared" si="27"/>
        <v>0</v>
      </c>
      <c r="AY48" s="503">
        <f t="shared" si="27"/>
        <v>0</v>
      </c>
      <c r="AZ48" s="503">
        <f t="shared" si="27"/>
        <v>0</v>
      </c>
      <c r="BA48" s="503">
        <f t="shared" si="27"/>
        <v>0</v>
      </c>
      <c r="BB48" s="503">
        <f t="shared" si="27"/>
        <v>0</v>
      </c>
      <c r="BC48" s="503">
        <f t="shared" si="27"/>
        <v>0</v>
      </c>
      <c r="BD48" s="503">
        <f t="shared" si="27"/>
        <v>0</v>
      </c>
      <c r="BE48" s="503">
        <f t="shared" si="27"/>
        <v>0</v>
      </c>
      <c r="BF48" s="503">
        <f t="shared" si="27"/>
        <v>0</v>
      </c>
      <c r="BG48" s="503">
        <f t="shared" si="27"/>
        <v>0</v>
      </c>
      <c r="BH48" s="503">
        <f t="shared" si="27"/>
        <v>0</v>
      </c>
      <c r="BI48" s="503">
        <f t="shared" si="27"/>
        <v>0</v>
      </c>
      <c r="BJ48" s="503">
        <f t="shared" si="27"/>
        <v>0</v>
      </c>
      <c r="BK48" s="503">
        <f t="shared" si="27"/>
        <v>0</v>
      </c>
      <c r="BL48" s="503">
        <f t="shared" si="27"/>
        <v>0</v>
      </c>
      <c r="BM48" s="503">
        <f t="shared" si="27"/>
        <v>0</v>
      </c>
      <c r="BN48" s="503">
        <f t="shared" si="27"/>
        <v>0</v>
      </c>
      <c r="BO48" s="503">
        <f t="shared" si="27"/>
        <v>0</v>
      </c>
      <c r="BP48" s="503">
        <f t="shared" si="28"/>
        <v>0</v>
      </c>
      <c r="BQ48" s="503">
        <f t="shared" si="28"/>
        <v>0</v>
      </c>
      <c r="BR48" s="503">
        <f t="shared" si="28"/>
        <v>0</v>
      </c>
      <c r="BS48" s="503">
        <f t="shared" si="28"/>
        <v>0</v>
      </c>
      <c r="BT48" s="503">
        <f t="shared" si="28"/>
        <v>0</v>
      </c>
      <c r="BU48" s="503">
        <f t="shared" si="28"/>
        <v>0</v>
      </c>
      <c r="BV48" s="632">
        <f t="shared" si="28"/>
        <v>0</v>
      </c>
      <c r="BW48" s="487"/>
    </row>
    <row r="49" spans="1:405" s="497" customFormat="1">
      <c r="A49" s="504" t="s">
        <v>79</v>
      </c>
      <c r="B49" s="499" t="str">
        <f>IFERROR(IF(filingDate&lt;$C$3,$C49,INDEX($C49:$AAA49,MATCH(filingDate,$C$3:$AAA$3))),"")</f>
        <v/>
      </c>
      <c r="C49" s="500" t="e">
        <f>IF(SUM(C40,C44)=0,#N/A,SUM(C40,C44))</f>
        <v>#N/A</v>
      </c>
      <c r="D49" s="500" t="e">
        <f t="shared" ref="D49:BO49" si="29">IF(SUM(D40,D44)=0,#N/A,SUM(D40,D44))</f>
        <v>#N/A</v>
      </c>
      <c r="E49" s="500" t="e">
        <f t="shared" si="29"/>
        <v>#N/A</v>
      </c>
      <c r="F49" s="500" t="e">
        <f t="shared" si="29"/>
        <v>#N/A</v>
      </c>
      <c r="G49" s="500" t="e">
        <f t="shared" si="29"/>
        <v>#N/A</v>
      </c>
      <c r="H49" s="500" t="e">
        <f t="shared" si="29"/>
        <v>#N/A</v>
      </c>
      <c r="I49" s="500" t="e">
        <f t="shared" si="29"/>
        <v>#N/A</v>
      </c>
      <c r="J49" s="500" t="e">
        <f t="shared" si="29"/>
        <v>#N/A</v>
      </c>
      <c r="K49" s="500" t="e">
        <f t="shared" si="29"/>
        <v>#N/A</v>
      </c>
      <c r="L49" s="500" t="e">
        <f t="shared" si="29"/>
        <v>#N/A</v>
      </c>
      <c r="M49" s="500" t="e">
        <f t="shared" si="29"/>
        <v>#N/A</v>
      </c>
      <c r="N49" s="500" t="e">
        <f t="shared" si="29"/>
        <v>#N/A</v>
      </c>
      <c r="O49" s="500" t="e">
        <f t="shared" si="29"/>
        <v>#N/A</v>
      </c>
      <c r="P49" s="500" t="e">
        <f t="shared" si="29"/>
        <v>#N/A</v>
      </c>
      <c r="Q49" s="500" t="e">
        <f t="shared" si="29"/>
        <v>#N/A</v>
      </c>
      <c r="R49" s="500" t="e">
        <f t="shared" si="29"/>
        <v>#N/A</v>
      </c>
      <c r="S49" s="500" t="e">
        <f t="shared" si="29"/>
        <v>#N/A</v>
      </c>
      <c r="T49" s="500" t="e">
        <f t="shared" si="29"/>
        <v>#N/A</v>
      </c>
      <c r="U49" s="500" t="e">
        <f t="shared" si="29"/>
        <v>#N/A</v>
      </c>
      <c r="V49" s="500" t="e">
        <f t="shared" si="29"/>
        <v>#N/A</v>
      </c>
      <c r="W49" s="500" t="e">
        <f t="shared" si="29"/>
        <v>#N/A</v>
      </c>
      <c r="X49" s="500" t="e">
        <f t="shared" si="29"/>
        <v>#N/A</v>
      </c>
      <c r="Y49" s="500" t="e">
        <f t="shared" si="29"/>
        <v>#N/A</v>
      </c>
      <c r="Z49" s="500" t="e">
        <f t="shared" si="29"/>
        <v>#N/A</v>
      </c>
      <c r="AA49" s="500" t="e">
        <f t="shared" si="29"/>
        <v>#N/A</v>
      </c>
      <c r="AB49" s="500" t="e">
        <f t="shared" si="29"/>
        <v>#N/A</v>
      </c>
      <c r="AC49" s="500" t="e">
        <f t="shared" si="29"/>
        <v>#N/A</v>
      </c>
      <c r="AD49" s="500" t="e">
        <f t="shared" si="29"/>
        <v>#N/A</v>
      </c>
      <c r="AE49" s="500" t="e">
        <f t="shared" si="29"/>
        <v>#N/A</v>
      </c>
      <c r="AF49" s="500" t="e">
        <f t="shared" si="29"/>
        <v>#N/A</v>
      </c>
      <c r="AG49" s="500" t="e">
        <f t="shared" si="29"/>
        <v>#N/A</v>
      </c>
      <c r="AH49" s="500" t="e">
        <f t="shared" si="29"/>
        <v>#N/A</v>
      </c>
      <c r="AI49" s="500" t="e">
        <f t="shared" si="29"/>
        <v>#N/A</v>
      </c>
      <c r="AJ49" s="500" t="e">
        <f t="shared" si="29"/>
        <v>#N/A</v>
      </c>
      <c r="AK49" s="500" t="e">
        <f t="shared" si="29"/>
        <v>#N/A</v>
      </c>
      <c r="AL49" s="500" t="e">
        <f t="shared" si="29"/>
        <v>#N/A</v>
      </c>
      <c r="AM49" s="500" t="e">
        <f t="shared" si="29"/>
        <v>#N/A</v>
      </c>
      <c r="AN49" s="500" t="e">
        <f t="shared" si="29"/>
        <v>#N/A</v>
      </c>
      <c r="AO49" s="500" t="e">
        <f t="shared" si="29"/>
        <v>#N/A</v>
      </c>
      <c r="AP49" s="500" t="e">
        <f t="shared" si="29"/>
        <v>#N/A</v>
      </c>
      <c r="AQ49" s="500" t="e">
        <f t="shared" si="29"/>
        <v>#N/A</v>
      </c>
      <c r="AR49" s="500" t="e">
        <f t="shared" si="29"/>
        <v>#N/A</v>
      </c>
      <c r="AS49" s="500" t="e">
        <f t="shared" si="29"/>
        <v>#N/A</v>
      </c>
      <c r="AT49" s="500" t="e">
        <f t="shared" si="29"/>
        <v>#N/A</v>
      </c>
      <c r="AU49" s="500" t="e">
        <f t="shared" si="29"/>
        <v>#N/A</v>
      </c>
      <c r="AV49" s="500" t="e">
        <f t="shared" si="29"/>
        <v>#N/A</v>
      </c>
      <c r="AW49" s="500" t="e">
        <f t="shared" si="29"/>
        <v>#N/A</v>
      </c>
      <c r="AX49" s="500" t="e">
        <f t="shared" si="29"/>
        <v>#N/A</v>
      </c>
      <c r="AY49" s="500" t="e">
        <f t="shared" si="29"/>
        <v>#N/A</v>
      </c>
      <c r="AZ49" s="500" t="e">
        <f t="shared" si="29"/>
        <v>#N/A</v>
      </c>
      <c r="BA49" s="500" t="e">
        <f t="shared" si="29"/>
        <v>#N/A</v>
      </c>
      <c r="BB49" s="500" t="e">
        <f t="shared" si="29"/>
        <v>#N/A</v>
      </c>
      <c r="BC49" s="500" t="e">
        <f t="shared" si="29"/>
        <v>#N/A</v>
      </c>
      <c r="BD49" s="500" t="e">
        <f t="shared" si="29"/>
        <v>#N/A</v>
      </c>
      <c r="BE49" s="500" t="e">
        <f t="shared" si="29"/>
        <v>#N/A</v>
      </c>
      <c r="BF49" s="500" t="e">
        <f t="shared" si="29"/>
        <v>#N/A</v>
      </c>
      <c r="BG49" s="500" t="e">
        <f t="shared" si="29"/>
        <v>#N/A</v>
      </c>
      <c r="BH49" s="500" t="e">
        <f t="shared" si="29"/>
        <v>#N/A</v>
      </c>
      <c r="BI49" s="500" t="e">
        <f t="shared" si="29"/>
        <v>#N/A</v>
      </c>
      <c r="BJ49" s="500" t="e">
        <f t="shared" si="29"/>
        <v>#N/A</v>
      </c>
      <c r="BK49" s="500" t="e">
        <f t="shared" si="29"/>
        <v>#N/A</v>
      </c>
      <c r="BL49" s="500" t="e">
        <f t="shared" si="29"/>
        <v>#N/A</v>
      </c>
      <c r="BM49" s="500" t="e">
        <f t="shared" si="29"/>
        <v>#N/A</v>
      </c>
      <c r="BN49" s="500" t="e">
        <f t="shared" si="29"/>
        <v>#N/A</v>
      </c>
      <c r="BO49" s="500" t="e">
        <f t="shared" si="29"/>
        <v>#N/A</v>
      </c>
      <c r="BP49" s="500" t="e">
        <f t="shared" ref="BP49:BV49" si="30">IF(SUM(BP40,BP44)=0,#N/A,SUM(BP40,BP44))</f>
        <v>#N/A</v>
      </c>
      <c r="BQ49" s="500" t="e">
        <f t="shared" si="30"/>
        <v>#N/A</v>
      </c>
      <c r="BR49" s="500" t="e">
        <f t="shared" si="30"/>
        <v>#N/A</v>
      </c>
      <c r="BS49" s="500" t="e">
        <f t="shared" si="30"/>
        <v>#N/A</v>
      </c>
      <c r="BT49" s="500" t="e">
        <f t="shared" si="30"/>
        <v>#N/A</v>
      </c>
      <c r="BU49" s="500" t="e">
        <f t="shared" si="30"/>
        <v>#N/A</v>
      </c>
      <c r="BV49" s="636" t="e">
        <f t="shared" si="30"/>
        <v>#N/A</v>
      </c>
      <c r="BW49" s="487"/>
    </row>
    <row r="50" spans="1:405" s="497" customFormat="1">
      <c r="A50" s="503" t="s">
        <v>155</v>
      </c>
      <c r="B50" s="502">
        <f t="shared" si="8"/>
        <v>0</v>
      </c>
      <c r="C50" s="503">
        <f>SUM(C11,C18)</f>
        <v>0</v>
      </c>
      <c r="D50" s="503">
        <f t="shared" ref="D50:BO51" si="31">SUM(D11,D18)</f>
        <v>0</v>
      </c>
      <c r="E50" s="503">
        <f t="shared" si="31"/>
        <v>0</v>
      </c>
      <c r="F50" s="503">
        <f t="shared" si="31"/>
        <v>0</v>
      </c>
      <c r="G50" s="503">
        <f t="shared" si="31"/>
        <v>0</v>
      </c>
      <c r="H50" s="503">
        <f t="shared" si="31"/>
        <v>0</v>
      </c>
      <c r="I50" s="503">
        <f t="shared" si="31"/>
        <v>0</v>
      </c>
      <c r="J50" s="503">
        <f t="shared" si="31"/>
        <v>0</v>
      </c>
      <c r="K50" s="503">
        <f t="shared" si="31"/>
        <v>0</v>
      </c>
      <c r="L50" s="503">
        <f t="shared" si="31"/>
        <v>0</v>
      </c>
      <c r="M50" s="503">
        <f t="shared" si="31"/>
        <v>0</v>
      </c>
      <c r="N50" s="503">
        <f t="shared" si="31"/>
        <v>0</v>
      </c>
      <c r="O50" s="503">
        <f t="shared" si="31"/>
        <v>0</v>
      </c>
      <c r="P50" s="503">
        <f t="shared" si="31"/>
        <v>0</v>
      </c>
      <c r="Q50" s="503">
        <f t="shared" si="31"/>
        <v>0</v>
      </c>
      <c r="R50" s="503">
        <f t="shared" si="31"/>
        <v>0</v>
      </c>
      <c r="S50" s="503">
        <f t="shared" si="31"/>
        <v>0</v>
      </c>
      <c r="T50" s="503">
        <f t="shared" si="31"/>
        <v>0</v>
      </c>
      <c r="U50" s="503">
        <f t="shared" si="31"/>
        <v>0</v>
      </c>
      <c r="V50" s="503">
        <f t="shared" si="31"/>
        <v>0</v>
      </c>
      <c r="W50" s="503">
        <f t="shared" si="31"/>
        <v>0</v>
      </c>
      <c r="X50" s="503">
        <f t="shared" si="31"/>
        <v>0</v>
      </c>
      <c r="Y50" s="503">
        <f t="shared" si="31"/>
        <v>0</v>
      </c>
      <c r="Z50" s="503">
        <f t="shared" si="31"/>
        <v>0</v>
      </c>
      <c r="AA50" s="503">
        <f t="shared" si="31"/>
        <v>0</v>
      </c>
      <c r="AB50" s="503">
        <f t="shared" si="31"/>
        <v>0</v>
      </c>
      <c r="AC50" s="503">
        <f t="shared" si="31"/>
        <v>0</v>
      </c>
      <c r="AD50" s="503">
        <f t="shared" si="31"/>
        <v>0</v>
      </c>
      <c r="AE50" s="503">
        <f t="shared" si="31"/>
        <v>0</v>
      </c>
      <c r="AF50" s="503">
        <f t="shared" si="31"/>
        <v>0</v>
      </c>
      <c r="AG50" s="503">
        <f t="shared" si="31"/>
        <v>0</v>
      </c>
      <c r="AH50" s="503">
        <f t="shared" si="31"/>
        <v>0</v>
      </c>
      <c r="AI50" s="503">
        <f t="shared" si="31"/>
        <v>0</v>
      </c>
      <c r="AJ50" s="503">
        <f t="shared" si="31"/>
        <v>0</v>
      </c>
      <c r="AK50" s="503">
        <f t="shared" si="31"/>
        <v>0</v>
      </c>
      <c r="AL50" s="503">
        <f t="shared" si="31"/>
        <v>0</v>
      </c>
      <c r="AM50" s="503">
        <f t="shared" si="31"/>
        <v>0</v>
      </c>
      <c r="AN50" s="503">
        <f t="shared" si="31"/>
        <v>0</v>
      </c>
      <c r="AO50" s="503">
        <f t="shared" si="31"/>
        <v>0</v>
      </c>
      <c r="AP50" s="503">
        <f t="shared" si="31"/>
        <v>0</v>
      </c>
      <c r="AQ50" s="503">
        <f t="shared" si="31"/>
        <v>0</v>
      </c>
      <c r="AR50" s="503">
        <f t="shared" si="31"/>
        <v>0</v>
      </c>
      <c r="AS50" s="503">
        <f t="shared" si="31"/>
        <v>0</v>
      </c>
      <c r="AT50" s="503">
        <f t="shared" si="31"/>
        <v>0</v>
      </c>
      <c r="AU50" s="503">
        <f t="shared" si="31"/>
        <v>0</v>
      </c>
      <c r="AV50" s="503">
        <f t="shared" si="31"/>
        <v>0</v>
      </c>
      <c r="AW50" s="503">
        <f t="shared" si="31"/>
        <v>0</v>
      </c>
      <c r="AX50" s="503">
        <f t="shared" si="31"/>
        <v>0</v>
      </c>
      <c r="AY50" s="503">
        <f t="shared" si="31"/>
        <v>0</v>
      </c>
      <c r="AZ50" s="503">
        <f t="shared" si="31"/>
        <v>0</v>
      </c>
      <c r="BA50" s="503">
        <f t="shared" si="31"/>
        <v>0</v>
      </c>
      <c r="BB50" s="503">
        <f t="shared" si="31"/>
        <v>0</v>
      </c>
      <c r="BC50" s="503">
        <f t="shared" si="31"/>
        <v>0</v>
      </c>
      <c r="BD50" s="503">
        <f t="shared" si="31"/>
        <v>0</v>
      </c>
      <c r="BE50" s="503">
        <f t="shared" si="31"/>
        <v>0</v>
      </c>
      <c r="BF50" s="503">
        <f t="shared" si="31"/>
        <v>0</v>
      </c>
      <c r="BG50" s="503">
        <f t="shared" si="31"/>
        <v>0</v>
      </c>
      <c r="BH50" s="503">
        <f t="shared" si="31"/>
        <v>0</v>
      </c>
      <c r="BI50" s="503">
        <f t="shared" si="31"/>
        <v>0</v>
      </c>
      <c r="BJ50" s="503">
        <f t="shared" si="31"/>
        <v>0</v>
      </c>
      <c r="BK50" s="503">
        <f t="shared" si="31"/>
        <v>0</v>
      </c>
      <c r="BL50" s="503">
        <f t="shared" si="31"/>
        <v>0</v>
      </c>
      <c r="BM50" s="503">
        <f t="shared" si="31"/>
        <v>0</v>
      </c>
      <c r="BN50" s="503">
        <f t="shared" si="31"/>
        <v>0</v>
      </c>
      <c r="BO50" s="503">
        <f t="shared" si="31"/>
        <v>0</v>
      </c>
      <c r="BP50" s="503">
        <f t="shared" ref="BP50:BV51" si="32">SUM(BP11,BP18)</f>
        <v>0</v>
      </c>
      <c r="BQ50" s="503">
        <f t="shared" si="32"/>
        <v>0</v>
      </c>
      <c r="BR50" s="503">
        <f t="shared" si="32"/>
        <v>0</v>
      </c>
      <c r="BS50" s="503">
        <f t="shared" si="32"/>
        <v>0</v>
      </c>
      <c r="BT50" s="503">
        <f t="shared" si="32"/>
        <v>0</v>
      </c>
      <c r="BU50" s="503">
        <f t="shared" si="32"/>
        <v>0</v>
      </c>
      <c r="BV50" s="632">
        <f t="shared" si="32"/>
        <v>0</v>
      </c>
      <c r="BW50" s="487"/>
    </row>
    <row r="51" spans="1:405" s="497" customFormat="1">
      <c r="A51" s="505" t="s">
        <v>156</v>
      </c>
      <c r="B51" s="506">
        <f t="shared" si="8"/>
        <v>0</v>
      </c>
      <c r="C51" s="505">
        <f>SUM(C12,C19)</f>
        <v>0</v>
      </c>
      <c r="D51" s="505">
        <f t="shared" si="31"/>
        <v>0</v>
      </c>
      <c r="E51" s="505">
        <f t="shared" si="31"/>
        <v>0</v>
      </c>
      <c r="F51" s="505">
        <f t="shared" si="31"/>
        <v>0</v>
      </c>
      <c r="G51" s="505">
        <f t="shared" si="31"/>
        <v>0</v>
      </c>
      <c r="H51" s="505">
        <f t="shared" si="31"/>
        <v>0</v>
      </c>
      <c r="I51" s="505">
        <f t="shared" si="31"/>
        <v>0</v>
      </c>
      <c r="J51" s="505">
        <f t="shared" si="31"/>
        <v>0</v>
      </c>
      <c r="K51" s="505">
        <f t="shared" si="31"/>
        <v>0</v>
      </c>
      <c r="L51" s="505">
        <f t="shared" si="31"/>
        <v>0</v>
      </c>
      <c r="M51" s="505">
        <f t="shared" si="31"/>
        <v>0</v>
      </c>
      <c r="N51" s="505">
        <f t="shared" si="31"/>
        <v>0</v>
      </c>
      <c r="O51" s="505">
        <f t="shared" si="31"/>
        <v>0</v>
      </c>
      <c r="P51" s="505">
        <f t="shared" si="31"/>
        <v>0</v>
      </c>
      <c r="Q51" s="505">
        <f t="shared" si="31"/>
        <v>0</v>
      </c>
      <c r="R51" s="505">
        <f t="shared" si="31"/>
        <v>0</v>
      </c>
      <c r="S51" s="505">
        <f t="shared" si="31"/>
        <v>0</v>
      </c>
      <c r="T51" s="505">
        <f t="shared" si="31"/>
        <v>0</v>
      </c>
      <c r="U51" s="505">
        <f t="shared" si="31"/>
        <v>0</v>
      </c>
      <c r="V51" s="505">
        <f t="shared" si="31"/>
        <v>0</v>
      </c>
      <c r="W51" s="505">
        <f t="shared" si="31"/>
        <v>0</v>
      </c>
      <c r="X51" s="505">
        <f t="shared" si="31"/>
        <v>0</v>
      </c>
      <c r="Y51" s="505">
        <f t="shared" si="31"/>
        <v>0</v>
      </c>
      <c r="Z51" s="505">
        <f t="shared" si="31"/>
        <v>0</v>
      </c>
      <c r="AA51" s="505">
        <f t="shared" si="31"/>
        <v>0</v>
      </c>
      <c r="AB51" s="505">
        <f t="shared" si="31"/>
        <v>0</v>
      </c>
      <c r="AC51" s="505">
        <f t="shared" si="31"/>
        <v>0</v>
      </c>
      <c r="AD51" s="505">
        <f t="shared" si="31"/>
        <v>0</v>
      </c>
      <c r="AE51" s="505">
        <f t="shared" si="31"/>
        <v>0</v>
      </c>
      <c r="AF51" s="505">
        <f t="shared" si="31"/>
        <v>0</v>
      </c>
      <c r="AG51" s="505">
        <f t="shared" si="31"/>
        <v>0</v>
      </c>
      <c r="AH51" s="505">
        <f t="shared" si="31"/>
        <v>0</v>
      </c>
      <c r="AI51" s="505">
        <f t="shared" si="31"/>
        <v>0</v>
      </c>
      <c r="AJ51" s="505">
        <f t="shared" si="31"/>
        <v>0</v>
      </c>
      <c r="AK51" s="505">
        <f t="shared" si="31"/>
        <v>0</v>
      </c>
      <c r="AL51" s="505">
        <f t="shared" si="31"/>
        <v>0</v>
      </c>
      <c r="AM51" s="505">
        <f t="shared" si="31"/>
        <v>0</v>
      </c>
      <c r="AN51" s="505">
        <f t="shared" si="31"/>
        <v>0</v>
      </c>
      <c r="AO51" s="505">
        <f t="shared" si="31"/>
        <v>0</v>
      </c>
      <c r="AP51" s="505">
        <f t="shared" si="31"/>
        <v>0</v>
      </c>
      <c r="AQ51" s="505">
        <f t="shared" si="31"/>
        <v>0</v>
      </c>
      <c r="AR51" s="505">
        <f t="shared" si="31"/>
        <v>0</v>
      </c>
      <c r="AS51" s="505">
        <f t="shared" si="31"/>
        <v>0</v>
      </c>
      <c r="AT51" s="505">
        <f t="shared" si="31"/>
        <v>0</v>
      </c>
      <c r="AU51" s="505">
        <f t="shared" si="31"/>
        <v>0</v>
      </c>
      <c r="AV51" s="505">
        <f t="shared" si="31"/>
        <v>0</v>
      </c>
      <c r="AW51" s="505">
        <f t="shared" si="31"/>
        <v>0</v>
      </c>
      <c r="AX51" s="505">
        <f t="shared" si="31"/>
        <v>0</v>
      </c>
      <c r="AY51" s="505">
        <f t="shared" si="31"/>
        <v>0</v>
      </c>
      <c r="AZ51" s="505">
        <f t="shared" si="31"/>
        <v>0</v>
      </c>
      <c r="BA51" s="505">
        <f t="shared" si="31"/>
        <v>0</v>
      </c>
      <c r="BB51" s="505">
        <f t="shared" si="31"/>
        <v>0</v>
      </c>
      <c r="BC51" s="505">
        <f t="shared" si="31"/>
        <v>0</v>
      </c>
      <c r="BD51" s="505">
        <f t="shared" si="31"/>
        <v>0</v>
      </c>
      <c r="BE51" s="505">
        <f t="shared" si="31"/>
        <v>0</v>
      </c>
      <c r="BF51" s="505">
        <f t="shared" si="31"/>
        <v>0</v>
      </c>
      <c r="BG51" s="505">
        <f t="shared" si="31"/>
        <v>0</v>
      </c>
      <c r="BH51" s="505">
        <f t="shared" si="31"/>
        <v>0</v>
      </c>
      <c r="BI51" s="505">
        <f t="shared" si="31"/>
        <v>0</v>
      </c>
      <c r="BJ51" s="505">
        <f t="shared" si="31"/>
        <v>0</v>
      </c>
      <c r="BK51" s="505">
        <f t="shared" si="31"/>
        <v>0</v>
      </c>
      <c r="BL51" s="505">
        <f t="shared" si="31"/>
        <v>0</v>
      </c>
      <c r="BM51" s="505">
        <f t="shared" si="31"/>
        <v>0</v>
      </c>
      <c r="BN51" s="505">
        <f t="shared" si="31"/>
        <v>0</v>
      </c>
      <c r="BO51" s="505">
        <f t="shared" si="31"/>
        <v>0</v>
      </c>
      <c r="BP51" s="505">
        <f t="shared" si="32"/>
        <v>0</v>
      </c>
      <c r="BQ51" s="505">
        <f t="shared" si="32"/>
        <v>0</v>
      </c>
      <c r="BR51" s="505">
        <f t="shared" si="32"/>
        <v>0</v>
      </c>
      <c r="BS51" s="505">
        <f t="shared" si="32"/>
        <v>0</v>
      </c>
      <c r="BT51" s="505">
        <f t="shared" si="32"/>
        <v>0</v>
      </c>
      <c r="BU51" s="505">
        <f t="shared" si="32"/>
        <v>0</v>
      </c>
      <c r="BV51" s="637">
        <f t="shared" si="32"/>
        <v>0</v>
      </c>
      <c r="BW51" s="487"/>
    </row>
    <row r="52" spans="1:405" s="497" customFormat="1">
      <c r="A52" s="504" t="s">
        <v>175</v>
      </c>
      <c r="B52" s="499" t="str">
        <f>IFERROR(IF(filingDate&lt;$C$3,$C52,INDEX($C52:$AAA52,MATCH(filingDate,$C$3:$AAA$3))),"")</f>
        <v/>
      </c>
      <c r="C52" s="500" t="e">
        <f>IF(SUM(C41,C45)=0,#N/A,SUM(C41,C45))</f>
        <v>#N/A</v>
      </c>
      <c r="D52" s="500" t="e">
        <f t="shared" ref="D52:BO52" si="33">IF(SUM(D41,D45)=0,#N/A,SUM(D41,D45))</f>
        <v>#N/A</v>
      </c>
      <c r="E52" s="500" t="e">
        <f t="shared" si="33"/>
        <v>#N/A</v>
      </c>
      <c r="F52" s="500" t="e">
        <f t="shared" si="33"/>
        <v>#N/A</v>
      </c>
      <c r="G52" s="500" t="e">
        <f t="shared" si="33"/>
        <v>#N/A</v>
      </c>
      <c r="H52" s="500" t="e">
        <f t="shared" si="33"/>
        <v>#N/A</v>
      </c>
      <c r="I52" s="500" t="e">
        <f t="shared" si="33"/>
        <v>#N/A</v>
      </c>
      <c r="J52" s="500" t="e">
        <f t="shared" si="33"/>
        <v>#N/A</v>
      </c>
      <c r="K52" s="500" t="e">
        <f t="shared" si="33"/>
        <v>#N/A</v>
      </c>
      <c r="L52" s="500" t="e">
        <f t="shared" si="33"/>
        <v>#N/A</v>
      </c>
      <c r="M52" s="500" t="e">
        <f t="shared" si="33"/>
        <v>#N/A</v>
      </c>
      <c r="N52" s="500" t="e">
        <f t="shared" si="33"/>
        <v>#N/A</v>
      </c>
      <c r="O52" s="500" t="e">
        <f t="shared" si="33"/>
        <v>#N/A</v>
      </c>
      <c r="P52" s="500" t="e">
        <f t="shared" si="33"/>
        <v>#N/A</v>
      </c>
      <c r="Q52" s="500" t="e">
        <f t="shared" si="33"/>
        <v>#N/A</v>
      </c>
      <c r="R52" s="500" t="e">
        <f t="shared" si="33"/>
        <v>#N/A</v>
      </c>
      <c r="S52" s="500" t="e">
        <f t="shared" si="33"/>
        <v>#N/A</v>
      </c>
      <c r="T52" s="500" t="e">
        <f t="shared" si="33"/>
        <v>#N/A</v>
      </c>
      <c r="U52" s="500" t="e">
        <f t="shared" si="33"/>
        <v>#N/A</v>
      </c>
      <c r="V52" s="500" t="e">
        <f t="shared" si="33"/>
        <v>#N/A</v>
      </c>
      <c r="W52" s="500" t="e">
        <f t="shared" si="33"/>
        <v>#N/A</v>
      </c>
      <c r="X52" s="500" t="e">
        <f t="shared" si="33"/>
        <v>#N/A</v>
      </c>
      <c r="Y52" s="500" t="e">
        <f t="shared" si="33"/>
        <v>#N/A</v>
      </c>
      <c r="Z52" s="500" t="e">
        <f t="shared" si="33"/>
        <v>#N/A</v>
      </c>
      <c r="AA52" s="500" t="e">
        <f t="shared" si="33"/>
        <v>#N/A</v>
      </c>
      <c r="AB52" s="500" t="e">
        <f t="shared" si="33"/>
        <v>#N/A</v>
      </c>
      <c r="AC52" s="500" t="e">
        <f t="shared" si="33"/>
        <v>#N/A</v>
      </c>
      <c r="AD52" s="500" t="e">
        <f t="shared" si="33"/>
        <v>#N/A</v>
      </c>
      <c r="AE52" s="500" t="e">
        <f t="shared" si="33"/>
        <v>#N/A</v>
      </c>
      <c r="AF52" s="500" t="e">
        <f t="shared" si="33"/>
        <v>#N/A</v>
      </c>
      <c r="AG52" s="500" t="e">
        <f t="shared" si="33"/>
        <v>#N/A</v>
      </c>
      <c r="AH52" s="500" t="e">
        <f t="shared" si="33"/>
        <v>#N/A</v>
      </c>
      <c r="AI52" s="500" t="e">
        <f t="shared" si="33"/>
        <v>#N/A</v>
      </c>
      <c r="AJ52" s="500" t="e">
        <f t="shared" si="33"/>
        <v>#N/A</v>
      </c>
      <c r="AK52" s="500" t="e">
        <f t="shared" si="33"/>
        <v>#N/A</v>
      </c>
      <c r="AL52" s="500" t="e">
        <f t="shared" si="33"/>
        <v>#N/A</v>
      </c>
      <c r="AM52" s="500" t="e">
        <f t="shared" si="33"/>
        <v>#N/A</v>
      </c>
      <c r="AN52" s="500" t="e">
        <f t="shared" si="33"/>
        <v>#N/A</v>
      </c>
      <c r="AO52" s="500" t="e">
        <f t="shared" si="33"/>
        <v>#N/A</v>
      </c>
      <c r="AP52" s="500" t="e">
        <f t="shared" si="33"/>
        <v>#N/A</v>
      </c>
      <c r="AQ52" s="500" t="e">
        <f t="shared" si="33"/>
        <v>#N/A</v>
      </c>
      <c r="AR52" s="500" t="e">
        <f t="shared" si="33"/>
        <v>#N/A</v>
      </c>
      <c r="AS52" s="500" t="e">
        <f t="shared" si="33"/>
        <v>#N/A</v>
      </c>
      <c r="AT52" s="500" t="e">
        <f t="shared" si="33"/>
        <v>#N/A</v>
      </c>
      <c r="AU52" s="500" t="e">
        <f t="shared" si="33"/>
        <v>#N/A</v>
      </c>
      <c r="AV52" s="500" t="e">
        <f t="shared" si="33"/>
        <v>#N/A</v>
      </c>
      <c r="AW52" s="500" t="e">
        <f t="shared" si="33"/>
        <v>#N/A</v>
      </c>
      <c r="AX52" s="500" t="e">
        <f t="shared" si="33"/>
        <v>#N/A</v>
      </c>
      <c r="AY52" s="500" t="e">
        <f t="shared" si="33"/>
        <v>#N/A</v>
      </c>
      <c r="AZ52" s="500" t="e">
        <f t="shared" si="33"/>
        <v>#N/A</v>
      </c>
      <c r="BA52" s="500" t="e">
        <f t="shared" si="33"/>
        <v>#N/A</v>
      </c>
      <c r="BB52" s="500" t="e">
        <f t="shared" si="33"/>
        <v>#N/A</v>
      </c>
      <c r="BC52" s="500" t="e">
        <f t="shared" si="33"/>
        <v>#N/A</v>
      </c>
      <c r="BD52" s="500" t="e">
        <f t="shared" si="33"/>
        <v>#N/A</v>
      </c>
      <c r="BE52" s="500" t="e">
        <f t="shared" si="33"/>
        <v>#N/A</v>
      </c>
      <c r="BF52" s="500" t="e">
        <f t="shared" si="33"/>
        <v>#N/A</v>
      </c>
      <c r="BG52" s="500" t="e">
        <f t="shared" si="33"/>
        <v>#N/A</v>
      </c>
      <c r="BH52" s="500" t="e">
        <f t="shared" si="33"/>
        <v>#N/A</v>
      </c>
      <c r="BI52" s="500" t="e">
        <f t="shared" si="33"/>
        <v>#N/A</v>
      </c>
      <c r="BJ52" s="500" t="e">
        <f t="shared" si="33"/>
        <v>#N/A</v>
      </c>
      <c r="BK52" s="500" t="e">
        <f t="shared" si="33"/>
        <v>#N/A</v>
      </c>
      <c r="BL52" s="500" t="e">
        <f t="shared" si="33"/>
        <v>#N/A</v>
      </c>
      <c r="BM52" s="500" t="e">
        <f t="shared" si="33"/>
        <v>#N/A</v>
      </c>
      <c r="BN52" s="500" t="e">
        <f t="shared" si="33"/>
        <v>#N/A</v>
      </c>
      <c r="BO52" s="500" t="e">
        <f t="shared" si="33"/>
        <v>#N/A</v>
      </c>
      <c r="BP52" s="500" t="e">
        <f t="shared" ref="BP52:BV52" si="34">IF(SUM(BP41,BP45)=0,#N/A,SUM(BP41,BP45))</f>
        <v>#N/A</v>
      </c>
      <c r="BQ52" s="500" t="e">
        <f t="shared" si="34"/>
        <v>#N/A</v>
      </c>
      <c r="BR52" s="500" t="e">
        <f t="shared" si="34"/>
        <v>#N/A</v>
      </c>
      <c r="BS52" s="500" t="e">
        <f t="shared" si="34"/>
        <v>#N/A</v>
      </c>
      <c r="BT52" s="500" t="e">
        <f t="shared" si="34"/>
        <v>#N/A</v>
      </c>
      <c r="BU52" s="500" t="e">
        <f t="shared" si="34"/>
        <v>#N/A</v>
      </c>
      <c r="BV52" s="636" t="e">
        <f t="shared" si="34"/>
        <v>#N/A</v>
      </c>
      <c r="BW52" s="487"/>
    </row>
    <row r="53" spans="1:405" s="497" customFormat="1">
      <c r="A53" s="507" t="s">
        <v>173</v>
      </c>
      <c r="B53" s="502">
        <f t="shared" si="8"/>
        <v>0</v>
      </c>
      <c r="C53" s="503">
        <f>SUM(C13,C20)</f>
        <v>0</v>
      </c>
      <c r="D53" s="503">
        <f t="shared" ref="D53:BO54" si="35">SUM(D13,D20)</f>
        <v>0</v>
      </c>
      <c r="E53" s="503">
        <f t="shared" si="35"/>
        <v>0</v>
      </c>
      <c r="F53" s="503">
        <f t="shared" si="35"/>
        <v>0</v>
      </c>
      <c r="G53" s="503">
        <f t="shared" si="35"/>
        <v>0</v>
      </c>
      <c r="H53" s="503">
        <f t="shared" si="35"/>
        <v>0</v>
      </c>
      <c r="I53" s="503">
        <f t="shared" si="35"/>
        <v>0</v>
      </c>
      <c r="J53" s="503">
        <f t="shared" si="35"/>
        <v>0</v>
      </c>
      <c r="K53" s="503">
        <f t="shared" si="35"/>
        <v>0</v>
      </c>
      <c r="L53" s="503">
        <f t="shared" si="35"/>
        <v>0</v>
      </c>
      <c r="M53" s="503">
        <f t="shared" si="35"/>
        <v>0</v>
      </c>
      <c r="N53" s="503">
        <f t="shared" si="35"/>
        <v>0</v>
      </c>
      <c r="O53" s="503">
        <f t="shared" si="35"/>
        <v>0</v>
      </c>
      <c r="P53" s="503">
        <f t="shared" si="35"/>
        <v>0</v>
      </c>
      <c r="Q53" s="503">
        <f t="shared" si="35"/>
        <v>0</v>
      </c>
      <c r="R53" s="503">
        <f t="shared" si="35"/>
        <v>0</v>
      </c>
      <c r="S53" s="503">
        <f t="shared" si="35"/>
        <v>0</v>
      </c>
      <c r="T53" s="503">
        <f t="shared" si="35"/>
        <v>0</v>
      </c>
      <c r="U53" s="503">
        <f t="shared" si="35"/>
        <v>0</v>
      </c>
      <c r="V53" s="503">
        <f t="shared" si="35"/>
        <v>0</v>
      </c>
      <c r="W53" s="503">
        <f t="shared" si="35"/>
        <v>0</v>
      </c>
      <c r="X53" s="503">
        <f t="shared" si="35"/>
        <v>0</v>
      </c>
      <c r="Y53" s="503">
        <f t="shared" si="35"/>
        <v>0</v>
      </c>
      <c r="Z53" s="503">
        <f t="shared" si="35"/>
        <v>0</v>
      </c>
      <c r="AA53" s="503">
        <f t="shared" si="35"/>
        <v>0</v>
      </c>
      <c r="AB53" s="503">
        <f t="shared" si="35"/>
        <v>0</v>
      </c>
      <c r="AC53" s="503">
        <f t="shared" si="35"/>
        <v>0</v>
      </c>
      <c r="AD53" s="503">
        <f t="shared" si="35"/>
        <v>0</v>
      </c>
      <c r="AE53" s="503">
        <f t="shared" si="35"/>
        <v>0</v>
      </c>
      <c r="AF53" s="503">
        <f t="shared" si="35"/>
        <v>0</v>
      </c>
      <c r="AG53" s="503">
        <f t="shared" si="35"/>
        <v>0</v>
      </c>
      <c r="AH53" s="503">
        <f t="shared" si="35"/>
        <v>0</v>
      </c>
      <c r="AI53" s="503">
        <f t="shared" si="35"/>
        <v>0</v>
      </c>
      <c r="AJ53" s="503">
        <f t="shared" si="35"/>
        <v>0</v>
      </c>
      <c r="AK53" s="503">
        <f t="shared" si="35"/>
        <v>0</v>
      </c>
      <c r="AL53" s="503">
        <f t="shared" si="35"/>
        <v>0</v>
      </c>
      <c r="AM53" s="503">
        <f t="shared" si="35"/>
        <v>0</v>
      </c>
      <c r="AN53" s="503">
        <f t="shared" si="35"/>
        <v>0</v>
      </c>
      <c r="AO53" s="503">
        <f t="shared" si="35"/>
        <v>0</v>
      </c>
      <c r="AP53" s="503">
        <f t="shared" si="35"/>
        <v>0</v>
      </c>
      <c r="AQ53" s="503">
        <f t="shared" si="35"/>
        <v>0</v>
      </c>
      <c r="AR53" s="503">
        <f t="shared" si="35"/>
        <v>0</v>
      </c>
      <c r="AS53" s="503">
        <f t="shared" si="35"/>
        <v>0</v>
      </c>
      <c r="AT53" s="503">
        <f t="shared" si="35"/>
        <v>0</v>
      </c>
      <c r="AU53" s="503">
        <f t="shared" si="35"/>
        <v>0</v>
      </c>
      <c r="AV53" s="503">
        <f t="shared" si="35"/>
        <v>0</v>
      </c>
      <c r="AW53" s="503">
        <f t="shared" si="35"/>
        <v>0</v>
      </c>
      <c r="AX53" s="503">
        <f t="shared" si="35"/>
        <v>0</v>
      </c>
      <c r="AY53" s="503">
        <f t="shared" si="35"/>
        <v>0</v>
      </c>
      <c r="AZ53" s="503">
        <f t="shared" si="35"/>
        <v>0</v>
      </c>
      <c r="BA53" s="503">
        <f t="shared" si="35"/>
        <v>0</v>
      </c>
      <c r="BB53" s="503">
        <f t="shared" si="35"/>
        <v>0</v>
      </c>
      <c r="BC53" s="503">
        <f t="shared" si="35"/>
        <v>0</v>
      </c>
      <c r="BD53" s="503">
        <f t="shared" si="35"/>
        <v>0</v>
      </c>
      <c r="BE53" s="503">
        <f t="shared" si="35"/>
        <v>0</v>
      </c>
      <c r="BF53" s="503">
        <f t="shared" si="35"/>
        <v>0</v>
      </c>
      <c r="BG53" s="503">
        <f t="shared" si="35"/>
        <v>0</v>
      </c>
      <c r="BH53" s="503">
        <f t="shared" si="35"/>
        <v>0</v>
      </c>
      <c r="BI53" s="503">
        <f t="shared" si="35"/>
        <v>0</v>
      </c>
      <c r="BJ53" s="503">
        <f t="shared" si="35"/>
        <v>0</v>
      </c>
      <c r="BK53" s="503">
        <f t="shared" si="35"/>
        <v>0</v>
      </c>
      <c r="BL53" s="503">
        <f t="shared" si="35"/>
        <v>0</v>
      </c>
      <c r="BM53" s="503">
        <f t="shared" si="35"/>
        <v>0</v>
      </c>
      <c r="BN53" s="503">
        <f t="shared" si="35"/>
        <v>0</v>
      </c>
      <c r="BO53" s="503">
        <f t="shared" si="35"/>
        <v>0</v>
      </c>
      <c r="BP53" s="503">
        <f t="shared" ref="BP53:BV54" si="36">SUM(BP13,BP20)</f>
        <v>0</v>
      </c>
      <c r="BQ53" s="503">
        <f t="shared" si="36"/>
        <v>0</v>
      </c>
      <c r="BR53" s="503">
        <f t="shared" si="36"/>
        <v>0</v>
      </c>
      <c r="BS53" s="503">
        <f t="shared" si="36"/>
        <v>0</v>
      </c>
      <c r="BT53" s="503">
        <f t="shared" si="36"/>
        <v>0</v>
      </c>
      <c r="BU53" s="503">
        <f t="shared" si="36"/>
        <v>0</v>
      </c>
      <c r="BV53" s="632">
        <f t="shared" si="36"/>
        <v>0</v>
      </c>
      <c r="BW53" s="487"/>
    </row>
    <row r="54" spans="1:405" s="497" customFormat="1">
      <c r="A54" s="508" t="s">
        <v>174</v>
      </c>
      <c r="B54" s="502">
        <f t="shared" si="8"/>
        <v>0</v>
      </c>
      <c r="C54" s="505">
        <f>SUM(C14,C21)</f>
        <v>0</v>
      </c>
      <c r="D54" s="505">
        <f t="shared" si="35"/>
        <v>0</v>
      </c>
      <c r="E54" s="505">
        <f t="shared" si="35"/>
        <v>0</v>
      </c>
      <c r="F54" s="505">
        <f t="shared" si="35"/>
        <v>0</v>
      </c>
      <c r="G54" s="505">
        <f t="shared" si="35"/>
        <v>0</v>
      </c>
      <c r="H54" s="505">
        <f t="shared" si="35"/>
        <v>0</v>
      </c>
      <c r="I54" s="505">
        <f t="shared" si="35"/>
        <v>0</v>
      </c>
      <c r="J54" s="505">
        <f t="shared" si="35"/>
        <v>0</v>
      </c>
      <c r="K54" s="505">
        <f t="shared" si="35"/>
        <v>0</v>
      </c>
      <c r="L54" s="505">
        <f t="shared" si="35"/>
        <v>0</v>
      </c>
      <c r="M54" s="505">
        <f t="shared" si="35"/>
        <v>0</v>
      </c>
      <c r="N54" s="505">
        <f t="shared" si="35"/>
        <v>0</v>
      </c>
      <c r="O54" s="505">
        <f t="shared" si="35"/>
        <v>0</v>
      </c>
      <c r="P54" s="505">
        <f t="shared" si="35"/>
        <v>0</v>
      </c>
      <c r="Q54" s="505">
        <f t="shared" si="35"/>
        <v>0</v>
      </c>
      <c r="R54" s="505">
        <f t="shared" si="35"/>
        <v>0</v>
      </c>
      <c r="S54" s="505">
        <f t="shared" si="35"/>
        <v>0</v>
      </c>
      <c r="T54" s="505">
        <f t="shared" si="35"/>
        <v>0</v>
      </c>
      <c r="U54" s="505">
        <f t="shared" si="35"/>
        <v>0</v>
      </c>
      <c r="V54" s="505">
        <f t="shared" si="35"/>
        <v>0</v>
      </c>
      <c r="W54" s="505">
        <f t="shared" si="35"/>
        <v>0</v>
      </c>
      <c r="X54" s="505">
        <f t="shared" si="35"/>
        <v>0</v>
      </c>
      <c r="Y54" s="505">
        <f t="shared" si="35"/>
        <v>0</v>
      </c>
      <c r="Z54" s="505">
        <f t="shared" si="35"/>
        <v>0</v>
      </c>
      <c r="AA54" s="505">
        <f t="shared" si="35"/>
        <v>0</v>
      </c>
      <c r="AB54" s="505">
        <f t="shared" si="35"/>
        <v>0</v>
      </c>
      <c r="AC54" s="505">
        <f t="shared" si="35"/>
        <v>0</v>
      </c>
      <c r="AD54" s="505">
        <f t="shared" si="35"/>
        <v>0</v>
      </c>
      <c r="AE54" s="505">
        <f t="shared" si="35"/>
        <v>0</v>
      </c>
      <c r="AF54" s="505">
        <f t="shared" si="35"/>
        <v>0</v>
      </c>
      <c r="AG54" s="505">
        <f t="shared" si="35"/>
        <v>0</v>
      </c>
      <c r="AH54" s="505">
        <f t="shared" si="35"/>
        <v>0</v>
      </c>
      <c r="AI54" s="505">
        <f t="shared" si="35"/>
        <v>0</v>
      </c>
      <c r="AJ54" s="505">
        <f t="shared" si="35"/>
        <v>0</v>
      </c>
      <c r="AK54" s="505">
        <f t="shared" si="35"/>
        <v>0</v>
      </c>
      <c r="AL54" s="505">
        <f t="shared" si="35"/>
        <v>0</v>
      </c>
      <c r="AM54" s="505">
        <f t="shared" si="35"/>
        <v>0</v>
      </c>
      <c r="AN54" s="505">
        <f t="shared" si="35"/>
        <v>0</v>
      </c>
      <c r="AO54" s="505">
        <f t="shared" si="35"/>
        <v>0</v>
      </c>
      <c r="AP54" s="505">
        <f t="shared" si="35"/>
        <v>0</v>
      </c>
      <c r="AQ54" s="505">
        <f t="shared" si="35"/>
        <v>0</v>
      </c>
      <c r="AR54" s="505">
        <f t="shared" si="35"/>
        <v>0</v>
      </c>
      <c r="AS54" s="505">
        <f t="shared" si="35"/>
        <v>0</v>
      </c>
      <c r="AT54" s="505">
        <f t="shared" si="35"/>
        <v>0</v>
      </c>
      <c r="AU54" s="505">
        <f t="shared" si="35"/>
        <v>0</v>
      </c>
      <c r="AV54" s="505">
        <f t="shared" si="35"/>
        <v>0</v>
      </c>
      <c r="AW54" s="505">
        <f t="shared" si="35"/>
        <v>0</v>
      </c>
      <c r="AX54" s="505">
        <f t="shared" si="35"/>
        <v>0</v>
      </c>
      <c r="AY54" s="505">
        <f t="shared" si="35"/>
        <v>0</v>
      </c>
      <c r="AZ54" s="505">
        <f t="shared" si="35"/>
        <v>0</v>
      </c>
      <c r="BA54" s="505">
        <f t="shared" si="35"/>
        <v>0</v>
      </c>
      <c r="BB54" s="505">
        <f t="shared" si="35"/>
        <v>0</v>
      </c>
      <c r="BC54" s="505">
        <f t="shared" si="35"/>
        <v>0</v>
      </c>
      <c r="BD54" s="505">
        <f t="shared" si="35"/>
        <v>0</v>
      </c>
      <c r="BE54" s="505">
        <f t="shared" si="35"/>
        <v>0</v>
      </c>
      <c r="BF54" s="505">
        <f t="shared" si="35"/>
        <v>0</v>
      </c>
      <c r="BG54" s="505">
        <f t="shared" si="35"/>
        <v>0</v>
      </c>
      <c r="BH54" s="505">
        <f t="shared" si="35"/>
        <v>0</v>
      </c>
      <c r="BI54" s="505">
        <f t="shared" si="35"/>
        <v>0</v>
      </c>
      <c r="BJ54" s="505">
        <f t="shared" si="35"/>
        <v>0</v>
      </c>
      <c r="BK54" s="505">
        <f t="shared" si="35"/>
        <v>0</v>
      </c>
      <c r="BL54" s="505">
        <f t="shared" si="35"/>
        <v>0</v>
      </c>
      <c r="BM54" s="505">
        <f t="shared" si="35"/>
        <v>0</v>
      </c>
      <c r="BN54" s="505">
        <f t="shared" si="35"/>
        <v>0</v>
      </c>
      <c r="BO54" s="505">
        <f t="shared" si="35"/>
        <v>0</v>
      </c>
      <c r="BP54" s="505">
        <f t="shared" si="36"/>
        <v>0</v>
      </c>
      <c r="BQ54" s="505">
        <f t="shared" si="36"/>
        <v>0</v>
      </c>
      <c r="BR54" s="505">
        <f t="shared" si="36"/>
        <v>0</v>
      </c>
      <c r="BS54" s="505">
        <f t="shared" si="36"/>
        <v>0</v>
      </c>
      <c r="BT54" s="505">
        <f t="shared" si="36"/>
        <v>0</v>
      </c>
      <c r="BU54" s="505">
        <f t="shared" si="36"/>
        <v>0</v>
      </c>
      <c r="BV54" s="637">
        <f t="shared" si="36"/>
        <v>0</v>
      </c>
      <c r="BW54" s="487"/>
    </row>
    <row r="55" spans="1:405" s="497" customFormat="1" ht="13.5" thickBot="1">
      <c r="A55" s="498" t="s">
        <v>157</v>
      </c>
      <c r="B55" s="509">
        <f t="shared" si="8"/>
        <v>0</v>
      </c>
      <c r="C55" s="500">
        <f>SUM(C38,C42)</f>
        <v>0</v>
      </c>
      <c r="D55" s="500">
        <f t="shared" ref="D55:BO55" si="37">SUM(D38,D42)</f>
        <v>0</v>
      </c>
      <c r="E55" s="500">
        <f t="shared" si="37"/>
        <v>0</v>
      </c>
      <c r="F55" s="500">
        <f t="shared" si="37"/>
        <v>0</v>
      </c>
      <c r="G55" s="500">
        <f t="shared" si="37"/>
        <v>0</v>
      </c>
      <c r="H55" s="500">
        <f t="shared" si="37"/>
        <v>0</v>
      </c>
      <c r="I55" s="500">
        <f t="shared" si="37"/>
        <v>0</v>
      </c>
      <c r="J55" s="500">
        <f t="shared" si="37"/>
        <v>0</v>
      </c>
      <c r="K55" s="500">
        <f t="shared" si="37"/>
        <v>0</v>
      </c>
      <c r="L55" s="500">
        <f t="shared" si="37"/>
        <v>0</v>
      </c>
      <c r="M55" s="500">
        <f t="shared" si="37"/>
        <v>0</v>
      </c>
      <c r="N55" s="500">
        <f t="shared" si="37"/>
        <v>0</v>
      </c>
      <c r="O55" s="500">
        <f t="shared" si="37"/>
        <v>0</v>
      </c>
      <c r="P55" s="500">
        <f t="shared" si="37"/>
        <v>0</v>
      </c>
      <c r="Q55" s="500">
        <f t="shared" si="37"/>
        <v>0</v>
      </c>
      <c r="R55" s="500">
        <f t="shared" si="37"/>
        <v>0</v>
      </c>
      <c r="S55" s="500">
        <f t="shared" si="37"/>
        <v>0</v>
      </c>
      <c r="T55" s="500">
        <f t="shared" si="37"/>
        <v>0</v>
      </c>
      <c r="U55" s="500">
        <f t="shared" si="37"/>
        <v>0</v>
      </c>
      <c r="V55" s="500">
        <f t="shared" si="37"/>
        <v>0</v>
      </c>
      <c r="W55" s="500">
        <f t="shared" si="37"/>
        <v>0</v>
      </c>
      <c r="X55" s="500">
        <f t="shared" si="37"/>
        <v>0</v>
      </c>
      <c r="Y55" s="500">
        <f t="shared" si="37"/>
        <v>0</v>
      </c>
      <c r="Z55" s="500">
        <f t="shared" si="37"/>
        <v>0</v>
      </c>
      <c r="AA55" s="500">
        <f t="shared" si="37"/>
        <v>0</v>
      </c>
      <c r="AB55" s="500">
        <f t="shared" si="37"/>
        <v>0</v>
      </c>
      <c r="AC55" s="500">
        <f t="shared" si="37"/>
        <v>0</v>
      </c>
      <c r="AD55" s="500">
        <f t="shared" si="37"/>
        <v>0</v>
      </c>
      <c r="AE55" s="500">
        <f t="shared" si="37"/>
        <v>0</v>
      </c>
      <c r="AF55" s="500">
        <f t="shared" si="37"/>
        <v>0</v>
      </c>
      <c r="AG55" s="500">
        <f t="shared" si="37"/>
        <v>0</v>
      </c>
      <c r="AH55" s="500">
        <f t="shared" si="37"/>
        <v>0</v>
      </c>
      <c r="AI55" s="500">
        <f t="shared" si="37"/>
        <v>0</v>
      </c>
      <c r="AJ55" s="500">
        <f t="shared" si="37"/>
        <v>0</v>
      </c>
      <c r="AK55" s="500">
        <f t="shared" si="37"/>
        <v>0</v>
      </c>
      <c r="AL55" s="500">
        <f t="shared" si="37"/>
        <v>0</v>
      </c>
      <c r="AM55" s="500">
        <f t="shared" si="37"/>
        <v>0</v>
      </c>
      <c r="AN55" s="500">
        <f t="shared" si="37"/>
        <v>0</v>
      </c>
      <c r="AO55" s="500">
        <f t="shared" si="37"/>
        <v>0</v>
      </c>
      <c r="AP55" s="500">
        <f t="shared" si="37"/>
        <v>0</v>
      </c>
      <c r="AQ55" s="500">
        <f t="shared" si="37"/>
        <v>0</v>
      </c>
      <c r="AR55" s="500">
        <f t="shared" si="37"/>
        <v>0</v>
      </c>
      <c r="AS55" s="500">
        <f t="shared" si="37"/>
        <v>0</v>
      </c>
      <c r="AT55" s="500">
        <f t="shared" si="37"/>
        <v>0</v>
      </c>
      <c r="AU55" s="500">
        <f t="shared" si="37"/>
        <v>0</v>
      </c>
      <c r="AV55" s="500">
        <f t="shared" si="37"/>
        <v>0</v>
      </c>
      <c r="AW55" s="500">
        <f t="shared" si="37"/>
        <v>0</v>
      </c>
      <c r="AX55" s="500">
        <f t="shared" si="37"/>
        <v>0</v>
      </c>
      <c r="AY55" s="500">
        <f t="shared" si="37"/>
        <v>0</v>
      </c>
      <c r="AZ55" s="500">
        <f t="shared" si="37"/>
        <v>0</v>
      </c>
      <c r="BA55" s="500">
        <f t="shared" si="37"/>
        <v>0</v>
      </c>
      <c r="BB55" s="500">
        <f t="shared" si="37"/>
        <v>0</v>
      </c>
      <c r="BC55" s="500">
        <f t="shared" si="37"/>
        <v>0</v>
      </c>
      <c r="BD55" s="500">
        <f t="shared" si="37"/>
        <v>0</v>
      </c>
      <c r="BE55" s="500">
        <f t="shared" si="37"/>
        <v>0</v>
      </c>
      <c r="BF55" s="500">
        <f t="shared" si="37"/>
        <v>0</v>
      </c>
      <c r="BG55" s="500">
        <f t="shared" si="37"/>
        <v>0</v>
      </c>
      <c r="BH55" s="500">
        <f t="shared" si="37"/>
        <v>0</v>
      </c>
      <c r="BI55" s="500">
        <f t="shared" si="37"/>
        <v>0</v>
      </c>
      <c r="BJ55" s="500">
        <f t="shared" si="37"/>
        <v>0</v>
      </c>
      <c r="BK55" s="500">
        <f t="shared" si="37"/>
        <v>0</v>
      </c>
      <c r="BL55" s="500">
        <f t="shared" si="37"/>
        <v>0</v>
      </c>
      <c r="BM55" s="500">
        <f t="shared" si="37"/>
        <v>0</v>
      </c>
      <c r="BN55" s="500">
        <f t="shared" si="37"/>
        <v>0</v>
      </c>
      <c r="BO55" s="500">
        <f t="shared" si="37"/>
        <v>0</v>
      </c>
      <c r="BP55" s="500">
        <f t="shared" ref="BP55:BV55" si="38">SUM(BP38,BP42)</f>
        <v>0</v>
      </c>
      <c r="BQ55" s="500">
        <f t="shared" si="38"/>
        <v>0</v>
      </c>
      <c r="BR55" s="500">
        <f t="shared" si="38"/>
        <v>0</v>
      </c>
      <c r="BS55" s="500">
        <f t="shared" si="38"/>
        <v>0</v>
      </c>
      <c r="BT55" s="500">
        <f t="shared" si="38"/>
        <v>0</v>
      </c>
      <c r="BU55" s="500">
        <f t="shared" si="38"/>
        <v>0</v>
      </c>
      <c r="BV55" s="636">
        <f t="shared" si="38"/>
        <v>0</v>
      </c>
      <c r="BW55" s="487"/>
    </row>
    <row r="56" spans="1:405">
      <c r="A56" s="486"/>
      <c r="B56" s="487" t="s">
        <v>253</v>
      </c>
      <c r="C56" s="487">
        <f>MAX(IF(ISNA(C46),0,C46),IF(ISNA(C49),0,C49),IF(ISNA(C52),0,C52),IF(ISNA(B23),0,B23))</f>
        <v>0</v>
      </c>
      <c r="D56" s="487">
        <f t="shared" ref="D56:BO56" si="39">MAX(IF(ISNA(D46),0,D46),IF(ISNA(D49),0,D49),IF(ISNA(D52),0,D52),IF(ISNA(C23),0,C23))</f>
        <v>0</v>
      </c>
      <c r="E56" s="487">
        <f t="shared" si="39"/>
        <v>0</v>
      </c>
      <c r="F56" s="487">
        <f t="shared" si="39"/>
        <v>0</v>
      </c>
      <c r="G56" s="487">
        <f t="shared" si="39"/>
        <v>0</v>
      </c>
      <c r="H56" s="487">
        <f t="shared" si="39"/>
        <v>0</v>
      </c>
      <c r="I56" s="487">
        <f t="shared" si="39"/>
        <v>0</v>
      </c>
      <c r="J56" s="487">
        <f t="shared" si="39"/>
        <v>0</v>
      </c>
      <c r="K56" s="487">
        <f t="shared" si="39"/>
        <v>0</v>
      </c>
      <c r="L56" s="487">
        <f t="shared" si="39"/>
        <v>0</v>
      </c>
      <c r="M56" s="487">
        <f t="shared" si="39"/>
        <v>0</v>
      </c>
      <c r="N56" s="487">
        <f t="shared" si="39"/>
        <v>0</v>
      </c>
      <c r="O56" s="487">
        <f t="shared" si="39"/>
        <v>0</v>
      </c>
      <c r="P56" s="487">
        <f t="shared" si="39"/>
        <v>0</v>
      </c>
      <c r="Q56" s="487">
        <f t="shared" si="39"/>
        <v>0</v>
      </c>
      <c r="R56" s="487">
        <f t="shared" si="39"/>
        <v>0</v>
      </c>
      <c r="S56" s="487">
        <f t="shared" si="39"/>
        <v>0</v>
      </c>
      <c r="T56" s="487">
        <f t="shared" si="39"/>
        <v>0</v>
      </c>
      <c r="U56" s="487">
        <f t="shared" si="39"/>
        <v>0</v>
      </c>
      <c r="V56" s="487">
        <f t="shared" si="39"/>
        <v>0</v>
      </c>
      <c r="W56" s="487">
        <f t="shared" si="39"/>
        <v>0</v>
      </c>
      <c r="X56" s="487">
        <f t="shared" si="39"/>
        <v>0</v>
      </c>
      <c r="Y56" s="487">
        <f t="shared" si="39"/>
        <v>0</v>
      </c>
      <c r="Z56" s="487">
        <f t="shared" si="39"/>
        <v>0</v>
      </c>
      <c r="AA56" s="487">
        <f t="shared" si="39"/>
        <v>0</v>
      </c>
      <c r="AB56" s="487">
        <f t="shared" si="39"/>
        <v>0</v>
      </c>
      <c r="AC56" s="487">
        <f t="shared" si="39"/>
        <v>0</v>
      </c>
      <c r="AD56" s="487">
        <f t="shared" si="39"/>
        <v>0</v>
      </c>
      <c r="AE56" s="487">
        <f t="shared" si="39"/>
        <v>0</v>
      </c>
      <c r="AF56" s="487">
        <f t="shared" si="39"/>
        <v>0</v>
      </c>
      <c r="AG56" s="487">
        <f t="shared" si="39"/>
        <v>0</v>
      </c>
      <c r="AH56" s="487">
        <f t="shared" si="39"/>
        <v>0</v>
      </c>
      <c r="AI56" s="487">
        <f t="shared" si="39"/>
        <v>0</v>
      </c>
      <c r="AJ56" s="487">
        <f t="shared" si="39"/>
        <v>0</v>
      </c>
      <c r="AK56" s="487">
        <f t="shared" si="39"/>
        <v>0</v>
      </c>
      <c r="AL56" s="487">
        <f t="shared" si="39"/>
        <v>0</v>
      </c>
      <c r="AM56" s="487">
        <f t="shared" si="39"/>
        <v>0</v>
      </c>
      <c r="AN56" s="487">
        <f t="shared" si="39"/>
        <v>0</v>
      </c>
      <c r="AO56" s="487">
        <f t="shared" si="39"/>
        <v>0</v>
      </c>
      <c r="AP56" s="487">
        <f t="shared" si="39"/>
        <v>0</v>
      </c>
      <c r="AQ56" s="487">
        <f t="shared" si="39"/>
        <v>0</v>
      </c>
      <c r="AR56" s="487">
        <f t="shared" si="39"/>
        <v>0</v>
      </c>
      <c r="AS56" s="487">
        <f t="shared" si="39"/>
        <v>0</v>
      </c>
      <c r="AT56" s="487">
        <f t="shared" si="39"/>
        <v>0</v>
      </c>
      <c r="AU56" s="487">
        <f t="shared" si="39"/>
        <v>0</v>
      </c>
      <c r="AV56" s="487">
        <f t="shared" si="39"/>
        <v>0</v>
      </c>
      <c r="AW56" s="487">
        <f t="shared" si="39"/>
        <v>0</v>
      </c>
      <c r="AX56" s="487">
        <f t="shared" si="39"/>
        <v>0</v>
      </c>
      <c r="AY56" s="487">
        <f t="shared" si="39"/>
        <v>0</v>
      </c>
      <c r="AZ56" s="487">
        <f t="shared" si="39"/>
        <v>0</v>
      </c>
      <c r="BA56" s="487">
        <f t="shared" si="39"/>
        <v>0</v>
      </c>
      <c r="BB56" s="487">
        <f t="shared" si="39"/>
        <v>0</v>
      </c>
      <c r="BC56" s="487">
        <f t="shared" si="39"/>
        <v>0</v>
      </c>
      <c r="BD56" s="487">
        <f t="shared" si="39"/>
        <v>0</v>
      </c>
      <c r="BE56" s="487">
        <f t="shared" si="39"/>
        <v>0</v>
      </c>
      <c r="BF56" s="487">
        <f t="shared" si="39"/>
        <v>0</v>
      </c>
      <c r="BG56" s="487">
        <f t="shared" si="39"/>
        <v>0</v>
      </c>
      <c r="BH56" s="487">
        <f t="shared" si="39"/>
        <v>0</v>
      </c>
      <c r="BI56" s="487">
        <f t="shared" si="39"/>
        <v>0</v>
      </c>
      <c r="BJ56" s="487">
        <f t="shared" si="39"/>
        <v>0</v>
      </c>
      <c r="BK56" s="487">
        <f t="shared" si="39"/>
        <v>0</v>
      </c>
      <c r="BL56" s="487">
        <f t="shared" si="39"/>
        <v>0</v>
      </c>
      <c r="BM56" s="487">
        <f t="shared" si="39"/>
        <v>0</v>
      </c>
      <c r="BN56" s="487">
        <f t="shared" si="39"/>
        <v>0</v>
      </c>
      <c r="BO56" s="487">
        <f t="shared" si="39"/>
        <v>0</v>
      </c>
      <c r="BP56" s="487">
        <f t="shared" ref="BP56:BU56" si="40">MAX(IF(ISNA(BP46),0,BP46),IF(ISNA(BP49),0,BP49),IF(ISNA(BP52),0,BP52),IF(ISNA(BO23),0,BO23))</f>
        <v>0</v>
      </c>
      <c r="BQ56" s="487">
        <f t="shared" si="40"/>
        <v>0</v>
      </c>
      <c r="BR56" s="487">
        <f t="shared" si="40"/>
        <v>0</v>
      </c>
      <c r="BS56" s="487">
        <f t="shared" si="40"/>
        <v>0</v>
      </c>
      <c r="BT56" s="487">
        <f t="shared" si="40"/>
        <v>0</v>
      </c>
      <c r="BU56" s="487">
        <f t="shared" si="40"/>
        <v>0</v>
      </c>
      <c r="BV56" s="638">
        <f>MAX(IF(ISNA(BV46),0,BV46),IF(ISNA(BV49),0,BV49),IF(ISNA(BV52),0,BV52),IF(ISNA(BU23),0,BU23))</f>
        <v>0</v>
      </c>
      <c r="BW56" s="487"/>
    </row>
    <row r="57" spans="1:405">
      <c r="A57" s="486"/>
      <c r="B57" s="477"/>
      <c r="C57" s="487"/>
      <c r="D57" s="487"/>
      <c r="E57" s="487"/>
      <c r="F57" s="487"/>
      <c r="G57" s="487"/>
      <c r="H57" s="487"/>
      <c r="I57" s="487"/>
      <c r="J57" s="487"/>
      <c r="K57" s="487"/>
      <c r="L57" s="487"/>
      <c r="M57" s="487"/>
      <c r="N57" s="487"/>
      <c r="O57" s="487"/>
      <c r="P57" s="487"/>
      <c r="Q57" s="487"/>
      <c r="R57" s="487"/>
      <c r="S57" s="487"/>
      <c r="T57" s="487"/>
      <c r="U57" s="487"/>
      <c r="V57" s="487"/>
      <c r="W57" s="487"/>
      <c r="X57" s="487"/>
      <c r="Y57" s="487"/>
      <c r="Z57" s="487"/>
      <c r="AA57" s="487"/>
      <c r="AB57" s="487"/>
      <c r="AC57" s="487"/>
      <c r="AD57" s="487"/>
      <c r="AE57" s="487"/>
      <c r="AF57" s="487"/>
      <c r="AG57" s="487"/>
      <c r="AH57" s="487"/>
      <c r="AI57" s="487"/>
      <c r="AJ57" s="487"/>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487"/>
      <c r="BJ57" s="487"/>
      <c r="BK57" s="487"/>
      <c r="BL57" s="487"/>
      <c r="BM57" s="487"/>
      <c r="BN57" s="487"/>
      <c r="BO57" s="487"/>
      <c r="BP57" s="487"/>
      <c r="BQ57" s="487"/>
      <c r="BR57" s="487"/>
      <c r="BS57" s="487"/>
      <c r="BT57" s="487"/>
      <c r="BU57" s="487"/>
      <c r="BV57" s="638"/>
      <c r="BW57" s="487"/>
    </row>
    <row r="58" spans="1:405" ht="15.75">
      <c r="A58" s="510" t="s">
        <v>158</v>
      </c>
      <c r="B58" s="511"/>
      <c r="C58" s="512" t="s">
        <v>234</v>
      </c>
      <c r="D58" s="511"/>
      <c r="E58" s="512">
        <f>ROUND(IF(MAX(C56:BU56)*1.1&lt;20,20,MAX(C56:BU56)*1.1),0)</f>
        <v>20</v>
      </c>
      <c r="F58" s="511"/>
      <c r="G58" s="511"/>
      <c r="H58" s="511"/>
      <c r="I58" s="511"/>
      <c r="J58" s="511"/>
      <c r="K58" s="511"/>
      <c r="L58" s="511"/>
      <c r="M58" s="511"/>
      <c r="N58" s="511"/>
      <c r="O58" s="511"/>
      <c r="P58" s="511"/>
      <c r="Q58" s="511"/>
      <c r="R58" s="511"/>
      <c r="S58" s="511"/>
      <c r="T58" s="511"/>
      <c r="U58" s="511"/>
      <c r="V58" s="511"/>
      <c r="W58" s="511"/>
      <c r="X58" s="511"/>
      <c r="Y58" s="511"/>
      <c r="Z58" s="511"/>
      <c r="AA58" s="511"/>
      <c r="AB58" s="511"/>
      <c r="AC58" s="511"/>
      <c r="AD58" s="511"/>
      <c r="AE58" s="511"/>
      <c r="AF58" s="511"/>
      <c r="AG58" s="511"/>
      <c r="AH58" s="511"/>
      <c r="AI58" s="511"/>
      <c r="AJ58" s="511"/>
      <c r="AK58" s="511"/>
      <c r="AL58" s="511"/>
      <c r="AM58" s="511"/>
      <c r="AN58" s="511"/>
      <c r="AO58" s="511"/>
      <c r="AP58" s="511"/>
      <c r="AQ58" s="511"/>
      <c r="AR58" s="511"/>
      <c r="AS58" s="511"/>
      <c r="AT58" s="511"/>
      <c r="AU58" s="511"/>
      <c r="AV58" s="511"/>
      <c r="AW58" s="511"/>
      <c r="AX58" s="511"/>
      <c r="AY58" s="511"/>
      <c r="AZ58" s="511"/>
      <c r="BA58" s="511"/>
      <c r="BB58" s="511"/>
      <c r="BC58" s="511"/>
      <c r="BD58" s="511"/>
      <c r="BE58" s="511"/>
      <c r="BF58" s="511"/>
      <c r="BG58" s="511"/>
      <c r="BH58" s="511"/>
      <c r="BI58" s="511"/>
      <c r="BJ58" s="511"/>
      <c r="BK58" s="511"/>
      <c r="BL58" s="511"/>
      <c r="BM58" s="511"/>
      <c r="BN58" s="511"/>
      <c r="BO58" s="511"/>
      <c r="BP58" s="511"/>
      <c r="BQ58" s="511"/>
      <c r="BR58" s="511"/>
      <c r="BS58" s="511"/>
      <c r="BT58" s="511"/>
      <c r="BU58" s="511"/>
      <c r="BV58" s="639"/>
      <c r="BW58" s="487"/>
    </row>
    <row r="59" spans="1:405">
      <c r="A59" s="513" t="s">
        <v>11</v>
      </c>
      <c r="B59" s="514">
        <f>INDEX('Configuration | Scaling'!$E$13:$Y$21,9,MATCH(A59,'Configuration | Scaling'!$E$13:$Y$13,0))</f>
        <v>426</v>
      </c>
      <c r="C59" s="515" t="str">
        <f t="shared" ref="C59:C65" si="41">IF($B59&lt;=C$3,Max_Value,"")</f>
        <v/>
      </c>
      <c r="D59" s="515" t="str">
        <f t="shared" ref="D59:AI59" si="42">IF(AND($B$59&gt;C$3,$B$59&lt;=D$3),Max_Value,"")</f>
        <v/>
      </c>
      <c r="E59" s="515" t="str">
        <f t="shared" si="42"/>
        <v/>
      </c>
      <c r="F59" s="515" t="str">
        <f t="shared" si="42"/>
        <v/>
      </c>
      <c r="G59" s="515" t="str">
        <f t="shared" si="42"/>
        <v/>
      </c>
      <c r="H59" s="515">
        <f t="shared" si="42"/>
        <v>20</v>
      </c>
      <c r="I59" s="515" t="str">
        <f t="shared" si="42"/>
        <v/>
      </c>
      <c r="J59" s="515" t="str">
        <f t="shared" si="42"/>
        <v/>
      </c>
      <c r="K59" s="515" t="str">
        <f t="shared" si="42"/>
        <v/>
      </c>
      <c r="L59" s="515" t="str">
        <f t="shared" si="42"/>
        <v/>
      </c>
      <c r="M59" s="515" t="str">
        <f t="shared" si="42"/>
        <v/>
      </c>
      <c r="N59" s="515" t="str">
        <f t="shared" si="42"/>
        <v/>
      </c>
      <c r="O59" s="515" t="str">
        <f t="shared" si="42"/>
        <v/>
      </c>
      <c r="P59" s="515" t="str">
        <f t="shared" si="42"/>
        <v/>
      </c>
      <c r="Q59" s="515" t="str">
        <f t="shared" si="42"/>
        <v/>
      </c>
      <c r="R59" s="515" t="str">
        <f t="shared" si="42"/>
        <v/>
      </c>
      <c r="S59" s="515" t="str">
        <f t="shared" si="42"/>
        <v/>
      </c>
      <c r="T59" s="515" t="str">
        <f t="shared" si="42"/>
        <v/>
      </c>
      <c r="U59" s="515" t="str">
        <f t="shared" si="42"/>
        <v/>
      </c>
      <c r="V59" s="515" t="str">
        <f t="shared" si="42"/>
        <v/>
      </c>
      <c r="W59" s="515" t="str">
        <f t="shared" si="42"/>
        <v/>
      </c>
      <c r="X59" s="515" t="str">
        <f t="shared" si="42"/>
        <v/>
      </c>
      <c r="Y59" s="515" t="str">
        <f t="shared" si="42"/>
        <v/>
      </c>
      <c r="Z59" s="515" t="str">
        <f t="shared" si="42"/>
        <v/>
      </c>
      <c r="AA59" s="515" t="str">
        <f t="shared" si="42"/>
        <v/>
      </c>
      <c r="AB59" s="515" t="str">
        <f t="shared" si="42"/>
        <v/>
      </c>
      <c r="AC59" s="515" t="str">
        <f t="shared" si="42"/>
        <v/>
      </c>
      <c r="AD59" s="515" t="str">
        <f t="shared" si="42"/>
        <v/>
      </c>
      <c r="AE59" s="515" t="str">
        <f t="shared" si="42"/>
        <v/>
      </c>
      <c r="AF59" s="515" t="str">
        <f t="shared" si="42"/>
        <v/>
      </c>
      <c r="AG59" s="515" t="str">
        <f t="shared" si="42"/>
        <v/>
      </c>
      <c r="AH59" s="515" t="str">
        <f t="shared" si="42"/>
        <v/>
      </c>
      <c r="AI59" s="515" t="str">
        <f t="shared" si="42"/>
        <v/>
      </c>
      <c r="AJ59" s="515" t="str">
        <f t="shared" ref="AJ59:BO59" si="43">IF(AND($B$59&gt;AI$3,$B$59&lt;=AJ$3),Max_Value,"")</f>
        <v/>
      </c>
      <c r="AK59" s="515" t="str">
        <f t="shared" si="43"/>
        <v/>
      </c>
      <c r="AL59" s="515" t="str">
        <f t="shared" si="43"/>
        <v/>
      </c>
      <c r="AM59" s="515" t="str">
        <f t="shared" si="43"/>
        <v/>
      </c>
      <c r="AN59" s="515" t="str">
        <f t="shared" si="43"/>
        <v/>
      </c>
      <c r="AO59" s="515" t="str">
        <f t="shared" si="43"/>
        <v/>
      </c>
      <c r="AP59" s="515" t="str">
        <f t="shared" si="43"/>
        <v/>
      </c>
      <c r="AQ59" s="515" t="str">
        <f t="shared" si="43"/>
        <v/>
      </c>
      <c r="AR59" s="515" t="str">
        <f t="shared" si="43"/>
        <v/>
      </c>
      <c r="AS59" s="515" t="str">
        <f t="shared" si="43"/>
        <v/>
      </c>
      <c r="AT59" s="515" t="str">
        <f t="shared" si="43"/>
        <v/>
      </c>
      <c r="AU59" s="515" t="str">
        <f t="shared" si="43"/>
        <v/>
      </c>
      <c r="AV59" s="515" t="str">
        <f t="shared" si="43"/>
        <v/>
      </c>
      <c r="AW59" s="515" t="str">
        <f t="shared" si="43"/>
        <v/>
      </c>
      <c r="AX59" s="515" t="str">
        <f t="shared" si="43"/>
        <v/>
      </c>
      <c r="AY59" s="515" t="str">
        <f t="shared" si="43"/>
        <v/>
      </c>
      <c r="AZ59" s="515" t="str">
        <f t="shared" si="43"/>
        <v/>
      </c>
      <c r="BA59" s="515" t="str">
        <f t="shared" si="43"/>
        <v/>
      </c>
      <c r="BB59" s="515" t="str">
        <f t="shared" si="43"/>
        <v/>
      </c>
      <c r="BC59" s="515" t="str">
        <f t="shared" si="43"/>
        <v/>
      </c>
      <c r="BD59" s="515" t="str">
        <f t="shared" si="43"/>
        <v/>
      </c>
      <c r="BE59" s="515" t="str">
        <f t="shared" si="43"/>
        <v/>
      </c>
      <c r="BF59" s="515" t="str">
        <f t="shared" si="43"/>
        <v/>
      </c>
      <c r="BG59" s="515" t="str">
        <f t="shared" si="43"/>
        <v/>
      </c>
      <c r="BH59" s="515" t="str">
        <f t="shared" si="43"/>
        <v/>
      </c>
      <c r="BI59" s="515" t="str">
        <f t="shared" si="43"/>
        <v/>
      </c>
      <c r="BJ59" s="515" t="str">
        <f t="shared" si="43"/>
        <v/>
      </c>
      <c r="BK59" s="515" t="str">
        <f t="shared" si="43"/>
        <v/>
      </c>
      <c r="BL59" s="515" t="str">
        <f t="shared" si="43"/>
        <v/>
      </c>
      <c r="BM59" s="515" t="str">
        <f t="shared" si="43"/>
        <v/>
      </c>
      <c r="BN59" s="515" t="str">
        <f t="shared" si="43"/>
        <v/>
      </c>
      <c r="BO59" s="515" t="str">
        <f t="shared" si="43"/>
        <v/>
      </c>
      <c r="BP59" s="515" t="str">
        <f t="shared" ref="BP59:BU59" si="44">IF(AND($B$59&gt;BO$3,$B$59&lt;=BP$3),Max_Value,"")</f>
        <v/>
      </c>
      <c r="BQ59" s="515" t="str">
        <f t="shared" si="44"/>
        <v/>
      </c>
      <c r="BR59" s="515" t="str">
        <f t="shared" si="44"/>
        <v/>
      </c>
      <c r="BS59" s="515" t="str">
        <f t="shared" si="44"/>
        <v/>
      </c>
      <c r="BT59" s="515" t="str">
        <f t="shared" si="44"/>
        <v/>
      </c>
      <c r="BU59" s="640" t="str">
        <f t="shared" si="44"/>
        <v/>
      </c>
      <c r="BV59" s="636" t="str">
        <f>IF(AND($B$59&gt;BU$3,$B$59&lt;=BV$3),Max_Value,"")</f>
        <v/>
      </c>
      <c r="BW59" s="487" t="str">
        <f t="shared" ref="BW59:EH59" si="45">IF(AND($B$59&gt;=BW$3,$B$59&lt;BX$3),100,"")</f>
        <v/>
      </c>
      <c r="BX59" s="162" t="str">
        <f t="shared" si="45"/>
        <v/>
      </c>
      <c r="BY59" s="162" t="str">
        <f t="shared" si="45"/>
        <v/>
      </c>
      <c r="BZ59" s="162" t="str">
        <f t="shared" si="45"/>
        <v/>
      </c>
      <c r="CA59" s="162" t="str">
        <f t="shared" si="45"/>
        <v/>
      </c>
      <c r="CB59" s="162" t="str">
        <f t="shared" si="45"/>
        <v/>
      </c>
      <c r="CC59" s="162" t="str">
        <f t="shared" si="45"/>
        <v/>
      </c>
      <c r="CD59" s="162" t="str">
        <f t="shared" si="45"/>
        <v/>
      </c>
      <c r="CE59" s="162" t="str">
        <f t="shared" si="45"/>
        <v/>
      </c>
      <c r="CF59" s="162" t="str">
        <f t="shared" si="45"/>
        <v/>
      </c>
      <c r="CG59" s="162" t="str">
        <f t="shared" si="45"/>
        <v/>
      </c>
      <c r="CH59" s="162" t="str">
        <f t="shared" si="45"/>
        <v/>
      </c>
      <c r="CI59" s="162" t="str">
        <f t="shared" si="45"/>
        <v/>
      </c>
      <c r="CJ59" s="162" t="str">
        <f t="shared" si="45"/>
        <v/>
      </c>
      <c r="CK59" s="162" t="str">
        <f t="shared" si="45"/>
        <v/>
      </c>
      <c r="CL59" s="162" t="str">
        <f t="shared" si="45"/>
        <v/>
      </c>
      <c r="CM59" s="162" t="str">
        <f t="shared" si="45"/>
        <v/>
      </c>
      <c r="CN59" s="162" t="str">
        <f t="shared" si="45"/>
        <v/>
      </c>
      <c r="CO59" s="162" t="str">
        <f t="shared" si="45"/>
        <v/>
      </c>
      <c r="CP59" s="162" t="str">
        <f t="shared" si="45"/>
        <v/>
      </c>
      <c r="CQ59" s="162" t="str">
        <f t="shared" si="45"/>
        <v/>
      </c>
      <c r="CR59" s="162" t="str">
        <f t="shared" si="45"/>
        <v/>
      </c>
      <c r="CS59" s="162" t="str">
        <f t="shared" si="45"/>
        <v/>
      </c>
      <c r="CT59" s="162" t="str">
        <f t="shared" si="45"/>
        <v/>
      </c>
      <c r="CU59" s="162" t="str">
        <f t="shared" si="45"/>
        <v/>
      </c>
      <c r="CV59" s="162" t="str">
        <f t="shared" si="45"/>
        <v/>
      </c>
      <c r="CW59" s="162" t="str">
        <f t="shared" si="45"/>
        <v/>
      </c>
      <c r="CX59" s="162" t="str">
        <f t="shared" si="45"/>
        <v/>
      </c>
      <c r="CY59" s="162" t="str">
        <f t="shared" si="45"/>
        <v/>
      </c>
      <c r="CZ59" s="162" t="str">
        <f t="shared" si="45"/>
        <v/>
      </c>
      <c r="DA59" s="162" t="str">
        <f t="shared" si="45"/>
        <v/>
      </c>
      <c r="DB59" s="162" t="str">
        <f t="shared" si="45"/>
        <v/>
      </c>
      <c r="DC59" s="162" t="str">
        <f t="shared" si="45"/>
        <v/>
      </c>
      <c r="DD59" s="162" t="str">
        <f t="shared" si="45"/>
        <v/>
      </c>
      <c r="DE59" s="162" t="str">
        <f t="shared" si="45"/>
        <v/>
      </c>
      <c r="DF59" s="162" t="str">
        <f t="shared" si="45"/>
        <v/>
      </c>
      <c r="DG59" s="162" t="str">
        <f t="shared" si="45"/>
        <v/>
      </c>
      <c r="DH59" s="162" t="str">
        <f t="shared" si="45"/>
        <v/>
      </c>
      <c r="DI59" s="162" t="str">
        <f t="shared" si="45"/>
        <v/>
      </c>
      <c r="DJ59" s="162" t="str">
        <f t="shared" si="45"/>
        <v/>
      </c>
      <c r="DK59" s="162" t="str">
        <f t="shared" si="45"/>
        <v/>
      </c>
      <c r="DL59" s="162" t="str">
        <f t="shared" si="45"/>
        <v/>
      </c>
      <c r="DM59" s="162" t="str">
        <f t="shared" si="45"/>
        <v/>
      </c>
      <c r="DN59" s="162" t="str">
        <f t="shared" si="45"/>
        <v/>
      </c>
      <c r="DO59" s="162" t="str">
        <f t="shared" si="45"/>
        <v/>
      </c>
      <c r="DP59" s="162" t="str">
        <f t="shared" si="45"/>
        <v/>
      </c>
      <c r="DQ59" s="162" t="str">
        <f t="shared" si="45"/>
        <v/>
      </c>
      <c r="DR59" s="162" t="str">
        <f t="shared" si="45"/>
        <v/>
      </c>
      <c r="DS59" s="162" t="str">
        <f t="shared" si="45"/>
        <v/>
      </c>
      <c r="DT59" s="162" t="str">
        <f t="shared" si="45"/>
        <v/>
      </c>
      <c r="DU59" s="162" t="str">
        <f t="shared" si="45"/>
        <v/>
      </c>
      <c r="DV59" s="162" t="str">
        <f t="shared" si="45"/>
        <v/>
      </c>
      <c r="DW59" s="162" t="str">
        <f t="shared" si="45"/>
        <v/>
      </c>
      <c r="DX59" s="162" t="str">
        <f t="shared" si="45"/>
        <v/>
      </c>
      <c r="DY59" s="162" t="str">
        <f t="shared" si="45"/>
        <v/>
      </c>
      <c r="DZ59" s="162" t="str">
        <f t="shared" si="45"/>
        <v/>
      </c>
      <c r="EA59" s="162" t="str">
        <f t="shared" si="45"/>
        <v/>
      </c>
      <c r="EB59" s="162" t="str">
        <f t="shared" si="45"/>
        <v/>
      </c>
      <c r="EC59" s="162" t="str">
        <f t="shared" si="45"/>
        <v/>
      </c>
      <c r="ED59" s="162" t="str">
        <f t="shared" si="45"/>
        <v/>
      </c>
      <c r="EE59" s="162" t="str">
        <f t="shared" si="45"/>
        <v/>
      </c>
      <c r="EF59" s="162" t="str">
        <f t="shared" si="45"/>
        <v/>
      </c>
      <c r="EG59" s="162" t="str">
        <f t="shared" si="45"/>
        <v/>
      </c>
      <c r="EH59" s="162" t="str">
        <f t="shared" si="45"/>
        <v/>
      </c>
      <c r="EI59" s="162" t="str">
        <f t="shared" ref="EI59:GT59" si="46">IF(AND($B$59&gt;=EI$3,$B$59&lt;EJ$3),100,"")</f>
        <v/>
      </c>
      <c r="EJ59" s="162" t="str">
        <f t="shared" si="46"/>
        <v/>
      </c>
      <c r="EK59" s="162" t="str">
        <f t="shared" si="46"/>
        <v/>
      </c>
      <c r="EL59" s="162" t="str">
        <f t="shared" si="46"/>
        <v/>
      </c>
      <c r="EM59" s="162" t="str">
        <f t="shared" si="46"/>
        <v/>
      </c>
      <c r="EN59" s="162" t="str">
        <f t="shared" si="46"/>
        <v/>
      </c>
      <c r="EO59" s="162" t="str">
        <f t="shared" si="46"/>
        <v/>
      </c>
      <c r="EP59" s="162" t="str">
        <f t="shared" si="46"/>
        <v/>
      </c>
      <c r="EQ59" s="162" t="str">
        <f t="shared" si="46"/>
        <v/>
      </c>
      <c r="ER59" s="162" t="str">
        <f t="shared" si="46"/>
        <v/>
      </c>
      <c r="ES59" s="162" t="str">
        <f t="shared" si="46"/>
        <v/>
      </c>
      <c r="ET59" s="162" t="str">
        <f t="shared" si="46"/>
        <v/>
      </c>
      <c r="EU59" s="162" t="str">
        <f t="shared" si="46"/>
        <v/>
      </c>
      <c r="EV59" s="162" t="str">
        <f t="shared" si="46"/>
        <v/>
      </c>
      <c r="EW59" s="162" t="str">
        <f t="shared" si="46"/>
        <v/>
      </c>
      <c r="EX59" s="162" t="str">
        <f t="shared" si="46"/>
        <v/>
      </c>
      <c r="EY59" s="162" t="str">
        <f t="shared" si="46"/>
        <v/>
      </c>
      <c r="EZ59" s="162" t="str">
        <f t="shared" si="46"/>
        <v/>
      </c>
      <c r="FA59" s="162" t="str">
        <f t="shared" si="46"/>
        <v/>
      </c>
      <c r="FB59" s="162" t="str">
        <f t="shared" si="46"/>
        <v/>
      </c>
      <c r="FC59" s="162" t="str">
        <f t="shared" si="46"/>
        <v/>
      </c>
      <c r="FD59" s="162" t="str">
        <f t="shared" si="46"/>
        <v/>
      </c>
      <c r="FE59" s="162" t="str">
        <f t="shared" si="46"/>
        <v/>
      </c>
      <c r="FF59" s="162" t="str">
        <f t="shared" si="46"/>
        <v/>
      </c>
      <c r="FG59" s="162" t="str">
        <f t="shared" si="46"/>
        <v/>
      </c>
      <c r="FH59" s="162" t="str">
        <f t="shared" si="46"/>
        <v/>
      </c>
      <c r="FI59" s="162" t="str">
        <f t="shared" si="46"/>
        <v/>
      </c>
      <c r="FJ59" s="162" t="str">
        <f t="shared" si="46"/>
        <v/>
      </c>
      <c r="FK59" s="162" t="str">
        <f t="shared" si="46"/>
        <v/>
      </c>
      <c r="FL59" s="162" t="str">
        <f t="shared" si="46"/>
        <v/>
      </c>
      <c r="FM59" s="162" t="str">
        <f t="shared" si="46"/>
        <v/>
      </c>
      <c r="FN59" s="162" t="str">
        <f t="shared" si="46"/>
        <v/>
      </c>
      <c r="FO59" s="162" t="str">
        <f t="shared" si="46"/>
        <v/>
      </c>
      <c r="FP59" s="162" t="str">
        <f t="shared" si="46"/>
        <v/>
      </c>
      <c r="FQ59" s="162" t="str">
        <f t="shared" si="46"/>
        <v/>
      </c>
      <c r="FR59" s="162" t="str">
        <f t="shared" si="46"/>
        <v/>
      </c>
      <c r="FS59" s="162" t="str">
        <f t="shared" si="46"/>
        <v/>
      </c>
      <c r="FT59" s="162" t="str">
        <f t="shared" si="46"/>
        <v/>
      </c>
      <c r="FU59" s="162" t="str">
        <f t="shared" si="46"/>
        <v/>
      </c>
      <c r="FV59" s="162" t="str">
        <f t="shared" si="46"/>
        <v/>
      </c>
      <c r="FW59" s="162" t="str">
        <f t="shared" si="46"/>
        <v/>
      </c>
      <c r="FX59" s="162" t="str">
        <f t="shared" si="46"/>
        <v/>
      </c>
      <c r="FY59" s="162" t="str">
        <f t="shared" si="46"/>
        <v/>
      </c>
      <c r="FZ59" s="162" t="str">
        <f t="shared" si="46"/>
        <v/>
      </c>
      <c r="GA59" s="162" t="str">
        <f t="shared" si="46"/>
        <v/>
      </c>
      <c r="GB59" s="162" t="str">
        <f t="shared" si="46"/>
        <v/>
      </c>
      <c r="GC59" s="162" t="str">
        <f t="shared" si="46"/>
        <v/>
      </c>
      <c r="GD59" s="162" t="str">
        <f t="shared" si="46"/>
        <v/>
      </c>
      <c r="GE59" s="162" t="str">
        <f t="shared" si="46"/>
        <v/>
      </c>
      <c r="GF59" s="162" t="str">
        <f t="shared" si="46"/>
        <v/>
      </c>
      <c r="GG59" s="162" t="str">
        <f t="shared" si="46"/>
        <v/>
      </c>
      <c r="GH59" s="162" t="str">
        <f t="shared" si="46"/>
        <v/>
      </c>
      <c r="GI59" s="162" t="str">
        <f t="shared" si="46"/>
        <v/>
      </c>
      <c r="GJ59" s="162" t="str">
        <f t="shared" si="46"/>
        <v/>
      </c>
      <c r="GK59" s="162" t="str">
        <f t="shared" si="46"/>
        <v/>
      </c>
      <c r="GL59" s="162" t="str">
        <f t="shared" si="46"/>
        <v/>
      </c>
      <c r="GM59" s="162" t="str">
        <f t="shared" si="46"/>
        <v/>
      </c>
      <c r="GN59" s="162" t="str">
        <f t="shared" si="46"/>
        <v/>
      </c>
      <c r="GO59" s="162" t="str">
        <f t="shared" si="46"/>
        <v/>
      </c>
      <c r="GP59" s="162" t="str">
        <f t="shared" si="46"/>
        <v/>
      </c>
      <c r="GQ59" s="162" t="str">
        <f t="shared" si="46"/>
        <v/>
      </c>
      <c r="GR59" s="162" t="str">
        <f t="shared" si="46"/>
        <v/>
      </c>
      <c r="GS59" s="162" t="str">
        <f t="shared" si="46"/>
        <v/>
      </c>
      <c r="GT59" s="162" t="str">
        <f t="shared" si="46"/>
        <v/>
      </c>
      <c r="GU59" s="162" t="str">
        <f t="shared" ref="GU59:JF59" si="47">IF(AND($B$59&gt;=GU$3,$B$59&lt;GV$3),100,"")</f>
        <v/>
      </c>
      <c r="GV59" s="162" t="str">
        <f t="shared" si="47"/>
        <v/>
      </c>
      <c r="GW59" s="162" t="str">
        <f t="shared" si="47"/>
        <v/>
      </c>
      <c r="GX59" s="162" t="str">
        <f t="shared" si="47"/>
        <v/>
      </c>
      <c r="GY59" s="162" t="str">
        <f t="shared" si="47"/>
        <v/>
      </c>
      <c r="GZ59" s="162" t="str">
        <f t="shared" si="47"/>
        <v/>
      </c>
      <c r="HA59" s="162" t="str">
        <f t="shared" si="47"/>
        <v/>
      </c>
      <c r="HB59" s="162" t="str">
        <f t="shared" si="47"/>
        <v/>
      </c>
      <c r="HC59" s="162" t="str">
        <f t="shared" si="47"/>
        <v/>
      </c>
      <c r="HD59" s="162" t="str">
        <f t="shared" si="47"/>
        <v/>
      </c>
      <c r="HE59" s="162" t="str">
        <f t="shared" si="47"/>
        <v/>
      </c>
      <c r="HF59" s="162" t="str">
        <f t="shared" si="47"/>
        <v/>
      </c>
      <c r="HG59" s="162" t="str">
        <f t="shared" si="47"/>
        <v/>
      </c>
      <c r="HH59" s="162" t="str">
        <f t="shared" si="47"/>
        <v/>
      </c>
      <c r="HI59" s="162" t="str">
        <f t="shared" si="47"/>
        <v/>
      </c>
      <c r="HJ59" s="162" t="str">
        <f t="shared" si="47"/>
        <v/>
      </c>
      <c r="HK59" s="162" t="str">
        <f t="shared" si="47"/>
        <v/>
      </c>
      <c r="HL59" s="162" t="str">
        <f t="shared" si="47"/>
        <v/>
      </c>
      <c r="HM59" s="162" t="str">
        <f t="shared" si="47"/>
        <v/>
      </c>
      <c r="HN59" s="162" t="str">
        <f t="shared" si="47"/>
        <v/>
      </c>
      <c r="HO59" s="162" t="str">
        <f t="shared" si="47"/>
        <v/>
      </c>
      <c r="HP59" s="162" t="str">
        <f t="shared" si="47"/>
        <v/>
      </c>
      <c r="HQ59" s="162" t="str">
        <f t="shared" si="47"/>
        <v/>
      </c>
      <c r="HR59" s="162" t="str">
        <f t="shared" si="47"/>
        <v/>
      </c>
      <c r="HS59" s="162" t="str">
        <f t="shared" si="47"/>
        <v/>
      </c>
      <c r="HT59" s="162" t="str">
        <f t="shared" si="47"/>
        <v/>
      </c>
      <c r="HU59" s="162" t="str">
        <f t="shared" si="47"/>
        <v/>
      </c>
      <c r="HV59" s="162" t="str">
        <f t="shared" si="47"/>
        <v/>
      </c>
      <c r="HW59" s="162" t="str">
        <f t="shared" si="47"/>
        <v/>
      </c>
      <c r="HX59" s="162" t="str">
        <f t="shared" si="47"/>
        <v/>
      </c>
      <c r="HY59" s="162" t="str">
        <f t="shared" si="47"/>
        <v/>
      </c>
      <c r="HZ59" s="162" t="str">
        <f t="shared" si="47"/>
        <v/>
      </c>
      <c r="IA59" s="162" t="str">
        <f t="shared" si="47"/>
        <v/>
      </c>
      <c r="IB59" s="162" t="str">
        <f t="shared" si="47"/>
        <v/>
      </c>
      <c r="IC59" s="162" t="str">
        <f t="shared" si="47"/>
        <v/>
      </c>
      <c r="ID59" s="162" t="str">
        <f t="shared" si="47"/>
        <v/>
      </c>
      <c r="IE59" s="162" t="str">
        <f t="shared" si="47"/>
        <v/>
      </c>
      <c r="IF59" s="162" t="str">
        <f t="shared" si="47"/>
        <v/>
      </c>
      <c r="IG59" s="162" t="str">
        <f t="shared" si="47"/>
        <v/>
      </c>
      <c r="IH59" s="162" t="str">
        <f t="shared" si="47"/>
        <v/>
      </c>
      <c r="II59" s="162" t="str">
        <f t="shared" si="47"/>
        <v/>
      </c>
      <c r="IJ59" s="162" t="str">
        <f t="shared" si="47"/>
        <v/>
      </c>
      <c r="IK59" s="162" t="str">
        <f t="shared" si="47"/>
        <v/>
      </c>
      <c r="IL59" s="162" t="str">
        <f t="shared" si="47"/>
        <v/>
      </c>
      <c r="IM59" s="162" t="str">
        <f t="shared" si="47"/>
        <v/>
      </c>
      <c r="IN59" s="162" t="str">
        <f t="shared" si="47"/>
        <v/>
      </c>
      <c r="IO59" s="162" t="str">
        <f t="shared" si="47"/>
        <v/>
      </c>
      <c r="IP59" s="162" t="str">
        <f t="shared" si="47"/>
        <v/>
      </c>
      <c r="IQ59" s="162" t="str">
        <f t="shared" si="47"/>
        <v/>
      </c>
      <c r="IR59" s="162" t="str">
        <f t="shared" si="47"/>
        <v/>
      </c>
      <c r="IS59" s="162" t="str">
        <f t="shared" si="47"/>
        <v/>
      </c>
      <c r="IT59" s="162" t="str">
        <f t="shared" si="47"/>
        <v/>
      </c>
      <c r="IU59" s="162" t="str">
        <f t="shared" si="47"/>
        <v/>
      </c>
      <c r="IV59" s="162" t="str">
        <f t="shared" si="47"/>
        <v/>
      </c>
      <c r="IW59" s="162" t="str">
        <f t="shared" si="47"/>
        <v/>
      </c>
      <c r="IX59" s="162" t="str">
        <f t="shared" si="47"/>
        <v/>
      </c>
      <c r="IY59" s="162" t="str">
        <f t="shared" si="47"/>
        <v/>
      </c>
      <c r="IZ59" s="162" t="str">
        <f t="shared" si="47"/>
        <v/>
      </c>
      <c r="JA59" s="162" t="str">
        <f t="shared" si="47"/>
        <v/>
      </c>
      <c r="JB59" s="162" t="str">
        <f t="shared" si="47"/>
        <v/>
      </c>
      <c r="JC59" s="162" t="str">
        <f t="shared" si="47"/>
        <v/>
      </c>
      <c r="JD59" s="162" t="str">
        <f t="shared" si="47"/>
        <v/>
      </c>
      <c r="JE59" s="162" t="str">
        <f t="shared" si="47"/>
        <v/>
      </c>
      <c r="JF59" s="162" t="str">
        <f t="shared" si="47"/>
        <v/>
      </c>
      <c r="JG59" s="162" t="str">
        <f t="shared" ref="JG59:LR59" si="48">IF(AND($B$59&gt;=JG$3,$B$59&lt;JH$3),100,"")</f>
        <v/>
      </c>
      <c r="JH59" s="162" t="str">
        <f t="shared" si="48"/>
        <v/>
      </c>
      <c r="JI59" s="162" t="str">
        <f t="shared" si="48"/>
        <v/>
      </c>
      <c r="JJ59" s="162" t="str">
        <f t="shared" si="48"/>
        <v/>
      </c>
      <c r="JK59" s="162" t="str">
        <f t="shared" si="48"/>
        <v/>
      </c>
      <c r="JL59" s="162" t="str">
        <f t="shared" si="48"/>
        <v/>
      </c>
      <c r="JM59" s="162" t="str">
        <f t="shared" si="48"/>
        <v/>
      </c>
      <c r="JN59" s="162" t="str">
        <f t="shared" si="48"/>
        <v/>
      </c>
      <c r="JO59" s="162" t="str">
        <f t="shared" si="48"/>
        <v/>
      </c>
      <c r="JP59" s="162" t="str">
        <f t="shared" si="48"/>
        <v/>
      </c>
      <c r="JQ59" s="162" t="str">
        <f t="shared" si="48"/>
        <v/>
      </c>
      <c r="JR59" s="162" t="str">
        <f t="shared" si="48"/>
        <v/>
      </c>
      <c r="JS59" s="162" t="str">
        <f t="shared" si="48"/>
        <v/>
      </c>
      <c r="JT59" s="162" t="str">
        <f t="shared" si="48"/>
        <v/>
      </c>
      <c r="JU59" s="162" t="str">
        <f t="shared" si="48"/>
        <v/>
      </c>
      <c r="JV59" s="162" t="str">
        <f t="shared" si="48"/>
        <v/>
      </c>
      <c r="JW59" s="162" t="str">
        <f t="shared" si="48"/>
        <v/>
      </c>
      <c r="JX59" s="162" t="str">
        <f t="shared" si="48"/>
        <v/>
      </c>
      <c r="JY59" s="162" t="str">
        <f t="shared" si="48"/>
        <v/>
      </c>
      <c r="JZ59" s="162" t="str">
        <f t="shared" si="48"/>
        <v/>
      </c>
      <c r="KA59" s="162" t="str">
        <f t="shared" si="48"/>
        <v/>
      </c>
      <c r="KB59" s="162" t="str">
        <f t="shared" si="48"/>
        <v/>
      </c>
      <c r="KC59" s="162" t="str">
        <f t="shared" si="48"/>
        <v/>
      </c>
      <c r="KD59" s="162" t="str">
        <f t="shared" si="48"/>
        <v/>
      </c>
      <c r="KE59" s="162" t="str">
        <f t="shared" si="48"/>
        <v/>
      </c>
      <c r="KF59" s="162" t="str">
        <f t="shared" si="48"/>
        <v/>
      </c>
      <c r="KG59" s="162" t="str">
        <f t="shared" si="48"/>
        <v/>
      </c>
      <c r="KH59" s="162" t="str">
        <f t="shared" si="48"/>
        <v/>
      </c>
      <c r="KI59" s="162" t="str">
        <f t="shared" si="48"/>
        <v/>
      </c>
      <c r="KJ59" s="162" t="str">
        <f t="shared" si="48"/>
        <v/>
      </c>
      <c r="KK59" s="162" t="str">
        <f t="shared" si="48"/>
        <v/>
      </c>
      <c r="KL59" s="162" t="str">
        <f t="shared" si="48"/>
        <v/>
      </c>
      <c r="KM59" s="162" t="str">
        <f t="shared" si="48"/>
        <v/>
      </c>
      <c r="KN59" s="162" t="str">
        <f t="shared" si="48"/>
        <v/>
      </c>
      <c r="KO59" s="162" t="str">
        <f t="shared" si="48"/>
        <v/>
      </c>
      <c r="KP59" s="162" t="str">
        <f t="shared" si="48"/>
        <v/>
      </c>
      <c r="KQ59" s="162" t="str">
        <f t="shared" si="48"/>
        <v/>
      </c>
      <c r="KR59" s="162" t="str">
        <f t="shared" si="48"/>
        <v/>
      </c>
      <c r="KS59" s="162" t="str">
        <f t="shared" si="48"/>
        <v/>
      </c>
      <c r="KT59" s="162" t="str">
        <f t="shared" si="48"/>
        <v/>
      </c>
      <c r="KU59" s="162" t="str">
        <f t="shared" si="48"/>
        <v/>
      </c>
      <c r="KV59" s="162" t="str">
        <f t="shared" si="48"/>
        <v/>
      </c>
      <c r="KW59" s="162" t="str">
        <f t="shared" si="48"/>
        <v/>
      </c>
      <c r="KX59" s="162" t="str">
        <f t="shared" si="48"/>
        <v/>
      </c>
      <c r="KY59" s="162" t="str">
        <f t="shared" si="48"/>
        <v/>
      </c>
      <c r="KZ59" s="162" t="str">
        <f t="shared" si="48"/>
        <v/>
      </c>
      <c r="LA59" s="162" t="str">
        <f t="shared" si="48"/>
        <v/>
      </c>
      <c r="LB59" s="162" t="str">
        <f t="shared" si="48"/>
        <v/>
      </c>
      <c r="LC59" s="162" t="str">
        <f t="shared" si="48"/>
        <v/>
      </c>
      <c r="LD59" s="162" t="str">
        <f t="shared" si="48"/>
        <v/>
      </c>
      <c r="LE59" s="162" t="str">
        <f t="shared" si="48"/>
        <v/>
      </c>
      <c r="LF59" s="162" t="str">
        <f t="shared" si="48"/>
        <v/>
      </c>
      <c r="LG59" s="162" t="str">
        <f t="shared" si="48"/>
        <v/>
      </c>
      <c r="LH59" s="162" t="str">
        <f t="shared" si="48"/>
        <v/>
      </c>
      <c r="LI59" s="162" t="str">
        <f t="shared" si="48"/>
        <v/>
      </c>
      <c r="LJ59" s="162" t="str">
        <f t="shared" si="48"/>
        <v/>
      </c>
      <c r="LK59" s="162" t="str">
        <f t="shared" si="48"/>
        <v/>
      </c>
      <c r="LL59" s="162" t="str">
        <f t="shared" si="48"/>
        <v/>
      </c>
      <c r="LM59" s="162" t="str">
        <f t="shared" si="48"/>
        <v/>
      </c>
      <c r="LN59" s="162" t="str">
        <f t="shared" si="48"/>
        <v/>
      </c>
      <c r="LO59" s="162" t="str">
        <f t="shared" si="48"/>
        <v/>
      </c>
      <c r="LP59" s="162" t="str">
        <f t="shared" si="48"/>
        <v/>
      </c>
      <c r="LQ59" s="162" t="str">
        <f t="shared" si="48"/>
        <v/>
      </c>
      <c r="LR59" s="162" t="str">
        <f t="shared" si="48"/>
        <v/>
      </c>
      <c r="LS59" s="162" t="str">
        <f t="shared" ref="LS59:OD59" si="49">IF(AND($B$59&gt;=LS$3,$B$59&lt;LT$3),100,"")</f>
        <v/>
      </c>
      <c r="LT59" s="162" t="str">
        <f t="shared" si="49"/>
        <v/>
      </c>
      <c r="LU59" s="162" t="str">
        <f t="shared" si="49"/>
        <v/>
      </c>
      <c r="LV59" s="162" t="str">
        <f t="shared" si="49"/>
        <v/>
      </c>
      <c r="LW59" s="162" t="str">
        <f t="shared" si="49"/>
        <v/>
      </c>
      <c r="LX59" s="162" t="str">
        <f t="shared" si="49"/>
        <v/>
      </c>
      <c r="LY59" s="162" t="str">
        <f t="shared" si="49"/>
        <v/>
      </c>
      <c r="LZ59" s="162" t="str">
        <f t="shared" si="49"/>
        <v/>
      </c>
      <c r="MA59" s="162" t="str">
        <f t="shared" si="49"/>
        <v/>
      </c>
      <c r="MB59" s="162" t="str">
        <f t="shared" si="49"/>
        <v/>
      </c>
      <c r="MC59" s="162" t="str">
        <f t="shared" si="49"/>
        <v/>
      </c>
      <c r="MD59" s="162" t="str">
        <f t="shared" si="49"/>
        <v/>
      </c>
      <c r="ME59" s="162" t="str">
        <f t="shared" si="49"/>
        <v/>
      </c>
      <c r="MF59" s="162" t="str">
        <f t="shared" si="49"/>
        <v/>
      </c>
      <c r="MG59" s="162" t="str">
        <f t="shared" si="49"/>
        <v/>
      </c>
      <c r="MH59" s="162" t="str">
        <f t="shared" si="49"/>
        <v/>
      </c>
      <c r="MI59" s="162" t="str">
        <f t="shared" si="49"/>
        <v/>
      </c>
      <c r="MJ59" s="162" t="str">
        <f t="shared" si="49"/>
        <v/>
      </c>
      <c r="MK59" s="162" t="str">
        <f t="shared" si="49"/>
        <v/>
      </c>
      <c r="ML59" s="162" t="str">
        <f t="shared" si="49"/>
        <v/>
      </c>
      <c r="MM59" s="162" t="str">
        <f t="shared" si="49"/>
        <v/>
      </c>
      <c r="MN59" s="162" t="str">
        <f t="shared" si="49"/>
        <v/>
      </c>
      <c r="MO59" s="162" t="str">
        <f t="shared" si="49"/>
        <v/>
      </c>
      <c r="MP59" s="162" t="str">
        <f t="shared" si="49"/>
        <v/>
      </c>
      <c r="MQ59" s="162" t="str">
        <f t="shared" si="49"/>
        <v/>
      </c>
      <c r="MR59" s="162" t="str">
        <f t="shared" si="49"/>
        <v/>
      </c>
      <c r="MS59" s="162" t="str">
        <f t="shared" si="49"/>
        <v/>
      </c>
      <c r="MT59" s="162" t="str">
        <f t="shared" si="49"/>
        <v/>
      </c>
      <c r="MU59" s="162" t="str">
        <f t="shared" si="49"/>
        <v/>
      </c>
      <c r="MV59" s="162" t="str">
        <f t="shared" si="49"/>
        <v/>
      </c>
      <c r="MW59" s="162" t="str">
        <f t="shared" si="49"/>
        <v/>
      </c>
      <c r="MX59" s="162" t="str">
        <f t="shared" si="49"/>
        <v/>
      </c>
      <c r="MY59" s="162" t="str">
        <f t="shared" si="49"/>
        <v/>
      </c>
      <c r="MZ59" s="162" t="str">
        <f t="shared" si="49"/>
        <v/>
      </c>
      <c r="NA59" s="162" t="str">
        <f t="shared" si="49"/>
        <v/>
      </c>
      <c r="NB59" s="162" t="str">
        <f t="shared" si="49"/>
        <v/>
      </c>
      <c r="NC59" s="162" t="str">
        <f t="shared" si="49"/>
        <v/>
      </c>
      <c r="ND59" s="162" t="str">
        <f t="shared" si="49"/>
        <v/>
      </c>
      <c r="NE59" s="162" t="str">
        <f t="shared" si="49"/>
        <v/>
      </c>
      <c r="NF59" s="162" t="str">
        <f t="shared" si="49"/>
        <v/>
      </c>
      <c r="NG59" s="162" t="str">
        <f t="shared" si="49"/>
        <v/>
      </c>
      <c r="NH59" s="162" t="str">
        <f t="shared" si="49"/>
        <v/>
      </c>
      <c r="NI59" s="162" t="str">
        <f t="shared" si="49"/>
        <v/>
      </c>
      <c r="NJ59" s="162" t="str">
        <f t="shared" si="49"/>
        <v/>
      </c>
      <c r="NK59" s="162" t="str">
        <f t="shared" si="49"/>
        <v/>
      </c>
      <c r="NL59" s="162" t="str">
        <f t="shared" si="49"/>
        <v/>
      </c>
      <c r="NM59" s="162" t="str">
        <f t="shared" si="49"/>
        <v/>
      </c>
      <c r="NN59" s="162" t="str">
        <f t="shared" si="49"/>
        <v/>
      </c>
      <c r="NO59" s="162" t="str">
        <f t="shared" si="49"/>
        <v/>
      </c>
      <c r="NP59" s="162" t="str">
        <f t="shared" si="49"/>
        <v/>
      </c>
      <c r="NQ59" s="162" t="str">
        <f t="shared" si="49"/>
        <v/>
      </c>
      <c r="NR59" s="162" t="str">
        <f t="shared" si="49"/>
        <v/>
      </c>
      <c r="NS59" s="162" t="str">
        <f t="shared" si="49"/>
        <v/>
      </c>
      <c r="NT59" s="162" t="str">
        <f t="shared" si="49"/>
        <v/>
      </c>
      <c r="NU59" s="162" t="str">
        <f t="shared" si="49"/>
        <v/>
      </c>
      <c r="NV59" s="162" t="str">
        <f t="shared" si="49"/>
        <v/>
      </c>
      <c r="NW59" s="162" t="str">
        <f t="shared" si="49"/>
        <v/>
      </c>
      <c r="NX59" s="162" t="str">
        <f t="shared" si="49"/>
        <v/>
      </c>
      <c r="NY59" s="162" t="str">
        <f t="shared" si="49"/>
        <v/>
      </c>
      <c r="NZ59" s="162" t="str">
        <f t="shared" si="49"/>
        <v/>
      </c>
      <c r="OA59" s="162" t="str">
        <f t="shared" si="49"/>
        <v/>
      </c>
      <c r="OB59" s="162" t="str">
        <f t="shared" si="49"/>
        <v/>
      </c>
      <c r="OC59" s="162" t="str">
        <f t="shared" si="49"/>
        <v/>
      </c>
      <c r="OD59" s="162" t="str">
        <f t="shared" si="49"/>
        <v/>
      </c>
      <c r="OE59" s="162" t="str">
        <f t="shared" ref="OE59:OO59" si="50">IF(AND($B$59&gt;=OE$3,$B$59&lt;OF$3),100,"")</f>
        <v/>
      </c>
      <c r="OF59" s="162" t="str">
        <f t="shared" si="50"/>
        <v/>
      </c>
      <c r="OG59" s="162" t="str">
        <f t="shared" si="50"/>
        <v/>
      </c>
      <c r="OH59" s="162" t="str">
        <f t="shared" si="50"/>
        <v/>
      </c>
      <c r="OI59" s="162" t="str">
        <f t="shared" si="50"/>
        <v/>
      </c>
      <c r="OJ59" s="162" t="str">
        <f t="shared" si="50"/>
        <v/>
      </c>
      <c r="OK59" s="162" t="str">
        <f t="shared" si="50"/>
        <v/>
      </c>
      <c r="OL59" s="162" t="str">
        <f t="shared" si="50"/>
        <v/>
      </c>
      <c r="OM59" s="162" t="str">
        <f t="shared" si="50"/>
        <v/>
      </c>
      <c r="ON59" s="162" t="str">
        <f t="shared" si="50"/>
        <v/>
      </c>
      <c r="OO59" s="162" t="str">
        <f t="shared" si="50"/>
        <v/>
      </c>
    </row>
    <row r="60" spans="1:405">
      <c r="A60" s="513" t="s">
        <v>12</v>
      </c>
      <c r="B60" s="514">
        <f>INDEX('Configuration | Scaling'!$E$13:$Y$21,9,MATCH(A60,'Configuration | Scaling'!$E$13:$Y$13,0))</f>
        <v>507</v>
      </c>
      <c r="C60" s="515" t="str">
        <f t="shared" si="41"/>
        <v/>
      </c>
      <c r="D60" s="515" t="str">
        <f t="shared" ref="D60:AI60" si="51">IF(AND($B$60&gt;C$3,$B$60&lt;=D$3),Max_Value,"")</f>
        <v/>
      </c>
      <c r="E60" s="515" t="str">
        <f t="shared" si="51"/>
        <v/>
      </c>
      <c r="F60" s="515" t="str">
        <f t="shared" si="51"/>
        <v/>
      </c>
      <c r="G60" s="515" t="str">
        <f t="shared" si="51"/>
        <v/>
      </c>
      <c r="H60" s="515" t="str">
        <f t="shared" si="51"/>
        <v/>
      </c>
      <c r="I60" s="515" t="str">
        <f t="shared" si="51"/>
        <v/>
      </c>
      <c r="J60" s="515" t="str">
        <f t="shared" si="51"/>
        <v/>
      </c>
      <c r="K60" s="515" t="str">
        <f t="shared" si="51"/>
        <v/>
      </c>
      <c r="L60" s="515" t="str">
        <f t="shared" si="51"/>
        <v/>
      </c>
      <c r="M60" s="515">
        <f t="shared" si="51"/>
        <v>20</v>
      </c>
      <c r="N60" s="515" t="str">
        <f t="shared" si="51"/>
        <v/>
      </c>
      <c r="O60" s="515" t="str">
        <f t="shared" si="51"/>
        <v/>
      </c>
      <c r="P60" s="515" t="str">
        <f t="shared" si="51"/>
        <v/>
      </c>
      <c r="Q60" s="515" t="str">
        <f t="shared" si="51"/>
        <v/>
      </c>
      <c r="R60" s="515" t="str">
        <f t="shared" si="51"/>
        <v/>
      </c>
      <c r="S60" s="515" t="str">
        <f t="shared" si="51"/>
        <v/>
      </c>
      <c r="T60" s="515" t="str">
        <f t="shared" si="51"/>
        <v/>
      </c>
      <c r="U60" s="515" t="str">
        <f t="shared" si="51"/>
        <v/>
      </c>
      <c r="V60" s="515" t="str">
        <f t="shared" si="51"/>
        <v/>
      </c>
      <c r="W60" s="515" t="str">
        <f t="shared" si="51"/>
        <v/>
      </c>
      <c r="X60" s="515" t="str">
        <f t="shared" si="51"/>
        <v/>
      </c>
      <c r="Y60" s="515" t="str">
        <f t="shared" si="51"/>
        <v/>
      </c>
      <c r="Z60" s="515" t="str">
        <f t="shared" si="51"/>
        <v/>
      </c>
      <c r="AA60" s="515" t="str">
        <f t="shared" si="51"/>
        <v/>
      </c>
      <c r="AB60" s="515" t="str">
        <f t="shared" si="51"/>
        <v/>
      </c>
      <c r="AC60" s="515" t="str">
        <f t="shared" si="51"/>
        <v/>
      </c>
      <c r="AD60" s="515" t="str">
        <f t="shared" si="51"/>
        <v/>
      </c>
      <c r="AE60" s="515" t="str">
        <f t="shared" si="51"/>
        <v/>
      </c>
      <c r="AF60" s="515" t="str">
        <f t="shared" si="51"/>
        <v/>
      </c>
      <c r="AG60" s="515" t="str">
        <f t="shared" si="51"/>
        <v/>
      </c>
      <c r="AH60" s="515" t="str">
        <f t="shared" si="51"/>
        <v/>
      </c>
      <c r="AI60" s="515" t="str">
        <f t="shared" si="51"/>
        <v/>
      </c>
      <c r="AJ60" s="515" t="str">
        <f t="shared" ref="AJ60:BO60" si="52">IF(AND($B$60&gt;AI$3,$B$60&lt;=AJ$3),Max_Value,"")</f>
        <v/>
      </c>
      <c r="AK60" s="515" t="str">
        <f t="shared" si="52"/>
        <v/>
      </c>
      <c r="AL60" s="515" t="str">
        <f t="shared" si="52"/>
        <v/>
      </c>
      <c r="AM60" s="515" t="str">
        <f t="shared" si="52"/>
        <v/>
      </c>
      <c r="AN60" s="515" t="str">
        <f t="shared" si="52"/>
        <v/>
      </c>
      <c r="AO60" s="515" t="str">
        <f t="shared" si="52"/>
        <v/>
      </c>
      <c r="AP60" s="515" t="str">
        <f t="shared" si="52"/>
        <v/>
      </c>
      <c r="AQ60" s="515" t="str">
        <f t="shared" si="52"/>
        <v/>
      </c>
      <c r="AR60" s="515" t="str">
        <f t="shared" si="52"/>
        <v/>
      </c>
      <c r="AS60" s="515" t="str">
        <f t="shared" si="52"/>
        <v/>
      </c>
      <c r="AT60" s="515" t="str">
        <f t="shared" si="52"/>
        <v/>
      </c>
      <c r="AU60" s="515" t="str">
        <f t="shared" si="52"/>
        <v/>
      </c>
      <c r="AV60" s="515" t="str">
        <f t="shared" si="52"/>
        <v/>
      </c>
      <c r="AW60" s="515" t="str">
        <f t="shared" si="52"/>
        <v/>
      </c>
      <c r="AX60" s="515" t="str">
        <f t="shared" si="52"/>
        <v/>
      </c>
      <c r="AY60" s="515" t="str">
        <f t="shared" si="52"/>
        <v/>
      </c>
      <c r="AZ60" s="515" t="str">
        <f t="shared" si="52"/>
        <v/>
      </c>
      <c r="BA60" s="515" t="str">
        <f t="shared" si="52"/>
        <v/>
      </c>
      <c r="BB60" s="515" t="str">
        <f t="shared" si="52"/>
        <v/>
      </c>
      <c r="BC60" s="515" t="str">
        <f t="shared" si="52"/>
        <v/>
      </c>
      <c r="BD60" s="515" t="str">
        <f t="shared" si="52"/>
        <v/>
      </c>
      <c r="BE60" s="515" t="str">
        <f t="shared" si="52"/>
        <v/>
      </c>
      <c r="BF60" s="515" t="str">
        <f t="shared" si="52"/>
        <v/>
      </c>
      <c r="BG60" s="515" t="str">
        <f t="shared" si="52"/>
        <v/>
      </c>
      <c r="BH60" s="515" t="str">
        <f t="shared" si="52"/>
        <v/>
      </c>
      <c r="BI60" s="515" t="str">
        <f t="shared" si="52"/>
        <v/>
      </c>
      <c r="BJ60" s="515" t="str">
        <f t="shared" si="52"/>
        <v/>
      </c>
      <c r="BK60" s="515" t="str">
        <f t="shared" si="52"/>
        <v/>
      </c>
      <c r="BL60" s="515" t="str">
        <f t="shared" si="52"/>
        <v/>
      </c>
      <c r="BM60" s="515" t="str">
        <f t="shared" si="52"/>
        <v/>
      </c>
      <c r="BN60" s="515" t="str">
        <f t="shared" si="52"/>
        <v/>
      </c>
      <c r="BO60" s="515" t="str">
        <f t="shared" si="52"/>
        <v/>
      </c>
      <c r="BP60" s="515" t="str">
        <f t="shared" ref="BP60:BU60" si="53">IF(AND($B$60&gt;BO$3,$B$60&lt;=BP$3),Max_Value,"")</f>
        <v/>
      </c>
      <c r="BQ60" s="515" t="str">
        <f t="shared" si="53"/>
        <v/>
      </c>
      <c r="BR60" s="515" t="str">
        <f t="shared" si="53"/>
        <v/>
      </c>
      <c r="BS60" s="515" t="str">
        <f t="shared" si="53"/>
        <v/>
      </c>
      <c r="BT60" s="515" t="str">
        <f t="shared" si="53"/>
        <v/>
      </c>
      <c r="BU60" s="640" t="str">
        <f t="shared" si="53"/>
        <v/>
      </c>
      <c r="BV60" s="636" t="str">
        <f>IF(AND($B$60&gt;BU$3,$B$60&lt;=BV$3),Max_Value,"")</f>
        <v/>
      </c>
      <c r="BW60" s="487" t="str">
        <f t="shared" ref="BW60:EH60" si="54">IF(AND($B$60&gt;=BW$3,$B$60&lt;BX$3),100,"")</f>
        <v/>
      </c>
      <c r="BX60" s="162" t="str">
        <f t="shared" si="54"/>
        <v/>
      </c>
      <c r="BY60" s="162" t="str">
        <f t="shared" si="54"/>
        <v/>
      </c>
      <c r="BZ60" s="162" t="str">
        <f t="shared" si="54"/>
        <v/>
      </c>
      <c r="CA60" s="162" t="str">
        <f t="shared" si="54"/>
        <v/>
      </c>
      <c r="CB60" s="162" t="str">
        <f t="shared" si="54"/>
        <v/>
      </c>
      <c r="CC60" s="162" t="str">
        <f t="shared" si="54"/>
        <v/>
      </c>
      <c r="CD60" s="162" t="str">
        <f t="shared" si="54"/>
        <v/>
      </c>
      <c r="CE60" s="162" t="str">
        <f t="shared" si="54"/>
        <v/>
      </c>
      <c r="CF60" s="162" t="str">
        <f t="shared" si="54"/>
        <v/>
      </c>
      <c r="CG60" s="162" t="str">
        <f t="shared" si="54"/>
        <v/>
      </c>
      <c r="CH60" s="162" t="str">
        <f t="shared" si="54"/>
        <v/>
      </c>
      <c r="CI60" s="162" t="str">
        <f t="shared" si="54"/>
        <v/>
      </c>
      <c r="CJ60" s="162" t="str">
        <f t="shared" si="54"/>
        <v/>
      </c>
      <c r="CK60" s="162" t="str">
        <f t="shared" si="54"/>
        <v/>
      </c>
      <c r="CL60" s="162" t="str">
        <f t="shared" si="54"/>
        <v/>
      </c>
      <c r="CM60" s="162" t="str">
        <f t="shared" si="54"/>
        <v/>
      </c>
      <c r="CN60" s="162" t="str">
        <f t="shared" si="54"/>
        <v/>
      </c>
      <c r="CO60" s="162" t="str">
        <f t="shared" si="54"/>
        <v/>
      </c>
      <c r="CP60" s="162" t="str">
        <f t="shared" si="54"/>
        <v/>
      </c>
      <c r="CQ60" s="162" t="str">
        <f t="shared" si="54"/>
        <v/>
      </c>
      <c r="CR60" s="162" t="str">
        <f t="shared" si="54"/>
        <v/>
      </c>
      <c r="CS60" s="162" t="str">
        <f t="shared" si="54"/>
        <v/>
      </c>
      <c r="CT60" s="162" t="str">
        <f t="shared" si="54"/>
        <v/>
      </c>
      <c r="CU60" s="162" t="str">
        <f t="shared" si="54"/>
        <v/>
      </c>
      <c r="CV60" s="162" t="str">
        <f t="shared" si="54"/>
        <v/>
      </c>
      <c r="CW60" s="162" t="str">
        <f t="shared" si="54"/>
        <v/>
      </c>
      <c r="CX60" s="162" t="str">
        <f t="shared" si="54"/>
        <v/>
      </c>
      <c r="CY60" s="162" t="str">
        <f t="shared" si="54"/>
        <v/>
      </c>
      <c r="CZ60" s="162" t="str">
        <f t="shared" si="54"/>
        <v/>
      </c>
      <c r="DA60" s="162" t="str">
        <f t="shared" si="54"/>
        <v/>
      </c>
      <c r="DB60" s="162" t="str">
        <f t="shared" si="54"/>
        <v/>
      </c>
      <c r="DC60" s="162" t="str">
        <f t="shared" si="54"/>
        <v/>
      </c>
      <c r="DD60" s="162" t="str">
        <f t="shared" si="54"/>
        <v/>
      </c>
      <c r="DE60" s="162" t="str">
        <f t="shared" si="54"/>
        <v/>
      </c>
      <c r="DF60" s="162" t="str">
        <f t="shared" si="54"/>
        <v/>
      </c>
      <c r="DG60" s="162" t="str">
        <f t="shared" si="54"/>
        <v/>
      </c>
      <c r="DH60" s="162" t="str">
        <f t="shared" si="54"/>
        <v/>
      </c>
      <c r="DI60" s="162" t="str">
        <f t="shared" si="54"/>
        <v/>
      </c>
      <c r="DJ60" s="162" t="str">
        <f t="shared" si="54"/>
        <v/>
      </c>
      <c r="DK60" s="162" t="str">
        <f t="shared" si="54"/>
        <v/>
      </c>
      <c r="DL60" s="162" t="str">
        <f t="shared" si="54"/>
        <v/>
      </c>
      <c r="DM60" s="162" t="str">
        <f t="shared" si="54"/>
        <v/>
      </c>
      <c r="DN60" s="162" t="str">
        <f t="shared" si="54"/>
        <v/>
      </c>
      <c r="DO60" s="162" t="str">
        <f t="shared" si="54"/>
        <v/>
      </c>
      <c r="DP60" s="162" t="str">
        <f t="shared" si="54"/>
        <v/>
      </c>
      <c r="DQ60" s="162" t="str">
        <f t="shared" si="54"/>
        <v/>
      </c>
      <c r="DR60" s="162" t="str">
        <f t="shared" si="54"/>
        <v/>
      </c>
      <c r="DS60" s="162" t="str">
        <f t="shared" si="54"/>
        <v/>
      </c>
      <c r="DT60" s="162" t="str">
        <f t="shared" si="54"/>
        <v/>
      </c>
      <c r="DU60" s="162" t="str">
        <f t="shared" si="54"/>
        <v/>
      </c>
      <c r="DV60" s="162" t="str">
        <f t="shared" si="54"/>
        <v/>
      </c>
      <c r="DW60" s="162" t="str">
        <f t="shared" si="54"/>
        <v/>
      </c>
      <c r="DX60" s="162" t="str">
        <f t="shared" si="54"/>
        <v/>
      </c>
      <c r="DY60" s="162" t="str">
        <f t="shared" si="54"/>
        <v/>
      </c>
      <c r="DZ60" s="162" t="str">
        <f t="shared" si="54"/>
        <v/>
      </c>
      <c r="EA60" s="162" t="str">
        <f t="shared" si="54"/>
        <v/>
      </c>
      <c r="EB60" s="162" t="str">
        <f t="shared" si="54"/>
        <v/>
      </c>
      <c r="EC60" s="162" t="str">
        <f t="shared" si="54"/>
        <v/>
      </c>
      <c r="ED60" s="162" t="str">
        <f t="shared" si="54"/>
        <v/>
      </c>
      <c r="EE60" s="162" t="str">
        <f t="shared" si="54"/>
        <v/>
      </c>
      <c r="EF60" s="162" t="str">
        <f t="shared" si="54"/>
        <v/>
      </c>
      <c r="EG60" s="162" t="str">
        <f t="shared" si="54"/>
        <v/>
      </c>
      <c r="EH60" s="162" t="str">
        <f t="shared" si="54"/>
        <v/>
      </c>
      <c r="EI60" s="162" t="str">
        <f t="shared" ref="EI60:GT60" si="55">IF(AND($B$60&gt;=EI$3,$B$60&lt;EJ$3),100,"")</f>
        <v/>
      </c>
      <c r="EJ60" s="162" t="str">
        <f t="shared" si="55"/>
        <v/>
      </c>
      <c r="EK60" s="162" t="str">
        <f t="shared" si="55"/>
        <v/>
      </c>
      <c r="EL60" s="162" t="str">
        <f t="shared" si="55"/>
        <v/>
      </c>
      <c r="EM60" s="162" t="str">
        <f t="shared" si="55"/>
        <v/>
      </c>
      <c r="EN60" s="162" t="str">
        <f t="shared" si="55"/>
        <v/>
      </c>
      <c r="EO60" s="162" t="str">
        <f t="shared" si="55"/>
        <v/>
      </c>
      <c r="EP60" s="162" t="str">
        <f t="shared" si="55"/>
        <v/>
      </c>
      <c r="EQ60" s="162" t="str">
        <f t="shared" si="55"/>
        <v/>
      </c>
      <c r="ER60" s="162" t="str">
        <f t="shared" si="55"/>
        <v/>
      </c>
      <c r="ES60" s="162" t="str">
        <f t="shared" si="55"/>
        <v/>
      </c>
      <c r="ET60" s="162" t="str">
        <f t="shared" si="55"/>
        <v/>
      </c>
      <c r="EU60" s="162" t="str">
        <f t="shared" si="55"/>
        <v/>
      </c>
      <c r="EV60" s="162" t="str">
        <f t="shared" si="55"/>
        <v/>
      </c>
      <c r="EW60" s="162" t="str">
        <f t="shared" si="55"/>
        <v/>
      </c>
      <c r="EX60" s="162" t="str">
        <f t="shared" si="55"/>
        <v/>
      </c>
      <c r="EY60" s="162" t="str">
        <f t="shared" si="55"/>
        <v/>
      </c>
      <c r="EZ60" s="162" t="str">
        <f t="shared" si="55"/>
        <v/>
      </c>
      <c r="FA60" s="162" t="str">
        <f t="shared" si="55"/>
        <v/>
      </c>
      <c r="FB60" s="162" t="str">
        <f t="shared" si="55"/>
        <v/>
      </c>
      <c r="FC60" s="162" t="str">
        <f t="shared" si="55"/>
        <v/>
      </c>
      <c r="FD60" s="162" t="str">
        <f t="shared" si="55"/>
        <v/>
      </c>
      <c r="FE60" s="162" t="str">
        <f t="shared" si="55"/>
        <v/>
      </c>
      <c r="FF60" s="162" t="str">
        <f t="shared" si="55"/>
        <v/>
      </c>
      <c r="FG60" s="162" t="str">
        <f t="shared" si="55"/>
        <v/>
      </c>
      <c r="FH60" s="162" t="str">
        <f t="shared" si="55"/>
        <v/>
      </c>
      <c r="FI60" s="162" t="str">
        <f t="shared" si="55"/>
        <v/>
      </c>
      <c r="FJ60" s="162" t="str">
        <f t="shared" si="55"/>
        <v/>
      </c>
      <c r="FK60" s="162" t="str">
        <f t="shared" si="55"/>
        <v/>
      </c>
      <c r="FL60" s="162" t="str">
        <f t="shared" si="55"/>
        <v/>
      </c>
      <c r="FM60" s="162" t="str">
        <f t="shared" si="55"/>
        <v/>
      </c>
      <c r="FN60" s="162" t="str">
        <f t="shared" si="55"/>
        <v/>
      </c>
      <c r="FO60" s="162" t="str">
        <f t="shared" si="55"/>
        <v/>
      </c>
      <c r="FP60" s="162" t="str">
        <f t="shared" si="55"/>
        <v/>
      </c>
      <c r="FQ60" s="162" t="str">
        <f t="shared" si="55"/>
        <v/>
      </c>
      <c r="FR60" s="162" t="str">
        <f t="shared" si="55"/>
        <v/>
      </c>
      <c r="FS60" s="162" t="str">
        <f t="shared" si="55"/>
        <v/>
      </c>
      <c r="FT60" s="162" t="str">
        <f t="shared" si="55"/>
        <v/>
      </c>
      <c r="FU60" s="162" t="str">
        <f t="shared" si="55"/>
        <v/>
      </c>
      <c r="FV60" s="162" t="str">
        <f t="shared" si="55"/>
        <v/>
      </c>
      <c r="FW60" s="162" t="str">
        <f t="shared" si="55"/>
        <v/>
      </c>
      <c r="FX60" s="162" t="str">
        <f t="shared" si="55"/>
        <v/>
      </c>
      <c r="FY60" s="162" t="str">
        <f t="shared" si="55"/>
        <v/>
      </c>
      <c r="FZ60" s="162" t="str">
        <f t="shared" si="55"/>
        <v/>
      </c>
      <c r="GA60" s="162" t="str">
        <f t="shared" si="55"/>
        <v/>
      </c>
      <c r="GB60" s="162" t="str">
        <f t="shared" si="55"/>
        <v/>
      </c>
      <c r="GC60" s="162" t="str">
        <f t="shared" si="55"/>
        <v/>
      </c>
      <c r="GD60" s="162" t="str">
        <f t="shared" si="55"/>
        <v/>
      </c>
      <c r="GE60" s="162" t="str">
        <f t="shared" si="55"/>
        <v/>
      </c>
      <c r="GF60" s="162" t="str">
        <f t="shared" si="55"/>
        <v/>
      </c>
      <c r="GG60" s="162" t="str">
        <f t="shared" si="55"/>
        <v/>
      </c>
      <c r="GH60" s="162" t="str">
        <f t="shared" si="55"/>
        <v/>
      </c>
      <c r="GI60" s="162" t="str">
        <f t="shared" si="55"/>
        <v/>
      </c>
      <c r="GJ60" s="162" t="str">
        <f t="shared" si="55"/>
        <v/>
      </c>
      <c r="GK60" s="162" t="str">
        <f t="shared" si="55"/>
        <v/>
      </c>
      <c r="GL60" s="162" t="str">
        <f t="shared" si="55"/>
        <v/>
      </c>
      <c r="GM60" s="162" t="str">
        <f t="shared" si="55"/>
        <v/>
      </c>
      <c r="GN60" s="162" t="str">
        <f t="shared" si="55"/>
        <v/>
      </c>
      <c r="GO60" s="162" t="str">
        <f t="shared" si="55"/>
        <v/>
      </c>
      <c r="GP60" s="162" t="str">
        <f t="shared" si="55"/>
        <v/>
      </c>
      <c r="GQ60" s="162" t="str">
        <f t="shared" si="55"/>
        <v/>
      </c>
      <c r="GR60" s="162" t="str">
        <f t="shared" si="55"/>
        <v/>
      </c>
      <c r="GS60" s="162" t="str">
        <f t="shared" si="55"/>
        <v/>
      </c>
      <c r="GT60" s="162" t="str">
        <f t="shared" si="55"/>
        <v/>
      </c>
      <c r="GU60" s="162" t="str">
        <f t="shared" ref="GU60:JF60" si="56">IF(AND($B$60&gt;=GU$3,$B$60&lt;GV$3),100,"")</f>
        <v/>
      </c>
      <c r="GV60" s="162" t="str">
        <f t="shared" si="56"/>
        <v/>
      </c>
      <c r="GW60" s="162" t="str">
        <f t="shared" si="56"/>
        <v/>
      </c>
      <c r="GX60" s="162" t="str">
        <f t="shared" si="56"/>
        <v/>
      </c>
      <c r="GY60" s="162" t="str">
        <f t="shared" si="56"/>
        <v/>
      </c>
      <c r="GZ60" s="162" t="str">
        <f t="shared" si="56"/>
        <v/>
      </c>
      <c r="HA60" s="162" t="str">
        <f t="shared" si="56"/>
        <v/>
      </c>
      <c r="HB60" s="162" t="str">
        <f t="shared" si="56"/>
        <v/>
      </c>
      <c r="HC60" s="162" t="str">
        <f t="shared" si="56"/>
        <v/>
      </c>
      <c r="HD60" s="162" t="str">
        <f t="shared" si="56"/>
        <v/>
      </c>
      <c r="HE60" s="162" t="str">
        <f t="shared" si="56"/>
        <v/>
      </c>
      <c r="HF60" s="162" t="str">
        <f t="shared" si="56"/>
        <v/>
      </c>
      <c r="HG60" s="162" t="str">
        <f t="shared" si="56"/>
        <v/>
      </c>
      <c r="HH60" s="162" t="str">
        <f t="shared" si="56"/>
        <v/>
      </c>
      <c r="HI60" s="162" t="str">
        <f t="shared" si="56"/>
        <v/>
      </c>
      <c r="HJ60" s="162" t="str">
        <f t="shared" si="56"/>
        <v/>
      </c>
      <c r="HK60" s="162" t="str">
        <f t="shared" si="56"/>
        <v/>
      </c>
      <c r="HL60" s="162" t="str">
        <f t="shared" si="56"/>
        <v/>
      </c>
      <c r="HM60" s="162" t="str">
        <f t="shared" si="56"/>
        <v/>
      </c>
      <c r="HN60" s="162" t="str">
        <f t="shared" si="56"/>
        <v/>
      </c>
      <c r="HO60" s="162" t="str">
        <f t="shared" si="56"/>
        <v/>
      </c>
      <c r="HP60" s="162" t="str">
        <f t="shared" si="56"/>
        <v/>
      </c>
      <c r="HQ60" s="162" t="str">
        <f t="shared" si="56"/>
        <v/>
      </c>
      <c r="HR60" s="162" t="str">
        <f t="shared" si="56"/>
        <v/>
      </c>
      <c r="HS60" s="162" t="str">
        <f t="shared" si="56"/>
        <v/>
      </c>
      <c r="HT60" s="162" t="str">
        <f t="shared" si="56"/>
        <v/>
      </c>
      <c r="HU60" s="162" t="str">
        <f t="shared" si="56"/>
        <v/>
      </c>
      <c r="HV60" s="162" t="str">
        <f t="shared" si="56"/>
        <v/>
      </c>
      <c r="HW60" s="162" t="str">
        <f t="shared" si="56"/>
        <v/>
      </c>
      <c r="HX60" s="162" t="str">
        <f t="shared" si="56"/>
        <v/>
      </c>
      <c r="HY60" s="162" t="str">
        <f t="shared" si="56"/>
        <v/>
      </c>
      <c r="HZ60" s="162" t="str">
        <f t="shared" si="56"/>
        <v/>
      </c>
      <c r="IA60" s="162" t="str">
        <f t="shared" si="56"/>
        <v/>
      </c>
      <c r="IB60" s="162" t="str">
        <f t="shared" si="56"/>
        <v/>
      </c>
      <c r="IC60" s="162" t="str">
        <f t="shared" si="56"/>
        <v/>
      </c>
      <c r="ID60" s="162" t="str">
        <f t="shared" si="56"/>
        <v/>
      </c>
      <c r="IE60" s="162" t="str">
        <f t="shared" si="56"/>
        <v/>
      </c>
      <c r="IF60" s="162" t="str">
        <f t="shared" si="56"/>
        <v/>
      </c>
      <c r="IG60" s="162" t="str">
        <f t="shared" si="56"/>
        <v/>
      </c>
      <c r="IH60" s="162" t="str">
        <f t="shared" si="56"/>
        <v/>
      </c>
      <c r="II60" s="162" t="str">
        <f t="shared" si="56"/>
        <v/>
      </c>
      <c r="IJ60" s="162" t="str">
        <f t="shared" si="56"/>
        <v/>
      </c>
      <c r="IK60" s="162" t="str">
        <f t="shared" si="56"/>
        <v/>
      </c>
      <c r="IL60" s="162" t="str">
        <f t="shared" si="56"/>
        <v/>
      </c>
      <c r="IM60" s="162" t="str">
        <f t="shared" si="56"/>
        <v/>
      </c>
      <c r="IN60" s="162" t="str">
        <f t="shared" si="56"/>
        <v/>
      </c>
      <c r="IO60" s="162" t="str">
        <f t="shared" si="56"/>
        <v/>
      </c>
      <c r="IP60" s="162" t="str">
        <f t="shared" si="56"/>
        <v/>
      </c>
      <c r="IQ60" s="162" t="str">
        <f t="shared" si="56"/>
        <v/>
      </c>
      <c r="IR60" s="162" t="str">
        <f t="shared" si="56"/>
        <v/>
      </c>
      <c r="IS60" s="162" t="str">
        <f t="shared" si="56"/>
        <v/>
      </c>
      <c r="IT60" s="162" t="str">
        <f t="shared" si="56"/>
        <v/>
      </c>
      <c r="IU60" s="162" t="str">
        <f t="shared" si="56"/>
        <v/>
      </c>
      <c r="IV60" s="162" t="str">
        <f t="shared" si="56"/>
        <v/>
      </c>
      <c r="IW60" s="162" t="str">
        <f t="shared" si="56"/>
        <v/>
      </c>
      <c r="IX60" s="162" t="str">
        <f t="shared" si="56"/>
        <v/>
      </c>
      <c r="IY60" s="162" t="str">
        <f t="shared" si="56"/>
        <v/>
      </c>
      <c r="IZ60" s="162" t="str">
        <f t="shared" si="56"/>
        <v/>
      </c>
      <c r="JA60" s="162" t="str">
        <f t="shared" si="56"/>
        <v/>
      </c>
      <c r="JB60" s="162" t="str">
        <f t="shared" si="56"/>
        <v/>
      </c>
      <c r="JC60" s="162" t="str">
        <f t="shared" si="56"/>
        <v/>
      </c>
      <c r="JD60" s="162" t="str">
        <f t="shared" si="56"/>
        <v/>
      </c>
      <c r="JE60" s="162" t="str">
        <f t="shared" si="56"/>
        <v/>
      </c>
      <c r="JF60" s="162" t="str">
        <f t="shared" si="56"/>
        <v/>
      </c>
      <c r="JG60" s="162" t="str">
        <f t="shared" ref="JG60:LR60" si="57">IF(AND($B$60&gt;=JG$3,$B$60&lt;JH$3),100,"")</f>
        <v/>
      </c>
      <c r="JH60" s="162" t="str">
        <f t="shared" si="57"/>
        <v/>
      </c>
      <c r="JI60" s="162" t="str">
        <f t="shared" si="57"/>
        <v/>
      </c>
      <c r="JJ60" s="162" t="str">
        <f t="shared" si="57"/>
        <v/>
      </c>
      <c r="JK60" s="162" t="str">
        <f t="shared" si="57"/>
        <v/>
      </c>
      <c r="JL60" s="162" t="str">
        <f t="shared" si="57"/>
        <v/>
      </c>
      <c r="JM60" s="162" t="str">
        <f t="shared" si="57"/>
        <v/>
      </c>
      <c r="JN60" s="162" t="str">
        <f t="shared" si="57"/>
        <v/>
      </c>
      <c r="JO60" s="162" t="str">
        <f t="shared" si="57"/>
        <v/>
      </c>
      <c r="JP60" s="162" t="str">
        <f t="shared" si="57"/>
        <v/>
      </c>
      <c r="JQ60" s="162" t="str">
        <f t="shared" si="57"/>
        <v/>
      </c>
      <c r="JR60" s="162" t="str">
        <f t="shared" si="57"/>
        <v/>
      </c>
      <c r="JS60" s="162" t="str">
        <f t="shared" si="57"/>
        <v/>
      </c>
      <c r="JT60" s="162" t="str">
        <f t="shared" si="57"/>
        <v/>
      </c>
      <c r="JU60" s="162" t="str">
        <f t="shared" si="57"/>
        <v/>
      </c>
      <c r="JV60" s="162" t="str">
        <f t="shared" si="57"/>
        <v/>
      </c>
      <c r="JW60" s="162" t="str">
        <f t="shared" si="57"/>
        <v/>
      </c>
      <c r="JX60" s="162" t="str">
        <f t="shared" si="57"/>
        <v/>
      </c>
      <c r="JY60" s="162" t="str">
        <f t="shared" si="57"/>
        <v/>
      </c>
      <c r="JZ60" s="162" t="str">
        <f t="shared" si="57"/>
        <v/>
      </c>
      <c r="KA60" s="162" t="str">
        <f t="shared" si="57"/>
        <v/>
      </c>
      <c r="KB60" s="162" t="str">
        <f t="shared" si="57"/>
        <v/>
      </c>
      <c r="KC60" s="162" t="str">
        <f t="shared" si="57"/>
        <v/>
      </c>
      <c r="KD60" s="162" t="str">
        <f t="shared" si="57"/>
        <v/>
      </c>
      <c r="KE60" s="162" t="str">
        <f t="shared" si="57"/>
        <v/>
      </c>
      <c r="KF60" s="162" t="str">
        <f t="shared" si="57"/>
        <v/>
      </c>
      <c r="KG60" s="162" t="str">
        <f t="shared" si="57"/>
        <v/>
      </c>
      <c r="KH60" s="162" t="str">
        <f t="shared" si="57"/>
        <v/>
      </c>
      <c r="KI60" s="162" t="str">
        <f t="shared" si="57"/>
        <v/>
      </c>
      <c r="KJ60" s="162" t="str">
        <f t="shared" si="57"/>
        <v/>
      </c>
      <c r="KK60" s="162" t="str">
        <f t="shared" si="57"/>
        <v/>
      </c>
      <c r="KL60" s="162" t="str">
        <f t="shared" si="57"/>
        <v/>
      </c>
      <c r="KM60" s="162" t="str">
        <f t="shared" si="57"/>
        <v/>
      </c>
      <c r="KN60" s="162" t="str">
        <f t="shared" si="57"/>
        <v/>
      </c>
      <c r="KO60" s="162" t="str">
        <f t="shared" si="57"/>
        <v/>
      </c>
      <c r="KP60" s="162" t="str">
        <f t="shared" si="57"/>
        <v/>
      </c>
      <c r="KQ60" s="162" t="str">
        <f t="shared" si="57"/>
        <v/>
      </c>
      <c r="KR60" s="162" t="str">
        <f t="shared" si="57"/>
        <v/>
      </c>
      <c r="KS60" s="162" t="str">
        <f t="shared" si="57"/>
        <v/>
      </c>
      <c r="KT60" s="162" t="str">
        <f t="shared" si="57"/>
        <v/>
      </c>
      <c r="KU60" s="162" t="str">
        <f t="shared" si="57"/>
        <v/>
      </c>
      <c r="KV60" s="162" t="str">
        <f t="shared" si="57"/>
        <v/>
      </c>
      <c r="KW60" s="162" t="str">
        <f t="shared" si="57"/>
        <v/>
      </c>
      <c r="KX60" s="162" t="str">
        <f t="shared" si="57"/>
        <v/>
      </c>
      <c r="KY60" s="162" t="str">
        <f t="shared" si="57"/>
        <v/>
      </c>
      <c r="KZ60" s="162" t="str">
        <f t="shared" si="57"/>
        <v/>
      </c>
      <c r="LA60" s="162" t="str">
        <f t="shared" si="57"/>
        <v/>
      </c>
      <c r="LB60" s="162" t="str">
        <f t="shared" si="57"/>
        <v/>
      </c>
      <c r="LC60" s="162" t="str">
        <f t="shared" si="57"/>
        <v/>
      </c>
      <c r="LD60" s="162" t="str">
        <f t="shared" si="57"/>
        <v/>
      </c>
      <c r="LE60" s="162" t="str">
        <f t="shared" si="57"/>
        <v/>
      </c>
      <c r="LF60" s="162" t="str">
        <f t="shared" si="57"/>
        <v/>
      </c>
      <c r="LG60" s="162" t="str">
        <f t="shared" si="57"/>
        <v/>
      </c>
      <c r="LH60" s="162" t="str">
        <f t="shared" si="57"/>
        <v/>
      </c>
      <c r="LI60" s="162" t="str">
        <f t="shared" si="57"/>
        <v/>
      </c>
      <c r="LJ60" s="162" t="str">
        <f t="shared" si="57"/>
        <v/>
      </c>
      <c r="LK60" s="162" t="str">
        <f t="shared" si="57"/>
        <v/>
      </c>
      <c r="LL60" s="162" t="str">
        <f t="shared" si="57"/>
        <v/>
      </c>
      <c r="LM60" s="162" t="str">
        <f t="shared" si="57"/>
        <v/>
      </c>
      <c r="LN60" s="162" t="str">
        <f t="shared" si="57"/>
        <v/>
      </c>
      <c r="LO60" s="162" t="str">
        <f t="shared" si="57"/>
        <v/>
      </c>
      <c r="LP60" s="162" t="str">
        <f t="shared" si="57"/>
        <v/>
      </c>
      <c r="LQ60" s="162" t="str">
        <f t="shared" si="57"/>
        <v/>
      </c>
      <c r="LR60" s="162" t="str">
        <f t="shared" si="57"/>
        <v/>
      </c>
      <c r="LS60" s="162" t="str">
        <f t="shared" ref="LS60:OD60" si="58">IF(AND($B$60&gt;=LS$3,$B$60&lt;LT$3),100,"")</f>
        <v/>
      </c>
      <c r="LT60" s="162" t="str">
        <f t="shared" si="58"/>
        <v/>
      </c>
      <c r="LU60" s="162" t="str">
        <f t="shared" si="58"/>
        <v/>
      </c>
      <c r="LV60" s="162" t="str">
        <f t="shared" si="58"/>
        <v/>
      </c>
      <c r="LW60" s="162" t="str">
        <f t="shared" si="58"/>
        <v/>
      </c>
      <c r="LX60" s="162" t="str">
        <f t="shared" si="58"/>
        <v/>
      </c>
      <c r="LY60" s="162" t="str">
        <f t="shared" si="58"/>
        <v/>
      </c>
      <c r="LZ60" s="162" t="str">
        <f t="shared" si="58"/>
        <v/>
      </c>
      <c r="MA60" s="162" t="str">
        <f t="shared" si="58"/>
        <v/>
      </c>
      <c r="MB60" s="162" t="str">
        <f t="shared" si="58"/>
        <v/>
      </c>
      <c r="MC60" s="162" t="str">
        <f t="shared" si="58"/>
        <v/>
      </c>
      <c r="MD60" s="162" t="str">
        <f t="shared" si="58"/>
        <v/>
      </c>
      <c r="ME60" s="162" t="str">
        <f t="shared" si="58"/>
        <v/>
      </c>
      <c r="MF60" s="162" t="str">
        <f t="shared" si="58"/>
        <v/>
      </c>
      <c r="MG60" s="162" t="str">
        <f t="shared" si="58"/>
        <v/>
      </c>
      <c r="MH60" s="162" t="str">
        <f t="shared" si="58"/>
        <v/>
      </c>
      <c r="MI60" s="162" t="str">
        <f t="shared" si="58"/>
        <v/>
      </c>
      <c r="MJ60" s="162" t="str">
        <f t="shared" si="58"/>
        <v/>
      </c>
      <c r="MK60" s="162" t="str">
        <f t="shared" si="58"/>
        <v/>
      </c>
      <c r="ML60" s="162" t="str">
        <f t="shared" si="58"/>
        <v/>
      </c>
      <c r="MM60" s="162" t="str">
        <f t="shared" si="58"/>
        <v/>
      </c>
      <c r="MN60" s="162" t="str">
        <f t="shared" si="58"/>
        <v/>
      </c>
      <c r="MO60" s="162" t="str">
        <f t="shared" si="58"/>
        <v/>
      </c>
      <c r="MP60" s="162" t="str">
        <f t="shared" si="58"/>
        <v/>
      </c>
      <c r="MQ60" s="162" t="str">
        <f t="shared" si="58"/>
        <v/>
      </c>
      <c r="MR60" s="162" t="str">
        <f t="shared" si="58"/>
        <v/>
      </c>
      <c r="MS60" s="162" t="str">
        <f t="shared" si="58"/>
        <v/>
      </c>
      <c r="MT60" s="162" t="str">
        <f t="shared" si="58"/>
        <v/>
      </c>
      <c r="MU60" s="162" t="str">
        <f t="shared" si="58"/>
        <v/>
      </c>
      <c r="MV60" s="162" t="str">
        <f t="shared" si="58"/>
        <v/>
      </c>
      <c r="MW60" s="162" t="str">
        <f t="shared" si="58"/>
        <v/>
      </c>
      <c r="MX60" s="162" t="str">
        <f t="shared" si="58"/>
        <v/>
      </c>
      <c r="MY60" s="162" t="str">
        <f t="shared" si="58"/>
        <v/>
      </c>
      <c r="MZ60" s="162" t="str">
        <f t="shared" si="58"/>
        <v/>
      </c>
      <c r="NA60" s="162" t="str">
        <f t="shared" si="58"/>
        <v/>
      </c>
      <c r="NB60" s="162" t="str">
        <f t="shared" si="58"/>
        <v/>
      </c>
      <c r="NC60" s="162" t="str">
        <f t="shared" si="58"/>
        <v/>
      </c>
      <c r="ND60" s="162" t="str">
        <f t="shared" si="58"/>
        <v/>
      </c>
      <c r="NE60" s="162" t="str">
        <f t="shared" si="58"/>
        <v/>
      </c>
      <c r="NF60" s="162" t="str">
        <f t="shared" si="58"/>
        <v/>
      </c>
      <c r="NG60" s="162" t="str">
        <f t="shared" si="58"/>
        <v/>
      </c>
      <c r="NH60" s="162" t="str">
        <f t="shared" si="58"/>
        <v/>
      </c>
      <c r="NI60" s="162" t="str">
        <f t="shared" si="58"/>
        <v/>
      </c>
      <c r="NJ60" s="162" t="str">
        <f t="shared" si="58"/>
        <v/>
      </c>
      <c r="NK60" s="162" t="str">
        <f t="shared" si="58"/>
        <v/>
      </c>
      <c r="NL60" s="162" t="str">
        <f t="shared" si="58"/>
        <v/>
      </c>
      <c r="NM60" s="162" t="str">
        <f t="shared" si="58"/>
        <v/>
      </c>
      <c r="NN60" s="162" t="str">
        <f t="shared" si="58"/>
        <v/>
      </c>
      <c r="NO60" s="162" t="str">
        <f t="shared" si="58"/>
        <v/>
      </c>
      <c r="NP60" s="162" t="str">
        <f t="shared" si="58"/>
        <v/>
      </c>
      <c r="NQ60" s="162" t="str">
        <f t="shared" si="58"/>
        <v/>
      </c>
      <c r="NR60" s="162" t="str">
        <f t="shared" si="58"/>
        <v/>
      </c>
      <c r="NS60" s="162" t="str">
        <f t="shared" si="58"/>
        <v/>
      </c>
      <c r="NT60" s="162" t="str">
        <f t="shared" si="58"/>
        <v/>
      </c>
      <c r="NU60" s="162" t="str">
        <f t="shared" si="58"/>
        <v/>
      </c>
      <c r="NV60" s="162" t="str">
        <f t="shared" si="58"/>
        <v/>
      </c>
      <c r="NW60" s="162" t="str">
        <f t="shared" si="58"/>
        <v/>
      </c>
      <c r="NX60" s="162" t="str">
        <f t="shared" si="58"/>
        <v/>
      </c>
      <c r="NY60" s="162" t="str">
        <f t="shared" si="58"/>
        <v/>
      </c>
      <c r="NZ60" s="162" t="str">
        <f t="shared" si="58"/>
        <v/>
      </c>
      <c r="OA60" s="162" t="str">
        <f t="shared" si="58"/>
        <v/>
      </c>
      <c r="OB60" s="162" t="str">
        <f t="shared" si="58"/>
        <v/>
      </c>
      <c r="OC60" s="162" t="str">
        <f t="shared" si="58"/>
        <v/>
      </c>
      <c r="OD60" s="162" t="str">
        <f t="shared" si="58"/>
        <v/>
      </c>
      <c r="OE60" s="162" t="str">
        <f t="shared" ref="OE60:OO60" si="59">IF(AND($B$60&gt;=OE$3,$B$60&lt;OF$3),100,"")</f>
        <v/>
      </c>
      <c r="OF60" s="162" t="str">
        <f t="shared" si="59"/>
        <v/>
      </c>
      <c r="OG60" s="162" t="str">
        <f t="shared" si="59"/>
        <v/>
      </c>
      <c r="OH60" s="162" t="str">
        <f t="shared" si="59"/>
        <v/>
      </c>
      <c r="OI60" s="162" t="str">
        <f t="shared" si="59"/>
        <v/>
      </c>
      <c r="OJ60" s="162" t="str">
        <f t="shared" si="59"/>
        <v/>
      </c>
      <c r="OK60" s="162" t="str">
        <f t="shared" si="59"/>
        <v/>
      </c>
      <c r="OL60" s="162" t="str">
        <f t="shared" si="59"/>
        <v/>
      </c>
      <c r="OM60" s="162" t="str">
        <f t="shared" si="59"/>
        <v/>
      </c>
      <c r="ON60" s="162" t="str">
        <f t="shared" si="59"/>
        <v/>
      </c>
      <c r="OO60" s="162" t="str">
        <f t="shared" si="59"/>
        <v/>
      </c>
    </row>
    <row r="61" spans="1:405">
      <c r="A61" s="513" t="s">
        <v>13</v>
      </c>
      <c r="B61" s="514">
        <f>INDEX('Configuration | Scaling'!$E$13:$Y$21,9,MATCH(A61,'Configuration | Scaling'!$E$13:$Y$13,0))</f>
        <v>579</v>
      </c>
      <c r="C61" s="515" t="str">
        <f t="shared" si="41"/>
        <v/>
      </c>
      <c r="D61" s="515" t="str">
        <f t="shared" ref="D61:AI61" si="60">IF(AND($B$61&gt;C$3,$B$61&lt;=D$3),Max_Value,"")</f>
        <v/>
      </c>
      <c r="E61" s="515" t="str">
        <f t="shared" si="60"/>
        <v/>
      </c>
      <c r="F61" s="515" t="str">
        <f t="shared" si="60"/>
        <v/>
      </c>
      <c r="G61" s="515" t="str">
        <f t="shared" si="60"/>
        <v/>
      </c>
      <c r="H61" s="515" t="str">
        <f t="shared" si="60"/>
        <v/>
      </c>
      <c r="I61" s="515" t="str">
        <f t="shared" si="60"/>
        <v/>
      </c>
      <c r="J61" s="515" t="str">
        <f t="shared" si="60"/>
        <v/>
      </c>
      <c r="K61" s="515" t="str">
        <f t="shared" si="60"/>
        <v/>
      </c>
      <c r="L61" s="515" t="str">
        <f t="shared" si="60"/>
        <v/>
      </c>
      <c r="M61" s="515" t="str">
        <f t="shared" si="60"/>
        <v/>
      </c>
      <c r="N61" s="515" t="str">
        <f t="shared" si="60"/>
        <v/>
      </c>
      <c r="O61" s="515" t="str">
        <f t="shared" si="60"/>
        <v/>
      </c>
      <c r="P61" s="515" t="str">
        <f t="shared" si="60"/>
        <v/>
      </c>
      <c r="Q61" s="515" t="str">
        <f t="shared" si="60"/>
        <v/>
      </c>
      <c r="R61" s="515" t="str">
        <f t="shared" si="60"/>
        <v/>
      </c>
      <c r="S61" s="515">
        <f t="shared" si="60"/>
        <v>20</v>
      </c>
      <c r="T61" s="515" t="str">
        <f t="shared" si="60"/>
        <v/>
      </c>
      <c r="U61" s="515" t="str">
        <f t="shared" si="60"/>
        <v/>
      </c>
      <c r="V61" s="515" t="str">
        <f t="shared" si="60"/>
        <v/>
      </c>
      <c r="W61" s="515" t="str">
        <f t="shared" si="60"/>
        <v/>
      </c>
      <c r="X61" s="515" t="str">
        <f t="shared" si="60"/>
        <v/>
      </c>
      <c r="Y61" s="515" t="str">
        <f t="shared" si="60"/>
        <v/>
      </c>
      <c r="Z61" s="515" t="str">
        <f t="shared" si="60"/>
        <v/>
      </c>
      <c r="AA61" s="515" t="str">
        <f t="shared" si="60"/>
        <v/>
      </c>
      <c r="AB61" s="515" t="str">
        <f t="shared" si="60"/>
        <v/>
      </c>
      <c r="AC61" s="515" t="str">
        <f t="shared" si="60"/>
        <v/>
      </c>
      <c r="AD61" s="515" t="str">
        <f t="shared" si="60"/>
        <v/>
      </c>
      <c r="AE61" s="515" t="str">
        <f t="shared" si="60"/>
        <v/>
      </c>
      <c r="AF61" s="515" t="str">
        <f t="shared" si="60"/>
        <v/>
      </c>
      <c r="AG61" s="515" t="str">
        <f t="shared" si="60"/>
        <v/>
      </c>
      <c r="AH61" s="515" t="str">
        <f t="shared" si="60"/>
        <v/>
      </c>
      <c r="AI61" s="515" t="str">
        <f t="shared" si="60"/>
        <v/>
      </c>
      <c r="AJ61" s="515" t="str">
        <f t="shared" ref="AJ61:BO61" si="61">IF(AND($B$61&gt;AI$3,$B$61&lt;=AJ$3),Max_Value,"")</f>
        <v/>
      </c>
      <c r="AK61" s="515" t="str">
        <f t="shared" si="61"/>
        <v/>
      </c>
      <c r="AL61" s="515" t="str">
        <f t="shared" si="61"/>
        <v/>
      </c>
      <c r="AM61" s="515" t="str">
        <f t="shared" si="61"/>
        <v/>
      </c>
      <c r="AN61" s="515" t="str">
        <f t="shared" si="61"/>
        <v/>
      </c>
      <c r="AO61" s="515" t="str">
        <f t="shared" si="61"/>
        <v/>
      </c>
      <c r="AP61" s="515" t="str">
        <f t="shared" si="61"/>
        <v/>
      </c>
      <c r="AQ61" s="515" t="str">
        <f t="shared" si="61"/>
        <v/>
      </c>
      <c r="AR61" s="515" t="str">
        <f t="shared" si="61"/>
        <v/>
      </c>
      <c r="AS61" s="515" t="str">
        <f t="shared" si="61"/>
        <v/>
      </c>
      <c r="AT61" s="515" t="str">
        <f t="shared" si="61"/>
        <v/>
      </c>
      <c r="AU61" s="515" t="str">
        <f t="shared" si="61"/>
        <v/>
      </c>
      <c r="AV61" s="515" t="str">
        <f t="shared" si="61"/>
        <v/>
      </c>
      <c r="AW61" s="515" t="str">
        <f t="shared" si="61"/>
        <v/>
      </c>
      <c r="AX61" s="515" t="str">
        <f t="shared" si="61"/>
        <v/>
      </c>
      <c r="AY61" s="515" t="str">
        <f t="shared" si="61"/>
        <v/>
      </c>
      <c r="AZ61" s="515" t="str">
        <f t="shared" si="61"/>
        <v/>
      </c>
      <c r="BA61" s="515" t="str">
        <f t="shared" si="61"/>
        <v/>
      </c>
      <c r="BB61" s="515" t="str">
        <f t="shared" si="61"/>
        <v/>
      </c>
      <c r="BC61" s="515" t="str">
        <f t="shared" si="61"/>
        <v/>
      </c>
      <c r="BD61" s="515" t="str">
        <f t="shared" si="61"/>
        <v/>
      </c>
      <c r="BE61" s="515" t="str">
        <f t="shared" si="61"/>
        <v/>
      </c>
      <c r="BF61" s="515" t="str">
        <f t="shared" si="61"/>
        <v/>
      </c>
      <c r="BG61" s="515" t="str">
        <f t="shared" si="61"/>
        <v/>
      </c>
      <c r="BH61" s="515" t="str">
        <f t="shared" si="61"/>
        <v/>
      </c>
      <c r="BI61" s="515" t="str">
        <f t="shared" si="61"/>
        <v/>
      </c>
      <c r="BJ61" s="515" t="str">
        <f t="shared" si="61"/>
        <v/>
      </c>
      <c r="BK61" s="515" t="str">
        <f t="shared" si="61"/>
        <v/>
      </c>
      <c r="BL61" s="515" t="str">
        <f t="shared" si="61"/>
        <v/>
      </c>
      <c r="BM61" s="515" t="str">
        <f t="shared" si="61"/>
        <v/>
      </c>
      <c r="BN61" s="515" t="str">
        <f t="shared" si="61"/>
        <v/>
      </c>
      <c r="BO61" s="515" t="str">
        <f t="shared" si="61"/>
        <v/>
      </c>
      <c r="BP61" s="515" t="str">
        <f t="shared" ref="BP61:BU61" si="62">IF(AND($B$61&gt;BO$3,$B$61&lt;=BP$3),Max_Value,"")</f>
        <v/>
      </c>
      <c r="BQ61" s="515" t="str">
        <f t="shared" si="62"/>
        <v/>
      </c>
      <c r="BR61" s="515" t="str">
        <f t="shared" si="62"/>
        <v/>
      </c>
      <c r="BS61" s="515" t="str">
        <f t="shared" si="62"/>
        <v/>
      </c>
      <c r="BT61" s="515" t="str">
        <f t="shared" si="62"/>
        <v/>
      </c>
      <c r="BU61" s="640" t="str">
        <f t="shared" si="62"/>
        <v/>
      </c>
      <c r="BV61" s="636" t="str">
        <f>IF(AND($B$61&gt;BU$3,$B$61&lt;=BV$3),Max_Value,"")</f>
        <v/>
      </c>
      <c r="BW61" s="487"/>
    </row>
    <row r="62" spans="1:405">
      <c r="A62" s="513" t="s">
        <v>14</v>
      </c>
      <c r="B62" s="514">
        <f>INDEX('Configuration | Scaling'!$E$13:$Y$21,9,MATCH(A62,'Configuration | Scaling'!$E$13:$Y$13,0))</f>
        <v>671</v>
      </c>
      <c r="C62" s="515" t="str">
        <f t="shared" si="41"/>
        <v/>
      </c>
      <c r="D62" s="515" t="str">
        <f t="shared" ref="D62:AI62" si="63">IF(AND($B$62&gt;C$3,$B$62&lt;=D$3),Max_Value,"")</f>
        <v/>
      </c>
      <c r="E62" s="515" t="str">
        <f t="shared" si="63"/>
        <v/>
      </c>
      <c r="F62" s="515" t="str">
        <f t="shared" si="63"/>
        <v/>
      </c>
      <c r="G62" s="515" t="str">
        <f t="shared" si="63"/>
        <v/>
      </c>
      <c r="H62" s="515" t="str">
        <f t="shared" si="63"/>
        <v/>
      </c>
      <c r="I62" s="515" t="str">
        <f t="shared" si="63"/>
        <v/>
      </c>
      <c r="J62" s="515" t="str">
        <f t="shared" si="63"/>
        <v/>
      </c>
      <c r="K62" s="515" t="str">
        <f t="shared" si="63"/>
        <v/>
      </c>
      <c r="L62" s="515" t="str">
        <f t="shared" si="63"/>
        <v/>
      </c>
      <c r="M62" s="515" t="str">
        <f t="shared" si="63"/>
        <v/>
      </c>
      <c r="N62" s="515" t="str">
        <f t="shared" si="63"/>
        <v/>
      </c>
      <c r="O62" s="515" t="str">
        <f t="shared" si="63"/>
        <v/>
      </c>
      <c r="P62" s="515" t="str">
        <f t="shared" si="63"/>
        <v/>
      </c>
      <c r="Q62" s="515" t="str">
        <f t="shared" si="63"/>
        <v/>
      </c>
      <c r="R62" s="515" t="str">
        <f t="shared" si="63"/>
        <v/>
      </c>
      <c r="S62" s="515" t="str">
        <f t="shared" si="63"/>
        <v/>
      </c>
      <c r="T62" s="515" t="str">
        <f t="shared" si="63"/>
        <v/>
      </c>
      <c r="U62" s="515" t="str">
        <f t="shared" si="63"/>
        <v/>
      </c>
      <c r="V62" s="515" t="str">
        <f t="shared" si="63"/>
        <v/>
      </c>
      <c r="W62" s="515" t="str">
        <f t="shared" si="63"/>
        <v/>
      </c>
      <c r="X62" s="515" t="str">
        <f t="shared" si="63"/>
        <v/>
      </c>
      <c r="Y62" s="515">
        <f t="shared" si="63"/>
        <v>20</v>
      </c>
      <c r="Z62" s="515" t="str">
        <f t="shared" si="63"/>
        <v/>
      </c>
      <c r="AA62" s="515" t="str">
        <f t="shared" si="63"/>
        <v/>
      </c>
      <c r="AB62" s="515" t="str">
        <f t="shared" si="63"/>
        <v/>
      </c>
      <c r="AC62" s="515" t="str">
        <f t="shared" si="63"/>
        <v/>
      </c>
      <c r="AD62" s="515" t="str">
        <f t="shared" si="63"/>
        <v/>
      </c>
      <c r="AE62" s="515" t="str">
        <f t="shared" si="63"/>
        <v/>
      </c>
      <c r="AF62" s="515" t="str">
        <f t="shared" si="63"/>
        <v/>
      </c>
      <c r="AG62" s="515" t="str">
        <f t="shared" si="63"/>
        <v/>
      </c>
      <c r="AH62" s="515" t="str">
        <f t="shared" si="63"/>
        <v/>
      </c>
      <c r="AI62" s="515" t="str">
        <f t="shared" si="63"/>
        <v/>
      </c>
      <c r="AJ62" s="515" t="str">
        <f t="shared" ref="AJ62:BO62" si="64">IF(AND($B$62&gt;AI$3,$B$62&lt;=AJ$3),Max_Value,"")</f>
        <v/>
      </c>
      <c r="AK62" s="515" t="str">
        <f t="shared" si="64"/>
        <v/>
      </c>
      <c r="AL62" s="515" t="str">
        <f t="shared" si="64"/>
        <v/>
      </c>
      <c r="AM62" s="515" t="str">
        <f t="shared" si="64"/>
        <v/>
      </c>
      <c r="AN62" s="515" t="str">
        <f t="shared" si="64"/>
        <v/>
      </c>
      <c r="AO62" s="515" t="str">
        <f t="shared" si="64"/>
        <v/>
      </c>
      <c r="AP62" s="515" t="str">
        <f t="shared" si="64"/>
        <v/>
      </c>
      <c r="AQ62" s="515" t="str">
        <f t="shared" si="64"/>
        <v/>
      </c>
      <c r="AR62" s="515" t="str">
        <f t="shared" si="64"/>
        <v/>
      </c>
      <c r="AS62" s="515" t="str">
        <f t="shared" si="64"/>
        <v/>
      </c>
      <c r="AT62" s="515" t="str">
        <f t="shared" si="64"/>
        <v/>
      </c>
      <c r="AU62" s="515" t="str">
        <f t="shared" si="64"/>
        <v/>
      </c>
      <c r="AV62" s="515" t="str">
        <f t="shared" si="64"/>
        <v/>
      </c>
      <c r="AW62" s="515" t="str">
        <f t="shared" si="64"/>
        <v/>
      </c>
      <c r="AX62" s="515" t="str">
        <f t="shared" si="64"/>
        <v/>
      </c>
      <c r="AY62" s="515" t="str">
        <f t="shared" si="64"/>
        <v/>
      </c>
      <c r="AZ62" s="515" t="str">
        <f t="shared" si="64"/>
        <v/>
      </c>
      <c r="BA62" s="515" t="str">
        <f t="shared" si="64"/>
        <v/>
      </c>
      <c r="BB62" s="515" t="str">
        <f t="shared" si="64"/>
        <v/>
      </c>
      <c r="BC62" s="515" t="str">
        <f t="shared" si="64"/>
        <v/>
      </c>
      <c r="BD62" s="515" t="str">
        <f t="shared" si="64"/>
        <v/>
      </c>
      <c r="BE62" s="515" t="str">
        <f t="shared" si="64"/>
        <v/>
      </c>
      <c r="BF62" s="515" t="str">
        <f t="shared" si="64"/>
        <v/>
      </c>
      <c r="BG62" s="515" t="str">
        <f t="shared" si="64"/>
        <v/>
      </c>
      <c r="BH62" s="515" t="str">
        <f t="shared" si="64"/>
        <v/>
      </c>
      <c r="BI62" s="515" t="str">
        <f t="shared" si="64"/>
        <v/>
      </c>
      <c r="BJ62" s="515" t="str">
        <f t="shared" si="64"/>
        <v/>
      </c>
      <c r="BK62" s="515" t="str">
        <f t="shared" si="64"/>
        <v/>
      </c>
      <c r="BL62" s="515" t="str">
        <f t="shared" si="64"/>
        <v/>
      </c>
      <c r="BM62" s="515" t="str">
        <f t="shared" si="64"/>
        <v/>
      </c>
      <c r="BN62" s="515" t="str">
        <f t="shared" si="64"/>
        <v/>
      </c>
      <c r="BO62" s="515" t="str">
        <f t="shared" si="64"/>
        <v/>
      </c>
      <c r="BP62" s="515" t="str">
        <f t="shared" ref="BP62:BU62" si="65">IF(AND($B$62&gt;BO$3,$B$62&lt;=BP$3),Max_Value,"")</f>
        <v/>
      </c>
      <c r="BQ62" s="515" t="str">
        <f t="shared" si="65"/>
        <v/>
      </c>
      <c r="BR62" s="515" t="str">
        <f t="shared" si="65"/>
        <v/>
      </c>
      <c r="BS62" s="515" t="str">
        <f t="shared" si="65"/>
        <v/>
      </c>
      <c r="BT62" s="515" t="str">
        <f t="shared" si="65"/>
        <v/>
      </c>
      <c r="BU62" s="640" t="str">
        <f t="shared" si="65"/>
        <v/>
      </c>
      <c r="BV62" s="636" t="str">
        <f>IF(AND($B$62&gt;BU$3,$B$62&lt;=BV$3),Max_Value,"")</f>
        <v/>
      </c>
      <c r="BW62" s="487"/>
    </row>
    <row r="63" spans="1:405">
      <c r="A63" s="513" t="s">
        <v>15</v>
      </c>
      <c r="B63" s="514">
        <f>INDEX('Configuration | Scaling'!$E$13:$Y$21,9,MATCH(A63,'Configuration | Scaling'!$E$13:$Y$13,0))</f>
        <v>732</v>
      </c>
      <c r="C63" s="515" t="str">
        <f t="shared" si="41"/>
        <v/>
      </c>
      <c r="D63" s="515" t="str">
        <f t="shared" ref="D63:AI63" si="66">IF(AND($B$63&gt;C$3,$B$63&lt;=D$3),Max_Value,"")</f>
        <v/>
      </c>
      <c r="E63" s="515" t="str">
        <f t="shared" si="66"/>
        <v/>
      </c>
      <c r="F63" s="515" t="str">
        <f t="shared" si="66"/>
        <v/>
      </c>
      <c r="G63" s="515" t="str">
        <f t="shared" si="66"/>
        <v/>
      </c>
      <c r="H63" s="515" t="str">
        <f t="shared" si="66"/>
        <v/>
      </c>
      <c r="I63" s="515" t="str">
        <f t="shared" si="66"/>
        <v/>
      </c>
      <c r="J63" s="515" t="str">
        <f t="shared" si="66"/>
        <v/>
      </c>
      <c r="K63" s="515" t="str">
        <f t="shared" si="66"/>
        <v/>
      </c>
      <c r="L63" s="515" t="str">
        <f t="shared" si="66"/>
        <v/>
      </c>
      <c r="M63" s="515" t="str">
        <f t="shared" si="66"/>
        <v/>
      </c>
      <c r="N63" s="515" t="str">
        <f t="shared" si="66"/>
        <v/>
      </c>
      <c r="O63" s="515" t="str">
        <f t="shared" si="66"/>
        <v/>
      </c>
      <c r="P63" s="515" t="str">
        <f t="shared" si="66"/>
        <v/>
      </c>
      <c r="Q63" s="515" t="str">
        <f t="shared" si="66"/>
        <v/>
      </c>
      <c r="R63" s="515" t="str">
        <f t="shared" si="66"/>
        <v/>
      </c>
      <c r="S63" s="515" t="str">
        <f t="shared" si="66"/>
        <v/>
      </c>
      <c r="T63" s="515" t="str">
        <f t="shared" si="66"/>
        <v/>
      </c>
      <c r="U63" s="515" t="str">
        <f t="shared" si="66"/>
        <v/>
      </c>
      <c r="V63" s="515" t="str">
        <f t="shared" si="66"/>
        <v/>
      </c>
      <c r="W63" s="515" t="str">
        <f t="shared" si="66"/>
        <v/>
      </c>
      <c r="X63" s="515" t="str">
        <f t="shared" si="66"/>
        <v/>
      </c>
      <c r="Y63" s="515" t="str">
        <f t="shared" si="66"/>
        <v/>
      </c>
      <c r="Z63" s="515" t="str">
        <f t="shared" si="66"/>
        <v/>
      </c>
      <c r="AA63" s="515" t="str">
        <f t="shared" si="66"/>
        <v/>
      </c>
      <c r="AB63" s="515" t="str">
        <f t="shared" si="66"/>
        <v/>
      </c>
      <c r="AC63" s="515" t="str">
        <f t="shared" si="66"/>
        <v/>
      </c>
      <c r="AD63" s="515">
        <f t="shared" si="66"/>
        <v>20</v>
      </c>
      <c r="AE63" s="515" t="str">
        <f t="shared" si="66"/>
        <v/>
      </c>
      <c r="AF63" s="515" t="str">
        <f t="shared" si="66"/>
        <v/>
      </c>
      <c r="AG63" s="515" t="str">
        <f t="shared" si="66"/>
        <v/>
      </c>
      <c r="AH63" s="515" t="str">
        <f t="shared" si="66"/>
        <v/>
      </c>
      <c r="AI63" s="515" t="str">
        <f t="shared" si="66"/>
        <v/>
      </c>
      <c r="AJ63" s="515" t="str">
        <f t="shared" ref="AJ63:BO63" si="67">IF(AND($B$63&gt;AI$3,$B$63&lt;=AJ$3),Max_Value,"")</f>
        <v/>
      </c>
      <c r="AK63" s="515" t="str">
        <f t="shared" si="67"/>
        <v/>
      </c>
      <c r="AL63" s="515" t="str">
        <f t="shared" si="67"/>
        <v/>
      </c>
      <c r="AM63" s="515" t="str">
        <f t="shared" si="67"/>
        <v/>
      </c>
      <c r="AN63" s="515" t="str">
        <f t="shared" si="67"/>
        <v/>
      </c>
      <c r="AO63" s="515" t="str">
        <f t="shared" si="67"/>
        <v/>
      </c>
      <c r="AP63" s="515" t="str">
        <f t="shared" si="67"/>
        <v/>
      </c>
      <c r="AQ63" s="515" t="str">
        <f t="shared" si="67"/>
        <v/>
      </c>
      <c r="AR63" s="515" t="str">
        <f t="shared" si="67"/>
        <v/>
      </c>
      <c r="AS63" s="515" t="str">
        <f t="shared" si="67"/>
        <v/>
      </c>
      <c r="AT63" s="515" t="str">
        <f t="shared" si="67"/>
        <v/>
      </c>
      <c r="AU63" s="515" t="str">
        <f t="shared" si="67"/>
        <v/>
      </c>
      <c r="AV63" s="515" t="str">
        <f t="shared" si="67"/>
        <v/>
      </c>
      <c r="AW63" s="515" t="str">
        <f t="shared" si="67"/>
        <v/>
      </c>
      <c r="AX63" s="515" t="str">
        <f t="shared" si="67"/>
        <v/>
      </c>
      <c r="AY63" s="515" t="str">
        <f t="shared" si="67"/>
        <v/>
      </c>
      <c r="AZ63" s="515" t="str">
        <f t="shared" si="67"/>
        <v/>
      </c>
      <c r="BA63" s="515" t="str">
        <f t="shared" si="67"/>
        <v/>
      </c>
      <c r="BB63" s="515" t="str">
        <f t="shared" si="67"/>
        <v/>
      </c>
      <c r="BC63" s="515" t="str">
        <f t="shared" si="67"/>
        <v/>
      </c>
      <c r="BD63" s="515" t="str">
        <f t="shared" si="67"/>
        <v/>
      </c>
      <c r="BE63" s="515" t="str">
        <f t="shared" si="67"/>
        <v/>
      </c>
      <c r="BF63" s="515" t="str">
        <f t="shared" si="67"/>
        <v/>
      </c>
      <c r="BG63" s="515" t="str">
        <f t="shared" si="67"/>
        <v/>
      </c>
      <c r="BH63" s="515" t="str">
        <f t="shared" si="67"/>
        <v/>
      </c>
      <c r="BI63" s="515" t="str">
        <f t="shared" si="67"/>
        <v/>
      </c>
      <c r="BJ63" s="515" t="str">
        <f t="shared" si="67"/>
        <v/>
      </c>
      <c r="BK63" s="515" t="str">
        <f t="shared" si="67"/>
        <v/>
      </c>
      <c r="BL63" s="515" t="str">
        <f t="shared" si="67"/>
        <v/>
      </c>
      <c r="BM63" s="515" t="str">
        <f t="shared" si="67"/>
        <v/>
      </c>
      <c r="BN63" s="515" t="str">
        <f t="shared" si="67"/>
        <v/>
      </c>
      <c r="BO63" s="515" t="str">
        <f t="shared" si="67"/>
        <v/>
      </c>
      <c r="BP63" s="515" t="str">
        <f t="shared" ref="BP63:BU63" si="68">IF(AND($B$63&gt;BO$3,$B$63&lt;=BP$3),Max_Value,"")</f>
        <v/>
      </c>
      <c r="BQ63" s="515" t="str">
        <f t="shared" si="68"/>
        <v/>
      </c>
      <c r="BR63" s="515" t="str">
        <f t="shared" si="68"/>
        <v/>
      </c>
      <c r="BS63" s="515" t="str">
        <f t="shared" si="68"/>
        <v/>
      </c>
      <c r="BT63" s="515" t="str">
        <f t="shared" si="68"/>
        <v/>
      </c>
      <c r="BU63" s="640" t="str">
        <f t="shared" si="68"/>
        <v/>
      </c>
      <c r="BV63" s="636" t="str">
        <f>IF(AND($B$63&gt;BU$3,$B$63&lt;=BV$3),Max_Value,"")</f>
        <v/>
      </c>
      <c r="BW63" s="487"/>
    </row>
    <row r="64" spans="1:405">
      <c r="A64" s="513" t="s">
        <v>1</v>
      </c>
      <c r="B64" s="514">
        <f>INDEX('Configuration | Scaling'!$E$13:$Y$21,9,MATCH(A64,'Configuration | Scaling'!$E$13:$Y$13,0))</f>
        <v>791</v>
      </c>
      <c r="C64" s="515" t="str">
        <f t="shared" si="41"/>
        <v/>
      </c>
      <c r="D64" s="515" t="str">
        <f t="shared" ref="D64:AI64" si="69">IF(AND($B$64&gt;C$3,$B$64&lt;=D$3),Max_Value,"")</f>
        <v/>
      </c>
      <c r="E64" s="515" t="str">
        <f t="shared" si="69"/>
        <v/>
      </c>
      <c r="F64" s="515" t="str">
        <f t="shared" si="69"/>
        <v/>
      </c>
      <c r="G64" s="515" t="str">
        <f t="shared" si="69"/>
        <v/>
      </c>
      <c r="H64" s="515" t="str">
        <f t="shared" si="69"/>
        <v/>
      </c>
      <c r="I64" s="515" t="str">
        <f t="shared" si="69"/>
        <v/>
      </c>
      <c r="J64" s="515" t="str">
        <f t="shared" si="69"/>
        <v/>
      </c>
      <c r="K64" s="515" t="str">
        <f t="shared" si="69"/>
        <v/>
      </c>
      <c r="L64" s="515" t="str">
        <f t="shared" si="69"/>
        <v/>
      </c>
      <c r="M64" s="515" t="str">
        <f t="shared" si="69"/>
        <v/>
      </c>
      <c r="N64" s="515" t="str">
        <f t="shared" si="69"/>
        <v/>
      </c>
      <c r="O64" s="515" t="str">
        <f t="shared" si="69"/>
        <v/>
      </c>
      <c r="P64" s="515" t="str">
        <f t="shared" si="69"/>
        <v/>
      </c>
      <c r="Q64" s="515" t="str">
        <f t="shared" si="69"/>
        <v/>
      </c>
      <c r="R64" s="515" t="str">
        <f t="shared" si="69"/>
        <v/>
      </c>
      <c r="S64" s="515" t="str">
        <f t="shared" si="69"/>
        <v/>
      </c>
      <c r="T64" s="515" t="str">
        <f t="shared" si="69"/>
        <v/>
      </c>
      <c r="U64" s="515" t="str">
        <f t="shared" si="69"/>
        <v/>
      </c>
      <c r="V64" s="515" t="str">
        <f t="shared" si="69"/>
        <v/>
      </c>
      <c r="W64" s="515" t="str">
        <f t="shared" si="69"/>
        <v/>
      </c>
      <c r="X64" s="515" t="str">
        <f t="shared" si="69"/>
        <v/>
      </c>
      <c r="Y64" s="515" t="str">
        <f t="shared" si="69"/>
        <v/>
      </c>
      <c r="Z64" s="515" t="str">
        <f t="shared" si="69"/>
        <v/>
      </c>
      <c r="AA64" s="515" t="str">
        <f t="shared" si="69"/>
        <v/>
      </c>
      <c r="AB64" s="515" t="str">
        <f t="shared" si="69"/>
        <v/>
      </c>
      <c r="AC64" s="515" t="str">
        <f t="shared" si="69"/>
        <v/>
      </c>
      <c r="AD64" s="515" t="str">
        <f t="shared" si="69"/>
        <v/>
      </c>
      <c r="AE64" s="515" t="str">
        <f t="shared" si="69"/>
        <v/>
      </c>
      <c r="AF64" s="515" t="str">
        <f t="shared" si="69"/>
        <v/>
      </c>
      <c r="AG64" s="515" t="str">
        <f t="shared" si="69"/>
        <v/>
      </c>
      <c r="AH64" s="515">
        <f t="shared" si="69"/>
        <v>20</v>
      </c>
      <c r="AI64" s="515" t="str">
        <f t="shared" si="69"/>
        <v/>
      </c>
      <c r="AJ64" s="515" t="str">
        <f t="shared" ref="AJ64:BO64" si="70">IF(AND($B$64&gt;AI$3,$B$64&lt;=AJ$3),Max_Value,"")</f>
        <v/>
      </c>
      <c r="AK64" s="515" t="str">
        <f t="shared" si="70"/>
        <v/>
      </c>
      <c r="AL64" s="515" t="str">
        <f t="shared" si="70"/>
        <v/>
      </c>
      <c r="AM64" s="515" t="str">
        <f t="shared" si="70"/>
        <v/>
      </c>
      <c r="AN64" s="515" t="str">
        <f t="shared" si="70"/>
        <v/>
      </c>
      <c r="AO64" s="515" t="str">
        <f t="shared" si="70"/>
        <v/>
      </c>
      <c r="AP64" s="515" t="str">
        <f t="shared" si="70"/>
        <v/>
      </c>
      <c r="AQ64" s="515" t="str">
        <f t="shared" si="70"/>
        <v/>
      </c>
      <c r="AR64" s="515" t="str">
        <f t="shared" si="70"/>
        <v/>
      </c>
      <c r="AS64" s="515" t="str">
        <f t="shared" si="70"/>
        <v/>
      </c>
      <c r="AT64" s="515" t="str">
        <f t="shared" si="70"/>
        <v/>
      </c>
      <c r="AU64" s="515" t="str">
        <f t="shared" si="70"/>
        <v/>
      </c>
      <c r="AV64" s="515" t="str">
        <f t="shared" si="70"/>
        <v/>
      </c>
      <c r="AW64" s="515" t="str">
        <f t="shared" si="70"/>
        <v/>
      </c>
      <c r="AX64" s="515" t="str">
        <f t="shared" si="70"/>
        <v/>
      </c>
      <c r="AY64" s="515" t="str">
        <f t="shared" si="70"/>
        <v/>
      </c>
      <c r="AZ64" s="515" t="str">
        <f t="shared" si="70"/>
        <v/>
      </c>
      <c r="BA64" s="515" t="str">
        <f t="shared" si="70"/>
        <v/>
      </c>
      <c r="BB64" s="515" t="str">
        <f t="shared" si="70"/>
        <v/>
      </c>
      <c r="BC64" s="515" t="str">
        <f t="shared" si="70"/>
        <v/>
      </c>
      <c r="BD64" s="515" t="str">
        <f t="shared" si="70"/>
        <v/>
      </c>
      <c r="BE64" s="515" t="str">
        <f t="shared" si="70"/>
        <v/>
      </c>
      <c r="BF64" s="515" t="str">
        <f t="shared" si="70"/>
        <v/>
      </c>
      <c r="BG64" s="515" t="str">
        <f t="shared" si="70"/>
        <v/>
      </c>
      <c r="BH64" s="515" t="str">
        <f t="shared" si="70"/>
        <v/>
      </c>
      <c r="BI64" s="515" t="str">
        <f t="shared" si="70"/>
        <v/>
      </c>
      <c r="BJ64" s="515" t="str">
        <f t="shared" si="70"/>
        <v/>
      </c>
      <c r="BK64" s="515" t="str">
        <f t="shared" si="70"/>
        <v/>
      </c>
      <c r="BL64" s="515" t="str">
        <f t="shared" si="70"/>
        <v/>
      </c>
      <c r="BM64" s="515" t="str">
        <f t="shared" si="70"/>
        <v/>
      </c>
      <c r="BN64" s="515" t="str">
        <f t="shared" si="70"/>
        <v/>
      </c>
      <c r="BO64" s="515" t="str">
        <f t="shared" si="70"/>
        <v/>
      </c>
      <c r="BP64" s="515" t="str">
        <f t="shared" ref="BP64:BU64" si="71">IF(AND($B$64&gt;BO$3,$B$64&lt;=BP$3),Max_Value,"")</f>
        <v/>
      </c>
      <c r="BQ64" s="515" t="str">
        <f t="shared" si="71"/>
        <v/>
      </c>
      <c r="BR64" s="515" t="str">
        <f t="shared" si="71"/>
        <v/>
      </c>
      <c r="BS64" s="515" t="str">
        <f t="shared" si="71"/>
        <v/>
      </c>
      <c r="BT64" s="515" t="str">
        <f t="shared" si="71"/>
        <v/>
      </c>
      <c r="BU64" s="640" t="str">
        <f t="shared" si="71"/>
        <v/>
      </c>
      <c r="BV64" s="636" t="str">
        <f>IF(AND($B$64&gt;BU$3,$B$64&lt;=BV$3),Max_Value,"")</f>
        <v/>
      </c>
      <c r="BW64" s="487"/>
    </row>
    <row r="65" spans="1:75">
      <c r="A65" s="513" t="s">
        <v>39</v>
      </c>
      <c r="B65" s="514">
        <f>INDEX('Configuration | Scaling'!$E$13:$Y$21,9,MATCH(A65,'Configuration | Scaling'!$E$13:$Y$13,0))</f>
        <v>1340</v>
      </c>
      <c r="C65" s="515" t="str">
        <f t="shared" si="41"/>
        <v/>
      </c>
      <c r="D65" s="515" t="str">
        <f t="shared" ref="D65:AI65" si="72">IF(AND($B$65&gt;C$3,$B$65&lt;=D$3),Max_Value,"")</f>
        <v/>
      </c>
      <c r="E65" s="515" t="str">
        <f t="shared" si="72"/>
        <v/>
      </c>
      <c r="F65" s="515" t="str">
        <f t="shared" si="72"/>
        <v/>
      </c>
      <c r="G65" s="515" t="str">
        <f t="shared" si="72"/>
        <v/>
      </c>
      <c r="H65" s="515" t="str">
        <f t="shared" si="72"/>
        <v/>
      </c>
      <c r="I65" s="515" t="str">
        <f t="shared" si="72"/>
        <v/>
      </c>
      <c r="J65" s="515" t="str">
        <f t="shared" si="72"/>
        <v/>
      </c>
      <c r="K65" s="515" t="str">
        <f t="shared" si="72"/>
        <v/>
      </c>
      <c r="L65" s="515" t="str">
        <f t="shared" si="72"/>
        <v/>
      </c>
      <c r="M65" s="515" t="str">
        <f t="shared" si="72"/>
        <v/>
      </c>
      <c r="N65" s="515" t="str">
        <f t="shared" si="72"/>
        <v/>
      </c>
      <c r="O65" s="515" t="str">
        <f t="shared" si="72"/>
        <v/>
      </c>
      <c r="P65" s="515" t="str">
        <f t="shared" si="72"/>
        <v/>
      </c>
      <c r="Q65" s="515" t="str">
        <f t="shared" si="72"/>
        <v/>
      </c>
      <c r="R65" s="515" t="str">
        <f t="shared" si="72"/>
        <v/>
      </c>
      <c r="S65" s="515" t="str">
        <f t="shared" si="72"/>
        <v/>
      </c>
      <c r="T65" s="515" t="str">
        <f t="shared" si="72"/>
        <v/>
      </c>
      <c r="U65" s="515" t="str">
        <f t="shared" si="72"/>
        <v/>
      </c>
      <c r="V65" s="515" t="str">
        <f t="shared" si="72"/>
        <v/>
      </c>
      <c r="W65" s="515" t="str">
        <f t="shared" si="72"/>
        <v/>
      </c>
      <c r="X65" s="515" t="str">
        <f t="shared" si="72"/>
        <v/>
      </c>
      <c r="Y65" s="515" t="str">
        <f t="shared" si="72"/>
        <v/>
      </c>
      <c r="Z65" s="515" t="str">
        <f t="shared" si="72"/>
        <v/>
      </c>
      <c r="AA65" s="515" t="str">
        <f t="shared" si="72"/>
        <v/>
      </c>
      <c r="AB65" s="515" t="str">
        <f t="shared" si="72"/>
        <v/>
      </c>
      <c r="AC65" s="515" t="str">
        <f t="shared" si="72"/>
        <v/>
      </c>
      <c r="AD65" s="515" t="str">
        <f t="shared" si="72"/>
        <v/>
      </c>
      <c r="AE65" s="515" t="str">
        <f t="shared" si="72"/>
        <v/>
      </c>
      <c r="AF65" s="515" t="str">
        <f t="shared" si="72"/>
        <v/>
      </c>
      <c r="AG65" s="515" t="str">
        <f t="shared" si="72"/>
        <v/>
      </c>
      <c r="AH65" s="515" t="str">
        <f t="shared" si="72"/>
        <v/>
      </c>
      <c r="AI65" s="515" t="str">
        <f t="shared" si="72"/>
        <v/>
      </c>
      <c r="AJ65" s="515" t="str">
        <f t="shared" ref="AJ65:BO65" si="73">IF(AND($B$65&gt;AI$3,$B$65&lt;=AJ$3),Max_Value,"")</f>
        <v/>
      </c>
      <c r="AK65" s="515" t="str">
        <f t="shared" si="73"/>
        <v/>
      </c>
      <c r="AL65" s="515" t="str">
        <f t="shared" si="73"/>
        <v/>
      </c>
      <c r="AM65" s="515" t="str">
        <f t="shared" si="73"/>
        <v/>
      </c>
      <c r="AN65" s="515" t="str">
        <f t="shared" si="73"/>
        <v/>
      </c>
      <c r="AO65" s="515" t="str">
        <f t="shared" si="73"/>
        <v/>
      </c>
      <c r="AP65" s="515" t="str">
        <f t="shared" si="73"/>
        <v/>
      </c>
      <c r="AQ65" s="515" t="str">
        <f t="shared" si="73"/>
        <v/>
      </c>
      <c r="AR65" s="515" t="str">
        <f t="shared" si="73"/>
        <v/>
      </c>
      <c r="AS65" s="515" t="str">
        <f t="shared" si="73"/>
        <v/>
      </c>
      <c r="AT65" s="515" t="str">
        <f t="shared" si="73"/>
        <v/>
      </c>
      <c r="AU65" s="515" t="str">
        <f t="shared" si="73"/>
        <v/>
      </c>
      <c r="AV65" s="515" t="str">
        <f t="shared" si="73"/>
        <v/>
      </c>
      <c r="AW65" s="515" t="str">
        <f t="shared" si="73"/>
        <v/>
      </c>
      <c r="AX65" s="515" t="str">
        <f t="shared" si="73"/>
        <v/>
      </c>
      <c r="AY65" s="515" t="str">
        <f t="shared" si="73"/>
        <v/>
      </c>
      <c r="AZ65" s="515" t="str">
        <f t="shared" si="73"/>
        <v/>
      </c>
      <c r="BA65" s="515" t="str">
        <f t="shared" si="73"/>
        <v/>
      </c>
      <c r="BB65" s="515" t="str">
        <f t="shared" si="73"/>
        <v/>
      </c>
      <c r="BC65" s="515" t="str">
        <f t="shared" si="73"/>
        <v/>
      </c>
      <c r="BD65" s="515" t="str">
        <f t="shared" si="73"/>
        <v/>
      </c>
      <c r="BE65" s="515" t="str">
        <f t="shared" si="73"/>
        <v/>
      </c>
      <c r="BF65" s="515" t="str">
        <f t="shared" si="73"/>
        <v/>
      </c>
      <c r="BG65" s="515" t="str">
        <f t="shared" si="73"/>
        <v/>
      </c>
      <c r="BH65" s="515" t="str">
        <f t="shared" si="73"/>
        <v/>
      </c>
      <c r="BI65" s="515" t="str">
        <f t="shared" si="73"/>
        <v/>
      </c>
      <c r="BJ65" s="515" t="str">
        <f t="shared" si="73"/>
        <v/>
      </c>
      <c r="BK65" s="515" t="str">
        <f t="shared" si="73"/>
        <v/>
      </c>
      <c r="BL65" s="515" t="str">
        <f t="shared" si="73"/>
        <v/>
      </c>
      <c r="BM65" s="515" t="str">
        <f t="shared" si="73"/>
        <v/>
      </c>
      <c r="BN65" s="515" t="str">
        <f t="shared" si="73"/>
        <v/>
      </c>
      <c r="BO65" s="515" t="str">
        <f t="shared" si="73"/>
        <v/>
      </c>
      <c r="BP65" s="515" t="str">
        <f t="shared" ref="BP65:BU65" si="74">IF(AND($B$65&gt;BO$3,$B$65&lt;=BP$3),Max_Value,"")</f>
        <v/>
      </c>
      <c r="BQ65" s="515" t="str">
        <f t="shared" si="74"/>
        <v/>
      </c>
      <c r="BR65" s="515" t="str">
        <f t="shared" si="74"/>
        <v/>
      </c>
      <c r="BS65" s="515" t="str">
        <f t="shared" si="74"/>
        <v/>
      </c>
      <c r="BT65" s="515" t="str">
        <f t="shared" si="74"/>
        <v/>
      </c>
      <c r="BU65" s="640">
        <f t="shared" si="74"/>
        <v>20</v>
      </c>
      <c r="BV65" s="636" t="str">
        <f>IF(AND($B$65&gt;BU$3,$B$65&lt;=BV$3),Max_Value,"")</f>
        <v/>
      </c>
      <c r="BW65" s="487"/>
    </row>
    <row r="66" spans="1:75" ht="13.5" thickBot="1">
      <c r="A66" s="513" t="s">
        <v>40</v>
      </c>
      <c r="B66" s="514">
        <f>filingDate</f>
        <v>522</v>
      </c>
      <c r="C66" s="515">
        <f>Max_Value</f>
        <v>20</v>
      </c>
      <c r="D66" s="515"/>
      <c r="E66" s="515"/>
      <c r="F66" s="515"/>
      <c r="G66" s="515"/>
      <c r="H66" s="515"/>
      <c r="I66" s="515"/>
      <c r="J66" s="515"/>
      <c r="K66" s="515"/>
      <c r="L66" s="515"/>
      <c r="M66" s="515"/>
      <c r="N66" s="515"/>
      <c r="O66" s="515"/>
      <c r="P66" s="515"/>
      <c r="Q66" s="515"/>
      <c r="R66" s="515"/>
      <c r="S66" s="515"/>
      <c r="T66" s="515"/>
      <c r="U66" s="515"/>
      <c r="V66" s="515"/>
      <c r="W66" s="515"/>
      <c r="X66" s="515"/>
      <c r="Y66" s="515"/>
      <c r="Z66" s="515"/>
      <c r="AA66" s="515"/>
      <c r="AB66" s="515"/>
      <c r="AC66" s="515"/>
      <c r="AD66" s="515"/>
      <c r="AE66" s="515"/>
      <c r="AF66" s="515"/>
      <c r="AG66" s="515"/>
      <c r="AH66" s="515"/>
      <c r="AI66" s="515"/>
      <c r="AJ66" s="515"/>
      <c r="AK66" s="515"/>
      <c r="AL66" s="515"/>
      <c r="AM66" s="515"/>
      <c r="AN66" s="515"/>
      <c r="AO66" s="515"/>
      <c r="AP66" s="515"/>
      <c r="AQ66" s="515"/>
      <c r="AR66" s="515"/>
      <c r="AS66" s="515"/>
      <c r="AT66" s="515"/>
      <c r="AU66" s="515"/>
      <c r="AV66" s="515"/>
      <c r="AW66" s="515"/>
      <c r="AX66" s="515"/>
      <c r="AY66" s="515"/>
      <c r="AZ66" s="515"/>
      <c r="BA66" s="515"/>
      <c r="BB66" s="515"/>
      <c r="BC66" s="515"/>
      <c r="BD66" s="515"/>
      <c r="BE66" s="515"/>
      <c r="BF66" s="515"/>
      <c r="BG66" s="515"/>
      <c r="BH66" s="515"/>
      <c r="BI66" s="515"/>
      <c r="BJ66" s="515"/>
      <c r="BK66" s="515"/>
      <c r="BL66" s="515"/>
      <c r="BM66" s="515"/>
      <c r="BN66" s="515"/>
      <c r="BO66" s="515"/>
      <c r="BP66" s="515"/>
      <c r="BQ66" s="515"/>
      <c r="BR66" s="515"/>
      <c r="BS66" s="515"/>
      <c r="BT66" s="515"/>
      <c r="BU66" s="640"/>
      <c r="BV66" s="641"/>
      <c r="BW66" s="487"/>
    </row>
    <row r="67" spans="1:75" ht="6" customHeight="1">
      <c r="A67" s="487"/>
      <c r="B67" s="487"/>
      <c r="C67" s="487"/>
      <c r="D67" s="487"/>
      <c r="E67" s="487"/>
      <c r="F67" s="487"/>
      <c r="G67" s="487"/>
      <c r="H67" s="487"/>
      <c r="I67" s="487"/>
      <c r="J67" s="487"/>
      <c r="K67" s="487"/>
      <c r="L67" s="516"/>
      <c r="M67" s="516"/>
      <c r="N67" s="516"/>
      <c r="O67" s="516"/>
      <c r="P67" s="516"/>
      <c r="Q67" s="516"/>
      <c r="R67" s="516"/>
      <c r="S67" s="516"/>
      <c r="T67" s="516"/>
      <c r="U67" s="516"/>
      <c r="V67" s="516"/>
      <c r="W67" s="516"/>
      <c r="X67" s="516"/>
      <c r="Y67" s="516"/>
      <c r="Z67" s="516"/>
      <c r="AA67" s="516"/>
      <c r="AB67" s="516"/>
      <c r="AC67" s="516"/>
      <c r="AD67" s="516"/>
      <c r="AE67" s="516"/>
      <c r="AF67" s="516"/>
      <c r="AG67" s="516"/>
      <c r="AH67" s="516"/>
      <c r="AI67" s="516"/>
      <c r="AJ67" s="516"/>
      <c r="AK67" s="516"/>
      <c r="AL67" s="516"/>
      <c r="AM67" s="516"/>
      <c r="AN67" s="516"/>
      <c r="AO67" s="487"/>
      <c r="AP67" s="487"/>
      <c r="AQ67" s="487"/>
      <c r="AR67" s="487"/>
      <c r="AS67" s="487"/>
      <c r="AT67" s="487"/>
      <c r="AU67" s="487"/>
      <c r="AV67" s="487"/>
      <c r="AW67" s="487"/>
      <c r="AX67" s="487"/>
      <c r="AY67" s="487"/>
      <c r="AZ67" s="487"/>
      <c r="BA67" s="487"/>
      <c r="BB67" s="487"/>
      <c r="BC67" s="487"/>
      <c r="BD67" s="487"/>
      <c r="BE67" s="487"/>
      <c r="BF67" s="487"/>
      <c r="BG67" s="487"/>
      <c r="BH67" s="487"/>
      <c r="BI67" s="487"/>
      <c r="BJ67" s="487"/>
      <c r="BK67" s="487"/>
      <c r="BL67" s="487"/>
      <c r="BM67" s="487"/>
      <c r="BN67" s="487"/>
      <c r="BO67" s="487"/>
      <c r="BP67" s="487"/>
      <c r="BQ67" s="487"/>
      <c r="BR67" s="487"/>
      <c r="BS67" s="487"/>
      <c r="BT67" s="487"/>
      <c r="BU67" s="487"/>
      <c r="BV67" s="487"/>
      <c r="BW67" s="487"/>
    </row>
    <row r="68" spans="1:75" ht="6" customHeight="1">
      <c r="A68" s="487"/>
      <c r="B68" s="487"/>
      <c r="C68" s="487"/>
      <c r="D68" s="487"/>
      <c r="E68" s="487"/>
      <c r="F68" s="487"/>
      <c r="G68" s="487"/>
      <c r="H68" s="487"/>
      <c r="I68" s="487"/>
      <c r="J68" s="487"/>
      <c r="K68" s="487"/>
      <c r="L68" s="516"/>
      <c r="M68" s="516"/>
      <c r="N68" s="516"/>
      <c r="O68" s="516"/>
      <c r="P68" s="516"/>
      <c r="Q68" s="516"/>
      <c r="R68" s="516"/>
      <c r="S68" s="516"/>
      <c r="T68" s="516"/>
      <c r="U68" s="516"/>
      <c r="V68" s="516"/>
      <c r="W68" s="516"/>
      <c r="X68" s="516"/>
      <c r="Y68" s="516"/>
      <c r="Z68" s="516"/>
      <c r="AA68" s="516"/>
      <c r="AB68" s="516"/>
      <c r="AC68" s="516"/>
      <c r="AD68" s="516"/>
      <c r="AE68" s="516"/>
      <c r="AF68" s="516"/>
      <c r="AG68" s="516"/>
      <c r="AH68" s="516"/>
      <c r="AI68" s="516"/>
      <c r="AJ68" s="516"/>
      <c r="AK68" s="516"/>
      <c r="AL68" s="516"/>
      <c r="AM68" s="516"/>
      <c r="AN68" s="516"/>
      <c r="AO68" s="487"/>
      <c r="AP68" s="487"/>
      <c r="AQ68" s="487"/>
      <c r="AR68" s="487"/>
      <c r="AS68" s="487"/>
      <c r="AT68" s="487"/>
      <c r="AU68" s="487"/>
      <c r="AV68" s="487"/>
      <c r="AW68" s="487"/>
      <c r="AX68" s="487"/>
      <c r="AY68" s="487"/>
      <c r="AZ68" s="487"/>
      <c r="BA68" s="487"/>
      <c r="BB68" s="487"/>
      <c r="BC68" s="487"/>
      <c r="BD68" s="487"/>
      <c r="BE68" s="487"/>
      <c r="BF68" s="487"/>
      <c r="BG68" s="487"/>
      <c r="BH68" s="487"/>
      <c r="BI68" s="487"/>
      <c r="BJ68" s="487"/>
      <c r="BK68" s="487"/>
      <c r="BL68" s="487"/>
      <c r="BM68" s="487"/>
      <c r="BN68" s="487"/>
      <c r="BO68" s="487"/>
      <c r="BP68" s="487"/>
      <c r="BQ68" s="487"/>
      <c r="BR68" s="487"/>
      <c r="BS68" s="487"/>
      <c r="BT68" s="487"/>
      <c r="BU68" s="487"/>
      <c r="BV68" s="487"/>
      <c r="BW68" s="517"/>
    </row>
    <row r="69" spans="1:75" ht="6" customHeight="1">
      <c r="A69" s="487"/>
      <c r="B69" s="487"/>
      <c r="C69" s="487"/>
      <c r="D69" s="487"/>
      <c r="E69" s="487"/>
      <c r="F69" s="487"/>
      <c r="G69" s="487"/>
      <c r="H69" s="487"/>
      <c r="I69" s="487"/>
      <c r="J69" s="487"/>
      <c r="K69" s="487"/>
      <c r="L69" s="516"/>
      <c r="M69" s="516"/>
      <c r="N69" s="516"/>
      <c r="O69" s="516"/>
      <c r="P69" s="516"/>
      <c r="Q69" s="516"/>
      <c r="R69" s="516"/>
      <c r="S69" s="516"/>
      <c r="T69" s="516"/>
      <c r="U69" s="516"/>
      <c r="V69" s="516"/>
      <c r="W69" s="516"/>
      <c r="X69" s="516"/>
      <c r="Y69" s="516"/>
      <c r="Z69" s="516"/>
      <c r="AA69" s="516"/>
      <c r="AB69" s="516"/>
      <c r="AC69" s="516"/>
      <c r="AD69" s="516"/>
      <c r="AE69" s="516"/>
      <c r="AF69" s="516"/>
      <c r="AG69" s="516"/>
      <c r="AH69" s="516"/>
      <c r="AI69" s="516"/>
      <c r="AJ69" s="516"/>
      <c r="AK69" s="516"/>
      <c r="AL69" s="516"/>
      <c r="AM69" s="516"/>
      <c r="AN69" s="516"/>
      <c r="AO69" s="487"/>
      <c r="AP69" s="487"/>
      <c r="AQ69" s="487"/>
      <c r="AR69" s="487"/>
      <c r="AS69" s="487"/>
      <c r="AT69" s="487"/>
      <c r="AU69" s="487"/>
      <c r="AV69" s="487"/>
      <c r="AW69" s="487"/>
      <c r="AX69" s="487"/>
      <c r="AY69" s="487"/>
      <c r="AZ69" s="487"/>
      <c r="BA69" s="487"/>
      <c r="BB69" s="487"/>
      <c r="BC69" s="487"/>
      <c r="BD69" s="487"/>
      <c r="BE69" s="487"/>
      <c r="BF69" s="487"/>
      <c r="BG69" s="487"/>
      <c r="BH69" s="487"/>
      <c r="BI69" s="487"/>
      <c r="BJ69" s="487"/>
      <c r="BK69" s="487"/>
      <c r="BL69" s="487"/>
      <c r="BM69" s="487"/>
      <c r="BN69" s="487"/>
      <c r="BO69" s="487"/>
      <c r="BP69" s="487"/>
      <c r="BQ69" s="487"/>
      <c r="BR69" s="487"/>
      <c r="BS69" s="487"/>
      <c r="BT69" s="487"/>
      <c r="BU69" s="487"/>
      <c r="BV69" s="487"/>
      <c r="BW69" s="487"/>
    </row>
    <row r="70" spans="1:75">
      <c r="A70" s="487"/>
      <c r="B70" s="487"/>
      <c r="C70" s="487"/>
      <c r="D70" s="487"/>
      <c r="E70" s="487"/>
      <c r="F70" s="487"/>
      <c r="G70" s="487"/>
      <c r="H70" s="487"/>
      <c r="I70" s="487"/>
      <c r="J70" s="487"/>
      <c r="K70" s="487"/>
      <c r="L70" s="516"/>
      <c r="M70" s="516"/>
      <c r="N70" s="516"/>
      <c r="O70" s="516"/>
      <c r="P70" s="516"/>
      <c r="Q70" s="516"/>
      <c r="R70" s="516"/>
      <c r="S70" s="516"/>
      <c r="T70" s="516"/>
      <c r="U70" s="516"/>
      <c r="V70" s="516"/>
      <c r="W70" s="516"/>
      <c r="X70" s="516"/>
      <c r="Y70" s="516"/>
      <c r="Z70" s="516"/>
      <c r="AA70" s="516"/>
      <c r="AB70" s="516"/>
      <c r="AC70" s="516"/>
      <c r="AD70" s="516"/>
      <c r="AE70" s="516"/>
      <c r="AF70" s="516"/>
      <c r="AG70" s="516"/>
      <c r="AH70" s="516"/>
      <c r="AI70" s="516"/>
      <c r="AJ70" s="516"/>
      <c r="AK70" s="516"/>
      <c r="AL70" s="516"/>
      <c r="AM70" s="516"/>
      <c r="AN70" s="516"/>
      <c r="AO70" s="487"/>
      <c r="AP70" s="487"/>
      <c r="AQ70" s="487"/>
      <c r="AR70" s="487"/>
      <c r="AS70" s="487"/>
      <c r="AT70" s="487"/>
      <c r="AU70" s="487"/>
      <c r="AV70" s="487"/>
      <c r="AW70" s="487"/>
      <c r="AX70" s="487"/>
      <c r="AY70" s="487"/>
      <c r="AZ70" s="487"/>
      <c r="BA70" s="487"/>
      <c r="BB70" s="487"/>
      <c r="BC70" s="487"/>
      <c r="BD70" s="487"/>
      <c r="BE70" s="487"/>
      <c r="BF70" s="487"/>
      <c r="BG70" s="487"/>
      <c r="BH70" s="487"/>
      <c r="BI70" s="487"/>
      <c r="BJ70" s="487"/>
      <c r="BK70" s="487"/>
      <c r="BL70" s="487"/>
      <c r="BM70" s="487"/>
      <c r="BN70" s="487"/>
      <c r="BO70" s="487"/>
      <c r="BP70" s="487"/>
      <c r="BQ70" s="487"/>
      <c r="BR70" s="487"/>
      <c r="BS70" s="487"/>
      <c r="BT70" s="487"/>
      <c r="BU70" s="487"/>
      <c r="BV70" s="487"/>
      <c r="BW70" s="487"/>
    </row>
    <row r="71" spans="1:75">
      <c r="A71" s="518" t="s">
        <v>219</v>
      </c>
      <c r="B71" s="497"/>
      <c r="C71" s="497"/>
      <c r="D71" s="497"/>
      <c r="E71" s="497"/>
      <c r="F71" s="497"/>
      <c r="G71" s="497"/>
      <c r="H71" s="497"/>
      <c r="I71" s="497"/>
      <c r="J71" s="497"/>
      <c r="K71" s="497"/>
      <c r="L71" s="519"/>
      <c r="M71" s="519"/>
      <c r="N71" s="519"/>
      <c r="O71" s="519"/>
      <c r="P71" s="519"/>
      <c r="Q71" s="519"/>
      <c r="R71" s="519"/>
      <c r="S71" s="519"/>
      <c r="T71" s="519"/>
      <c r="U71" s="519"/>
      <c r="V71" s="519"/>
      <c r="W71" s="519"/>
      <c r="X71" s="519"/>
      <c r="Y71" s="519"/>
      <c r="Z71" s="519"/>
      <c r="AA71" s="516"/>
      <c r="AB71" s="516"/>
      <c r="AC71" s="516"/>
      <c r="AD71" s="516"/>
      <c r="AE71" s="516"/>
      <c r="AF71" s="516"/>
      <c r="AG71" s="516"/>
      <c r="AH71" s="516"/>
      <c r="AI71" s="516"/>
      <c r="AJ71" s="516"/>
      <c r="AK71" s="516"/>
      <c r="AL71" s="516"/>
      <c r="AM71" s="516"/>
      <c r="AN71" s="516"/>
      <c r="AO71" s="487"/>
      <c r="AP71" s="487"/>
      <c r="AQ71" s="487"/>
      <c r="AR71" s="487"/>
      <c r="AS71" s="487"/>
      <c r="AT71" s="487"/>
      <c r="AU71" s="487"/>
      <c r="AV71" s="487"/>
      <c r="AW71" s="487"/>
      <c r="AX71" s="487"/>
      <c r="AY71" s="487"/>
      <c r="AZ71" s="487"/>
      <c r="BA71" s="487"/>
      <c r="BB71" s="487"/>
      <c r="BC71" s="487"/>
      <c r="BD71" s="487"/>
      <c r="BE71" s="487"/>
      <c r="BF71" s="487"/>
      <c r="BG71" s="487"/>
      <c r="BH71" s="487"/>
      <c r="BI71" s="487"/>
      <c r="BJ71" s="487"/>
      <c r="BK71" s="487"/>
      <c r="BL71" s="487"/>
      <c r="BM71" s="487"/>
      <c r="BN71" s="487"/>
      <c r="BO71" s="487"/>
      <c r="BP71" s="487"/>
      <c r="BQ71" s="487"/>
      <c r="BR71" s="487"/>
      <c r="BS71" s="487"/>
      <c r="BT71" s="487"/>
      <c r="BU71" s="487"/>
      <c r="BV71" s="487"/>
      <c r="BW71" s="487"/>
    </row>
    <row r="72" spans="1:75" ht="51.75" customHeight="1">
      <c r="A72" s="497"/>
      <c r="B72" s="497"/>
      <c r="C72" s="520"/>
      <c r="D72" s="521">
        <f>IFERROR(IF(filingDate&gt;$BU$3,"Out of calendar/Add new reporting dates if needed",IF(filingDate&lt;$C$3,"reporting not started",IF(INDEX($C$3:$BU$3,1,MATCH(filingDate,$C$3:$BU$3,1)-6)&gt;G72,"reporting not started / check monotony",INDEX($C$3:$BU$3,1,MATCH(filingDate,$C$3:$BU$3,1)-6)))),"reporting not started")</f>
        <v>426</v>
      </c>
      <c r="E72" s="522"/>
      <c r="F72" s="523"/>
      <c r="G72" s="521">
        <f>IFERROR(IF(filingDate&gt;$BU$3,"Out of calendar/Add new reporting dates if needed",IF(filingDate&lt;$C$3,"reporting not started",IF(INDEX($C$3:$BU$3,1,MATCH(filingDate,$C$3:$BU$3,1)-5)&gt;J72,"reporting not started / check monotony",INDEX($C$3:$BU$3,1,MATCH(filingDate,$C$3:$BU$3,1)-5)))),"reporting not started")</f>
        <v>451</v>
      </c>
      <c r="H72" s="522"/>
      <c r="I72" s="523"/>
      <c r="J72" s="521">
        <f>IFERROR(IF(filingDate&gt;$BU$3,"Out of calendar/Add new reporting dates if needed",IF(filingDate&lt;$C$3,"reporting not started",IF(INDEX($C$3:$BU$3,1,MATCH(filingDate,$C$3:$BU$3,1)-4)&gt;M72,"reporting not started / check monotony",INDEX($C$3:$BU$3,1,MATCH(filingDate,$C$3:$BU$3,1)-4)))),"reporting not started")</f>
        <v>465</v>
      </c>
      <c r="K72" s="522"/>
      <c r="L72" s="524"/>
      <c r="M72" s="521">
        <f>IFERROR(IF(filingDate&gt;$BU$3,"Out of calendar/Add new reporting dates if needed",IF(filingDate&lt;$C$3,"reporting not started",IF(INDEX($C$3:$BU$3,1,MATCH(filingDate,$C$3:$BU$3,1)-3)&gt;P72,"reporting not started / check monotony",INDEX($C$3:$BU$3,1,MATCH(filingDate,$C$3:$BU$3,1)-3)))),"reporting not started")</f>
        <v>479</v>
      </c>
      <c r="N72" s="522"/>
      <c r="O72" s="524"/>
      <c r="P72" s="521">
        <f>IFERROR(IF(filingDate&gt;$BU$3,"Out of calendar/Add new reporting dates if needed",IF(filingDate&lt;$C$3,"reporting not started",IF(INDEX($C$3:$BU$3,1,MATCH(filingDate,$C$3:$BU$3,1)-2)&gt;S72,"reporting not started / check monotony",INDEX($C$3:$BU$3,1,MATCH(filingDate,$C$3:$BU$3,1)-2)))),"reporting not started")</f>
        <v>493</v>
      </c>
      <c r="Q72" s="522"/>
      <c r="R72" s="522"/>
      <c r="S72" s="521">
        <f>IFERROR(IF(filingDate&gt;$BU$3,"Out of calendar/Add new reporting dates if needed",IF(filingDate&lt;$C$3,"reporting not started",IF(INDEX($C$3:$BU$3,1,MATCH(filingDate,$C$3:$BU$3,1)-1)&gt;V72,"reporting not started / check monotony",INDEX($C$3:$BU$3,1,MATCH(filingDate,$C$3:$BU$3,1)-1)))),"reporting not started")</f>
        <v>507</v>
      </c>
      <c r="T72" s="522"/>
      <c r="U72" s="522"/>
      <c r="V72" s="521">
        <f>IFERROR(IF(filingDate&gt;$BU$3,"Out of calendar/Add new reporting dates if needed",IF(filingDate&lt;$C$3,"reporting not started",IF(INDEX($C$3:$BU$3,1,MATCH(filingDate,$C$3:$BU$3,1))&gt;Y72,"reporting not started / check monotony",INDEX($C$3:$BU$3,1,MATCH(filingDate,$C$3:$BU$3,1))))),"reporting not started")</f>
        <v>521</v>
      </c>
      <c r="W72" s="522"/>
      <c r="X72" s="522"/>
      <c r="Y72" s="521">
        <f>IFERROR(IF(filingDate&gt;$BU$3,"Out of calendar/Add new reporting dates if needed",IF(filingDate&lt;$C$3,"reporting not started",INDEX($C$3:$BU$3,1,MATCH(filingDate,$C$3:$BU$3,1)+1))),"reporting not started")</f>
        <v>535</v>
      </c>
      <c r="Z72" s="521"/>
      <c r="AA72" s="516"/>
      <c r="AB72" s="516"/>
      <c r="AC72" s="516"/>
      <c r="AD72" s="525"/>
      <c r="AE72" s="516"/>
      <c r="AF72" s="516"/>
      <c r="AG72" s="516"/>
      <c r="AH72" s="516"/>
      <c r="AI72" s="516"/>
      <c r="AJ72" s="516"/>
      <c r="AK72" s="516"/>
      <c r="AL72" s="516"/>
      <c r="AM72" s="516"/>
      <c r="AN72" s="516"/>
      <c r="AO72" s="487"/>
      <c r="AP72" s="487"/>
      <c r="AQ72" s="487"/>
      <c r="AR72" s="487"/>
      <c r="AS72" s="487"/>
      <c r="AT72" s="487"/>
      <c r="AU72" s="487"/>
      <c r="AV72" s="487"/>
      <c r="AW72" s="487"/>
      <c r="AX72" s="487"/>
      <c r="AY72" s="487"/>
      <c r="AZ72" s="487"/>
      <c r="BA72" s="487"/>
      <c r="BB72" s="487"/>
      <c r="BC72" s="487"/>
      <c r="BD72" s="487"/>
      <c r="BE72" s="487"/>
      <c r="BF72" s="487"/>
      <c r="BG72" s="487"/>
      <c r="BH72" s="487"/>
      <c r="BI72" s="487"/>
      <c r="BJ72" s="487"/>
      <c r="BK72" s="487"/>
      <c r="BL72" s="487"/>
      <c r="BM72" s="487"/>
      <c r="BN72" s="487"/>
      <c r="BO72" s="487"/>
      <c r="BP72" s="487"/>
      <c r="BQ72" s="487"/>
      <c r="BR72" s="487"/>
      <c r="BS72" s="487"/>
      <c r="BT72" s="487"/>
      <c r="BU72" s="487"/>
      <c r="BV72" s="487"/>
      <c r="BW72" s="487"/>
    </row>
    <row r="73" spans="1:75">
      <c r="A73" s="497"/>
      <c r="B73" s="497"/>
      <c r="C73" s="526" t="s">
        <v>225</v>
      </c>
      <c r="D73" s="526" t="s">
        <v>226</v>
      </c>
      <c r="E73" s="526" t="s">
        <v>227</v>
      </c>
      <c r="F73" s="526" t="s">
        <v>225</v>
      </c>
      <c r="G73" s="526" t="s">
        <v>226</v>
      </c>
      <c r="H73" s="526" t="s">
        <v>227</v>
      </c>
      <c r="I73" s="526" t="s">
        <v>225</v>
      </c>
      <c r="J73" s="526" t="s">
        <v>226</v>
      </c>
      <c r="K73" s="526" t="s">
        <v>227</v>
      </c>
      <c r="L73" s="526" t="s">
        <v>225</v>
      </c>
      <c r="M73" s="526" t="s">
        <v>226</v>
      </c>
      <c r="N73" s="526" t="s">
        <v>227</v>
      </c>
      <c r="O73" s="526" t="s">
        <v>225</v>
      </c>
      <c r="P73" s="526" t="s">
        <v>226</v>
      </c>
      <c r="Q73" s="526" t="s">
        <v>227</v>
      </c>
      <c r="R73" s="526" t="s">
        <v>225</v>
      </c>
      <c r="S73" s="526" t="s">
        <v>226</v>
      </c>
      <c r="T73" s="526" t="s">
        <v>227</v>
      </c>
      <c r="U73" s="526" t="s">
        <v>225</v>
      </c>
      <c r="V73" s="526" t="s">
        <v>226</v>
      </c>
      <c r="W73" s="526" t="s">
        <v>227</v>
      </c>
      <c r="X73" s="526" t="s">
        <v>225</v>
      </c>
      <c r="Y73" s="526" t="s">
        <v>226</v>
      </c>
      <c r="Z73" s="526" t="s">
        <v>227</v>
      </c>
      <c r="AA73" s="516"/>
      <c r="AB73" s="516"/>
      <c r="AC73" s="516"/>
      <c r="AD73" s="516"/>
      <c r="AE73" s="516"/>
      <c r="AF73" s="516"/>
      <c r="AG73" s="516"/>
      <c r="AH73" s="516"/>
      <c r="AI73" s="516"/>
      <c r="AJ73" s="516"/>
      <c r="AK73" s="516"/>
      <c r="AL73" s="516"/>
      <c r="AM73" s="516"/>
      <c r="AN73" s="516"/>
      <c r="AO73" s="487"/>
      <c r="AP73" s="487"/>
      <c r="AQ73" s="487"/>
      <c r="AR73" s="487"/>
      <c r="AS73" s="487"/>
      <c r="AT73" s="487"/>
      <c r="AU73" s="487"/>
      <c r="AV73" s="487"/>
      <c r="AW73" s="487"/>
      <c r="AX73" s="487"/>
      <c r="AY73" s="487"/>
      <c r="AZ73" s="487"/>
      <c r="BA73" s="487"/>
      <c r="BB73" s="487"/>
      <c r="BC73" s="487"/>
      <c r="BD73" s="487"/>
      <c r="BE73" s="487"/>
      <c r="BF73" s="487"/>
      <c r="BG73" s="487"/>
      <c r="BH73" s="487"/>
      <c r="BI73" s="487"/>
      <c r="BJ73" s="487"/>
      <c r="BK73" s="487"/>
      <c r="BL73" s="487"/>
      <c r="BM73" s="487"/>
      <c r="BN73" s="487"/>
      <c r="BO73" s="487"/>
      <c r="BP73" s="487"/>
      <c r="BQ73" s="487"/>
      <c r="BR73" s="487"/>
      <c r="BS73" s="487"/>
      <c r="BT73" s="487"/>
      <c r="BU73" s="487"/>
      <c r="BV73" s="487"/>
      <c r="BW73" s="487"/>
    </row>
    <row r="74" spans="1:75">
      <c r="A74" s="497"/>
      <c r="B74" s="527" t="s">
        <v>220</v>
      </c>
      <c r="C74" s="528"/>
      <c r="D74" s="528"/>
      <c r="E74" s="528"/>
      <c r="F74" s="528" t="str">
        <f>HLOOKUP(G72,$C$3:$BU$54,32,FALSE)</f>
        <v/>
      </c>
      <c r="G74" s="528"/>
      <c r="H74" s="528"/>
      <c r="I74" s="528" t="str">
        <f>HLOOKUP(J72,$C$3:$BU$54,32,FALSE)</f>
        <v/>
      </c>
      <c r="J74" s="528"/>
      <c r="K74" s="528"/>
      <c r="L74" s="528" t="str">
        <f>HLOOKUP(M72,$C$3:$BU$54,32,FALSE)</f>
        <v/>
      </c>
      <c r="M74" s="528"/>
      <c r="N74" s="528"/>
      <c r="O74" s="528" t="str">
        <f>HLOOKUP(P72,$C$3:$BU$54,32,FALSE)</f>
        <v/>
      </c>
      <c r="P74" s="528"/>
      <c r="Q74" s="528"/>
      <c r="R74" s="528" t="str">
        <f>HLOOKUP(S72,$C$3:$BU$54,32,FALSE)</f>
        <v/>
      </c>
      <c r="S74" s="528"/>
      <c r="T74" s="528"/>
      <c r="U74" s="528" t="str">
        <f>HLOOKUP(V72,$C$3:$BU$54,32,FALSE)</f>
        <v/>
      </c>
      <c r="V74" s="528"/>
      <c r="W74" s="528"/>
      <c r="X74" s="528" t="str">
        <f>HLOOKUP(Y72,$C$3:$BU$54,32,FALSE)</f>
        <v/>
      </c>
      <c r="Y74" s="528"/>
      <c r="Z74" s="528"/>
      <c r="AA74" s="516"/>
      <c r="AB74" s="516"/>
      <c r="AC74" s="516"/>
      <c r="AD74" s="516"/>
      <c r="AE74" s="516"/>
      <c r="AF74" s="516"/>
      <c r="AG74" s="516"/>
      <c r="AH74" s="516"/>
      <c r="AI74" s="516"/>
      <c r="AJ74" s="516"/>
      <c r="AK74" s="516"/>
      <c r="AL74" s="516"/>
      <c r="AM74" s="516"/>
      <c r="AN74" s="516"/>
      <c r="AO74" s="487"/>
      <c r="AP74" s="487"/>
      <c r="AQ74" s="487"/>
      <c r="AR74" s="487"/>
      <c r="AS74" s="487"/>
      <c r="AT74" s="487"/>
      <c r="AU74" s="487"/>
      <c r="AV74" s="487"/>
      <c r="AW74" s="487"/>
      <c r="AX74" s="487"/>
      <c r="AY74" s="487"/>
      <c r="AZ74" s="487"/>
      <c r="BA74" s="487"/>
      <c r="BB74" s="487"/>
      <c r="BC74" s="487"/>
      <c r="BD74" s="487"/>
      <c r="BE74" s="487"/>
      <c r="BF74" s="487"/>
      <c r="BG74" s="487"/>
      <c r="BH74" s="487"/>
      <c r="BI74" s="487"/>
      <c r="BJ74" s="487"/>
      <c r="BK74" s="487"/>
      <c r="BL74" s="487"/>
      <c r="BM74" s="487"/>
      <c r="BN74" s="487"/>
      <c r="BO74" s="487"/>
      <c r="BP74" s="487"/>
      <c r="BQ74" s="487"/>
      <c r="BR74" s="487"/>
      <c r="BS74" s="487"/>
      <c r="BT74" s="487"/>
      <c r="BU74" s="487"/>
      <c r="BV74" s="487"/>
      <c r="BW74" s="487"/>
    </row>
    <row r="75" spans="1:75">
      <c r="A75" s="497"/>
      <c r="B75" s="527" t="s">
        <v>221</v>
      </c>
      <c r="C75" s="528"/>
      <c r="D75" s="528"/>
      <c r="E75" s="528"/>
      <c r="F75" s="528"/>
      <c r="G75" s="528" t="str">
        <f>HLOOKUP(G72,$C$3:$BU$54,33,FALSE)</f>
        <v/>
      </c>
      <c r="H75" s="528"/>
      <c r="I75" s="528"/>
      <c r="J75" s="528" t="str">
        <f>HLOOKUP(J72,$C$3:$BU$54,33,FALSE)</f>
        <v/>
      </c>
      <c r="K75" s="528"/>
      <c r="L75" s="528"/>
      <c r="M75" s="528" t="str">
        <f>HLOOKUP(M72,$C$3:$BU$54,33,FALSE)</f>
        <v/>
      </c>
      <c r="N75" s="528"/>
      <c r="O75" s="528"/>
      <c r="P75" s="528" t="str">
        <f>HLOOKUP(P72,$C$3:$BU$54,33,FALSE)</f>
        <v/>
      </c>
      <c r="Q75" s="528"/>
      <c r="R75" s="528"/>
      <c r="S75" s="528" t="str">
        <f>IFERROR(HLOOKUP(S72,$C$3:$BU$54,33,FALSE),"0")</f>
        <v/>
      </c>
      <c r="T75" s="528"/>
      <c r="U75" s="528"/>
      <c r="V75" s="528" t="str">
        <f>IFERROR(HLOOKUP(V72,$C$3:$BU$54,33,FALSE),"0")</f>
        <v/>
      </c>
      <c r="W75" s="528"/>
      <c r="X75" s="528"/>
      <c r="Y75" s="528" t="str">
        <f>IFERROR(HLOOKUP(Y72,$C$3:$BU$54,33,FALSE),"0")</f>
        <v/>
      </c>
      <c r="Z75" s="528"/>
      <c r="AA75" s="516"/>
      <c r="AB75" s="516"/>
      <c r="AC75" s="516"/>
      <c r="AD75" s="516"/>
      <c r="AE75" s="516"/>
      <c r="AF75" s="516"/>
      <c r="AG75" s="516"/>
      <c r="AH75" s="516"/>
      <c r="AI75" s="516"/>
      <c r="AJ75" s="516"/>
      <c r="AK75" s="516"/>
      <c r="AL75" s="516"/>
      <c r="AM75" s="516"/>
      <c r="AN75" s="516"/>
      <c r="AO75" s="487"/>
      <c r="AP75" s="487"/>
      <c r="AQ75" s="487"/>
      <c r="AR75" s="487"/>
      <c r="AS75" s="487"/>
      <c r="AT75" s="487"/>
      <c r="AU75" s="487"/>
      <c r="AV75" s="487"/>
      <c r="AW75" s="487"/>
      <c r="AX75" s="487"/>
      <c r="AY75" s="487"/>
      <c r="AZ75" s="487"/>
      <c r="BA75" s="487"/>
      <c r="BB75" s="487"/>
      <c r="BC75" s="487"/>
      <c r="BD75" s="487"/>
      <c r="BE75" s="487"/>
      <c r="BF75" s="487"/>
      <c r="BG75" s="487"/>
      <c r="BH75" s="487"/>
      <c r="BI75" s="487"/>
      <c r="BJ75" s="487"/>
      <c r="BK75" s="487"/>
      <c r="BL75" s="487"/>
      <c r="BM75" s="487"/>
      <c r="BN75" s="487"/>
      <c r="BO75" s="487"/>
      <c r="BP75" s="487"/>
      <c r="BQ75" s="487"/>
      <c r="BR75" s="487"/>
      <c r="BS75" s="487"/>
      <c r="BT75" s="487"/>
      <c r="BU75" s="487"/>
      <c r="BV75" s="487"/>
      <c r="BW75" s="487"/>
    </row>
    <row r="76" spans="1:75">
      <c r="A76" s="497"/>
      <c r="B76" s="527" t="s">
        <v>222</v>
      </c>
      <c r="C76" s="528"/>
      <c r="D76" s="528"/>
      <c r="E76" s="528" t="e">
        <f>HLOOKUP(D72,$C$3:$BU$54,44,FALSE)</f>
        <v>#N/A</v>
      </c>
      <c r="F76" s="528"/>
      <c r="G76" s="528"/>
      <c r="H76" s="528" t="e">
        <f>HLOOKUP(G72,$C$3:$BU$54,44,FALSE)</f>
        <v>#N/A</v>
      </c>
      <c r="I76" s="528"/>
      <c r="J76" s="528"/>
      <c r="K76" s="528" t="e">
        <f>HLOOKUP(J72,$C$3:$BU$54,44,FALSE)</f>
        <v>#N/A</v>
      </c>
      <c r="L76" s="528"/>
      <c r="M76" s="528"/>
      <c r="N76" s="528" t="e">
        <f>HLOOKUP(M72,$C$3:$BU$54,44,FALSE)</f>
        <v>#N/A</v>
      </c>
      <c r="O76" s="528"/>
      <c r="P76" s="528"/>
      <c r="Q76" s="528" t="e">
        <f>HLOOKUP(P72,$C$3:$BU$54,44,FALSE)</f>
        <v>#N/A</v>
      </c>
      <c r="R76" s="528"/>
      <c r="S76" s="528"/>
      <c r="T76" s="528" t="e">
        <f>HLOOKUP(S72,$C$3:$BU$54,44,FALSE)</f>
        <v>#N/A</v>
      </c>
      <c r="U76" s="528"/>
      <c r="V76" s="528"/>
      <c r="W76" s="528" t="e">
        <f>HLOOKUP(V72,$C$3:$BU$54,44,FALSE)</f>
        <v>#N/A</v>
      </c>
      <c r="X76" s="528"/>
      <c r="Y76" s="528"/>
      <c r="Z76" s="528" t="e">
        <f>HLOOKUP(Y72,$C$3:$BU$54,44,FALSE)</f>
        <v>#N/A</v>
      </c>
      <c r="AA76" s="516"/>
      <c r="AB76" s="516"/>
      <c r="AC76" s="516"/>
      <c r="AD76" s="516"/>
      <c r="AE76" s="516"/>
      <c r="AF76" s="516"/>
      <c r="AG76" s="516"/>
      <c r="AH76" s="516"/>
      <c r="AI76" s="516"/>
      <c r="AJ76" s="516"/>
      <c r="AK76" s="516"/>
      <c r="AL76" s="516"/>
      <c r="AM76" s="516"/>
      <c r="AN76" s="516"/>
      <c r="AO76" s="487"/>
      <c r="AP76" s="487"/>
      <c r="AQ76" s="487"/>
      <c r="AR76" s="487"/>
      <c r="AS76" s="487"/>
      <c r="AT76" s="487"/>
      <c r="AU76" s="487"/>
      <c r="AV76" s="487"/>
      <c r="AW76" s="487"/>
      <c r="AX76" s="487"/>
      <c r="AY76" s="487"/>
      <c r="AZ76" s="487"/>
      <c r="BA76" s="487"/>
      <c r="BB76" s="487"/>
      <c r="BC76" s="487"/>
      <c r="BD76" s="487"/>
      <c r="BE76" s="487"/>
      <c r="BF76" s="487"/>
      <c r="BG76" s="487"/>
      <c r="BH76" s="487"/>
      <c r="BI76" s="487"/>
      <c r="BJ76" s="487"/>
      <c r="BK76" s="487"/>
      <c r="BL76" s="487"/>
      <c r="BM76" s="487"/>
      <c r="BN76" s="487"/>
      <c r="BO76" s="487"/>
      <c r="BP76" s="487"/>
      <c r="BQ76" s="487"/>
      <c r="BR76" s="487"/>
      <c r="BS76" s="487"/>
      <c r="BT76" s="487"/>
      <c r="BU76" s="487"/>
      <c r="BV76" s="487"/>
    </row>
    <row r="77" spans="1:75">
      <c r="A77" s="497"/>
      <c r="B77" s="527" t="s">
        <v>223</v>
      </c>
      <c r="C77" s="528"/>
      <c r="D77" s="528"/>
      <c r="E77" s="528"/>
      <c r="F77" s="528" t="e">
        <f>E76</f>
        <v>#N/A</v>
      </c>
      <c r="G77" s="528"/>
      <c r="H77" s="528"/>
      <c r="I77" s="528" t="e">
        <f>H76</f>
        <v>#N/A</v>
      </c>
      <c r="J77" s="528"/>
      <c r="K77" s="528"/>
      <c r="L77" s="528" t="e">
        <f>K76</f>
        <v>#N/A</v>
      </c>
      <c r="M77" s="528"/>
      <c r="N77" s="528"/>
      <c r="O77" s="528" t="e">
        <f>N76</f>
        <v>#N/A</v>
      </c>
      <c r="P77" s="528"/>
      <c r="Q77" s="528"/>
      <c r="R77" s="528" t="e">
        <f>Q76</f>
        <v>#N/A</v>
      </c>
      <c r="S77" s="528"/>
      <c r="T77" s="528"/>
      <c r="U77" s="528" t="e">
        <f>T76</f>
        <v>#N/A</v>
      </c>
      <c r="V77" s="528"/>
      <c r="W77" s="528"/>
      <c r="X77" s="528" t="e">
        <f>W76</f>
        <v>#N/A</v>
      </c>
      <c r="Y77" s="528"/>
      <c r="Z77" s="528"/>
      <c r="AA77" s="516"/>
      <c r="AB77" s="516"/>
      <c r="AC77" s="516"/>
      <c r="AD77" s="516"/>
      <c r="AE77" s="516"/>
      <c r="AF77" s="516"/>
      <c r="AG77" s="516"/>
      <c r="AH77" s="516"/>
      <c r="AI77" s="516"/>
      <c r="AJ77" s="516"/>
      <c r="AK77" s="516"/>
      <c r="AL77" s="516"/>
      <c r="AM77" s="516"/>
      <c r="AN77" s="516"/>
      <c r="AO77" s="487"/>
      <c r="AP77" s="487"/>
      <c r="AQ77" s="487"/>
      <c r="AR77" s="487"/>
      <c r="AS77" s="487"/>
      <c r="AT77" s="487"/>
      <c r="AU77" s="487"/>
      <c r="AV77" s="487"/>
      <c r="AW77" s="487"/>
      <c r="AX77" s="487"/>
      <c r="AY77" s="487"/>
      <c r="AZ77" s="487"/>
      <c r="BA77" s="487"/>
      <c r="BB77" s="487"/>
      <c r="BC77" s="487"/>
      <c r="BD77" s="487"/>
      <c r="BE77" s="487"/>
      <c r="BF77" s="487"/>
      <c r="BG77" s="487"/>
      <c r="BH77" s="487"/>
      <c r="BI77" s="487"/>
      <c r="BJ77" s="487"/>
      <c r="BK77" s="487"/>
      <c r="BL77" s="487"/>
      <c r="BM77" s="487"/>
      <c r="BN77" s="487"/>
      <c r="BO77" s="487"/>
      <c r="BP77" s="487"/>
      <c r="BQ77" s="487"/>
      <c r="BR77" s="487"/>
      <c r="BS77" s="487"/>
      <c r="BT77" s="487"/>
      <c r="BU77" s="487"/>
      <c r="BV77" s="487"/>
      <c r="BW77" s="487"/>
    </row>
    <row r="78" spans="1:75">
      <c r="A78" s="497"/>
      <c r="B78" s="527" t="s">
        <v>224</v>
      </c>
      <c r="C78" s="528"/>
      <c r="D78" s="528"/>
      <c r="E78" s="528"/>
      <c r="F78" s="528"/>
      <c r="G78" s="528" t="e">
        <f>H76</f>
        <v>#N/A</v>
      </c>
      <c r="H78" s="528"/>
      <c r="I78" s="528"/>
      <c r="J78" s="528" t="e">
        <f>K76</f>
        <v>#N/A</v>
      </c>
      <c r="K78" s="528"/>
      <c r="L78" s="528"/>
      <c r="M78" s="528" t="e">
        <f>N76</f>
        <v>#N/A</v>
      </c>
      <c r="N78" s="528"/>
      <c r="O78" s="528"/>
      <c r="P78" s="528" t="e">
        <f>Q76</f>
        <v>#N/A</v>
      </c>
      <c r="Q78" s="528"/>
      <c r="R78" s="528"/>
      <c r="S78" s="528" t="e">
        <f>T76</f>
        <v>#N/A</v>
      </c>
      <c r="T78" s="528"/>
      <c r="U78" s="528"/>
      <c r="V78" s="528" t="e">
        <f>W76</f>
        <v>#N/A</v>
      </c>
      <c r="W78" s="528"/>
      <c r="X78" s="528"/>
      <c r="Y78" s="528" t="e">
        <f>Z76</f>
        <v>#N/A</v>
      </c>
      <c r="Z78" s="528"/>
      <c r="AA78" s="516"/>
      <c r="AB78" s="516"/>
      <c r="AC78" s="516"/>
      <c r="AD78" s="516"/>
      <c r="AE78" s="516"/>
      <c r="AF78" s="516"/>
      <c r="AG78" s="516"/>
      <c r="AH78" s="516"/>
      <c r="AI78" s="516"/>
      <c r="AJ78" s="516"/>
      <c r="AK78" s="516"/>
      <c r="AL78" s="516"/>
      <c r="AM78" s="516"/>
      <c r="AN78" s="516"/>
      <c r="AO78" s="487"/>
      <c r="AP78" s="487"/>
      <c r="AQ78" s="487"/>
      <c r="AR78" s="487"/>
      <c r="AS78" s="487"/>
      <c r="AT78" s="487"/>
      <c r="AU78" s="487"/>
      <c r="AV78" s="487"/>
      <c r="AW78" s="487"/>
      <c r="AX78" s="487"/>
      <c r="AY78" s="487"/>
      <c r="AZ78" s="487"/>
      <c r="BA78" s="487"/>
      <c r="BB78" s="487"/>
      <c r="BC78" s="487"/>
      <c r="BD78" s="487"/>
      <c r="BE78" s="487"/>
      <c r="BF78" s="487"/>
      <c r="BG78" s="487"/>
      <c r="BH78" s="487"/>
      <c r="BI78" s="487"/>
      <c r="BJ78" s="487"/>
      <c r="BK78" s="487"/>
      <c r="BL78" s="487"/>
      <c r="BM78" s="487"/>
      <c r="BN78" s="487"/>
      <c r="BO78" s="487"/>
      <c r="BP78" s="487"/>
      <c r="BQ78" s="487"/>
      <c r="BR78" s="487"/>
      <c r="BS78" s="487"/>
      <c r="BT78" s="487"/>
      <c r="BU78" s="487"/>
      <c r="BV78" s="487"/>
    </row>
    <row r="79" spans="1:75">
      <c r="A79" s="487"/>
      <c r="B79" s="487"/>
      <c r="C79" s="487"/>
      <c r="D79" s="487"/>
      <c r="E79" s="487"/>
      <c r="F79" s="487"/>
      <c r="G79" s="487"/>
      <c r="H79" s="487"/>
      <c r="I79" s="487"/>
      <c r="J79" s="487"/>
      <c r="K79" s="487"/>
      <c r="L79" s="516"/>
      <c r="M79" s="516"/>
      <c r="N79" s="516"/>
      <c r="O79" s="516"/>
      <c r="P79" s="516"/>
      <c r="Q79" s="516"/>
      <c r="R79" s="516"/>
      <c r="S79" s="516"/>
      <c r="T79" s="516"/>
      <c r="U79" s="516"/>
      <c r="V79" s="516"/>
      <c r="W79" s="516"/>
      <c r="X79" s="516"/>
      <c r="Y79" s="516"/>
      <c r="Z79" s="516"/>
      <c r="AA79" s="516"/>
      <c r="AB79" s="516"/>
      <c r="AC79" s="516"/>
      <c r="AD79" s="516"/>
      <c r="AE79" s="516"/>
      <c r="AF79" s="516"/>
      <c r="AG79" s="516"/>
      <c r="AH79" s="516"/>
      <c r="AI79" s="516"/>
      <c r="AJ79" s="516"/>
      <c r="AK79" s="516"/>
      <c r="AL79" s="516"/>
      <c r="AM79" s="516"/>
      <c r="AN79" s="516"/>
      <c r="AO79" s="487"/>
      <c r="AP79" s="487"/>
      <c r="AQ79" s="487"/>
      <c r="AR79" s="487"/>
      <c r="AS79" s="487"/>
      <c r="AT79" s="487"/>
      <c r="AU79" s="487"/>
      <c r="AV79" s="487"/>
      <c r="AW79" s="487"/>
      <c r="AX79" s="487"/>
      <c r="AY79" s="487"/>
      <c r="AZ79" s="487"/>
      <c r="BA79" s="487"/>
      <c r="BB79" s="487"/>
      <c r="BC79" s="487"/>
      <c r="BD79" s="487"/>
      <c r="BE79" s="487"/>
      <c r="BF79" s="487"/>
      <c r="BG79" s="487"/>
      <c r="BH79" s="487"/>
      <c r="BI79" s="487"/>
      <c r="BJ79" s="487"/>
      <c r="BK79" s="487"/>
      <c r="BL79" s="487"/>
      <c r="BM79" s="487"/>
      <c r="BN79" s="487"/>
      <c r="BO79" s="487"/>
      <c r="BP79" s="487"/>
      <c r="BQ79" s="487"/>
      <c r="BR79" s="487"/>
      <c r="BS79" s="487"/>
      <c r="BT79" s="487"/>
      <c r="BU79" s="487"/>
      <c r="BV79" s="487"/>
      <c r="BW79" s="487"/>
    </row>
  </sheetData>
  <sheetProtection algorithmName="SHA-512" hashValue="NuT62qc1F8Ksj8KMm1HFp5qVNQLQHS94M1A/xu+Y5pFqUtbSVGB5VstyRESbR0ZVj8/ws3iHeJeYgP51QIxNfQ==" saltValue="C6+1kTnHJjbu/y3RzoLC/A==" spinCount="100000" sheet="1" objects="1" scenarios="1"/>
  <customSheetViews>
    <customSheetView guid="{F4DD0BDD-9BCD-4E13-8084-E09DC92B9F33}" topLeftCell="B1">
      <selection activeCell="C9" sqref="C9:AD23"/>
      <pageMargins left="0.7" right="0.7" top="0.78740157499999996" bottom="0.78740157499999996" header="0.3" footer="0.3"/>
      <pageSetup paperSize="9" orientation="portrait" r:id="rId1"/>
    </customSheetView>
  </customSheetViews>
  <dataValidations count="6">
    <dataValidation allowBlank="1" showInputMessage="1" showErrorMessage="1" errorTitle="Edit not allowed" error="Edit not allowed!" sqref="A34:XFD35"/>
    <dataValidation type="custom" allowBlank="1" showInputMessage="1" showErrorMessage="1" errorTitle="Edit Not allowed" error="Edit not allowed!" sqref="B9:B33">
      <formula1>"&gt;0"</formula1>
    </dataValidation>
    <dataValidation type="custom" allowBlank="1" showInputMessage="1" showErrorMessage="1" errorTitle="Edit not allowed" error="Edit not allowed!_x000a_Formulas" sqref="C2">
      <formula1>"&gt;0"</formula1>
    </dataValidation>
    <dataValidation type="custom" allowBlank="1" showInputMessage="1" showErrorMessage="1" errorTitle="Edit not allowed" error="Formulas" sqref="D2:BV2">
      <formula1>"&gt;0"</formula1>
    </dataValidation>
    <dataValidation allowBlank="1" showInputMessage="1" showErrorMessage="1" error="DO NOT EDIT THESE CELLS" sqref="B38:B55 E58 A71:Z78 A59:XFD66"/>
    <dataValidation type="custom" allowBlank="1" showInputMessage="1" showErrorMessage="1" error="DO NOT EDIT THESE CELLS" sqref="A37:A55 B37 C37:XFD55">
      <formula1>"&gt;0"</formula1>
    </dataValidation>
  </dataValidations>
  <pageMargins left="0.7" right="0.7" top="0.78740157499999996" bottom="0.78740157499999996" header="0.3" footer="0.3"/>
  <pageSetup paperSize="9" orientation="portrait" r:id="rId2"/>
  <ignoredErrors>
    <ignoredError sqref="B46 B49 B52" formula="1"/>
    <ignoredError sqref="C46:BV46 C49:BV49 C52:BV52 E76 H76 K76 N76 Q76 T76 W76 Z76 F77 I77 L77 O77 R77 U77 X77 G78 J78 M78 P78 S78 V78 Y78" evalError="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7">
    <tabColor rgb="FFFFFF00"/>
  </sheetPr>
  <dimension ref="A1:WYC79"/>
  <sheetViews>
    <sheetView zoomScaleNormal="100" workbookViewId="0">
      <selection activeCell="H13" sqref="H13"/>
    </sheetView>
  </sheetViews>
  <sheetFormatPr defaultColWidth="0" defaultRowHeight="12.75" zeroHeight="1"/>
  <cols>
    <col min="1" max="1" width="37.140625" style="162" bestFit="1" customWidth="1"/>
    <col min="2" max="2" width="14.7109375" style="162" customWidth="1"/>
    <col min="3" max="11" width="4.7109375" style="162" customWidth="1"/>
    <col min="12" max="40" width="4.7109375" style="529" customWidth="1"/>
    <col min="41" max="73" width="4.7109375" style="162" customWidth="1"/>
    <col min="74" max="74" width="4.5703125" style="162" customWidth="1"/>
    <col min="75" max="75" width="9.140625" style="162" customWidth="1"/>
    <col min="76" max="256" width="9.140625" style="162" hidden="1"/>
    <col min="257" max="257" width="25.85546875" style="162" hidden="1"/>
    <col min="258" max="258" width="7.5703125" style="162" hidden="1"/>
    <col min="259" max="275" width="5" style="162" hidden="1"/>
    <col min="276" max="279" width="5.42578125" style="162" hidden="1"/>
    <col min="280" max="280" width="4.5703125" style="162" hidden="1"/>
    <col min="281" max="281" width="6.42578125" style="162" hidden="1"/>
    <col min="282" max="282" width="5.42578125" style="162" hidden="1"/>
    <col min="283" max="283" width="6.42578125" style="162" hidden="1"/>
    <col min="284" max="284" width="5.42578125" style="162" hidden="1"/>
    <col min="285" max="285" width="6.42578125" style="162" hidden="1"/>
    <col min="286" max="286" width="5.42578125" style="162" hidden="1"/>
    <col min="287" max="287" width="6.42578125" style="162" hidden="1"/>
    <col min="288" max="288" width="4.5703125" style="162" hidden="1"/>
    <col min="289" max="289" width="6.42578125" style="162" hidden="1"/>
    <col min="290" max="290" width="4.5703125" style="162" hidden="1"/>
    <col min="291" max="291" width="6.42578125" style="162" hidden="1"/>
    <col min="292" max="293" width="4.5703125" style="162" hidden="1"/>
    <col min="294" max="294" width="5.42578125" style="162" hidden="1"/>
    <col min="295" max="295" width="4.85546875" style="162" hidden="1"/>
    <col min="296" max="301" width="4.5703125" style="162" hidden="1"/>
    <col min="302" max="302" width="5.28515625" style="162" hidden="1"/>
    <col min="303" max="305" width="4.5703125" style="162" hidden="1"/>
    <col min="306" max="306" width="4.85546875" style="162" hidden="1"/>
    <col min="307" max="329" width="4.5703125" style="162" hidden="1"/>
    <col min="330" max="512" width="9.140625" style="162" hidden="1"/>
    <col min="513" max="513" width="25.85546875" style="162" hidden="1"/>
    <col min="514" max="514" width="7.5703125" style="162" hidden="1"/>
    <col min="515" max="531" width="5" style="162" hidden="1"/>
    <col min="532" max="535" width="5.42578125" style="162" hidden="1"/>
    <col min="536" max="536" width="4.5703125" style="162" hidden="1"/>
    <col min="537" max="537" width="6.42578125" style="162" hidden="1"/>
    <col min="538" max="538" width="5.42578125" style="162" hidden="1"/>
    <col min="539" max="539" width="6.42578125" style="162" hidden="1"/>
    <col min="540" max="540" width="5.42578125" style="162" hidden="1"/>
    <col min="541" max="541" width="6.42578125" style="162" hidden="1"/>
    <col min="542" max="542" width="5.42578125" style="162" hidden="1"/>
    <col min="543" max="543" width="6.42578125" style="162" hidden="1"/>
    <col min="544" max="544" width="4.5703125" style="162" hidden="1"/>
    <col min="545" max="545" width="6.42578125" style="162" hidden="1"/>
    <col min="546" max="546" width="4.5703125" style="162" hidden="1"/>
    <col min="547" max="547" width="6.42578125" style="162" hidden="1"/>
    <col min="548" max="549" width="4.5703125" style="162" hidden="1"/>
    <col min="550" max="550" width="5.42578125" style="162" hidden="1"/>
    <col min="551" max="551" width="4.85546875" style="162" hidden="1"/>
    <col min="552" max="557" width="4.5703125" style="162" hidden="1"/>
    <col min="558" max="558" width="5.28515625" style="162" hidden="1"/>
    <col min="559" max="561" width="4.5703125" style="162" hidden="1"/>
    <col min="562" max="562" width="4.85546875" style="162" hidden="1"/>
    <col min="563" max="585" width="4.5703125" style="162" hidden="1"/>
    <col min="586" max="768" width="9.140625" style="162" hidden="1"/>
    <col min="769" max="769" width="25.85546875" style="162" hidden="1"/>
    <col min="770" max="770" width="7.5703125" style="162" hidden="1"/>
    <col min="771" max="787" width="5" style="162" hidden="1"/>
    <col min="788" max="791" width="5.42578125" style="162" hidden="1"/>
    <col min="792" max="792" width="4.5703125" style="162" hidden="1"/>
    <col min="793" max="793" width="6.42578125" style="162" hidden="1"/>
    <col min="794" max="794" width="5.42578125" style="162" hidden="1"/>
    <col min="795" max="795" width="6.42578125" style="162" hidden="1"/>
    <col min="796" max="796" width="5.42578125" style="162" hidden="1"/>
    <col min="797" max="797" width="6.42578125" style="162" hidden="1"/>
    <col min="798" max="798" width="5.42578125" style="162" hidden="1"/>
    <col min="799" max="799" width="6.42578125" style="162" hidden="1"/>
    <col min="800" max="800" width="4.5703125" style="162" hidden="1"/>
    <col min="801" max="801" width="6.42578125" style="162" hidden="1"/>
    <col min="802" max="802" width="4.5703125" style="162" hidden="1"/>
    <col min="803" max="803" width="6.42578125" style="162" hidden="1"/>
    <col min="804" max="805" width="4.5703125" style="162" hidden="1"/>
    <col min="806" max="806" width="5.42578125" style="162" hidden="1"/>
    <col min="807" max="807" width="4.85546875" style="162" hidden="1"/>
    <col min="808" max="813" width="4.5703125" style="162" hidden="1"/>
    <col min="814" max="814" width="5.28515625" style="162" hidden="1"/>
    <col min="815" max="817" width="4.5703125" style="162" hidden="1"/>
    <col min="818" max="818" width="4.85546875" style="162" hidden="1"/>
    <col min="819" max="841" width="4.5703125" style="162" hidden="1"/>
    <col min="842" max="1024" width="9.140625" style="162" hidden="1"/>
    <col min="1025" max="1025" width="25.85546875" style="162" hidden="1"/>
    <col min="1026" max="1026" width="7.5703125" style="162" hidden="1"/>
    <col min="1027" max="1043" width="5" style="162" hidden="1"/>
    <col min="1044" max="1047" width="5.42578125" style="162" hidden="1"/>
    <col min="1048" max="1048" width="4.5703125" style="162" hidden="1"/>
    <col min="1049" max="1049" width="6.42578125" style="162" hidden="1"/>
    <col min="1050" max="1050" width="5.42578125" style="162" hidden="1"/>
    <col min="1051" max="1051" width="6.42578125" style="162" hidden="1"/>
    <col min="1052" max="1052" width="5.42578125" style="162" hidden="1"/>
    <col min="1053" max="1053" width="6.42578125" style="162" hidden="1"/>
    <col min="1054" max="1054" width="5.42578125" style="162" hidden="1"/>
    <col min="1055" max="1055" width="6.42578125" style="162" hidden="1"/>
    <col min="1056" max="1056" width="4.5703125" style="162" hidden="1"/>
    <col min="1057" max="1057" width="6.42578125" style="162" hidden="1"/>
    <col min="1058" max="1058" width="4.5703125" style="162" hidden="1"/>
    <col min="1059" max="1059" width="6.42578125" style="162" hidden="1"/>
    <col min="1060" max="1061" width="4.5703125" style="162" hidden="1"/>
    <col min="1062" max="1062" width="5.42578125" style="162" hidden="1"/>
    <col min="1063" max="1063" width="4.85546875" style="162" hidden="1"/>
    <col min="1064" max="1069" width="4.5703125" style="162" hidden="1"/>
    <col min="1070" max="1070" width="5.28515625" style="162" hidden="1"/>
    <col min="1071" max="1073" width="4.5703125" style="162" hidden="1"/>
    <col min="1074" max="1074" width="4.85546875" style="162" hidden="1"/>
    <col min="1075" max="1097" width="4.5703125" style="162" hidden="1"/>
    <col min="1098" max="1280" width="9.140625" style="162" hidden="1"/>
    <col min="1281" max="1281" width="25.85546875" style="162" hidden="1"/>
    <col min="1282" max="1282" width="7.5703125" style="162" hidden="1"/>
    <col min="1283" max="1299" width="5" style="162" hidden="1"/>
    <col min="1300" max="1303" width="5.42578125" style="162" hidden="1"/>
    <col min="1304" max="1304" width="4.5703125" style="162" hidden="1"/>
    <col min="1305" max="1305" width="6.42578125" style="162" hidden="1"/>
    <col min="1306" max="1306" width="5.42578125" style="162" hidden="1"/>
    <col min="1307" max="1307" width="6.42578125" style="162" hidden="1"/>
    <col min="1308" max="1308" width="5.42578125" style="162" hidden="1"/>
    <col min="1309" max="1309" width="6.42578125" style="162" hidden="1"/>
    <col min="1310" max="1310" width="5.42578125" style="162" hidden="1"/>
    <col min="1311" max="1311" width="6.42578125" style="162" hidden="1"/>
    <col min="1312" max="1312" width="4.5703125" style="162" hidden="1"/>
    <col min="1313" max="1313" width="6.42578125" style="162" hidden="1"/>
    <col min="1314" max="1314" width="4.5703125" style="162" hidden="1"/>
    <col min="1315" max="1315" width="6.42578125" style="162" hidden="1"/>
    <col min="1316" max="1317" width="4.5703125" style="162" hidden="1"/>
    <col min="1318" max="1318" width="5.42578125" style="162" hidden="1"/>
    <col min="1319" max="1319" width="4.85546875" style="162" hidden="1"/>
    <col min="1320" max="1325" width="4.5703125" style="162" hidden="1"/>
    <col min="1326" max="1326" width="5.28515625" style="162" hidden="1"/>
    <col min="1327" max="1329" width="4.5703125" style="162" hidden="1"/>
    <col min="1330" max="1330" width="4.85546875" style="162" hidden="1"/>
    <col min="1331" max="1353" width="4.5703125" style="162" hidden="1"/>
    <col min="1354" max="1536" width="9.140625" style="162" hidden="1"/>
    <col min="1537" max="1537" width="25.85546875" style="162" hidden="1"/>
    <col min="1538" max="1538" width="7.5703125" style="162" hidden="1"/>
    <col min="1539" max="1555" width="5" style="162" hidden="1"/>
    <col min="1556" max="1559" width="5.42578125" style="162" hidden="1"/>
    <col min="1560" max="1560" width="4.5703125" style="162" hidden="1"/>
    <col min="1561" max="1561" width="6.42578125" style="162" hidden="1"/>
    <col min="1562" max="1562" width="5.42578125" style="162" hidden="1"/>
    <col min="1563" max="1563" width="6.42578125" style="162" hidden="1"/>
    <col min="1564" max="1564" width="5.42578125" style="162" hidden="1"/>
    <col min="1565" max="1565" width="6.42578125" style="162" hidden="1"/>
    <col min="1566" max="1566" width="5.42578125" style="162" hidden="1"/>
    <col min="1567" max="1567" width="6.42578125" style="162" hidden="1"/>
    <col min="1568" max="1568" width="4.5703125" style="162" hidden="1"/>
    <col min="1569" max="1569" width="6.42578125" style="162" hidden="1"/>
    <col min="1570" max="1570" width="4.5703125" style="162" hidden="1"/>
    <col min="1571" max="1571" width="6.42578125" style="162" hidden="1"/>
    <col min="1572" max="1573" width="4.5703125" style="162" hidden="1"/>
    <col min="1574" max="1574" width="5.42578125" style="162" hidden="1"/>
    <col min="1575" max="1575" width="4.85546875" style="162" hidden="1"/>
    <col min="1576" max="1581" width="4.5703125" style="162" hidden="1"/>
    <col min="1582" max="1582" width="5.28515625" style="162" hidden="1"/>
    <col min="1583" max="1585" width="4.5703125" style="162" hidden="1"/>
    <col min="1586" max="1586" width="4.85546875" style="162" hidden="1"/>
    <col min="1587" max="1609" width="4.5703125" style="162" hidden="1"/>
    <col min="1610" max="1792" width="9.140625" style="162" hidden="1"/>
    <col min="1793" max="1793" width="25.85546875" style="162" hidden="1"/>
    <col min="1794" max="1794" width="7.5703125" style="162" hidden="1"/>
    <col min="1795" max="1811" width="5" style="162" hidden="1"/>
    <col min="1812" max="1815" width="5.42578125" style="162" hidden="1"/>
    <col min="1816" max="1816" width="4.5703125" style="162" hidden="1"/>
    <col min="1817" max="1817" width="6.42578125" style="162" hidden="1"/>
    <col min="1818" max="1818" width="5.42578125" style="162" hidden="1"/>
    <col min="1819" max="1819" width="6.42578125" style="162" hidden="1"/>
    <col min="1820" max="1820" width="5.42578125" style="162" hidden="1"/>
    <col min="1821" max="1821" width="6.42578125" style="162" hidden="1"/>
    <col min="1822" max="1822" width="5.42578125" style="162" hidden="1"/>
    <col min="1823" max="1823" width="6.42578125" style="162" hidden="1"/>
    <col min="1824" max="1824" width="4.5703125" style="162" hidden="1"/>
    <col min="1825" max="1825" width="6.42578125" style="162" hidden="1"/>
    <col min="1826" max="1826" width="4.5703125" style="162" hidden="1"/>
    <col min="1827" max="1827" width="6.42578125" style="162" hidden="1"/>
    <col min="1828" max="1829" width="4.5703125" style="162" hidden="1"/>
    <col min="1830" max="1830" width="5.42578125" style="162" hidden="1"/>
    <col min="1831" max="1831" width="4.85546875" style="162" hidden="1"/>
    <col min="1832" max="1837" width="4.5703125" style="162" hidden="1"/>
    <col min="1838" max="1838" width="5.28515625" style="162" hidden="1"/>
    <col min="1839" max="1841" width="4.5703125" style="162" hidden="1"/>
    <col min="1842" max="1842" width="4.85546875" style="162" hidden="1"/>
    <col min="1843" max="1865" width="4.5703125" style="162" hidden="1"/>
    <col min="1866" max="2048" width="9.140625" style="162" hidden="1"/>
    <col min="2049" max="2049" width="25.85546875" style="162" hidden="1"/>
    <col min="2050" max="2050" width="7.5703125" style="162" hidden="1"/>
    <col min="2051" max="2067" width="5" style="162" hidden="1"/>
    <col min="2068" max="2071" width="5.42578125" style="162" hidden="1"/>
    <col min="2072" max="2072" width="4.5703125" style="162" hidden="1"/>
    <col min="2073" max="2073" width="6.42578125" style="162" hidden="1"/>
    <col min="2074" max="2074" width="5.42578125" style="162" hidden="1"/>
    <col min="2075" max="2075" width="6.42578125" style="162" hidden="1"/>
    <col min="2076" max="2076" width="5.42578125" style="162" hidden="1"/>
    <col min="2077" max="2077" width="6.42578125" style="162" hidden="1"/>
    <col min="2078" max="2078" width="5.42578125" style="162" hidden="1"/>
    <col min="2079" max="2079" width="6.42578125" style="162" hidden="1"/>
    <col min="2080" max="2080" width="4.5703125" style="162" hidden="1"/>
    <col min="2081" max="2081" width="6.42578125" style="162" hidden="1"/>
    <col min="2082" max="2082" width="4.5703125" style="162" hidden="1"/>
    <col min="2083" max="2083" width="6.42578125" style="162" hidden="1"/>
    <col min="2084" max="2085" width="4.5703125" style="162" hidden="1"/>
    <col min="2086" max="2086" width="5.42578125" style="162" hidden="1"/>
    <col min="2087" max="2087" width="4.85546875" style="162" hidden="1"/>
    <col min="2088" max="2093" width="4.5703125" style="162" hidden="1"/>
    <col min="2094" max="2094" width="5.28515625" style="162" hidden="1"/>
    <col min="2095" max="2097" width="4.5703125" style="162" hidden="1"/>
    <col min="2098" max="2098" width="4.85546875" style="162" hidden="1"/>
    <col min="2099" max="2121" width="4.5703125" style="162" hidden="1"/>
    <col min="2122" max="2304" width="9.140625" style="162" hidden="1"/>
    <col min="2305" max="2305" width="25.85546875" style="162" hidden="1"/>
    <col min="2306" max="2306" width="7.5703125" style="162" hidden="1"/>
    <col min="2307" max="2323" width="5" style="162" hidden="1"/>
    <col min="2324" max="2327" width="5.42578125" style="162" hidden="1"/>
    <col min="2328" max="2328" width="4.5703125" style="162" hidden="1"/>
    <col min="2329" max="2329" width="6.42578125" style="162" hidden="1"/>
    <col min="2330" max="2330" width="5.42578125" style="162" hidden="1"/>
    <col min="2331" max="2331" width="6.42578125" style="162" hidden="1"/>
    <col min="2332" max="2332" width="5.42578125" style="162" hidden="1"/>
    <col min="2333" max="2333" width="6.42578125" style="162" hidden="1"/>
    <col min="2334" max="2334" width="5.42578125" style="162" hidden="1"/>
    <col min="2335" max="2335" width="6.42578125" style="162" hidden="1"/>
    <col min="2336" max="2336" width="4.5703125" style="162" hidden="1"/>
    <col min="2337" max="2337" width="6.42578125" style="162" hidden="1"/>
    <col min="2338" max="2338" width="4.5703125" style="162" hidden="1"/>
    <col min="2339" max="2339" width="6.42578125" style="162" hidden="1"/>
    <col min="2340" max="2341" width="4.5703125" style="162" hidden="1"/>
    <col min="2342" max="2342" width="5.42578125" style="162" hidden="1"/>
    <col min="2343" max="2343" width="4.85546875" style="162" hidden="1"/>
    <col min="2344" max="2349" width="4.5703125" style="162" hidden="1"/>
    <col min="2350" max="2350" width="5.28515625" style="162" hidden="1"/>
    <col min="2351" max="2353" width="4.5703125" style="162" hidden="1"/>
    <col min="2354" max="2354" width="4.85546875" style="162" hidden="1"/>
    <col min="2355" max="2377" width="4.5703125" style="162" hidden="1"/>
    <col min="2378" max="2560" width="9.140625" style="162" hidden="1"/>
    <col min="2561" max="2561" width="25.85546875" style="162" hidden="1"/>
    <col min="2562" max="2562" width="7.5703125" style="162" hidden="1"/>
    <col min="2563" max="2579" width="5" style="162" hidden="1"/>
    <col min="2580" max="2583" width="5.42578125" style="162" hidden="1"/>
    <col min="2584" max="2584" width="4.5703125" style="162" hidden="1"/>
    <col min="2585" max="2585" width="6.42578125" style="162" hidden="1"/>
    <col min="2586" max="2586" width="5.42578125" style="162" hidden="1"/>
    <col min="2587" max="2587" width="6.42578125" style="162" hidden="1"/>
    <col min="2588" max="2588" width="5.42578125" style="162" hidden="1"/>
    <col min="2589" max="2589" width="6.42578125" style="162" hidden="1"/>
    <col min="2590" max="2590" width="5.42578125" style="162" hidden="1"/>
    <col min="2591" max="2591" width="6.42578125" style="162" hidden="1"/>
    <col min="2592" max="2592" width="4.5703125" style="162" hidden="1"/>
    <col min="2593" max="2593" width="6.42578125" style="162" hidden="1"/>
    <col min="2594" max="2594" width="4.5703125" style="162" hidden="1"/>
    <col min="2595" max="2595" width="6.42578125" style="162" hidden="1"/>
    <col min="2596" max="2597" width="4.5703125" style="162" hidden="1"/>
    <col min="2598" max="2598" width="5.42578125" style="162" hidden="1"/>
    <col min="2599" max="2599" width="4.85546875" style="162" hidden="1"/>
    <col min="2600" max="2605" width="4.5703125" style="162" hidden="1"/>
    <col min="2606" max="2606" width="5.28515625" style="162" hidden="1"/>
    <col min="2607" max="2609" width="4.5703125" style="162" hidden="1"/>
    <col min="2610" max="2610" width="4.85546875" style="162" hidden="1"/>
    <col min="2611" max="2633" width="4.5703125" style="162" hidden="1"/>
    <col min="2634" max="2816" width="9.140625" style="162" hidden="1"/>
    <col min="2817" max="2817" width="25.85546875" style="162" hidden="1"/>
    <col min="2818" max="2818" width="7.5703125" style="162" hidden="1"/>
    <col min="2819" max="2835" width="5" style="162" hidden="1"/>
    <col min="2836" max="2839" width="5.42578125" style="162" hidden="1"/>
    <col min="2840" max="2840" width="4.5703125" style="162" hidden="1"/>
    <col min="2841" max="2841" width="6.42578125" style="162" hidden="1"/>
    <col min="2842" max="2842" width="5.42578125" style="162" hidden="1"/>
    <col min="2843" max="2843" width="6.42578125" style="162" hidden="1"/>
    <col min="2844" max="2844" width="5.42578125" style="162" hidden="1"/>
    <col min="2845" max="2845" width="6.42578125" style="162" hidden="1"/>
    <col min="2846" max="2846" width="5.42578125" style="162" hidden="1"/>
    <col min="2847" max="2847" width="6.42578125" style="162" hidden="1"/>
    <col min="2848" max="2848" width="4.5703125" style="162" hidden="1"/>
    <col min="2849" max="2849" width="6.42578125" style="162" hidden="1"/>
    <col min="2850" max="2850" width="4.5703125" style="162" hidden="1"/>
    <col min="2851" max="2851" width="6.42578125" style="162" hidden="1"/>
    <col min="2852" max="2853" width="4.5703125" style="162" hidden="1"/>
    <col min="2854" max="2854" width="5.42578125" style="162" hidden="1"/>
    <col min="2855" max="2855" width="4.85546875" style="162" hidden="1"/>
    <col min="2856" max="2861" width="4.5703125" style="162" hidden="1"/>
    <col min="2862" max="2862" width="5.28515625" style="162" hidden="1"/>
    <col min="2863" max="2865" width="4.5703125" style="162" hidden="1"/>
    <col min="2866" max="2866" width="4.85546875" style="162" hidden="1"/>
    <col min="2867" max="2889" width="4.5703125" style="162" hidden="1"/>
    <col min="2890" max="3072" width="9.140625" style="162" hidden="1"/>
    <col min="3073" max="3073" width="25.85546875" style="162" hidden="1"/>
    <col min="3074" max="3074" width="7.5703125" style="162" hidden="1"/>
    <col min="3075" max="3091" width="5" style="162" hidden="1"/>
    <col min="3092" max="3095" width="5.42578125" style="162" hidden="1"/>
    <col min="3096" max="3096" width="4.5703125" style="162" hidden="1"/>
    <col min="3097" max="3097" width="6.42578125" style="162" hidden="1"/>
    <col min="3098" max="3098" width="5.42578125" style="162" hidden="1"/>
    <col min="3099" max="3099" width="6.42578125" style="162" hidden="1"/>
    <col min="3100" max="3100" width="5.42578125" style="162" hidden="1"/>
    <col min="3101" max="3101" width="6.42578125" style="162" hidden="1"/>
    <col min="3102" max="3102" width="5.42578125" style="162" hidden="1"/>
    <col min="3103" max="3103" width="6.42578125" style="162" hidden="1"/>
    <col min="3104" max="3104" width="4.5703125" style="162" hidden="1"/>
    <col min="3105" max="3105" width="6.42578125" style="162" hidden="1"/>
    <col min="3106" max="3106" width="4.5703125" style="162" hidden="1"/>
    <col min="3107" max="3107" width="6.42578125" style="162" hidden="1"/>
    <col min="3108" max="3109" width="4.5703125" style="162" hidden="1"/>
    <col min="3110" max="3110" width="5.42578125" style="162" hidden="1"/>
    <col min="3111" max="3111" width="4.85546875" style="162" hidden="1"/>
    <col min="3112" max="3117" width="4.5703125" style="162" hidden="1"/>
    <col min="3118" max="3118" width="5.28515625" style="162" hidden="1"/>
    <col min="3119" max="3121" width="4.5703125" style="162" hidden="1"/>
    <col min="3122" max="3122" width="4.85546875" style="162" hidden="1"/>
    <col min="3123" max="3145" width="4.5703125" style="162" hidden="1"/>
    <col min="3146" max="3328" width="9.140625" style="162" hidden="1"/>
    <col min="3329" max="3329" width="25.85546875" style="162" hidden="1"/>
    <col min="3330" max="3330" width="7.5703125" style="162" hidden="1"/>
    <col min="3331" max="3347" width="5" style="162" hidden="1"/>
    <col min="3348" max="3351" width="5.42578125" style="162" hidden="1"/>
    <col min="3352" max="3352" width="4.5703125" style="162" hidden="1"/>
    <col min="3353" max="3353" width="6.42578125" style="162" hidden="1"/>
    <col min="3354" max="3354" width="5.42578125" style="162" hidden="1"/>
    <col min="3355" max="3355" width="6.42578125" style="162" hidden="1"/>
    <col min="3356" max="3356" width="5.42578125" style="162" hidden="1"/>
    <col min="3357" max="3357" width="6.42578125" style="162" hidden="1"/>
    <col min="3358" max="3358" width="5.42578125" style="162" hidden="1"/>
    <col min="3359" max="3359" width="6.42578125" style="162" hidden="1"/>
    <col min="3360" max="3360" width="4.5703125" style="162" hidden="1"/>
    <col min="3361" max="3361" width="6.42578125" style="162" hidden="1"/>
    <col min="3362" max="3362" width="4.5703125" style="162" hidden="1"/>
    <col min="3363" max="3363" width="6.42578125" style="162" hidden="1"/>
    <col min="3364" max="3365" width="4.5703125" style="162" hidden="1"/>
    <col min="3366" max="3366" width="5.42578125" style="162" hidden="1"/>
    <col min="3367" max="3367" width="4.85546875" style="162" hidden="1"/>
    <col min="3368" max="3373" width="4.5703125" style="162" hidden="1"/>
    <col min="3374" max="3374" width="5.28515625" style="162" hidden="1"/>
    <col min="3375" max="3377" width="4.5703125" style="162" hidden="1"/>
    <col min="3378" max="3378" width="4.85546875" style="162" hidden="1"/>
    <col min="3379" max="3401" width="4.5703125" style="162" hidden="1"/>
    <col min="3402" max="3584" width="9.140625" style="162" hidden="1"/>
    <col min="3585" max="3585" width="25.85546875" style="162" hidden="1"/>
    <col min="3586" max="3586" width="7.5703125" style="162" hidden="1"/>
    <col min="3587" max="3603" width="5" style="162" hidden="1"/>
    <col min="3604" max="3607" width="5.42578125" style="162" hidden="1"/>
    <col min="3608" max="3608" width="4.5703125" style="162" hidden="1"/>
    <col min="3609" max="3609" width="6.42578125" style="162" hidden="1"/>
    <col min="3610" max="3610" width="5.42578125" style="162" hidden="1"/>
    <col min="3611" max="3611" width="6.42578125" style="162" hidden="1"/>
    <col min="3612" max="3612" width="5.42578125" style="162" hidden="1"/>
    <col min="3613" max="3613" width="6.42578125" style="162" hidden="1"/>
    <col min="3614" max="3614" width="5.42578125" style="162" hidden="1"/>
    <col min="3615" max="3615" width="6.42578125" style="162" hidden="1"/>
    <col min="3616" max="3616" width="4.5703125" style="162" hidden="1"/>
    <col min="3617" max="3617" width="6.42578125" style="162" hidden="1"/>
    <col min="3618" max="3618" width="4.5703125" style="162" hidden="1"/>
    <col min="3619" max="3619" width="6.42578125" style="162" hidden="1"/>
    <col min="3620" max="3621" width="4.5703125" style="162" hidden="1"/>
    <col min="3622" max="3622" width="5.42578125" style="162" hidden="1"/>
    <col min="3623" max="3623" width="4.85546875" style="162" hidden="1"/>
    <col min="3624" max="3629" width="4.5703125" style="162" hidden="1"/>
    <col min="3630" max="3630" width="5.28515625" style="162" hidden="1"/>
    <col min="3631" max="3633" width="4.5703125" style="162" hidden="1"/>
    <col min="3634" max="3634" width="4.85546875" style="162" hidden="1"/>
    <col min="3635" max="3657" width="4.5703125" style="162" hidden="1"/>
    <col min="3658" max="3840" width="9.140625" style="162" hidden="1"/>
    <col min="3841" max="3841" width="25.85546875" style="162" hidden="1"/>
    <col min="3842" max="3842" width="7.5703125" style="162" hidden="1"/>
    <col min="3843" max="3859" width="5" style="162" hidden="1"/>
    <col min="3860" max="3863" width="5.42578125" style="162" hidden="1"/>
    <col min="3864" max="3864" width="4.5703125" style="162" hidden="1"/>
    <col min="3865" max="3865" width="6.42578125" style="162" hidden="1"/>
    <col min="3866" max="3866" width="5.42578125" style="162" hidden="1"/>
    <col min="3867" max="3867" width="6.42578125" style="162" hidden="1"/>
    <col min="3868" max="3868" width="5.42578125" style="162" hidden="1"/>
    <col min="3869" max="3869" width="6.42578125" style="162" hidden="1"/>
    <col min="3870" max="3870" width="5.42578125" style="162" hidden="1"/>
    <col min="3871" max="3871" width="6.42578125" style="162" hidden="1"/>
    <col min="3872" max="3872" width="4.5703125" style="162" hidden="1"/>
    <col min="3873" max="3873" width="6.42578125" style="162" hidden="1"/>
    <col min="3874" max="3874" width="4.5703125" style="162" hidden="1"/>
    <col min="3875" max="3875" width="6.42578125" style="162" hidden="1"/>
    <col min="3876" max="3877" width="4.5703125" style="162" hidden="1"/>
    <col min="3878" max="3878" width="5.42578125" style="162" hidden="1"/>
    <col min="3879" max="3879" width="4.85546875" style="162" hidden="1"/>
    <col min="3880" max="3885" width="4.5703125" style="162" hidden="1"/>
    <col min="3886" max="3886" width="5.28515625" style="162" hidden="1"/>
    <col min="3887" max="3889" width="4.5703125" style="162" hidden="1"/>
    <col min="3890" max="3890" width="4.85546875" style="162" hidden="1"/>
    <col min="3891" max="3913" width="4.5703125" style="162" hidden="1"/>
    <col min="3914" max="4096" width="9.140625" style="162" hidden="1"/>
    <col min="4097" max="4097" width="25.85546875" style="162" hidden="1"/>
    <col min="4098" max="4098" width="7.5703125" style="162" hidden="1"/>
    <col min="4099" max="4115" width="5" style="162" hidden="1"/>
    <col min="4116" max="4119" width="5.42578125" style="162" hidden="1"/>
    <col min="4120" max="4120" width="4.5703125" style="162" hidden="1"/>
    <col min="4121" max="4121" width="6.42578125" style="162" hidden="1"/>
    <col min="4122" max="4122" width="5.42578125" style="162" hidden="1"/>
    <col min="4123" max="4123" width="6.42578125" style="162" hidden="1"/>
    <col min="4124" max="4124" width="5.42578125" style="162" hidden="1"/>
    <col min="4125" max="4125" width="6.42578125" style="162" hidden="1"/>
    <col min="4126" max="4126" width="5.42578125" style="162" hidden="1"/>
    <col min="4127" max="4127" width="6.42578125" style="162" hidden="1"/>
    <col min="4128" max="4128" width="4.5703125" style="162" hidden="1"/>
    <col min="4129" max="4129" width="6.42578125" style="162" hidden="1"/>
    <col min="4130" max="4130" width="4.5703125" style="162" hidden="1"/>
    <col min="4131" max="4131" width="6.42578125" style="162" hidden="1"/>
    <col min="4132" max="4133" width="4.5703125" style="162" hidden="1"/>
    <col min="4134" max="4134" width="5.42578125" style="162" hidden="1"/>
    <col min="4135" max="4135" width="4.85546875" style="162" hidden="1"/>
    <col min="4136" max="4141" width="4.5703125" style="162" hidden="1"/>
    <col min="4142" max="4142" width="5.28515625" style="162" hidden="1"/>
    <col min="4143" max="4145" width="4.5703125" style="162" hidden="1"/>
    <col min="4146" max="4146" width="4.85546875" style="162" hidden="1"/>
    <col min="4147" max="4169" width="4.5703125" style="162" hidden="1"/>
    <col min="4170" max="4352" width="9.140625" style="162" hidden="1"/>
    <col min="4353" max="4353" width="25.85546875" style="162" hidden="1"/>
    <col min="4354" max="4354" width="7.5703125" style="162" hidden="1"/>
    <col min="4355" max="4371" width="5" style="162" hidden="1"/>
    <col min="4372" max="4375" width="5.42578125" style="162" hidden="1"/>
    <col min="4376" max="4376" width="4.5703125" style="162" hidden="1"/>
    <col min="4377" max="4377" width="6.42578125" style="162" hidden="1"/>
    <col min="4378" max="4378" width="5.42578125" style="162" hidden="1"/>
    <col min="4379" max="4379" width="6.42578125" style="162" hidden="1"/>
    <col min="4380" max="4380" width="5.42578125" style="162" hidden="1"/>
    <col min="4381" max="4381" width="6.42578125" style="162" hidden="1"/>
    <col min="4382" max="4382" width="5.42578125" style="162" hidden="1"/>
    <col min="4383" max="4383" width="6.42578125" style="162" hidden="1"/>
    <col min="4384" max="4384" width="4.5703125" style="162" hidden="1"/>
    <col min="4385" max="4385" width="6.42578125" style="162" hidden="1"/>
    <col min="4386" max="4386" width="4.5703125" style="162" hidden="1"/>
    <col min="4387" max="4387" width="6.42578125" style="162" hidden="1"/>
    <col min="4388" max="4389" width="4.5703125" style="162" hidden="1"/>
    <col min="4390" max="4390" width="5.42578125" style="162" hidden="1"/>
    <col min="4391" max="4391" width="4.85546875" style="162" hidden="1"/>
    <col min="4392" max="4397" width="4.5703125" style="162" hidden="1"/>
    <col min="4398" max="4398" width="5.28515625" style="162" hidden="1"/>
    <col min="4399" max="4401" width="4.5703125" style="162" hidden="1"/>
    <col min="4402" max="4402" width="4.85546875" style="162" hidden="1"/>
    <col min="4403" max="4425" width="4.5703125" style="162" hidden="1"/>
    <col min="4426" max="4608" width="9.140625" style="162" hidden="1"/>
    <col min="4609" max="4609" width="25.85546875" style="162" hidden="1"/>
    <col min="4610" max="4610" width="7.5703125" style="162" hidden="1"/>
    <col min="4611" max="4627" width="5" style="162" hidden="1"/>
    <col min="4628" max="4631" width="5.42578125" style="162" hidden="1"/>
    <col min="4632" max="4632" width="4.5703125" style="162" hidden="1"/>
    <col min="4633" max="4633" width="6.42578125" style="162" hidden="1"/>
    <col min="4634" max="4634" width="5.42578125" style="162" hidden="1"/>
    <col min="4635" max="4635" width="6.42578125" style="162" hidden="1"/>
    <col min="4636" max="4636" width="5.42578125" style="162" hidden="1"/>
    <col min="4637" max="4637" width="6.42578125" style="162" hidden="1"/>
    <col min="4638" max="4638" width="5.42578125" style="162" hidden="1"/>
    <col min="4639" max="4639" width="6.42578125" style="162" hidden="1"/>
    <col min="4640" max="4640" width="4.5703125" style="162" hidden="1"/>
    <col min="4641" max="4641" width="6.42578125" style="162" hidden="1"/>
    <col min="4642" max="4642" width="4.5703125" style="162" hidden="1"/>
    <col min="4643" max="4643" width="6.42578125" style="162" hidden="1"/>
    <col min="4644" max="4645" width="4.5703125" style="162" hidden="1"/>
    <col min="4646" max="4646" width="5.42578125" style="162" hidden="1"/>
    <col min="4647" max="4647" width="4.85546875" style="162" hidden="1"/>
    <col min="4648" max="4653" width="4.5703125" style="162" hidden="1"/>
    <col min="4654" max="4654" width="5.28515625" style="162" hidden="1"/>
    <col min="4655" max="4657" width="4.5703125" style="162" hidden="1"/>
    <col min="4658" max="4658" width="4.85546875" style="162" hidden="1"/>
    <col min="4659" max="4681" width="4.5703125" style="162" hidden="1"/>
    <col min="4682" max="4864" width="9.140625" style="162" hidden="1"/>
    <col min="4865" max="4865" width="25.85546875" style="162" hidden="1"/>
    <col min="4866" max="4866" width="7.5703125" style="162" hidden="1"/>
    <col min="4867" max="4883" width="5" style="162" hidden="1"/>
    <col min="4884" max="4887" width="5.42578125" style="162" hidden="1"/>
    <col min="4888" max="4888" width="4.5703125" style="162" hidden="1"/>
    <col min="4889" max="4889" width="6.42578125" style="162" hidden="1"/>
    <col min="4890" max="4890" width="5.42578125" style="162" hidden="1"/>
    <col min="4891" max="4891" width="6.42578125" style="162" hidden="1"/>
    <col min="4892" max="4892" width="5.42578125" style="162" hidden="1"/>
    <col min="4893" max="4893" width="6.42578125" style="162" hidden="1"/>
    <col min="4894" max="4894" width="5.42578125" style="162" hidden="1"/>
    <col min="4895" max="4895" width="6.42578125" style="162" hidden="1"/>
    <col min="4896" max="4896" width="4.5703125" style="162" hidden="1"/>
    <col min="4897" max="4897" width="6.42578125" style="162" hidden="1"/>
    <col min="4898" max="4898" width="4.5703125" style="162" hidden="1"/>
    <col min="4899" max="4899" width="6.42578125" style="162" hidden="1"/>
    <col min="4900" max="4901" width="4.5703125" style="162" hidden="1"/>
    <col min="4902" max="4902" width="5.42578125" style="162" hidden="1"/>
    <col min="4903" max="4903" width="4.85546875" style="162" hidden="1"/>
    <col min="4904" max="4909" width="4.5703125" style="162" hidden="1"/>
    <col min="4910" max="4910" width="5.28515625" style="162" hidden="1"/>
    <col min="4911" max="4913" width="4.5703125" style="162" hidden="1"/>
    <col min="4914" max="4914" width="4.85546875" style="162" hidden="1"/>
    <col min="4915" max="4937" width="4.5703125" style="162" hidden="1"/>
    <col min="4938" max="5120" width="9.140625" style="162" hidden="1"/>
    <col min="5121" max="5121" width="25.85546875" style="162" hidden="1"/>
    <col min="5122" max="5122" width="7.5703125" style="162" hidden="1"/>
    <col min="5123" max="5139" width="5" style="162" hidden="1"/>
    <col min="5140" max="5143" width="5.42578125" style="162" hidden="1"/>
    <col min="5144" max="5144" width="4.5703125" style="162" hidden="1"/>
    <col min="5145" max="5145" width="6.42578125" style="162" hidden="1"/>
    <col min="5146" max="5146" width="5.42578125" style="162" hidden="1"/>
    <col min="5147" max="5147" width="6.42578125" style="162" hidden="1"/>
    <col min="5148" max="5148" width="5.42578125" style="162" hidden="1"/>
    <col min="5149" max="5149" width="6.42578125" style="162" hidden="1"/>
    <col min="5150" max="5150" width="5.42578125" style="162" hidden="1"/>
    <col min="5151" max="5151" width="6.42578125" style="162" hidden="1"/>
    <col min="5152" max="5152" width="4.5703125" style="162" hidden="1"/>
    <col min="5153" max="5153" width="6.42578125" style="162" hidden="1"/>
    <col min="5154" max="5154" width="4.5703125" style="162" hidden="1"/>
    <col min="5155" max="5155" width="6.42578125" style="162" hidden="1"/>
    <col min="5156" max="5157" width="4.5703125" style="162" hidden="1"/>
    <col min="5158" max="5158" width="5.42578125" style="162" hidden="1"/>
    <col min="5159" max="5159" width="4.85546875" style="162" hidden="1"/>
    <col min="5160" max="5165" width="4.5703125" style="162" hidden="1"/>
    <col min="5166" max="5166" width="5.28515625" style="162" hidden="1"/>
    <col min="5167" max="5169" width="4.5703125" style="162" hidden="1"/>
    <col min="5170" max="5170" width="4.85546875" style="162" hidden="1"/>
    <col min="5171" max="5193" width="4.5703125" style="162" hidden="1"/>
    <col min="5194" max="5376" width="9.140625" style="162" hidden="1"/>
    <col min="5377" max="5377" width="25.85546875" style="162" hidden="1"/>
    <col min="5378" max="5378" width="7.5703125" style="162" hidden="1"/>
    <col min="5379" max="5395" width="5" style="162" hidden="1"/>
    <col min="5396" max="5399" width="5.42578125" style="162" hidden="1"/>
    <col min="5400" max="5400" width="4.5703125" style="162" hidden="1"/>
    <col min="5401" max="5401" width="6.42578125" style="162" hidden="1"/>
    <col min="5402" max="5402" width="5.42578125" style="162" hidden="1"/>
    <col min="5403" max="5403" width="6.42578125" style="162" hidden="1"/>
    <col min="5404" max="5404" width="5.42578125" style="162" hidden="1"/>
    <col min="5405" max="5405" width="6.42578125" style="162" hidden="1"/>
    <col min="5406" max="5406" width="5.42578125" style="162" hidden="1"/>
    <col min="5407" max="5407" width="6.42578125" style="162" hidden="1"/>
    <col min="5408" max="5408" width="4.5703125" style="162" hidden="1"/>
    <col min="5409" max="5409" width="6.42578125" style="162" hidden="1"/>
    <col min="5410" max="5410" width="4.5703125" style="162" hidden="1"/>
    <col min="5411" max="5411" width="6.42578125" style="162" hidden="1"/>
    <col min="5412" max="5413" width="4.5703125" style="162" hidden="1"/>
    <col min="5414" max="5414" width="5.42578125" style="162" hidden="1"/>
    <col min="5415" max="5415" width="4.85546875" style="162" hidden="1"/>
    <col min="5416" max="5421" width="4.5703125" style="162" hidden="1"/>
    <col min="5422" max="5422" width="5.28515625" style="162" hidden="1"/>
    <col min="5423" max="5425" width="4.5703125" style="162" hidden="1"/>
    <col min="5426" max="5426" width="4.85546875" style="162" hidden="1"/>
    <col min="5427" max="5449" width="4.5703125" style="162" hidden="1"/>
    <col min="5450" max="5632" width="9.140625" style="162" hidden="1"/>
    <col min="5633" max="5633" width="25.85546875" style="162" hidden="1"/>
    <col min="5634" max="5634" width="7.5703125" style="162" hidden="1"/>
    <col min="5635" max="5651" width="5" style="162" hidden="1"/>
    <col min="5652" max="5655" width="5.42578125" style="162" hidden="1"/>
    <col min="5656" max="5656" width="4.5703125" style="162" hidden="1"/>
    <col min="5657" max="5657" width="6.42578125" style="162" hidden="1"/>
    <col min="5658" max="5658" width="5.42578125" style="162" hidden="1"/>
    <col min="5659" max="5659" width="6.42578125" style="162" hidden="1"/>
    <col min="5660" max="5660" width="5.42578125" style="162" hidden="1"/>
    <col min="5661" max="5661" width="6.42578125" style="162" hidden="1"/>
    <col min="5662" max="5662" width="5.42578125" style="162" hidden="1"/>
    <col min="5663" max="5663" width="6.42578125" style="162" hidden="1"/>
    <col min="5664" max="5664" width="4.5703125" style="162" hidden="1"/>
    <col min="5665" max="5665" width="6.42578125" style="162" hidden="1"/>
    <col min="5666" max="5666" width="4.5703125" style="162" hidden="1"/>
    <col min="5667" max="5667" width="6.42578125" style="162" hidden="1"/>
    <col min="5668" max="5669" width="4.5703125" style="162" hidden="1"/>
    <col min="5670" max="5670" width="5.42578125" style="162" hidden="1"/>
    <col min="5671" max="5671" width="4.85546875" style="162" hidden="1"/>
    <col min="5672" max="5677" width="4.5703125" style="162" hidden="1"/>
    <col min="5678" max="5678" width="5.28515625" style="162" hidden="1"/>
    <col min="5679" max="5681" width="4.5703125" style="162" hidden="1"/>
    <col min="5682" max="5682" width="4.85546875" style="162" hidden="1"/>
    <col min="5683" max="5705" width="4.5703125" style="162" hidden="1"/>
    <col min="5706" max="5888" width="9.140625" style="162" hidden="1"/>
    <col min="5889" max="5889" width="25.85546875" style="162" hidden="1"/>
    <col min="5890" max="5890" width="7.5703125" style="162" hidden="1"/>
    <col min="5891" max="5907" width="5" style="162" hidden="1"/>
    <col min="5908" max="5911" width="5.42578125" style="162" hidden="1"/>
    <col min="5912" max="5912" width="4.5703125" style="162" hidden="1"/>
    <col min="5913" max="5913" width="6.42578125" style="162" hidden="1"/>
    <col min="5914" max="5914" width="5.42578125" style="162" hidden="1"/>
    <col min="5915" max="5915" width="6.42578125" style="162" hidden="1"/>
    <col min="5916" max="5916" width="5.42578125" style="162" hidden="1"/>
    <col min="5917" max="5917" width="6.42578125" style="162" hidden="1"/>
    <col min="5918" max="5918" width="5.42578125" style="162" hidden="1"/>
    <col min="5919" max="5919" width="6.42578125" style="162" hidden="1"/>
    <col min="5920" max="5920" width="4.5703125" style="162" hidden="1"/>
    <col min="5921" max="5921" width="6.42578125" style="162" hidden="1"/>
    <col min="5922" max="5922" width="4.5703125" style="162" hidden="1"/>
    <col min="5923" max="5923" width="6.42578125" style="162" hidden="1"/>
    <col min="5924" max="5925" width="4.5703125" style="162" hidden="1"/>
    <col min="5926" max="5926" width="5.42578125" style="162" hidden="1"/>
    <col min="5927" max="5927" width="4.85546875" style="162" hidden="1"/>
    <col min="5928" max="5933" width="4.5703125" style="162" hidden="1"/>
    <col min="5934" max="5934" width="5.28515625" style="162" hidden="1"/>
    <col min="5935" max="5937" width="4.5703125" style="162" hidden="1"/>
    <col min="5938" max="5938" width="4.85546875" style="162" hidden="1"/>
    <col min="5939" max="5961" width="4.5703125" style="162" hidden="1"/>
    <col min="5962" max="6144" width="9.140625" style="162" hidden="1"/>
    <col min="6145" max="6145" width="25.85546875" style="162" hidden="1"/>
    <col min="6146" max="6146" width="7.5703125" style="162" hidden="1"/>
    <col min="6147" max="6163" width="5" style="162" hidden="1"/>
    <col min="6164" max="6167" width="5.42578125" style="162" hidden="1"/>
    <col min="6168" max="6168" width="4.5703125" style="162" hidden="1"/>
    <col min="6169" max="6169" width="6.42578125" style="162" hidden="1"/>
    <col min="6170" max="6170" width="5.42578125" style="162" hidden="1"/>
    <col min="6171" max="6171" width="6.42578125" style="162" hidden="1"/>
    <col min="6172" max="6172" width="5.42578125" style="162" hidden="1"/>
    <col min="6173" max="6173" width="6.42578125" style="162" hidden="1"/>
    <col min="6174" max="6174" width="5.42578125" style="162" hidden="1"/>
    <col min="6175" max="6175" width="6.42578125" style="162" hidden="1"/>
    <col min="6176" max="6176" width="4.5703125" style="162" hidden="1"/>
    <col min="6177" max="6177" width="6.42578125" style="162" hidden="1"/>
    <col min="6178" max="6178" width="4.5703125" style="162" hidden="1"/>
    <col min="6179" max="6179" width="6.42578125" style="162" hidden="1"/>
    <col min="6180" max="6181" width="4.5703125" style="162" hidden="1"/>
    <col min="6182" max="6182" width="5.42578125" style="162" hidden="1"/>
    <col min="6183" max="6183" width="4.85546875" style="162" hidden="1"/>
    <col min="6184" max="6189" width="4.5703125" style="162" hidden="1"/>
    <col min="6190" max="6190" width="5.28515625" style="162" hidden="1"/>
    <col min="6191" max="6193" width="4.5703125" style="162" hidden="1"/>
    <col min="6194" max="6194" width="4.85546875" style="162" hidden="1"/>
    <col min="6195" max="6217" width="4.5703125" style="162" hidden="1"/>
    <col min="6218" max="6400" width="9.140625" style="162" hidden="1"/>
    <col min="6401" max="6401" width="25.85546875" style="162" hidden="1"/>
    <col min="6402" max="6402" width="7.5703125" style="162" hidden="1"/>
    <col min="6403" max="6419" width="5" style="162" hidden="1"/>
    <col min="6420" max="6423" width="5.42578125" style="162" hidden="1"/>
    <col min="6424" max="6424" width="4.5703125" style="162" hidden="1"/>
    <col min="6425" max="6425" width="6.42578125" style="162" hidden="1"/>
    <col min="6426" max="6426" width="5.42578125" style="162" hidden="1"/>
    <col min="6427" max="6427" width="6.42578125" style="162" hidden="1"/>
    <col min="6428" max="6428" width="5.42578125" style="162" hidden="1"/>
    <col min="6429" max="6429" width="6.42578125" style="162" hidden="1"/>
    <col min="6430" max="6430" width="5.42578125" style="162" hidden="1"/>
    <col min="6431" max="6431" width="6.42578125" style="162" hidden="1"/>
    <col min="6432" max="6432" width="4.5703125" style="162" hidden="1"/>
    <col min="6433" max="6433" width="6.42578125" style="162" hidden="1"/>
    <col min="6434" max="6434" width="4.5703125" style="162" hidden="1"/>
    <col min="6435" max="6435" width="6.42578125" style="162" hidden="1"/>
    <col min="6436" max="6437" width="4.5703125" style="162" hidden="1"/>
    <col min="6438" max="6438" width="5.42578125" style="162" hidden="1"/>
    <col min="6439" max="6439" width="4.85546875" style="162" hidden="1"/>
    <col min="6440" max="6445" width="4.5703125" style="162" hidden="1"/>
    <col min="6446" max="6446" width="5.28515625" style="162" hidden="1"/>
    <col min="6447" max="6449" width="4.5703125" style="162" hidden="1"/>
    <col min="6450" max="6450" width="4.85546875" style="162" hidden="1"/>
    <col min="6451" max="6473" width="4.5703125" style="162" hidden="1"/>
    <col min="6474" max="6656" width="9.140625" style="162" hidden="1"/>
    <col min="6657" max="6657" width="25.85546875" style="162" hidden="1"/>
    <col min="6658" max="6658" width="7.5703125" style="162" hidden="1"/>
    <col min="6659" max="6675" width="5" style="162" hidden="1"/>
    <col min="6676" max="6679" width="5.42578125" style="162" hidden="1"/>
    <col min="6680" max="6680" width="4.5703125" style="162" hidden="1"/>
    <col min="6681" max="6681" width="6.42578125" style="162" hidden="1"/>
    <col min="6682" max="6682" width="5.42578125" style="162" hidden="1"/>
    <col min="6683" max="6683" width="6.42578125" style="162" hidden="1"/>
    <col min="6684" max="6684" width="5.42578125" style="162" hidden="1"/>
    <col min="6685" max="6685" width="6.42578125" style="162" hidden="1"/>
    <col min="6686" max="6686" width="5.42578125" style="162" hidden="1"/>
    <col min="6687" max="6687" width="6.42578125" style="162" hidden="1"/>
    <col min="6688" max="6688" width="4.5703125" style="162" hidden="1"/>
    <col min="6689" max="6689" width="6.42578125" style="162" hidden="1"/>
    <col min="6690" max="6690" width="4.5703125" style="162" hidden="1"/>
    <col min="6691" max="6691" width="6.42578125" style="162" hidden="1"/>
    <col min="6692" max="6693" width="4.5703125" style="162" hidden="1"/>
    <col min="6694" max="6694" width="5.42578125" style="162" hidden="1"/>
    <col min="6695" max="6695" width="4.85546875" style="162" hidden="1"/>
    <col min="6696" max="6701" width="4.5703125" style="162" hidden="1"/>
    <col min="6702" max="6702" width="5.28515625" style="162" hidden="1"/>
    <col min="6703" max="6705" width="4.5703125" style="162" hidden="1"/>
    <col min="6706" max="6706" width="4.85546875" style="162" hidden="1"/>
    <col min="6707" max="6729" width="4.5703125" style="162" hidden="1"/>
    <col min="6730" max="6912" width="9.140625" style="162" hidden="1"/>
    <col min="6913" max="6913" width="25.85546875" style="162" hidden="1"/>
    <col min="6914" max="6914" width="7.5703125" style="162" hidden="1"/>
    <col min="6915" max="6931" width="5" style="162" hidden="1"/>
    <col min="6932" max="6935" width="5.42578125" style="162" hidden="1"/>
    <col min="6936" max="6936" width="4.5703125" style="162" hidden="1"/>
    <col min="6937" max="6937" width="6.42578125" style="162" hidden="1"/>
    <col min="6938" max="6938" width="5.42578125" style="162" hidden="1"/>
    <col min="6939" max="6939" width="6.42578125" style="162" hidden="1"/>
    <col min="6940" max="6940" width="5.42578125" style="162" hidden="1"/>
    <col min="6941" max="6941" width="6.42578125" style="162" hidden="1"/>
    <col min="6942" max="6942" width="5.42578125" style="162" hidden="1"/>
    <col min="6943" max="6943" width="6.42578125" style="162" hidden="1"/>
    <col min="6944" max="6944" width="4.5703125" style="162" hidden="1"/>
    <col min="6945" max="6945" width="6.42578125" style="162" hidden="1"/>
    <col min="6946" max="6946" width="4.5703125" style="162" hidden="1"/>
    <col min="6947" max="6947" width="6.42578125" style="162" hidden="1"/>
    <col min="6948" max="6949" width="4.5703125" style="162" hidden="1"/>
    <col min="6950" max="6950" width="5.42578125" style="162" hidden="1"/>
    <col min="6951" max="6951" width="4.85546875" style="162" hidden="1"/>
    <col min="6952" max="6957" width="4.5703125" style="162" hidden="1"/>
    <col min="6958" max="6958" width="5.28515625" style="162" hidden="1"/>
    <col min="6959" max="6961" width="4.5703125" style="162" hidden="1"/>
    <col min="6962" max="6962" width="4.85546875" style="162" hidden="1"/>
    <col min="6963" max="6985" width="4.5703125" style="162" hidden="1"/>
    <col min="6986" max="7168" width="9.140625" style="162" hidden="1"/>
    <col min="7169" max="7169" width="25.85546875" style="162" hidden="1"/>
    <col min="7170" max="7170" width="7.5703125" style="162" hidden="1"/>
    <col min="7171" max="7187" width="5" style="162" hidden="1"/>
    <col min="7188" max="7191" width="5.42578125" style="162" hidden="1"/>
    <col min="7192" max="7192" width="4.5703125" style="162" hidden="1"/>
    <col min="7193" max="7193" width="6.42578125" style="162" hidden="1"/>
    <col min="7194" max="7194" width="5.42578125" style="162" hidden="1"/>
    <col min="7195" max="7195" width="6.42578125" style="162" hidden="1"/>
    <col min="7196" max="7196" width="5.42578125" style="162" hidden="1"/>
    <col min="7197" max="7197" width="6.42578125" style="162" hidden="1"/>
    <col min="7198" max="7198" width="5.42578125" style="162" hidden="1"/>
    <col min="7199" max="7199" width="6.42578125" style="162" hidden="1"/>
    <col min="7200" max="7200" width="4.5703125" style="162" hidden="1"/>
    <col min="7201" max="7201" width="6.42578125" style="162" hidden="1"/>
    <col min="7202" max="7202" width="4.5703125" style="162" hidden="1"/>
    <col min="7203" max="7203" width="6.42578125" style="162" hidden="1"/>
    <col min="7204" max="7205" width="4.5703125" style="162" hidden="1"/>
    <col min="7206" max="7206" width="5.42578125" style="162" hidden="1"/>
    <col min="7207" max="7207" width="4.85546875" style="162" hidden="1"/>
    <col min="7208" max="7213" width="4.5703125" style="162" hidden="1"/>
    <col min="7214" max="7214" width="5.28515625" style="162" hidden="1"/>
    <col min="7215" max="7217" width="4.5703125" style="162" hidden="1"/>
    <col min="7218" max="7218" width="4.85546875" style="162" hidden="1"/>
    <col min="7219" max="7241" width="4.5703125" style="162" hidden="1"/>
    <col min="7242" max="7424" width="9.140625" style="162" hidden="1"/>
    <col min="7425" max="7425" width="25.85546875" style="162" hidden="1"/>
    <col min="7426" max="7426" width="7.5703125" style="162" hidden="1"/>
    <col min="7427" max="7443" width="5" style="162" hidden="1"/>
    <col min="7444" max="7447" width="5.42578125" style="162" hidden="1"/>
    <col min="7448" max="7448" width="4.5703125" style="162" hidden="1"/>
    <col min="7449" max="7449" width="6.42578125" style="162" hidden="1"/>
    <col min="7450" max="7450" width="5.42578125" style="162" hidden="1"/>
    <col min="7451" max="7451" width="6.42578125" style="162" hidden="1"/>
    <col min="7452" max="7452" width="5.42578125" style="162" hidden="1"/>
    <col min="7453" max="7453" width="6.42578125" style="162" hidden="1"/>
    <col min="7454" max="7454" width="5.42578125" style="162" hidden="1"/>
    <col min="7455" max="7455" width="6.42578125" style="162" hidden="1"/>
    <col min="7456" max="7456" width="4.5703125" style="162" hidden="1"/>
    <col min="7457" max="7457" width="6.42578125" style="162" hidden="1"/>
    <col min="7458" max="7458" width="4.5703125" style="162" hidden="1"/>
    <col min="7459" max="7459" width="6.42578125" style="162" hidden="1"/>
    <col min="7460" max="7461" width="4.5703125" style="162" hidden="1"/>
    <col min="7462" max="7462" width="5.42578125" style="162" hidden="1"/>
    <col min="7463" max="7463" width="4.85546875" style="162" hidden="1"/>
    <col min="7464" max="7469" width="4.5703125" style="162" hidden="1"/>
    <col min="7470" max="7470" width="5.28515625" style="162" hidden="1"/>
    <col min="7471" max="7473" width="4.5703125" style="162" hidden="1"/>
    <col min="7474" max="7474" width="4.85546875" style="162" hidden="1"/>
    <col min="7475" max="7497" width="4.5703125" style="162" hidden="1"/>
    <col min="7498" max="7680" width="9.140625" style="162" hidden="1"/>
    <col min="7681" max="7681" width="25.85546875" style="162" hidden="1"/>
    <col min="7682" max="7682" width="7.5703125" style="162" hidden="1"/>
    <col min="7683" max="7699" width="5" style="162" hidden="1"/>
    <col min="7700" max="7703" width="5.42578125" style="162" hidden="1"/>
    <col min="7704" max="7704" width="4.5703125" style="162" hidden="1"/>
    <col min="7705" max="7705" width="6.42578125" style="162" hidden="1"/>
    <col min="7706" max="7706" width="5.42578125" style="162" hidden="1"/>
    <col min="7707" max="7707" width="6.42578125" style="162" hidden="1"/>
    <col min="7708" max="7708" width="5.42578125" style="162" hidden="1"/>
    <col min="7709" max="7709" width="6.42578125" style="162" hidden="1"/>
    <col min="7710" max="7710" width="5.42578125" style="162" hidden="1"/>
    <col min="7711" max="7711" width="6.42578125" style="162" hidden="1"/>
    <col min="7712" max="7712" width="4.5703125" style="162" hidden="1"/>
    <col min="7713" max="7713" width="6.42578125" style="162" hidden="1"/>
    <col min="7714" max="7714" width="4.5703125" style="162" hidden="1"/>
    <col min="7715" max="7715" width="6.42578125" style="162" hidden="1"/>
    <col min="7716" max="7717" width="4.5703125" style="162" hidden="1"/>
    <col min="7718" max="7718" width="5.42578125" style="162" hidden="1"/>
    <col min="7719" max="7719" width="4.85546875" style="162" hidden="1"/>
    <col min="7720" max="7725" width="4.5703125" style="162" hidden="1"/>
    <col min="7726" max="7726" width="5.28515625" style="162" hidden="1"/>
    <col min="7727" max="7729" width="4.5703125" style="162" hidden="1"/>
    <col min="7730" max="7730" width="4.85546875" style="162" hidden="1"/>
    <col min="7731" max="7753" width="4.5703125" style="162" hidden="1"/>
    <col min="7754" max="7936" width="9.140625" style="162" hidden="1"/>
    <col min="7937" max="7937" width="25.85546875" style="162" hidden="1"/>
    <col min="7938" max="7938" width="7.5703125" style="162" hidden="1"/>
    <col min="7939" max="7955" width="5" style="162" hidden="1"/>
    <col min="7956" max="7959" width="5.42578125" style="162" hidden="1"/>
    <col min="7960" max="7960" width="4.5703125" style="162" hidden="1"/>
    <col min="7961" max="7961" width="6.42578125" style="162" hidden="1"/>
    <col min="7962" max="7962" width="5.42578125" style="162" hidden="1"/>
    <col min="7963" max="7963" width="6.42578125" style="162" hidden="1"/>
    <col min="7964" max="7964" width="5.42578125" style="162" hidden="1"/>
    <col min="7965" max="7965" width="6.42578125" style="162" hidden="1"/>
    <col min="7966" max="7966" width="5.42578125" style="162" hidden="1"/>
    <col min="7967" max="7967" width="6.42578125" style="162" hidden="1"/>
    <col min="7968" max="7968" width="4.5703125" style="162" hidden="1"/>
    <col min="7969" max="7969" width="6.42578125" style="162" hidden="1"/>
    <col min="7970" max="7970" width="4.5703125" style="162" hidden="1"/>
    <col min="7971" max="7971" width="6.42578125" style="162" hidden="1"/>
    <col min="7972" max="7973" width="4.5703125" style="162" hidden="1"/>
    <col min="7974" max="7974" width="5.42578125" style="162" hidden="1"/>
    <col min="7975" max="7975" width="4.85546875" style="162" hidden="1"/>
    <col min="7976" max="7981" width="4.5703125" style="162" hidden="1"/>
    <col min="7982" max="7982" width="5.28515625" style="162" hidden="1"/>
    <col min="7983" max="7985" width="4.5703125" style="162" hidden="1"/>
    <col min="7986" max="7986" width="4.85546875" style="162" hidden="1"/>
    <col min="7987" max="8009" width="4.5703125" style="162" hidden="1"/>
    <col min="8010" max="8192" width="9.140625" style="162" hidden="1"/>
    <col min="8193" max="8193" width="25.85546875" style="162" hidden="1"/>
    <col min="8194" max="8194" width="7.5703125" style="162" hidden="1"/>
    <col min="8195" max="8211" width="5" style="162" hidden="1"/>
    <col min="8212" max="8215" width="5.42578125" style="162" hidden="1"/>
    <col min="8216" max="8216" width="4.5703125" style="162" hidden="1"/>
    <col min="8217" max="8217" width="6.42578125" style="162" hidden="1"/>
    <col min="8218" max="8218" width="5.42578125" style="162" hidden="1"/>
    <col min="8219" max="8219" width="6.42578125" style="162" hidden="1"/>
    <col min="8220" max="8220" width="5.42578125" style="162" hidden="1"/>
    <col min="8221" max="8221" width="6.42578125" style="162" hidden="1"/>
    <col min="8222" max="8222" width="5.42578125" style="162" hidden="1"/>
    <col min="8223" max="8223" width="6.42578125" style="162" hidden="1"/>
    <col min="8224" max="8224" width="4.5703125" style="162" hidden="1"/>
    <col min="8225" max="8225" width="6.42578125" style="162" hidden="1"/>
    <col min="8226" max="8226" width="4.5703125" style="162" hidden="1"/>
    <col min="8227" max="8227" width="6.42578125" style="162" hidden="1"/>
    <col min="8228" max="8229" width="4.5703125" style="162" hidden="1"/>
    <col min="8230" max="8230" width="5.42578125" style="162" hidden="1"/>
    <col min="8231" max="8231" width="4.85546875" style="162" hidden="1"/>
    <col min="8232" max="8237" width="4.5703125" style="162" hidden="1"/>
    <col min="8238" max="8238" width="5.28515625" style="162" hidden="1"/>
    <col min="8239" max="8241" width="4.5703125" style="162" hidden="1"/>
    <col min="8242" max="8242" width="4.85546875" style="162" hidden="1"/>
    <col min="8243" max="8265" width="4.5703125" style="162" hidden="1"/>
    <col min="8266" max="8448" width="9.140625" style="162" hidden="1"/>
    <col min="8449" max="8449" width="25.85546875" style="162" hidden="1"/>
    <col min="8450" max="8450" width="7.5703125" style="162" hidden="1"/>
    <col min="8451" max="8467" width="5" style="162" hidden="1"/>
    <col min="8468" max="8471" width="5.42578125" style="162" hidden="1"/>
    <col min="8472" max="8472" width="4.5703125" style="162" hidden="1"/>
    <col min="8473" max="8473" width="6.42578125" style="162" hidden="1"/>
    <col min="8474" max="8474" width="5.42578125" style="162" hidden="1"/>
    <col min="8475" max="8475" width="6.42578125" style="162" hidden="1"/>
    <col min="8476" max="8476" width="5.42578125" style="162" hidden="1"/>
    <col min="8477" max="8477" width="6.42578125" style="162" hidden="1"/>
    <col min="8478" max="8478" width="5.42578125" style="162" hidden="1"/>
    <col min="8479" max="8479" width="6.42578125" style="162" hidden="1"/>
    <col min="8480" max="8480" width="4.5703125" style="162" hidden="1"/>
    <col min="8481" max="8481" width="6.42578125" style="162" hidden="1"/>
    <col min="8482" max="8482" width="4.5703125" style="162" hidden="1"/>
    <col min="8483" max="8483" width="6.42578125" style="162" hidden="1"/>
    <col min="8484" max="8485" width="4.5703125" style="162" hidden="1"/>
    <col min="8486" max="8486" width="5.42578125" style="162" hidden="1"/>
    <col min="8487" max="8487" width="4.85546875" style="162" hidden="1"/>
    <col min="8488" max="8493" width="4.5703125" style="162" hidden="1"/>
    <col min="8494" max="8494" width="5.28515625" style="162" hidden="1"/>
    <col min="8495" max="8497" width="4.5703125" style="162" hidden="1"/>
    <col min="8498" max="8498" width="4.85546875" style="162" hidden="1"/>
    <col min="8499" max="8521" width="4.5703125" style="162" hidden="1"/>
    <col min="8522" max="8704" width="9.140625" style="162" hidden="1"/>
    <col min="8705" max="8705" width="25.85546875" style="162" hidden="1"/>
    <col min="8706" max="8706" width="7.5703125" style="162" hidden="1"/>
    <col min="8707" max="8723" width="5" style="162" hidden="1"/>
    <col min="8724" max="8727" width="5.42578125" style="162" hidden="1"/>
    <col min="8728" max="8728" width="4.5703125" style="162" hidden="1"/>
    <col min="8729" max="8729" width="6.42578125" style="162" hidden="1"/>
    <col min="8730" max="8730" width="5.42578125" style="162" hidden="1"/>
    <col min="8731" max="8731" width="6.42578125" style="162" hidden="1"/>
    <col min="8732" max="8732" width="5.42578125" style="162" hidden="1"/>
    <col min="8733" max="8733" width="6.42578125" style="162" hidden="1"/>
    <col min="8734" max="8734" width="5.42578125" style="162" hidden="1"/>
    <col min="8735" max="8735" width="6.42578125" style="162" hidden="1"/>
    <col min="8736" max="8736" width="4.5703125" style="162" hidden="1"/>
    <col min="8737" max="8737" width="6.42578125" style="162" hidden="1"/>
    <col min="8738" max="8738" width="4.5703125" style="162" hidden="1"/>
    <col min="8739" max="8739" width="6.42578125" style="162" hidden="1"/>
    <col min="8740" max="8741" width="4.5703125" style="162" hidden="1"/>
    <col min="8742" max="8742" width="5.42578125" style="162" hidden="1"/>
    <col min="8743" max="8743" width="4.85546875" style="162" hidden="1"/>
    <col min="8744" max="8749" width="4.5703125" style="162" hidden="1"/>
    <col min="8750" max="8750" width="5.28515625" style="162" hidden="1"/>
    <col min="8751" max="8753" width="4.5703125" style="162" hidden="1"/>
    <col min="8754" max="8754" width="4.85546875" style="162" hidden="1"/>
    <col min="8755" max="8777" width="4.5703125" style="162" hidden="1"/>
    <col min="8778" max="8960" width="9.140625" style="162" hidden="1"/>
    <col min="8961" max="8961" width="25.85546875" style="162" hidden="1"/>
    <col min="8962" max="8962" width="7.5703125" style="162" hidden="1"/>
    <col min="8963" max="8979" width="5" style="162" hidden="1"/>
    <col min="8980" max="8983" width="5.42578125" style="162" hidden="1"/>
    <col min="8984" max="8984" width="4.5703125" style="162" hidden="1"/>
    <col min="8985" max="8985" width="6.42578125" style="162" hidden="1"/>
    <col min="8986" max="8986" width="5.42578125" style="162" hidden="1"/>
    <col min="8987" max="8987" width="6.42578125" style="162" hidden="1"/>
    <col min="8988" max="8988" width="5.42578125" style="162" hidden="1"/>
    <col min="8989" max="8989" width="6.42578125" style="162" hidden="1"/>
    <col min="8990" max="8990" width="5.42578125" style="162" hidden="1"/>
    <col min="8991" max="8991" width="6.42578125" style="162" hidden="1"/>
    <col min="8992" max="8992" width="4.5703125" style="162" hidden="1"/>
    <col min="8993" max="8993" width="6.42578125" style="162" hidden="1"/>
    <col min="8994" max="8994" width="4.5703125" style="162" hidden="1"/>
    <col min="8995" max="8995" width="6.42578125" style="162" hidden="1"/>
    <col min="8996" max="8997" width="4.5703125" style="162" hidden="1"/>
    <col min="8998" max="8998" width="5.42578125" style="162" hidden="1"/>
    <col min="8999" max="8999" width="4.85546875" style="162" hidden="1"/>
    <col min="9000" max="9005" width="4.5703125" style="162" hidden="1"/>
    <col min="9006" max="9006" width="5.28515625" style="162" hidden="1"/>
    <col min="9007" max="9009" width="4.5703125" style="162" hidden="1"/>
    <col min="9010" max="9010" width="4.85546875" style="162" hidden="1"/>
    <col min="9011" max="9033" width="4.5703125" style="162" hidden="1"/>
    <col min="9034" max="9216" width="9.140625" style="162" hidden="1"/>
    <col min="9217" max="9217" width="25.85546875" style="162" hidden="1"/>
    <col min="9218" max="9218" width="7.5703125" style="162" hidden="1"/>
    <col min="9219" max="9235" width="5" style="162" hidden="1"/>
    <col min="9236" max="9239" width="5.42578125" style="162" hidden="1"/>
    <col min="9240" max="9240" width="4.5703125" style="162" hidden="1"/>
    <col min="9241" max="9241" width="6.42578125" style="162" hidden="1"/>
    <col min="9242" max="9242" width="5.42578125" style="162" hidden="1"/>
    <col min="9243" max="9243" width="6.42578125" style="162" hidden="1"/>
    <col min="9244" max="9244" width="5.42578125" style="162" hidden="1"/>
    <col min="9245" max="9245" width="6.42578125" style="162" hidden="1"/>
    <col min="9246" max="9246" width="5.42578125" style="162" hidden="1"/>
    <col min="9247" max="9247" width="6.42578125" style="162" hidden="1"/>
    <col min="9248" max="9248" width="4.5703125" style="162" hidden="1"/>
    <col min="9249" max="9249" width="6.42578125" style="162" hidden="1"/>
    <col min="9250" max="9250" width="4.5703125" style="162" hidden="1"/>
    <col min="9251" max="9251" width="6.42578125" style="162" hidden="1"/>
    <col min="9252" max="9253" width="4.5703125" style="162" hidden="1"/>
    <col min="9254" max="9254" width="5.42578125" style="162" hidden="1"/>
    <col min="9255" max="9255" width="4.85546875" style="162" hidden="1"/>
    <col min="9256" max="9261" width="4.5703125" style="162" hidden="1"/>
    <col min="9262" max="9262" width="5.28515625" style="162" hidden="1"/>
    <col min="9263" max="9265" width="4.5703125" style="162" hidden="1"/>
    <col min="9266" max="9266" width="4.85546875" style="162" hidden="1"/>
    <col min="9267" max="9289" width="4.5703125" style="162" hidden="1"/>
    <col min="9290" max="9472" width="9.140625" style="162" hidden="1"/>
    <col min="9473" max="9473" width="25.85546875" style="162" hidden="1"/>
    <col min="9474" max="9474" width="7.5703125" style="162" hidden="1"/>
    <col min="9475" max="9491" width="5" style="162" hidden="1"/>
    <col min="9492" max="9495" width="5.42578125" style="162" hidden="1"/>
    <col min="9496" max="9496" width="4.5703125" style="162" hidden="1"/>
    <col min="9497" max="9497" width="6.42578125" style="162" hidden="1"/>
    <col min="9498" max="9498" width="5.42578125" style="162" hidden="1"/>
    <col min="9499" max="9499" width="6.42578125" style="162" hidden="1"/>
    <col min="9500" max="9500" width="5.42578125" style="162" hidden="1"/>
    <col min="9501" max="9501" width="6.42578125" style="162" hidden="1"/>
    <col min="9502" max="9502" width="5.42578125" style="162" hidden="1"/>
    <col min="9503" max="9503" width="6.42578125" style="162" hidden="1"/>
    <col min="9504" max="9504" width="4.5703125" style="162" hidden="1"/>
    <col min="9505" max="9505" width="6.42578125" style="162" hidden="1"/>
    <col min="9506" max="9506" width="4.5703125" style="162" hidden="1"/>
    <col min="9507" max="9507" width="6.42578125" style="162" hidden="1"/>
    <col min="9508" max="9509" width="4.5703125" style="162" hidden="1"/>
    <col min="9510" max="9510" width="5.42578125" style="162" hidden="1"/>
    <col min="9511" max="9511" width="4.85546875" style="162" hidden="1"/>
    <col min="9512" max="9517" width="4.5703125" style="162" hidden="1"/>
    <col min="9518" max="9518" width="5.28515625" style="162" hidden="1"/>
    <col min="9519" max="9521" width="4.5703125" style="162" hidden="1"/>
    <col min="9522" max="9522" width="4.85546875" style="162" hidden="1"/>
    <col min="9523" max="9545" width="4.5703125" style="162" hidden="1"/>
    <col min="9546" max="9728" width="9.140625" style="162" hidden="1"/>
    <col min="9729" max="9729" width="25.85546875" style="162" hidden="1"/>
    <col min="9730" max="9730" width="7.5703125" style="162" hidden="1"/>
    <col min="9731" max="9747" width="5" style="162" hidden="1"/>
    <col min="9748" max="9751" width="5.42578125" style="162" hidden="1"/>
    <col min="9752" max="9752" width="4.5703125" style="162" hidden="1"/>
    <col min="9753" max="9753" width="6.42578125" style="162" hidden="1"/>
    <col min="9754" max="9754" width="5.42578125" style="162" hidden="1"/>
    <col min="9755" max="9755" width="6.42578125" style="162" hidden="1"/>
    <col min="9756" max="9756" width="5.42578125" style="162" hidden="1"/>
    <col min="9757" max="9757" width="6.42578125" style="162" hidden="1"/>
    <col min="9758" max="9758" width="5.42578125" style="162" hidden="1"/>
    <col min="9759" max="9759" width="6.42578125" style="162" hidden="1"/>
    <col min="9760" max="9760" width="4.5703125" style="162" hidden="1"/>
    <col min="9761" max="9761" width="6.42578125" style="162" hidden="1"/>
    <col min="9762" max="9762" width="4.5703125" style="162" hidden="1"/>
    <col min="9763" max="9763" width="6.42578125" style="162" hidden="1"/>
    <col min="9764" max="9765" width="4.5703125" style="162" hidden="1"/>
    <col min="9766" max="9766" width="5.42578125" style="162" hidden="1"/>
    <col min="9767" max="9767" width="4.85546875" style="162" hidden="1"/>
    <col min="9768" max="9773" width="4.5703125" style="162" hidden="1"/>
    <col min="9774" max="9774" width="5.28515625" style="162" hidden="1"/>
    <col min="9775" max="9777" width="4.5703125" style="162" hidden="1"/>
    <col min="9778" max="9778" width="4.85546875" style="162" hidden="1"/>
    <col min="9779" max="9801" width="4.5703125" style="162" hidden="1"/>
    <col min="9802" max="9984" width="9.140625" style="162" hidden="1"/>
    <col min="9985" max="9985" width="25.85546875" style="162" hidden="1"/>
    <col min="9986" max="9986" width="7.5703125" style="162" hidden="1"/>
    <col min="9987" max="10003" width="5" style="162" hidden="1"/>
    <col min="10004" max="10007" width="5.42578125" style="162" hidden="1"/>
    <col min="10008" max="10008" width="4.5703125" style="162" hidden="1"/>
    <col min="10009" max="10009" width="6.42578125" style="162" hidden="1"/>
    <col min="10010" max="10010" width="5.42578125" style="162" hidden="1"/>
    <col min="10011" max="10011" width="6.42578125" style="162" hidden="1"/>
    <col min="10012" max="10012" width="5.42578125" style="162" hidden="1"/>
    <col min="10013" max="10013" width="6.42578125" style="162" hidden="1"/>
    <col min="10014" max="10014" width="5.42578125" style="162" hidden="1"/>
    <col min="10015" max="10015" width="6.42578125" style="162" hidden="1"/>
    <col min="10016" max="10016" width="4.5703125" style="162" hidden="1"/>
    <col min="10017" max="10017" width="6.42578125" style="162" hidden="1"/>
    <col min="10018" max="10018" width="4.5703125" style="162" hidden="1"/>
    <col min="10019" max="10019" width="6.42578125" style="162" hidden="1"/>
    <col min="10020" max="10021" width="4.5703125" style="162" hidden="1"/>
    <col min="10022" max="10022" width="5.42578125" style="162" hidden="1"/>
    <col min="10023" max="10023" width="4.85546875" style="162" hidden="1"/>
    <col min="10024" max="10029" width="4.5703125" style="162" hidden="1"/>
    <col min="10030" max="10030" width="5.28515625" style="162" hidden="1"/>
    <col min="10031" max="10033" width="4.5703125" style="162" hidden="1"/>
    <col min="10034" max="10034" width="4.85546875" style="162" hidden="1"/>
    <col min="10035" max="10057" width="4.5703125" style="162" hidden="1"/>
    <col min="10058" max="10240" width="9.140625" style="162" hidden="1"/>
    <col min="10241" max="10241" width="25.85546875" style="162" hidden="1"/>
    <col min="10242" max="10242" width="7.5703125" style="162" hidden="1"/>
    <col min="10243" max="10259" width="5" style="162" hidden="1"/>
    <col min="10260" max="10263" width="5.42578125" style="162" hidden="1"/>
    <col min="10264" max="10264" width="4.5703125" style="162" hidden="1"/>
    <col min="10265" max="10265" width="6.42578125" style="162" hidden="1"/>
    <col min="10266" max="10266" width="5.42578125" style="162" hidden="1"/>
    <col min="10267" max="10267" width="6.42578125" style="162" hidden="1"/>
    <col min="10268" max="10268" width="5.42578125" style="162" hidden="1"/>
    <col min="10269" max="10269" width="6.42578125" style="162" hidden="1"/>
    <col min="10270" max="10270" width="5.42578125" style="162" hidden="1"/>
    <col min="10271" max="10271" width="6.42578125" style="162" hidden="1"/>
    <col min="10272" max="10272" width="4.5703125" style="162" hidden="1"/>
    <col min="10273" max="10273" width="6.42578125" style="162" hidden="1"/>
    <col min="10274" max="10274" width="4.5703125" style="162" hidden="1"/>
    <col min="10275" max="10275" width="6.42578125" style="162" hidden="1"/>
    <col min="10276" max="10277" width="4.5703125" style="162" hidden="1"/>
    <col min="10278" max="10278" width="5.42578125" style="162" hidden="1"/>
    <col min="10279" max="10279" width="4.85546875" style="162" hidden="1"/>
    <col min="10280" max="10285" width="4.5703125" style="162" hidden="1"/>
    <col min="10286" max="10286" width="5.28515625" style="162" hidden="1"/>
    <col min="10287" max="10289" width="4.5703125" style="162" hidden="1"/>
    <col min="10290" max="10290" width="4.85546875" style="162" hidden="1"/>
    <col min="10291" max="10313" width="4.5703125" style="162" hidden="1"/>
    <col min="10314" max="10496" width="9.140625" style="162" hidden="1"/>
    <col min="10497" max="10497" width="25.85546875" style="162" hidden="1"/>
    <col min="10498" max="10498" width="7.5703125" style="162" hidden="1"/>
    <col min="10499" max="10515" width="5" style="162" hidden="1"/>
    <col min="10516" max="10519" width="5.42578125" style="162" hidden="1"/>
    <col min="10520" max="10520" width="4.5703125" style="162" hidden="1"/>
    <col min="10521" max="10521" width="6.42578125" style="162" hidden="1"/>
    <col min="10522" max="10522" width="5.42578125" style="162" hidden="1"/>
    <col min="10523" max="10523" width="6.42578125" style="162" hidden="1"/>
    <col min="10524" max="10524" width="5.42578125" style="162" hidden="1"/>
    <col min="10525" max="10525" width="6.42578125" style="162" hidden="1"/>
    <col min="10526" max="10526" width="5.42578125" style="162" hidden="1"/>
    <col min="10527" max="10527" width="6.42578125" style="162" hidden="1"/>
    <col min="10528" max="10528" width="4.5703125" style="162" hidden="1"/>
    <col min="10529" max="10529" width="6.42578125" style="162" hidden="1"/>
    <col min="10530" max="10530" width="4.5703125" style="162" hidden="1"/>
    <col min="10531" max="10531" width="6.42578125" style="162" hidden="1"/>
    <col min="10532" max="10533" width="4.5703125" style="162" hidden="1"/>
    <col min="10534" max="10534" width="5.42578125" style="162" hidden="1"/>
    <col min="10535" max="10535" width="4.85546875" style="162" hidden="1"/>
    <col min="10536" max="10541" width="4.5703125" style="162" hidden="1"/>
    <col min="10542" max="10542" width="5.28515625" style="162" hidden="1"/>
    <col min="10543" max="10545" width="4.5703125" style="162" hidden="1"/>
    <col min="10546" max="10546" width="4.85546875" style="162" hidden="1"/>
    <col min="10547" max="10569" width="4.5703125" style="162" hidden="1"/>
    <col min="10570" max="10752" width="9.140625" style="162" hidden="1"/>
    <col min="10753" max="10753" width="25.85546875" style="162" hidden="1"/>
    <col min="10754" max="10754" width="7.5703125" style="162" hidden="1"/>
    <col min="10755" max="10771" width="5" style="162" hidden="1"/>
    <col min="10772" max="10775" width="5.42578125" style="162" hidden="1"/>
    <col min="10776" max="10776" width="4.5703125" style="162" hidden="1"/>
    <col min="10777" max="10777" width="6.42578125" style="162" hidden="1"/>
    <col min="10778" max="10778" width="5.42578125" style="162" hidden="1"/>
    <col min="10779" max="10779" width="6.42578125" style="162" hidden="1"/>
    <col min="10780" max="10780" width="5.42578125" style="162" hidden="1"/>
    <col min="10781" max="10781" width="6.42578125" style="162" hidden="1"/>
    <col min="10782" max="10782" width="5.42578125" style="162" hidden="1"/>
    <col min="10783" max="10783" width="6.42578125" style="162" hidden="1"/>
    <col min="10784" max="10784" width="4.5703125" style="162" hidden="1"/>
    <col min="10785" max="10785" width="6.42578125" style="162" hidden="1"/>
    <col min="10786" max="10786" width="4.5703125" style="162" hidden="1"/>
    <col min="10787" max="10787" width="6.42578125" style="162" hidden="1"/>
    <col min="10788" max="10789" width="4.5703125" style="162" hidden="1"/>
    <col min="10790" max="10790" width="5.42578125" style="162" hidden="1"/>
    <col min="10791" max="10791" width="4.85546875" style="162" hidden="1"/>
    <col min="10792" max="10797" width="4.5703125" style="162" hidden="1"/>
    <col min="10798" max="10798" width="5.28515625" style="162" hidden="1"/>
    <col min="10799" max="10801" width="4.5703125" style="162" hidden="1"/>
    <col min="10802" max="10802" width="4.85546875" style="162" hidden="1"/>
    <col min="10803" max="10825" width="4.5703125" style="162" hidden="1"/>
    <col min="10826" max="11008" width="9.140625" style="162" hidden="1"/>
    <col min="11009" max="11009" width="25.85546875" style="162" hidden="1"/>
    <col min="11010" max="11010" width="7.5703125" style="162" hidden="1"/>
    <col min="11011" max="11027" width="5" style="162" hidden="1"/>
    <col min="11028" max="11031" width="5.42578125" style="162" hidden="1"/>
    <col min="11032" max="11032" width="4.5703125" style="162" hidden="1"/>
    <col min="11033" max="11033" width="6.42578125" style="162" hidden="1"/>
    <col min="11034" max="11034" width="5.42578125" style="162" hidden="1"/>
    <col min="11035" max="11035" width="6.42578125" style="162" hidden="1"/>
    <col min="11036" max="11036" width="5.42578125" style="162" hidden="1"/>
    <col min="11037" max="11037" width="6.42578125" style="162" hidden="1"/>
    <col min="11038" max="11038" width="5.42578125" style="162" hidden="1"/>
    <col min="11039" max="11039" width="6.42578125" style="162" hidden="1"/>
    <col min="11040" max="11040" width="4.5703125" style="162" hidden="1"/>
    <col min="11041" max="11041" width="6.42578125" style="162" hidden="1"/>
    <col min="11042" max="11042" width="4.5703125" style="162" hidden="1"/>
    <col min="11043" max="11043" width="6.42578125" style="162" hidden="1"/>
    <col min="11044" max="11045" width="4.5703125" style="162" hidden="1"/>
    <col min="11046" max="11046" width="5.42578125" style="162" hidden="1"/>
    <col min="11047" max="11047" width="4.85546875" style="162" hidden="1"/>
    <col min="11048" max="11053" width="4.5703125" style="162" hidden="1"/>
    <col min="11054" max="11054" width="5.28515625" style="162" hidden="1"/>
    <col min="11055" max="11057" width="4.5703125" style="162" hidden="1"/>
    <col min="11058" max="11058" width="4.85546875" style="162" hidden="1"/>
    <col min="11059" max="11081" width="4.5703125" style="162" hidden="1"/>
    <col min="11082" max="11264" width="9.140625" style="162" hidden="1"/>
    <col min="11265" max="11265" width="25.85546875" style="162" hidden="1"/>
    <col min="11266" max="11266" width="7.5703125" style="162" hidden="1"/>
    <col min="11267" max="11283" width="5" style="162" hidden="1"/>
    <col min="11284" max="11287" width="5.42578125" style="162" hidden="1"/>
    <col min="11288" max="11288" width="4.5703125" style="162" hidden="1"/>
    <col min="11289" max="11289" width="6.42578125" style="162" hidden="1"/>
    <col min="11290" max="11290" width="5.42578125" style="162" hidden="1"/>
    <col min="11291" max="11291" width="6.42578125" style="162" hidden="1"/>
    <col min="11292" max="11292" width="5.42578125" style="162" hidden="1"/>
    <col min="11293" max="11293" width="6.42578125" style="162" hidden="1"/>
    <col min="11294" max="11294" width="5.42578125" style="162" hidden="1"/>
    <col min="11295" max="11295" width="6.42578125" style="162" hidden="1"/>
    <col min="11296" max="11296" width="4.5703125" style="162" hidden="1"/>
    <col min="11297" max="11297" width="6.42578125" style="162" hidden="1"/>
    <col min="11298" max="11298" width="4.5703125" style="162" hidden="1"/>
    <col min="11299" max="11299" width="6.42578125" style="162" hidden="1"/>
    <col min="11300" max="11301" width="4.5703125" style="162" hidden="1"/>
    <col min="11302" max="11302" width="5.42578125" style="162" hidden="1"/>
    <col min="11303" max="11303" width="4.85546875" style="162" hidden="1"/>
    <col min="11304" max="11309" width="4.5703125" style="162" hidden="1"/>
    <col min="11310" max="11310" width="5.28515625" style="162" hidden="1"/>
    <col min="11311" max="11313" width="4.5703125" style="162" hidden="1"/>
    <col min="11314" max="11314" width="4.85546875" style="162" hidden="1"/>
    <col min="11315" max="11337" width="4.5703125" style="162" hidden="1"/>
    <col min="11338" max="11520" width="9.140625" style="162" hidden="1"/>
    <col min="11521" max="11521" width="25.85546875" style="162" hidden="1"/>
    <col min="11522" max="11522" width="7.5703125" style="162" hidden="1"/>
    <col min="11523" max="11539" width="5" style="162" hidden="1"/>
    <col min="11540" max="11543" width="5.42578125" style="162" hidden="1"/>
    <col min="11544" max="11544" width="4.5703125" style="162" hidden="1"/>
    <col min="11545" max="11545" width="6.42578125" style="162" hidden="1"/>
    <col min="11546" max="11546" width="5.42578125" style="162" hidden="1"/>
    <col min="11547" max="11547" width="6.42578125" style="162" hidden="1"/>
    <col min="11548" max="11548" width="5.42578125" style="162" hidden="1"/>
    <col min="11549" max="11549" width="6.42578125" style="162" hidden="1"/>
    <col min="11550" max="11550" width="5.42578125" style="162" hidden="1"/>
    <col min="11551" max="11551" width="6.42578125" style="162" hidden="1"/>
    <col min="11552" max="11552" width="4.5703125" style="162" hidden="1"/>
    <col min="11553" max="11553" width="6.42578125" style="162" hidden="1"/>
    <col min="11554" max="11554" width="4.5703125" style="162" hidden="1"/>
    <col min="11555" max="11555" width="6.42578125" style="162" hidden="1"/>
    <col min="11556" max="11557" width="4.5703125" style="162" hidden="1"/>
    <col min="11558" max="11558" width="5.42578125" style="162" hidden="1"/>
    <col min="11559" max="11559" width="4.85546875" style="162" hidden="1"/>
    <col min="11560" max="11565" width="4.5703125" style="162" hidden="1"/>
    <col min="11566" max="11566" width="5.28515625" style="162" hidden="1"/>
    <col min="11567" max="11569" width="4.5703125" style="162" hidden="1"/>
    <col min="11570" max="11570" width="4.85546875" style="162" hidden="1"/>
    <col min="11571" max="11593" width="4.5703125" style="162" hidden="1"/>
    <col min="11594" max="11776" width="9.140625" style="162" hidden="1"/>
    <col min="11777" max="11777" width="25.85546875" style="162" hidden="1"/>
    <col min="11778" max="11778" width="7.5703125" style="162" hidden="1"/>
    <col min="11779" max="11795" width="5" style="162" hidden="1"/>
    <col min="11796" max="11799" width="5.42578125" style="162" hidden="1"/>
    <col min="11800" max="11800" width="4.5703125" style="162" hidden="1"/>
    <col min="11801" max="11801" width="6.42578125" style="162" hidden="1"/>
    <col min="11802" max="11802" width="5.42578125" style="162" hidden="1"/>
    <col min="11803" max="11803" width="6.42578125" style="162" hidden="1"/>
    <col min="11804" max="11804" width="5.42578125" style="162" hidden="1"/>
    <col min="11805" max="11805" width="6.42578125" style="162" hidden="1"/>
    <col min="11806" max="11806" width="5.42578125" style="162" hidden="1"/>
    <col min="11807" max="11807" width="6.42578125" style="162" hidden="1"/>
    <col min="11808" max="11808" width="4.5703125" style="162" hidden="1"/>
    <col min="11809" max="11809" width="6.42578125" style="162" hidden="1"/>
    <col min="11810" max="11810" width="4.5703125" style="162" hidden="1"/>
    <col min="11811" max="11811" width="6.42578125" style="162" hidden="1"/>
    <col min="11812" max="11813" width="4.5703125" style="162" hidden="1"/>
    <col min="11814" max="11814" width="5.42578125" style="162" hidden="1"/>
    <col min="11815" max="11815" width="4.85546875" style="162" hidden="1"/>
    <col min="11816" max="11821" width="4.5703125" style="162" hidden="1"/>
    <col min="11822" max="11822" width="5.28515625" style="162" hidden="1"/>
    <col min="11823" max="11825" width="4.5703125" style="162" hidden="1"/>
    <col min="11826" max="11826" width="4.85546875" style="162" hidden="1"/>
    <col min="11827" max="11849" width="4.5703125" style="162" hidden="1"/>
    <col min="11850" max="12032" width="9.140625" style="162" hidden="1"/>
    <col min="12033" max="12033" width="25.85546875" style="162" hidden="1"/>
    <col min="12034" max="12034" width="7.5703125" style="162" hidden="1"/>
    <col min="12035" max="12051" width="5" style="162" hidden="1"/>
    <col min="12052" max="12055" width="5.42578125" style="162" hidden="1"/>
    <col min="12056" max="12056" width="4.5703125" style="162" hidden="1"/>
    <col min="12057" max="12057" width="6.42578125" style="162" hidden="1"/>
    <col min="12058" max="12058" width="5.42578125" style="162" hidden="1"/>
    <col min="12059" max="12059" width="6.42578125" style="162" hidden="1"/>
    <col min="12060" max="12060" width="5.42578125" style="162" hidden="1"/>
    <col min="12061" max="12061" width="6.42578125" style="162" hidden="1"/>
    <col min="12062" max="12062" width="5.42578125" style="162" hidden="1"/>
    <col min="12063" max="12063" width="6.42578125" style="162" hidden="1"/>
    <col min="12064" max="12064" width="4.5703125" style="162" hidden="1"/>
    <col min="12065" max="12065" width="6.42578125" style="162" hidden="1"/>
    <col min="12066" max="12066" width="4.5703125" style="162" hidden="1"/>
    <col min="12067" max="12067" width="6.42578125" style="162" hidden="1"/>
    <col min="12068" max="12069" width="4.5703125" style="162" hidden="1"/>
    <col min="12070" max="12070" width="5.42578125" style="162" hidden="1"/>
    <col min="12071" max="12071" width="4.85546875" style="162" hidden="1"/>
    <col min="12072" max="12077" width="4.5703125" style="162" hidden="1"/>
    <col min="12078" max="12078" width="5.28515625" style="162" hidden="1"/>
    <col min="12079" max="12081" width="4.5703125" style="162" hidden="1"/>
    <col min="12082" max="12082" width="4.85546875" style="162" hidden="1"/>
    <col min="12083" max="12105" width="4.5703125" style="162" hidden="1"/>
    <col min="12106" max="12288" width="9.140625" style="162" hidden="1"/>
    <col min="12289" max="12289" width="25.85546875" style="162" hidden="1"/>
    <col min="12290" max="12290" width="7.5703125" style="162" hidden="1"/>
    <col min="12291" max="12307" width="5" style="162" hidden="1"/>
    <col min="12308" max="12311" width="5.42578125" style="162" hidden="1"/>
    <col min="12312" max="12312" width="4.5703125" style="162" hidden="1"/>
    <col min="12313" max="12313" width="6.42578125" style="162" hidden="1"/>
    <col min="12314" max="12314" width="5.42578125" style="162" hidden="1"/>
    <col min="12315" max="12315" width="6.42578125" style="162" hidden="1"/>
    <col min="12316" max="12316" width="5.42578125" style="162" hidden="1"/>
    <col min="12317" max="12317" width="6.42578125" style="162" hidden="1"/>
    <col min="12318" max="12318" width="5.42578125" style="162" hidden="1"/>
    <col min="12319" max="12319" width="6.42578125" style="162" hidden="1"/>
    <col min="12320" max="12320" width="4.5703125" style="162" hidden="1"/>
    <col min="12321" max="12321" width="6.42578125" style="162" hidden="1"/>
    <col min="12322" max="12322" width="4.5703125" style="162" hidden="1"/>
    <col min="12323" max="12323" width="6.42578125" style="162" hidden="1"/>
    <col min="12324" max="12325" width="4.5703125" style="162" hidden="1"/>
    <col min="12326" max="12326" width="5.42578125" style="162" hidden="1"/>
    <col min="12327" max="12327" width="4.85546875" style="162" hidden="1"/>
    <col min="12328" max="12333" width="4.5703125" style="162" hidden="1"/>
    <col min="12334" max="12334" width="5.28515625" style="162" hidden="1"/>
    <col min="12335" max="12337" width="4.5703125" style="162" hidden="1"/>
    <col min="12338" max="12338" width="4.85546875" style="162" hidden="1"/>
    <col min="12339" max="12361" width="4.5703125" style="162" hidden="1"/>
    <col min="12362" max="12544" width="9.140625" style="162" hidden="1"/>
    <col min="12545" max="12545" width="25.85546875" style="162" hidden="1"/>
    <col min="12546" max="12546" width="7.5703125" style="162" hidden="1"/>
    <col min="12547" max="12563" width="5" style="162" hidden="1"/>
    <col min="12564" max="12567" width="5.42578125" style="162" hidden="1"/>
    <col min="12568" max="12568" width="4.5703125" style="162" hidden="1"/>
    <col min="12569" max="12569" width="6.42578125" style="162" hidden="1"/>
    <col min="12570" max="12570" width="5.42578125" style="162" hidden="1"/>
    <col min="12571" max="12571" width="6.42578125" style="162" hidden="1"/>
    <col min="12572" max="12572" width="5.42578125" style="162" hidden="1"/>
    <col min="12573" max="12573" width="6.42578125" style="162" hidden="1"/>
    <col min="12574" max="12574" width="5.42578125" style="162" hidden="1"/>
    <col min="12575" max="12575" width="6.42578125" style="162" hidden="1"/>
    <col min="12576" max="12576" width="4.5703125" style="162" hidden="1"/>
    <col min="12577" max="12577" width="6.42578125" style="162" hidden="1"/>
    <col min="12578" max="12578" width="4.5703125" style="162" hidden="1"/>
    <col min="12579" max="12579" width="6.42578125" style="162" hidden="1"/>
    <col min="12580" max="12581" width="4.5703125" style="162" hidden="1"/>
    <col min="12582" max="12582" width="5.42578125" style="162" hidden="1"/>
    <col min="12583" max="12583" width="4.85546875" style="162" hidden="1"/>
    <col min="12584" max="12589" width="4.5703125" style="162" hidden="1"/>
    <col min="12590" max="12590" width="5.28515625" style="162" hidden="1"/>
    <col min="12591" max="12593" width="4.5703125" style="162" hidden="1"/>
    <col min="12594" max="12594" width="4.85546875" style="162" hidden="1"/>
    <col min="12595" max="12617" width="4.5703125" style="162" hidden="1"/>
    <col min="12618" max="12800" width="9.140625" style="162" hidden="1"/>
    <col min="12801" max="12801" width="25.85546875" style="162" hidden="1"/>
    <col min="12802" max="12802" width="7.5703125" style="162" hidden="1"/>
    <col min="12803" max="12819" width="5" style="162" hidden="1"/>
    <col min="12820" max="12823" width="5.42578125" style="162" hidden="1"/>
    <col min="12824" max="12824" width="4.5703125" style="162" hidden="1"/>
    <col min="12825" max="12825" width="6.42578125" style="162" hidden="1"/>
    <col min="12826" max="12826" width="5.42578125" style="162" hidden="1"/>
    <col min="12827" max="12827" width="6.42578125" style="162" hidden="1"/>
    <col min="12828" max="12828" width="5.42578125" style="162" hidden="1"/>
    <col min="12829" max="12829" width="6.42578125" style="162" hidden="1"/>
    <col min="12830" max="12830" width="5.42578125" style="162" hidden="1"/>
    <col min="12831" max="12831" width="6.42578125" style="162" hidden="1"/>
    <col min="12832" max="12832" width="4.5703125" style="162" hidden="1"/>
    <col min="12833" max="12833" width="6.42578125" style="162" hidden="1"/>
    <col min="12834" max="12834" width="4.5703125" style="162" hidden="1"/>
    <col min="12835" max="12835" width="6.42578125" style="162" hidden="1"/>
    <col min="12836" max="12837" width="4.5703125" style="162" hidden="1"/>
    <col min="12838" max="12838" width="5.42578125" style="162" hidden="1"/>
    <col min="12839" max="12839" width="4.85546875" style="162" hidden="1"/>
    <col min="12840" max="12845" width="4.5703125" style="162" hidden="1"/>
    <col min="12846" max="12846" width="5.28515625" style="162" hidden="1"/>
    <col min="12847" max="12849" width="4.5703125" style="162" hidden="1"/>
    <col min="12850" max="12850" width="4.85546875" style="162" hidden="1"/>
    <col min="12851" max="12873" width="4.5703125" style="162" hidden="1"/>
    <col min="12874" max="13056" width="9.140625" style="162" hidden="1"/>
    <col min="13057" max="13057" width="25.85546875" style="162" hidden="1"/>
    <col min="13058" max="13058" width="7.5703125" style="162" hidden="1"/>
    <col min="13059" max="13075" width="5" style="162" hidden="1"/>
    <col min="13076" max="13079" width="5.42578125" style="162" hidden="1"/>
    <col min="13080" max="13080" width="4.5703125" style="162" hidden="1"/>
    <col min="13081" max="13081" width="6.42578125" style="162" hidden="1"/>
    <col min="13082" max="13082" width="5.42578125" style="162" hidden="1"/>
    <col min="13083" max="13083" width="6.42578125" style="162" hidden="1"/>
    <col min="13084" max="13084" width="5.42578125" style="162" hidden="1"/>
    <col min="13085" max="13085" width="6.42578125" style="162" hidden="1"/>
    <col min="13086" max="13086" width="5.42578125" style="162" hidden="1"/>
    <col min="13087" max="13087" width="6.42578125" style="162" hidden="1"/>
    <col min="13088" max="13088" width="4.5703125" style="162" hidden="1"/>
    <col min="13089" max="13089" width="6.42578125" style="162" hidden="1"/>
    <col min="13090" max="13090" width="4.5703125" style="162" hidden="1"/>
    <col min="13091" max="13091" width="6.42578125" style="162" hidden="1"/>
    <col min="13092" max="13093" width="4.5703125" style="162" hidden="1"/>
    <col min="13094" max="13094" width="5.42578125" style="162" hidden="1"/>
    <col min="13095" max="13095" width="4.85546875" style="162" hidden="1"/>
    <col min="13096" max="13101" width="4.5703125" style="162" hidden="1"/>
    <col min="13102" max="13102" width="5.28515625" style="162" hidden="1"/>
    <col min="13103" max="13105" width="4.5703125" style="162" hidden="1"/>
    <col min="13106" max="13106" width="4.85546875" style="162" hidden="1"/>
    <col min="13107" max="13129" width="4.5703125" style="162" hidden="1"/>
    <col min="13130" max="13312" width="9.140625" style="162" hidden="1"/>
    <col min="13313" max="13313" width="25.85546875" style="162" hidden="1"/>
    <col min="13314" max="13314" width="7.5703125" style="162" hidden="1"/>
    <col min="13315" max="13331" width="5" style="162" hidden="1"/>
    <col min="13332" max="13335" width="5.42578125" style="162" hidden="1"/>
    <col min="13336" max="13336" width="4.5703125" style="162" hidden="1"/>
    <col min="13337" max="13337" width="6.42578125" style="162" hidden="1"/>
    <col min="13338" max="13338" width="5.42578125" style="162" hidden="1"/>
    <col min="13339" max="13339" width="6.42578125" style="162" hidden="1"/>
    <col min="13340" max="13340" width="5.42578125" style="162" hidden="1"/>
    <col min="13341" max="13341" width="6.42578125" style="162" hidden="1"/>
    <col min="13342" max="13342" width="5.42578125" style="162" hidden="1"/>
    <col min="13343" max="13343" width="6.42578125" style="162" hidden="1"/>
    <col min="13344" max="13344" width="4.5703125" style="162" hidden="1"/>
    <col min="13345" max="13345" width="6.42578125" style="162" hidden="1"/>
    <col min="13346" max="13346" width="4.5703125" style="162" hidden="1"/>
    <col min="13347" max="13347" width="6.42578125" style="162" hidden="1"/>
    <col min="13348" max="13349" width="4.5703125" style="162" hidden="1"/>
    <col min="13350" max="13350" width="5.42578125" style="162" hidden="1"/>
    <col min="13351" max="13351" width="4.85546875" style="162" hidden="1"/>
    <col min="13352" max="13357" width="4.5703125" style="162" hidden="1"/>
    <col min="13358" max="13358" width="5.28515625" style="162" hidden="1"/>
    <col min="13359" max="13361" width="4.5703125" style="162" hidden="1"/>
    <col min="13362" max="13362" width="4.85546875" style="162" hidden="1"/>
    <col min="13363" max="13385" width="4.5703125" style="162" hidden="1"/>
    <col min="13386" max="13568" width="9.140625" style="162" hidden="1"/>
    <col min="13569" max="13569" width="25.85546875" style="162" hidden="1"/>
    <col min="13570" max="13570" width="7.5703125" style="162" hidden="1"/>
    <col min="13571" max="13587" width="5" style="162" hidden="1"/>
    <col min="13588" max="13591" width="5.42578125" style="162" hidden="1"/>
    <col min="13592" max="13592" width="4.5703125" style="162" hidden="1"/>
    <col min="13593" max="13593" width="6.42578125" style="162" hidden="1"/>
    <col min="13594" max="13594" width="5.42578125" style="162" hidden="1"/>
    <col min="13595" max="13595" width="6.42578125" style="162" hidden="1"/>
    <col min="13596" max="13596" width="5.42578125" style="162" hidden="1"/>
    <col min="13597" max="13597" width="6.42578125" style="162" hidden="1"/>
    <col min="13598" max="13598" width="5.42578125" style="162" hidden="1"/>
    <col min="13599" max="13599" width="6.42578125" style="162" hidden="1"/>
    <col min="13600" max="13600" width="4.5703125" style="162" hidden="1"/>
    <col min="13601" max="13601" width="6.42578125" style="162" hidden="1"/>
    <col min="13602" max="13602" width="4.5703125" style="162" hidden="1"/>
    <col min="13603" max="13603" width="6.42578125" style="162" hidden="1"/>
    <col min="13604" max="13605" width="4.5703125" style="162" hidden="1"/>
    <col min="13606" max="13606" width="5.42578125" style="162" hidden="1"/>
    <col min="13607" max="13607" width="4.85546875" style="162" hidden="1"/>
    <col min="13608" max="13613" width="4.5703125" style="162" hidden="1"/>
    <col min="13614" max="13614" width="5.28515625" style="162" hidden="1"/>
    <col min="13615" max="13617" width="4.5703125" style="162" hidden="1"/>
    <col min="13618" max="13618" width="4.85546875" style="162" hidden="1"/>
    <col min="13619" max="13641" width="4.5703125" style="162" hidden="1"/>
    <col min="13642" max="13824" width="9.140625" style="162" hidden="1"/>
    <col min="13825" max="13825" width="25.85546875" style="162" hidden="1"/>
    <col min="13826" max="13826" width="7.5703125" style="162" hidden="1"/>
    <col min="13827" max="13843" width="5" style="162" hidden="1"/>
    <col min="13844" max="13847" width="5.42578125" style="162" hidden="1"/>
    <col min="13848" max="13848" width="4.5703125" style="162" hidden="1"/>
    <col min="13849" max="13849" width="6.42578125" style="162" hidden="1"/>
    <col min="13850" max="13850" width="5.42578125" style="162" hidden="1"/>
    <col min="13851" max="13851" width="6.42578125" style="162" hidden="1"/>
    <col min="13852" max="13852" width="5.42578125" style="162" hidden="1"/>
    <col min="13853" max="13853" width="6.42578125" style="162" hidden="1"/>
    <col min="13854" max="13854" width="5.42578125" style="162" hidden="1"/>
    <col min="13855" max="13855" width="6.42578125" style="162" hidden="1"/>
    <col min="13856" max="13856" width="4.5703125" style="162" hidden="1"/>
    <col min="13857" max="13857" width="6.42578125" style="162" hidden="1"/>
    <col min="13858" max="13858" width="4.5703125" style="162" hidden="1"/>
    <col min="13859" max="13859" width="6.42578125" style="162" hidden="1"/>
    <col min="13860" max="13861" width="4.5703125" style="162" hidden="1"/>
    <col min="13862" max="13862" width="5.42578125" style="162" hidden="1"/>
    <col min="13863" max="13863" width="4.85546875" style="162" hidden="1"/>
    <col min="13864" max="13869" width="4.5703125" style="162" hidden="1"/>
    <col min="13870" max="13870" width="5.28515625" style="162" hidden="1"/>
    <col min="13871" max="13873" width="4.5703125" style="162" hidden="1"/>
    <col min="13874" max="13874" width="4.85546875" style="162" hidden="1"/>
    <col min="13875" max="13897" width="4.5703125" style="162" hidden="1"/>
    <col min="13898" max="14080" width="9.140625" style="162" hidden="1"/>
    <col min="14081" max="14081" width="25.85546875" style="162" hidden="1"/>
    <col min="14082" max="14082" width="7.5703125" style="162" hidden="1"/>
    <col min="14083" max="14099" width="5" style="162" hidden="1"/>
    <col min="14100" max="14103" width="5.42578125" style="162" hidden="1"/>
    <col min="14104" max="14104" width="4.5703125" style="162" hidden="1"/>
    <col min="14105" max="14105" width="6.42578125" style="162" hidden="1"/>
    <col min="14106" max="14106" width="5.42578125" style="162" hidden="1"/>
    <col min="14107" max="14107" width="6.42578125" style="162" hidden="1"/>
    <col min="14108" max="14108" width="5.42578125" style="162" hidden="1"/>
    <col min="14109" max="14109" width="6.42578125" style="162" hidden="1"/>
    <col min="14110" max="14110" width="5.42578125" style="162" hidden="1"/>
    <col min="14111" max="14111" width="6.42578125" style="162" hidden="1"/>
    <col min="14112" max="14112" width="4.5703125" style="162" hidden="1"/>
    <col min="14113" max="14113" width="6.42578125" style="162" hidden="1"/>
    <col min="14114" max="14114" width="4.5703125" style="162" hidden="1"/>
    <col min="14115" max="14115" width="6.42578125" style="162" hidden="1"/>
    <col min="14116" max="14117" width="4.5703125" style="162" hidden="1"/>
    <col min="14118" max="14118" width="5.42578125" style="162" hidden="1"/>
    <col min="14119" max="14119" width="4.85546875" style="162" hidden="1"/>
    <col min="14120" max="14125" width="4.5703125" style="162" hidden="1"/>
    <col min="14126" max="14126" width="5.28515625" style="162" hidden="1"/>
    <col min="14127" max="14129" width="4.5703125" style="162" hidden="1"/>
    <col min="14130" max="14130" width="4.85546875" style="162" hidden="1"/>
    <col min="14131" max="14153" width="4.5703125" style="162" hidden="1"/>
    <col min="14154" max="14336" width="9.140625" style="162" hidden="1"/>
    <col min="14337" max="14337" width="25.85546875" style="162" hidden="1"/>
    <col min="14338" max="14338" width="7.5703125" style="162" hidden="1"/>
    <col min="14339" max="14355" width="5" style="162" hidden="1"/>
    <col min="14356" max="14359" width="5.42578125" style="162" hidden="1"/>
    <col min="14360" max="14360" width="4.5703125" style="162" hidden="1"/>
    <col min="14361" max="14361" width="6.42578125" style="162" hidden="1"/>
    <col min="14362" max="14362" width="5.42578125" style="162" hidden="1"/>
    <col min="14363" max="14363" width="6.42578125" style="162" hidden="1"/>
    <col min="14364" max="14364" width="5.42578125" style="162" hidden="1"/>
    <col min="14365" max="14365" width="6.42578125" style="162" hidden="1"/>
    <col min="14366" max="14366" width="5.42578125" style="162" hidden="1"/>
    <col min="14367" max="14367" width="6.42578125" style="162" hidden="1"/>
    <col min="14368" max="14368" width="4.5703125" style="162" hidden="1"/>
    <col min="14369" max="14369" width="6.42578125" style="162" hidden="1"/>
    <col min="14370" max="14370" width="4.5703125" style="162" hidden="1"/>
    <col min="14371" max="14371" width="6.42578125" style="162" hidden="1"/>
    <col min="14372" max="14373" width="4.5703125" style="162" hidden="1"/>
    <col min="14374" max="14374" width="5.42578125" style="162" hidden="1"/>
    <col min="14375" max="14375" width="4.85546875" style="162" hidden="1"/>
    <col min="14376" max="14381" width="4.5703125" style="162" hidden="1"/>
    <col min="14382" max="14382" width="5.28515625" style="162" hidden="1"/>
    <col min="14383" max="14385" width="4.5703125" style="162" hidden="1"/>
    <col min="14386" max="14386" width="4.85546875" style="162" hidden="1"/>
    <col min="14387" max="14409" width="4.5703125" style="162" hidden="1"/>
    <col min="14410" max="14592" width="9.140625" style="162" hidden="1"/>
    <col min="14593" max="14593" width="25.85546875" style="162" hidden="1"/>
    <col min="14594" max="14594" width="7.5703125" style="162" hidden="1"/>
    <col min="14595" max="14611" width="5" style="162" hidden="1"/>
    <col min="14612" max="14615" width="5.42578125" style="162" hidden="1"/>
    <col min="14616" max="14616" width="4.5703125" style="162" hidden="1"/>
    <col min="14617" max="14617" width="6.42578125" style="162" hidden="1"/>
    <col min="14618" max="14618" width="5.42578125" style="162" hidden="1"/>
    <col min="14619" max="14619" width="6.42578125" style="162" hidden="1"/>
    <col min="14620" max="14620" width="5.42578125" style="162" hidden="1"/>
    <col min="14621" max="14621" width="6.42578125" style="162" hidden="1"/>
    <col min="14622" max="14622" width="5.42578125" style="162" hidden="1"/>
    <col min="14623" max="14623" width="6.42578125" style="162" hidden="1"/>
    <col min="14624" max="14624" width="4.5703125" style="162" hidden="1"/>
    <col min="14625" max="14625" width="6.42578125" style="162" hidden="1"/>
    <col min="14626" max="14626" width="4.5703125" style="162" hidden="1"/>
    <col min="14627" max="14627" width="6.42578125" style="162" hidden="1"/>
    <col min="14628" max="14629" width="4.5703125" style="162" hidden="1"/>
    <col min="14630" max="14630" width="5.42578125" style="162" hidden="1"/>
    <col min="14631" max="14631" width="4.85546875" style="162" hidden="1"/>
    <col min="14632" max="14637" width="4.5703125" style="162" hidden="1"/>
    <col min="14638" max="14638" width="5.28515625" style="162" hidden="1"/>
    <col min="14639" max="14641" width="4.5703125" style="162" hidden="1"/>
    <col min="14642" max="14642" width="4.85546875" style="162" hidden="1"/>
    <col min="14643" max="14665" width="4.5703125" style="162" hidden="1"/>
    <col min="14666" max="14848" width="9.140625" style="162" hidden="1"/>
    <col min="14849" max="14849" width="25.85546875" style="162" hidden="1"/>
    <col min="14850" max="14850" width="7.5703125" style="162" hidden="1"/>
    <col min="14851" max="14867" width="5" style="162" hidden="1"/>
    <col min="14868" max="14871" width="5.42578125" style="162" hidden="1"/>
    <col min="14872" max="14872" width="4.5703125" style="162" hidden="1"/>
    <col min="14873" max="14873" width="6.42578125" style="162" hidden="1"/>
    <col min="14874" max="14874" width="5.42578125" style="162" hidden="1"/>
    <col min="14875" max="14875" width="6.42578125" style="162" hidden="1"/>
    <col min="14876" max="14876" width="5.42578125" style="162" hidden="1"/>
    <col min="14877" max="14877" width="6.42578125" style="162" hidden="1"/>
    <col min="14878" max="14878" width="5.42578125" style="162" hidden="1"/>
    <col min="14879" max="14879" width="6.42578125" style="162" hidden="1"/>
    <col min="14880" max="14880" width="4.5703125" style="162" hidden="1"/>
    <col min="14881" max="14881" width="6.42578125" style="162" hidden="1"/>
    <col min="14882" max="14882" width="4.5703125" style="162" hidden="1"/>
    <col min="14883" max="14883" width="6.42578125" style="162" hidden="1"/>
    <col min="14884" max="14885" width="4.5703125" style="162" hidden="1"/>
    <col min="14886" max="14886" width="5.42578125" style="162" hidden="1"/>
    <col min="14887" max="14887" width="4.85546875" style="162" hidden="1"/>
    <col min="14888" max="14893" width="4.5703125" style="162" hidden="1"/>
    <col min="14894" max="14894" width="5.28515625" style="162" hidden="1"/>
    <col min="14895" max="14897" width="4.5703125" style="162" hidden="1"/>
    <col min="14898" max="14898" width="4.85546875" style="162" hidden="1"/>
    <col min="14899" max="14921" width="4.5703125" style="162" hidden="1"/>
    <col min="14922" max="15104" width="9.140625" style="162" hidden="1"/>
    <col min="15105" max="15105" width="25.85546875" style="162" hidden="1"/>
    <col min="15106" max="15106" width="7.5703125" style="162" hidden="1"/>
    <col min="15107" max="15123" width="5" style="162" hidden="1"/>
    <col min="15124" max="15127" width="5.42578125" style="162" hidden="1"/>
    <col min="15128" max="15128" width="4.5703125" style="162" hidden="1"/>
    <col min="15129" max="15129" width="6.42578125" style="162" hidden="1"/>
    <col min="15130" max="15130" width="5.42578125" style="162" hidden="1"/>
    <col min="15131" max="15131" width="6.42578125" style="162" hidden="1"/>
    <col min="15132" max="15132" width="5.42578125" style="162" hidden="1"/>
    <col min="15133" max="15133" width="6.42578125" style="162" hidden="1"/>
    <col min="15134" max="15134" width="5.42578125" style="162" hidden="1"/>
    <col min="15135" max="15135" width="6.42578125" style="162" hidden="1"/>
    <col min="15136" max="15136" width="4.5703125" style="162" hidden="1"/>
    <col min="15137" max="15137" width="6.42578125" style="162" hidden="1"/>
    <col min="15138" max="15138" width="4.5703125" style="162" hidden="1"/>
    <col min="15139" max="15139" width="6.42578125" style="162" hidden="1"/>
    <col min="15140" max="15141" width="4.5703125" style="162" hidden="1"/>
    <col min="15142" max="15142" width="5.42578125" style="162" hidden="1"/>
    <col min="15143" max="15143" width="4.85546875" style="162" hidden="1"/>
    <col min="15144" max="15149" width="4.5703125" style="162" hidden="1"/>
    <col min="15150" max="15150" width="5.28515625" style="162" hidden="1"/>
    <col min="15151" max="15153" width="4.5703125" style="162" hidden="1"/>
    <col min="15154" max="15154" width="4.85546875" style="162" hidden="1"/>
    <col min="15155" max="15177" width="4.5703125" style="162" hidden="1"/>
    <col min="15178" max="15360" width="9.140625" style="162" hidden="1"/>
    <col min="15361" max="15361" width="25.85546875" style="162" hidden="1"/>
    <col min="15362" max="15362" width="7.5703125" style="162" hidden="1"/>
    <col min="15363" max="15379" width="5" style="162" hidden="1"/>
    <col min="15380" max="15383" width="5.42578125" style="162" hidden="1"/>
    <col min="15384" max="15384" width="4.5703125" style="162" hidden="1"/>
    <col min="15385" max="15385" width="6.42578125" style="162" hidden="1"/>
    <col min="15386" max="15386" width="5.42578125" style="162" hidden="1"/>
    <col min="15387" max="15387" width="6.42578125" style="162" hidden="1"/>
    <col min="15388" max="15388" width="5.42578125" style="162" hidden="1"/>
    <col min="15389" max="15389" width="6.42578125" style="162" hidden="1"/>
    <col min="15390" max="15390" width="5.42578125" style="162" hidden="1"/>
    <col min="15391" max="15391" width="6.42578125" style="162" hidden="1"/>
    <col min="15392" max="15392" width="4.5703125" style="162" hidden="1"/>
    <col min="15393" max="15393" width="6.42578125" style="162" hidden="1"/>
    <col min="15394" max="15394" width="4.5703125" style="162" hidden="1"/>
    <col min="15395" max="15395" width="6.42578125" style="162" hidden="1"/>
    <col min="15396" max="15397" width="4.5703125" style="162" hidden="1"/>
    <col min="15398" max="15398" width="5.42578125" style="162" hidden="1"/>
    <col min="15399" max="15399" width="4.85546875" style="162" hidden="1"/>
    <col min="15400" max="15405" width="4.5703125" style="162" hidden="1"/>
    <col min="15406" max="15406" width="5.28515625" style="162" hidden="1"/>
    <col min="15407" max="15409" width="4.5703125" style="162" hidden="1"/>
    <col min="15410" max="15410" width="4.85546875" style="162" hidden="1"/>
    <col min="15411" max="15433" width="4.5703125" style="162" hidden="1"/>
    <col min="15434" max="15616" width="9.140625" style="162" hidden="1"/>
    <col min="15617" max="15617" width="25.85546875" style="162" hidden="1"/>
    <col min="15618" max="15618" width="7.5703125" style="162" hidden="1"/>
    <col min="15619" max="15635" width="5" style="162" hidden="1"/>
    <col min="15636" max="15639" width="5.42578125" style="162" hidden="1"/>
    <col min="15640" max="15640" width="4.5703125" style="162" hidden="1"/>
    <col min="15641" max="15641" width="6.42578125" style="162" hidden="1"/>
    <col min="15642" max="15642" width="5.42578125" style="162" hidden="1"/>
    <col min="15643" max="15643" width="6.42578125" style="162" hidden="1"/>
    <col min="15644" max="15644" width="5.42578125" style="162" hidden="1"/>
    <col min="15645" max="15645" width="6.42578125" style="162" hidden="1"/>
    <col min="15646" max="15646" width="5.42578125" style="162" hidden="1"/>
    <col min="15647" max="15647" width="6.42578125" style="162" hidden="1"/>
    <col min="15648" max="15648" width="4.5703125" style="162" hidden="1"/>
    <col min="15649" max="15649" width="6.42578125" style="162" hidden="1"/>
    <col min="15650" max="15650" width="4.5703125" style="162" hidden="1"/>
    <col min="15651" max="15651" width="6.42578125" style="162" hidden="1"/>
    <col min="15652" max="15653" width="4.5703125" style="162" hidden="1"/>
    <col min="15654" max="15654" width="5.42578125" style="162" hidden="1"/>
    <col min="15655" max="15655" width="4.85546875" style="162" hidden="1"/>
    <col min="15656" max="15661" width="4.5703125" style="162" hidden="1"/>
    <col min="15662" max="15662" width="5.28515625" style="162" hidden="1"/>
    <col min="15663" max="15665" width="4.5703125" style="162" hidden="1"/>
    <col min="15666" max="15666" width="4.85546875" style="162" hidden="1"/>
    <col min="15667" max="15689" width="4.5703125" style="162" hidden="1"/>
    <col min="15690" max="15872" width="9.140625" style="162" hidden="1"/>
    <col min="15873" max="15873" width="25.85546875" style="162" hidden="1"/>
    <col min="15874" max="15874" width="7.5703125" style="162" hidden="1"/>
    <col min="15875" max="15891" width="5" style="162" hidden="1"/>
    <col min="15892" max="15895" width="5.42578125" style="162" hidden="1"/>
    <col min="15896" max="15896" width="4.5703125" style="162" hidden="1"/>
    <col min="15897" max="15897" width="6.42578125" style="162" hidden="1"/>
    <col min="15898" max="15898" width="5.42578125" style="162" hidden="1"/>
    <col min="15899" max="15899" width="6.42578125" style="162" hidden="1"/>
    <col min="15900" max="15900" width="5.42578125" style="162" hidden="1"/>
    <col min="15901" max="15901" width="6.42578125" style="162" hidden="1"/>
    <col min="15902" max="15902" width="5.42578125" style="162" hidden="1"/>
    <col min="15903" max="15903" width="6.42578125" style="162" hidden="1"/>
    <col min="15904" max="15904" width="4.5703125" style="162" hidden="1"/>
    <col min="15905" max="15905" width="6.42578125" style="162" hidden="1"/>
    <col min="15906" max="15906" width="4.5703125" style="162" hidden="1"/>
    <col min="15907" max="15907" width="6.42578125" style="162" hidden="1"/>
    <col min="15908" max="15909" width="4.5703125" style="162" hidden="1"/>
    <col min="15910" max="15910" width="5.42578125" style="162" hidden="1"/>
    <col min="15911" max="15911" width="4.85546875" style="162" hidden="1"/>
    <col min="15912" max="15917" width="4.5703125" style="162" hidden="1"/>
    <col min="15918" max="15918" width="5.28515625" style="162" hidden="1"/>
    <col min="15919" max="15921" width="4.5703125" style="162" hidden="1"/>
    <col min="15922" max="15922" width="4.85546875" style="162" hidden="1"/>
    <col min="15923" max="15945" width="4.5703125" style="162" hidden="1"/>
    <col min="15946" max="16128" width="9.140625" style="162" hidden="1"/>
    <col min="16129" max="16129" width="25.85546875" style="162" hidden="1"/>
    <col min="16130" max="16130" width="7.5703125" style="162" hidden="1"/>
    <col min="16131" max="16147" width="5" style="162" hidden="1"/>
    <col min="16148" max="16151" width="5.42578125" style="162" hidden="1"/>
    <col min="16152" max="16152" width="4.5703125" style="162" hidden="1"/>
    <col min="16153" max="16153" width="6.42578125" style="162" hidden="1"/>
    <col min="16154" max="16154" width="5.42578125" style="162" hidden="1"/>
    <col min="16155" max="16155" width="6.42578125" style="162" hidden="1"/>
    <col min="16156" max="16156" width="5.42578125" style="162" hidden="1"/>
    <col min="16157" max="16157" width="6.42578125" style="162" hidden="1"/>
    <col min="16158" max="16158" width="5.42578125" style="162" hidden="1"/>
    <col min="16159" max="16159" width="6.42578125" style="162" hidden="1"/>
    <col min="16160" max="16160" width="4.5703125" style="162" hidden="1"/>
    <col min="16161" max="16161" width="6.42578125" style="162" hidden="1"/>
    <col min="16162" max="16162" width="4.5703125" style="162" hidden="1"/>
    <col min="16163" max="16163" width="6.42578125" style="162" hidden="1"/>
    <col min="16164" max="16165" width="4.5703125" style="162" hidden="1"/>
    <col min="16166" max="16166" width="5.42578125" style="162" hidden="1"/>
    <col min="16167" max="16167" width="4.85546875" style="162" hidden="1"/>
    <col min="16168" max="16173" width="4.5703125" style="162" hidden="1"/>
    <col min="16174" max="16174" width="5.28515625" style="162" hidden="1"/>
    <col min="16175" max="16177" width="4.5703125" style="162" hidden="1"/>
    <col min="16178" max="16178" width="4.85546875" style="162" hidden="1"/>
    <col min="16179" max="16201" width="4.5703125" style="162" hidden="1"/>
    <col min="16202" max="16384" width="9.140625" style="162" hidden="1"/>
  </cols>
  <sheetData>
    <row r="1" spans="1:75" s="479" customFormat="1" ht="16.5" thickBot="1">
      <c r="A1" s="476"/>
      <c r="B1" s="476"/>
      <c r="C1" s="477"/>
      <c r="D1" s="477"/>
      <c r="E1" s="477"/>
      <c r="F1" s="477"/>
      <c r="G1" s="477"/>
      <c r="H1" s="477"/>
      <c r="I1" s="477"/>
      <c r="J1" s="477"/>
      <c r="K1" s="477"/>
      <c r="L1" s="477"/>
      <c r="M1" s="477"/>
      <c r="N1" s="477"/>
      <c r="O1" s="477"/>
      <c r="P1" s="477"/>
      <c r="Q1" s="477"/>
      <c r="R1" s="477"/>
      <c r="S1" s="477"/>
      <c r="T1" s="477"/>
      <c r="U1" s="477"/>
      <c r="V1" s="477"/>
      <c r="W1" s="477"/>
      <c r="X1" s="477"/>
      <c r="Y1" s="477"/>
      <c r="Z1" s="477"/>
      <c r="AA1" s="477"/>
      <c r="AB1" s="477"/>
      <c r="AC1" s="477"/>
      <c r="AD1" s="477"/>
      <c r="AE1" s="477"/>
      <c r="AF1" s="477"/>
      <c r="AG1" s="477"/>
      <c r="AH1" s="477"/>
      <c r="AI1" s="477"/>
      <c r="AJ1" s="477"/>
      <c r="AK1" s="477"/>
      <c r="AL1" s="477"/>
      <c r="AM1" s="477"/>
      <c r="AN1" s="477"/>
      <c r="AO1" s="477"/>
      <c r="AP1" s="477"/>
      <c r="AQ1" s="477"/>
      <c r="AR1" s="477"/>
      <c r="AS1" s="477"/>
      <c r="AT1" s="477"/>
      <c r="AU1" s="477"/>
      <c r="AV1" s="477"/>
      <c r="AW1" s="477"/>
      <c r="AX1" s="477"/>
      <c r="AY1" s="477"/>
      <c r="AZ1" s="477"/>
      <c r="BA1" s="477"/>
      <c r="BB1" s="477"/>
      <c r="BC1" s="477"/>
      <c r="BD1" s="477"/>
      <c r="BE1" s="477"/>
      <c r="BF1" s="477"/>
      <c r="BG1" s="477"/>
      <c r="BH1" s="477"/>
      <c r="BI1" s="477"/>
      <c r="BJ1" s="477"/>
      <c r="BK1" s="477"/>
      <c r="BL1" s="477"/>
      <c r="BM1" s="477"/>
      <c r="BN1" s="477"/>
      <c r="BO1" s="477"/>
      <c r="BP1" s="477"/>
      <c r="BQ1" s="477"/>
      <c r="BR1" s="477"/>
      <c r="BS1" s="477"/>
      <c r="BT1" s="477"/>
      <c r="BU1" s="477"/>
      <c r="BV1" s="477"/>
      <c r="BW1" s="478"/>
    </row>
    <row r="2" spans="1:75" s="482" customFormat="1" ht="55.5">
      <c r="A2" s="579" t="s">
        <v>428</v>
      </c>
      <c r="B2" s="480" t="s">
        <v>145</v>
      </c>
      <c r="C2" s="717" t="str">
        <f>CONCATENATE("W",WEEKNUM(C3,2)," / ",YEAR(C3))</f>
        <v>W1 / 1901</v>
      </c>
      <c r="D2" s="717" t="str">
        <f t="shared" ref="D2:BO2" si="0">CONCATENATE("W",WEEKNUM(D3,2)," / ",YEAR(D3))</f>
        <v>W3 / 1901</v>
      </c>
      <c r="E2" s="717" t="str">
        <f t="shared" si="0"/>
        <v>W5 / 1901</v>
      </c>
      <c r="F2" s="717" t="str">
        <f t="shared" si="0"/>
        <v>W7 / 1901</v>
      </c>
      <c r="G2" s="717" t="str">
        <f t="shared" si="0"/>
        <v>W9 / 1901</v>
      </c>
      <c r="H2" s="717" t="str">
        <f t="shared" si="0"/>
        <v>W9 / 1901</v>
      </c>
      <c r="I2" s="717" t="str">
        <f t="shared" si="0"/>
        <v>W13 / 1901</v>
      </c>
      <c r="J2" s="717" t="str">
        <f t="shared" si="0"/>
        <v>W15 / 1901</v>
      </c>
      <c r="K2" s="717" t="str">
        <f t="shared" si="0"/>
        <v>W17 / 1901</v>
      </c>
      <c r="L2" s="717" t="str">
        <f t="shared" si="0"/>
        <v>W19 / 1901</v>
      </c>
      <c r="M2" s="717" t="str">
        <f t="shared" si="0"/>
        <v>W21 / 1901</v>
      </c>
      <c r="N2" s="717" t="str">
        <f t="shared" si="0"/>
        <v>W23 / 1901</v>
      </c>
      <c r="O2" s="717" t="str">
        <f t="shared" si="0"/>
        <v>W25 / 1901</v>
      </c>
      <c r="P2" s="717" t="str">
        <f t="shared" si="0"/>
        <v>W27 / 1901</v>
      </c>
      <c r="Q2" s="717" t="str">
        <f t="shared" si="0"/>
        <v>W29 / 1901</v>
      </c>
      <c r="R2" s="717" t="str">
        <f t="shared" si="0"/>
        <v>W31 / 1901</v>
      </c>
      <c r="S2" s="717" t="str">
        <f t="shared" si="0"/>
        <v>W33 / 1901</v>
      </c>
      <c r="T2" s="717" t="str">
        <f t="shared" si="0"/>
        <v>W35 / 1901</v>
      </c>
      <c r="U2" s="717" t="str">
        <f t="shared" si="0"/>
        <v>W37 / 1901</v>
      </c>
      <c r="V2" s="717" t="str">
        <f t="shared" si="0"/>
        <v>W39 / 1901</v>
      </c>
      <c r="W2" s="717" t="str">
        <f t="shared" si="0"/>
        <v>W41 / 1901</v>
      </c>
      <c r="X2" s="717" t="str">
        <f t="shared" si="0"/>
        <v>W43 / 1901</v>
      </c>
      <c r="Y2" s="717" t="str">
        <f t="shared" si="0"/>
        <v>W45 / 1901</v>
      </c>
      <c r="Z2" s="717" t="str">
        <f t="shared" si="0"/>
        <v>W47 / 1901</v>
      </c>
      <c r="AA2" s="717" t="str">
        <f t="shared" si="0"/>
        <v>W49 / 1901</v>
      </c>
      <c r="AB2" s="717" t="str">
        <f t="shared" si="0"/>
        <v>W51 / 1901</v>
      </c>
      <c r="AC2" s="717" t="str">
        <f t="shared" si="0"/>
        <v>W53 / 1901</v>
      </c>
      <c r="AD2" s="717" t="str">
        <f t="shared" si="0"/>
        <v>W3 / 1902</v>
      </c>
      <c r="AE2" s="717" t="str">
        <f t="shared" si="0"/>
        <v>W5 / 1902</v>
      </c>
      <c r="AF2" s="717" t="str">
        <f t="shared" si="0"/>
        <v>W7 / 1902</v>
      </c>
      <c r="AG2" s="717" t="str">
        <f t="shared" si="0"/>
        <v>W9 / 1902</v>
      </c>
      <c r="AH2" s="717" t="str">
        <f t="shared" si="0"/>
        <v>W11 / 1902</v>
      </c>
      <c r="AI2" s="717" t="str">
        <f t="shared" si="0"/>
        <v>W13 / 1902</v>
      </c>
      <c r="AJ2" s="717" t="str">
        <f t="shared" si="0"/>
        <v>W15 / 1902</v>
      </c>
      <c r="AK2" s="717" t="str">
        <f t="shared" si="0"/>
        <v>W17 / 1902</v>
      </c>
      <c r="AL2" s="717" t="str">
        <f t="shared" si="0"/>
        <v>W19 / 1902</v>
      </c>
      <c r="AM2" s="717" t="str">
        <f t="shared" si="0"/>
        <v>W21 / 1902</v>
      </c>
      <c r="AN2" s="717" t="str">
        <f t="shared" si="0"/>
        <v>W23 / 1902</v>
      </c>
      <c r="AO2" s="717" t="str">
        <f t="shared" si="0"/>
        <v>W25 / 1902</v>
      </c>
      <c r="AP2" s="717" t="str">
        <f t="shared" si="0"/>
        <v>W27 / 1902</v>
      </c>
      <c r="AQ2" s="717" t="str">
        <f t="shared" si="0"/>
        <v>W29 / 1902</v>
      </c>
      <c r="AR2" s="717" t="str">
        <f t="shared" si="0"/>
        <v>W31 / 1902</v>
      </c>
      <c r="AS2" s="717" t="str">
        <f t="shared" si="0"/>
        <v>W33 / 1902</v>
      </c>
      <c r="AT2" s="717" t="str">
        <f t="shared" si="0"/>
        <v>W35 / 1902</v>
      </c>
      <c r="AU2" s="717" t="str">
        <f t="shared" si="0"/>
        <v>W37 / 1902</v>
      </c>
      <c r="AV2" s="717" t="str">
        <f t="shared" si="0"/>
        <v>W39 / 1902</v>
      </c>
      <c r="AW2" s="717" t="str">
        <f t="shared" si="0"/>
        <v>W41 / 1902</v>
      </c>
      <c r="AX2" s="717" t="str">
        <f t="shared" si="0"/>
        <v>W43 / 1902</v>
      </c>
      <c r="AY2" s="717" t="str">
        <f t="shared" si="0"/>
        <v>W45 / 1902</v>
      </c>
      <c r="AZ2" s="717" t="str">
        <f t="shared" si="0"/>
        <v>W47 / 1902</v>
      </c>
      <c r="BA2" s="717" t="str">
        <f t="shared" si="0"/>
        <v>W49 / 1902</v>
      </c>
      <c r="BB2" s="717" t="str">
        <f t="shared" si="0"/>
        <v>W51 / 1902</v>
      </c>
      <c r="BC2" s="717" t="str">
        <f t="shared" si="0"/>
        <v>W53 / 1902</v>
      </c>
      <c r="BD2" s="717" t="str">
        <f t="shared" si="0"/>
        <v>W3 / 1903</v>
      </c>
      <c r="BE2" s="717" t="str">
        <f t="shared" si="0"/>
        <v>W5 / 1903</v>
      </c>
      <c r="BF2" s="717" t="str">
        <f t="shared" si="0"/>
        <v>W7 / 1903</v>
      </c>
      <c r="BG2" s="717" t="str">
        <f t="shared" si="0"/>
        <v>W9 / 1903</v>
      </c>
      <c r="BH2" s="717" t="str">
        <f t="shared" si="0"/>
        <v>W11 / 1903</v>
      </c>
      <c r="BI2" s="717" t="str">
        <f t="shared" si="0"/>
        <v>W13 / 1903</v>
      </c>
      <c r="BJ2" s="717" t="str">
        <f t="shared" si="0"/>
        <v>W15 / 1903</v>
      </c>
      <c r="BK2" s="717" t="str">
        <f t="shared" si="0"/>
        <v>W17 / 1903</v>
      </c>
      <c r="BL2" s="717" t="str">
        <f t="shared" si="0"/>
        <v>W19 / 1903</v>
      </c>
      <c r="BM2" s="717" t="str">
        <f t="shared" si="0"/>
        <v>W21 / 1903</v>
      </c>
      <c r="BN2" s="717" t="str">
        <f t="shared" si="0"/>
        <v>W23 / 1903</v>
      </c>
      <c r="BO2" s="717" t="str">
        <f t="shared" si="0"/>
        <v>W25 / 1903</v>
      </c>
      <c r="BP2" s="717" t="str">
        <f t="shared" ref="BP2:BV2" si="1">CONCATENATE("W",WEEKNUM(BP3,2)," / ",YEAR(BP3))</f>
        <v>W27 / 1903</v>
      </c>
      <c r="BQ2" s="717" t="str">
        <f t="shared" si="1"/>
        <v>W29 / 1903</v>
      </c>
      <c r="BR2" s="717" t="str">
        <f t="shared" si="1"/>
        <v>W31 / 1903</v>
      </c>
      <c r="BS2" s="717" t="str">
        <f t="shared" si="1"/>
        <v>W33 / 1903</v>
      </c>
      <c r="BT2" s="717" t="str">
        <f t="shared" si="1"/>
        <v>W35 / 1903</v>
      </c>
      <c r="BU2" s="718" t="str">
        <f t="shared" si="1"/>
        <v>W37 / 1903</v>
      </c>
      <c r="BV2" s="581" t="str">
        <f t="shared" si="1"/>
        <v>W1 / 1900</v>
      </c>
      <c r="BW2" s="481"/>
    </row>
    <row r="3" spans="1:75" s="484" customFormat="1" ht="52.5">
      <c r="A3" s="582" t="s">
        <v>139</v>
      </c>
      <c r="B3" s="583">
        <f>filingDate</f>
        <v>522</v>
      </c>
      <c r="C3" s="531">
        <v>367</v>
      </c>
      <c r="D3" s="531">
        <v>381</v>
      </c>
      <c r="E3" s="531">
        <v>395</v>
      </c>
      <c r="F3" s="531">
        <v>409</v>
      </c>
      <c r="G3" s="531">
        <v>423</v>
      </c>
      <c r="H3" s="531">
        <v>426</v>
      </c>
      <c r="I3" s="531">
        <v>451</v>
      </c>
      <c r="J3" s="531">
        <v>465</v>
      </c>
      <c r="K3" s="531">
        <v>479</v>
      </c>
      <c r="L3" s="531">
        <v>493</v>
      </c>
      <c r="M3" s="531">
        <v>507</v>
      </c>
      <c r="N3" s="531">
        <v>521</v>
      </c>
      <c r="O3" s="531">
        <v>535</v>
      </c>
      <c r="P3" s="531">
        <v>549</v>
      </c>
      <c r="Q3" s="531">
        <v>563</v>
      </c>
      <c r="R3" s="531">
        <v>577</v>
      </c>
      <c r="S3" s="531">
        <v>591</v>
      </c>
      <c r="T3" s="531">
        <v>605</v>
      </c>
      <c r="U3" s="531">
        <v>619</v>
      </c>
      <c r="V3" s="531">
        <v>633</v>
      </c>
      <c r="W3" s="531">
        <v>647</v>
      </c>
      <c r="X3" s="531">
        <v>661</v>
      </c>
      <c r="Y3" s="531">
        <v>675</v>
      </c>
      <c r="Z3" s="531">
        <v>689</v>
      </c>
      <c r="AA3" s="531">
        <v>703</v>
      </c>
      <c r="AB3" s="531">
        <v>717</v>
      </c>
      <c r="AC3" s="531">
        <v>731</v>
      </c>
      <c r="AD3" s="531">
        <v>745</v>
      </c>
      <c r="AE3" s="531">
        <v>759</v>
      </c>
      <c r="AF3" s="531">
        <v>773</v>
      </c>
      <c r="AG3" s="531">
        <v>787</v>
      </c>
      <c r="AH3" s="531">
        <v>801</v>
      </c>
      <c r="AI3" s="531">
        <v>815</v>
      </c>
      <c r="AJ3" s="531">
        <v>829</v>
      </c>
      <c r="AK3" s="531">
        <v>843</v>
      </c>
      <c r="AL3" s="531">
        <v>857</v>
      </c>
      <c r="AM3" s="531">
        <v>871</v>
      </c>
      <c r="AN3" s="531">
        <v>885</v>
      </c>
      <c r="AO3" s="531">
        <v>899</v>
      </c>
      <c r="AP3" s="531">
        <v>913</v>
      </c>
      <c r="AQ3" s="531">
        <v>927</v>
      </c>
      <c r="AR3" s="531">
        <v>941</v>
      </c>
      <c r="AS3" s="531">
        <v>955</v>
      </c>
      <c r="AT3" s="531">
        <v>969</v>
      </c>
      <c r="AU3" s="531">
        <v>983</v>
      </c>
      <c r="AV3" s="531">
        <v>997</v>
      </c>
      <c r="AW3" s="531">
        <v>1011</v>
      </c>
      <c r="AX3" s="531">
        <v>1025</v>
      </c>
      <c r="AY3" s="531">
        <v>1039</v>
      </c>
      <c r="AZ3" s="531">
        <v>1053</v>
      </c>
      <c r="BA3" s="531">
        <v>1067</v>
      </c>
      <c r="BB3" s="531">
        <v>1081</v>
      </c>
      <c r="BC3" s="531">
        <v>1095</v>
      </c>
      <c r="BD3" s="531">
        <v>1109</v>
      </c>
      <c r="BE3" s="531">
        <v>1123</v>
      </c>
      <c r="BF3" s="531">
        <v>1137</v>
      </c>
      <c r="BG3" s="531">
        <v>1151</v>
      </c>
      <c r="BH3" s="531">
        <v>1165</v>
      </c>
      <c r="BI3" s="531">
        <v>1179</v>
      </c>
      <c r="BJ3" s="531">
        <v>1193</v>
      </c>
      <c r="BK3" s="531">
        <v>1207</v>
      </c>
      <c r="BL3" s="531">
        <v>1221</v>
      </c>
      <c r="BM3" s="531">
        <v>1235</v>
      </c>
      <c r="BN3" s="531">
        <v>1249</v>
      </c>
      <c r="BO3" s="531">
        <v>1263</v>
      </c>
      <c r="BP3" s="531">
        <v>1277</v>
      </c>
      <c r="BQ3" s="531">
        <v>1291</v>
      </c>
      <c r="BR3" s="531">
        <v>1305</v>
      </c>
      <c r="BS3" s="531">
        <v>1319</v>
      </c>
      <c r="BT3" s="531">
        <v>1333</v>
      </c>
      <c r="BU3" s="584">
        <v>1347</v>
      </c>
      <c r="BV3" s="585"/>
      <c r="BW3" s="483"/>
    </row>
    <row r="4" spans="1:75" s="482" customFormat="1">
      <c r="A4" s="586" t="s">
        <v>431</v>
      </c>
      <c r="B4" s="587">
        <f>IF(filingDate&lt;$C$3,$C4,INDEX($C4:$AAA4,MATCH(filingDate,$C$3:$AAA$3)))</f>
        <v>0</v>
      </c>
      <c r="C4" s="588"/>
      <c r="D4" s="589"/>
      <c r="E4" s="589"/>
      <c r="F4" s="589"/>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590"/>
      <c r="AK4" s="590"/>
      <c r="AL4" s="590"/>
      <c r="AM4" s="590"/>
      <c r="AN4" s="590"/>
      <c r="AO4" s="590"/>
      <c r="AP4" s="590"/>
      <c r="AQ4" s="590"/>
      <c r="AR4" s="590"/>
      <c r="AS4" s="590"/>
      <c r="AT4" s="590"/>
      <c r="AU4" s="590"/>
      <c r="AV4" s="590"/>
      <c r="AW4" s="590"/>
      <c r="AX4" s="590"/>
      <c r="AY4" s="590"/>
      <c r="AZ4" s="590"/>
      <c r="BA4" s="590"/>
      <c r="BB4" s="590"/>
      <c r="BC4" s="590"/>
      <c r="BD4" s="591"/>
      <c r="BE4" s="592"/>
      <c r="BF4" s="590"/>
      <c r="BG4" s="591"/>
      <c r="BH4" s="592"/>
      <c r="BI4" s="590"/>
      <c r="BJ4" s="591"/>
      <c r="BK4" s="592"/>
      <c r="BL4" s="590"/>
      <c r="BM4" s="591"/>
      <c r="BN4" s="592"/>
      <c r="BO4" s="590"/>
      <c r="BP4" s="591"/>
      <c r="BQ4" s="592"/>
      <c r="BR4" s="590"/>
      <c r="BS4" s="591"/>
      <c r="BT4" s="592"/>
      <c r="BU4" s="593"/>
      <c r="BV4" s="594"/>
      <c r="BW4" s="481"/>
    </row>
    <row r="5" spans="1:75" s="482" customFormat="1">
      <c r="A5" s="586" t="s">
        <v>432</v>
      </c>
      <c r="B5" s="587">
        <f>IF(filingDate&lt;$C$3,$C5,INDEX($C5:$AAA5,MATCH(filingDate,$C$3:$AAA$3)))</f>
        <v>0</v>
      </c>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589"/>
      <c r="AK5" s="589"/>
      <c r="AL5" s="589"/>
      <c r="AM5" s="589"/>
      <c r="AN5" s="589"/>
      <c r="AO5" s="589"/>
      <c r="AP5" s="589"/>
      <c r="AQ5" s="589"/>
      <c r="AR5" s="589"/>
      <c r="AS5" s="589"/>
      <c r="AT5" s="589"/>
      <c r="AU5" s="589"/>
      <c r="AV5" s="589"/>
      <c r="AW5" s="589"/>
      <c r="AX5" s="589"/>
      <c r="AY5" s="589"/>
      <c r="AZ5" s="589"/>
      <c r="BA5" s="589"/>
      <c r="BB5" s="589"/>
      <c r="BC5" s="589"/>
      <c r="BD5" s="595"/>
      <c r="BE5" s="588"/>
      <c r="BF5" s="589"/>
      <c r="BG5" s="595"/>
      <c r="BH5" s="588"/>
      <c r="BI5" s="589"/>
      <c r="BJ5" s="595"/>
      <c r="BK5" s="588"/>
      <c r="BL5" s="589"/>
      <c r="BM5" s="595"/>
      <c r="BN5" s="588"/>
      <c r="BO5" s="589"/>
      <c r="BP5" s="595"/>
      <c r="BQ5" s="588"/>
      <c r="BR5" s="589"/>
      <c r="BS5" s="595"/>
      <c r="BT5" s="588"/>
      <c r="BU5" s="596"/>
      <c r="BV5" s="594"/>
      <c r="BW5" s="481"/>
    </row>
    <row r="6" spans="1:75" s="482" customFormat="1" ht="12.75" customHeight="1" thickBot="1">
      <c r="A6" s="597"/>
      <c r="B6" s="597"/>
      <c r="C6" s="597"/>
      <c r="D6" s="597"/>
      <c r="E6" s="597"/>
      <c r="F6" s="597"/>
      <c r="G6" s="597"/>
      <c r="H6" s="597"/>
      <c r="I6" s="597"/>
      <c r="J6" s="597"/>
      <c r="K6" s="597"/>
      <c r="L6" s="597"/>
      <c r="M6" s="597"/>
      <c r="N6" s="597"/>
      <c r="O6" s="597"/>
      <c r="P6" s="597"/>
      <c r="Q6" s="597"/>
      <c r="R6" s="597"/>
      <c r="S6" s="597"/>
      <c r="T6" s="597"/>
      <c r="U6" s="597"/>
      <c r="V6" s="597"/>
      <c r="W6" s="597"/>
      <c r="X6" s="597"/>
      <c r="Y6" s="597"/>
      <c r="Z6" s="597"/>
      <c r="AA6" s="597"/>
      <c r="AB6" s="597"/>
      <c r="AC6" s="597"/>
      <c r="AD6" s="597"/>
      <c r="AE6" s="597"/>
      <c r="AF6" s="597"/>
      <c r="AG6" s="597"/>
      <c r="AH6" s="597"/>
      <c r="AI6" s="597"/>
      <c r="AJ6" s="597"/>
      <c r="AK6" s="597"/>
      <c r="AL6" s="597"/>
      <c r="AM6" s="597"/>
      <c r="AN6" s="597"/>
      <c r="AO6" s="597"/>
      <c r="AP6" s="597"/>
      <c r="AQ6" s="597"/>
      <c r="AR6" s="597"/>
      <c r="AS6" s="597"/>
      <c r="AT6" s="597"/>
      <c r="AU6" s="597"/>
      <c r="AV6" s="597"/>
      <c r="AW6" s="597"/>
      <c r="AX6" s="597"/>
      <c r="AY6" s="597"/>
      <c r="AZ6" s="597"/>
      <c r="BA6" s="597"/>
      <c r="BB6" s="597"/>
      <c r="BC6" s="597"/>
      <c r="BD6" s="597"/>
      <c r="BE6" s="597"/>
      <c r="BF6" s="597"/>
      <c r="BG6" s="597"/>
      <c r="BH6" s="597"/>
      <c r="BI6" s="597"/>
      <c r="BJ6" s="597"/>
      <c r="BK6" s="597"/>
      <c r="BL6" s="597"/>
      <c r="BM6" s="597"/>
      <c r="BN6" s="597"/>
      <c r="BO6" s="597"/>
      <c r="BP6" s="597"/>
      <c r="BQ6" s="597"/>
      <c r="BR6" s="597"/>
      <c r="BS6" s="597"/>
      <c r="BT6" s="597"/>
      <c r="BU6" s="597"/>
      <c r="BV6" s="598"/>
      <c r="BW6" s="481"/>
    </row>
    <row r="7" spans="1:75" s="482" customFormat="1" ht="18.95" customHeight="1" thickBot="1">
      <c r="A7" s="599" t="s">
        <v>427</v>
      </c>
      <c r="B7" s="485" t="s">
        <v>145</v>
      </c>
      <c r="C7" s="486"/>
      <c r="D7" s="477"/>
      <c r="E7" s="477"/>
      <c r="F7" s="477"/>
      <c r="G7" s="477"/>
      <c r="H7" s="477"/>
      <c r="I7" s="477"/>
      <c r="J7" s="477"/>
      <c r="K7" s="477"/>
      <c r="L7" s="477"/>
      <c r="M7" s="477"/>
      <c r="N7" s="477"/>
      <c r="O7" s="477"/>
      <c r="P7" s="477"/>
      <c r="Q7" s="477"/>
      <c r="R7" s="477"/>
      <c r="S7" s="477"/>
      <c r="T7" s="477"/>
      <c r="U7" s="477"/>
      <c r="V7" s="477"/>
      <c r="W7" s="477"/>
      <c r="X7" s="477"/>
      <c r="Y7" s="477"/>
      <c r="Z7" s="477"/>
      <c r="AA7" s="477"/>
      <c r="AB7" s="477"/>
      <c r="AC7" s="477"/>
      <c r="AD7" s="477"/>
      <c r="AE7" s="477"/>
      <c r="AF7" s="477"/>
      <c r="AG7" s="477"/>
      <c r="AH7" s="477"/>
      <c r="AI7" s="477"/>
      <c r="AJ7" s="477"/>
      <c r="AK7" s="477"/>
      <c r="AL7" s="477"/>
      <c r="AM7" s="477"/>
      <c r="AN7" s="477"/>
      <c r="AO7" s="477"/>
      <c r="AP7" s="477"/>
      <c r="AQ7" s="477"/>
      <c r="AR7" s="477"/>
      <c r="AS7" s="477"/>
      <c r="AT7" s="477"/>
      <c r="AU7" s="477"/>
      <c r="AV7" s="477"/>
      <c r="AW7" s="477"/>
      <c r="AX7" s="477"/>
      <c r="AY7" s="477"/>
      <c r="AZ7" s="477"/>
      <c r="BA7" s="477"/>
      <c r="BB7" s="477"/>
      <c r="BC7" s="477"/>
      <c r="BD7" s="477"/>
      <c r="BE7" s="477"/>
      <c r="BF7" s="477"/>
      <c r="BG7" s="477"/>
      <c r="BH7" s="477"/>
      <c r="BI7" s="477"/>
      <c r="BJ7" s="477"/>
      <c r="BK7" s="477"/>
      <c r="BL7" s="477"/>
      <c r="BM7" s="477"/>
      <c r="BN7" s="477"/>
      <c r="BO7" s="477"/>
      <c r="BP7" s="477"/>
      <c r="BQ7" s="477"/>
      <c r="BR7" s="477"/>
      <c r="BS7" s="477"/>
      <c r="BT7" s="477"/>
      <c r="BU7" s="477"/>
      <c r="BV7" s="598"/>
      <c r="BW7" s="481"/>
    </row>
    <row r="8" spans="1:75" ht="15">
      <c r="A8" s="600" t="s">
        <v>170</v>
      </c>
      <c r="B8" s="601"/>
      <c r="C8" s="601"/>
      <c r="D8" s="601"/>
      <c r="E8" s="601"/>
      <c r="F8" s="601"/>
      <c r="G8" s="601"/>
      <c r="H8" s="601"/>
      <c r="I8" s="601"/>
      <c r="J8" s="601"/>
      <c r="K8" s="601"/>
      <c r="L8" s="601"/>
      <c r="M8" s="601"/>
      <c r="N8" s="601"/>
      <c r="O8" s="601"/>
      <c r="P8" s="601"/>
      <c r="Q8" s="601"/>
      <c r="R8" s="601"/>
      <c r="S8" s="601"/>
      <c r="T8" s="601"/>
      <c r="U8" s="601"/>
      <c r="V8" s="601"/>
      <c r="W8" s="601"/>
      <c r="X8" s="601"/>
      <c r="Y8" s="601"/>
      <c r="Z8" s="601"/>
      <c r="AA8" s="601"/>
      <c r="AB8" s="601"/>
      <c r="AC8" s="601"/>
      <c r="AD8" s="601"/>
      <c r="AE8" s="601"/>
      <c r="AF8" s="601"/>
      <c r="AG8" s="601"/>
      <c r="AH8" s="601"/>
      <c r="AI8" s="601"/>
      <c r="AJ8" s="601"/>
      <c r="AK8" s="601"/>
      <c r="AL8" s="601"/>
      <c r="AM8" s="601"/>
      <c r="AN8" s="601"/>
      <c r="AO8" s="601"/>
      <c r="AP8" s="601"/>
      <c r="AQ8" s="601"/>
      <c r="AR8" s="601"/>
      <c r="AS8" s="601"/>
      <c r="AT8" s="601"/>
      <c r="AU8" s="601"/>
      <c r="AV8" s="601"/>
      <c r="AW8" s="601"/>
      <c r="AX8" s="601"/>
      <c r="AY8" s="601"/>
      <c r="AZ8" s="601"/>
      <c r="BA8" s="601"/>
      <c r="BB8" s="601"/>
      <c r="BC8" s="601"/>
      <c r="BD8" s="601"/>
      <c r="BE8" s="601"/>
      <c r="BF8" s="601"/>
      <c r="BG8" s="601"/>
      <c r="BH8" s="601"/>
      <c r="BI8" s="601"/>
      <c r="BJ8" s="601"/>
      <c r="BK8" s="601"/>
      <c r="BL8" s="601"/>
      <c r="BM8" s="601"/>
      <c r="BN8" s="601"/>
      <c r="BO8" s="601"/>
      <c r="BP8" s="601"/>
      <c r="BQ8" s="601"/>
      <c r="BR8" s="601"/>
      <c r="BS8" s="601"/>
      <c r="BT8" s="601"/>
      <c r="BU8" s="601"/>
      <c r="BV8" s="598"/>
      <c r="BW8" s="487"/>
    </row>
    <row r="9" spans="1:75">
      <c r="A9" s="719" t="s">
        <v>36</v>
      </c>
      <c r="B9" s="603">
        <f t="shared" ref="B9:B14" si="2">IF(filingDate&lt;$C$3,$C9,INDEX($C9:$AAA9,MATCH(filingDate,$C$3:$AAA$3)))</f>
        <v>0</v>
      </c>
      <c r="C9" s="604"/>
      <c r="D9" s="604"/>
      <c r="E9" s="604"/>
      <c r="F9" s="604"/>
      <c r="G9" s="604"/>
      <c r="H9" s="604"/>
      <c r="I9" s="604"/>
      <c r="J9" s="604"/>
      <c r="K9" s="604"/>
      <c r="L9" s="604"/>
      <c r="M9" s="604"/>
      <c r="N9" s="604"/>
      <c r="O9" s="604"/>
      <c r="P9" s="604"/>
      <c r="Q9" s="604"/>
      <c r="R9" s="604"/>
      <c r="S9" s="604"/>
      <c r="T9" s="604"/>
      <c r="U9" s="604"/>
      <c r="V9" s="604"/>
      <c r="W9" s="604"/>
      <c r="X9" s="604"/>
      <c r="Y9" s="604"/>
      <c r="Z9" s="604"/>
      <c r="AA9" s="604"/>
      <c r="AB9" s="604"/>
      <c r="AC9" s="604"/>
      <c r="AD9" s="604"/>
      <c r="AE9" s="604"/>
      <c r="AF9" s="604"/>
      <c r="AG9" s="604"/>
      <c r="AH9" s="604"/>
      <c r="AI9" s="604"/>
      <c r="AJ9" s="604"/>
      <c r="AK9" s="604"/>
      <c r="AL9" s="604"/>
      <c r="AM9" s="604"/>
      <c r="AN9" s="604"/>
      <c r="AO9" s="604"/>
      <c r="AP9" s="604"/>
      <c r="AQ9" s="604"/>
      <c r="AR9" s="604"/>
      <c r="AS9" s="604"/>
      <c r="AT9" s="604"/>
      <c r="AU9" s="604"/>
      <c r="AV9" s="604"/>
      <c r="AW9" s="604"/>
      <c r="AX9" s="604"/>
      <c r="AY9" s="604"/>
      <c r="AZ9" s="604"/>
      <c r="BA9" s="604"/>
      <c r="BB9" s="604"/>
      <c r="BC9" s="604"/>
      <c r="BD9" s="604"/>
      <c r="BE9" s="604"/>
      <c r="BF9" s="604"/>
      <c r="BG9" s="604"/>
      <c r="BH9" s="604"/>
      <c r="BI9" s="604"/>
      <c r="BJ9" s="604"/>
      <c r="BK9" s="604"/>
      <c r="BL9" s="604"/>
      <c r="BM9" s="604"/>
      <c r="BN9" s="604"/>
      <c r="BO9" s="604"/>
      <c r="BP9" s="604"/>
      <c r="BQ9" s="604"/>
      <c r="BR9" s="604"/>
      <c r="BS9" s="604"/>
      <c r="BT9" s="604"/>
      <c r="BU9" s="604"/>
      <c r="BV9" s="598"/>
      <c r="BW9" s="487"/>
    </row>
    <row r="10" spans="1:75">
      <c r="A10" s="720" t="s">
        <v>37</v>
      </c>
      <c r="B10" s="606">
        <f t="shared" si="2"/>
        <v>0</v>
      </c>
      <c r="C10" s="534"/>
      <c r="D10" s="534"/>
      <c r="E10" s="534"/>
      <c r="F10" s="534"/>
      <c r="G10" s="534"/>
      <c r="H10" s="534"/>
      <c r="I10" s="534"/>
      <c r="J10" s="534"/>
      <c r="K10" s="534"/>
      <c r="L10" s="534"/>
      <c r="M10" s="534"/>
      <c r="N10" s="534"/>
      <c r="O10" s="534"/>
      <c r="P10" s="534"/>
      <c r="Q10" s="534"/>
      <c r="R10" s="534"/>
      <c r="S10" s="534"/>
      <c r="T10" s="534"/>
      <c r="U10" s="534"/>
      <c r="V10" s="534"/>
      <c r="W10" s="534"/>
      <c r="X10" s="534"/>
      <c r="Y10" s="534"/>
      <c r="Z10" s="534"/>
      <c r="AA10" s="534"/>
      <c r="AB10" s="534"/>
      <c r="AC10" s="534"/>
      <c r="AD10" s="534"/>
      <c r="AE10" s="534"/>
      <c r="AF10" s="534"/>
      <c r="AG10" s="534"/>
      <c r="AH10" s="534"/>
      <c r="AI10" s="534"/>
      <c r="AJ10" s="534"/>
      <c r="AK10" s="534"/>
      <c r="AL10" s="534"/>
      <c r="AM10" s="534"/>
      <c r="AN10" s="534"/>
      <c r="AO10" s="534"/>
      <c r="AP10" s="534"/>
      <c r="AQ10" s="534"/>
      <c r="AR10" s="534"/>
      <c r="AS10" s="534"/>
      <c r="AT10" s="534"/>
      <c r="AU10" s="534"/>
      <c r="AV10" s="534"/>
      <c r="AW10" s="534"/>
      <c r="AX10" s="534"/>
      <c r="AY10" s="534"/>
      <c r="AZ10" s="534"/>
      <c r="BA10" s="534"/>
      <c r="BB10" s="534"/>
      <c r="BC10" s="534"/>
      <c r="BD10" s="534"/>
      <c r="BE10" s="534"/>
      <c r="BF10" s="534"/>
      <c r="BG10" s="534"/>
      <c r="BH10" s="534"/>
      <c r="BI10" s="534"/>
      <c r="BJ10" s="534"/>
      <c r="BK10" s="534"/>
      <c r="BL10" s="534"/>
      <c r="BM10" s="534"/>
      <c r="BN10" s="534"/>
      <c r="BO10" s="534"/>
      <c r="BP10" s="534"/>
      <c r="BQ10" s="534"/>
      <c r="BR10" s="534"/>
      <c r="BS10" s="534"/>
      <c r="BT10" s="534"/>
      <c r="BU10" s="534"/>
      <c r="BV10" s="594"/>
      <c r="BW10" s="487"/>
    </row>
    <row r="11" spans="1:75">
      <c r="A11" s="719" t="s">
        <v>146</v>
      </c>
      <c r="B11" s="607">
        <f t="shared" si="2"/>
        <v>0</v>
      </c>
      <c r="C11" s="608"/>
      <c r="D11" s="608"/>
      <c r="E11" s="608"/>
      <c r="F11" s="608"/>
      <c r="G11" s="608"/>
      <c r="H11" s="608"/>
      <c r="I11" s="608"/>
      <c r="J11" s="608"/>
      <c r="K11" s="608"/>
      <c r="L11" s="608"/>
      <c r="M11" s="608"/>
      <c r="N11" s="608"/>
      <c r="O11" s="608"/>
      <c r="P11" s="608"/>
      <c r="Q11" s="608"/>
      <c r="R11" s="608"/>
      <c r="S11" s="608"/>
      <c r="T11" s="608"/>
      <c r="U11" s="608"/>
      <c r="V11" s="608"/>
      <c r="W11" s="608"/>
      <c r="X11" s="608"/>
      <c r="Y11" s="608"/>
      <c r="Z11" s="608"/>
      <c r="AA11" s="608"/>
      <c r="AB11" s="608"/>
      <c r="AC11" s="608"/>
      <c r="AD11" s="608"/>
      <c r="AE11" s="604"/>
      <c r="AF11" s="604"/>
      <c r="AG11" s="604"/>
      <c r="AH11" s="604"/>
      <c r="AI11" s="604"/>
      <c r="AJ11" s="604"/>
      <c r="AK11" s="604"/>
      <c r="AL11" s="604"/>
      <c r="AM11" s="604"/>
      <c r="AN11" s="604"/>
      <c r="AO11" s="604"/>
      <c r="AP11" s="604"/>
      <c r="AQ11" s="604"/>
      <c r="AR11" s="604"/>
      <c r="AS11" s="604"/>
      <c r="AT11" s="604"/>
      <c r="AU11" s="604"/>
      <c r="AV11" s="604"/>
      <c r="AW11" s="604"/>
      <c r="AX11" s="604"/>
      <c r="AY11" s="604"/>
      <c r="AZ11" s="604"/>
      <c r="BA11" s="604"/>
      <c r="BB11" s="604"/>
      <c r="BC11" s="604"/>
      <c r="BD11" s="604"/>
      <c r="BE11" s="604"/>
      <c r="BF11" s="604"/>
      <c r="BG11" s="604"/>
      <c r="BH11" s="604"/>
      <c r="BI11" s="604"/>
      <c r="BJ11" s="604"/>
      <c r="BK11" s="604"/>
      <c r="BL11" s="604"/>
      <c r="BM11" s="604"/>
      <c r="BN11" s="604"/>
      <c r="BO11" s="604"/>
      <c r="BP11" s="604"/>
      <c r="BQ11" s="604"/>
      <c r="BR11" s="604"/>
      <c r="BS11" s="604"/>
      <c r="BT11" s="604"/>
      <c r="BU11" s="604"/>
      <c r="BV11" s="598"/>
      <c r="BW11" s="487"/>
    </row>
    <row r="12" spans="1:75">
      <c r="A12" s="720" t="s">
        <v>147</v>
      </c>
      <c r="B12" s="606">
        <f t="shared" si="2"/>
        <v>0</v>
      </c>
      <c r="C12" s="534"/>
      <c r="D12" s="534"/>
      <c r="E12" s="534"/>
      <c r="F12" s="534"/>
      <c r="G12" s="534"/>
      <c r="H12" s="534"/>
      <c r="I12" s="534"/>
      <c r="J12" s="534"/>
      <c r="K12" s="534"/>
      <c r="L12" s="534"/>
      <c r="M12" s="534"/>
      <c r="N12" s="534"/>
      <c r="O12" s="534"/>
      <c r="P12" s="534"/>
      <c r="Q12" s="534"/>
      <c r="R12" s="534"/>
      <c r="S12" s="534"/>
      <c r="T12" s="534"/>
      <c r="U12" s="534"/>
      <c r="V12" s="534"/>
      <c r="W12" s="534"/>
      <c r="X12" s="534"/>
      <c r="Y12" s="534"/>
      <c r="Z12" s="534"/>
      <c r="AA12" s="534"/>
      <c r="AB12" s="534"/>
      <c r="AC12" s="534"/>
      <c r="AD12" s="534"/>
      <c r="AE12" s="534"/>
      <c r="AF12" s="534"/>
      <c r="AG12" s="534"/>
      <c r="AH12" s="534"/>
      <c r="AI12" s="534"/>
      <c r="AJ12" s="534"/>
      <c r="AK12" s="534"/>
      <c r="AL12" s="534"/>
      <c r="AM12" s="534"/>
      <c r="AN12" s="534"/>
      <c r="AO12" s="534"/>
      <c r="AP12" s="534"/>
      <c r="AQ12" s="534"/>
      <c r="AR12" s="534"/>
      <c r="AS12" s="534"/>
      <c r="AT12" s="534"/>
      <c r="AU12" s="534"/>
      <c r="AV12" s="534"/>
      <c r="AW12" s="534"/>
      <c r="AX12" s="534"/>
      <c r="AY12" s="534"/>
      <c r="AZ12" s="534"/>
      <c r="BA12" s="534"/>
      <c r="BB12" s="534"/>
      <c r="BC12" s="534"/>
      <c r="BD12" s="534"/>
      <c r="BE12" s="534"/>
      <c r="BF12" s="534"/>
      <c r="BG12" s="534"/>
      <c r="BH12" s="534"/>
      <c r="BI12" s="534"/>
      <c r="BJ12" s="534"/>
      <c r="BK12" s="534"/>
      <c r="BL12" s="534"/>
      <c r="BM12" s="534"/>
      <c r="BN12" s="534"/>
      <c r="BO12" s="534"/>
      <c r="BP12" s="534"/>
      <c r="BQ12" s="534"/>
      <c r="BR12" s="534"/>
      <c r="BS12" s="534"/>
      <c r="BT12" s="534"/>
      <c r="BU12" s="534"/>
      <c r="BV12" s="594"/>
      <c r="BW12" s="487"/>
    </row>
    <row r="13" spans="1:75">
      <c r="A13" s="719" t="s">
        <v>173</v>
      </c>
      <c r="B13" s="607">
        <f t="shared" si="2"/>
        <v>0</v>
      </c>
      <c r="C13" s="608"/>
      <c r="D13" s="608"/>
      <c r="E13" s="608"/>
      <c r="F13" s="608"/>
      <c r="G13" s="608"/>
      <c r="H13" s="608"/>
      <c r="I13" s="608"/>
      <c r="J13" s="608"/>
      <c r="K13" s="608"/>
      <c r="L13" s="608"/>
      <c r="M13" s="608"/>
      <c r="N13" s="608"/>
      <c r="O13" s="608"/>
      <c r="P13" s="608"/>
      <c r="Q13" s="608"/>
      <c r="R13" s="608"/>
      <c r="S13" s="608"/>
      <c r="T13" s="608"/>
      <c r="U13" s="608"/>
      <c r="V13" s="608"/>
      <c r="W13" s="608"/>
      <c r="X13" s="608"/>
      <c r="Y13" s="608"/>
      <c r="Z13" s="608"/>
      <c r="AA13" s="608"/>
      <c r="AB13" s="608"/>
      <c r="AC13" s="608"/>
      <c r="AD13" s="608"/>
      <c r="AE13" s="604"/>
      <c r="AF13" s="604"/>
      <c r="AG13" s="604"/>
      <c r="AH13" s="604"/>
      <c r="AI13" s="604"/>
      <c r="AJ13" s="604"/>
      <c r="AK13" s="604"/>
      <c r="AL13" s="604"/>
      <c r="AM13" s="604"/>
      <c r="AN13" s="604"/>
      <c r="AO13" s="604"/>
      <c r="AP13" s="604"/>
      <c r="AQ13" s="604"/>
      <c r="AR13" s="604"/>
      <c r="AS13" s="604"/>
      <c r="AT13" s="604"/>
      <c r="AU13" s="604"/>
      <c r="AV13" s="604"/>
      <c r="AW13" s="604"/>
      <c r="AX13" s="604"/>
      <c r="AY13" s="604"/>
      <c r="AZ13" s="604"/>
      <c r="BA13" s="604"/>
      <c r="BB13" s="604"/>
      <c r="BC13" s="604"/>
      <c r="BD13" s="604"/>
      <c r="BE13" s="604"/>
      <c r="BF13" s="604"/>
      <c r="BG13" s="604"/>
      <c r="BH13" s="604"/>
      <c r="BI13" s="604"/>
      <c r="BJ13" s="604"/>
      <c r="BK13" s="604"/>
      <c r="BL13" s="604"/>
      <c r="BM13" s="604"/>
      <c r="BN13" s="604"/>
      <c r="BO13" s="604"/>
      <c r="BP13" s="604"/>
      <c r="BQ13" s="604"/>
      <c r="BR13" s="604"/>
      <c r="BS13" s="604"/>
      <c r="BT13" s="604"/>
      <c r="BU13" s="604"/>
      <c r="BV13" s="598"/>
      <c r="BW13" s="487"/>
    </row>
    <row r="14" spans="1:75">
      <c r="A14" s="720" t="s">
        <v>174</v>
      </c>
      <c r="B14" s="606">
        <f t="shared" si="2"/>
        <v>0</v>
      </c>
      <c r="C14" s="534"/>
      <c r="D14" s="534"/>
      <c r="E14" s="534"/>
      <c r="F14" s="534"/>
      <c r="G14" s="534"/>
      <c r="H14" s="534"/>
      <c r="I14" s="534"/>
      <c r="J14" s="534"/>
      <c r="K14" s="534"/>
      <c r="L14" s="534"/>
      <c r="M14" s="534"/>
      <c r="N14" s="534"/>
      <c r="O14" s="534"/>
      <c r="P14" s="534"/>
      <c r="Q14" s="534"/>
      <c r="R14" s="534"/>
      <c r="S14" s="534"/>
      <c r="T14" s="534"/>
      <c r="U14" s="534"/>
      <c r="V14" s="534"/>
      <c r="W14" s="534"/>
      <c r="X14" s="534"/>
      <c r="Y14" s="534"/>
      <c r="Z14" s="534"/>
      <c r="AA14" s="534"/>
      <c r="AB14" s="534"/>
      <c r="AC14" s="534"/>
      <c r="AD14" s="534"/>
      <c r="AE14" s="534"/>
      <c r="AF14" s="534"/>
      <c r="AG14" s="534"/>
      <c r="AH14" s="534"/>
      <c r="AI14" s="534"/>
      <c r="AJ14" s="534"/>
      <c r="AK14" s="534"/>
      <c r="AL14" s="534"/>
      <c r="AM14" s="534"/>
      <c r="AN14" s="534"/>
      <c r="AO14" s="534"/>
      <c r="AP14" s="534"/>
      <c r="AQ14" s="534"/>
      <c r="AR14" s="534"/>
      <c r="AS14" s="534"/>
      <c r="AT14" s="534"/>
      <c r="AU14" s="534"/>
      <c r="AV14" s="534"/>
      <c r="AW14" s="534"/>
      <c r="AX14" s="534"/>
      <c r="AY14" s="534"/>
      <c r="AZ14" s="534"/>
      <c r="BA14" s="534"/>
      <c r="BB14" s="534"/>
      <c r="BC14" s="534"/>
      <c r="BD14" s="534"/>
      <c r="BE14" s="534"/>
      <c r="BF14" s="534"/>
      <c r="BG14" s="534"/>
      <c r="BH14" s="534"/>
      <c r="BI14" s="534"/>
      <c r="BJ14" s="534"/>
      <c r="BK14" s="534"/>
      <c r="BL14" s="534"/>
      <c r="BM14" s="534"/>
      <c r="BN14" s="534"/>
      <c r="BO14" s="534"/>
      <c r="BP14" s="534"/>
      <c r="BQ14" s="534"/>
      <c r="BR14" s="534"/>
      <c r="BS14" s="534"/>
      <c r="BT14" s="534"/>
      <c r="BU14" s="534"/>
      <c r="BV14" s="594"/>
      <c r="BW14" s="487"/>
    </row>
    <row r="15" spans="1:75" ht="15">
      <c r="A15" s="721" t="s">
        <v>148</v>
      </c>
      <c r="B15" s="610"/>
      <c r="C15" s="532"/>
      <c r="D15" s="532"/>
      <c r="E15" s="532"/>
      <c r="F15" s="532"/>
      <c r="G15" s="532"/>
      <c r="H15" s="532"/>
      <c r="I15" s="532"/>
      <c r="J15" s="532"/>
      <c r="K15" s="532"/>
      <c r="L15" s="532"/>
      <c r="M15" s="532"/>
      <c r="N15" s="532"/>
      <c r="O15" s="532"/>
      <c r="P15" s="532"/>
      <c r="Q15" s="532"/>
      <c r="R15" s="532"/>
      <c r="S15" s="532"/>
      <c r="T15" s="532"/>
      <c r="U15" s="532"/>
      <c r="V15" s="532"/>
      <c r="W15" s="532"/>
      <c r="X15" s="532"/>
      <c r="Y15" s="532"/>
      <c r="Z15" s="532"/>
      <c r="AA15" s="532"/>
      <c r="AB15" s="532"/>
      <c r="AC15" s="532"/>
      <c r="AD15" s="532"/>
      <c r="AE15" s="533"/>
      <c r="AF15" s="533"/>
      <c r="AG15" s="533"/>
      <c r="AH15" s="533"/>
      <c r="AI15" s="533"/>
      <c r="AJ15" s="533"/>
      <c r="AK15" s="533"/>
      <c r="AL15" s="533"/>
      <c r="AM15" s="533"/>
      <c r="AN15" s="533"/>
      <c r="AO15" s="533"/>
      <c r="AP15" s="533"/>
      <c r="AQ15" s="533"/>
      <c r="AR15" s="533"/>
      <c r="AS15" s="533"/>
      <c r="AT15" s="533"/>
      <c r="AU15" s="533"/>
      <c r="AV15" s="533"/>
      <c r="AW15" s="533"/>
      <c r="AX15" s="533"/>
      <c r="AY15" s="533"/>
      <c r="AZ15" s="533"/>
      <c r="BA15" s="533"/>
      <c r="BB15" s="533"/>
      <c r="BC15" s="533"/>
      <c r="BD15" s="533"/>
      <c r="BE15" s="533"/>
      <c r="BF15" s="533"/>
      <c r="BG15" s="533"/>
      <c r="BH15" s="533"/>
      <c r="BI15" s="533"/>
      <c r="BJ15" s="533"/>
      <c r="BK15" s="533"/>
      <c r="BL15" s="533"/>
      <c r="BM15" s="533"/>
      <c r="BN15" s="533"/>
      <c r="BO15" s="533"/>
      <c r="BP15" s="533"/>
      <c r="BQ15" s="533"/>
      <c r="BR15" s="533"/>
      <c r="BS15" s="533"/>
      <c r="BT15" s="533"/>
      <c r="BU15" s="533"/>
      <c r="BV15" s="611"/>
      <c r="BW15" s="487"/>
    </row>
    <row r="16" spans="1:75">
      <c r="A16" s="722" t="s">
        <v>36</v>
      </c>
      <c r="B16" s="603">
        <f t="shared" ref="B16:B21" si="3">IF(filingDate&lt;$C$3,$C16,INDEX($C16:$AAA16,MATCH(filingDate,$C$3:$AAA$3)))</f>
        <v>0</v>
      </c>
      <c r="C16" s="608"/>
      <c r="D16" s="608"/>
      <c r="E16" s="608"/>
      <c r="F16" s="608"/>
      <c r="G16" s="608"/>
      <c r="H16" s="608"/>
      <c r="I16" s="608"/>
      <c r="J16" s="608"/>
      <c r="K16" s="608"/>
      <c r="L16" s="608"/>
      <c r="M16" s="608"/>
      <c r="N16" s="608"/>
      <c r="O16" s="608"/>
      <c r="P16" s="608"/>
      <c r="Q16" s="608"/>
      <c r="R16" s="608"/>
      <c r="S16" s="608"/>
      <c r="T16" s="608"/>
      <c r="U16" s="608"/>
      <c r="V16" s="608"/>
      <c r="W16" s="608"/>
      <c r="X16" s="608"/>
      <c r="Y16" s="608"/>
      <c r="Z16" s="608"/>
      <c r="AA16" s="608"/>
      <c r="AB16" s="608"/>
      <c r="AC16" s="608"/>
      <c r="AD16" s="608"/>
      <c r="AE16" s="604"/>
      <c r="AF16" s="604"/>
      <c r="AG16" s="604"/>
      <c r="AH16" s="604"/>
      <c r="AI16" s="604"/>
      <c r="AJ16" s="604"/>
      <c r="AK16" s="604"/>
      <c r="AL16" s="604"/>
      <c r="AM16" s="604"/>
      <c r="AN16" s="604"/>
      <c r="AO16" s="604"/>
      <c r="AP16" s="604"/>
      <c r="AQ16" s="604"/>
      <c r="AR16" s="604"/>
      <c r="AS16" s="604"/>
      <c r="AT16" s="604"/>
      <c r="AU16" s="604"/>
      <c r="AV16" s="604"/>
      <c r="AW16" s="604"/>
      <c r="AX16" s="604"/>
      <c r="AY16" s="604"/>
      <c r="AZ16" s="604"/>
      <c r="BA16" s="604"/>
      <c r="BB16" s="604"/>
      <c r="BC16" s="604"/>
      <c r="BD16" s="604"/>
      <c r="BE16" s="604"/>
      <c r="BF16" s="604"/>
      <c r="BG16" s="604"/>
      <c r="BH16" s="604"/>
      <c r="BI16" s="604"/>
      <c r="BJ16" s="604"/>
      <c r="BK16" s="604"/>
      <c r="BL16" s="604"/>
      <c r="BM16" s="604"/>
      <c r="BN16" s="604"/>
      <c r="BO16" s="604"/>
      <c r="BP16" s="604"/>
      <c r="BQ16" s="604"/>
      <c r="BR16" s="604"/>
      <c r="BS16" s="604"/>
      <c r="BT16" s="604"/>
      <c r="BU16" s="604"/>
      <c r="BV16" s="598"/>
      <c r="BW16" s="487"/>
    </row>
    <row r="17" spans="1:75">
      <c r="A17" s="723" t="s">
        <v>37</v>
      </c>
      <c r="B17" s="606">
        <f t="shared" si="3"/>
        <v>0</v>
      </c>
      <c r="C17" s="534"/>
      <c r="D17" s="534"/>
      <c r="E17" s="534"/>
      <c r="F17" s="534"/>
      <c r="G17" s="534"/>
      <c r="H17" s="534"/>
      <c r="I17" s="534"/>
      <c r="J17" s="534"/>
      <c r="K17" s="534"/>
      <c r="L17" s="534"/>
      <c r="M17" s="534"/>
      <c r="N17" s="534"/>
      <c r="O17" s="534"/>
      <c r="P17" s="534"/>
      <c r="Q17" s="534"/>
      <c r="R17" s="534"/>
      <c r="S17" s="534"/>
      <c r="T17" s="534"/>
      <c r="U17" s="534"/>
      <c r="V17" s="534"/>
      <c r="W17" s="534"/>
      <c r="X17" s="534"/>
      <c r="Y17" s="534"/>
      <c r="Z17" s="534"/>
      <c r="AA17" s="534"/>
      <c r="AB17" s="534"/>
      <c r="AC17" s="534"/>
      <c r="AD17" s="534"/>
      <c r="AE17" s="534"/>
      <c r="AF17" s="534"/>
      <c r="AG17" s="534"/>
      <c r="AH17" s="534"/>
      <c r="AI17" s="534"/>
      <c r="AJ17" s="534"/>
      <c r="AK17" s="534"/>
      <c r="AL17" s="534"/>
      <c r="AM17" s="534"/>
      <c r="AN17" s="534"/>
      <c r="AO17" s="534"/>
      <c r="AP17" s="534"/>
      <c r="AQ17" s="534"/>
      <c r="AR17" s="534"/>
      <c r="AS17" s="534"/>
      <c r="AT17" s="534"/>
      <c r="AU17" s="534"/>
      <c r="AV17" s="534"/>
      <c r="AW17" s="534"/>
      <c r="AX17" s="534"/>
      <c r="AY17" s="534"/>
      <c r="AZ17" s="534"/>
      <c r="BA17" s="534"/>
      <c r="BB17" s="534"/>
      <c r="BC17" s="534"/>
      <c r="BD17" s="534"/>
      <c r="BE17" s="534"/>
      <c r="BF17" s="534"/>
      <c r="BG17" s="534"/>
      <c r="BH17" s="534"/>
      <c r="BI17" s="534"/>
      <c r="BJ17" s="534"/>
      <c r="BK17" s="534"/>
      <c r="BL17" s="534"/>
      <c r="BM17" s="534"/>
      <c r="BN17" s="534"/>
      <c r="BO17" s="534"/>
      <c r="BP17" s="534"/>
      <c r="BQ17" s="534"/>
      <c r="BR17" s="534"/>
      <c r="BS17" s="534"/>
      <c r="BT17" s="534"/>
      <c r="BU17" s="534"/>
      <c r="BV17" s="594"/>
      <c r="BW17" s="487"/>
    </row>
    <row r="18" spans="1:75">
      <c r="A18" s="722" t="s">
        <v>146</v>
      </c>
      <c r="B18" s="607">
        <f t="shared" si="3"/>
        <v>0</v>
      </c>
      <c r="C18" s="608"/>
      <c r="D18" s="608"/>
      <c r="E18" s="608"/>
      <c r="F18" s="608"/>
      <c r="G18" s="608"/>
      <c r="H18" s="608"/>
      <c r="I18" s="608"/>
      <c r="J18" s="608"/>
      <c r="K18" s="608"/>
      <c r="L18" s="608"/>
      <c r="M18" s="608"/>
      <c r="N18" s="608"/>
      <c r="O18" s="608"/>
      <c r="P18" s="608"/>
      <c r="Q18" s="608"/>
      <c r="R18" s="608"/>
      <c r="S18" s="608"/>
      <c r="T18" s="608"/>
      <c r="U18" s="608"/>
      <c r="V18" s="608"/>
      <c r="W18" s="608"/>
      <c r="X18" s="608"/>
      <c r="Y18" s="608"/>
      <c r="Z18" s="608"/>
      <c r="AA18" s="608"/>
      <c r="AB18" s="608"/>
      <c r="AC18" s="608"/>
      <c r="AD18" s="608"/>
      <c r="AE18" s="604"/>
      <c r="AF18" s="604"/>
      <c r="AG18" s="604"/>
      <c r="AH18" s="604"/>
      <c r="AI18" s="604"/>
      <c r="AJ18" s="604"/>
      <c r="AK18" s="604"/>
      <c r="AL18" s="604"/>
      <c r="AM18" s="604"/>
      <c r="AN18" s="604"/>
      <c r="AO18" s="604"/>
      <c r="AP18" s="604"/>
      <c r="AQ18" s="604"/>
      <c r="AR18" s="604"/>
      <c r="AS18" s="604"/>
      <c r="AT18" s="604"/>
      <c r="AU18" s="604"/>
      <c r="AV18" s="604"/>
      <c r="AW18" s="604"/>
      <c r="AX18" s="604"/>
      <c r="AY18" s="604"/>
      <c r="AZ18" s="604"/>
      <c r="BA18" s="604"/>
      <c r="BB18" s="604"/>
      <c r="BC18" s="604"/>
      <c r="BD18" s="604"/>
      <c r="BE18" s="604"/>
      <c r="BF18" s="604"/>
      <c r="BG18" s="604"/>
      <c r="BH18" s="604"/>
      <c r="BI18" s="604"/>
      <c r="BJ18" s="604"/>
      <c r="BK18" s="604"/>
      <c r="BL18" s="604"/>
      <c r="BM18" s="604"/>
      <c r="BN18" s="604"/>
      <c r="BO18" s="604"/>
      <c r="BP18" s="604"/>
      <c r="BQ18" s="604"/>
      <c r="BR18" s="604"/>
      <c r="BS18" s="604"/>
      <c r="BT18" s="604"/>
      <c r="BU18" s="604"/>
      <c r="BV18" s="598"/>
      <c r="BW18" s="487"/>
    </row>
    <row r="19" spans="1:75">
      <c r="A19" s="723" t="s">
        <v>147</v>
      </c>
      <c r="B19" s="606">
        <f t="shared" si="3"/>
        <v>0</v>
      </c>
      <c r="C19" s="534"/>
      <c r="D19" s="534"/>
      <c r="E19" s="534"/>
      <c r="F19" s="534"/>
      <c r="G19" s="534"/>
      <c r="H19" s="534"/>
      <c r="I19" s="534"/>
      <c r="J19" s="534"/>
      <c r="K19" s="534"/>
      <c r="L19" s="534"/>
      <c r="M19" s="534"/>
      <c r="N19" s="534"/>
      <c r="O19" s="534"/>
      <c r="P19" s="534"/>
      <c r="Q19" s="534"/>
      <c r="R19" s="534"/>
      <c r="S19" s="534"/>
      <c r="T19" s="534"/>
      <c r="U19" s="534"/>
      <c r="V19" s="534"/>
      <c r="W19" s="534"/>
      <c r="X19" s="534"/>
      <c r="Y19" s="534"/>
      <c r="Z19" s="534"/>
      <c r="AA19" s="534"/>
      <c r="AB19" s="534"/>
      <c r="AC19" s="534"/>
      <c r="AD19" s="534"/>
      <c r="AE19" s="534"/>
      <c r="AF19" s="534"/>
      <c r="AG19" s="534"/>
      <c r="AH19" s="534"/>
      <c r="AI19" s="534"/>
      <c r="AJ19" s="534"/>
      <c r="AK19" s="534"/>
      <c r="AL19" s="534"/>
      <c r="AM19" s="534"/>
      <c r="AN19" s="534"/>
      <c r="AO19" s="534"/>
      <c r="AP19" s="534"/>
      <c r="AQ19" s="534"/>
      <c r="AR19" s="534"/>
      <c r="AS19" s="534"/>
      <c r="AT19" s="534"/>
      <c r="AU19" s="534"/>
      <c r="AV19" s="534"/>
      <c r="AW19" s="534"/>
      <c r="AX19" s="534"/>
      <c r="AY19" s="534"/>
      <c r="AZ19" s="534"/>
      <c r="BA19" s="534"/>
      <c r="BB19" s="534"/>
      <c r="BC19" s="534"/>
      <c r="BD19" s="534"/>
      <c r="BE19" s="534"/>
      <c r="BF19" s="534"/>
      <c r="BG19" s="534"/>
      <c r="BH19" s="534"/>
      <c r="BI19" s="534"/>
      <c r="BJ19" s="534"/>
      <c r="BK19" s="534"/>
      <c r="BL19" s="534"/>
      <c r="BM19" s="534"/>
      <c r="BN19" s="534"/>
      <c r="BO19" s="534"/>
      <c r="BP19" s="534"/>
      <c r="BQ19" s="534"/>
      <c r="BR19" s="534"/>
      <c r="BS19" s="534"/>
      <c r="BT19" s="534"/>
      <c r="BU19" s="534"/>
      <c r="BV19" s="594"/>
      <c r="BW19" s="487"/>
    </row>
    <row r="20" spans="1:75">
      <c r="A20" s="722" t="s">
        <v>173</v>
      </c>
      <c r="B20" s="607">
        <f t="shared" si="3"/>
        <v>0</v>
      </c>
      <c r="C20" s="608"/>
      <c r="D20" s="608"/>
      <c r="E20" s="608"/>
      <c r="F20" s="608"/>
      <c r="G20" s="608"/>
      <c r="H20" s="608"/>
      <c r="I20" s="608"/>
      <c r="J20" s="608"/>
      <c r="K20" s="608"/>
      <c r="L20" s="608"/>
      <c r="M20" s="608"/>
      <c r="N20" s="608"/>
      <c r="O20" s="608"/>
      <c r="P20" s="608"/>
      <c r="Q20" s="608"/>
      <c r="R20" s="608"/>
      <c r="S20" s="608"/>
      <c r="T20" s="608"/>
      <c r="U20" s="608"/>
      <c r="V20" s="608"/>
      <c r="W20" s="608"/>
      <c r="X20" s="608"/>
      <c r="Y20" s="608"/>
      <c r="Z20" s="608"/>
      <c r="AA20" s="608"/>
      <c r="AB20" s="608"/>
      <c r="AC20" s="608"/>
      <c r="AD20" s="608"/>
      <c r="AE20" s="604"/>
      <c r="AF20" s="604"/>
      <c r="AG20" s="604"/>
      <c r="AH20" s="604"/>
      <c r="AI20" s="604"/>
      <c r="AJ20" s="604"/>
      <c r="AK20" s="604"/>
      <c r="AL20" s="604"/>
      <c r="AM20" s="604"/>
      <c r="AN20" s="604"/>
      <c r="AO20" s="604"/>
      <c r="AP20" s="604"/>
      <c r="AQ20" s="604"/>
      <c r="AR20" s="604"/>
      <c r="AS20" s="604"/>
      <c r="AT20" s="604"/>
      <c r="AU20" s="604"/>
      <c r="AV20" s="604"/>
      <c r="AW20" s="604"/>
      <c r="AX20" s="604"/>
      <c r="AY20" s="604"/>
      <c r="AZ20" s="604"/>
      <c r="BA20" s="604"/>
      <c r="BB20" s="604"/>
      <c r="BC20" s="604"/>
      <c r="BD20" s="604"/>
      <c r="BE20" s="604"/>
      <c r="BF20" s="604"/>
      <c r="BG20" s="604"/>
      <c r="BH20" s="604"/>
      <c r="BI20" s="604"/>
      <c r="BJ20" s="604"/>
      <c r="BK20" s="604"/>
      <c r="BL20" s="604"/>
      <c r="BM20" s="604"/>
      <c r="BN20" s="604"/>
      <c r="BO20" s="604"/>
      <c r="BP20" s="604"/>
      <c r="BQ20" s="604"/>
      <c r="BR20" s="604"/>
      <c r="BS20" s="604"/>
      <c r="BT20" s="604"/>
      <c r="BU20" s="604"/>
      <c r="BV20" s="598"/>
      <c r="BW20" s="487"/>
    </row>
    <row r="21" spans="1:75">
      <c r="A21" s="723" t="s">
        <v>174</v>
      </c>
      <c r="B21" s="606">
        <f t="shared" si="3"/>
        <v>0</v>
      </c>
      <c r="C21" s="534"/>
      <c r="D21" s="534"/>
      <c r="E21" s="534"/>
      <c r="F21" s="534"/>
      <c r="G21" s="534"/>
      <c r="H21" s="534"/>
      <c r="I21" s="534"/>
      <c r="J21" s="534"/>
      <c r="K21" s="534"/>
      <c r="L21" s="534"/>
      <c r="M21" s="534"/>
      <c r="N21" s="534"/>
      <c r="O21" s="534"/>
      <c r="P21" s="534"/>
      <c r="Q21" s="534"/>
      <c r="R21" s="534"/>
      <c r="S21" s="534"/>
      <c r="T21" s="534"/>
      <c r="U21" s="534"/>
      <c r="V21" s="534"/>
      <c r="W21" s="534"/>
      <c r="X21" s="534"/>
      <c r="Y21" s="534"/>
      <c r="Z21" s="534"/>
      <c r="AA21" s="534"/>
      <c r="AB21" s="534"/>
      <c r="AC21" s="534"/>
      <c r="AD21" s="534"/>
      <c r="AE21" s="534"/>
      <c r="AF21" s="534"/>
      <c r="AG21" s="534"/>
      <c r="AH21" s="534"/>
      <c r="AI21" s="534"/>
      <c r="AJ21" s="534"/>
      <c r="AK21" s="534"/>
      <c r="AL21" s="534"/>
      <c r="AM21" s="534"/>
      <c r="AN21" s="534"/>
      <c r="AO21" s="534"/>
      <c r="AP21" s="534"/>
      <c r="AQ21" s="534"/>
      <c r="AR21" s="534"/>
      <c r="AS21" s="534"/>
      <c r="AT21" s="534"/>
      <c r="AU21" s="534"/>
      <c r="AV21" s="534"/>
      <c r="AW21" s="534"/>
      <c r="AX21" s="534"/>
      <c r="AY21" s="534"/>
      <c r="AZ21" s="534"/>
      <c r="BA21" s="534"/>
      <c r="BB21" s="534"/>
      <c r="BC21" s="534"/>
      <c r="BD21" s="534"/>
      <c r="BE21" s="534"/>
      <c r="BF21" s="534"/>
      <c r="BG21" s="534"/>
      <c r="BH21" s="534"/>
      <c r="BI21" s="534"/>
      <c r="BJ21" s="534"/>
      <c r="BK21" s="534"/>
      <c r="BL21" s="534"/>
      <c r="BM21" s="534"/>
      <c r="BN21" s="534"/>
      <c r="BO21" s="534"/>
      <c r="BP21" s="534"/>
      <c r="BQ21" s="534"/>
      <c r="BR21" s="534"/>
      <c r="BS21" s="534"/>
      <c r="BT21" s="534"/>
      <c r="BU21" s="534"/>
      <c r="BV21" s="594"/>
      <c r="BW21" s="487"/>
    </row>
    <row r="22" spans="1:75">
      <c r="A22" s="614"/>
      <c r="B22" s="615"/>
      <c r="C22" s="533"/>
      <c r="D22" s="533"/>
      <c r="E22" s="533"/>
      <c r="F22" s="533"/>
      <c r="G22" s="533"/>
      <c r="H22" s="533"/>
      <c r="I22" s="532"/>
      <c r="J22" s="532"/>
      <c r="K22" s="532"/>
      <c r="L22" s="532"/>
      <c r="M22" s="532"/>
      <c r="N22" s="532"/>
      <c r="O22" s="532"/>
      <c r="P22" s="532"/>
      <c r="Q22" s="532"/>
      <c r="R22" s="532"/>
      <c r="S22" s="532"/>
      <c r="T22" s="532"/>
      <c r="U22" s="532"/>
      <c r="V22" s="532"/>
      <c r="W22" s="532"/>
      <c r="X22" s="532"/>
      <c r="Y22" s="532"/>
      <c r="Z22" s="532"/>
      <c r="AA22" s="532"/>
      <c r="AB22" s="532"/>
      <c r="AC22" s="532"/>
      <c r="AD22" s="532"/>
      <c r="AE22" s="532"/>
      <c r="AF22" s="532"/>
      <c r="AG22" s="532"/>
      <c r="AH22" s="532"/>
      <c r="AI22" s="532"/>
      <c r="AJ22" s="532"/>
      <c r="AK22" s="532"/>
      <c r="AL22" s="532"/>
      <c r="AM22" s="532"/>
      <c r="AN22" s="532"/>
      <c r="AO22" s="532"/>
      <c r="AP22" s="532"/>
      <c r="AQ22" s="532"/>
      <c r="AR22" s="532"/>
      <c r="AS22" s="532"/>
      <c r="AT22" s="532"/>
      <c r="AU22" s="532"/>
      <c r="AV22" s="532"/>
      <c r="AW22" s="532"/>
      <c r="AX22" s="532"/>
      <c r="AY22" s="532"/>
      <c r="AZ22" s="532"/>
      <c r="BA22" s="532"/>
      <c r="BB22" s="532"/>
      <c r="BC22" s="532"/>
      <c r="BD22" s="532"/>
      <c r="BE22" s="532"/>
      <c r="BF22" s="532"/>
      <c r="BG22" s="532"/>
      <c r="BH22" s="532"/>
      <c r="BI22" s="532"/>
      <c r="BJ22" s="532"/>
      <c r="BK22" s="532"/>
      <c r="BL22" s="532"/>
      <c r="BM22" s="532"/>
      <c r="BN22" s="532"/>
      <c r="BO22" s="532"/>
      <c r="BP22" s="532"/>
      <c r="BQ22" s="532"/>
      <c r="BR22" s="532"/>
      <c r="BS22" s="532"/>
      <c r="BT22" s="532"/>
      <c r="BU22" s="532"/>
      <c r="BV22" s="598"/>
      <c r="BW22" s="487"/>
    </row>
    <row r="23" spans="1:75" ht="13.5" thickBot="1">
      <c r="A23" s="616" t="s">
        <v>430</v>
      </c>
      <c r="B23" s="617">
        <f>IF(filingDate&lt;$C$3,$C23,INDEX($C23:$AAA23,MATCH(filingDate,$C$3:$AAA$3)))</f>
        <v>0</v>
      </c>
      <c r="C23" s="618"/>
      <c r="D23" s="618"/>
      <c r="E23" s="618"/>
      <c r="F23" s="618"/>
      <c r="G23" s="618"/>
      <c r="H23" s="618"/>
      <c r="I23" s="618"/>
      <c r="J23" s="618"/>
      <c r="K23" s="618"/>
      <c r="L23" s="618"/>
      <c r="M23" s="618"/>
      <c r="N23" s="618"/>
      <c r="O23" s="618"/>
      <c r="P23" s="618"/>
      <c r="Q23" s="618"/>
      <c r="R23" s="618"/>
      <c r="S23" s="618"/>
      <c r="T23" s="618"/>
      <c r="U23" s="618"/>
      <c r="V23" s="618"/>
      <c r="W23" s="618"/>
      <c r="X23" s="618"/>
      <c r="Y23" s="618"/>
      <c r="Z23" s="618"/>
      <c r="AA23" s="618"/>
      <c r="AB23" s="618"/>
      <c r="AC23" s="618"/>
      <c r="AD23" s="618"/>
      <c r="AE23" s="618"/>
      <c r="AF23" s="618"/>
      <c r="AG23" s="618"/>
      <c r="AH23" s="618"/>
      <c r="AI23" s="618"/>
      <c r="AJ23" s="618"/>
      <c r="AK23" s="618"/>
      <c r="AL23" s="618"/>
      <c r="AM23" s="618"/>
      <c r="AN23" s="618"/>
      <c r="AO23" s="618"/>
      <c r="AP23" s="618"/>
      <c r="AQ23" s="618"/>
      <c r="AR23" s="618"/>
      <c r="AS23" s="618"/>
      <c r="AT23" s="618"/>
      <c r="AU23" s="618"/>
      <c r="AV23" s="618"/>
      <c r="AW23" s="618"/>
      <c r="AX23" s="618"/>
      <c r="AY23" s="618"/>
      <c r="AZ23" s="618"/>
      <c r="BA23" s="618"/>
      <c r="BB23" s="618"/>
      <c r="BC23" s="618"/>
      <c r="BD23" s="618"/>
      <c r="BE23" s="618"/>
      <c r="BF23" s="618"/>
      <c r="BG23" s="618"/>
      <c r="BH23" s="618"/>
      <c r="BI23" s="618"/>
      <c r="BJ23" s="618"/>
      <c r="BK23" s="618"/>
      <c r="BL23" s="618"/>
      <c r="BM23" s="618"/>
      <c r="BN23" s="618"/>
      <c r="BO23" s="618"/>
      <c r="BP23" s="618"/>
      <c r="BQ23" s="618"/>
      <c r="BR23" s="618"/>
      <c r="BS23" s="618"/>
      <c r="BT23" s="618"/>
      <c r="BU23" s="618"/>
      <c r="BV23" s="611"/>
      <c r="BW23" s="487"/>
    </row>
    <row r="24" spans="1:75" ht="18.95" customHeight="1" thickBot="1">
      <c r="A24" s="619" t="s">
        <v>429</v>
      </c>
      <c r="B24" s="620"/>
      <c r="C24" s="486"/>
      <c r="D24" s="486"/>
      <c r="E24" s="486"/>
      <c r="F24" s="486"/>
      <c r="G24" s="486"/>
      <c r="H24" s="486"/>
      <c r="I24" s="486"/>
      <c r="J24" s="486"/>
      <c r="K24" s="486"/>
      <c r="L24" s="486"/>
      <c r="M24" s="486"/>
      <c r="N24" s="486"/>
      <c r="O24" s="486"/>
      <c r="P24" s="486"/>
      <c r="Q24" s="486"/>
      <c r="R24" s="486"/>
      <c r="S24" s="486"/>
      <c r="T24" s="486"/>
      <c r="U24" s="486"/>
      <c r="V24" s="486"/>
      <c r="W24" s="486"/>
      <c r="X24" s="486"/>
      <c r="Y24" s="486"/>
      <c r="Z24" s="486"/>
      <c r="AA24" s="486"/>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6"/>
      <c r="BC24" s="486"/>
      <c r="BD24" s="486"/>
      <c r="BE24" s="486"/>
      <c r="BF24" s="486"/>
      <c r="BG24" s="486"/>
      <c r="BH24" s="486"/>
      <c r="BI24" s="486"/>
      <c r="BJ24" s="486"/>
      <c r="BK24" s="486"/>
      <c r="BL24" s="486"/>
      <c r="BM24" s="486"/>
      <c r="BN24" s="486"/>
      <c r="BO24" s="486"/>
      <c r="BP24" s="486"/>
      <c r="BQ24" s="486"/>
      <c r="BR24" s="486"/>
      <c r="BS24" s="486"/>
      <c r="BT24" s="486"/>
      <c r="BU24" s="486"/>
      <c r="BV24" s="594"/>
      <c r="BW24" s="487"/>
    </row>
    <row r="25" spans="1:75" ht="15">
      <c r="A25" s="600" t="s">
        <v>170</v>
      </c>
      <c r="B25" s="621"/>
      <c r="C25" s="621"/>
      <c r="D25" s="724"/>
      <c r="E25" s="724"/>
      <c r="F25" s="724"/>
      <c r="G25" s="724"/>
      <c r="H25" s="724"/>
      <c r="I25" s="724"/>
      <c r="J25" s="724"/>
      <c r="K25" s="724"/>
      <c r="L25" s="724"/>
      <c r="M25" s="724"/>
      <c r="N25" s="724"/>
      <c r="O25" s="724"/>
      <c r="P25" s="724"/>
      <c r="Q25" s="724"/>
      <c r="R25" s="724"/>
      <c r="S25" s="724"/>
      <c r="T25" s="724"/>
      <c r="U25" s="724"/>
      <c r="V25" s="724"/>
      <c r="W25" s="724"/>
      <c r="X25" s="724"/>
      <c r="Y25" s="724"/>
      <c r="Z25" s="724"/>
      <c r="AA25" s="724"/>
      <c r="AB25" s="724"/>
      <c r="AC25" s="724"/>
      <c r="AD25" s="724"/>
      <c r="AE25" s="724"/>
      <c r="AF25" s="724"/>
      <c r="AG25" s="724"/>
      <c r="AH25" s="724"/>
      <c r="AI25" s="724"/>
      <c r="AJ25" s="724"/>
      <c r="AK25" s="724"/>
      <c r="AL25" s="724"/>
      <c r="AM25" s="724"/>
      <c r="AN25" s="724"/>
      <c r="AO25" s="724"/>
      <c r="AP25" s="724"/>
      <c r="AQ25" s="724"/>
      <c r="AR25" s="724"/>
      <c r="AS25" s="724"/>
      <c r="AT25" s="724"/>
      <c r="AU25" s="724"/>
      <c r="AV25" s="724"/>
      <c r="AW25" s="724"/>
      <c r="AX25" s="724"/>
      <c r="AY25" s="724"/>
      <c r="AZ25" s="724"/>
      <c r="BA25" s="724"/>
      <c r="BB25" s="724"/>
      <c r="BC25" s="724"/>
      <c r="BD25" s="724"/>
      <c r="BE25" s="724"/>
      <c r="BF25" s="724"/>
      <c r="BG25" s="724"/>
      <c r="BH25" s="724"/>
      <c r="BI25" s="724"/>
      <c r="BJ25" s="724"/>
      <c r="BK25" s="724"/>
      <c r="BL25" s="724"/>
      <c r="BM25" s="724"/>
      <c r="BN25" s="724"/>
      <c r="BO25" s="724"/>
      <c r="BP25" s="724"/>
      <c r="BQ25" s="724"/>
      <c r="BR25" s="724"/>
      <c r="BS25" s="724"/>
      <c r="BT25" s="724"/>
      <c r="BU25" s="724"/>
      <c r="BV25" s="598"/>
      <c r="BW25" s="487"/>
    </row>
    <row r="26" spans="1:75">
      <c r="A26" s="722" t="s">
        <v>435</v>
      </c>
      <c r="B26" s="603">
        <f>IF(filingDate&lt;$C$3,$C26,INDEX($C26:$AAA26,MATCH(filingDate,$C$3:$AAA$3)))</f>
        <v>0</v>
      </c>
      <c r="C26" s="623">
        <v>0</v>
      </c>
      <c r="D26" s="608"/>
      <c r="E26" s="608"/>
      <c r="F26" s="608"/>
      <c r="G26" s="608"/>
      <c r="H26" s="608"/>
      <c r="I26" s="608"/>
      <c r="J26" s="608"/>
      <c r="K26" s="608"/>
      <c r="L26" s="608"/>
      <c r="M26" s="608"/>
      <c r="N26" s="608"/>
      <c r="O26" s="608"/>
      <c r="P26" s="608"/>
      <c r="Q26" s="608"/>
      <c r="R26" s="608"/>
      <c r="S26" s="608"/>
      <c r="T26" s="608"/>
      <c r="U26" s="608"/>
      <c r="V26" s="608"/>
      <c r="W26" s="608"/>
      <c r="X26" s="608"/>
      <c r="Y26" s="608"/>
      <c r="Z26" s="608"/>
      <c r="AA26" s="608"/>
      <c r="AB26" s="608"/>
      <c r="AC26" s="608"/>
      <c r="AD26" s="608"/>
      <c r="AE26" s="608"/>
      <c r="AF26" s="608"/>
      <c r="AG26" s="608"/>
      <c r="AH26" s="608"/>
      <c r="AI26" s="608"/>
      <c r="AJ26" s="608"/>
      <c r="AK26" s="608"/>
      <c r="AL26" s="608"/>
      <c r="AM26" s="608"/>
      <c r="AN26" s="608"/>
      <c r="AO26" s="608"/>
      <c r="AP26" s="608"/>
      <c r="AQ26" s="608"/>
      <c r="AR26" s="608"/>
      <c r="AS26" s="608"/>
      <c r="AT26" s="608"/>
      <c r="AU26" s="608"/>
      <c r="AV26" s="608"/>
      <c r="AW26" s="608"/>
      <c r="AX26" s="608"/>
      <c r="AY26" s="608"/>
      <c r="AZ26" s="608"/>
      <c r="BA26" s="608"/>
      <c r="BB26" s="608"/>
      <c r="BC26" s="608"/>
      <c r="BD26" s="608"/>
      <c r="BE26" s="608"/>
      <c r="BF26" s="608"/>
      <c r="BG26" s="608"/>
      <c r="BH26" s="608"/>
      <c r="BI26" s="608"/>
      <c r="BJ26" s="608"/>
      <c r="BK26" s="608"/>
      <c r="BL26" s="608"/>
      <c r="BM26" s="608"/>
      <c r="BN26" s="608"/>
      <c r="BO26" s="608"/>
      <c r="BP26" s="608"/>
      <c r="BQ26" s="608"/>
      <c r="BR26" s="608"/>
      <c r="BS26" s="608"/>
      <c r="BT26" s="608"/>
      <c r="BU26" s="608"/>
      <c r="BV26" s="624"/>
      <c r="BW26" s="487"/>
    </row>
    <row r="27" spans="1:75">
      <c r="A27" s="725" t="s">
        <v>436</v>
      </c>
      <c r="B27" s="607">
        <f>IF(filingDate&lt;$C$3,$C27,INDEX($C27:$AAA27,MATCH(filingDate,$C$3:$AAA$3)))</f>
        <v>0</v>
      </c>
      <c r="C27" s="488">
        <v>0</v>
      </c>
      <c r="D27" s="604"/>
      <c r="E27" s="604"/>
      <c r="F27" s="604"/>
      <c r="G27" s="604"/>
      <c r="H27" s="604"/>
      <c r="I27" s="604"/>
      <c r="J27" s="604"/>
      <c r="K27" s="604"/>
      <c r="L27" s="604"/>
      <c r="M27" s="604"/>
      <c r="N27" s="604"/>
      <c r="O27" s="604"/>
      <c r="P27" s="604"/>
      <c r="Q27" s="604"/>
      <c r="R27" s="604"/>
      <c r="S27" s="604"/>
      <c r="T27" s="604"/>
      <c r="U27" s="604"/>
      <c r="V27" s="604"/>
      <c r="W27" s="604"/>
      <c r="X27" s="604"/>
      <c r="Y27" s="604"/>
      <c r="Z27" s="604"/>
      <c r="AA27" s="604"/>
      <c r="AB27" s="604"/>
      <c r="AC27" s="604"/>
      <c r="AD27" s="604"/>
      <c r="AE27" s="604"/>
      <c r="AF27" s="604"/>
      <c r="AG27" s="604"/>
      <c r="AH27" s="604"/>
      <c r="AI27" s="604"/>
      <c r="AJ27" s="604"/>
      <c r="AK27" s="604"/>
      <c r="AL27" s="604"/>
      <c r="AM27" s="604"/>
      <c r="AN27" s="604"/>
      <c r="AO27" s="604"/>
      <c r="AP27" s="604"/>
      <c r="AQ27" s="604"/>
      <c r="AR27" s="604"/>
      <c r="AS27" s="604"/>
      <c r="AT27" s="604"/>
      <c r="AU27" s="604"/>
      <c r="AV27" s="604"/>
      <c r="AW27" s="604"/>
      <c r="AX27" s="604"/>
      <c r="AY27" s="604"/>
      <c r="AZ27" s="604"/>
      <c r="BA27" s="604"/>
      <c r="BB27" s="604"/>
      <c r="BC27" s="604"/>
      <c r="BD27" s="604"/>
      <c r="BE27" s="604"/>
      <c r="BF27" s="604"/>
      <c r="BG27" s="604"/>
      <c r="BH27" s="604"/>
      <c r="BI27" s="604"/>
      <c r="BJ27" s="604"/>
      <c r="BK27" s="604"/>
      <c r="BL27" s="604"/>
      <c r="BM27" s="604"/>
      <c r="BN27" s="604"/>
      <c r="BO27" s="604"/>
      <c r="BP27" s="604"/>
      <c r="BQ27" s="604"/>
      <c r="BR27" s="604"/>
      <c r="BS27" s="604"/>
      <c r="BT27" s="604"/>
      <c r="BU27" s="604"/>
      <c r="BV27" s="598"/>
      <c r="BW27" s="487"/>
    </row>
    <row r="28" spans="1:75">
      <c r="A28" s="723" t="s">
        <v>437</v>
      </c>
      <c r="B28" s="626">
        <f>IF(filingDate&lt;$C$3,$C28,INDEX($C28:$AAA28,MATCH(filingDate,$C$3:$AAA$3)))</f>
        <v>0</v>
      </c>
      <c r="C28" s="489">
        <v>0</v>
      </c>
      <c r="D28" s="534"/>
      <c r="E28" s="534"/>
      <c r="F28" s="534"/>
      <c r="G28" s="534"/>
      <c r="H28" s="534"/>
      <c r="I28" s="534"/>
      <c r="J28" s="534"/>
      <c r="K28" s="534"/>
      <c r="L28" s="534"/>
      <c r="M28" s="534"/>
      <c r="N28" s="534"/>
      <c r="O28" s="534"/>
      <c r="P28" s="534"/>
      <c r="Q28" s="534"/>
      <c r="R28" s="534"/>
      <c r="S28" s="534"/>
      <c r="T28" s="534"/>
      <c r="U28" s="534"/>
      <c r="V28" s="534"/>
      <c r="W28" s="534"/>
      <c r="X28" s="534"/>
      <c r="Y28" s="534"/>
      <c r="Z28" s="534"/>
      <c r="AA28" s="534"/>
      <c r="AB28" s="534"/>
      <c r="AC28" s="534"/>
      <c r="AD28" s="534"/>
      <c r="AE28" s="534"/>
      <c r="AF28" s="534"/>
      <c r="AG28" s="534"/>
      <c r="AH28" s="534"/>
      <c r="AI28" s="534"/>
      <c r="AJ28" s="534"/>
      <c r="AK28" s="534"/>
      <c r="AL28" s="534"/>
      <c r="AM28" s="534"/>
      <c r="AN28" s="534"/>
      <c r="AO28" s="534"/>
      <c r="AP28" s="534"/>
      <c r="AQ28" s="534"/>
      <c r="AR28" s="534"/>
      <c r="AS28" s="534"/>
      <c r="AT28" s="534"/>
      <c r="AU28" s="534"/>
      <c r="AV28" s="534"/>
      <c r="AW28" s="534"/>
      <c r="AX28" s="534"/>
      <c r="AY28" s="534"/>
      <c r="AZ28" s="534"/>
      <c r="BA28" s="534"/>
      <c r="BB28" s="534"/>
      <c r="BC28" s="534"/>
      <c r="BD28" s="534"/>
      <c r="BE28" s="534"/>
      <c r="BF28" s="534"/>
      <c r="BG28" s="534"/>
      <c r="BH28" s="534"/>
      <c r="BI28" s="534"/>
      <c r="BJ28" s="534"/>
      <c r="BK28" s="534"/>
      <c r="BL28" s="534"/>
      <c r="BM28" s="534"/>
      <c r="BN28" s="534"/>
      <c r="BO28" s="534"/>
      <c r="BP28" s="534"/>
      <c r="BQ28" s="534"/>
      <c r="BR28" s="534"/>
      <c r="BS28" s="534"/>
      <c r="BT28" s="534"/>
      <c r="BU28" s="534"/>
      <c r="BV28" s="594"/>
      <c r="BW28" s="487"/>
    </row>
    <row r="29" spans="1:75" ht="15">
      <c r="A29" s="627" t="s">
        <v>148</v>
      </c>
      <c r="B29" s="615"/>
      <c r="C29" s="628"/>
      <c r="D29" s="532"/>
      <c r="E29" s="532"/>
      <c r="F29" s="532"/>
      <c r="G29" s="532"/>
      <c r="H29" s="532"/>
      <c r="I29" s="532"/>
      <c r="J29" s="532"/>
      <c r="K29" s="532"/>
      <c r="L29" s="532"/>
      <c r="M29" s="532"/>
      <c r="N29" s="532"/>
      <c r="O29" s="532"/>
      <c r="P29" s="532"/>
      <c r="Q29" s="532"/>
      <c r="R29" s="532"/>
      <c r="S29" s="532"/>
      <c r="T29" s="532"/>
      <c r="U29" s="532"/>
      <c r="V29" s="532"/>
      <c r="W29" s="532"/>
      <c r="X29" s="532"/>
      <c r="Y29" s="532"/>
      <c r="Z29" s="532"/>
      <c r="AA29" s="532"/>
      <c r="AB29" s="532"/>
      <c r="AC29" s="532"/>
      <c r="AD29" s="532"/>
      <c r="AE29" s="532"/>
      <c r="AF29" s="532"/>
      <c r="AG29" s="532"/>
      <c r="AH29" s="532"/>
      <c r="AI29" s="532"/>
      <c r="AJ29" s="532"/>
      <c r="AK29" s="532"/>
      <c r="AL29" s="532"/>
      <c r="AM29" s="532"/>
      <c r="AN29" s="532"/>
      <c r="AO29" s="532"/>
      <c r="AP29" s="532"/>
      <c r="AQ29" s="532"/>
      <c r="AR29" s="532"/>
      <c r="AS29" s="532"/>
      <c r="AT29" s="532"/>
      <c r="AU29" s="532"/>
      <c r="AV29" s="532"/>
      <c r="AW29" s="532"/>
      <c r="AX29" s="532"/>
      <c r="AY29" s="532"/>
      <c r="AZ29" s="532"/>
      <c r="BA29" s="532"/>
      <c r="BB29" s="532"/>
      <c r="BC29" s="532"/>
      <c r="BD29" s="532"/>
      <c r="BE29" s="532"/>
      <c r="BF29" s="532"/>
      <c r="BG29" s="532"/>
      <c r="BH29" s="532"/>
      <c r="BI29" s="532"/>
      <c r="BJ29" s="532"/>
      <c r="BK29" s="532"/>
      <c r="BL29" s="532"/>
      <c r="BM29" s="532"/>
      <c r="BN29" s="532"/>
      <c r="BO29" s="532"/>
      <c r="BP29" s="532"/>
      <c r="BQ29" s="532"/>
      <c r="BR29" s="532"/>
      <c r="BS29" s="532"/>
      <c r="BT29" s="532"/>
      <c r="BU29" s="532"/>
      <c r="BV29" s="598"/>
      <c r="BW29" s="487"/>
    </row>
    <row r="30" spans="1:75">
      <c r="A30" s="722" t="s">
        <v>438</v>
      </c>
      <c r="B30" s="603">
        <f>IF(filingDate&lt;$C$3,$C30,INDEX($C30:$AAA30,MATCH(filingDate,$C$3:$AAA$3)))</f>
        <v>0</v>
      </c>
      <c r="C30" s="623">
        <v>0</v>
      </c>
      <c r="D30" s="608"/>
      <c r="E30" s="608"/>
      <c r="F30" s="608"/>
      <c r="G30" s="608"/>
      <c r="H30" s="608"/>
      <c r="I30" s="608"/>
      <c r="J30" s="608"/>
      <c r="K30" s="608"/>
      <c r="L30" s="608"/>
      <c r="M30" s="608"/>
      <c r="N30" s="608"/>
      <c r="O30" s="608"/>
      <c r="P30" s="608"/>
      <c r="Q30" s="608"/>
      <c r="R30" s="608"/>
      <c r="S30" s="608"/>
      <c r="T30" s="608"/>
      <c r="U30" s="608"/>
      <c r="V30" s="608"/>
      <c r="W30" s="608"/>
      <c r="X30" s="608"/>
      <c r="Y30" s="608"/>
      <c r="Z30" s="608"/>
      <c r="AA30" s="608"/>
      <c r="AB30" s="608"/>
      <c r="AC30" s="608"/>
      <c r="AD30" s="608"/>
      <c r="AE30" s="608"/>
      <c r="AF30" s="608"/>
      <c r="AG30" s="608"/>
      <c r="AH30" s="608"/>
      <c r="AI30" s="608"/>
      <c r="AJ30" s="608"/>
      <c r="AK30" s="608"/>
      <c r="AL30" s="608"/>
      <c r="AM30" s="608"/>
      <c r="AN30" s="608"/>
      <c r="AO30" s="608"/>
      <c r="AP30" s="608"/>
      <c r="AQ30" s="608"/>
      <c r="AR30" s="608"/>
      <c r="AS30" s="608"/>
      <c r="AT30" s="608"/>
      <c r="AU30" s="608"/>
      <c r="AV30" s="608"/>
      <c r="AW30" s="608"/>
      <c r="AX30" s="608"/>
      <c r="AY30" s="608"/>
      <c r="AZ30" s="608"/>
      <c r="BA30" s="608"/>
      <c r="BB30" s="608"/>
      <c r="BC30" s="608"/>
      <c r="BD30" s="608"/>
      <c r="BE30" s="608"/>
      <c r="BF30" s="608"/>
      <c r="BG30" s="608"/>
      <c r="BH30" s="608"/>
      <c r="BI30" s="608"/>
      <c r="BJ30" s="608"/>
      <c r="BK30" s="608"/>
      <c r="BL30" s="608"/>
      <c r="BM30" s="608"/>
      <c r="BN30" s="608"/>
      <c r="BO30" s="608"/>
      <c r="BP30" s="608"/>
      <c r="BQ30" s="608"/>
      <c r="BR30" s="608"/>
      <c r="BS30" s="608"/>
      <c r="BT30" s="608"/>
      <c r="BU30" s="608"/>
      <c r="BV30" s="611"/>
      <c r="BW30" s="487"/>
    </row>
    <row r="31" spans="1:75">
      <c r="A31" s="725" t="s">
        <v>439</v>
      </c>
      <c r="B31" s="607">
        <f>IF(filingDate&lt;$C$3,$C31,INDEX($C31:$AAA31,MATCH(filingDate,$C$3:$AAA$3)))</f>
        <v>0</v>
      </c>
      <c r="C31" s="488">
        <v>0</v>
      </c>
      <c r="D31" s="604"/>
      <c r="E31" s="604"/>
      <c r="F31" s="604"/>
      <c r="G31" s="604"/>
      <c r="H31" s="604"/>
      <c r="I31" s="604"/>
      <c r="J31" s="604"/>
      <c r="K31" s="604"/>
      <c r="L31" s="604"/>
      <c r="M31" s="604"/>
      <c r="N31" s="604"/>
      <c r="O31" s="604"/>
      <c r="P31" s="604"/>
      <c r="Q31" s="604"/>
      <c r="R31" s="604"/>
      <c r="S31" s="604"/>
      <c r="T31" s="604"/>
      <c r="U31" s="604"/>
      <c r="V31" s="604"/>
      <c r="W31" s="604"/>
      <c r="X31" s="604"/>
      <c r="Y31" s="604"/>
      <c r="Z31" s="604"/>
      <c r="AA31" s="604"/>
      <c r="AB31" s="604"/>
      <c r="AC31" s="604"/>
      <c r="AD31" s="604"/>
      <c r="AE31" s="604"/>
      <c r="AF31" s="604"/>
      <c r="AG31" s="604"/>
      <c r="AH31" s="604"/>
      <c r="AI31" s="604"/>
      <c r="AJ31" s="604"/>
      <c r="AK31" s="604"/>
      <c r="AL31" s="604"/>
      <c r="AM31" s="604"/>
      <c r="AN31" s="604"/>
      <c r="AO31" s="604"/>
      <c r="AP31" s="604"/>
      <c r="AQ31" s="604"/>
      <c r="AR31" s="604"/>
      <c r="AS31" s="604"/>
      <c r="AT31" s="604"/>
      <c r="AU31" s="604"/>
      <c r="AV31" s="604"/>
      <c r="AW31" s="604"/>
      <c r="AX31" s="604"/>
      <c r="AY31" s="604"/>
      <c r="AZ31" s="604"/>
      <c r="BA31" s="604"/>
      <c r="BB31" s="604"/>
      <c r="BC31" s="604"/>
      <c r="BD31" s="604"/>
      <c r="BE31" s="604"/>
      <c r="BF31" s="604"/>
      <c r="BG31" s="604"/>
      <c r="BH31" s="604"/>
      <c r="BI31" s="604"/>
      <c r="BJ31" s="604"/>
      <c r="BK31" s="604"/>
      <c r="BL31" s="604"/>
      <c r="BM31" s="604"/>
      <c r="BN31" s="604"/>
      <c r="BO31" s="604"/>
      <c r="BP31" s="604"/>
      <c r="BQ31" s="604"/>
      <c r="BR31" s="604"/>
      <c r="BS31" s="604"/>
      <c r="BT31" s="604"/>
      <c r="BU31" s="604"/>
      <c r="BV31" s="611"/>
      <c r="BW31" s="487"/>
    </row>
    <row r="32" spans="1:75">
      <c r="A32" s="723" t="s">
        <v>440</v>
      </c>
      <c r="B32" s="606">
        <f>IF(filingDate&lt;$C$3,$C32,INDEX($C32:$AAA32,MATCH(filingDate,$C$3:$AAA$3)))</f>
        <v>0</v>
      </c>
      <c r="C32" s="489">
        <v>0</v>
      </c>
      <c r="D32" s="534"/>
      <c r="E32" s="534"/>
      <c r="F32" s="534"/>
      <c r="G32" s="534"/>
      <c r="H32" s="534"/>
      <c r="I32" s="534"/>
      <c r="J32" s="534"/>
      <c r="K32" s="534"/>
      <c r="L32" s="534"/>
      <c r="M32" s="534"/>
      <c r="N32" s="534"/>
      <c r="O32" s="534"/>
      <c r="P32" s="534"/>
      <c r="Q32" s="534"/>
      <c r="R32" s="534"/>
      <c r="S32" s="534"/>
      <c r="T32" s="534"/>
      <c r="U32" s="534"/>
      <c r="V32" s="534"/>
      <c r="W32" s="534"/>
      <c r="X32" s="534"/>
      <c r="Y32" s="534"/>
      <c r="Z32" s="534"/>
      <c r="AA32" s="534"/>
      <c r="AB32" s="534"/>
      <c r="AC32" s="534"/>
      <c r="AD32" s="534"/>
      <c r="AE32" s="534"/>
      <c r="AF32" s="534"/>
      <c r="AG32" s="534"/>
      <c r="AH32" s="534"/>
      <c r="AI32" s="534"/>
      <c r="AJ32" s="534"/>
      <c r="AK32" s="534"/>
      <c r="AL32" s="534"/>
      <c r="AM32" s="534"/>
      <c r="AN32" s="534"/>
      <c r="AO32" s="534"/>
      <c r="AP32" s="534"/>
      <c r="AQ32" s="534"/>
      <c r="AR32" s="534"/>
      <c r="AS32" s="534"/>
      <c r="AT32" s="534"/>
      <c r="AU32" s="534"/>
      <c r="AV32" s="534"/>
      <c r="AW32" s="534"/>
      <c r="AX32" s="534"/>
      <c r="AY32" s="534"/>
      <c r="AZ32" s="534"/>
      <c r="BA32" s="534"/>
      <c r="BB32" s="534"/>
      <c r="BC32" s="534"/>
      <c r="BD32" s="534"/>
      <c r="BE32" s="534"/>
      <c r="BF32" s="534"/>
      <c r="BG32" s="534"/>
      <c r="BH32" s="534"/>
      <c r="BI32" s="534"/>
      <c r="BJ32" s="534"/>
      <c r="BK32" s="534"/>
      <c r="BL32" s="534"/>
      <c r="BM32" s="534"/>
      <c r="BN32" s="534"/>
      <c r="BO32" s="534"/>
      <c r="BP32" s="534"/>
      <c r="BQ32" s="534"/>
      <c r="BR32" s="534"/>
      <c r="BS32" s="534"/>
      <c r="BT32" s="534"/>
      <c r="BU32" s="534"/>
      <c r="BV32" s="611"/>
      <c r="BW32" s="487"/>
    </row>
    <row r="33" spans="1:75" ht="15">
      <c r="A33" s="629" t="s">
        <v>172</v>
      </c>
      <c r="B33" s="490"/>
      <c r="C33" s="491"/>
      <c r="D33" s="491"/>
      <c r="E33" s="491"/>
      <c r="F33" s="491"/>
      <c r="G33" s="491"/>
      <c r="H33" s="491"/>
      <c r="I33" s="491"/>
      <c r="J33" s="491"/>
      <c r="K33" s="491"/>
      <c r="L33" s="491"/>
      <c r="M33" s="491"/>
      <c r="N33" s="491"/>
      <c r="O33" s="491"/>
      <c r="P33" s="491"/>
      <c r="Q33" s="491"/>
      <c r="R33" s="491"/>
      <c r="S33" s="491"/>
      <c r="T33" s="491"/>
      <c r="U33" s="491"/>
      <c r="V33" s="491"/>
      <c r="W33" s="491"/>
      <c r="X33" s="491"/>
      <c r="Y33" s="491"/>
      <c r="Z33" s="491"/>
      <c r="AA33" s="491"/>
      <c r="AB33" s="491"/>
      <c r="AC33" s="491"/>
      <c r="AD33" s="491"/>
      <c r="AE33" s="491"/>
      <c r="AF33" s="491"/>
      <c r="AG33" s="491"/>
      <c r="AH33" s="491"/>
      <c r="AI33" s="491"/>
      <c r="AJ33" s="491"/>
      <c r="AK33" s="491"/>
      <c r="AL33" s="491"/>
      <c r="AM33" s="491"/>
      <c r="AN33" s="491"/>
      <c r="AO33" s="491"/>
      <c r="AP33" s="491"/>
      <c r="AQ33" s="491"/>
      <c r="AR33" s="491"/>
      <c r="AS33" s="491"/>
      <c r="AT33" s="491"/>
      <c r="AU33" s="491"/>
      <c r="AV33" s="491"/>
      <c r="AW33" s="491"/>
      <c r="AX33" s="491"/>
      <c r="AY33" s="491"/>
      <c r="AZ33" s="491"/>
      <c r="BA33" s="491"/>
      <c r="BB33" s="491"/>
      <c r="BC33" s="491"/>
      <c r="BD33" s="491"/>
      <c r="BE33" s="491"/>
      <c r="BF33" s="491"/>
      <c r="BG33" s="491"/>
      <c r="BH33" s="491"/>
      <c r="BI33" s="491"/>
      <c r="BJ33" s="491"/>
      <c r="BK33" s="491"/>
      <c r="BL33" s="491"/>
      <c r="BM33" s="491"/>
      <c r="BN33" s="491"/>
      <c r="BO33" s="491"/>
      <c r="BP33" s="491"/>
      <c r="BQ33" s="491"/>
      <c r="BR33" s="491"/>
      <c r="BS33" s="491"/>
      <c r="BT33" s="491"/>
      <c r="BU33" s="491"/>
      <c r="BV33" s="611"/>
      <c r="BW33" s="487"/>
    </row>
    <row r="34" spans="1:75">
      <c r="A34" s="630" t="s">
        <v>176</v>
      </c>
      <c r="B34" s="631" t="str">
        <f>IF(filingDate&lt;$C$3,$C34,INDEX($C34:$AAA34,MATCH(filingDate,$C$3:$AAA$3)))</f>
        <v/>
      </c>
      <c r="C34" s="492">
        <f>C26+C30</f>
        <v>0</v>
      </c>
      <c r="D34" s="492" t="str">
        <f>IF((D26+D30)&lt;&gt;0,D26+D30,"")</f>
        <v/>
      </c>
      <c r="E34" s="492" t="str">
        <f t="shared" ref="E34:BP34" si="4">IF((E26+E30)&lt;&gt;0,E26+E30,"")</f>
        <v/>
      </c>
      <c r="F34" s="492" t="str">
        <f t="shared" si="4"/>
        <v/>
      </c>
      <c r="G34" s="492" t="str">
        <f t="shared" si="4"/>
        <v/>
      </c>
      <c r="H34" s="492" t="str">
        <f t="shared" si="4"/>
        <v/>
      </c>
      <c r="I34" s="492" t="str">
        <f t="shared" si="4"/>
        <v/>
      </c>
      <c r="J34" s="492" t="str">
        <f t="shared" si="4"/>
        <v/>
      </c>
      <c r="K34" s="492" t="str">
        <f t="shared" si="4"/>
        <v/>
      </c>
      <c r="L34" s="492" t="str">
        <f t="shared" si="4"/>
        <v/>
      </c>
      <c r="M34" s="492" t="str">
        <f t="shared" si="4"/>
        <v/>
      </c>
      <c r="N34" s="492" t="str">
        <f t="shared" si="4"/>
        <v/>
      </c>
      <c r="O34" s="492" t="str">
        <f t="shared" si="4"/>
        <v/>
      </c>
      <c r="P34" s="492" t="str">
        <f t="shared" si="4"/>
        <v/>
      </c>
      <c r="Q34" s="492" t="str">
        <f t="shared" si="4"/>
        <v/>
      </c>
      <c r="R34" s="492" t="str">
        <f t="shared" si="4"/>
        <v/>
      </c>
      <c r="S34" s="492" t="str">
        <f t="shared" si="4"/>
        <v/>
      </c>
      <c r="T34" s="492" t="str">
        <f t="shared" si="4"/>
        <v/>
      </c>
      <c r="U34" s="492" t="str">
        <f t="shared" si="4"/>
        <v/>
      </c>
      <c r="V34" s="492" t="str">
        <f t="shared" si="4"/>
        <v/>
      </c>
      <c r="W34" s="492" t="str">
        <f t="shared" si="4"/>
        <v/>
      </c>
      <c r="X34" s="492" t="str">
        <f t="shared" si="4"/>
        <v/>
      </c>
      <c r="Y34" s="492" t="str">
        <f t="shared" si="4"/>
        <v/>
      </c>
      <c r="Z34" s="492" t="str">
        <f t="shared" si="4"/>
        <v/>
      </c>
      <c r="AA34" s="492" t="str">
        <f t="shared" si="4"/>
        <v/>
      </c>
      <c r="AB34" s="492" t="str">
        <f t="shared" si="4"/>
        <v/>
      </c>
      <c r="AC34" s="492" t="str">
        <f t="shared" si="4"/>
        <v/>
      </c>
      <c r="AD34" s="492" t="str">
        <f t="shared" si="4"/>
        <v/>
      </c>
      <c r="AE34" s="492" t="str">
        <f t="shared" si="4"/>
        <v/>
      </c>
      <c r="AF34" s="492" t="str">
        <f t="shared" si="4"/>
        <v/>
      </c>
      <c r="AG34" s="492" t="str">
        <f t="shared" si="4"/>
        <v/>
      </c>
      <c r="AH34" s="492" t="str">
        <f t="shared" si="4"/>
        <v/>
      </c>
      <c r="AI34" s="492" t="str">
        <f t="shared" si="4"/>
        <v/>
      </c>
      <c r="AJ34" s="492" t="str">
        <f t="shared" si="4"/>
        <v/>
      </c>
      <c r="AK34" s="492" t="str">
        <f t="shared" si="4"/>
        <v/>
      </c>
      <c r="AL34" s="492" t="str">
        <f t="shared" si="4"/>
        <v/>
      </c>
      <c r="AM34" s="492" t="str">
        <f t="shared" si="4"/>
        <v/>
      </c>
      <c r="AN34" s="492" t="str">
        <f t="shared" si="4"/>
        <v/>
      </c>
      <c r="AO34" s="492" t="str">
        <f t="shared" si="4"/>
        <v/>
      </c>
      <c r="AP34" s="492" t="str">
        <f t="shared" si="4"/>
        <v/>
      </c>
      <c r="AQ34" s="492" t="str">
        <f t="shared" si="4"/>
        <v/>
      </c>
      <c r="AR34" s="492" t="str">
        <f t="shared" si="4"/>
        <v/>
      </c>
      <c r="AS34" s="492" t="str">
        <f t="shared" si="4"/>
        <v/>
      </c>
      <c r="AT34" s="492" t="str">
        <f t="shared" si="4"/>
        <v/>
      </c>
      <c r="AU34" s="492" t="str">
        <f t="shared" si="4"/>
        <v/>
      </c>
      <c r="AV34" s="492" t="str">
        <f t="shared" si="4"/>
        <v/>
      </c>
      <c r="AW34" s="492" t="str">
        <f t="shared" si="4"/>
        <v/>
      </c>
      <c r="AX34" s="492" t="str">
        <f t="shared" si="4"/>
        <v/>
      </c>
      <c r="AY34" s="492" t="str">
        <f t="shared" si="4"/>
        <v/>
      </c>
      <c r="AZ34" s="492" t="str">
        <f t="shared" si="4"/>
        <v/>
      </c>
      <c r="BA34" s="492" t="str">
        <f t="shared" si="4"/>
        <v/>
      </c>
      <c r="BB34" s="492" t="str">
        <f t="shared" si="4"/>
        <v/>
      </c>
      <c r="BC34" s="492" t="str">
        <f t="shared" si="4"/>
        <v/>
      </c>
      <c r="BD34" s="492" t="str">
        <f t="shared" si="4"/>
        <v/>
      </c>
      <c r="BE34" s="492" t="str">
        <f t="shared" si="4"/>
        <v/>
      </c>
      <c r="BF34" s="492" t="str">
        <f t="shared" si="4"/>
        <v/>
      </c>
      <c r="BG34" s="492" t="str">
        <f t="shared" si="4"/>
        <v/>
      </c>
      <c r="BH34" s="492" t="str">
        <f t="shared" si="4"/>
        <v/>
      </c>
      <c r="BI34" s="492" t="str">
        <f t="shared" si="4"/>
        <v/>
      </c>
      <c r="BJ34" s="492" t="str">
        <f t="shared" si="4"/>
        <v/>
      </c>
      <c r="BK34" s="492" t="str">
        <f t="shared" si="4"/>
        <v/>
      </c>
      <c r="BL34" s="492" t="str">
        <f t="shared" si="4"/>
        <v/>
      </c>
      <c r="BM34" s="492" t="str">
        <f t="shared" si="4"/>
        <v/>
      </c>
      <c r="BN34" s="492" t="str">
        <f t="shared" si="4"/>
        <v/>
      </c>
      <c r="BO34" s="492" t="str">
        <f t="shared" si="4"/>
        <v/>
      </c>
      <c r="BP34" s="492" t="str">
        <f t="shared" si="4"/>
        <v/>
      </c>
      <c r="BQ34" s="492" t="str">
        <f t="shared" ref="BQ34:BV34" si="5">IF((BQ26+BQ30)&lt;&gt;0,BQ26+BQ30,"")</f>
        <v/>
      </c>
      <c r="BR34" s="492" t="str">
        <f t="shared" si="5"/>
        <v/>
      </c>
      <c r="BS34" s="492" t="str">
        <f t="shared" si="5"/>
        <v/>
      </c>
      <c r="BT34" s="492" t="str">
        <f t="shared" si="5"/>
        <v/>
      </c>
      <c r="BU34" s="492" t="str">
        <f t="shared" si="5"/>
        <v/>
      </c>
      <c r="BV34" s="632" t="str">
        <f t="shared" si="5"/>
        <v/>
      </c>
      <c r="BW34" s="487"/>
    </row>
    <row r="35" spans="1:75" ht="13.5" thickBot="1">
      <c r="A35" s="633" t="s">
        <v>177</v>
      </c>
      <c r="B35" s="634" t="str">
        <f>IF(filingDate&lt;$C$3,$C35,INDEX($C35:$AAA35,MATCH(filingDate,$C$3:$AAA$3)))</f>
        <v/>
      </c>
      <c r="C35" s="635">
        <v>0</v>
      </c>
      <c r="D35" s="635" t="str">
        <f t="shared" ref="D35:R35" si="6">IFERROR(IF((C46-D46+D34)&lt;0,(C46-D46+D34)*(-1),C46-D46+D34),"")</f>
        <v/>
      </c>
      <c r="E35" s="635" t="str">
        <f t="shared" si="6"/>
        <v/>
      </c>
      <c r="F35" s="635" t="str">
        <f t="shared" si="6"/>
        <v/>
      </c>
      <c r="G35" s="635" t="str">
        <f t="shared" si="6"/>
        <v/>
      </c>
      <c r="H35" s="635" t="str">
        <f t="shared" si="6"/>
        <v/>
      </c>
      <c r="I35" s="635" t="str">
        <f t="shared" si="6"/>
        <v/>
      </c>
      <c r="J35" s="635" t="str">
        <f t="shared" si="6"/>
        <v/>
      </c>
      <c r="K35" s="635" t="str">
        <f t="shared" si="6"/>
        <v/>
      </c>
      <c r="L35" s="635" t="str">
        <f t="shared" si="6"/>
        <v/>
      </c>
      <c r="M35" s="635" t="str">
        <f t="shared" si="6"/>
        <v/>
      </c>
      <c r="N35" s="635" t="str">
        <f t="shared" si="6"/>
        <v/>
      </c>
      <c r="O35" s="635" t="str">
        <f t="shared" si="6"/>
        <v/>
      </c>
      <c r="P35" s="635" t="str">
        <f t="shared" si="6"/>
        <v/>
      </c>
      <c r="Q35" s="635" t="str">
        <f t="shared" si="6"/>
        <v/>
      </c>
      <c r="R35" s="635" t="str">
        <f t="shared" si="6"/>
        <v/>
      </c>
      <c r="S35" s="635" t="str">
        <f>IFERROR(IF((R46-S46+S34)&lt;0,(R46-S46+S34)*(-1),R46-S46+S34),"")</f>
        <v/>
      </c>
      <c r="T35" s="635" t="str">
        <f t="shared" ref="T35:BT35" si="7">IFERROR(IF((S46-T46+T34)&lt;0,(S46-T46+T34)*(-1),S46-T46+T34),"")</f>
        <v/>
      </c>
      <c r="U35" s="635" t="str">
        <f t="shared" si="7"/>
        <v/>
      </c>
      <c r="V35" s="635" t="str">
        <f t="shared" si="7"/>
        <v/>
      </c>
      <c r="W35" s="635" t="str">
        <f t="shared" si="7"/>
        <v/>
      </c>
      <c r="X35" s="635" t="str">
        <f t="shared" si="7"/>
        <v/>
      </c>
      <c r="Y35" s="635" t="str">
        <f t="shared" si="7"/>
        <v/>
      </c>
      <c r="Z35" s="635" t="str">
        <f t="shared" si="7"/>
        <v/>
      </c>
      <c r="AA35" s="635" t="str">
        <f t="shared" si="7"/>
        <v/>
      </c>
      <c r="AB35" s="635" t="str">
        <f t="shared" si="7"/>
        <v/>
      </c>
      <c r="AC35" s="635" t="str">
        <f t="shared" si="7"/>
        <v/>
      </c>
      <c r="AD35" s="635" t="str">
        <f t="shared" si="7"/>
        <v/>
      </c>
      <c r="AE35" s="635" t="str">
        <f t="shared" si="7"/>
        <v/>
      </c>
      <c r="AF35" s="635" t="str">
        <f t="shared" si="7"/>
        <v/>
      </c>
      <c r="AG35" s="635" t="str">
        <f t="shared" si="7"/>
        <v/>
      </c>
      <c r="AH35" s="635" t="str">
        <f t="shared" si="7"/>
        <v/>
      </c>
      <c r="AI35" s="635" t="str">
        <f t="shared" si="7"/>
        <v/>
      </c>
      <c r="AJ35" s="635" t="str">
        <f t="shared" si="7"/>
        <v/>
      </c>
      <c r="AK35" s="635" t="str">
        <f t="shared" si="7"/>
        <v/>
      </c>
      <c r="AL35" s="635" t="str">
        <f t="shared" si="7"/>
        <v/>
      </c>
      <c r="AM35" s="635" t="str">
        <f t="shared" si="7"/>
        <v/>
      </c>
      <c r="AN35" s="635" t="str">
        <f t="shared" si="7"/>
        <v/>
      </c>
      <c r="AO35" s="635" t="str">
        <f t="shared" si="7"/>
        <v/>
      </c>
      <c r="AP35" s="635" t="str">
        <f t="shared" si="7"/>
        <v/>
      </c>
      <c r="AQ35" s="635" t="str">
        <f t="shared" si="7"/>
        <v/>
      </c>
      <c r="AR35" s="635" t="str">
        <f t="shared" si="7"/>
        <v/>
      </c>
      <c r="AS35" s="635" t="str">
        <f t="shared" si="7"/>
        <v/>
      </c>
      <c r="AT35" s="635" t="str">
        <f t="shared" si="7"/>
        <v/>
      </c>
      <c r="AU35" s="635" t="str">
        <f t="shared" si="7"/>
        <v/>
      </c>
      <c r="AV35" s="635" t="str">
        <f t="shared" si="7"/>
        <v/>
      </c>
      <c r="AW35" s="635" t="str">
        <f t="shared" si="7"/>
        <v/>
      </c>
      <c r="AX35" s="635" t="str">
        <f t="shared" si="7"/>
        <v/>
      </c>
      <c r="AY35" s="635" t="str">
        <f t="shared" si="7"/>
        <v/>
      </c>
      <c r="AZ35" s="635" t="str">
        <f t="shared" si="7"/>
        <v/>
      </c>
      <c r="BA35" s="635" t="str">
        <f t="shared" si="7"/>
        <v/>
      </c>
      <c r="BB35" s="635" t="str">
        <f t="shared" si="7"/>
        <v/>
      </c>
      <c r="BC35" s="635" t="str">
        <f t="shared" si="7"/>
        <v/>
      </c>
      <c r="BD35" s="635" t="str">
        <f t="shared" si="7"/>
        <v/>
      </c>
      <c r="BE35" s="635" t="str">
        <f t="shared" si="7"/>
        <v/>
      </c>
      <c r="BF35" s="635" t="str">
        <f t="shared" si="7"/>
        <v/>
      </c>
      <c r="BG35" s="635" t="str">
        <f t="shared" si="7"/>
        <v/>
      </c>
      <c r="BH35" s="635" t="str">
        <f t="shared" si="7"/>
        <v/>
      </c>
      <c r="BI35" s="635" t="str">
        <f t="shared" si="7"/>
        <v/>
      </c>
      <c r="BJ35" s="635" t="str">
        <f t="shared" si="7"/>
        <v/>
      </c>
      <c r="BK35" s="635" t="str">
        <f t="shared" si="7"/>
        <v/>
      </c>
      <c r="BL35" s="635" t="str">
        <f t="shared" si="7"/>
        <v/>
      </c>
      <c r="BM35" s="635" t="str">
        <f t="shared" si="7"/>
        <v/>
      </c>
      <c r="BN35" s="635" t="str">
        <f t="shared" si="7"/>
        <v/>
      </c>
      <c r="BO35" s="635" t="str">
        <f t="shared" si="7"/>
        <v/>
      </c>
      <c r="BP35" s="635" t="str">
        <f t="shared" si="7"/>
        <v/>
      </c>
      <c r="BQ35" s="635" t="str">
        <f t="shared" si="7"/>
        <v/>
      </c>
      <c r="BR35" s="635" t="str">
        <f t="shared" si="7"/>
        <v/>
      </c>
      <c r="BS35" s="635" t="str">
        <f t="shared" si="7"/>
        <v/>
      </c>
      <c r="BT35" s="635" t="str">
        <f t="shared" si="7"/>
        <v/>
      </c>
      <c r="BU35" s="635" t="str">
        <f>IFERROR(IF((BR46-BU46+BU34)&lt;0,(BR46-BU46+BU34)*(-1),BR46-BU46+BU34),"")</f>
        <v/>
      </c>
      <c r="BV35" s="632" t="str">
        <f>IFERROR(IF((BS46-BV46+BV34)&lt;0,(BS46-BV46+BV34)*(-1),BS46-BV46+BV34),"")</f>
        <v/>
      </c>
      <c r="BW35" s="487"/>
    </row>
    <row r="36" spans="1:75">
      <c r="A36" s="486"/>
      <c r="B36" s="477"/>
      <c r="C36" s="477"/>
      <c r="D36" s="477"/>
      <c r="E36" s="477"/>
      <c r="F36" s="477"/>
      <c r="G36" s="477"/>
      <c r="H36" s="477"/>
      <c r="I36" s="477"/>
      <c r="J36" s="477"/>
      <c r="K36" s="477"/>
      <c r="L36" s="477"/>
      <c r="M36" s="477"/>
      <c r="N36" s="477"/>
      <c r="O36" s="477"/>
      <c r="P36" s="477"/>
      <c r="Q36" s="477"/>
      <c r="R36" s="477"/>
      <c r="S36" s="477"/>
      <c r="T36" s="477"/>
      <c r="U36" s="477"/>
      <c r="V36" s="477"/>
      <c r="W36" s="477"/>
      <c r="X36" s="477"/>
      <c r="Y36" s="477"/>
      <c r="Z36" s="477"/>
      <c r="AA36" s="477"/>
      <c r="AB36" s="477"/>
      <c r="AC36" s="477"/>
      <c r="AD36" s="477"/>
      <c r="AE36" s="477"/>
      <c r="AF36" s="477"/>
      <c r="AG36" s="477"/>
      <c r="AH36" s="477"/>
      <c r="AI36" s="477"/>
      <c r="AJ36" s="477"/>
      <c r="AK36" s="477"/>
      <c r="AL36" s="477"/>
      <c r="AM36" s="477"/>
      <c r="AN36" s="477"/>
      <c r="AO36" s="477"/>
      <c r="AP36" s="477"/>
      <c r="AQ36" s="477"/>
      <c r="AR36" s="477"/>
      <c r="AS36" s="477"/>
      <c r="AT36" s="477"/>
      <c r="AU36" s="477"/>
      <c r="AV36" s="477"/>
      <c r="AW36" s="477"/>
      <c r="AX36" s="477"/>
      <c r="AY36" s="477"/>
      <c r="AZ36" s="477"/>
      <c r="BA36" s="477"/>
      <c r="BB36" s="477"/>
      <c r="BC36" s="477"/>
      <c r="BD36" s="477"/>
      <c r="BE36" s="477"/>
      <c r="BF36" s="477"/>
      <c r="BG36" s="477"/>
      <c r="BH36" s="477"/>
      <c r="BI36" s="477"/>
      <c r="BJ36" s="477"/>
      <c r="BK36" s="477"/>
      <c r="BL36" s="477"/>
      <c r="BM36" s="477"/>
      <c r="BN36" s="477"/>
      <c r="BO36" s="477"/>
      <c r="BP36" s="477"/>
      <c r="BQ36" s="477"/>
      <c r="BR36" s="477"/>
      <c r="BS36" s="477"/>
      <c r="BT36" s="477"/>
      <c r="BU36" s="477"/>
      <c r="BV36" s="598"/>
      <c r="BW36" s="487"/>
    </row>
    <row r="37" spans="1:75" s="497" customFormat="1" ht="15.75">
      <c r="A37" s="493" t="s">
        <v>149</v>
      </c>
      <c r="B37" s="494"/>
      <c r="C37" s="495"/>
      <c r="D37" s="496"/>
      <c r="E37" s="496"/>
      <c r="F37" s="496"/>
      <c r="G37" s="496"/>
      <c r="H37" s="496"/>
      <c r="I37" s="496"/>
      <c r="J37" s="496"/>
      <c r="K37" s="496"/>
      <c r="L37" s="496"/>
      <c r="M37" s="496"/>
      <c r="N37" s="496"/>
      <c r="O37" s="496"/>
      <c r="P37" s="496"/>
      <c r="Q37" s="496"/>
      <c r="R37" s="496"/>
      <c r="S37" s="496"/>
      <c r="T37" s="496"/>
      <c r="U37" s="496"/>
      <c r="V37" s="496"/>
      <c r="W37" s="496"/>
      <c r="X37" s="496"/>
      <c r="Y37" s="496"/>
      <c r="Z37" s="496"/>
      <c r="AA37" s="496"/>
      <c r="AB37" s="496"/>
      <c r="AC37" s="496"/>
      <c r="AD37" s="496"/>
      <c r="AE37" s="496"/>
      <c r="AF37" s="496"/>
      <c r="AG37" s="496"/>
      <c r="AH37" s="496"/>
      <c r="AI37" s="496"/>
      <c r="AJ37" s="496"/>
      <c r="AK37" s="496"/>
      <c r="AL37" s="496"/>
      <c r="AM37" s="496"/>
      <c r="AN37" s="496"/>
      <c r="AO37" s="496"/>
      <c r="AP37" s="496"/>
      <c r="AQ37" s="496"/>
      <c r="AR37" s="496"/>
      <c r="AS37" s="496"/>
      <c r="AT37" s="496"/>
      <c r="AU37" s="496"/>
      <c r="AV37" s="496"/>
      <c r="AW37" s="496"/>
      <c r="AX37" s="496"/>
      <c r="AY37" s="496"/>
      <c r="AZ37" s="496"/>
      <c r="BA37" s="496"/>
      <c r="BB37" s="496"/>
      <c r="BC37" s="496"/>
      <c r="BD37" s="496"/>
      <c r="BE37" s="496"/>
      <c r="BF37" s="496"/>
      <c r="BG37" s="496"/>
      <c r="BH37" s="496"/>
      <c r="BI37" s="496"/>
      <c r="BJ37" s="496"/>
      <c r="BK37" s="496"/>
      <c r="BL37" s="496"/>
      <c r="BM37" s="496"/>
      <c r="BN37" s="496"/>
      <c r="BO37" s="496"/>
      <c r="BP37" s="496"/>
      <c r="BQ37" s="496"/>
      <c r="BR37" s="496"/>
      <c r="BS37" s="496"/>
      <c r="BT37" s="496"/>
      <c r="BU37" s="496"/>
      <c r="BV37" s="632"/>
      <c r="BW37" s="487"/>
    </row>
    <row r="38" spans="1:75" s="497" customFormat="1">
      <c r="A38" s="498" t="s">
        <v>140</v>
      </c>
      <c r="B38" s="499">
        <f t="shared" ref="B38:B55" si="8">IF(filingDate&lt;$C$3,$C38,INDEX($C38:$AAA38,MATCH(filingDate,$C$3:$AAA$3)))</f>
        <v>0</v>
      </c>
      <c r="C38" s="500">
        <f>SUM(C39:C41)</f>
        <v>0</v>
      </c>
      <c r="D38" s="500">
        <f t="shared" ref="D38:BO38" si="9">SUM(D39:D41)</f>
        <v>0</v>
      </c>
      <c r="E38" s="500">
        <f t="shared" si="9"/>
        <v>0</v>
      </c>
      <c r="F38" s="500">
        <f t="shared" si="9"/>
        <v>0</v>
      </c>
      <c r="G38" s="500">
        <f t="shared" si="9"/>
        <v>0</v>
      </c>
      <c r="H38" s="500">
        <f t="shared" si="9"/>
        <v>0</v>
      </c>
      <c r="I38" s="500">
        <f t="shared" si="9"/>
        <v>0</v>
      </c>
      <c r="J38" s="500">
        <f t="shared" si="9"/>
        <v>0</v>
      </c>
      <c r="K38" s="500">
        <f t="shared" si="9"/>
        <v>0</v>
      </c>
      <c r="L38" s="500">
        <f t="shared" si="9"/>
        <v>0</v>
      </c>
      <c r="M38" s="500">
        <f t="shared" si="9"/>
        <v>0</v>
      </c>
      <c r="N38" s="500">
        <f t="shared" si="9"/>
        <v>0</v>
      </c>
      <c r="O38" s="500">
        <f t="shared" si="9"/>
        <v>0</v>
      </c>
      <c r="P38" s="500">
        <f t="shared" si="9"/>
        <v>0</v>
      </c>
      <c r="Q38" s="500">
        <f t="shared" si="9"/>
        <v>0</v>
      </c>
      <c r="R38" s="500">
        <f t="shared" si="9"/>
        <v>0</v>
      </c>
      <c r="S38" s="500">
        <f t="shared" si="9"/>
        <v>0</v>
      </c>
      <c r="T38" s="500">
        <f t="shared" si="9"/>
        <v>0</v>
      </c>
      <c r="U38" s="500">
        <f t="shared" si="9"/>
        <v>0</v>
      </c>
      <c r="V38" s="500">
        <f t="shared" si="9"/>
        <v>0</v>
      </c>
      <c r="W38" s="500">
        <f t="shared" si="9"/>
        <v>0</v>
      </c>
      <c r="X38" s="500">
        <f t="shared" si="9"/>
        <v>0</v>
      </c>
      <c r="Y38" s="500">
        <f t="shared" si="9"/>
        <v>0</v>
      </c>
      <c r="Z38" s="500">
        <f t="shared" si="9"/>
        <v>0</v>
      </c>
      <c r="AA38" s="500">
        <f t="shared" si="9"/>
        <v>0</v>
      </c>
      <c r="AB38" s="500">
        <f t="shared" si="9"/>
        <v>0</v>
      </c>
      <c r="AC38" s="500">
        <f t="shared" si="9"/>
        <v>0</v>
      </c>
      <c r="AD38" s="500">
        <f t="shared" si="9"/>
        <v>0</v>
      </c>
      <c r="AE38" s="500">
        <f t="shared" si="9"/>
        <v>0</v>
      </c>
      <c r="AF38" s="500">
        <f t="shared" si="9"/>
        <v>0</v>
      </c>
      <c r="AG38" s="500">
        <f t="shared" si="9"/>
        <v>0</v>
      </c>
      <c r="AH38" s="500">
        <f t="shared" si="9"/>
        <v>0</v>
      </c>
      <c r="AI38" s="500">
        <f t="shared" si="9"/>
        <v>0</v>
      </c>
      <c r="AJ38" s="500">
        <f t="shared" si="9"/>
        <v>0</v>
      </c>
      <c r="AK38" s="500">
        <f t="shared" si="9"/>
        <v>0</v>
      </c>
      <c r="AL38" s="500">
        <f t="shared" si="9"/>
        <v>0</v>
      </c>
      <c r="AM38" s="500">
        <f t="shared" si="9"/>
        <v>0</v>
      </c>
      <c r="AN38" s="500">
        <f t="shared" si="9"/>
        <v>0</v>
      </c>
      <c r="AO38" s="500">
        <f t="shared" si="9"/>
        <v>0</v>
      </c>
      <c r="AP38" s="500">
        <f t="shared" si="9"/>
        <v>0</v>
      </c>
      <c r="AQ38" s="500">
        <f t="shared" si="9"/>
        <v>0</v>
      </c>
      <c r="AR38" s="500">
        <f t="shared" si="9"/>
        <v>0</v>
      </c>
      <c r="AS38" s="500">
        <f t="shared" si="9"/>
        <v>0</v>
      </c>
      <c r="AT38" s="500">
        <f t="shared" si="9"/>
        <v>0</v>
      </c>
      <c r="AU38" s="500">
        <f t="shared" si="9"/>
        <v>0</v>
      </c>
      <c r="AV38" s="500">
        <f t="shared" si="9"/>
        <v>0</v>
      </c>
      <c r="AW38" s="500">
        <f t="shared" si="9"/>
        <v>0</v>
      </c>
      <c r="AX38" s="500">
        <f t="shared" si="9"/>
        <v>0</v>
      </c>
      <c r="AY38" s="500">
        <f t="shared" si="9"/>
        <v>0</v>
      </c>
      <c r="AZ38" s="500">
        <f t="shared" si="9"/>
        <v>0</v>
      </c>
      <c r="BA38" s="500">
        <f t="shared" si="9"/>
        <v>0</v>
      </c>
      <c r="BB38" s="500">
        <f t="shared" si="9"/>
        <v>0</v>
      </c>
      <c r="BC38" s="500">
        <f t="shared" si="9"/>
        <v>0</v>
      </c>
      <c r="BD38" s="500">
        <f t="shared" si="9"/>
        <v>0</v>
      </c>
      <c r="BE38" s="500">
        <f t="shared" si="9"/>
        <v>0</v>
      </c>
      <c r="BF38" s="500">
        <f t="shared" si="9"/>
        <v>0</v>
      </c>
      <c r="BG38" s="500">
        <f t="shared" si="9"/>
        <v>0</v>
      </c>
      <c r="BH38" s="500">
        <f t="shared" si="9"/>
        <v>0</v>
      </c>
      <c r="BI38" s="500">
        <f t="shared" si="9"/>
        <v>0</v>
      </c>
      <c r="BJ38" s="500">
        <f t="shared" si="9"/>
        <v>0</v>
      </c>
      <c r="BK38" s="500">
        <f t="shared" si="9"/>
        <v>0</v>
      </c>
      <c r="BL38" s="500">
        <f t="shared" si="9"/>
        <v>0</v>
      </c>
      <c r="BM38" s="500">
        <f t="shared" si="9"/>
        <v>0</v>
      </c>
      <c r="BN38" s="500">
        <f t="shared" si="9"/>
        <v>0</v>
      </c>
      <c r="BO38" s="500">
        <f t="shared" si="9"/>
        <v>0</v>
      </c>
      <c r="BP38" s="500">
        <f t="shared" ref="BP38:BV38" si="10">SUM(BP39:BP41)</f>
        <v>0</v>
      </c>
      <c r="BQ38" s="500">
        <f t="shared" si="10"/>
        <v>0</v>
      </c>
      <c r="BR38" s="500">
        <f t="shared" si="10"/>
        <v>0</v>
      </c>
      <c r="BS38" s="500">
        <f t="shared" si="10"/>
        <v>0</v>
      </c>
      <c r="BT38" s="500">
        <f t="shared" si="10"/>
        <v>0</v>
      </c>
      <c r="BU38" s="500">
        <f t="shared" si="10"/>
        <v>0</v>
      </c>
      <c r="BV38" s="636">
        <f t="shared" si="10"/>
        <v>0</v>
      </c>
      <c r="BW38" s="487"/>
    </row>
    <row r="39" spans="1:75" s="497" customFormat="1">
      <c r="A39" s="501" t="s">
        <v>164</v>
      </c>
      <c r="B39" s="502">
        <f t="shared" si="8"/>
        <v>0</v>
      </c>
      <c r="C39" s="503">
        <f>SUM(C9:C10)</f>
        <v>0</v>
      </c>
      <c r="D39" s="503">
        <f t="shared" ref="D39:BO39" si="11">SUM(D9:D10)</f>
        <v>0</v>
      </c>
      <c r="E39" s="503">
        <f t="shared" si="11"/>
        <v>0</v>
      </c>
      <c r="F39" s="503">
        <f t="shared" si="11"/>
        <v>0</v>
      </c>
      <c r="G39" s="503">
        <f t="shared" si="11"/>
        <v>0</v>
      </c>
      <c r="H39" s="503">
        <f t="shared" si="11"/>
        <v>0</v>
      </c>
      <c r="I39" s="503">
        <f t="shared" si="11"/>
        <v>0</v>
      </c>
      <c r="J39" s="503">
        <f t="shared" si="11"/>
        <v>0</v>
      </c>
      <c r="K39" s="503">
        <f t="shared" si="11"/>
        <v>0</v>
      </c>
      <c r="L39" s="503">
        <f t="shared" si="11"/>
        <v>0</v>
      </c>
      <c r="M39" s="503">
        <f t="shared" si="11"/>
        <v>0</v>
      </c>
      <c r="N39" s="503">
        <f t="shared" si="11"/>
        <v>0</v>
      </c>
      <c r="O39" s="503">
        <f t="shared" si="11"/>
        <v>0</v>
      </c>
      <c r="P39" s="503">
        <f t="shared" si="11"/>
        <v>0</v>
      </c>
      <c r="Q39" s="503">
        <f t="shared" si="11"/>
        <v>0</v>
      </c>
      <c r="R39" s="503">
        <f t="shared" si="11"/>
        <v>0</v>
      </c>
      <c r="S39" s="503">
        <f t="shared" si="11"/>
        <v>0</v>
      </c>
      <c r="T39" s="503">
        <f t="shared" si="11"/>
        <v>0</v>
      </c>
      <c r="U39" s="503">
        <f t="shared" si="11"/>
        <v>0</v>
      </c>
      <c r="V39" s="503">
        <f t="shared" si="11"/>
        <v>0</v>
      </c>
      <c r="W39" s="503">
        <f t="shared" si="11"/>
        <v>0</v>
      </c>
      <c r="X39" s="503">
        <f t="shared" si="11"/>
        <v>0</v>
      </c>
      <c r="Y39" s="503">
        <f t="shared" si="11"/>
        <v>0</v>
      </c>
      <c r="Z39" s="503">
        <f t="shared" si="11"/>
        <v>0</v>
      </c>
      <c r="AA39" s="503">
        <f t="shared" si="11"/>
        <v>0</v>
      </c>
      <c r="AB39" s="503">
        <f t="shared" si="11"/>
        <v>0</v>
      </c>
      <c r="AC39" s="503">
        <f t="shared" si="11"/>
        <v>0</v>
      </c>
      <c r="AD39" s="503">
        <f t="shared" si="11"/>
        <v>0</v>
      </c>
      <c r="AE39" s="503">
        <f t="shared" si="11"/>
        <v>0</v>
      </c>
      <c r="AF39" s="503">
        <f t="shared" si="11"/>
        <v>0</v>
      </c>
      <c r="AG39" s="503">
        <f t="shared" si="11"/>
        <v>0</v>
      </c>
      <c r="AH39" s="503">
        <f t="shared" si="11"/>
        <v>0</v>
      </c>
      <c r="AI39" s="503">
        <f t="shared" si="11"/>
        <v>0</v>
      </c>
      <c r="AJ39" s="503">
        <f t="shared" si="11"/>
        <v>0</v>
      </c>
      <c r="AK39" s="503">
        <f t="shared" si="11"/>
        <v>0</v>
      </c>
      <c r="AL39" s="503">
        <f t="shared" si="11"/>
        <v>0</v>
      </c>
      <c r="AM39" s="503">
        <f t="shared" si="11"/>
        <v>0</v>
      </c>
      <c r="AN39" s="503">
        <f t="shared" si="11"/>
        <v>0</v>
      </c>
      <c r="AO39" s="503">
        <f t="shared" si="11"/>
        <v>0</v>
      </c>
      <c r="AP39" s="503">
        <f t="shared" si="11"/>
        <v>0</v>
      </c>
      <c r="AQ39" s="503">
        <f t="shared" si="11"/>
        <v>0</v>
      </c>
      <c r="AR39" s="503">
        <f t="shared" si="11"/>
        <v>0</v>
      </c>
      <c r="AS39" s="503">
        <f t="shared" si="11"/>
        <v>0</v>
      </c>
      <c r="AT39" s="503">
        <f t="shared" si="11"/>
        <v>0</v>
      </c>
      <c r="AU39" s="503">
        <f t="shared" si="11"/>
        <v>0</v>
      </c>
      <c r="AV39" s="503">
        <f t="shared" si="11"/>
        <v>0</v>
      </c>
      <c r="AW39" s="503">
        <f t="shared" si="11"/>
        <v>0</v>
      </c>
      <c r="AX39" s="503">
        <f t="shared" si="11"/>
        <v>0</v>
      </c>
      <c r="AY39" s="503">
        <f t="shared" si="11"/>
        <v>0</v>
      </c>
      <c r="AZ39" s="503">
        <f t="shared" si="11"/>
        <v>0</v>
      </c>
      <c r="BA39" s="503">
        <f t="shared" si="11"/>
        <v>0</v>
      </c>
      <c r="BB39" s="503">
        <f t="shared" si="11"/>
        <v>0</v>
      </c>
      <c r="BC39" s="503">
        <f t="shared" si="11"/>
        <v>0</v>
      </c>
      <c r="BD39" s="503">
        <f t="shared" si="11"/>
        <v>0</v>
      </c>
      <c r="BE39" s="503">
        <f t="shared" si="11"/>
        <v>0</v>
      </c>
      <c r="BF39" s="503">
        <f t="shared" si="11"/>
        <v>0</v>
      </c>
      <c r="BG39" s="503">
        <f t="shared" si="11"/>
        <v>0</v>
      </c>
      <c r="BH39" s="503">
        <f t="shared" si="11"/>
        <v>0</v>
      </c>
      <c r="BI39" s="503">
        <f t="shared" si="11"/>
        <v>0</v>
      </c>
      <c r="BJ39" s="503">
        <f t="shared" si="11"/>
        <v>0</v>
      </c>
      <c r="BK39" s="503">
        <f t="shared" si="11"/>
        <v>0</v>
      </c>
      <c r="BL39" s="503">
        <f t="shared" si="11"/>
        <v>0</v>
      </c>
      <c r="BM39" s="503">
        <f t="shared" si="11"/>
        <v>0</v>
      </c>
      <c r="BN39" s="503">
        <f t="shared" si="11"/>
        <v>0</v>
      </c>
      <c r="BO39" s="503">
        <f t="shared" si="11"/>
        <v>0</v>
      </c>
      <c r="BP39" s="503">
        <f t="shared" ref="BP39:BV39" si="12">SUM(BP9:BP10)</f>
        <v>0</v>
      </c>
      <c r="BQ39" s="503">
        <f t="shared" si="12"/>
        <v>0</v>
      </c>
      <c r="BR39" s="503">
        <f t="shared" si="12"/>
        <v>0</v>
      </c>
      <c r="BS39" s="503">
        <f t="shared" si="12"/>
        <v>0</v>
      </c>
      <c r="BT39" s="503">
        <f t="shared" si="12"/>
        <v>0</v>
      </c>
      <c r="BU39" s="503">
        <f t="shared" si="12"/>
        <v>0</v>
      </c>
      <c r="BV39" s="632">
        <f t="shared" si="12"/>
        <v>0</v>
      </c>
      <c r="BW39" s="487"/>
    </row>
    <row r="40" spans="1:75" s="497" customFormat="1">
      <c r="A40" s="501" t="s">
        <v>38</v>
      </c>
      <c r="B40" s="502">
        <f t="shared" si="8"/>
        <v>0</v>
      </c>
      <c r="C40" s="503">
        <f>SUM(C11:C12)</f>
        <v>0</v>
      </c>
      <c r="D40" s="503">
        <f t="shared" ref="D40:BO40" si="13">SUM(D11:D12)</f>
        <v>0</v>
      </c>
      <c r="E40" s="503">
        <f t="shared" si="13"/>
        <v>0</v>
      </c>
      <c r="F40" s="503">
        <f t="shared" si="13"/>
        <v>0</v>
      </c>
      <c r="G40" s="503">
        <f t="shared" si="13"/>
        <v>0</v>
      </c>
      <c r="H40" s="503">
        <f t="shared" si="13"/>
        <v>0</v>
      </c>
      <c r="I40" s="503">
        <f t="shared" si="13"/>
        <v>0</v>
      </c>
      <c r="J40" s="503">
        <f t="shared" si="13"/>
        <v>0</v>
      </c>
      <c r="K40" s="503">
        <f t="shared" si="13"/>
        <v>0</v>
      </c>
      <c r="L40" s="503">
        <f t="shared" si="13"/>
        <v>0</v>
      </c>
      <c r="M40" s="503">
        <f t="shared" si="13"/>
        <v>0</v>
      </c>
      <c r="N40" s="503">
        <f t="shared" si="13"/>
        <v>0</v>
      </c>
      <c r="O40" s="503">
        <f t="shared" si="13"/>
        <v>0</v>
      </c>
      <c r="P40" s="503">
        <f t="shared" si="13"/>
        <v>0</v>
      </c>
      <c r="Q40" s="503">
        <f t="shared" si="13"/>
        <v>0</v>
      </c>
      <c r="R40" s="503">
        <f t="shared" si="13"/>
        <v>0</v>
      </c>
      <c r="S40" s="503">
        <f t="shared" si="13"/>
        <v>0</v>
      </c>
      <c r="T40" s="503">
        <f t="shared" si="13"/>
        <v>0</v>
      </c>
      <c r="U40" s="503">
        <f t="shared" si="13"/>
        <v>0</v>
      </c>
      <c r="V40" s="503">
        <f t="shared" si="13"/>
        <v>0</v>
      </c>
      <c r="W40" s="503">
        <f t="shared" si="13"/>
        <v>0</v>
      </c>
      <c r="X40" s="503">
        <f t="shared" si="13"/>
        <v>0</v>
      </c>
      <c r="Y40" s="503">
        <f t="shared" si="13"/>
        <v>0</v>
      </c>
      <c r="Z40" s="503">
        <f t="shared" si="13"/>
        <v>0</v>
      </c>
      <c r="AA40" s="503">
        <f t="shared" si="13"/>
        <v>0</v>
      </c>
      <c r="AB40" s="503">
        <f t="shared" si="13"/>
        <v>0</v>
      </c>
      <c r="AC40" s="503">
        <f t="shared" si="13"/>
        <v>0</v>
      </c>
      <c r="AD40" s="503">
        <f t="shared" si="13"/>
        <v>0</v>
      </c>
      <c r="AE40" s="503">
        <f t="shared" si="13"/>
        <v>0</v>
      </c>
      <c r="AF40" s="503">
        <f t="shared" si="13"/>
        <v>0</v>
      </c>
      <c r="AG40" s="503">
        <f t="shared" si="13"/>
        <v>0</v>
      </c>
      <c r="AH40" s="503">
        <f t="shared" si="13"/>
        <v>0</v>
      </c>
      <c r="AI40" s="503">
        <f t="shared" si="13"/>
        <v>0</v>
      </c>
      <c r="AJ40" s="503">
        <f t="shared" si="13"/>
        <v>0</v>
      </c>
      <c r="AK40" s="503">
        <f t="shared" si="13"/>
        <v>0</v>
      </c>
      <c r="AL40" s="503">
        <f t="shared" si="13"/>
        <v>0</v>
      </c>
      <c r="AM40" s="503">
        <f t="shared" si="13"/>
        <v>0</v>
      </c>
      <c r="AN40" s="503">
        <f t="shared" si="13"/>
        <v>0</v>
      </c>
      <c r="AO40" s="503">
        <f t="shared" si="13"/>
        <v>0</v>
      </c>
      <c r="AP40" s="503">
        <f t="shared" si="13"/>
        <v>0</v>
      </c>
      <c r="AQ40" s="503">
        <f t="shared" si="13"/>
        <v>0</v>
      </c>
      <c r="AR40" s="503">
        <f t="shared" si="13"/>
        <v>0</v>
      </c>
      <c r="AS40" s="503">
        <f t="shared" si="13"/>
        <v>0</v>
      </c>
      <c r="AT40" s="503">
        <f t="shared" si="13"/>
        <v>0</v>
      </c>
      <c r="AU40" s="503">
        <f t="shared" si="13"/>
        <v>0</v>
      </c>
      <c r="AV40" s="503">
        <f t="shared" si="13"/>
        <v>0</v>
      </c>
      <c r="AW40" s="503">
        <f t="shared" si="13"/>
        <v>0</v>
      </c>
      <c r="AX40" s="503">
        <f t="shared" si="13"/>
        <v>0</v>
      </c>
      <c r="AY40" s="503">
        <f t="shared" si="13"/>
        <v>0</v>
      </c>
      <c r="AZ40" s="503">
        <f t="shared" si="13"/>
        <v>0</v>
      </c>
      <c r="BA40" s="503">
        <f t="shared" si="13"/>
        <v>0</v>
      </c>
      <c r="BB40" s="503">
        <f t="shared" si="13"/>
        <v>0</v>
      </c>
      <c r="BC40" s="503">
        <f t="shared" si="13"/>
        <v>0</v>
      </c>
      <c r="BD40" s="503">
        <f t="shared" si="13"/>
        <v>0</v>
      </c>
      <c r="BE40" s="503">
        <f t="shared" si="13"/>
        <v>0</v>
      </c>
      <c r="BF40" s="503">
        <f t="shared" si="13"/>
        <v>0</v>
      </c>
      <c r="BG40" s="503">
        <f t="shared" si="13"/>
        <v>0</v>
      </c>
      <c r="BH40" s="503">
        <f t="shared" si="13"/>
        <v>0</v>
      </c>
      <c r="BI40" s="503">
        <f t="shared" si="13"/>
        <v>0</v>
      </c>
      <c r="BJ40" s="503">
        <f t="shared" si="13"/>
        <v>0</v>
      </c>
      <c r="BK40" s="503">
        <f t="shared" si="13"/>
        <v>0</v>
      </c>
      <c r="BL40" s="503">
        <f t="shared" si="13"/>
        <v>0</v>
      </c>
      <c r="BM40" s="503">
        <f t="shared" si="13"/>
        <v>0</v>
      </c>
      <c r="BN40" s="503">
        <f t="shared" si="13"/>
        <v>0</v>
      </c>
      <c r="BO40" s="503">
        <f t="shared" si="13"/>
        <v>0</v>
      </c>
      <c r="BP40" s="503">
        <f t="shared" ref="BP40:BV40" si="14">SUM(BP11:BP12)</f>
        <v>0</v>
      </c>
      <c r="BQ40" s="503">
        <f t="shared" si="14"/>
        <v>0</v>
      </c>
      <c r="BR40" s="503">
        <f t="shared" si="14"/>
        <v>0</v>
      </c>
      <c r="BS40" s="503">
        <f t="shared" si="14"/>
        <v>0</v>
      </c>
      <c r="BT40" s="503">
        <f t="shared" si="14"/>
        <v>0</v>
      </c>
      <c r="BU40" s="503">
        <f t="shared" si="14"/>
        <v>0</v>
      </c>
      <c r="BV40" s="632">
        <f t="shared" si="14"/>
        <v>0</v>
      </c>
      <c r="BW40" s="487"/>
    </row>
    <row r="41" spans="1:75" s="497" customFormat="1">
      <c r="A41" s="501" t="s">
        <v>171</v>
      </c>
      <c r="B41" s="502">
        <f t="shared" si="8"/>
        <v>0</v>
      </c>
      <c r="C41" s="503">
        <f>SUM(C13:C14)</f>
        <v>0</v>
      </c>
      <c r="D41" s="503">
        <f t="shared" ref="D41:BO41" si="15">SUM(D13:D14)</f>
        <v>0</v>
      </c>
      <c r="E41" s="503">
        <f t="shared" si="15"/>
        <v>0</v>
      </c>
      <c r="F41" s="503">
        <f t="shared" si="15"/>
        <v>0</v>
      </c>
      <c r="G41" s="503">
        <f t="shared" si="15"/>
        <v>0</v>
      </c>
      <c r="H41" s="503">
        <f t="shared" si="15"/>
        <v>0</v>
      </c>
      <c r="I41" s="503">
        <f t="shared" si="15"/>
        <v>0</v>
      </c>
      <c r="J41" s="503">
        <f t="shared" si="15"/>
        <v>0</v>
      </c>
      <c r="K41" s="503">
        <f t="shared" si="15"/>
        <v>0</v>
      </c>
      <c r="L41" s="503">
        <f t="shared" si="15"/>
        <v>0</v>
      </c>
      <c r="M41" s="503">
        <f t="shared" si="15"/>
        <v>0</v>
      </c>
      <c r="N41" s="503">
        <f t="shared" si="15"/>
        <v>0</v>
      </c>
      <c r="O41" s="503">
        <f t="shared" si="15"/>
        <v>0</v>
      </c>
      <c r="P41" s="503">
        <f t="shared" si="15"/>
        <v>0</v>
      </c>
      <c r="Q41" s="503">
        <f t="shared" si="15"/>
        <v>0</v>
      </c>
      <c r="R41" s="503">
        <f t="shared" si="15"/>
        <v>0</v>
      </c>
      <c r="S41" s="503">
        <f t="shared" si="15"/>
        <v>0</v>
      </c>
      <c r="T41" s="503">
        <f t="shared" si="15"/>
        <v>0</v>
      </c>
      <c r="U41" s="503">
        <f t="shared" si="15"/>
        <v>0</v>
      </c>
      <c r="V41" s="503">
        <f t="shared" si="15"/>
        <v>0</v>
      </c>
      <c r="W41" s="503">
        <f t="shared" si="15"/>
        <v>0</v>
      </c>
      <c r="X41" s="503">
        <f t="shared" si="15"/>
        <v>0</v>
      </c>
      <c r="Y41" s="503">
        <f t="shared" si="15"/>
        <v>0</v>
      </c>
      <c r="Z41" s="503">
        <f t="shared" si="15"/>
        <v>0</v>
      </c>
      <c r="AA41" s="503">
        <f t="shared" si="15"/>
        <v>0</v>
      </c>
      <c r="AB41" s="503">
        <f t="shared" si="15"/>
        <v>0</v>
      </c>
      <c r="AC41" s="503">
        <f t="shared" si="15"/>
        <v>0</v>
      </c>
      <c r="AD41" s="503">
        <f t="shared" si="15"/>
        <v>0</v>
      </c>
      <c r="AE41" s="503">
        <f t="shared" si="15"/>
        <v>0</v>
      </c>
      <c r="AF41" s="503">
        <f t="shared" si="15"/>
        <v>0</v>
      </c>
      <c r="AG41" s="503">
        <f t="shared" si="15"/>
        <v>0</v>
      </c>
      <c r="AH41" s="503">
        <f t="shared" si="15"/>
        <v>0</v>
      </c>
      <c r="AI41" s="503">
        <f t="shared" si="15"/>
        <v>0</v>
      </c>
      <c r="AJ41" s="503">
        <f t="shared" si="15"/>
        <v>0</v>
      </c>
      <c r="AK41" s="503">
        <f t="shared" si="15"/>
        <v>0</v>
      </c>
      <c r="AL41" s="503">
        <f t="shared" si="15"/>
        <v>0</v>
      </c>
      <c r="AM41" s="503">
        <f t="shared" si="15"/>
        <v>0</v>
      </c>
      <c r="AN41" s="503">
        <f t="shared" si="15"/>
        <v>0</v>
      </c>
      <c r="AO41" s="503">
        <f t="shared" si="15"/>
        <v>0</v>
      </c>
      <c r="AP41" s="503">
        <f t="shared" si="15"/>
        <v>0</v>
      </c>
      <c r="AQ41" s="503">
        <f t="shared" si="15"/>
        <v>0</v>
      </c>
      <c r="AR41" s="503">
        <f t="shared" si="15"/>
        <v>0</v>
      </c>
      <c r="AS41" s="503">
        <f t="shared" si="15"/>
        <v>0</v>
      </c>
      <c r="AT41" s="503">
        <f t="shared" si="15"/>
        <v>0</v>
      </c>
      <c r="AU41" s="503">
        <f t="shared" si="15"/>
        <v>0</v>
      </c>
      <c r="AV41" s="503">
        <f t="shared" si="15"/>
        <v>0</v>
      </c>
      <c r="AW41" s="503">
        <f t="shared" si="15"/>
        <v>0</v>
      </c>
      <c r="AX41" s="503">
        <f t="shared" si="15"/>
        <v>0</v>
      </c>
      <c r="AY41" s="503">
        <f t="shared" si="15"/>
        <v>0</v>
      </c>
      <c r="AZ41" s="503">
        <f t="shared" si="15"/>
        <v>0</v>
      </c>
      <c r="BA41" s="503">
        <f t="shared" si="15"/>
        <v>0</v>
      </c>
      <c r="BB41" s="503">
        <f t="shared" si="15"/>
        <v>0</v>
      </c>
      <c r="BC41" s="503">
        <f t="shared" si="15"/>
        <v>0</v>
      </c>
      <c r="BD41" s="503">
        <f t="shared" si="15"/>
        <v>0</v>
      </c>
      <c r="BE41" s="503">
        <f t="shared" si="15"/>
        <v>0</v>
      </c>
      <c r="BF41" s="503">
        <f t="shared" si="15"/>
        <v>0</v>
      </c>
      <c r="BG41" s="503">
        <f t="shared" si="15"/>
        <v>0</v>
      </c>
      <c r="BH41" s="503">
        <f t="shared" si="15"/>
        <v>0</v>
      </c>
      <c r="BI41" s="503">
        <f t="shared" si="15"/>
        <v>0</v>
      </c>
      <c r="BJ41" s="503">
        <f t="shared" si="15"/>
        <v>0</v>
      </c>
      <c r="BK41" s="503">
        <f t="shared" si="15"/>
        <v>0</v>
      </c>
      <c r="BL41" s="503">
        <f t="shared" si="15"/>
        <v>0</v>
      </c>
      <c r="BM41" s="503">
        <f t="shared" si="15"/>
        <v>0</v>
      </c>
      <c r="BN41" s="503">
        <f t="shared" si="15"/>
        <v>0</v>
      </c>
      <c r="BO41" s="503">
        <f t="shared" si="15"/>
        <v>0</v>
      </c>
      <c r="BP41" s="503">
        <f t="shared" ref="BP41:BV41" si="16">SUM(BP13:BP14)</f>
        <v>0</v>
      </c>
      <c r="BQ41" s="503">
        <f t="shared" si="16"/>
        <v>0</v>
      </c>
      <c r="BR41" s="503">
        <f t="shared" si="16"/>
        <v>0</v>
      </c>
      <c r="BS41" s="503">
        <f t="shared" si="16"/>
        <v>0</v>
      </c>
      <c r="BT41" s="503">
        <f t="shared" si="16"/>
        <v>0</v>
      </c>
      <c r="BU41" s="503">
        <f t="shared" si="16"/>
        <v>0</v>
      </c>
      <c r="BV41" s="632">
        <f t="shared" si="16"/>
        <v>0</v>
      </c>
      <c r="BW41" s="487"/>
    </row>
    <row r="42" spans="1:75" s="497" customFormat="1">
      <c r="A42" s="498" t="s">
        <v>148</v>
      </c>
      <c r="B42" s="499">
        <f t="shared" si="8"/>
        <v>0</v>
      </c>
      <c r="C42" s="500">
        <f>SUM(C43:C45)</f>
        <v>0</v>
      </c>
      <c r="D42" s="500">
        <f t="shared" ref="D42:BO42" si="17">SUM(D43:D45)</f>
        <v>0</v>
      </c>
      <c r="E42" s="500">
        <f t="shared" si="17"/>
        <v>0</v>
      </c>
      <c r="F42" s="500">
        <f t="shared" si="17"/>
        <v>0</v>
      </c>
      <c r="G42" s="500">
        <f t="shared" si="17"/>
        <v>0</v>
      </c>
      <c r="H42" s="500">
        <f t="shared" si="17"/>
        <v>0</v>
      </c>
      <c r="I42" s="500">
        <f t="shared" si="17"/>
        <v>0</v>
      </c>
      <c r="J42" s="500">
        <f t="shared" si="17"/>
        <v>0</v>
      </c>
      <c r="K42" s="500">
        <f t="shared" si="17"/>
        <v>0</v>
      </c>
      <c r="L42" s="500">
        <f t="shared" si="17"/>
        <v>0</v>
      </c>
      <c r="M42" s="500">
        <f t="shared" si="17"/>
        <v>0</v>
      </c>
      <c r="N42" s="500">
        <f t="shared" si="17"/>
        <v>0</v>
      </c>
      <c r="O42" s="500">
        <f t="shared" si="17"/>
        <v>0</v>
      </c>
      <c r="P42" s="500">
        <f t="shared" si="17"/>
        <v>0</v>
      </c>
      <c r="Q42" s="500">
        <f t="shared" si="17"/>
        <v>0</v>
      </c>
      <c r="R42" s="500">
        <f t="shared" si="17"/>
        <v>0</v>
      </c>
      <c r="S42" s="500">
        <f t="shared" si="17"/>
        <v>0</v>
      </c>
      <c r="T42" s="500">
        <f t="shared" si="17"/>
        <v>0</v>
      </c>
      <c r="U42" s="500">
        <f t="shared" si="17"/>
        <v>0</v>
      </c>
      <c r="V42" s="500">
        <f t="shared" si="17"/>
        <v>0</v>
      </c>
      <c r="W42" s="500">
        <f t="shared" si="17"/>
        <v>0</v>
      </c>
      <c r="X42" s="500">
        <f t="shared" si="17"/>
        <v>0</v>
      </c>
      <c r="Y42" s="500">
        <f t="shared" si="17"/>
        <v>0</v>
      </c>
      <c r="Z42" s="500">
        <f t="shared" si="17"/>
        <v>0</v>
      </c>
      <c r="AA42" s="500">
        <f t="shared" si="17"/>
        <v>0</v>
      </c>
      <c r="AB42" s="500">
        <f t="shared" si="17"/>
        <v>0</v>
      </c>
      <c r="AC42" s="500">
        <f t="shared" si="17"/>
        <v>0</v>
      </c>
      <c r="AD42" s="500">
        <f t="shared" si="17"/>
        <v>0</v>
      </c>
      <c r="AE42" s="500">
        <f t="shared" si="17"/>
        <v>0</v>
      </c>
      <c r="AF42" s="500">
        <f t="shared" si="17"/>
        <v>0</v>
      </c>
      <c r="AG42" s="500">
        <f t="shared" si="17"/>
        <v>0</v>
      </c>
      <c r="AH42" s="500">
        <f t="shared" si="17"/>
        <v>0</v>
      </c>
      <c r="AI42" s="500">
        <f t="shared" si="17"/>
        <v>0</v>
      </c>
      <c r="AJ42" s="500">
        <f t="shared" si="17"/>
        <v>0</v>
      </c>
      <c r="AK42" s="500">
        <f t="shared" si="17"/>
        <v>0</v>
      </c>
      <c r="AL42" s="500">
        <f t="shared" si="17"/>
        <v>0</v>
      </c>
      <c r="AM42" s="500">
        <f t="shared" si="17"/>
        <v>0</v>
      </c>
      <c r="AN42" s="500">
        <f t="shared" si="17"/>
        <v>0</v>
      </c>
      <c r="AO42" s="500">
        <f t="shared" si="17"/>
        <v>0</v>
      </c>
      <c r="AP42" s="500">
        <f t="shared" si="17"/>
        <v>0</v>
      </c>
      <c r="AQ42" s="500">
        <f t="shared" si="17"/>
        <v>0</v>
      </c>
      <c r="AR42" s="500">
        <f t="shared" si="17"/>
        <v>0</v>
      </c>
      <c r="AS42" s="500">
        <f t="shared" si="17"/>
        <v>0</v>
      </c>
      <c r="AT42" s="500">
        <f t="shared" si="17"/>
        <v>0</v>
      </c>
      <c r="AU42" s="500">
        <f t="shared" si="17"/>
        <v>0</v>
      </c>
      <c r="AV42" s="500">
        <f t="shared" si="17"/>
        <v>0</v>
      </c>
      <c r="AW42" s="500">
        <f t="shared" si="17"/>
        <v>0</v>
      </c>
      <c r="AX42" s="500">
        <f t="shared" si="17"/>
        <v>0</v>
      </c>
      <c r="AY42" s="500">
        <f t="shared" si="17"/>
        <v>0</v>
      </c>
      <c r="AZ42" s="500">
        <f t="shared" si="17"/>
        <v>0</v>
      </c>
      <c r="BA42" s="500">
        <f t="shared" si="17"/>
        <v>0</v>
      </c>
      <c r="BB42" s="500">
        <f t="shared" si="17"/>
        <v>0</v>
      </c>
      <c r="BC42" s="500">
        <f t="shared" si="17"/>
        <v>0</v>
      </c>
      <c r="BD42" s="500">
        <f t="shared" si="17"/>
        <v>0</v>
      </c>
      <c r="BE42" s="500">
        <f t="shared" si="17"/>
        <v>0</v>
      </c>
      <c r="BF42" s="500">
        <f t="shared" si="17"/>
        <v>0</v>
      </c>
      <c r="BG42" s="500">
        <f t="shared" si="17"/>
        <v>0</v>
      </c>
      <c r="BH42" s="500">
        <f t="shared" si="17"/>
        <v>0</v>
      </c>
      <c r="BI42" s="500">
        <f t="shared" si="17"/>
        <v>0</v>
      </c>
      <c r="BJ42" s="500">
        <f t="shared" si="17"/>
        <v>0</v>
      </c>
      <c r="BK42" s="500">
        <f t="shared" si="17"/>
        <v>0</v>
      </c>
      <c r="BL42" s="500">
        <f t="shared" si="17"/>
        <v>0</v>
      </c>
      <c r="BM42" s="500">
        <f t="shared" si="17"/>
        <v>0</v>
      </c>
      <c r="BN42" s="500">
        <f t="shared" si="17"/>
        <v>0</v>
      </c>
      <c r="BO42" s="500">
        <f t="shared" si="17"/>
        <v>0</v>
      </c>
      <c r="BP42" s="500">
        <f t="shared" ref="BP42:BV42" si="18">SUM(BP43:BP45)</f>
        <v>0</v>
      </c>
      <c r="BQ42" s="500">
        <f t="shared" si="18"/>
        <v>0</v>
      </c>
      <c r="BR42" s="500">
        <f t="shared" si="18"/>
        <v>0</v>
      </c>
      <c r="BS42" s="500">
        <f t="shared" si="18"/>
        <v>0</v>
      </c>
      <c r="BT42" s="500">
        <f t="shared" si="18"/>
        <v>0</v>
      </c>
      <c r="BU42" s="500">
        <f t="shared" si="18"/>
        <v>0</v>
      </c>
      <c r="BV42" s="636">
        <f t="shared" si="18"/>
        <v>0</v>
      </c>
      <c r="BW42" s="487"/>
    </row>
    <row r="43" spans="1:75" s="497" customFormat="1">
      <c r="A43" s="501" t="s">
        <v>150</v>
      </c>
      <c r="B43" s="502">
        <f t="shared" si="8"/>
        <v>0</v>
      </c>
      <c r="C43" s="503">
        <f>SUM(C16:C17)</f>
        <v>0</v>
      </c>
      <c r="D43" s="503">
        <f t="shared" ref="D43:BO43" si="19">SUM(D16:D17)</f>
        <v>0</v>
      </c>
      <c r="E43" s="503">
        <f t="shared" si="19"/>
        <v>0</v>
      </c>
      <c r="F43" s="503">
        <f t="shared" si="19"/>
        <v>0</v>
      </c>
      <c r="G43" s="503">
        <f t="shared" si="19"/>
        <v>0</v>
      </c>
      <c r="H43" s="503">
        <f t="shared" si="19"/>
        <v>0</v>
      </c>
      <c r="I43" s="503">
        <f t="shared" si="19"/>
        <v>0</v>
      </c>
      <c r="J43" s="503">
        <f t="shared" si="19"/>
        <v>0</v>
      </c>
      <c r="K43" s="503">
        <f t="shared" si="19"/>
        <v>0</v>
      </c>
      <c r="L43" s="503">
        <f t="shared" si="19"/>
        <v>0</v>
      </c>
      <c r="M43" s="503">
        <f t="shared" si="19"/>
        <v>0</v>
      </c>
      <c r="N43" s="503">
        <f t="shared" si="19"/>
        <v>0</v>
      </c>
      <c r="O43" s="503">
        <f t="shared" si="19"/>
        <v>0</v>
      </c>
      <c r="P43" s="503">
        <f t="shared" si="19"/>
        <v>0</v>
      </c>
      <c r="Q43" s="503">
        <f t="shared" si="19"/>
        <v>0</v>
      </c>
      <c r="R43" s="503">
        <f t="shared" si="19"/>
        <v>0</v>
      </c>
      <c r="S43" s="503">
        <f t="shared" si="19"/>
        <v>0</v>
      </c>
      <c r="T43" s="503">
        <f t="shared" si="19"/>
        <v>0</v>
      </c>
      <c r="U43" s="503">
        <f t="shared" si="19"/>
        <v>0</v>
      </c>
      <c r="V43" s="503">
        <f t="shared" si="19"/>
        <v>0</v>
      </c>
      <c r="W43" s="503">
        <f t="shared" si="19"/>
        <v>0</v>
      </c>
      <c r="X43" s="503">
        <f t="shared" si="19"/>
        <v>0</v>
      </c>
      <c r="Y43" s="503">
        <f t="shared" si="19"/>
        <v>0</v>
      </c>
      <c r="Z43" s="503">
        <f t="shared" si="19"/>
        <v>0</v>
      </c>
      <c r="AA43" s="503">
        <f t="shared" si="19"/>
        <v>0</v>
      </c>
      <c r="AB43" s="503">
        <f t="shared" si="19"/>
        <v>0</v>
      </c>
      <c r="AC43" s="503">
        <f t="shared" si="19"/>
        <v>0</v>
      </c>
      <c r="AD43" s="503">
        <f t="shared" si="19"/>
        <v>0</v>
      </c>
      <c r="AE43" s="503">
        <f t="shared" si="19"/>
        <v>0</v>
      </c>
      <c r="AF43" s="503">
        <f t="shared" si="19"/>
        <v>0</v>
      </c>
      <c r="AG43" s="503">
        <f t="shared" si="19"/>
        <v>0</v>
      </c>
      <c r="AH43" s="503">
        <f t="shared" si="19"/>
        <v>0</v>
      </c>
      <c r="AI43" s="503">
        <f t="shared" si="19"/>
        <v>0</v>
      </c>
      <c r="AJ43" s="503">
        <f t="shared" si="19"/>
        <v>0</v>
      </c>
      <c r="AK43" s="503">
        <f t="shared" si="19"/>
        <v>0</v>
      </c>
      <c r="AL43" s="503">
        <f t="shared" si="19"/>
        <v>0</v>
      </c>
      <c r="AM43" s="503">
        <f t="shared" si="19"/>
        <v>0</v>
      </c>
      <c r="AN43" s="503">
        <f t="shared" si="19"/>
        <v>0</v>
      </c>
      <c r="AO43" s="503">
        <f t="shared" si="19"/>
        <v>0</v>
      </c>
      <c r="AP43" s="503">
        <f t="shared" si="19"/>
        <v>0</v>
      </c>
      <c r="AQ43" s="503">
        <f t="shared" si="19"/>
        <v>0</v>
      </c>
      <c r="AR43" s="503">
        <f t="shared" si="19"/>
        <v>0</v>
      </c>
      <c r="AS43" s="503">
        <f t="shared" si="19"/>
        <v>0</v>
      </c>
      <c r="AT43" s="503">
        <f t="shared" si="19"/>
        <v>0</v>
      </c>
      <c r="AU43" s="503">
        <f t="shared" si="19"/>
        <v>0</v>
      </c>
      <c r="AV43" s="503">
        <f t="shared" si="19"/>
        <v>0</v>
      </c>
      <c r="AW43" s="503">
        <f t="shared" si="19"/>
        <v>0</v>
      </c>
      <c r="AX43" s="503">
        <f t="shared" si="19"/>
        <v>0</v>
      </c>
      <c r="AY43" s="503">
        <f t="shared" si="19"/>
        <v>0</v>
      </c>
      <c r="AZ43" s="503">
        <f t="shared" si="19"/>
        <v>0</v>
      </c>
      <c r="BA43" s="503">
        <f t="shared" si="19"/>
        <v>0</v>
      </c>
      <c r="BB43" s="503">
        <f t="shared" si="19"/>
        <v>0</v>
      </c>
      <c r="BC43" s="503">
        <f t="shared" si="19"/>
        <v>0</v>
      </c>
      <c r="BD43" s="503">
        <f t="shared" si="19"/>
        <v>0</v>
      </c>
      <c r="BE43" s="503">
        <f t="shared" si="19"/>
        <v>0</v>
      </c>
      <c r="BF43" s="503">
        <f t="shared" si="19"/>
        <v>0</v>
      </c>
      <c r="BG43" s="503">
        <f t="shared" si="19"/>
        <v>0</v>
      </c>
      <c r="BH43" s="503">
        <f t="shared" si="19"/>
        <v>0</v>
      </c>
      <c r="BI43" s="503">
        <f t="shared" si="19"/>
        <v>0</v>
      </c>
      <c r="BJ43" s="503">
        <f t="shared" si="19"/>
        <v>0</v>
      </c>
      <c r="BK43" s="503">
        <f t="shared" si="19"/>
        <v>0</v>
      </c>
      <c r="BL43" s="503">
        <f t="shared" si="19"/>
        <v>0</v>
      </c>
      <c r="BM43" s="503">
        <f t="shared" si="19"/>
        <v>0</v>
      </c>
      <c r="BN43" s="503">
        <f t="shared" si="19"/>
        <v>0</v>
      </c>
      <c r="BO43" s="503">
        <f t="shared" si="19"/>
        <v>0</v>
      </c>
      <c r="BP43" s="503">
        <f t="shared" ref="BP43:BV43" si="20">SUM(BP16:BP17)</f>
        <v>0</v>
      </c>
      <c r="BQ43" s="503">
        <f t="shared" si="20"/>
        <v>0</v>
      </c>
      <c r="BR43" s="503">
        <f t="shared" si="20"/>
        <v>0</v>
      </c>
      <c r="BS43" s="503">
        <f t="shared" si="20"/>
        <v>0</v>
      </c>
      <c r="BT43" s="503">
        <f t="shared" si="20"/>
        <v>0</v>
      </c>
      <c r="BU43" s="503">
        <f t="shared" si="20"/>
        <v>0</v>
      </c>
      <c r="BV43" s="632">
        <f t="shared" si="20"/>
        <v>0</v>
      </c>
      <c r="BW43" s="487"/>
    </row>
    <row r="44" spans="1:75" s="497" customFormat="1">
      <c r="A44" s="501" t="s">
        <v>151</v>
      </c>
      <c r="B44" s="502">
        <f t="shared" si="8"/>
        <v>0</v>
      </c>
      <c r="C44" s="503">
        <f>SUM(C18:C19)</f>
        <v>0</v>
      </c>
      <c r="D44" s="503">
        <f t="shared" ref="D44:BO44" si="21">SUM(D18:D19)</f>
        <v>0</v>
      </c>
      <c r="E44" s="503">
        <f t="shared" si="21"/>
        <v>0</v>
      </c>
      <c r="F44" s="503">
        <f t="shared" si="21"/>
        <v>0</v>
      </c>
      <c r="G44" s="503">
        <f t="shared" si="21"/>
        <v>0</v>
      </c>
      <c r="H44" s="503">
        <f t="shared" si="21"/>
        <v>0</v>
      </c>
      <c r="I44" s="503">
        <f t="shared" si="21"/>
        <v>0</v>
      </c>
      <c r="J44" s="503">
        <f t="shared" si="21"/>
        <v>0</v>
      </c>
      <c r="K44" s="503">
        <f t="shared" si="21"/>
        <v>0</v>
      </c>
      <c r="L44" s="503">
        <f t="shared" si="21"/>
        <v>0</v>
      </c>
      <c r="M44" s="503">
        <f t="shared" si="21"/>
        <v>0</v>
      </c>
      <c r="N44" s="503">
        <f t="shared" si="21"/>
        <v>0</v>
      </c>
      <c r="O44" s="503">
        <f t="shared" si="21"/>
        <v>0</v>
      </c>
      <c r="P44" s="503">
        <f t="shared" si="21"/>
        <v>0</v>
      </c>
      <c r="Q44" s="503">
        <f t="shared" si="21"/>
        <v>0</v>
      </c>
      <c r="R44" s="503">
        <f t="shared" si="21"/>
        <v>0</v>
      </c>
      <c r="S44" s="503">
        <f t="shared" si="21"/>
        <v>0</v>
      </c>
      <c r="T44" s="503">
        <f t="shared" si="21"/>
        <v>0</v>
      </c>
      <c r="U44" s="503">
        <f t="shared" si="21"/>
        <v>0</v>
      </c>
      <c r="V44" s="503">
        <f t="shared" si="21"/>
        <v>0</v>
      </c>
      <c r="W44" s="503">
        <f t="shared" si="21"/>
        <v>0</v>
      </c>
      <c r="X44" s="503">
        <f t="shared" si="21"/>
        <v>0</v>
      </c>
      <c r="Y44" s="503">
        <f t="shared" si="21"/>
        <v>0</v>
      </c>
      <c r="Z44" s="503">
        <f t="shared" si="21"/>
        <v>0</v>
      </c>
      <c r="AA44" s="503">
        <f t="shared" si="21"/>
        <v>0</v>
      </c>
      <c r="AB44" s="503">
        <f t="shared" si="21"/>
        <v>0</v>
      </c>
      <c r="AC44" s="503">
        <f t="shared" si="21"/>
        <v>0</v>
      </c>
      <c r="AD44" s="503">
        <f t="shared" si="21"/>
        <v>0</v>
      </c>
      <c r="AE44" s="503">
        <f t="shared" si="21"/>
        <v>0</v>
      </c>
      <c r="AF44" s="503">
        <f t="shared" si="21"/>
        <v>0</v>
      </c>
      <c r="AG44" s="503">
        <f t="shared" si="21"/>
        <v>0</v>
      </c>
      <c r="AH44" s="503">
        <f t="shared" si="21"/>
        <v>0</v>
      </c>
      <c r="AI44" s="503">
        <f t="shared" si="21"/>
        <v>0</v>
      </c>
      <c r="AJ44" s="503">
        <f t="shared" si="21"/>
        <v>0</v>
      </c>
      <c r="AK44" s="503">
        <f t="shared" si="21"/>
        <v>0</v>
      </c>
      <c r="AL44" s="503">
        <f t="shared" si="21"/>
        <v>0</v>
      </c>
      <c r="AM44" s="503">
        <f t="shared" si="21"/>
        <v>0</v>
      </c>
      <c r="AN44" s="503">
        <f t="shared" si="21"/>
        <v>0</v>
      </c>
      <c r="AO44" s="503">
        <f t="shared" si="21"/>
        <v>0</v>
      </c>
      <c r="AP44" s="503">
        <f t="shared" si="21"/>
        <v>0</v>
      </c>
      <c r="AQ44" s="503">
        <f t="shared" si="21"/>
        <v>0</v>
      </c>
      <c r="AR44" s="503">
        <f t="shared" si="21"/>
        <v>0</v>
      </c>
      <c r="AS44" s="503">
        <f t="shared" si="21"/>
        <v>0</v>
      </c>
      <c r="AT44" s="503">
        <f t="shared" si="21"/>
        <v>0</v>
      </c>
      <c r="AU44" s="503">
        <f t="shared" si="21"/>
        <v>0</v>
      </c>
      <c r="AV44" s="503">
        <f t="shared" si="21"/>
        <v>0</v>
      </c>
      <c r="AW44" s="503">
        <f t="shared" si="21"/>
        <v>0</v>
      </c>
      <c r="AX44" s="503">
        <f t="shared" si="21"/>
        <v>0</v>
      </c>
      <c r="AY44" s="503">
        <f t="shared" si="21"/>
        <v>0</v>
      </c>
      <c r="AZ44" s="503">
        <f t="shared" si="21"/>
        <v>0</v>
      </c>
      <c r="BA44" s="503">
        <f t="shared" si="21"/>
        <v>0</v>
      </c>
      <c r="BB44" s="503">
        <f t="shared" si="21"/>
        <v>0</v>
      </c>
      <c r="BC44" s="503">
        <f t="shared" si="21"/>
        <v>0</v>
      </c>
      <c r="BD44" s="503">
        <f t="shared" si="21"/>
        <v>0</v>
      </c>
      <c r="BE44" s="503">
        <f t="shared" si="21"/>
        <v>0</v>
      </c>
      <c r="BF44" s="503">
        <f t="shared" si="21"/>
        <v>0</v>
      </c>
      <c r="BG44" s="503">
        <f t="shared" si="21"/>
        <v>0</v>
      </c>
      <c r="BH44" s="503">
        <f t="shared" si="21"/>
        <v>0</v>
      </c>
      <c r="BI44" s="503">
        <f t="shared" si="21"/>
        <v>0</v>
      </c>
      <c r="BJ44" s="503">
        <f t="shared" si="21"/>
        <v>0</v>
      </c>
      <c r="BK44" s="503">
        <f t="shared" si="21"/>
        <v>0</v>
      </c>
      <c r="BL44" s="503">
        <f t="shared" si="21"/>
        <v>0</v>
      </c>
      <c r="BM44" s="503">
        <f t="shared" si="21"/>
        <v>0</v>
      </c>
      <c r="BN44" s="503">
        <f t="shared" si="21"/>
        <v>0</v>
      </c>
      <c r="BO44" s="503">
        <f t="shared" si="21"/>
        <v>0</v>
      </c>
      <c r="BP44" s="503">
        <f t="shared" ref="BP44:BV44" si="22">SUM(BP18:BP19)</f>
        <v>0</v>
      </c>
      <c r="BQ44" s="503">
        <f t="shared" si="22"/>
        <v>0</v>
      </c>
      <c r="BR44" s="503">
        <f t="shared" si="22"/>
        <v>0</v>
      </c>
      <c r="BS44" s="503">
        <f t="shared" si="22"/>
        <v>0</v>
      </c>
      <c r="BT44" s="503">
        <f t="shared" si="22"/>
        <v>0</v>
      </c>
      <c r="BU44" s="503">
        <f t="shared" si="22"/>
        <v>0</v>
      </c>
      <c r="BV44" s="632">
        <f t="shared" si="22"/>
        <v>0</v>
      </c>
      <c r="BW44" s="487"/>
    </row>
    <row r="45" spans="1:75" s="497" customFormat="1">
      <c r="A45" s="501" t="s">
        <v>171</v>
      </c>
      <c r="B45" s="502">
        <f t="shared" si="8"/>
        <v>0</v>
      </c>
      <c r="C45" s="503">
        <f>SUM(C20:C21)</f>
        <v>0</v>
      </c>
      <c r="D45" s="503">
        <f t="shared" ref="D45:BO45" si="23">SUM(D20:D21)</f>
        <v>0</v>
      </c>
      <c r="E45" s="503">
        <f t="shared" si="23"/>
        <v>0</v>
      </c>
      <c r="F45" s="503">
        <f t="shared" si="23"/>
        <v>0</v>
      </c>
      <c r="G45" s="503">
        <f t="shared" si="23"/>
        <v>0</v>
      </c>
      <c r="H45" s="503">
        <f t="shared" si="23"/>
        <v>0</v>
      </c>
      <c r="I45" s="503">
        <f t="shared" si="23"/>
        <v>0</v>
      </c>
      <c r="J45" s="503">
        <f t="shared" si="23"/>
        <v>0</v>
      </c>
      <c r="K45" s="503">
        <f t="shared" si="23"/>
        <v>0</v>
      </c>
      <c r="L45" s="503">
        <f t="shared" si="23"/>
        <v>0</v>
      </c>
      <c r="M45" s="503">
        <f t="shared" si="23"/>
        <v>0</v>
      </c>
      <c r="N45" s="503">
        <f t="shared" si="23"/>
        <v>0</v>
      </c>
      <c r="O45" s="503">
        <f t="shared" si="23"/>
        <v>0</v>
      </c>
      <c r="P45" s="503">
        <f t="shared" si="23"/>
        <v>0</v>
      </c>
      <c r="Q45" s="503">
        <f t="shared" si="23"/>
        <v>0</v>
      </c>
      <c r="R45" s="503">
        <f t="shared" si="23"/>
        <v>0</v>
      </c>
      <c r="S45" s="503">
        <f t="shared" si="23"/>
        <v>0</v>
      </c>
      <c r="T45" s="503">
        <f t="shared" si="23"/>
        <v>0</v>
      </c>
      <c r="U45" s="503">
        <f t="shared" si="23"/>
        <v>0</v>
      </c>
      <c r="V45" s="503">
        <f t="shared" si="23"/>
        <v>0</v>
      </c>
      <c r="W45" s="503">
        <f t="shared" si="23"/>
        <v>0</v>
      </c>
      <c r="X45" s="503">
        <f t="shared" si="23"/>
        <v>0</v>
      </c>
      <c r="Y45" s="503">
        <f t="shared" si="23"/>
        <v>0</v>
      </c>
      <c r="Z45" s="503">
        <f t="shared" si="23"/>
        <v>0</v>
      </c>
      <c r="AA45" s="503">
        <f t="shared" si="23"/>
        <v>0</v>
      </c>
      <c r="AB45" s="503">
        <f t="shared" si="23"/>
        <v>0</v>
      </c>
      <c r="AC45" s="503">
        <f t="shared" si="23"/>
        <v>0</v>
      </c>
      <c r="AD45" s="503">
        <f t="shared" si="23"/>
        <v>0</v>
      </c>
      <c r="AE45" s="503">
        <f t="shared" si="23"/>
        <v>0</v>
      </c>
      <c r="AF45" s="503">
        <f t="shared" si="23"/>
        <v>0</v>
      </c>
      <c r="AG45" s="503">
        <f t="shared" si="23"/>
        <v>0</v>
      </c>
      <c r="AH45" s="503">
        <f t="shared" si="23"/>
        <v>0</v>
      </c>
      <c r="AI45" s="503">
        <f t="shared" si="23"/>
        <v>0</v>
      </c>
      <c r="AJ45" s="503">
        <f t="shared" si="23"/>
        <v>0</v>
      </c>
      <c r="AK45" s="503">
        <f t="shared" si="23"/>
        <v>0</v>
      </c>
      <c r="AL45" s="503">
        <f t="shared" si="23"/>
        <v>0</v>
      </c>
      <c r="AM45" s="503">
        <f t="shared" si="23"/>
        <v>0</v>
      </c>
      <c r="AN45" s="503">
        <f t="shared" si="23"/>
        <v>0</v>
      </c>
      <c r="AO45" s="503">
        <f t="shared" si="23"/>
        <v>0</v>
      </c>
      <c r="AP45" s="503">
        <f t="shared" si="23"/>
        <v>0</v>
      </c>
      <c r="AQ45" s="503">
        <f t="shared" si="23"/>
        <v>0</v>
      </c>
      <c r="AR45" s="503">
        <f t="shared" si="23"/>
        <v>0</v>
      </c>
      <c r="AS45" s="503">
        <f t="shared" si="23"/>
        <v>0</v>
      </c>
      <c r="AT45" s="503">
        <f t="shared" si="23"/>
        <v>0</v>
      </c>
      <c r="AU45" s="503">
        <f t="shared" si="23"/>
        <v>0</v>
      </c>
      <c r="AV45" s="503">
        <f t="shared" si="23"/>
        <v>0</v>
      </c>
      <c r="AW45" s="503">
        <f t="shared" si="23"/>
        <v>0</v>
      </c>
      <c r="AX45" s="503">
        <f t="shared" si="23"/>
        <v>0</v>
      </c>
      <c r="AY45" s="503">
        <f t="shared" si="23"/>
        <v>0</v>
      </c>
      <c r="AZ45" s="503">
        <f t="shared" si="23"/>
        <v>0</v>
      </c>
      <c r="BA45" s="503">
        <f t="shared" si="23"/>
        <v>0</v>
      </c>
      <c r="BB45" s="503">
        <f t="shared" si="23"/>
        <v>0</v>
      </c>
      <c r="BC45" s="503">
        <f t="shared" si="23"/>
        <v>0</v>
      </c>
      <c r="BD45" s="503">
        <f t="shared" si="23"/>
        <v>0</v>
      </c>
      <c r="BE45" s="503">
        <f t="shared" si="23"/>
        <v>0</v>
      </c>
      <c r="BF45" s="503">
        <f t="shared" si="23"/>
        <v>0</v>
      </c>
      <c r="BG45" s="503">
        <f t="shared" si="23"/>
        <v>0</v>
      </c>
      <c r="BH45" s="503">
        <f t="shared" si="23"/>
        <v>0</v>
      </c>
      <c r="BI45" s="503">
        <f t="shared" si="23"/>
        <v>0</v>
      </c>
      <c r="BJ45" s="503">
        <f t="shared" si="23"/>
        <v>0</v>
      </c>
      <c r="BK45" s="503">
        <f t="shared" si="23"/>
        <v>0</v>
      </c>
      <c r="BL45" s="503">
        <f t="shared" si="23"/>
        <v>0</v>
      </c>
      <c r="BM45" s="503">
        <f t="shared" si="23"/>
        <v>0</v>
      </c>
      <c r="BN45" s="503">
        <f t="shared" si="23"/>
        <v>0</v>
      </c>
      <c r="BO45" s="503">
        <f t="shared" si="23"/>
        <v>0</v>
      </c>
      <c r="BP45" s="503">
        <f t="shared" ref="BP45:BV45" si="24">SUM(BP20:BP21)</f>
        <v>0</v>
      </c>
      <c r="BQ45" s="503">
        <f t="shared" si="24"/>
        <v>0</v>
      </c>
      <c r="BR45" s="503">
        <f t="shared" si="24"/>
        <v>0</v>
      </c>
      <c r="BS45" s="503">
        <f t="shared" si="24"/>
        <v>0</v>
      </c>
      <c r="BT45" s="503">
        <f t="shared" si="24"/>
        <v>0</v>
      </c>
      <c r="BU45" s="503">
        <f t="shared" si="24"/>
        <v>0</v>
      </c>
      <c r="BV45" s="632">
        <f t="shared" si="24"/>
        <v>0</v>
      </c>
      <c r="BW45" s="487"/>
    </row>
    <row r="46" spans="1:75" s="497" customFormat="1">
      <c r="A46" s="504" t="s">
        <v>152</v>
      </c>
      <c r="B46" s="499" t="str">
        <f>IFERROR(IF(filingDate&lt;$C$3,$C46,INDEX($C46:$AAA46,MATCH(filingDate,$C$3:$AAA$3))),"")</f>
        <v/>
      </c>
      <c r="C46" s="500" t="e">
        <f>IF(SUM(C39,C43)=0,#N/A,SUM(C39,C43))</f>
        <v>#N/A</v>
      </c>
      <c r="D46" s="500" t="e">
        <f t="shared" ref="D46:BO46" si="25">IF(SUM(D39,D43)=0,#N/A,SUM(D39,D43))</f>
        <v>#N/A</v>
      </c>
      <c r="E46" s="500" t="e">
        <f t="shared" si="25"/>
        <v>#N/A</v>
      </c>
      <c r="F46" s="500" t="e">
        <f t="shared" si="25"/>
        <v>#N/A</v>
      </c>
      <c r="G46" s="500" t="e">
        <f t="shared" si="25"/>
        <v>#N/A</v>
      </c>
      <c r="H46" s="500" t="e">
        <f t="shared" si="25"/>
        <v>#N/A</v>
      </c>
      <c r="I46" s="500" t="e">
        <f t="shared" si="25"/>
        <v>#N/A</v>
      </c>
      <c r="J46" s="500" t="e">
        <f t="shared" si="25"/>
        <v>#N/A</v>
      </c>
      <c r="K46" s="500" t="e">
        <f t="shared" si="25"/>
        <v>#N/A</v>
      </c>
      <c r="L46" s="500" t="e">
        <f t="shared" si="25"/>
        <v>#N/A</v>
      </c>
      <c r="M46" s="500" t="e">
        <f t="shared" si="25"/>
        <v>#N/A</v>
      </c>
      <c r="N46" s="500" t="e">
        <f t="shared" si="25"/>
        <v>#N/A</v>
      </c>
      <c r="O46" s="500" t="e">
        <f t="shared" si="25"/>
        <v>#N/A</v>
      </c>
      <c r="P46" s="500" t="e">
        <f t="shared" si="25"/>
        <v>#N/A</v>
      </c>
      <c r="Q46" s="500" t="e">
        <f t="shared" si="25"/>
        <v>#N/A</v>
      </c>
      <c r="R46" s="500" t="e">
        <f t="shared" si="25"/>
        <v>#N/A</v>
      </c>
      <c r="S46" s="500" t="e">
        <f t="shared" si="25"/>
        <v>#N/A</v>
      </c>
      <c r="T46" s="500" t="e">
        <f t="shared" si="25"/>
        <v>#N/A</v>
      </c>
      <c r="U46" s="500" t="e">
        <f t="shared" si="25"/>
        <v>#N/A</v>
      </c>
      <c r="V46" s="500" t="e">
        <f t="shared" si="25"/>
        <v>#N/A</v>
      </c>
      <c r="W46" s="500" t="e">
        <f t="shared" si="25"/>
        <v>#N/A</v>
      </c>
      <c r="X46" s="500" t="e">
        <f t="shared" si="25"/>
        <v>#N/A</v>
      </c>
      <c r="Y46" s="500" t="e">
        <f t="shared" si="25"/>
        <v>#N/A</v>
      </c>
      <c r="Z46" s="500" t="e">
        <f t="shared" si="25"/>
        <v>#N/A</v>
      </c>
      <c r="AA46" s="500" t="e">
        <f t="shared" si="25"/>
        <v>#N/A</v>
      </c>
      <c r="AB46" s="500" t="e">
        <f t="shared" si="25"/>
        <v>#N/A</v>
      </c>
      <c r="AC46" s="500" t="e">
        <f t="shared" si="25"/>
        <v>#N/A</v>
      </c>
      <c r="AD46" s="500" t="e">
        <f t="shared" si="25"/>
        <v>#N/A</v>
      </c>
      <c r="AE46" s="500" t="e">
        <f t="shared" si="25"/>
        <v>#N/A</v>
      </c>
      <c r="AF46" s="500" t="e">
        <f t="shared" si="25"/>
        <v>#N/A</v>
      </c>
      <c r="AG46" s="500" t="e">
        <f t="shared" si="25"/>
        <v>#N/A</v>
      </c>
      <c r="AH46" s="500" t="e">
        <f t="shared" si="25"/>
        <v>#N/A</v>
      </c>
      <c r="AI46" s="500" t="e">
        <f t="shared" si="25"/>
        <v>#N/A</v>
      </c>
      <c r="AJ46" s="500" t="e">
        <f t="shared" si="25"/>
        <v>#N/A</v>
      </c>
      <c r="AK46" s="500" t="e">
        <f t="shared" si="25"/>
        <v>#N/A</v>
      </c>
      <c r="AL46" s="500" t="e">
        <f t="shared" si="25"/>
        <v>#N/A</v>
      </c>
      <c r="AM46" s="500" t="e">
        <f t="shared" si="25"/>
        <v>#N/A</v>
      </c>
      <c r="AN46" s="500" t="e">
        <f t="shared" si="25"/>
        <v>#N/A</v>
      </c>
      <c r="AO46" s="500" t="e">
        <f t="shared" si="25"/>
        <v>#N/A</v>
      </c>
      <c r="AP46" s="500" t="e">
        <f t="shared" si="25"/>
        <v>#N/A</v>
      </c>
      <c r="AQ46" s="500" t="e">
        <f t="shared" si="25"/>
        <v>#N/A</v>
      </c>
      <c r="AR46" s="500" t="e">
        <f t="shared" si="25"/>
        <v>#N/A</v>
      </c>
      <c r="AS46" s="500" t="e">
        <f t="shared" si="25"/>
        <v>#N/A</v>
      </c>
      <c r="AT46" s="500" t="e">
        <f t="shared" si="25"/>
        <v>#N/A</v>
      </c>
      <c r="AU46" s="500" t="e">
        <f t="shared" si="25"/>
        <v>#N/A</v>
      </c>
      <c r="AV46" s="500" t="e">
        <f t="shared" si="25"/>
        <v>#N/A</v>
      </c>
      <c r="AW46" s="500" t="e">
        <f t="shared" si="25"/>
        <v>#N/A</v>
      </c>
      <c r="AX46" s="500" t="e">
        <f t="shared" si="25"/>
        <v>#N/A</v>
      </c>
      <c r="AY46" s="500" t="e">
        <f t="shared" si="25"/>
        <v>#N/A</v>
      </c>
      <c r="AZ46" s="500" t="e">
        <f t="shared" si="25"/>
        <v>#N/A</v>
      </c>
      <c r="BA46" s="500" t="e">
        <f t="shared" si="25"/>
        <v>#N/A</v>
      </c>
      <c r="BB46" s="500" t="e">
        <f t="shared" si="25"/>
        <v>#N/A</v>
      </c>
      <c r="BC46" s="500" t="e">
        <f t="shared" si="25"/>
        <v>#N/A</v>
      </c>
      <c r="BD46" s="500" t="e">
        <f t="shared" si="25"/>
        <v>#N/A</v>
      </c>
      <c r="BE46" s="500" t="e">
        <f t="shared" si="25"/>
        <v>#N/A</v>
      </c>
      <c r="BF46" s="500" t="e">
        <f t="shared" si="25"/>
        <v>#N/A</v>
      </c>
      <c r="BG46" s="500" t="e">
        <f t="shared" si="25"/>
        <v>#N/A</v>
      </c>
      <c r="BH46" s="500" t="e">
        <f t="shared" si="25"/>
        <v>#N/A</v>
      </c>
      <c r="BI46" s="500" t="e">
        <f t="shared" si="25"/>
        <v>#N/A</v>
      </c>
      <c r="BJ46" s="500" t="e">
        <f t="shared" si="25"/>
        <v>#N/A</v>
      </c>
      <c r="BK46" s="500" t="e">
        <f t="shared" si="25"/>
        <v>#N/A</v>
      </c>
      <c r="BL46" s="500" t="e">
        <f t="shared" si="25"/>
        <v>#N/A</v>
      </c>
      <c r="BM46" s="500" t="e">
        <f t="shared" si="25"/>
        <v>#N/A</v>
      </c>
      <c r="BN46" s="500" t="e">
        <f t="shared" si="25"/>
        <v>#N/A</v>
      </c>
      <c r="BO46" s="500" t="e">
        <f t="shared" si="25"/>
        <v>#N/A</v>
      </c>
      <c r="BP46" s="500" t="e">
        <f t="shared" ref="BP46:BV46" si="26">IF(SUM(BP39,BP43)=0,#N/A,SUM(BP39,BP43))</f>
        <v>#N/A</v>
      </c>
      <c r="BQ46" s="500" t="e">
        <f t="shared" si="26"/>
        <v>#N/A</v>
      </c>
      <c r="BR46" s="500" t="e">
        <f t="shared" si="26"/>
        <v>#N/A</v>
      </c>
      <c r="BS46" s="500" t="e">
        <f t="shared" si="26"/>
        <v>#N/A</v>
      </c>
      <c r="BT46" s="500" t="e">
        <f t="shared" si="26"/>
        <v>#N/A</v>
      </c>
      <c r="BU46" s="500" t="e">
        <f t="shared" si="26"/>
        <v>#N/A</v>
      </c>
      <c r="BV46" s="636" t="e">
        <f t="shared" si="26"/>
        <v>#N/A</v>
      </c>
      <c r="BW46" s="487"/>
    </row>
    <row r="47" spans="1:75" s="497" customFormat="1">
      <c r="A47" s="503" t="s">
        <v>153</v>
      </c>
      <c r="B47" s="502">
        <f t="shared" si="8"/>
        <v>0</v>
      </c>
      <c r="C47" s="503">
        <f>SUM(C9,C16)</f>
        <v>0</v>
      </c>
      <c r="D47" s="503">
        <f t="shared" ref="D47:BO48" si="27">SUM(D9,D16)</f>
        <v>0</v>
      </c>
      <c r="E47" s="503">
        <f t="shared" si="27"/>
        <v>0</v>
      </c>
      <c r="F47" s="503">
        <f t="shared" si="27"/>
        <v>0</v>
      </c>
      <c r="G47" s="503">
        <f t="shared" si="27"/>
        <v>0</v>
      </c>
      <c r="H47" s="503">
        <f t="shared" si="27"/>
        <v>0</v>
      </c>
      <c r="I47" s="503">
        <f t="shared" si="27"/>
        <v>0</v>
      </c>
      <c r="J47" s="503">
        <f t="shared" si="27"/>
        <v>0</v>
      </c>
      <c r="K47" s="503">
        <f t="shared" si="27"/>
        <v>0</v>
      </c>
      <c r="L47" s="503">
        <f t="shared" si="27"/>
        <v>0</v>
      </c>
      <c r="M47" s="503">
        <f t="shared" si="27"/>
        <v>0</v>
      </c>
      <c r="N47" s="503">
        <f t="shared" si="27"/>
        <v>0</v>
      </c>
      <c r="O47" s="503">
        <f t="shared" si="27"/>
        <v>0</v>
      </c>
      <c r="P47" s="503">
        <f t="shared" si="27"/>
        <v>0</v>
      </c>
      <c r="Q47" s="503">
        <f t="shared" si="27"/>
        <v>0</v>
      </c>
      <c r="R47" s="503">
        <f t="shared" si="27"/>
        <v>0</v>
      </c>
      <c r="S47" s="503">
        <f t="shared" si="27"/>
        <v>0</v>
      </c>
      <c r="T47" s="503">
        <f t="shared" si="27"/>
        <v>0</v>
      </c>
      <c r="U47" s="503">
        <f t="shared" si="27"/>
        <v>0</v>
      </c>
      <c r="V47" s="503">
        <f t="shared" si="27"/>
        <v>0</v>
      </c>
      <c r="W47" s="503">
        <f t="shared" si="27"/>
        <v>0</v>
      </c>
      <c r="X47" s="503">
        <f t="shared" si="27"/>
        <v>0</v>
      </c>
      <c r="Y47" s="503">
        <f t="shared" si="27"/>
        <v>0</v>
      </c>
      <c r="Z47" s="503">
        <f t="shared" si="27"/>
        <v>0</v>
      </c>
      <c r="AA47" s="503">
        <f t="shared" si="27"/>
        <v>0</v>
      </c>
      <c r="AB47" s="503">
        <f t="shared" si="27"/>
        <v>0</v>
      </c>
      <c r="AC47" s="503">
        <f t="shared" si="27"/>
        <v>0</v>
      </c>
      <c r="AD47" s="503">
        <f t="shared" si="27"/>
        <v>0</v>
      </c>
      <c r="AE47" s="503">
        <f t="shared" si="27"/>
        <v>0</v>
      </c>
      <c r="AF47" s="503">
        <f t="shared" si="27"/>
        <v>0</v>
      </c>
      <c r="AG47" s="503">
        <f t="shared" si="27"/>
        <v>0</v>
      </c>
      <c r="AH47" s="503">
        <f t="shared" si="27"/>
        <v>0</v>
      </c>
      <c r="AI47" s="503">
        <f t="shared" si="27"/>
        <v>0</v>
      </c>
      <c r="AJ47" s="503">
        <f t="shared" si="27"/>
        <v>0</v>
      </c>
      <c r="AK47" s="503">
        <f t="shared" si="27"/>
        <v>0</v>
      </c>
      <c r="AL47" s="503">
        <f t="shared" si="27"/>
        <v>0</v>
      </c>
      <c r="AM47" s="503">
        <f t="shared" si="27"/>
        <v>0</v>
      </c>
      <c r="AN47" s="503">
        <f t="shared" si="27"/>
        <v>0</v>
      </c>
      <c r="AO47" s="503">
        <f t="shared" si="27"/>
        <v>0</v>
      </c>
      <c r="AP47" s="503">
        <f t="shared" si="27"/>
        <v>0</v>
      </c>
      <c r="AQ47" s="503">
        <f t="shared" si="27"/>
        <v>0</v>
      </c>
      <c r="AR47" s="503">
        <f t="shared" si="27"/>
        <v>0</v>
      </c>
      <c r="AS47" s="503">
        <f t="shared" si="27"/>
        <v>0</v>
      </c>
      <c r="AT47" s="503">
        <f t="shared" si="27"/>
        <v>0</v>
      </c>
      <c r="AU47" s="503">
        <f t="shared" si="27"/>
        <v>0</v>
      </c>
      <c r="AV47" s="503">
        <f t="shared" si="27"/>
        <v>0</v>
      </c>
      <c r="AW47" s="503">
        <f t="shared" si="27"/>
        <v>0</v>
      </c>
      <c r="AX47" s="503">
        <f t="shared" si="27"/>
        <v>0</v>
      </c>
      <c r="AY47" s="503">
        <f t="shared" si="27"/>
        <v>0</v>
      </c>
      <c r="AZ47" s="503">
        <f t="shared" si="27"/>
        <v>0</v>
      </c>
      <c r="BA47" s="503">
        <f t="shared" si="27"/>
        <v>0</v>
      </c>
      <c r="BB47" s="503">
        <f t="shared" si="27"/>
        <v>0</v>
      </c>
      <c r="BC47" s="503">
        <f t="shared" si="27"/>
        <v>0</v>
      </c>
      <c r="BD47" s="503">
        <f t="shared" si="27"/>
        <v>0</v>
      </c>
      <c r="BE47" s="503">
        <f t="shared" si="27"/>
        <v>0</v>
      </c>
      <c r="BF47" s="503">
        <f t="shared" si="27"/>
        <v>0</v>
      </c>
      <c r="BG47" s="503">
        <f t="shared" si="27"/>
        <v>0</v>
      </c>
      <c r="BH47" s="503">
        <f t="shared" si="27"/>
        <v>0</v>
      </c>
      <c r="BI47" s="503">
        <f t="shared" si="27"/>
        <v>0</v>
      </c>
      <c r="BJ47" s="503">
        <f t="shared" si="27"/>
        <v>0</v>
      </c>
      <c r="BK47" s="503">
        <f t="shared" si="27"/>
        <v>0</v>
      </c>
      <c r="BL47" s="503">
        <f t="shared" si="27"/>
        <v>0</v>
      </c>
      <c r="BM47" s="503">
        <f t="shared" si="27"/>
        <v>0</v>
      </c>
      <c r="BN47" s="503">
        <f t="shared" si="27"/>
        <v>0</v>
      </c>
      <c r="BO47" s="503">
        <f t="shared" si="27"/>
        <v>0</v>
      </c>
      <c r="BP47" s="503">
        <f t="shared" ref="BP47:BV48" si="28">SUM(BP9,BP16)</f>
        <v>0</v>
      </c>
      <c r="BQ47" s="503">
        <f t="shared" si="28"/>
        <v>0</v>
      </c>
      <c r="BR47" s="503">
        <f t="shared" si="28"/>
        <v>0</v>
      </c>
      <c r="BS47" s="503">
        <f t="shared" si="28"/>
        <v>0</v>
      </c>
      <c r="BT47" s="503">
        <f t="shared" si="28"/>
        <v>0</v>
      </c>
      <c r="BU47" s="503">
        <f t="shared" si="28"/>
        <v>0</v>
      </c>
      <c r="BV47" s="632">
        <f t="shared" si="28"/>
        <v>0</v>
      </c>
      <c r="BW47" s="487"/>
    </row>
    <row r="48" spans="1:75" s="497" customFormat="1">
      <c r="A48" s="503" t="s">
        <v>154</v>
      </c>
      <c r="B48" s="502">
        <f t="shared" si="8"/>
        <v>0</v>
      </c>
      <c r="C48" s="503">
        <f>SUM(C10,C17)</f>
        <v>0</v>
      </c>
      <c r="D48" s="503">
        <f t="shared" si="27"/>
        <v>0</v>
      </c>
      <c r="E48" s="503">
        <f t="shared" si="27"/>
        <v>0</v>
      </c>
      <c r="F48" s="503">
        <f t="shared" si="27"/>
        <v>0</v>
      </c>
      <c r="G48" s="503">
        <f t="shared" si="27"/>
        <v>0</v>
      </c>
      <c r="H48" s="503">
        <f t="shared" si="27"/>
        <v>0</v>
      </c>
      <c r="I48" s="503">
        <f t="shared" si="27"/>
        <v>0</v>
      </c>
      <c r="J48" s="503">
        <f t="shared" si="27"/>
        <v>0</v>
      </c>
      <c r="K48" s="503">
        <f t="shared" si="27"/>
        <v>0</v>
      </c>
      <c r="L48" s="503">
        <f t="shared" si="27"/>
        <v>0</v>
      </c>
      <c r="M48" s="503">
        <f t="shared" si="27"/>
        <v>0</v>
      </c>
      <c r="N48" s="503">
        <f t="shared" si="27"/>
        <v>0</v>
      </c>
      <c r="O48" s="503">
        <f t="shared" si="27"/>
        <v>0</v>
      </c>
      <c r="P48" s="503">
        <f t="shared" si="27"/>
        <v>0</v>
      </c>
      <c r="Q48" s="503">
        <f t="shared" si="27"/>
        <v>0</v>
      </c>
      <c r="R48" s="503">
        <f t="shared" si="27"/>
        <v>0</v>
      </c>
      <c r="S48" s="503">
        <f t="shared" si="27"/>
        <v>0</v>
      </c>
      <c r="T48" s="503">
        <f t="shared" si="27"/>
        <v>0</v>
      </c>
      <c r="U48" s="503">
        <f t="shared" si="27"/>
        <v>0</v>
      </c>
      <c r="V48" s="503">
        <f t="shared" si="27"/>
        <v>0</v>
      </c>
      <c r="W48" s="503">
        <f t="shared" si="27"/>
        <v>0</v>
      </c>
      <c r="X48" s="503">
        <f t="shared" si="27"/>
        <v>0</v>
      </c>
      <c r="Y48" s="503">
        <f t="shared" si="27"/>
        <v>0</v>
      </c>
      <c r="Z48" s="503">
        <f t="shared" si="27"/>
        <v>0</v>
      </c>
      <c r="AA48" s="503">
        <f t="shared" si="27"/>
        <v>0</v>
      </c>
      <c r="AB48" s="503">
        <f t="shared" si="27"/>
        <v>0</v>
      </c>
      <c r="AC48" s="503">
        <f t="shared" si="27"/>
        <v>0</v>
      </c>
      <c r="AD48" s="503">
        <f t="shared" si="27"/>
        <v>0</v>
      </c>
      <c r="AE48" s="503">
        <f t="shared" si="27"/>
        <v>0</v>
      </c>
      <c r="AF48" s="503">
        <f t="shared" si="27"/>
        <v>0</v>
      </c>
      <c r="AG48" s="503">
        <f t="shared" si="27"/>
        <v>0</v>
      </c>
      <c r="AH48" s="503">
        <f t="shared" si="27"/>
        <v>0</v>
      </c>
      <c r="AI48" s="503">
        <f t="shared" si="27"/>
        <v>0</v>
      </c>
      <c r="AJ48" s="503">
        <f t="shared" si="27"/>
        <v>0</v>
      </c>
      <c r="AK48" s="503">
        <f t="shared" si="27"/>
        <v>0</v>
      </c>
      <c r="AL48" s="503">
        <f t="shared" si="27"/>
        <v>0</v>
      </c>
      <c r="AM48" s="503">
        <f t="shared" si="27"/>
        <v>0</v>
      </c>
      <c r="AN48" s="503">
        <f t="shared" si="27"/>
        <v>0</v>
      </c>
      <c r="AO48" s="503">
        <f t="shared" si="27"/>
        <v>0</v>
      </c>
      <c r="AP48" s="503">
        <f t="shared" si="27"/>
        <v>0</v>
      </c>
      <c r="AQ48" s="503">
        <f t="shared" si="27"/>
        <v>0</v>
      </c>
      <c r="AR48" s="503">
        <f t="shared" si="27"/>
        <v>0</v>
      </c>
      <c r="AS48" s="503">
        <f t="shared" si="27"/>
        <v>0</v>
      </c>
      <c r="AT48" s="503">
        <f t="shared" si="27"/>
        <v>0</v>
      </c>
      <c r="AU48" s="503">
        <f t="shared" si="27"/>
        <v>0</v>
      </c>
      <c r="AV48" s="503">
        <f t="shared" si="27"/>
        <v>0</v>
      </c>
      <c r="AW48" s="503">
        <f t="shared" si="27"/>
        <v>0</v>
      </c>
      <c r="AX48" s="503">
        <f t="shared" si="27"/>
        <v>0</v>
      </c>
      <c r="AY48" s="503">
        <f t="shared" si="27"/>
        <v>0</v>
      </c>
      <c r="AZ48" s="503">
        <f t="shared" si="27"/>
        <v>0</v>
      </c>
      <c r="BA48" s="503">
        <f t="shared" si="27"/>
        <v>0</v>
      </c>
      <c r="BB48" s="503">
        <f t="shared" si="27"/>
        <v>0</v>
      </c>
      <c r="BC48" s="503">
        <f t="shared" si="27"/>
        <v>0</v>
      </c>
      <c r="BD48" s="503">
        <f t="shared" si="27"/>
        <v>0</v>
      </c>
      <c r="BE48" s="503">
        <f t="shared" si="27"/>
        <v>0</v>
      </c>
      <c r="BF48" s="503">
        <f t="shared" si="27"/>
        <v>0</v>
      </c>
      <c r="BG48" s="503">
        <f t="shared" si="27"/>
        <v>0</v>
      </c>
      <c r="BH48" s="503">
        <f t="shared" si="27"/>
        <v>0</v>
      </c>
      <c r="BI48" s="503">
        <f t="shared" si="27"/>
        <v>0</v>
      </c>
      <c r="BJ48" s="503">
        <f t="shared" si="27"/>
        <v>0</v>
      </c>
      <c r="BK48" s="503">
        <f t="shared" si="27"/>
        <v>0</v>
      </c>
      <c r="BL48" s="503">
        <f t="shared" si="27"/>
        <v>0</v>
      </c>
      <c r="BM48" s="503">
        <f t="shared" si="27"/>
        <v>0</v>
      </c>
      <c r="BN48" s="503">
        <f t="shared" si="27"/>
        <v>0</v>
      </c>
      <c r="BO48" s="503">
        <f t="shared" si="27"/>
        <v>0</v>
      </c>
      <c r="BP48" s="503">
        <f t="shared" si="28"/>
        <v>0</v>
      </c>
      <c r="BQ48" s="503">
        <f t="shared" si="28"/>
        <v>0</v>
      </c>
      <c r="BR48" s="503">
        <f t="shared" si="28"/>
        <v>0</v>
      </c>
      <c r="BS48" s="503">
        <f t="shared" si="28"/>
        <v>0</v>
      </c>
      <c r="BT48" s="503">
        <f t="shared" si="28"/>
        <v>0</v>
      </c>
      <c r="BU48" s="503">
        <f t="shared" si="28"/>
        <v>0</v>
      </c>
      <c r="BV48" s="632">
        <f t="shared" si="28"/>
        <v>0</v>
      </c>
      <c r="BW48" s="487"/>
    </row>
    <row r="49" spans="1:405" s="497" customFormat="1">
      <c r="A49" s="504" t="s">
        <v>79</v>
      </c>
      <c r="B49" s="499" t="str">
        <f>IFERROR(IF(filingDate&lt;$C$3,$C49,INDEX($C49:$AAA49,MATCH(filingDate,$C$3:$AAA$3))),"")</f>
        <v/>
      </c>
      <c r="C49" s="500" t="e">
        <f>IF(SUM(C40,C44)=0,#N/A,SUM(C40,C44))</f>
        <v>#N/A</v>
      </c>
      <c r="D49" s="500" t="e">
        <f t="shared" ref="D49:BO49" si="29">IF(SUM(D40,D44)=0,#N/A,SUM(D40,D44))</f>
        <v>#N/A</v>
      </c>
      <c r="E49" s="500" t="e">
        <f t="shared" si="29"/>
        <v>#N/A</v>
      </c>
      <c r="F49" s="500" t="e">
        <f t="shared" si="29"/>
        <v>#N/A</v>
      </c>
      <c r="G49" s="500" t="e">
        <f t="shared" si="29"/>
        <v>#N/A</v>
      </c>
      <c r="H49" s="500" t="e">
        <f t="shared" si="29"/>
        <v>#N/A</v>
      </c>
      <c r="I49" s="500" t="e">
        <f t="shared" si="29"/>
        <v>#N/A</v>
      </c>
      <c r="J49" s="500" t="e">
        <f t="shared" si="29"/>
        <v>#N/A</v>
      </c>
      <c r="K49" s="500" t="e">
        <f t="shared" si="29"/>
        <v>#N/A</v>
      </c>
      <c r="L49" s="500" t="e">
        <f t="shared" si="29"/>
        <v>#N/A</v>
      </c>
      <c r="M49" s="500" t="e">
        <f t="shared" si="29"/>
        <v>#N/A</v>
      </c>
      <c r="N49" s="500" t="e">
        <f t="shared" si="29"/>
        <v>#N/A</v>
      </c>
      <c r="O49" s="500" t="e">
        <f t="shared" si="29"/>
        <v>#N/A</v>
      </c>
      <c r="P49" s="500" t="e">
        <f t="shared" si="29"/>
        <v>#N/A</v>
      </c>
      <c r="Q49" s="500" t="e">
        <f t="shared" si="29"/>
        <v>#N/A</v>
      </c>
      <c r="R49" s="500" t="e">
        <f t="shared" si="29"/>
        <v>#N/A</v>
      </c>
      <c r="S49" s="500" t="e">
        <f t="shared" si="29"/>
        <v>#N/A</v>
      </c>
      <c r="T49" s="500" t="e">
        <f t="shared" si="29"/>
        <v>#N/A</v>
      </c>
      <c r="U49" s="500" t="e">
        <f t="shared" si="29"/>
        <v>#N/A</v>
      </c>
      <c r="V49" s="500" t="e">
        <f t="shared" si="29"/>
        <v>#N/A</v>
      </c>
      <c r="W49" s="500" t="e">
        <f t="shared" si="29"/>
        <v>#N/A</v>
      </c>
      <c r="X49" s="500" t="e">
        <f t="shared" si="29"/>
        <v>#N/A</v>
      </c>
      <c r="Y49" s="500" t="e">
        <f t="shared" si="29"/>
        <v>#N/A</v>
      </c>
      <c r="Z49" s="500" t="e">
        <f t="shared" si="29"/>
        <v>#N/A</v>
      </c>
      <c r="AA49" s="500" t="e">
        <f t="shared" si="29"/>
        <v>#N/A</v>
      </c>
      <c r="AB49" s="500" t="e">
        <f t="shared" si="29"/>
        <v>#N/A</v>
      </c>
      <c r="AC49" s="500" t="e">
        <f t="shared" si="29"/>
        <v>#N/A</v>
      </c>
      <c r="AD49" s="500" t="e">
        <f t="shared" si="29"/>
        <v>#N/A</v>
      </c>
      <c r="AE49" s="500" t="e">
        <f t="shared" si="29"/>
        <v>#N/A</v>
      </c>
      <c r="AF49" s="500" t="e">
        <f t="shared" si="29"/>
        <v>#N/A</v>
      </c>
      <c r="AG49" s="500" t="e">
        <f t="shared" si="29"/>
        <v>#N/A</v>
      </c>
      <c r="AH49" s="500" t="e">
        <f t="shared" si="29"/>
        <v>#N/A</v>
      </c>
      <c r="AI49" s="500" t="e">
        <f t="shared" si="29"/>
        <v>#N/A</v>
      </c>
      <c r="AJ49" s="500" t="e">
        <f t="shared" si="29"/>
        <v>#N/A</v>
      </c>
      <c r="AK49" s="500" t="e">
        <f t="shared" si="29"/>
        <v>#N/A</v>
      </c>
      <c r="AL49" s="500" t="e">
        <f t="shared" si="29"/>
        <v>#N/A</v>
      </c>
      <c r="AM49" s="500" t="e">
        <f t="shared" si="29"/>
        <v>#N/A</v>
      </c>
      <c r="AN49" s="500" t="e">
        <f t="shared" si="29"/>
        <v>#N/A</v>
      </c>
      <c r="AO49" s="500" t="e">
        <f t="shared" si="29"/>
        <v>#N/A</v>
      </c>
      <c r="AP49" s="500" t="e">
        <f t="shared" si="29"/>
        <v>#N/A</v>
      </c>
      <c r="AQ49" s="500" t="e">
        <f t="shared" si="29"/>
        <v>#N/A</v>
      </c>
      <c r="AR49" s="500" t="e">
        <f t="shared" si="29"/>
        <v>#N/A</v>
      </c>
      <c r="AS49" s="500" t="e">
        <f t="shared" si="29"/>
        <v>#N/A</v>
      </c>
      <c r="AT49" s="500" t="e">
        <f t="shared" si="29"/>
        <v>#N/A</v>
      </c>
      <c r="AU49" s="500" t="e">
        <f t="shared" si="29"/>
        <v>#N/A</v>
      </c>
      <c r="AV49" s="500" t="e">
        <f t="shared" si="29"/>
        <v>#N/A</v>
      </c>
      <c r="AW49" s="500" t="e">
        <f t="shared" si="29"/>
        <v>#N/A</v>
      </c>
      <c r="AX49" s="500" t="e">
        <f t="shared" si="29"/>
        <v>#N/A</v>
      </c>
      <c r="AY49" s="500" t="e">
        <f t="shared" si="29"/>
        <v>#N/A</v>
      </c>
      <c r="AZ49" s="500" t="e">
        <f t="shared" si="29"/>
        <v>#N/A</v>
      </c>
      <c r="BA49" s="500" t="e">
        <f t="shared" si="29"/>
        <v>#N/A</v>
      </c>
      <c r="BB49" s="500" t="e">
        <f t="shared" si="29"/>
        <v>#N/A</v>
      </c>
      <c r="BC49" s="500" t="e">
        <f t="shared" si="29"/>
        <v>#N/A</v>
      </c>
      <c r="BD49" s="500" t="e">
        <f t="shared" si="29"/>
        <v>#N/A</v>
      </c>
      <c r="BE49" s="500" t="e">
        <f t="shared" si="29"/>
        <v>#N/A</v>
      </c>
      <c r="BF49" s="500" t="e">
        <f t="shared" si="29"/>
        <v>#N/A</v>
      </c>
      <c r="BG49" s="500" t="e">
        <f t="shared" si="29"/>
        <v>#N/A</v>
      </c>
      <c r="BH49" s="500" t="e">
        <f t="shared" si="29"/>
        <v>#N/A</v>
      </c>
      <c r="BI49" s="500" t="e">
        <f t="shared" si="29"/>
        <v>#N/A</v>
      </c>
      <c r="BJ49" s="500" t="e">
        <f t="shared" si="29"/>
        <v>#N/A</v>
      </c>
      <c r="BK49" s="500" t="e">
        <f t="shared" si="29"/>
        <v>#N/A</v>
      </c>
      <c r="BL49" s="500" t="e">
        <f t="shared" si="29"/>
        <v>#N/A</v>
      </c>
      <c r="BM49" s="500" t="e">
        <f t="shared" si="29"/>
        <v>#N/A</v>
      </c>
      <c r="BN49" s="500" t="e">
        <f t="shared" si="29"/>
        <v>#N/A</v>
      </c>
      <c r="BO49" s="500" t="e">
        <f t="shared" si="29"/>
        <v>#N/A</v>
      </c>
      <c r="BP49" s="500" t="e">
        <f t="shared" ref="BP49:BV49" si="30">IF(SUM(BP40,BP44)=0,#N/A,SUM(BP40,BP44))</f>
        <v>#N/A</v>
      </c>
      <c r="BQ49" s="500" t="e">
        <f t="shared" si="30"/>
        <v>#N/A</v>
      </c>
      <c r="BR49" s="500" t="e">
        <f t="shared" si="30"/>
        <v>#N/A</v>
      </c>
      <c r="BS49" s="500" t="e">
        <f t="shared" si="30"/>
        <v>#N/A</v>
      </c>
      <c r="BT49" s="500" t="e">
        <f t="shared" si="30"/>
        <v>#N/A</v>
      </c>
      <c r="BU49" s="500" t="e">
        <f t="shared" si="30"/>
        <v>#N/A</v>
      </c>
      <c r="BV49" s="636" t="e">
        <f t="shared" si="30"/>
        <v>#N/A</v>
      </c>
      <c r="BW49" s="487"/>
    </row>
    <row r="50" spans="1:405" s="497" customFormat="1">
      <c r="A50" s="503" t="s">
        <v>155</v>
      </c>
      <c r="B50" s="502">
        <f t="shared" si="8"/>
        <v>0</v>
      </c>
      <c r="C50" s="503">
        <f>SUM(C11,C18)</f>
        <v>0</v>
      </c>
      <c r="D50" s="503">
        <f t="shared" ref="D50:BO51" si="31">SUM(D11,D18)</f>
        <v>0</v>
      </c>
      <c r="E50" s="503">
        <f t="shared" si="31"/>
        <v>0</v>
      </c>
      <c r="F50" s="503">
        <f t="shared" si="31"/>
        <v>0</v>
      </c>
      <c r="G50" s="503">
        <f t="shared" si="31"/>
        <v>0</v>
      </c>
      <c r="H50" s="503">
        <f t="shared" si="31"/>
        <v>0</v>
      </c>
      <c r="I50" s="503">
        <f t="shared" si="31"/>
        <v>0</v>
      </c>
      <c r="J50" s="503">
        <f t="shared" si="31"/>
        <v>0</v>
      </c>
      <c r="K50" s="503">
        <f t="shared" si="31"/>
        <v>0</v>
      </c>
      <c r="L50" s="503">
        <f t="shared" si="31"/>
        <v>0</v>
      </c>
      <c r="M50" s="503">
        <f t="shared" si="31"/>
        <v>0</v>
      </c>
      <c r="N50" s="503">
        <f t="shared" si="31"/>
        <v>0</v>
      </c>
      <c r="O50" s="503">
        <f t="shared" si="31"/>
        <v>0</v>
      </c>
      <c r="P50" s="503">
        <f t="shared" si="31"/>
        <v>0</v>
      </c>
      <c r="Q50" s="503">
        <f t="shared" si="31"/>
        <v>0</v>
      </c>
      <c r="R50" s="503">
        <f t="shared" si="31"/>
        <v>0</v>
      </c>
      <c r="S50" s="503">
        <f t="shared" si="31"/>
        <v>0</v>
      </c>
      <c r="T50" s="503">
        <f t="shared" si="31"/>
        <v>0</v>
      </c>
      <c r="U50" s="503">
        <f t="shared" si="31"/>
        <v>0</v>
      </c>
      <c r="V50" s="503">
        <f t="shared" si="31"/>
        <v>0</v>
      </c>
      <c r="W50" s="503">
        <f t="shared" si="31"/>
        <v>0</v>
      </c>
      <c r="X50" s="503">
        <f t="shared" si="31"/>
        <v>0</v>
      </c>
      <c r="Y50" s="503">
        <f t="shared" si="31"/>
        <v>0</v>
      </c>
      <c r="Z50" s="503">
        <f t="shared" si="31"/>
        <v>0</v>
      </c>
      <c r="AA50" s="503">
        <f t="shared" si="31"/>
        <v>0</v>
      </c>
      <c r="AB50" s="503">
        <f t="shared" si="31"/>
        <v>0</v>
      </c>
      <c r="AC50" s="503">
        <f t="shared" si="31"/>
        <v>0</v>
      </c>
      <c r="AD50" s="503">
        <f t="shared" si="31"/>
        <v>0</v>
      </c>
      <c r="AE50" s="503">
        <f t="shared" si="31"/>
        <v>0</v>
      </c>
      <c r="AF50" s="503">
        <f t="shared" si="31"/>
        <v>0</v>
      </c>
      <c r="AG50" s="503">
        <f t="shared" si="31"/>
        <v>0</v>
      </c>
      <c r="AH50" s="503">
        <f t="shared" si="31"/>
        <v>0</v>
      </c>
      <c r="AI50" s="503">
        <f t="shared" si="31"/>
        <v>0</v>
      </c>
      <c r="AJ50" s="503">
        <f t="shared" si="31"/>
        <v>0</v>
      </c>
      <c r="AK50" s="503">
        <f t="shared" si="31"/>
        <v>0</v>
      </c>
      <c r="AL50" s="503">
        <f t="shared" si="31"/>
        <v>0</v>
      </c>
      <c r="AM50" s="503">
        <f t="shared" si="31"/>
        <v>0</v>
      </c>
      <c r="AN50" s="503">
        <f t="shared" si="31"/>
        <v>0</v>
      </c>
      <c r="AO50" s="503">
        <f t="shared" si="31"/>
        <v>0</v>
      </c>
      <c r="AP50" s="503">
        <f t="shared" si="31"/>
        <v>0</v>
      </c>
      <c r="AQ50" s="503">
        <f t="shared" si="31"/>
        <v>0</v>
      </c>
      <c r="AR50" s="503">
        <f t="shared" si="31"/>
        <v>0</v>
      </c>
      <c r="AS50" s="503">
        <f t="shared" si="31"/>
        <v>0</v>
      </c>
      <c r="AT50" s="503">
        <f t="shared" si="31"/>
        <v>0</v>
      </c>
      <c r="AU50" s="503">
        <f t="shared" si="31"/>
        <v>0</v>
      </c>
      <c r="AV50" s="503">
        <f t="shared" si="31"/>
        <v>0</v>
      </c>
      <c r="AW50" s="503">
        <f t="shared" si="31"/>
        <v>0</v>
      </c>
      <c r="AX50" s="503">
        <f t="shared" si="31"/>
        <v>0</v>
      </c>
      <c r="AY50" s="503">
        <f t="shared" si="31"/>
        <v>0</v>
      </c>
      <c r="AZ50" s="503">
        <f t="shared" si="31"/>
        <v>0</v>
      </c>
      <c r="BA50" s="503">
        <f t="shared" si="31"/>
        <v>0</v>
      </c>
      <c r="BB50" s="503">
        <f t="shared" si="31"/>
        <v>0</v>
      </c>
      <c r="BC50" s="503">
        <f t="shared" si="31"/>
        <v>0</v>
      </c>
      <c r="BD50" s="503">
        <f t="shared" si="31"/>
        <v>0</v>
      </c>
      <c r="BE50" s="503">
        <f t="shared" si="31"/>
        <v>0</v>
      </c>
      <c r="BF50" s="503">
        <f t="shared" si="31"/>
        <v>0</v>
      </c>
      <c r="BG50" s="503">
        <f t="shared" si="31"/>
        <v>0</v>
      </c>
      <c r="BH50" s="503">
        <f t="shared" si="31"/>
        <v>0</v>
      </c>
      <c r="BI50" s="503">
        <f t="shared" si="31"/>
        <v>0</v>
      </c>
      <c r="BJ50" s="503">
        <f t="shared" si="31"/>
        <v>0</v>
      </c>
      <c r="BK50" s="503">
        <f t="shared" si="31"/>
        <v>0</v>
      </c>
      <c r="BL50" s="503">
        <f t="shared" si="31"/>
        <v>0</v>
      </c>
      <c r="BM50" s="503">
        <f t="shared" si="31"/>
        <v>0</v>
      </c>
      <c r="BN50" s="503">
        <f t="shared" si="31"/>
        <v>0</v>
      </c>
      <c r="BO50" s="503">
        <f t="shared" si="31"/>
        <v>0</v>
      </c>
      <c r="BP50" s="503">
        <f t="shared" ref="BP50:BV51" si="32">SUM(BP11,BP18)</f>
        <v>0</v>
      </c>
      <c r="BQ50" s="503">
        <f t="shared" si="32"/>
        <v>0</v>
      </c>
      <c r="BR50" s="503">
        <f t="shared" si="32"/>
        <v>0</v>
      </c>
      <c r="BS50" s="503">
        <f t="shared" si="32"/>
        <v>0</v>
      </c>
      <c r="BT50" s="503">
        <f t="shared" si="32"/>
        <v>0</v>
      </c>
      <c r="BU50" s="503">
        <f t="shared" si="32"/>
        <v>0</v>
      </c>
      <c r="BV50" s="632">
        <f t="shared" si="32"/>
        <v>0</v>
      </c>
      <c r="BW50" s="487"/>
    </row>
    <row r="51" spans="1:405" s="497" customFormat="1">
      <c r="A51" s="505" t="s">
        <v>156</v>
      </c>
      <c r="B51" s="506">
        <f t="shared" si="8"/>
        <v>0</v>
      </c>
      <c r="C51" s="505">
        <f>SUM(C12,C19)</f>
        <v>0</v>
      </c>
      <c r="D51" s="505">
        <f t="shared" si="31"/>
        <v>0</v>
      </c>
      <c r="E51" s="505">
        <f t="shared" si="31"/>
        <v>0</v>
      </c>
      <c r="F51" s="505">
        <f t="shared" si="31"/>
        <v>0</v>
      </c>
      <c r="G51" s="505">
        <f t="shared" si="31"/>
        <v>0</v>
      </c>
      <c r="H51" s="505">
        <f t="shared" si="31"/>
        <v>0</v>
      </c>
      <c r="I51" s="505">
        <f t="shared" si="31"/>
        <v>0</v>
      </c>
      <c r="J51" s="505">
        <f t="shared" si="31"/>
        <v>0</v>
      </c>
      <c r="K51" s="505">
        <f t="shared" si="31"/>
        <v>0</v>
      </c>
      <c r="L51" s="505">
        <f t="shared" si="31"/>
        <v>0</v>
      </c>
      <c r="M51" s="505">
        <f t="shared" si="31"/>
        <v>0</v>
      </c>
      <c r="N51" s="505">
        <f t="shared" si="31"/>
        <v>0</v>
      </c>
      <c r="O51" s="505">
        <f t="shared" si="31"/>
        <v>0</v>
      </c>
      <c r="P51" s="505">
        <f t="shared" si="31"/>
        <v>0</v>
      </c>
      <c r="Q51" s="505">
        <f t="shared" si="31"/>
        <v>0</v>
      </c>
      <c r="R51" s="505">
        <f t="shared" si="31"/>
        <v>0</v>
      </c>
      <c r="S51" s="505">
        <f t="shared" si="31"/>
        <v>0</v>
      </c>
      <c r="T51" s="505">
        <f t="shared" si="31"/>
        <v>0</v>
      </c>
      <c r="U51" s="505">
        <f t="shared" si="31"/>
        <v>0</v>
      </c>
      <c r="V51" s="505">
        <f t="shared" si="31"/>
        <v>0</v>
      </c>
      <c r="W51" s="505">
        <f t="shared" si="31"/>
        <v>0</v>
      </c>
      <c r="X51" s="505">
        <f t="shared" si="31"/>
        <v>0</v>
      </c>
      <c r="Y51" s="505">
        <f t="shared" si="31"/>
        <v>0</v>
      </c>
      <c r="Z51" s="505">
        <f t="shared" si="31"/>
        <v>0</v>
      </c>
      <c r="AA51" s="505">
        <f t="shared" si="31"/>
        <v>0</v>
      </c>
      <c r="AB51" s="505">
        <f t="shared" si="31"/>
        <v>0</v>
      </c>
      <c r="AC51" s="505">
        <f t="shared" si="31"/>
        <v>0</v>
      </c>
      <c r="AD51" s="505">
        <f t="shared" si="31"/>
        <v>0</v>
      </c>
      <c r="AE51" s="505">
        <f t="shared" si="31"/>
        <v>0</v>
      </c>
      <c r="AF51" s="505">
        <f t="shared" si="31"/>
        <v>0</v>
      </c>
      <c r="AG51" s="505">
        <f t="shared" si="31"/>
        <v>0</v>
      </c>
      <c r="AH51" s="505">
        <f t="shared" si="31"/>
        <v>0</v>
      </c>
      <c r="AI51" s="505">
        <f t="shared" si="31"/>
        <v>0</v>
      </c>
      <c r="AJ51" s="505">
        <f t="shared" si="31"/>
        <v>0</v>
      </c>
      <c r="AK51" s="505">
        <f t="shared" si="31"/>
        <v>0</v>
      </c>
      <c r="AL51" s="505">
        <f t="shared" si="31"/>
        <v>0</v>
      </c>
      <c r="AM51" s="505">
        <f t="shared" si="31"/>
        <v>0</v>
      </c>
      <c r="AN51" s="505">
        <f t="shared" si="31"/>
        <v>0</v>
      </c>
      <c r="AO51" s="505">
        <f t="shared" si="31"/>
        <v>0</v>
      </c>
      <c r="AP51" s="505">
        <f t="shared" si="31"/>
        <v>0</v>
      </c>
      <c r="AQ51" s="505">
        <f t="shared" si="31"/>
        <v>0</v>
      </c>
      <c r="AR51" s="505">
        <f t="shared" si="31"/>
        <v>0</v>
      </c>
      <c r="AS51" s="505">
        <f t="shared" si="31"/>
        <v>0</v>
      </c>
      <c r="AT51" s="505">
        <f t="shared" si="31"/>
        <v>0</v>
      </c>
      <c r="AU51" s="505">
        <f t="shared" si="31"/>
        <v>0</v>
      </c>
      <c r="AV51" s="505">
        <f t="shared" si="31"/>
        <v>0</v>
      </c>
      <c r="AW51" s="505">
        <f t="shared" si="31"/>
        <v>0</v>
      </c>
      <c r="AX51" s="505">
        <f t="shared" si="31"/>
        <v>0</v>
      </c>
      <c r="AY51" s="505">
        <f t="shared" si="31"/>
        <v>0</v>
      </c>
      <c r="AZ51" s="505">
        <f t="shared" si="31"/>
        <v>0</v>
      </c>
      <c r="BA51" s="505">
        <f t="shared" si="31"/>
        <v>0</v>
      </c>
      <c r="BB51" s="505">
        <f t="shared" si="31"/>
        <v>0</v>
      </c>
      <c r="BC51" s="505">
        <f t="shared" si="31"/>
        <v>0</v>
      </c>
      <c r="BD51" s="505">
        <f t="shared" si="31"/>
        <v>0</v>
      </c>
      <c r="BE51" s="505">
        <f t="shared" si="31"/>
        <v>0</v>
      </c>
      <c r="BF51" s="505">
        <f t="shared" si="31"/>
        <v>0</v>
      </c>
      <c r="BG51" s="505">
        <f t="shared" si="31"/>
        <v>0</v>
      </c>
      <c r="BH51" s="505">
        <f t="shared" si="31"/>
        <v>0</v>
      </c>
      <c r="BI51" s="505">
        <f t="shared" si="31"/>
        <v>0</v>
      </c>
      <c r="BJ51" s="505">
        <f t="shared" si="31"/>
        <v>0</v>
      </c>
      <c r="BK51" s="505">
        <f t="shared" si="31"/>
        <v>0</v>
      </c>
      <c r="BL51" s="505">
        <f t="shared" si="31"/>
        <v>0</v>
      </c>
      <c r="BM51" s="505">
        <f t="shared" si="31"/>
        <v>0</v>
      </c>
      <c r="BN51" s="505">
        <f t="shared" si="31"/>
        <v>0</v>
      </c>
      <c r="BO51" s="505">
        <f t="shared" si="31"/>
        <v>0</v>
      </c>
      <c r="BP51" s="505">
        <f t="shared" si="32"/>
        <v>0</v>
      </c>
      <c r="BQ51" s="505">
        <f t="shared" si="32"/>
        <v>0</v>
      </c>
      <c r="BR51" s="505">
        <f t="shared" si="32"/>
        <v>0</v>
      </c>
      <c r="BS51" s="505">
        <f t="shared" si="32"/>
        <v>0</v>
      </c>
      <c r="BT51" s="505">
        <f t="shared" si="32"/>
        <v>0</v>
      </c>
      <c r="BU51" s="505">
        <f t="shared" si="32"/>
        <v>0</v>
      </c>
      <c r="BV51" s="637">
        <f t="shared" si="32"/>
        <v>0</v>
      </c>
      <c r="BW51" s="487"/>
    </row>
    <row r="52" spans="1:405" s="497" customFormat="1">
      <c r="A52" s="504" t="s">
        <v>175</v>
      </c>
      <c r="B52" s="499" t="str">
        <f>IFERROR(IF(filingDate&lt;$C$3,$C52,INDEX($C52:$AAA52,MATCH(filingDate,$C$3:$AAA$3))),"")</f>
        <v/>
      </c>
      <c r="C52" s="500" t="e">
        <f>IF(SUM(C41,C45)=0,#N/A,SUM(C41,C45))</f>
        <v>#N/A</v>
      </c>
      <c r="D52" s="500" t="e">
        <f t="shared" ref="D52:BO52" si="33">IF(SUM(D41,D45)=0,#N/A,SUM(D41,D45))</f>
        <v>#N/A</v>
      </c>
      <c r="E52" s="500" t="e">
        <f t="shared" si="33"/>
        <v>#N/A</v>
      </c>
      <c r="F52" s="500" t="e">
        <f t="shared" si="33"/>
        <v>#N/A</v>
      </c>
      <c r="G52" s="500" t="e">
        <f t="shared" si="33"/>
        <v>#N/A</v>
      </c>
      <c r="H52" s="500" t="e">
        <f t="shared" si="33"/>
        <v>#N/A</v>
      </c>
      <c r="I52" s="500" t="e">
        <f t="shared" si="33"/>
        <v>#N/A</v>
      </c>
      <c r="J52" s="500" t="e">
        <f t="shared" si="33"/>
        <v>#N/A</v>
      </c>
      <c r="K52" s="500" t="e">
        <f t="shared" si="33"/>
        <v>#N/A</v>
      </c>
      <c r="L52" s="500" t="e">
        <f t="shared" si="33"/>
        <v>#N/A</v>
      </c>
      <c r="M52" s="500" t="e">
        <f t="shared" si="33"/>
        <v>#N/A</v>
      </c>
      <c r="N52" s="500" t="e">
        <f t="shared" si="33"/>
        <v>#N/A</v>
      </c>
      <c r="O52" s="500" t="e">
        <f t="shared" si="33"/>
        <v>#N/A</v>
      </c>
      <c r="P52" s="500" t="e">
        <f t="shared" si="33"/>
        <v>#N/A</v>
      </c>
      <c r="Q52" s="500" t="e">
        <f t="shared" si="33"/>
        <v>#N/A</v>
      </c>
      <c r="R52" s="500" t="e">
        <f t="shared" si="33"/>
        <v>#N/A</v>
      </c>
      <c r="S52" s="500" t="e">
        <f t="shared" si="33"/>
        <v>#N/A</v>
      </c>
      <c r="T52" s="500" t="e">
        <f t="shared" si="33"/>
        <v>#N/A</v>
      </c>
      <c r="U52" s="500" t="e">
        <f t="shared" si="33"/>
        <v>#N/A</v>
      </c>
      <c r="V52" s="500" t="e">
        <f t="shared" si="33"/>
        <v>#N/A</v>
      </c>
      <c r="W52" s="500" t="e">
        <f t="shared" si="33"/>
        <v>#N/A</v>
      </c>
      <c r="X52" s="500" t="e">
        <f t="shared" si="33"/>
        <v>#N/A</v>
      </c>
      <c r="Y52" s="500" t="e">
        <f t="shared" si="33"/>
        <v>#N/A</v>
      </c>
      <c r="Z52" s="500" t="e">
        <f t="shared" si="33"/>
        <v>#N/A</v>
      </c>
      <c r="AA52" s="500" t="e">
        <f t="shared" si="33"/>
        <v>#N/A</v>
      </c>
      <c r="AB52" s="500" t="e">
        <f t="shared" si="33"/>
        <v>#N/A</v>
      </c>
      <c r="AC52" s="500" t="e">
        <f t="shared" si="33"/>
        <v>#N/A</v>
      </c>
      <c r="AD52" s="500" t="e">
        <f t="shared" si="33"/>
        <v>#N/A</v>
      </c>
      <c r="AE52" s="500" t="e">
        <f t="shared" si="33"/>
        <v>#N/A</v>
      </c>
      <c r="AF52" s="500" t="e">
        <f t="shared" si="33"/>
        <v>#N/A</v>
      </c>
      <c r="AG52" s="500" t="e">
        <f t="shared" si="33"/>
        <v>#N/A</v>
      </c>
      <c r="AH52" s="500" t="e">
        <f t="shared" si="33"/>
        <v>#N/A</v>
      </c>
      <c r="AI52" s="500" t="e">
        <f t="shared" si="33"/>
        <v>#N/A</v>
      </c>
      <c r="AJ52" s="500" t="e">
        <f t="shared" si="33"/>
        <v>#N/A</v>
      </c>
      <c r="AK52" s="500" t="e">
        <f t="shared" si="33"/>
        <v>#N/A</v>
      </c>
      <c r="AL52" s="500" t="e">
        <f t="shared" si="33"/>
        <v>#N/A</v>
      </c>
      <c r="AM52" s="500" t="e">
        <f t="shared" si="33"/>
        <v>#N/A</v>
      </c>
      <c r="AN52" s="500" t="e">
        <f t="shared" si="33"/>
        <v>#N/A</v>
      </c>
      <c r="AO52" s="500" t="e">
        <f t="shared" si="33"/>
        <v>#N/A</v>
      </c>
      <c r="AP52" s="500" t="e">
        <f t="shared" si="33"/>
        <v>#N/A</v>
      </c>
      <c r="AQ52" s="500" t="e">
        <f t="shared" si="33"/>
        <v>#N/A</v>
      </c>
      <c r="AR52" s="500" t="e">
        <f t="shared" si="33"/>
        <v>#N/A</v>
      </c>
      <c r="AS52" s="500" t="e">
        <f t="shared" si="33"/>
        <v>#N/A</v>
      </c>
      <c r="AT52" s="500" t="e">
        <f t="shared" si="33"/>
        <v>#N/A</v>
      </c>
      <c r="AU52" s="500" t="e">
        <f t="shared" si="33"/>
        <v>#N/A</v>
      </c>
      <c r="AV52" s="500" t="e">
        <f t="shared" si="33"/>
        <v>#N/A</v>
      </c>
      <c r="AW52" s="500" t="e">
        <f t="shared" si="33"/>
        <v>#N/A</v>
      </c>
      <c r="AX52" s="500" t="e">
        <f t="shared" si="33"/>
        <v>#N/A</v>
      </c>
      <c r="AY52" s="500" t="e">
        <f t="shared" si="33"/>
        <v>#N/A</v>
      </c>
      <c r="AZ52" s="500" t="e">
        <f t="shared" si="33"/>
        <v>#N/A</v>
      </c>
      <c r="BA52" s="500" t="e">
        <f t="shared" si="33"/>
        <v>#N/A</v>
      </c>
      <c r="BB52" s="500" t="e">
        <f t="shared" si="33"/>
        <v>#N/A</v>
      </c>
      <c r="BC52" s="500" t="e">
        <f t="shared" si="33"/>
        <v>#N/A</v>
      </c>
      <c r="BD52" s="500" t="e">
        <f t="shared" si="33"/>
        <v>#N/A</v>
      </c>
      <c r="BE52" s="500" t="e">
        <f t="shared" si="33"/>
        <v>#N/A</v>
      </c>
      <c r="BF52" s="500" t="e">
        <f t="shared" si="33"/>
        <v>#N/A</v>
      </c>
      <c r="BG52" s="500" t="e">
        <f t="shared" si="33"/>
        <v>#N/A</v>
      </c>
      <c r="BH52" s="500" t="e">
        <f t="shared" si="33"/>
        <v>#N/A</v>
      </c>
      <c r="BI52" s="500" t="e">
        <f t="shared" si="33"/>
        <v>#N/A</v>
      </c>
      <c r="BJ52" s="500" t="e">
        <f t="shared" si="33"/>
        <v>#N/A</v>
      </c>
      <c r="BK52" s="500" t="e">
        <f t="shared" si="33"/>
        <v>#N/A</v>
      </c>
      <c r="BL52" s="500" t="e">
        <f t="shared" si="33"/>
        <v>#N/A</v>
      </c>
      <c r="BM52" s="500" t="e">
        <f t="shared" si="33"/>
        <v>#N/A</v>
      </c>
      <c r="BN52" s="500" t="e">
        <f t="shared" si="33"/>
        <v>#N/A</v>
      </c>
      <c r="BO52" s="500" t="e">
        <f t="shared" si="33"/>
        <v>#N/A</v>
      </c>
      <c r="BP52" s="500" t="e">
        <f t="shared" ref="BP52:BV52" si="34">IF(SUM(BP41,BP45)=0,#N/A,SUM(BP41,BP45))</f>
        <v>#N/A</v>
      </c>
      <c r="BQ52" s="500" t="e">
        <f t="shared" si="34"/>
        <v>#N/A</v>
      </c>
      <c r="BR52" s="500" t="e">
        <f t="shared" si="34"/>
        <v>#N/A</v>
      </c>
      <c r="BS52" s="500" t="e">
        <f t="shared" si="34"/>
        <v>#N/A</v>
      </c>
      <c r="BT52" s="500" t="e">
        <f t="shared" si="34"/>
        <v>#N/A</v>
      </c>
      <c r="BU52" s="500" t="e">
        <f t="shared" si="34"/>
        <v>#N/A</v>
      </c>
      <c r="BV52" s="636" t="e">
        <f t="shared" si="34"/>
        <v>#N/A</v>
      </c>
      <c r="BW52" s="487"/>
    </row>
    <row r="53" spans="1:405" s="497" customFormat="1">
      <c r="A53" s="507" t="s">
        <v>173</v>
      </c>
      <c r="B53" s="502">
        <f t="shared" si="8"/>
        <v>0</v>
      </c>
      <c r="C53" s="503">
        <f>SUM(C13,C20)</f>
        <v>0</v>
      </c>
      <c r="D53" s="503">
        <f t="shared" ref="D53:BO54" si="35">SUM(D13,D20)</f>
        <v>0</v>
      </c>
      <c r="E53" s="503">
        <f t="shared" si="35"/>
        <v>0</v>
      </c>
      <c r="F53" s="503">
        <f t="shared" si="35"/>
        <v>0</v>
      </c>
      <c r="G53" s="503">
        <f t="shared" si="35"/>
        <v>0</v>
      </c>
      <c r="H53" s="503">
        <f t="shared" si="35"/>
        <v>0</v>
      </c>
      <c r="I53" s="503">
        <f t="shared" si="35"/>
        <v>0</v>
      </c>
      <c r="J53" s="503">
        <f t="shared" si="35"/>
        <v>0</v>
      </c>
      <c r="K53" s="503">
        <f t="shared" si="35"/>
        <v>0</v>
      </c>
      <c r="L53" s="503">
        <f t="shared" si="35"/>
        <v>0</v>
      </c>
      <c r="M53" s="503">
        <f t="shared" si="35"/>
        <v>0</v>
      </c>
      <c r="N53" s="503">
        <f t="shared" si="35"/>
        <v>0</v>
      </c>
      <c r="O53" s="503">
        <f t="shared" si="35"/>
        <v>0</v>
      </c>
      <c r="P53" s="503">
        <f t="shared" si="35"/>
        <v>0</v>
      </c>
      <c r="Q53" s="503">
        <f t="shared" si="35"/>
        <v>0</v>
      </c>
      <c r="R53" s="503">
        <f t="shared" si="35"/>
        <v>0</v>
      </c>
      <c r="S53" s="503">
        <f t="shared" si="35"/>
        <v>0</v>
      </c>
      <c r="T53" s="503">
        <f t="shared" si="35"/>
        <v>0</v>
      </c>
      <c r="U53" s="503">
        <f t="shared" si="35"/>
        <v>0</v>
      </c>
      <c r="V53" s="503">
        <f t="shared" si="35"/>
        <v>0</v>
      </c>
      <c r="W53" s="503">
        <f t="shared" si="35"/>
        <v>0</v>
      </c>
      <c r="X53" s="503">
        <f t="shared" si="35"/>
        <v>0</v>
      </c>
      <c r="Y53" s="503">
        <f t="shared" si="35"/>
        <v>0</v>
      </c>
      <c r="Z53" s="503">
        <f t="shared" si="35"/>
        <v>0</v>
      </c>
      <c r="AA53" s="503">
        <f t="shared" si="35"/>
        <v>0</v>
      </c>
      <c r="AB53" s="503">
        <f t="shared" si="35"/>
        <v>0</v>
      </c>
      <c r="AC53" s="503">
        <f t="shared" si="35"/>
        <v>0</v>
      </c>
      <c r="AD53" s="503">
        <f t="shared" si="35"/>
        <v>0</v>
      </c>
      <c r="AE53" s="503">
        <f t="shared" si="35"/>
        <v>0</v>
      </c>
      <c r="AF53" s="503">
        <f t="shared" si="35"/>
        <v>0</v>
      </c>
      <c r="AG53" s="503">
        <f t="shared" si="35"/>
        <v>0</v>
      </c>
      <c r="AH53" s="503">
        <f t="shared" si="35"/>
        <v>0</v>
      </c>
      <c r="AI53" s="503">
        <f t="shared" si="35"/>
        <v>0</v>
      </c>
      <c r="AJ53" s="503">
        <f t="shared" si="35"/>
        <v>0</v>
      </c>
      <c r="AK53" s="503">
        <f t="shared" si="35"/>
        <v>0</v>
      </c>
      <c r="AL53" s="503">
        <f t="shared" si="35"/>
        <v>0</v>
      </c>
      <c r="AM53" s="503">
        <f t="shared" si="35"/>
        <v>0</v>
      </c>
      <c r="AN53" s="503">
        <f t="shared" si="35"/>
        <v>0</v>
      </c>
      <c r="AO53" s="503">
        <f t="shared" si="35"/>
        <v>0</v>
      </c>
      <c r="AP53" s="503">
        <f t="shared" si="35"/>
        <v>0</v>
      </c>
      <c r="AQ53" s="503">
        <f t="shared" si="35"/>
        <v>0</v>
      </c>
      <c r="AR53" s="503">
        <f t="shared" si="35"/>
        <v>0</v>
      </c>
      <c r="AS53" s="503">
        <f t="shared" si="35"/>
        <v>0</v>
      </c>
      <c r="AT53" s="503">
        <f t="shared" si="35"/>
        <v>0</v>
      </c>
      <c r="AU53" s="503">
        <f t="shared" si="35"/>
        <v>0</v>
      </c>
      <c r="AV53" s="503">
        <f t="shared" si="35"/>
        <v>0</v>
      </c>
      <c r="AW53" s="503">
        <f t="shared" si="35"/>
        <v>0</v>
      </c>
      <c r="AX53" s="503">
        <f t="shared" si="35"/>
        <v>0</v>
      </c>
      <c r="AY53" s="503">
        <f t="shared" si="35"/>
        <v>0</v>
      </c>
      <c r="AZ53" s="503">
        <f t="shared" si="35"/>
        <v>0</v>
      </c>
      <c r="BA53" s="503">
        <f t="shared" si="35"/>
        <v>0</v>
      </c>
      <c r="BB53" s="503">
        <f t="shared" si="35"/>
        <v>0</v>
      </c>
      <c r="BC53" s="503">
        <f t="shared" si="35"/>
        <v>0</v>
      </c>
      <c r="BD53" s="503">
        <f t="shared" si="35"/>
        <v>0</v>
      </c>
      <c r="BE53" s="503">
        <f t="shared" si="35"/>
        <v>0</v>
      </c>
      <c r="BF53" s="503">
        <f t="shared" si="35"/>
        <v>0</v>
      </c>
      <c r="BG53" s="503">
        <f t="shared" si="35"/>
        <v>0</v>
      </c>
      <c r="BH53" s="503">
        <f t="shared" si="35"/>
        <v>0</v>
      </c>
      <c r="BI53" s="503">
        <f t="shared" si="35"/>
        <v>0</v>
      </c>
      <c r="BJ53" s="503">
        <f t="shared" si="35"/>
        <v>0</v>
      </c>
      <c r="BK53" s="503">
        <f t="shared" si="35"/>
        <v>0</v>
      </c>
      <c r="BL53" s="503">
        <f t="shared" si="35"/>
        <v>0</v>
      </c>
      <c r="BM53" s="503">
        <f t="shared" si="35"/>
        <v>0</v>
      </c>
      <c r="BN53" s="503">
        <f t="shared" si="35"/>
        <v>0</v>
      </c>
      <c r="BO53" s="503">
        <f t="shared" si="35"/>
        <v>0</v>
      </c>
      <c r="BP53" s="503">
        <f t="shared" ref="BP53:BV54" si="36">SUM(BP13,BP20)</f>
        <v>0</v>
      </c>
      <c r="BQ53" s="503">
        <f t="shared" si="36"/>
        <v>0</v>
      </c>
      <c r="BR53" s="503">
        <f t="shared" si="36"/>
        <v>0</v>
      </c>
      <c r="BS53" s="503">
        <f t="shared" si="36"/>
        <v>0</v>
      </c>
      <c r="BT53" s="503">
        <f t="shared" si="36"/>
        <v>0</v>
      </c>
      <c r="BU53" s="503">
        <f t="shared" si="36"/>
        <v>0</v>
      </c>
      <c r="BV53" s="632">
        <f t="shared" si="36"/>
        <v>0</v>
      </c>
      <c r="BW53" s="487"/>
    </row>
    <row r="54" spans="1:405" s="497" customFormat="1">
      <c r="A54" s="508" t="s">
        <v>174</v>
      </c>
      <c r="B54" s="502">
        <f t="shared" si="8"/>
        <v>0</v>
      </c>
      <c r="C54" s="505">
        <f>SUM(C14,C21)</f>
        <v>0</v>
      </c>
      <c r="D54" s="505">
        <f t="shared" si="35"/>
        <v>0</v>
      </c>
      <c r="E54" s="505">
        <f t="shared" si="35"/>
        <v>0</v>
      </c>
      <c r="F54" s="505">
        <f t="shared" si="35"/>
        <v>0</v>
      </c>
      <c r="G54" s="505">
        <f t="shared" si="35"/>
        <v>0</v>
      </c>
      <c r="H54" s="505">
        <f t="shared" si="35"/>
        <v>0</v>
      </c>
      <c r="I54" s="505">
        <f t="shared" si="35"/>
        <v>0</v>
      </c>
      <c r="J54" s="505">
        <f t="shared" si="35"/>
        <v>0</v>
      </c>
      <c r="K54" s="505">
        <f t="shared" si="35"/>
        <v>0</v>
      </c>
      <c r="L54" s="505">
        <f t="shared" si="35"/>
        <v>0</v>
      </c>
      <c r="M54" s="505">
        <f t="shared" si="35"/>
        <v>0</v>
      </c>
      <c r="N54" s="505">
        <f t="shared" si="35"/>
        <v>0</v>
      </c>
      <c r="O54" s="505">
        <f t="shared" si="35"/>
        <v>0</v>
      </c>
      <c r="P54" s="505">
        <f t="shared" si="35"/>
        <v>0</v>
      </c>
      <c r="Q54" s="505">
        <f t="shared" si="35"/>
        <v>0</v>
      </c>
      <c r="R54" s="505">
        <f t="shared" si="35"/>
        <v>0</v>
      </c>
      <c r="S54" s="505">
        <f t="shared" si="35"/>
        <v>0</v>
      </c>
      <c r="T54" s="505">
        <f t="shared" si="35"/>
        <v>0</v>
      </c>
      <c r="U54" s="505">
        <f t="shared" si="35"/>
        <v>0</v>
      </c>
      <c r="V54" s="505">
        <f t="shared" si="35"/>
        <v>0</v>
      </c>
      <c r="W54" s="505">
        <f t="shared" si="35"/>
        <v>0</v>
      </c>
      <c r="X54" s="505">
        <f t="shared" si="35"/>
        <v>0</v>
      </c>
      <c r="Y54" s="505">
        <f t="shared" si="35"/>
        <v>0</v>
      </c>
      <c r="Z54" s="505">
        <f t="shared" si="35"/>
        <v>0</v>
      </c>
      <c r="AA54" s="505">
        <f t="shared" si="35"/>
        <v>0</v>
      </c>
      <c r="AB54" s="505">
        <f t="shared" si="35"/>
        <v>0</v>
      </c>
      <c r="AC54" s="505">
        <f t="shared" si="35"/>
        <v>0</v>
      </c>
      <c r="AD54" s="505">
        <f t="shared" si="35"/>
        <v>0</v>
      </c>
      <c r="AE54" s="505">
        <f t="shared" si="35"/>
        <v>0</v>
      </c>
      <c r="AF54" s="505">
        <f t="shared" si="35"/>
        <v>0</v>
      </c>
      <c r="AG54" s="505">
        <f t="shared" si="35"/>
        <v>0</v>
      </c>
      <c r="AH54" s="505">
        <f t="shared" si="35"/>
        <v>0</v>
      </c>
      <c r="AI54" s="505">
        <f t="shared" si="35"/>
        <v>0</v>
      </c>
      <c r="AJ54" s="505">
        <f t="shared" si="35"/>
        <v>0</v>
      </c>
      <c r="AK54" s="505">
        <f t="shared" si="35"/>
        <v>0</v>
      </c>
      <c r="AL54" s="505">
        <f t="shared" si="35"/>
        <v>0</v>
      </c>
      <c r="AM54" s="505">
        <f t="shared" si="35"/>
        <v>0</v>
      </c>
      <c r="AN54" s="505">
        <f t="shared" si="35"/>
        <v>0</v>
      </c>
      <c r="AO54" s="505">
        <f t="shared" si="35"/>
        <v>0</v>
      </c>
      <c r="AP54" s="505">
        <f t="shared" si="35"/>
        <v>0</v>
      </c>
      <c r="AQ54" s="505">
        <f t="shared" si="35"/>
        <v>0</v>
      </c>
      <c r="AR54" s="505">
        <f t="shared" si="35"/>
        <v>0</v>
      </c>
      <c r="AS54" s="505">
        <f t="shared" si="35"/>
        <v>0</v>
      </c>
      <c r="AT54" s="505">
        <f t="shared" si="35"/>
        <v>0</v>
      </c>
      <c r="AU54" s="505">
        <f t="shared" si="35"/>
        <v>0</v>
      </c>
      <c r="AV54" s="505">
        <f t="shared" si="35"/>
        <v>0</v>
      </c>
      <c r="AW54" s="505">
        <f t="shared" si="35"/>
        <v>0</v>
      </c>
      <c r="AX54" s="505">
        <f t="shared" si="35"/>
        <v>0</v>
      </c>
      <c r="AY54" s="505">
        <f t="shared" si="35"/>
        <v>0</v>
      </c>
      <c r="AZ54" s="505">
        <f t="shared" si="35"/>
        <v>0</v>
      </c>
      <c r="BA54" s="505">
        <f t="shared" si="35"/>
        <v>0</v>
      </c>
      <c r="BB54" s="505">
        <f t="shared" si="35"/>
        <v>0</v>
      </c>
      <c r="BC54" s="505">
        <f t="shared" si="35"/>
        <v>0</v>
      </c>
      <c r="BD54" s="505">
        <f t="shared" si="35"/>
        <v>0</v>
      </c>
      <c r="BE54" s="505">
        <f t="shared" si="35"/>
        <v>0</v>
      </c>
      <c r="BF54" s="505">
        <f t="shared" si="35"/>
        <v>0</v>
      </c>
      <c r="BG54" s="505">
        <f t="shared" si="35"/>
        <v>0</v>
      </c>
      <c r="BH54" s="505">
        <f t="shared" si="35"/>
        <v>0</v>
      </c>
      <c r="BI54" s="505">
        <f t="shared" si="35"/>
        <v>0</v>
      </c>
      <c r="BJ54" s="505">
        <f t="shared" si="35"/>
        <v>0</v>
      </c>
      <c r="BK54" s="505">
        <f t="shared" si="35"/>
        <v>0</v>
      </c>
      <c r="BL54" s="505">
        <f t="shared" si="35"/>
        <v>0</v>
      </c>
      <c r="BM54" s="505">
        <f t="shared" si="35"/>
        <v>0</v>
      </c>
      <c r="BN54" s="505">
        <f t="shared" si="35"/>
        <v>0</v>
      </c>
      <c r="BO54" s="505">
        <f t="shared" si="35"/>
        <v>0</v>
      </c>
      <c r="BP54" s="505">
        <f t="shared" si="36"/>
        <v>0</v>
      </c>
      <c r="BQ54" s="505">
        <f t="shared" si="36"/>
        <v>0</v>
      </c>
      <c r="BR54" s="505">
        <f t="shared" si="36"/>
        <v>0</v>
      </c>
      <c r="BS54" s="505">
        <f t="shared" si="36"/>
        <v>0</v>
      </c>
      <c r="BT54" s="505">
        <f t="shared" si="36"/>
        <v>0</v>
      </c>
      <c r="BU54" s="505">
        <f t="shared" si="36"/>
        <v>0</v>
      </c>
      <c r="BV54" s="637">
        <f t="shared" si="36"/>
        <v>0</v>
      </c>
      <c r="BW54" s="487"/>
    </row>
    <row r="55" spans="1:405" s="497" customFormat="1" ht="13.5" thickBot="1">
      <c r="A55" s="498" t="s">
        <v>157</v>
      </c>
      <c r="B55" s="509">
        <f t="shared" si="8"/>
        <v>0</v>
      </c>
      <c r="C55" s="500">
        <f>SUM(C38,C42)</f>
        <v>0</v>
      </c>
      <c r="D55" s="500">
        <f t="shared" ref="D55:BO55" si="37">SUM(D38,D42)</f>
        <v>0</v>
      </c>
      <c r="E55" s="500">
        <f t="shared" si="37"/>
        <v>0</v>
      </c>
      <c r="F55" s="500">
        <f t="shared" si="37"/>
        <v>0</v>
      </c>
      <c r="G55" s="500">
        <f t="shared" si="37"/>
        <v>0</v>
      </c>
      <c r="H55" s="500">
        <f t="shared" si="37"/>
        <v>0</v>
      </c>
      <c r="I55" s="500">
        <f t="shared" si="37"/>
        <v>0</v>
      </c>
      <c r="J55" s="500">
        <f t="shared" si="37"/>
        <v>0</v>
      </c>
      <c r="K55" s="500">
        <f t="shared" si="37"/>
        <v>0</v>
      </c>
      <c r="L55" s="500">
        <f t="shared" si="37"/>
        <v>0</v>
      </c>
      <c r="M55" s="500">
        <f t="shared" si="37"/>
        <v>0</v>
      </c>
      <c r="N55" s="500">
        <f t="shared" si="37"/>
        <v>0</v>
      </c>
      <c r="O55" s="500">
        <f t="shared" si="37"/>
        <v>0</v>
      </c>
      <c r="P55" s="500">
        <f t="shared" si="37"/>
        <v>0</v>
      </c>
      <c r="Q55" s="500">
        <f t="shared" si="37"/>
        <v>0</v>
      </c>
      <c r="R55" s="500">
        <f t="shared" si="37"/>
        <v>0</v>
      </c>
      <c r="S55" s="500">
        <f t="shared" si="37"/>
        <v>0</v>
      </c>
      <c r="T55" s="500">
        <f t="shared" si="37"/>
        <v>0</v>
      </c>
      <c r="U55" s="500">
        <f t="shared" si="37"/>
        <v>0</v>
      </c>
      <c r="V55" s="500">
        <f t="shared" si="37"/>
        <v>0</v>
      </c>
      <c r="W55" s="500">
        <f t="shared" si="37"/>
        <v>0</v>
      </c>
      <c r="X55" s="500">
        <f t="shared" si="37"/>
        <v>0</v>
      </c>
      <c r="Y55" s="500">
        <f t="shared" si="37"/>
        <v>0</v>
      </c>
      <c r="Z55" s="500">
        <f t="shared" si="37"/>
        <v>0</v>
      </c>
      <c r="AA55" s="500">
        <f t="shared" si="37"/>
        <v>0</v>
      </c>
      <c r="AB55" s="500">
        <f t="shared" si="37"/>
        <v>0</v>
      </c>
      <c r="AC55" s="500">
        <f t="shared" si="37"/>
        <v>0</v>
      </c>
      <c r="AD55" s="500">
        <f t="shared" si="37"/>
        <v>0</v>
      </c>
      <c r="AE55" s="500">
        <f t="shared" si="37"/>
        <v>0</v>
      </c>
      <c r="AF55" s="500">
        <f t="shared" si="37"/>
        <v>0</v>
      </c>
      <c r="AG55" s="500">
        <f t="shared" si="37"/>
        <v>0</v>
      </c>
      <c r="AH55" s="500">
        <f t="shared" si="37"/>
        <v>0</v>
      </c>
      <c r="AI55" s="500">
        <f t="shared" si="37"/>
        <v>0</v>
      </c>
      <c r="AJ55" s="500">
        <f t="shared" si="37"/>
        <v>0</v>
      </c>
      <c r="AK55" s="500">
        <f t="shared" si="37"/>
        <v>0</v>
      </c>
      <c r="AL55" s="500">
        <f t="shared" si="37"/>
        <v>0</v>
      </c>
      <c r="AM55" s="500">
        <f t="shared" si="37"/>
        <v>0</v>
      </c>
      <c r="AN55" s="500">
        <f t="shared" si="37"/>
        <v>0</v>
      </c>
      <c r="AO55" s="500">
        <f t="shared" si="37"/>
        <v>0</v>
      </c>
      <c r="AP55" s="500">
        <f t="shared" si="37"/>
        <v>0</v>
      </c>
      <c r="AQ55" s="500">
        <f t="shared" si="37"/>
        <v>0</v>
      </c>
      <c r="AR55" s="500">
        <f t="shared" si="37"/>
        <v>0</v>
      </c>
      <c r="AS55" s="500">
        <f t="shared" si="37"/>
        <v>0</v>
      </c>
      <c r="AT55" s="500">
        <f t="shared" si="37"/>
        <v>0</v>
      </c>
      <c r="AU55" s="500">
        <f t="shared" si="37"/>
        <v>0</v>
      </c>
      <c r="AV55" s="500">
        <f t="shared" si="37"/>
        <v>0</v>
      </c>
      <c r="AW55" s="500">
        <f t="shared" si="37"/>
        <v>0</v>
      </c>
      <c r="AX55" s="500">
        <f t="shared" si="37"/>
        <v>0</v>
      </c>
      <c r="AY55" s="500">
        <f t="shared" si="37"/>
        <v>0</v>
      </c>
      <c r="AZ55" s="500">
        <f t="shared" si="37"/>
        <v>0</v>
      </c>
      <c r="BA55" s="500">
        <f t="shared" si="37"/>
        <v>0</v>
      </c>
      <c r="BB55" s="500">
        <f t="shared" si="37"/>
        <v>0</v>
      </c>
      <c r="BC55" s="500">
        <f t="shared" si="37"/>
        <v>0</v>
      </c>
      <c r="BD55" s="500">
        <f t="shared" si="37"/>
        <v>0</v>
      </c>
      <c r="BE55" s="500">
        <f t="shared" si="37"/>
        <v>0</v>
      </c>
      <c r="BF55" s="500">
        <f t="shared" si="37"/>
        <v>0</v>
      </c>
      <c r="BG55" s="500">
        <f t="shared" si="37"/>
        <v>0</v>
      </c>
      <c r="BH55" s="500">
        <f t="shared" si="37"/>
        <v>0</v>
      </c>
      <c r="BI55" s="500">
        <f t="shared" si="37"/>
        <v>0</v>
      </c>
      <c r="BJ55" s="500">
        <f t="shared" si="37"/>
        <v>0</v>
      </c>
      <c r="BK55" s="500">
        <f t="shared" si="37"/>
        <v>0</v>
      </c>
      <c r="BL55" s="500">
        <f t="shared" si="37"/>
        <v>0</v>
      </c>
      <c r="BM55" s="500">
        <f t="shared" si="37"/>
        <v>0</v>
      </c>
      <c r="BN55" s="500">
        <f t="shared" si="37"/>
        <v>0</v>
      </c>
      <c r="BO55" s="500">
        <f t="shared" si="37"/>
        <v>0</v>
      </c>
      <c r="BP55" s="500">
        <f t="shared" ref="BP55:BV55" si="38">SUM(BP38,BP42)</f>
        <v>0</v>
      </c>
      <c r="BQ55" s="500">
        <f t="shared" si="38"/>
        <v>0</v>
      </c>
      <c r="BR55" s="500">
        <f t="shared" si="38"/>
        <v>0</v>
      </c>
      <c r="BS55" s="500">
        <f t="shared" si="38"/>
        <v>0</v>
      </c>
      <c r="BT55" s="500">
        <f t="shared" si="38"/>
        <v>0</v>
      </c>
      <c r="BU55" s="500">
        <f t="shared" si="38"/>
        <v>0</v>
      </c>
      <c r="BV55" s="636">
        <f t="shared" si="38"/>
        <v>0</v>
      </c>
      <c r="BW55" s="487"/>
    </row>
    <row r="56" spans="1:405">
      <c r="A56" s="486"/>
      <c r="B56" s="487" t="s">
        <v>253</v>
      </c>
      <c r="C56" s="487">
        <f>MAX(IF(ISNA(C46),0,C46),IF(ISNA(C49),0,C49),IF(ISNA(C52),0,C52),IF(ISNA(B23),0,B23))</f>
        <v>0</v>
      </c>
      <c r="D56" s="487">
        <f t="shared" ref="D56:BO56" si="39">MAX(IF(ISNA(D46),0,D46),IF(ISNA(D49),0,D49),IF(ISNA(D52),0,D52),IF(ISNA(C23),0,C23))</f>
        <v>0</v>
      </c>
      <c r="E56" s="487">
        <f t="shared" si="39"/>
        <v>0</v>
      </c>
      <c r="F56" s="487">
        <f t="shared" si="39"/>
        <v>0</v>
      </c>
      <c r="G56" s="487">
        <f t="shared" si="39"/>
        <v>0</v>
      </c>
      <c r="H56" s="487">
        <f t="shared" si="39"/>
        <v>0</v>
      </c>
      <c r="I56" s="487">
        <f t="shared" si="39"/>
        <v>0</v>
      </c>
      <c r="J56" s="487">
        <f t="shared" si="39"/>
        <v>0</v>
      </c>
      <c r="K56" s="487">
        <f t="shared" si="39"/>
        <v>0</v>
      </c>
      <c r="L56" s="487">
        <f t="shared" si="39"/>
        <v>0</v>
      </c>
      <c r="M56" s="487">
        <f t="shared" si="39"/>
        <v>0</v>
      </c>
      <c r="N56" s="487">
        <f t="shared" si="39"/>
        <v>0</v>
      </c>
      <c r="O56" s="487">
        <f t="shared" si="39"/>
        <v>0</v>
      </c>
      <c r="P56" s="487">
        <f t="shared" si="39"/>
        <v>0</v>
      </c>
      <c r="Q56" s="487">
        <f t="shared" si="39"/>
        <v>0</v>
      </c>
      <c r="R56" s="487">
        <f t="shared" si="39"/>
        <v>0</v>
      </c>
      <c r="S56" s="487">
        <f t="shared" si="39"/>
        <v>0</v>
      </c>
      <c r="T56" s="487">
        <f t="shared" si="39"/>
        <v>0</v>
      </c>
      <c r="U56" s="487">
        <f t="shared" si="39"/>
        <v>0</v>
      </c>
      <c r="V56" s="487">
        <f t="shared" si="39"/>
        <v>0</v>
      </c>
      <c r="W56" s="487">
        <f t="shared" si="39"/>
        <v>0</v>
      </c>
      <c r="X56" s="487">
        <f t="shared" si="39"/>
        <v>0</v>
      </c>
      <c r="Y56" s="487">
        <f t="shared" si="39"/>
        <v>0</v>
      </c>
      <c r="Z56" s="487">
        <f t="shared" si="39"/>
        <v>0</v>
      </c>
      <c r="AA56" s="487">
        <f t="shared" si="39"/>
        <v>0</v>
      </c>
      <c r="AB56" s="487">
        <f t="shared" si="39"/>
        <v>0</v>
      </c>
      <c r="AC56" s="487">
        <f t="shared" si="39"/>
        <v>0</v>
      </c>
      <c r="AD56" s="487">
        <f t="shared" si="39"/>
        <v>0</v>
      </c>
      <c r="AE56" s="487">
        <f t="shared" si="39"/>
        <v>0</v>
      </c>
      <c r="AF56" s="487">
        <f t="shared" si="39"/>
        <v>0</v>
      </c>
      <c r="AG56" s="487">
        <f t="shared" si="39"/>
        <v>0</v>
      </c>
      <c r="AH56" s="487">
        <f t="shared" si="39"/>
        <v>0</v>
      </c>
      <c r="AI56" s="487">
        <f t="shared" si="39"/>
        <v>0</v>
      </c>
      <c r="AJ56" s="487">
        <f t="shared" si="39"/>
        <v>0</v>
      </c>
      <c r="AK56" s="487">
        <f t="shared" si="39"/>
        <v>0</v>
      </c>
      <c r="AL56" s="487">
        <f t="shared" si="39"/>
        <v>0</v>
      </c>
      <c r="AM56" s="487">
        <f t="shared" si="39"/>
        <v>0</v>
      </c>
      <c r="AN56" s="487">
        <f t="shared" si="39"/>
        <v>0</v>
      </c>
      <c r="AO56" s="487">
        <f t="shared" si="39"/>
        <v>0</v>
      </c>
      <c r="AP56" s="487">
        <f t="shared" si="39"/>
        <v>0</v>
      </c>
      <c r="AQ56" s="487">
        <f t="shared" si="39"/>
        <v>0</v>
      </c>
      <c r="AR56" s="487">
        <f t="shared" si="39"/>
        <v>0</v>
      </c>
      <c r="AS56" s="487">
        <f t="shared" si="39"/>
        <v>0</v>
      </c>
      <c r="AT56" s="487">
        <f t="shared" si="39"/>
        <v>0</v>
      </c>
      <c r="AU56" s="487">
        <f t="shared" si="39"/>
        <v>0</v>
      </c>
      <c r="AV56" s="487">
        <f t="shared" si="39"/>
        <v>0</v>
      </c>
      <c r="AW56" s="487">
        <f t="shared" si="39"/>
        <v>0</v>
      </c>
      <c r="AX56" s="487">
        <f t="shared" si="39"/>
        <v>0</v>
      </c>
      <c r="AY56" s="487">
        <f t="shared" si="39"/>
        <v>0</v>
      </c>
      <c r="AZ56" s="487">
        <f t="shared" si="39"/>
        <v>0</v>
      </c>
      <c r="BA56" s="487">
        <f t="shared" si="39"/>
        <v>0</v>
      </c>
      <c r="BB56" s="487">
        <f t="shared" si="39"/>
        <v>0</v>
      </c>
      <c r="BC56" s="487">
        <f t="shared" si="39"/>
        <v>0</v>
      </c>
      <c r="BD56" s="487">
        <f t="shared" si="39"/>
        <v>0</v>
      </c>
      <c r="BE56" s="487">
        <f t="shared" si="39"/>
        <v>0</v>
      </c>
      <c r="BF56" s="487">
        <f t="shared" si="39"/>
        <v>0</v>
      </c>
      <c r="BG56" s="487">
        <f t="shared" si="39"/>
        <v>0</v>
      </c>
      <c r="BH56" s="487">
        <f t="shared" si="39"/>
        <v>0</v>
      </c>
      <c r="BI56" s="487">
        <f t="shared" si="39"/>
        <v>0</v>
      </c>
      <c r="BJ56" s="487">
        <f t="shared" si="39"/>
        <v>0</v>
      </c>
      <c r="BK56" s="487">
        <f t="shared" si="39"/>
        <v>0</v>
      </c>
      <c r="BL56" s="487">
        <f t="shared" si="39"/>
        <v>0</v>
      </c>
      <c r="BM56" s="487">
        <f t="shared" si="39"/>
        <v>0</v>
      </c>
      <c r="BN56" s="487">
        <f t="shared" si="39"/>
        <v>0</v>
      </c>
      <c r="BO56" s="487">
        <f t="shared" si="39"/>
        <v>0</v>
      </c>
      <c r="BP56" s="487">
        <f t="shared" ref="BP56:BU56" si="40">MAX(IF(ISNA(BP46),0,BP46),IF(ISNA(BP49),0,BP49),IF(ISNA(BP52),0,BP52),IF(ISNA(BO23),0,BO23))</f>
        <v>0</v>
      </c>
      <c r="BQ56" s="487">
        <f t="shared" si="40"/>
        <v>0</v>
      </c>
      <c r="BR56" s="487">
        <f t="shared" si="40"/>
        <v>0</v>
      </c>
      <c r="BS56" s="487">
        <f t="shared" si="40"/>
        <v>0</v>
      </c>
      <c r="BT56" s="487">
        <f t="shared" si="40"/>
        <v>0</v>
      </c>
      <c r="BU56" s="487">
        <f t="shared" si="40"/>
        <v>0</v>
      </c>
      <c r="BV56" s="638">
        <f>MAX(IF(ISNA(BV46),0,BV46),IF(ISNA(BV49),0,BV49),IF(ISNA(BV52),0,BV52),IF(ISNA(BU23),0,BU23))</f>
        <v>0</v>
      </c>
      <c r="BW56" s="487"/>
    </row>
    <row r="57" spans="1:405">
      <c r="A57" s="486"/>
      <c r="B57" s="477"/>
      <c r="C57" s="487"/>
      <c r="D57" s="487"/>
      <c r="E57" s="487"/>
      <c r="F57" s="487"/>
      <c r="G57" s="487"/>
      <c r="H57" s="487"/>
      <c r="I57" s="487"/>
      <c r="J57" s="487"/>
      <c r="K57" s="487"/>
      <c r="L57" s="487"/>
      <c r="M57" s="487"/>
      <c r="N57" s="487"/>
      <c r="O57" s="487"/>
      <c r="P57" s="487"/>
      <c r="Q57" s="487"/>
      <c r="R57" s="487"/>
      <c r="S57" s="487"/>
      <c r="T57" s="487"/>
      <c r="U57" s="487"/>
      <c r="V57" s="487"/>
      <c r="W57" s="487"/>
      <c r="X57" s="487"/>
      <c r="Y57" s="487"/>
      <c r="Z57" s="487"/>
      <c r="AA57" s="487"/>
      <c r="AB57" s="487"/>
      <c r="AC57" s="487"/>
      <c r="AD57" s="487"/>
      <c r="AE57" s="487"/>
      <c r="AF57" s="487"/>
      <c r="AG57" s="487"/>
      <c r="AH57" s="487"/>
      <c r="AI57" s="487"/>
      <c r="AJ57" s="487"/>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487"/>
      <c r="BJ57" s="487"/>
      <c r="BK57" s="487"/>
      <c r="BL57" s="487"/>
      <c r="BM57" s="487"/>
      <c r="BN57" s="487"/>
      <c r="BO57" s="487"/>
      <c r="BP57" s="487"/>
      <c r="BQ57" s="487"/>
      <c r="BR57" s="487"/>
      <c r="BS57" s="487"/>
      <c r="BT57" s="487"/>
      <c r="BU57" s="487"/>
      <c r="BV57" s="638"/>
      <c r="BW57" s="487"/>
    </row>
    <row r="58" spans="1:405" ht="15.75">
      <c r="A58" s="510" t="s">
        <v>158</v>
      </c>
      <c r="B58" s="511"/>
      <c r="C58" s="512" t="s">
        <v>234</v>
      </c>
      <c r="D58" s="511"/>
      <c r="E58" s="512">
        <f>ROUND(IF(MAX(C56:BU56)*1.1&lt;20,20,MAX(C56:BU56)*1.1),0)</f>
        <v>20</v>
      </c>
      <c r="F58" s="511"/>
      <c r="G58" s="511"/>
      <c r="H58" s="511"/>
      <c r="I58" s="511"/>
      <c r="J58" s="511"/>
      <c r="K58" s="511"/>
      <c r="L58" s="511"/>
      <c r="M58" s="511"/>
      <c r="N58" s="511"/>
      <c r="O58" s="511"/>
      <c r="P58" s="511"/>
      <c r="Q58" s="511"/>
      <c r="R58" s="511"/>
      <c r="S58" s="511"/>
      <c r="T58" s="511"/>
      <c r="U58" s="511"/>
      <c r="V58" s="511"/>
      <c r="W58" s="511"/>
      <c r="X58" s="511"/>
      <c r="Y58" s="511"/>
      <c r="Z58" s="511"/>
      <c r="AA58" s="511"/>
      <c r="AB58" s="511"/>
      <c r="AC58" s="511"/>
      <c r="AD58" s="511"/>
      <c r="AE58" s="511"/>
      <c r="AF58" s="511"/>
      <c r="AG58" s="511"/>
      <c r="AH58" s="511"/>
      <c r="AI58" s="511"/>
      <c r="AJ58" s="511"/>
      <c r="AK58" s="511"/>
      <c r="AL58" s="511"/>
      <c r="AM58" s="511"/>
      <c r="AN58" s="511"/>
      <c r="AO58" s="511"/>
      <c r="AP58" s="511"/>
      <c r="AQ58" s="511"/>
      <c r="AR58" s="511"/>
      <c r="AS58" s="511"/>
      <c r="AT58" s="511"/>
      <c r="AU58" s="511"/>
      <c r="AV58" s="511"/>
      <c r="AW58" s="511"/>
      <c r="AX58" s="511"/>
      <c r="AY58" s="511"/>
      <c r="AZ58" s="511"/>
      <c r="BA58" s="511"/>
      <c r="BB58" s="511"/>
      <c r="BC58" s="511"/>
      <c r="BD58" s="511"/>
      <c r="BE58" s="511"/>
      <c r="BF58" s="511"/>
      <c r="BG58" s="511"/>
      <c r="BH58" s="511"/>
      <c r="BI58" s="511"/>
      <c r="BJ58" s="511"/>
      <c r="BK58" s="511"/>
      <c r="BL58" s="511"/>
      <c r="BM58" s="511"/>
      <c r="BN58" s="511"/>
      <c r="BO58" s="511"/>
      <c r="BP58" s="511"/>
      <c r="BQ58" s="511"/>
      <c r="BR58" s="511"/>
      <c r="BS58" s="511"/>
      <c r="BT58" s="511"/>
      <c r="BU58" s="511"/>
      <c r="BV58" s="639"/>
      <c r="BW58" s="487"/>
    </row>
    <row r="59" spans="1:405">
      <c r="A59" s="513" t="s">
        <v>11</v>
      </c>
      <c r="B59" s="514">
        <f>INDEX('Configuration | Scaling'!$E$13:$Y$22,10,MATCH(A59,'Configuration | Scaling'!$E$13:$Y$13,0))</f>
        <v>426</v>
      </c>
      <c r="C59" s="515" t="str">
        <f t="shared" ref="C59:C65" si="41">IF($B59&lt;=C$3,Max_Value,"")</f>
        <v/>
      </c>
      <c r="D59" s="515" t="str">
        <f t="shared" ref="D59:AI59" si="42">IF(AND($B$59&gt;C$3,$B$59&lt;=D$3),Max_Value,"")</f>
        <v/>
      </c>
      <c r="E59" s="515" t="str">
        <f t="shared" si="42"/>
        <v/>
      </c>
      <c r="F59" s="515" t="str">
        <f t="shared" si="42"/>
        <v/>
      </c>
      <c r="G59" s="515" t="str">
        <f t="shared" si="42"/>
        <v/>
      </c>
      <c r="H59" s="515">
        <f t="shared" si="42"/>
        <v>20</v>
      </c>
      <c r="I59" s="515" t="str">
        <f t="shared" si="42"/>
        <v/>
      </c>
      <c r="J59" s="515" t="str">
        <f t="shared" si="42"/>
        <v/>
      </c>
      <c r="K59" s="515" t="str">
        <f t="shared" si="42"/>
        <v/>
      </c>
      <c r="L59" s="515" t="str">
        <f t="shared" si="42"/>
        <v/>
      </c>
      <c r="M59" s="515" t="str">
        <f t="shared" si="42"/>
        <v/>
      </c>
      <c r="N59" s="515" t="str">
        <f t="shared" si="42"/>
        <v/>
      </c>
      <c r="O59" s="515" t="str">
        <f t="shared" si="42"/>
        <v/>
      </c>
      <c r="P59" s="515" t="str">
        <f t="shared" si="42"/>
        <v/>
      </c>
      <c r="Q59" s="515" t="str">
        <f t="shared" si="42"/>
        <v/>
      </c>
      <c r="R59" s="515" t="str">
        <f t="shared" si="42"/>
        <v/>
      </c>
      <c r="S59" s="515" t="str">
        <f t="shared" si="42"/>
        <v/>
      </c>
      <c r="T59" s="515" t="str">
        <f t="shared" si="42"/>
        <v/>
      </c>
      <c r="U59" s="515" t="str">
        <f t="shared" si="42"/>
        <v/>
      </c>
      <c r="V59" s="515" t="str">
        <f t="shared" si="42"/>
        <v/>
      </c>
      <c r="W59" s="515" t="str">
        <f t="shared" si="42"/>
        <v/>
      </c>
      <c r="X59" s="515" t="str">
        <f t="shared" si="42"/>
        <v/>
      </c>
      <c r="Y59" s="515" t="str">
        <f t="shared" si="42"/>
        <v/>
      </c>
      <c r="Z59" s="515" t="str">
        <f t="shared" si="42"/>
        <v/>
      </c>
      <c r="AA59" s="515" t="str">
        <f t="shared" si="42"/>
        <v/>
      </c>
      <c r="AB59" s="515" t="str">
        <f t="shared" si="42"/>
        <v/>
      </c>
      <c r="AC59" s="515" t="str">
        <f t="shared" si="42"/>
        <v/>
      </c>
      <c r="AD59" s="515" t="str">
        <f t="shared" si="42"/>
        <v/>
      </c>
      <c r="AE59" s="515" t="str">
        <f t="shared" si="42"/>
        <v/>
      </c>
      <c r="AF59" s="515" t="str">
        <f t="shared" si="42"/>
        <v/>
      </c>
      <c r="AG59" s="515" t="str">
        <f t="shared" si="42"/>
        <v/>
      </c>
      <c r="AH59" s="515" t="str">
        <f t="shared" si="42"/>
        <v/>
      </c>
      <c r="AI59" s="515" t="str">
        <f t="shared" si="42"/>
        <v/>
      </c>
      <c r="AJ59" s="515" t="str">
        <f t="shared" ref="AJ59:BO59" si="43">IF(AND($B$59&gt;AI$3,$B$59&lt;=AJ$3),Max_Value,"")</f>
        <v/>
      </c>
      <c r="AK59" s="515" t="str">
        <f t="shared" si="43"/>
        <v/>
      </c>
      <c r="AL59" s="515" t="str">
        <f t="shared" si="43"/>
        <v/>
      </c>
      <c r="AM59" s="515" t="str">
        <f t="shared" si="43"/>
        <v/>
      </c>
      <c r="AN59" s="515" t="str">
        <f t="shared" si="43"/>
        <v/>
      </c>
      <c r="AO59" s="515" t="str">
        <f t="shared" si="43"/>
        <v/>
      </c>
      <c r="AP59" s="515" t="str">
        <f t="shared" si="43"/>
        <v/>
      </c>
      <c r="AQ59" s="515" t="str">
        <f t="shared" si="43"/>
        <v/>
      </c>
      <c r="AR59" s="515" t="str">
        <f t="shared" si="43"/>
        <v/>
      </c>
      <c r="AS59" s="515" t="str">
        <f t="shared" si="43"/>
        <v/>
      </c>
      <c r="AT59" s="515" t="str">
        <f t="shared" si="43"/>
        <v/>
      </c>
      <c r="AU59" s="515" t="str">
        <f t="shared" si="43"/>
        <v/>
      </c>
      <c r="AV59" s="515" t="str">
        <f t="shared" si="43"/>
        <v/>
      </c>
      <c r="AW59" s="515" t="str">
        <f t="shared" si="43"/>
        <v/>
      </c>
      <c r="AX59" s="515" t="str">
        <f t="shared" si="43"/>
        <v/>
      </c>
      <c r="AY59" s="515" t="str">
        <f t="shared" si="43"/>
        <v/>
      </c>
      <c r="AZ59" s="515" t="str">
        <f t="shared" si="43"/>
        <v/>
      </c>
      <c r="BA59" s="515" t="str">
        <f t="shared" si="43"/>
        <v/>
      </c>
      <c r="BB59" s="515" t="str">
        <f t="shared" si="43"/>
        <v/>
      </c>
      <c r="BC59" s="515" t="str">
        <f t="shared" si="43"/>
        <v/>
      </c>
      <c r="BD59" s="515" t="str">
        <f t="shared" si="43"/>
        <v/>
      </c>
      <c r="BE59" s="515" t="str">
        <f t="shared" si="43"/>
        <v/>
      </c>
      <c r="BF59" s="515" t="str">
        <f t="shared" si="43"/>
        <v/>
      </c>
      <c r="BG59" s="515" t="str">
        <f t="shared" si="43"/>
        <v/>
      </c>
      <c r="BH59" s="515" t="str">
        <f t="shared" si="43"/>
        <v/>
      </c>
      <c r="BI59" s="515" t="str">
        <f t="shared" si="43"/>
        <v/>
      </c>
      <c r="BJ59" s="515" t="str">
        <f t="shared" si="43"/>
        <v/>
      </c>
      <c r="BK59" s="515" t="str">
        <f t="shared" si="43"/>
        <v/>
      </c>
      <c r="BL59" s="515" t="str">
        <f t="shared" si="43"/>
        <v/>
      </c>
      <c r="BM59" s="515" t="str">
        <f t="shared" si="43"/>
        <v/>
      </c>
      <c r="BN59" s="515" t="str">
        <f t="shared" si="43"/>
        <v/>
      </c>
      <c r="BO59" s="515" t="str">
        <f t="shared" si="43"/>
        <v/>
      </c>
      <c r="BP59" s="515" t="str">
        <f t="shared" ref="BP59:BU59" si="44">IF(AND($B$59&gt;BO$3,$B$59&lt;=BP$3),Max_Value,"")</f>
        <v/>
      </c>
      <c r="BQ59" s="515" t="str">
        <f t="shared" si="44"/>
        <v/>
      </c>
      <c r="BR59" s="515" t="str">
        <f t="shared" si="44"/>
        <v/>
      </c>
      <c r="BS59" s="515" t="str">
        <f t="shared" si="44"/>
        <v/>
      </c>
      <c r="BT59" s="515" t="str">
        <f t="shared" si="44"/>
        <v/>
      </c>
      <c r="BU59" s="640" t="str">
        <f t="shared" si="44"/>
        <v/>
      </c>
      <c r="BV59" s="636" t="str">
        <f>IF(AND($B$59&gt;BU$3,$B$59&lt;=BV$3),Max_Value,"")</f>
        <v/>
      </c>
      <c r="BW59" s="487" t="str">
        <f t="shared" ref="BW59:EH59" si="45">IF(AND($B$59&gt;=BW$3,$B$59&lt;BX$3),100,"")</f>
        <v/>
      </c>
      <c r="BX59" s="162" t="str">
        <f t="shared" si="45"/>
        <v/>
      </c>
      <c r="BY59" s="162" t="str">
        <f t="shared" si="45"/>
        <v/>
      </c>
      <c r="BZ59" s="162" t="str">
        <f t="shared" si="45"/>
        <v/>
      </c>
      <c r="CA59" s="162" t="str">
        <f t="shared" si="45"/>
        <v/>
      </c>
      <c r="CB59" s="162" t="str">
        <f t="shared" si="45"/>
        <v/>
      </c>
      <c r="CC59" s="162" t="str">
        <f t="shared" si="45"/>
        <v/>
      </c>
      <c r="CD59" s="162" t="str">
        <f t="shared" si="45"/>
        <v/>
      </c>
      <c r="CE59" s="162" t="str">
        <f t="shared" si="45"/>
        <v/>
      </c>
      <c r="CF59" s="162" t="str">
        <f t="shared" si="45"/>
        <v/>
      </c>
      <c r="CG59" s="162" t="str">
        <f t="shared" si="45"/>
        <v/>
      </c>
      <c r="CH59" s="162" t="str">
        <f t="shared" si="45"/>
        <v/>
      </c>
      <c r="CI59" s="162" t="str">
        <f t="shared" si="45"/>
        <v/>
      </c>
      <c r="CJ59" s="162" t="str">
        <f t="shared" si="45"/>
        <v/>
      </c>
      <c r="CK59" s="162" t="str">
        <f t="shared" si="45"/>
        <v/>
      </c>
      <c r="CL59" s="162" t="str">
        <f t="shared" si="45"/>
        <v/>
      </c>
      <c r="CM59" s="162" t="str">
        <f t="shared" si="45"/>
        <v/>
      </c>
      <c r="CN59" s="162" t="str">
        <f t="shared" si="45"/>
        <v/>
      </c>
      <c r="CO59" s="162" t="str">
        <f t="shared" si="45"/>
        <v/>
      </c>
      <c r="CP59" s="162" t="str">
        <f t="shared" si="45"/>
        <v/>
      </c>
      <c r="CQ59" s="162" t="str">
        <f t="shared" si="45"/>
        <v/>
      </c>
      <c r="CR59" s="162" t="str">
        <f t="shared" si="45"/>
        <v/>
      </c>
      <c r="CS59" s="162" t="str">
        <f t="shared" si="45"/>
        <v/>
      </c>
      <c r="CT59" s="162" t="str">
        <f t="shared" si="45"/>
        <v/>
      </c>
      <c r="CU59" s="162" t="str">
        <f t="shared" si="45"/>
        <v/>
      </c>
      <c r="CV59" s="162" t="str">
        <f t="shared" si="45"/>
        <v/>
      </c>
      <c r="CW59" s="162" t="str">
        <f t="shared" si="45"/>
        <v/>
      </c>
      <c r="CX59" s="162" t="str">
        <f t="shared" si="45"/>
        <v/>
      </c>
      <c r="CY59" s="162" t="str">
        <f t="shared" si="45"/>
        <v/>
      </c>
      <c r="CZ59" s="162" t="str">
        <f t="shared" si="45"/>
        <v/>
      </c>
      <c r="DA59" s="162" t="str">
        <f t="shared" si="45"/>
        <v/>
      </c>
      <c r="DB59" s="162" t="str">
        <f t="shared" si="45"/>
        <v/>
      </c>
      <c r="DC59" s="162" t="str">
        <f t="shared" si="45"/>
        <v/>
      </c>
      <c r="DD59" s="162" t="str">
        <f t="shared" si="45"/>
        <v/>
      </c>
      <c r="DE59" s="162" t="str">
        <f t="shared" si="45"/>
        <v/>
      </c>
      <c r="DF59" s="162" t="str">
        <f t="shared" si="45"/>
        <v/>
      </c>
      <c r="DG59" s="162" t="str">
        <f t="shared" si="45"/>
        <v/>
      </c>
      <c r="DH59" s="162" t="str">
        <f t="shared" si="45"/>
        <v/>
      </c>
      <c r="DI59" s="162" t="str">
        <f t="shared" si="45"/>
        <v/>
      </c>
      <c r="DJ59" s="162" t="str">
        <f t="shared" si="45"/>
        <v/>
      </c>
      <c r="DK59" s="162" t="str">
        <f t="shared" si="45"/>
        <v/>
      </c>
      <c r="DL59" s="162" t="str">
        <f t="shared" si="45"/>
        <v/>
      </c>
      <c r="DM59" s="162" t="str">
        <f t="shared" si="45"/>
        <v/>
      </c>
      <c r="DN59" s="162" t="str">
        <f t="shared" si="45"/>
        <v/>
      </c>
      <c r="DO59" s="162" t="str">
        <f t="shared" si="45"/>
        <v/>
      </c>
      <c r="DP59" s="162" t="str">
        <f t="shared" si="45"/>
        <v/>
      </c>
      <c r="DQ59" s="162" t="str">
        <f t="shared" si="45"/>
        <v/>
      </c>
      <c r="DR59" s="162" t="str">
        <f t="shared" si="45"/>
        <v/>
      </c>
      <c r="DS59" s="162" t="str">
        <f t="shared" si="45"/>
        <v/>
      </c>
      <c r="DT59" s="162" t="str">
        <f t="shared" si="45"/>
        <v/>
      </c>
      <c r="DU59" s="162" t="str">
        <f t="shared" si="45"/>
        <v/>
      </c>
      <c r="DV59" s="162" t="str">
        <f t="shared" si="45"/>
        <v/>
      </c>
      <c r="DW59" s="162" t="str">
        <f t="shared" si="45"/>
        <v/>
      </c>
      <c r="DX59" s="162" t="str">
        <f t="shared" si="45"/>
        <v/>
      </c>
      <c r="DY59" s="162" t="str">
        <f t="shared" si="45"/>
        <v/>
      </c>
      <c r="DZ59" s="162" t="str">
        <f t="shared" si="45"/>
        <v/>
      </c>
      <c r="EA59" s="162" t="str">
        <f t="shared" si="45"/>
        <v/>
      </c>
      <c r="EB59" s="162" t="str">
        <f t="shared" si="45"/>
        <v/>
      </c>
      <c r="EC59" s="162" t="str">
        <f t="shared" si="45"/>
        <v/>
      </c>
      <c r="ED59" s="162" t="str">
        <f t="shared" si="45"/>
        <v/>
      </c>
      <c r="EE59" s="162" t="str">
        <f t="shared" si="45"/>
        <v/>
      </c>
      <c r="EF59" s="162" t="str">
        <f t="shared" si="45"/>
        <v/>
      </c>
      <c r="EG59" s="162" t="str">
        <f t="shared" si="45"/>
        <v/>
      </c>
      <c r="EH59" s="162" t="str">
        <f t="shared" si="45"/>
        <v/>
      </c>
      <c r="EI59" s="162" t="str">
        <f t="shared" ref="EI59:GT59" si="46">IF(AND($B$59&gt;=EI$3,$B$59&lt;EJ$3),100,"")</f>
        <v/>
      </c>
      <c r="EJ59" s="162" t="str">
        <f t="shared" si="46"/>
        <v/>
      </c>
      <c r="EK59" s="162" t="str">
        <f t="shared" si="46"/>
        <v/>
      </c>
      <c r="EL59" s="162" t="str">
        <f t="shared" si="46"/>
        <v/>
      </c>
      <c r="EM59" s="162" t="str">
        <f t="shared" si="46"/>
        <v/>
      </c>
      <c r="EN59" s="162" t="str">
        <f t="shared" si="46"/>
        <v/>
      </c>
      <c r="EO59" s="162" t="str">
        <f t="shared" si="46"/>
        <v/>
      </c>
      <c r="EP59" s="162" t="str">
        <f t="shared" si="46"/>
        <v/>
      </c>
      <c r="EQ59" s="162" t="str">
        <f t="shared" si="46"/>
        <v/>
      </c>
      <c r="ER59" s="162" t="str">
        <f t="shared" si="46"/>
        <v/>
      </c>
      <c r="ES59" s="162" t="str">
        <f t="shared" si="46"/>
        <v/>
      </c>
      <c r="ET59" s="162" t="str">
        <f t="shared" si="46"/>
        <v/>
      </c>
      <c r="EU59" s="162" t="str">
        <f t="shared" si="46"/>
        <v/>
      </c>
      <c r="EV59" s="162" t="str">
        <f t="shared" si="46"/>
        <v/>
      </c>
      <c r="EW59" s="162" t="str">
        <f t="shared" si="46"/>
        <v/>
      </c>
      <c r="EX59" s="162" t="str">
        <f t="shared" si="46"/>
        <v/>
      </c>
      <c r="EY59" s="162" t="str">
        <f t="shared" si="46"/>
        <v/>
      </c>
      <c r="EZ59" s="162" t="str">
        <f t="shared" si="46"/>
        <v/>
      </c>
      <c r="FA59" s="162" t="str">
        <f t="shared" si="46"/>
        <v/>
      </c>
      <c r="FB59" s="162" t="str">
        <f t="shared" si="46"/>
        <v/>
      </c>
      <c r="FC59" s="162" t="str">
        <f t="shared" si="46"/>
        <v/>
      </c>
      <c r="FD59" s="162" t="str">
        <f t="shared" si="46"/>
        <v/>
      </c>
      <c r="FE59" s="162" t="str">
        <f t="shared" si="46"/>
        <v/>
      </c>
      <c r="FF59" s="162" t="str">
        <f t="shared" si="46"/>
        <v/>
      </c>
      <c r="FG59" s="162" t="str">
        <f t="shared" si="46"/>
        <v/>
      </c>
      <c r="FH59" s="162" t="str">
        <f t="shared" si="46"/>
        <v/>
      </c>
      <c r="FI59" s="162" t="str">
        <f t="shared" si="46"/>
        <v/>
      </c>
      <c r="FJ59" s="162" t="str">
        <f t="shared" si="46"/>
        <v/>
      </c>
      <c r="FK59" s="162" t="str">
        <f t="shared" si="46"/>
        <v/>
      </c>
      <c r="FL59" s="162" t="str">
        <f t="shared" si="46"/>
        <v/>
      </c>
      <c r="FM59" s="162" t="str">
        <f t="shared" si="46"/>
        <v/>
      </c>
      <c r="FN59" s="162" t="str">
        <f t="shared" si="46"/>
        <v/>
      </c>
      <c r="FO59" s="162" t="str">
        <f t="shared" si="46"/>
        <v/>
      </c>
      <c r="FP59" s="162" t="str">
        <f t="shared" si="46"/>
        <v/>
      </c>
      <c r="FQ59" s="162" t="str">
        <f t="shared" si="46"/>
        <v/>
      </c>
      <c r="FR59" s="162" t="str">
        <f t="shared" si="46"/>
        <v/>
      </c>
      <c r="FS59" s="162" t="str">
        <f t="shared" si="46"/>
        <v/>
      </c>
      <c r="FT59" s="162" t="str">
        <f t="shared" si="46"/>
        <v/>
      </c>
      <c r="FU59" s="162" t="str">
        <f t="shared" si="46"/>
        <v/>
      </c>
      <c r="FV59" s="162" t="str">
        <f t="shared" si="46"/>
        <v/>
      </c>
      <c r="FW59" s="162" t="str">
        <f t="shared" si="46"/>
        <v/>
      </c>
      <c r="FX59" s="162" t="str">
        <f t="shared" si="46"/>
        <v/>
      </c>
      <c r="FY59" s="162" t="str">
        <f t="shared" si="46"/>
        <v/>
      </c>
      <c r="FZ59" s="162" t="str">
        <f t="shared" si="46"/>
        <v/>
      </c>
      <c r="GA59" s="162" t="str">
        <f t="shared" si="46"/>
        <v/>
      </c>
      <c r="GB59" s="162" t="str">
        <f t="shared" si="46"/>
        <v/>
      </c>
      <c r="GC59" s="162" t="str">
        <f t="shared" si="46"/>
        <v/>
      </c>
      <c r="GD59" s="162" t="str">
        <f t="shared" si="46"/>
        <v/>
      </c>
      <c r="GE59" s="162" t="str">
        <f t="shared" si="46"/>
        <v/>
      </c>
      <c r="GF59" s="162" t="str">
        <f t="shared" si="46"/>
        <v/>
      </c>
      <c r="GG59" s="162" t="str">
        <f t="shared" si="46"/>
        <v/>
      </c>
      <c r="GH59" s="162" t="str">
        <f t="shared" si="46"/>
        <v/>
      </c>
      <c r="GI59" s="162" t="str">
        <f t="shared" si="46"/>
        <v/>
      </c>
      <c r="GJ59" s="162" t="str">
        <f t="shared" si="46"/>
        <v/>
      </c>
      <c r="GK59" s="162" t="str">
        <f t="shared" si="46"/>
        <v/>
      </c>
      <c r="GL59" s="162" t="str">
        <f t="shared" si="46"/>
        <v/>
      </c>
      <c r="GM59" s="162" t="str">
        <f t="shared" si="46"/>
        <v/>
      </c>
      <c r="GN59" s="162" t="str">
        <f t="shared" si="46"/>
        <v/>
      </c>
      <c r="GO59" s="162" t="str">
        <f t="shared" si="46"/>
        <v/>
      </c>
      <c r="GP59" s="162" t="str">
        <f t="shared" si="46"/>
        <v/>
      </c>
      <c r="GQ59" s="162" t="str">
        <f t="shared" si="46"/>
        <v/>
      </c>
      <c r="GR59" s="162" t="str">
        <f t="shared" si="46"/>
        <v/>
      </c>
      <c r="GS59" s="162" t="str">
        <f t="shared" si="46"/>
        <v/>
      </c>
      <c r="GT59" s="162" t="str">
        <f t="shared" si="46"/>
        <v/>
      </c>
      <c r="GU59" s="162" t="str">
        <f t="shared" ref="GU59:JF59" si="47">IF(AND($B$59&gt;=GU$3,$B$59&lt;GV$3),100,"")</f>
        <v/>
      </c>
      <c r="GV59" s="162" t="str">
        <f t="shared" si="47"/>
        <v/>
      </c>
      <c r="GW59" s="162" t="str">
        <f t="shared" si="47"/>
        <v/>
      </c>
      <c r="GX59" s="162" t="str">
        <f t="shared" si="47"/>
        <v/>
      </c>
      <c r="GY59" s="162" t="str">
        <f t="shared" si="47"/>
        <v/>
      </c>
      <c r="GZ59" s="162" t="str">
        <f t="shared" si="47"/>
        <v/>
      </c>
      <c r="HA59" s="162" t="str">
        <f t="shared" si="47"/>
        <v/>
      </c>
      <c r="HB59" s="162" t="str">
        <f t="shared" si="47"/>
        <v/>
      </c>
      <c r="HC59" s="162" t="str">
        <f t="shared" si="47"/>
        <v/>
      </c>
      <c r="HD59" s="162" t="str">
        <f t="shared" si="47"/>
        <v/>
      </c>
      <c r="HE59" s="162" t="str">
        <f t="shared" si="47"/>
        <v/>
      </c>
      <c r="HF59" s="162" t="str">
        <f t="shared" si="47"/>
        <v/>
      </c>
      <c r="HG59" s="162" t="str">
        <f t="shared" si="47"/>
        <v/>
      </c>
      <c r="HH59" s="162" t="str">
        <f t="shared" si="47"/>
        <v/>
      </c>
      <c r="HI59" s="162" t="str">
        <f t="shared" si="47"/>
        <v/>
      </c>
      <c r="HJ59" s="162" t="str">
        <f t="shared" si="47"/>
        <v/>
      </c>
      <c r="HK59" s="162" t="str">
        <f t="shared" si="47"/>
        <v/>
      </c>
      <c r="HL59" s="162" t="str">
        <f t="shared" si="47"/>
        <v/>
      </c>
      <c r="HM59" s="162" t="str">
        <f t="shared" si="47"/>
        <v/>
      </c>
      <c r="HN59" s="162" t="str">
        <f t="shared" si="47"/>
        <v/>
      </c>
      <c r="HO59" s="162" t="str">
        <f t="shared" si="47"/>
        <v/>
      </c>
      <c r="HP59" s="162" t="str">
        <f t="shared" si="47"/>
        <v/>
      </c>
      <c r="HQ59" s="162" t="str">
        <f t="shared" si="47"/>
        <v/>
      </c>
      <c r="HR59" s="162" t="str">
        <f t="shared" si="47"/>
        <v/>
      </c>
      <c r="HS59" s="162" t="str">
        <f t="shared" si="47"/>
        <v/>
      </c>
      <c r="HT59" s="162" t="str">
        <f t="shared" si="47"/>
        <v/>
      </c>
      <c r="HU59" s="162" t="str">
        <f t="shared" si="47"/>
        <v/>
      </c>
      <c r="HV59" s="162" t="str">
        <f t="shared" si="47"/>
        <v/>
      </c>
      <c r="HW59" s="162" t="str">
        <f t="shared" si="47"/>
        <v/>
      </c>
      <c r="HX59" s="162" t="str">
        <f t="shared" si="47"/>
        <v/>
      </c>
      <c r="HY59" s="162" t="str">
        <f t="shared" si="47"/>
        <v/>
      </c>
      <c r="HZ59" s="162" t="str">
        <f t="shared" si="47"/>
        <v/>
      </c>
      <c r="IA59" s="162" t="str">
        <f t="shared" si="47"/>
        <v/>
      </c>
      <c r="IB59" s="162" t="str">
        <f t="shared" si="47"/>
        <v/>
      </c>
      <c r="IC59" s="162" t="str">
        <f t="shared" si="47"/>
        <v/>
      </c>
      <c r="ID59" s="162" t="str">
        <f t="shared" si="47"/>
        <v/>
      </c>
      <c r="IE59" s="162" t="str">
        <f t="shared" si="47"/>
        <v/>
      </c>
      <c r="IF59" s="162" t="str">
        <f t="shared" si="47"/>
        <v/>
      </c>
      <c r="IG59" s="162" t="str">
        <f t="shared" si="47"/>
        <v/>
      </c>
      <c r="IH59" s="162" t="str">
        <f t="shared" si="47"/>
        <v/>
      </c>
      <c r="II59" s="162" t="str">
        <f t="shared" si="47"/>
        <v/>
      </c>
      <c r="IJ59" s="162" t="str">
        <f t="shared" si="47"/>
        <v/>
      </c>
      <c r="IK59" s="162" t="str">
        <f t="shared" si="47"/>
        <v/>
      </c>
      <c r="IL59" s="162" t="str">
        <f t="shared" si="47"/>
        <v/>
      </c>
      <c r="IM59" s="162" t="str">
        <f t="shared" si="47"/>
        <v/>
      </c>
      <c r="IN59" s="162" t="str">
        <f t="shared" si="47"/>
        <v/>
      </c>
      <c r="IO59" s="162" t="str">
        <f t="shared" si="47"/>
        <v/>
      </c>
      <c r="IP59" s="162" t="str">
        <f t="shared" si="47"/>
        <v/>
      </c>
      <c r="IQ59" s="162" t="str">
        <f t="shared" si="47"/>
        <v/>
      </c>
      <c r="IR59" s="162" t="str">
        <f t="shared" si="47"/>
        <v/>
      </c>
      <c r="IS59" s="162" t="str">
        <f t="shared" si="47"/>
        <v/>
      </c>
      <c r="IT59" s="162" t="str">
        <f t="shared" si="47"/>
        <v/>
      </c>
      <c r="IU59" s="162" t="str">
        <f t="shared" si="47"/>
        <v/>
      </c>
      <c r="IV59" s="162" t="str">
        <f t="shared" si="47"/>
        <v/>
      </c>
      <c r="IW59" s="162" t="str">
        <f t="shared" si="47"/>
        <v/>
      </c>
      <c r="IX59" s="162" t="str">
        <f t="shared" si="47"/>
        <v/>
      </c>
      <c r="IY59" s="162" t="str">
        <f t="shared" si="47"/>
        <v/>
      </c>
      <c r="IZ59" s="162" t="str">
        <f t="shared" si="47"/>
        <v/>
      </c>
      <c r="JA59" s="162" t="str">
        <f t="shared" si="47"/>
        <v/>
      </c>
      <c r="JB59" s="162" t="str">
        <f t="shared" si="47"/>
        <v/>
      </c>
      <c r="JC59" s="162" t="str">
        <f t="shared" si="47"/>
        <v/>
      </c>
      <c r="JD59" s="162" t="str">
        <f t="shared" si="47"/>
        <v/>
      </c>
      <c r="JE59" s="162" t="str">
        <f t="shared" si="47"/>
        <v/>
      </c>
      <c r="JF59" s="162" t="str">
        <f t="shared" si="47"/>
        <v/>
      </c>
      <c r="JG59" s="162" t="str">
        <f t="shared" ref="JG59:LR59" si="48">IF(AND($B$59&gt;=JG$3,$B$59&lt;JH$3),100,"")</f>
        <v/>
      </c>
      <c r="JH59" s="162" t="str">
        <f t="shared" si="48"/>
        <v/>
      </c>
      <c r="JI59" s="162" t="str">
        <f t="shared" si="48"/>
        <v/>
      </c>
      <c r="JJ59" s="162" t="str">
        <f t="shared" si="48"/>
        <v/>
      </c>
      <c r="JK59" s="162" t="str">
        <f t="shared" si="48"/>
        <v/>
      </c>
      <c r="JL59" s="162" t="str">
        <f t="shared" si="48"/>
        <v/>
      </c>
      <c r="JM59" s="162" t="str">
        <f t="shared" si="48"/>
        <v/>
      </c>
      <c r="JN59" s="162" t="str">
        <f t="shared" si="48"/>
        <v/>
      </c>
      <c r="JO59" s="162" t="str">
        <f t="shared" si="48"/>
        <v/>
      </c>
      <c r="JP59" s="162" t="str">
        <f t="shared" si="48"/>
        <v/>
      </c>
      <c r="JQ59" s="162" t="str">
        <f t="shared" si="48"/>
        <v/>
      </c>
      <c r="JR59" s="162" t="str">
        <f t="shared" si="48"/>
        <v/>
      </c>
      <c r="JS59" s="162" t="str">
        <f t="shared" si="48"/>
        <v/>
      </c>
      <c r="JT59" s="162" t="str">
        <f t="shared" si="48"/>
        <v/>
      </c>
      <c r="JU59" s="162" t="str">
        <f t="shared" si="48"/>
        <v/>
      </c>
      <c r="JV59" s="162" t="str">
        <f t="shared" si="48"/>
        <v/>
      </c>
      <c r="JW59" s="162" t="str">
        <f t="shared" si="48"/>
        <v/>
      </c>
      <c r="JX59" s="162" t="str">
        <f t="shared" si="48"/>
        <v/>
      </c>
      <c r="JY59" s="162" t="str">
        <f t="shared" si="48"/>
        <v/>
      </c>
      <c r="JZ59" s="162" t="str">
        <f t="shared" si="48"/>
        <v/>
      </c>
      <c r="KA59" s="162" t="str">
        <f t="shared" si="48"/>
        <v/>
      </c>
      <c r="KB59" s="162" t="str">
        <f t="shared" si="48"/>
        <v/>
      </c>
      <c r="KC59" s="162" t="str">
        <f t="shared" si="48"/>
        <v/>
      </c>
      <c r="KD59" s="162" t="str">
        <f t="shared" si="48"/>
        <v/>
      </c>
      <c r="KE59" s="162" t="str">
        <f t="shared" si="48"/>
        <v/>
      </c>
      <c r="KF59" s="162" t="str">
        <f t="shared" si="48"/>
        <v/>
      </c>
      <c r="KG59" s="162" t="str">
        <f t="shared" si="48"/>
        <v/>
      </c>
      <c r="KH59" s="162" t="str">
        <f t="shared" si="48"/>
        <v/>
      </c>
      <c r="KI59" s="162" t="str">
        <f t="shared" si="48"/>
        <v/>
      </c>
      <c r="KJ59" s="162" t="str">
        <f t="shared" si="48"/>
        <v/>
      </c>
      <c r="KK59" s="162" t="str">
        <f t="shared" si="48"/>
        <v/>
      </c>
      <c r="KL59" s="162" t="str">
        <f t="shared" si="48"/>
        <v/>
      </c>
      <c r="KM59" s="162" t="str">
        <f t="shared" si="48"/>
        <v/>
      </c>
      <c r="KN59" s="162" t="str">
        <f t="shared" si="48"/>
        <v/>
      </c>
      <c r="KO59" s="162" t="str">
        <f t="shared" si="48"/>
        <v/>
      </c>
      <c r="KP59" s="162" t="str">
        <f t="shared" si="48"/>
        <v/>
      </c>
      <c r="KQ59" s="162" t="str">
        <f t="shared" si="48"/>
        <v/>
      </c>
      <c r="KR59" s="162" t="str">
        <f t="shared" si="48"/>
        <v/>
      </c>
      <c r="KS59" s="162" t="str">
        <f t="shared" si="48"/>
        <v/>
      </c>
      <c r="KT59" s="162" t="str">
        <f t="shared" si="48"/>
        <v/>
      </c>
      <c r="KU59" s="162" t="str">
        <f t="shared" si="48"/>
        <v/>
      </c>
      <c r="KV59" s="162" t="str">
        <f t="shared" si="48"/>
        <v/>
      </c>
      <c r="KW59" s="162" t="str">
        <f t="shared" si="48"/>
        <v/>
      </c>
      <c r="KX59" s="162" t="str">
        <f t="shared" si="48"/>
        <v/>
      </c>
      <c r="KY59" s="162" t="str">
        <f t="shared" si="48"/>
        <v/>
      </c>
      <c r="KZ59" s="162" t="str">
        <f t="shared" si="48"/>
        <v/>
      </c>
      <c r="LA59" s="162" t="str">
        <f t="shared" si="48"/>
        <v/>
      </c>
      <c r="LB59" s="162" t="str">
        <f t="shared" si="48"/>
        <v/>
      </c>
      <c r="LC59" s="162" t="str">
        <f t="shared" si="48"/>
        <v/>
      </c>
      <c r="LD59" s="162" t="str">
        <f t="shared" si="48"/>
        <v/>
      </c>
      <c r="LE59" s="162" t="str">
        <f t="shared" si="48"/>
        <v/>
      </c>
      <c r="LF59" s="162" t="str">
        <f t="shared" si="48"/>
        <v/>
      </c>
      <c r="LG59" s="162" t="str">
        <f t="shared" si="48"/>
        <v/>
      </c>
      <c r="LH59" s="162" t="str">
        <f t="shared" si="48"/>
        <v/>
      </c>
      <c r="LI59" s="162" t="str">
        <f t="shared" si="48"/>
        <v/>
      </c>
      <c r="LJ59" s="162" t="str">
        <f t="shared" si="48"/>
        <v/>
      </c>
      <c r="LK59" s="162" t="str">
        <f t="shared" si="48"/>
        <v/>
      </c>
      <c r="LL59" s="162" t="str">
        <f t="shared" si="48"/>
        <v/>
      </c>
      <c r="LM59" s="162" t="str">
        <f t="shared" si="48"/>
        <v/>
      </c>
      <c r="LN59" s="162" t="str">
        <f t="shared" si="48"/>
        <v/>
      </c>
      <c r="LO59" s="162" t="str">
        <f t="shared" si="48"/>
        <v/>
      </c>
      <c r="LP59" s="162" t="str">
        <f t="shared" si="48"/>
        <v/>
      </c>
      <c r="LQ59" s="162" t="str">
        <f t="shared" si="48"/>
        <v/>
      </c>
      <c r="LR59" s="162" t="str">
        <f t="shared" si="48"/>
        <v/>
      </c>
      <c r="LS59" s="162" t="str">
        <f t="shared" ref="LS59:OD59" si="49">IF(AND($B$59&gt;=LS$3,$B$59&lt;LT$3),100,"")</f>
        <v/>
      </c>
      <c r="LT59" s="162" t="str">
        <f t="shared" si="49"/>
        <v/>
      </c>
      <c r="LU59" s="162" t="str">
        <f t="shared" si="49"/>
        <v/>
      </c>
      <c r="LV59" s="162" t="str">
        <f t="shared" si="49"/>
        <v/>
      </c>
      <c r="LW59" s="162" t="str">
        <f t="shared" si="49"/>
        <v/>
      </c>
      <c r="LX59" s="162" t="str">
        <f t="shared" si="49"/>
        <v/>
      </c>
      <c r="LY59" s="162" t="str">
        <f t="shared" si="49"/>
        <v/>
      </c>
      <c r="LZ59" s="162" t="str">
        <f t="shared" si="49"/>
        <v/>
      </c>
      <c r="MA59" s="162" t="str">
        <f t="shared" si="49"/>
        <v/>
      </c>
      <c r="MB59" s="162" t="str">
        <f t="shared" si="49"/>
        <v/>
      </c>
      <c r="MC59" s="162" t="str">
        <f t="shared" si="49"/>
        <v/>
      </c>
      <c r="MD59" s="162" t="str">
        <f t="shared" si="49"/>
        <v/>
      </c>
      <c r="ME59" s="162" t="str">
        <f t="shared" si="49"/>
        <v/>
      </c>
      <c r="MF59" s="162" t="str">
        <f t="shared" si="49"/>
        <v/>
      </c>
      <c r="MG59" s="162" t="str">
        <f t="shared" si="49"/>
        <v/>
      </c>
      <c r="MH59" s="162" t="str">
        <f t="shared" si="49"/>
        <v/>
      </c>
      <c r="MI59" s="162" t="str">
        <f t="shared" si="49"/>
        <v/>
      </c>
      <c r="MJ59" s="162" t="str">
        <f t="shared" si="49"/>
        <v/>
      </c>
      <c r="MK59" s="162" t="str">
        <f t="shared" si="49"/>
        <v/>
      </c>
      <c r="ML59" s="162" t="str">
        <f t="shared" si="49"/>
        <v/>
      </c>
      <c r="MM59" s="162" t="str">
        <f t="shared" si="49"/>
        <v/>
      </c>
      <c r="MN59" s="162" t="str">
        <f t="shared" si="49"/>
        <v/>
      </c>
      <c r="MO59" s="162" t="str">
        <f t="shared" si="49"/>
        <v/>
      </c>
      <c r="MP59" s="162" t="str">
        <f t="shared" si="49"/>
        <v/>
      </c>
      <c r="MQ59" s="162" t="str">
        <f t="shared" si="49"/>
        <v/>
      </c>
      <c r="MR59" s="162" t="str">
        <f t="shared" si="49"/>
        <v/>
      </c>
      <c r="MS59" s="162" t="str">
        <f t="shared" si="49"/>
        <v/>
      </c>
      <c r="MT59" s="162" t="str">
        <f t="shared" si="49"/>
        <v/>
      </c>
      <c r="MU59" s="162" t="str">
        <f t="shared" si="49"/>
        <v/>
      </c>
      <c r="MV59" s="162" t="str">
        <f t="shared" si="49"/>
        <v/>
      </c>
      <c r="MW59" s="162" t="str">
        <f t="shared" si="49"/>
        <v/>
      </c>
      <c r="MX59" s="162" t="str">
        <f t="shared" si="49"/>
        <v/>
      </c>
      <c r="MY59" s="162" t="str">
        <f t="shared" si="49"/>
        <v/>
      </c>
      <c r="MZ59" s="162" t="str">
        <f t="shared" si="49"/>
        <v/>
      </c>
      <c r="NA59" s="162" t="str">
        <f t="shared" si="49"/>
        <v/>
      </c>
      <c r="NB59" s="162" t="str">
        <f t="shared" si="49"/>
        <v/>
      </c>
      <c r="NC59" s="162" t="str">
        <f t="shared" si="49"/>
        <v/>
      </c>
      <c r="ND59" s="162" t="str">
        <f t="shared" si="49"/>
        <v/>
      </c>
      <c r="NE59" s="162" t="str">
        <f t="shared" si="49"/>
        <v/>
      </c>
      <c r="NF59" s="162" t="str">
        <f t="shared" si="49"/>
        <v/>
      </c>
      <c r="NG59" s="162" t="str">
        <f t="shared" si="49"/>
        <v/>
      </c>
      <c r="NH59" s="162" t="str">
        <f t="shared" si="49"/>
        <v/>
      </c>
      <c r="NI59" s="162" t="str">
        <f t="shared" si="49"/>
        <v/>
      </c>
      <c r="NJ59" s="162" t="str">
        <f t="shared" si="49"/>
        <v/>
      </c>
      <c r="NK59" s="162" t="str">
        <f t="shared" si="49"/>
        <v/>
      </c>
      <c r="NL59" s="162" t="str">
        <f t="shared" si="49"/>
        <v/>
      </c>
      <c r="NM59" s="162" t="str">
        <f t="shared" si="49"/>
        <v/>
      </c>
      <c r="NN59" s="162" t="str">
        <f t="shared" si="49"/>
        <v/>
      </c>
      <c r="NO59" s="162" t="str">
        <f t="shared" si="49"/>
        <v/>
      </c>
      <c r="NP59" s="162" t="str">
        <f t="shared" si="49"/>
        <v/>
      </c>
      <c r="NQ59" s="162" t="str">
        <f t="shared" si="49"/>
        <v/>
      </c>
      <c r="NR59" s="162" t="str">
        <f t="shared" si="49"/>
        <v/>
      </c>
      <c r="NS59" s="162" t="str">
        <f t="shared" si="49"/>
        <v/>
      </c>
      <c r="NT59" s="162" t="str">
        <f t="shared" si="49"/>
        <v/>
      </c>
      <c r="NU59" s="162" t="str">
        <f t="shared" si="49"/>
        <v/>
      </c>
      <c r="NV59" s="162" t="str">
        <f t="shared" si="49"/>
        <v/>
      </c>
      <c r="NW59" s="162" t="str">
        <f t="shared" si="49"/>
        <v/>
      </c>
      <c r="NX59" s="162" t="str">
        <f t="shared" si="49"/>
        <v/>
      </c>
      <c r="NY59" s="162" t="str">
        <f t="shared" si="49"/>
        <v/>
      </c>
      <c r="NZ59" s="162" t="str">
        <f t="shared" si="49"/>
        <v/>
      </c>
      <c r="OA59" s="162" t="str">
        <f t="shared" si="49"/>
        <v/>
      </c>
      <c r="OB59" s="162" t="str">
        <f t="shared" si="49"/>
        <v/>
      </c>
      <c r="OC59" s="162" t="str">
        <f t="shared" si="49"/>
        <v/>
      </c>
      <c r="OD59" s="162" t="str">
        <f t="shared" si="49"/>
        <v/>
      </c>
      <c r="OE59" s="162" t="str">
        <f t="shared" ref="OE59:OO59" si="50">IF(AND($B$59&gt;=OE$3,$B$59&lt;OF$3),100,"")</f>
        <v/>
      </c>
      <c r="OF59" s="162" t="str">
        <f t="shared" si="50"/>
        <v/>
      </c>
      <c r="OG59" s="162" t="str">
        <f t="shared" si="50"/>
        <v/>
      </c>
      <c r="OH59" s="162" t="str">
        <f t="shared" si="50"/>
        <v/>
      </c>
      <c r="OI59" s="162" t="str">
        <f t="shared" si="50"/>
        <v/>
      </c>
      <c r="OJ59" s="162" t="str">
        <f t="shared" si="50"/>
        <v/>
      </c>
      <c r="OK59" s="162" t="str">
        <f t="shared" si="50"/>
        <v/>
      </c>
      <c r="OL59" s="162" t="str">
        <f t="shared" si="50"/>
        <v/>
      </c>
      <c r="OM59" s="162" t="str">
        <f t="shared" si="50"/>
        <v/>
      </c>
      <c r="ON59" s="162" t="str">
        <f t="shared" si="50"/>
        <v/>
      </c>
      <c r="OO59" s="162" t="str">
        <f t="shared" si="50"/>
        <v/>
      </c>
    </row>
    <row r="60" spans="1:405">
      <c r="A60" s="513" t="s">
        <v>12</v>
      </c>
      <c r="B60" s="514">
        <f>INDEX('Configuration | Scaling'!$E$13:$Y$22,10,MATCH(A60,'Configuration | Scaling'!$E$13:$Y$13,0))</f>
        <v>507</v>
      </c>
      <c r="C60" s="515" t="str">
        <f t="shared" si="41"/>
        <v/>
      </c>
      <c r="D60" s="515" t="str">
        <f t="shared" ref="D60:AI60" si="51">IF(AND($B$60&gt;C$3,$B$60&lt;=D$3),Max_Value,"")</f>
        <v/>
      </c>
      <c r="E60" s="515" t="str">
        <f t="shared" si="51"/>
        <v/>
      </c>
      <c r="F60" s="515" t="str">
        <f t="shared" si="51"/>
        <v/>
      </c>
      <c r="G60" s="515" t="str">
        <f t="shared" si="51"/>
        <v/>
      </c>
      <c r="H60" s="515" t="str">
        <f t="shared" si="51"/>
        <v/>
      </c>
      <c r="I60" s="515" t="str">
        <f t="shared" si="51"/>
        <v/>
      </c>
      <c r="J60" s="515" t="str">
        <f t="shared" si="51"/>
        <v/>
      </c>
      <c r="K60" s="515" t="str">
        <f t="shared" si="51"/>
        <v/>
      </c>
      <c r="L60" s="515" t="str">
        <f t="shared" si="51"/>
        <v/>
      </c>
      <c r="M60" s="515">
        <f t="shared" si="51"/>
        <v>20</v>
      </c>
      <c r="N60" s="515" t="str">
        <f t="shared" si="51"/>
        <v/>
      </c>
      <c r="O60" s="515" t="str">
        <f t="shared" si="51"/>
        <v/>
      </c>
      <c r="P60" s="515" t="str">
        <f t="shared" si="51"/>
        <v/>
      </c>
      <c r="Q60" s="515" t="str">
        <f t="shared" si="51"/>
        <v/>
      </c>
      <c r="R60" s="515" t="str">
        <f t="shared" si="51"/>
        <v/>
      </c>
      <c r="S60" s="515" t="str">
        <f t="shared" si="51"/>
        <v/>
      </c>
      <c r="T60" s="515" t="str">
        <f t="shared" si="51"/>
        <v/>
      </c>
      <c r="U60" s="515" t="str">
        <f t="shared" si="51"/>
        <v/>
      </c>
      <c r="V60" s="515" t="str">
        <f t="shared" si="51"/>
        <v/>
      </c>
      <c r="W60" s="515" t="str">
        <f t="shared" si="51"/>
        <v/>
      </c>
      <c r="X60" s="515" t="str">
        <f t="shared" si="51"/>
        <v/>
      </c>
      <c r="Y60" s="515" t="str">
        <f t="shared" si="51"/>
        <v/>
      </c>
      <c r="Z60" s="515" t="str">
        <f t="shared" si="51"/>
        <v/>
      </c>
      <c r="AA60" s="515" t="str">
        <f t="shared" si="51"/>
        <v/>
      </c>
      <c r="AB60" s="515" t="str">
        <f t="shared" si="51"/>
        <v/>
      </c>
      <c r="AC60" s="515" t="str">
        <f t="shared" si="51"/>
        <v/>
      </c>
      <c r="AD60" s="515" t="str">
        <f t="shared" si="51"/>
        <v/>
      </c>
      <c r="AE60" s="515" t="str">
        <f t="shared" si="51"/>
        <v/>
      </c>
      <c r="AF60" s="515" t="str">
        <f t="shared" si="51"/>
        <v/>
      </c>
      <c r="AG60" s="515" t="str">
        <f t="shared" si="51"/>
        <v/>
      </c>
      <c r="AH60" s="515" t="str">
        <f t="shared" si="51"/>
        <v/>
      </c>
      <c r="AI60" s="515" t="str">
        <f t="shared" si="51"/>
        <v/>
      </c>
      <c r="AJ60" s="515" t="str">
        <f t="shared" ref="AJ60:BO60" si="52">IF(AND($B$60&gt;AI$3,$B$60&lt;=AJ$3),Max_Value,"")</f>
        <v/>
      </c>
      <c r="AK60" s="515" t="str">
        <f t="shared" si="52"/>
        <v/>
      </c>
      <c r="AL60" s="515" t="str">
        <f t="shared" si="52"/>
        <v/>
      </c>
      <c r="AM60" s="515" t="str">
        <f t="shared" si="52"/>
        <v/>
      </c>
      <c r="AN60" s="515" t="str">
        <f t="shared" si="52"/>
        <v/>
      </c>
      <c r="AO60" s="515" t="str">
        <f t="shared" si="52"/>
        <v/>
      </c>
      <c r="AP60" s="515" t="str">
        <f t="shared" si="52"/>
        <v/>
      </c>
      <c r="AQ60" s="515" t="str">
        <f t="shared" si="52"/>
        <v/>
      </c>
      <c r="AR60" s="515" t="str">
        <f t="shared" si="52"/>
        <v/>
      </c>
      <c r="AS60" s="515" t="str">
        <f t="shared" si="52"/>
        <v/>
      </c>
      <c r="AT60" s="515" t="str">
        <f t="shared" si="52"/>
        <v/>
      </c>
      <c r="AU60" s="515" t="str">
        <f t="shared" si="52"/>
        <v/>
      </c>
      <c r="AV60" s="515" t="str">
        <f t="shared" si="52"/>
        <v/>
      </c>
      <c r="AW60" s="515" t="str">
        <f t="shared" si="52"/>
        <v/>
      </c>
      <c r="AX60" s="515" t="str">
        <f t="shared" si="52"/>
        <v/>
      </c>
      <c r="AY60" s="515" t="str">
        <f t="shared" si="52"/>
        <v/>
      </c>
      <c r="AZ60" s="515" t="str">
        <f t="shared" si="52"/>
        <v/>
      </c>
      <c r="BA60" s="515" t="str">
        <f t="shared" si="52"/>
        <v/>
      </c>
      <c r="BB60" s="515" t="str">
        <f t="shared" si="52"/>
        <v/>
      </c>
      <c r="BC60" s="515" t="str">
        <f t="shared" si="52"/>
        <v/>
      </c>
      <c r="BD60" s="515" t="str">
        <f t="shared" si="52"/>
        <v/>
      </c>
      <c r="BE60" s="515" t="str">
        <f t="shared" si="52"/>
        <v/>
      </c>
      <c r="BF60" s="515" t="str">
        <f t="shared" si="52"/>
        <v/>
      </c>
      <c r="BG60" s="515" t="str">
        <f t="shared" si="52"/>
        <v/>
      </c>
      <c r="BH60" s="515" t="str">
        <f t="shared" si="52"/>
        <v/>
      </c>
      <c r="BI60" s="515" t="str">
        <f t="shared" si="52"/>
        <v/>
      </c>
      <c r="BJ60" s="515" t="str">
        <f t="shared" si="52"/>
        <v/>
      </c>
      <c r="BK60" s="515" t="str">
        <f t="shared" si="52"/>
        <v/>
      </c>
      <c r="BL60" s="515" t="str">
        <f t="shared" si="52"/>
        <v/>
      </c>
      <c r="BM60" s="515" t="str">
        <f t="shared" si="52"/>
        <v/>
      </c>
      <c r="BN60" s="515" t="str">
        <f t="shared" si="52"/>
        <v/>
      </c>
      <c r="BO60" s="515" t="str">
        <f t="shared" si="52"/>
        <v/>
      </c>
      <c r="BP60" s="515" t="str">
        <f t="shared" ref="BP60:BU60" si="53">IF(AND($B$60&gt;BO$3,$B$60&lt;=BP$3),Max_Value,"")</f>
        <v/>
      </c>
      <c r="BQ60" s="515" t="str">
        <f t="shared" si="53"/>
        <v/>
      </c>
      <c r="BR60" s="515" t="str">
        <f t="shared" si="53"/>
        <v/>
      </c>
      <c r="BS60" s="515" t="str">
        <f t="shared" si="53"/>
        <v/>
      </c>
      <c r="BT60" s="515" t="str">
        <f t="shared" si="53"/>
        <v/>
      </c>
      <c r="BU60" s="640" t="str">
        <f t="shared" si="53"/>
        <v/>
      </c>
      <c r="BV60" s="636" t="str">
        <f>IF(AND($B$60&gt;BU$3,$B$60&lt;=BV$3),Max_Value,"")</f>
        <v/>
      </c>
      <c r="BW60" s="487" t="str">
        <f t="shared" ref="BW60:EH60" si="54">IF(AND($B$60&gt;=BW$3,$B$60&lt;BX$3),100,"")</f>
        <v/>
      </c>
      <c r="BX60" s="162" t="str">
        <f t="shared" si="54"/>
        <v/>
      </c>
      <c r="BY60" s="162" t="str">
        <f t="shared" si="54"/>
        <v/>
      </c>
      <c r="BZ60" s="162" t="str">
        <f t="shared" si="54"/>
        <v/>
      </c>
      <c r="CA60" s="162" t="str">
        <f t="shared" si="54"/>
        <v/>
      </c>
      <c r="CB60" s="162" t="str">
        <f t="shared" si="54"/>
        <v/>
      </c>
      <c r="CC60" s="162" t="str">
        <f t="shared" si="54"/>
        <v/>
      </c>
      <c r="CD60" s="162" t="str">
        <f t="shared" si="54"/>
        <v/>
      </c>
      <c r="CE60" s="162" t="str">
        <f t="shared" si="54"/>
        <v/>
      </c>
      <c r="CF60" s="162" t="str">
        <f t="shared" si="54"/>
        <v/>
      </c>
      <c r="CG60" s="162" t="str">
        <f t="shared" si="54"/>
        <v/>
      </c>
      <c r="CH60" s="162" t="str">
        <f t="shared" si="54"/>
        <v/>
      </c>
      <c r="CI60" s="162" t="str">
        <f t="shared" si="54"/>
        <v/>
      </c>
      <c r="CJ60" s="162" t="str">
        <f t="shared" si="54"/>
        <v/>
      </c>
      <c r="CK60" s="162" t="str">
        <f t="shared" si="54"/>
        <v/>
      </c>
      <c r="CL60" s="162" t="str">
        <f t="shared" si="54"/>
        <v/>
      </c>
      <c r="CM60" s="162" t="str">
        <f t="shared" si="54"/>
        <v/>
      </c>
      <c r="CN60" s="162" t="str">
        <f t="shared" si="54"/>
        <v/>
      </c>
      <c r="CO60" s="162" t="str">
        <f t="shared" si="54"/>
        <v/>
      </c>
      <c r="CP60" s="162" t="str">
        <f t="shared" si="54"/>
        <v/>
      </c>
      <c r="CQ60" s="162" t="str">
        <f t="shared" si="54"/>
        <v/>
      </c>
      <c r="CR60" s="162" t="str">
        <f t="shared" si="54"/>
        <v/>
      </c>
      <c r="CS60" s="162" t="str">
        <f t="shared" si="54"/>
        <v/>
      </c>
      <c r="CT60" s="162" t="str">
        <f t="shared" si="54"/>
        <v/>
      </c>
      <c r="CU60" s="162" t="str">
        <f t="shared" si="54"/>
        <v/>
      </c>
      <c r="CV60" s="162" t="str">
        <f t="shared" si="54"/>
        <v/>
      </c>
      <c r="CW60" s="162" t="str">
        <f t="shared" si="54"/>
        <v/>
      </c>
      <c r="CX60" s="162" t="str">
        <f t="shared" si="54"/>
        <v/>
      </c>
      <c r="CY60" s="162" t="str">
        <f t="shared" si="54"/>
        <v/>
      </c>
      <c r="CZ60" s="162" t="str">
        <f t="shared" si="54"/>
        <v/>
      </c>
      <c r="DA60" s="162" t="str">
        <f t="shared" si="54"/>
        <v/>
      </c>
      <c r="DB60" s="162" t="str">
        <f t="shared" si="54"/>
        <v/>
      </c>
      <c r="DC60" s="162" t="str">
        <f t="shared" si="54"/>
        <v/>
      </c>
      <c r="DD60" s="162" t="str">
        <f t="shared" si="54"/>
        <v/>
      </c>
      <c r="DE60" s="162" t="str">
        <f t="shared" si="54"/>
        <v/>
      </c>
      <c r="DF60" s="162" t="str">
        <f t="shared" si="54"/>
        <v/>
      </c>
      <c r="DG60" s="162" t="str">
        <f t="shared" si="54"/>
        <v/>
      </c>
      <c r="DH60" s="162" t="str">
        <f t="shared" si="54"/>
        <v/>
      </c>
      <c r="DI60" s="162" t="str">
        <f t="shared" si="54"/>
        <v/>
      </c>
      <c r="DJ60" s="162" t="str">
        <f t="shared" si="54"/>
        <v/>
      </c>
      <c r="DK60" s="162" t="str">
        <f t="shared" si="54"/>
        <v/>
      </c>
      <c r="DL60" s="162" t="str">
        <f t="shared" si="54"/>
        <v/>
      </c>
      <c r="DM60" s="162" t="str">
        <f t="shared" si="54"/>
        <v/>
      </c>
      <c r="DN60" s="162" t="str">
        <f t="shared" si="54"/>
        <v/>
      </c>
      <c r="DO60" s="162" t="str">
        <f t="shared" si="54"/>
        <v/>
      </c>
      <c r="DP60" s="162" t="str">
        <f t="shared" si="54"/>
        <v/>
      </c>
      <c r="DQ60" s="162" t="str">
        <f t="shared" si="54"/>
        <v/>
      </c>
      <c r="DR60" s="162" t="str">
        <f t="shared" si="54"/>
        <v/>
      </c>
      <c r="DS60" s="162" t="str">
        <f t="shared" si="54"/>
        <v/>
      </c>
      <c r="DT60" s="162" t="str">
        <f t="shared" si="54"/>
        <v/>
      </c>
      <c r="DU60" s="162" t="str">
        <f t="shared" si="54"/>
        <v/>
      </c>
      <c r="DV60" s="162" t="str">
        <f t="shared" si="54"/>
        <v/>
      </c>
      <c r="DW60" s="162" t="str">
        <f t="shared" si="54"/>
        <v/>
      </c>
      <c r="DX60" s="162" t="str">
        <f t="shared" si="54"/>
        <v/>
      </c>
      <c r="DY60" s="162" t="str">
        <f t="shared" si="54"/>
        <v/>
      </c>
      <c r="DZ60" s="162" t="str">
        <f t="shared" si="54"/>
        <v/>
      </c>
      <c r="EA60" s="162" t="str">
        <f t="shared" si="54"/>
        <v/>
      </c>
      <c r="EB60" s="162" t="str">
        <f t="shared" si="54"/>
        <v/>
      </c>
      <c r="EC60" s="162" t="str">
        <f t="shared" si="54"/>
        <v/>
      </c>
      <c r="ED60" s="162" t="str">
        <f t="shared" si="54"/>
        <v/>
      </c>
      <c r="EE60" s="162" t="str">
        <f t="shared" si="54"/>
        <v/>
      </c>
      <c r="EF60" s="162" t="str">
        <f t="shared" si="54"/>
        <v/>
      </c>
      <c r="EG60" s="162" t="str">
        <f t="shared" si="54"/>
        <v/>
      </c>
      <c r="EH60" s="162" t="str">
        <f t="shared" si="54"/>
        <v/>
      </c>
      <c r="EI60" s="162" t="str">
        <f t="shared" ref="EI60:GT60" si="55">IF(AND($B$60&gt;=EI$3,$B$60&lt;EJ$3),100,"")</f>
        <v/>
      </c>
      <c r="EJ60" s="162" t="str">
        <f t="shared" si="55"/>
        <v/>
      </c>
      <c r="EK60" s="162" t="str">
        <f t="shared" si="55"/>
        <v/>
      </c>
      <c r="EL60" s="162" t="str">
        <f t="shared" si="55"/>
        <v/>
      </c>
      <c r="EM60" s="162" t="str">
        <f t="shared" si="55"/>
        <v/>
      </c>
      <c r="EN60" s="162" t="str">
        <f t="shared" si="55"/>
        <v/>
      </c>
      <c r="EO60" s="162" t="str">
        <f t="shared" si="55"/>
        <v/>
      </c>
      <c r="EP60" s="162" t="str">
        <f t="shared" si="55"/>
        <v/>
      </c>
      <c r="EQ60" s="162" t="str">
        <f t="shared" si="55"/>
        <v/>
      </c>
      <c r="ER60" s="162" t="str">
        <f t="shared" si="55"/>
        <v/>
      </c>
      <c r="ES60" s="162" t="str">
        <f t="shared" si="55"/>
        <v/>
      </c>
      <c r="ET60" s="162" t="str">
        <f t="shared" si="55"/>
        <v/>
      </c>
      <c r="EU60" s="162" t="str">
        <f t="shared" si="55"/>
        <v/>
      </c>
      <c r="EV60" s="162" t="str">
        <f t="shared" si="55"/>
        <v/>
      </c>
      <c r="EW60" s="162" t="str">
        <f t="shared" si="55"/>
        <v/>
      </c>
      <c r="EX60" s="162" t="str">
        <f t="shared" si="55"/>
        <v/>
      </c>
      <c r="EY60" s="162" t="str">
        <f t="shared" si="55"/>
        <v/>
      </c>
      <c r="EZ60" s="162" t="str">
        <f t="shared" si="55"/>
        <v/>
      </c>
      <c r="FA60" s="162" t="str">
        <f t="shared" si="55"/>
        <v/>
      </c>
      <c r="FB60" s="162" t="str">
        <f t="shared" si="55"/>
        <v/>
      </c>
      <c r="FC60" s="162" t="str">
        <f t="shared" si="55"/>
        <v/>
      </c>
      <c r="FD60" s="162" t="str">
        <f t="shared" si="55"/>
        <v/>
      </c>
      <c r="FE60" s="162" t="str">
        <f t="shared" si="55"/>
        <v/>
      </c>
      <c r="FF60" s="162" t="str">
        <f t="shared" si="55"/>
        <v/>
      </c>
      <c r="FG60" s="162" t="str">
        <f t="shared" si="55"/>
        <v/>
      </c>
      <c r="FH60" s="162" t="str">
        <f t="shared" si="55"/>
        <v/>
      </c>
      <c r="FI60" s="162" t="str">
        <f t="shared" si="55"/>
        <v/>
      </c>
      <c r="FJ60" s="162" t="str">
        <f t="shared" si="55"/>
        <v/>
      </c>
      <c r="FK60" s="162" t="str">
        <f t="shared" si="55"/>
        <v/>
      </c>
      <c r="FL60" s="162" t="str">
        <f t="shared" si="55"/>
        <v/>
      </c>
      <c r="FM60" s="162" t="str">
        <f t="shared" si="55"/>
        <v/>
      </c>
      <c r="FN60" s="162" t="str">
        <f t="shared" si="55"/>
        <v/>
      </c>
      <c r="FO60" s="162" t="str">
        <f t="shared" si="55"/>
        <v/>
      </c>
      <c r="FP60" s="162" t="str">
        <f t="shared" si="55"/>
        <v/>
      </c>
      <c r="FQ60" s="162" t="str">
        <f t="shared" si="55"/>
        <v/>
      </c>
      <c r="FR60" s="162" t="str">
        <f t="shared" si="55"/>
        <v/>
      </c>
      <c r="FS60" s="162" t="str">
        <f t="shared" si="55"/>
        <v/>
      </c>
      <c r="FT60" s="162" t="str">
        <f t="shared" si="55"/>
        <v/>
      </c>
      <c r="FU60" s="162" t="str">
        <f t="shared" si="55"/>
        <v/>
      </c>
      <c r="FV60" s="162" t="str">
        <f t="shared" si="55"/>
        <v/>
      </c>
      <c r="FW60" s="162" t="str">
        <f t="shared" si="55"/>
        <v/>
      </c>
      <c r="FX60" s="162" t="str">
        <f t="shared" si="55"/>
        <v/>
      </c>
      <c r="FY60" s="162" t="str">
        <f t="shared" si="55"/>
        <v/>
      </c>
      <c r="FZ60" s="162" t="str">
        <f t="shared" si="55"/>
        <v/>
      </c>
      <c r="GA60" s="162" t="str">
        <f t="shared" si="55"/>
        <v/>
      </c>
      <c r="GB60" s="162" t="str">
        <f t="shared" si="55"/>
        <v/>
      </c>
      <c r="GC60" s="162" t="str">
        <f t="shared" si="55"/>
        <v/>
      </c>
      <c r="GD60" s="162" t="str">
        <f t="shared" si="55"/>
        <v/>
      </c>
      <c r="GE60" s="162" t="str">
        <f t="shared" si="55"/>
        <v/>
      </c>
      <c r="GF60" s="162" t="str">
        <f t="shared" si="55"/>
        <v/>
      </c>
      <c r="GG60" s="162" t="str">
        <f t="shared" si="55"/>
        <v/>
      </c>
      <c r="GH60" s="162" t="str">
        <f t="shared" si="55"/>
        <v/>
      </c>
      <c r="GI60" s="162" t="str">
        <f t="shared" si="55"/>
        <v/>
      </c>
      <c r="GJ60" s="162" t="str">
        <f t="shared" si="55"/>
        <v/>
      </c>
      <c r="GK60" s="162" t="str">
        <f t="shared" si="55"/>
        <v/>
      </c>
      <c r="GL60" s="162" t="str">
        <f t="shared" si="55"/>
        <v/>
      </c>
      <c r="GM60" s="162" t="str">
        <f t="shared" si="55"/>
        <v/>
      </c>
      <c r="GN60" s="162" t="str">
        <f t="shared" si="55"/>
        <v/>
      </c>
      <c r="GO60" s="162" t="str">
        <f t="shared" si="55"/>
        <v/>
      </c>
      <c r="GP60" s="162" t="str">
        <f t="shared" si="55"/>
        <v/>
      </c>
      <c r="GQ60" s="162" t="str">
        <f t="shared" si="55"/>
        <v/>
      </c>
      <c r="GR60" s="162" t="str">
        <f t="shared" si="55"/>
        <v/>
      </c>
      <c r="GS60" s="162" t="str">
        <f t="shared" si="55"/>
        <v/>
      </c>
      <c r="GT60" s="162" t="str">
        <f t="shared" si="55"/>
        <v/>
      </c>
      <c r="GU60" s="162" t="str">
        <f t="shared" ref="GU60:JF60" si="56">IF(AND($B$60&gt;=GU$3,$B$60&lt;GV$3),100,"")</f>
        <v/>
      </c>
      <c r="GV60" s="162" t="str">
        <f t="shared" si="56"/>
        <v/>
      </c>
      <c r="GW60" s="162" t="str">
        <f t="shared" si="56"/>
        <v/>
      </c>
      <c r="GX60" s="162" t="str">
        <f t="shared" si="56"/>
        <v/>
      </c>
      <c r="GY60" s="162" t="str">
        <f t="shared" si="56"/>
        <v/>
      </c>
      <c r="GZ60" s="162" t="str">
        <f t="shared" si="56"/>
        <v/>
      </c>
      <c r="HA60" s="162" t="str">
        <f t="shared" si="56"/>
        <v/>
      </c>
      <c r="HB60" s="162" t="str">
        <f t="shared" si="56"/>
        <v/>
      </c>
      <c r="HC60" s="162" t="str">
        <f t="shared" si="56"/>
        <v/>
      </c>
      <c r="HD60" s="162" t="str">
        <f t="shared" si="56"/>
        <v/>
      </c>
      <c r="HE60" s="162" t="str">
        <f t="shared" si="56"/>
        <v/>
      </c>
      <c r="HF60" s="162" t="str">
        <f t="shared" si="56"/>
        <v/>
      </c>
      <c r="HG60" s="162" t="str">
        <f t="shared" si="56"/>
        <v/>
      </c>
      <c r="HH60" s="162" t="str">
        <f t="shared" si="56"/>
        <v/>
      </c>
      <c r="HI60" s="162" t="str">
        <f t="shared" si="56"/>
        <v/>
      </c>
      <c r="HJ60" s="162" t="str">
        <f t="shared" si="56"/>
        <v/>
      </c>
      <c r="HK60" s="162" t="str">
        <f t="shared" si="56"/>
        <v/>
      </c>
      <c r="HL60" s="162" t="str">
        <f t="shared" si="56"/>
        <v/>
      </c>
      <c r="HM60" s="162" t="str">
        <f t="shared" si="56"/>
        <v/>
      </c>
      <c r="HN60" s="162" t="str">
        <f t="shared" si="56"/>
        <v/>
      </c>
      <c r="HO60" s="162" t="str">
        <f t="shared" si="56"/>
        <v/>
      </c>
      <c r="HP60" s="162" t="str">
        <f t="shared" si="56"/>
        <v/>
      </c>
      <c r="HQ60" s="162" t="str">
        <f t="shared" si="56"/>
        <v/>
      </c>
      <c r="HR60" s="162" t="str">
        <f t="shared" si="56"/>
        <v/>
      </c>
      <c r="HS60" s="162" t="str">
        <f t="shared" si="56"/>
        <v/>
      </c>
      <c r="HT60" s="162" t="str">
        <f t="shared" si="56"/>
        <v/>
      </c>
      <c r="HU60" s="162" t="str">
        <f t="shared" si="56"/>
        <v/>
      </c>
      <c r="HV60" s="162" t="str">
        <f t="shared" si="56"/>
        <v/>
      </c>
      <c r="HW60" s="162" t="str">
        <f t="shared" si="56"/>
        <v/>
      </c>
      <c r="HX60" s="162" t="str">
        <f t="shared" si="56"/>
        <v/>
      </c>
      <c r="HY60" s="162" t="str">
        <f t="shared" si="56"/>
        <v/>
      </c>
      <c r="HZ60" s="162" t="str">
        <f t="shared" si="56"/>
        <v/>
      </c>
      <c r="IA60" s="162" t="str">
        <f t="shared" si="56"/>
        <v/>
      </c>
      <c r="IB60" s="162" t="str">
        <f t="shared" si="56"/>
        <v/>
      </c>
      <c r="IC60" s="162" t="str">
        <f t="shared" si="56"/>
        <v/>
      </c>
      <c r="ID60" s="162" t="str">
        <f t="shared" si="56"/>
        <v/>
      </c>
      <c r="IE60" s="162" t="str">
        <f t="shared" si="56"/>
        <v/>
      </c>
      <c r="IF60" s="162" t="str">
        <f t="shared" si="56"/>
        <v/>
      </c>
      <c r="IG60" s="162" t="str">
        <f t="shared" si="56"/>
        <v/>
      </c>
      <c r="IH60" s="162" t="str">
        <f t="shared" si="56"/>
        <v/>
      </c>
      <c r="II60" s="162" t="str">
        <f t="shared" si="56"/>
        <v/>
      </c>
      <c r="IJ60" s="162" t="str">
        <f t="shared" si="56"/>
        <v/>
      </c>
      <c r="IK60" s="162" t="str">
        <f t="shared" si="56"/>
        <v/>
      </c>
      <c r="IL60" s="162" t="str">
        <f t="shared" si="56"/>
        <v/>
      </c>
      <c r="IM60" s="162" t="str">
        <f t="shared" si="56"/>
        <v/>
      </c>
      <c r="IN60" s="162" t="str">
        <f t="shared" si="56"/>
        <v/>
      </c>
      <c r="IO60" s="162" t="str">
        <f t="shared" si="56"/>
        <v/>
      </c>
      <c r="IP60" s="162" t="str">
        <f t="shared" si="56"/>
        <v/>
      </c>
      <c r="IQ60" s="162" t="str">
        <f t="shared" si="56"/>
        <v/>
      </c>
      <c r="IR60" s="162" t="str">
        <f t="shared" si="56"/>
        <v/>
      </c>
      <c r="IS60" s="162" t="str">
        <f t="shared" si="56"/>
        <v/>
      </c>
      <c r="IT60" s="162" t="str">
        <f t="shared" si="56"/>
        <v/>
      </c>
      <c r="IU60" s="162" t="str">
        <f t="shared" si="56"/>
        <v/>
      </c>
      <c r="IV60" s="162" t="str">
        <f t="shared" si="56"/>
        <v/>
      </c>
      <c r="IW60" s="162" t="str">
        <f t="shared" si="56"/>
        <v/>
      </c>
      <c r="IX60" s="162" t="str">
        <f t="shared" si="56"/>
        <v/>
      </c>
      <c r="IY60" s="162" t="str">
        <f t="shared" si="56"/>
        <v/>
      </c>
      <c r="IZ60" s="162" t="str">
        <f t="shared" si="56"/>
        <v/>
      </c>
      <c r="JA60" s="162" t="str">
        <f t="shared" si="56"/>
        <v/>
      </c>
      <c r="JB60" s="162" t="str">
        <f t="shared" si="56"/>
        <v/>
      </c>
      <c r="JC60" s="162" t="str">
        <f t="shared" si="56"/>
        <v/>
      </c>
      <c r="JD60" s="162" t="str">
        <f t="shared" si="56"/>
        <v/>
      </c>
      <c r="JE60" s="162" t="str">
        <f t="shared" si="56"/>
        <v/>
      </c>
      <c r="JF60" s="162" t="str">
        <f t="shared" si="56"/>
        <v/>
      </c>
      <c r="JG60" s="162" t="str">
        <f t="shared" ref="JG60:LR60" si="57">IF(AND($B$60&gt;=JG$3,$B$60&lt;JH$3),100,"")</f>
        <v/>
      </c>
      <c r="JH60" s="162" t="str">
        <f t="shared" si="57"/>
        <v/>
      </c>
      <c r="JI60" s="162" t="str">
        <f t="shared" si="57"/>
        <v/>
      </c>
      <c r="JJ60" s="162" t="str">
        <f t="shared" si="57"/>
        <v/>
      </c>
      <c r="JK60" s="162" t="str">
        <f t="shared" si="57"/>
        <v/>
      </c>
      <c r="JL60" s="162" t="str">
        <f t="shared" si="57"/>
        <v/>
      </c>
      <c r="JM60" s="162" t="str">
        <f t="shared" si="57"/>
        <v/>
      </c>
      <c r="JN60" s="162" t="str">
        <f t="shared" si="57"/>
        <v/>
      </c>
      <c r="JO60" s="162" t="str">
        <f t="shared" si="57"/>
        <v/>
      </c>
      <c r="JP60" s="162" t="str">
        <f t="shared" si="57"/>
        <v/>
      </c>
      <c r="JQ60" s="162" t="str">
        <f t="shared" si="57"/>
        <v/>
      </c>
      <c r="JR60" s="162" t="str">
        <f t="shared" si="57"/>
        <v/>
      </c>
      <c r="JS60" s="162" t="str">
        <f t="shared" si="57"/>
        <v/>
      </c>
      <c r="JT60" s="162" t="str">
        <f t="shared" si="57"/>
        <v/>
      </c>
      <c r="JU60" s="162" t="str">
        <f t="shared" si="57"/>
        <v/>
      </c>
      <c r="JV60" s="162" t="str">
        <f t="shared" si="57"/>
        <v/>
      </c>
      <c r="JW60" s="162" t="str">
        <f t="shared" si="57"/>
        <v/>
      </c>
      <c r="JX60" s="162" t="str">
        <f t="shared" si="57"/>
        <v/>
      </c>
      <c r="JY60" s="162" t="str">
        <f t="shared" si="57"/>
        <v/>
      </c>
      <c r="JZ60" s="162" t="str">
        <f t="shared" si="57"/>
        <v/>
      </c>
      <c r="KA60" s="162" t="str">
        <f t="shared" si="57"/>
        <v/>
      </c>
      <c r="KB60" s="162" t="str">
        <f t="shared" si="57"/>
        <v/>
      </c>
      <c r="KC60" s="162" t="str">
        <f t="shared" si="57"/>
        <v/>
      </c>
      <c r="KD60" s="162" t="str">
        <f t="shared" si="57"/>
        <v/>
      </c>
      <c r="KE60" s="162" t="str">
        <f t="shared" si="57"/>
        <v/>
      </c>
      <c r="KF60" s="162" t="str">
        <f t="shared" si="57"/>
        <v/>
      </c>
      <c r="KG60" s="162" t="str">
        <f t="shared" si="57"/>
        <v/>
      </c>
      <c r="KH60" s="162" t="str">
        <f t="shared" si="57"/>
        <v/>
      </c>
      <c r="KI60" s="162" t="str">
        <f t="shared" si="57"/>
        <v/>
      </c>
      <c r="KJ60" s="162" t="str">
        <f t="shared" si="57"/>
        <v/>
      </c>
      <c r="KK60" s="162" t="str">
        <f t="shared" si="57"/>
        <v/>
      </c>
      <c r="KL60" s="162" t="str">
        <f t="shared" si="57"/>
        <v/>
      </c>
      <c r="KM60" s="162" t="str">
        <f t="shared" si="57"/>
        <v/>
      </c>
      <c r="KN60" s="162" t="str">
        <f t="shared" si="57"/>
        <v/>
      </c>
      <c r="KO60" s="162" t="str">
        <f t="shared" si="57"/>
        <v/>
      </c>
      <c r="KP60" s="162" t="str">
        <f t="shared" si="57"/>
        <v/>
      </c>
      <c r="KQ60" s="162" t="str">
        <f t="shared" si="57"/>
        <v/>
      </c>
      <c r="KR60" s="162" t="str">
        <f t="shared" si="57"/>
        <v/>
      </c>
      <c r="KS60" s="162" t="str">
        <f t="shared" si="57"/>
        <v/>
      </c>
      <c r="KT60" s="162" t="str">
        <f t="shared" si="57"/>
        <v/>
      </c>
      <c r="KU60" s="162" t="str">
        <f t="shared" si="57"/>
        <v/>
      </c>
      <c r="KV60" s="162" t="str">
        <f t="shared" si="57"/>
        <v/>
      </c>
      <c r="KW60" s="162" t="str">
        <f t="shared" si="57"/>
        <v/>
      </c>
      <c r="KX60" s="162" t="str">
        <f t="shared" si="57"/>
        <v/>
      </c>
      <c r="KY60" s="162" t="str">
        <f t="shared" si="57"/>
        <v/>
      </c>
      <c r="KZ60" s="162" t="str">
        <f t="shared" si="57"/>
        <v/>
      </c>
      <c r="LA60" s="162" t="str">
        <f t="shared" si="57"/>
        <v/>
      </c>
      <c r="LB60" s="162" t="str">
        <f t="shared" si="57"/>
        <v/>
      </c>
      <c r="LC60" s="162" t="str">
        <f t="shared" si="57"/>
        <v/>
      </c>
      <c r="LD60" s="162" t="str">
        <f t="shared" si="57"/>
        <v/>
      </c>
      <c r="LE60" s="162" t="str">
        <f t="shared" si="57"/>
        <v/>
      </c>
      <c r="LF60" s="162" t="str">
        <f t="shared" si="57"/>
        <v/>
      </c>
      <c r="LG60" s="162" t="str">
        <f t="shared" si="57"/>
        <v/>
      </c>
      <c r="LH60" s="162" t="str">
        <f t="shared" si="57"/>
        <v/>
      </c>
      <c r="LI60" s="162" t="str">
        <f t="shared" si="57"/>
        <v/>
      </c>
      <c r="LJ60" s="162" t="str">
        <f t="shared" si="57"/>
        <v/>
      </c>
      <c r="LK60" s="162" t="str">
        <f t="shared" si="57"/>
        <v/>
      </c>
      <c r="LL60" s="162" t="str">
        <f t="shared" si="57"/>
        <v/>
      </c>
      <c r="LM60" s="162" t="str">
        <f t="shared" si="57"/>
        <v/>
      </c>
      <c r="LN60" s="162" t="str">
        <f t="shared" si="57"/>
        <v/>
      </c>
      <c r="LO60" s="162" t="str">
        <f t="shared" si="57"/>
        <v/>
      </c>
      <c r="LP60" s="162" t="str">
        <f t="shared" si="57"/>
        <v/>
      </c>
      <c r="LQ60" s="162" t="str">
        <f t="shared" si="57"/>
        <v/>
      </c>
      <c r="LR60" s="162" t="str">
        <f t="shared" si="57"/>
        <v/>
      </c>
      <c r="LS60" s="162" t="str">
        <f t="shared" ref="LS60:OD60" si="58">IF(AND($B$60&gt;=LS$3,$B$60&lt;LT$3),100,"")</f>
        <v/>
      </c>
      <c r="LT60" s="162" t="str">
        <f t="shared" si="58"/>
        <v/>
      </c>
      <c r="LU60" s="162" t="str">
        <f t="shared" si="58"/>
        <v/>
      </c>
      <c r="LV60" s="162" t="str">
        <f t="shared" si="58"/>
        <v/>
      </c>
      <c r="LW60" s="162" t="str">
        <f t="shared" si="58"/>
        <v/>
      </c>
      <c r="LX60" s="162" t="str">
        <f t="shared" si="58"/>
        <v/>
      </c>
      <c r="LY60" s="162" t="str">
        <f t="shared" si="58"/>
        <v/>
      </c>
      <c r="LZ60" s="162" t="str">
        <f t="shared" si="58"/>
        <v/>
      </c>
      <c r="MA60" s="162" t="str">
        <f t="shared" si="58"/>
        <v/>
      </c>
      <c r="MB60" s="162" t="str">
        <f t="shared" si="58"/>
        <v/>
      </c>
      <c r="MC60" s="162" t="str">
        <f t="shared" si="58"/>
        <v/>
      </c>
      <c r="MD60" s="162" t="str">
        <f t="shared" si="58"/>
        <v/>
      </c>
      <c r="ME60" s="162" t="str">
        <f t="shared" si="58"/>
        <v/>
      </c>
      <c r="MF60" s="162" t="str">
        <f t="shared" si="58"/>
        <v/>
      </c>
      <c r="MG60" s="162" t="str">
        <f t="shared" si="58"/>
        <v/>
      </c>
      <c r="MH60" s="162" t="str">
        <f t="shared" si="58"/>
        <v/>
      </c>
      <c r="MI60" s="162" t="str">
        <f t="shared" si="58"/>
        <v/>
      </c>
      <c r="MJ60" s="162" t="str">
        <f t="shared" si="58"/>
        <v/>
      </c>
      <c r="MK60" s="162" t="str">
        <f t="shared" si="58"/>
        <v/>
      </c>
      <c r="ML60" s="162" t="str">
        <f t="shared" si="58"/>
        <v/>
      </c>
      <c r="MM60" s="162" t="str">
        <f t="shared" si="58"/>
        <v/>
      </c>
      <c r="MN60" s="162" t="str">
        <f t="shared" si="58"/>
        <v/>
      </c>
      <c r="MO60" s="162" t="str">
        <f t="shared" si="58"/>
        <v/>
      </c>
      <c r="MP60" s="162" t="str">
        <f t="shared" si="58"/>
        <v/>
      </c>
      <c r="MQ60" s="162" t="str">
        <f t="shared" si="58"/>
        <v/>
      </c>
      <c r="MR60" s="162" t="str">
        <f t="shared" si="58"/>
        <v/>
      </c>
      <c r="MS60" s="162" t="str">
        <f t="shared" si="58"/>
        <v/>
      </c>
      <c r="MT60" s="162" t="str">
        <f t="shared" si="58"/>
        <v/>
      </c>
      <c r="MU60" s="162" t="str">
        <f t="shared" si="58"/>
        <v/>
      </c>
      <c r="MV60" s="162" t="str">
        <f t="shared" si="58"/>
        <v/>
      </c>
      <c r="MW60" s="162" t="str">
        <f t="shared" si="58"/>
        <v/>
      </c>
      <c r="MX60" s="162" t="str">
        <f t="shared" si="58"/>
        <v/>
      </c>
      <c r="MY60" s="162" t="str">
        <f t="shared" si="58"/>
        <v/>
      </c>
      <c r="MZ60" s="162" t="str">
        <f t="shared" si="58"/>
        <v/>
      </c>
      <c r="NA60" s="162" t="str">
        <f t="shared" si="58"/>
        <v/>
      </c>
      <c r="NB60" s="162" t="str">
        <f t="shared" si="58"/>
        <v/>
      </c>
      <c r="NC60" s="162" t="str">
        <f t="shared" si="58"/>
        <v/>
      </c>
      <c r="ND60" s="162" t="str">
        <f t="shared" si="58"/>
        <v/>
      </c>
      <c r="NE60" s="162" t="str">
        <f t="shared" si="58"/>
        <v/>
      </c>
      <c r="NF60" s="162" t="str">
        <f t="shared" si="58"/>
        <v/>
      </c>
      <c r="NG60" s="162" t="str">
        <f t="shared" si="58"/>
        <v/>
      </c>
      <c r="NH60" s="162" t="str">
        <f t="shared" si="58"/>
        <v/>
      </c>
      <c r="NI60" s="162" t="str">
        <f t="shared" si="58"/>
        <v/>
      </c>
      <c r="NJ60" s="162" t="str">
        <f t="shared" si="58"/>
        <v/>
      </c>
      <c r="NK60" s="162" t="str">
        <f t="shared" si="58"/>
        <v/>
      </c>
      <c r="NL60" s="162" t="str">
        <f t="shared" si="58"/>
        <v/>
      </c>
      <c r="NM60" s="162" t="str">
        <f t="shared" si="58"/>
        <v/>
      </c>
      <c r="NN60" s="162" t="str">
        <f t="shared" si="58"/>
        <v/>
      </c>
      <c r="NO60" s="162" t="str">
        <f t="shared" si="58"/>
        <v/>
      </c>
      <c r="NP60" s="162" t="str">
        <f t="shared" si="58"/>
        <v/>
      </c>
      <c r="NQ60" s="162" t="str">
        <f t="shared" si="58"/>
        <v/>
      </c>
      <c r="NR60" s="162" t="str">
        <f t="shared" si="58"/>
        <v/>
      </c>
      <c r="NS60" s="162" t="str">
        <f t="shared" si="58"/>
        <v/>
      </c>
      <c r="NT60" s="162" t="str">
        <f t="shared" si="58"/>
        <v/>
      </c>
      <c r="NU60" s="162" t="str">
        <f t="shared" si="58"/>
        <v/>
      </c>
      <c r="NV60" s="162" t="str">
        <f t="shared" si="58"/>
        <v/>
      </c>
      <c r="NW60" s="162" t="str">
        <f t="shared" si="58"/>
        <v/>
      </c>
      <c r="NX60" s="162" t="str">
        <f t="shared" si="58"/>
        <v/>
      </c>
      <c r="NY60" s="162" t="str">
        <f t="shared" si="58"/>
        <v/>
      </c>
      <c r="NZ60" s="162" t="str">
        <f t="shared" si="58"/>
        <v/>
      </c>
      <c r="OA60" s="162" t="str">
        <f t="shared" si="58"/>
        <v/>
      </c>
      <c r="OB60" s="162" t="str">
        <f t="shared" si="58"/>
        <v/>
      </c>
      <c r="OC60" s="162" t="str">
        <f t="shared" si="58"/>
        <v/>
      </c>
      <c r="OD60" s="162" t="str">
        <f t="shared" si="58"/>
        <v/>
      </c>
      <c r="OE60" s="162" t="str">
        <f t="shared" ref="OE60:OO60" si="59">IF(AND($B$60&gt;=OE$3,$B$60&lt;OF$3),100,"")</f>
        <v/>
      </c>
      <c r="OF60" s="162" t="str">
        <f t="shared" si="59"/>
        <v/>
      </c>
      <c r="OG60" s="162" t="str">
        <f t="shared" si="59"/>
        <v/>
      </c>
      <c r="OH60" s="162" t="str">
        <f t="shared" si="59"/>
        <v/>
      </c>
      <c r="OI60" s="162" t="str">
        <f t="shared" si="59"/>
        <v/>
      </c>
      <c r="OJ60" s="162" t="str">
        <f t="shared" si="59"/>
        <v/>
      </c>
      <c r="OK60" s="162" t="str">
        <f t="shared" si="59"/>
        <v/>
      </c>
      <c r="OL60" s="162" t="str">
        <f t="shared" si="59"/>
        <v/>
      </c>
      <c r="OM60" s="162" t="str">
        <f t="shared" si="59"/>
        <v/>
      </c>
      <c r="ON60" s="162" t="str">
        <f t="shared" si="59"/>
        <v/>
      </c>
      <c r="OO60" s="162" t="str">
        <f t="shared" si="59"/>
        <v/>
      </c>
    </row>
    <row r="61" spans="1:405">
      <c r="A61" s="513" t="s">
        <v>13</v>
      </c>
      <c r="B61" s="514">
        <f>INDEX('Configuration | Scaling'!$E$13:$Y$22,10,MATCH(A61,'Configuration | Scaling'!$E$13:$Y$13,0))</f>
        <v>579</v>
      </c>
      <c r="C61" s="515" t="str">
        <f t="shared" si="41"/>
        <v/>
      </c>
      <c r="D61" s="515" t="str">
        <f t="shared" ref="D61:AI61" si="60">IF(AND($B$61&gt;C$3,$B$61&lt;=D$3),Max_Value,"")</f>
        <v/>
      </c>
      <c r="E61" s="515" t="str">
        <f t="shared" si="60"/>
        <v/>
      </c>
      <c r="F61" s="515" t="str">
        <f t="shared" si="60"/>
        <v/>
      </c>
      <c r="G61" s="515" t="str">
        <f t="shared" si="60"/>
        <v/>
      </c>
      <c r="H61" s="515" t="str">
        <f t="shared" si="60"/>
        <v/>
      </c>
      <c r="I61" s="515" t="str">
        <f t="shared" si="60"/>
        <v/>
      </c>
      <c r="J61" s="515" t="str">
        <f t="shared" si="60"/>
        <v/>
      </c>
      <c r="K61" s="515" t="str">
        <f t="shared" si="60"/>
        <v/>
      </c>
      <c r="L61" s="515" t="str">
        <f t="shared" si="60"/>
        <v/>
      </c>
      <c r="M61" s="515" t="str">
        <f t="shared" si="60"/>
        <v/>
      </c>
      <c r="N61" s="515" t="str">
        <f t="shared" si="60"/>
        <v/>
      </c>
      <c r="O61" s="515" t="str">
        <f t="shared" si="60"/>
        <v/>
      </c>
      <c r="P61" s="515" t="str">
        <f t="shared" si="60"/>
        <v/>
      </c>
      <c r="Q61" s="515" t="str">
        <f t="shared" si="60"/>
        <v/>
      </c>
      <c r="R61" s="515" t="str">
        <f t="shared" si="60"/>
        <v/>
      </c>
      <c r="S61" s="515">
        <f t="shared" si="60"/>
        <v>20</v>
      </c>
      <c r="T61" s="515" t="str">
        <f t="shared" si="60"/>
        <v/>
      </c>
      <c r="U61" s="515" t="str">
        <f t="shared" si="60"/>
        <v/>
      </c>
      <c r="V61" s="515" t="str">
        <f t="shared" si="60"/>
        <v/>
      </c>
      <c r="W61" s="515" t="str">
        <f t="shared" si="60"/>
        <v/>
      </c>
      <c r="X61" s="515" t="str">
        <f t="shared" si="60"/>
        <v/>
      </c>
      <c r="Y61" s="515" t="str">
        <f t="shared" si="60"/>
        <v/>
      </c>
      <c r="Z61" s="515" t="str">
        <f t="shared" si="60"/>
        <v/>
      </c>
      <c r="AA61" s="515" t="str">
        <f t="shared" si="60"/>
        <v/>
      </c>
      <c r="AB61" s="515" t="str">
        <f t="shared" si="60"/>
        <v/>
      </c>
      <c r="AC61" s="515" t="str">
        <f t="shared" si="60"/>
        <v/>
      </c>
      <c r="AD61" s="515" t="str">
        <f t="shared" si="60"/>
        <v/>
      </c>
      <c r="AE61" s="515" t="str">
        <f t="shared" si="60"/>
        <v/>
      </c>
      <c r="AF61" s="515" t="str">
        <f t="shared" si="60"/>
        <v/>
      </c>
      <c r="AG61" s="515" t="str">
        <f t="shared" si="60"/>
        <v/>
      </c>
      <c r="AH61" s="515" t="str">
        <f t="shared" si="60"/>
        <v/>
      </c>
      <c r="AI61" s="515" t="str">
        <f t="shared" si="60"/>
        <v/>
      </c>
      <c r="AJ61" s="515" t="str">
        <f t="shared" ref="AJ61:BO61" si="61">IF(AND($B$61&gt;AI$3,$B$61&lt;=AJ$3),Max_Value,"")</f>
        <v/>
      </c>
      <c r="AK61" s="515" t="str">
        <f t="shared" si="61"/>
        <v/>
      </c>
      <c r="AL61" s="515" t="str">
        <f t="shared" si="61"/>
        <v/>
      </c>
      <c r="AM61" s="515" t="str">
        <f t="shared" si="61"/>
        <v/>
      </c>
      <c r="AN61" s="515" t="str">
        <f t="shared" si="61"/>
        <v/>
      </c>
      <c r="AO61" s="515" t="str">
        <f t="shared" si="61"/>
        <v/>
      </c>
      <c r="AP61" s="515" t="str">
        <f t="shared" si="61"/>
        <v/>
      </c>
      <c r="AQ61" s="515" t="str">
        <f t="shared" si="61"/>
        <v/>
      </c>
      <c r="AR61" s="515" t="str">
        <f t="shared" si="61"/>
        <v/>
      </c>
      <c r="AS61" s="515" t="str">
        <f t="shared" si="61"/>
        <v/>
      </c>
      <c r="AT61" s="515" t="str">
        <f t="shared" si="61"/>
        <v/>
      </c>
      <c r="AU61" s="515" t="str">
        <f t="shared" si="61"/>
        <v/>
      </c>
      <c r="AV61" s="515" t="str">
        <f t="shared" si="61"/>
        <v/>
      </c>
      <c r="AW61" s="515" t="str">
        <f t="shared" si="61"/>
        <v/>
      </c>
      <c r="AX61" s="515" t="str">
        <f t="shared" si="61"/>
        <v/>
      </c>
      <c r="AY61" s="515" t="str">
        <f t="shared" si="61"/>
        <v/>
      </c>
      <c r="AZ61" s="515" t="str">
        <f t="shared" si="61"/>
        <v/>
      </c>
      <c r="BA61" s="515" t="str">
        <f t="shared" si="61"/>
        <v/>
      </c>
      <c r="BB61" s="515" t="str">
        <f t="shared" si="61"/>
        <v/>
      </c>
      <c r="BC61" s="515" t="str">
        <f t="shared" si="61"/>
        <v/>
      </c>
      <c r="BD61" s="515" t="str">
        <f t="shared" si="61"/>
        <v/>
      </c>
      <c r="BE61" s="515" t="str">
        <f t="shared" si="61"/>
        <v/>
      </c>
      <c r="BF61" s="515" t="str">
        <f t="shared" si="61"/>
        <v/>
      </c>
      <c r="BG61" s="515" t="str">
        <f t="shared" si="61"/>
        <v/>
      </c>
      <c r="BH61" s="515" t="str">
        <f t="shared" si="61"/>
        <v/>
      </c>
      <c r="BI61" s="515" t="str">
        <f t="shared" si="61"/>
        <v/>
      </c>
      <c r="BJ61" s="515" t="str">
        <f t="shared" si="61"/>
        <v/>
      </c>
      <c r="BK61" s="515" t="str">
        <f t="shared" si="61"/>
        <v/>
      </c>
      <c r="BL61" s="515" t="str">
        <f t="shared" si="61"/>
        <v/>
      </c>
      <c r="BM61" s="515" t="str">
        <f t="shared" si="61"/>
        <v/>
      </c>
      <c r="BN61" s="515" t="str">
        <f t="shared" si="61"/>
        <v/>
      </c>
      <c r="BO61" s="515" t="str">
        <f t="shared" si="61"/>
        <v/>
      </c>
      <c r="BP61" s="515" t="str">
        <f t="shared" ref="BP61:BU61" si="62">IF(AND($B$61&gt;BO$3,$B$61&lt;=BP$3),Max_Value,"")</f>
        <v/>
      </c>
      <c r="BQ61" s="515" t="str">
        <f t="shared" si="62"/>
        <v/>
      </c>
      <c r="BR61" s="515" t="str">
        <f t="shared" si="62"/>
        <v/>
      </c>
      <c r="BS61" s="515" t="str">
        <f t="shared" si="62"/>
        <v/>
      </c>
      <c r="BT61" s="515" t="str">
        <f t="shared" si="62"/>
        <v/>
      </c>
      <c r="BU61" s="640" t="str">
        <f t="shared" si="62"/>
        <v/>
      </c>
      <c r="BV61" s="636" t="str">
        <f>IF(AND($B$61&gt;BU$3,$B$61&lt;=BV$3),Max_Value,"")</f>
        <v/>
      </c>
      <c r="BW61" s="487"/>
    </row>
    <row r="62" spans="1:405">
      <c r="A62" s="513" t="s">
        <v>14</v>
      </c>
      <c r="B62" s="514">
        <f>INDEX('Configuration | Scaling'!$E$13:$Y$22,10,MATCH(A62,'Configuration | Scaling'!$E$13:$Y$13,0))</f>
        <v>671</v>
      </c>
      <c r="C62" s="515" t="str">
        <f t="shared" si="41"/>
        <v/>
      </c>
      <c r="D62" s="515" t="str">
        <f t="shared" ref="D62:AI62" si="63">IF(AND($B$62&gt;C$3,$B$62&lt;=D$3),Max_Value,"")</f>
        <v/>
      </c>
      <c r="E62" s="515" t="str">
        <f t="shared" si="63"/>
        <v/>
      </c>
      <c r="F62" s="515" t="str">
        <f t="shared" si="63"/>
        <v/>
      </c>
      <c r="G62" s="515" t="str">
        <f t="shared" si="63"/>
        <v/>
      </c>
      <c r="H62" s="515" t="str">
        <f t="shared" si="63"/>
        <v/>
      </c>
      <c r="I62" s="515" t="str">
        <f t="shared" si="63"/>
        <v/>
      </c>
      <c r="J62" s="515" t="str">
        <f t="shared" si="63"/>
        <v/>
      </c>
      <c r="K62" s="515" t="str">
        <f t="shared" si="63"/>
        <v/>
      </c>
      <c r="L62" s="515" t="str">
        <f t="shared" si="63"/>
        <v/>
      </c>
      <c r="M62" s="515" t="str">
        <f t="shared" si="63"/>
        <v/>
      </c>
      <c r="N62" s="515" t="str">
        <f t="shared" si="63"/>
        <v/>
      </c>
      <c r="O62" s="515" t="str">
        <f t="shared" si="63"/>
        <v/>
      </c>
      <c r="P62" s="515" t="str">
        <f t="shared" si="63"/>
        <v/>
      </c>
      <c r="Q62" s="515" t="str">
        <f t="shared" si="63"/>
        <v/>
      </c>
      <c r="R62" s="515" t="str">
        <f t="shared" si="63"/>
        <v/>
      </c>
      <c r="S62" s="515" t="str">
        <f t="shared" si="63"/>
        <v/>
      </c>
      <c r="T62" s="515" t="str">
        <f t="shared" si="63"/>
        <v/>
      </c>
      <c r="U62" s="515" t="str">
        <f t="shared" si="63"/>
        <v/>
      </c>
      <c r="V62" s="515" t="str">
        <f t="shared" si="63"/>
        <v/>
      </c>
      <c r="W62" s="515" t="str">
        <f t="shared" si="63"/>
        <v/>
      </c>
      <c r="X62" s="515" t="str">
        <f t="shared" si="63"/>
        <v/>
      </c>
      <c r="Y62" s="515">
        <f t="shared" si="63"/>
        <v>20</v>
      </c>
      <c r="Z62" s="515" t="str">
        <f t="shared" si="63"/>
        <v/>
      </c>
      <c r="AA62" s="515" t="str">
        <f t="shared" si="63"/>
        <v/>
      </c>
      <c r="AB62" s="515" t="str">
        <f t="shared" si="63"/>
        <v/>
      </c>
      <c r="AC62" s="515" t="str">
        <f t="shared" si="63"/>
        <v/>
      </c>
      <c r="AD62" s="515" t="str">
        <f t="shared" si="63"/>
        <v/>
      </c>
      <c r="AE62" s="515" t="str">
        <f t="shared" si="63"/>
        <v/>
      </c>
      <c r="AF62" s="515" t="str">
        <f t="shared" si="63"/>
        <v/>
      </c>
      <c r="AG62" s="515" t="str">
        <f t="shared" si="63"/>
        <v/>
      </c>
      <c r="AH62" s="515" t="str">
        <f t="shared" si="63"/>
        <v/>
      </c>
      <c r="AI62" s="515" t="str">
        <f t="shared" si="63"/>
        <v/>
      </c>
      <c r="AJ62" s="515" t="str">
        <f t="shared" ref="AJ62:BO62" si="64">IF(AND($B$62&gt;AI$3,$B$62&lt;=AJ$3),Max_Value,"")</f>
        <v/>
      </c>
      <c r="AK62" s="515" t="str">
        <f t="shared" si="64"/>
        <v/>
      </c>
      <c r="AL62" s="515" t="str">
        <f t="shared" si="64"/>
        <v/>
      </c>
      <c r="AM62" s="515" t="str">
        <f t="shared" si="64"/>
        <v/>
      </c>
      <c r="AN62" s="515" t="str">
        <f t="shared" si="64"/>
        <v/>
      </c>
      <c r="AO62" s="515" t="str">
        <f t="shared" si="64"/>
        <v/>
      </c>
      <c r="AP62" s="515" t="str">
        <f t="shared" si="64"/>
        <v/>
      </c>
      <c r="AQ62" s="515" t="str">
        <f t="shared" si="64"/>
        <v/>
      </c>
      <c r="AR62" s="515" t="str">
        <f t="shared" si="64"/>
        <v/>
      </c>
      <c r="AS62" s="515" t="str">
        <f t="shared" si="64"/>
        <v/>
      </c>
      <c r="AT62" s="515" t="str">
        <f t="shared" si="64"/>
        <v/>
      </c>
      <c r="AU62" s="515" t="str">
        <f t="shared" si="64"/>
        <v/>
      </c>
      <c r="AV62" s="515" t="str">
        <f t="shared" si="64"/>
        <v/>
      </c>
      <c r="AW62" s="515" t="str">
        <f t="shared" si="64"/>
        <v/>
      </c>
      <c r="AX62" s="515" t="str">
        <f t="shared" si="64"/>
        <v/>
      </c>
      <c r="AY62" s="515" t="str">
        <f t="shared" si="64"/>
        <v/>
      </c>
      <c r="AZ62" s="515" t="str">
        <f t="shared" si="64"/>
        <v/>
      </c>
      <c r="BA62" s="515" t="str">
        <f t="shared" si="64"/>
        <v/>
      </c>
      <c r="BB62" s="515" t="str">
        <f t="shared" si="64"/>
        <v/>
      </c>
      <c r="BC62" s="515" t="str">
        <f t="shared" si="64"/>
        <v/>
      </c>
      <c r="BD62" s="515" t="str">
        <f t="shared" si="64"/>
        <v/>
      </c>
      <c r="BE62" s="515" t="str">
        <f t="shared" si="64"/>
        <v/>
      </c>
      <c r="BF62" s="515" t="str">
        <f t="shared" si="64"/>
        <v/>
      </c>
      <c r="BG62" s="515" t="str">
        <f t="shared" si="64"/>
        <v/>
      </c>
      <c r="BH62" s="515" t="str">
        <f t="shared" si="64"/>
        <v/>
      </c>
      <c r="BI62" s="515" t="str">
        <f t="shared" si="64"/>
        <v/>
      </c>
      <c r="BJ62" s="515" t="str">
        <f t="shared" si="64"/>
        <v/>
      </c>
      <c r="BK62" s="515" t="str">
        <f t="shared" si="64"/>
        <v/>
      </c>
      <c r="BL62" s="515" t="str">
        <f t="shared" si="64"/>
        <v/>
      </c>
      <c r="BM62" s="515" t="str">
        <f t="shared" si="64"/>
        <v/>
      </c>
      <c r="BN62" s="515" t="str">
        <f t="shared" si="64"/>
        <v/>
      </c>
      <c r="BO62" s="515" t="str">
        <f t="shared" si="64"/>
        <v/>
      </c>
      <c r="BP62" s="515" t="str">
        <f t="shared" ref="BP62:BU62" si="65">IF(AND($B$62&gt;BO$3,$B$62&lt;=BP$3),Max_Value,"")</f>
        <v/>
      </c>
      <c r="BQ62" s="515" t="str">
        <f t="shared" si="65"/>
        <v/>
      </c>
      <c r="BR62" s="515" t="str">
        <f t="shared" si="65"/>
        <v/>
      </c>
      <c r="BS62" s="515" t="str">
        <f t="shared" si="65"/>
        <v/>
      </c>
      <c r="BT62" s="515" t="str">
        <f t="shared" si="65"/>
        <v/>
      </c>
      <c r="BU62" s="640" t="str">
        <f t="shared" si="65"/>
        <v/>
      </c>
      <c r="BV62" s="636" t="str">
        <f>IF(AND($B$62&gt;BU$3,$B$62&lt;=BV$3),Max_Value,"")</f>
        <v/>
      </c>
      <c r="BW62" s="487"/>
    </row>
    <row r="63" spans="1:405">
      <c r="A63" s="513" t="s">
        <v>15</v>
      </c>
      <c r="B63" s="514">
        <f>INDEX('Configuration | Scaling'!$E$13:$Y$22,10,MATCH(A63,'Configuration | Scaling'!$E$13:$Y$13,0))</f>
        <v>732</v>
      </c>
      <c r="C63" s="515" t="str">
        <f t="shared" si="41"/>
        <v/>
      </c>
      <c r="D63" s="515" t="str">
        <f t="shared" ref="D63:AI63" si="66">IF(AND($B$63&gt;C$3,$B$63&lt;=D$3),Max_Value,"")</f>
        <v/>
      </c>
      <c r="E63" s="515" t="str">
        <f t="shared" si="66"/>
        <v/>
      </c>
      <c r="F63" s="515" t="str">
        <f t="shared" si="66"/>
        <v/>
      </c>
      <c r="G63" s="515" t="str">
        <f t="shared" si="66"/>
        <v/>
      </c>
      <c r="H63" s="515" t="str">
        <f t="shared" si="66"/>
        <v/>
      </c>
      <c r="I63" s="515" t="str">
        <f t="shared" si="66"/>
        <v/>
      </c>
      <c r="J63" s="515" t="str">
        <f t="shared" si="66"/>
        <v/>
      </c>
      <c r="K63" s="515" t="str">
        <f t="shared" si="66"/>
        <v/>
      </c>
      <c r="L63" s="515" t="str">
        <f t="shared" si="66"/>
        <v/>
      </c>
      <c r="M63" s="515" t="str">
        <f t="shared" si="66"/>
        <v/>
      </c>
      <c r="N63" s="515" t="str">
        <f t="shared" si="66"/>
        <v/>
      </c>
      <c r="O63" s="515" t="str">
        <f t="shared" si="66"/>
        <v/>
      </c>
      <c r="P63" s="515" t="str">
        <f t="shared" si="66"/>
        <v/>
      </c>
      <c r="Q63" s="515" t="str">
        <f t="shared" si="66"/>
        <v/>
      </c>
      <c r="R63" s="515" t="str">
        <f t="shared" si="66"/>
        <v/>
      </c>
      <c r="S63" s="515" t="str">
        <f t="shared" si="66"/>
        <v/>
      </c>
      <c r="T63" s="515" t="str">
        <f t="shared" si="66"/>
        <v/>
      </c>
      <c r="U63" s="515" t="str">
        <f t="shared" si="66"/>
        <v/>
      </c>
      <c r="V63" s="515" t="str">
        <f t="shared" si="66"/>
        <v/>
      </c>
      <c r="W63" s="515" t="str">
        <f t="shared" si="66"/>
        <v/>
      </c>
      <c r="X63" s="515" t="str">
        <f t="shared" si="66"/>
        <v/>
      </c>
      <c r="Y63" s="515" t="str">
        <f t="shared" si="66"/>
        <v/>
      </c>
      <c r="Z63" s="515" t="str">
        <f t="shared" si="66"/>
        <v/>
      </c>
      <c r="AA63" s="515" t="str">
        <f t="shared" si="66"/>
        <v/>
      </c>
      <c r="AB63" s="515" t="str">
        <f t="shared" si="66"/>
        <v/>
      </c>
      <c r="AC63" s="515" t="str">
        <f t="shared" si="66"/>
        <v/>
      </c>
      <c r="AD63" s="515">
        <f t="shared" si="66"/>
        <v>20</v>
      </c>
      <c r="AE63" s="515" t="str">
        <f t="shared" si="66"/>
        <v/>
      </c>
      <c r="AF63" s="515" t="str">
        <f t="shared" si="66"/>
        <v/>
      </c>
      <c r="AG63" s="515" t="str">
        <f t="shared" si="66"/>
        <v/>
      </c>
      <c r="AH63" s="515" t="str">
        <f t="shared" si="66"/>
        <v/>
      </c>
      <c r="AI63" s="515" t="str">
        <f t="shared" si="66"/>
        <v/>
      </c>
      <c r="AJ63" s="515" t="str">
        <f t="shared" ref="AJ63:BO63" si="67">IF(AND($B$63&gt;AI$3,$B$63&lt;=AJ$3),Max_Value,"")</f>
        <v/>
      </c>
      <c r="AK63" s="515" t="str">
        <f t="shared" si="67"/>
        <v/>
      </c>
      <c r="AL63" s="515" t="str">
        <f t="shared" si="67"/>
        <v/>
      </c>
      <c r="AM63" s="515" t="str">
        <f t="shared" si="67"/>
        <v/>
      </c>
      <c r="AN63" s="515" t="str">
        <f t="shared" si="67"/>
        <v/>
      </c>
      <c r="AO63" s="515" t="str">
        <f t="shared" si="67"/>
        <v/>
      </c>
      <c r="AP63" s="515" t="str">
        <f t="shared" si="67"/>
        <v/>
      </c>
      <c r="AQ63" s="515" t="str">
        <f t="shared" si="67"/>
        <v/>
      </c>
      <c r="AR63" s="515" t="str">
        <f t="shared" si="67"/>
        <v/>
      </c>
      <c r="AS63" s="515" t="str">
        <f t="shared" si="67"/>
        <v/>
      </c>
      <c r="AT63" s="515" t="str">
        <f t="shared" si="67"/>
        <v/>
      </c>
      <c r="AU63" s="515" t="str">
        <f t="shared" si="67"/>
        <v/>
      </c>
      <c r="AV63" s="515" t="str">
        <f t="shared" si="67"/>
        <v/>
      </c>
      <c r="AW63" s="515" t="str">
        <f t="shared" si="67"/>
        <v/>
      </c>
      <c r="AX63" s="515" t="str">
        <f t="shared" si="67"/>
        <v/>
      </c>
      <c r="AY63" s="515" t="str">
        <f t="shared" si="67"/>
        <v/>
      </c>
      <c r="AZ63" s="515" t="str">
        <f t="shared" si="67"/>
        <v/>
      </c>
      <c r="BA63" s="515" t="str">
        <f t="shared" si="67"/>
        <v/>
      </c>
      <c r="BB63" s="515" t="str">
        <f t="shared" si="67"/>
        <v/>
      </c>
      <c r="BC63" s="515" t="str">
        <f t="shared" si="67"/>
        <v/>
      </c>
      <c r="BD63" s="515" t="str">
        <f t="shared" si="67"/>
        <v/>
      </c>
      <c r="BE63" s="515" t="str">
        <f t="shared" si="67"/>
        <v/>
      </c>
      <c r="BF63" s="515" t="str">
        <f t="shared" si="67"/>
        <v/>
      </c>
      <c r="BG63" s="515" t="str">
        <f t="shared" si="67"/>
        <v/>
      </c>
      <c r="BH63" s="515" t="str">
        <f t="shared" si="67"/>
        <v/>
      </c>
      <c r="BI63" s="515" t="str">
        <f t="shared" si="67"/>
        <v/>
      </c>
      <c r="BJ63" s="515" t="str">
        <f t="shared" si="67"/>
        <v/>
      </c>
      <c r="BK63" s="515" t="str">
        <f t="shared" si="67"/>
        <v/>
      </c>
      <c r="BL63" s="515" t="str">
        <f t="shared" si="67"/>
        <v/>
      </c>
      <c r="BM63" s="515" t="str">
        <f t="shared" si="67"/>
        <v/>
      </c>
      <c r="BN63" s="515" t="str">
        <f t="shared" si="67"/>
        <v/>
      </c>
      <c r="BO63" s="515" t="str">
        <f t="shared" si="67"/>
        <v/>
      </c>
      <c r="BP63" s="515" t="str">
        <f t="shared" ref="BP63:BU63" si="68">IF(AND($B$63&gt;BO$3,$B$63&lt;=BP$3),Max_Value,"")</f>
        <v/>
      </c>
      <c r="BQ63" s="515" t="str">
        <f t="shared" si="68"/>
        <v/>
      </c>
      <c r="BR63" s="515" t="str">
        <f t="shared" si="68"/>
        <v/>
      </c>
      <c r="BS63" s="515" t="str">
        <f t="shared" si="68"/>
        <v/>
      </c>
      <c r="BT63" s="515" t="str">
        <f t="shared" si="68"/>
        <v/>
      </c>
      <c r="BU63" s="640" t="str">
        <f t="shared" si="68"/>
        <v/>
      </c>
      <c r="BV63" s="636" t="str">
        <f>IF(AND($B$63&gt;BU$3,$B$63&lt;=BV$3),Max_Value,"")</f>
        <v/>
      </c>
      <c r="BW63" s="487"/>
    </row>
    <row r="64" spans="1:405">
      <c r="A64" s="513" t="s">
        <v>1</v>
      </c>
      <c r="B64" s="514">
        <f>INDEX('Configuration | Scaling'!$E$13:$Y$22,10,MATCH(A64,'Configuration | Scaling'!$E$13:$Y$13,0))</f>
        <v>791</v>
      </c>
      <c r="C64" s="515" t="str">
        <f t="shared" si="41"/>
        <v/>
      </c>
      <c r="D64" s="515" t="str">
        <f t="shared" ref="D64:AI64" si="69">IF(AND($B$64&gt;C$3,$B$64&lt;=D$3),Max_Value,"")</f>
        <v/>
      </c>
      <c r="E64" s="515" t="str">
        <f t="shared" si="69"/>
        <v/>
      </c>
      <c r="F64" s="515" t="str">
        <f t="shared" si="69"/>
        <v/>
      </c>
      <c r="G64" s="515" t="str">
        <f t="shared" si="69"/>
        <v/>
      </c>
      <c r="H64" s="515" t="str">
        <f t="shared" si="69"/>
        <v/>
      </c>
      <c r="I64" s="515" t="str">
        <f t="shared" si="69"/>
        <v/>
      </c>
      <c r="J64" s="515" t="str">
        <f t="shared" si="69"/>
        <v/>
      </c>
      <c r="K64" s="515" t="str">
        <f t="shared" si="69"/>
        <v/>
      </c>
      <c r="L64" s="515" t="str">
        <f t="shared" si="69"/>
        <v/>
      </c>
      <c r="M64" s="515" t="str">
        <f t="shared" si="69"/>
        <v/>
      </c>
      <c r="N64" s="515" t="str">
        <f t="shared" si="69"/>
        <v/>
      </c>
      <c r="O64" s="515" t="str">
        <f t="shared" si="69"/>
        <v/>
      </c>
      <c r="P64" s="515" t="str">
        <f t="shared" si="69"/>
        <v/>
      </c>
      <c r="Q64" s="515" t="str">
        <f t="shared" si="69"/>
        <v/>
      </c>
      <c r="R64" s="515" t="str">
        <f t="shared" si="69"/>
        <v/>
      </c>
      <c r="S64" s="515" t="str">
        <f t="shared" si="69"/>
        <v/>
      </c>
      <c r="T64" s="515" t="str">
        <f t="shared" si="69"/>
        <v/>
      </c>
      <c r="U64" s="515" t="str">
        <f t="shared" si="69"/>
        <v/>
      </c>
      <c r="V64" s="515" t="str">
        <f t="shared" si="69"/>
        <v/>
      </c>
      <c r="W64" s="515" t="str">
        <f t="shared" si="69"/>
        <v/>
      </c>
      <c r="X64" s="515" t="str">
        <f t="shared" si="69"/>
        <v/>
      </c>
      <c r="Y64" s="515" t="str">
        <f t="shared" si="69"/>
        <v/>
      </c>
      <c r="Z64" s="515" t="str">
        <f t="shared" si="69"/>
        <v/>
      </c>
      <c r="AA64" s="515" t="str">
        <f t="shared" si="69"/>
        <v/>
      </c>
      <c r="AB64" s="515" t="str">
        <f t="shared" si="69"/>
        <v/>
      </c>
      <c r="AC64" s="515" t="str">
        <f t="shared" si="69"/>
        <v/>
      </c>
      <c r="AD64" s="515" t="str">
        <f t="shared" si="69"/>
        <v/>
      </c>
      <c r="AE64" s="515" t="str">
        <f t="shared" si="69"/>
        <v/>
      </c>
      <c r="AF64" s="515" t="str">
        <f t="shared" si="69"/>
        <v/>
      </c>
      <c r="AG64" s="515" t="str">
        <f t="shared" si="69"/>
        <v/>
      </c>
      <c r="AH64" s="515">
        <f t="shared" si="69"/>
        <v>20</v>
      </c>
      <c r="AI64" s="515" t="str">
        <f t="shared" si="69"/>
        <v/>
      </c>
      <c r="AJ64" s="515" t="str">
        <f t="shared" ref="AJ64:BO64" si="70">IF(AND($B$64&gt;AI$3,$B$64&lt;=AJ$3),Max_Value,"")</f>
        <v/>
      </c>
      <c r="AK64" s="515" t="str">
        <f t="shared" si="70"/>
        <v/>
      </c>
      <c r="AL64" s="515" t="str">
        <f t="shared" si="70"/>
        <v/>
      </c>
      <c r="AM64" s="515" t="str">
        <f t="shared" si="70"/>
        <v/>
      </c>
      <c r="AN64" s="515" t="str">
        <f t="shared" si="70"/>
        <v/>
      </c>
      <c r="AO64" s="515" t="str">
        <f t="shared" si="70"/>
        <v/>
      </c>
      <c r="AP64" s="515" t="str">
        <f t="shared" si="70"/>
        <v/>
      </c>
      <c r="AQ64" s="515" t="str">
        <f t="shared" si="70"/>
        <v/>
      </c>
      <c r="AR64" s="515" t="str">
        <f t="shared" si="70"/>
        <v/>
      </c>
      <c r="AS64" s="515" t="str">
        <f t="shared" si="70"/>
        <v/>
      </c>
      <c r="AT64" s="515" t="str">
        <f t="shared" si="70"/>
        <v/>
      </c>
      <c r="AU64" s="515" t="str">
        <f t="shared" si="70"/>
        <v/>
      </c>
      <c r="AV64" s="515" t="str">
        <f t="shared" si="70"/>
        <v/>
      </c>
      <c r="AW64" s="515" t="str">
        <f t="shared" si="70"/>
        <v/>
      </c>
      <c r="AX64" s="515" t="str">
        <f t="shared" si="70"/>
        <v/>
      </c>
      <c r="AY64" s="515" t="str">
        <f t="shared" si="70"/>
        <v/>
      </c>
      <c r="AZ64" s="515" t="str">
        <f t="shared" si="70"/>
        <v/>
      </c>
      <c r="BA64" s="515" t="str">
        <f t="shared" si="70"/>
        <v/>
      </c>
      <c r="BB64" s="515" t="str">
        <f t="shared" si="70"/>
        <v/>
      </c>
      <c r="BC64" s="515" t="str">
        <f t="shared" si="70"/>
        <v/>
      </c>
      <c r="BD64" s="515" t="str">
        <f t="shared" si="70"/>
        <v/>
      </c>
      <c r="BE64" s="515" t="str">
        <f t="shared" si="70"/>
        <v/>
      </c>
      <c r="BF64" s="515" t="str">
        <f t="shared" si="70"/>
        <v/>
      </c>
      <c r="BG64" s="515" t="str">
        <f t="shared" si="70"/>
        <v/>
      </c>
      <c r="BH64" s="515" t="str">
        <f t="shared" si="70"/>
        <v/>
      </c>
      <c r="BI64" s="515" t="str">
        <f t="shared" si="70"/>
        <v/>
      </c>
      <c r="BJ64" s="515" t="str">
        <f t="shared" si="70"/>
        <v/>
      </c>
      <c r="BK64" s="515" t="str">
        <f t="shared" si="70"/>
        <v/>
      </c>
      <c r="BL64" s="515" t="str">
        <f t="shared" si="70"/>
        <v/>
      </c>
      <c r="BM64" s="515" t="str">
        <f t="shared" si="70"/>
        <v/>
      </c>
      <c r="BN64" s="515" t="str">
        <f t="shared" si="70"/>
        <v/>
      </c>
      <c r="BO64" s="515" t="str">
        <f t="shared" si="70"/>
        <v/>
      </c>
      <c r="BP64" s="515" t="str">
        <f t="shared" ref="BP64:BU64" si="71">IF(AND($B$64&gt;BO$3,$B$64&lt;=BP$3),Max_Value,"")</f>
        <v/>
      </c>
      <c r="BQ64" s="515" t="str">
        <f t="shared" si="71"/>
        <v/>
      </c>
      <c r="BR64" s="515" t="str">
        <f t="shared" si="71"/>
        <v/>
      </c>
      <c r="BS64" s="515" t="str">
        <f t="shared" si="71"/>
        <v/>
      </c>
      <c r="BT64" s="515" t="str">
        <f t="shared" si="71"/>
        <v/>
      </c>
      <c r="BU64" s="640" t="str">
        <f t="shared" si="71"/>
        <v/>
      </c>
      <c r="BV64" s="636" t="str">
        <f>IF(AND($B$64&gt;BU$3,$B$64&lt;=BV$3),Max_Value,"")</f>
        <v/>
      </c>
      <c r="BW64" s="487"/>
    </row>
    <row r="65" spans="1:75">
      <c r="A65" s="513" t="s">
        <v>39</v>
      </c>
      <c r="B65" s="514">
        <f>INDEX('Configuration | Scaling'!$E$13:$Y$22,10,MATCH(A65,'Configuration | Scaling'!$E$13:$Y$13,0))</f>
        <v>1340</v>
      </c>
      <c r="C65" s="515" t="str">
        <f t="shared" si="41"/>
        <v/>
      </c>
      <c r="D65" s="515" t="str">
        <f t="shared" ref="D65:AI65" si="72">IF(AND($B$65&gt;C$3,$B$65&lt;=D$3),Max_Value,"")</f>
        <v/>
      </c>
      <c r="E65" s="515" t="str">
        <f t="shared" si="72"/>
        <v/>
      </c>
      <c r="F65" s="515" t="str">
        <f t="shared" si="72"/>
        <v/>
      </c>
      <c r="G65" s="515" t="str">
        <f t="shared" si="72"/>
        <v/>
      </c>
      <c r="H65" s="515" t="str">
        <f t="shared" si="72"/>
        <v/>
      </c>
      <c r="I65" s="515" t="str">
        <f t="shared" si="72"/>
        <v/>
      </c>
      <c r="J65" s="515" t="str">
        <f t="shared" si="72"/>
        <v/>
      </c>
      <c r="K65" s="515" t="str">
        <f t="shared" si="72"/>
        <v/>
      </c>
      <c r="L65" s="515" t="str">
        <f t="shared" si="72"/>
        <v/>
      </c>
      <c r="M65" s="515" t="str">
        <f t="shared" si="72"/>
        <v/>
      </c>
      <c r="N65" s="515" t="str">
        <f t="shared" si="72"/>
        <v/>
      </c>
      <c r="O65" s="515" t="str">
        <f t="shared" si="72"/>
        <v/>
      </c>
      <c r="P65" s="515" t="str">
        <f t="shared" si="72"/>
        <v/>
      </c>
      <c r="Q65" s="515" t="str">
        <f t="shared" si="72"/>
        <v/>
      </c>
      <c r="R65" s="515" t="str">
        <f t="shared" si="72"/>
        <v/>
      </c>
      <c r="S65" s="515" t="str">
        <f t="shared" si="72"/>
        <v/>
      </c>
      <c r="T65" s="515" t="str">
        <f t="shared" si="72"/>
        <v/>
      </c>
      <c r="U65" s="515" t="str">
        <f t="shared" si="72"/>
        <v/>
      </c>
      <c r="V65" s="515" t="str">
        <f t="shared" si="72"/>
        <v/>
      </c>
      <c r="W65" s="515" t="str">
        <f t="shared" si="72"/>
        <v/>
      </c>
      <c r="X65" s="515" t="str">
        <f t="shared" si="72"/>
        <v/>
      </c>
      <c r="Y65" s="515" t="str">
        <f t="shared" si="72"/>
        <v/>
      </c>
      <c r="Z65" s="515" t="str">
        <f t="shared" si="72"/>
        <v/>
      </c>
      <c r="AA65" s="515" t="str">
        <f t="shared" si="72"/>
        <v/>
      </c>
      <c r="AB65" s="515" t="str">
        <f t="shared" si="72"/>
        <v/>
      </c>
      <c r="AC65" s="515" t="str">
        <f t="shared" si="72"/>
        <v/>
      </c>
      <c r="AD65" s="515" t="str">
        <f t="shared" si="72"/>
        <v/>
      </c>
      <c r="AE65" s="515" t="str">
        <f t="shared" si="72"/>
        <v/>
      </c>
      <c r="AF65" s="515" t="str">
        <f t="shared" si="72"/>
        <v/>
      </c>
      <c r="AG65" s="515" t="str">
        <f t="shared" si="72"/>
        <v/>
      </c>
      <c r="AH65" s="515" t="str">
        <f t="shared" si="72"/>
        <v/>
      </c>
      <c r="AI65" s="515" t="str">
        <f t="shared" si="72"/>
        <v/>
      </c>
      <c r="AJ65" s="515" t="str">
        <f t="shared" ref="AJ65:BO65" si="73">IF(AND($B$65&gt;AI$3,$B$65&lt;=AJ$3),Max_Value,"")</f>
        <v/>
      </c>
      <c r="AK65" s="515" t="str">
        <f t="shared" si="73"/>
        <v/>
      </c>
      <c r="AL65" s="515" t="str">
        <f t="shared" si="73"/>
        <v/>
      </c>
      <c r="AM65" s="515" t="str">
        <f t="shared" si="73"/>
        <v/>
      </c>
      <c r="AN65" s="515" t="str">
        <f t="shared" si="73"/>
        <v/>
      </c>
      <c r="AO65" s="515" t="str">
        <f t="shared" si="73"/>
        <v/>
      </c>
      <c r="AP65" s="515" t="str">
        <f t="shared" si="73"/>
        <v/>
      </c>
      <c r="AQ65" s="515" t="str">
        <f t="shared" si="73"/>
        <v/>
      </c>
      <c r="AR65" s="515" t="str">
        <f t="shared" si="73"/>
        <v/>
      </c>
      <c r="AS65" s="515" t="str">
        <f t="shared" si="73"/>
        <v/>
      </c>
      <c r="AT65" s="515" t="str">
        <f t="shared" si="73"/>
        <v/>
      </c>
      <c r="AU65" s="515" t="str">
        <f t="shared" si="73"/>
        <v/>
      </c>
      <c r="AV65" s="515" t="str">
        <f t="shared" si="73"/>
        <v/>
      </c>
      <c r="AW65" s="515" t="str">
        <f t="shared" si="73"/>
        <v/>
      </c>
      <c r="AX65" s="515" t="str">
        <f t="shared" si="73"/>
        <v/>
      </c>
      <c r="AY65" s="515" t="str">
        <f t="shared" si="73"/>
        <v/>
      </c>
      <c r="AZ65" s="515" t="str">
        <f t="shared" si="73"/>
        <v/>
      </c>
      <c r="BA65" s="515" t="str">
        <f t="shared" si="73"/>
        <v/>
      </c>
      <c r="BB65" s="515" t="str">
        <f t="shared" si="73"/>
        <v/>
      </c>
      <c r="BC65" s="515" t="str">
        <f t="shared" si="73"/>
        <v/>
      </c>
      <c r="BD65" s="515" t="str">
        <f t="shared" si="73"/>
        <v/>
      </c>
      <c r="BE65" s="515" t="str">
        <f t="shared" si="73"/>
        <v/>
      </c>
      <c r="BF65" s="515" t="str">
        <f t="shared" si="73"/>
        <v/>
      </c>
      <c r="BG65" s="515" t="str">
        <f t="shared" si="73"/>
        <v/>
      </c>
      <c r="BH65" s="515" t="str">
        <f t="shared" si="73"/>
        <v/>
      </c>
      <c r="BI65" s="515" t="str">
        <f t="shared" si="73"/>
        <v/>
      </c>
      <c r="BJ65" s="515" t="str">
        <f t="shared" si="73"/>
        <v/>
      </c>
      <c r="BK65" s="515" t="str">
        <f t="shared" si="73"/>
        <v/>
      </c>
      <c r="BL65" s="515" t="str">
        <f t="shared" si="73"/>
        <v/>
      </c>
      <c r="BM65" s="515" t="str">
        <f t="shared" si="73"/>
        <v/>
      </c>
      <c r="BN65" s="515" t="str">
        <f t="shared" si="73"/>
        <v/>
      </c>
      <c r="BO65" s="515" t="str">
        <f t="shared" si="73"/>
        <v/>
      </c>
      <c r="BP65" s="515" t="str">
        <f t="shared" ref="BP65:BU65" si="74">IF(AND($B$65&gt;BO$3,$B$65&lt;=BP$3),Max_Value,"")</f>
        <v/>
      </c>
      <c r="BQ65" s="515" t="str">
        <f t="shared" si="74"/>
        <v/>
      </c>
      <c r="BR65" s="515" t="str">
        <f t="shared" si="74"/>
        <v/>
      </c>
      <c r="BS65" s="515" t="str">
        <f t="shared" si="74"/>
        <v/>
      </c>
      <c r="BT65" s="515" t="str">
        <f t="shared" si="74"/>
        <v/>
      </c>
      <c r="BU65" s="640">
        <f t="shared" si="74"/>
        <v>20</v>
      </c>
      <c r="BV65" s="636" t="str">
        <f>IF(AND($B$65&gt;BU$3,$B$65&lt;=BV$3),Max_Value,"")</f>
        <v/>
      </c>
      <c r="BW65" s="487"/>
    </row>
    <row r="66" spans="1:75" ht="13.5" thickBot="1">
      <c r="A66" s="513" t="s">
        <v>40</v>
      </c>
      <c r="B66" s="514">
        <f>filingDate</f>
        <v>522</v>
      </c>
      <c r="C66" s="515">
        <f>Max_Value</f>
        <v>20</v>
      </c>
      <c r="D66" s="515"/>
      <c r="E66" s="515"/>
      <c r="F66" s="515"/>
      <c r="G66" s="515"/>
      <c r="H66" s="515"/>
      <c r="I66" s="515"/>
      <c r="J66" s="515"/>
      <c r="K66" s="515"/>
      <c r="L66" s="515"/>
      <c r="M66" s="515"/>
      <c r="N66" s="515"/>
      <c r="O66" s="515"/>
      <c r="P66" s="515"/>
      <c r="Q66" s="515"/>
      <c r="R66" s="515"/>
      <c r="S66" s="515"/>
      <c r="T66" s="515"/>
      <c r="U66" s="515"/>
      <c r="V66" s="515"/>
      <c r="W66" s="515"/>
      <c r="X66" s="515"/>
      <c r="Y66" s="515"/>
      <c r="Z66" s="515"/>
      <c r="AA66" s="515"/>
      <c r="AB66" s="515"/>
      <c r="AC66" s="515"/>
      <c r="AD66" s="515"/>
      <c r="AE66" s="515"/>
      <c r="AF66" s="515"/>
      <c r="AG66" s="515"/>
      <c r="AH66" s="515"/>
      <c r="AI66" s="515"/>
      <c r="AJ66" s="515"/>
      <c r="AK66" s="515"/>
      <c r="AL66" s="515"/>
      <c r="AM66" s="515"/>
      <c r="AN66" s="515"/>
      <c r="AO66" s="515"/>
      <c r="AP66" s="515"/>
      <c r="AQ66" s="515"/>
      <c r="AR66" s="515"/>
      <c r="AS66" s="515"/>
      <c r="AT66" s="515"/>
      <c r="AU66" s="515"/>
      <c r="AV66" s="515"/>
      <c r="AW66" s="515"/>
      <c r="AX66" s="515"/>
      <c r="AY66" s="515"/>
      <c r="AZ66" s="515"/>
      <c r="BA66" s="515"/>
      <c r="BB66" s="515"/>
      <c r="BC66" s="515"/>
      <c r="BD66" s="515"/>
      <c r="BE66" s="515"/>
      <c r="BF66" s="515"/>
      <c r="BG66" s="515"/>
      <c r="BH66" s="515"/>
      <c r="BI66" s="515"/>
      <c r="BJ66" s="515"/>
      <c r="BK66" s="515"/>
      <c r="BL66" s="515"/>
      <c r="BM66" s="515"/>
      <c r="BN66" s="515"/>
      <c r="BO66" s="515"/>
      <c r="BP66" s="515"/>
      <c r="BQ66" s="515"/>
      <c r="BR66" s="515"/>
      <c r="BS66" s="515"/>
      <c r="BT66" s="515"/>
      <c r="BU66" s="640"/>
      <c r="BV66" s="641"/>
      <c r="BW66" s="487"/>
    </row>
    <row r="67" spans="1:75" ht="6" customHeight="1">
      <c r="A67" s="487"/>
      <c r="B67" s="487"/>
      <c r="C67" s="487"/>
      <c r="D67" s="487"/>
      <c r="E67" s="487"/>
      <c r="F67" s="487"/>
      <c r="G67" s="487"/>
      <c r="H67" s="487"/>
      <c r="I67" s="487"/>
      <c r="J67" s="487"/>
      <c r="K67" s="487"/>
      <c r="L67" s="516"/>
      <c r="M67" s="516"/>
      <c r="N67" s="516"/>
      <c r="O67" s="516"/>
      <c r="P67" s="516"/>
      <c r="Q67" s="516"/>
      <c r="R67" s="516"/>
      <c r="S67" s="516"/>
      <c r="T67" s="516"/>
      <c r="U67" s="516"/>
      <c r="V67" s="516"/>
      <c r="W67" s="516"/>
      <c r="X67" s="516"/>
      <c r="Y67" s="516"/>
      <c r="Z67" s="516"/>
      <c r="AA67" s="516"/>
      <c r="AB67" s="516"/>
      <c r="AC67" s="516"/>
      <c r="AD67" s="516"/>
      <c r="AE67" s="516"/>
      <c r="AF67" s="516"/>
      <c r="AG67" s="516"/>
      <c r="AH67" s="516"/>
      <c r="AI67" s="516"/>
      <c r="AJ67" s="516"/>
      <c r="AK67" s="516"/>
      <c r="AL67" s="516"/>
      <c r="AM67" s="516"/>
      <c r="AN67" s="516"/>
      <c r="AO67" s="487"/>
      <c r="AP67" s="487"/>
      <c r="AQ67" s="487"/>
      <c r="AR67" s="487"/>
      <c r="AS67" s="487"/>
      <c r="AT67" s="487"/>
      <c r="AU67" s="487"/>
      <c r="AV67" s="487"/>
      <c r="AW67" s="487"/>
      <c r="AX67" s="487"/>
      <c r="AY67" s="487"/>
      <c r="AZ67" s="487"/>
      <c r="BA67" s="487"/>
      <c r="BB67" s="487"/>
      <c r="BC67" s="487"/>
      <c r="BD67" s="487"/>
      <c r="BE67" s="487"/>
      <c r="BF67" s="487"/>
      <c r="BG67" s="487"/>
      <c r="BH67" s="487"/>
      <c r="BI67" s="487"/>
      <c r="BJ67" s="487"/>
      <c r="BK67" s="487"/>
      <c r="BL67" s="487"/>
      <c r="BM67" s="487"/>
      <c r="BN67" s="487"/>
      <c r="BO67" s="487"/>
      <c r="BP67" s="487"/>
      <c r="BQ67" s="487"/>
      <c r="BR67" s="487"/>
      <c r="BS67" s="487"/>
      <c r="BT67" s="487"/>
      <c r="BU67" s="487"/>
      <c r="BV67" s="487"/>
      <c r="BW67" s="487"/>
    </row>
    <row r="68" spans="1:75" ht="6" customHeight="1">
      <c r="A68" s="487"/>
      <c r="B68" s="487"/>
      <c r="C68" s="487"/>
      <c r="D68" s="487"/>
      <c r="E68" s="487"/>
      <c r="F68" s="487"/>
      <c r="G68" s="487"/>
      <c r="H68" s="487"/>
      <c r="I68" s="487"/>
      <c r="J68" s="487"/>
      <c r="K68" s="487"/>
      <c r="L68" s="516"/>
      <c r="M68" s="516"/>
      <c r="N68" s="516"/>
      <c r="O68" s="516"/>
      <c r="P68" s="516"/>
      <c r="Q68" s="516"/>
      <c r="R68" s="516"/>
      <c r="S68" s="516"/>
      <c r="T68" s="516"/>
      <c r="U68" s="516"/>
      <c r="V68" s="516"/>
      <c r="W68" s="516"/>
      <c r="X68" s="516"/>
      <c r="Y68" s="516"/>
      <c r="Z68" s="516"/>
      <c r="AA68" s="516"/>
      <c r="AB68" s="516"/>
      <c r="AC68" s="516"/>
      <c r="AD68" s="516"/>
      <c r="AE68" s="516"/>
      <c r="AF68" s="516"/>
      <c r="AG68" s="516"/>
      <c r="AH68" s="516"/>
      <c r="AI68" s="516"/>
      <c r="AJ68" s="516"/>
      <c r="AK68" s="516"/>
      <c r="AL68" s="516"/>
      <c r="AM68" s="516"/>
      <c r="AN68" s="516"/>
      <c r="AO68" s="487"/>
      <c r="AP68" s="487"/>
      <c r="AQ68" s="487"/>
      <c r="AR68" s="487"/>
      <c r="AS68" s="487"/>
      <c r="AT68" s="487"/>
      <c r="AU68" s="487"/>
      <c r="AV68" s="487"/>
      <c r="AW68" s="487"/>
      <c r="AX68" s="487"/>
      <c r="AY68" s="487"/>
      <c r="AZ68" s="487"/>
      <c r="BA68" s="487"/>
      <c r="BB68" s="487"/>
      <c r="BC68" s="487"/>
      <c r="BD68" s="487"/>
      <c r="BE68" s="487"/>
      <c r="BF68" s="487"/>
      <c r="BG68" s="487"/>
      <c r="BH68" s="487"/>
      <c r="BI68" s="487"/>
      <c r="BJ68" s="487"/>
      <c r="BK68" s="487"/>
      <c r="BL68" s="487"/>
      <c r="BM68" s="487"/>
      <c r="BN68" s="487"/>
      <c r="BO68" s="487"/>
      <c r="BP68" s="487"/>
      <c r="BQ68" s="487"/>
      <c r="BR68" s="487"/>
      <c r="BS68" s="487"/>
      <c r="BT68" s="487"/>
      <c r="BU68" s="487"/>
      <c r="BV68" s="487"/>
      <c r="BW68" s="517"/>
    </row>
    <row r="69" spans="1:75" ht="6" customHeight="1">
      <c r="A69" s="487"/>
      <c r="B69" s="487"/>
      <c r="C69" s="487"/>
      <c r="D69" s="487"/>
      <c r="E69" s="487"/>
      <c r="F69" s="487"/>
      <c r="G69" s="487"/>
      <c r="H69" s="487"/>
      <c r="I69" s="487"/>
      <c r="J69" s="487"/>
      <c r="K69" s="487"/>
      <c r="L69" s="516"/>
      <c r="M69" s="516"/>
      <c r="N69" s="516"/>
      <c r="O69" s="516"/>
      <c r="P69" s="516"/>
      <c r="Q69" s="516"/>
      <c r="R69" s="516"/>
      <c r="S69" s="516"/>
      <c r="T69" s="516"/>
      <c r="U69" s="516"/>
      <c r="V69" s="516"/>
      <c r="W69" s="516"/>
      <c r="X69" s="516"/>
      <c r="Y69" s="516"/>
      <c r="Z69" s="516"/>
      <c r="AA69" s="516"/>
      <c r="AB69" s="516"/>
      <c r="AC69" s="516"/>
      <c r="AD69" s="516"/>
      <c r="AE69" s="516"/>
      <c r="AF69" s="516"/>
      <c r="AG69" s="516"/>
      <c r="AH69" s="516"/>
      <c r="AI69" s="516"/>
      <c r="AJ69" s="516"/>
      <c r="AK69" s="516"/>
      <c r="AL69" s="516"/>
      <c r="AM69" s="516"/>
      <c r="AN69" s="516"/>
      <c r="AO69" s="487"/>
      <c r="AP69" s="487"/>
      <c r="AQ69" s="487"/>
      <c r="AR69" s="487"/>
      <c r="AS69" s="487"/>
      <c r="AT69" s="487"/>
      <c r="AU69" s="487"/>
      <c r="AV69" s="487"/>
      <c r="AW69" s="487"/>
      <c r="AX69" s="487"/>
      <c r="AY69" s="487"/>
      <c r="AZ69" s="487"/>
      <c r="BA69" s="487"/>
      <c r="BB69" s="487"/>
      <c r="BC69" s="487"/>
      <c r="BD69" s="487"/>
      <c r="BE69" s="487"/>
      <c r="BF69" s="487"/>
      <c r="BG69" s="487"/>
      <c r="BH69" s="487"/>
      <c r="BI69" s="487"/>
      <c r="BJ69" s="487"/>
      <c r="BK69" s="487"/>
      <c r="BL69" s="487"/>
      <c r="BM69" s="487"/>
      <c r="BN69" s="487"/>
      <c r="BO69" s="487"/>
      <c r="BP69" s="487"/>
      <c r="BQ69" s="487"/>
      <c r="BR69" s="487"/>
      <c r="BS69" s="487"/>
      <c r="BT69" s="487"/>
      <c r="BU69" s="487"/>
      <c r="BV69" s="487"/>
      <c r="BW69" s="487"/>
    </row>
    <row r="70" spans="1:75">
      <c r="A70" s="487"/>
      <c r="B70" s="487"/>
      <c r="C70" s="487"/>
      <c r="D70" s="487"/>
      <c r="E70" s="487"/>
      <c r="F70" s="487"/>
      <c r="G70" s="487"/>
      <c r="H70" s="487"/>
      <c r="I70" s="487"/>
      <c r="J70" s="487"/>
      <c r="K70" s="487"/>
      <c r="L70" s="516"/>
      <c r="M70" s="516"/>
      <c r="N70" s="516"/>
      <c r="O70" s="516"/>
      <c r="P70" s="516"/>
      <c r="Q70" s="516"/>
      <c r="R70" s="516"/>
      <c r="S70" s="516"/>
      <c r="T70" s="516"/>
      <c r="U70" s="516"/>
      <c r="V70" s="516"/>
      <c r="W70" s="516"/>
      <c r="X70" s="516"/>
      <c r="Y70" s="516"/>
      <c r="Z70" s="516"/>
      <c r="AA70" s="516"/>
      <c r="AB70" s="516"/>
      <c r="AC70" s="516"/>
      <c r="AD70" s="516"/>
      <c r="AE70" s="516"/>
      <c r="AF70" s="516"/>
      <c r="AG70" s="516"/>
      <c r="AH70" s="516"/>
      <c r="AI70" s="516"/>
      <c r="AJ70" s="516"/>
      <c r="AK70" s="516"/>
      <c r="AL70" s="516"/>
      <c r="AM70" s="516"/>
      <c r="AN70" s="516"/>
      <c r="AO70" s="487"/>
      <c r="AP70" s="487"/>
      <c r="AQ70" s="487"/>
      <c r="AR70" s="487"/>
      <c r="AS70" s="487"/>
      <c r="AT70" s="487"/>
      <c r="AU70" s="487"/>
      <c r="AV70" s="487"/>
      <c r="AW70" s="487"/>
      <c r="AX70" s="487"/>
      <c r="AY70" s="487"/>
      <c r="AZ70" s="487"/>
      <c r="BA70" s="487"/>
      <c r="BB70" s="487"/>
      <c r="BC70" s="487"/>
      <c r="BD70" s="487"/>
      <c r="BE70" s="487"/>
      <c r="BF70" s="487"/>
      <c r="BG70" s="487"/>
      <c r="BH70" s="487"/>
      <c r="BI70" s="487"/>
      <c r="BJ70" s="487"/>
      <c r="BK70" s="487"/>
      <c r="BL70" s="487"/>
      <c r="BM70" s="487"/>
      <c r="BN70" s="487"/>
      <c r="BO70" s="487"/>
      <c r="BP70" s="487"/>
      <c r="BQ70" s="487"/>
      <c r="BR70" s="487"/>
      <c r="BS70" s="487"/>
      <c r="BT70" s="487"/>
      <c r="BU70" s="487"/>
      <c r="BV70" s="487"/>
      <c r="BW70" s="487"/>
    </row>
    <row r="71" spans="1:75">
      <c r="A71" s="518" t="s">
        <v>219</v>
      </c>
      <c r="B71" s="497"/>
      <c r="C71" s="497"/>
      <c r="D71" s="497"/>
      <c r="E71" s="497"/>
      <c r="F71" s="497"/>
      <c r="G71" s="497"/>
      <c r="H71" s="497"/>
      <c r="I71" s="497"/>
      <c r="J71" s="497"/>
      <c r="K71" s="497"/>
      <c r="L71" s="519"/>
      <c r="M71" s="519"/>
      <c r="N71" s="519"/>
      <c r="O71" s="519"/>
      <c r="P71" s="519"/>
      <c r="Q71" s="519"/>
      <c r="R71" s="519"/>
      <c r="S71" s="519"/>
      <c r="T71" s="519"/>
      <c r="U71" s="519"/>
      <c r="V71" s="519"/>
      <c r="W71" s="519"/>
      <c r="X71" s="519"/>
      <c r="Y71" s="519"/>
      <c r="Z71" s="519"/>
      <c r="AA71" s="516"/>
      <c r="AB71" s="516"/>
      <c r="AC71" s="516"/>
      <c r="AD71" s="516"/>
      <c r="AE71" s="516"/>
      <c r="AF71" s="516"/>
      <c r="AG71" s="516"/>
      <c r="AH71" s="516"/>
      <c r="AI71" s="516"/>
      <c r="AJ71" s="516"/>
      <c r="AK71" s="516"/>
      <c r="AL71" s="516"/>
      <c r="AM71" s="516"/>
      <c r="AN71" s="516"/>
      <c r="AO71" s="487"/>
      <c r="AP71" s="487"/>
      <c r="AQ71" s="487"/>
      <c r="AR71" s="487"/>
      <c r="AS71" s="487"/>
      <c r="AT71" s="487"/>
      <c r="AU71" s="487"/>
      <c r="AV71" s="487"/>
      <c r="AW71" s="487"/>
      <c r="AX71" s="487"/>
      <c r="AY71" s="487"/>
      <c r="AZ71" s="487"/>
      <c r="BA71" s="487"/>
      <c r="BB71" s="487"/>
      <c r="BC71" s="487"/>
      <c r="BD71" s="487"/>
      <c r="BE71" s="487"/>
      <c r="BF71" s="487"/>
      <c r="BG71" s="487"/>
      <c r="BH71" s="487"/>
      <c r="BI71" s="487"/>
      <c r="BJ71" s="487"/>
      <c r="BK71" s="487"/>
      <c r="BL71" s="487"/>
      <c r="BM71" s="487"/>
      <c r="BN71" s="487"/>
      <c r="BO71" s="487"/>
      <c r="BP71" s="487"/>
      <c r="BQ71" s="487"/>
      <c r="BR71" s="487"/>
      <c r="BS71" s="487"/>
      <c r="BT71" s="487"/>
      <c r="BU71" s="487"/>
      <c r="BV71" s="487"/>
      <c r="BW71" s="487"/>
    </row>
    <row r="72" spans="1:75" ht="51.75" customHeight="1">
      <c r="A72" s="497"/>
      <c r="B72" s="497"/>
      <c r="C72" s="520"/>
      <c r="D72" s="521">
        <f>IFERROR(IF(filingDate&gt;$BU$3,"Out of calendar/Add new reporting dates if needed",IF(filingDate&lt;$C$3,"reporting not started",IF(INDEX($C$3:$BU$3,1,MATCH(filingDate,$C$3:$BU$3,1)-6)&gt;G72,"reporting not started / check monotony",INDEX($C$3:$BU$3,1,MATCH(filingDate,$C$3:$BU$3,1)-6)))),"reporting not started")</f>
        <v>426</v>
      </c>
      <c r="E72" s="522"/>
      <c r="F72" s="523"/>
      <c r="G72" s="521">
        <f>IFERROR(IF(filingDate&gt;$BU$3,"Out of calendar/Add new reporting dates if needed",IF(filingDate&lt;$C$3,"reporting not started",IF(INDEX($C$3:$BU$3,1,MATCH(filingDate,$C$3:$BU$3,1)-5)&gt;J72,"reporting not started / check monotony",INDEX($C$3:$BU$3,1,MATCH(filingDate,$C$3:$BU$3,1)-5)))),"reporting not started")</f>
        <v>451</v>
      </c>
      <c r="H72" s="522"/>
      <c r="I72" s="523"/>
      <c r="J72" s="521">
        <f>IFERROR(IF(filingDate&gt;$BU$3,"Out of calendar/Add new reporting dates if needed",IF(filingDate&lt;$C$3,"reporting not started",IF(INDEX($C$3:$BU$3,1,MATCH(filingDate,$C$3:$BU$3,1)-4)&gt;M72,"reporting not started / check monotony",INDEX($C$3:$BU$3,1,MATCH(filingDate,$C$3:$BU$3,1)-4)))),"reporting not started")</f>
        <v>465</v>
      </c>
      <c r="K72" s="522"/>
      <c r="L72" s="524"/>
      <c r="M72" s="521">
        <f>IFERROR(IF(filingDate&gt;$BU$3,"Out of calendar/Add new reporting dates if needed",IF(filingDate&lt;$C$3,"reporting not started",IF(INDEX($C$3:$BU$3,1,MATCH(filingDate,$C$3:$BU$3,1)-3)&gt;P72,"reporting not started / check monotony",INDEX($C$3:$BU$3,1,MATCH(filingDate,$C$3:$BU$3,1)-3)))),"reporting not started")</f>
        <v>479</v>
      </c>
      <c r="N72" s="522"/>
      <c r="O72" s="524"/>
      <c r="P72" s="521">
        <f>IFERROR(IF(filingDate&gt;$BU$3,"Out of calendar/Add new reporting dates if needed",IF(filingDate&lt;$C$3,"reporting not started",IF(INDEX($C$3:$BU$3,1,MATCH(filingDate,$C$3:$BU$3,1)-2)&gt;S72,"reporting not started / check monotony",INDEX($C$3:$BU$3,1,MATCH(filingDate,$C$3:$BU$3,1)-2)))),"reporting not started")</f>
        <v>493</v>
      </c>
      <c r="Q72" s="522"/>
      <c r="R72" s="522"/>
      <c r="S72" s="521">
        <f>IFERROR(IF(filingDate&gt;$BU$3,"Out of calendar/Add new reporting dates if needed",IF(filingDate&lt;$C$3,"reporting not started",IF(INDEX($C$3:$BU$3,1,MATCH(filingDate,$C$3:$BU$3,1)-1)&gt;V72,"reporting not started / check monotony",INDEX($C$3:$BU$3,1,MATCH(filingDate,$C$3:$BU$3,1)-1)))),"reporting not started")</f>
        <v>507</v>
      </c>
      <c r="T72" s="522"/>
      <c r="U72" s="522"/>
      <c r="V72" s="521">
        <f>IFERROR(IF(filingDate&gt;$BU$3,"Out of calendar/Add new reporting dates if needed",IF(filingDate&lt;$C$3,"reporting not started",IF(INDEX($C$3:$BU$3,1,MATCH(filingDate,$C$3:$BU$3,1))&gt;Y72,"reporting not started / check monotony",INDEX($C$3:$BU$3,1,MATCH(filingDate,$C$3:$BU$3,1))))),"reporting not started")</f>
        <v>521</v>
      </c>
      <c r="W72" s="522"/>
      <c r="X72" s="522"/>
      <c r="Y72" s="521">
        <f>IFERROR(IF(filingDate&gt;$BU$3,"Out of calendar/Add new reporting dates if needed",IF(filingDate&lt;$C$3,"reporting not started",INDEX($C$3:$BU$3,1,MATCH(filingDate,$C$3:$BU$3,1)+1))),"reporting not started")</f>
        <v>535</v>
      </c>
      <c r="Z72" s="521"/>
      <c r="AA72" s="516"/>
      <c r="AB72" s="516"/>
      <c r="AC72" s="516"/>
      <c r="AD72" s="525"/>
      <c r="AE72" s="516"/>
      <c r="AF72" s="516"/>
      <c r="AG72" s="516"/>
      <c r="AH72" s="516"/>
      <c r="AI72" s="516"/>
      <c r="AJ72" s="516"/>
      <c r="AK72" s="516"/>
      <c r="AL72" s="516"/>
      <c r="AM72" s="516"/>
      <c r="AN72" s="516"/>
      <c r="AO72" s="487"/>
      <c r="AP72" s="487"/>
      <c r="AQ72" s="487"/>
      <c r="AR72" s="487"/>
      <c r="AS72" s="487"/>
      <c r="AT72" s="487"/>
      <c r="AU72" s="487"/>
      <c r="AV72" s="487"/>
      <c r="AW72" s="487"/>
      <c r="AX72" s="487"/>
      <c r="AY72" s="487"/>
      <c r="AZ72" s="487"/>
      <c r="BA72" s="487"/>
      <c r="BB72" s="487"/>
      <c r="BC72" s="487"/>
      <c r="BD72" s="487"/>
      <c r="BE72" s="487"/>
      <c r="BF72" s="487"/>
      <c r="BG72" s="487"/>
      <c r="BH72" s="487"/>
      <c r="BI72" s="487"/>
      <c r="BJ72" s="487"/>
      <c r="BK72" s="487"/>
      <c r="BL72" s="487"/>
      <c r="BM72" s="487"/>
      <c r="BN72" s="487"/>
      <c r="BO72" s="487"/>
      <c r="BP72" s="487"/>
      <c r="BQ72" s="487"/>
      <c r="BR72" s="487"/>
      <c r="BS72" s="487"/>
      <c r="BT72" s="487"/>
      <c r="BU72" s="487"/>
      <c r="BV72" s="487"/>
      <c r="BW72" s="487"/>
    </row>
    <row r="73" spans="1:75">
      <c r="A73" s="497"/>
      <c r="B73" s="497"/>
      <c r="C73" s="526" t="s">
        <v>225</v>
      </c>
      <c r="D73" s="526" t="s">
        <v>226</v>
      </c>
      <c r="E73" s="526" t="s">
        <v>227</v>
      </c>
      <c r="F73" s="526" t="s">
        <v>225</v>
      </c>
      <c r="G73" s="526" t="s">
        <v>226</v>
      </c>
      <c r="H73" s="526" t="s">
        <v>227</v>
      </c>
      <c r="I73" s="526" t="s">
        <v>225</v>
      </c>
      <c r="J73" s="526" t="s">
        <v>226</v>
      </c>
      <c r="K73" s="526" t="s">
        <v>227</v>
      </c>
      <c r="L73" s="526" t="s">
        <v>225</v>
      </c>
      <c r="M73" s="526" t="s">
        <v>226</v>
      </c>
      <c r="N73" s="526" t="s">
        <v>227</v>
      </c>
      <c r="O73" s="526" t="s">
        <v>225</v>
      </c>
      <c r="P73" s="526" t="s">
        <v>226</v>
      </c>
      <c r="Q73" s="526" t="s">
        <v>227</v>
      </c>
      <c r="R73" s="526" t="s">
        <v>225</v>
      </c>
      <c r="S73" s="526" t="s">
        <v>226</v>
      </c>
      <c r="T73" s="526" t="s">
        <v>227</v>
      </c>
      <c r="U73" s="526" t="s">
        <v>225</v>
      </c>
      <c r="V73" s="526" t="s">
        <v>226</v>
      </c>
      <c r="W73" s="526" t="s">
        <v>227</v>
      </c>
      <c r="X73" s="526" t="s">
        <v>225</v>
      </c>
      <c r="Y73" s="526" t="s">
        <v>226</v>
      </c>
      <c r="Z73" s="526" t="s">
        <v>227</v>
      </c>
      <c r="AA73" s="516"/>
      <c r="AB73" s="516"/>
      <c r="AC73" s="516"/>
      <c r="AD73" s="516"/>
      <c r="AE73" s="516"/>
      <c r="AF73" s="516"/>
      <c r="AG73" s="516"/>
      <c r="AH73" s="516"/>
      <c r="AI73" s="516"/>
      <c r="AJ73" s="516"/>
      <c r="AK73" s="516"/>
      <c r="AL73" s="516"/>
      <c r="AM73" s="516"/>
      <c r="AN73" s="516"/>
      <c r="AO73" s="487"/>
      <c r="AP73" s="487"/>
      <c r="AQ73" s="487"/>
      <c r="AR73" s="487"/>
      <c r="AS73" s="487"/>
      <c r="AT73" s="487"/>
      <c r="AU73" s="487"/>
      <c r="AV73" s="487"/>
      <c r="AW73" s="487"/>
      <c r="AX73" s="487"/>
      <c r="AY73" s="487"/>
      <c r="AZ73" s="487"/>
      <c r="BA73" s="487"/>
      <c r="BB73" s="487"/>
      <c r="BC73" s="487"/>
      <c r="BD73" s="487"/>
      <c r="BE73" s="487"/>
      <c r="BF73" s="487"/>
      <c r="BG73" s="487"/>
      <c r="BH73" s="487"/>
      <c r="BI73" s="487"/>
      <c r="BJ73" s="487"/>
      <c r="BK73" s="487"/>
      <c r="BL73" s="487"/>
      <c r="BM73" s="487"/>
      <c r="BN73" s="487"/>
      <c r="BO73" s="487"/>
      <c r="BP73" s="487"/>
      <c r="BQ73" s="487"/>
      <c r="BR73" s="487"/>
      <c r="BS73" s="487"/>
      <c r="BT73" s="487"/>
      <c r="BU73" s="487"/>
      <c r="BV73" s="487"/>
      <c r="BW73" s="487"/>
    </row>
    <row r="74" spans="1:75">
      <c r="A74" s="497"/>
      <c r="B74" s="527" t="s">
        <v>220</v>
      </c>
      <c r="C74" s="528"/>
      <c r="D74" s="528"/>
      <c r="E74" s="528"/>
      <c r="F74" s="528" t="str">
        <f>HLOOKUP(G72,$C$3:$BU$54,32,FALSE)</f>
        <v/>
      </c>
      <c r="G74" s="528"/>
      <c r="H74" s="528"/>
      <c r="I74" s="528" t="str">
        <f>HLOOKUP(J72,$C$3:$BU$54,32,FALSE)</f>
        <v/>
      </c>
      <c r="J74" s="528"/>
      <c r="K74" s="528"/>
      <c r="L74" s="528" t="str">
        <f>HLOOKUP(M72,$C$3:$BU$54,32,FALSE)</f>
        <v/>
      </c>
      <c r="M74" s="528"/>
      <c r="N74" s="528"/>
      <c r="O74" s="528" t="str">
        <f>HLOOKUP(P72,$C$3:$BU$54,32,FALSE)</f>
        <v/>
      </c>
      <c r="P74" s="528"/>
      <c r="Q74" s="528"/>
      <c r="R74" s="528" t="str">
        <f>HLOOKUP(S72,$C$3:$BU$54,32,FALSE)</f>
        <v/>
      </c>
      <c r="S74" s="528"/>
      <c r="T74" s="528"/>
      <c r="U74" s="528" t="str">
        <f>HLOOKUP(V72,$C$3:$BU$54,32,FALSE)</f>
        <v/>
      </c>
      <c r="V74" s="528"/>
      <c r="W74" s="528"/>
      <c r="X74" s="528" t="str">
        <f>HLOOKUP(Y72,$C$3:$BU$54,32,FALSE)</f>
        <v/>
      </c>
      <c r="Y74" s="528"/>
      <c r="Z74" s="528"/>
      <c r="AA74" s="516"/>
      <c r="AB74" s="516"/>
      <c r="AC74" s="516"/>
      <c r="AD74" s="516"/>
      <c r="AE74" s="516"/>
      <c r="AF74" s="516"/>
      <c r="AG74" s="516"/>
      <c r="AH74" s="516"/>
      <c r="AI74" s="516"/>
      <c r="AJ74" s="516"/>
      <c r="AK74" s="516"/>
      <c r="AL74" s="516"/>
      <c r="AM74" s="516"/>
      <c r="AN74" s="516"/>
      <c r="AO74" s="487"/>
      <c r="AP74" s="487"/>
      <c r="AQ74" s="487"/>
      <c r="AR74" s="487"/>
      <c r="AS74" s="487"/>
      <c r="AT74" s="487"/>
      <c r="AU74" s="487"/>
      <c r="AV74" s="487"/>
      <c r="AW74" s="487"/>
      <c r="AX74" s="487"/>
      <c r="AY74" s="487"/>
      <c r="AZ74" s="487"/>
      <c r="BA74" s="487"/>
      <c r="BB74" s="487"/>
      <c r="BC74" s="487"/>
      <c r="BD74" s="487"/>
      <c r="BE74" s="487"/>
      <c r="BF74" s="487"/>
      <c r="BG74" s="487"/>
      <c r="BH74" s="487"/>
      <c r="BI74" s="487"/>
      <c r="BJ74" s="487"/>
      <c r="BK74" s="487"/>
      <c r="BL74" s="487"/>
      <c r="BM74" s="487"/>
      <c r="BN74" s="487"/>
      <c r="BO74" s="487"/>
      <c r="BP74" s="487"/>
      <c r="BQ74" s="487"/>
      <c r="BR74" s="487"/>
      <c r="BS74" s="487"/>
      <c r="BT74" s="487"/>
      <c r="BU74" s="487"/>
      <c r="BV74" s="487"/>
      <c r="BW74" s="487"/>
    </row>
    <row r="75" spans="1:75">
      <c r="A75" s="497"/>
      <c r="B75" s="527" t="s">
        <v>221</v>
      </c>
      <c r="C75" s="528"/>
      <c r="D75" s="528"/>
      <c r="E75" s="528"/>
      <c r="F75" s="528"/>
      <c r="G75" s="528" t="str">
        <f>HLOOKUP(G72,$C$3:$BU$54,33,FALSE)</f>
        <v/>
      </c>
      <c r="H75" s="528"/>
      <c r="I75" s="528"/>
      <c r="J75" s="528" t="str">
        <f>HLOOKUP(J72,$C$3:$BU$54,33,FALSE)</f>
        <v/>
      </c>
      <c r="K75" s="528"/>
      <c r="L75" s="528"/>
      <c r="M75" s="528" t="str">
        <f>HLOOKUP(M72,$C$3:$BU$54,33,FALSE)</f>
        <v/>
      </c>
      <c r="N75" s="528"/>
      <c r="O75" s="528"/>
      <c r="P75" s="528" t="str">
        <f>HLOOKUP(P72,$C$3:$BU$54,33,FALSE)</f>
        <v/>
      </c>
      <c r="Q75" s="528"/>
      <c r="R75" s="528"/>
      <c r="S75" s="528" t="str">
        <f>IFERROR(HLOOKUP(S72,$C$3:$BU$54,33,FALSE),"0")</f>
        <v/>
      </c>
      <c r="T75" s="528"/>
      <c r="U75" s="528"/>
      <c r="V75" s="528" t="str">
        <f>IFERROR(HLOOKUP(V72,$C$3:$BU$54,33,FALSE),"0")</f>
        <v/>
      </c>
      <c r="W75" s="528"/>
      <c r="X75" s="528"/>
      <c r="Y75" s="528" t="str">
        <f>IFERROR(HLOOKUP(Y72,$C$3:$BU$54,33,FALSE),"0")</f>
        <v/>
      </c>
      <c r="Z75" s="528"/>
      <c r="AA75" s="516"/>
      <c r="AB75" s="516"/>
      <c r="AC75" s="516"/>
      <c r="AD75" s="516"/>
      <c r="AE75" s="516"/>
      <c r="AF75" s="516"/>
      <c r="AG75" s="516"/>
      <c r="AH75" s="516"/>
      <c r="AI75" s="516"/>
      <c r="AJ75" s="516"/>
      <c r="AK75" s="516"/>
      <c r="AL75" s="516"/>
      <c r="AM75" s="516"/>
      <c r="AN75" s="516"/>
      <c r="AO75" s="487"/>
      <c r="AP75" s="487"/>
      <c r="AQ75" s="487"/>
      <c r="AR75" s="487"/>
      <c r="AS75" s="487"/>
      <c r="AT75" s="487"/>
      <c r="AU75" s="487"/>
      <c r="AV75" s="487"/>
      <c r="AW75" s="487"/>
      <c r="AX75" s="487"/>
      <c r="AY75" s="487"/>
      <c r="AZ75" s="487"/>
      <c r="BA75" s="487"/>
      <c r="BB75" s="487"/>
      <c r="BC75" s="487"/>
      <c r="BD75" s="487"/>
      <c r="BE75" s="487"/>
      <c r="BF75" s="487"/>
      <c r="BG75" s="487"/>
      <c r="BH75" s="487"/>
      <c r="BI75" s="487"/>
      <c r="BJ75" s="487"/>
      <c r="BK75" s="487"/>
      <c r="BL75" s="487"/>
      <c r="BM75" s="487"/>
      <c r="BN75" s="487"/>
      <c r="BO75" s="487"/>
      <c r="BP75" s="487"/>
      <c r="BQ75" s="487"/>
      <c r="BR75" s="487"/>
      <c r="BS75" s="487"/>
      <c r="BT75" s="487"/>
      <c r="BU75" s="487"/>
      <c r="BV75" s="487"/>
      <c r="BW75" s="487"/>
    </row>
    <row r="76" spans="1:75">
      <c r="A76" s="497"/>
      <c r="B76" s="527" t="s">
        <v>222</v>
      </c>
      <c r="C76" s="528"/>
      <c r="D76" s="528"/>
      <c r="E76" s="528" t="e">
        <f>HLOOKUP(D72,$C$3:$BU$54,44,FALSE)</f>
        <v>#N/A</v>
      </c>
      <c r="F76" s="528"/>
      <c r="G76" s="528"/>
      <c r="H76" s="528" t="e">
        <f>HLOOKUP(G72,$C$3:$BU$54,44,FALSE)</f>
        <v>#N/A</v>
      </c>
      <c r="I76" s="528"/>
      <c r="J76" s="528"/>
      <c r="K76" s="528" t="e">
        <f>HLOOKUP(J72,$C$3:$BU$54,44,FALSE)</f>
        <v>#N/A</v>
      </c>
      <c r="L76" s="528"/>
      <c r="M76" s="528"/>
      <c r="N76" s="528" t="e">
        <f>HLOOKUP(M72,$C$3:$BU$54,44,FALSE)</f>
        <v>#N/A</v>
      </c>
      <c r="O76" s="528"/>
      <c r="P76" s="528"/>
      <c r="Q76" s="528" t="e">
        <f>HLOOKUP(P72,$C$3:$BU$54,44,FALSE)</f>
        <v>#N/A</v>
      </c>
      <c r="R76" s="528"/>
      <c r="S76" s="528"/>
      <c r="T76" s="528" t="e">
        <f>HLOOKUP(S72,$C$3:$BU$54,44,FALSE)</f>
        <v>#N/A</v>
      </c>
      <c r="U76" s="528"/>
      <c r="V76" s="528"/>
      <c r="W76" s="528" t="e">
        <f>HLOOKUP(V72,$C$3:$BU$54,44,FALSE)</f>
        <v>#N/A</v>
      </c>
      <c r="X76" s="528"/>
      <c r="Y76" s="528"/>
      <c r="Z76" s="528" t="e">
        <f>HLOOKUP(Y72,$C$3:$BU$54,44,FALSE)</f>
        <v>#N/A</v>
      </c>
      <c r="AA76" s="516"/>
      <c r="AB76" s="516"/>
      <c r="AC76" s="516"/>
      <c r="AD76" s="516"/>
      <c r="AE76" s="516"/>
      <c r="AF76" s="516"/>
      <c r="AG76" s="516"/>
      <c r="AH76" s="516"/>
      <c r="AI76" s="516"/>
      <c r="AJ76" s="516"/>
      <c r="AK76" s="516"/>
      <c r="AL76" s="516"/>
      <c r="AM76" s="516"/>
      <c r="AN76" s="516"/>
      <c r="AO76" s="487"/>
      <c r="AP76" s="487"/>
      <c r="AQ76" s="487"/>
      <c r="AR76" s="487"/>
      <c r="AS76" s="487"/>
      <c r="AT76" s="487"/>
      <c r="AU76" s="487"/>
      <c r="AV76" s="487"/>
      <c r="AW76" s="487"/>
      <c r="AX76" s="487"/>
      <c r="AY76" s="487"/>
      <c r="AZ76" s="487"/>
      <c r="BA76" s="487"/>
      <c r="BB76" s="487"/>
      <c r="BC76" s="487"/>
      <c r="BD76" s="487"/>
      <c r="BE76" s="487"/>
      <c r="BF76" s="487"/>
      <c r="BG76" s="487"/>
      <c r="BH76" s="487"/>
      <c r="BI76" s="487"/>
      <c r="BJ76" s="487"/>
      <c r="BK76" s="487"/>
      <c r="BL76" s="487"/>
      <c r="BM76" s="487"/>
      <c r="BN76" s="487"/>
      <c r="BO76" s="487"/>
      <c r="BP76" s="487"/>
      <c r="BQ76" s="487"/>
      <c r="BR76" s="487"/>
      <c r="BS76" s="487"/>
      <c r="BT76" s="487"/>
      <c r="BU76" s="487"/>
      <c r="BV76" s="487"/>
    </row>
    <row r="77" spans="1:75">
      <c r="A77" s="497"/>
      <c r="B77" s="527" t="s">
        <v>223</v>
      </c>
      <c r="C77" s="528"/>
      <c r="D77" s="528"/>
      <c r="E77" s="528"/>
      <c r="F77" s="528" t="e">
        <f>E76</f>
        <v>#N/A</v>
      </c>
      <c r="G77" s="528"/>
      <c r="H77" s="528"/>
      <c r="I77" s="528" t="e">
        <f>H76</f>
        <v>#N/A</v>
      </c>
      <c r="J77" s="528"/>
      <c r="K77" s="528"/>
      <c r="L77" s="528" t="e">
        <f>K76</f>
        <v>#N/A</v>
      </c>
      <c r="M77" s="528"/>
      <c r="N77" s="528"/>
      <c r="O77" s="528" t="e">
        <f>N76</f>
        <v>#N/A</v>
      </c>
      <c r="P77" s="528"/>
      <c r="Q77" s="528"/>
      <c r="R77" s="528" t="e">
        <f>Q76</f>
        <v>#N/A</v>
      </c>
      <c r="S77" s="528"/>
      <c r="T77" s="528"/>
      <c r="U77" s="528" t="e">
        <f>T76</f>
        <v>#N/A</v>
      </c>
      <c r="V77" s="528"/>
      <c r="W77" s="528"/>
      <c r="X77" s="528" t="e">
        <f>W76</f>
        <v>#N/A</v>
      </c>
      <c r="Y77" s="528"/>
      <c r="Z77" s="528"/>
      <c r="AA77" s="516"/>
      <c r="AB77" s="516"/>
      <c r="AC77" s="516"/>
      <c r="AD77" s="516"/>
      <c r="AE77" s="516"/>
      <c r="AF77" s="516"/>
      <c r="AG77" s="516"/>
      <c r="AH77" s="516"/>
      <c r="AI77" s="516"/>
      <c r="AJ77" s="516"/>
      <c r="AK77" s="516"/>
      <c r="AL77" s="516"/>
      <c r="AM77" s="516"/>
      <c r="AN77" s="516"/>
      <c r="AO77" s="487"/>
      <c r="AP77" s="487"/>
      <c r="AQ77" s="487"/>
      <c r="AR77" s="487"/>
      <c r="AS77" s="487"/>
      <c r="AT77" s="487"/>
      <c r="AU77" s="487"/>
      <c r="AV77" s="487"/>
      <c r="AW77" s="487"/>
      <c r="AX77" s="487"/>
      <c r="AY77" s="487"/>
      <c r="AZ77" s="487"/>
      <c r="BA77" s="487"/>
      <c r="BB77" s="487"/>
      <c r="BC77" s="487"/>
      <c r="BD77" s="487"/>
      <c r="BE77" s="487"/>
      <c r="BF77" s="487"/>
      <c r="BG77" s="487"/>
      <c r="BH77" s="487"/>
      <c r="BI77" s="487"/>
      <c r="BJ77" s="487"/>
      <c r="BK77" s="487"/>
      <c r="BL77" s="487"/>
      <c r="BM77" s="487"/>
      <c r="BN77" s="487"/>
      <c r="BO77" s="487"/>
      <c r="BP77" s="487"/>
      <c r="BQ77" s="487"/>
      <c r="BR77" s="487"/>
      <c r="BS77" s="487"/>
      <c r="BT77" s="487"/>
      <c r="BU77" s="487"/>
      <c r="BV77" s="487"/>
      <c r="BW77" s="487"/>
    </row>
    <row r="78" spans="1:75">
      <c r="A78" s="497"/>
      <c r="B78" s="527" t="s">
        <v>224</v>
      </c>
      <c r="C78" s="528"/>
      <c r="D78" s="528"/>
      <c r="E78" s="528"/>
      <c r="F78" s="528"/>
      <c r="G78" s="528" t="e">
        <f>H76</f>
        <v>#N/A</v>
      </c>
      <c r="H78" s="528"/>
      <c r="I78" s="528"/>
      <c r="J78" s="528" t="e">
        <f>K76</f>
        <v>#N/A</v>
      </c>
      <c r="K78" s="528"/>
      <c r="L78" s="528"/>
      <c r="M78" s="528" t="e">
        <f>N76</f>
        <v>#N/A</v>
      </c>
      <c r="N78" s="528"/>
      <c r="O78" s="528"/>
      <c r="P78" s="528" t="e">
        <f>Q76</f>
        <v>#N/A</v>
      </c>
      <c r="Q78" s="528"/>
      <c r="R78" s="528"/>
      <c r="S78" s="528" t="e">
        <f>T76</f>
        <v>#N/A</v>
      </c>
      <c r="T78" s="528"/>
      <c r="U78" s="528"/>
      <c r="V78" s="528" t="e">
        <f>W76</f>
        <v>#N/A</v>
      </c>
      <c r="W78" s="528"/>
      <c r="X78" s="528"/>
      <c r="Y78" s="528" t="e">
        <f>Z76</f>
        <v>#N/A</v>
      </c>
      <c r="Z78" s="528"/>
      <c r="AA78" s="516"/>
      <c r="AB78" s="516"/>
      <c r="AC78" s="516"/>
      <c r="AD78" s="516"/>
      <c r="AE78" s="516"/>
      <c r="AF78" s="516"/>
      <c r="AG78" s="516"/>
      <c r="AH78" s="516"/>
      <c r="AI78" s="516"/>
      <c r="AJ78" s="516"/>
      <c r="AK78" s="516"/>
      <c r="AL78" s="516"/>
      <c r="AM78" s="516"/>
      <c r="AN78" s="516"/>
      <c r="AO78" s="487"/>
      <c r="AP78" s="487"/>
      <c r="AQ78" s="487"/>
      <c r="AR78" s="487"/>
      <c r="AS78" s="487"/>
      <c r="AT78" s="487"/>
      <c r="AU78" s="487"/>
      <c r="AV78" s="487"/>
      <c r="AW78" s="487"/>
      <c r="AX78" s="487"/>
      <c r="AY78" s="487"/>
      <c r="AZ78" s="487"/>
      <c r="BA78" s="487"/>
      <c r="BB78" s="487"/>
      <c r="BC78" s="487"/>
      <c r="BD78" s="487"/>
      <c r="BE78" s="487"/>
      <c r="BF78" s="487"/>
      <c r="BG78" s="487"/>
      <c r="BH78" s="487"/>
      <c r="BI78" s="487"/>
      <c r="BJ78" s="487"/>
      <c r="BK78" s="487"/>
      <c r="BL78" s="487"/>
      <c r="BM78" s="487"/>
      <c r="BN78" s="487"/>
      <c r="BO78" s="487"/>
      <c r="BP78" s="487"/>
      <c r="BQ78" s="487"/>
      <c r="BR78" s="487"/>
      <c r="BS78" s="487"/>
      <c r="BT78" s="487"/>
      <c r="BU78" s="487"/>
      <c r="BV78" s="487"/>
    </row>
    <row r="79" spans="1:75">
      <c r="A79" s="487"/>
      <c r="B79" s="487"/>
      <c r="C79" s="487"/>
      <c r="D79" s="487"/>
      <c r="E79" s="487"/>
      <c r="F79" s="487"/>
      <c r="G79" s="487"/>
      <c r="H79" s="487"/>
      <c r="I79" s="487"/>
      <c r="J79" s="487"/>
      <c r="K79" s="487"/>
      <c r="L79" s="516"/>
      <c r="M79" s="516"/>
      <c r="N79" s="516"/>
      <c r="O79" s="516"/>
      <c r="P79" s="516"/>
      <c r="Q79" s="516"/>
      <c r="R79" s="516"/>
      <c r="S79" s="516"/>
      <c r="T79" s="516"/>
      <c r="U79" s="516"/>
      <c r="V79" s="516"/>
      <c r="W79" s="516"/>
      <c r="X79" s="516"/>
      <c r="Y79" s="516"/>
      <c r="Z79" s="516"/>
      <c r="AA79" s="516"/>
      <c r="AB79" s="516"/>
      <c r="AC79" s="516"/>
      <c r="AD79" s="516"/>
      <c r="AE79" s="516"/>
      <c r="AF79" s="516"/>
      <c r="AG79" s="516"/>
      <c r="AH79" s="516"/>
      <c r="AI79" s="516"/>
      <c r="AJ79" s="516"/>
      <c r="AK79" s="516"/>
      <c r="AL79" s="516"/>
      <c r="AM79" s="516"/>
      <c r="AN79" s="516"/>
      <c r="AO79" s="487"/>
      <c r="AP79" s="487"/>
      <c r="AQ79" s="487"/>
      <c r="AR79" s="487"/>
      <c r="AS79" s="487"/>
      <c r="AT79" s="487"/>
      <c r="AU79" s="487"/>
      <c r="AV79" s="487"/>
      <c r="AW79" s="487"/>
      <c r="AX79" s="487"/>
      <c r="AY79" s="487"/>
      <c r="AZ79" s="487"/>
      <c r="BA79" s="487"/>
      <c r="BB79" s="487"/>
      <c r="BC79" s="487"/>
      <c r="BD79" s="487"/>
      <c r="BE79" s="487"/>
      <c r="BF79" s="487"/>
      <c r="BG79" s="487"/>
      <c r="BH79" s="487"/>
      <c r="BI79" s="487"/>
      <c r="BJ79" s="487"/>
      <c r="BK79" s="487"/>
      <c r="BL79" s="487"/>
      <c r="BM79" s="487"/>
      <c r="BN79" s="487"/>
      <c r="BO79" s="487"/>
      <c r="BP79" s="487"/>
      <c r="BQ79" s="487"/>
      <c r="BR79" s="487"/>
      <c r="BS79" s="487"/>
      <c r="BT79" s="487"/>
      <c r="BU79" s="487"/>
      <c r="BV79" s="487"/>
      <c r="BW79" s="487"/>
    </row>
  </sheetData>
  <sheetProtection algorithmName="SHA-512" hashValue="JzPZBy30e70D93KSdqb1HPFt8ygv/KXR3mODdImw+3CvF8G7Nou8igOOqXZOxThvy4mK3dy9nGA3CrXgm6VVJw==" saltValue="Y1Exz4zUTAksz0Fb8GSx4Q==" spinCount="100000" sheet="1" objects="1" scenarios="1"/>
  <customSheetViews>
    <customSheetView guid="{F4DD0BDD-9BCD-4E13-8084-E09DC92B9F33}" topLeftCell="B1">
      <selection activeCell="L32" sqref="L32"/>
      <pageMargins left="0.7" right="0.7" top="0.78740157499999996" bottom="0.78740157499999996" header="0.3" footer="0.3"/>
      <pageSetup paperSize="9" orientation="portrait" r:id="rId1"/>
    </customSheetView>
  </customSheetViews>
  <dataValidations count="6">
    <dataValidation allowBlank="1" showInputMessage="1" showErrorMessage="1" errorTitle="Edit not allowed" error="Edit not allowed!" sqref="A34:XFD35"/>
    <dataValidation type="custom" allowBlank="1" showInputMessage="1" showErrorMessage="1" errorTitle="Edit Not allowed" error="Edit not allowed!" sqref="B9:B33">
      <formula1>"&gt;0"</formula1>
    </dataValidation>
    <dataValidation type="custom" allowBlank="1" showInputMessage="1" showErrorMessage="1" errorTitle="Edit not allowed" error="Edit not allowed!_x000a_Formulas" sqref="C2">
      <formula1>"&gt;0"</formula1>
    </dataValidation>
    <dataValidation type="custom" allowBlank="1" showInputMessage="1" showErrorMessage="1" errorTitle="Edit not allowed" error="Formulas" sqref="D2:BV2">
      <formula1>"&gt;0"</formula1>
    </dataValidation>
    <dataValidation allowBlank="1" showInputMessage="1" showErrorMessage="1" error="DO NOT EDIT THESE CELLS" sqref="B38:B55 E58 A71:Z78 A59:XFD66"/>
    <dataValidation type="custom" allowBlank="1" showInputMessage="1" showErrorMessage="1" error="DO NOT EDIT THESE CELLS" sqref="A37:A55 B37 C37:XFD55">
      <formula1>"&gt;0"</formula1>
    </dataValidation>
  </dataValidations>
  <pageMargins left="0.7" right="0.7" top="0.78740157499999996" bottom="0.78740157499999996" header="0.3" footer="0.3"/>
  <pageSetup paperSize="9" orientation="portrait" r:id="rId2"/>
  <ignoredErrors>
    <ignoredError sqref="B46 B49 B52" formula="1"/>
    <ignoredError sqref="C46:BV46 C49:BV49 C52:K52 L52:BV52 E76 H76 K76 N76 Q76 T76 W76 Z76 F77 I77 L77 O77 R77 U77 X77 G78 J78 M78 P78 S78 V78 Y78" evalError="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8">
    <tabColor rgb="FFFFFF00"/>
  </sheetPr>
  <dimension ref="A1:WYC79"/>
  <sheetViews>
    <sheetView topLeftCell="A12" zoomScaleNormal="100" workbookViewId="0">
      <selection activeCell="B28" sqref="B28"/>
    </sheetView>
  </sheetViews>
  <sheetFormatPr defaultColWidth="0" defaultRowHeight="12.75" zeroHeight="1"/>
  <cols>
    <col min="1" max="1" width="37.140625" style="162" bestFit="1" customWidth="1"/>
    <col min="2" max="2" width="14.7109375" style="162" customWidth="1"/>
    <col min="3" max="11" width="4.7109375" style="162" customWidth="1"/>
    <col min="12" max="40" width="4.7109375" style="529" customWidth="1"/>
    <col min="41" max="73" width="4.7109375" style="162" customWidth="1"/>
    <col min="74" max="74" width="4.5703125" style="162" customWidth="1"/>
    <col min="75" max="75" width="9.140625" style="162" customWidth="1"/>
    <col min="76" max="256" width="9.140625" style="162" hidden="1"/>
    <col min="257" max="257" width="25.85546875" style="162" hidden="1"/>
    <col min="258" max="258" width="7.5703125" style="162" hidden="1"/>
    <col min="259" max="275" width="5" style="162" hidden="1"/>
    <col min="276" max="279" width="5.42578125" style="162" hidden="1"/>
    <col min="280" max="280" width="4.5703125" style="162" hidden="1"/>
    <col min="281" max="281" width="6.42578125" style="162" hidden="1"/>
    <col min="282" max="282" width="5.42578125" style="162" hidden="1"/>
    <col min="283" max="283" width="6.42578125" style="162" hidden="1"/>
    <col min="284" max="284" width="5.42578125" style="162" hidden="1"/>
    <col min="285" max="285" width="6.42578125" style="162" hidden="1"/>
    <col min="286" max="286" width="5.42578125" style="162" hidden="1"/>
    <col min="287" max="287" width="6.42578125" style="162" hidden="1"/>
    <col min="288" max="288" width="4.5703125" style="162" hidden="1"/>
    <col min="289" max="289" width="6.42578125" style="162" hidden="1"/>
    <col min="290" max="290" width="4.5703125" style="162" hidden="1"/>
    <col min="291" max="291" width="6.42578125" style="162" hidden="1"/>
    <col min="292" max="293" width="4.5703125" style="162" hidden="1"/>
    <col min="294" max="294" width="5.42578125" style="162" hidden="1"/>
    <col min="295" max="295" width="4.85546875" style="162" hidden="1"/>
    <col min="296" max="301" width="4.5703125" style="162" hidden="1"/>
    <col min="302" max="302" width="5.28515625" style="162" hidden="1"/>
    <col min="303" max="305" width="4.5703125" style="162" hidden="1"/>
    <col min="306" max="306" width="4.85546875" style="162" hidden="1"/>
    <col min="307" max="329" width="4.5703125" style="162" hidden="1"/>
    <col min="330" max="512" width="9.140625" style="162" hidden="1"/>
    <col min="513" max="513" width="25.85546875" style="162" hidden="1"/>
    <col min="514" max="514" width="7.5703125" style="162" hidden="1"/>
    <col min="515" max="531" width="5" style="162" hidden="1"/>
    <col min="532" max="535" width="5.42578125" style="162" hidden="1"/>
    <col min="536" max="536" width="4.5703125" style="162" hidden="1"/>
    <col min="537" max="537" width="6.42578125" style="162" hidden="1"/>
    <col min="538" max="538" width="5.42578125" style="162" hidden="1"/>
    <col min="539" max="539" width="6.42578125" style="162" hidden="1"/>
    <col min="540" max="540" width="5.42578125" style="162" hidden="1"/>
    <col min="541" max="541" width="6.42578125" style="162" hidden="1"/>
    <col min="542" max="542" width="5.42578125" style="162" hidden="1"/>
    <col min="543" max="543" width="6.42578125" style="162" hidden="1"/>
    <col min="544" max="544" width="4.5703125" style="162" hidden="1"/>
    <col min="545" max="545" width="6.42578125" style="162" hidden="1"/>
    <col min="546" max="546" width="4.5703125" style="162" hidden="1"/>
    <col min="547" max="547" width="6.42578125" style="162" hidden="1"/>
    <col min="548" max="549" width="4.5703125" style="162" hidden="1"/>
    <col min="550" max="550" width="5.42578125" style="162" hidden="1"/>
    <col min="551" max="551" width="4.85546875" style="162" hidden="1"/>
    <col min="552" max="557" width="4.5703125" style="162" hidden="1"/>
    <col min="558" max="558" width="5.28515625" style="162" hidden="1"/>
    <col min="559" max="561" width="4.5703125" style="162" hidden="1"/>
    <col min="562" max="562" width="4.85546875" style="162" hidden="1"/>
    <col min="563" max="585" width="4.5703125" style="162" hidden="1"/>
    <col min="586" max="768" width="9.140625" style="162" hidden="1"/>
    <col min="769" max="769" width="25.85546875" style="162" hidden="1"/>
    <col min="770" max="770" width="7.5703125" style="162" hidden="1"/>
    <col min="771" max="787" width="5" style="162" hidden="1"/>
    <col min="788" max="791" width="5.42578125" style="162" hidden="1"/>
    <col min="792" max="792" width="4.5703125" style="162" hidden="1"/>
    <col min="793" max="793" width="6.42578125" style="162" hidden="1"/>
    <col min="794" max="794" width="5.42578125" style="162" hidden="1"/>
    <col min="795" max="795" width="6.42578125" style="162" hidden="1"/>
    <col min="796" max="796" width="5.42578125" style="162" hidden="1"/>
    <col min="797" max="797" width="6.42578125" style="162" hidden="1"/>
    <col min="798" max="798" width="5.42578125" style="162" hidden="1"/>
    <col min="799" max="799" width="6.42578125" style="162" hidden="1"/>
    <col min="800" max="800" width="4.5703125" style="162" hidden="1"/>
    <col min="801" max="801" width="6.42578125" style="162" hidden="1"/>
    <col min="802" max="802" width="4.5703125" style="162" hidden="1"/>
    <col min="803" max="803" width="6.42578125" style="162" hidden="1"/>
    <col min="804" max="805" width="4.5703125" style="162" hidden="1"/>
    <col min="806" max="806" width="5.42578125" style="162" hidden="1"/>
    <col min="807" max="807" width="4.85546875" style="162" hidden="1"/>
    <col min="808" max="813" width="4.5703125" style="162" hidden="1"/>
    <col min="814" max="814" width="5.28515625" style="162" hidden="1"/>
    <col min="815" max="817" width="4.5703125" style="162" hidden="1"/>
    <col min="818" max="818" width="4.85546875" style="162" hidden="1"/>
    <col min="819" max="841" width="4.5703125" style="162" hidden="1"/>
    <col min="842" max="1024" width="9.140625" style="162" hidden="1"/>
    <col min="1025" max="1025" width="25.85546875" style="162" hidden="1"/>
    <col min="1026" max="1026" width="7.5703125" style="162" hidden="1"/>
    <col min="1027" max="1043" width="5" style="162" hidden="1"/>
    <col min="1044" max="1047" width="5.42578125" style="162" hidden="1"/>
    <col min="1048" max="1048" width="4.5703125" style="162" hidden="1"/>
    <col min="1049" max="1049" width="6.42578125" style="162" hidden="1"/>
    <col min="1050" max="1050" width="5.42578125" style="162" hidden="1"/>
    <col min="1051" max="1051" width="6.42578125" style="162" hidden="1"/>
    <col min="1052" max="1052" width="5.42578125" style="162" hidden="1"/>
    <col min="1053" max="1053" width="6.42578125" style="162" hidden="1"/>
    <col min="1054" max="1054" width="5.42578125" style="162" hidden="1"/>
    <col min="1055" max="1055" width="6.42578125" style="162" hidden="1"/>
    <col min="1056" max="1056" width="4.5703125" style="162" hidden="1"/>
    <col min="1057" max="1057" width="6.42578125" style="162" hidden="1"/>
    <col min="1058" max="1058" width="4.5703125" style="162" hidden="1"/>
    <col min="1059" max="1059" width="6.42578125" style="162" hidden="1"/>
    <col min="1060" max="1061" width="4.5703125" style="162" hidden="1"/>
    <col min="1062" max="1062" width="5.42578125" style="162" hidden="1"/>
    <col min="1063" max="1063" width="4.85546875" style="162" hidden="1"/>
    <col min="1064" max="1069" width="4.5703125" style="162" hidden="1"/>
    <col min="1070" max="1070" width="5.28515625" style="162" hidden="1"/>
    <col min="1071" max="1073" width="4.5703125" style="162" hidden="1"/>
    <col min="1074" max="1074" width="4.85546875" style="162" hidden="1"/>
    <col min="1075" max="1097" width="4.5703125" style="162" hidden="1"/>
    <col min="1098" max="1280" width="9.140625" style="162" hidden="1"/>
    <col min="1281" max="1281" width="25.85546875" style="162" hidden="1"/>
    <col min="1282" max="1282" width="7.5703125" style="162" hidden="1"/>
    <col min="1283" max="1299" width="5" style="162" hidden="1"/>
    <col min="1300" max="1303" width="5.42578125" style="162" hidden="1"/>
    <col min="1304" max="1304" width="4.5703125" style="162" hidden="1"/>
    <col min="1305" max="1305" width="6.42578125" style="162" hidden="1"/>
    <col min="1306" max="1306" width="5.42578125" style="162" hidden="1"/>
    <col min="1307" max="1307" width="6.42578125" style="162" hidden="1"/>
    <col min="1308" max="1308" width="5.42578125" style="162" hidden="1"/>
    <col min="1309" max="1309" width="6.42578125" style="162" hidden="1"/>
    <col min="1310" max="1310" width="5.42578125" style="162" hidden="1"/>
    <col min="1311" max="1311" width="6.42578125" style="162" hidden="1"/>
    <col min="1312" max="1312" width="4.5703125" style="162" hidden="1"/>
    <col min="1313" max="1313" width="6.42578125" style="162" hidden="1"/>
    <col min="1314" max="1314" width="4.5703125" style="162" hidden="1"/>
    <col min="1315" max="1315" width="6.42578125" style="162" hidden="1"/>
    <col min="1316" max="1317" width="4.5703125" style="162" hidden="1"/>
    <col min="1318" max="1318" width="5.42578125" style="162" hidden="1"/>
    <col min="1319" max="1319" width="4.85546875" style="162" hidden="1"/>
    <col min="1320" max="1325" width="4.5703125" style="162" hidden="1"/>
    <col min="1326" max="1326" width="5.28515625" style="162" hidden="1"/>
    <col min="1327" max="1329" width="4.5703125" style="162" hidden="1"/>
    <col min="1330" max="1330" width="4.85546875" style="162" hidden="1"/>
    <col min="1331" max="1353" width="4.5703125" style="162" hidden="1"/>
    <col min="1354" max="1536" width="9.140625" style="162" hidden="1"/>
    <col min="1537" max="1537" width="25.85546875" style="162" hidden="1"/>
    <col min="1538" max="1538" width="7.5703125" style="162" hidden="1"/>
    <col min="1539" max="1555" width="5" style="162" hidden="1"/>
    <col min="1556" max="1559" width="5.42578125" style="162" hidden="1"/>
    <col min="1560" max="1560" width="4.5703125" style="162" hidden="1"/>
    <col min="1561" max="1561" width="6.42578125" style="162" hidden="1"/>
    <col min="1562" max="1562" width="5.42578125" style="162" hidden="1"/>
    <col min="1563" max="1563" width="6.42578125" style="162" hidden="1"/>
    <col min="1564" max="1564" width="5.42578125" style="162" hidden="1"/>
    <col min="1565" max="1565" width="6.42578125" style="162" hidden="1"/>
    <col min="1566" max="1566" width="5.42578125" style="162" hidden="1"/>
    <col min="1567" max="1567" width="6.42578125" style="162" hidden="1"/>
    <col min="1568" max="1568" width="4.5703125" style="162" hidden="1"/>
    <col min="1569" max="1569" width="6.42578125" style="162" hidden="1"/>
    <col min="1570" max="1570" width="4.5703125" style="162" hidden="1"/>
    <col min="1571" max="1571" width="6.42578125" style="162" hidden="1"/>
    <col min="1572" max="1573" width="4.5703125" style="162" hidden="1"/>
    <col min="1574" max="1574" width="5.42578125" style="162" hidden="1"/>
    <col min="1575" max="1575" width="4.85546875" style="162" hidden="1"/>
    <col min="1576" max="1581" width="4.5703125" style="162" hidden="1"/>
    <col min="1582" max="1582" width="5.28515625" style="162" hidden="1"/>
    <col min="1583" max="1585" width="4.5703125" style="162" hidden="1"/>
    <col min="1586" max="1586" width="4.85546875" style="162" hidden="1"/>
    <col min="1587" max="1609" width="4.5703125" style="162" hidden="1"/>
    <col min="1610" max="1792" width="9.140625" style="162" hidden="1"/>
    <col min="1793" max="1793" width="25.85546875" style="162" hidden="1"/>
    <col min="1794" max="1794" width="7.5703125" style="162" hidden="1"/>
    <col min="1795" max="1811" width="5" style="162" hidden="1"/>
    <col min="1812" max="1815" width="5.42578125" style="162" hidden="1"/>
    <col min="1816" max="1816" width="4.5703125" style="162" hidden="1"/>
    <col min="1817" max="1817" width="6.42578125" style="162" hidden="1"/>
    <col min="1818" max="1818" width="5.42578125" style="162" hidden="1"/>
    <col min="1819" max="1819" width="6.42578125" style="162" hidden="1"/>
    <col min="1820" max="1820" width="5.42578125" style="162" hidden="1"/>
    <col min="1821" max="1821" width="6.42578125" style="162" hidden="1"/>
    <col min="1822" max="1822" width="5.42578125" style="162" hidden="1"/>
    <col min="1823" max="1823" width="6.42578125" style="162" hidden="1"/>
    <col min="1824" max="1824" width="4.5703125" style="162" hidden="1"/>
    <col min="1825" max="1825" width="6.42578125" style="162" hidden="1"/>
    <col min="1826" max="1826" width="4.5703125" style="162" hidden="1"/>
    <col min="1827" max="1827" width="6.42578125" style="162" hidden="1"/>
    <col min="1828" max="1829" width="4.5703125" style="162" hidden="1"/>
    <col min="1830" max="1830" width="5.42578125" style="162" hidden="1"/>
    <col min="1831" max="1831" width="4.85546875" style="162" hidden="1"/>
    <col min="1832" max="1837" width="4.5703125" style="162" hidden="1"/>
    <col min="1838" max="1838" width="5.28515625" style="162" hidden="1"/>
    <col min="1839" max="1841" width="4.5703125" style="162" hidden="1"/>
    <col min="1842" max="1842" width="4.85546875" style="162" hidden="1"/>
    <col min="1843" max="1865" width="4.5703125" style="162" hidden="1"/>
    <col min="1866" max="2048" width="9.140625" style="162" hidden="1"/>
    <col min="2049" max="2049" width="25.85546875" style="162" hidden="1"/>
    <col min="2050" max="2050" width="7.5703125" style="162" hidden="1"/>
    <col min="2051" max="2067" width="5" style="162" hidden="1"/>
    <col min="2068" max="2071" width="5.42578125" style="162" hidden="1"/>
    <col min="2072" max="2072" width="4.5703125" style="162" hidden="1"/>
    <col min="2073" max="2073" width="6.42578125" style="162" hidden="1"/>
    <col min="2074" max="2074" width="5.42578125" style="162" hidden="1"/>
    <col min="2075" max="2075" width="6.42578125" style="162" hidden="1"/>
    <col min="2076" max="2076" width="5.42578125" style="162" hidden="1"/>
    <col min="2077" max="2077" width="6.42578125" style="162" hidden="1"/>
    <col min="2078" max="2078" width="5.42578125" style="162" hidden="1"/>
    <col min="2079" max="2079" width="6.42578125" style="162" hidden="1"/>
    <col min="2080" max="2080" width="4.5703125" style="162" hidden="1"/>
    <col min="2081" max="2081" width="6.42578125" style="162" hidden="1"/>
    <col min="2082" max="2082" width="4.5703125" style="162" hidden="1"/>
    <col min="2083" max="2083" width="6.42578125" style="162" hidden="1"/>
    <col min="2084" max="2085" width="4.5703125" style="162" hidden="1"/>
    <col min="2086" max="2086" width="5.42578125" style="162" hidden="1"/>
    <col min="2087" max="2087" width="4.85546875" style="162" hidden="1"/>
    <col min="2088" max="2093" width="4.5703125" style="162" hidden="1"/>
    <col min="2094" max="2094" width="5.28515625" style="162" hidden="1"/>
    <col min="2095" max="2097" width="4.5703125" style="162" hidden="1"/>
    <col min="2098" max="2098" width="4.85546875" style="162" hidden="1"/>
    <col min="2099" max="2121" width="4.5703125" style="162" hidden="1"/>
    <col min="2122" max="2304" width="9.140625" style="162" hidden="1"/>
    <col min="2305" max="2305" width="25.85546875" style="162" hidden="1"/>
    <col min="2306" max="2306" width="7.5703125" style="162" hidden="1"/>
    <col min="2307" max="2323" width="5" style="162" hidden="1"/>
    <col min="2324" max="2327" width="5.42578125" style="162" hidden="1"/>
    <col min="2328" max="2328" width="4.5703125" style="162" hidden="1"/>
    <col min="2329" max="2329" width="6.42578125" style="162" hidden="1"/>
    <col min="2330" max="2330" width="5.42578125" style="162" hidden="1"/>
    <col min="2331" max="2331" width="6.42578125" style="162" hidden="1"/>
    <col min="2332" max="2332" width="5.42578125" style="162" hidden="1"/>
    <col min="2333" max="2333" width="6.42578125" style="162" hidden="1"/>
    <col min="2334" max="2334" width="5.42578125" style="162" hidden="1"/>
    <col min="2335" max="2335" width="6.42578125" style="162" hidden="1"/>
    <col min="2336" max="2336" width="4.5703125" style="162" hidden="1"/>
    <col min="2337" max="2337" width="6.42578125" style="162" hidden="1"/>
    <col min="2338" max="2338" width="4.5703125" style="162" hidden="1"/>
    <col min="2339" max="2339" width="6.42578125" style="162" hidden="1"/>
    <col min="2340" max="2341" width="4.5703125" style="162" hidden="1"/>
    <col min="2342" max="2342" width="5.42578125" style="162" hidden="1"/>
    <col min="2343" max="2343" width="4.85546875" style="162" hidden="1"/>
    <col min="2344" max="2349" width="4.5703125" style="162" hidden="1"/>
    <col min="2350" max="2350" width="5.28515625" style="162" hidden="1"/>
    <col min="2351" max="2353" width="4.5703125" style="162" hidden="1"/>
    <col min="2354" max="2354" width="4.85546875" style="162" hidden="1"/>
    <col min="2355" max="2377" width="4.5703125" style="162" hidden="1"/>
    <col min="2378" max="2560" width="9.140625" style="162" hidden="1"/>
    <col min="2561" max="2561" width="25.85546875" style="162" hidden="1"/>
    <col min="2562" max="2562" width="7.5703125" style="162" hidden="1"/>
    <col min="2563" max="2579" width="5" style="162" hidden="1"/>
    <col min="2580" max="2583" width="5.42578125" style="162" hidden="1"/>
    <col min="2584" max="2584" width="4.5703125" style="162" hidden="1"/>
    <col min="2585" max="2585" width="6.42578125" style="162" hidden="1"/>
    <col min="2586" max="2586" width="5.42578125" style="162" hidden="1"/>
    <col min="2587" max="2587" width="6.42578125" style="162" hidden="1"/>
    <col min="2588" max="2588" width="5.42578125" style="162" hidden="1"/>
    <col min="2589" max="2589" width="6.42578125" style="162" hidden="1"/>
    <col min="2590" max="2590" width="5.42578125" style="162" hidden="1"/>
    <col min="2591" max="2591" width="6.42578125" style="162" hidden="1"/>
    <col min="2592" max="2592" width="4.5703125" style="162" hidden="1"/>
    <col min="2593" max="2593" width="6.42578125" style="162" hidden="1"/>
    <col min="2594" max="2594" width="4.5703125" style="162" hidden="1"/>
    <col min="2595" max="2595" width="6.42578125" style="162" hidden="1"/>
    <col min="2596" max="2597" width="4.5703125" style="162" hidden="1"/>
    <col min="2598" max="2598" width="5.42578125" style="162" hidden="1"/>
    <col min="2599" max="2599" width="4.85546875" style="162" hidden="1"/>
    <col min="2600" max="2605" width="4.5703125" style="162" hidden="1"/>
    <col min="2606" max="2606" width="5.28515625" style="162" hidden="1"/>
    <col min="2607" max="2609" width="4.5703125" style="162" hidden="1"/>
    <col min="2610" max="2610" width="4.85546875" style="162" hidden="1"/>
    <col min="2611" max="2633" width="4.5703125" style="162" hidden="1"/>
    <col min="2634" max="2816" width="9.140625" style="162" hidden="1"/>
    <col min="2817" max="2817" width="25.85546875" style="162" hidden="1"/>
    <col min="2818" max="2818" width="7.5703125" style="162" hidden="1"/>
    <col min="2819" max="2835" width="5" style="162" hidden="1"/>
    <col min="2836" max="2839" width="5.42578125" style="162" hidden="1"/>
    <col min="2840" max="2840" width="4.5703125" style="162" hidden="1"/>
    <col min="2841" max="2841" width="6.42578125" style="162" hidden="1"/>
    <col min="2842" max="2842" width="5.42578125" style="162" hidden="1"/>
    <col min="2843" max="2843" width="6.42578125" style="162" hidden="1"/>
    <col min="2844" max="2844" width="5.42578125" style="162" hidden="1"/>
    <col min="2845" max="2845" width="6.42578125" style="162" hidden="1"/>
    <col min="2846" max="2846" width="5.42578125" style="162" hidden="1"/>
    <col min="2847" max="2847" width="6.42578125" style="162" hidden="1"/>
    <col min="2848" max="2848" width="4.5703125" style="162" hidden="1"/>
    <col min="2849" max="2849" width="6.42578125" style="162" hidden="1"/>
    <col min="2850" max="2850" width="4.5703125" style="162" hidden="1"/>
    <col min="2851" max="2851" width="6.42578125" style="162" hidden="1"/>
    <col min="2852" max="2853" width="4.5703125" style="162" hidden="1"/>
    <col min="2854" max="2854" width="5.42578125" style="162" hidden="1"/>
    <col min="2855" max="2855" width="4.85546875" style="162" hidden="1"/>
    <col min="2856" max="2861" width="4.5703125" style="162" hidden="1"/>
    <col min="2862" max="2862" width="5.28515625" style="162" hidden="1"/>
    <col min="2863" max="2865" width="4.5703125" style="162" hidden="1"/>
    <col min="2866" max="2866" width="4.85546875" style="162" hidden="1"/>
    <col min="2867" max="2889" width="4.5703125" style="162" hidden="1"/>
    <col min="2890" max="3072" width="9.140625" style="162" hidden="1"/>
    <col min="3073" max="3073" width="25.85546875" style="162" hidden="1"/>
    <col min="3074" max="3074" width="7.5703125" style="162" hidden="1"/>
    <col min="3075" max="3091" width="5" style="162" hidden="1"/>
    <col min="3092" max="3095" width="5.42578125" style="162" hidden="1"/>
    <col min="3096" max="3096" width="4.5703125" style="162" hidden="1"/>
    <col min="3097" max="3097" width="6.42578125" style="162" hidden="1"/>
    <col min="3098" max="3098" width="5.42578125" style="162" hidden="1"/>
    <col min="3099" max="3099" width="6.42578125" style="162" hidden="1"/>
    <col min="3100" max="3100" width="5.42578125" style="162" hidden="1"/>
    <col min="3101" max="3101" width="6.42578125" style="162" hidden="1"/>
    <col min="3102" max="3102" width="5.42578125" style="162" hidden="1"/>
    <col min="3103" max="3103" width="6.42578125" style="162" hidden="1"/>
    <col min="3104" max="3104" width="4.5703125" style="162" hidden="1"/>
    <col min="3105" max="3105" width="6.42578125" style="162" hidden="1"/>
    <col min="3106" max="3106" width="4.5703125" style="162" hidden="1"/>
    <col min="3107" max="3107" width="6.42578125" style="162" hidden="1"/>
    <col min="3108" max="3109" width="4.5703125" style="162" hidden="1"/>
    <col min="3110" max="3110" width="5.42578125" style="162" hidden="1"/>
    <col min="3111" max="3111" width="4.85546875" style="162" hidden="1"/>
    <col min="3112" max="3117" width="4.5703125" style="162" hidden="1"/>
    <col min="3118" max="3118" width="5.28515625" style="162" hidden="1"/>
    <col min="3119" max="3121" width="4.5703125" style="162" hidden="1"/>
    <col min="3122" max="3122" width="4.85546875" style="162" hidden="1"/>
    <col min="3123" max="3145" width="4.5703125" style="162" hidden="1"/>
    <col min="3146" max="3328" width="9.140625" style="162" hidden="1"/>
    <col min="3329" max="3329" width="25.85546875" style="162" hidden="1"/>
    <col min="3330" max="3330" width="7.5703125" style="162" hidden="1"/>
    <col min="3331" max="3347" width="5" style="162" hidden="1"/>
    <col min="3348" max="3351" width="5.42578125" style="162" hidden="1"/>
    <col min="3352" max="3352" width="4.5703125" style="162" hidden="1"/>
    <col min="3353" max="3353" width="6.42578125" style="162" hidden="1"/>
    <col min="3354" max="3354" width="5.42578125" style="162" hidden="1"/>
    <col min="3355" max="3355" width="6.42578125" style="162" hidden="1"/>
    <col min="3356" max="3356" width="5.42578125" style="162" hidden="1"/>
    <col min="3357" max="3357" width="6.42578125" style="162" hidden="1"/>
    <col min="3358" max="3358" width="5.42578125" style="162" hidden="1"/>
    <col min="3359" max="3359" width="6.42578125" style="162" hidden="1"/>
    <col min="3360" max="3360" width="4.5703125" style="162" hidden="1"/>
    <col min="3361" max="3361" width="6.42578125" style="162" hidden="1"/>
    <col min="3362" max="3362" width="4.5703125" style="162" hidden="1"/>
    <col min="3363" max="3363" width="6.42578125" style="162" hidden="1"/>
    <col min="3364" max="3365" width="4.5703125" style="162" hidden="1"/>
    <col min="3366" max="3366" width="5.42578125" style="162" hidden="1"/>
    <col min="3367" max="3367" width="4.85546875" style="162" hidden="1"/>
    <col min="3368" max="3373" width="4.5703125" style="162" hidden="1"/>
    <col min="3374" max="3374" width="5.28515625" style="162" hidden="1"/>
    <col min="3375" max="3377" width="4.5703125" style="162" hidden="1"/>
    <col min="3378" max="3378" width="4.85546875" style="162" hidden="1"/>
    <col min="3379" max="3401" width="4.5703125" style="162" hidden="1"/>
    <col min="3402" max="3584" width="9.140625" style="162" hidden="1"/>
    <col min="3585" max="3585" width="25.85546875" style="162" hidden="1"/>
    <col min="3586" max="3586" width="7.5703125" style="162" hidden="1"/>
    <col min="3587" max="3603" width="5" style="162" hidden="1"/>
    <col min="3604" max="3607" width="5.42578125" style="162" hidden="1"/>
    <col min="3608" max="3608" width="4.5703125" style="162" hidden="1"/>
    <col min="3609" max="3609" width="6.42578125" style="162" hidden="1"/>
    <col min="3610" max="3610" width="5.42578125" style="162" hidden="1"/>
    <col min="3611" max="3611" width="6.42578125" style="162" hidden="1"/>
    <col min="3612" max="3612" width="5.42578125" style="162" hidden="1"/>
    <col min="3613" max="3613" width="6.42578125" style="162" hidden="1"/>
    <col min="3614" max="3614" width="5.42578125" style="162" hidden="1"/>
    <col min="3615" max="3615" width="6.42578125" style="162" hidden="1"/>
    <col min="3616" max="3616" width="4.5703125" style="162" hidden="1"/>
    <col min="3617" max="3617" width="6.42578125" style="162" hidden="1"/>
    <col min="3618" max="3618" width="4.5703125" style="162" hidden="1"/>
    <col min="3619" max="3619" width="6.42578125" style="162" hidden="1"/>
    <col min="3620" max="3621" width="4.5703125" style="162" hidden="1"/>
    <col min="3622" max="3622" width="5.42578125" style="162" hidden="1"/>
    <col min="3623" max="3623" width="4.85546875" style="162" hidden="1"/>
    <col min="3624" max="3629" width="4.5703125" style="162" hidden="1"/>
    <col min="3630" max="3630" width="5.28515625" style="162" hidden="1"/>
    <col min="3631" max="3633" width="4.5703125" style="162" hidden="1"/>
    <col min="3634" max="3634" width="4.85546875" style="162" hidden="1"/>
    <col min="3635" max="3657" width="4.5703125" style="162" hidden="1"/>
    <col min="3658" max="3840" width="9.140625" style="162" hidden="1"/>
    <col min="3841" max="3841" width="25.85546875" style="162" hidden="1"/>
    <col min="3842" max="3842" width="7.5703125" style="162" hidden="1"/>
    <col min="3843" max="3859" width="5" style="162" hidden="1"/>
    <col min="3860" max="3863" width="5.42578125" style="162" hidden="1"/>
    <col min="3864" max="3864" width="4.5703125" style="162" hidden="1"/>
    <col min="3865" max="3865" width="6.42578125" style="162" hidden="1"/>
    <col min="3866" max="3866" width="5.42578125" style="162" hidden="1"/>
    <col min="3867" max="3867" width="6.42578125" style="162" hidden="1"/>
    <col min="3868" max="3868" width="5.42578125" style="162" hidden="1"/>
    <col min="3869" max="3869" width="6.42578125" style="162" hidden="1"/>
    <col min="3870" max="3870" width="5.42578125" style="162" hidden="1"/>
    <col min="3871" max="3871" width="6.42578125" style="162" hidden="1"/>
    <col min="3872" max="3872" width="4.5703125" style="162" hidden="1"/>
    <col min="3873" max="3873" width="6.42578125" style="162" hidden="1"/>
    <col min="3874" max="3874" width="4.5703125" style="162" hidden="1"/>
    <col min="3875" max="3875" width="6.42578125" style="162" hidden="1"/>
    <col min="3876" max="3877" width="4.5703125" style="162" hidden="1"/>
    <col min="3878" max="3878" width="5.42578125" style="162" hidden="1"/>
    <col min="3879" max="3879" width="4.85546875" style="162" hidden="1"/>
    <col min="3880" max="3885" width="4.5703125" style="162" hidden="1"/>
    <col min="3886" max="3886" width="5.28515625" style="162" hidden="1"/>
    <col min="3887" max="3889" width="4.5703125" style="162" hidden="1"/>
    <col min="3890" max="3890" width="4.85546875" style="162" hidden="1"/>
    <col min="3891" max="3913" width="4.5703125" style="162" hidden="1"/>
    <col min="3914" max="4096" width="9.140625" style="162" hidden="1"/>
    <col min="4097" max="4097" width="25.85546875" style="162" hidden="1"/>
    <col min="4098" max="4098" width="7.5703125" style="162" hidden="1"/>
    <col min="4099" max="4115" width="5" style="162" hidden="1"/>
    <col min="4116" max="4119" width="5.42578125" style="162" hidden="1"/>
    <col min="4120" max="4120" width="4.5703125" style="162" hidden="1"/>
    <col min="4121" max="4121" width="6.42578125" style="162" hidden="1"/>
    <col min="4122" max="4122" width="5.42578125" style="162" hidden="1"/>
    <col min="4123" max="4123" width="6.42578125" style="162" hidden="1"/>
    <col min="4124" max="4124" width="5.42578125" style="162" hidden="1"/>
    <col min="4125" max="4125" width="6.42578125" style="162" hidden="1"/>
    <col min="4126" max="4126" width="5.42578125" style="162" hidden="1"/>
    <col min="4127" max="4127" width="6.42578125" style="162" hidden="1"/>
    <col min="4128" max="4128" width="4.5703125" style="162" hidden="1"/>
    <col min="4129" max="4129" width="6.42578125" style="162" hidden="1"/>
    <col min="4130" max="4130" width="4.5703125" style="162" hidden="1"/>
    <col min="4131" max="4131" width="6.42578125" style="162" hidden="1"/>
    <col min="4132" max="4133" width="4.5703125" style="162" hidden="1"/>
    <col min="4134" max="4134" width="5.42578125" style="162" hidden="1"/>
    <col min="4135" max="4135" width="4.85546875" style="162" hidden="1"/>
    <col min="4136" max="4141" width="4.5703125" style="162" hidden="1"/>
    <col min="4142" max="4142" width="5.28515625" style="162" hidden="1"/>
    <col min="4143" max="4145" width="4.5703125" style="162" hidden="1"/>
    <col min="4146" max="4146" width="4.85546875" style="162" hidden="1"/>
    <col min="4147" max="4169" width="4.5703125" style="162" hidden="1"/>
    <col min="4170" max="4352" width="9.140625" style="162" hidden="1"/>
    <col min="4353" max="4353" width="25.85546875" style="162" hidden="1"/>
    <col min="4354" max="4354" width="7.5703125" style="162" hidden="1"/>
    <col min="4355" max="4371" width="5" style="162" hidden="1"/>
    <col min="4372" max="4375" width="5.42578125" style="162" hidden="1"/>
    <col min="4376" max="4376" width="4.5703125" style="162" hidden="1"/>
    <col min="4377" max="4377" width="6.42578125" style="162" hidden="1"/>
    <col min="4378" max="4378" width="5.42578125" style="162" hidden="1"/>
    <col min="4379" max="4379" width="6.42578125" style="162" hidden="1"/>
    <col min="4380" max="4380" width="5.42578125" style="162" hidden="1"/>
    <col min="4381" max="4381" width="6.42578125" style="162" hidden="1"/>
    <col min="4382" max="4382" width="5.42578125" style="162" hidden="1"/>
    <col min="4383" max="4383" width="6.42578125" style="162" hidden="1"/>
    <col min="4384" max="4384" width="4.5703125" style="162" hidden="1"/>
    <col min="4385" max="4385" width="6.42578125" style="162" hidden="1"/>
    <col min="4386" max="4386" width="4.5703125" style="162" hidden="1"/>
    <col min="4387" max="4387" width="6.42578125" style="162" hidden="1"/>
    <col min="4388" max="4389" width="4.5703125" style="162" hidden="1"/>
    <col min="4390" max="4390" width="5.42578125" style="162" hidden="1"/>
    <col min="4391" max="4391" width="4.85546875" style="162" hidden="1"/>
    <col min="4392" max="4397" width="4.5703125" style="162" hidden="1"/>
    <col min="4398" max="4398" width="5.28515625" style="162" hidden="1"/>
    <col min="4399" max="4401" width="4.5703125" style="162" hidden="1"/>
    <col min="4402" max="4402" width="4.85546875" style="162" hidden="1"/>
    <col min="4403" max="4425" width="4.5703125" style="162" hidden="1"/>
    <col min="4426" max="4608" width="9.140625" style="162" hidden="1"/>
    <col min="4609" max="4609" width="25.85546875" style="162" hidden="1"/>
    <col min="4610" max="4610" width="7.5703125" style="162" hidden="1"/>
    <col min="4611" max="4627" width="5" style="162" hidden="1"/>
    <col min="4628" max="4631" width="5.42578125" style="162" hidden="1"/>
    <col min="4632" max="4632" width="4.5703125" style="162" hidden="1"/>
    <col min="4633" max="4633" width="6.42578125" style="162" hidden="1"/>
    <col min="4634" max="4634" width="5.42578125" style="162" hidden="1"/>
    <col min="4635" max="4635" width="6.42578125" style="162" hidden="1"/>
    <col min="4636" max="4636" width="5.42578125" style="162" hidden="1"/>
    <col min="4637" max="4637" width="6.42578125" style="162" hidden="1"/>
    <col min="4638" max="4638" width="5.42578125" style="162" hidden="1"/>
    <col min="4639" max="4639" width="6.42578125" style="162" hidden="1"/>
    <col min="4640" max="4640" width="4.5703125" style="162" hidden="1"/>
    <col min="4641" max="4641" width="6.42578125" style="162" hidden="1"/>
    <col min="4642" max="4642" width="4.5703125" style="162" hidden="1"/>
    <col min="4643" max="4643" width="6.42578125" style="162" hidden="1"/>
    <col min="4644" max="4645" width="4.5703125" style="162" hidden="1"/>
    <col min="4646" max="4646" width="5.42578125" style="162" hidden="1"/>
    <col min="4647" max="4647" width="4.85546875" style="162" hidden="1"/>
    <col min="4648" max="4653" width="4.5703125" style="162" hidden="1"/>
    <col min="4654" max="4654" width="5.28515625" style="162" hidden="1"/>
    <col min="4655" max="4657" width="4.5703125" style="162" hidden="1"/>
    <col min="4658" max="4658" width="4.85546875" style="162" hidden="1"/>
    <col min="4659" max="4681" width="4.5703125" style="162" hidden="1"/>
    <col min="4682" max="4864" width="9.140625" style="162" hidden="1"/>
    <col min="4865" max="4865" width="25.85546875" style="162" hidden="1"/>
    <col min="4866" max="4866" width="7.5703125" style="162" hidden="1"/>
    <col min="4867" max="4883" width="5" style="162" hidden="1"/>
    <col min="4884" max="4887" width="5.42578125" style="162" hidden="1"/>
    <col min="4888" max="4888" width="4.5703125" style="162" hidden="1"/>
    <col min="4889" max="4889" width="6.42578125" style="162" hidden="1"/>
    <col min="4890" max="4890" width="5.42578125" style="162" hidden="1"/>
    <col min="4891" max="4891" width="6.42578125" style="162" hidden="1"/>
    <col min="4892" max="4892" width="5.42578125" style="162" hidden="1"/>
    <col min="4893" max="4893" width="6.42578125" style="162" hidden="1"/>
    <col min="4894" max="4894" width="5.42578125" style="162" hidden="1"/>
    <col min="4895" max="4895" width="6.42578125" style="162" hidden="1"/>
    <col min="4896" max="4896" width="4.5703125" style="162" hidden="1"/>
    <col min="4897" max="4897" width="6.42578125" style="162" hidden="1"/>
    <col min="4898" max="4898" width="4.5703125" style="162" hidden="1"/>
    <col min="4899" max="4899" width="6.42578125" style="162" hidden="1"/>
    <col min="4900" max="4901" width="4.5703125" style="162" hidden="1"/>
    <col min="4902" max="4902" width="5.42578125" style="162" hidden="1"/>
    <col min="4903" max="4903" width="4.85546875" style="162" hidden="1"/>
    <col min="4904" max="4909" width="4.5703125" style="162" hidden="1"/>
    <col min="4910" max="4910" width="5.28515625" style="162" hidden="1"/>
    <col min="4911" max="4913" width="4.5703125" style="162" hidden="1"/>
    <col min="4914" max="4914" width="4.85546875" style="162" hidden="1"/>
    <col min="4915" max="4937" width="4.5703125" style="162" hidden="1"/>
    <col min="4938" max="5120" width="9.140625" style="162" hidden="1"/>
    <col min="5121" max="5121" width="25.85546875" style="162" hidden="1"/>
    <col min="5122" max="5122" width="7.5703125" style="162" hidden="1"/>
    <col min="5123" max="5139" width="5" style="162" hidden="1"/>
    <col min="5140" max="5143" width="5.42578125" style="162" hidden="1"/>
    <col min="5144" max="5144" width="4.5703125" style="162" hidden="1"/>
    <col min="5145" max="5145" width="6.42578125" style="162" hidden="1"/>
    <col min="5146" max="5146" width="5.42578125" style="162" hidden="1"/>
    <col min="5147" max="5147" width="6.42578125" style="162" hidden="1"/>
    <col min="5148" max="5148" width="5.42578125" style="162" hidden="1"/>
    <col min="5149" max="5149" width="6.42578125" style="162" hidden="1"/>
    <col min="5150" max="5150" width="5.42578125" style="162" hidden="1"/>
    <col min="5151" max="5151" width="6.42578125" style="162" hidden="1"/>
    <col min="5152" max="5152" width="4.5703125" style="162" hidden="1"/>
    <col min="5153" max="5153" width="6.42578125" style="162" hidden="1"/>
    <col min="5154" max="5154" width="4.5703125" style="162" hidden="1"/>
    <col min="5155" max="5155" width="6.42578125" style="162" hidden="1"/>
    <col min="5156" max="5157" width="4.5703125" style="162" hidden="1"/>
    <col min="5158" max="5158" width="5.42578125" style="162" hidden="1"/>
    <col min="5159" max="5159" width="4.85546875" style="162" hidden="1"/>
    <col min="5160" max="5165" width="4.5703125" style="162" hidden="1"/>
    <col min="5166" max="5166" width="5.28515625" style="162" hidden="1"/>
    <col min="5167" max="5169" width="4.5703125" style="162" hidden="1"/>
    <col min="5170" max="5170" width="4.85546875" style="162" hidden="1"/>
    <col min="5171" max="5193" width="4.5703125" style="162" hidden="1"/>
    <col min="5194" max="5376" width="9.140625" style="162" hidden="1"/>
    <col min="5377" max="5377" width="25.85546875" style="162" hidden="1"/>
    <col min="5378" max="5378" width="7.5703125" style="162" hidden="1"/>
    <col min="5379" max="5395" width="5" style="162" hidden="1"/>
    <col min="5396" max="5399" width="5.42578125" style="162" hidden="1"/>
    <col min="5400" max="5400" width="4.5703125" style="162" hidden="1"/>
    <col min="5401" max="5401" width="6.42578125" style="162" hidden="1"/>
    <col min="5402" max="5402" width="5.42578125" style="162" hidden="1"/>
    <col min="5403" max="5403" width="6.42578125" style="162" hidden="1"/>
    <col min="5404" max="5404" width="5.42578125" style="162" hidden="1"/>
    <col min="5405" max="5405" width="6.42578125" style="162" hidden="1"/>
    <col min="5406" max="5406" width="5.42578125" style="162" hidden="1"/>
    <col min="5407" max="5407" width="6.42578125" style="162" hidden="1"/>
    <col min="5408" max="5408" width="4.5703125" style="162" hidden="1"/>
    <col min="5409" max="5409" width="6.42578125" style="162" hidden="1"/>
    <col min="5410" max="5410" width="4.5703125" style="162" hidden="1"/>
    <col min="5411" max="5411" width="6.42578125" style="162" hidden="1"/>
    <col min="5412" max="5413" width="4.5703125" style="162" hidden="1"/>
    <col min="5414" max="5414" width="5.42578125" style="162" hidden="1"/>
    <col min="5415" max="5415" width="4.85546875" style="162" hidden="1"/>
    <col min="5416" max="5421" width="4.5703125" style="162" hidden="1"/>
    <col min="5422" max="5422" width="5.28515625" style="162" hidden="1"/>
    <col min="5423" max="5425" width="4.5703125" style="162" hidden="1"/>
    <col min="5426" max="5426" width="4.85546875" style="162" hidden="1"/>
    <col min="5427" max="5449" width="4.5703125" style="162" hidden="1"/>
    <col min="5450" max="5632" width="9.140625" style="162" hidden="1"/>
    <col min="5633" max="5633" width="25.85546875" style="162" hidden="1"/>
    <col min="5634" max="5634" width="7.5703125" style="162" hidden="1"/>
    <col min="5635" max="5651" width="5" style="162" hidden="1"/>
    <col min="5652" max="5655" width="5.42578125" style="162" hidden="1"/>
    <col min="5656" max="5656" width="4.5703125" style="162" hidden="1"/>
    <col min="5657" max="5657" width="6.42578125" style="162" hidden="1"/>
    <col min="5658" max="5658" width="5.42578125" style="162" hidden="1"/>
    <col min="5659" max="5659" width="6.42578125" style="162" hidden="1"/>
    <col min="5660" max="5660" width="5.42578125" style="162" hidden="1"/>
    <col min="5661" max="5661" width="6.42578125" style="162" hidden="1"/>
    <col min="5662" max="5662" width="5.42578125" style="162" hidden="1"/>
    <col min="5663" max="5663" width="6.42578125" style="162" hidden="1"/>
    <col min="5664" max="5664" width="4.5703125" style="162" hidden="1"/>
    <col min="5665" max="5665" width="6.42578125" style="162" hidden="1"/>
    <col min="5666" max="5666" width="4.5703125" style="162" hidden="1"/>
    <col min="5667" max="5667" width="6.42578125" style="162" hidden="1"/>
    <col min="5668" max="5669" width="4.5703125" style="162" hidden="1"/>
    <col min="5670" max="5670" width="5.42578125" style="162" hidden="1"/>
    <col min="5671" max="5671" width="4.85546875" style="162" hidden="1"/>
    <col min="5672" max="5677" width="4.5703125" style="162" hidden="1"/>
    <col min="5678" max="5678" width="5.28515625" style="162" hidden="1"/>
    <col min="5679" max="5681" width="4.5703125" style="162" hidden="1"/>
    <col min="5682" max="5682" width="4.85546875" style="162" hidden="1"/>
    <col min="5683" max="5705" width="4.5703125" style="162" hidden="1"/>
    <col min="5706" max="5888" width="9.140625" style="162" hidden="1"/>
    <col min="5889" max="5889" width="25.85546875" style="162" hidden="1"/>
    <col min="5890" max="5890" width="7.5703125" style="162" hidden="1"/>
    <col min="5891" max="5907" width="5" style="162" hidden="1"/>
    <col min="5908" max="5911" width="5.42578125" style="162" hidden="1"/>
    <col min="5912" max="5912" width="4.5703125" style="162" hidden="1"/>
    <col min="5913" max="5913" width="6.42578125" style="162" hidden="1"/>
    <col min="5914" max="5914" width="5.42578125" style="162" hidden="1"/>
    <col min="5915" max="5915" width="6.42578125" style="162" hidden="1"/>
    <col min="5916" max="5916" width="5.42578125" style="162" hidden="1"/>
    <col min="5917" max="5917" width="6.42578125" style="162" hidden="1"/>
    <col min="5918" max="5918" width="5.42578125" style="162" hidden="1"/>
    <col min="5919" max="5919" width="6.42578125" style="162" hidden="1"/>
    <col min="5920" max="5920" width="4.5703125" style="162" hidden="1"/>
    <col min="5921" max="5921" width="6.42578125" style="162" hidden="1"/>
    <col min="5922" max="5922" width="4.5703125" style="162" hidden="1"/>
    <col min="5923" max="5923" width="6.42578125" style="162" hidden="1"/>
    <col min="5924" max="5925" width="4.5703125" style="162" hidden="1"/>
    <col min="5926" max="5926" width="5.42578125" style="162" hidden="1"/>
    <col min="5927" max="5927" width="4.85546875" style="162" hidden="1"/>
    <col min="5928" max="5933" width="4.5703125" style="162" hidden="1"/>
    <col min="5934" max="5934" width="5.28515625" style="162" hidden="1"/>
    <col min="5935" max="5937" width="4.5703125" style="162" hidden="1"/>
    <col min="5938" max="5938" width="4.85546875" style="162" hidden="1"/>
    <col min="5939" max="5961" width="4.5703125" style="162" hidden="1"/>
    <col min="5962" max="6144" width="9.140625" style="162" hidden="1"/>
    <col min="6145" max="6145" width="25.85546875" style="162" hidden="1"/>
    <col min="6146" max="6146" width="7.5703125" style="162" hidden="1"/>
    <col min="6147" max="6163" width="5" style="162" hidden="1"/>
    <col min="6164" max="6167" width="5.42578125" style="162" hidden="1"/>
    <col min="6168" max="6168" width="4.5703125" style="162" hidden="1"/>
    <col min="6169" max="6169" width="6.42578125" style="162" hidden="1"/>
    <col min="6170" max="6170" width="5.42578125" style="162" hidden="1"/>
    <col min="6171" max="6171" width="6.42578125" style="162" hidden="1"/>
    <col min="6172" max="6172" width="5.42578125" style="162" hidden="1"/>
    <col min="6173" max="6173" width="6.42578125" style="162" hidden="1"/>
    <col min="6174" max="6174" width="5.42578125" style="162" hidden="1"/>
    <col min="6175" max="6175" width="6.42578125" style="162" hidden="1"/>
    <col min="6176" max="6176" width="4.5703125" style="162" hidden="1"/>
    <col min="6177" max="6177" width="6.42578125" style="162" hidden="1"/>
    <col min="6178" max="6178" width="4.5703125" style="162" hidden="1"/>
    <col min="6179" max="6179" width="6.42578125" style="162" hidden="1"/>
    <col min="6180" max="6181" width="4.5703125" style="162" hidden="1"/>
    <col min="6182" max="6182" width="5.42578125" style="162" hidden="1"/>
    <col min="6183" max="6183" width="4.85546875" style="162" hidden="1"/>
    <col min="6184" max="6189" width="4.5703125" style="162" hidden="1"/>
    <col min="6190" max="6190" width="5.28515625" style="162" hidden="1"/>
    <col min="6191" max="6193" width="4.5703125" style="162" hidden="1"/>
    <col min="6194" max="6194" width="4.85546875" style="162" hidden="1"/>
    <col min="6195" max="6217" width="4.5703125" style="162" hidden="1"/>
    <col min="6218" max="6400" width="9.140625" style="162" hidden="1"/>
    <col min="6401" max="6401" width="25.85546875" style="162" hidden="1"/>
    <col min="6402" max="6402" width="7.5703125" style="162" hidden="1"/>
    <col min="6403" max="6419" width="5" style="162" hidden="1"/>
    <col min="6420" max="6423" width="5.42578125" style="162" hidden="1"/>
    <col min="6424" max="6424" width="4.5703125" style="162" hidden="1"/>
    <col min="6425" max="6425" width="6.42578125" style="162" hidden="1"/>
    <col min="6426" max="6426" width="5.42578125" style="162" hidden="1"/>
    <col min="6427" max="6427" width="6.42578125" style="162" hidden="1"/>
    <col min="6428" max="6428" width="5.42578125" style="162" hidden="1"/>
    <col min="6429" max="6429" width="6.42578125" style="162" hidden="1"/>
    <col min="6430" max="6430" width="5.42578125" style="162" hidden="1"/>
    <col min="6431" max="6431" width="6.42578125" style="162" hidden="1"/>
    <col min="6432" max="6432" width="4.5703125" style="162" hidden="1"/>
    <col min="6433" max="6433" width="6.42578125" style="162" hidden="1"/>
    <col min="6434" max="6434" width="4.5703125" style="162" hidden="1"/>
    <col min="6435" max="6435" width="6.42578125" style="162" hidden="1"/>
    <col min="6436" max="6437" width="4.5703125" style="162" hidden="1"/>
    <col min="6438" max="6438" width="5.42578125" style="162" hidden="1"/>
    <col min="6439" max="6439" width="4.85546875" style="162" hidden="1"/>
    <col min="6440" max="6445" width="4.5703125" style="162" hidden="1"/>
    <col min="6446" max="6446" width="5.28515625" style="162" hidden="1"/>
    <col min="6447" max="6449" width="4.5703125" style="162" hidden="1"/>
    <col min="6450" max="6450" width="4.85546875" style="162" hidden="1"/>
    <col min="6451" max="6473" width="4.5703125" style="162" hidden="1"/>
    <col min="6474" max="6656" width="9.140625" style="162" hidden="1"/>
    <col min="6657" max="6657" width="25.85546875" style="162" hidden="1"/>
    <col min="6658" max="6658" width="7.5703125" style="162" hidden="1"/>
    <col min="6659" max="6675" width="5" style="162" hidden="1"/>
    <col min="6676" max="6679" width="5.42578125" style="162" hidden="1"/>
    <col min="6680" max="6680" width="4.5703125" style="162" hidden="1"/>
    <col min="6681" max="6681" width="6.42578125" style="162" hidden="1"/>
    <col min="6682" max="6682" width="5.42578125" style="162" hidden="1"/>
    <col min="6683" max="6683" width="6.42578125" style="162" hidden="1"/>
    <col min="6684" max="6684" width="5.42578125" style="162" hidden="1"/>
    <col min="6685" max="6685" width="6.42578125" style="162" hidden="1"/>
    <col min="6686" max="6686" width="5.42578125" style="162" hidden="1"/>
    <col min="6687" max="6687" width="6.42578125" style="162" hidden="1"/>
    <col min="6688" max="6688" width="4.5703125" style="162" hidden="1"/>
    <col min="6689" max="6689" width="6.42578125" style="162" hidden="1"/>
    <col min="6690" max="6690" width="4.5703125" style="162" hidden="1"/>
    <col min="6691" max="6691" width="6.42578125" style="162" hidden="1"/>
    <col min="6692" max="6693" width="4.5703125" style="162" hidden="1"/>
    <col min="6694" max="6694" width="5.42578125" style="162" hidden="1"/>
    <col min="6695" max="6695" width="4.85546875" style="162" hidden="1"/>
    <col min="6696" max="6701" width="4.5703125" style="162" hidden="1"/>
    <col min="6702" max="6702" width="5.28515625" style="162" hidden="1"/>
    <col min="6703" max="6705" width="4.5703125" style="162" hidden="1"/>
    <col min="6706" max="6706" width="4.85546875" style="162" hidden="1"/>
    <col min="6707" max="6729" width="4.5703125" style="162" hidden="1"/>
    <col min="6730" max="6912" width="9.140625" style="162" hidden="1"/>
    <col min="6913" max="6913" width="25.85546875" style="162" hidden="1"/>
    <col min="6914" max="6914" width="7.5703125" style="162" hidden="1"/>
    <col min="6915" max="6931" width="5" style="162" hidden="1"/>
    <col min="6932" max="6935" width="5.42578125" style="162" hidden="1"/>
    <col min="6936" max="6936" width="4.5703125" style="162" hidden="1"/>
    <col min="6937" max="6937" width="6.42578125" style="162" hidden="1"/>
    <col min="6938" max="6938" width="5.42578125" style="162" hidden="1"/>
    <col min="6939" max="6939" width="6.42578125" style="162" hidden="1"/>
    <col min="6940" max="6940" width="5.42578125" style="162" hidden="1"/>
    <col min="6941" max="6941" width="6.42578125" style="162" hidden="1"/>
    <col min="6942" max="6942" width="5.42578125" style="162" hidden="1"/>
    <col min="6943" max="6943" width="6.42578125" style="162" hidden="1"/>
    <col min="6944" max="6944" width="4.5703125" style="162" hidden="1"/>
    <col min="6945" max="6945" width="6.42578125" style="162" hidden="1"/>
    <col min="6946" max="6946" width="4.5703125" style="162" hidden="1"/>
    <col min="6947" max="6947" width="6.42578125" style="162" hidden="1"/>
    <col min="6948" max="6949" width="4.5703125" style="162" hidden="1"/>
    <col min="6950" max="6950" width="5.42578125" style="162" hidden="1"/>
    <col min="6951" max="6951" width="4.85546875" style="162" hidden="1"/>
    <col min="6952" max="6957" width="4.5703125" style="162" hidden="1"/>
    <col min="6958" max="6958" width="5.28515625" style="162" hidden="1"/>
    <col min="6959" max="6961" width="4.5703125" style="162" hidden="1"/>
    <col min="6962" max="6962" width="4.85546875" style="162" hidden="1"/>
    <col min="6963" max="6985" width="4.5703125" style="162" hidden="1"/>
    <col min="6986" max="7168" width="9.140625" style="162" hidden="1"/>
    <col min="7169" max="7169" width="25.85546875" style="162" hidden="1"/>
    <col min="7170" max="7170" width="7.5703125" style="162" hidden="1"/>
    <col min="7171" max="7187" width="5" style="162" hidden="1"/>
    <col min="7188" max="7191" width="5.42578125" style="162" hidden="1"/>
    <col min="7192" max="7192" width="4.5703125" style="162" hidden="1"/>
    <col min="7193" max="7193" width="6.42578125" style="162" hidden="1"/>
    <col min="7194" max="7194" width="5.42578125" style="162" hidden="1"/>
    <col min="7195" max="7195" width="6.42578125" style="162" hidden="1"/>
    <col min="7196" max="7196" width="5.42578125" style="162" hidden="1"/>
    <col min="7197" max="7197" width="6.42578125" style="162" hidden="1"/>
    <col min="7198" max="7198" width="5.42578125" style="162" hidden="1"/>
    <col min="7199" max="7199" width="6.42578125" style="162" hidden="1"/>
    <col min="7200" max="7200" width="4.5703125" style="162" hidden="1"/>
    <col min="7201" max="7201" width="6.42578125" style="162" hidden="1"/>
    <col min="7202" max="7202" width="4.5703125" style="162" hidden="1"/>
    <col min="7203" max="7203" width="6.42578125" style="162" hidden="1"/>
    <col min="7204" max="7205" width="4.5703125" style="162" hidden="1"/>
    <col min="7206" max="7206" width="5.42578125" style="162" hidden="1"/>
    <col min="7207" max="7207" width="4.85546875" style="162" hidden="1"/>
    <col min="7208" max="7213" width="4.5703125" style="162" hidden="1"/>
    <col min="7214" max="7214" width="5.28515625" style="162" hidden="1"/>
    <col min="7215" max="7217" width="4.5703125" style="162" hidden="1"/>
    <col min="7218" max="7218" width="4.85546875" style="162" hidden="1"/>
    <col min="7219" max="7241" width="4.5703125" style="162" hidden="1"/>
    <col min="7242" max="7424" width="9.140625" style="162" hidden="1"/>
    <col min="7425" max="7425" width="25.85546875" style="162" hidden="1"/>
    <col min="7426" max="7426" width="7.5703125" style="162" hidden="1"/>
    <col min="7427" max="7443" width="5" style="162" hidden="1"/>
    <col min="7444" max="7447" width="5.42578125" style="162" hidden="1"/>
    <col min="7448" max="7448" width="4.5703125" style="162" hidden="1"/>
    <col min="7449" max="7449" width="6.42578125" style="162" hidden="1"/>
    <col min="7450" max="7450" width="5.42578125" style="162" hidden="1"/>
    <col min="7451" max="7451" width="6.42578125" style="162" hidden="1"/>
    <col min="7452" max="7452" width="5.42578125" style="162" hidden="1"/>
    <col min="7453" max="7453" width="6.42578125" style="162" hidden="1"/>
    <col min="7454" max="7454" width="5.42578125" style="162" hidden="1"/>
    <col min="7455" max="7455" width="6.42578125" style="162" hidden="1"/>
    <col min="7456" max="7456" width="4.5703125" style="162" hidden="1"/>
    <col min="7457" max="7457" width="6.42578125" style="162" hidden="1"/>
    <col min="7458" max="7458" width="4.5703125" style="162" hidden="1"/>
    <col min="7459" max="7459" width="6.42578125" style="162" hidden="1"/>
    <col min="7460" max="7461" width="4.5703125" style="162" hidden="1"/>
    <col min="7462" max="7462" width="5.42578125" style="162" hidden="1"/>
    <col min="7463" max="7463" width="4.85546875" style="162" hidden="1"/>
    <col min="7464" max="7469" width="4.5703125" style="162" hidden="1"/>
    <col min="7470" max="7470" width="5.28515625" style="162" hidden="1"/>
    <col min="7471" max="7473" width="4.5703125" style="162" hidden="1"/>
    <col min="7474" max="7474" width="4.85546875" style="162" hidden="1"/>
    <col min="7475" max="7497" width="4.5703125" style="162" hidden="1"/>
    <col min="7498" max="7680" width="9.140625" style="162" hidden="1"/>
    <col min="7681" max="7681" width="25.85546875" style="162" hidden="1"/>
    <col min="7682" max="7682" width="7.5703125" style="162" hidden="1"/>
    <col min="7683" max="7699" width="5" style="162" hidden="1"/>
    <col min="7700" max="7703" width="5.42578125" style="162" hidden="1"/>
    <col min="7704" max="7704" width="4.5703125" style="162" hidden="1"/>
    <col min="7705" max="7705" width="6.42578125" style="162" hidden="1"/>
    <col min="7706" max="7706" width="5.42578125" style="162" hidden="1"/>
    <col min="7707" max="7707" width="6.42578125" style="162" hidden="1"/>
    <col min="7708" max="7708" width="5.42578125" style="162" hidden="1"/>
    <col min="7709" max="7709" width="6.42578125" style="162" hidden="1"/>
    <col min="7710" max="7710" width="5.42578125" style="162" hidden="1"/>
    <col min="7711" max="7711" width="6.42578125" style="162" hidden="1"/>
    <col min="7712" max="7712" width="4.5703125" style="162" hidden="1"/>
    <col min="7713" max="7713" width="6.42578125" style="162" hidden="1"/>
    <col min="7714" max="7714" width="4.5703125" style="162" hidden="1"/>
    <col min="7715" max="7715" width="6.42578125" style="162" hidden="1"/>
    <col min="7716" max="7717" width="4.5703125" style="162" hidden="1"/>
    <col min="7718" max="7718" width="5.42578125" style="162" hidden="1"/>
    <col min="7719" max="7719" width="4.85546875" style="162" hidden="1"/>
    <col min="7720" max="7725" width="4.5703125" style="162" hidden="1"/>
    <col min="7726" max="7726" width="5.28515625" style="162" hidden="1"/>
    <col min="7727" max="7729" width="4.5703125" style="162" hidden="1"/>
    <col min="7730" max="7730" width="4.85546875" style="162" hidden="1"/>
    <col min="7731" max="7753" width="4.5703125" style="162" hidden="1"/>
    <col min="7754" max="7936" width="9.140625" style="162" hidden="1"/>
    <col min="7937" max="7937" width="25.85546875" style="162" hidden="1"/>
    <col min="7938" max="7938" width="7.5703125" style="162" hidden="1"/>
    <col min="7939" max="7955" width="5" style="162" hidden="1"/>
    <col min="7956" max="7959" width="5.42578125" style="162" hidden="1"/>
    <col min="7960" max="7960" width="4.5703125" style="162" hidden="1"/>
    <col min="7961" max="7961" width="6.42578125" style="162" hidden="1"/>
    <col min="7962" max="7962" width="5.42578125" style="162" hidden="1"/>
    <col min="7963" max="7963" width="6.42578125" style="162" hidden="1"/>
    <col min="7964" max="7964" width="5.42578125" style="162" hidden="1"/>
    <col min="7965" max="7965" width="6.42578125" style="162" hidden="1"/>
    <col min="7966" max="7966" width="5.42578125" style="162" hidden="1"/>
    <col min="7967" max="7967" width="6.42578125" style="162" hidden="1"/>
    <col min="7968" max="7968" width="4.5703125" style="162" hidden="1"/>
    <col min="7969" max="7969" width="6.42578125" style="162" hidden="1"/>
    <col min="7970" max="7970" width="4.5703125" style="162" hidden="1"/>
    <col min="7971" max="7971" width="6.42578125" style="162" hidden="1"/>
    <col min="7972" max="7973" width="4.5703125" style="162" hidden="1"/>
    <col min="7974" max="7974" width="5.42578125" style="162" hidden="1"/>
    <col min="7975" max="7975" width="4.85546875" style="162" hidden="1"/>
    <col min="7976" max="7981" width="4.5703125" style="162" hidden="1"/>
    <col min="7982" max="7982" width="5.28515625" style="162" hidden="1"/>
    <col min="7983" max="7985" width="4.5703125" style="162" hidden="1"/>
    <col min="7986" max="7986" width="4.85546875" style="162" hidden="1"/>
    <col min="7987" max="8009" width="4.5703125" style="162" hidden="1"/>
    <col min="8010" max="8192" width="9.140625" style="162" hidden="1"/>
    <col min="8193" max="8193" width="25.85546875" style="162" hidden="1"/>
    <col min="8194" max="8194" width="7.5703125" style="162" hidden="1"/>
    <col min="8195" max="8211" width="5" style="162" hidden="1"/>
    <col min="8212" max="8215" width="5.42578125" style="162" hidden="1"/>
    <col min="8216" max="8216" width="4.5703125" style="162" hidden="1"/>
    <col min="8217" max="8217" width="6.42578125" style="162" hidden="1"/>
    <col min="8218" max="8218" width="5.42578125" style="162" hidden="1"/>
    <col min="8219" max="8219" width="6.42578125" style="162" hidden="1"/>
    <col min="8220" max="8220" width="5.42578125" style="162" hidden="1"/>
    <col min="8221" max="8221" width="6.42578125" style="162" hidden="1"/>
    <col min="8222" max="8222" width="5.42578125" style="162" hidden="1"/>
    <col min="8223" max="8223" width="6.42578125" style="162" hidden="1"/>
    <col min="8224" max="8224" width="4.5703125" style="162" hidden="1"/>
    <col min="8225" max="8225" width="6.42578125" style="162" hidden="1"/>
    <col min="8226" max="8226" width="4.5703125" style="162" hidden="1"/>
    <col min="8227" max="8227" width="6.42578125" style="162" hidden="1"/>
    <col min="8228" max="8229" width="4.5703125" style="162" hidden="1"/>
    <col min="8230" max="8230" width="5.42578125" style="162" hidden="1"/>
    <col min="8231" max="8231" width="4.85546875" style="162" hidden="1"/>
    <col min="8232" max="8237" width="4.5703125" style="162" hidden="1"/>
    <col min="8238" max="8238" width="5.28515625" style="162" hidden="1"/>
    <col min="8239" max="8241" width="4.5703125" style="162" hidden="1"/>
    <col min="8242" max="8242" width="4.85546875" style="162" hidden="1"/>
    <col min="8243" max="8265" width="4.5703125" style="162" hidden="1"/>
    <col min="8266" max="8448" width="9.140625" style="162" hidden="1"/>
    <col min="8449" max="8449" width="25.85546875" style="162" hidden="1"/>
    <col min="8450" max="8450" width="7.5703125" style="162" hidden="1"/>
    <col min="8451" max="8467" width="5" style="162" hidden="1"/>
    <col min="8468" max="8471" width="5.42578125" style="162" hidden="1"/>
    <col min="8472" max="8472" width="4.5703125" style="162" hidden="1"/>
    <col min="8473" max="8473" width="6.42578125" style="162" hidden="1"/>
    <col min="8474" max="8474" width="5.42578125" style="162" hidden="1"/>
    <col min="8475" max="8475" width="6.42578125" style="162" hidden="1"/>
    <col min="8476" max="8476" width="5.42578125" style="162" hidden="1"/>
    <col min="8477" max="8477" width="6.42578125" style="162" hidden="1"/>
    <col min="8478" max="8478" width="5.42578125" style="162" hidden="1"/>
    <col min="8479" max="8479" width="6.42578125" style="162" hidden="1"/>
    <col min="8480" max="8480" width="4.5703125" style="162" hidden="1"/>
    <col min="8481" max="8481" width="6.42578125" style="162" hidden="1"/>
    <col min="8482" max="8482" width="4.5703125" style="162" hidden="1"/>
    <col min="8483" max="8483" width="6.42578125" style="162" hidden="1"/>
    <col min="8484" max="8485" width="4.5703125" style="162" hidden="1"/>
    <col min="8486" max="8486" width="5.42578125" style="162" hidden="1"/>
    <col min="8487" max="8487" width="4.85546875" style="162" hidden="1"/>
    <col min="8488" max="8493" width="4.5703125" style="162" hidden="1"/>
    <col min="8494" max="8494" width="5.28515625" style="162" hidden="1"/>
    <col min="8495" max="8497" width="4.5703125" style="162" hidden="1"/>
    <col min="8498" max="8498" width="4.85546875" style="162" hidden="1"/>
    <col min="8499" max="8521" width="4.5703125" style="162" hidden="1"/>
    <col min="8522" max="8704" width="9.140625" style="162" hidden="1"/>
    <col min="8705" max="8705" width="25.85546875" style="162" hidden="1"/>
    <col min="8706" max="8706" width="7.5703125" style="162" hidden="1"/>
    <col min="8707" max="8723" width="5" style="162" hidden="1"/>
    <col min="8724" max="8727" width="5.42578125" style="162" hidden="1"/>
    <col min="8728" max="8728" width="4.5703125" style="162" hidden="1"/>
    <col min="8729" max="8729" width="6.42578125" style="162" hidden="1"/>
    <col min="8730" max="8730" width="5.42578125" style="162" hidden="1"/>
    <col min="8731" max="8731" width="6.42578125" style="162" hidden="1"/>
    <col min="8732" max="8732" width="5.42578125" style="162" hidden="1"/>
    <col min="8733" max="8733" width="6.42578125" style="162" hidden="1"/>
    <col min="8734" max="8734" width="5.42578125" style="162" hidden="1"/>
    <col min="8735" max="8735" width="6.42578125" style="162" hidden="1"/>
    <col min="8736" max="8736" width="4.5703125" style="162" hidden="1"/>
    <col min="8737" max="8737" width="6.42578125" style="162" hidden="1"/>
    <col min="8738" max="8738" width="4.5703125" style="162" hidden="1"/>
    <col min="8739" max="8739" width="6.42578125" style="162" hidden="1"/>
    <col min="8740" max="8741" width="4.5703125" style="162" hidden="1"/>
    <col min="8742" max="8742" width="5.42578125" style="162" hidden="1"/>
    <col min="8743" max="8743" width="4.85546875" style="162" hidden="1"/>
    <col min="8744" max="8749" width="4.5703125" style="162" hidden="1"/>
    <col min="8750" max="8750" width="5.28515625" style="162" hidden="1"/>
    <col min="8751" max="8753" width="4.5703125" style="162" hidden="1"/>
    <col min="8754" max="8754" width="4.85546875" style="162" hidden="1"/>
    <col min="8755" max="8777" width="4.5703125" style="162" hidden="1"/>
    <col min="8778" max="8960" width="9.140625" style="162" hidden="1"/>
    <col min="8961" max="8961" width="25.85546875" style="162" hidden="1"/>
    <col min="8962" max="8962" width="7.5703125" style="162" hidden="1"/>
    <col min="8963" max="8979" width="5" style="162" hidden="1"/>
    <col min="8980" max="8983" width="5.42578125" style="162" hidden="1"/>
    <col min="8984" max="8984" width="4.5703125" style="162" hidden="1"/>
    <col min="8985" max="8985" width="6.42578125" style="162" hidden="1"/>
    <col min="8986" max="8986" width="5.42578125" style="162" hidden="1"/>
    <col min="8987" max="8987" width="6.42578125" style="162" hidden="1"/>
    <col min="8988" max="8988" width="5.42578125" style="162" hidden="1"/>
    <col min="8989" max="8989" width="6.42578125" style="162" hidden="1"/>
    <col min="8990" max="8990" width="5.42578125" style="162" hidden="1"/>
    <col min="8991" max="8991" width="6.42578125" style="162" hidden="1"/>
    <col min="8992" max="8992" width="4.5703125" style="162" hidden="1"/>
    <col min="8993" max="8993" width="6.42578125" style="162" hidden="1"/>
    <col min="8994" max="8994" width="4.5703125" style="162" hidden="1"/>
    <col min="8995" max="8995" width="6.42578125" style="162" hidden="1"/>
    <col min="8996" max="8997" width="4.5703125" style="162" hidden="1"/>
    <col min="8998" max="8998" width="5.42578125" style="162" hidden="1"/>
    <col min="8999" max="8999" width="4.85546875" style="162" hidden="1"/>
    <col min="9000" max="9005" width="4.5703125" style="162" hidden="1"/>
    <col min="9006" max="9006" width="5.28515625" style="162" hidden="1"/>
    <col min="9007" max="9009" width="4.5703125" style="162" hidden="1"/>
    <col min="9010" max="9010" width="4.85546875" style="162" hidden="1"/>
    <col min="9011" max="9033" width="4.5703125" style="162" hidden="1"/>
    <col min="9034" max="9216" width="9.140625" style="162" hidden="1"/>
    <col min="9217" max="9217" width="25.85546875" style="162" hidden="1"/>
    <col min="9218" max="9218" width="7.5703125" style="162" hidden="1"/>
    <col min="9219" max="9235" width="5" style="162" hidden="1"/>
    <col min="9236" max="9239" width="5.42578125" style="162" hidden="1"/>
    <col min="9240" max="9240" width="4.5703125" style="162" hidden="1"/>
    <col min="9241" max="9241" width="6.42578125" style="162" hidden="1"/>
    <col min="9242" max="9242" width="5.42578125" style="162" hidden="1"/>
    <col min="9243" max="9243" width="6.42578125" style="162" hidden="1"/>
    <col min="9244" max="9244" width="5.42578125" style="162" hidden="1"/>
    <col min="9245" max="9245" width="6.42578125" style="162" hidden="1"/>
    <col min="9246" max="9246" width="5.42578125" style="162" hidden="1"/>
    <col min="9247" max="9247" width="6.42578125" style="162" hidden="1"/>
    <col min="9248" max="9248" width="4.5703125" style="162" hidden="1"/>
    <col min="9249" max="9249" width="6.42578125" style="162" hidden="1"/>
    <col min="9250" max="9250" width="4.5703125" style="162" hidden="1"/>
    <col min="9251" max="9251" width="6.42578125" style="162" hidden="1"/>
    <col min="9252" max="9253" width="4.5703125" style="162" hidden="1"/>
    <col min="9254" max="9254" width="5.42578125" style="162" hidden="1"/>
    <col min="9255" max="9255" width="4.85546875" style="162" hidden="1"/>
    <col min="9256" max="9261" width="4.5703125" style="162" hidden="1"/>
    <col min="9262" max="9262" width="5.28515625" style="162" hidden="1"/>
    <col min="9263" max="9265" width="4.5703125" style="162" hidden="1"/>
    <col min="9266" max="9266" width="4.85546875" style="162" hidden="1"/>
    <col min="9267" max="9289" width="4.5703125" style="162" hidden="1"/>
    <col min="9290" max="9472" width="9.140625" style="162" hidden="1"/>
    <col min="9473" max="9473" width="25.85546875" style="162" hidden="1"/>
    <col min="9474" max="9474" width="7.5703125" style="162" hidden="1"/>
    <col min="9475" max="9491" width="5" style="162" hidden="1"/>
    <col min="9492" max="9495" width="5.42578125" style="162" hidden="1"/>
    <col min="9496" max="9496" width="4.5703125" style="162" hidden="1"/>
    <col min="9497" max="9497" width="6.42578125" style="162" hidden="1"/>
    <col min="9498" max="9498" width="5.42578125" style="162" hidden="1"/>
    <col min="9499" max="9499" width="6.42578125" style="162" hidden="1"/>
    <col min="9500" max="9500" width="5.42578125" style="162" hidden="1"/>
    <col min="9501" max="9501" width="6.42578125" style="162" hidden="1"/>
    <col min="9502" max="9502" width="5.42578125" style="162" hidden="1"/>
    <col min="9503" max="9503" width="6.42578125" style="162" hidden="1"/>
    <col min="9504" max="9504" width="4.5703125" style="162" hidden="1"/>
    <col min="9505" max="9505" width="6.42578125" style="162" hidden="1"/>
    <col min="9506" max="9506" width="4.5703125" style="162" hidden="1"/>
    <col min="9507" max="9507" width="6.42578125" style="162" hidden="1"/>
    <col min="9508" max="9509" width="4.5703125" style="162" hidden="1"/>
    <col min="9510" max="9510" width="5.42578125" style="162" hidden="1"/>
    <col min="9511" max="9511" width="4.85546875" style="162" hidden="1"/>
    <col min="9512" max="9517" width="4.5703125" style="162" hidden="1"/>
    <col min="9518" max="9518" width="5.28515625" style="162" hidden="1"/>
    <col min="9519" max="9521" width="4.5703125" style="162" hidden="1"/>
    <col min="9522" max="9522" width="4.85546875" style="162" hidden="1"/>
    <col min="9523" max="9545" width="4.5703125" style="162" hidden="1"/>
    <col min="9546" max="9728" width="9.140625" style="162" hidden="1"/>
    <col min="9729" max="9729" width="25.85546875" style="162" hidden="1"/>
    <col min="9730" max="9730" width="7.5703125" style="162" hidden="1"/>
    <col min="9731" max="9747" width="5" style="162" hidden="1"/>
    <col min="9748" max="9751" width="5.42578125" style="162" hidden="1"/>
    <col min="9752" max="9752" width="4.5703125" style="162" hidden="1"/>
    <col min="9753" max="9753" width="6.42578125" style="162" hidden="1"/>
    <col min="9754" max="9754" width="5.42578125" style="162" hidden="1"/>
    <col min="9755" max="9755" width="6.42578125" style="162" hidden="1"/>
    <col min="9756" max="9756" width="5.42578125" style="162" hidden="1"/>
    <col min="9757" max="9757" width="6.42578125" style="162" hidden="1"/>
    <col min="9758" max="9758" width="5.42578125" style="162" hidden="1"/>
    <col min="9759" max="9759" width="6.42578125" style="162" hidden="1"/>
    <col min="9760" max="9760" width="4.5703125" style="162" hidden="1"/>
    <col min="9761" max="9761" width="6.42578125" style="162" hidden="1"/>
    <col min="9762" max="9762" width="4.5703125" style="162" hidden="1"/>
    <col min="9763" max="9763" width="6.42578125" style="162" hidden="1"/>
    <col min="9764" max="9765" width="4.5703125" style="162" hidden="1"/>
    <col min="9766" max="9766" width="5.42578125" style="162" hidden="1"/>
    <col min="9767" max="9767" width="4.85546875" style="162" hidden="1"/>
    <col min="9768" max="9773" width="4.5703125" style="162" hidden="1"/>
    <col min="9774" max="9774" width="5.28515625" style="162" hidden="1"/>
    <col min="9775" max="9777" width="4.5703125" style="162" hidden="1"/>
    <col min="9778" max="9778" width="4.85546875" style="162" hidden="1"/>
    <col min="9779" max="9801" width="4.5703125" style="162" hidden="1"/>
    <col min="9802" max="9984" width="9.140625" style="162" hidden="1"/>
    <col min="9985" max="9985" width="25.85546875" style="162" hidden="1"/>
    <col min="9986" max="9986" width="7.5703125" style="162" hidden="1"/>
    <col min="9987" max="10003" width="5" style="162" hidden="1"/>
    <col min="10004" max="10007" width="5.42578125" style="162" hidden="1"/>
    <col min="10008" max="10008" width="4.5703125" style="162" hidden="1"/>
    <col min="10009" max="10009" width="6.42578125" style="162" hidden="1"/>
    <col min="10010" max="10010" width="5.42578125" style="162" hidden="1"/>
    <col min="10011" max="10011" width="6.42578125" style="162" hidden="1"/>
    <col min="10012" max="10012" width="5.42578125" style="162" hidden="1"/>
    <col min="10013" max="10013" width="6.42578125" style="162" hidden="1"/>
    <col min="10014" max="10014" width="5.42578125" style="162" hidden="1"/>
    <col min="10015" max="10015" width="6.42578125" style="162" hidden="1"/>
    <col min="10016" max="10016" width="4.5703125" style="162" hidden="1"/>
    <col min="10017" max="10017" width="6.42578125" style="162" hidden="1"/>
    <col min="10018" max="10018" width="4.5703125" style="162" hidden="1"/>
    <col min="10019" max="10019" width="6.42578125" style="162" hidden="1"/>
    <col min="10020" max="10021" width="4.5703125" style="162" hidden="1"/>
    <col min="10022" max="10022" width="5.42578125" style="162" hidden="1"/>
    <col min="10023" max="10023" width="4.85546875" style="162" hidden="1"/>
    <col min="10024" max="10029" width="4.5703125" style="162" hidden="1"/>
    <col min="10030" max="10030" width="5.28515625" style="162" hidden="1"/>
    <col min="10031" max="10033" width="4.5703125" style="162" hidden="1"/>
    <col min="10034" max="10034" width="4.85546875" style="162" hidden="1"/>
    <col min="10035" max="10057" width="4.5703125" style="162" hidden="1"/>
    <col min="10058" max="10240" width="9.140625" style="162" hidden="1"/>
    <col min="10241" max="10241" width="25.85546875" style="162" hidden="1"/>
    <col min="10242" max="10242" width="7.5703125" style="162" hidden="1"/>
    <col min="10243" max="10259" width="5" style="162" hidden="1"/>
    <col min="10260" max="10263" width="5.42578125" style="162" hidden="1"/>
    <col min="10264" max="10264" width="4.5703125" style="162" hidden="1"/>
    <col min="10265" max="10265" width="6.42578125" style="162" hidden="1"/>
    <col min="10266" max="10266" width="5.42578125" style="162" hidden="1"/>
    <col min="10267" max="10267" width="6.42578125" style="162" hidden="1"/>
    <col min="10268" max="10268" width="5.42578125" style="162" hidden="1"/>
    <col min="10269" max="10269" width="6.42578125" style="162" hidden="1"/>
    <col min="10270" max="10270" width="5.42578125" style="162" hidden="1"/>
    <col min="10271" max="10271" width="6.42578125" style="162" hidden="1"/>
    <col min="10272" max="10272" width="4.5703125" style="162" hidden="1"/>
    <col min="10273" max="10273" width="6.42578125" style="162" hidden="1"/>
    <col min="10274" max="10274" width="4.5703125" style="162" hidden="1"/>
    <col min="10275" max="10275" width="6.42578125" style="162" hidden="1"/>
    <col min="10276" max="10277" width="4.5703125" style="162" hidden="1"/>
    <col min="10278" max="10278" width="5.42578125" style="162" hidden="1"/>
    <col min="10279" max="10279" width="4.85546875" style="162" hidden="1"/>
    <col min="10280" max="10285" width="4.5703125" style="162" hidden="1"/>
    <col min="10286" max="10286" width="5.28515625" style="162" hidden="1"/>
    <col min="10287" max="10289" width="4.5703125" style="162" hidden="1"/>
    <col min="10290" max="10290" width="4.85546875" style="162" hidden="1"/>
    <col min="10291" max="10313" width="4.5703125" style="162" hidden="1"/>
    <col min="10314" max="10496" width="9.140625" style="162" hidden="1"/>
    <col min="10497" max="10497" width="25.85546875" style="162" hidden="1"/>
    <col min="10498" max="10498" width="7.5703125" style="162" hidden="1"/>
    <col min="10499" max="10515" width="5" style="162" hidden="1"/>
    <col min="10516" max="10519" width="5.42578125" style="162" hidden="1"/>
    <col min="10520" max="10520" width="4.5703125" style="162" hidden="1"/>
    <col min="10521" max="10521" width="6.42578125" style="162" hidden="1"/>
    <col min="10522" max="10522" width="5.42578125" style="162" hidden="1"/>
    <col min="10523" max="10523" width="6.42578125" style="162" hidden="1"/>
    <col min="10524" max="10524" width="5.42578125" style="162" hidden="1"/>
    <col min="10525" max="10525" width="6.42578125" style="162" hidden="1"/>
    <col min="10526" max="10526" width="5.42578125" style="162" hidden="1"/>
    <col min="10527" max="10527" width="6.42578125" style="162" hidden="1"/>
    <col min="10528" max="10528" width="4.5703125" style="162" hidden="1"/>
    <col min="10529" max="10529" width="6.42578125" style="162" hidden="1"/>
    <col min="10530" max="10530" width="4.5703125" style="162" hidden="1"/>
    <col min="10531" max="10531" width="6.42578125" style="162" hidden="1"/>
    <col min="10532" max="10533" width="4.5703125" style="162" hidden="1"/>
    <col min="10534" max="10534" width="5.42578125" style="162" hidden="1"/>
    <col min="10535" max="10535" width="4.85546875" style="162" hidden="1"/>
    <col min="10536" max="10541" width="4.5703125" style="162" hidden="1"/>
    <col min="10542" max="10542" width="5.28515625" style="162" hidden="1"/>
    <col min="10543" max="10545" width="4.5703125" style="162" hidden="1"/>
    <col min="10546" max="10546" width="4.85546875" style="162" hidden="1"/>
    <col min="10547" max="10569" width="4.5703125" style="162" hidden="1"/>
    <col min="10570" max="10752" width="9.140625" style="162" hidden="1"/>
    <col min="10753" max="10753" width="25.85546875" style="162" hidden="1"/>
    <col min="10754" max="10754" width="7.5703125" style="162" hidden="1"/>
    <col min="10755" max="10771" width="5" style="162" hidden="1"/>
    <col min="10772" max="10775" width="5.42578125" style="162" hidden="1"/>
    <col min="10776" max="10776" width="4.5703125" style="162" hidden="1"/>
    <col min="10777" max="10777" width="6.42578125" style="162" hidden="1"/>
    <col min="10778" max="10778" width="5.42578125" style="162" hidden="1"/>
    <col min="10779" max="10779" width="6.42578125" style="162" hidden="1"/>
    <col min="10780" max="10780" width="5.42578125" style="162" hidden="1"/>
    <col min="10781" max="10781" width="6.42578125" style="162" hidden="1"/>
    <col min="10782" max="10782" width="5.42578125" style="162" hidden="1"/>
    <col min="10783" max="10783" width="6.42578125" style="162" hidden="1"/>
    <col min="10784" max="10784" width="4.5703125" style="162" hidden="1"/>
    <col min="10785" max="10785" width="6.42578125" style="162" hidden="1"/>
    <col min="10786" max="10786" width="4.5703125" style="162" hidden="1"/>
    <col min="10787" max="10787" width="6.42578125" style="162" hidden="1"/>
    <col min="10788" max="10789" width="4.5703125" style="162" hidden="1"/>
    <col min="10790" max="10790" width="5.42578125" style="162" hidden="1"/>
    <col min="10791" max="10791" width="4.85546875" style="162" hidden="1"/>
    <col min="10792" max="10797" width="4.5703125" style="162" hidden="1"/>
    <col min="10798" max="10798" width="5.28515625" style="162" hidden="1"/>
    <col min="10799" max="10801" width="4.5703125" style="162" hidden="1"/>
    <col min="10802" max="10802" width="4.85546875" style="162" hidden="1"/>
    <col min="10803" max="10825" width="4.5703125" style="162" hidden="1"/>
    <col min="10826" max="11008" width="9.140625" style="162" hidden="1"/>
    <col min="11009" max="11009" width="25.85546875" style="162" hidden="1"/>
    <col min="11010" max="11010" width="7.5703125" style="162" hidden="1"/>
    <col min="11011" max="11027" width="5" style="162" hidden="1"/>
    <col min="11028" max="11031" width="5.42578125" style="162" hidden="1"/>
    <col min="11032" max="11032" width="4.5703125" style="162" hidden="1"/>
    <col min="11033" max="11033" width="6.42578125" style="162" hidden="1"/>
    <col min="11034" max="11034" width="5.42578125" style="162" hidden="1"/>
    <col min="11035" max="11035" width="6.42578125" style="162" hidden="1"/>
    <col min="11036" max="11036" width="5.42578125" style="162" hidden="1"/>
    <col min="11037" max="11037" width="6.42578125" style="162" hidden="1"/>
    <col min="11038" max="11038" width="5.42578125" style="162" hidden="1"/>
    <col min="11039" max="11039" width="6.42578125" style="162" hidden="1"/>
    <col min="11040" max="11040" width="4.5703125" style="162" hidden="1"/>
    <col min="11041" max="11041" width="6.42578125" style="162" hidden="1"/>
    <col min="11042" max="11042" width="4.5703125" style="162" hidden="1"/>
    <col min="11043" max="11043" width="6.42578125" style="162" hidden="1"/>
    <col min="11044" max="11045" width="4.5703125" style="162" hidden="1"/>
    <col min="11046" max="11046" width="5.42578125" style="162" hidden="1"/>
    <col min="11047" max="11047" width="4.85546875" style="162" hidden="1"/>
    <col min="11048" max="11053" width="4.5703125" style="162" hidden="1"/>
    <col min="11054" max="11054" width="5.28515625" style="162" hidden="1"/>
    <col min="11055" max="11057" width="4.5703125" style="162" hidden="1"/>
    <col min="11058" max="11058" width="4.85546875" style="162" hidden="1"/>
    <col min="11059" max="11081" width="4.5703125" style="162" hidden="1"/>
    <col min="11082" max="11264" width="9.140625" style="162" hidden="1"/>
    <col min="11265" max="11265" width="25.85546875" style="162" hidden="1"/>
    <col min="11266" max="11266" width="7.5703125" style="162" hidden="1"/>
    <col min="11267" max="11283" width="5" style="162" hidden="1"/>
    <col min="11284" max="11287" width="5.42578125" style="162" hidden="1"/>
    <col min="11288" max="11288" width="4.5703125" style="162" hidden="1"/>
    <col min="11289" max="11289" width="6.42578125" style="162" hidden="1"/>
    <col min="11290" max="11290" width="5.42578125" style="162" hidden="1"/>
    <col min="11291" max="11291" width="6.42578125" style="162" hidden="1"/>
    <col min="11292" max="11292" width="5.42578125" style="162" hidden="1"/>
    <col min="11293" max="11293" width="6.42578125" style="162" hidden="1"/>
    <col min="11294" max="11294" width="5.42578125" style="162" hidden="1"/>
    <col min="11295" max="11295" width="6.42578125" style="162" hidden="1"/>
    <col min="11296" max="11296" width="4.5703125" style="162" hidden="1"/>
    <col min="11297" max="11297" width="6.42578125" style="162" hidden="1"/>
    <col min="11298" max="11298" width="4.5703125" style="162" hidden="1"/>
    <col min="11299" max="11299" width="6.42578125" style="162" hidden="1"/>
    <col min="11300" max="11301" width="4.5703125" style="162" hidden="1"/>
    <col min="11302" max="11302" width="5.42578125" style="162" hidden="1"/>
    <col min="11303" max="11303" width="4.85546875" style="162" hidden="1"/>
    <col min="11304" max="11309" width="4.5703125" style="162" hidden="1"/>
    <col min="11310" max="11310" width="5.28515625" style="162" hidden="1"/>
    <col min="11311" max="11313" width="4.5703125" style="162" hidden="1"/>
    <col min="11314" max="11314" width="4.85546875" style="162" hidden="1"/>
    <col min="11315" max="11337" width="4.5703125" style="162" hidden="1"/>
    <col min="11338" max="11520" width="9.140625" style="162" hidden="1"/>
    <col min="11521" max="11521" width="25.85546875" style="162" hidden="1"/>
    <col min="11522" max="11522" width="7.5703125" style="162" hidden="1"/>
    <col min="11523" max="11539" width="5" style="162" hidden="1"/>
    <col min="11540" max="11543" width="5.42578125" style="162" hidden="1"/>
    <col min="11544" max="11544" width="4.5703125" style="162" hidden="1"/>
    <col min="11545" max="11545" width="6.42578125" style="162" hidden="1"/>
    <col min="11546" max="11546" width="5.42578125" style="162" hidden="1"/>
    <col min="11547" max="11547" width="6.42578125" style="162" hidden="1"/>
    <col min="11548" max="11548" width="5.42578125" style="162" hidden="1"/>
    <col min="11549" max="11549" width="6.42578125" style="162" hidden="1"/>
    <col min="11550" max="11550" width="5.42578125" style="162" hidden="1"/>
    <col min="11551" max="11551" width="6.42578125" style="162" hidden="1"/>
    <col min="11552" max="11552" width="4.5703125" style="162" hidden="1"/>
    <col min="11553" max="11553" width="6.42578125" style="162" hidden="1"/>
    <col min="11554" max="11554" width="4.5703125" style="162" hidden="1"/>
    <col min="11555" max="11555" width="6.42578125" style="162" hidden="1"/>
    <col min="11556" max="11557" width="4.5703125" style="162" hidden="1"/>
    <col min="11558" max="11558" width="5.42578125" style="162" hidden="1"/>
    <col min="11559" max="11559" width="4.85546875" style="162" hidden="1"/>
    <col min="11560" max="11565" width="4.5703125" style="162" hidden="1"/>
    <col min="11566" max="11566" width="5.28515625" style="162" hidden="1"/>
    <col min="11567" max="11569" width="4.5703125" style="162" hidden="1"/>
    <col min="11570" max="11570" width="4.85546875" style="162" hidden="1"/>
    <col min="11571" max="11593" width="4.5703125" style="162" hidden="1"/>
    <col min="11594" max="11776" width="9.140625" style="162" hidden="1"/>
    <col min="11777" max="11777" width="25.85546875" style="162" hidden="1"/>
    <col min="11778" max="11778" width="7.5703125" style="162" hidden="1"/>
    <col min="11779" max="11795" width="5" style="162" hidden="1"/>
    <col min="11796" max="11799" width="5.42578125" style="162" hidden="1"/>
    <col min="11800" max="11800" width="4.5703125" style="162" hidden="1"/>
    <col min="11801" max="11801" width="6.42578125" style="162" hidden="1"/>
    <col min="11802" max="11802" width="5.42578125" style="162" hidden="1"/>
    <col min="11803" max="11803" width="6.42578125" style="162" hidden="1"/>
    <col min="11804" max="11804" width="5.42578125" style="162" hidden="1"/>
    <col min="11805" max="11805" width="6.42578125" style="162" hidden="1"/>
    <col min="11806" max="11806" width="5.42578125" style="162" hidden="1"/>
    <col min="11807" max="11807" width="6.42578125" style="162" hidden="1"/>
    <col min="11808" max="11808" width="4.5703125" style="162" hidden="1"/>
    <col min="11809" max="11809" width="6.42578125" style="162" hidden="1"/>
    <col min="11810" max="11810" width="4.5703125" style="162" hidden="1"/>
    <col min="11811" max="11811" width="6.42578125" style="162" hidden="1"/>
    <col min="11812" max="11813" width="4.5703125" style="162" hidden="1"/>
    <col min="11814" max="11814" width="5.42578125" style="162" hidden="1"/>
    <col min="11815" max="11815" width="4.85546875" style="162" hidden="1"/>
    <col min="11816" max="11821" width="4.5703125" style="162" hidden="1"/>
    <col min="11822" max="11822" width="5.28515625" style="162" hidden="1"/>
    <col min="11823" max="11825" width="4.5703125" style="162" hidden="1"/>
    <col min="11826" max="11826" width="4.85546875" style="162" hidden="1"/>
    <col min="11827" max="11849" width="4.5703125" style="162" hidden="1"/>
    <col min="11850" max="12032" width="9.140625" style="162" hidden="1"/>
    <col min="12033" max="12033" width="25.85546875" style="162" hidden="1"/>
    <col min="12034" max="12034" width="7.5703125" style="162" hidden="1"/>
    <col min="12035" max="12051" width="5" style="162" hidden="1"/>
    <col min="12052" max="12055" width="5.42578125" style="162" hidden="1"/>
    <col min="12056" max="12056" width="4.5703125" style="162" hidden="1"/>
    <col min="12057" max="12057" width="6.42578125" style="162" hidden="1"/>
    <col min="12058" max="12058" width="5.42578125" style="162" hidden="1"/>
    <col min="12059" max="12059" width="6.42578125" style="162" hidden="1"/>
    <col min="12060" max="12060" width="5.42578125" style="162" hidden="1"/>
    <col min="12061" max="12061" width="6.42578125" style="162" hidden="1"/>
    <col min="12062" max="12062" width="5.42578125" style="162" hidden="1"/>
    <col min="12063" max="12063" width="6.42578125" style="162" hidden="1"/>
    <col min="12064" max="12064" width="4.5703125" style="162" hidden="1"/>
    <col min="12065" max="12065" width="6.42578125" style="162" hidden="1"/>
    <col min="12066" max="12066" width="4.5703125" style="162" hidden="1"/>
    <col min="12067" max="12067" width="6.42578125" style="162" hidden="1"/>
    <col min="12068" max="12069" width="4.5703125" style="162" hidden="1"/>
    <col min="12070" max="12070" width="5.42578125" style="162" hidden="1"/>
    <col min="12071" max="12071" width="4.85546875" style="162" hidden="1"/>
    <col min="12072" max="12077" width="4.5703125" style="162" hidden="1"/>
    <col min="12078" max="12078" width="5.28515625" style="162" hidden="1"/>
    <col min="12079" max="12081" width="4.5703125" style="162" hidden="1"/>
    <col min="12082" max="12082" width="4.85546875" style="162" hidden="1"/>
    <col min="12083" max="12105" width="4.5703125" style="162" hidden="1"/>
    <col min="12106" max="12288" width="9.140625" style="162" hidden="1"/>
    <col min="12289" max="12289" width="25.85546875" style="162" hidden="1"/>
    <col min="12290" max="12290" width="7.5703125" style="162" hidden="1"/>
    <col min="12291" max="12307" width="5" style="162" hidden="1"/>
    <col min="12308" max="12311" width="5.42578125" style="162" hidden="1"/>
    <col min="12312" max="12312" width="4.5703125" style="162" hidden="1"/>
    <col min="12313" max="12313" width="6.42578125" style="162" hidden="1"/>
    <col min="12314" max="12314" width="5.42578125" style="162" hidden="1"/>
    <col min="12315" max="12315" width="6.42578125" style="162" hidden="1"/>
    <col min="12316" max="12316" width="5.42578125" style="162" hidden="1"/>
    <col min="12317" max="12317" width="6.42578125" style="162" hidden="1"/>
    <col min="12318" max="12318" width="5.42578125" style="162" hidden="1"/>
    <col min="12319" max="12319" width="6.42578125" style="162" hidden="1"/>
    <col min="12320" max="12320" width="4.5703125" style="162" hidden="1"/>
    <col min="12321" max="12321" width="6.42578125" style="162" hidden="1"/>
    <col min="12322" max="12322" width="4.5703125" style="162" hidden="1"/>
    <col min="12323" max="12323" width="6.42578125" style="162" hidden="1"/>
    <col min="12324" max="12325" width="4.5703125" style="162" hidden="1"/>
    <col min="12326" max="12326" width="5.42578125" style="162" hidden="1"/>
    <col min="12327" max="12327" width="4.85546875" style="162" hidden="1"/>
    <col min="12328" max="12333" width="4.5703125" style="162" hidden="1"/>
    <col min="12334" max="12334" width="5.28515625" style="162" hidden="1"/>
    <col min="12335" max="12337" width="4.5703125" style="162" hidden="1"/>
    <col min="12338" max="12338" width="4.85546875" style="162" hidden="1"/>
    <col min="12339" max="12361" width="4.5703125" style="162" hidden="1"/>
    <col min="12362" max="12544" width="9.140625" style="162" hidden="1"/>
    <col min="12545" max="12545" width="25.85546875" style="162" hidden="1"/>
    <col min="12546" max="12546" width="7.5703125" style="162" hidden="1"/>
    <col min="12547" max="12563" width="5" style="162" hidden="1"/>
    <col min="12564" max="12567" width="5.42578125" style="162" hidden="1"/>
    <col min="12568" max="12568" width="4.5703125" style="162" hidden="1"/>
    <col min="12569" max="12569" width="6.42578125" style="162" hidden="1"/>
    <col min="12570" max="12570" width="5.42578125" style="162" hidden="1"/>
    <col min="12571" max="12571" width="6.42578125" style="162" hidden="1"/>
    <col min="12572" max="12572" width="5.42578125" style="162" hidden="1"/>
    <col min="12573" max="12573" width="6.42578125" style="162" hidden="1"/>
    <col min="12574" max="12574" width="5.42578125" style="162" hidden="1"/>
    <col min="12575" max="12575" width="6.42578125" style="162" hidden="1"/>
    <col min="12576" max="12576" width="4.5703125" style="162" hidden="1"/>
    <col min="12577" max="12577" width="6.42578125" style="162" hidden="1"/>
    <col min="12578" max="12578" width="4.5703125" style="162" hidden="1"/>
    <col min="12579" max="12579" width="6.42578125" style="162" hidden="1"/>
    <col min="12580" max="12581" width="4.5703125" style="162" hidden="1"/>
    <col min="12582" max="12582" width="5.42578125" style="162" hidden="1"/>
    <col min="12583" max="12583" width="4.85546875" style="162" hidden="1"/>
    <col min="12584" max="12589" width="4.5703125" style="162" hidden="1"/>
    <col min="12590" max="12590" width="5.28515625" style="162" hidden="1"/>
    <col min="12591" max="12593" width="4.5703125" style="162" hidden="1"/>
    <col min="12594" max="12594" width="4.85546875" style="162" hidden="1"/>
    <col min="12595" max="12617" width="4.5703125" style="162" hidden="1"/>
    <col min="12618" max="12800" width="9.140625" style="162" hidden="1"/>
    <col min="12801" max="12801" width="25.85546875" style="162" hidden="1"/>
    <col min="12802" max="12802" width="7.5703125" style="162" hidden="1"/>
    <col min="12803" max="12819" width="5" style="162" hidden="1"/>
    <col min="12820" max="12823" width="5.42578125" style="162" hidden="1"/>
    <col min="12824" max="12824" width="4.5703125" style="162" hidden="1"/>
    <col min="12825" max="12825" width="6.42578125" style="162" hidden="1"/>
    <col min="12826" max="12826" width="5.42578125" style="162" hidden="1"/>
    <col min="12827" max="12827" width="6.42578125" style="162" hidden="1"/>
    <col min="12828" max="12828" width="5.42578125" style="162" hidden="1"/>
    <col min="12829" max="12829" width="6.42578125" style="162" hidden="1"/>
    <col min="12830" max="12830" width="5.42578125" style="162" hidden="1"/>
    <col min="12831" max="12831" width="6.42578125" style="162" hidden="1"/>
    <col min="12832" max="12832" width="4.5703125" style="162" hidden="1"/>
    <col min="12833" max="12833" width="6.42578125" style="162" hidden="1"/>
    <col min="12834" max="12834" width="4.5703125" style="162" hidden="1"/>
    <col min="12835" max="12835" width="6.42578125" style="162" hidden="1"/>
    <col min="12836" max="12837" width="4.5703125" style="162" hidden="1"/>
    <col min="12838" max="12838" width="5.42578125" style="162" hidden="1"/>
    <col min="12839" max="12839" width="4.85546875" style="162" hidden="1"/>
    <col min="12840" max="12845" width="4.5703125" style="162" hidden="1"/>
    <col min="12846" max="12846" width="5.28515625" style="162" hidden="1"/>
    <col min="12847" max="12849" width="4.5703125" style="162" hidden="1"/>
    <col min="12850" max="12850" width="4.85546875" style="162" hidden="1"/>
    <col min="12851" max="12873" width="4.5703125" style="162" hidden="1"/>
    <col min="12874" max="13056" width="9.140625" style="162" hidden="1"/>
    <col min="13057" max="13057" width="25.85546875" style="162" hidden="1"/>
    <col min="13058" max="13058" width="7.5703125" style="162" hidden="1"/>
    <col min="13059" max="13075" width="5" style="162" hidden="1"/>
    <col min="13076" max="13079" width="5.42578125" style="162" hidden="1"/>
    <col min="13080" max="13080" width="4.5703125" style="162" hidden="1"/>
    <col min="13081" max="13081" width="6.42578125" style="162" hidden="1"/>
    <col min="13082" max="13082" width="5.42578125" style="162" hidden="1"/>
    <col min="13083" max="13083" width="6.42578125" style="162" hidden="1"/>
    <col min="13084" max="13084" width="5.42578125" style="162" hidden="1"/>
    <col min="13085" max="13085" width="6.42578125" style="162" hidden="1"/>
    <col min="13086" max="13086" width="5.42578125" style="162" hidden="1"/>
    <col min="13087" max="13087" width="6.42578125" style="162" hidden="1"/>
    <col min="13088" max="13088" width="4.5703125" style="162" hidden="1"/>
    <col min="13089" max="13089" width="6.42578125" style="162" hidden="1"/>
    <col min="13090" max="13090" width="4.5703125" style="162" hidden="1"/>
    <col min="13091" max="13091" width="6.42578125" style="162" hidden="1"/>
    <col min="13092" max="13093" width="4.5703125" style="162" hidden="1"/>
    <col min="13094" max="13094" width="5.42578125" style="162" hidden="1"/>
    <col min="13095" max="13095" width="4.85546875" style="162" hidden="1"/>
    <col min="13096" max="13101" width="4.5703125" style="162" hidden="1"/>
    <col min="13102" max="13102" width="5.28515625" style="162" hidden="1"/>
    <col min="13103" max="13105" width="4.5703125" style="162" hidden="1"/>
    <col min="13106" max="13106" width="4.85546875" style="162" hidden="1"/>
    <col min="13107" max="13129" width="4.5703125" style="162" hidden="1"/>
    <col min="13130" max="13312" width="9.140625" style="162" hidden="1"/>
    <col min="13313" max="13313" width="25.85546875" style="162" hidden="1"/>
    <col min="13314" max="13314" width="7.5703125" style="162" hidden="1"/>
    <col min="13315" max="13331" width="5" style="162" hidden="1"/>
    <col min="13332" max="13335" width="5.42578125" style="162" hidden="1"/>
    <col min="13336" max="13336" width="4.5703125" style="162" hidden="1"/>
    <col min="13337" max="13337" width="6.42578125" style="162" hidden="1"/>
    <col min="13338" max="13338" width="5.42578125" style="162" hidden="1"/>
    <col min="13339" max="13339" width="6.42578125" style="162" hidden="1"/>
    <col min="13340" max="13340" width="5.42578125" style="162" hidden="1"/>
    <col min="13341" max="13341" width="6.42578125" style="162" hidden="1"/>
    <col min="13342" max="13342" width="5.42578125" style="162" hidden="1"/>
    <col min="13343" max="13343" width="6.42578125" style="162" hidden="1"/>
    <col min="13344" max="13344" width="4.5703125" style="162" hidden="1"/>
    <col min="13345" max="13345" width="6.42578125" style="162" hidden="1"/>
    <col min="13346" max="13346" width="4.5703125" style="162" hidden="1"/>
    <col min="13347" max="13347" width="6.42578125" style="162" hidden="1"/>
    <col min="13348" max="13349" width="4.5703125" style="162" hidden="1"/>
    <col min="13350" max="13350" width="5.42578125" style="162" hidden="1"/>
    <col min="13351" max="13351" width="4.85546875" style="162" hidden="1"/>
    <col min="13352" max="13357" width="4.5703125" style="162" hidden="1"/>
    <col min="13358" max="13358" width="5.28515625" style="162" hidden="1"/>
    <col min="13359" max="13361" width="4.5703125" style="162" hidden="1"/>
    <col min="13362" max="13362" width="4.85546875" style="162" hidden="1"/>
    <col min="13363" max="13385" width="4.5703125" style="162" hidden="1"/>
    <col min="13386" max="13568" width="9.140625" style="162" hidden="1"/>
    <col min="13569" max="13569" width="25.85546875" style="162" hidden="1"/>
    <col min="13570" max="13570" width="7.5703125" style="162" hidden="1"/>
    <col min="13571" max="13587" width="5" style="162" hidden="1"/>
    <col min="13588" max="13591" width="5.42578125" style="162" hidden="1"/>
    <col min="13592" max="13592" width="4.5703125" style="162" hidden="1"/>
    <col min="13593" max="13593" width="6.42578125" style="162" hidden="1"/>
    <col min="13594" max="13594" width="5.42578125" style="162" hidden="1"/>
    <col min="13595" max="13595" width="6.42578125" style="162" hidden="1"/>
    <col min="13596" max="13596" width="5.42578125" style="162" hidden="1"/>
    <col min="13597" max="13597" width="6.42578125" style="162" hidden="1"/>
    <col min="13598" max="13598" width="5.42578125" style="162" hidden="1"/>
    <col min="13599" max="13599" width="6.42578125" style="162" hidden="1"/>
    <col min="13600" max="13600" width="4.5703125" style="162" hidden="1"/>
    <col min="13601" max="13601" width="6.42578125" style="162" hidden="1"/>
    <col min="13602" max="13602" width="4.5703125" style="162" hidden="1"/>
    <col min="13603" max="13603" width="6.42578125" style="162" hidden="1"/>
    <col min="13604" max="13605" width="4.5703125" style="162" hidden="1"/>
    <col min="13606" max="13606" width="5.42578125" style="162" hidden="1"/>
    <col min="13607" max="13607" width="4.85546875" style="162" hidden="1"/>
    <col min="13608" max="13613" width="4.5703125" style="162" hidden="1"/>
    <col min="13614" max="13614" width="5.28515625" style="162" hidden="1"/>
    <col min="13615" max="13617" width="4.5703125" style="162" hidden="1"/>
    <col min="13618" max="13618" width="4.85546875" style="162" hidden="1"/>
    <col min="13619" max="13641" width="4.5703125" style="162" hidden="1"/>
    <col min="13642" max="13824" width="9.140625" style="162" hidden="1"/>
    <col min="13825" max="13825" width="25.85546875" style="162" hidden="1"/>
    <col min="13826" max="13826" width="7.5703125" style="162" hidden="1"/>
    <col min="13827" max="13843" width="5" style="162" hidden="1"/>
    <col min="13844" max="13847" width="5.42578125" style="162" hidden="1"/>
    <col min="13848" max="13848" width="4.5703125" style="162" hidden="1"/>
    <col min="13849" max="13849" width="6.42578125" style="162" hidden="1"/>
    <col min="13850" max="13850" width="5.42578125" style="162" hidden="1"/>
    <col min="13851" max="13851" width="6.42578125" style="162" hidden="1"/>
    <col min="13852" max="13852" width="5.42578125" style="162" hidden="1"/>
    <col min="13853" max="13853" width="6.42578125" style="162" hidden="1"/>
    <col min="13854" max="13854" width="5.42578125" style="162" hidden="1"/>
    <col min="13855" max="13855" width="6.42578125" style="162" hidden="1"/>
    <col min="13856" max="13856" width="4.5703125" style="162" hidden="1"/>
    <col min="13857" max="13857" width="6.42578125" style="162" hidden="1"/>
    <col min="13858" max="13858" width="4.5703125" style="162" hidden="1"/>
    <col min="13859" max="13859" width="6.42578125" style="162" hidden="1"/>
    <col min="13860" max="13861" width="4.5703125" style="162" hidden="1"/>
    <col min="13862" max="13862" width="5.42578125" style="162" hidden="1"/>
    <col min="13863" max="13863" width="4.85546875" style="162" hidden="1"/>
    <col min="13864" max="13869" width="4.5703125" style="162" hidden="1"/>
    <col min="13870" max="13870" width="5.28515625" style="162" hidden="1"/>
    <col min="13871" max="13873" width="4.5703125" style="162" hidden="1"/>
    <col min="13874" max="13874" width="4.85546875" style="162" hidden="1"/>
    <col min="13875" max="13897" width="4.5703125" style="162" hidden="1"/>
    <col min="13898" max="14080" width="9.140625" style="162" hidden="1"/>
    <col min="14081" max="14081" width="25.85546875" style="162" hidden="1"/>
    <col min="14082" max="14082" width="7.5703125" style="162" hidden="1"/>
    <col min="14083" max="14099" width="5" style="162" hidden="1"/>
    <col min="14100" max="14103" width="5.42578125" style="162" hidden="1"/>
    <col min="14104" max="14104" width="4.5703125" style="162" hidden="1"/>
    <col min="14105" max="14105" width="6.42578125" style="162" hidden="1"/>
    <col min="14106" max="14106" width="5.42578125" style="162" hidden="1"/>
    <col min="14107" max="14107" width="6.42578125" style="162" hidden="1"/>
    <col min="14108" max="14108" width="5.42578125" style="162" hidden="1"/>
    <col min="14109" max="14109" width="6.42578125" style="162" hidden="1"/>
    <col min="14110" max="14110" width="5.42578125" style="162" hidden="1"/>
    <col min="14111" max="14111" width="6.42578125" style="162" hidden="1"/>
    <col min="14112" max="14112" width="4.5703125" style="162" hidden="1"/>
    <col min="14113" max="14113" width="6.42578125" style="162" hidden="1"/>
    <col min="14114" max="14114" width="4.5703125" style="162" hidden="1"/>
    <col min="14115" max="14115" width="6.42578125" style="162" hidden="1"/>
    <col min="14116" max="14117" width="4.5703125" style="162" hidden="1"/>
    <col min="14118" max="14118" width="5.42578125" style="162" hidden="1"/>
    <col min="14119" max="14119" width="4.85546875" style="162" hidden="1"/>
    <col min="14120" max="14125" width="4.5703125" style="162" hidden="1"/>
    <col min="14126" max="14126" width="5.28515625" style="162" hidden="1"/>
    <col min="14127" max="14129" width="4.5703125" style="162" hidden="1"/>
    <col min="14130" max="14130" width="4.85546875" style="162" hidden="1"/>
    <col min="14131" max="14153" width="4.5703125" style="162" hidden="1"/>
    <col min="14154" max="14336" width="9.140625" style="162" hidden="1"/>
    <col min="14337" max="14337" width="25.85546875" style="162" hidden="1"/>
    <col min="14338" max="14338" width="7.5703125" style="162" hidden="1"/>
    <col min="14339" max="14355" width="5" style="162" hidden="1"/>
    <col min="14356" max="14359" width="5.42578125" style="162" hidden="1"/>
    <col min="14360" max="14360" width="4.5703125" style="162" hidden="1"/>
    <col min="14361" max="14361" width="6.42578125" style="162" hidden="1"/>
    <col min="14362" max="14362" width="5.42578125" style="162" hidden="1"/>
    <col min="14363" max="14363" width="6.42578125" style="162" hidden="1"/>
    <col min="14364" max="14364" width="5.42578125" style="162" hidden="1"/>
    <col min="14365" max="14365" width="6.42578125" style="162" hidden="1"/>
    <col min="14366" max="14366" width="5.42578125" style="162" hidden="1"/>
    <col min="14367" max="14367" width="6.42578125" style="162" hidden="1"/>
    <col min="14368" max="14368" width="4.5703125" style="162" hidden="1"/>
    <col min="14369" max="14369" width="6.42578125" style="162" hidden="1"/>
    <col min="14370" max="14370" width="4.5703125" style="162" hidden="1"/>
    <col min="14371" max="14371" width="6.42578125" style="162" hidden="1"/>
    <col min="14372" max="14373" width="4.5703125" style="162" hidden="1"/>
    <col min="14374" max="14374" width="5.42578125" style="162" hidden="1"/>
    <col min="14375" max="14375" width="4.85546875" style="162" hidden="1"/>
    <col min="14376" max="14381" width="4.5703125" style="162" hidden="1"/>
    <col min="14382" max="14382" width="5.28515625" style="162" hidden="1"/>
    <col min="14383" max="14385" width="4.5703125" style="162" hidden="1"/>
    <col min="14386" max="14386" width="4.85546875" style="162" hidden="1"/>
    <col min="14387" max="14409" width="4.5703125" style="162" hidden="1"/>
    <col min="14410" max="14592" width="9.140625" style="162" hidden="1"/>
    <col min="14593" max="14593" width="25.85546875" style="162" hidden="1"/>
    <col min="14594" max="14594" width="7.5703125" style="162" hidden="1"/>
    <col min="14595" max="14611" width="5" style="162" hidden="1"/>
    <col min="14612" max="14615" width="5.42578125" style="162" hidden="1"/>
    <col min="14616" max="14616" width="4.5703125" style="162" hidden="1"/>
    <col min="14617" max="14617" width="6.42578125" style="162" hidden="1"/>
    <col min="14618" max="14618" width="5.42578125" style="162" hidden="1"/>
    <col min="14619" max="14619" width="6.42578125" style="162" hidden="1"/>
    <col min="14620" max="14620" width="5.42578125" style="162" hidden="1"/>
    <col min="14621" max="14621" width="6.42578125" style="162" hidden="1"/>
    <col min="14622" max="14622" width="5.42578125" style="162" hidden="1"/>
    <col min="14623" max="14623" width="6.42578125" style="162" hidden="1"/>
    <col min="14624" max="14624" width="4.5703125" style="162" hidden="1"/>
    <col min="14625" max="14625" width="6.42578125" style="162" hidden="1"/>
    <col min="14626" max="14626" width="4.5703125" style="162" hidden="1"/>
    <col min="14627" max="14627" width="6.42578125" style="162" hidden="1"/>
    <col min="14628" max="14629" width="4.5703125" style="162" hidden="1"/>
    <col min="14630" max="14630" width="5.42578125" style="162" hidden="1"/>
    <col min="14631" max="14631" width="4.85546875" style="162" hidden="1"/>
    <col min="14632" max="14637" width="4.5703125" style="162" hidden="1"/>
    <col min="14638" max="14638" width="5.28515625" style="162" hidden="1"/>
    <col min="14639" max="14641" width="4.5703125" style="162" hidden="1"/>
    <col min="14642" max="14642" width="4.85546875" style="162" hidden="1"/>
    <col min="14643" max="14665" width="4.5703125" style="162" hidden="1"/>
    <col min="14666" max="14848" width="9.140625" style="162" hidden="1"/>
    <col min="14849" max="14849" width="25.85546875" style="162" hidden="1"/>
    <col min="14850" max="14850" width="7.5703125" style="162" hidden="1"/>
    <col min="14851" max="14867" width="5" style="162" hidden="1"/>
    <col min="14868" max="14871" width="5.42578125" style="162" hidden="1"/>
    <col min="14872" max="14872" width="4.5703125" style="162" hidden="1"/>
    <col min="14873" max="14873" width="6.42578125" style="162" hidden="1"/>
    <col min="14874" max="14874" width="5.42578125" style="162" hidden="1"/>
    <col min="14875" max="14875" width="6.42578125" style="162" hidden="1"/>
    <col min="14876" max="14876" width="5.42578125" style="162" hidden="1"/>
    <col min="14877" max="14877" width="6.42578125" style="162" hidden="1"/>
    <col min="14878" max="14878" width="5.42578125" style="162" hidden="1"/>
    <col min="14879" max="14879" width="6.42578125" style="162" hidden="1"/>
    <col min="14880" max="14880" width="4.5703125" style="162" hidden="1"/>
    <col min="14881" max="14881" width="6.42578125" style="162" hidden="1"/>
    <col min="14882" max="14882" width="4.5703125" style="162" hidden="1"/>
    <col min="14883" max="14883" width="6.42578125" style="162" hidden="1"/>
    <col min="14884" max="14885" width="4.5703125" style="162" hidden="1"/>
    <col min="14886" max="14886" width="5.42578125" style="162" hidden="1"/>
    <col min="14887" max="14887" width="4.85546875" style="162" hidden="1"/>
    <col min="14888" max="14893" width="4.5703125" style="162" hidden="1"/>
    <col min="14894" max="14894" width="5.28515625" style="162" hidden="1"/>
    <col min="14895" max="14897" width="4.5703125" style="162" hidden="1"/>
    <col min="14898" max="14898" width="4.85546875" style="162" hidden="1"/>
    <col min="14899" max="14921" width="4.5703125" style="162" hidden="1"/>
    <col min="14922" max="15104" width="9.140625" style="162" hidden="1"/>
    <col min="15105" max="15105" width="25.85546875" style="162" hidden="1"/>
    <col min="15106" max="15106" width="7.5703125" style="162" hidden="1"/>
    <col min="15107" max="15123" width="5" style="162" hidden="1"/>
    <col min="15124" max="15127" width="5.42578125" style="162" hidden="1"/>
    <col min="15128" max="15128" width="4.5703125" style="162" hidden="1"/>
    <col min="15129" max="15129" width="6.42578125" style="162" hidden="1"/>
    <col min="15130" max="15130" width="5.42578125" style="162" hidden="1"/>
    <col min="15131" max="15131" width="6.42578125" style="162" hidden="1"/>
    <col min="15132" max="15132" width="5.42578125" style="162" hidden="1"/>
    <col min="15133" max="15133" width="6.42578125" style="162" hidden="1"/>
    <col min="15134" max="15134" width="5.42578125" style="162" hidden="1"/>
    <col min="15135" max="15135" width="6.42578125" style="162" hidden="1"/>
    <col min="15136" max="15136" width="4.5703125" style="162" hidden="1"/>
    <col min="15137" max="15137" width="6.42578125" style="162" hidden="1"/>
    <col min="15138" max="15138" width="4.5703125" style="162" hidden="1"/>
    <col min="15139" max="15139" width="6.42578125" style="162" hidden="1"/>
    <col min="15140" max="15141" width="4.5703125" style="162" hidden="1"/>
    <col min="15142" max="15142" width="5.42578125" style="162" hidden="1"/>
    <col min="15143" max="15143" width="4.85546875" style="162" hidden="1"/>
    <col min="15144" max="15149" width="4.5703125" style="162" hidden="1"/>
    <col min="15150" max="15150" width="5.28515625" style="162" hidden="1"/>
    <col min="15151" max="15153" width="4.5703125" style="162" hidden="1"/>
    <col min="15154" max="15154" width="4.85546875" style="162" hidden="1"/>
    <col min="15155" max="15177" width="4.5703125" style="162" hidden="1"/>
    <col min="15178" max="15360" width="9.140625" style="162" hidden="1"/>
    <col min="15361" max="15361" width="25.85546875" style="162" hidden="1"/>
    <col min="15362" max="15362" width="7.5703125" style="162" hidden="1"/>
    <col min="15363" max="15379" width="5" style="162" hidden="1"/>
    <col min="15380" max="15383" width="5.42578125" style="162" hidden="1"/>
    <col min="15384" max="15384" width="4.5703125" style="162" hidden="1"/>
    <col min="15385" max="15385" width="6.42578125" style="162" hidden="1"/>
    <col min="15386" max="15386" width="5.42578125" style="162" hidden="1"/>
    <col min="15387" max="15387" width="6.42578125" style="162" hidden="1"/>
    <col min="15388" max="15388" width="5.42578125" style="162" hidden="1"/>
    <col min="15389" max="15389" width="6.42578125" style="162" hidden="1"/>
    <col min="15390" max="15390" width="5.42578125" style="162" hidden="1"/>
    <col min="15391" max="15391" width="6.42578125" style="162" hidden="1"/>
    <col min="15392" max="15392" width="4.5703125" style="162" hidden="1"/>
    <col min="15393" max="15393" width="6.42578125" style="162" hidden="1"/>
    <col min="15394" max="15394" width="4.5703125" style="162" hidden="1"/>
    <col min="15395" max="15395" width="6.42578125" style="162" hidden="1"/>
    <col min="15396" max="15397" width="4.5703125" style="162" hidden="1"/>
    <col min="15398" max="15398" width="5.42578125" style="162" hidden="1"/>
    <col min="15399" max="15399" width="4.85546875" style="162" hidden="1"/>
    <col min="15400" max="15405" width="4.5703125" style="162" hidden="1"/>
    <col min="15406" max="15406" width="5.28515625" style="162" hidden="1"/>
    <col min="15407" max="15409" width="4.5703125" style="162" hidden="1"/>
    <col min="15410" max="15410" width="4.85546875" style="162" hidden="1"/>
    <col min="15411" max="15433" width="4.5703125" style="162" hidden="1"/>
    <col min="15434" max="15616" width="9.140625" style="162" hidden="1"/>
    <col min="15617" max="15617" width="25.85546875" style="162" hidden="1"/>
    <col min="15618" max="15618" width="7.5703125" style="162" hidden="1"/>
    <col min="15619" max="15635" width="5" style="162" hidden="1"/>
    <col min="15636" max="15639" width="5.42578125" style="162" hidden="1"/>
    <col min="15640" max="15640" width="4.5703125" style="162" hidden="1"/>
    <col min="15641" max="15641" width="6.42578125" style="162" hidden="1"/>
    <col min="15642" max="15642" width="5.42578125" style="162" hidden="1"/>
    <col min="15643" max="15643" width="6.42578125" style="162" hidden="1"/>
    <col min="15644" max="15644" width="5.42578125" style="162" hidden="1"/>
    <col min="15645" max="15645" width="6.42578125" style="162" hidden="1"/>
    <col min="15646" max="15646" width="5.42578125" style="162" hidden="1"/>
    <col min="15647" max="15647" width="6.42578125" style="162" hidden="1"/>
    <col min="15648" max="15648" width="4.5703125" style="162" hidden="1"/>
    <col min="15649" max="15649" width="6.42578125" style="162" hidden="1"/>
    <col min="15650" max="15650" width="4.5703125" style="162" hidden="1"/>
    <col min="15651" max="15651" width="6.42578125" style="162" hidden="1"/>
    <col min="15652" max="15653" width="4.5703125" style="162" hidden="1"/>
    <col min="15654" max="15654" width="5.42578125" style="162" hidden="1"/>
    <col min="15655" max="15655" width="4.85546875" style="162" hidden="1"/>
    <col min="15656" max="15661" width="4.5703125" style="162" hidden="1"/>
    <col min="15662" max="15662" width="5.28515625" style="162" hidden="1"/>
    <col min="15663" max="15665" width="4.5703125" style="162" hidden="1"/>
    <col min="15666" max="15666" width="4.85546875" style="162" hidden="1"/>
    <col min="15667" max="15689" width="4.5703125" style="162" hidden="1"/>
    <col min="15690" max="15872" width="9.140625" style="162" hidden="1"/>
    <col min="15873" max="15873" width="25.85546875" style="162" hidden="1"/>
    <col min="15874" max="15874" width="7.5703125" style="162" hidden="1"/>
    <col min="15875" max="15891" width="5" style="162" hidden="1"/>
    <col min="15892" max="15895" width="5.42578125" style="162" hidden="1"/>
    <col min="15896" max="15896" width="4.5703125" style="162" hidden="1"/>
    <col min="15897" max="15897" width="6.42578125" style="162" hidden="1"/>
    <col min="15898" max="15898" width="5.42578125" style="162" hidden="1"/>
    <col min="15899" max="15899" width="6.42578125" style="162" hidden="1"/>
    <col min="15900" max="15900" width="5.42578125" style="162" hidden="1"/>
    <col min="15901" max="15901" width="6.42578125" style="162" hidden="1"/>
    <col min="15902" max="15902" width="5.42578125" style="162" hidden="1"/>
    <col min="15903" max="15903" width="6.42578125" style="162" hidden="1"/>
    <col min="15904" max="15904" width="4.5703125" style="162" hidden="1"/>
    <col min="15905" max="15905" width="6.42578125" style="162" hidden="1"/>
    <col min="15906" max="15906" width="4.5703125" style="162" hidden="1"/>
    <col min="15907" max="15907" width="6.42578125" style="162" hidden="1"/>
    <col min="15908" max="15909" width="4.5703125" style="162" hidden="1"/>
    <col min="15910" max="15910" width="5.42578125" style="162" hidden="1"/>
    <col min="15911" max="15911" width="4.85546875" style="162" hidden="1"/>
    <col min="15912" max="15917" width="4.5703125" style="162" hidden="1"/>
    <col min="15918" max="15918" width="5.28515625" style="162" hidden="1"/>
    <col min="15919" max="15921" width="4.5703125" style="162" hidden="1"/>
    <col min="15922" max="15922" width="4.85546875" style="162" hidden="1"/>
    <col min="15923" max="15945" width="4.5703125" style="162" hidden="1"/>
    <col min="15946" max="16128" width="9.140625" style="162" hidden="1"/>
    <col min="16129" max="16129" width="25.85546875" style="162" hidden="1"/>
    <col min="16130" max="16130" width="7.5703125" style="162" hidden="1"/>
    <col min="16131" max="16147" width="5" style="162" hidden="1"/>
    <col min="16148" max="16151" width="5.42578125" style="162" hidden="1"/>
    <col min="16152" max="16152" width="4.5703125" style="162" hidden="1"/>
    <col min="16153" max="16153" width="6.42578125" style="162" hidden="1"/>
    <col min="16154" max="16154" width="5.42578125" style="162" hidden="1"/>
    <col min="16155" max="16155" width="6.42578125" style="162" hidden="1"/>
    <col min="16156" max="16156" width="5.42578125" style="162" hidden="1"/>
    <col min="16157" max="16157" width="6.42578125" style="162" hidden="1"/>
    <col min="16158" max="16158" width="5.42578125" style="162" hidden="1"/>
    <col min="16159" max="16159" width="6.42578125" style="162" hidden="1"/>
    <col min="16160" max="16160" width="4.5703125" style="162" hidden="1"/>
    <col min="16161" max="16161" width="6.42578125" style="162" hidden="1"/>
    <col min="16162" max="16162" width="4.5703125" style="162" hidden="1"/>
    <col min="16163" max="16163" width="6.42578125" style="162" hidden="1"/>
    <col min="16164" max="16165" width="4.5703125" style="162" hidden="1"/>
    <col min="16166" max="16166" width="5.42578125" style="162" hidden="1"/>
    <col min="16167" max="16167" width="4.85546875" style="162" hidden="1"/>
    <col min="16168" max="16173" width="4.5703125" style="162" hidden="1"/>
    <col min="16174" max="16174" width="5.28515625" style="162" hidden="1"/>
    <col min="16175" max="16177" width="4.5703125" style="162" hidden="1"/>
    <col min="16178" max="16178" width="4.85546875" style="162" hidden="1"/>
    <col min="16179" max="16201" width="4.5703125" style="162" hidden="1"/>
    <col min="16202" max="16384" width="9.140625" style="162" hidden="1"/>
  </cols>
  <sheetData>
    <row r="1" spans="1:75" s="479" customFormat="1" ht="16.5" thickBot="1">
      <c r="A1" s="476"/>
      <c r="B1" s="476"/>
      <c r="C1" s="477"/>
      <c r="D1" s="477"/>
      <c r="E1" s="477"/>
      <c r="F1" s="477"/>
      <c r="G1" s="477"/>
      <c r="H1" s="477"/>
      <c r="I1" s="477"/>
      <c r="J1" s="477"/>
      <c r="K1" s="477"/>
      <c r="L1" s="477"/>
      <c r="M1" s="477"/>
      <c r="N1" s="477"/>
      <c r="O1" s="477"/>
      <c r="P1" s="477"/>
      <c r="Q1" s="477"/>
      <c r="R1" s="477"/>
      <c r="S1" s="477"/>
      <c r="T1" s="477"/>
      <c r="U1" s="477"/>
      <c r="V1" s="477"/>
      <c r="W1" s="477"/>
      <c r="X1" s="477"/>
      <c r="Y1" s="477"/>
      <c r="Z1" s="477"/>
      <c r="AA1" s="477"/>
      <c r="AB1" s="477"/>
      <c r="AC1" s="477"/>
      <c r="AD1" s="477"/>
      <c r="AE1" s="477"/>
      <c r="AF1" s="477"/>
      <c r="AG1" s="477"/>
      <c r="AH1" s="477"/>
      <c r="AI1" s="477"/>
      <c r="AJ1" s="477"/>
      <c r="AK1" s="477"/>
      <c r="AL1" s="477"/>
      <c r="AM1" s="477"/>
      <c r="AN1" s="477"/>
      <c r="AO1" s="477"/>
      <c r="AP1" s="477"/>
      <c r="AQ1" s="477"/>
      <c r="AR1" s="477"/>
      <c r="AS1" s="477"/>
      <c r="AT1" s="477"/>
      <c r="AU1" s="477"/>
      <c r="AV1" s="477"/>
      <c r="AW1" s="477"/>
      <c r="AX1" s="477"/>
      <c r="AY1" s="477"/>
      <c r="AZ1" s="477"/>
      <c r="BA1" s="477"/>
      <c r="BB1" s="477"/>
      <c r="BC1" s="477"/>
      <c r="BD1" s="477"/>
      <c r="BE1" s="477"/>
      <c r="BF1" s="477"/>
      <c r="BG1" s="477"/>
      <c r="BH1" s="477"/>
      <c r="BI1" s="477"/>
      <c r="BJ1" s="477"/>
      <c r="BK1" s="477"/>
      <c r="BL1" s="477"/>
      <c r="BM1" s="477"/>
      <c r="BN1" s="477"/>
      <c r="BO1" s="477"/>
      <c r="BP1" s="477"/>
      <c r="BQ1" s="477"/>
      <c r="BR1" s="477"/>
      <c r="BS1" s="477"/>
      <c r="BT1" s="477"/>
      <c r="BU1" s="477"/>
      <c r="BV1" s="477"/>
      <c r="BW1" s="478"/>
    </row>
    <row r="2" spans="1:75" s="482" customFormat="1" ht="55.5">
      <c r="A2" s="579" t="s">
        <v>428</v>
      </c>
      <c r="B2" s="480" t="s">
        <v>145</v>
      </c>
      <c r="C2" s="717" t="str">
        <f>CONCATENATE("W",WEEKNUM(C3,2)," / ",YEAR(C3))</f>
        <v>W1 / 1901</v>
      </c>
      <c r="D2" s="717" t="str">
        <f t="shared" ref="D2:BO2" si="0">CONCATENATE("W",WEEKNUM(D3,2)," / ",YEAR(D3))</f>
        <v>W3 / 1901</v>
      </c>
      <c r="E2" s="717" t="str">
        <f t="shared" si="0"/>
        <v>W5 / 1901</v>
      </c>
      <c r="F2" s="717" t="str">
        <f t="shared" si="0"/>
        <v>W7 / 1901</v>
      </c>
      <c r="G2" s="717" t="str">
        <f t="shared" si="0"/>
        <v>W9 / 1901</v>
      </c>
      <c r="H2" s="717" t="str">
        <f t="shared" si="0"/>
        <v>W9 / 1901</v>
      </c>
      <c r="I2" s="717" t="str">
        <f t="shared" si="0"/>
        <v>W13 / 1901</v>
      </c>
      <c r="J2" s="717" t="str">
        <f t="shared" si="0"/>
        <v>W15 / 1901</v>
      </c>
      <c r="K2" s="717" t="str">
        <f t="shared" si="0"/>
        <v>W17 / 1901</v>
      </c>
      <c r="L2" s="717" t="str">
        <f t="shared" si="0"/>
        <v>W19 / 1901</v>
      </c>
      <c r="M2" s="717" t="str">
        <f t="shared" si="0"/>
        <v>W21 / 1901</v>
      </c>
      <c r="N2" s="717" t="str">
        <f t="shared" si="0"/>
        <v>W23 / 1901</v>
      </c>
      <c r="O2" s="717" t="str">
        <f t="shared" si="0"/>
        <v>W25 / 1901</v>
      </c>
      <c r="P2" s="717" t="str">
        <f t="shared" si="0"/>
        <v>W27 / 1901</v>
      </c>
      <c r="Q2" s="717" t="str">
        <f t="shared" si="0"/>
        <v>W29 / 1901</v>
      </c>
      <c r="R2" s="717" t="str">
        <f t="shared" si="0"/>
        <v>W31 / 1901</v>
      </c>
      <c r="S2" s="717" t="str">
        <f t="shared" si="0"/>
        <v>W33 / 1901</v>
      </c>
      <c r="T2" s="717" t="str">
        <f t="shared" si="0"/>
        <v>W35 / 1901</v>
      </c>
      <c r="U2" s="717" t="str">
        <f t="shared" si="0"/>
        <v>W37 / 1901</v>
      </c>
      <c r="V2" s="717" t="str">
        <f t="shared" si="0"/>
        <v>W39 / 1901</v>
      </c>
      <c r="W2" s="717" t="str">
        <f t="shared" si="0"/>
        <v>W41 / 1901</v>
      </c>
      <c r="X2" s="717" t="str">
        <f t="shared" si="0"/>
        <v>W43 / 1901</v>
      </c>
      <c r="Y2" s="717" t="str">
        <f t="shared" si="0"/>
        <v>W45 / 1901</v>
      </c>
      <c r="Z2" s="717" t="str">
        <f t="shared" si="0"/>
        <v>W47 / 1901</v>
      </c>
      <c r="AA2" s="717" t="str">
        <f t="shared" si="0"/>
        <v>W49 / 1901</v>
      </c>
      <c r="AB2" s="717" t="str">
        <f t="shared" si="0"/>
        <v>W51 / 1901</v>
      </c>
      <c r="AC2" s="717" t="str">
        <f t="shared" si="0"/>
        <v>W53 / 1901</v>
      </c>
      <c r="AD2" s="717" t="str">
        <f t="shared" si="0"/>
        <v>W3 / 1902</v>
      </c>
      <c r="AE2" s="717" t="str">
        <f t="shared" si="0"/>
        <v>W5 / 1902</v>
      </c>
      <c r="AF2" s="717" t="str">
        <f t="shared" si="0"/>
        <v>W7 / 1902</v>
      </c>
      <c r="AG2" s="717" t="str">
        <f t="shared" si="0"/>
        <v>W9 / 1902</v>
      </c>
      <c r="AH2" s="717" t="str">
        <f t="shared" si="0"/>
        <v>W11 / 1902</v>
      </c>
      <c r="AI2" s="717" t="str">
        <f t="shared" si="0"/>
        <v>W13 / 1902</v>
      </c>
      <c r="AJ2" s="717" t="str">
        <f t="shared" si="0"/>
        <v>W15 / 1902</v>
      </c>
      <c r="AK2" s="717" t="str">
        <f t="shared" si="0"/>
        <v>W17 / 1902</v>
      </c>
      <c r="AL2" s="717" t="str">
        <f t="shared" si="0"/>
        <v>W19 / 1902</v>
      </c>
      <c r="AM2" s="717" t="str">
        <f t="shared" si="0"/>
        <v>W21 / 1902</v>
      </c>
      <c r="AN2" s="717" t="str">
        <f t="shared" si="0"/>
        <v>W23 / 1902</v>
      </c>
      <c r="AO2" s="717" t="str">
        <f t="shared" si="0"/>
        <v>W25 / 1902</v>
      </c>
      <c r="AP2" s="717" t="str">
        <f t="shared" si="0"/>
        <v>W27 / 1902</v>
      </c>
      <c r="AQ2" s="717" t="str">
        <f t="shared" si="0"/>
        <v>W29 / 1902</v>
      </c>
      <c r="AR2" s="717" t="str">
        <f t="shared" si="0"/>
        <v>W31 / 1902</v>
      </c>
      <c r="AS2" s="717" t="str">
        <f t="shared" si="0"/>
        <v>W33 / 1902</v>
      </c>
      <c r="AT2" s="717" t="str">
        <f t="shared" si="0"/>
        <v>W35 / 1902</v>
      </c>
      <c r="AU2" s="717" t="str">
        <f t="shared" si="0"/>
        <v>W37 / 1902</v>
      </c>
      <c r="AV2" s="717" t="str">
        <f t="shared" si="0"/>
        <v>W39 / 1902</v>
      </c>
      <c r="AW2" s="717" t="str">
        <f t="shared" si="0"/>
        <v>W41 / 1902</v>
      </c>
      <c r="AX2" s="717" t="str">
        <f t="shared" si="0"/>
        <v>W43 / 1902</v>
      </c>
      <c r="AY2" s="717" t="str">
        <f t="shared" si="0"/>
        <v>W45 / 1902</v>
      </c>
      <c r="AZ2" s="717" t="str">
        <f t="shared" si="0"/>
        <v>W47 / 1902</v>
      </c>
      <c r="BA2" s="717" t="str">
        <f t="shared" si="0"/>
        <v>W49 / 1902</v>
      </c>
      <c r="BB2" s="717" t="str">
        <f t="shared" si="0"/>
        <v>W51 / 1902</v>
      </c>
      <c r="BC2" s="717" t="str">
        <f t="shared" si="0"/>
        <v>W53 / 1902</v>
      </c>
      <c r="BD2" s="717" t="str">
        <f t="shared" si="0"/>
        <v>W3 / 1903</v>
      </c>
      <c r="BE2" s="717" t="str">
        <f t="shared" si="0"/>
        <v>W5 / 1903</v>
      </c>
      <c r="BF2" s="717" t="str">
        <f t="shared" si="0"/>
        <v>W7 / 1903</v>
      </c>
      <c r="BG2" s="717" t="str">
        <f t="shared" si="0"/>
        <v>W9 / 1903</v>
      </c>
      <c r="BH2" s="717" t="str">
        <f t="shared" si="0"/>
        <v>W11 / 1903</v>
      </c>
      <c r="BI2" s="717" t="str">
        <f t="shared" si="0"/>
        <v>W13 / 1903</v>
      </c>
      <c r="BJ2" s="717" t="str">
        <f t="shared" si="0"/>
        <v>W15 / 1903</v>
      </c>
      <c r="BK2" s="717" t="str">
        <f t="shared" si="0"/>
        <v>W17 / 1903</v>
      </c>
      <c r="BL2" s="717" t="str">
        <f t="shared" si="0"/>
        <v>W19 / 1903</v>
      </c>
      <c r="BM2" s="717" t="str">
        <f t="shared" si="0"/>
        <v>W21 / 1903</v>
      </c>
      <c r="BN2" s="717" t="str">
        <f t="shared" si="0"/>
        <v>W23 / 1903</v>
      </c>
      <c r="BO2" s="717" t="str">
        <f t="shared" si="0"/>
        <v>W25 / 1903</v>
      </c>
      <c r="BP2" s="717" t="str">
        <f t="shared" ref="BP2:BV2" si="1">CONCATENATE("W",WEEKNUM(BP3,2)," / ",YEAR(BP3))</f>
        <v>W27 / 1903</v>
      </c>
      <c r="BQ2" s="717" t="str">
        <f t="shared" si="1"/>
        <v>W29 / 1903</v>
      </c>
      <c r="BR2" s="717" t="str">
        <f t="shared" si="1"/>
        <v>W31 / 1903</v>
      </c>
      <c r="BS2" s="717" t="str">
        <f t="shared" si="1"/>
        <v>W33 / 1903</v>
      </c>
      <c r="BT2" s="717" t="str">
        <f t="shared" si="1"/>
        <v>W35 / 1903</v>
      </c>
      <c r="BU2" s="718" t="str">
        <f t="shared" si="1"/>
        <v>W37 / 1903</v>
      </c>
      <c r="BV2" s="581" t="str">
        <f t="shared" si="1"/>
        <v>W1 / 1900</v>
      </c>
      <c r="BW2" s="481"/>
    </row>
    <row r="3" spans="1:75" s="484" customFormat="1" ht="52.5">
      <c r="A3" s="582" t="s">
        <v>139</v>
      </c>
      <c r="B3" s="583">
        <f>filingDate</f>
        <v>522</v>
      </c>
      <c r="C3" s="531">
        <v>367</v>
      </c>
      <c r="D3" s="531">
        <v>381</v>
      </c>
      <c r="E3" s="531">
        <v>395</v>
      </c>
      <c r="F3" s="531">
        <v>409</v>
      </c>
      <c r="G3" s="531">
        <v>423</v>
      </c>
      <c r="H3" s="531">
        <v>426</v>
      </c>
      <c r="I3" s="531">
        <v>451</v>
      </c>
      <c r="J3" s="531">
        <v>465</v>
      </c>
      <c r="K3" s="531">
        <v>479</v>
      </c>
      <c r="L3" s="531">
        <v>493</v>
      </c>
      <c r="M3" s="531">
        <v>507</v>
      </c>
      <c r="N3" s="531">
        <v>521</v>
      </c>
      <c r="O3" s="531">
        <v>535</v>
      </c>
      <c r="P3" s="531">
        <v>549</v>
      </c>
      <c r="Q3" s="531">
        <v>563</v>
      </c>
      <c r="R3" s="531">
        <v>577</v>
      </c>
      <c r="S3" s="531">
        <v>591</v>
      </c>
      <c r="T3" s="531">
        <v>605</v>
      </c>
      <c r="U3" s="531">
        <v>619</v>
      </c>
      <c r="V3" s="531">
        <v>633</v>
      </c>
      <c r="W3" s="531">
        <v>647</v>
      </c>
      <c r="X3" s="531">
        <v>661</v>
      </c>
      <c r="Y3" s="531">
        <v>675</v>
      </c>
      <c r="Z3" s="531">
        <v>689</v>
      </c>
      <c r="AA3" s="531">
        <v>703</v>
      </c>
      <c r="AB3" s="531">
        <v>717</v>
      </c>
      <c r="AC3" s="531">
        <v>731</v>
      </c>
      <c r="AD3" s="531">
        <v>745</v>
      </c>
      <c r="AE3" s="531">
        <v>759</v>
      </c>
      <c r="AF3" s="531">
        <v>773</v>
      </c>
      <c r="AG3" s="531">
        <v>787</v>
      </c>
      <c r="AH3" s="531">
        <v>801</v>
      </c>
      <c r="AI3" s="531">
        <v>815</v>
      </c>
      <c r="AJ3" s="531">
        <v>829</v>
      </c>
      <c r="AK3" s="531">
        <v>843</v>
      </c>
      <c r="AL3" s="531">
        <v>857</v>
      </c>
      <c r="AM3" s="531">
        <v>871</v>
      </c>
      <c r="AN3" s="531">
        <v>885</v>
      </c>
      <c r="AO3" s="531">
        <v>899</v>
      </c>
      <c r="AP3" s="531">
        <v>913</v>
      </c>
      <c r="AQ3" s="531">
        <v>927</v>
      </c>
      <c r="AR3" s="531">
        <v>941</v>
      </c>
      <c r="AS3" s="531">
        <v>955</v>
      </c>
      <c r="AT3" s="531">
        <v>969</v>
      </c>
      <c r="AU3" s="531">
        <v>983</v>
      </c>
      <c r="AV3" s="531">
        <v>997</v>
      </c>
      <c r="AW3" s="531">
        <v>1011</v>
      </c>
      <c r="AX3" s="531">
        <v>1025</v>
      </c>
      <c r="AY3" s="531">
        <v>1039</v>
      </c>
      <c r="AZ3" s="531">
        <v>1053</v>
      </c>
      <c r="BA3" s="531">
        <v>1067</v>
      </c>
      <c r="BB3" s="531">
        <v>1081</v>
      </c>
      <c r="BC3" s="531">
        <v>1095</v>
      </c>
      <c r="BD3" s="531">
        <v>1109</v>
      </c>
      <c r="BE3" s="531">
        <v>1123</v>
      </c>
      <c r="BF3" s="531">
        <v>1137</v>
      </c>
      <c r="BG3" s="531">
        <v>1151</v>
      </c>
      <c r="BH3" s="531">
        <v>1165</v>
      </c>
      <c r="BI3" s="531">
        <v>1179</v>
      </c>
      <c r="BJ3" s="531">
        <v>1193</v>
      </c>
      <c r="BK3" s="531">
        <v>1207</v>
      </c>
      <c r="BL3" s="531">
        <v>1221</v>
      </c>
      <c r="BM3" s="531">
        <v>1235</v>
      </c>
      <c r="BN3" s="531">
        <v>1249</v>
      </c>
      <c r="BO3" s="531">
        <v>1263</v>
      </c>
      <c r="BP3" s="531">
        <v>1277</v>
      </c>
      <c r="BQ3" s="531">
        <v>1291</v>
      </c>
      <c r="BR3" s="531">
        <v>1305</v>
      </c>
      <c r="BS3" s="531">
        <v>1319</v>
      </c>
      <c r="BT3" s="531">
        <v>1333</v>
      </c>
      <c r="BU3" s="584">
        <v>1347</v>
      </c>
      <c r="BV3" s="585"/>
      <c r="BW3" s="483"/>
    </row>
    <row r="4" spans="1:75" s="482" customFormat="1">
      <c r="A4" s="586" t="s">
        <v>431</v>
      </c>
      <c r="B4" s="587">
        <f>IF(filingDate&lt;$C$3,$C4,INDEX($C4:$AAA4,MATCH(filingDate,$C$3:$AAA$3)))</f>
        <v>0</v>
      </c>
      <c r="C4" s="588"/>
      <c r="D4" s="589"/>
      <c r="E4" s="589"/>
      <c r="F4" s="589"/>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590"/>
      <c r="AK4" s="590"/>
      <c r="AL4" s="590"/>
      <c r="AM4" s="590"/>
      <c r="AN4" s="590"/>
      <c r="AO4" s="590"/>
      <c r="AP4" s="590"/>
      <c r="AQ4" s="590"/>
      <c r="AR4" s="590"/>
      <c r="AS4" s="590"/>
      <c r="AT4" s="590"/>
      <c r="AU4" s="590"/>
      <c r="AV4" s="590"/>
      <c r="AW4" s="590"/>
      <c r="AX4" s="590"/>
      <c r="AY4" s="590"/>
      <c r="AZ4" s="590"/>
      <c r="BA4" s="590"/>
      <c r="BB4" s="590"/>
      <c r="BC4" s="590"/>
      <c r="BD4" s="591"/>
      <c r="BE4" s="592"/>
      <c r="BF4" s="590"/>
      <c r="BG4" s="591"/>
      <c r="BH4" s="592"/>
      <c r="BI4" s="590"/>
      <c r="BJ4" s="591"/>
      <c r="BK4" s="592"/>
      <c r="BL4" s="590"/>
      <c r="BM4" s="591"/>
      <c r="BN4" s="592"/>
      <c r="BO4" s="590"/>
      <c r="BP4" s="591"/>
      <c r="BQ4" s="592"/>
      <c r="BR4" s="590"/>
      <c r="BS4" s="591"/>
      <c r="BT4" s="592"/>
      <c r="BU4" s="593"/>
      <c r="BV4" s="594"/>
      <c r="BW4" s="481"/>
    </row>
    <row r="5" spans="1:75" s="482" customFormat="1">
      <c r="A5" s="586" t="s">
        <v>432</v>
      </c>
      <c r="B5" s="587">
        <f>IF(filingDate&lt;$C$3,$C5,INDEX($C5:$AAA5,MATCH(filingDate,$C$3:$AAA$3)))</f>
        <v>0</v>
      </c>
      <c r="C5" s="588"/>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589"/>
      <c r="AK5" s="589"/>
      <c r="AL5" s="589"/>
      <c r="AM5" s="589"/>
      <c r="AN5" s="589"/>
      <c r="AO5" s="589"/>
      <c r="AP5" s="589"/>
      <c r="AQ5" s="589"/>
      <c r="AR5" s="589"/>
      <c r="AS5" s="589"/>
      <c r="AT5" s="589"/>
      <c r="AU5" s="589"/>
      <c r="AV5" s="589"/>
      <c r="AW5" s="589"/>
      <c r="AX5" s="589"/>
      <c r="AY5" s="589"/>
      <c r="AZ5" s="589"/>
      <c r="BA5" s="589"/>
      <c r="BB5" s="589"/>
      <c r="BC5" s="589"/>
      <c r="BD5" s="595"/>
      <c r="BE5" s="588"/>
      <c r="BF5" s="589"/>
      <c r="BG5" s="595"/>
      <c r="BH5" s="588"/>
      <c r="BI5" s="589"/>
      <c r="BJ5" s="595"/>
      <c r="BK5" s="588"/>
      <c r="BL5" s="589"/>
      <c r="BM5" s="595"/>
      <c r="BN5" s="588"/>
      <c r="BO5" s="589"/>
      <c r="BP5" s="595"/>
      <c r="BQ5" s="588"/>
      <c r="BR5" s="589"/>
      <c r="BS5" s="595"/>
      <c r="BT5" s="588"/>
      <c r="BU5" s="596"/>
      <c r="BV5" s="594"/>
      <c r="BW5" s="481"/>
    </row>
    <row r="6" spans="1:75" s="482" customFormat="1" ht="12.75" customHeight="1" thickBot="1">
      <c r="A6" s="597"/>
      <c r="B6" s="597"/>
      <c r="C6" s="597"/>
      <c r="D6" s="597"/>
      <c r="E6" s="597"/>
      <c r="F6" s="597"/>
      <c r="G6" s="597"/>
      <c r="H6" s="597"/>
      <c r="I6" s="597"/>
      <c r="J6" s="597"/>
      <c r="K6" s="597"/>
      <c r="L6" s="597"/>
      <c r="M6" s="597"/>
      <c r="N6" s="597"/>
      <c r="O6" s="597"/>
      <c r="P6" s="597"/>
      <c r="Q6" s="597"/>
      <c r="R6" s="597"/>
      <c r="S6" s="597"/>
      <c r="T6" s="597"/>
      <c r="U6" s="597"/>
      <c r="V6" s="597"/>
      <c r="W6" s="597"/>
      <c r="X6" s="597"/>
      <c r="Y6" s="597"/>
      <c r="Z6" s="597"/>
      <c r="AA6" s="597"/>
      <c r="AB6" s="597"/>
      <c r="AC6" s="597"/>
      <c r="AD6" s="597"/>
      <c r="AE6" s="597"/>
      <c r="AF6" s="597"/>
      <c r="AG6" s="597"/>
      <c r="AH6" s="597"/>
      <c r="AI6" s="597"/>
      <c r="AJ6" s="597"/>
      <c r="AK6" s="597"/>
      <c r="AL6" s="597"/>
      <c r="AM6" s="597"/>
      <c r="AN6" s="597"/>
      <c r="AO6" s="597"/>
      <c r="AP6" s="597"/>
      <c r="AQ6" s="597"/>
      <c r="AR6" s="597"/>
      <c r="AS6" s="597"/>
      <c r="AT6" s="597"/>
      <c r="AU6" s="597"/>
      <c r="AV6" s="597"/>
      <c r="AW6" s="597"/>
      <c r="AX6" s="597"/>
      <c r="AY6" s="597"/>
      <c r="AZ6" s="597"/>
      <c r="BA6" s="597"/>
      <c r="BB6" s="597"/>
      <c r="BC6" s="597"/>
      <c r="BD6" s="597"/>
      <c r="BE6" s="597"/>
      <c r="BF6" s="597"/>
      <c r="BG6" s="597"/>
      <c r="BH6" s="597"/>
      <c r="BI6" s="597"/>
      <c r="BJ6" s="597"/>
      <c r="BK6" s="597"/>
      <c r="BL6" s="597"/>
      <c r="BM6" s="597"/>
      <c r="BN6" s="597"/>
      <c r="BO6" s="597"/>
      <c r="BP6" s="597"/>
      <c r="BQ6" s="597"/>
      <c r="BR6" s="597"/>
      <c r="BS6" s="597"/>
      <c r="BT6" s="597"/>
      <c r="BU6" s="597"/>
      <c r="BV6" s="598"/>
      <c r="BW6" s="481"/>
    </row>
    <row r="7" spans="1:75" s="482" customFormat="1" ht="18.95" customHeight="1" thickBot="1">
      <c r="A7" s="599" t="s">
        <v>427</v>
      </c>
      <c r="B7" s="485" t="s">
        <v>145</v>
      </c>
      <c r="C7" s="486"/>
      <c r="D7" s="477"/>
      <c r="E7" s="477"/>
      <c r="F7" s="477"/>
      <c r="G7" s="477"/>
      <c r="H7" s="477"/>
      <c r="I7" s="477"/>
      <c r="J7" s="477"/>
      <c r="K7" s="477"/>
      <c r="L7" s="477"/>
      <c r="M7" s="477"/>
      <c r="N7" s="477"/>
      <c r="O7" s="477"/>
      <c r="P7" s="477"/>
      <c r="Q7" s="477"/>
      <c r="R7" s="477"/>
      <c r="S7" s="477"/>
      <c r="T7" s="477"/>
      <c r="U7" s="477"/>
      <c r="V7" s="477"/>
      <c r="W7" s="477"/>
      <c r="X7" s="477"/>
      <c r="Y7" s="477"/>
      <c r="Z7" s="477"/>
      <c r="AA7" s="477"/>
      <c r="AB7" s="477"/>
      <c r="AC7" s="477"/>
      <c r="AD7" s="477"/>
      <c r="AE7" s="477"/>
      <c r="AF7" s="477"/>
      <c r="AG7" s="477"/>
      <c r="AH7" s="477"/>
      <c r="AI7" s="477"/>
      <c r="AJ7" s="477"/>
      <c r="AK7" s="477"/>
      <c r="AL7" s="477"/>
      <c r="AM7" s="477"/>
      <c r="AN7" s="477"/>
      <c r="AO7" s="477"/>
      <c r="AP7" s="477"/>
      <c r="AQ7" s="477"/>
      <c r="AR7" s="477"/>
      <c r="AS7" s="477"/>
      <c r="AT7" s="477"/>
      <c r="AU7" s="477"/>
      <c r="AV7" s="477"/>
      <c r="AW7" s="477"/>
      <c r="AX7" s="477"/>
      <c r="AY7" s="477"/>
      <c r="AZ7" s="477"/>
      <c r="BA7" s="477"/>
      <c r="BB7" s="477"/>
      <c r="BC7" s="477"/>
      <c r="BD7" s="477"/>
      <c r="BE7" s="477"/>
      <c r="BF7" s="477"/>
      <c r="BG7" s="477"/>
      <c r="BH7" s="477"/>
      <c r="BI7" s="477"/>
      <c r="BJ7" s="477"/>
      <c r="BK7" s="477"/>
      <c r="BL7" s="477"/>
      <c r="BM7" s="477"/>
      <c r="BN7" s="477"/>
      <c r="BO7" s="477"/>
      <c r="BP7" s="477"/>
      <c r="BQ7" s="477"/>
      <c r="BR7" s="477"/>
      <c r="BS7" s="477"/>
      <c r="BT7" s="477"/>
      <c r="BU7" s="477"/>
      <c r="BV7" s="598"/>
      <c r="BW7" s="481"/>
    </row>
    <row r="8" spans="1:75" ht="15">
      <c r="A8" s="600" t="s">
        <v>170</v>
      </c>
      <c r="B8" s="601"/>
      <c r="C8" s="601"/>
      <c r="D8" s="601"/>
      <c r="E8" s="601"/>
      <c r="F8" s="601"/>
      <c r="G8" s="601"/>
      <c r="H8" s="601"/>
      <c r="I8" s="601"/>
      <c r="J8" s="601"/>
      <c r="K8" s="601"/>
      <c r="L8" s="601"/>
      <c r="M8" s="601"/>
      <c r="N8" s="601"/>
      <c r="O8" s="601"/>
      <c r="P8" s="601"/>
      <c r="Q8" s="601"/>
      <c r="R8" s="601"/>
      <c r="S8" s="601"/>
      <c r="T8" s="601"/>
      <c r="U8" s="601"/>
      <c r="V8" s="601"/>
      <c r="W8" s="601"/>
      <c r="X8" s="601"/>
      <c r="Y8" s="601"/>
      <c r="Z8" s="601"/>
      <c r="AA8" s="601"/>
      <c r="AB8" s="601"/>
      <c r="AC8" s="601"/>
      <c r="AD8" s="601"/>
      <c r="AE8" s="601"/>
      <c r="AF8" s="601"/>
      <c r="AG8" s="601"/>
      <c r="AH8" s="601"/>
      <c r="AI8" s="601"/>
      <c r="AJ8" s="601"/>
      <c r="AK8" s="601"/>
      <c r="AL8" s="601"/>
      <c r="AM8" s="601"/>
      <c r="AN8" s="601"/>
      <c r="AO8" s="601"/>
      <c r="AP8" s="601"/>
      <c r="AQ8" s="601"/>
      <c r="AR8" s="601"/>
      <c r="AS8" s="601"/>
      <c r="AT8" s="601"/>
      <c r="AU8" s="601"/>
      <c r="AV8" s="601"/>
      <c r="AW8" s="601"/>
      <c r="AX8" s="601"/>
      <c r="AY8" s="601"/>
      <c r="AZ8" s="601"/>
      <c r="BA8" s="601"/>
      <c r="BB8" s="601"/>
      <c r="BC8" s="601"/>
      <c r="BD8" s="601"/>
      <c r="BE8" s="601"/>
      <c r="BF8" s="601"/>
      <c r="BG8" s="601"/>
      <c r="BH8" s="601"/>
      <c r="BI8" s="601"/>
      <c r="BJ8" s="601"/>
      <c r="BK8" s="601"/>
      <c r="BL8" s="601"/>
      <c r="BM8" s="601"/>
      <c r="BN8" s="601"/>
      <c r="BO8" s="601"/>
      <c r="BP8" s="601"/>
      <c r="BQ8" s="601"/>
      <c r="BR8" s="601"/>
      <c r="BS8" s="601"/>
      <c r="BT8" s="601"/>
      <c r="BU8" s="601"/>
      <c r="BV8" s="598"/>
      <c r="BW8" s="487"/>
    </row>
    <row r="9" spans="1:75">
      <c r="A9" s="719" t="s">
        <v>36</v>
      </c>
      <c r="B9" s="603">
        <f t="shared" ref="B9:B14" si="2">IF(filingDate&lt;$C$3,$C9,INDEX($C9:$AAA9,MATCH(filingDate,$C$3:$AAA$3)))</f>
        <v>0</v>
      </c>
      <c r="C9" s="604"/>
      <c r="D9" s="604"/>
      <c r="E9" s="604"/>
      <c r="F9" s="604"/>
      <c r="G9" s="604"/>
      <c r="H9" s="604"/>
      <c r="I9" s="604"/>
      <c r="J9" s="604"/>
      <c r="K9" s="604"/>
      <c r="L9" s="604"/>
      <c r="M9" s="604"/>
      <c r="N9" s="604"/>
      <c r="O9" s="604"/>
      <c r="P9" s="604"/>
      <c r="Q9" s="604"/>
      <c r="R9" s="604"/>
      <c r="S9" s="604"/>
      <c r="T9" s="604"/>
      <c r="U9" s="604"/>
      <c r="V9" s="604"/>
      <c r="W9" s="604"/>
      <c r="X9" s="604"/>
      <c r="Y9" s="604"/>
      <c r="Z9" s="604"/>
      <c r="AA9" s="604"/>
      <c r="AB9" s="604"/>
      <c r="AC9" s="604"/>
      <c r="AD9" s="604"/>
      <c r="AE9" s="604"/>
      <c r="AF9" s="604"/>
      <c r="AG9" s="604"/>
      <c r="AH9" s="604"/>
      <c r="AI9" s="604"/>
      <c r="AJ9" s="604"/>
      <c r="AK9" s="604"/>
      <c r="AL9" s="604"/>
      <c r="AM9" s="604"/>
      <c r="AN9" s="604"/>
      <c r="AO9" s="604"/>
      <c r="AP9" s="604"/>
      <c r="AQ9" s="604"/>
      <c r="AR9" s="604"/>
      <c r="AS9" s="604"/>
      <c r="AT9" s="604"/>
      <c r="AU9" s="604"/>
      <c r="AV9" s="604"/>
      <c r="AW9" s="604"/>
      <c r="AX9" s="604"/>
      <c r="AY9" s="604"/>
      <c r="AZ9" s="604"/>
      <c r="BA9" s="604"/>
      <c r="BB9" s="604"/>
      <c r="BC9" s="604"/>
      <c r="BD9" s="604"/>
      <c r="BE9" s="604"/>
      <c r="BF9" s="604"/>
      <c r="BG9" s="604"/>
      <c r="BH9" s="604"/>
      <c r="BI9" s="604"/>
      <c r="BJ9" s="604"/>
      <c r="BK9" s="604"/>
      <c r="BL9" s="604"/>
      <c r="BM9" s="604"/>
      <c r="BN9" s="604"/>
      <c r="BO9" s="604"/>
      <c r="BP9" s="604"/>
      <c r="BQ9" s="604"/>
      <c r="BR9" s="604"/>
      <c r="BS9" s="604"/>
      <c r="BT9" s="604"/>
      <c r="BU9" s="604"/>
      <c r="BV9" s="598"/>
      <c r="BW9" s="487"/>
    </row>
    <row r="10" spans="1:75">
      <c r="A10" s="720" t="s">
        <v>37</v>
      </c>
      <c r="B10" s="606">
        <f t="shared" si="2"/>
        <v>0</v>
      </c>
      <c r="C10" s="534"/>
      <c r="D10" s="534"/>
      <c r="E10" s="534"/>
      <c r="F10" s="534"/>
      <c r="G10" s="534"/>
      <c r="H10" s="534"/>
      <c r="I10" s="534"/>
      <c r="J10" s="534"/>
      <c r="K10" s="534"/>
      <c r="L10" s="534"/>
      <c r="M10" s="534"/>
      <c r="N10" s="534"/>
      <c r="O10" s="534"/>
      <c r="P10" s="534"/>
      <c r="Q10" s="534"/>
      <c r="R10" s="534"/>
      <c r="S10" s="534"/>
      <c r="T10" s="534"/>
      <c r="U10" s="534"/>
      <c r="V10" s="534"/>
      <c r="W10" s="534"/>
      <c r="X10" s="534"/>
      <c r="Y10" s="534"/>
      <c r="Z10" s="534"/>
      <c r="AA10" s="534"/>
      <c r="AB10" s="534"/>
      <c r="AC10" s="534"/>
      <c r="AD10" s="534"/>
      <c r="AE10" s="534"/>
      <c r="AF10" s="534"/>
      <c r="AG10" s="534"/>
      <c r="AH10" s="534"/>
      <c r="AI10" s="534"/>
      <c r="AJ10" s="534"/>
      <c r="AK10" s="534"/>
      <c r="AL10" s="534"/>
      <c r="AM10" s="534"/>
      <c r="AN10" s="534"/>
      <c r="AO10" s="534"/>
      <c r="AP10" s="534"/>
      <c r="AQ10" s="534"/>
      <c r="AR10" s="534"/>
      <c r="AS10" s="534"/>
      <c r="AT10" s="534"/>
      <c r="AU10" s="534"/>
      <c r="AV10" s="534"/>
      <c r="AW10" s="534"/>
      <c r="AX10" s="534"/>
      <c r="AY10" s="534"/>
      <c r="AZ10" s="534"/>
      <c r="BA10" s="534"/>
      <c r="BB10" s="534"/>
      <c r="BC10" s="534"/>
      <c r="BD10" s="534"/>
      <c r="BE10" s="534"/>
      <c r="BF10" s="534"/>
      <c r="BG10" s="534"/>
      <c r="BH10" s="534"/>
      <c r="BI10" s="534"/>
      <c r="BJ10" s="534"/>
      <c r="BK10" s="534"/>
      <c r="BL10" s="534"/>
      <c r="BM10" s="534"/>
      <c r="BN10" s="534"/>
      <c r="BO10" s="534"/>
      <c r="BP10" s="534"/>
      <c r="BQ10" s="534"/>
      <c r="BR10" s="534"/>
      <c r="BS10" s="534"/>
      <c r="BT10" s="534"/>
      <c r="BU10" s="534"/>
      <c r="BV10" s="594"/>
      <c r="BW10" s="487"/>
    </row>
    <row r="11" spans="1:75">
      <c r="A11" s="719" t="s">
        <v>146</v>
      </c>
      <c r="B11" s="607">
        <f t="shared" si="2"/>
        <v>0</v>
      </c>
      <c r="C11" s="608"/>
      <c r="D11" s="608"/>
      <c r="E11" s="608"/>
      <c r="F11" s="608"/>
      <c r="G11" s="608"/>
      <c r="H11" s="608"/>
      <c r="I11" s="608"/>
      <c r="J11" s="608"/>
      <c r="K11" s="608"/>
      <c r="L11" s="608"/>
      <c r="M11" s="608"/>
      <c r="N11" s="608"/>
      <c r="O11" s="608"/>
      <c r="P11" s="608"/>
      <c r="Q11" s="608"/>
      <c r="R11" s="608"/>
      <c r="S11" s="608"/>
      <c r="T11" s="608"/>
      <c r="U11" s="608"/>
      <c r="V11" s="608"/>
      <c r="W11" s="608"/>
      <c r="X11" s="608"/>
      <c r="Y11" s="608"/>
      <c r="Z11" s="608"/>
      <c r="AA11" s="608"/>
      <c r="AB11" s="608"/>
      <c r="AC11" s="608"/>
      <c r="AD11" s="608"/>
      <c r="AE11" s="604"/>
      <c r="AF11" s="604"/>
      <c r="AG11" s="604"/>
      <c r="AH11" s="604"/>
      <c r="AI11" s="604"/>
      <c r="AJ11" s="604"/>
      <c r="AK11" s="604"/>
      <c r="AL11" s="604"/>
      <c r="AM11" s="604"/>
      <c r="AN11" s="604"/>
      <c r="AO11" s="604"/>
      <c r="AP11" s="604"/>
      <c r="AQ11" s="604"/>
      <c r="AR11" s="604"/>
      <c r="AS11" s="604"/>
      <c r="AT11" s="604"/>
      <c r="AU11" s="604"/>
      <c r="AV11" s="604"/>
      <c r="AW11" s="604"/>
      <c r="AX11" s="604"/>
      <c r="AY11" s="604"/>
      <c r="AZ11" s="604"/>
      <c r="BA11" s="604"/>
      <c r="BB11" s="604"/>
      <c r="BC11" s="604"/>
      <c r="BD11" s="604"/>
      <c r="BE11" s="604"/>
      <c r="BF11" s="604"/>
      <c r="BG11" s="604"/>
      <c r="BH11" s="604"/>
      <c r="BI11" s="604"/>
      <c r="BJ11" s="604"/>
      <c r="BK11" s="604"/>
      <c r="BL11" s="604"/>
      <c r="BM11" s="604"/>
      <c r="BN11" s="604"/>
      <c r="BO11" s="604"/>
      <c r="BP11" s="604"/>
      <c r="BQ11" s="604"/>
      <c r="BR11" s="604"/>
      <c r="BS11" s="604"/>
      <c r="BT11" s="604"/>
      <c r="BU11" s="604"/>
      <c r="BV11" s="598"/>
      <c r="BW11" s="487"/>
    </row>
    <row r="12" spans="1:75">
      <c r="A12" s="720" t="s">
        <v>147</v>
      </c>
      <c r="B12" s="606">
        <f t="shared" si="2"/>
        <v>0</v>
      </c>
      <c r="C12" s="534"/>
      <c r="D12" s="534"/>
      <c r="E12" s="534"/>
      <c r="F12" s="534"/>
      <c r="G12" s="534"/>
      <c r="H12" s="534"/>
      <c r="I12" s="534"/>
      <c r="J12" s="534"/>
      <c r="K12" s="534"/>
      <c r="L12" s="534"/>
      <c r="M12" s="534"/>
      <c r="N12" s="534"/>
      <c r="O12" s="534"/>
      <c r="P12" s="534"/>
      <c r="Q12" s="534"/>
      <c r="R12" s="534"/>
      <c r="S12" s="534"/>
      <c r="T12" s="534"/>
      <c r="U12" s="534"/>
      <c r="V12" s="534"/>
      <c r="W12" s="534"/>
      <c r="X12" s="534"/>
      <c r="Y12" s="534"/>
      <c r="Z12" s="534"/>
      <c r="AA12" s="534"/>
      <c r="AB12" s="534"/>
      <c r="AC12" s="534"/>
      <c r="AD12" s="534"/>
      <c r="AE12" s="534"/>
      <c r="AF12" s="534"/>
      <c r="AG12" s="534"/>
      <c r="AH12" s="534"/>
      <c r="AI12" s="534"/>
      <c r="AJ12" s="534"/>
      <c r="AK12" s="534"/>
      <c r="AL12" s="534"/>
      <c r="AM12" s="534"/>
      <c r="AN12" s="534"/>
      <c r="AO12" s="534"/>
      <c r="AP12" s="534"/>
      <c r="AQ12" s="534"/>
      <c r="AR12" s="534"/>
      <c r="AS12" s="534"/>
      <c r="AT12" s="534"/>
      <c r="AU12" s="534"/>
      <c r="AV12" s="534"/>
      <c r="AW12" s="534"/>
      <c r="AX12" s="534"/>
      <c r="AY12" s="534"/>
      <c r="AZ12" s="534"/>
      <c r="BA12" s="534"/>
      <c r="BB12" s="534"/>
      <c r="BC12" s="534"/>
      <c r="BD12" s="534"/>
      <c r="BE12" s="534"/>
      <c r="BF12" s="534"/>
      <c r="BG12" s="534"/>
      <c r="BH12" s="534"/>
      <c r="BI12" s="534"/>
      <c r="BJ12" s="534"/>
      <c r="BK12" s="534"/>
      <c r="BL12" s="534"/>
      <c r="BM12" s="534"/>
      <c r="BN12" s="534"/>
      <c r="BO12" s="534"/>
      <c r="BP12" s="534"/>
      <c r="BQ12" s="534"/>
      <c r="BR12" s="534"/>
      <c r="BS12" s="534"/>
      <c r="BT12" s="534"/>
      <c r="BU12" s="534"/>
      <c r="BV12" s="594"/>
      <c r="BW12" s="487"/>
    </row>
    <row r="13" spans="1:75">
      <c r="A13" s="719" t="s">
        <v>173</v>
      </c>
      <c r="B13" s="607">
        <f t="shared" si="2"/>
        <v>0</v>
      </c>
      <c r="C13" s="608"/>
      <c r="D13" s="608"/>
      <c r="E13" s="608"/>
      <c r="F13" s="608"/>
      <c r="G13" s="608"/>
      <c r="H13" s="608"/>
      <c r="I13" s="608"/>
      <c r="J13" s="608"/>
      <c r="K13" s="608"/>
      <c r="L13" s="608"/>
      <c r="M13" s="608"/>
      <c r="N13" s="608"/>
      <c r="O13" s="608"/>
      <c r="P13" s="608"/>
      <c r="Q13" s="608"/>
      <c r="R13" s="608"/>
      <c r="S13" s="608"/>
      <c r="T13" s="608"/>
      <c r="U13" s="608"/>
      <c r="V13" s="608"/>
      <c r="W13" s="608"/>
      <c r="X13" s="608"/>
      <c r="Y13" s="608"/>
      <c r="Z13" s="608"/>
      <c r="AA13" s="608"/>
      <c r="AB13" s="608"/>
      <c r="AC13" s="608"/>
      <c r="AD13" s="608"/>
      <c r="AE13" s="604"/>
      <c r="AF13" s="604"/>
      <c r="AG13" s="604"/>
      <c r="AH13" s="604"/>
      <c r="AI13" s="604"/>
      <c r="AJ13" s="604"/>
      <c r="AK13" s="604"/>
      <c r="AL13" s="604"/>
      <c r="AM13" s="604"/>
      <c r="AN13" s="604"/>
      <c r="AO13" s="604"/>
      <c r="AP13" s="604"/>
      <c r="AQ13" s="604"/>
      <c r="AR13" s="604"/>
      <c r="AS13" s="604"/>
      <c r="AT13" s="604"/>
      <c r="AU13" s="604"/>
      <c r="AV13" s="604"/>
      <c r="AW13" s="604"/>
      <c r="AX13" s="604"/>
      <c r="AY13" s="604"/>
      <c r="AZ13" s="604"/>
      <c r="BA13" s="604"/>
      <c r="BB13" s="604"/>
      <c r="BC13" s="604"/>
      <c r="BD13" s="604"/>
      <c r="BE13" s="604"/>
      <c r="BF13" s="604"/>
      <c r="BG13" s="604"/>
      <c r="BH13" s="604"/>
      <c r="BI13" s="604"/>
      <c r="BJ13" s="604"/>
      <c r="BK13" s="604"/>
      <c r="BL13" s="604"/>
      <c r="BM13" s="604"/>
      <c r="BN13" s="604"/>
      <c r="BO13" s="604"/>
      <c r="BP13" s="604"/>
      <c r="BQ13" s="604"/>
      <c r="BR13" s="604"/>
      <c r="BS13" s="604"/>
      <c r="BT13" s="604"/>
      <c r="BU13" s="604"/>
      <c r="BV13" s="598"/>
      <c r="BW13" s="487"/>
    </row>
    <row r="14" spans="1:75">
      <c r="A14" s="720" t="s">
        <v>174</v>
      </c>
      <c r="B14" s="606">
        <f t="shared" si="2"/>
        <v>0</v>
      </c>
      <c r="C14" s="534"/>
      <c r="D14" s="534"/>
      <c r="E14" s="534"/>
      <c r="F14" s="534"/>
      <c r="G14" s="534"/>
      <c r="H14" s="534"/>
      <c r="I14" s="534"/>
      <c r="J14" s="534"/>
      <c r="K14" s="534"/>
      <c r="L14" s="534"/>
      <c r="M14" s="534"/>
      <c r="N14" s="534"/>
      <c r="O14" s="534"/>
      <c r="P14" s="534"/>
      <c r="Q14" s="534"/>
      <c r="R14" s="534"/>
      <c r="S14" s="534"/>
      <c r="T14" s="534"/>
      <c r="U14" s="534"/>
      <c r="V14" s="534"/>
      <c r="W14" s="534"/>
      <c r="X14" s="534"/>
      <c r="Y14" s="534"/>
      <c r="Z14" s="534"/>
      <c r="AA14" s="534"/>
      <c r="AB14" s="534"/>
      <c r="AC14" s="534"/>
      <c r="AD14" s="534"/>
      <c r="AE14" s="534"/>
      <c r="AF14" s="534"/>
      <c r="AG14" s="534"/>
      <c r="AH14" s="534"/>
      <c r="AI14" s="534"/>
      <c r="AJ14" s="534"/>
      <c r="AK14" s="534"/>
      <c r="AL14" s="534"/>
      <c r="AM14" s="534"/>
      <c r="AN14" s="534"/>
      <c r="AO14" s="534"/>
      <c r="AP14" s="534"/>
      <c r="AQ14" s="534"/>
      <c r="AR14" s="534"/>
      <c r="AS14" s="534"/>
      <c r="AT14" s="534"/>
      <c r="AU14" s="534"/>
      <c r="AV14" s="534"/>
      <c r="AW14" s="534"/>
      <c r="AX14" s="534"/>
      <c r="AY14" s="534"/>
      <c r="AZ14" s="534"/>
      <c r="BA14" s="534"/>
      <c r="BB14" s="534"/>
      <c r="BC14" s="534"/>
      <c r="BD14" s="534"/>
      <c r="BE14" s="534"/>
      <c r="BF14" s="534"/>
      <c r="BG14" s="534"/>
      <c r="BH14" s="534"/>
      <c r="BI14" s="534"/>
      <c r="BJ14" s="534"/>
      <c r="BK14" s="534"/>
      <c r="BL14" s="534"/>
      <c r="BM14" s="534"/>
      <c r="BN14" s="534"/>
      <c r="BO14" s="534"/>
      <c r="BP14" s="534"/>
      <c r="BQ14" s="534"/>
      <c r="BR14" s="534"/>
      <c r="BS14" s="534"/>
      <c r="BT14" s="534"/>
      <c r="BU14" s="534"/>
      <c r="BV14" s="594"/>
      <c r="BW14" s="487"/>
    </row>
    <row r="15" spans="1:75" ht="15">
      <c r="A15" s="721" t="s">
        <v>148</v>
      </c>
      <c r="B15" s="610"/>
      <c r="C15" s="532"/>
      <c r="D15" s="532"/>
      <c r="E15" s="532"/>
      <c r="F15" s="532"/>
      <c r="G15" s="532"/>
      <c r="H15" s="532"/>
      <c r="I15" s="532"/>
      <c r="J15" s="532"/>
      <c r="K15" s="532"/>
      <c r="L15" s="532"/>
      <c r="M15" s="532"/>
      <c r="N15" s="532"/>
      <c r="O15" s="532"/>
      <c r="P15" s="532"/>
      <c r="Q15" s="532"/>
      <c r="R15" s="532"/>
      <c r="S15" s="532"/>
      <c r="T15" s="532"/>
      <c r="U15" s="532"/>
      <c r="V15" s="532"/>
      <c r="W15" s="532"/>
      <c r="X15" s="532"/>
      <c r="Y15" s="532"/>
      <c r="Z15" s="532"/>
      <c r="AA15" s="532"/>
      <c r="AB15" s="532"/>
      <c r="AC15" s="532"/>
      <c r="AD15" s="532"/>
      <c r="AE15" s="533"/>
      <c r="AF15" s="533"/>
      <c r="AG15" s="533"/>
      <c r="AH15" s="533"/>
      <c r="AI15" s="533"/>
      <c r="AJ15" s="533"/>
      <c r="AK15" s="533"/>
      <c r="AL15" s="533"/>
      <c r="AM15" s="533"/>
      <c r="AN15" s="533"/>
      <c r="AO15" s="533"/>
      <c r="AP15" s="533"/>
      <c r="AQ15" s="533"/>
      <c r="AR15" s="533"/>
      <c r="AS15" s="533"/>
      <c r="AT15" s="533"/>
      <c r="AU15" s="533"/>
      <c r="AV15" s="533"/>
      <c r="AW15" s="533"/>
      <c r="AX15" s="533"/>
      <c r="AY15" s="533"/>
      <c r="AZ15" s="533"/>
      <c r="BA15" s="533"/>
      <c r="BB15" s="533"/>
      <c r="BC15" s="533"/>
      <c r="BD15" s="533"/>
      <c r="BE15" s="533"/>
      <c r="BF15" s="533"/>
      <c r="BG15" s="533"/>
      <c r="BH15" s="533"/>
      <c r="BI15" s="533"/>
      <c r="BJ15" s="533"/>
      <c r="BK15" s="533"/>
      <c r="BL15" s="533"/>
      <c r="BM15" s="533"/>
      <c r="BN15" s="533"/>
      <c r="BO15" s="533"/>
      <c r="BP15" s="533"/>
      <c r="BQ15" s="533"/>
      <c r="BR15" s="533"/>
      <c r="BS15" s="533"/>
      <c r="BT15" s="533"/>
      <c r="BU15" s="533"/>
      <c r="BV15" s="611"/>
      <c r="BW15" s="487"/>
    </row>
    <row r="16" spans="1:75">
      <c r="A16" s="722" t="s">
        <v>36</v>
      </c>
      <c r="B16" s="603">
        <f t="shared" ref="B16:B21" si="3">IF(filingDate&lt;$C$3,$C16,INDEX($C16:$AAA16,MATCH(filingDate,$C$3:$AAA$3)))</f>
        <v>0</v>
      </c>
      <c r="C16" s="608"/>
      <c r="D16" s="608"/>
      <c r="E16" s="608"/>
      <c r="F16" s="608"/>
      <c r="G16" s="608"/>
      <c r="H16" s="608"/>
      <c r="I16" s="608"/>
      <c r="J16" s="608"/>
      <c r="K16" s="608"/>
      <c r="L16" s="608"/>
      <c r="M16" s="608"/>
      <c r="N16" s="608"/>
      <c r="O16" s="608"/>
      <c r="P16" s="608"/>
      <c r="Q16" s="608"/>
      <c r="R16" s="608"/>
      <c r="S16" s="608"/>
      <c r="T16" s="608"/>
      <c r="U16" s="608"/>
      <c r="V16" s="608"/>
      <c r="W16" s="608"/>
      <c r="X16" s="608"/>
      <c r="Y16" s="608"/>
      <c r="Z16" s="608"/>
      <c r="AA16" s="608"/>
      <c r="AB16" s="608"/>
      <c r="AC16" s="608"/>
      <c r="AD16" s="608"/>
      <c r="AE16" s="604"/>
      <c r="AF16" s="604"/>
      <c r="AG16" s="604"/>
      <c r="AH16" s="604"/>
      <c r="AI16" s="604"/>
      <c r="AJ16" s="604"/>
      <c r="AK16" s="604"/>
      <c r="AL16" s="604"/>
      <c r="AM16" s="604"/>
      <c r="AN16" s="604"/>
      <c r="AO16" s="604"/>
      <c r="AP16" s="604"/>
      <c r="AQ16" s="604"/>
      <c r="AR16" s="604"/>
      <c r="AS16" s="604"/>
      <c r="AT16" s="604"/>
      <c r="AU16" s="604"/>
      <c r="AV16" s="604"/>
      <c r="AW16" s="604"/>
      <c r="AX16" s="604"/>
      <c r="AY16" s="604"/>
      <c r="AZ16" s="604"/>
      <c r="BA16" s="604"/>
      <c r="BB16" s="604"/>
      <c r="BC16" s="604"/>
      <c r="BD16" s="604"/>
      <c r="BE16" s="604"/>
      <c r="BF16" s="604"/>
      <c r="BG16" s="604"/>
      <c r="BH16" s="604"/>
      <c r="BI16" s="604"/>
      <c r="BJ16" s="604"/>
      <c r="BK16" s="604"/>
      <c r="BL16" s="604"/>
      <c r="BM16" s="604"/>
      <c r="BN16" s="604"/>
      <c r="BO16" s="604"/>
      <c r="BP16" s="604"/>
      <c r="BQ16" s="604"/>
      <c r="BR16" s="604"/>
      <c r="BS16" s="604"/>
      <c r="BT16" s="604"/>
      <c r="BU16" s="604"/>
      <c r="BV16" s="598"/>
      <c r="BW16" s="487"/>
    </row>
    <row r="17" spans="1:75">
      <c r="A17" s="723" t="s">
        <v>37</v>
      </c>
      <c r="B17" s="606">
        <f t="shared" si="3"/>
        <v>0</v>
      </c>
      <c r="C17" s="534"/>
      <c r="D17" s="534"/>
      <c r="E17" s="534"/>
      <c r="F17" s="534"/>
      <c r="G17" s="534"/>
      <c r="H17" s="534"/>
      <c r="I17" s="534"/>
      <c r="J17" s="534"/>
      <c r="K17" s="534"/>
      <c r="L17" s="534"/>
      <c r="M17" s="534"/>
      <c r="N17" s="534"/>
      <c r="O17" s="534"/>
      <c r="P17" s="534"/>
      <c r="Q17" s="534"/>
      <c r="R17" s="534"/>
      <c r="S17" s="534"/>
      <c r="T17" s="534"/>
      <c r="U17" s="534"/>
      <c r="V17" s="534"/>
      <c r="W17" s="534"/>
      <c r="X17" s="534"/>
      <c r="Y17" s="534"/>
      <c r="Z17" s="534"/>
      <c r="AA17" s="534"/>
      <c r="AB17" s="534"/>
      <c r="AC17" s="534"/>
      <c r="AD17" s="534"/>
      <c r="AE17" s="534"/>
      <c r="AF17" s="534"/>
      <c r="AG17" s="534"/>
      <c r="AH17" s="534"/>
      <c r="AI17" s="534"/>
      <c r="AJ17" s="534"/>
      <c r="AK17" s="534"/>
      <c r="AL17" s="534"/>
      <c r="AM17" s="534"/>
      <c r="AN17" s="534"/>
      <c r="AO17" s="534"/>
      <c r="AP17" s="534"/>
      <c r="AQ17" s="534"/>
      <c r="AR17" s="534"/>
      <c r="AS17" s="534"/>
      <c r="AT17" s="534"/>
      <c r="AU17" s="534"/>
      <c r="AV17" s="534"/>
      <c r="AW17" s="534"/>
      <c r="AX17" s="534"/>
      <c r="AY17" s="534"/>
      <c r="AZ17" s="534"/>
      <c r="BA17" s="534"/>
      <c r="BB17" s="534"/>
      <c r="BC17" s="534"/>
      <c r="BD17" s="534"/>
      <c r="BE17" s="534"/>
      <c r="BF17" s="534"/>
      <c r="BG17" s="534"/>
      <c r="BH17" s="534"/>
      <c r="BI17" s="534"/>
      <c r="BJ17" s="534"/>
      <c r="BK17" s="534"/>
      <c r="BL17" s="534"/>
      <c r="BM17" s="534"/>
      <c r="BN17" s="534"/>
      <c r="BO17" s="534"/>
      <c r="BP17" s="534"/>
      <c r="BQ17" s="534"/>
      <c r="BR17" s="534"/>
      <c r="BS17" s="534"/>
      <c r="BT17" s="534"/>
      <c r="BU17" s="534"/>
      <c r="BV17" s="594"/>
      <c r="BW17" s="487"/>
    </row>
    <row r="18" spans="1:75">
      <c r="A18" s="722" t="s">
        <v>146</v>
      </c>
      <c r="B18" s="607">
        <f t="shared" si="3"/>
        <v>0</v>
      </c>
      <c r="C18" s="608"/>
      <c r="D18" s="608"/>
      <c r="E18" s="608"/>
      <c r="F18" s="608"/>
      <c r="G18" s="608"/>
      <c r="H18" s="608"/>
      <c r="I18" s="608"/>
      <c r="J18" s="608"/>
      <c r="K18" s="608"/>
      <c r="L18" s="608"/>
      <c r="M18" s="608"/>
      <c r="N18" s="608"/>
      <c r="O18" s="608"/>
      <c r="P18" s="608"/>
      <c r="Q18" s="608"/>
      <c r="R18" s="608"/>
      <c r="S18" s="608"/>
      <c r="T18" s="608"/>
      <c r="U18" s="608"/>
      <c r="V18" s="608"/>
      <c r="W18" s="608"/>
      <c r="X18" s="608"/>
      <c r="Y18" s="608"/>
      <c r="Z18" s="608"/>
      <c r="AA18" s="608"/>
      <c r="AB18" s="608"/>
      <c r="AC18" s="608"/>
      <c r="AD18" s="608"/>
      <c r="AE18" s="604"/>
      <c r="AF18" s="604"/>
      <c r="AG18" s="604"/>
      <c r="AH18" s="604"/>
      <c r="AI18" s="604"/>
      <c r="AJ18" s="604"/>
      <c r="AK18" s="604"/>
      <c r="AL18" s="604"/>
      <c r="AM18" s="604"/>
      <c r="AN18" s="604"/>
      <c r="AO18" s="604"/>
      <c r="AP18" s="604"/>
      <c r="AQ18" s="604"/>
      <c r="AR18" s="604"/>
      <c r="AS18" s="604"/>
      <c r="AT18" s="604"/>
      <c r="AU18" s="604"/>
      <c r="AV18" s="604"/>
      <c r="AW18" s="604"/>
      <c r="AX18" s="604"/>
      <c r="AY18" s="604"/>
      <c r="AZ18" s="604"/>
      <c r="BA18" s="604"/>
      <c r="BB18" s="604"/>
      <c r="BC18" s="604"/>
      <c r="BD18" s="604"/>
      <c r="BE18" s="604"/>
      <c r="BF18" s="604"/>
      <c r="BG18" s="604"/>
      <c r="BH18" s="604"/>
      <c r="BI18" s="604"/>
      <c r="BJ18" s="604"/>
      <c r="BK18" s="604"/>
      <c r="BL18" s="604"/>
      <c r="BM18" s="604"/>
      <c r="BN18" s="604"/>
      <c r="BO18" s="604"/>
      <c r="BP18" s="604"/>
      <c r="BQ18" s="604"/>
      <c r="BR18" s="604"/>
      <c r="BS18" s="604"/>
      <c r="BT18" s="604"/>
      <c r="BU18" s="604"/>
      <c r="BV18" s="598"/>
      <c r="BW18" s="487"/>
    </row>
    <row r="19" spans="1:75">
      <c r="A19" s="723" t="s">
        <v>147</v>
      </c>
      <c r="B19" s="606">
        <f t="shared" si="3"/>
        <v>0</v>
      </c>
      <c r="C19" s="534"/>
      <c r="D19" s="534"/>
      <c r="E19" s="534"/>
      <c r="F19" s="534"/>
      <c r="G19" s="534"/>
      <c r="H19" s="534"/>
      <c r="I19" s="534"/>
      <c r="J19" s="534"/>
      <c r="K19" s="534"/>
      <c r="L19" s="534"/>
      <c r="M19" s="534"/>
      <c r="N19" s="534"/>
      <c r="O19" s="534"/>
      <c r="P19" s="534"/>
      <c r="Q19" s="534"/>
      <c r="R19" s="534"/>
      <c r="S19" s="534"/>
      <c r="T19" s="534"/>
      <c r="U19" s="534"/>
      <c r="V19" s="534"/>
      <c r="W19" s="534"/>
      <c r="X19" s="534"/>
      <c r="Y19" s="534"/>
      <c r="Z19" s="534"/>
      <c r="AA19" s="534"/>
      <c r="AB19" s="534"/>
      <c r="AC19" s="534"/>
      <c r="AD19" s="534"/>
      <c r="AE19" s="534"/>
      <c r="AF19" s="534"/>
      <c r="AG19" s="534"/>
      <c r="AH19" s="534"/>
      <c r="AI19" s="534"/>
      <c r="AJ19" s="534"/>
      <c r="AK19" s="534"/>
      <c r="AL19" s="534"/>
      <c r="AM19" s="534"/>
      <c r="AN19" s="534"/>
      <c r="AO19" s="534"/>
      <c r="AP19" s="534"/>
      <c r="AQ19" s="534"/>
      <c r="AR19" s="534"/>
      <c r="AS19" s="534"/>
      <c r="AT19" s="534"/>
      <c r="AU19" s="534"/>
      <c r="AV19" s="534"/>
      <c r="AW19" s="534"/>
      <c r="AX19" s="534"/>
      <c r="AY19" s="534"/>
      <c r="AZ19" s="534"/>
      <c r="BA19" s="534"/>
      <c r="BB19" s="534"/>
      <c r="BC19" s="534"/>
      <c r="BD19" s="534"/>
      <c r="BE19" s="534"/>
      <c r="BF19" s="534"/>
      <c r="BG19" s="534"/>
      <c r="BH19" s="534"/>
      <c r="BI19" s="534"/>
      <c r="BJ19" s="534"/>
      <c r="BK19" s="534"/>
      <c r="BL19" s="534"/>
      <c r="BM19" s="534"/>
      <c r="BN19" s="534"/>
      <c r="BO19" s="534"/>
      <c r="BP19" s="534"/>
      <c r="BQ19" s="534"/>
      <c r="BR19" s="534"/>
      <c r="BS19" s="534"/>
      <c r="BT19" s="534"/>
      <c r="BU19" s="534"/>
      <c r="BV19" s="594"/>
      <c r="BW19" s="487"/>
    </row>
    <row r="20" spans="1:75">
      <c r="A20" s="722" t="s">
        <v>173</v>
      </c>
      <c r="B20" s="607">
        <f t="shared" si="3"/>
        <v>0</v>
      </c>
      <c r="C20" s="608"/>
      <c r="D20" s="608"/>
      <c r="E20" s="608"/>
      <c r="F20" s="608"/>
      <c r="G20" s="608"/>
      <c r="H20" s="608"/>
      <c r="I20" s="608"/>
      <c r="J20" s="608"/>
      <c r="K20" s="608"/>
      <c r="L20" s="608"/>
      <c r="M20" s="608"/>
      <c r="N20" s="608"/>
      <c r="O20" s="608"/>
      <c r="P20" s="608"/>
      <c r="Q20" s="608"/>
      <c r="R20" s="608"/>
      <c r="S20" s="608"/>
      <c r="T20" s="608"/>
      <c r="U20" s="608"/>
      <c r="V20" s="608"/>
      <c r="W20" s="608"/>
      <c r="X20" s="608"/>
      <c r="Y20" s="608"/>
      <c r="Z20" s="608"/>
      <c r="AA20" s="608"/>
      <c r="AB20" s="608"/>
      <c r="AC20" s="608"/>
      <c r="AD20" s="608"/>
      <c r="AE20" s="604"/>
      <c r="AF20" s="604"/>
      <c r="AG20" s="604"/>
      <c r="AH20" s="604"/>
      <c r="AI20" s="604"/>
      <c r="AJ20" s="604"/>
      <c r="AK20" s="604"/>
      <c r="AL20" s="604"/>
      <c r="AM20" s="604"/>
      <c r="AN20" s="604"/>
      <c r="AO20" s="604"/>
      <c r="AP20" s="604"/>
      <c r="AQ20" s="604"/>
      <c r="AR20" s="604"/>
      <c r="AS20" s="604"/>
      <c r="AT20" s="604"/>
      <c r="AU20" s="604"/>
      <c r="AV20" s="604"/>
      <c r="AW20" s="604"/>
      <c r="AX20" s="604"/>
      <c r="AY20" s="604"/>
      <c r="AZ20" s="604"/>
      <c r="BA20" s="604"/>
      <c r="BB20" s="604"/>
      <c r="BC20" s="604"/>
      <c r="BD20" s="604"/>
      <c r="BE20" s="604"/>
      <c r="BF20" s="604"/>
      <c r="BG20" s="604"/>
      <c r="BH20" s="604"/>
      <c r="BI20" s="604"/>
      <c r="BJ20" s="604"/>
      <c r="BK20" s="604"/>
      <c r="BL20" s="604"/>
      <c r="BM20" s="604"/>
      <c r="BN20" s="604"/>
      <c r="BO20" s="604"/>
      <c r="BP20" s="604"/>
      <c r="BQ20" s="604"/>
      <c r="BR20" s="604"/>
      <c r="BS20" s="604"/>
      <c r="BT20" s="604"/>
      <c r="BU20" s="604"/>
      <c r="BV20" s="598"/>
      <c r="BW20" s="487"/>
    </row>
    <row r="21" spans="1:75">
      <c r="A21" s="723" t="s">
        <v>174</v>
      </c>
      <c r="B21" s="606">
        <f t="shared" si="3"/>
        <v>0</v>
      </c>
      <c r="C21" s="534"/>
      <c r="D21" s="534"/>
      <c r="E21" s="534"/>
      <c r="F21" s="534"/>
      <c r="G21" s="534"/>
      <c r="H21" s="534"/>
      <c r="I21" s="534"/>
      <c r="J21" s="534"/>
      <c r="K21" s="534"/>
      <c r="L21" s="534"/>
      <c r="M21" s="534"/>
      <c r="N21" s="534"/>
      <c r="O21" s="534"/>
      <c r="P21" s="534"/>
      <c r="Q21" s="534"/>
      <c r="R21" s="534"/>
      <c r="S21" s="534"/>
      <c r="T21" s="534"/>
      <c r="U21" s="534"/>
      <c r="V21" s="534"/>
      <c r="W21" s="534"/>
      <c r="X21" s="534"/>
      <c r="Y21" s="534"/>
      <c r="Z21" s="534"/>
      <c r="AA21" s="534"/>
      <c r="AB21" s="534"/>
      <c r="AC21" s="534"/>
      <c r="AD21" s="534"/>
      <c r="AE21" s="534"/>
      <c r="AF21" s="534"/>
      <c r="AG21" s="534"/>
      <c r="AH21" s="534"/>
      <c r="AI21" s="534"/>
      <c r="AJ21" s="534"/>
      <c r="AK21" s="534"/>
      <c r="AL21" s="534"/>
      <c r="AM21" s="534"/>
      <c r="AN21" s="534"/>
      <c r="AO21" s="534"/>
      <c r="AP21" s="534"/>
      <c r="AQ21" s="534"/>
      <c r="AR21" s="534"/>
      <c r="AS21" s="534"/>
      <c r="AT21" s="534"/>
      <c r="AU21" s="534"/>
      <c r="AV21" s="534"/>
      <c r="AW21" s="534"/>
      <c r="AX21" s="534"/>
      <c r="AY21" s="534"/>
      <c r="AZ21" s="534"/>
      <c r="BA21" s="534"/>
      <c r="BB21" s="534"/>
      <c r="BC21" s="534"/>
      <c r="BD21" s="534"/>
      <c r="BE21" s="534"/>
      <c r="BF21" s="534"/>
      <c r="BG21" s="534"/>
      <c r="BH21" s="534"/>
      <c r="BI21" s="534"/>
      <c r="BJ21" s="534"/>
      <c r="BK21" s="534"/>
      <c r="BL21" s="534"/>
      <c r="BM21" s="534"/>
      <c r="BN21" s="534"/>
      <c r="BO21" s="534"/>
      <c r="BP21" s="534"/>
      <c r="BQ21" s="534"/>
      <c r="BR21" s="534"/>
      <c r="BS21" s="534"/>
      <c r="BT21" s="534"/>
      <c r="BU21" s="534"/>
      <c r="BV21" s="594"/>
      <c r="BW21" s="487"/>
    </row>
    <row r="22" spans="1:75">
      <c r="A22" s="614"/>
      <c r="B22" s="615"/>
      <c r="C22" s="533"/>
      <c r="D22" s="533"/>
      <c r="E22" s="533"/>
      <c r="F22" s="533"/>
      <c r="G22" s="533"/>
      <c r="H22" s="533"/>
      <c r="I22" s="532"/>
      <c r="J22" s="532"/>
      <c r="K22" s="532"/>
      <c r="L22" s="532"/>
      <c r="M22" s="532"/>
      <c r="N22" s="532"/>
      <c r="O22" s="532"/>
      <c r="P22" s="532"/>
      <c r="Q22" s="532"/>
      <c r="R22" s="532"/>
      <c r="S22" s="532"/>
      <c r="T22" s="532"/>
      <c r="U22" s="532"/>
      <c r="V22" s="532"/>
      <c r="W22" s="532"/>
      <c r="X22" s="532"/>
      <c r="Y22" s="532"/>
      <c r="Z22" s="532"/>
      <c r="AA22" s="532"/>
      <c r="AB22" s="532"/>
      <c r="AC22" s="532"/>
      <c r="AD22" s="532"/>
      <c r="AE22" s="532"/>
      <c r="AF22" s="532"/>
      <c r="AG22" s="532"/>
      <c r="AH22" s="532"/>
      <c r="AI22" s="532"/>
      <c r="AJ22" s="532"/>
      <c r="AK22" s="532"/>
      <c r="AL22" s="532"/>
      <c r="AM22" s="532"/>
      <c r="AN22" s="532"/>
      <c r="AO22" s="532"/>
      <c r="AP22" s="532"/>
      <c r="AQ22" s="532"/>
      <c r="AR22" s="532"/>
      <c r="AS22" s="532"/>
      <c r="AT22" s="532"/>
      <c r="AU22" s="532"/>
      <c r="AV22" s="532"/>
      <c r="AW22" s="532"/>
      <c r="AX22" s="532"/>
      <c r="AY22" s="532"/>
      <c r="AZ22" s="532"/>
      <c r="BA22" s="532"/>
      <c r="BB22" s="532"/>
      <c r="BC22" s="532"/>
      <c r="BD22" s="532"/>
      <c r="BE22" s="532"/>
      <c r="BF22" s="532"/>
      <c r="BG22" s="532"/>
      <c r="BH22" s="532"/>
      <c r="BI22" s="532"/>
      <c r="BJ22" s="532"/>
      <c r="BK22" s="532"/>
      <c r="BL22" s="532"/>
      <c r="BM22" s="532"/>
      <c r="BN22" s="532"/>
      <c r="BO22" s="532"/>
      <c r="BP22" s="532"/>
      <c r="BQ22" s="532"/>
      <c r="BR22" s="532"/>
      <c r="BS22" s="532"/>
      <c r="BT22" s="532"/>
      <c r="BU22" s="532"/>
      <c r="BV22" s="598"/>
      <c r="BW22" s="487"/>
    </row>
    <row r="23" spans="1:75" ht="13.5" thickBot="1">
      <c r="A23" s="616" t="s">
        <v>430</v>
      </c>
      <c r="B23" s="617">
        <f>IF(filingDate&lt;$C$3,$C23,INDEX($C23:$AAA23,MATCH(filingDate,$C$3:$AAA$3)))</f>
        <v>0</v>
      </c>
      <c r="C23" s="618"/>
      <c r="D23" s="618"/>
      <c r="E23" s="618"/>
      <c r="F23" s="618"/>
      <c r="G23" s="618"/>
      <c r="H23" s="618"/>
      <c r="I23" s="618"/>
      <c r="J23" s="618"/>
      <c r="K23" s="618"/>
      <c r="L23" s="618"/>
      <c r="M23" s="618"/>
      <c r="N23" s="618"/>
      <c r="O23" s="618"/>
      <c r="P23" s="618"/>
      <c r="Q23" s="618"/>
      <c r="R23" s="618"/>
      <c r="S23" s="618"/>
      <c r="T23" s="618"/>
      <c r="U23" s="618"/>
      <c r="V23" s="618"/>
      <c r="W23" s="618"/>
      <c r="X23" s="618"/>
      <c r="Y23" s="618"/>
      <c r="Z23" s="618"/>
      <c r="AA23" s="618"/>
      <c r="AB23" s="618"/>
      <c r="AC23" s="618"/>
      <c r="AD23" s="618"/>
      <c r="AE23" s="618"/>
      <c r="AF23" s="618"/>
      <c r="AG23" s="618"/>
      <c r="AH23" s="618"/>
      <c r="AI23" s="618"/>
      <c r="AJ23" s="618"/>
      <c r="AK23" s="618"/>
      <c r="AL23" s="618"/>
      <c r="AM23" s="618"/>
      <c r="AN23" s="618"/>
      <c r="AO23" s="618"/>
      <c r="AP23" s="618"/>
      <c r="AQ23" s="618"/>
      <c r="AR23" s="618"/>
      <c r="AS23" s="618"/>
      <c r="AT23" s="618"/>
      <c r="AU23" s="618"/>
      <c r="AV23" s="618"/>
      <c r="AW23" s="618"/>
      <c r="AX23" s="618"/>
      <c r="AY23" s="618"/>
      <c r="AZ23" s="618"/>
      <c r="BA23" s="618"/>
      <c r="BB23" s="618"/>
      <c r="BC23" s="618"/>
      <c r="BD23" s="618"/>
      <c r="BE23" s="618"/>
      <c r="BF23" s="618"/>
      <c r="BG23" s="618"/>
      <c r="BH23" s="618"/>
      <c r="BI23" s="618"/>
      <c r="BJ23" s="618"/>
      <c r="BK23" s="618"/>
      <c r="BL23" s="618"/>
      <c r="BM23" s="618"/>
      <c r="BN23" s="618"/>
      <c r="BO23" s="618"/>
      <c r="BP23" s="618"/>
      <c r="BQ23" s="618"/>
      <c r="BR23" s="618"/>
      <c r="BS23" s="618"/>
      <c r="BT23" s="618"/>
      <c r="BU23" s="618"/>
      <c r="BV23" s="611"/>
      <c r="BW23" s="487"/>
    </row>
    <row r="24" spans="1:75" ht="18.95" customHeight="1" thickBot="1">
      <c r="A24" s="619" t="s">
        <v>429</v>
      </c>
      <c r="B24" s="620"/>
      <c r="C24" s="486"/>
      <c r="D24" s="486"/>
      <c r="E24" s="486"/>
      <c r="F24" s="486"/>
      <c r="G24" s="486"/>
      <c r="H24" s="486"/>
      <c r="I24" s="486"/>
      <c r="J24" s="486"/>
      <c r="K24" s="486"/>
      <c r="L24" s="486"/>
      <c r="M24" s="486"/>
      <c r="N24" s="486"/>
      <c r="O24" s="486"/>
      <c r="P24" s="486"/>
      <c r="Q24" s="486"/>
      <c r="R24" s="486"/>
      <c r="S24" s="486"/>
      <c r="T24" s="486"/>
      <c r="U24" s="486"/>
      <c r="V24" s="486"/>
      <c r="W24" s="486"/>
      <c r="X24" s="486"/>
      <c r="Y24" s="486"/>
      <c r="Z24" s="486"/>
      <c r="AA24" s="486"/>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6"/>
      <c r="BC24" s="486"/>
      <c r="BD24" s="486"/>
      <c r="BE24" s="486"/>
      <c r="BF24" s="486"/>
      <c r="BG24" s="486"/>
      <c r="BH24" s="486"/>
      <c r="BI24" s="486"/>
      <c r="BJ24" s="486"/>
      <c r="BK24" s="486"/>
      <c r="BL24" s="486"/>
      <c r="BM24" s="486"/>
      <c r="BN24" s="486"/>
      <c r="BO24" s="486"/>
      <c r="BP24" s="486"/>
      <c r="BQ24" s="486"/>
      <c r="BR24" s="486"/>
      <c r="BS24" s="486"/>
      <c r="BT24" s="486"/>
      <c r="BU24" s="486"/>
      <c r="BV24" s="594"/>
      <c r="BW24" s="487"/>
    </row>
    <row r="25" spans="1:75" ht="15">
      <c r="A25" s="600" t="s">
        <v>170</v>
      </c>
      <c r="B25" s="621"/>
      <c r="C25" s="621"/>
      <c r="D25" s="724"/>
      <c r="E25" s="724"/>
      <c r="F25" s="724"/>
      <c r="G25" s="724"/>
      <c r="H25" s="724"/>
      <c r="I25" s="724"/>
      <c r="J25" s="724"/>
      <c r="K25" s="724"/>
      <c r="L25" s="724"/>
      <c r="M25" s="724"/>
      <c r="N25" s="724"/>
      <c r="O25" s="724"/>
      <c r="P25" s="724"/>
      <c r="Q25" s="724"/>
      <c r="R25" s="724"/>
      <c r="S25" s="724"/>
      <c r="T25" s="724"/>
      <c r="U25" s="724"/>
      <c r="V25" s="724"/>
      <c r="W25" s="724"/>
      <c r="X25" s="724"/>
      <c r="Y25" s="724"/>
      <c r="Z25" s="724"/>
      <c r="AA25" s="724"/>
      <c r="AB25" s="724"/>
      <c r="AC25" s="724"/>
      <c r="AD25" s="724"/>
      <c r="AE25" s="724"/>
      <c r="AF25" s="724"/>
      <c r="AG25" s="724"/>
      <c r="AH25" s="724"/>
      <c r="AI25" s="724"/>
      <c r="AJ25" s="724"/>
      <c r="AK25" s="724"/>
      <c r="AL25" s="724"/>
      <c r="AM25" s="724"/>
      <c r="AN25" s="724"/>
      <c r="AO25" s="724"/>
      <c r="AP25" s="724"/>
      <c r="AQ25" s="724"/>
      <c r="AR25" s="724"/>
      <c r="AS25" s="724"/>
      <c r="AT25" s="724"/>
      <c r="AU25" s="724"/>
      <c r="AV25" s="724"/>
      <c r="AW25" s="724"/>
      <c r="AX25" s="724"/>
      <c r="AY25" s="724"/>
      <c r="AZ25" s="724"/>
      <c r="BA25" s="724"/>
      <c r="BB25" s="724"/>
      <c r="BC25" s="724"/>
      <c r="BD25" s="724"/>
      <c r="BE25" s="724"/>
      <c r="BF25" s="724"/>
      <c r="BG25" s="724"/>
      <c r="BH25" s="724"/>
      <c r="BI25" s="724"/>
      <c r="BJ25" s="724"/>
      <c r="BK25" s="724"/>
      <c r="BL25" s="724"/>
      <c r="BM25" s="724"/>
      <c r="BN25" s="724"/>
      <c r="BO25" s="724"/>
      <c r="BP25" s="724"/>
      <c r="BQ25" s="724"/>
      <c r="BR25" s="724"/>
      <c r="BS25" s="724"/>
      <c r="BT25" s="724"/>
      <c r="BU25" s="724"/>
      <c r="BV25" s="598"/>
      <c r="BW25" s="487"/>
    </row>
    <row r="26" spans="1:75">
      <c r="A26" s="722" t="s">
        <v>435</v>
      </c>
      <c r="B26" s="603">
        <f>IF(filingDate&lt;$C$3,$C26,INDEX($C26:$AAA26,MATCH(filingDate,$C$3:$AAA$3)))</f>
        <v>0</v>
      </c>
      <c r="C26" s="726">
        <v>0</v>
      </c>
      <c r="D26" s="608"/>
      <c r="E26" s="608"/>
      <c r="F26" s="608"/>
      <c r="G26" s="608"/>
      <c r="H26" s="608"/>
      <c r="I26" s="608"/>
      <c r="J26" s="608"/>
      <c r="K26" s="608"/>
      <c r="L26" s="608"/>
      <c r="M26" s="608"/>
      <c r="N26" s="608"/>
      <c r="O26" s="608"/>
      <c r="P26" s="608"/>
      <c r="Q26" s="608"/>
      <c r="R26" s="608"/>
      <c r="S26" s="608"/>
      <c r="T26" s="608"/>
      <c r="U26" s="608"/>
      <c r="V26" s="608"/>
      <c r="W26" s="608"/>
      <c r="X26" s="608"/>
      <c r="Y26" s="608"/>
      <c r="Z26" s="608"/>
      <c r="AA26" s="608"/>
      <c r="AB26" s="608"/>
      <c r="AC26" s="608"/>
      <c r="AD26" s="608"/>
      <c r="AE26" s="608"/>
      <c r="AF26" s="608"/>
      <c r="AG26" s="608"/>
      <c r="AH26" s="608"/>
      <c r="AI26" s="608"/>
      <c r="AJ26" s="608"/>
      <c r="AK26" s="608"/>
      <c r="AL26" s="608"/>
      <c r="AM26" s="608"/>
      <c r="AN26" s="608"/>
      <c r="AO26" s="608"/>
      <c r="AP26" s="608"/>
      <c r="AQ26" s="608"/>
      <c r="AR26" s="608"/>
      <c r="AS26" s="608"/>
      <c r="AT26" s="608"/>
      <c r="AU26" s="608"/>
      <c r="AV26" s="608"/>
      <c r="AW26" s="608"/>
      <c r="AX26" s="608"/>
      <c r="AY26" s="608"/>
      <c r="AZ26" s="608"/>
      <c r="BA26" s="608"/>
      <c r="BB26" s="608"/>
      <c r="BC26" s="608"/>
      <c r="BD26" s="608"/>
      <c r="BE26" s="608"/>
      <c r="BF26" s="608"/>
      <c r="BG26" s="608"/>
      <c r="BH26" s="608"/>
      <c r="BI26" s="608"/>
      <c r="BJ26" s="608"/>
      <c r="BK26" s="608"/>
      <c r="BL26" s="608"/>
      <c r="BM26" s="608"/>
      <c r="BN26" s="608"/>
      <c r="BO26" s="608"/>
      <c r="BP26" s="608"/>
      <c r="BQ26" s="608"/>
      <c r="BR26" s="608"/>
      <c r="BS26" s="608"/>
      <c r="BT26" s="608"/>
      <c r="BU26" s="608"/>
      <c r="BV26" s="624"/>
      <c r="BW26" s="487"/>
    </row>
    <row r="27" spans="1:75">
      <c r="A27" s="725" t="s">
        <v>436</v>
      </c>
      <c r="B27" s="607">
        <f>IF(filingDate&lt;$C$3,$C27,INDEX($C27:$AAA27,MATCH(filingDate,$C$3:$AAA$3)))</f>
        <v>0</v>
      </c>
      <c r="C27" s="727">
        <v>0</v>
      </c>
      <c r="D27" s="604"/>
      <c r="E27" s="604"/>
      <c r="F27" s="604"/>
      <c r="G27" s="604"/>
      <c r="H27" s="604"/>
      <c r="I27" s="604"/>
      <c r="J27" s="604"/>
      <c r="K27" s="604"/>
      <c r="L27" s="604"/>
      <c r="M27" s="604"/>
      <c r="N27" s="604"/>
      <c r="O27" s="604"/>
      <c r="P27" s="604"/>
      <c r="Q27" s="604"/>
      <c r="R27" s="604"/>
      <c r="S27" s="604"/>
      <c r="T27" s="604"/>
      <c r="U27" s="604"/>
      <c r="V27" s="604"/>
      <c r="W27" s="604"/>
      <c r="X27" s="604"/>
      <c r="Y27" s="604"/>
      <c r="Z27" s="604"/>
      <c r="AA27" s="604"/>
      <c r="AB27" s="604"/>
      <c r="AC27" s="604"/>
      <c r="AD27" s="604"/>
      <c r="AE27" s="604"/>
      <c r="AF27" s="604"/>
      <c r="AG27" s="604"/>
      <c r="AH27" s="604"/>
      <c r="AI27" s="604"/>
      <c r="AJ27" s="604"/>
      <c r="AK27" s="604"/>
      <c r="AL27" s="604"/>
      <c r="AM27" s="604"/>
      <c r="AN27" s="604"/>
      <c r="AO27" s="604"/>
      <c r="AP27" s="604"/>
      <c r="AQ27" s="604"/>
      <c r="AR27" s="604"/>
      <c r="AS27" s="604"/>
      <c r="AT27" s="604"/>
      <c r="AU27" s="604"/>
      <c r="AV27" s="604"/>
      <c r="AW27" s="604"/>
      <c r="AX27" s="604"/>
      <c r="AY27" s="604"/>
      <c r="AZ27" s="604"/>
      <c r="BA27" s="604"/>
      <c r="BB27" s="604"/>
      <c r="BC27" s="604"/>
      <c r="BD27" s="604"/>
      <c r="BE27" s="604"/>
      <c r="BF27" s="604"/>
      <c r="BG27" s="604"/>
      <c r="BH27" s="604"/>
      <c r="BI27" s="604"/>
      <c r="BJ27" s="604"/>
      <c r="BK27" s="604"/>
      <c r="BL27" s="604"/>
      <c r="BM27" s="604"/>
      <c r="BN27" s="604"/>
      <c r="BO27" s="604"/>
      <c r="BP27" s="604"/>
      <c r="BQ27" s="604"/>
      <c r="BR27" s="604"/>
      <c r="BS27" s="604"/>
      <c r="BT27" s="604"/>
      <c r="BU27" s="604"/>
      <c r="BV27" s="598"/>
      <c r="BW27" s="487"/>
    </row>
    <row r="28" spans="1:75">
      <c r="A28" s="723" t="s">
        <v>437</v>
      </c>
      <c r="B28" s="626">
        <f>IF(filingDate&lt;$C$3,$C28,INDEX($C28:$AAA28,MATCH(filingDate,$C$3:$AAA$3)))</f>
        <v>0</v>
      </c>
      <c r="C28" s="593">
        <v>0</v>
      </c>
      <c r="D28" s="534"/>
      <c r="E28" s="534"/>
      <c r="F28" s="534"/>
      <c r="G28" s="534"/>
      <c r="H28" s="534"/>
      <c r="I28" s="534"/>
      <c r="J28" s="534"/>
      <c r="K28" s="534"/>
      <c r="L28" s="534"/>
      <c r="M28" s="534"/>
      <c r="N28" s="534"/>
      <c r="O28" s="534"/>
      <c r="P28" s="534"/>
      <c r="Q28" s="534"/>
      <c r="R28" s="534"/>
      <c r="S28" s="534"/>
      <c r="T28" s="534"/>
      <c r="U28" s="534"/>
      <c r="V28" s="534"/>
      <c r="W28" s="534"/>
      <c r="X28" s="534"/>
      <c r="Y28" s="534"/>
      <c r="Z28" s="534"/>
      <c r="AA28" s="534"/>
      <c r="AB28" s="534"/>
      <c r="AC28" s="534"/>
      <c r="AD28" s="534"/>
      <c r="AE28" s="534"/>
      <c r="AF28" s="534"/>
      <c r="AG28" s="534"/>
      <c r="AH28" s="534"/>
      <c r="AI28" s="534"/>
      <c r="AJ28" s="534"/>
      <c r="AK28" s="534"/>
      <c r="AL28" s="534"/>
      <c r="AM28" s="534"/>
      <c r="AN28" s="534"/>
      <c r="AO28" s="534"/>
      <c r="AP28" s="534"/>
      <c r="AQ28" s="534"/>
      <c r="AR28" s="534"/>
      <c r="AS28" s="534"/>
      <c r="AT28" s="534"/>
      <c r="AU28" s="534"/>
      <c r="AV28" s="534"/>
      <c r="AW28" s="534"/>
      <c r="AX28" s="534"/>
      <c r="AY28" s="534"/>
      <c r="AZ28" s="534"/>
      <c r="BA28" s="534"/>
      <c r="BB28" s="534"/>
      <c r="BC28" s="534"/>
      <c r="BD28" s="534"/>
      <c r="BE28" s="534"/>
      <c r="BF28" s="534"/>
      <c r="BG28" s="534"/>
      <c r="BH28" s="534"/>
      <c r="BI28" s="534"/>
      <c r="BJ28" s="534"/>
      <c r="BK28" s="534"/>
      <c r="BL28" s="534"/>
      <c r="BM28" s="534"/>
      <c r="BN28" s="534"/>
      <c r="BO28" s="534"/>
      <c r="BP28" s="534"/>
      <c r="BQ28" s="534"/>
      <c r="BR28" s="534"/>
      <c r="BS28" s="534"/>
      <c r="BT28" s="534"/>
      <c r="BU28" s="534"/>
      <c r="BV28" s="594"/>
      <c r="BW28" s="487"/>
    </row>
    <row r="29" spans="1:75" ht="15">
      <c r="A29" s="627" t="s">
        <v>148</v>
      </c>
      <c r="B29" s="615"/>
      <c r="C29" s="532"/>
      <c r="D29" s="532"/>
      <c r="E29" s="532"/>
      <c r="F29" s="532"/>
      <c r="G29" s="532"/>
      <c r="H29" s="532"/>
      <c r="I29" s="532"/>
      <c r="J29" s="532"/>
      <c r="K29" s="532"/>
      <c r="L29" s="532"/>
      <c r="M29" s="532"/>
      <c r="N29" s="532"/>
      <c r="O29" s="532"/>
      <c r="P29" s="532"/>
      <c r="Q29" s="532"/>
      <c r="R29" s="532"/>
      <c r="S29" s="532"/>
      <c r="T29" s="532"/>
      <c r="U29" s="532"/>
      <c r="V29" s="532"/>
      <c r="W29" s="532"/>
      <c r="X29" s="532"/>
      <c r="Y29" s="532"/>
      <c r="Z29" s="532"/>
      <c r="AA29" s="532"/>
      <c r="AB29" s="532"/>
      <c r="AC29" s="532"/>
      <c r="AD29" s="532"/>
      <c r="AE29" s="532"/>
      <c r="AF29" s="532"/>
      <c r="AG29" s="532"/>
      <c r="AH29" s="532"/>
      <c r="AI29" s="532"/>
      <c r="AJ29" s="532"/>
      <c r="AK29" s="532"/>
      <c r="AL29" s="532"/>
      <c r="AM29" s="532"/>
      <c r="AN29" s="532"/>
      <c r="AO29" s="532"/>
      <c r="AP29" s="532"/>
      <c r="AQ29" s="532"/>
      <c r="AR29" s="532"/>
      <c r="AS29" s="532"/>
      <c r="AT29" s="532"/>
      <c r="AU29" s="532"/>
      <c r="AV29" s="532"/>
      <c r="AW29" s="532"/>
      <c r="AX29" s="532"/>
      <c r="AY29" s="532"/>
      <c r="AZ29" s="532"/>
      <c r="BA29" s="532"/>
      <c r="BB29" s="532"/>
      <c r="BC29" s="532"/>
      <c r="BD29" s="532"/>
      <c r="BE29" s="532"/>
      <c r="BF29" s="532"/>
      <c r="BG29" s="532"/>
      <c r="BH29" s="532"/>
      <c r="BI29" s="532"/>
      <c r="BJ29" s="532"/>
      <c r="BK29" s="532"/>
      <c r="BL29" s="532"/>
      <c r="BM29" s="532"/>
      <c r="BN29" s="532"/>
      <c r="BO29" s="532"/>
      <c r="BP29" s="532"/>
      <c r="BQ29" s="532"/>
      <c r="BR29" s="532"/>
      <c r="BS29" s="532"/>
      <c r="BT29" s="532"/>
      <c r="BU29" s="532"/>
      <c r="BV29" s="598"/>
      <c r="BW29" s="487"/>
    </row>
    <row r="30" spans="1:75">
      <c r="A30" s="722" t="s">
        <v>438</v>
      </c>
      <c r="B30" s="603">
        <f>IF(filingDate&lt;$C$3,$C30,INDEX($C30:$AAA30,MATCH(filingDate,$C$3:$AAA$3)))</f>
        <v>0</v>
      </c>
      <c r="C30" s="726">
        <v>0</v>
      </c>
      <c r="D30" s="608"/>
      <c r="E30" s="608"/>
      <c r="F30" s="608"/>
      <c r="G30" s="608"/>
      <c r="H30" s="608"/>
      <c r="I30" s="608"/>
      <c r="J30" s="608"/>
      <c r="K30" s="608"/>
      <c r="L30" s="608"/>
      <c r="M30" s="608"/>
      <c r="N30" s="608"/>
      <c r="O30" s="608"/>
      <c r="P30" s="608"/>
      <c r="Q30" s="608"/>
      <c r="R30" s="608"/>
      <c r="S30" s="608"/>
      <c r="T30" s="608"/>
      <c r="U30" s="608"/>
      <c r="V30" s="608"/>
      <c r="W30" s="608"/>
      <c r="X30" s="608"/>
      <c r="Y30" s="608"/>
      <c r="Z30" s="608"/>
      <c r="AA30" s="608"/>
      <c r="AB30" s="608"/>
      <c r="AC30" s="608"/>
      <c r="AD30" s="608"/>
      <c r="AE30" s="608"/>
      <c r="AF30" s="608"/>
      <c r="AG30" s="608"/>
      <c r="AH30" s="608"/>
      <c r="AI30" s="608"/>
      <c r="AJ30" s="608"/>
      <c r="AK30" s="608"/>
      <c r="AL30" s="608"/>
      <c r="AM30" s="608"/>
      <c r="AN30" s="608"/>
      <c r="AO30" s="608"/>
      <c r="AP30" s="608"/>
      <c r="AQ30" s="608"/>
      <c r="AR30" s="608"/>
      <c r="AS30" s="608"/>
      <c r="AT30" s="608"/>
      <c r="AU30" s="608"/>
      <c r="AV30" s="608"/>
      <c r="AW30" s="608"/>
      <c r="AX30" s="608"/>
      <c r="AY30" s="608"/>
      <c r="AZ30" s="608"/>
      <c r="BA30" s="608"/>
      <c r="BB30" s="608"/>
      <c r="BC30" s="608"/>
      <c r="BD30" s="608"/>
      <c r="BE30" s="608"/>
      <c r="BF30" s="608"/>
      <c r="BG30" s="608"/>
      <c r="BH30" s="608"/>
      <c r="BI30" s="608"/>
      <c r="BJ30" s="608"/>
      <c r="BK30" s="608"/>
      <c r="BL30" s="608"/>
      <c r="BM30" s="608"/>
      <c r="BN30" s="608"/>
      <c r="BO30" s="608"/>
      <c r="BP30" s="608"/>
      <c r="BQ30" s="608"/>
      <c r="BR30" s="608"/>
      <c r="BS30" s="608"/>
      <c r="BT30" s="608"/>
      <c r="BU30" s="608"/>
      <c r="BV30" s="611"/>
      <c r="BW30" s="487"/>
    </row>
    <row r="31" spans="1:75">
      <c r="A31" s="725" t="s">
        <v>439</v>
      </c>
      <c r="B31" s="607">
        <f>IF(filingDate&lt;$C$3,$C31,INDEX($C31:$AAA31,MATCH(filingDate,$C$3:$AAA$3)))</f>
        <v>0</v>
      </c>
      <c r="C31" s="727">
        <v>0</v>
      </c>
      <c r="D31" s="604"/>
      <c r="E31" s="604"/>
      <c r="F31" s="604"/>
      <c r="G31" s="604"/>
      <c r="H31" s="604"/>
      <c r="I31" s="604"/>
      <c r="J31" s="604"/>
      <c r="K31" s="604"/>
      <c r="L31" s="604"/>
      <c r="M31" s="604"/>
      <c r="N31" s="604"/>
      <c r="O31" s="604"/>
      <c r="P31" s="604"/>
      <c r="Q31" s="604"/>
      <c r="R31" s="604"/>
      <c r="S31" s="604"/>
      <c r="T31" s="604"/>
      <c r="U31" s="604"/>
      <c r="V31" s="604"/>
      <c r="W31" s="604"/>
      <c r="X31" s="604"/>
      <c r="Y31" s="604"/>
      <c r="Z31" s="604"/>
      <c r="AA31" s="604"/>
      <c r="AB31" s="604"/>
      <c r="AC31" s="604"/>
      <c r="AD31" s="604"/>
      <c r="AE31" s="604"/>
      <c r="AF31" s="604"/>
      <c r="AG31" s="604"/>
      <c r="AH31" s="604"/>
      <c r="AI31" s="604"/>
      <c r="AJ31" s="604"/>
      <c r="AK31" s="604"/>
      <c r="AL31" s="604"/>
      <c r="AM31" s="604"/>
      <c r="AN31" s="604"/>
      <c r="AO31" s="604"/>
      <c r="AP31" s="604"/>
      <c r="AQ31" s="604"/>
      <c r="AR31" s="604"/>
      <c r="AS31" s="604"/>
      <c r="AT31" s="604"/>
      <c r="AU31" s="604"/>
      <c r="AV31" s="604"/>
      <c r="AW31" s="604"/>
      <c r="AX31" s="604"/>
      <c r="AY31" s="604"/>
      <c r="AZ31" s="604"/>
      <c r="BA31" s="604"/>
      <c r="BB31" s="604"/>
      <c r="BC31" s="604"/>
      <c r="BD31" s="604"/>
      <c r="BE31" s="604"/>
      <c r="BF31" s="604"/>
      <c r="BG31" s="604"/>
      <c r="BH31" s="604"/>
      <c r="BI31" s="604"/>
      <c r="BJ31" s="604"/>
      <c r="BK31" s="604"/>
      <c r="BL31" s="604"/>
      <c r="BM31" s="604"/>
      <c r="BN31" s="604"/>
      <c r="BO31" s="604"/>
      <c r="BP31" s="604"/>
      <c r="BQ31" s="604"/>
      <c r="BR31" s="604"/>
      <c r="BS31" s="604"/>
      <c r="BT31" s="604"/>
      <c r="BU31" s="604"/>
      <c r="BV31" s="611"/>
      <c r="BW31" s="487"/>
    </row>
    <row r="32" spans="1:75">
      <c r="A32" s="723" t="s">
        <v>440</v>
      </c>
      <c r="B32" s="606">
        <f>IF(filingDate&lt;$C$3,$C32,INDEX($C32:$AAA32,MATCH(filingDate,$C$3:$AAA$3)))</f>
        <v>0</v>
      </c>
      <c r="C32" s="593">
        <v>0</v>
      </c>
      <c r="D32" s="534"/>
      <c r="E32" s="534"/>
      <c r="F32" s="534"/>
      <c r="G32" s="534"/>
      <c r="H32" s="534"/>
      <c r="I32" s="534"/>
      <c r="J32" s="534"/>
      <c r="K32" s="534"/>
      <c r="L32" s="534"/>
      <c r="M32" s="534"/>
      <c r="N32" s="534"/>
      <c r="O32" s="534"/>
      <c r="P32" s="534"/>
      <c r="Q32" s="534"/>
      <c r="R32" s="534"/>
      <c r="S32" s="534"/>
      <c r="T32" s="534"/>
      <c r="U32" s="534"/>
      <c r="V32" s="534"/>
      <c r="W32" s="534"/>
      <c r="X32" s="534"/>
      <c r="Y32" s="534"/>
      <c r="Z32" s="534"/>
      <c r="AA32" s="534"/>
      <c r="AB32" s="534"/>
      <c r="AC32" s="534"/>
      <c r="AD32" s="534"/>
      <c r="AE32" s="534"/>
      <c r="AF32" s="534"/>
      <c r="AG32" s="534"/>
      <c r="AH32" s="534"/>
      <c r="AI32" s="534"/>
      <c r="AJ32" s="534"/>
      <c r="AK32" s="534"/>
      <c r="AL32" s="534"/>
      <c r="AM32" s="534"/>
      <c r="AN32" s="534"/>
      <c r="AO32" s="534"/>
      <c r="AP32" s="534"/>
      <c r="AQ32" s="534"/>
      <c r="AR32" s="534"/>
      <c r="AS32" s="534"/>
      <c r="AT32" s="534"/>
      <c r="AU32" s="534"/>
      <c r="AV32" s="534"/>
      <c r="AW32" s="534"/>
      <c r="AX32" s="534"/>
      <c r="AY32" s="534"/>
      <c r="AZ32" s="534"/>
      <c r="BA32" s="534"/>
      <c r="BB32" s="534"/>
      <c r="BC32" s="534"/>
      <c r="BD32" s="534"/>
      <c r="BE32" s="534"/>
      <c r="BF32" s="534"/>
      <c r="BG32" s="534"/>
      <c r="BH32" s="534"/>
      <c r="BI32" s="534"/>
      <c r="BJ32" s="534"/>
      <c r="BK32" s="534"/>
      <c r="BL32" s="534"/>
      <c r="BM32" s="534"/>
      <c r="BN32" s="534"/>
      <c r="BO32" s="534"/>
      <c r="BP32" s="534"/>
      <c r="BQ32" s="534"/>
      <c r="BR32" s="534"/>
      <c r="BS32" s="534"/>
      <c r="BT32" s="534"/>
      <c r="BU32" s="534"/>
      <c r="BV32" s="611"/>
      <c r="BW32" s="487"/>
    </row>
    <row r="33" spans="1:75" ht="15">
      <c r="A33" s="629" t="s">
        <v>172</v>
      </c>
      <c r="B33" s="490"/>
      <c r="C33" s="491"/>
      <c r="D33" s="491"/>
      <c r="E33" s="491"/>
      <c r="F33" s="491"/>
      <c r="G33" s="491"/>
      <c r="H33" s="491"/>
      <c r="I33" s="491"/>
      <c r="J33" s="491"/>
      <c r="K33" s="491"/>
      <c r="L33" s="491"/>
      <c r="M33" s="491"/>
      <c r="N33" s="491"/>
      <c r="O33" s="491"/>
      <c r="P33" s="491"/>
      <c r="Q33" s="491"/>
      <c r="R33" s="491"/>
      <c r="S33" s="491"/>
      <c r="T33" s="491"/>
      <c r="U33" s="491"/>
      <c r="V33" s="491"/>
      <c r="W33" s="491"/>
      <c r="X33" s="491"/>
      <c r="Y33" s="491"/>
      <c r="Z33" s="491"/>
      <c r="AA33" s="491"/>
      <c r="AB33" s="491"/>
      <c r="AC33" s="491"/>
      <c r="AD33" s="491"/>
      <c r="AE33" s="491"/>
      <c r="AF33" s="491"/>
      <c r="AG33" s="491"/>
      <c r="AH33" s="491"/>
      <c r="AI33" s="491"/>
      <c r="AJ33" s="491"/>
      <c r="AK33" s="491"/>
      <c r="AL33" s="491"/>
      <c r="AM33" s="491"/>
      <c r="AN33" s="491"/>
      <c r="AO33" s="491"/>
      <c r="AP33" s="491"/>
      <c r="AQ33" s="491"/>
      <c r="AR33" s="491"/>
      <c r="AS33" s="491"/>
      <c r="AT33" s="491"/>
      <c r="AU33" s="491"/>
      <c r="AV33" s="491"/>
      <c r="AW33" s="491"/>
      <c r="AX33" s="491"/>
      <c r="AY33" s="491"/>
      <c r="AZ33" s="491"/>
      <c r="BA33" s="491"/>
      <c r="BB33" s="491"/>
      <c r="BC33" s="491"/>
      <c r="BD33" s="491"/>
      <c r="BE33" s="491"/>
      <c r="BF33" s="491"/>
      <c r="BG33" s="491"/>
      <c r="BH33" s="491"/>
      <c r="BI33" s="491"/>
      <c r="BJ33" s="491"/>
      <c r="BK33" s="491"/>
      <c r="BL33" s="491"/>
      <c r="BM33" s="491"/>
      <c r="BN33" s="491"/>
      <c r="BO33" s="491"/>
      <c r="BP33" s="491"/>
      <c r="BQ33" s="491"/>
      <c r="BR33" s="491"/>
      <c r="BS33" s="491"/>
      <c r="BT33" s="491"/>
      <c r="BU33" s="491"/>
      <c r="BV33" s="611"/>
      <c r="BW33" s="487"/>
    </row>
    <row r="34" spans="1:75">
      <c r="A34" s="630" t="s">
        <v>176</v>
      </c>
      <c r="B34" s="631" t="str">
        <f>IF(filingDate&lt;$C$3,$C34,INDEX($C34:$AAA34,MATCH(filingDate,$C$3:$AAA$3)))</f>
        <v/>
      </c>
      <c r="C34" s="492">
        <f>C26+C30</f>
        <v>0</v>
      </c>
      <c r="D34" s="492" t="str">
        <f>IF((D26+D30)&lt;&gt;0,D26+D30,"")</f>
        <v/>
      </c>
      <c r="E34" s="492" t="str">
        <f t="shared" ref="E34:BP34" si="4">IF((E26+E30)&lt;&gt;0,E26+E30,"")</f>
        <v/>
      </c>
      <c r="F34" s="492" t="str">
        <f t="shared" si="4"/>
        <v/>
      </c>
      <c r="G34" s="492" t="str">
        <f t="shared" si="4"/>
        <v/>
      </c>
      <c r="H34" s="492" t="str">
        <f t="shared" si="4"/>
        <v/>
      </c>
      <c r="I34" s="492"/>
      <c r="J34" s="492"/>
      <c r="K34" s="492"/>
      <c r="L34" s="492"/>
      <c r="M34" s="492"/>
      <c r="N34" s="492" t="str">
        <f t="shared" si="4"/>
        <v/>
      </c>
      <c r="O34" s="492" t="str">
        <f t="shared" si="4"/>
        <v/>
      </c>
      <c r="P34" s="492" t="str">
        <f t="shared" si="4"/>
        <v/>
      </c>
      <c r="Q34" s="492" t="str">
        <f t="shared" si="4"/>
        <v/>
      </c>
      <c r="R34" s="492" t="str">
        <f t="shared" si="4"/>
        <v/>
      </c>
      <c r="S34" s="492" t="str">
        <f t="shared" si="4"/>
        <v/>
      </c>
      <c r="T34" s="492" t="str">
        <f t="shared" si="4"/>
        <v/>
      </c>
      <c r="U34" s="492" t="str">
        <f t="shared" si="4"/>
        <v/>
      </c>
      <c r="V34" s="492" t="str">
        <f t="shared" si="4"/>
        <v/>
      </c>
      <c r="W34" s="492" t="str">
        <f t="shared" si="4"/>
        <v/>
      </c>
      <c r="X34" s="492" t="str">
        <f t="shared" si="4"/>
        <v/>
      </c>
      <c r="Y34" s="492" t="str">
        <f t="shared" si="4"/>
        <v/>
      </c>
      <c r="Z34" s="492" t="str">
        <f t="shared" si="4"/>
        <v/>
      </c>
      <c r="AA34" s="492" t="str">
        <f t="shared" si="4"/>
        <v/>
      </c>
      <c r="AB34" s="492" t="str">
        <f t="shared" si="4"/>
        <v/>
      </c>
      <c r="AC34" s="492" t="str">
        <f t="shared" si="4"/>
        <v/>
      </c>
      <c r="AD34" s="492" t="str">
        <f t="shared" si="4"/>
        <v/>
      </c>
      <c r="AE34" s="492" t="str">
        <f t="shared" si="4"/>
        <v/>
      </c>
      <c r="AF34" s="492" t="str">
        <f t="shared" si="4"/>
        <v/>
      </c>
      <c r="AG34" s="492" t="str">
        <f t="shared" si="4"/>
        <v/>
      </c>
      <c r="AH34" s="492" t="str">
        <f t="shared" si="4"/>
        <v/>
      </c>
      <c r="AI34" s="492" t="str">
        <f t="shared" si="4"/>
        <v/>
      </c>
      <c r="AJ34" s="492" t="str">
        <f t="shared" si="4"/>
        <v/>
      </c>
      <c r="AK34" s="492" t="str">
        <f t="shared" si="4"/>
        <v/>
      </c>
      <c r="AL34" s="492" t="str">
        <f t="shared" si="4"/>
        <v/>
      </c>
      <c r="AM34" s="492" t="str">
        <f t="shared" si="4"/>
        <v/>
      </c>
      <c r="AN34" s="492" t="str">
        <f t="shared" si="4"/>
        <v/>
      </c>
      <c r="AO34" s="492" t="str">
        <f t="shared" si="4"/>
        <v/>
      </c>
      <c r="AP34" s="492" t="str">
        <f t="shared" si="4"/>
        <v/>
      </c>
      <c r="AQ34" s="492" t="str">
        <f t="shared" si="4"/>
        <v/>
      </c>
      <c r="AR34" s="492" t="str">
        <f t="shared" si="4"/>
        <v/>
      </c>
      <c r="AS34" s="492" t="str">
        <f t="shared" si="4"/>
        <v/>
      </c>
      <c r="AT34" s="492" t="str">
        <f t="shared" si="4"/>
        <v/>
      </c>
      <c r="AU34" s="492" t="str">
        <f t="shared" si="4"/>
        <v/>
      </c>
      <c r="AV34" s="492" t="str">
        <f t="shared" si="4"/>
        <v/>
      </c>
      <c r="AW34" s="492" t="str">
        <f t="shared" si="4"/>
        <v/>
      </c>
      <c r="AX34" s="492" t="str">
        <f t="shared" si="4"/>
        <v/>
      </c>
      <c r="AY34" s="492" t="str">
        <f t="shared" si="4"/>
        <v/>
      </c>
      <c r="AZ34" s="492" t="str">
        <f t="shared" si="4"/>
        <v/>
      </c>
      <c r="BA34" s="492" t="str">
        <f t="shared" si="4"/>
        <v/>
      </c>
      <c r="BB34" s="492" t="str">
        <f t="shared" si="4"/>
        <v/>
      </c>
      <c r="BC34" s="492" t="str">
        <f t="shared" si="4"/>
        <v/>
      </c>
      <c r="BD34" s="492" t="str">
        <f t="shared" si="4"/>
        <v/>
      </c>
      <c r="BE34" s="492" t="str">
        <f t="shared" si="4"/>
        <v/>
      </c>
      <c r="BF34" s="492" t="str">
        <f t="shared" si="4"/>
        <v/>
      </c>
      <c r="BG34" s="492" t="str">
        <f t="shared" si="4"/>
        <v/>
      </c>
      <c r="BH34" s="492" t="str">
        <f t="shared" si="4"/>
        <v/>
      </c>
      <c r="BI34" s="492" t="str">
        <f t="shared" si="4"/>
        <v/>
      </c>
      <c r="BJ34" s="492" t="str">
        <f t="shared" si="4"/>
        <v/>
      </c>
      <c r="BK34" s="492" t="str">
        <f t="shared" si="4"/>
        <v/>
      </c>
      <c r="BL34" s="492" t="str">
        <f t="shared" si="4"/>
        <v/>
      </c>
      <c r="BM34" s="492" t="str">
        <f t="shared" si="4"/>
        <v/>
      </c>
      <c r="BN34" s="492" t="str">
        <f t="shared" si="4"/>
        <v/>
      </c>
      <c r="BO34" s="492" t="str">
        <f t="shared" si="4"/>
        <v/>
      </c>
      <c r="BP34" s="492" t="str">
        <f t="shared" si="4"/>
        <v/>
      </c>
      <c r="BQ34" s="492" t="str">
        <f t="shared" ref="BQ34:BV34" si="5">IF((BQ26+BQ30)&lt;&gt;0,BQ26+BQ30,"")</f>
        <v/>
      </c>
      <c r="BR34" s="492" t="str">
        <f t="shared" si="5"/>
        <v/>
      </c>
      <c r="BS34" s="492" t="str">
        <f t="shared" si="5"/>
        <v/>
      </c>
      <c r="BT34" s="492" t="str">
        <f t="shared" si="5"/>
        <v/>
      </c>
      <c r="BU34" s="492" t="str">
        <f t="shared" si="5"/>
        <v/>
      </c>
      <c r="BV34" s="632" t="str">
        <f t="shared" si="5"/>
        <v/>
      </c>
      <c r="BW34" s="487"/>
    </row>
    <row r="35" spans="1:75" ht="13.5" thickBot="1">
      <c r="A35" s="633" t="s">
        <v>177</v>
      </c>
      <c r="B35" s="634" t="str">
        <f>IF(filingDate&lt;$C$3,$C35,INDEX($C35:$AAA35,MATCH(filingDate,$C$3:$AAA$3)))</f>
        <v/>
      </c>
      <c r="C35" s="635">
        <v>0</v>
      </c>
      <c r="D35" s="635" t="str">
        <f t="shared" ref="D35:R35" si="6">IFERROR(IF((C46-D46+D34)&lt;0,(C46-D46+D34)*(-1),C46-D46+D34),"")</f>
        <v/>
      </c>
      <c r="E35" s="635" t="str">
        <f t="shared" si="6"/>
        <v/>
      </c>
      <c r="F35" s="635" t="str">
        <f t="shared" si="6"/>
        <v/>
      </c>
      <c r="G35" s="635" t="str">
        <f t="shared" si="6"/>
        <v/>
      </c>
      <c r="H35" s="635" t="str">
        <f t="shared" si="6"/>
        <v/>
      </c>
      <c r="I35" s="635"/>
      <c r="J35" s="635"/>
      <c r="K35" s="635"/>
      <c r="L35" s="635"/>
      <c r="M35" s="635"/>
      <c r="N35" s="635" t="str">
        <f t="shared" si="6"/>
        <v/>
      </c>
      <c r="O35" s="635" t="str">
        <f t="shared" si="6"/>
        <v/>
      </c>
      <c r="P35" s="635" t="str">
        <f t="shared" si="6"/>
        <v/>
      </c>
      <c r="Q35" s="635" t="str">
        <f t="shared" si="6"/>
        <v/>
      </c>
      <c r="R35" s="635" t="str">
        <f t="shared" si="6"/>
        <v/>
      </c>
      <c r="S35" s="635" t="str">
        <f>IFERROR(IF((R46-S46+S34)&lt;0,(R46-S46+S34)*(-1),R46-S46+S34),"")</f>
        <v/>
      </c>
      <c r="T35" s="635" t="str">
        <f t="shared" ref="T35:BT35" si="7">IFERROR(IF((S46-T46+T34)&lt;0,(S46-T46+T34)*(-1),S46-T46+T34),"")</f>
        <v/>
      </c>
      <c r="U35" s="635" t="str">
        <f t="shared" si="7"/>
        <v/>
      </c>
      <c r="V35" s="635" t="str">
        <f t="shared" si="7"/>
        <v/>
      </c>
      <c r="W35" s="635" t="str">
        <f t="shared" si="7"/>
        <v/>
      </c>
      <c r="X35" s="635" t="str">
        <f t="shared" si="7"/>
        <v/>
      </c>
      <c r="Y35" s="635" t="str">
        <f t="shared" si="7"/>
        <v/>
      </c>
      <c r="Z35" s="635" t="str">
        <f t="shared" si="7"/>
        <v/>
      </c>
      <c r="AA35" s="635" t="str">
        <f t="shared" si="7"/>
        <v/>
      </c>
      <c r="AB35" s="635" t="str">
        <f t="shared" si="7"/>
        <v/>
      </c>
      <c r="AC35" s="635" t="str">
        <f t="shared" si="7"/>
        <v/>
      </c>
      <c r="AD35" s="635" t="str">
        <f t="shared" si="7"/>
        <v/>
      </c>
      <c r="AE35" s="635" t="str">
        <f t="shared" si="7"/>
        <v/>
      </c>
      <c r="AF35" s="635" t="str">
        <f t="shared" si="7"/>
        <v/>
      </c>
      <c r="AG35" s="635" t="str">
        <f t="shared" si="7"/>
        <v/>
      </c>
      <c r="AH35" s="635" t="str">
        <f t="shared" si="7"/>
        <v/>
      </c>
      <c r="AI35" s="635" t="str">
        <f t="shared" si="7"/>
        <v/>
      </c>
      <c r="AJ35" s="635" t="str">
        <f t="shared" si="7"/>
        <v/>
      </c>
      <c r="AK35" s="635" t="str">
        <f t="shared" si="7"/>
        <v/>
      </c>
      <c r="AL35" s="635" t="str">
        <f t="shared" si="7"/>
        <v/>
      </c>
      <c r="AM35" s="635" t="str">
        <f t="shared" si="7"/>
        <v/>
      </c>
      <c r="AN35" s="635" t="str">
        <f t="shared" si="7"/>
        <v/>
      </c>
      <c r="AO35" s="635" t="str">
        <f t="shared" si="7"/>
        <v/>
      </c>
      <c r="AP35" s="635" t="str">
        <f t="shared" si="7"/>
        <v/>
      </c>
      <c r="AQ35" s="635" t="str">
        <f t="shared" si="7"/>
        <v/>
      </c>
      <c r="AR35" s="635" t="str">
        <f t="shared" si="7"/>
        <v/>
      </c>
      <c r="AS35" s="635" t="str">
        <f t="shared" si="7"/>
        <v/>
      </c>
      <c r="AT35" s="635" t="str">
        <f t="shared" si="7"/>
        <v/>
      </c>
      <c r="AU35" s="635" t="str">
        <f t="shared" si="7"/>
        <v/>
      </c>
      <c r="AV35" s="635" t="str">
        <f t="shared" si="7"/>
        <v/>
      </c>
      <c r="AW35" s="635" t="str">
        <f t="shared" si="7"/>
        <v/>
      </c>
      <c r="AX35" s="635" t="str">
        <f t="shared" si="7"/>
        <v/>
      </c>
      <c r="AY35" s="635" t="str">
        <f t="shared" si="7"/>
        <v/>
      </c>
      <c r="AZ35" s="635" t="str">
        <f t="shared" si="7"/>
        <v/>
      </c>
      <c r="BA35" s="635" t="str">
        <f t="shared" si="7"/>
        <v/>
      </c>
      <c r="BB35" s="635" t="str">
        <f t="shared" si="7"/>
        <v/>
      </c>
      <c r="BC35" s="635" t="str">
        <f t="shared" si="7"/>
        <v/>
      </c>
      <c r="BD35" s="635" t="str">
        <f t="shared" si="7"/>
        <v/>
      </c>
      <c r="BE35" s="635" t="str">
        <f t="shared" si="7"/>
        <v/>
      </c>
      <c r="BF35" s="635" t="str">
        <f t="shared" si="7"/>
        <v/>
      </c>
      <c r="BG35" s="635" t="str">
        <f t="shared" si="7"/>
        <v/>
      </c>
      <c r="BH35" s="635" t="str">
        <f t="shared" si="7"/>
        <v/>
      </c>
      <c r="BI35" s="635" t="str">
        <f t="shared" si="7"/>
        <v/>
      </c>
      <c r="BJ35" s="635" t="str">
        <f t="shared" si="7"/>
        <v/>
      </c>
      <c r="BK35" s="635" t="str">
        <f t="shared" si="7"/>
        <v/>
      </c>
      <c r="BL35" s="635" t="str">
        <f t="shared" si="7"/>
        <v/>
      </c>
      <c r="BM35" s="635" t="str">
        <f t="shared" si="7"/>
        <v/>
      </c>
      <c r="BN35" s="635" t="str">
        <f t="shared" si="7"/>
        <v/>
      </c>
      <c r="BO35" s="635" t="str">
        <f t="shared" si="7"/>
        <v/>
      </c>
      <c r="BP35" s="635" t="str">
        <f t="shared" si="7"/>
        <v/>
      </c>
      <c r="BQ35" s="635" t="str">
        <f t="shared" si="7"/>
        <v/>
      </c>
      <c r="BR35" s="635" t="str">
        <f t="shared" si="7"/>
        <v/>
      </c>
      <c r="BS35" s="635" t="str">
        <f t="shared" si="7"/>
        <v/>
      </c>
      <c r="BT35" s="635" t="str">
        <f t="shared" si="7"/>
        <v/>
      </c>
      <c r="BU35" s="635" t="str">
        <f>IFERROR(IF((BR46-BU46+BU34)&lt;0,(BR46-BU46+BU34)*(-1),BR46-BU46+BU34),"")</f>
        <v/>
      </c>
      <c r="BV35" s="632" t="str">
        <f>IFERROR(IF((BS46-BV46+BV34)&lt;0,(BS46-BV46+BV34)*(-1),BS46-BV46+BV34),"")</f>
        <v/>
      </c>
      <c r="BW35" s="487"/>
    </row>
    <row r="36" spans="1:75">
      <c r="A36" s="486"/>
      <c r="B36" s="477"/>
      <c r="C36" s="477"/>
      <c r="D36" s="477"/>
      <c r="E36" s="477"/>
      <c r="F36" s="477"/>
      <c r="G36" s="477"/>
      <c r="H36" s="477"/>
      <c r="I36" s="477"/>
      <c r="J36" s="477"/>
      <c r="K36" s="477"/>
      <c r="L36" s="477"/>
      <c r="M36" s="477"/>
      <c r="N36" s="477"/>
      <c r="O36" s="477"/>
      <c r="P36" s="477"/>
      <c r="Q36" s="477"/>
      <c r="R36" s="477"/>
      <c r="S36" s="477"/>
      <c r="T36" s="477"/>
      <c r="U36" s="477"/>
      <c r="V36" s="477"/>
      <c r="W36" s="477"/>
      <c r="X36" s="477"/>
      <c r="Y36" s="477"/>
      <c r="Z36" s="477"/>
      <c r="AA36" s="477"/>
      <c r="AB36" s="477"/>
      <c r="AC36" s="477"/>
      <c r="AD36" s="477"/>
      <c r="AE36" s="477"/>
      <c r="AF36" s="477"/>
      <c r="AG36" s="477"/>
      <c r="AH36" s="477"/>
      <c r="AI36" s="477"/>
      <c r="AJ36" s="477"/>
      <c r="AK36" s="477"/>
      <c r="AL36" s="477"/>
      <c r="AM36" s="477"/>
      <c r="AN36" s="477"/>
      <c r="AO36" s="477"/>
      <c r="AP36" s="477"/>
      <c r="AQ36" s="477"/>
      <c r="AR36" s="477"/>
      <c r="AS36" s="477"/>
      <c r="AT36" s="477"/>
      <c r="AU36" s="477"/>
      <c r="AV36" s="477"/>
      <c r="AW36" s="477"/>
      <c r="AX36" s="477"/>
      <c r="AY36" s="477"/>
      <c r="AZ36" s="477"/>
      <c r="BA36" s="477"/>
      <c r="BB36" s="477"/>
      <c r="BC36" s="477"/>
      <c r="BD36" s="477"/>
      <c r="BE36" s="477"/>
      <c r="BF36" s="477"/>
      <c r="BG36" s="477"/>
      <c r="BH36" s="477"/>
      <c r="BI36" s="477"/>
      <c r="BJ36" s="477"/>
      <c r="BK36" s="477"/>
      <c r="BL36" s="477"/>
      <c r="BM36" s="477"/>
      <c r="BN36" s="477"/>
      <c r="BO36" s="477"/>
      <c r="BP36" s="477"/>
      <c r="BQ36" s="477"/>
      <c r="BR36" s="477"/>
      <c r="BS36" s="477"/>
      <c r="BT36" s="477"/>
      <c r="BU36" s="477"/>
      <c r="BV36" s="598"/>
      <c r="BW36" s="487"/>
    </row>
    <row r="37" spans="1:75" s="497" customFormat="1" ht="15.75">
      <c r="A37" s="493" t="s">
        <v>149</v>
      </c>
      <c r="B37" s="494"/>
      <c r="C37" s="495"/>
      <c r="D37" s="496"/>
      <c r="E37" s="496"/>
      <c r="F37" s="496"/>
      <c r="G37" s="496"/>
      <c r="H37" s="496"/>
      <c r="I37" s="496"/>
      <c r="J37" s="496"/>
      <c r="K37" s="496"/>
      <c r="L37" s="496"/>
      <c r="M37" s="496"/>
      <c r="N37" s="496"/>
      <c r="O37" s="496"/>
      <c r="P37" s="496"/>
      <c r="Q37" s="496"/>
      <c r="R37" s="496"/>
      <c r="S37" s="496"/>
      <c r="T37" s="496"/>
      <c r="U37" s="496"/>
      <c r="V37" s="496"/>
      <c r="W37" s="496"/>
      <c r="X37" s="496"/>
      <c r="Y37" s="496"/>
      <c r="Z37" s="496"/>
      <c r="AA37" s="496"/>
      <c r="AB37" s="496"/>
      <c r="AC37" s="496"/>
      <c r="AD37" s="496"/>
      <c r="AE37" s="496"/>
      <c r="AF37" s="496"/>
      <c r="AG37" s="496"/>
      <c r="AH37" s="496"/>
      <c r="AI37" s="496"/>
      <c r="AJ37" s="496"/>
      <c r="AK37" s="496"/>
      <c r="AL37" s="496"/>
      <c r="AM37" s="496"/>
      <c r="AN37" s="496"/>
      <c r="AO37" s="496"/>
      <c r="AP37" s="496"/>
      <c r="AQ37" s="496"/>
      <c r="AR37" s="496"/>
      <c r="AS37" s="496"/>
      <c r="AT37" s="496"/>
      <c r="AU37" s="496"/>
      <c r="AV37" s="496"/>
      <c r="AW37" s="496"/>
      <c r="AX37" s="496"/>
      <c r="AY37" s="496"/>
      <c r="AZ37" s="496"/>
      <c r="BA37" s="496"/>
      <c r="BB37" s="496"/>
      <c r="BC37" s="496"/>
      <c r="BD37" s="496"/>
      <c r="BE37" s="496"/>
      <c r="BF37" s="496"/>
      <c r="BG37" s="496"/>
      <c r="BH37" s="496"/>
      <c r="BI37" s="496"/>
      <c r="BJ37" s="496"/>
      <c r="BK37" s="496"/>
      <c r="BL37" s="496"/>
      <c r="BM37" s="496"/>
      <c r="BN37" s="496"/>
      <c r="BO37" s="496"/>
      <c r="BP37" s="496"/>
      <c r="BQ37" s="496"/>
      <c r="BR37" s="496"/>
      <c r="BS37" s="496"/>
      <c r="BT37" s="496"/>
      <c r="BU37" s="496"/>
      <c r="BV37" s="632"/>
      <c r="BW37" s="487"/>
    </row>
    <row r="38" spans="1:75" s="497" customFormat="1">
      <c r="A38" s="498" t="s">
        <v>140</v>
      </c>
      <c r="B38" s="499">
        <f t="shared" ref="B38:B55" si="8">IF(filingDate&lt;$C$3,$C38,INDEX($C38:$AAA38,MATCH(filingDate,$C$3:$AAA$3)))</f>
        <v>0</v>
      </c>
      <c r="C38" s="500">
        <f>SUM(C39:C41)</f>
        <v>0</v>
      </c>
      <c r="D38" s="500">
        <f t="shared" ref="D38:BO38" si="9">SUM(D39:D41)</f>
        <v>0</v>
      </c>
      <c r="E38" s="500">
        <f t="shared" si="9"/>
        <v>0</v>
      </c>
      <c r="F38" s="500">
        <f t="shared" si="9"/>
        <v>0</v>
      </c>
      <c r="G38" s="500">
        <f t="shared" si="9"/>
        <v>0</v>
      </c>
      <c r="H38" s="500">
        <f t="shared" si="9"/>
        <v>0</v>
      </c>
      <c r="I38" s="500">
        <f t="shared" si="9"/>
        <v>0</v>
      </c>
      <c r="J38" s="500">
        <f t="shared" si="9"/>
        <v>0</v>
      </c>
      <c r="K38" s="500">
        <f t="shared" si="9"/>
        <v>0</v>
      </c>
      <c r="L38" s="500">
        <f t="shared" si="9"/>
        <v>0</v>
      </c>
      <c r="M38" s="500">
        <f t="shared" si="9"/>
        <v>0</v>
      </c>
      <c r="N38" s="500">
        <f t="shared" si="9"/>
        <v>0</v>
      </c>
      <c r="O38" s="500">
        <f t="shared" si="9"/>
        <v>0</v>
      </c>
      <c r="P38" s="500">
        <f t="shared" si="9"/>
        <v>0</v>
      </c>
      <c r="Q38" s="500">
        <f t="shared" si="9"/>
        <v>0</v>
      </c>
      <c r="R38" s="500">
        <f t="shared" si="9"/>
        <v>0</v>
      </c>
      <c r="S38" s="500">
        <f t="shared" si="9"/>
        <v>0</v>
      </c>
      <c r="T38" s="500">
        <f t="shared" si="9"/>
        <v>0</v>
      </c>
      <c r="U38" s="500">
        <f t="shared" si="9"/>
        <v>0</v>
      </c>
      <c r="V38" s="500">
        <f t="shared" si="9"/>
        <v>0</v>
      </c>
      <c r="W38" s="500">
        <f t="shared" si="9"/>
        <v>0</v>
      </c>
      <c r="X38" s="500">
        <f t="shared" si="9"/>
        <v>0</v>
      </c>
      <c r="Y38" s="500">
        <f t="shared" si="9"/>
        <v>0</v>
      </c>
      <c r="Z38" s="500">
        <f t="shared" si="9"/>
        <v>0</v>
      </c>
      <c r="AA38" s="500">
        <f t="shared" si="9"/>
        <v>0</v>
      </c>
      <c r="AB38" s="500">
        <f t="shared" si="9"/>
        <v>0</v>
      </c>
      <c r="AC38" s="500">
        <f t="shared" si="9"/>
        <v>0</v>
      </c>
      <c r="AD38" s="500">
        <f t="shared" si="9"/>
        <v>0</v>
      </c>
      <c r="AE38" s="500">
        <f t="shared" si="9"/>
        <v>0</v>
      </c>
      <c r="AF38" s="500">
        <f t="shared" si="9"/>
        <v>0</v>
      </c>
      <c r="AG38" s="500">
        <f t="shared" si="9"/>
        <v>0</v>
      </c>
      <c r="AH38" s="500">
        <f t="shared" si="9"/>
        <v>0</v>
      </c>
      <c r="AI38" s="500">
        <f t="shared" si="9"/>
        <v>0</v>
      </c>
      <c r="AJ38" s="500">
        <f t="shared" si="9"/>
        <v>0</v>
      </c>
      <c r="AK38" s="500">
        <f t="shared" si="9"/>
        <v>0</v>
      </c>
      <c r="AL38" s="500">
        <f t="shared" si="9"/>
        <v>0</v>
      </c>
      <c r="AM38" s="500">
        <f t="shared" si="9"/>
        <v>0</v>
      </c>
      <c r="AN38" s="500">
        <f t="shared" si="9"/>
        <v>0</v>
      </c>
      <c r="AO38" s="500">
        <f t="shared" si="9"/>
        <v>0</v>
      </c>
      <c r="AP38" s="500">
        <f t="shared" si="9"/>
        <v>0</v>
      </c>
      <c r="AQ38" s="500">
        <f t="shared" si="9"/>
        <v>0</v>
      </c>
      <c r="AR38" s="500">
        <f t="shared" si="9"/>
        <v>0</v>
      </c>
      <c r="AS38" s="500">
        <f t="shared" si="9"/>
        <v>0</v>
      </c>
      <c r="AT38" s="500">
        <f t="shared" si="9"/>
        <v>0</v>
      </c>
      <c r="AU38" s="500">
        <f t="shared" si="9"/>
        <v>0</v>
      </c>
      <c r="AV38" s="500">
        <f t="shared" si="9"/>
        <v>0</v>
      </c>
      <c r="AW38" s="500">
        <f t="shared" si="9"/>
        <v>0</v>
      </c>
      <c r="AX38" s="500">
        <f t="shared" si="9"/>
        <v>0</v>
      </c>
      <c r="AY38" s="500">
        <f t="shared" si="9"/>
        <v>0</v>
      </c>
      <c r="AZ38" s="500">
        <f t="shared" si="9"/>
        <v>0</v>
      </c>
      <c r="BA38" s="500">
        <f t="shared" si="9"/>
        <v>0</v>
      </c>
      <c r="BB38" s="500">
        <f t="shared" si="9"/>
        <v>0</v>
      </c>
      <c r="BC38" s="500">
        <f t="shared" si="9"/>
        <v>0</v>
      </c>
      <c r="BD38" s="500">
        <f t="shared" si="9"/>
        <v>0</v>
      </c>
      <c r="BE38" s="500">
        <f t="shared" si="9"/>
        <v>0</v>
      </c>
      <c r="BF38" s="500">
        <f t="shared" si="9"/>
        <v>0</v>
      </c>
      <c r="BG38" s="500">
        <f t="shared" si="9"/>
        <v>0</v>
      </c>
      <c r="BH38" s="500">
        <f t="shared" si="9"/>
        <v>0</v>
      </c>
      <c r="BI38" s="500">
        <f t="shared" si="9"/>
        <v>0</v>
      </c>
      <c r="BJ38" s="500">
        <f t="shared" si="9"/>
        <v>0</v>
      </c>
      <c r="BK38" s="500">
        <f t="shared" si="9"/>
        <v>0</v>
      </c>
      <c r="BL38" s="500">
        <f t="shared" si="9"/>
        <v>0</v>
      </c>
      <c r="BM38" s="500">
        <f t="shared" si="9"/>
        <v>0</v>
      </c>
      <c r="BN38" s="500">
        <f t="shared" si="9"/>
        <v>0</v>
      </c>
      <c r="BO38" s="500">
        <f t="shared" si="9"/>
        <v>0</v>
      </c>
      <c r="BP38" s="500">
        <f t="shared" ref="BP38:BV38" si="10">SUM(BP39:BP41)</f>
        <v>0</v>
      </c>
      <c r="BQ38" s="500">
        <f t="shared" si="10"/>
        <v>0</v>
      </c>
      <c r="BR38" s="500">
        <f t="shared" si="10"/>
        <v>0</v>
      </c>
      <c r="BS38" s="500">
        <f t="shared" si="10"/>
        <v>0</v>
      </c>
      <c r="BT38" s="500">
        <f t="shared" si="10"/>
        <v>0</v>
      </c>
      <c r="BU38" s="500">
        <f t="shared" si="10"/>
        <v>0</v>
      </c>
      <c r="BV38" s="636">
        <f t="shared" si="10"/>
        <v>0</v>
      </c>
      <c r="BW38" s="487"/>
    </row>
    <row r="39" spans="1:75" s="497" customFormat="1">
      <c r="A39" s="501" t="s">
        <v>164</v>
      </c>
      <c r="B39" s="502">
        <f t="shared" si="8"/>
        <v>0</v>
      </c>
      <c r="C39" s="503">
        <f>SUM(C9:C10)</f>
        <v>0</v>
      </c>
      <c r="D39" s="503">
        <f t="shared" ref="D39:BO39" si="11">SUM(D9:D10)</f>
        <v>0</v>
      </c>
      <c r="E39" s="503">
        <f t="shared" si="11"/>
        <v>0</v>
      </c>
      <c r="F39" s="503">
        <f t="shared" si="11"/>
        <v>0</v>
      </c>
      <c r="G39" s="503">
        <f t="shared" si="11"/>
        <v>0</v>
      </c>
      <c r="H39" s="503">
        <f t="shared" si="11"/>
        <v>0</v>
      </c>
      <c r="I39" s="503">
        <f>SUM(I9:I10)</f>
        <v>0</v>
      </c>
      <c r="J39" s="503">
        <f t="shared" si="11"/>
        <v>0</v>
      </c>
      <c r="K39" s="503">
        <f t="shared" si="11"/>
        <v>0</v>
      </c>
      <c r="L39" s="503">
        <f t="shared" si="11"/>
        <v>0</v>
      </c>
      <c r="M39" s="503">
        <f t="shared" si="11"/>
        <v>0</v>
      </c>
      <c r="N39" s="503">
        <f t="shared" si="11"/>
        <v>0</v>
      </c>
      <c r="O39" s="503">
        <f t="shared" si="11"/>
        <v>0</v>
      </c>
      <c r="P39" s="503">
        <f t="shared" si="11"/>
        <v>0</v>
      </c>
      <c r="Q39" s="503">
        <f t="shared" si="11"/>
        <v>0</v>
      </c>
      <c r="R39" s="503">
        <f t="shared" si="11"/>
        <v>0</v>
      </c>
      <c r="S39" s="503">
        <f t="shared" si="11"/>
        <v>0</v>
      </c>
      <c r="T39" s="503">
        <f t="shared" si="11"/>
        <v>0</v>
      </c>
      <c r="U39" s="503">
        <f t="shared" si="11"/>
        <v>0</v>
      </c>
      <c r="V39" s="503">
        <f t="shared" si="11"/>
        <v>0</v>
      </c>
      <c r="W39" s="503">
        <f t="shared" si="11"/>
        <v>0</v>
      </c>
      <c r="X39" s="503">
        <f t="shared" si="11"/>
        <v>0</v>
      </c>
      <c r="Y39" s="503">
        <f t="shared" si="11"/>
        <v>0</v>
      </c>
      <c r="Z39" s="503">
        <f t="shared" si="11"/>
        <v>0</v>
      </c>
      <c r="AA39" s="503">
        <f t="shared" si="11"/>
        <v>0</v>
      </c>
      <c r="AB39" s="503">
        <f t="shared" si="11"/>
        <v>0</v>
      </c>
      <c r="AC39" s="503">
        <f t="shared" si="11"/>
        <v>0</v>
      </c>
      <c r="AD39" s="503">
        <f t="shared" si="11"/>
        <v>0</v>
      </c>
      <c r="AE39" s="503">
        <f t="shared" si="11"/>
        <v>0</v>
      </c>
      <c r="AF39" s="503">
        <f t="shared" si="11"/>
        <v>0</v>
      </c>
      <c r="AG39" s="503">
        <f t="shared" si="11"/>
        <v>0</v>
      </c>
      <c r="AH39" s="503">
        <f t="shared" si="11"/>
        <v>0</v>
      </c>
      <c r="AI39" s="503">
        <f t="shared" si="11"/>
        <v>0</v>
      </c>
      <c r="AJ39" s="503">
        <f t="shared" si="11"/>
        <v>0</v>
      </c>
      <c r="AK39" s="503">
        <f t="shared" si="11"/>
        <v>0</v>
      </c>
      <c r="AL39" s="503">
        <f t="shared" si="11"/>
        <v>0</v>
      </c>
      <c r="AM39" s="503">
        <f t="shared" si="11"/>
        <v>0</v>
      </c>
      <c r="AN39" s="503">
        <f t="shared" si="11"/>
        <v>0</v>
      </c>
      <c r="AO39" s="503">
        <f t="shared" si="11"/>
        <v>0</v>
      </c>
      <c r="AP39" s="503">
        <f t="shared" si="11"/>
        <v>0</v>
      </c>
      <c r="AQ39" s="503">
        <f t="shared" si="11"/>
        <v>0</v>
      </c>
      <c r="AR39" s="503">
        <f t="shared" si="11"/>
        <v>0</v>
      </c>
      <c r="AS39" s="503">
        <f t="shared" si="11"/>
        <v>0</v>
      </c>
      <c r="AT39" s="503">
        <f t="shared" si="11"/>
        <v>0</v>
      </c>
      <c r="AU39" s="503">
        <f t="shared" si="11"/>
        <v>0</v>
      </c>
      <c r="AV39" s="503">
        <f t="shared" si="11"/>
        <v>0</v>
      </c>
      <c r="AW39" s="503">
        <f t="shared" si="11"/>
        <v>0</v>
      </c>
      <c r="AX39" s="503">
        <f t="shared" si="11"/>
        <v>0</v>
      </c>
      <c r="AY39" s="503">
        <f t="shared" si="11"/>
        <v>0</v>
      </c>
      <c r="AZ39" s="503">
        <f t="shared" si="11"/>
        <v>0</v>
      </c>
      <c r="BA39" s="503">
        <f t="shared" si="11"/>
        <v>0</v>
      </c>
      <c r="BB39" s="503">
        <f t="shared" si="11"/>
        <v>0</v>
      </c>
      <c r="BC39" s="503">
        <f t="shared" si="11"/>
        <v>0</v>
      </c>
      <c r="BD39" s="503">
        <f t="shared" si="11"/>
        <v>0</v>
      </c>
      <c r="BE39" s="503">
        <f t="shared" si="11"/>
        <v>0</v>
      </c>
      <c r="BF39" s="503">
        <f t="shared" si="11"/>
        <v>0</v>
      </c>
      <c r="BG39" s="503">
        <f t="shared" si="11"/>
        <v>0</v>
      </c>
      <c r="BH39" s="503">
        <f t="shared" si="11"/>
        <v>0</v>
      </c>
      <c r="BI39" s="503">
        <f t="shared" si="11"/>
        <v>0</v>
      </c>
      <c r="BJ39" s="503">
        <f t="shared" si="11"/>
        <v>0</v>
      </c>
      <c r="BK39" s="503">
        <f t="shared" si="11"/>
        <v>0</v>
      </c>
      <c r="BL39" s="503">
        <f t="shared" si="11"/>
        <v>0</v>
      </c>
      <c r="BM39" s="503">
        <f t="shared" si="11"/>
        <v>0</v>
      </c>
      <c r="BN39" s="503">
        <f t="shared" si="11"/>
        <v>0</v>
      </c>
      <c r="BO39" s="503">
        <f t="shared" si="11"/>
        <v>0</v>
      </c>
      <c r="BP39" s="503">
        <f t="shared" ref="BP39:BV39" si="12">SUM(BP9:BP10)</f>
        <v>0</v>
      </c>
      <c r="BQ39" s="503">
        <f t="shared" si="12"/>
        <v>0</v>
      </c>
      <c r="BR39" s="503">
        <f t="shared" si="12"/>
        <v>0</v>
      </c>
      <c r="BS39" s="503">
        <f t="shared" si="12"/>
        <v>0</v>
      </c>
      <c r="BT39" s="503">
        <f t="shared" si="12"/>
        <v>0</v>
      </c>
      <c r="BU39" s="503">
        <f t="shared" si="12"/>
        <v>0</v>
      </c>
      <c r="BV39" s="632">
        <f t="shared" si="12"/>
        <v>0</v>
      </c>
      <c r="BW39" s="487"/>
    </row>
    <row r="40" spans="1:75" s="497" customFormat="1">
      <c r="A40" s="501" t="s">
        <v>38</v>
      </c>
      <c r="B40" s="502">
        <f t="shared" si="8"/>
        <v>0</v>
      </c>
      <c r="C40" s="503">
        <f>SUM(C11:C12)</f>
        <v>0</v>
      </c>
      <c r="D40" s="503">
        <f t="shared" ref="D40:BO40" si="13">SUM(D11:D12)</f>
        <v>0</v>
      </c>
      <c r="E40" s="503">
        <f t="shared" si="13"/>
        <v>0</v>
      </c>
      <c r="F40" s="503">
        <f t="shared" si="13"/>
        <v>0</v>
      </c>
      <c r="G40" s="503">
        <f t="shared" si="13"/>
        <v>0</v>
      </c>
      <c r="H40" s="503">
        <f t="shared" si="13"/>
        <v>0</v>
      </c>
      <c r="I40" s="503">
        <f t="shared" si="13"/>
        <v>0</v>
      </c>
      <c r="J40" s="503">
        <f t="shared" si="13"/>
        <v>0</v>
      </c>
      <c r="K40" s="503">
        <f t="shared" si="13"/>
        <v>0</v>
      </c>
      <c r="L40" s="503">
        <f t="shared" si="13"/>
        <v>0</v>
      </c>
      <c r="M40" s="503">
        <f t="shared" si="13"/>
        <v>0</v>
      </c>
      <c r="N40" s="503">
        <f t="shared" si="13"/>
        <v>0</v>
      </c>
      <c r="O40" s="503">
        <f t="shared" si="13"/>
        <v>0</v>
      </c>
      <c r="P40" s="503">
        <f t="shared" si="13"/>
        <v>0</v>
      </c>
      <c r="Q40" s="503">
        <f t="shared" si="13"/>
        <v>0</v>
      </c>
      <c r="R40" s="503">
        <f t="shared" si="13"/>
        <v>0</v>
      </c>
      <c r="S40" s="503">
        <f t="shared" si="13"/>
        <v>0</v>
      </c>
      <c r="T40" s="503">
        <f t="shared" si="13"/>
        <v>0</v>
      </c>
      <c r="U40" s="503">
        <f t="shared" si="13"/>
        <v>0</v>
      </c>
      <c r="V40" s="503">
        <f t="shared" si="13"/>
        <v>0</v>
      </c>
      <c r="W40" s="503">
        <f t="shared" si="13"/>
        <v>0</v>
      </c>
      <c r="X40" s="503">
        <f t="shared" si="13"/>
        <v>0</v>
      </c>
      <c r="Y40" s="503">
        <f t="shared" si="13"/>
        <v>0</v>
      </c>
      <c r="Z40" s="503">
        <f t="shared" si="13"/>
        <v>0</v>
      </c>
      <c r="AA40" s="503">
        <f t="shared" si="13"/>
        <v>0</v>
      </c>
      <c r="AB40" s="503">
        <f t="shared" si="13"/>
        <v>0</v>
      </c>
      <c r="AC40" s="503">
        <f t="shared" si="13"/>
        <v>0</v>
      </c>
      <c r="AD40" s="503">
        <f t="shared" si="13"/>
        <v>0</v>
      </c>
      <c r="AE40" s="503">
        <f t="shared" si="13"/>
        <v>0</v>
      </c>
      <c r="AF40" s="503">
        <f t="shared" si="13"/>
        <v>0</v>
      </c>
      <c r="AG40" s="503">
        <f t="shared" si="13"/>
        <v>0</v>
      </c>
      <c r="AH40" s="503">
        <f t="shared" si="13"/>
        <v>0</v>
      </c>
      <c r="AI40" s="503">
        <f t="shared" si="13"/>
        <v>0</v>
      </c>
      <c r="AJ40" s="503">
        <f t="shared" si="13"/>
        <v>0</v>
      </c>
      <c r="AK40" s="503">
        <f t="shared" si="13"/>
        <v>0</v>
      </c>
      <c r="AL40" s="503">
        <f t="shared" si="13"/>
        <v>0</v>
      </c>
      <c r="AM40" s="503">
        <f t="shared" si="13"/>
        <v>0</v>
      </c>
      <c r="AN40" s="503">
        <f t="shared" si="13"/>
        <v>0</v>
      </c>
      <c r="AO40" s="503">
        <f t="shared" si="13"/>
        <v>0</v>
      </c>
      <c r="AP40" s="503">
        <f t="shared" si="13"/>
        <v>0</v>
      </c>
      <c r="AQ40" s="503">
        <f t="shared" si="13"/>
        <v>0</v>
      </c>
      <c r="AR40" s="503">
        <f t="shared" si="13"/>
        <v>0</v>
      </c>
      <c r="AS40" s="503">
        <f t="shared" si="13"/>
        <v>0</v>
      </c>
      <c r="AT40" s="503">
        <f t="shared" si="13"/>
        <v>0</v>
      </c>
      <c r="AU40" s="503">
        <f t="shared" si="13"/>
        <v>0</v>
      </c>
      <c r="AV40" s="503">
        <f t="shared" si="13"/>
        <v>0</v>
      </c>
      <c r="AW40" s="503">
        <f t="shared" si="13"/>
        <v>0</v>
      </c>
      <c r="AX40" s="503">
        <f t="shared" si="13"/>
        <v>0</v>
      </c>
      <c r="AY40" s="503">
        <f t="shared" si="13"/>
        <v>0</v>
      </c>
      <c r="AZ40" s="503">
        <f t="shared" si="13"/>
        <v>0</v>
      </c>
      <c r="BA40" s="503">
        <f t="shared" si="13"/>
        <v>0</v>
      </c>
      <c r="BB40" s="503">
        <f t="shared" si="13"/>
        <v>0</v>
      </c>
      <c r="BC40" s="503">
        <f t="shared" si="13"/>
        <v>0</v>
      </c>
      <c r="BD40" s="503">
        <f t="shared" si="13"/>
        <v>0</v>
      </c>
      <c r="BE40" s="503">
        <f t="shared" si="13"/>
        <v>0</v>
      </c>
      <c r="BF40" s="503">
        <f t="shared" si="13"/>
        <v>0</v>
      </c>
      <c r="BG40" s="503">
        <f t="shared" si="13"/>
        <v>0</v>
      </c>
      <c r="BH40" s="503">
        <f t="shared" si="13"/>
        <v>0</v>
      </c>
      <c r="BI40" s="503">
        <f t="shared" si="13"/>
        <v>0</v>
      </c>
      <c r="BJ40" s="503">
        <f t="shared" si="13"/>
        <v>0</v>
      </c>
      <c r="BK40" s="503">
        <f t="shared" si="13"/>
        <v>0</v>
      </c>
      <c r="BL40" s="503">
        <f t="shared" si="13"/>
        <v>0</v>
      </c>
      <c r="BM40" s="503">
        <f t="shared" si="13"/>
        <v>0</v>
      </c>
      <c r="BN40" s="503">
        <f t="shared" si="13"/>
        <v>0</v>
      </c>
      <c r="BO40" s="503">
        <f t="shared" si="13"/>
        <v>0</v>
      </c>
      <c r="BP40" s="503">
        <f t="shared" ref="BP40:BV40" si="14">SUM(BP11:BP12)</f>
        <v>0</v>
      </c>
      <c r="BQ40" s="503">
        <f t="shared" si="14"/>
        <v>0</v>
      </c>
      <c r="BR40" s="503">
        <f t="shared" si="14"/>
        <v>0</v>
      </c>
      <c r="BS40" s="503">
        <f t="shared" si="14"/>
        <v>0</v>
      </c>
      <c r="BT40" s="503">
        <f t="shared" si="14"/>
        <v>0</v>
      </c>
      <c r="BU40" s="503">
        <f t="shared" si="14"/>
        <v>0</v>
      </c>
      <c r="BV40" s="632">
        <f t="shared" si="14"/>
        <v>0</v>
      </c>
      <c r="BW40" s="487"/>
    </row>
    <row r="41" spans="1:75" s="497" customFormat="1">
      <c r="A41" s="501" t="s">
        <v>171</v>
      </c>
      <c r="B41" s="502">
        <f t="shared" si="8"/>
        <v>0</v>
      </c>
      <c r="C41" s="503">
        <f>SUM(C13:C14)</f>
        <v>0</v>
      </c>
      <c r="D41" s="503">
        <f t="shared" ref="D41:BO41" si="15">SUM(D13:D14)</f>
        <v>0</v>
      </c>
      <c r="E41" s="503">
        <f t="shared" si="15"/>
        <v>0</v>
      </c>
      <c r="F41" s="503">
        <f t="shared" si="15"/>
        <v>0</v>
      </c>
      <c r="G41" s="503">
        <f t="shared" si="15"/>
        <v>0</v>
      </c>
      <c r="H41" s="503">
        <f t="shared" si="15"/>
        <v>0</v>
      </c>
      <c r="I41" s="503">
        <f t="shared" si="15"/>
        <v>0</v>
      </c>
      <c r="J41" s="503">
        <f t="shared" si="15"/>
        <v>0</v>
      </c>
      <c r="K41" s="503">
        <f t="shared" si="15"/>
        <v>0</v>
      </c>
      <c r="L41" s="503">
        <f t="shared" si="15"/>
        <v>0</v>
      </c>
      <c r="M41" s="503">
        <f t="shared" si="15"/>
        <v>0</v>
      </c>
      <c r="N41" s="503">
        <f t="shared" si="15"/>
        <v>0</v>
      </c>
      <c r="O41" s="503">
        <f t="shared" si="15"/>
        <v>0</v>
      </c>
      <c r="P41" s="503">
        <f t="shared" si="15"/>
        <v>0</v>
      </c>
      <c r="Q41" s="503">
        <f t="shared" si="15"/>
        <v>0</v>
      </c>
      <c r="R41" s="503">
        <f t="shared" si="15"/>
        <v>0</v>
      </c>
      <c r="S41" s="503">
        <f t="shared" si="15"/>
        <v>0</v>
      </c>
      <c r="T41" s="503">
        <f t="shared" si="15"/>
        <v>0</v>
      </c>
      <c r="U41" s="503">
        <f t="shared" si="15"/>
        <v>0</v>
      </c>
      <c r="V41" s="503">
        <f t="shared" si="15"/>
        <v>0</v>
      </c>
      <c r="W41" s="503">
        <f t="shared" si="15"/>
        <v>0</v>
      </c>
      <c r="X41" s="503">
        <f t="shared" si="15"/>
        <v>0</v>
      </c>
      <c r="Y41" s="503">
        <f t="shared" si="15"/>
        <v>0</v>
      </c>
      <c r="Z41" s="503">
        <f t="shared" si="15"/>
        <v>0</v>
      </c>
      <c r="AA41" s="503">
        <f t="shared" si="15"/>
        <v>0</v>
      </c>
      <c r="AB41" s="503">
        <f t="shared" si="15"/>
        <v>0</v>
      </c>
      <c r="AC41" s="503">
        <f t="shared" si="15"/>
        <v>0</v>
      </c>
      <c r="AD41" s="503">
        <f t="shared" si="15"/>
        <v>0</v>
      </c>
      <c r="AE41" s="503">
        <f t="shared" si="15"/>
        <v>0</v>
      </c>
      <c r="AF41" s="503">
        <f t="shared" si="15"/>
        <v>0</v>
      </c>
      <c r="AG41" s="503">
        <f t="shared" si="15"/>
        <v>0</v>
      </c>
      <c r="AH41" s="503">
        <f t="shared" si="15"/>
        <v>0</v>
      </c>
      <c r="AI41" s="503">
        <f t="shared" si="15"/>
        <v>0</v>
      </c>
      <c r="AJ41" s="503">
        <f t="shared" si="15"/>
        <v>0</v>
      </c>
      <c r="AK41" s="503">
        <f t="shared" si="15"/>
        <v>0</v>
      </c>
      <c r="AL41" s="503">
        <f t="shared" si="15"/>
        <v>0</v>
      </c>
      <c r="AM41" s="503">
        <f t="shared" si="15"/>
        <v>0</v>
      </c>
      <c r="AN41" s="503">
        <f t="shared" si="15"/>
        <v>0</v>
      </c>
      <c r="AO41" s="503">
        <f t="shared" si="15"/>
        <v>0</v>
      </c>
      <c r="AP41" s="503">
        <f t="shared" si="15"/>
        <v>0</v>
      </c>
      <c r="AQ41" s="503">
        <f t="shared" si="15"/>
        <v>0</v>
      </c>
      <c r="AR41" s="503">
        <f t="shared" si="15"/>
        <v>0</v>
      </c>
      <c r="AS41" s="503">
        <f t="shared" si="15"/>
        <v>0</v>
      </c>
      <c r="AT41" s="503">
        <f t="shared" si="15"/>
        <v>0</v>
      </c>
      <c r="AU41" s="503">
        <f t="shared" si="15"/>
        <v>0</v>
      </c>
      <c r="AV41" s="503">
        <f t="shared" si="15"/>
        <v>0</v>
      </c>
      <c r="AW41" s="503">
        <f t="shared" si="15"/>
        <v>0</v>
      </c>
      <c r="AX41" s="503">
        <f t="shared" si="15"/>
        <v>0</v>
      </c>
      <c r="AY41" s="503">
        <f t="shared" si="15"/>
        <v>0</v>
      </c>
      <c r="AZ41" s="503">
        <f t="shared" si="15"/>
        <v>0</v>
      </c>
      <c r="BA41" s="503">
        <f t="shared" si="15"/>
        <v>0</v>
      </c>
      <c r="BB41" s="503">
        <f t="shared" si="15"/>
        <v>0</v>
      </c>
      <c r="BC41" s="503">
        <f t="shared" si="15"/>
        <v>0</v>
      </c>
      <c r="BD41" s="503">
        <f t="shared" si="15"/>
        <v>0</v>
      </c>
      <c r="BE41" s="503">
        <f t="shared" si="15"/>
        <v>0</v>
      </c>
      <c r="BF41" s="503">
        <f t="shared" si="15"/>
        <v>0</v>
      </c>
      <c r="BG41" s="503">
        <f t="shared" si="15"/>
        <v>0</v>
      </c>
      <c r="BH41" s="503">
        <f t="shared" si="15"/>
        <v>0</v>
      </c>
      <c r="BI41" s="503">
        <f t="shared" si="15"/>
        <v>0</v>
      </c>
      <c r="BJ41" s="503">
        <f t="shared" si="15"/>
        <v>0</v>
      </c>
      <c r="BK41" s="503">
        <f t="shared" si="15"/>
        <v>0</v>
      </c>
      <c r="BL41" s="503">
        <f t="shared" si="15"/>
        <v>0</v>
      </c>
      <c r="BM41" s="503">
        <f t="shared" si="15"/>
        <v>0</v>
      </c>
      <c r="BN41" s="503">
        <f t="shared" si="15"/>
        <v>0</v>
      </c>
      <c r="BO41" s="503">
        <f t="shared" si="15"/>
        <v>0</v>
      </c>
      <c r="BP41" s="503">
        <f t="shared" ref="BP41:BV41" si="16">SUM(BP13:BP14)</f>
        <v>0</v>
      </c>
      <c r="BQ41" s="503">
        <f t="shared" si="16"/>
        <v>0</v>
      </c>
      <c r="BR41" s="503">
        <f t="shared" si="16"/>
        <v>0</v>
      </c>
      <c r="BS41" s="503">
        <f t="shared" si="16"/>
        <v>0</v>
      </c>
      <c r="BT41" s="503">
        <f t="shared" si="16"/>
        <v>0</v>
      </c>
      <c r="BU41" s="503">
        <f t="shared" si="16"/>
        <v>0</v>
      </c>
      <c r="BV41" s="632">
        <f t="shared" si="16"/>
        <v>0</v>
      </c>
      <c r="BW41" s="487"/>
    </row>
    <row r="42" spans="1:75" s="497" customFormat="1">
      <c r="A42" s="498" t="s">
        <v>148</v>
      </c>
      <c r="B42" s="499">
        <f t="shared" si="8"/>
        <v>0</v>
      </c>
      <c r="C42" s="500">
        <f>SUM(C43:C45)</f>
        <v>0</v>
      </c>
      <c r="D42" s="500">
        <f t="shared" ref="D42:BO42" si="17">SUM(D43:D45)</f>
        <v>0</v>
      </c>
      <c r="E42" s="500">
        <f t="shared" si="17"/>
        <v>0</v>
      </c>
      <c r="F42" s="500">
        <f t="shared" si="17"/>
        <v>0</v>
      </c>
      <c r="G42" s="500">
        <f t="shared" si="17"/>
        <v>0</v>
      </c>
      <c r="H42" s="500">
        <f t="shared" si="17"/>
        <v>0</v>
      </c>
      <c r="I42" s="500">
        <f t="shared" si="17"/>
        <v>0</v>
      </c>
      <c r="J42" s="500">
        <f t="shared" si="17"/>
        <v>0</v>
      </c>
      <c r="K42" s="500">
        <f t="shared" si="17"/>
        <v>0</v>
      </c>
      <c r="L42" s="500">
        <f t="shared" si="17"/>
        <v>0</v>
      </c>
      <c r="M42" s="500">
        <f t="shared" si="17"/>
        <v>0</v>
      </c>
      <c r="N42" s="500">
        <f t="shared" si="17"/>
        <v>0</v>
      </c>
      <c r="O42" s="500">
        <f t="shared" si="17"/>
        <v>0</v>
      </c>
      <c r="P42" s="500">
        <f t="shared" si="17"/>
        <v>0</v>
      </c>
      <c r="Q42" s="500">
        <f t="shared" si="17"/>
        <v>0</v>
      </c>
      <c r="R42" s="500">
        <f t="shared" si="17"/>
        <v>0</v>
      </c>
      <c r="S42" s="500">
        <f t="shared" si="17"/>
        <v>0</v>
      </c>
      <c r="T42" s="500">
        <f t="shared" si="17"/>
        <v>0</v>
      </c>
      <c r="U42" s="500">
        <f t="shared" si="17"/>
        <v>0</v>
      </c>
      <c r="V42" s="500">
        <f t="shared" si="17"/>
        <v>0</v>
      </c>
      <c r="W42" s="500">
        <f t="shared" si="17"/>
        <v>0</v>
      </c>
      <c r="X42" s="500">
        <f t="shared" si="17"/>
        <v>0</v>
      </c>
      <c r="Y42" s="500">
        <f t="shared" si="17"/>
        <v>0</v>
      </c>
      <c r="Z42" s="500">
        <f t="shared" si="17"/>
        <v>0</v>
      </c>
      <c r="AA42" s="500">
        <f t="shared" si="17"/>
        <v>0</v>
      </c>
      <c r="AB42" s="500">
        <f t="shared" si="17"/>
        <v>0</v>
      </c>
      <c r="AC42" s="500">
        <f t="shared" si="17"/>
        <v>0</v>
      </c>
      <c r="AD42" s="500">
        <f t="shared" si="17"/>
        <v>0</v>
      </c>
      <c r="AE42" s="500">
        <f t="shared" si="17"/>
        <v>0</v>
      </c>
      <c r="AF42" s="500">
        <f t="shared" si="17"/>
        <v>0</v>
      </c>
      <c r="AG42" s="500">
        <f t="shared" si="17"/>
        <v>0</v>
      </c>
      <c r="AH42" s="500">
        <f t="shared" si="17"/>
        <v>0</v>
      </c>
      <c r="AI42" s="500">
        <f t="shared" si="17"/>
        <v>0</v>
      </c>
      <c r="AJ42" s="500">
        <f t="shared" si="17"/>
        <v>0</v>
      </c>
      <c r="AK42" s="500">
        <f t="shared" si="17"/>
        <v>0</v>
      </c>
      <c r="AL42" s="500">
        <f t="shared" si="17"/>
        <v>0</v>
      </c>
      <c r="AM42" s="500">
        <f t="shared" si="17"/>
        <v>0</v>
      </c>
      <c r="AN42" s="500">
        <f t="shared" si="17"/>
        <v>0</v>
      </c>
      <c r="AO42" s="500">
        <f t="shared" si="17"/>
        <v>0</v>
      </c>
      <c r="AP42" s="500">
        <f t="shared" si="17"/>
        <v>0</v>
      </c>
      <c r="AQ42" s="500">
        <f t="shared" si="17"/>
        <v>0</v>
      </c>
      <c r="AR42" s="500">
        <f t="shared" si="17"/>
        <v>0</v>
      </c>
      <c r="AS42" s="500">
        <f t="shared" si="17"/>
        <v>0</v>
      </c>
      <c r="AT42" s="500">
        <f t="shared" si="17"/>
        <v>0</v>
      </c>
      <c r="AU42" s="500">
        <f t="shared" si="17"/>
        <v>0</v>
      </c>
      <c r="AV42" s="500">
        <f t="shared" si="17"/>
        <v>0</v>
      </c>
      <c r="AW42" s="500">
        <f t="shared" si="17"/>
        <v>0</v>
      </c>
      <c r="AX42" s="500">
        <f t="shared" si="17"/>
        <v>0</v>
      </c>
      <c r="AY42" s="500">
        <f t="shared" si="17"/>
        <v>0</v>
      </c>
      <c r="AZ42" s="500">
        <f t="shared" si="17"/>
        <v>0</v>
      </c>
      <c r="BA42" s="500">
        <f t="shared" si="17"/>
        <v>0</v>
      </c>
      <c r="BB42" s="500">
        <f t="shared" si="17"/>
        <v>0</v>
      </c>
      <c r="BC42" s="500">
        <f t="shared" si="17"/>
        <v>0</v>
      </c>
      <c r="BD42" s="500">
        <f t="shared" si="17"/>
        <v>0</v>
      </c>
      <c r="BE42" s="500">
        <f t="shared" si="17"/>
        <v>0</v>
      </c>
      <c r="BF42" s="500">
        <f t="shared" si="17"/>
        <v>0</v>
      </c>
      <c r="BG42" s="500">
        <f t="shared" si="17"/>
        <v>0</v>
      </c>
      <c r="BH42" s="500">
        <f t="shared" si="17"/>
        <v>0</v>
      </c>
      <c r="BI42" s="500">
        <f t="shared" si="17"/>
        <v>0</v>
      </c>
      <c r="BJ42" s="500">
        <f t="shared" si="17"/>
        <v>0</v>
      </c>
      <c r="BK42" s="500">
        <f t="shared" si="17"/>
        <v>0</v>
      </c>
      <c r="BL42" s="500">
        <f t="shared" si="17"/>
        <v>0</v>
      </c>
      <c r="BM42" s="500">
        <f t="shared" si="17"/>
        <v>0</v>
      </c>
      <c r="BN42" s="500">
        <f t="shared" si="17"/>
        <v>0</v>
      </c>
      <c r="BO42" s="500">
        <f t="shared" si="17"/>
        <v>0</v>
      </c>
      <c r="BP42" s="500">
        <f t="shared" ref="BP42:BV42" si="18">SUM(BP43:BP45)</f>
        <v>0</v>
      </c>
      <c r="BQ42" s="500">
        <f t="shared" si="18"/>
        <v>0</v>
      </c>
      <c r="BR42" s="500">
        <f t="shared" si="18"/>
        <v>0</v>
      </c>
      <c r="BS42" s="500">
        <f t="shared" si="18"/>
        <v>0</v>
      </c>
      <c r="BT42" s="500">
        <f t="shared" si="18"/>
        <v>0</v>
      </c>
      <c r="BU42" s="500">
        <f t="shared" si="18"/>
        <v>0</v>
      </c>
      <c r="BV42" s="636">
        <f t="shared" si="18"/>
        <v>0</v>
      </c>
      <c r="BW42" s="487"/>
    </row>
    <row r="43" spans="1:75" s="497" customFormat="1">
      <c r="A43" s="501" t="s">
        <v>150</v>
      </c>
      <c r="B43" s="502">
        <f t="shared" si="8"/>
        <v>0</v>
      </c>
      <c r="C43" s="503">
        <f>SUM(C16:C17)</f>
        <v>0</v>
      </c>
      <c r="D43" s="503">
        <f t="shared" ref="D43:BO43" si="19">SUM(D16:D17)</f>
        <v>0</v>
      </c>
      <c r="E43" s="503">
        <f t="shared" si="19"/>
        <v>0</v>
      </c>
      <c r="F43" s="503">
        <f t="shared" si="19"/>
        <v>0</v>
      </c>
      <c r="G43" s="503">
        <f>SUM(G16:G16)</f>
        <v>0</v>
      </c>
      <c r="H43" s="503">
        <f t="shared" si="19"/>
        <v>0</v>
      </c>
      <c r="I43" s="503">
        <f t="shared" si="19"/>
        <v>0</v>
      </c>
      <c r="J43" s="503">
        <f t="shared" si="19"/>
        <v>0</v>
      </c>
      <c r="K43" s="503">
        <f t="shared" si="19"/>
        <v>0</v>
      </c>
      <c r="L43" s="503">
        <f t="shared" si="19"/>
        <v>0</v>
      </c>
      <c r="M43" s="503">
        <f t="shared" si="19"/>
        <v>0</v>
      </c>
      <c r="N43" s="503">
        <f t="shared" si="19"/>
        <v>0</v>
      </c>
      <c r="O43" s="503">
        <f t="shared" si="19"/>
        <v>0</v>
      </c>
      <c r="P43" s="503">
        <f t="shared" si="19"/>
        <v>0</v>
      </c>
      <c r="Q43" s="503">
        <f t="shared" si="19"/>
        <v>0</v>
      </c>
      <c r="R43" s="503">
        <f t="shared" si="19"/>
        <v>0</v>
      </c>
      <c r="S43" s="503">
        <f t="shared" si="19"/>
        <v>0</v>
      </c>
      <c r="T43" s="503">
        <f t="shared" si="19"/>
        <v>0</v>
      </c>
      <c r="U43" s="503">
        <f t="shared" si="19"/>
        <v>0</v>
      </c>
      <c r="V43" s="503">
        <f t="shared" si="19"/>
        <v>0</v>
      </c>
      <c r="W43" s="503">
        <f t="shared" si="19"/>
        <v>0</v>
      </c>
      <c r="X43" s="503">
        <f t="shared" si="19"/>
        <v>0</v>
      </c>
      <c r="Y43" s="503">
        <f t="shared" si="19"/>
        <v>0</v>
      </c>
      <c r="Z43" s="503">
        <f t="shared" si="19"/>
        <v>0</v>
      </c>
      <c r="AA43" s="503">
        <f t="shared" si="19"/>
        <v>0</v>
      </c>
      <c r="AB43" s="503">
        <f t="shared" si="19"/>
        <v>0</v>
      </c>
      <c r="AC43" s="503">
        <f t="shared" si="19"/>
        <v>0</v>
      </c>
      <c r="AD43" s="503">
        <f t="shared" si="19"/>
        <v>0</v>
      </c>
      <c r="AE43" s="503">
        <f t="shared" si="19"/>
        <v>0</v>
      </c>
      <c r="AF43" s="503">
        <f t="shared" si="19"/>
        <v>0</v>
      </c>
      <c r="AG43" s="503">
        <f t="shared" si="19"/>
        <v>0</v>
      </c>
      <c r="AH43" s="503">
        <f t="shared" si="19"/>
        <v>0</v>
      </c>
      <c r="AI43" s="503">
        <f t="shared" si="19"/>
        <v>0</v>
      </c>
      <c r="AJ43" s="503">
        <f t="shared" si="19"/>
        <v>0</v>
      </c>
      <c r="AK43" s="503">
        <f t="shared" si="19"/>
        <v>0</v>
      </c>
      <c r="AL43" s="503">
        <f t="shared" si="19"/>
        <v>0</v>
      </c>
      <c r="AM43" s="503">
        <f t="shared" si="19"/>
        <v>0</v>
      </c>
      <c r="AN43" s="503">
        <f t="shared" si="19"/>
        <v>0</v>
      </c>
      <c r="AO43" s="503">
        <f t="shared" si="19"/>
        <v>0</v>
      </c>
      <c r="AP43" s="503">
        <f t="shared" si="19"/>
        <v>0</v>
      </c>
      <c r="AQ43" s="503">
        <f t="shared" si="19"/>
        <v>0</v>
      </c>
      <c r="AR43" s="503">
        <f t="shared" si="19"/>
        <v>0</v>
      </c>
      <c r="AS43" s="503">
        <f t="shared" si="19"/>
        <v>0</v>
      </c>
      <c r="AT43" s="503">
        <f t="shared" si="19"/>
        <v>0</v>
      </c>
      <c r="AU43" s="503">
        <f t="shared" si="19"/>
        <v>0</v>
      </c>
      <c r="AV43" s="503">
        <f t="shared" si="19"/>
        <v>0</v>
      </c>
      <c r="AW43" s="503">
        <f t="shared" si="19"/>
        <v>0</v>
      </c>
      <c r="AX43" s="503">
        <f t="shared" si="19"/>
        <v>0</v>
      </c>
      <c r="AY43" s="503">
        <f t="shared" si="19"/>
        <v>0</v>
      </c>
      <c r="AZ43" s="503">
        <f t="shared" si="19"/>
        <v>0</v>
      </c>
      <c r="BA43" s="503">
        <f t="shared" si="19"/>
        <v>0</v>
      </c>
      <c r="BB43" s="503">
        <f t="shared" si="19"/>
        <v>0</v>
      </c>
      <c r="BC43" s="503">
        <f t="shared" si="19"/>
        <v>0</v>
      </c>
      <c r="BD43" s="503">
        <f t="shared" si="19"/>
        <v>0</v>
      </c>
      <c r="BE43" s="503">
        <f t="shared" si="19"/>
        <v>0</v>
      </c>
      <c r="BF43" s="503">
        <f t="shared" si="19"/>
        <v>0</v>
      </c>
      <c r="BG43" s="503">
        <f t="shared" si="19"/>
        <v>0</v>
      </c>
      <c r="BH43" s="503">
        <f t="shared" si="19"/>
        <v>0</v>
      </c>
      <c r="BI43" s="503">
        <f t="shared" si="19"/>
        <v>0</v>
      </c>
      <c r="BJ43" s="503">
        <f t="shared" si="19"/>
        <v>0</v>
      </c>
      <c r="BK43" s="503">
        <f t="shared" si="19"/>
        <v>0</v>
      </c>
      <c r="BL43" s="503">
        <f t="shared" si="19"/>
        <v>0</v>
      </c>
      <c r="BM43" s="503">
        <f t="shared" si="19"/>
        <v>0</v>
      </c>
      <c r="BN43" s="503">
        <f t="shared" si="19"/>
        <v>0</v>
      </c>
      <c r="BO43" s="503">
        <f t="shared" si="19"/>
        <v>0</v>
      </c>
      <c r="BP43" s="503">
        <f t="shared" ref="BP43:BV43" si="20">SUM(BP16:BP17)</f>
        <v>0</v>
      </c>
      <c r="BQ43" s="503">
        <f t="shared" si="20"/>
        <v>0</v>
      </c>
      <c r="BR43" s="503">
        <f t="shared" si="20"/>
        <v>0</v>
      </c>
      <c r="BS43" s="503">
        <f t="shared" si="20"/>
        <v>0</v>
      </c>
      <c r="BT43" s="503">
        <f t="shared" si="20"/>
        <v>0</v>
      </c>
      <c r="BU43" s="503">
        <f t="shared" si="20"/>
        <v>0</v>
      </c>
      <c r="BV43" s="632">
        <f t="shared" si="20"/>
        <v>0</v>
      </c>
      <c r="BW43" s="487"/>
    </row>
    <row r="44" spans="1:75" s="497" customFormat="1">
      <c r="A44" s="501" t="s">
        <v>151</v>
      </c>
      <c r="B44" s="502">
        <f t="shared" si="8"/>
        <v>0</v>
      </c>
      <c r="C44" s="503">
        <f>SUM(C18:C19)</f>
        <v>0</v>
      </c>
      <c r="D44" s="503">
        <f t="shared" ref="D44:BO44" si="21">SUM(D18:D19)</f>
        <v>0</v>
      </c>
      <c r="E44" s="503">
        <f t="shared" si="21"/>
        <v>0</v>
      </c>
      <c r="F44" s="503">
        <f t="shared" si="21"/>
        <v>0</v>
      </c>
      <c r="G44" s="503">
        <f t="shared" si="21"/>
        <v>0</v>
      </c>
      <c r="H44" s="503">
        <f t="shared" si="21"/>
        <v>0</v>
      </c>
      <c r="I44" s="503">
        <f t="shared" si="21"/>
        <v>0</v>
      </c>
      <c r="J44" s="503">
        <f t="shared" si="21"/>
        <v>0</v>
      </c>
      <c r="K44" s="503">
        <f t="shared" si="21"/>
        <v>0</v>
      </c>
      <c r="L44" s="503">
        <f t="shared" si="21"/>
        <v>0</v>
      </c>
      <c r="M44" s="503">
        <f t="shared" si="21"/>
        <v>0</v>
      </c>
      <c r="N44" s="503">
        <f t="shared" si="21"/>
        <v>0</v>
      </c>
      <c r="O44" s="503">
        <f t="shared" si="21"/>
        <v>0</v>
      </c>
      <c r="P44" s="503">
        <f t="shared" si="21"/>
        <v>0</v>
      </c>
      <c r="Q44" s="503">
        <f t="shared" si="21"/>
        <v>0</v>
      </c>
      <c r="R44" s="503">
        <f t="shared" si="21"/>
        <v>0</v>
      </c>
      <c r="S44" s="503">
        <f t="shared" si="21"/>
        <v>0</v>
      </c>
      <c r="T44" s="503">
        <f t="shared" si="21"/>
        <v>0</v>
      </c>
      <c r="U44" s="503">
        <f t="shared" si="21"/>
        <v>0</v>
      </c>
      <c r="V44" s="503">
        <f t="shared" si="21"/>
        <v>0</v>
      </c>
      <c r="W44" s="503">
        <f t="shared" si="21"/>
        <v>0</v>
      </c>
      <c r="X44" s="503">
        <f t="shared" si="21"/>
        <v>0</v>
      </c>
      <c r="Y44" s="503">
        <f t="shared" si="21"/>
        <v>0</v>
      </c>
      <c r="Z44" s="503">
        <f t="shared" si="21"/>
        <v>0</v>
      </c>
      <c r="AA44" s="503">
        <f t="shared" si="21"/>
        <v>0</v>
      </c>
      <c r="AB44" s="503">
        <f t="shared" si="21"/>
        <v>0</v>
      </c>
      <c r="AC44" s="503">
        <f t="shared" si="21"/>
        <v>0</v>
      </c>
      <c r="AD44" s="503">
        <f t="shared" si="21"/>
        <v>0</v>
      </c>
      <c r="AE44" s="503">
        <f t="shared" si="21"/>
        <v>0</v>
      </c>
      <c r="AF44" s="503">
        <f t="shared" si="21"/>
        <v>0</v>
      </c>
      <c r="AG44" s="503">
        <f t="shared" si="21"/>
        <v>0</v>
      </c>
      <c r="AH44" s="503">
        <f t="shared" si="21"/>
        <v>0</v>
      </c>
      <c r="AI44" s="503">
        <f t="shared" si="21"/>
        <v>0</v>
      </c>
      <c r="AJ44" s="503">
        <f t="shared" si="21"/>
        <v>0</v>
      </c>
      <c r="AK44" s="503">
        <f t="shared" si="21"/>
        <v>0</v>
      </c>
      <c r="AL44" s="503">
        <f t="shared" si="21"/>
        <v>0</v>
      </c>
      <c r="AM44" s="503">
        <f t="shared" si="21"/>
        <v>0</v>
      </c>
      <c r="AN44" s="503">
        <f t="shared" si="21"/>
        <v>0</v>
      </c>
      <c r="AO44" s="503">
        <f t="shared" si="21"/>
        <v>0</v>
      </c>
      <c r="AP44" s="503">
        <f t="shared" si="21"/>
        <v>0</v>
      </c>
      <c r="AQ44" s="503">
        <f t="shared" si="21"/>
        <v>0</v>
      </c>
      <c r="AR44" s="503">
        <f t="shared" si="21"/>
        <v>0</v>
      </c>
      <c r="AS44" s="503">
        <f t="shared" si="21"/>
        <v>0</v>
      </c>
      <c r="AT44" s="503">
        <f t="shared" si="21"/>
        <v>0</v>
      </c>
      <c r="AU44" s="503">
        <f t="shared" si="21"/>
        <v>0</v>
      </c>
      <c r="AV44" s="503">
        <f t="shared" si="21"/>
        <v>0</v>
      </c>
      <c r="AW44" s="503">
        <f t="shared" si="21"/>
        <v>0</v>
      </c>
      <c r="AX44" s="503">
        <f t="shared" si="21"/>
        <v>0</v>
      </c>
      <c r="AY44" s="503">
        <f t="shared" si="21"/>
        <v>0</v>
      </c>
      <c r="AZ44" s="503">
        <f t="shared" si="21"/>
        <v>0</v>
      </c>
      <c r="BA44" s="503">
        <f t="shared" si="21"/>
        <v>0</v>
      </c>
      <c r="BB44" s="503">
        <f t="shared" si="21"/>
        <v>0</v>
      </c>
      <c r="BC44" s="503">
        <f t="shared" si="21"/>
        <v>0</v>
      </c>
      <c r="BD44" s="503">
        <f t="shared" si="21"/>
        <v>0</v>
      </c>
      <c r="BE44" s="503">
        <f t="shared" si="21"/>
        <v>0</v>
      </c>
      <c r="BF44" s="503">
        <f t="shared" si="21"/>
        <v>0</v>
      </c>
      <c r="BG44" s="503">
        <f t="shared" si="21"/>
        <v>0</v>
      </c>
      <c r="BH44" s="503">
        <f t="shared" si="21"/>
        <v>0</v>
      </c>
      <c r="BI44" s="503">
        <f t="shared" si="21"/>
        <v>0</v>
      </c>
      <c r="BJ44" s="503">
        <f t="shared" si="21"/>
        <v>0</v>
      </c>
      <c r="BK44" s="503">
        <f t="shared" si="21"/>
        <v>0</v>
      </c>
      <c r="BL44" s="503">
        <f t="shared" si="21"/>
        <v>0</v>
      </c>
      <c r="BM44" s="503">
        <f t="shared" si="21"/>
        <v>0</v>
      </c>
      <c r="BN44" s="503">
        <f t="shared" si="21"/>
        <v>0</v>
      </c>
      <c r="BO44" s="503">
        <f t="shared" si="21"/>
        <v>0</v>
      </c>
      <c r="BP44" s="503">
        <f t="shared" ref="BP44:BV44" si="22">SUM(BP18:BP19)</f>
        <v>0</v>
      </c>
      <c r="BQ44" s="503">
        <f t="shared" si="22"/>
        <v>0</v>
      </c>
      <c r="BR44" s="503">
        <f t="shared" si="22"/>
        <v>0</v>
      </c>
      <c r="BS44" s="503">
        <f t="shared" si="22"/>
        <v>0</v>
      </c>
      <c r="BT44" s="503">
        <f t="shared" si="22"/>
        <v>0</v>
      </c>
      <c r="BU44" s="503">
        <f t="shared" si="22"/>
        <v>0</v>
      </c>
      <c r="BV44" s="632">
        <f t="shared" si="22"/>
        <v>0</v>
      </c>
      <c r="BW44" s="487"/>
    </row>
    <row r="45" spans="1:75" s="497" customFormat="1">
      <c r="A45" s="501" t="s">
        <v>171</v>
      </c>
      <c r="B45" s="502">
        <f t="shared" si="8"/>
        <v>0</v>
      </c>
      <c r="C45" s="503">
        <f>SUM(C20:C21)</f>
        <v>0</v>
      </c>
      <c r="D45" s="503">
        <f t="shared" ref="D45:BO45" si="23">SUM(D20:D21)</f>
        <v>0</v>
      </c>
      <c r="E45" s="503">
        <f t="shared" si="23"/>
        <v>0</v>
      </c>
      <c r="F45" s="503">
        <f t="shared" si="23"/>
        <v>0</v>
      </c>
      <c r="G45" s="503">
        <f t="shared" si="23"/>
        <v>0</v>
      </c>
      <c r="H45" s="503">
        <f t="shared" si="23"/>
        <v>0</v>
      </c>
      <c r="I45" s="503">
        <f t="shared" si="23"/>
        <v>0</v>
      </c>
      <c r="J45" s="503">
        <f t="shared" si="23"/>
        <v>0</v>
      </c>
      <c r="K45" s="503">
        <f t="shared" si="23"/>
        <v>0</v>
      </c>
      <c r="L45" s="503">
        <f t="shared" si="23"/>
        <v>0</v>
      </c>
      <c r="M45" s="503">
        <f t="shared" si="23"/>
        <v>0</v>
      </c>
      <c r="N45" s="503">
        <f t="shared" si="23"/>
        <v>0</v>
      </c>
      <c r="O45" s="503">
        <f t="shared" si="23"/>
        <v>0</v>
      </c>
      <c r="P45" s="503">
        <f t="shared" si="23"/>
        <v>0</v>
      </c>
      <c r="Q45" s="503">
        <f t="shared" si="23"/>
        <v>0</v>
      </c>
      <c r="R45" s="503">
        <f t="shared" si="23"/>
        <v>0</v>
      </c>
      <c r="S45" s="503">
        <f t="shared" si="23"/>
        <v>0</v>
      </c>
      <c r="T45" s="503">
        <f t="shared" si="23"/>
        <v>0</v>
      </c>
      <c r="U45" s="503">
        <f t="shared" si="23"/>
        <v>0</v>
      </c>
      <c r="V45" s="503">
        <f t="shared" si="23"/>
        <v>0</v>
      </c>
      <c r="W45" s="503">
        <f t="shared" si="23"/>
        <v>0</v>
      </c>
      <c r="X45" s="503">
        <f t="shared" si="23"/>
        <v>0</v>
      </c>
      <c r="Y45" s="503">
        <f t="shared" si="23"/>
        <v>0</v>
      </c>
      <c r="Z45" s="503">
        <f t="shared" si="23"/>
        <v>0</v>
      </c>
      <c r="AA45" s="503">
        <f t="shared" si="23"/>
        <v>0</v>
      </c>
      <c r="AB45" s="503">
        <f t="shared" si="23"/>
        <v>0</v>
      </c>
      <c r="AC45" s="503">
        <f t="shared" si="23"/>
        <v>0</v>
      </c>
      <c r="AD45" s="503">
        <f t="shared" si="23"/>
        <v>0</v>
      </c>
      <c r="AE45" s="503">
        <f t="shared" si="23"/>
        <v>0</v>
      </c>
      <c r="AF45" s="503">
        <f t="shared" si="23"/>
        <v>0</v>
      </c>
      <c r="AG45" s="503">
        <f t="shared" si="23"/>
        <v>0</v>
      </c>
      <c r="AH45" s="503">
        <f t="shared" si="23"/>
        <v>0</v>
      </c>
      <c r="AI45" s="503">
        <f t="shared" si="23"/>
        <v>0</v>
      </c>
      <c r="AJ45" s="503">
        <f t="shared" si="23"/>
        <v>0</v>
      </c>
      <c r="AK45" s="503">
        <f t="shared" si="23"/>
        <v>0</v>
      </c>
      <c r="AL45" s="503">
        <f t="shared" si="23"/>
        <v>0</v>
      </c>
      <c r="AM45" s="503">
        <f t="shared" si="23"/>
        <v>0</v>
      </c>
      <c r="AN45" s="503">
        <f t="shared" si="23"/>
        <v>0</v>
      </c>
      <c r="AO45" s="503">
        <f t="shared" si="23"/>
        <v>0</v>
      </c>
      <c r="AP45" s="503">
        <f t="shared" si="23"/>
        <v>0</v>
      </c>
      <c r="AQ45" s="503">
        <f t="shared" si="23"/>
        <v>0</v>
      </c>
      <c r="AR45" s="503">
        <f t="shared" si="23"/>
        <v>0</v>
      </c>
      <c r="AS45" s="503">
        <f t="shared" si="23"/>
        <v>0</v>
      </c>
      <c r="AT45" s="503">
        <f t="shared" si="23"/>
        <v>0</v>
      </c>
      <c r="AU45" s="503">
        <f t="shared" si="23"/>
        <v>0</v>
      </c>
      <c r="AV45" s="503">
        <f t="shared" si="23"/>
        <v>0</v>
      </c>
      <c r="AW45" s="503">
        <f t="shared" si="23"/>
        <v>0</v>
      </c>
      <c r="AX45" s="503">
        <f t="shared" si="23"/>
        <v>0</v>
      </c>
      <c r="AY45" s="503">
        <f t="shared" si="23"/>
        <v>0</v>
      </c>
      <c r="AZ45" s="503">
        <f t="shared" si="23"/>
        <v>0</v>
      </c>
      <c r="BA45" s="503">
        <f t="shared" si="23"/>
        <v>0</v>
      </c>
      <c r="BB45" s="503">
        <f t="shared" si="23"/>
        <v>0</v>
      </c>
      <c r="BC45" s="503">
        <f t="shared" si="23"/>
        <v>0</v>
      </c>
      <c r="BD45" s="503">
        <f t="shared" si="23"/>
        <v>0</v>
      </c>
      <c r="BE45" s="503">
        <f t="shared" si="23"/>
        <v>0</v>
      </c>
      <c r="BF45" s="503">
        <f t="shared" si="23"/>
        <v>0</v>
      </c>
      <c r="BG45" s="503">
        <f t="shared" si="23"/>
        <v>0</v>
      </c>
      <c r="BH45" s="503">
        <f t="shared" si="23"/>
        <v>0</v>
      </c>
      <c r="BI45" s="503">
        <f t="shared" si="23"/>
        <v>0</v>
      </c>
      <c r="BJ45" s="503">
        <f t="shared" si="23"/>
        <v>0</v>
      </c>
      <c r="BK45" s="503">
        <f t="shared" si="23"/>
        <v>0</v>
      </c>
      <c r="BL45" s="503">
        <f t="shared" si="23"/>
        <v>0</v>
      </c>
      <c r="BM45" s="503">
        <f t="shared" si="23"/>
        <v>0</v>
      </c>
      <c r="BN45" s="503">
        <f t="shared" si="23"/>
        <v>0</v>
      </c>
      <c r="BO45" s="503">
        <f t="shared" si="23"/>
        <v>0</v>
      </c>
      <c r="BP45" s="503">
        <f t="shared" ref="BP45:BV45" si="24">SUM(BP20:BP21)</f>
        <v>0</v>
      </c>
      <c r="BQ45" s="503">
        <f t="shared" si="24"/>
        <v>0</v>
      </c>
      <c r="BR45" s="503">
        <f t="shared" si="24"/>
        <v>0</v>
      </c>
      <c r="BS45" s="503">
        <f t="shared" si="24"/>
        <v>0</v>
      </c>
      <c r="BT45" s="503">
        <f t="shared" si="24"/>
        <v>0</v>
      </c>
      <c r="BU45" s="503">
        <f t="shared" si="24"/>
        <v>0</v>
      </c>
      <c r="BV45" s="632">
        <f t="shared" si="24"/>
        <v>0</v>
      </c>
      <c r="BW45" s="487"/>
    </row>
    <row r="46" spans="1:75" s="497" customFormat="1">
      <c r="A46" s="504" t="s">
        <v>152</v>
      </c>
      <c r="B46" s="499" t="str">
        <f>IFERROR(IF(filingDate&lt;$C$3,$C46,INDEX($C46:$AAA46,MATCH(filingDate,$C$3:$AAA$3))),"")</f>
        <v/>
      </c>
      <c r="C46" s="500" t="e">
        <f>IF(SUM(C39,C43)=0,#N/A,SUM(C39,C43))</f>
        <v>#N/A</v>
      </c>
      <c r="D46" s="500" t="e">
        <f t="shared" ref="D46:BO46" si="25">IF(SUM(D39,D43)=0,#N/A,SUM(D39,D43))</f>
        <v>#N/A</v>
      </c>
      <c r="E46" s="500" t="e">
        <f t="shared" si="25"/>
        <v>#N/A</v>
      </c>
      <c r="F46" s="500" t="e">
        <f t="shared" si="25"/>
        <v>#N/A</v>
      </c>
      <c r="G46" s="500" t="e">
        <f t="shared" si="25"/>
        <v>#N/A</v>
      </c>
      <c r="H46" s="500" t="e">
        <f t="shared" si="25"/>
        <v>#N/A</v>
      </c>
      <c r="I46" s="500" t="e">
        <f t="shared" si="25"/>
        <v>#N/A</v>
      </c>
      <c r="J46" s="500" t="e">
        <f t="shared" si="25"/>
        <v>#N/A</v>
      </c>
      <c r="K46" s="500" t="e">
        <f t="shared" si="25"/>
        <v>#N/A</v>
      </c>
      <c r="L46" s="500" t="e">
        <f t="shared" si="25"/>
        <v>#N/A</v>
      </c>
      <c r="M46" s="500" t="e">
        <f t="shared" si="25"/>
        <v>#N/A</v>
      </c>
      <c r="N46" s="500" t="e">
        <f t="shared" si="25"/>
        <v>#N/A</v>
      </c>
      <c r="O46" s="500" t="e">
        <f t="shared" si="25"/>
        <v>#N/A</v>
      </c>
      <c r="P46" s="500" t="e">
        <f t="shared" si="25"/>
        <v>#N/A</v>
      </c>
      <c r="Q46" s="500" t="e">
        <f t="shared" si="25"/>
        <v>#N/A</v>
      </c>
      <c r="R46" s="500" t="e">
        <f t="shared" si="25"/>
        <v>#N/A</v>
      </c>
      <c r="S46" s="500" t="e">
        <f t="shared" si="25"/>
        <v>#N/A</v>
      </c>
      <c r="T46" s="500" t="e">
        <f t="shared" si="25"/>
        <v>#N/A</v>
      </c>
      <c r="U46" s="500" t="e">
        <f t="shared" si="25"/>
        <v>#N/A</v>
      </c>
      <c r="V46" s="500" t="e">
        <f t="shared" si="25"/>
        <v>#N/A</v>
      </c>
      <c r="W46" s="500" t="e">
        <f t="shared" si="25"/>
        <v>#N/A</v>
      </c>
      <c r="X46" s="500" t="e">
        <f t="shared" si="25"/>
        <v>#N/A</v>
      </c>
      <c r="Y46" s="500" t="e">
        <f t="shared" si="25"/>
        <v>#N/A</v>
      </c>
      <c r="Z46" s="500" t="e">
        <f t="shared" si="25"/>
        <v>#N/A</v>
      </c>
      <c r="AA46" s="500" t="e">
        <f t="shared" si="25"/>
        <v>#N/A</v>
      </c>
      <c r="AB46" s="500" t="e">
        <f t="shared" si="25"/>
        <v>#N/A</v>
      </c>
      <c r="AC46" s="500" t="e">
        <f t="shared" si="25"/>
        <v>#N/A</v>
      </c>
      <c r="AD46" s="500" t="e">
        <f t="shared" si="25"/>
        <v>#N/A</v>
      </c>
      <c r="AE46" s="500" t="e">
        <f t="shared" si="25"/>
        <v>#N/A</v>
      </c>
      <c r="AF46" s="500" t="e">
        <f t="shared" si="25"/>
        <v>#N/A</v>
      </c>
      <c r="AG46" s="500" t="e">
        <f t="shared" si="25"/>
        <v>#N/A</v>
      </c>
      <c r="AH46" s="500" t="e">
        <f t="shared" si="25"/>
        <v>#N/A</v>
      </c>
      <c r="AI46" s="500" t="e">
        <f t="shared" si="25"/>
        <v>#N/A</v>
      </c>
      <c r="AJ46" s="500" t="e">
        <f t="shared" si="25"/>
        <v>#N/A</v>
      </c>
      <c r="AK46" s="500" t="e">
        <f t="shared" si="25"/>
        <v>#N/A</v>
      </c>
      <c r="AL46" s="500" t="e">
        <f t="shared" si="25"/>
        <v>#N/A</v>
      </c>
      <c r="AM46" s="500" t="e">
        <f t="shared" si="25"/>
        <v>#N/A</v>
      </c>
      <c r="AN46" s="500" t="e">
        <f t="shared" si="25"/>
        <v>#N/A</v>
      </c>
      <c r="AO46" s="500" t="e">
        <f t="shared" si="25"/>
        <v>#N/A</v>
      </c>
      <c r="AP46" s="500" t="e">
        <f t="shared" si="25"/>
        <v>#N/A</v>
      </c>
      <c r="AQ46" s="500" t="e">
        <f t="shared" si="25"/>
        <v>#N/A</v>
      </c>
      <c r="AR46" s="500" t="e">
        <f t="shared" si="25"/>
        <v>#N/A</v>
      </c>
      <c r="AS46" s="500" t="e">
        <f t="shared" si="25"/>
        <v>#N/A</v>
      </c>
      <c r="AT46" s="500" t="e">
        <f t="shared" si="25"/>
        <v>#N/A</v>
      </c>
      <c r="AU46" s="500" t="e">
        <f t="shared" si="25"/>
        <v>#N/A</v>
      </c>
      <c r="AV46" s="500" t="e">
        <f t="shared" si="25"/>
        <v>#N/A</v>
      </c>
      <c r="AW46" s="500" t="e">
        <f t="shared" si="25"/>
        <v>#N/A</v>
      </c>
      <c r="AX46" s="500" t="e">
        <f t="shared" si="25"/>
        <v>#N/A</v>
      </c>
      <c r="AY46" s="500" t="e">
        <f t="shared" si="25"/>
        <v>#N/A</v>
      </c>
      <c r="AZ46" s="500" t="e">
        <f t="shared" si="25"/>
        <v>#N/A</v>
      </c>
      <c r="BA46" s="500" t="e">
        <f t="shared" si="25"/>
        <v>#N/A</v>
      </c>
      <c r="BB46" s="500" t="e">
        <f t="shared" si="25"/>
        <v>#N/A</v>
      </c>
      <c r="BC46" s="500" t="e">
        <f t="shared" si="25"/>
        <v>#N/A</v>
      </c>
      <c r="BD46" s="500" t="e">
        <f t="shared" si="25"/>
        <v>#N/A</v>
      </c>
      <c r="BE46" s="500" t="e">
        <f t="shared" si="25"/>
        <v>#N/A</v>
      </c>
      <c r="BF46" s="500" t="e">
        <f t="shared" si="25"/>
        <v>#N/A</v>
      </c>
      <c r="BG46" s="500" t="e">
        <f t="shared" si="25"/>
        <v>#N/A</v>
      </c>
      <c r="BH46" s="500" t="e">
        <f t="shared" si="25"/>
        <v>#N/A</v>
      </c>
      <c r="BI46" s="500" t="e">
        <f t="shared" si="25"/>
        <v>#N/A</v>
      </c>
      <c r="BJ46" s="500" t="e">
        <f t="shared" si="25"/>
        <v>#N/A</v>
      </c>
      <c r="BK46" s="500" t="e">
        <f t="shared" si="25"/>
        <v>#N/A</v>
      </c>
      <c r="BL46" s="500" t="e">
        <f t="shared" si="25"/>
        <v>#N/A</v>
      </c>
      <c r="BM46" s="500" t="e">
        <f t="shared" si="25"/>
        <v>#N/A</v>
      </c>
      <c r="BN46" s="500" t="e">
        <f t="shared" si="25"/>
        <v>#N/A</v>
      </c>
      <c r="BO46" s="500" t="e">
        <f t="shared" si="25"/>
        <v>#N/A</v>
      </c>
      <c r="BP46" s="500" t="e">
        <f t="shared" ref="BP46:BV46" si="26">IF(SUM(BP39,BP43)=0,#N/A,SUM(BP39,BP43))</f>
        <v>#N/A</v>
      </c>
      <c r="BQ46" s="500" t="e">
        <f t="shared" si="26"/>
        <v>#N/A</v>
      </c>
      <c r="BR46" s="500" t="e">
        <f t="shared" si="26"/>
        <v>#N/A</v>
      </c>
      <c r="BS46" s="500" t="e">
        <f t="shared" si="26"/>
        <v>#N/A</v>
      </c>
      <c r="BT46" s="500" t="e">
        <f t="shared" si="26"/>
        <v>#N/A</v>
      </c>
      <c r="BU46" s="500" t="e">
        <f t="shared" si="26"/>
        <v>#N/A</v>
      </c>
      <c r="BV46" s="636" t="e">
        <f t="shared" si="26"/>
        <v>#N/A</v>
      </c>
      <c r="BW46" s="487"/>
    </row>
    <row r="47" spans="1:75" s="497" customFormat="1">
      <c r="A47" s="503" t="s">
        <v>153</v>
      </c>
      <c r="B47" s="502">
        <f t="shared" si="8"/>
        <v>0</v>
      </c>
      <c r="C47" s="503">
        <f>SUM(C9,C16)</f>
        <v>0</v>
      </c>
      <c r="D47" s="503">
        <f t="shared" ref="D47:BO48" si="27">SUM(D9,D16)</f>
        <v>0</v>
      </c>
      <c r="E47" s="503">
        <f t="shared" si="27"/>
        <v>0</v>
      </c>
      <c r="F47" s="503">
        <f t="shared" si="27"/>
        <v>0</v>
      </c>
      <c r="G47" s="503">
        <f>SUM(G9,G15)</f>
        <v>0</v>
      </c>
      <c r="H47" s="503">
        <f>SUM(H9,H16)</f>
        <v>0</v>
      </c>
      <c r="I47" s="503">
        <f>SUM(I9,I16)</f>
        <v>0</v>
      </c>
      <c r="J47" s="503">
        <f t="shared" si="27"/>
        <v>0</v>
      </c>
      <c r="K47" s="503">
        <f t="shared" si="27"/>
        <v>0</v>
      </c>
      <c r="L47" s="503">
        <f t="shared" si="27"/>
        <v>0</v>
      </c>
      <c r="M47" s="503">
        <f t="shared" si="27"/>
        <v>0</v>
      </c>
      <c r="N47" s="503">
        <f t="shared" si="27"/>
        <v>0</v>
      </c>
      <c r="O47" s="503">
        <f t="shared" si="27"/>
        <v>0</v>
      </c>
      <c r="P47" s="503">
        <f t="shared" si="27"/>
        <v>0</v>
      </c>
      <c r="Q47" s="503">
        <f t="shared" si="27"/>
        <v>0</v>
      </c>
      <c r="R47" s="503">
        <f t="shared" si="27"/>
        <v>0</v>
      </c>
      <c r="S47" s="503">
        <f t="shared" si="27"/>
        <v>0</v>
      </c>
      <c r="T47" s="503">
        <f t="shared" si="27"/>
        <v>0</v>
      </c>
      <c r="U47" s="503">
        <f t="shared" si="27"/>
        <v>0</v>
      </c>
      <c r="V47" s="503">
        <f t="shared" si="27"/>
        <v>0</v>
      </c>
      <c r="W47" s="503">
        <f t="shared" si="27"/>
        <v>0</v>
      </c>
      <c r="X47" s="503">
        <f t="shared" si="27"/>
        <v>0</v>
      </c>
      <c r="Y47" s="503">
        <f t="shared" si="27"/>
        <v>0</v>
      </c>
      <c r="Z47" s="503">
        <f t="shared" si="27"/>
        <v>0</v>
      </c>
      <c r="AA47" s="503">
        <f t="shared" si="27"/>
        <v>0</v>
      </c>
      <c r="AB47" s="503">
        <f t="shared" si="27"/>
        <v>0</v>
      </c>
      <c r="AC47" s="503">
        <f t="shared" si="27"/>
        <v>0</v>
      </c>
      <c r="AD47" s="503">
        <f t="shared" si="27"/>
        <v>0</v>
      </c>
      <c r="AE47" s="503">
        <f t="shared" si="27"/>
        <v>0</v>
      </c>
      <c r="AF47" s="503">
        <f t="shared" si="27"/>
        <v>0</v>
      </c>
      <c r="AG47" s="503">
        <f t="shared" si="27"/>
        <v>0</v>
      </c>
      <c r="AH47" s="503">
        <f t="shared" si="27"/>
        <v>0</v>
      </c>
      <c r="AI47" s="503">
        <f t="shared" si="27"/>
        <v>0</v>
      </c>
      <c r="AJ47" s="503">
        <f t="shared" si="27"/>
        <v>0</v>
      </c>
      <c r="AK47" s="503">
        <f t="shared" si="27"/>
        <v>0</v>
      </c>
      <c r="AL47" s="503">
        <f t="shared" si="27"/>
        <v>0</v>
      </c>
      <c r="AM47" s="503">
        <f t="shared" si="27"/>
        <v>0</v>
      </c>
      <c r="AN47" s="503">
        <f t="shared" si="27"/>
        <v>0</v>
      </c>
      <c r="AO47" s="503">
        <f t="shared" si="27"/>
        <v>0</v>
      </c>
      <c r="AP47" s="503">
        <f t="shared" si="27"/>
        <v>0</v>
      </c>
      <c r="AQ47" s="503">
        <f t="shared" si="27"/>
        <v>0</v>
      </c>
      <c r="AR47" s="503">
        <f t="shared" si="27"/>
        <v>0</v>
      </c>
      <c r="AS47" s="503">
        <f t="shared" si="27"/>
        <v>0</v>
      </c>
      <c r="AT47" s="503">
        <f t="shared" si="27"/>
        <v>0</v>
      </c>
      <c r="AU47" s="503">
        <f t="shared" si="27"/>
        <v>0</v>
      </c>
      <c r="AV47" s="503">
        <f t="shared" si="27"/>
        <v>0</v>
      </c>
      <c r="AW47" s="503">
        <f t="shared" si="27"/>
        <v>0</v>
      </c>
      <c r="AX47" s="503">
        <f t="shared" si="27"/>
        <v>0</v>
      </c>
      <c r="AY47" s="503">
        <f t="shared" si="27"/>
        <v>0</v>
      </c>
      <c r="AZ47" s="503">
        <f t="shared" si="27"/>
        <v>0</v>
      </c>
      <c r="BA47" s="503">
        <f t="shared" si="27"/>
        <v>0</v>
      </c>
      <c r="BB47" s="503">
        <f t="shared" si="27"/>
        <v>0</v>
      </c>
      <c r="BC47" s="503">
        <f t="shared" si="27"/>
        <v>0</v>
      </c>
      <c r="BD47" s="503">
        <f t="shared" si="27"/>
        <v>0</v>
      </c>
      <c r="BE47" s="503">
        <f t="shared" si="27"/>
        <v>0</v>
      </c>
      <c r="BF47" s="503">
        <f t="shared" si="27"/>
        <v>0</v>
      </c>
      <c r="BG47" s="503">
        <f t="shared" si="27"/>
        <v>0</v>
      </c>
      <c r="BH47" s="503">
        <f t="shared" si="27"/>
        <v>0</v>
      </c>
      <c r="BI47" s="503">
        <f t="shared" si="27"/>
        <v>0</v>
      </c>
      <c r="BJ47" s="503">
        <f t="shared" si="27"/>
        <v>0</v>
      </c>
      <c r="BK47" s="503">
        <f t="shared" si="27"/>
        <v>0</v>
      </c>
      <c r="BL47" s="503">
        <f t="shared" si="27"/>
        <v>0</v>
      </c>
      <c r="BM47" s="503">
        <f t="shared" si="27"/>
        <v>0</v>
      </c>
      <c r="BN47" s="503">
        <f t="shared" si="27"/>
        <v>0</v>
      </c>
      <c r="BO47" s="503">
        <f t="shared" si="27"/>
        <v>0</v>
      </c>
      <c r="BP47" s="503">
        <f t="shared" ref="BP47:BV48" si="28">SUM(BP9,BP16)</f>
        <v>0</v>
      </c>
      <c r="BQ47" s="503">
        <f t="shared" si="28"/>
        <v>0</v>
      </c>
      <c r="BR47" s="503">
        <f t="shared" si="28"/>
        <v>0</v>
      </c>
      <c r="BS47" s="503">
        <f t="shared" si="28"/>
        <v>0</v>
      </c>
      <c r="BT47" s="503">
        <f t="shared" si="28"/>
        <v>0</v>
      </c>
      <c r="BU47" s="503">
        <f t="shared" si="28"/>
        <v>0</v>
      </c>
      <c r="BV47" s="632">
        <f t="shared" si="28"/>
        <v>0</v>
      </c>
      <c r="BW47" s="487"/>
    </row>
    <row r="48" spans="1:75" s="497" customFormat="1">
      <c r="A48" s="503" t="s">
        <v>154</v>
      </c>
      <c r="B48" s="502">
        <f t="shared" si="8"/>
        <v>0</v>
      </c>
      <c r="C48" s="503">
        <f>SUM(C10,C17)</f>
        <v>0</v>
      </c>
      <c r="D48" s="503">
        <f t="shared" si="27"/>
        <v>0</v>
      </c>
      <c r="E48" s="503">
        <f t="shared" si="27"/>
        <v>0</v>
      </c>
      <c r="F48" s="503">
        <f t="shared" si="27"/>
        <v>0</v>
      </c>
      <c r="G48" s="503">
        <f>SUM(G10,G16)</f>
        <v>0</v>
      </c>
      <c r="H48" s="503">
        <f t="shared" si="27"/>
        <v>0</v>
      </c>
      <c r="I48" s="503">
        <f t="shared" si="27"/>
        <v>0</v>
      </c>
      <c r="J48" s="503">
        <f t="shared" si="27"/>
        <v>0</v>
      </c>
      <c r="K48" s="503">
        <f t="shared" si="27"/>
        <v>0</v>
      </c>
      <c r="L48" s="503">
        <f t="shared" si="27"/>
        <v>0</v>
      </c>
      <c r="M48" s="503">
        <f t="shared" si="27"/>
        <v>0</v>
      </c>
      <c r="N48" s="503">
        <f t="shared" si="27"/>
        <v>0</v>
      </c>
      <c r="O48" s="503">
        <f t="shared" si="27"/>
        <v>0</v>
      </c>
      <c r="P48" s="503">
        <f t="shared" si="27"/>
        <v>0</v>
      </c>
      <c r="Q48" s="503">
        <f t="shared" si="27"/>
        <v>0</v>
      </c>
      <c r="R48" s="503">
        <f t="shared" si="27"/>
        <v>0</v>
      </c>
      <c r="S48" s="503">
        <f t="shared" si="27"/>
        <v>0</v>
      </c>
      <c r="T48" s="503">
        <f t="shared" si="27"/>
        <v>0</v>
      </c>
      <c r="U48" s="503">
        <f t="shared" si="27"/>
        <v>0</v>
      </c>
      <c r="V48" s="503">
        <f t="shared" si="27"/>
        <v>0</v>
      </c>
      <c r="W48" s="503">
        <f t="shared" si="27"/>
        <v>0</v>
      </c>
      <c r="X48" s="503">
        <f t="shared" si="27"/>
        <v>0</v>
      </c>
      <c r="Y48" s="503">
        <f t="shared" si="27"/>
        <v>0</v>
      </c>
      <c r="Z48" s="503">
        <f t="shared" si="27"/>
        <v>0</v>
      </c>
      <c r="AA48" s="503">
        <f t="shared" si="27"/>
        <v>0</v>
      </c>
      <c r="AB48" s="503">
        <f t="shared" si="27"/>
        <v>0</v>
      </c>
      <c r="AC48" s="503">
        <f t="shared" si="27"/>
        <v>0</v>
      </c>
      <c r="AD48" s="503">
        <f t="shared" si="27"/>
        <v>0</v>
      </c>
      <c r="AE48" s="503">
        <f t="shared" si="27"/>
        <v>0</v>
      </c>
      <c r="AF48" s="503">
        <f t="shared" si="27"/>
        <v>0</v>
      </c>
      <c r="AG48" s="503">
        <f t="shared" si="27"/>
        <v>0</v>
      </c>
      <c r="AH48" s="503">
        <f t="shared" si="27"/>
        <v>0</v>
      </c>
      <c r="AI48" s="503">
        <f t="shared" si="27"/>
        <v>0</v>
      </c>
      <c r="AJ48" s="503">
        <f t="shared" si="27"/>
        <v>0</v>
      </c>
      <c r="AK48" s="503">
        <f t="shared" si="27"/>
        <v>0</v>
      </c>
      <c r="AL48" s="503">
        <f t="shared" si="27"/>
        <v>0</v>
      </c>
      <c r="AM48" s="503">
        <f t="shared" si="27"/>
        <v>0</v>
      </c>
      <c r="AN48" s="503">
        <f t="shared" si="27"/>
        <v>0</v>
      </c>
      <c r="AO48" s="503">
        <f t="shared" si="27"/>
        <v>0</v>
      </c>
      <c r="AP48" s="503">
        <f t="shared" si="27"/>
        <v>0</v>
      </c>
      <c r="AQ48" s="503">
        <f t="shared" si="27"/>
        <v>0</v>
      </c>
      <c r="AR48" s="503">
        <f t="shared" si="27"/>
        <v>0</v>
      </c>
      <c r="AS48" s="503">
        <f t="shared" si="27"/>
        <v>0</v>
      </c>
      <c r="AT48" s="503">
        <f t="shared" si="27"/>
        <v>0</v>
      </c>
      <c r="AU48" s="503">
        <f t="shared" si="27"/>
        <v>0</v>
      </c>
      <c r="AV48" s="503">
        <f t="shared" si="27"/>
        <v>0</v>
      </c>
      <c r="AW48" s="503">
        <f t="shared" si="27"/>
        <v>0</v>
      </c>
      <c r="AX48" s="503">
        <f t="shared" si="27"/>
        <v>0</v>
      </c>
      <c r="AY48" s="503">
        <f t="shared" si="27"/>
        <v>0</v>
      </c>
      <c r="AZ48" s="503">
        <f t="shared" si="27"/>
        <v>0</v>
      </c>
      <c r="BA48" s="503">
        <f t="shared" si="27"/>
        <v>0</v>
      </c>
      <c r="BB48" s="503">
        <f t="shared" si="27"/>
        <v>0</v>
      </c>
      <c r="BC48" s="503">
        <f t="shared" si="27"/>
        <v>0</v>
      </c>
      <c r="BD48" s="503">
        <f t="shared" si="27"/>
        <v>0</v>
      </c>
      <c r="BE48" s="503">
        <f t="shared" si="27"/>
        <v>0</v>
      </c>
      <c r="BF48" s="503">
        <f t="shared" si="27"/>
        <v>0</v>
      </c>
      <c r="BG48" s="503">
        <f t="shared" si="27"/>
        <v>0</v>
      </c>
      <c r="BH48" s="503">
        <f t="shared" si="27"/>
        <v>0</v>
      </c>
      <c r="BI48" s="503">
        <f t="shared" si="27"/>
        <v>0</v>
      </c>
      <c r="BJ48" s="503">
        <f t="shared" si="27"/>
        <v>0</v>
      </c>
      <c r="BK48" s="503">
        <f t="shared" si="27"/>
        <v>0</v>
      </c>
      <c r="BL48" s="503">
        <f t="shared" si="27"/>
        <v>0</v>
      </c>
      <c r="BM48" s="503">
        <f t="shared" si="27"/>
        <v>0</v>
      </c>
      <c r="BN48" s="503">
        <f t="shared" si="27"/>
        <v>0</v>
      </c>
      <c r="BO48" s="503">
        <f t="shared" si="27"/>
        <v>0</v>
      </c>
      <c r="BP48" s="503">
        <f t="shared" si="28"/>
        <v>0</v>
      </c>
      <c r="BQ48" s="503">
        <f t="shared" si="28"/>
        <v>0</v>
      </c>
      <c r="BR48" s="503">
        <f t="shared" si="28"/>
        <v>0</v>
      </c>
      <c r="BS48" s="503">
        <f t="shared" si="28"/>
        <v>0</v>
      </c>
      <c r="BT48" s="503">
        <f t="shared" si="28"/>
        <v>0</v>
      </c>
      <c r="BU48" s="503">
        <f t="shared" si="28"/>
        <v>0</v>
      </c>
      <c r="BV48" s="632">
        <f t="shared" si="28"/>
        <v>0</v>
      </c>
      <c r="BW48" s="487"/>
    </row>
    <row r="49" spans="1:405" s="497" customFormat="1">
      <c r="A49" s="504" t="s">
        <v>79</v>
      </c>
      <c r="B49" s="499" t="str">
        <f>IFERROR(IF(filingDate&lt;$C$3,$C49,INDEX($C49:$AAA49,MATCH(filingDate,$C$3:$AAA$3))),"")</f>
        <v/>
      </c>
      <c r="C49" s="500" t="e">
        <f>IF(SUM(C40,C44)=0,#N/A,SUM(C40,C44))</f>
        <v>#N/A</v>
      </c>
      <c r="D49" s="500" t="e">
        <f t="shared" ref="D49:BO49" si="29">IF(SUM(D40,D44)=0,#N/A,SUM(D40,D44))</f>
        <v>#N/A</v>
      </c>
      <c r="E49" s="500" t="e">
        <f t="shared" si="29"/>
        <v>#N/A</v>
      </c>
      <c r="F49" s="500" t="e">
        <f t="shared" si="29"/>
        <v>#N/A</v>
      </c>
      <c r="G49" s="500" t="e">
        <f t="shared" si="29"/>
        <v>#N/A</v>
      </c>
      <c r="H49" s="500" t="e">
        <f t="shared" si="29"/>
        <v>#N/A</v>
      </c>
      <c r="I49" s="500" t="e">
        <f t="shared" si="29"/>
        <v>#N/A</v>
      </c>
      <c r="J49" s="500" t="e">
        <f t="shared" si="29"/>
        <v>#N/A</v>
      </c>
      <c r="K49" s="500" t="e">
        <f t="shared" si="29"/>
        <v>#N/A</v>
      </c>
      <c r="L49" s="500" t="e">
        <f t="shared" si="29"/>
        <v>#N/A</v>
      </c>
      <c r="M49" s="500" t="e">
        <f t="shared" si="29"/>
        <v>#N/A</v>
      </c>
      <c r="N49" s="500" t="e">
        <f t="shared" si="29"/>
        <v>#N/A</v>
      </c>
      <c r="O49" s="500" t="e">
        <f t="shared" si="29"/>
        <v>#N/A</v>
      </c>
      <c r="P49" s="500" t="e">
        <f t="shared" si="29"/>
        <v>#N/A</v>
      </c>
      <c r="Q49" s="500" t="e">
        <f t="shared" si="29"/>
        <v>#N/A</v>
      </c>
      <c r="R49" s="500" t="e">
        <f t="shared" si="29"/>
        <v>#N/A</v>
      </c>
      <c r="S49" s="500" t="e">
        <f t="shared" si="29"/>
        <v>#N/A</v>
      </c>
      <c r="T49" s="500" t="e">
        <f t="shared" si="29"/>
        <v>#N/A</v>
      </c>
      <c r="U49" s="500" t="e">
        <f t="shared" si="29"/>
        <v>#N/A</v>
      </c>
      <c r="V49" s="500" t="e">
        <f t="shared" si="29"/>
        <v>#N/A</v>
      </c>
      <c r="W49" s="500" t="e">
        <f t="shared" si="29"/>
        <v>#N/A</v>
      </c>
      <c r="X49" s="500" t="e">
        <f t="shared" si="29"/>
        <v>#N/A</v>
      </c>
      <c r="Y49" s="500" t="e">
        <f t="shared" si="29"/>
        <v>#N/A</v>
      </c>
      <c r="Z49" s="500" t="e">
        <f t="shared" si="29"/>
        <v>#N/A</v>
      </c>
      <c r="AA49" s="500" t="e">
        <f t="shared" si="29"/>
        <v>#N/A</v>
      </c>
      <c r="AB49" s="500" t="e">
        <f t="shared" si="29"/>
        <v>#N/A</v>
      </c>
      <c r="AC49" s="500" t="e">
        <f t="shared" si="29"/>
        <v>#N/A</v>
      </c>
      <c r="AD49" s="500" t="e">
        <f t="shared" si="29"/>
        <v>#N/A</v>
      </c>
      <c r="AE49" s="500" t="e">
        <f t="shared" si="29"/>
        <v>#N/A</v>
      </c>
      <c r="AF49" s="500" t="e">
        <f t="shared" si="29"/>
        <v>#N/A</v>
      </c>
      <c r="AG49" s="500" t="e">
        <f t="shared" si="29"/>
        <v>#N/A</v>
      </c>
      <c r="AH49" s="500" t="e">
        <f t="shared" si="29"/>
        <v>#N/A</v>
      </c>
      <c r="AI49" s="500" t="e">
        <f t="shared" si="29"/>
        <v>#N/A</v>
      </c>
      <c r="AJ49" s="500" t="e">
        <f t="shared" si="29"/>
        <v>#N/A</v>
      </c>
      <c r="AK49" s="500" t="e">
        <f t="shared" si="29"/>
        <v>#N/A</v>
      </c>
      <c r="AL49" s="500" t="e">
        <f t="shared" si="29"/>
        <v>#N/A</v>
      </c>
      <c r="AM49" s="500" t="e">
        <f t="shared" si="29"/>
        <v>#N/A</v>
      </c>
      <c r="AN49" s="500" t="e">
        <f t="shared" si="29"/>
        <v>#N/A</v>
      </c>
      <c r="AO49" s="500" t="e">
        <f t="shared" si="29"/>
        <v>#N/A</v>
      </c>
      <c r="AP49" s="500" t="e">
        <f t="shared" si="29"/>
        <v>#N/A</v>
      </c>
      <c r="AQ49" s="500" t="e">
        <f t="shared" si="29"/>
        <v>#N/A</v>
      </c>
      <c r="AR49" s="500" t="e">
        <f t="shared" si="29"/>
        <v>#N/A</v>
      </c>
      <c r="AS49" s="500" t="e">
        <f t="shared" si="29"/>
        <v>#N/A</v>
      </c>
      <c r="AT49" s="500" t="e">
        <f t="shared" si="29"/>
        <v>#N/A</v>
      </c>
      <c r="AU49" s="500" t="e">
        <f t="shared" si="29"/>
        <v>#N/A</v>
      </c>
      <c r="AV49" s="500" t="e">
        <f t="shared" si="29"/>
        <v>#N/A</v>
      </c>
      <c r="AW49" s="500" t="e">
        <f t="shared" si="29"/>
        <v>#N/A</v>
      </c>
      <c r="AX49" s="500" t="e">
        <f t="shared" si="29"/>
        <v>#N/A</v>
      </c>
      <c r="AY49" s="500" t="e">
        <f t="shared" si="29"/>
        <v>#N/A</v>
      </c>
      <c r="AZ49" s="500" t="e">
        <f t="shared" si="29"/>
        <v>#N/A</v>
      </c>
      <c r="BA49" s="500" t="e">
        <f t="shared" si="29"/>
        <v>#N/A</v>
      </c>
      <c r="BB49" s="500" t="e">
        <f t="shared" si="29"/>
        <v>#N/A</v>
      </c>
      <c r="BC49" s="500" t="e">
        <f t="shared" si="29"/>
        <v>#N/A</v>
      </c>
      <c r="BD49" s="500" t="e">
        <f t="shared" si="29"/>
        <v>#N/A</v>
      </c>
      <c r="BE49" s="500" t="e">
        <f t="shared" si="29"/>
        <v>#N/A</v>
      </c>
      <c r="BF49" s="500" t="e">
        <f t="shared" si="29"/>
        <v>#N/A</v>
      </c>
      <c r="BG49" s="500" t="e">
        <f t="shared" si="29"/>
        <v>#N/A</v>
      </c>
      <c r="BH49" s="500" t="e">
        <f t="shared" si="29"/>
        <v>#N/A</v>
      </c>
      <c r="BI49" s="500" t="e">
        <f t="shared" si="29"/>
        <v>#N/A</v>
      </c>
      <c r="BJ49" s="500" t="e">
        <f t="shared" si="29"/>
        <v>#N/A</v>
      </c>
      <c r="BK49" s="500" t="e">
        <f t="shared" si="29"/>
        <v>#N/A</v>
      </c>
      <c r="BL49" s="500" t="e">
        <f t="shared" si="29"/>
        <v>#N/A</v>
      </c>
      <c r="BM49" s="500" t="e">
        <f t="shared" si="29"/>
        <v>#N/A</v>
      </c>
      <c r="BN49" s="500" t="e">
        <f t="shared" si="29"/>
        <v>#N/A</v>
      </c>
      <c r="BO49" s="500" t="e">
        <f t="shared" si="29"/>
        <v>#N/A</v>
      </c>
      <c r="BP49" s="500" t="e">
        <f t="shared" ref="BP49:BV49" si="30">IF(SUM(BP40,BP44)=0,#N/A,SUM(BP40,BP44))</f>
        <v>#N/A</v>
      </c>
      <c r="BQ49" s="500" t="e">
        <f t="shared" si="30"/>
        <v>#N/A</v>
      </c>
      <c r="BR49" s="500" t="e">
        <f t="shared" si="30"/>
        <v>#N/A</v>
      </c>
      <c r="BS49" s="500" t="e">
        <f t="shared" si="30"/>
        <v>#N/A</v>
      </c>
      <c r="BT49" s="500" t="e">
        <f t="shared" si="30"/>
        <v>#N/A</v>
      </c>
      <c r="BU49" s="500" t="e">
        <f t="shared" si="30"/>
        <v>#N/A</v>
      </c>
      <c r="BV49" s="636" t="e">
        <f t="shared" si="30"/>
        <v>#N/A</v>
      </c>
      <c r="BW49" s="487"/>
    </row>
    <row r="50" spans="1:405" s="497" customFormat="1">
      <c r="A50" s="503" t="s">
        <v>155</v>
      </c>
      <c r="B50" s="502">
        <f t="shared" si="8"/>
        <v>0</v>
      </c>
      <c r="C50" s="503">
        <f>SUM(C11,C18)</f>
        <v>0</v>
      </c>
      <c r="D50" s="503">
        <f t="shared" ref="D50:BO51" si="31">SUM(D11,D18)</f>
        <v>0</v>
      </c>
      <c r="E50" s="503">
        <f t="shared" si="31"/>
        <v>0</v>
      </c>
      <c r="F50" s="503">
        <f t="shared" si="31"/>
        <v>0</v>
      </c>
      <c r="G50" s="503">
        <f t="shared" si="31"/>
        <v>0</v>
      </c>
      <c r="H50" s="503">
        <f t="shared" si="31"/>
        <v>0</v>
      </c>
      <c r="I50" s="503">
        <f t="shared" si="31"/>
        <v>0</v>
      </c>
      <c r="J50" s="503">
        <f t="shared" si="31"/>
        <v>0</v>
      </c>
      <c r="K50" s="503">
        <f t="shared" si="31"/>
        <v>0</v>
      </c>
      <c r="L50" s="503">
        <f t="shared" si="31"/>
        <v>0</v>
      </c>
      <c r="M50" s="503">
        <f t="shared" si="31"/>
        <v>0</v>
      </c>
      <c r="N50" s="503">
        <f t="shared" si="31"/>
        <v>0</v>
      </c>
      <c r="O50" s="503">
        <f t="shared" si="31"/>
        <v>0</v>
      </c>
      <c r="P50" s="503">
        <f t="shared" si="31"/>
        <v>0</v>
      </c>
      <c r="Q50" s="503">
        <f t="shared" si="31"/>
        <v>0</v>
      </c>
      <c r="R50" s="503">
        <f t="shared" si="31"/>
        <v>0</v>
      </c>
      <c r="S50" s="503">
        <f t="shared" si="31"/>
        <v>0</v>
      </c>
      <c r="T50" s="503">
        <f t="shared" si="31"/>
        <v>0</v>
      </c>
      <c r="U50" s="503">
        <f t="shared" si="31"/>
        <v>0</v>
      </c>
      <c r="V50" s="503">
        <f t="shared" si="31"/>
        <v>0</v>
      </c>
      <c r="W50" s="503">
        <f t="shared" si="31"/>
        <v>0</v>
      </c>
      <c r="X50" s="503">
        <f t="shared" si="31"/>
        <v>0</v>
      </c>
      <c r="Y50" s="503">
        <f t="shared" si="31"/>
        <v>0</v>
      </c>
      <c r="Z50" s="503">
        <f t="shared" si="31"/>
        <v>0</v>
      </c>
      <c r="AA50" s="503">
        <f t="shared" si="31"/>
        <v>0</v>
      </c>
      <c r="AB50" s="503">
        <f t="shared" si="31"/>
        <v>0</v>
      </c>
      <c r="AC50" s="503">
        <f t="shared" si="31"/>
        <v>0</v>
      </c>
      <c r="AD50" s="503">
        <f t="shared" si="31"/>
        <v>0</v>
      </c>
      <c r="AE50" s="503">
        <f t="shared" si="31"/>
        <v>0</v>
      </c>
      <c r="AF50" s="503">
        <f t="shared" si="31"/>
        <v>0</v>
      </c>
      <c r="AG50" s="503">
        <f t="shared" si="31"/>
        <v>0</v>
      </c>
      <c r="AH50" s="503">
        <f t="shared" si="31"/>
        <v>0</v>
      </c>
      <c r="AI50" s="503">
        <f t="shared" si="31"/>
        <v>0</v>
      </c>
      <c r="AJ50" s="503">
        <f t="shared" si="31"/>
        <v>0</v>
      </c>
      <c r="AK50" s="503">
        <f t="shared" si="31"/>
        <v>0</v>
      </c>
      <c r="AL50" s="503">
        <f t="shared" si="31"/>
        <v>0</v>
      </c>
      <c r="AM50" s="503">
        <f t="shared" si="31"/>
        <v>0</v>
      </c>
      <c r="AN50" s="503">
        <f t="shared" si="31"/>
        <v>0</v>
      </c>
      <c r="AO50" s="503">
        <f t="shared" si="31"/>
        <v>0</v>
      </c>
      <c r="AP50" s="503">
        <f t="shared" si="31"/>
        <v>0</v>
      </c>
      <c r="AQ50" s="503">
        <f t="shared" si="31"/>
        <v>0</v>
      </c>
      <c r="AR50" s="503">
        <f t="shared" si="31"/>
        <v>0</v>
      </c>
      <c r="AS50" s="503">
        <f t="shared" si="31"/>
        <v>0</v>
      </c>
      <c r="AT50" s="503">
        <f t="shared" si="31"/>
        <v>0</v>
      </c>
      <c r="AU50" s="503">
        <f t="shared" si="31"/>
        <v>0</v>
      </c>
      <c r="AV50" s="503">
        <f t="shared" si="31"/>
        <v>0</v>
      </c>
      <c r="AW50" s="503">
        <f t="shared" si="31"/>
        <v>0</v>
      </c>
      <c r="AX50" s="503">
        <f t="shared" si="31"/>
        <v>0</v>
      </c>
      <c r="AY50" s="503">
        <f t="shared" si="31"/>
        <v>0</v>
      </c>
      <c r="AZ50" s="503">
        <f t="shared" si="31"/>
        <v>0</v>
      </c>
      <c r="BA50" s="503">
        <f t="shared" si="31"/>
        <v>0</v>
      </c>
      <c r="BB50" s="503">
        <f t="shared" si="31"/>
        <v>0</v>
      </c>
      <c r="BC50" s="503">
        <f t="shared" si="31"/>
        <v>0</v>
      </c>
      <c r="BD50" s="503">
        <f t="shared" si="31"/>
        <v>0</v>
      </c>
      <c r="BE50" s="503">
        <f t="shared" si="31"/>
        <v>0</v>
      </c>
      <c r="BF50" s="503">
        <f t="shared" si="31"/>
        <v>0</v>
      </c>
      <c r="BG50" s="503">
        <f t="shared" si="31"/>
        <v>0</v>
      </c>
      <c r="BH50" s="503">
        <f t="shared" si="31"/>
        <v>0</v>
      </c>
      <c r="BI50" s="503">
        <f t="shared" si="31"/>
        <v>0</v>
      </c>
      <c r="BJ50" s="503">
        <f t="shared" si="31"/>
        <v>0</v>
      </c>
      <c r="BK50" s="503">
        <f t="shared" si="31"/>
        <v>0</v>
      </c>
      <c r="BL50" s="503">
        <f t="shared" si="31"/>
        <v>0</v>
      </c>
      <c r="BM50" s="503">
        <f t="shared" si="31"/>
        <v>0</v>
      </c>
      <c r="BN50" s="503">
        <f t="shared" si="31"/>
        <v>0</v>
      </c>
      <c r="BO50" s="503">
        <f t="shared" si="31"/>
        <v>0</v>
      </c>
      <c r="BP50" s="503">
        <f t="shared" ref="BP50:BV51" si="32">SUM(BP11,BP18)</f>
        <v>0</v>
      </c>
      <c r="BQ50" s="503">
        <f t="shared" si="32"/>
        <v>0</v>
      </c>
      <c r="BR50" s="503">
        <f t="shared" si="32"/>
        <v>0</v>
      </c>
      <c r="BS50" s="503">
        <f t="shared" si="32"/>
        <v>0</v>
      </c>
      <c r="BT50" s="503">
        <f t="shared" si="32"/>
        <v>0</v>
      </c>
      <c r="BU50" s="503">
        <f t="shared" si="32"/>
        <v>0</v>
      </c>
      <c r="BV50" s="632">
        <f t="shared" si="32"/>
        <v>0</v>
      </c>
      <c r="BW50" s="487"/>
    </row>
    <row r="51" spans="1:405" s="497" customFormat="1">
      <c r="A51" s="505" t="s">
        <v>156</v>
      </c>
      <c r="B51" s="506">
        <f t="shared" si="8"/>
        <v>0</v>
      </c>
      <c r="C51" s="505">
        <f>SUM(C12,C19)</f>
        <v>0</v>
      </c>
      <c r="D51" s="505">
        <f t="shared" si="31"/>
        <v>0</v>
      </c>
      <c r="E51" s="505">
        <f t="shared" si="31"/>
        <v>0</v>
      </c>
      <c r="F51" s="505">
        <f t="shared" si="31"/>
        <v>0</v>
      </c>
      <c r="G51" s="505">
        <f t="shared" si="31"/>
        <v>0</v>
      </c>
      <c r="H51" s="505">
        <f t="shared" si="31"/>
        <v>0</v>
      </c>
      <c r="I51" s="505">
        <f t="shared" si="31"/>
        <v>0</v>
      </c>
      <c r="J51" s="505">
        <f t="shared" si="31"/>
        <v>0</v>
      </c>
      <c r="K51" s="505">
        <f t="shared" si="31"/>
        <v>0</v>
      </c>
      <c r="L51" s="505">
        <f t="shared" si="31"/>
        <v>0</v>
      </c>
      <c r="M51" s="505">
        <f t="shared" si="31"/>
        <v>0</v>
      </c>
      <c r="N51" s="505">
        <f t="shared" si="31"/>
        <v>0</v>
      </c>
      <c r="O51" s="505">
        <f t="shared" si="31"/>
        <v>0</v>
      </c>
      <c r="P51" s="505">
        <f t="shared" si="31"/>
        <v>0</v>
      </c>
      <c r="Q51" s="505">
        <f t="shared" si="31"/>
        <v>0</v>
      </c>
      <c r="R51" s="505">
        <f t="shared" si="31"/>
        <v>0</v>
      </c>
      <c r="S51" s="505">
        <f t="shared" si="31"/>
        <v>0</v>
      </c>
      <c r="T51" s="505">
        <f t="shared" si="31"/>
        <v>0</v>
      </c>
      <c r="U51" s="505">
        <f t="shared" si="31"/>
        <v>0</v>
      </c>
      <c r="V51" s="505">
        <f t="shared" si="31"/>
        <v>0</v>
      </c>
      <c r="W51" s="505">
        <f t="shared" si="31"/>
        <v>0</v>
      </c>
      <c r="X51" s="505">
        <f t="shared" si="31"/>
        <v>0</v>
      </c>
      <c r="Y51" s="505">
        <f t="shared" si="31"/>
        <v>0</v>
      </c>
      <c r="Z51" s="505">
        <f t="shared" si="31"/>
        <v>0</v>
      </c>
      <c r="AA51" s="505">
        <f t="shared" si="31"/>
        <v>0</v>
      </c>
      <c r="AB51" s="505">
        <f t="shared" si="31"/>
        <v>0</v>
      </c>
      <c r="AC51" s="505">
        <f t="shared" si="31"/>
        <v>0</v>
      </c>
      <c r="AD51" s="505">
        <f t="shared" si="31"/>
        <v>0</v>
      </c>
      <c r="AE51" s="505">
        <f t="shared" si="31"/>
        <v>0</v>
      </c>
      <c r="AF51" s="505">
        <f t="shared" si="31"/>
        <v>0</v>
      </c>
      <c r="AG51" s="505">
        <f t="shared" si="31"/>
        <v>0</v>
      </c>
      <c r="AH51" s="505">
        <f t="shared" si="31"/>
        <v>0</v>
      </c>
      <c r="AI51" s="505">
        <f t="shared" si="31"/>
        <v>0</v>
      </c>
      <c r="AJ51" s="505">
        <f t="shared" si="31"/>
        <v>0</v>
      </c>
      <c r="AK51" s="505">
        <f t="shared" si="31"/>
        <v>0</v>
      </c>
      <c r="AL51" s="505">
        <f t="shared" si="31"/>
        <v>0</v>
      </c>
      <c r="AM51" s="505">
        <f t="shared" si="31"/>
        <v>0</v>
      </c>
      <c r="AN51" s="505">
        <f t="shared" si="31"/>
        <v>0</v>
      </c>
      <c r="AO51" s="505">
        <f t="shared" si="31"/>
        <v>0</v>
      </c>
      <c r="AP51" s="505">
        <f t="shared" si="31"/>
        <v>0</v>
      </c>
      <c r="AQ51" s="505">
        <f t="shared" si="31"/>
        <v>0</v>
      </c>
      <c r="AR51" s="505">
        <f t="shared" si="31"/>
        <v>0</v>
      </c>
      <c r="AS51" s="505">
        <f t="shared" si="31"/>
        <v>0</v>
      </c>
      <c r="AT51" s="505">
        <f t="shared" si="31"/>
        <v>0</v>
      </c>
      <c r="AU51" s="505">
        <f t="shared" si="31"/>
        <v>0</v>
      </c>
      <c r="AV51" s="505">
        <f t="shared" si="31"/>
        <v>0</v>
      </c>
      <c r="AW51" s="505">
        <f t="shared" si="31"/>
        <v>0</v>
      </c>
      <c r="AX51" s="505">
        <f t="shared" si="31"/>
        <v>0</v>
      </c>
      <c r="AY51" s="505">
        <f t="shared" si="31"/>
        <v>0</v>
      </c>
      <c r="AZ51" s="505">
        <f t="shared" si="31"/>
        <v>0</v>
      </c>
      <c r="BA51" s="505">
        <f t="shared" si="31"/>
        <v>0</v>
      </c>
      <c r="BB51" s="505">
        <f t="shared" si="31"/>
        <v>0</v>
      </c>
      <c r="BC51" s="505">
        <f t="shared" si="31"/>
        <v>0</v>
      </c>
      <c r="BD51" s="505">
        <f t="shared" si="31"/>
        <v>0</v>
      </c>
      <c r="BE51" s="505">
        <f t="shared" si="31"/>
        <v>0</v>
      </c>
      <c r="BF51" s="505">
        <f t="shared" si="31"/>
        <v>0</v>
      </c>
      <c r="BG51" s="505">
        <f t="shared" si="31"/>
        <v>0</v>
      </c>
      <c r="BH51" s="505">
        <f t="shared" si="31"/>
        <v>0</v>
      </c>
      <c r="BI51" s="505">
        <f t="shared" si="31"/>
        <v>0</v>
      </c>
      <c r="BJ51" s="505">
        <f t="shared" si="31"/>
        <v>0</v>
      </c>
      <c r="BK51" s="505">
        <f t="shared" si="31"/>
        <v>0</v>
      </c>
      <c r="BL51" s="505">
        <f t="shared" si="31"/>
        <v>0</v>
      </c>
      <c r="BM51" s="505">
        <f t="shared" si="31"/>
        <v>0</v>
      </c>
      <c r="BN51" s="505">
        <f t="shared" si="31"/>
        <v>0</v>
      </c>
      <c r="BO51" s="505">
        <f t="shared" si="31"/>
        <v>0</v>
      </c>
      <c r="BP51" s="505">
        <f t="shared" si="32"/>
        <v>0</v>
      </c>
      <c r="BQ51" s="505">
        <f t="shared" si="32"/>
        <v>0</v>
      </c>
      <c r="BR51" s="505">
        <f t="shared" si="32"/>
        <v>0</v>
      </c>
      <c r="BS51" s="505">
        <f t="shared" si="32"/>
        <v>0</v>
      </c>
      <c r="BT51" s="505">
        <f t="shared" si="32"/>
        <v>0</v>
      </c>
      <c r="BU51" s="505">
        <f t="shared" si="32"/>
        <v>0</v>
      </c>
      <c r="BV51" s="637">
        <f t="shared" si="32"/>
        <v>0</v>
      </c>
      <c r="BW51" s="487"/>
    </row>
    <row r="52" spans="1:405" s="497" customFormat="1">
      <c r="A52" s="504" t="s">
        <v>175</v>
      </c>
      <c r="B52" s="499" t="str">
        <f>IFERROR(IF(filingDate&lt;$C$3,$C52,INDEX($C52:$AAA52,MATCH(filingDate,$C$3:$AAA$3))),"")</f>
        <v/>
      </c>
      <c r="C52" s="500" t="e">
        <f>IF(SUM(C41,C45)=0,#N/A,SUM(C41,C45))</f>
        <v>#N/A</v>
      </c>
      <c r="D52" s="500" t="e">
        <f t="shared" ref="D52:BO52" si="33">IF(SUM(D41,D45)=0,#N/A,SUM(D41,D45))</f>
        <v>#N/A</v>
      </c>
      <c r="E52" s="500" t="e">
        <f t="shared" si="33"/>
        <v>#N/A</v>
      </c>
      <c r="F52" s="500" t="e">
        <f t="shared" si="33"/>
        <v>#N/A</v>
      </c>
      <c r="G52" s="500" t="e">
        <f t="shared" si="33"/>
        <v>#N/A</v>
      </c>
      <c r="H52" s="500" t="e">
        <f t="shared" si="33"/>
        <v>#N/A</v>
      </c>
      <c r="I52" s="500" t="e">
        <f t="shared" si="33"/>
        <v>#N/A</v>
      </c>
      <c r="J52" s="500" t="e">
        <f t="shared" si="33"/>
        <v>#N/A</v>
      </c>
      <c r="K52" s="500" t="e">
        <f t="shared" si="33"/>
        <v>#N/A</v>
      </c>
      <c r="L52" s="500" t="e">
        <f t="shared" si="33"/>
        <v>#N/A</v>
      </c>
      <c r="M52" s="500" t="e">
        <f t="shared" si="33"/>
        <v>#N/A</v>
      </c>
      <c r="N52" s="500" t="e">
        <f t="shared" si="33"/>
        <v>#N/A</v>
      </c>
      <c r="O52" s="500" t="e">
        <f t="shared" si="33"/>
        <v>#N/A</v>
      </c>
      <c r="P52" s="500" t="e">
        <f t="shared" si="33"/>
        <v>#N/A</v>
      </c>
      <c r="Q52" s="500" t="e">
        <f t="shared" si="33"/>
        <v>#N/A</v>
      </c>
      <c r="R52" s="500" t="e">
        <f t="shared" si="33"/>
        <v>#N/A</v>
      </c>
      <c r="S52" s="500" t="e">
        <f t="shared" si="33"/>
        <v>#N/A</v>
      </c>
      <c r="T52" s="500" t="e">
        <f t="shared" si="33"/>
        <v>#N/A</v>
      </c>
      <c r="U52" s="500" t="e">
        <f t="shared" si="33"/>
        <v>#N/A</v>
      </c>
      <c r="V52" s="500" t="e">
        <f t="shared" si="33"/>
        <v>#N/A</v>
      </c>
      <c r="W52" s="500" t="e">
        <f t="shared" si="33"/>
        <v>#N/A</v>
      </c>
      <c r="X52" s="500" t="e">
        <f t="shared" si="33"/>
        <v>#N/A</v>
      </c>
      <c r="Y52" s="500" t="e">
        <f t="shared" si="33"/>
        <v>#N/A</v>
      </c>
      <c r="Z52" s="500" t="e">
        <f t="shared" si="33"/>
        <v>#N/A</v>
      </c>
      <c r="AA52" s="500" t="e">
        <f t="shared" si="33"/>
        <v>#N/A</v>
      </c>
      <c r="AB52" s="500" t="e">
        <f t="shared" si="33"/>
        <v>#N/A</v>
      </c>
      <c r="AC52" s="500" t="e">
        <f t="shared" si="33"/>
        <v>#N/A</v>
      </c>
      <c r="AD52" s="500" t="e">
        <f t="shared" si="33"/>
        <v>#N/A</v>
      </c>
      <c r="AE52" s="500" t="e">
        <f t="shared" si="33"/>
        <v>#N/A</v>
      </c>
      <c r="AF52" s="500" t="e">
        <f t="shared" si="33"/>
        <v>#N/A</v>
      </c>
      <c r="AG52" s="500" t="e">
        <f t="shared" si="33"/>
        <v>#N/A</v>
      </c>
      <c r="AH52" s="500" t="e">
        <f t="shared" si="33"/>
        <v>#N/A</v>
      </c>
      <c r="AI52" s="500" t="e">
        <f t="shared" si="33"/>
        <v>#N/A</v>
      </c>
      <c r="AJ52" s="500" t="e">
        <f t="shared" si="33"/>
        <v>#N/A</v>
      </c>
      <c r="AK52" s="500" t="e">
        <f t="shared" si="33"/>
        <v>#N/A</v>
      </c>
      <c r="AL52" s="500" t="e">
        <f t="shared" si="33"/>
        <v>#N/A</v>
      </c>
      <c r="AM52" s="500" t="e">
        <f t="shared" si="33"/>
        <v>#N/A</v>
      </c>
      <c r="AN52" s="500" t="e">
        <f t="shared" si="33"/>
        <v>#N/A</v>
      </c>
      <c r="AO52" s="500" t="e">
        <f t="shared" si="33"/>
        <v>#N/A</v>
      </c>
      <c r="AP52" s="500" t="e">
        <f t="shared" si="33"/>
        <v>#N/A</v>
      </c>
      <c r="AQ52" s="500" t="e">
        <f t="shared" si="33"/>
        <v>#N/A</v>
      </c>
      <c r="AR52" s="500" t="e">
        <f t="shared" si="33"/>
        <v>#N/A</v>
      </c>
      <c r="AS52" s="500" t="e">
        <f t="shared" si="33"/>
        <v>#N/A</v>
      </c>
      <c r="AT52" s="500" t="e">
        <f t="shared" si="33"/>
        <v>#N/A</v>
      </c>
      <c r="AU52" s="500" t="e">
        <f t="shared" si="33"/>
        <v>#N/A</v>
      </c>
      <c r="AV52" s="500" t="e">
        <f t="shared" si="33"/>
        <v>#N/A</v>
      </c>
      <c r="AW52" s="500" t="e">
        <f t="shared" si="33"/>
        <v>#N/A</v>
      </c>
      <c r="AX52" s="500" t="e">
        <f t="shared" si="33"/>
        <v>#N/A</v>
      </c>
      <c r="AY52" s="500" t="e">
        <f t="shared" si="33"/>
        <v>#N/A</v>
      </c>
      <c r="AZ52" s="500" t="e">
        <f t="shared" si="33"/>
        <v>#N/A</v>
      </c>
      <c r="BA52" s="500" t="e">
        <f t="shared" si="33"/>
        <v>#N/A</v>
      </c>
      <c r="BB52" s="500" t="e">
        <f t="shared" si="33"/>
        <v>#N/A</v>
      </c>
      <c r="BC52" s="500" t="e">
        <f t="shared" si="33"/>
        <v>#N/A</v>
      </c>
      <c r="BD52" s="500" t="e">
        <f t="shared" si="33"/>
        <v>#N/A</v>
      </c>
      <c r="BE52" s="500" t="e">
        <f t="shared" si="33"/>
        <v>#N/A</v>
      </c>
      <c r="BF52" s="500" t="e">
        <f t="shared" si="33"/>
        <v>#N/A</v>
      </c>
      <c r="BG52" s="500" t="e">
        <f t="shared" si="33"/>
        <v>#N/A</v>
      </c>
      <c r="BH52" s="500" t="e">
        <f t="shared" si="33"/>
        <v>#N/A</v>
      </c>
      <c r="BI52" s="500" t="e">
        <f t="shared" si="33"/>
        <v>#N/A</v>
      </c>
      <c r="BJ52" s="500" t="e">
        <f t="shared" si="33"/>
        <v>#N/A</v>
      </c>
      <c r="BK52" s="500" t="e">
        <f t="shared" si="33"/>
        <v>#N/A</v>
      </c>
      <c r="BL52" s="500" t="e">
        <f t="shared" si="33"/>
        <v>#N/A</v>
      </c>
      <c r="BM52" s="500" t="e">
        <f t="shared" si="33"/>
        <v>#N/A</v>
      </c>
      <c r="BN52" s="500" t="e">
        <f t="shared" si="33"/>
        <v>#N/A</v>
      </c>
      <c r="BO52" s="500" t="e">
        <f t="shared" si="33"/>
        <v>#N/A</v>
      </c>
      <c r="BP52" s="500" t="e">
        <f t="shared" ref="BP52:BV52" si="34">IF(SUM(BP41,BP45)=0,#N/A,SUM(BP41,BP45))</f>
        <v>#N/A</v>
      </c>
      <c r="BQ52" s="500" t="e">
        <f t="shared" si="34"/>
        <v>#N/A</v>
      </c>
      <c r="BR52" s="500" t="e">
        <f t="shared" si="34"/>
        <v>#N/A</v>
      </c>
      <c r="BS52" s="500" t="e">
        <f t="shared" si="34"/>
        <v>#N/A</v>
      </c>
      <c r="BT52" s="500" t="e">
        <f t="shared" si="34"/>
        <v>#N/A</v>
      </c>
      <c r="BU52" s="500" t="e">
        <f t="shared" si="34"/>
        <v>#N/A</v>
      </c>
      <c r="BV52" s="636" t="e">
        <f t="shared" si="34"/>
        <v>#N/A</v>
      </c>
      <c r="BW52" s="487"/>
    </row>
    <row r="53" spans="1:405" s="497" customFormat="1">
      <c r="A53" s="507" t="s">
        <v>173</v>
      </c>
      <c r="B53" s="502">
        <f t="shared" si="8"/>
        <v>0</v>
      </c>
      <c r="C53" s="503">
        <f>SUM(C13,C20)</f>
        <v>0</v>
      </c>
      <c r="D53" s="503">
        <f t="shared" ref="D53:BO54" si="35">SUM(D13,D20)</f>
        <v>0</v>
      </c>
      <c r="E53" s="503">
        <f t="shared" si="35"/>
        <v>0</v>
      </c>
      <c r="F53" s="503">
        <f t="shared" si="35"/>
        <v>0</v>
      </c>
      <c r="G53" s="503">
        <f t="shared" si="35"/>
        <v>0</v>
      </c>
      <c r="H53" s="503">
        <f t="shared" si="35"/>
        <v>0</v>
      </c>
      <c r="I53" s="503">
        <f t="shared" si="35"/>
        <v>0</v>
      </c>
      <c r="J53" s="503">
        <f t="shared" si="35"/>
        <v>0</v>
      </c>
      <c r="K53" s="503">
        <f t="shared" si="35"/>
        <v>0</v>
      </c>
      <c r="L53" s="503">
        <f t="shared" si="35"/>
        <v>0</v>
      </c>
      <c r="M53" s="503">
        <f t="shared" si="35"/>
        <v>0</v>
      </c>
      <c r="N53" s="503">
        <f t="shared" si="35"/>
        <v>0</v>
      </c>
      <c r="O53" s="503">
        <f t="shared" si="35"/>
        <v>0</v>
      </c>
      <c r="P53" s="503">
        <f t="shared" si="35"/>
        <v>0</v>
      </c>
      <c r="Q53" s="503">
        <f t="shared" si="35"/>
        <v>0</v>
      </c>
      <c r="R53" s="503">
        <f t="shared" si="35"/>
        <v>0</v>
      </c>
      <c r="S53" s="503">
        <f t="shared" si="35"/>
        <v>0</v>
      </c>
      <c r="T53" s="503">
        <f t="shared" si="35"/>
        <v>0</v>
      </c>
      <c r="U53" s="503">
        <f t="shared" si="35"/>
        <v>0</v>
      </c>
      <c r="V53" s="503">
        <f t="shared" si="35"/>
        <v>0</v>
      </c>
      <c r="W53" s="503">
        <f t="shared" si="35"/>
        <v>0</v>
      </c>
      <c r="X53" s="503">
        <f t="shared" si="35"/>
        <v>0</v>
      </c>
      <c r="Y53" s="503">
        <f t="shared" si="35"/>
        <v>0</v>
      </c>
      <c r="Z53" s="503">
        <f t="shared" si="35"/>
        <v>0</v>
      </c>
      <c r="AA53" s="503">
        <f t="shared" si="35"/>
        <v>0</v>
      </c>
      <c r="AB53" s="503">
        <f t="shared" si="35"/>
        <v>0</v>
      </c>
      <c r="AC53" s="503">
        <f t="shared" si="35"/>
        <v>0</v>
      </c>
      <c r="AD53" s="503">
        <f t="shared" si="35"/>
        <v>0</v>
      </c>
      <c r="AE53" s="503">
        <f t="shared" si="35"/>
        <v>0</v>
      </c>
      <c r="AF53" s="503">
        <f t="shared" si="35"/>
        <v>0</v>
      </c>
      <c r="AG53" s="503">
        <f t="shared" si="35"/>
        <v>0</v>
      </c>
      <c r="AH53" s="503">
        <f t="shared" si="35"/>
        <v>0</v>
      </c>
      <c r="AI53" s="503">
        <f t="shared" si="35"/>
        <v>0</v>
      </c>
      <c r="AJ53" s="503">
        <f t="shared" si="35"/>
        <v>0</v>
      </c>
      <c r="AK53" s="503">
        <f t="shared" si="35"/>
        <v>0</v>
      </c>
      <c r="AL53" s="503">
        <f t="shared" si="35"/>
        <v>0</v>
      </c>
      <c r="AM53" s="503">
        <f t="shared" si="35"/>
        <v>0</v>
      </c>
      <c r="AN53" s="503">
        <f t="shared" si="35"/>
        <v>0</v>
      </c>
      <c r="AO53" s="503">
        <f t="shared" si="35"/>
        <v>0</v>
      </c>
      <c r="AP53" s="503">
        <f t="shared" si="35"/>
        <v>0</v>
      </c>
      <c r="AQ53" s="503">
        <f t="shared" si="35"/>
        <v>0</v>
      </c>
      <c r="AR53" s="503">
        <f t="shared" si="35"/>
        <v>0</v>
      </c>
      <c r="AS53" s="503">
        <f t="shared" si="35"/>
        <v>0</v>
      </c>
      <c r="AT53" s="503">
        <f t="shared" si="35"/>
        <v>0</v>
      </c>
      <c r="AU53" s="503">
        <f t="shared" si="35"/>
        <v>0</v>
      </c>
      <c r="AV53" s="503">
        <f t="shared" si="35"/>
        <v>0</v>
      </c>
      <c r="AW53" s="503">
        <f t="shared" si="35"/>
        <v>0</v>
      </c>
      <c r="AX53" s="503">
        <f t="shared" si="35"/>
        <v>0</v>
      </c>
      <c r="AY53" s="503">
        <f t="shared" si="35"/>
        <v>0</v>
      </c>
      <c r="AZ53" s="503">
        <f t="shared" si="35"/>
        <v>0</v>
      </c>
      <c r="BA53" s="503">
        <f t="shared" si="35"/>
        <v>0</v>
      </c>
      <c r="BB53" s="503">
        <f t="shared" si="35"/>
        <v>0</v>
      </c>
      <c r="BC53" s="503">
        <f t="shared" si="35"/>
        <v>0</v>
      </c>
      <c r="BD53" s="503">
        <f t="shared" si="35"/>
        <v>0</v>
      </c>
      <c r="BE53" s="503">
        <f t="shared" si="35"/>
        <v>0</v>
      </c>
      <c r="BF53" s="503">
        <f t="shared" si="35"/>
        <v>0</v>
      </c>
      <c r="BG53" s="503">
        <f t="shared" si="35"/>
        <v>0</v>
      </c>
      <c r="BH53" s="503">
        <f t="shared" si="35"/>
        <v>0</v>
      </c>
      <c r="BI53" s="503">
        <f t="shared" si="35"/>
        <v>0</v>
      </c>
      <c r="BJ53" s="503">
        <f t="shared" si="35"/>
        <v>0</v>
      </c>
      <c r="BK53" s="503">
        <f t="shared" si="35"/>
        <v>0</v>
      </c>
      <c r="BL53" s="503">
        <f t="shared" si="35"/>
        <v>0</v>
      </c>
      <c r="BM53" s="503">
        <f t="shared" si="35"/>
        <v>0</v>
      </c>
      <c r="BN53" s="503">
        <f t="shared" si="35"/>
        <v>0</v>
      </c>
      <c r="BO53" s="503">
        <f t="shared" si="35"/>
        <v>0</v>
      </c>
      <c r="BP53" s="503">
        <f t="shared" ref="BP53:BV54" si="36">SUM(BP13,BP20)</f>
        <v>0</v>
      </c>
      <c r="BQ53" s="503">
        <f t="shared" si="36"/>
        <v>0</v>
      </c>
      <c r="BR53" s="503">
        <f t="shared" si="36"/>
        <v>0</v>
      </c>
      <c r="BS53" s="503">
        <f t="shared" si="36"/>
        <v>0</v>
      </c>
      <c r="BT53" s="503">
        <f t="shared" si="36"/>
        <v>0</v>
      </c>
      <c r="BU53" s="503">
        <f t="shared" si="36"/>
        <v>0</v>
      </c>
      <c r="BV53" s="632">
        <f t="shared" si="36"/>
        <v>0</v>
      </c>
      <c r="BW53" s="487"/>
    </row>
    <row r="54" spans="1:405" s="497" customFormat="1">
      <c r="A54" s="508" t="s">
        <v>174</v>
      </c>
      <c r="B54" s="502">
        <f t="shared" si="8"/>
        <v>0</v>
      </c>
      <c r="C54" s="505">
        <f>SUM(C14,C21)</f>
        <v>0</v>
      </c>
      <c r="D54" s="505">
        <f t="shared" si="35"/>
        <v>0</v>
      </c>
      <c r="E54" s="505">
        <f t="shared" si="35"/>
        <v>0</v>
      </c>
      <c r="F54" s="505">
        <f t="shared" si="35"/>
        <v>0</v>
      </c>
      <c r="G54" s="505">
        <f t="shared" si="35"/>
        <v>0</v>
      </c>
      <c r="H54" s="505">
        <f t="shared" si="35"/>
        <v>0</v>
      </c>
      <c r="I54" s="505">
        <f t="shared" si="35"/>
        <v>0</v>
      </c>
      <c r="J54" s="505">
        <f t="shared" si="35"/>
        <v>0</v>
      </c>
      <c r="K54" s="505">
        <f t="shared" si="35"/>
        <v>0</v>
      </c>
      <c r="L54" s="505">
        <f t="shared" si="35"/>
        <v>0</v>
      </c>
      <c r="M54" s="505">
        <f t="shared" si="35"/>
        <v>0</v>
      </c>
      <c r="N54" s="505">
        <f t="shared" si="35"/>
        <v>0</v>
      </c>
      <c r="O54" s="505">
        <f t="shared" si="35"/>
        <v>0</v>
      </c>
      <c r="P54" s="505">
        <f t="shared" si="35"/>
        <v>0</v>
      </c>
      <c r="Q54" s="505">
        <f t="shared" si="35"/>
        <v>0</v>
      </c>
      <c r="R54" s="505">
        <f t="shared" si="35"/>
        <v>0</v>
      </c>
      <c r="S54" s="505">
        <f t="shared" si="35"/>
        <v>0</v>
      </c>
      <c r="T54" s="505">
        <f t="shared" si="35"/>
        <v>0</v>
      </c>
      <c r="U54" s="505">
        <f t="shared" si="35"/>
        <v>0</v>
      </c>
      <c r="V54" s="505">
        <f t="shared" si="35"/>
        <v>0</v>
      </c>
      <c r="W54" s="505">
        <f t="shared" si="35"/>
        <v>0</v>
      </c>
      <c r="X54" s="505">
        <f t="shared" si="35"/>
        <v>0</v>
      </c>
      <c r="Y54" s="505">
        <f t="shared" si="35"/>
        <v>0</v>
      </c>
      <c r="Z54" s="505">
        <f t="shared" si="35"/>
        <v>0</v>
      </c>
      <c r="AA54" s="505">
        <f t="shared" si="35"/>
        <v>0</v>
      </c>
      <c r="AB54" s="505">
        <f t="shared" si="35"/>
        <v>0</v>
      </c>
      <c r="AC54" s="505">
        <f t="shared" si="35"/>
        <v>0</v>
      </c>
      <c r="AD54" s="505">
        <f t="shared" si="35"/>
        <v>0</v>
      </c>
      <c r="AE54" s="505">
        <f t="shared" si="35"/>
        <v>0</v>
      </c>
      <c r="AF54" s="505">
        <f t="shared" si="35"/>
        <v>0</v>
      </c>
      <c r="AG54" s="505">
        <f t="shared" si="35"/>
        <v>0</v>
      </c>
      <c r="AH54" s="505">
        <f t="shared" si="35"/>
        <v>0</v>
      </c>
      <c r="AI54" s="505">
        <f t="shared" si="35"/>
        <v>0</v>
      </c>
      <c r="AJ54" s="505">
        <f t="shared" si="35"/>
        <v>0</v>
      </c>
      <c r="AK54" s="505">
        <f t="shared" si="35"/>
        <v>0</v>
      </c>
      <c r="AL54" s="505">
        <f t="shared" si="35"/>
        <v>0</v>
      </c>
      <c r="AM54" s="505">
        <f t="shared" si="35"/>
        <v>0</v>
      </c>
      <c r="AN54" s="505">
        <f t="shared" si="35"/>
        <v>0</v>
      </c>
      <c r="AO54" s="505">
        <f t="shared" si="35"/>
        <v>0</v>
      </c>
      <c r="AP54" s="505">
        <f t="shared" si="35"/>
        <v>0</v>
      </c>
      <c r="AQ54" s="505">
        <f t="shared" si="35"/>
        <v>0</v>
      </c>
      <c r="AR54" s="505">
        <f t="shared" si="35"/>
        <v>0</v>
      </c>
      <c r="AS54" s="505">
        <f t="shared" si="35"/>
        <v>0</v>
      </c>
      <c r="AT54" s="505">
        <f t="shared" si="35"/>
        <v>0</v>
      </c>
      <c r="AU54" s="505">
        <f t="shared" si="35"/>
        <v>0</v>
      </c>
      <c r="AV54" s="505">
        <f t="shared" si="35"/>
        <v>0</v>
      </c>
      <c r="AW54" s="505">
        <f t="shared" si="35"/>
        <v>0</v>
      </c>
      <c r="AX54" s="505">
        <f t="shared" si="35"/>
        <v>0</v>
      </c>
      <c r="AY54" s="505">
        <f t="shared" si="35"/>
        <v>0</v>
      </c>
      <c r="AZ54" s="505">
        <f t="shared" si="35"/>
        <v>0</v>
      </c>
      <c r="BA54" s="505">
        <f t="shared" si="35"/>
        <v>0</v>
      </c>
      <c r="BB54" s="505">
        <f t="shared" si="35"/>
        <v>0</v>
      </c>
      <c r="BC54" s="505">
        <f t="shared" si="35"/>
        <v>0</v>
      </c>
      <c r="BD54" s="505">
        <f t="shared" si="35"/>
        <v>0</v>
      </c>
      <c r="BE54" s="505">
        <f t="shared" si="35"/>
        <v>0</v>
      </c>
      <c r="BF54" s="505">
        <f t="shared" si="35"/>
        <v>0</v>
      </c>
      <c r="BG54" s="505">
        <f t="shared" si="35"/>
        <v>0</v>
      </c>
      <c r="BH54" s="505">
        <f t="shared" si="35"/>
        <v>0</v>
      </c>
      <c r="BI54" s="505">
        <f t="shared" si="35"/>
        <v>0</v>
      </c>
      <c r="BJ54" s="505">
        <f t="shared" si="35"/>
        <v>0</v>
      </c>
      <c r="BK54" s="505">
        <f t="shared" si="35"/>
        <v>0</v>
      </c>
      <c r="BL54" s="505">
        <f t="shared" si="35"/>
        <v>0</v>
      </c>
      <c r="BM54" s="505">
        <f t="shared" si="35"/>
        <v>0</v>
      </c>
      <c r="BN54" s="505">
        <f t="shared" si="35"/>
        <v>0</v>
      </c>
      <c r="BO54" s="505">
        <f t="shared" si="35"/>
        <v>0</v>
      </c>
      <c r="BP54" s="505">
        <f t="shared" si="36"/>
        <v>0</v>
      </c>
      <c r="BQ54" s="505">
        <f t="shared" si="36"/>
        <v>0</v>
      </c>
      <c r="BR54" s="505">
        <f t="shared" si="36"/>
        <v>0</v>
      </c>
      <c r="BS54" s="505">
        <f t="shared" si="36"/>
        <v>0</v>
      </c>
      <c r="BT54" s="505">
        <f t="shared" si="36"/>
        <v>0</v>
      </c>
      <c r="BU54" s="505">
        <f t="shared" si="36"/>
        <v>0</v>
      </c>
      <c r="BV54" s="637">
        <f t="shared" si="36"/>
        <v>0</v>
      </c>
      <c r="BW54" s="487"/>
    </row>
    <row r="55" spans="1:405" s="497" customFormat="1" ht="13.5" thickBot="1">
      <c r="A55" s="498" t="s">
        <v>157</v>
      </c>
      <c r="B55" s="509">
        <f t="shared" si="8"/>
        <v>0</v>
      </c>
      <c r="C55" s="500">
        <f>SUM(C38,C42)</f>
        <v>0</v>
      </c>
      <c r="D55" s="500">
        <f t="shared" ref="D55:BO55" si="37">SUM(D38,D42)</f>
        <v>0</v>
      </c>
      <c r="E55" s="500">
        <f t="shared" si="37"/>
        <v>0</v>
      </c>
      <c r="F55" s="500">
        <f t="shared" si="37"/>
        <v>0</v>
      </c>
      <c r="G55" s="500">
        <f t="shared" si="37"/>
        <v>0</v>
      </c>
      <c r="H55" s="500">
        <f t="shared" si="37"/>
        <v>0</v>
      </c>
      <c r="I55" s="500">
        <f t="shared" si="37"/>
        <v>0</v>
      </c>
      <c r="J55" s="500">
        <f t="shared" si="37"/>
        <v>0</v>
      </c>
      <c r="K55" s="500">
        <f t="shared" si="37"/>
        <v>0</v>
      </c>
      <c r="L55" s="500">
        <f t="shared" si="37"/>
        <v>0</v>
      </c>
      <c r="M55" s="500">
        <f t="shared" si="37"/>
        <v>0</v>
      </c>
      <c r="N55" s="500">
        <f t="shared" si="37"/>
        <v>0</v>
      </c>
      <c r="O55" s="500">
        <f t="shared" si="37"/>
        <v>0</v>
      </c>
      <c r="P55" s="500">
        <f t="shared" si="37"/>
        <v>0</v>
      </c>
      <c r="Q55" s="500">
        <f t="shared" si="37"/>
        <v>0</v>
      </c>
      <c r="R55" s="500">
        <f t="shared" si="37"/>
        <v>0</v>
      </c>
      <c r="S55" s="500">
        <f t="shared" si="37"/>
        <v>0</v>
      </c>
      <c r="T55" s="500">
        <f t="shared" si="37"/>
        <v>0</v>
      </c>
      <c r="U55" s="500">
        <f t="shared" si="37"/>
        <v>0</v>
      </c>
      <c r="V55" s="500">
        <f t="shared" si="37"/>
        <v>0</v>
      </c>
      <c r="W55" s="500">
        <f t="shared" si="37"/>
        <v>0</v>
      </c>
      <c r="X55" s="500">
        <f t="shared" si="37"/>
        <v>0</v>
      </c>
      <c r="Y55" s="500">
        <f t="shared" si="37"/>
        <v>0</v>
      </c>
      <c r="Z55" s="500">
        <f t="shared" si="37"/>
        <v>0</v>
      </c>
      <c r="AA55" s="500">
        <f t="shared" si="37"/>
        <v>0</v>
      </c>
      <c r="AB55" s="500">
        <f t="shared" si="37"/>
        <v>0</v>
      </c>
      <c r="AC55" s="500">
        <f t="shared" si="37"/>
        <v>0</v>
      </c>
      <c r="AD55" s="500">
        <f t="shared" si="37"/>
        <v>0</v>
      </c>
      <c r="AE55" s="500">
        <f t="shared" si="37"/>
        <v>0</v>
      </c>
      <c r="AF55" s="500">
        <f t="shared" si="37"/>
        <v>0</v>
      </c>
      <c r="AG55" s="500">
        <f t="shared" si="37"/>
        <v>0</v>
      </c>
      <c r="AH55" s="500">
        <f t="shared" si="37"/>
        <v>0</v>
      </c>
      <c r="AI55" s="500">
        <f t="shared" si="37"/>
        <v>0</v>
      </c>
      <c r="AJ55" s="500">
        <f t="shared" si="37"/>
        <v>0</v>
      </c>
      <c r="AK55" s="500">
        <f t="shared" si="37"/>
        <v>0</v>
      </c>
      <c r="AL55" s="500">
        <f t="shared" si="37"/>
        <v>0</v>
      </c>
      <c r="AM55" s="500">
        <f t="shared" si="37"/>
        <v>0</v>
      </c>
      <c r="AN55" s="500">
        <f t="shared" si="37"/>
        <v>0</v>
      </c>
      <c r="AO55" s="500">
        <f t="shared" si="37"/>
        <v>0</v>
      </c>
      <c r="AP55" s="500">
        <f t="shared" si="37"/>
        <v>0</v>
      </c>
      <c r="AQ55" s="500">
        <f t="shared" si="37"/>
        <v>0</v>
      </c>
      <c r="AR55" s="500">
        <f t="shared" si="37"/>
        <v>0</v>
      </c>
      <c r="AS55" s="500">
        <f t="shared" si="37"/>
        <v>0</v>
      </c>
      <c r="AT55" s="500">
        <f t="shared" si="37"/>
        <v>0</v>
      </c>
      <c r="AU55" s="500">
        <f t="shared" si="37"/>
        <v>0</v>
      </c>
      <c r="AV55" s="500">
        <f t="shared" si="37"/>
        <v>0</v>
      </c>
      <c r="AW55" s="500">
        <f t="shared" si="37"/>
        <v>0</v>
      </c>
      <c r="AX55" s="500">
        <f t="shared" si="37"/>
        <v>0</v>
      </c>
      <c r="AY55" s="500">
        <f t="shared" si="37"/>
        <v>0</v>
      </c>
      <c r="AZ55" s="500">
        <f t="shared" si="37"/>
        <v>0</v>
      </c>
      <c r="BA55" s="500">
        <f t="shared" si="37"/>
        <v>0</v>
      </c>
      <c r="BB55" s="500">
        <f t="shared" si="37"/>
        <v>0</v>
      </c>
      <c r="BC55" s="500">
        <f t="shared" si="37"/>
        <v>0</v>
      </c>
      <c r="BD55" s="500">
        <f t="shared" si="37"/>
        <v>0</v>
      </c>
      <c r="BE55" s="500">
        <f t="shared" si="37"/>
        <v>0</v>
      </c>
      <c r="BF55" s="500">
        <f t="shared" si="37"/>
        <v>0</v>
      </c>
      <c r="BG55" s="500">
        <f t="shared" si="37"/>
        <v>0</v>
      </c>
      <c r="BH55" s="500">
        <f t="shared" si="37"/>
        <v>0</v>
      </c>
      <c r="BI55" s="500">
        <f t="shared" si="37"/>
        <v>0</v>
      </c>
      <c r="BJ55" s="500">
        <f t="shared" si="37"/>
        <v>0</v>
      </c>
      <c r="BK55" s="500">
        <f t="shared" si="37"/>
        <v>0</v>
      </c>
      <c r="BL55" s="500">
        <f t="shared" si="37"/>
        <v>0</v>
      </c>
      <c r="BM55" s="500">
        <f t="shared" si="37"/>
        <v>0</v>
      </c>
      <c r="BN55" s="500">
        <f t="shared" si="37"/>
        <v>0</v>
      </c>
      <c r="BO55" s="500">
        <f t="shared" si="37"/>
        <v>0</v>
      </c>
      <c r="BP55" s="500">
        <f t="shared" ref="BP55:BV55" si="38">SUM(BP38,BP42)</f>
        <v>0</v>
      </c>
      <c r="BQ55" s="500">
        <f t="shared" si="38"/>
        <v>0</v>
      </c>
      <c r="BR55" s="500">
        <f t="shared" si="38"/>
        <v>0</v>
      </c>
      <c r="BS55" s="500">
        <f t="shared" si="38"/>
        <v>0</v>
      </c>
      <c r="BT55" s="500">
        <f t="shared" si="38"/>
        <v>0</v>
      </c>
      <c r="BU55" s="500">
        <f t="shared" si="38"/>
        <v>0</v>
      </c>
      <c r="BV55" s="636">
        <f t="shared" si="38"/>
        <v>0</v>
      </c>
      <c r="BW55" s="487"/>
    </row>
    <row r="56" spans="1:405">
      <c r="A56" s="486"/>
      <c r="B56" s="487" t="s">
        <v>253</v>
      </c>
      <c r="C56" s="487">
        <f>MAX(IF(ISNA(C46),0,C46),IF(ISNA(C49),0,C49),IF(ISNA(C52),0,C52),IF(ISNA(B23),0,B23))</f>
        <v>0</v>
      </c>
      <c r="D56" s="487">
        <f t="shared" ref="D56:BO56" si="39">MAX(IF(ISNA(D46),0,D46),IF(ISNA(D49),0,D49),IF(ISNA(D52),0,D52),IF(ISNA(C23),0,C23))</f>
        <v>0</v>
      </c>
      <c r="E56" s="487">
        <f t="shared" si="39"/>
        <v>0</v>
      </c>
      <c r="F56" s="487">
        <f t="shared" si="39"/>
        <v>0</v>
      </c>
      <c r="G56" s="487">
        <f t="shared" si="39"/>
        <v>0</v>
      </c>
      <c r="H56" s="487">
        <f t="shared" si="39"/>
        <v>0</v>
      </c>
      <c r="I56" s="487">
        <f t="shared" si="39"/>
        <v>0</v>
      </c>
      <c r="J56" s="487">
        <f t="shared" si="39"/>
        <v>0</v>
      </c>
      <c r="K56" s="487">
        <f t="shared" si="39"/>
        <v>0</v>
      </c>
      <c r="L56" s="487">
        <f t="shared" si="39"/>
        <v>0</v>
      </c>
      <c r="M56" s="487">
        <f t="shared" si="39"/>
        <v>0</v>
      </c>
      <c r="N56" s="487">
        <f t="shared" si="39"/>
        <v>0</v>
      </c>
      <c r="O56" s="487">
        <f t="shared" si="39"/>
        <v>0</v>
      </c>
      <c r="P56" s="487">
        <f t="shared" si="39"/>
        <v>0</v>
      </c>
      <c r="Q56" s="487">
        <f t="shared" si="39"/>
        <v>0</v>
      </c>
      <c r="R56" s="487">
        <f t="shared" si="39"/>
        <v>0</v>
      </c>
      <c r="S56" s="487">
        <f t="shared" si="39"/>
        <v>0</v>
      </c>
      <c r="T56" s="487">
        <f t="shared" si="39"/>
        <v>0</v>
      </c>
      <c r="U56" s="487">
        <f t="shared" si="39"/>
        <v>0</v>
      </c>
      <c r="V56" s="487">
        <f t="shared" si="39"/>
        <v>0</v>
      </c>
      <c r="W56" s="487">
        <f t="shared" si="39"/>
        <v>0</v>
      </c>
      <c r="X56" s="487">
        <f t="shared" si="39"/>
        <v>0</v>
      </c>
      <c r="Y56" s="487">
        <f t="shared" si="39"/>
        <v>0</v>
      </c>
      <c r="Z56" s="487">
        <f t="shared" si="39"/>
        <v>0</v>
      </c>
      <c r="AA56" s="487">
        <f t="shared" si="39"/>
        <v>0</v>
      </c>
      <c r="AB56" s="487">
        <f t="shared" si="39"/>
        <v>0</v>
      </c>
      <c r="AC56" s="487">
        <f t="shared" si="39"/>
        <v>0</v>
      </c>
      <c r="AD56" s="487">
        <f t="shared" si="39"/>
        <v>0</v>
      </c>
      <c r="AE56" s="487">
        <f t="shared" si="39"/>
        <v>0</v>
      </c>
      <c r="AF56" s="487">
        <f t="shared" si="39"/>
        <v>0</v>
      </c>
      <c r="AG56" s="487">
        <f t="shared" si="39"/>
        <v>0</v>
      </c>
      <c r="AH56" s="487">
        <f t="shared" si="39"/>
        <v>0</v>
      </c>
      <c r="AI56" s="487">
        <f t="shared" si="39"/>
        <v>0</v>
      </c>
      <c r="AJ56" s="487">
        <f t="shared" si="39"/>
        <v>0</v>
      </c>
      <c r="AK56" s="487">
        <f t="shared" si="39"/>
        <v>0</v>
      </c>
      <c r="AL56" s="487">
        <f t="shared" si="39"/>
        <v>0</v>
      </c>
      <c r="AM56" s="487">
        <f t="shared" si="39"/>
        <v>0</v>
      </c>
      <c r="AN56" s="487">
        <f t="shared" si="39"/>
        <v>0</v>
      </c>
      <c r="AO56" s="487">
        <f t="shared" si="39"/>
        <v>0</v>
      </c>
      <c r="AP56" s="487">
        <f t="shared" si="39"/>
        <v>0</v>
      </c>
      <c r="AQ56" s="487">
        <f t="shared" si="39"/>
        <v>0</v>
      </c>
      <c r="AR56" s="487">
        <f t="shared" si="39"/>
        <v>0</v>
      </c>
      <c r="AS56" s="487">
        <f t="shared" si="39"/>
        <v>0</v>
      </c>
      <c r="AT56" s="487">
        <f t="shared" si="39"/>
        <v>0</v>
      </c>
      <c r="AU56" s="487">
        <f t="shared" si="39"/>
        <v>0</v>
      </c>
      <c r="AV56" s="487">
        <f t="shared" si="39"/>
        <v>0</v>
      </c>
      <c r="AW56" s="487">
        <f t="shared" si="39"/>
        <v>0</v>
      </c>
      <c r="AX56" s="487">
        <f t="shared" si="39"/>
        <v>0</v>
      </c>
      <c r="AY56" s="487">
        <f t="shared" si="39"/>
        <v>0</v>
      </c>
      <c r="AZ56" s="487">
        <f t="shared" si="39"/>
        <v>0</v>
      </c>
      <c r="BA56" s="487">
        <f t="shared" si="39"/>
        <v>0</v>
      </c>
      <c r="BB56" s="487">
        <f t="shared" si="39"/>
        <v>0</v>
      </c>
      <c r="BC56" s="487">
        <f t="shared" si="39"/>
        <v>0</v>
      </c>
      <c r="BD56" s="487">
        <f t="shared" si="39"/>
        <v>0</v>
      </c>
      <c r="BE56" s="487">
        <f t="shared" si="39"/>
        <v>0</v>
      </c>
      <c r="BF56" s="487">
        <f t="shared" si="39"/>
        <v>0</v>
      </c>
      <c r="BG56" s="487">
        <f t="shared" si="39"/>
        <v>0</v>
      </c>
      <c r="BH56" s="487">
        <f t="shared" si="39"/>
        <v>0</v>
      </c>
      <c r="BI56" s="487">
        <f t="shared" si="39"/>
        <v>0</v>
      </c>
      <c r="BJ56" s="487">
        <f t="shared" si="39"/>
        <v>0</v>
      </c>
      <c r="BK56" s="487">
        <f t="shared" si="39"/>
        <v>0</v>
      </c>
      <c r="BL56" s="487">
        <f t="shared" si="39"/>
        <v>0</v>
      </c>
      <c r="BM56" s="487">
        <f t="shared" si="39"/>
        <v>0</v>
      </c>
      <c r="BN56" s="487">
        <f t="shared" si="39"/>
        <v>0</v>
      </c>
      <c r="BO56" s="487">
        <f t="shared" si="39"/>
        <v>0</v>
      </c>
      <c r="BP56" s="487">
        <f t="shared" ref="BP56:BU56" si="40">MAX(IF(ISNA(BP46),0,BP46),IF(ISNA(BP49),0,BP49),IF(ISNA(BP52),0,BP52),IF(ISNA(BO23),0,BO23))</f>
        <v>0</v>
      </c>
      <c r="BQ56" s="487">
        <f t="shared" si="40"/>
        <v>0</v>
      </c>
      <c r="BR56" s="487">
        <f t="shared" si="40"/>
        <v>0</v>
      </c>
      <c r="BS56" s="487">
        <f t="shared" si="40"/>
        <v>0</v>
      </c>
      <c r="BT56" s="487">
        <f t="shared" si="40"/>
        <v>0</v>
      </c>
      <c r="BU56" s="487">
        <f t="shared" si="40"/>
        <v>0</v>
      </c>
      <c r="BV56" s="638">
        <f>MAX(IF(ISNA(BV46),0,BV46),IF(ISNA(BV49),0,BV49),IF(ISNA(BV52),0,BV52),IF(ISNA(BU23),0,BU23))</f>
        <v>0</v>
      </c>
      <c r="BW56" s="487"/>
    </row>
    <row r="57" spans="1:405">
      <c r="A57" s="486"/>
      <c r="B57" s="477"/>
      <c r="C57" s="487"/>
      <c r="D57" s="487"/>
      <c r="E57" s="487"/>
      <c r="F57" s="487"/>
      <c r="G57" s="487"/>
      <c r="H57" s="487"/>
      <c r="I57" s="487"/>
      <c r="J57" s="487"/>
      <c r="K57" s="487"/>
      <c r="L57" s="487"/>
      <c r="M57" s="487"/>
      <c r="N57" s="487"/>
      <c r="O57" s="487"/>
      <c r="P57" s="487"/>
      <c r="Q57" s="487"/>
      <c r="R57" s="487"/>
      <c r="S57" s="487"/>
      <c r="T57" s="487"/>
      <c r="U57" s="487"/>
      <c r="V57" s="487"/>
      <c r="W57" s="487"/>
      <c r="X57" s="487"/>
      <c r="Y57" s="487"/>
      <c r="Z57" s="487"/>
      <c r="AA57" s="487"/>
      <c r="AB57" s="487"/>
      <c r="AC57" s="487"/>
      <c r="AD57" s="487"/>
      <c r="AE57" s="487"/>
      <c r="AF57" s="487"/>
      <c r="AG57" s="487"/>
      <c r="AH57" s="487"/>
      <c r="AI57" s="487"/>
      <c r="AJ57" s="487"/>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487"/>
      <c r="BJ57" s="487"/>
      <c r="BK57" s="487"/>
      <c r="BL57" s="487"/>
      <c r="BM57" s="487"/>
      <c r="BN57" s="487"/>
      <c r="BO57" s="487"/>
      <c r="BP57" s="487"/>
      <c r="BQ57" s="487"/>
      <c r="BR57" s="487"/>
      <c r="BS57" s="487"/>
      <c r="BT57" s="487"/>
      <c r="BU57" s="487"/>
      <c r="BV57" s="638"/>
      <c r="BW57" s="487"/>
    </row>
    <row r="58" spans="1:405" ht="15.75">
      <c r="A58" s="510" t="s">
        <v>158</v>
      </c>
      <c r="B58" s="511"/>
      <c r="C58" s="512" t="s">
        <v>234</v>
      </c>
      <c r="D58" s="511"/>
      <c r="E58" s="512">
        <f>ROUND(IF(MAX(C56:BU56)*1.1&lt;20,20,MAX(C56:BU56)*1.1),0)</f>
        <v>20</v>
      </c>
      <c r="F58" s="511"/>
      <c r="G58" s="511"/>
      <c r="H58" s="511"/>
      <c r="I58" s="511"/>
      <c r="J58" s="511"/>
      <c r="K58" s="511"/>
      <c r="L58" s="511"/>
      <c r="M58" s="511"/>
      <c r="N58" s="511"/>
      <c r="O58" s="511"/>
      <c r="P58" s="511"/>
      <c r="Q58" s="511"/>
      <c r="R58" s="511"/>
      <c r="S58" s="511"/>
      <c r="T58" s="511"/>
      <c r="U58" s="511"/>
      <c r="V58" s="511"/>
      <c r="W58" s="511"/>
      <c r="X58" s="511"/>
      <c r="Y58" s="511"/>
      <c r="Z58" s="511"/>
      <c r="AA58" s="511"/>
      <c r="AB58" s="511"/>
      <c r="AC58" s="511"/>
      <c r="AD58" s="511"/>
      <c r="AE58" s="511"/>
      <c r="AF58" s="511"/>
      <c r="AG58" s="511"/>
      <c r="AH58" s="511"/>
      <c r="AI58" s="511"/>
      <c r="AJ58" s="511"/>
      <c r="AK58" s="511"/>
      <c r="AL58" s="511"/>
      <c r="AM58" s="511"/>
      <c r="AN58" s="511"/>
      <c r="AO58" s="511"/>
      <c r="AP58" s="511"/>
      <c r="AQ58" s="511"/>
      <c r="AR58" s="511"/>
      <c r="AS58" s="511"/>
      <c r="AT58" s="511"/>
      <c r="AU58" s="511"/>
      <c r="AV58" s="511"/>
      <c r="AW58" s="511"/>
      <c r="AX58" s="511"/>
      <c r="AY58" s="511"/>
      <c r="AZ58" s="511"/>
      <c r="BA58" s="511"/>
      <c r="BB58" s="511"/>
      <c r="BC58" s="511"/>
      <c r="BD58" s="511"/>
      <c r="BE58" s="511"/>
      <c r="BF58" s="511"/>
      <c r="BG58" s="511"/>
      <c r="BH58" s="511"/>
      <c r="BI58" s="511"/>
      <c r="BJ58" s="511"/>
      <c r="BK58" s="511"/>
      <c r="BL58" s="511"/>
      <c r="BM58" s="511"/>
      <c r="BN58" s="511"/>
      <c r="BO58" s="511"/>
      <c r="BP58" s="511"/>
      <c r="BQ58" s="511"/>
      <c r="BR58" s="511"/>
      <c r="BS58" s="511"/>
      <c r="BT58" s="511"/>
      <c r="BU58" s="511"/>
      <c r="BV58" s="639"/>
      <c r="BW58" s="487"/>
    </row>
    <row r="59" spans="1:405">
      <c r="A59" s="513" t="s">
        <v>11</v>
      </c>
      <c r="B59" s="514">
        <f>INDEX('Configuration | Scaling'!$E$13:$Y$23,11,MATCH(A59,'Configuration | Scaling'!$E$13:$Y$13,0))</f>
        <v>791</v>
      </c>
      <c r="C59" s="515" t="str">
        <f t="shared" ref="C59:C65" si="41">IF($B59&lt;=C$3,Max_Value,"")</f>
        <v/>
      </c>
      <c r="D59" s="515" t="str">
        <f t="shared" ref="D59:AI59" si="42">IF(AND($B$59&gt;C$3,$B$59&lt;=D$3),Max_Value,"")</f>
        <v/>
      </c>
      <c r="E59" s="515" t="str">
        <f t="shared" si="42"/>
        <v/>
      </c>
      <c r="F59" s="515" t="str">
        <f t="shared" si="42"/>
        <v/>
      </c>
      <c r="G59" s="515" t="str">
        <f t="shared" si="42"/>
        <v/>
      </c>
      <c r="H59" s="515" t="str">
        <f t="shared" si="42"/>
        <v/>
      </c>
      <c r="I59" s="515" t="str">
        <f t="shared" si="42"/>
        <v/>
      </c>
      <c r="J59" s="515" t="str">
        <f t="shared" si="42"/>
        <v/>
      </c>
      <c r="K59" s="515" t="str">
        <f t="shared" si="42"/>
        <v/>
      </c>
      <c r="L59" s="515" t="str">
        <f t="shared" si="42"/>
        <v/>
      </c>
      <c r="M59" s="515" t="str">
        <f t="shared" si="42"/>
        <v/>
      </c>
      <c r="N59" s="515" t="str">
        <f t="shared" si="42"/>
        <v/>
      </c>
      <c r="O59" s="515" t="str">
        <f t="shared" si="42"/>
        <v/>
      </c>
      <c r="P59" s="515" t="str">
        <f t="shared" si="42"/>
        <v/>
      </c>
      <c r="Q59" s="515" t="str">
        <f t="shared" si="42"/>
        <v/>
      </c>
      <c r="R59" s="515" t="str">
        <f t="shared" si="42"/>
        <v/>
      </c>
      <c r="S59" s="515" t="str">
        <f t="shared" si="42"/>
        <v/>
      </c>
      <c r="T59" s="515" t="str">
        <f t="shared" si="42"/>
        <v/>
      </c>
      <c r="U59" s="515" t="str">
        <f t="shared" si="42"/>
        <v/>
      </c>
      <c r="V59" s="515" t="str">
        <f t="shared" si="42"/>
        <v/>
      </c>
      <c r="W59" s="515" t="str">
        <f t="shared" si="42"/>
        <v/>
      </c>
      <c r="X59" s="515" t="str">
        <f t="shared" si="42"/>
        <v/>
      </c>
      <c r="Y59" s="515" t="str">
        <f t="shared" si="42"/>
        <v/>
      </c>
      <c r="Z59" s="515" t="str">
        <f t="shared" si="42"/>
        <v/>
      </c>
      <c r="AA59" s="515" t="str">
        <f t="shared" si="42"/>
        <v/>
      </c>
      <c r="AB59" s="515" t="str">
        <f t="shared" si="42"/>
        <v/>
      </c>
      <c r="AC59" s="515" t="str">
        <f t="shared" si="42"/>
        <v/>
      </c>
      <c r="AD59" s="515" t="str">
        <f t="shared" si="42"/>
        <v/>
      </c>
      <c r="AE59" s="515" t="str">
        <f t="shared" si="42"/>
        <v/>
      </c>
      <c r="AF59" s="515" t="str">
        <f t="shared" si="42"/>
        <v/>
      </c>
      <c r="AG59" s="515" t="str">
        <f t="shared" si="42"/>
        <v/>
      </c>
      <c r="AH59" s="515">
        <f t="shared" si="42"/>
        <v>20</v>
      </c>
      <c r="AI59" s="515" t="str">
        <f t="shared" si="42"/>
        <v/>
      </c>
      <c r="AJ59" s="515" t="str">
        <f t="shared" ref="AJ59:BO59" si="43">IF(AND($B$59&gt;AI$3,$B$59&lt;=AJ$3),Max_Value,"")</f>
        <v/>
      </c>
      <c r="AK59" s="515" t="str">
        <f t="shared" si="43"/>
        <v/>
      </c>
      <c r="AL59" s="515" t="str">
        <f t="shared" si="43"/>
        <v/>
      </c>
      <c r="AM59" s="515" t="str">
        <f t="shared" si="43"/>
        <v/>
      </c>
      <c r="AN59" s="515" t="str">
        <f t="shared" si="43"/>
        <v/>
      </c>
      <c r="AO59" s="515" t="str">
        <f t="shared" si="43"/>
        <v/>
      </c>
      <c r="AP59" s="515" t="str">
        <f t="shared" si="43"/>
        <v/>
      </c>
      <c r="AQ59" s="515" t="str">
        <f t="shared" si="43"/>
        <v/>
      </c>
      <c r="AR59" s="515" t="str">
        <f t="shared" si="43"/>
        <v/>
      </c>
      <c r="AS59" s="515" t="str">
        <f t="shared" si="43"/>
        <v/>
      </c>
      <c r="AT59" s="515" t="str">
        <f t="shared" si="43"/>
        <v/>
      </c>
      <c r="AU59" s="515" t="str">
        <f t="shared" si="43"/>
        <v/>
      </c>
      <c r="AV59" s="515" t="str">
        <f t="shared" si="43"/>
        <v/>
      </c>
      <c r="AW59" s="515" t="str">
        <f t="shared" si="43"/>
        <v/>
      </c>
      <c r="AX59" s="515" t="str">
        <f t="shared" si="43"/>
        <v/>
      </c>
      <c r="AY59" s="515" t="str">
        <f t="shared" si="43"/>
        <v/>
      </c>
      <c r="AZ59" s="515" t="str">
        <f t="shared" si="43"/>
        <v/>
      </c>
      <c r="BA59" s="515" t="str">
        <f t="shared" si="43"/>
        <v/>
      </c>
      <c r="BB59" s="515" t="str">
        <f t="shared" si="43"/>
        <v/>
      </c>
      <c r="BC59" s="515" t="str">
        <f t="shared" si="43"/>
        <v/>
      </c>
      <c r="BD59" s="515" t="str">
        <f t="shared" si="43"/>
        <v/>
      </c>
      <c r="BE59" s="515" t="str">
        <f t="shared" si="43"/>
        <v/>
      </c>
      <c r="BF59" s="515" t="str">
        <f t="shared" si="43"/>
        <v/>
      </c>
      <c r="BG59" s="515" t="str">
        <f t="shared" si="43"/>
        <v/>
      </c>
      <c r="BH59" s="515" t="str">
        <f t="shared" si="43"/>
        <v/>
      </c>
      <c r="BI59" s="515" t="str">
        <f t="shared" si="43"/>
        <v/>
      </c>
      <c r="BJ59" s="515" t="str">
        <f t="shared" si="43"/>
        <v/>
      </c>
      <c r="BK59" s="515" t="str">
        <f t="shared" si="43"/>
        <v/>
      </c>
      <c r="BL59" s="515" t="str">
        <f t="shared" si="43"/>
        <v/>
      </c>
      <c r="BM59" s="515" t="str">
        <f t="shared" si="43"/>
        <v/>
      </c>
      <c r="BN59" s="515" t="str">
        <f t="shared" si="43"/>
        <v/>
      </c>
      <c r="BO59" s="515" t="str">
        <f t="shared" si="43"/>
        <v/>
      </c>
      <c r="BP59" s="515" t="str">
        <f t="shared" ref="BP59:BU59" si="44">IF(AND($B$59&gt;BO$3,$B$59&lt;=BP$3),Max_Value,"")</f>
        <v/>
      </c>
      <c r="BQ59" s="515" t="str">
        <f t="shared" si="44"/>
        <v/>
      </c>
      <c r="BR59" s="515" t="str">
        <f t="shared" si="44"/>
        <v/>
      </c>
      <c r="BS59" s="515" t="str">
        <f t="shared" si="44"/>
        <v/>
      </c>
      <c r="BT59" s="515" t="str">
        <f t="shared" si="44"/>
        <v/>
      </c>
      <c r="BU59" s="640" t="str">
        <f t="shared" si="44"/>
        <v/>
      </c>
      <c r="BV59" s="636" t="str">
        <f>IF(AND($B$59&gt;BU$3,$B$59&lt;=BV$3),Max_Value,"")</f>
        <v/>
      </c>
      <c r="BW59" s="487" t="str">
        <f t="shared" ref="BW59:EH59" si="45">IF(AND($B$59&gt;=BW$3,$B$59&lt;BX$3),100,"")</f>
        <v/>
      </c>
      <c r="BX59" s="162" t="str">
        <f t="shared" si="45"/>
        <v/>
      </c>
      <c r="BY59" s="162" t="str">
        <f t="shared" si="45"/>
        <v/>
      </c>
      <c r="BZ59" s="162" t="str">
        <f t="shared" si="45"/>
        <v/>
      </c>
      <c r="CA59" s="162" t="str">
        <f t="shared" si="45"/>
        <v/>
      </c>
      <c r="CB59" s="162" t="str">
        <f t="shared" si="45"/>
        <v/>
      </c>
      <c r="CC59" s="162" t="str">
        <f t="shared" si="45"/>
        <v/>
      </c>
      <c r="CD59" s="162" t="str">
        <f t="shared" si="45"/>
        <v/>
      </c>
      <c r="CE59" s="162" t="str">
        <f t="shared" si="45"/>
        <v/>
      </c>
      <c r="CF59" s="162" t="str">
        <f t="shared" si="45"/>
        <v/>
      </c>
      <c r="CG59" s="162" t="str">
        <f t="shared" si="45"/>
        <v/>
      </c>
      <c r="CH59" s="162" t="str">
        <f t="shared" si="45"/>
        <v/>
      </c>
      <c r="CI59" s="162" t="str">
        <f t="shared" si="45"/>
        <v/>
      </c>
      <c r="CJ59" s="162" t="str">
        <f t="shared" si="45"/>
        <v/>
      </c>
      <c r="CK59" s="162" t="str">
        <f t="shared" si="45"/>
        <v/>
      </c>
      <c r="CL59" s="162" t="str">
        <f t="shared" si="45"/>
        <v/>
      </c>
      <c r="CM59" s="162" t="str">
        <f t="shared" si="45"/>
        <v/>
      </c>
      <c r="CN59" s="162" t="str">
        <f t="shared" si="45"/>
        <v/>
      </c>
      <c r="CO59" s="162" t="str">
        <f t="shared" si="45"/>
        <v/>
      </c>
      <c r="CP59" s="162" t="str">
        <f t="shared" si="45"/>
        <v/>
      </c>
      <c r="CQ59" s="162" t="str">
        <f t="shared" si="45"/>
        <v/>
      </c>
      <c r="CR59" s="162" t="str">
        <f t="shared" si="45"/>
        <v/>
      </c>
      <c r="CS59" s="162" t="str">
        <f t="shared" si="45"/>
        <v/>
      </c>
      <c r="CT59" s="162" t="str">
        <f t="shared" si="45"/>
        <v/>
      </c>
      <c r="CU59" s="162" t="str">
        <f t="shared" si="45"/>
        <v/>
      </c>
      <c r="CV59" s="162" t="str">
        <f t="shared" si="45"/>
        <v/>
      </c>
      <c r="CW59" s="162" t="str">
        <f t="shared" si="45"/>
        <v/>
      </c>
      <c r="CX59" s="162" t="str">
        <f t="shared" si="45"/>
        <v/>
      </c>
      <c r="CY59" s="162" t="str">
        <f t="shared" si="45"/>
        <v/>
      </c>
      <c r="CZ59" s="162" t="str">
        <f t="shared" si="45"/>
        <v/>
      </c>
      <c r="DA59" s="162" t="str">
        <f t="shared" si="45"/>
        <v/>
      </c>
      <c r="DB59" s="162" t="str">
        <f t="shared" si="45"/>
        <v/>
      </c>
      <c r="DC59" s="162" t="str">
        <f t="shared" si="45"/>
        <v/>
      </c>
      <c r="DD59" s="162" t="str">
        <f t="shared" si="45"/>
        <v/>
      </c>
      <c r="DE59" s="162" t="str">
        <f t="shared" si="45"/>
        <v/>
      </c>
      <c r="DF59" s="162" t="str">
        <f t="shared" si="45"/>
        <v/>
      </c>
      <c r="DG59" s="162" t="str">
        <f t="shared" si="45"/>
        <v/>
      </c>
      <c r="DH59" s="162" t="str">
        <f t="shared" si="45"/>
        <v/>
      </c>
      <c r="DI59" s="162" t="str">
        <f t="shared" si="45"/>
        <v/>
      </c>
      <c r="DJ59" s="162" t="str">
        <f t="shared" si="45"/>
        <v/>
      </c>
      <c r="DK59" s="162" t="str">
        <f t="shared" si="45"/>
        <v/>
      </c>
      <c r="DL59" s="162" t="str">
        <f t="shared" si="45"/>
        <v/>
      </c>
      <c r="DM59" s="162" t="str">
        <f t="shared" si="45"/>
        <v/>
      </c>
      <c r="DN59" s="162" t="str">
        <f t="shared" si="45"/>
        <v/>
      </c>
      <c r="DO59" s="162" t="str">
        <f t="shared" si="45"/>
        <v/>
      </c>
      <c r="DP59" s="162" t="str">
        <f t="shared" si="45"/>
        <v/>
      </c>
      <c r="DQ59" s="162" t="str">
        <f t="shared" si="45"/>
        <v/>
      </c>
      <c r="DR59" s="162" t="str">
        <f t="shared" si="45"/>
        <v/>
      </c>
      <c r="DS59" s="162" t="str">
        <f t="shared" si="45"/>
        <v/>
      </c>
      <c r="DT59" s="162" t="str">
        <f t="shared" si="45"/>
        <v/>
      </c>
      <c r="DU59" s="162" t="str">
        <f t="shared" si="45"/>
        <v/>
      </c>
      <c r="DV59" s="162" t="str">
        <f t="shared" si="45"/>
        <v/>
      </c>
      <c r="DW59" s="162" t="str">
        <f t="shared" si="45"/>
        <v/>
      </c>
      <c r="DX59" s="162" t="str">
        <f t="shared" si="45"/>
        <v/>
      </c>
      <c r="DY59" s="162" t="str">
        <f t="shared" si="45"/>
        <v/>
      </c>
      <c r="DZ59" s="162" t="str">
        <f t="shared" si="45"/>
        <v/>
      </c>
      <c r="EA59" s="162" t="str">
        <f t="shared" si="45"/>
        <v/>
      </c>
      <c r="EB59" s="162" t="str">
        <f t="shared" si="45"/>
        <v/>
      </c>
      <c r="EC59" s="162" t="str">
        <f t="shared" si="45"/>
        <v/>
      </c>
      <c r="ED59" s="162" t="str">
        <f t="shared" si="45"/>
        <v/>
      </c>
      <c r="EE59" s="162" t="str">
        <f t="shared" si="45"/>
        <v/>
      </c>
      <c r="EF59" s="162" t="str">
        <f t="shared" si="45"/>
        <v/>
      </c>
      <c r="EG59" s="162" t="str">
        <f t="shared" si="45"/>
        <v/>
      </c>
      <c r="EH59" s="162" t="str">
        <f t="shared" si="45"/>
        <v/>
      </c>
      <c r="EI59" s="162" t="str">
        <f t="shared" ref="EI59:GT59" si="46">IF(AND($B$59&gt;=EI$3,$B$59&lt;EJ$3),100,"")</f>
        <v/>
      </c>
      <c r="EJ59" s="162" t="str">
        <f t="shared" si="46"/>
        <v/>
      </c>
      <c r="EK59" s="162" t="str">
        <f t="shared" si="46"/>
        <v/>
      </c>
      <c r="EL59" s="162" t="str">
        <f t="shared" si="46"/>
        <v/>
      </c>
      <c r="EM59" s="162" t="str">
        <f t="shared" si="46"/>
        <v/>
      </c>
      <c r="EN59" s="162" t="str">
        <f t="shared" si="46"/>
        <v/>
      </c>
      <c r="EO59" s="162" t="str">
        <f t="shared" si="46"/>
        <v/>
      </c>
      <c r="EP59" s="162" t="str">
        <f t="shared" si="46"/>
        <v/>
      </c>
      <c r="EQ59" s="162" t="str">
        <f t="shared" si="46"/>
        <v/>
      </c>
      <c r="ER59" s="162" t="str">
        <f t="shared" si="46"/>
        <v/>
      </c>
      <c r="ES59" s="162" t="str">
        <f t="shared" si="46"/>
        <v/>
      </c>
      <c r="ET59" s="162" t="str">
        <f t="shared" si="46"/>
        <v/>
      </c>
      <c r="EU59" s="162" t="str">
        <f t="shared" si="46"/>
        <v/>
      </c>
      <c r="EV59" s="162" t="str">
        <f t="shared" si="46"/>
        <v/>
      </c>
      <c r="EW59" s="162" t="str">
        <f t="shared" si="46"/>
        <v/>
      </c>
      <c r="EX59" s="162" t="str">
        <f t="shared" si="46"/>
        <v/>
      </c>
      <c r="EY59" s="162" t="str">
        <f t="shared" si="46"/>
        <v/>
      </c>
      <c r="EZ59" s="162" t="str">
        <f t="shared" si="46"/>
        <v/>
      </c>
      <c r="FA59" s="162" t="str">
        <f t="shared" si="46"/>
        <v/>
      </c>
      <c r="FB59" s="162" t="str">
        <f t="shared" si="46"/>
        <v/>
      </c>
      <c r="FC59" s="162" t="str">
        <f t="shared" si="46"/>
        <v/>
      </c>
      <c r="FD59" s="162" t="str">
        <f t="shared" si="46"/>
        <v/>
      </c>
      <c r="FE59" s="162" t="str">
        <f t="shared" si="46"/>
        <v/>
      </c>
      <c r="FF59" s="162" t="str">
        <f t="shared" si="46"/>
        <v/>
      </c>
      <c r="FG59" s="162" t="str">
        <f t="shared" si="46"/>
        <v/>
      </c>
      <c r="FH59" s="162" t="str">
        <f t="shared" si="46"/>
        <v/>
      </c>
      <c r="FI59" s="162" t="str">
        <f t="shared" si="46"/>
        <v/>
      </c>
      <c r="FJ59" s="162" t="str">
        <f t="shared" si="46"/>
        <v/>
      </c>
      <c r="FK59" s="162" t="str">
        <f t="shared" si="46"/>
        <v/>
      </c>
      <c r="FL59" s="162" t="str">
        <f t="shared" si="46"/>
        <v/>
      </c>
      <c r="FM59" s="162" t="str">
        <f t="shared" si="46"/>
        <v/>
      </c>
      <c r="FN59" s="162" t="str">
        <f t="shared" si="46"/>
        <v/>
      </c>
      <c r="FO59" s="162" t="str">
        <f t="shared" si="46"/>
        <v/>
      </c>
      <c r="FP59" s="162" t="str">
        <f t="shared" si="46"/>
        <v/>
      </c>
      <c r="FQ59" s="162" t="str">
        <f t="shared" si="46"/>
        <v/>
      </c>
      <c r="FR59" s="162" t="str">
        <f t="shared" si="46"/>
        <v/>
      </c>
      <c r="FS59" s="162" t="str">
        <f t="shared" si="46"/>
        <v/>
      </c>
      <c r="FT59" s="162" t="str">
        <f t="shared" si="46"/>
        <v/>
      </c>
      <c r="FU59" s="162" t="str">
        <f t="shared" si="46"/>
        <v/>
      </c>
      <c r="FV59" s="162" t="str">
        <f t="shared" si="46"/>
        <v/>
      </c>
      <c r="FW59" s="162" t="str">
        <f t="shared" si="46"/>
        <v/>
      </c>
      <c r="FX59" s="162" t="str">
        <f t="shared" si="46"/>
        <v/>
      </c>
      <c r="FY59" s="162" t="str">
        <f t="shared" si="46"/>
        <v/>
      </c>
      <c r="FZ59" s="162" t="str">
        <f t="shared" si="46"/>
        <v/>
      </c>
      <c r="GA59" s="162" t="str">
        <f t="shared" si="46"/>
        <v/>
      </c>
      <c r="GB59" s="162" t="str">
        <f t="shared" si="46"/>
        <v/>
      </c>
      <c r="GC59" s="162" t="str">
        <f t="shared" si="46"/>
        <v/>
      </c>
      <c r="GD59" s="162" t="str">
        <f t="shared" si="46"/>
        <v/>
      </c>
      <c r="GE59" s="162" t="str">
        <f t="shared" si="46"/>
        <v/>
      </c>
      <c r="GF59" s="162" t="str">
        <f t="shared" si="46"/>
        <v/>
      </c>
      <c r="GG59" s="162" t="str">
        <f t="shared" si="46"/>
        <v/>
      </c>
      <c r="GH59" s="162" t="str">
        <f t="shared" si="46"/>
        <v/>
      </c>
      <c r="GI59" s="162" t="str">
        <f t="shared" si="46"/>
        <v/>
      </c>
      <c r="GJ59" s="162" t="str">
        <f t="shared" si="46"/>
        <v/>
      </c>
      <c r="GK59" s="162" t="str">
        <f t="shared" si="46"/>
        <v/>
      </c>
      <c r="GL59" s="162" t="str">
        <f t="shared" si="46"/>
        <v/>
      </c>
      <c r="GM59" s="162" t="str">
        <f t="shared" si="46"/>
        <v/>
      </c>
      <c r="GN59" s="162" t="str">
        <f t="shared" si="46"/>
        <v/>
      </c>
      <c r="GO59" s="162" t="str">
        <f t="shared" si="46"/>
        <v/>
      </c>
      <c r="GP59" s="162" t="str">
        <f t="shared" si="46"/>
        <v/>
      </c>
      <c r="GQ59" s="162" t="str">
        <f t="shared" si="46"/>
        <v/>
      </c>
      <c r="GR59" s="162" t="str">
        <f t="shared" si="46"/>
        <v/>
      </c>
      <c r="GS59" s="162" t="str">
        <f t="shared" si="46"/>
        <v/>
      </c>
      <c r="GT59" s="162" t="str">
        <f t="shared" si="46"/>
        <v/>
      </c>
      <c r="GU59" s="162" t="str">
        <f t="shared" ref="GU59:JF59" si="47">IF(AND($B$59&gt;=GU$3,$B$59&lt;GV$3),100,"")</f>
        <v/>
      </c>
      <c r="GV59" s="162" t="str">
        <f t="shared" si="47"/>
        <v/>
      </c>
      <c r="GW59" s="162" t="str">
        <f t="shared" si="47"/>
        <v/>
      </c>
      <c r="GX59" s="162" t="str">
        <f t="shared" si="47"/>
        <v/>
      </c>
      <c r="GY59" s="162" t="str">
        <f t="shared" si="47"/>
        <v/>
      </c>
      <c r="GZ59" s="162" t="str">
        <f t="shared" si="47"/>
        <v/>
      </c>
      <c r="HA59" s="162" t="str">
        <f t="shared" si="47"/>
        <v/>
      </c>
      <c r="HB59" s="162" t="str">
        <f t="shared" si="47"/>
        <v/>
      </c>
      <c r="HC59" s="162" t="str">
        <f t="shared" si="47"/>
        <v/>
      </c>
      <c r="HD59" s="162" t="str">
        <f t="shared" si="47"/>
        <v/>
      </c>
      <c r="HE59" s="162" t="str">
        <f t="shared" si="47"/>
        <v/>
      </c>
      <c r="HF59" s="162" t="str">
        <f t="shared" si="47"/>
        <v/>
      </c>
      <c r="HG59" s="162" t="str">
        <f t="shared" si="47"/>
        <v/>
      </c>
      <c r="HH59" s="162" t="str">
        <f t="shared" si="47"/>
        <v/>
      </c>
      <c r="HI59" s="162" t="str">
        <f t="shared" si="47"/>
        <v/>
      </c>
      <c r="HJ59" s="162" t="str">
        <f t="shared" si="47"/>
        <v/>
      </c>
      <c r="HK59" s="162" t="str">
        <f t="shared" si="47"/>
        <v/>
      </c>
      <c r="HL59" s="162" t="str">
        <f t="shared" si="47"/>
        <v/>
      </c>
      <c r="HM59" s="162" t="str">
        <f t="shared" si="47"/>
        <v/>
      </c>
      <c r="HN59" s="162" t="str">
        <f t="shared" si="47"/>
        <v/>
      </c>
      <c r="HO59" s="162" t="str">
        <f t="shared" si="47"/>
        <v/>
      </c>
      <c r="HP59" s="162" t="str">
        <f t="shared" si="47"/>
        <v/>
      </c>
      <c r="HQ59" s="162" t="str">
        <f t="shared" si="47"/>
        <v/>
      </c>
      <c r="HR59" s="162" t="str">
        <f t="shared" si="47"/>
        <v/>
      </c>
      <c r="HS59" s="162" t="str">
        <f t="shared" si="47"/>
        <v/>
      </c>
      <c r="HT59" s="162" t="str">
        <f t="shared" si="47"/>
        <v/>
      </c>
      <c r="HU59" s="162" t="str">
        <f t="shared" si="47"/>
        <v/>
      </c>
      <c r="HV59" s="162" t="str">
        <f t="shared" si="47"/>
        <v/>
      </c>
      <c r="HW59" s="162" t="str">
        <f t="shared" si="47"/>
        <v/>
      </c>
      <c r="HX59" s="162" t="str">
        <f t="shared" si="47"/>
        <v/>
      </c>
      <c r="HY59" s="162" t="str">
        <f t="shared" si="47"/>
        <v/>
      </c>
      <c r="HZ59" s="162" t="str">
        <f t="shared" si="47"/>
        <v/>
      </c>
      <c r="IA59" s="162" t="str">
        <f t="shared" si="47"/>
        <v/>
      </c>
      <c r="IB59" s="162" t="str">
        <f t="shared" si="47"/>
        <v/>
      </c>
      <c r="IC59" s="162" t="str">
        <f t="shared" si="47"/>
        <v/>
      </c>
      <c r="ID59" s="162" t="str">
        <f t="shared" si="47"/>
        <v/>
      </c>
      <c r="IE59" s="162" t="str">
        <f t="shared" si="47"/>
        <v/>
      </c>
      <c r="IF59" s="162" t="str">
        <f t="shared" si="47"/>
        <v/>
      </c>
      <c r="IG59" s="162" t="str">
        <f t="shared" si="47"/>
        <v/>
      </c>
      <c r="IH59" s="162" t="str">
        <f t="shared" si="47"/>
        <v/>
      </c>
      <c r="II59" s="162" t="str">
        <f t="shared" si="47"/>
        <v/>
      </c>
      <c r="IJ59" s="162" t="str">
        <f t="shared" si="47"/>
        <v/>
      </c>
      <c r="IK59" s="162" t="str">
        <f t="shared" si="47"/>
        <v/>
      </c>
      <c r="IL59" s="162" t="str">
        <f t="shared" si="47"/>
        <v/>
      </c>
      <c r="IM59" s="162" t="str">
        <f t="shared" si="47"/>
        <v/>
      </c>
      <c r="IN59" s="162" t="str">
        <f t="shared" si="47"/>
        <v/>
      </c>
      <c r="IO59" s="162" t="str">
        <f t="shared" si="47"/>
        <v/>
      </c>
      <c r="IP59" s="162" t="str">
        <f t="shared" si="47"/>
        <v/>
      </c>
      <c r="IQ59" s="162" t="str">
        <f t="shared" si="47"/>
        <v/>
      </c>
      <c r="IR59" s="162" t="str">
        <f t="shared" si="47"/>
        <v/>
      </c>
      <c r="IS59" s="162" t="str">
        <f t="shared" si="47"/>
        <v/>
      </c>
      <c r="IT59" s="162" t="str">
        <f t="shared" si="47"/>
        <v/>
      </c>
      <c r="IU59" s="162" t="str">
        <f t="shared" si="47"/>
        <v/>
      </c>
      <c r="IV59" s="162" t="str">
        <f t="shared" si="47"/>
        <v/>
      </c>
      <c r="IW59" s="162" t="str">
        <f t="shared" si="47"/>
        <v/>
      </c>
      <c r="IX59" s="162" t="str">
        <f t="shared" si="47"/>
        <v/>
      </c>
      <c r="IY59" s="162" t="str">
        <f t="shared" si="47"/>
        <v/>
      </c>
      <c r="IZ59" s="162" t="str">
        <f t="shared" si="47"/>
        <v/>
      </c>
      <c r="JA59" s="162" t="str">
        <f t="shared" si="47"/>
        <v/>
      </c>
      <c r="JB59" s="162" t="str">
        <f t="shared" si="47"/>
        <v/>
      </c>
      <c r="JC59" s="162" t="str">
        <f t="shared" si="47"/>
        <v/>
      </c>
      <c r="JD59" s="162" t="str">
        <f t="shared" si="47"/>
        <v/>
      </c>
      <c r="JE59" s="162" t="str">
        <f t="shared" si="47"/>
        <v/>
      </c>
      <c r="JF59" s="162" t="str">
        <f t="shared" si="47"/>
        <v/>
      </c>
      <c r="JG59" s="162" t="str">
        <f t="shared" ref="JG59:LR59" si="48">IF(AND($B$59&gt;=JG$3,$B$59&lt;JH$3),100,"")</f>
        <v/>
      </c>
      <c r="JH59" s="162" t="str">
        <f t="shared" si="48"/>
        <v/>
      </c>
      <c r="JI59" s="162" t="str">
        <f t="shared" si="48"/>
        <v/>
      </c>
      <c r="JJ59" s="162" t="str">
        <f t="shared" si="48"/>
        <v/>
      </c>
      <c r="JK59" s="162" t="str">
        <f t="shared" si="48"/>
        <v/>
      </c>
      <c r="JL59" s="162" t="str">
        <f t="shared" si="48"/>
        <v/>
      </c>
      <c r="JM59" s="162" t="str">
        <f t="shared" si="48"/>
        <v/>
      </c>
      <c r="JN59" s="162" t="str">
        <f t="shared" si="48"/>
        <v/>
      </c>
      <c r="JO59" s="162" t="str">
        <f t="shared" si="48"/>
        <v/>
      </c>
      <c r="JP59" s="162" t="str">
        <f t="shared" si="48"/>
        <v/>
      </c>
      <c r="JQ59" s="162" t="str">
        <f t="shared" si="48"/>
        <v/>
      </c>
      <c r="JR59" s="162" t="str">
        <f t="shared" si="48"/>
        <v/>
      </c>
      <c r="JS59" s="162" t="str">
        <f t="shared" si="48"/>
        <v/>
      </c>
      <c r="JT59" s="162" t="str">
        <f t="shared" si="48"/>
        <v/>
      </c>
      <c r="JU59" s="162" t="str">
        <f t="shared" si="48"/>
        <v/>
      </c>
      <c r="JV59" s="162" t="str">
        <f t="shared" si="48"/>
        <v/>
      </c>
      <c r="JW59" s="162" t="str">
        <f t="shared" si="48"/>
        <v/>
      </c>
      <c r="JX59" s="162" t="str">
        <f t="shared" si="48"/>
        <v/>
      </c>
      <c r="JY59" s="162" t="str">
        <f t="shared" si="48"/>
        <v/>
      </c>
      <c r="JZ59" s="162" t="str">
        <f t="shared" si="48"/>
        <v/>
      </c>
      <c r="KA59" s="162" t="str">
        <f t="shared" si="48"/>
        <v/>
      </c>
      <c r="KB59" s="162" t="str">
        <f t="shared" si="48"/>
        <v/>
      </c>
      <c r="KC59" s="162" t="str">
        <f t="shared" si="48"/>
        <v/>
      </c>
      <c r="KD59" s="162" t="str">
        <f t="shared" si="48"/>
        <v/>
      </c>
      <c r="KE59" s="162" t="str">
        <f t="shared" si="48"/>
        <v/>
      </c>
      <c r="KF59" s="162" t="str">
        <f t="shared" si="48"/>
        <v/>
      </c>
      <c r="KG59" s="162" t="str">
        <f t="shared" si="48"/>
        <v/>
      </c>
      <c r="KH59" s="162" t="str">
        <f t="shared" si="48"/>
        <v/>
      </c>
      <c r="KI59" s="162" t="str">
        <f t="shared" si="48"/>
        <v/>
      </c>
      <c r="KJ59" s="162" t="str">
        <f t="shared" si="48"/>
        <v/>
      </c>
      <c r="KK59" s="162" t="str">
        <f t="shared" si="48"/>
        <v/>
      </c>
      <c r="KL59" s="162" t="str">
        <f t="shared" si="48"/>
        <v/>
      </c>
      <c r="KM59" s="162" t="str">
        <f t="shared" si="48"/>
        <v/>
      </c>
      <c r="KN59" s="162" t="str">
        <f t="shared" si="48"/>
        <v/>
      </c>
      <c r="KO59" s="162" t="str">
        <f t="shared" si="48"/>
        <v/>
      </c>
      <c r="KP59" s="162" t="str">
        <f t="shared" si="48"/>
        <v/>
      </c>
      <c r="KQ59" s="162" t="str">
        <f t="shared" si="48"/>
        <v/>
      </c>
      <c r="KR59" s="162" t="str">
        <f t="shared" si="48"/>
        <v/>
      </c>
      <c r="KS59" s="162" t="str">
        <f t="shared" si="48"/>
        <v/>
      </c>
      <c r="KT59" s="162" t="str">
        <f t="shared" si="48"/>
        <v/>
      </c>
      <c r="KU59" s="162" t="str">
        <f t="shared" si="48"/>
        <v/>
      </c>
      <c r="KV59" s="162" t="str">
        <f t="shared" si="48"/>
        <v/>
      </c>
      <c r="KW59" s="162" t="str">
        <f t="shared" si="48"/>
        <v/>
      </c>
      <c r="KX59" s="162" t="str">
        <f t="shared" si="48"/>
        <v/>
      </c>
      <c r="KY59" s="162" t="str">
        <f t="shared" si="48"/>
        <v/>
      </c>
      <c r="KZ59" s="162" t="str">
        <f t="shared" si="48"/>
        <v/>
      </c>
      <c r="LA59" s="162" t="str">
        <f t="shared" si="48"/>
        <v/>
      </c>
      <c r="LB59" s="162" t="str">
        <f t="shared" si="48"/>
        <v/>
      </c>
      <c r="LC59" s="162" t="str">
        <f t="shared" si="48"/>
        <v/>
      </c>
      <c r="LD59" s="162" t="str">
        <f t="shared" si="48"/>
        <v/>
      </c>
      <c r="LE59" s="162" t="str">
        <f t="shared" si="48"/>
        <v/>
      </c>
      <c r="LF59" s="162" t="str">
        <f t="shared" si="48"/>
        <v/>
      </c>
      <c r="LG59" s="162" t="str">
        <f t="shared" si="48"/>
        <v/>
      </c>
      <c r="LH59" s="162" t="str">
        <f t="shared" si="48"/>
        <v/>
      </c>
      <c r="LI59" s="162" t="str">
        <f t="shared" si="48"/>
        <v/>
      </c>
      <c r="LJ59" s="162" t="str">
        <f t="shared" si="48"/>
        <v/>
      </c>
      <c r="LK59" s="162" t="str">
        <f t="shared" si="48"/>
        <v/>
      </c>
      <c r="LL59" s="162" t="str">
        <f t="shared" si="48"/>
        <v/>
      </c>
      <c r="LM59" s="162" t="str">
        <f t="shared" si="48"/>
        <v/>
      </c>
      <c r="LN59" s="162" t="str">
        <f t="shared" si="48"/>
        <v/>
      </c>
      <c r="LO59" s="162" t="str">
        <f t="shared" si="48"/>
        <v/>
      </c>
      <c r="LP59" s="162" t="str">
        <f t="shared" si="48"/>
        <v/>
      </c>
      <c r="LQ59" s="162" t="str">
        <f t="shared" si="48"/>
        <v/>
      </c>
      <c r="LR59" s="162" t="str">
        <f t="shared" si="48"/>
        <v/>
      </c>
      <c r="LS59" s="162" t="str">
        <f t="shared" ref="LS59:OD59" si="49">IF(AND($B$59&gt;=LS$3,$B$59&lt;LT$3),100,"")</f>
        <v/>
      </c>
      <c r="LT59" s="162" t="str">
        <f t="shared" si="49"/>
        <v/>
      </c>
      <c r="LU59" s="162" t="str">
        <f t="shared" si="49"/>
        <v/>
      </c>
      <c r="LV59" s="162" t="str">
        <f t="shared" si="49"/>
        <v/>
      </c>
      <c r="LW59" s="162" t="str">
        <f t="shared" si="49"/>
        <v/>
      </c>
      <c r="LX59" s="162" t="str">
        <f t="shared" si="49"/>
        <v/>
      </c>
      <c r="LY59" s="162" t="str">
        <f t="shared" si="49"/>
        <v/>
      </c>
      <c r="LZ59" s="162" t="str">
        <f t="shared" si="49"/>
        <v/>
      </c>
      <c r="MA59" s="162" t="str">
        <f t="shared" si="49"/>
        <v/>
      </c>
      <c r="MB59" s="162" t="str">
        <f t="shared" si="49"/>
        <v/>
      </c>
      <c r="MC59" s="162" t="str">
        <f t="shared" si="49"/>
        <v/>
      </c>
      <c r="MD59" s="162" t="str">
        <f t="shared" si="49"/>
        <v/>
      </c>
      <c r="ME59" s="162" t="str">
        <f t="shared" si="49"/>
        <v/>
      </c>
      <c r="MF59" s="162" t="str">
        <f t="shared" si="49"/>
        <v/>
      </c>
      <c r="MG59" s="162" t="str">
        <f t="shared" si="49"/>
        <v/>
      </c>
      <c r="MH59" s="162" t="str">
        <f t="shared" si="49"/>
        <v/>
      </c>
      <c r="MI59" s="162" t="str">
        <f t="shared" si="49"/>
        <v/>
      </c>
      <c r="MJ59" s="162" t="str">
        <f t="shared" si="49"/>
        <v/>
      </c>
      <c r="MK59" s="162" t="str">
        <f t="shared" si="49"/>
        <v/>
      </c>
      <c r="ML59" s="162" t="str">
        <f t="shared" si="49"/>
        <v/>
      </c>
      <c r="MM59" s="162" t="str">
        <f t="shared" si="49"/>
        <v/>
      </c>
      <c r="MN59" s="162" t="str">
        <f t="shared" si="49"/>
        <v/>
      </c>
      <c r="MO59" s="162" t="str">
        <f t="shared" si="49"/>
        <v/>
      </c>
      <c r="MP59" s="162" t="str">
        <f t="shared" si="49"/>
        <v/>
      </c>
      <c r="MQ59" s="162" t="str">
        <f t="shared" si="49"/>
        <v/>
      </c>
      <c r="MR59" s="162" t="str">
        <f t="shared" si="49"/>
        <v/>
      </c>
      <c r="MS59" s="162" t="str">
        <f t="shared" si="49"/>
        <v/>
      </c>
      <c r="MT59" s="162" t="str">
        <f t="shared" si="49"/>
        <v/>
      </c>
      <c r="MU59" s="162" t="str">
        <f t="shared" si="49"/>
        <v/>
      </c>
      <c r="MV59" s="162" t="str">
        <f t="shared" si="49"/>
        <v/>
      </c>
      <c r="MW59" s="162" t="str">
        <f t="shared" si="49"/>
        <v/>
      </c>
      <c r="MX59" s="162" t="str">
        <f t="shared" si="49"/>
        <v/>
      </c>
      <c r="MY59" s="162" t="str">
        <f t="shared" si="49"/>
        <v/>
      </c>
      <c r="MZ59" s="162" t="str">
        <f t="shared" si="49"/>
        <v/>
      </c>
      <c r="NA59" s="162" t="str">
        <f t="shared" si="49"/>
        <v/>
      </c>
      <c r="NB59" s="162" t="str">
        <f t="shared" si="49"/>
        <v/>
      </c>
      <c r="NC59" s="162" t="str">
        <f t="shared" si="49"/>
        <v/>
      </c>
      <c r="ND59" s="162" t="str">
        <f t="shared" si="49"/>
        <v/>
      </c>
      <c r="NE59" s="162" t="str">
        <f t="shared" si="49"/>
        <v/>
      </c>
      <c r="NF59" s="162" t="str">
        <f t="shared" si="49"/>
        <v/>
      </c>
      <c r="NG59" s="162" t="str">
        <f t="shared" si="49"/>
        <v/>
      </c>
      <c r="NH59" s="162" t="str">
        <f t="shared" si="49"/>
        <v/>
      </c>
      <c r="NI59" s="162" t="str">
        <f t="shared" si="49"/>
        <v/>
      </c>
      <c r="NJ59" s="162" t="str">
        <f t="shared" si="49"/>
        <v/>
      </c>
      <c r="NK59" s="162" t="str">
        <f t="shared" si="49"/>
        <v/>
      </c>
      <c r="NL59" s="162" t="str">
        <f t="shared" si="49"/>
        <v/>
      </c>
      <c r="NM59" s="162" t="str">
        <f t="shared" si="49"/>
        <v/>
      </c>
      <c r="NN59" s="162" t="str">
        <f t="shared" si="49"/>
        <v/>
      </c>
      <c r="NO59" s="162" t="str">
        <f t="shared" si="49"/>
        <v/>
      </c>
      <c r="NP59" s="162" t="str">
        <f t="shared" si="49"/>
        <v/>
      </c>
      <c r="NQ59" s="162" t="str">
        <f t="shared" si="49"/>
        <v/>
      </c>
      <c r="NR59" s="162" t="str">
        <f t="shared" si="49"/>
        <v/>
      </c>
      <c r="NS59" s="162" t="str">
        <f t="shared" si="49"/>
        <v/>
      </c>
      <c r="NT59" s="162" t="str">
        <f t="shared" si="49"/>
        <v/>
      </c>
      <c r="NU59" s="162" t="str">
        <f t="shared" si="49"/>
        <v/>
      </c>
      <c r="NV59" s="162" t="str">
        <f t="shared" si="49"/>
        <v/>
      </c>
      <c r="NW59" s="162" t="str">
        <f t="shared" si="49"/>
        <v/>
      </c>
      <c r="NX59" s="162" t="str">
        <f t="shared" si="49"/>
        <v/>
      </c>
      <c r="NY59" s="162" t="str">
        <f t="shared" si="49"/>
        <v/>
      </c>
      <c r="NZ59" s="162" t="str">
        <f t="shared" si="49"/>
        <v/>
      </c>
      <c r="OA59" s="162" t="str">
        <f t="shared" si="49"/>
        <v/>
      </c>
      <c r="OB59" s="162" t="str">
        <f t="shared" si="49"/>
        <v/>
      </c>
      <c r="OC59" s="162" t="str">
        <f t="shared" si="49"/>
        <v/>
      </c>
      <c r="OD59" s="162" t="str">
        <f t="shared" si="49"/>
        <v/>
      </c>
      <c r="OE59" s="162" t="str">
        <f t="shared" ref="OE59:OO59" si="50">IF(AND($B$59&gt;=OE$3,$B$59&lt;OF$3),100,"")</f>
        <v/>
      </c>
      <c r="OF59" s="162" t="str">
        <f t="shared" si="50"/>
        <v/>
      </c>
      <c r="OG59" s="162" t="str">
        <f t="shared" si="50"/>
        <v/>
      </c>
      <c r="OH59" s="162" t="str">
        <f t="shared" si="50"/>
        <v/>
      </c>
      <c r="OI59" s="162" t="str">
        <f t="shared" si="50"/>
        <v/>
      </c>
      <c r="OJ59" s="162" t="str">
        <f t="shared" si="50"/>
        <v/>
      </c>
      <c r="OK59" s="162" t="str">
        <f t="shared" si="50"/>
        <v/>
      </c>
      <c r="OL59" s="162" t="str">
        <f t="shared" si="50"/>
        <v/>
      </c>
      <c r="OM59" s="162" t="str">
        <f t="shared" si="50"/>
        <v/>
      </c>
      <c r="ON59" s="162" t="str">
        <f t="shared" si="50"/>
        <v/>
      </c>
      <c r="OO59" s="162" t="str">
        <f t="shared" si="50"/>
        <v/>
      </c>
    </row>
    <row r="60" spans="1:405">
      <c r="A60" s="513" t="s">
        <v>12</v>
      </c>
      <c r="B60" s="514">
        <f>INDEX('Configuration | Scaling'!$E$13:$Y$23,11,MATCH(A60,'Configuration | Scaling'!$E$13:$Y$13,0))</f>
        <v>872</v>
      </c>
      <c r="C60" s="515" t="str">
        <f t="shared" si="41"/>
        <v/>
      </c>
      <c r="D60" s="515" t="str">
        <f t="shared" ref="D60:AI60" si="51">IF(AND($B$60&gt;C$3,$B$60&lt;=D$3),Max_Value,"")</f>
        <v/>
      </c>
      <c r="E60" s="515" t="str">
        <f t="shared" si="51"/>
        <v/>
      </c>
      <c r="F60" s="515" t="str">
        <f t="shared" si="51"/>
        <v/>
      </c>
      <c r="G60" s="515" t="str">
        <f t="shared" si="51"/>
        <v/>
      </c>
      <c r="H60" s="515" t="str">
        <f t="shared" si="51"/>
        <v/>
      </c>
      <c r="I60" s="515" t="str">
        <f t="shared" si="51"/>
        <v/>
      </c>
      <c r="J60" s="515" t="str">
        <f t="shared" si="51"/>
        <v/>
      </c>
      <c r="K60" s="515" t="str">
        <f t="shared" si="51"/>
        <v/>
      </c>
      <c r="L60" s="515" t="str">
        <f t="shared" si="51"/>
        <v/>
      </c>
      <c r="M60" s="515" t="str">
        <f t="shared" si="51"/>
        <v/>
      </c>
      <c r="N60" s="515" t="str">
        <f t="shared" si="51"/>
        <v/>
      </c>
      <c r="O60" s="515" t="str">
        <f t="shared" si="51"/>
        <v/>
      </c>
      <c r="P60" s="515" t="str">
        <f t="shared" si="51"/>
        <v/>
      </c>
      <c r="Q60" s="515" t="str">
        <f t="shared" si="51"/>
        <v/>
      </c>
      <c r="R60" s="515" t="str">
        <f t="shared" si="51"/>
        <v/>
      </c>
      <c r="S60" s="515" t="str">
        <f t="shared" si="51"/>
        <v/>
      </c>
      <c r="T60" s="515" t="str">
        <f t="shared" si="51"/>
        <v/>
      </c>
      <c r="U60" s="515" t="str">
        <f t="shared" si="51"/>
        <v/>
      </c>
      <c r="V60" s="515" t="str">
        <f t="shared" si="51"/>
        <v/>
      </c>
      <c r="W60" s="515" t="str">
        <f t="shared" si="51"/>
        <v/>
      </c>
      <c r="X60" s="515" t="str">
        <f t="shared" si="51"/>
        <v/>
      </c>
      <c r="Y60" s="515" t="str">
        <f t="shared" si="51"/>
        <v/>
      </c>
      <c r="Z60" s="515" t="str">
        <f t="shared" si="51"/>
        <v/>
      </c>
      <c r="AA60" s="515" t="str">
        <f t="shared" si="51"/>
        <v/>
      </c>
      <c r="AB60" s="515" t="str">
        <f t="shared" si="51"/>
        <v/>
      </c>
      <c r="AC60" s="515" t="str">
        <f t="shared" si="51"/>
        <v/>
      </c>
      <c r="AD60" s="515" t="str">
        <f t="shared" si="51"/>
        <v/>
      </c>
      <c r="AE60" s="515" t="str">
        <f t="shared" si="51"/>
        <v/>
      </c>
      <c r="AF60" s="515" t="str">
        <f t="shared" si="51"/>
        <v/>
      </c>
      <c r="AG60" s="515" t="str">
        <f t="shared" si="51"/>
        <v/>
      </c>
      <c r="AH60" s="515" t="str">
        <f t="shared" si="51"/>
        <v/>
      </c>
      <c r="AI60" s="515" t="str">
        <f t="shared" si="51"/>
        <v/>
      </c>
      <c r="AJ60" s="515" t="str">
        <f t="shared" ref="AJ60:BO60" si="52">IF(AND($B$60&gt;AI$3,$B$60&lt;=AJ$3),Max_Value,"")</f>
        <v/>
      </c>
      <c r="AK60" s="515" t="str">
        <f t="shared" si="52"/>
        <v/>
      </c>
      <c r="AL60" s="515" t="str">
        <f t="shared" si="52"/>
        <v/>
      </c>
      <c r="AM60" s="515" t="str">
        <f t="shared" si="52"/>
        <v/>
      </c>
      <c r="AN60" s="515">
        <f t="shared" si="52"/>
        <v>20</v>
      </c>
      <c r="AO60" s="515" t="str">
        <f t="shared" si="52"/>
        <v/>
      </c>
      <c r="AP60" s="515" t="str">
        <f t="shared" si="52"/>
        <v/>
      </c>
      <c r="AQ60" s="515" t="str">
        <f t="shared" si="52"/>
        <v/>
      </c>
      <c r="AR60" s="515" t="str">
        <f t="shared" si="52"/>
        <v/>
      </c>
      <c r="AS60" s="515" t="str">
        <f t="shared" si="52"/>
        <v/>
      </c>
      <c r="AT60" s="515" t="str">
        <f t="shared" si="52"/>
        <v/>
      </c>
      <c r="AU60" s="515" t="str">
        <f t="shared" si="52"/>
        <v/>
      </c>
      <c r="AV60" s="515" t="str">
        <f t="shared" si="52"/>
        <v/>
      </c>
      <c r="AW60" s="515" t="str">
        <f t="shared" si="52"/>
        <v/>
      </c>
      <c r="AX60" s="515" t="str">
        <f t="shared" si="52"/>
        <v/>
      </c>
      <c r="AY60" s="515" t="str">
        <f t="shared" si="52"/>
        <v/>
      </c>
      <c r="AZ60" s="515" t="str">
        <f t="shared" si="52"/>
        <v/>
      </c>
      <c r="BA60" s="515" t="str">
        <f t="shared" si="52"/>
        <v/>
      </c>
      <c r="BB60" s="515" t="str">
        <f t="shared" si="52"/>
        <v/>
      </c>
      <c r="BC60" s="515" t="str">
        <f t="shared" si="52"/>
        <v/>
      </c>
      <c r="BD60" s="515" t="str">
        <f t="shared" si="52"/>
        <v/>
      </c>
      <c r="BE60" s="515" t="str">
        <f t="shared" si="52"/>
        <v/>
      </c>
      <c r="BF60" s="515" t="str">
        <f t="shared" si="52"/>
        <v/>
      </c>
      <c r="BG60" s="515" t="str">
        <f t="shared" si="52"/>
        <v/>
      </c>
      <c r="BH60" s="515" t="str">
        <f t="shared" si="52"/>
        <v/>
      </c>
      <c r="BI60" s="515" t="str">
        <f t="shared" si="52"/>
        <v/>
      </c>
      <c r="BJ60" s="515" t="str">
        <f t="shared" si="52"/>
        <v/>
      </c>
      <c r="BK60" s="515" t="str">
        <f t="shared" si="52"/>
        <v/>
      </c>
      <c r="BL60" s="515" t="str">
        <f t="shared" si="52"/>
        <v/>
      </c>
      <c r="BM60" s="515" t="str">
        <f t="shared" si="52"/>
        <v/>
      </c>
      <c r="BN60" s="515" t="str">
        <f t="shared" si="52"/>
        <v/>
      </c>
      <c r="BO60" s="515" t="str">
        <f t="shared" si="52"/>
        <v/>
      </c>
      <c r="BP60" s="515" t="str">
        <f t="shared" ref="BP60:BU60" si="53">IF(AND($B$60&gt;BO$3,$B$60&lt;=BP$3),Max_Value,"")</f>
        <v/>
      </c>
      <c r="BQ60" s="515" t="str">
        <f t="shared" si="53"/>
        <v/>
      </c>
      <c r="BR60" s="515" t="str">
        <f t="shared" si="53"/>
        <v/>
      </c>
      <c r="BS60" s="515" t="str">
        <f t="shared" si="53"/>
        <v/>
      </c>
      <c r="BT60" s="515" t="str">
        <f t="shared" si="53"/>
        <v/>
      </c>
      <c r="BU60" s="640" t="str">
        <f t="shared" si="53"/>
        <v/>
      </c>
      <c r="BV60" s="636" t="str">
        <f>IF(AND($B$60&gt;BU$3,$B$60&lt;=BV$3),Max_Value,"")</f>
        <v/>
      </c>
      <c r="BW60" s="487" t="str">
        <f t="shared" ref="BW60:EH60" si="54">IF(AND($B$60&gt;=BW$3,$B$60&lt;BX$3),100,"")</f>
        <v/>
      </c>
      <c r="BX60" s="162" t="str">
        <f t="shared" si="54"/>
        <v/>
      </c>
      <c r="BY60" s="162" t="str">
        <f t="shared" si="54"/>
        <v/>
      </c>
      <c r="BZ60" s="162" t="str">
        <f t="shared" si="54"/>
        <v/>
      </c>
      <c r="CA60" s="162" t="str">
        <f t="shared" si="54"/>
        <v/>
      </c>
      <c r="CB60" s="162" t="str">
        <f t="shared" si="54"/>
        <v/>
      </c>
      <c r="CC60" s="162" t="str">
        <f t="shared" si="54"/>
        <v/>
      </c>
      <c r="CD60" s="162" t="str">
        <f t="shared" si="54"/>
        <v/>
      </c>
      <c r="CE60" s="162" t="str">
        <f t="shared" si="54"/>
        <v/>
      </c>
      <c r="CF60" s="162" t="str">
        <f t="shared" si="54"/>
        <v/>
      </c>
      <c r="CG60" s="162" t="str">
        <f t="shared" si="54"/>
        <v/>
      </c>
      <c r="CH60" s="162" t="str">
        <f t="shared" si="54"/>
        <v/>
      </c>
      <c r="CI60" s="162" t="str">
        <f t="shared" si="54"/>
        <v/>
      </c>
      <c r="CJ60" s="162" t="str">
        <f t="shared" si="54"/>
        <v/>
      </c>
      <c r="CK60" s="162" t="str">
        <f t="shared" si="54"/>
        <v/>
      </c>
      <c r="CL60" s="162" t="str">
        <f t="shared" si="54"/>
        <v/>
      </c>
      <c r="CM60" s="162" t="str">
        <f t="shared" si="54"/>
        <v/>
      </c>
      <c r="CN60" s="162" t="str">
        <f t="shared" si="54"/>
        <v/>
      </c>
      <c r="CO60" s="162" t="str">
        <f t="shared" si="54"/>
        <v/>
      </c>
      <c r="CP60" s="162" t="str">
        <f t="shared" si="54"/>
        <v/>
      </c>
      <c r="CQ60" s="162" t="str">
        <f t="shared" si="54"/>
        <v/>
      </c>
      <c r="CR60" s="162" t="str">
        <f t="shared" si="54"/>
        <v/>
      </c>
      <c r="CS60" s="162" t="str">
        <f t="shared" si="54"/>
        <v/>
      </c>
      <c r="CT60" s="162" t="str">
        <f t="shared" si="54"/>
        <v/>
      </c>
      <c r="CU60" s="162" t="str">
        <f t="shared" si="54"/>
        <v/>
      </c>
      <c r="CV60" s="162" t="str">
        <f t="shared" si="54"/>
        <v/>
      </c>
      <c r="CW60" s="162" t="str">
        <f t="shared" si="54"/>
        <v/>
      </c>
      <c r="CX60" s="162" t="str">
        <f t="shared" si="54"/>
        <v/>
      </c>
      <c r="CY60" s="162" t="str">
        <f t="shared" si="54"/>
        <v/>
      </c>
      <c r="CZ60" s="162" t="str">
        <f t="shared" si="54"/>
        <v/>
      </c>
      <c r="DA60" s="162" t="str">
        <f t="shared" si="54"/>
        <v/>
      </c>
      <c r="DB60" s="162" t="str">
        <f t="shared" si="54"/>
        <v/>
      </c>
      <c r="DC60" s="162" t="str">
        <f t="shared" si="54"/>
        <v/>
      </c>
      <c r="DD60" s="162" t="str">
        <f t="shared" si="54"/>
        <v/>
      </c>
      <c r="DE60" s="162" t="str">
        <f t="shared" si="54"/>
        <v/>
      </c>
      <c r="DF60" s="162" t="str">
        <f t="shared" si="54"/>
        <v/>
      </c>
      <c r="DG60" s="162" t="str">
        <f t="shared" si="54"/>
        <v/>
      </c>
      <c r="DH60" s="162" t="str">
        <f t="shared" si="54"/>
        <v/>
      </c>
      <c r="DI60" s="162" t="str">
        <f t="shared" si="54"/>
        <v/>
      </c>
      <c r="DJ60" s="162" t="str">
        <f t="shared" si="54"/>
        <v/>
      </c>
      <c r="DK60" s="162" t="str">
        <f t="shared" si="54"/>
        <v/>
      </c>
      <c r="DL60" s="162" t="str">
        <f t="shared" si="54"/>
        <v/>
      </c>
      <c r="DM60" s="162" t="str">
        <f t="shared" si="54"/>
        <v/>
      </c>
      <c r="DN60" s="162" t="str">
        <f t="shared" si="54"/>
        <v/>
      </c>
      <c r="DO60" s="162" t="str">
        <f t="shared" si="54"/>
        <v/>
      </c>
      <c r="DP60" s="162" t="str">
        <f t="shared" si="54"/>
        <v/>
      </c>
      <c r="DQ60" s="162" t="str">
        <f t="shared" si="54"/>
        <v/>
      </c>
      <c r="DR60" s="162" t="str">
        <f t="shared" si="54"/>
        <v/>
      </c>
      <c r="DS60" s="162" t="str">
        <f t="shared" si="54"/>
        <v/>
      </c>
      <c r="DT60" s="162" t="str">
        <f t="shared" si="54"/>
        <v/>
      </c>
      <c r="DU60" s="162" t="str">
        <f t="shared" si="54"/>
        <v/>
      </c>
      <c r="DV60" s="162" t="str">
        <f t="shared" si="54"/>
        <v/>
      </c>
      <c r="DW60" s="162" t="str">
        <f t="shared" si="54"/>
        <v/>
      </c>
      <c r="DX60" s="162" t="str">
        <f t="shared" si="54"/>
        <v/>
      </c>
      <c r="DY60" s="162" t="str">
        <f t="shared" si="54"/>
        <v/>
      </c>
      <c r="DZ60" s="162" t="str">
        <f t="shared" si="54"/>
        <v/>
      </c>
      <c r="EA60" s="162" t="str">
        <f t="shared" si="54"/>
        <v/>
      </c>
      <c r="EB60" s="162" t="str">
        <f t="shared" si="54"/>
        <v/>
      </c>
      <c r="EC60" s="162" t="str">
        <f t="shared" si="54"/>
        <v/>
      </c>
      <c r="ED60" s="162" t="str">
        <f t="shared" si="54"/>
        <v/>
      </c>
      <c r="EE60" s="162" t="str">
        <f t="shared" si="54"/>
        <v/>
      </c>
      <c r="EF60" s="162" t="str">
        <f t="shared" si="54"/>
        <v/>
      </c>
      <c r="EG60" s="162" t="str">
        <f t="shared" si="54"/>
        <v/>
      </c>
      <c r="EH60" s="162" t="str">
        <f t="shared" si="54"/>
        <v/>
      </c>
      <c r="EI60" s="162" t="str">
        <f t="shared" ref="EI60:GT60" si="55">IF(AND($B$60&gt;=EI$3,$B$60&lt;EJ$3),100,"")</f>
        <v/>
      </c>
      <c r="EJ60" s="162" t="str">
        <f t="shared" si="55"/>
        <v/>
      </c>
      <c r="EK60" s="162" t="str">
        <f t="shared" si="55"/>
        <v/>
      </c>
      <c r="EL60" s="162" t="str">
        <f t="shared" si="55"/>
        <v/>
      </c>
      <c r="EM60" s="162" t="str">
        <f t="shared" si="55"/>
        <v/>
      </c>
      <c r="EN60" s="162" t="str">
        <f t="shared" si="55"/>
        <v/>
      </c>
      <c r="EO60" s="162" t="str">
        <f t="shared" si="55"/>
        <v/>
      </c>
      <c r="EP60" s="162" t="str">
        <f t="shared" si="55"/>
        <v/>
      </c>
      <c r="EQ60" s="162" t="str">
        <f t="shared" si="55"/>
        <v/>
      </c>
      <c r="ER60" s="162" t="str">
        <f t="shared" si="55"/>
        <v/>
      </c>
      <c r="ES60" s="162" t="str">
        <f t="shared" si="55"/>
        <v/>
      </c>
      <c r="ET60" s="162" t="str">
        <f t="shared" si="55"/>
        <v/>
      </c>
      <c r="EU60" s="162" t="str">
        <f t="shared" si="55"/>
        <v/>
      </c>
      <c r="EV60" s="162" t="str">
        <f t="shared" si="55"/>
        <v/>
      </c>
      <c r="EW60" s="162" t="str">
        <f t="shared" si="55"/>
        <v/>
      </c>
      <c r="EX60" s="162" t="str">
        <f t="shared" si="55"/>
        <v/>
      </c>
      <c r="EY60" s="162" t="str">
        <f t="shared" si="55"/>
        <v/>
      </c>
      <c r="EZ60" s="162" t="str">
        <f t="shared" si="55"/>
        <v/>
      </c>
      <c r="FA60" s="162" t="str">
        <f t="shared" si="55"/>
        <v/>
      </c>
      <c r="FB60" s="162" t="str">
        <f t="shared" si="55"/>
        <v/>
      </c>
      <c r="FC60" s="162" t="str">
        <f t="shared" si="55"/>
        <v/>
      </c>
      <c r="FD60" s="162" t="str">
        <f t="shared" si="55"/>
        <v/>
      </c>
      <c r="FE60" s="162" t="str">
        <f t="shared" si="55"/>
        <v/>
      </c>
      <c r="FF60" s="162" t="str">
        <f t="shared" si="55"/>
        <v/>
      </c>
      <c r="FG60" s="162" t="str">
        <f t="shared" si="55"/>
        <v/>
      </c>
      <c r="FH60" s="162" t="str">
        <f t="shared" si="55"/>
        <v/>
      </c>
      <c r="FI60" s="162" t="str">
        <f t="shared" si="55"/>
        <v/>
      </c>
      <c r="FJ60" s="162" t="str">
        <f t="shared" si="55"/>
        <v/>
      </c>
      <c r="FK60" s="162" t="str">
        <f t="shared" si="55"/>
        <v/>
      </c>
      <c r="FL60" s="162" t="str">
        <f t="shared" si="55"/>
        <v/>
      </c>
      <c r="FM60" s="162" t="str">
        <f t="shared" si="55"/>
        <v/>
      </c>
      <c r="FN60" s="162" t="str">
        <f t="shared" si="55"/>
        <v/>
      </c>
      <c r="FO60" s="162" t="str">
        <f t="shared" si="55"/>
        <v/>
      </c>
      <c r="FP60" s="162" t="str">
        <f t="shared" si="55"/>
        <v/>
      </c>
      <c r="FQ60" s="162" t="str">
        <f t="shared" si="55"/>
        <v/>
      </c>
      <c r="FR60" s="162" t="str">
        <f t="shared" si="55"/>
        <v/>
      </c>
      <c r="FS60" s="162" t="str">
        <f t="shared" si="55"/>
        <v/>
      </c>
      <c r="FT60" s="162" t="str">
        <f t="shared" si="55"/>
        <v/>
      </c>
      <c r="FU60" s="162" t="str">
        <f t="shared" si="55"/>
        <v/>
      </c>
      <c r="FV60" s="162" t="str">
        <f t="shared" si="55"/>
        <v/>
      </c>
      <c r="FW60" s="162" t="str">
        <f t="shared" si="55"/>
        <v/>
      </c>
      <c r="FX60" s="162" t="str">
        <f t="shared" si="55"/>
        <v/>
      </c>
      <c r="FY60" s="162" t="str">
        <f t="shared" si="55"/>
        <v/>
      </c>
      <c r="FZ60" s="162" t="str">
        <f t="shared" si="55"/>
        <v/>
      </c>
      <c r="GA60" s="162" t="str">
        <f t="shared" si="55"/>
        <v/>
      </c>
      <c r="GB60" s="162" t="str">
        <f t="shared" si="55"/>
        <v/>
      </c>
      <c r="GC60" s="162" t="str">
        <f t="shared" si="55"/>
        <v/>
      </c>
      <c r="GD60" s="162" t="str">
        <f t="shared" si="55"/>
        <v/>
      </c>
      <c r="GE60" s="162" t="str">
        <f t="shared" si="55"/>
        <v/>
      </c>
      <c r="GF60" s="162" t="str">
        <f t="shared" si="55"/>
        <v/>
      </c>
      <c r="GG60" s="162" t="str">
        <f t="shared" si="55"/>
        <v/>
      </c>
      <c r="GH60" s="162" t="str">
        <f t="shared" si="55"/>
        <v/>
      </c>
      <c r="GI60" s="162" t="str">
        <f t="shared" si="55"/>
        <v/>
      </c>
      <c r="GJ60" s="162" t="str">
        <f t="shared" si="55"/>
        <v/>
      </c>
      <c r="GK60" s="162" t="str">
        <f t="shared" si="55"/>
        <v/>
      </c>
      <c r="GL60" s="162" t="str">
        <f t="shared" si="55"/>
        <v/>
      </c>
      <c r="GM60" s="162" t="str">
        <f t="shared" si="55"/>
        <v/>
      </c>
      <c r="GN60" s="162" t="str">
        <f t="shared" si="55"/>
        <v/>
      </c>
      <c r="GO60" s="162" t="str">
        <f t="shared" si="55"/>
        <v/>
      </c>
      <c r="GP60" s="162" t="str">
        <f t="shared" si="55"/>
        <v/>
      </c>
      <c r="GQ60" s="162" t="str">
        <f t="shared" si="55"/>
        <v/>
      </c>
      <c r="GR60" s="162" t="str">
        <f t="shared" si="55"/>
        <v/>
      </c>
      <c r="GS60" s="162" t="str">
        <f t="shared" si="55"/>
        <v/>
      </c>
      <c r="GT60" s="162" t="str">
        <f t="shared" si="55"/>
        <v/>
      </c>
      <c r="GU60" s="162" t="str">
        <f t="shared" ref="GU60:JF60" si="56">IF(AND($B$60&gt;=GU$3,$B$60&lt;GV$3),100,"")</f>
        <v/>
      </c>
      <c r="GV60" s="162" t="str">
        <f t="shared" si="56"/>
        <v/>
      </c>
      <c r="GW60" s="162" t="str">
        <f t="shared" si="56"/>
        <v/>
      </c>
      <c r="GX60" s="162" t="str">
        <f t="shared" si="56"/>
        <v/>
      </c>
      <c r="GY60" s="162" t="str">
        <f t="shared" si="56"/>
        <v/>
      </c>
      <c r="GZ60" s="162" t="str">
        <f t="shared" si="56"/>
        <v/>
      </c>
      <c r="HA60" s="162" t="str">
        <f t="shared" si="56"/>
        <v/>
      </c>
      <c r="HB60" s="162" t="str">
        <f t="shared" si="56"/>
        <v/>
      </c>
      <c r="HC60" s="162" t="str">
        <f t="shared" si="56"/>
        <v/>
      </c>
      <c r="HD60" s="162" t="str">
        <f t="shared" si="56"/>
        <v/>
      </c>
      <c r="HE60" s="162" t="str">
        <f t="shared" si="56"/>
        <v/>
      </c>
      <c r="HF60" s="162" t="str">
        <f t="shared" si="56"/>
        <v/>
      </c>
      <c r="HG60" s="162" t="str">
        <f t="shared" si="56"/>
        <v/>
      </c>
      <c r="HH60" s="162" t="str">
        <f t="shared" si="56"/>
        <v/>
      </c>
      <c r="HI60" s="162" t="str">
        <f t="shared" si="56"/>
        <v/>
      </c>
      <c r="HJ60" s="162" t="str">
        <f t="shared" si="56"/>
        <v/>
      </c>
      <c r="HK60" s="162" t="str">
        <f t="shared" si="56"/>
        <v/>
      </c>
      <c r="HL60" s="162" t="str">
        <f t="shared" si="56"/>
        <v/>
      </c>
      <c r="HM60" s="162" t="str">
        <f t="shared" si="56"/>
        <v/>
      </c>
      <c r="HN60" s="162" t="str">
        <f t="shared" si="56"/>
        <v/>
      </c>
      <c r="HO60" s="162" t="str">
        <f t="shared" si="56"/>
        <v/>
      </c>
      <c r="HP60" s="162" t="str">
        <f t="shared" si="56"/>
        <v/>
      </c>
      <c r="HQ60" s="162" t="str">
        <f t="shared" si="56"/>
        <v/>
      </c>
      <c r="HR60" s="162" t="str">
        <f t="shared" si="56"/>
        <v/>
      </c>
      <c r="HS60" s="162" t="str">
        <f t="shared" si="56"/>
        <v/>
      </c>
      <c r="HT60" s="162" t="str">
        <f t="shared" si="56"/>
        <v/>
      </c>
      <c r="HU60" s="162" t="str">
        <f t="shared" si="56"/>
        <v/>
      </c>
      <c r="HV60" s="162" t="str">
        <f t="shared" si="56"/>
        <v/>
      </c>
      <c r="HW60" s="162" t="str">
        <f t="shared" si="56"/>
        <v/>
      </c>
      <c r="HX60" s="162" t="str">
        <f t="shared" si="56"/>
        <v/>
      </c>
      <c r="HY60" s="162" t="str">
        <f t="shared" si="56"/>
        <v/>
      </c>
      <c r="HZ60" s="162" t="str">
        <f t="shared" si="56"/>
        <v/>
      </c>
      <c r="IA60" s="162" t="str">
        <f t="shared" si="56"/>
        <v/>
      </c>
      <c r="IB60" s="162" t="str">
        <f t="shared" si="56"/>
        <v/>
      </c>
      <c r="IC60" s="162" t="str">
        <f t="shared" si="56"/>
        <v/>
      </c>
      <c r="ID60" s="162" t="str">
        <f t="shared" si="56"/>
        <v/>
      </c>
      <c r="IE60" s="162" t="str">
        <f t="shared" si="56"/>
        <v/>
      </c>
      <c r="IF60" s="162" t="str">
        <f t="shared" si="56"/>
        <v/>
      </c>
      <c r="IG60" s="162" t="str">
        <f t="shared" si="56"/>
        <v/>
      </c>
      <c r="IH60" s="162" t="str">
        <f t="shared" si="56"/>
        <v/>
      </c>
      <c r="II60" s="162" t="str">
        <f t="shared" si="56"/>
        <v/>
      </c>
      <c r="IJ60" s="162" t="str">
        <f t="shared" si="56"/>
        <v/>
      </c>
      <c r="IK60" s="162" t="str">
        <f t="shared" si="56"/>
        <v/>
      </c>
      <c r="IL60" s="162" t="str">
        <f t="shared" si="56"/>
        <v/>
      </c>
      <c r="IM60" s="162" t="str">
        <f t="shared" si="56"/>
        <v/>
      </c>
      <c r="IN60" s="162" t="str">
        <f t="shared" si="56"/>
        <v/>
      </c>
      <c r="IO60" s="162" t="str">
        <f t="shared" si="56"/>
        <v/>
      </c>
      <c r="IP60" s="162" t="str">
        <f t="shared" si="56"/>
        <v/>
      </c>
      <c r="IQ60" s="162" t="str">
        <f t="shared" si="56"/>
        <v/>
      </c>
      <c r="IR60" s="162" t="str">
        <f t="shared" si="56"/>
        <v/>
      </c>
      <c r="IS60" s="162" t="str">
        <f t="shared" si="56"/>
        <v/>
      </c>
      <c r="IT60" s="162" t="str">
        <f t="shared" si="56"/>
        <v/>
      </c>
      <c r="IU60" s="162" t="str">
        <f t="shared" si="56"/>
        <v/>
      </c>
      <c r="IV60" s="162" t="str">
        <f t="shared" si="56"/>
        <v/>
      </c>
      <c r="IW60" s="162" t="str">
        <f t="shared" si="56"/>
        <v/>
      </c>
      <c r="IX60" s="162" t="str">
        <f t="shared" si="56"/>
        <v/>
      </c>
      <c r="IY60" s="162" t="str">
        <f t="shared" si="56"/>
        <v/>
      </c>
      <c r="IZ60" s="162" t="str">
        <f t="shared" si="56"/>
        <v/>
      </c>
      <c r="JA60" s="162" t="str">
        <f t="shared" si="56"/>
        <v/>
      </c>
      <c r="JB60" s="162" t="str">
        <f t="shared" si="56"/>
        <v/>
      </c>
      <c r="JC60" s="162" t="str">
        <f t="shared" si="56"/>
        <v/>
      </c>
      <c r="JD60" s="162" t="str">
        <f t="shared" si="56"/>
        <v/>
      </c>
      <c r="JE60" s="162" t="str">
        <f t="shared" si="56"/>
        <v/>
      </c>
      <c r="JF60" s="162" t="str">
        <f t="shared" si="56"/>
        <v/>
      </c>
      <c r="JG60" s="162" t="str">
        <f t="shared" ref="JG60:LR60" si="57">IF(AND($B$60&gt;=JG$3,$B$60&lt;JH$3),100,"")</f>
        <v/>
      </c>
      <c r="JH60" s="162" t="str">
        <f t="shared" si="57"/>
        <v/>
      </c>
      <c r="JI60" s="162" t="str">
        <f t="shared" si="57"/>
        <v/>
      </c>
      <c r="JJ60" s="162" t="str">
        <f t="shared" si="57"/>
        <v/>
      </c>
      <c r="JK60" s="162" t="str">
        <f t="shared" si="57"/>
        <v/>
      </c>
      <c r="JL60" s="162" t="str">
        <f t="shared" si="57"/>
        <v/>
      </c>
      <c r="JM60" s="162" t="str">
        <f t="shared" si="57"/>
        <v/>
      </c>
      <c r="JN60" s="162" t="str">
        <f t="shared" si="57"/>
        <v/>
      </c>
      <c r="JO60" s="162" t="str">
        <f t="shared" si="57"/>
        <v/>
      </c>
      <c r="JP60" s="162" t="str">
        <f t="shared" si="57"/>
        <v/>
      </c>
      <c r="JQ60" s="162" t="str">
        <f t="shared" si="57"/>
        <v/>
      </c>
      <c r="JR60" s="162" t="str">
        <f t="shared" si="57"/>
        <v/>
      </c>
      <c r="JS60" s="162" t="str">
        <f t="shared" si="57"/>
        <v/>
      </c>
      <c r="JT60" s="162" t="str">
        <f t="shared" si="57"/>
        <v/>
      </c>
      <c r="JU60" s="162" t="str">
        <f t="shared" si="57"/>
        <v/>
      </c>
      <c r="JV60" s="162" t="str">
        <f t="shared" si="57"/>
        <v/>
      </c>
      <c r="JW60" s="162" t="str">
        <f t="shared" si="57"/>
        <v/>
      </c>
      <c r="JX60" s="162" t="str">
        <f t="shared" si="57"/>
        <v/>
      </c>
      <c r="JY60" s="162" t="str">
        <f t="shared" si="57"/>
        <v/>
      </c>
      <c r="JZ60" s="162" t="str">
        <f t="shared" si="57"/>
        <v/>
      </c>
      <c r="KA60" s="162" t="str">
        <f t="shared" si="57"/>
        <v/>
      </c>
      <c r="KB60" s="162" t="str">
        <f t="shared" si="57"/>
        <v/>
      </c>
      <c r="KC60" s="162" t="str">
        <f t="shared" si="57"/>
        <v/>
      </c>
      <c r="KD60" s="162" t="str">
        <f t="shared" si="57"/>
        <v/>
      </c>
      <c r="KE60" s="162" t="str">
        <f t="shared" si="57"/>
        <v/>
      </c>
      <c r="KF60" s="162" t="str">
        <f t="shared" si="57"/>
        <v/>
      </c>
      <c r="KG60" s="162" t="str">
        <f t="shared" si="57"/>
        <v/>
      </c>
      <c r="KH60" s="162" t="str">
        <f t="shared" si="57"/>
        <v/>
      </c>
      <c r="KI60" s="162" t="str">
        <f t="shared" si="57"/>
        <v/>
      </c>
      <c r="KJ60" s="162" t="str">
        <f t="shared" si="57"/>
        <v/>
      </c>
      <c r="KK60" s="162" t="str">
        <f t="shared" si="57"/>
        <v/>
      </c>
      <c r="KL60" s="162" t="str">
        <f t="shared" si="57"/>
        <v/>
      </c>
      <c r="KM60" s="162" t="str">
        <f t="shared" si="57"/>
        <v/>
      </c>
      <c r="KN60" s="162" t="str">
        <f t="shared" si="57"/>
        <v/>
      </c>
      <c r="KO60" s="162" t="str">
        <f t="shared" si="57"/>
        <v/>
      </c>
      <c r="KP60" s="162" t="str">
        <f t="shared" si="57"/>
        <v/>
      </c>
      <c r="KQ60" s="162" t="str">
        <f t="shared" si="57"/>
        <v/>
      </c>
      <c r="KR60" s="162" t="str">
        <f t="shared" si="57"/>
        <v/>
      </c>
      <c r="KS60" s="162" t="str">
        <f t="shared" si="57"/>
        <v/>
      </c>
      <c r="KT60" s="162" t="str">
        <f t="shared" si="57"/>
        <v/>
      </c>
      <c r="KU60" s="162" t="str">
        <f t="shared" si="57"/>
        <v/>
      </c>
      <c r="KV60" s="162" t="str">
        <f t="shared" si="57"/>
        <v/>
      </c>
      <c r="KW60" s="162" t="str">
        <f t="shared" si="57"/>
        <v/>
      </c>
      <c r="KX60" s="162" t="str">
        <f t="shared" si="57"/>
        <v/>
      </c>
      <c r="KY60" s="162" t="str">
        <f t="shared" si="57"/>
        <v/>
      </c>
      <c r="KZ60" s="162" t="str">
        <f t="shared" si="57"/>
        <v/>
      </c>
      <c r="LA60" s="162" t="str">
        <f t="shared" si="57"/>
        <v/>
      </c>
      <c r="LB60" s="162" t="str">
        <f t="shared" si="57"/>
        <v/>
      </c>
      <c r="LC60" s="162" t="str">
        <f t="shared" si="57"/>
        <v/>
      </c>
      <c r="LD60" s="162" t="str">
        <f t="shared" si="57"/>
        <v/>
      </c>
      <c r="LE60" s="162" t="str">
        <f t="shared" si="57"/>
        <v/>
      </c>
      <c r="LF60" s="162" t="str">
        <f t="shared" si="57"/>
        <v/>
      </c>
      <c r="LG60" s="162" t="str">
        <f t="shared" si="57"/>
        <v/>
      </c>
      <c r="LH60" s="162" t="str">
        <f t="shared" si="57"/>
        <v/>
      </c>
      <c r="LI60" s="162" t="str">
        <f t="shared" si="57"/>
        <v/>
      </c>
      <c r="LJ60" s="162" t="str">
        <f t="shared" si="57"/>
        <v/>
      </c>
      <c r="LK60" s="162" t="str">
        <f t="shared" si="57"/>
        <v/>
      </c>
      <c r="LL60" s="162" t="str">
        <f t="shared" si="57"/>
        <v/>
      </c>
      <c r="LM60" s="162" t="str">
        <f t="shared" si="57"/>
        <v/>
      </c>
      <c r="LN60" s="162" t="str">
        <f t="shared" si="57"/>
        <v/>
      </c>
      <c r="LO60" s="162" t="str">
        <f t="shared" si="57"/>
        <v/>
      </c>
      <c r="LP60" s="162" t="str">
        <f t="shared" si="57"/>
        <v/>
      </c>
      <c r="LQ60" s="162" t="str">
        <f t="shared" si="57"/>
        <v/>
      </c>
      <c r="LR60" s="162" t="str">
        <f t="shared" si="57"/>
        <v/>
      </c>
      <c r="LS60" s="162" t="str">
        <f t="shared" ref="LS60:OD60" si="58">IF(AND($B$60&gt;=LS$3,$B$60&lt;LT$3),100,"")</f>
        <v/>
      </c>
      <c r="LT60" s="162" t="str">
        <f t="shared" si="58"/>
        <v/>
      </c>
      <c r="LU60" s="162" t="str">
        <f t="shared" si="58"/>
        <v/>
      </c>
      <c r="LV60" s="162" t="str">
        <f t="shared" si="58"/>
        <v/>
      </c>
      <c r="LW60" s="162" t="str">
        <f t="shared" si="58"/>
        <v/>
      </c>
      <c r="LX60" s="162" t="str">
        <f t="shared" si="58"/>
        <v/>
      </c>
      <c r="LY60" s="162" t="str">
        <f t="shared" si="58"/>
        <v/>
      </c>
      <c r="LZ60" s="162" t="str">
        <f t="shared" si="58"/>
        <v/>
      </c>
      <c r="MA60" s="162" t="str">
        <f t="shared" si="58"/>
        <v/>
      </c>
      <c r="MB60" s="162" t="str">
        <f t="shared" si="58"/>
        <v/>
      </c>
      <c r="MC60" s="162" t="str">
        <f t="shared" si="58"/>
        <v/>
      </c>
      <c r="MD60" s="162" t="str">
        <f t="shared" si="58"/>
        <v/>
      </c>
      <c r="ME60" s="162" t="str">
        <f t="shared" si="58"/>
        <v/>
      </c>
      <c r="MF60" s="162" t="str">
        <f t="shared" si="58"/>
        <v/>
      </c>
      <c r="MG60" s="162" t="str">
        <f t="shared" si="58"/>
        <v/>
      </c>
      <c r="MH60" s="162" t="str">
        <f t="shared" si="58"/>
        <v/>
      </c>
      <c r="MI60" s="162" t="str">
        <f t="shared" si="58"/>
        <v/>
      </c>
      <c r="MJ60" s="162" t="str">
        <f t="shared" si="58"/>
        <v/>
      </c>
      <c r="MK60" s="162" t="str">
        <f t="shared" si="58"/>
        <v/>
      </c>
      <c r="ML60" s="162" t="str">
        <f t="shared" si="58"/>
        <v/>
      </c>
      <c r="MM60" s="162" t="str">
        <f t="shared" si="58"/>
        <v/>
      </c>
      <c r="MN60" s="162" t="str">
        <f t="shared" si="58"/>
        <v/>
      </c>
      <c r="MO60" s="162" t="str">
        <f t="shared" si="58"/>
        <v/>
      </c>
      <c r="MP60" s="162" t="str">
        <f t="shared" si="58"/>
        <v/>
      </c>
      <c r="MQ60" s="162" t="str">
        <f t="shared" si="58"/>
        <v/>
      </c>
      <c r="MR60" s="162" t="str">
        <f t="shared" si="58"/>
        <v/>
      </c>
      <c r="MS60" s="162" t="str">
        <f t="shared" si="58"/>
        <v/>
      </c>
      <c r="MT60" s="162" t="str">
        <f t="shared" si="58"/>
        <v/>
      </c>
      <c r="MU60" s="162" t="str">
        <f t="shared" si="58"/>
        <v/>
      </c>
      <c r="MV60" s="162" t="str">
        <f t="shared" si="58"/>
        <v/>
      </c>
      <c r="MW60" s="162" t="str">
        <f t="shared" si="58"/>
        <v/>
      </c>
      <c r="MX60" s="162" t="str">
        <f t="shared" si="58"/>
        <v/>
      </c>
      <c r="MY60" s="162" t="str">
        <f t="shared" si="58"/>
        <v/>
      </c>
      <c r="MZ60" s="162" t="str">
        <f t="shared" si="58"/>
        <v/>
      </c>
      <c r="NA60" s="162" t="str">
        <f t="shared" si="58"/>
        <v/>
      </c>
      <c r="NB60" s="162" t="str">
        <f t="shared" si="58"/>
        <v/>
      </c>
      <c r="NC60" s="162" t="str">
        <f t="shared" si="58"/>
        <v/>
      </c>
      <c r="ND60" s="162" t="str">
        <f t="shared" si="58"/>
        <v/>
      </c>
      <c r="NE60" s="162" t="str">
        <f t="shared" si="58"/>
        <v/>
      </c>
      <c r="NF60" s="162" t="str">
        <f t="shared" si="58"/>
        <v/>
      </c>
      <c r="NG60" s="162" t="str">
        <f t="shared" si="58"/>
        <v/>
      </c>
      <c r="NH60" s="162" t="str">
        <f t="shared" si="58"/>
        <v/>
      </c>
      <c r="NI60" s="162" t="str">
        <f t="shared" si="58"/>
        <v/>
      </c>
      <c r="NJ60" s="162" t="str">
        <f t="shared" si="58"/>
        <v/>
      </c>
      <c r="NK60" s="162" t="str">
        <f t="shared" si="58"/>
        <v/>
      </c>
      <c r="NL60" s="162" t="str">
        <f t="shared" si="58"/>
        <v/>
      </c>
      <c r="NM60" s="162" t="str">
        <f t="shared" si="58"/>
        <v/>
      </c>
      <c r="NN60" s="162" t="str">
        <f t="shared" si="58"/>
        <v/>
      </c>
      <c r="NO60" s="162" t="str">
        <f t="shared" si="58"/>
        <v/>
      </c>
      <c r="NP60" s="162" t="str">
        <f t="shared" si="58"/>
        <v/>
      </c>
      <c r="NQ60" s="162" t="str">
        <f t="shared" si="58"/>
        <v/>
      </c>
      <c r="NR60" s="162" t="str">
        <f t="shared" si="58"/>
        <v/>
      </c>
      <c r="NS60" s="162" t="str">
        <f t="shared" si="58"/>
        <v/>
      </c>
      <c r="NT60" s="162" t="str">
        <f t="shared" si="58"/>
        <v/>
      </c>
      <c r="NU60" s="162" t="str">
        <f t="shared" si="58"/>
        <v/>
      </c>
      <c r="NV60" s="162" t="str">
        <f t="shared" si="58"/>
        <v/>
      </c>
      <c r="NW60" s="162" t="str">
        <f t="shared" si="58"/>
        <v/>
      </c>
      <c r="NX60" s="162" t="str">
        <f t="shared" si="58"/>
        <v/>
      </c>
      <c r="NY60" s="162" t="str">
        <f t="shared" si="58"/>
        <v/>
      </c>
      <c r="NZ60" s="162" t="str">
        <f t="shared" si="58"/>
        <v/>
      </c>
      <c r="OA60" s="162" t="str">
        <f t="shared" si="58"/>
        <v/>
      </c>
      <c r="OB60" s="162" t="str">
        <f t="shared" si="58"/>
        <v/>
      </c>
      <c r="OC60" s="162" t="str">
        <f t="shared" si="58"/>
        <v/>
      </c>
      <c r="OD60" s="162" t="str">
        <f t="shared" si="58"/>
        <v/>
      </c>
      <c r="OE60" s="162" t="str">
        <f t="shared" ref="OE60:OO60" si="59">IF(AND($B$60&gt;=OE$3,$B$60&lt;OF$3),100,"")</f>
        <v/>
      </c>
      <c r="OF60" s="162" t="str">
        <f t="shared" si="59"/>
        <v/>
      </c>
      <c r="OG60" s="162" t="str">
        <f t="shared" si="59"/>
        <v/>
      </c>
      <c r="OH60" s="162" t="str">
        <f t="shared" si="59"/>
        <v/>
      </c>
      <c r="OI60" s="162" t="str">
        <f t="shared" si="59"/>
        <v/>
      </c>
      <c r="OJ60" s="162" t="str">
        <f t="shared" si="59"/>
        <v/>
      </c>
      <c r="OK60" s="162" t="str">
        <f t="shared" si="59"/>
        <v/>
      </c>
      <c r="OL60" s="162" t="str">
        <f t="shared" si="59"/>
        <v/>
      </c>
      <c r="OM60" s="162" t="str">
        <f t="shared" si="59"/>
        <v/>
      </c>
      <c r="ON60" s="162" t="str">
        <f t="shared" si="59"/>
        <v/>
      </c>
      <c r="OO60" s="162" t="str">
        <f t="shared" si="59"/>
        <v/>
      </c>
    </row>
    <row r="61" spans="1:405">
      <c r="A61" s="513" t="s">
        <v>13</v>
      </c>
      <c r="B61" s="514">
        <f>INDEX('Configuration | Scaling'!$E$13:$Y$23,11,MATCH(A61,'Configuration | Scaling'!$E$13:$Y$13,0))</f>
        <v>944</v>
      </c>
      <c r="C61" s="515" t="str">
        <f t="shared" si="41"/>
        <v/>
      </c>
      <c r="D61" s="515" t="str">
        <f t="shared" ref="D61:AI61" si="60">IF(AND($B$61&gt;C$3,$B$61&lt;=D$3),Max_Value,"")</f>
        <v/>
      </c>
      <c r="E61" s="515" t="str">
        <f t="shared" si="60"/>
        <v/>
      </c>
      <c r="F61" s="515" t="str">
        <f t="shared" si="60"/>
        <v/>
      </c>
      <c r="G61" s="515" t="str">
        <f t="shared" si="60"/>
        <v/>
      </c>
      <c r="H61" s="515" t="str">
        <f t="shared" si="60"/>
        <v/>
      </c>
      <c r="I61" s="515" t="str">
        <f t="shared" si="60"/>
        <v/>
      </c>
      <c r="J61" s="515" t="str">
        <f t="shared" si="60"/>
        <v/>
      </c>
      <c r="K61" s="515" t="str">
        <f t="shared" si="60"/>
        <v/>
      </c>
      <c r="L61" s="515" t="str">
        <f t="shared" si="60"/>
        <v/>
      </c>
      <c r="M61" s="515" t="str">
        <f t="shared" si="60"/>
        <v/>
      </c>
      <c r="N61" s="515" t="str">
        <f t="shared" si="60"/>
        <v/>
      </c>
      <c r="O61" s="515" t="str">
        <f t="shared" si="60"/>
        <v/>
      </c>
      <c r="P61" s="515" t="str">
        <f t="shared" si="60"/>
        <v/>
      </c>
      <c r="Q61" s="515" t="str">
        <f t="shared" si="60"/>
        <v/>
      </c>
      <c r="R61" s="515" t="str">
        <f t="shared" si="60"/>
        <v/>
      </c>
      <c r="S61" s="515" t="str">
        <f t="shared" si="60"/>
        <v/>
      </c>
      <c r="T61" s="515" t="str">
        <f t="shared" si="60"/>
        <v/>
      </c>
      <c r="U61" s="515" t="str">
        <f t="shared" si="60"/>
        <v/>
      </c>
      <c r="V61" s="515" t="str">
        <f t="shared" si="60"/>
        <v/>
      </c>
      <c r="W61" s="515" t="str">
        <f t="shared" si="60"/>
        <v/>
      </c>
      <c r="X61" s="515" t="str">
        <f t="shared" si="60"/>
        <v/>
      </c>
      <c r="Y61" s="515" t="str">
        <f t="shared" si="60"/>
        <v/>
      </c>
      <c r="Z61" s="515" t="str">
        <f t="shared" si="60"/>
        <v/>
      </c>
      <c r="AA61" s="515" t="str">
        <f t="shared" si="60"/>
        <v/>
      </c>
      <c r="AB61" s="515" t="str">
        <f t="shared" si="60"/>
        <v/>
      </c>
      <c r="AC61" s="515" t="str">
        <f t="shared" si="60"/>
        <v/>
      </c>
      <c r="AD61" s="515" t="str">
        <f t="shared" si="60"/>
        <v/>
      </c>
      <c r="AE61" s="515" t="str">
        <f t="shared" si="60"/>
        <v/>
      </c>
      <c r="AF61" s="515" t="str">
        <f t="shared" si="60"/>
        <v/>
      </c>
      <c r="AG61" s="515" t="str">
        <f t="shared" si="60"/>
        <v/>
      </c>
      <c r="AH61" s="515" t="str">
        <f t="shared" si="60"/>
        <v/>
      </c>
      <c r="AI61" s="515" t="str">
        <f t="shared" si="60"/>
        <v/>
      </c>
      <c r="AJ61" s="515" t="str">
        <f t="shared" ref="AJ61:BO61" si="61">IF(AND($B$61&gt;AI$3,$B$61&lt;=AJ$3),Max_Value,"")</f>
        <v/>
      </c>
      <c r="AK61" s="515" t="str">
        <f t="shared" si="61"/>
        <v/>
      </c>
      <c r="AL61" s="515" t="str">
        <f t="shared" si="61"/>
        <v/>
      </c>
      <c r="AM61" s="515" t="str">
        <f t="shared" si="61"/>
        <v/>
      </c>
      <c r="AN61" s="515" t="str">
        <f t="shared" si="61"/>
        <v/>
      </c>
      <c r="AO61" s="515" t="str">
        <f t="shared" si="61"/>
        <v/>
      </c>
      <c r="AP61" s="515" t="str">
        <f t="shared" si="61"/>
        <v/>
      </c>
      <c r="AQ61" s="515" t="str">
        <f t="shared" si="61"/>
        <v/>
      </c>
      <c r="AR61" s="515" t="str">
        <f t="shared" si="61"/>
        <v/>
      </c>
      <c r="AS61" s="515">
        <f t="shared" si="61"/>
        <v>20</v>
      </c>
      <c r="AT61" s="515" t="str">
        <f t="shared" si="61"/>
        <v/>
      </c>
      <c r="AU61" s="515" t="str">
        <f t="shared" si="61"/>
        <v/>
      </c>
      <c r="AV61" s="515" t="str">
        <f t="shared" si="61"/>
        <v/>
      </c>
      <c r="AW61" s="515" t="str">
        <f t="shared" si="61"/>
        <v/>
      </c>
      <c r="AX61" s="515" t="str">
        <f t="shared" si="61"/>
        <v/>
      </c>
      <c r="AY61" s="515" t="str">
        <f t="shared" si="61"/>
        <v/>
      </c>
      <c r="AZ61" s="515" t="str">
        <f t="shared" si="61"/>
        <v/>
      </c>
      <c r="BA61" s="515" t="str">
        <f t="shared" si="61"/>
        <v/>
      </c>
      <c r="BB61" s="515" t="str">
        <f t="shared" si="61"/>
        <v/>
      </c>
      <c r="BC61" s="515" t="str">
        <f t="shared" si="61"/>
        <v/>
      </c>
      <c r="BD61" s="515" t="str">
        <f t="shared" si="61"/>
        <v/>
      </c>
      <c r="BE61" s="515" t="str">
        <f t="shared" si="61"/>
        <v/>
      </c>
      <c r="BF61" s="515" t="str">
        <f t="shared" si="61"/>
        <v/>
      </c>
      <c r="BG61" s="515" t="str">
        <f t="shared" si="61"/>
        <v/>
      </c>
      <c r="BH61" s="515" t="str">
        <f t="shared" si="61"/>
        <v/>
      </c>
      <c r="BI61" s="515" t="str">
        <f t="shared" si="61"/>
        <v/>
      </c>
      <c r="BJ61" s="515" t="str">
        <f t="shared" si="61"/>
        <v/>
      </c>
      <c r="BK61" s="515" t="str">
        <f t="shared" si="61"/>
        <v/>
      </c>
      <c r="BL61" s="515" t="str">
        <f t="shared" si="61"/>
        <v/>
      </c>
      <c r="BM61" s="515" t="str">
        <f t="shared" si="61"/>
        <v/>
      </c>
      <c r="BN61" s="515" t="str">
        <f t="shared" si="61"/>
        <v/>
      </c>
      <c r="BO61" s="515" t="str">
        <f t="shared" si="61"/>
        <v/>
      </c>
      <c r="BP61" s="515" t="str">
        <f t="shared" ref="BP61:BU61" si="62">IF(AND($B$61&gt;BO$3,$B$61&lt;=BP$3),Max_Value,"")</f>
        <v/>
      </c>
      <c r="BQ61" s="515" t="str">
        <f t="shared" si="62"/>
        <v/>
      </c>
      <c r="BR61" s="515" t="str">
        <f t="shared" si="62"/>
        <v/>
      </c>
      <c r="BS61" s="515" t="str">
        <f t="shared" si="62"/>
        <v/>
      </c>
      <c r="BT61" s="515" t="str">
        <f t="shared" si="62"/>
        <v/>
      </c>
      <c r="BU61" s="640" t="str">
        <f t="shared" si="62"/>
        <v/>
      </c>
      <c r="BV61" s="636" t="str">
        <f>IF(AND($B$61&gt;BU$3,$B$61&lt;=BV$3),Max_Value,"")</f>
        <v/>
      </c>
      <c r="BW61" s="487"/>
    </row>
    <row r="62" spans="1:405">
      <c r="A62" s="513" t="s">
        <v>14</v>
      </c>
      <c r="B62" s="514">
        <f>INDEX('Configuration | Scaling'!$E$13:$Y$23,11,MATCH(A62,'Configuration | Scaling'!$E$13:$Y$13,0))</f>
        <v>1036</v>
      </c>
      <c r="C62" s="515" t="str">
        <f t="shared" si="41"/>
        <v/>
      </c>
      <c r="D62" s="515" t="str">
        <f t="shared" ref="D62:AI62" si="63">IF(AND($B$62&gt;C$3,$B$62&lt;=D$3),Max_Value,"")</f>
        <v/>
      </c>
      <c r="E62" s="515" t="str">
        <f t="shared" si="63"/>
        <v/>
      </c>
      <c r="F62" s="515" t="str">
        <f t="shared" si="63"/>
        <v/>
      </c>
      <c r="G62" s="515" t="str">
        <f t="shared" si="63"/>
        <v/>
      </c>
      <c r="H62" s="515" t="str">
        <f t="shared" si="63"/>
        <v/>
      </c>
      <c r="I62" s="515" t="str">
        <f t="shared" si="63"/>
        <v/>
      </c>
      <c r="J62" s="515" t="str">
        <f t="shared" si="63"/>
        <v/>
      </c>
      <c r="K62" s="515" t="str">
        <f t="shared" si="63"/>
        <v/>
      </c>
      <c r="L62" s="515" t="str">
        <f t="shared" si="63"/>
        <v/>
      </c>
      <c r="M62" s="515" t="str">
        <f t="shared" si="63"/>
        <v/>
      </c>
      <c r="N62" s="515" t="str">
        <f t="shared" si="63"/>
        <v/>
      </c>
      <c r="O62" s="515" t="str">
        <f t="shared" si="63"/>
        <v/>
      </c>
      <c r="P62" s="515" t="str">
        <f t="shared" si="63"/>
        <v/>
      </c>
      <c r="Q62" s="515" t="str">
        <f t="shared" si="63"/>
        <v/>
      </c>
      <c r="R62" s="515" t="str">
        <f t="shared" si="63"/>
        <v/>
      </c>
      <c r="S62" s="515" t="str">
        <f t="shared" si="63"/>
        <v/>
      </c>
      <c r="T62" s="515" t="str">
        <f t="shared" si="63"/>
        <v/>
      </c>
      <c r="U62" s="515" t="str">
        <f t="shared" si="63"/>
        <v/>
      </c>
      <c r="V62" s="515" t="str">
        <f t="shared" si="63"/>
        <v/>
      </c>
      <c r="W62" s="515" t="str">
        <f t="shared" si="63"/>
        <v/>
      </c>
      <c r="X62" s="515" t="str">
        <f t="shared" si="63"/>
        <v/>
      </c>
      <c r="Y62" s="515" t="str">
        <f t="shared" si="63"/>
        <v/>
      </c>
      <c r="Z62" s="515" t="str">
        <f t="shared" si="63"/>
        <v/>
      </c>
      <c r="AA62" s="515" t="str">
        <f t="shared" si="63"/>
        <v/>
      </c>
      <c r="AB62" s="515" t="str">
        <f t="shared" si="63"/>
        <v/>
      </c>
      <c r="AC62" s="515" t="str">
        <f t="shared" si="63"/>
        <v/>
      </c>
      <c r="AD62" s="515" t="str">
        <f t="shared" si="63"/>
        <v/>
      </c>
      <c r="AE62" s="515" t="str">
        <f t="shared" si="63"/>
        <v/>
      </c>
      <c r="AF62" s="515" t="str">
        <f t="shared" si="63"/>
        <v/>
      </c>
      <c r="AG62" s="515" t="str">
        <f t="shared" si="63"/>
        <v/>
      </c>
      <c r="AH62" s="515" t="str">
        <f t="shared" si="63"/>
        <v/>
      </c>
      <c r="AI62" s="515" t="str">
        <f t="shared" si="63"/>
        <v/>
      </c>
      <c r="AJ62" s="515" t="str">
        <f t="shared" ref="AJ62:BO62" si="64">IF(AND($B$62&gt;AI$3,$B$62&lt;=AJ$3),Max_Value,"")</f>
        <v/>
      </c>
      <c r="AK62" s="515" t="str">
        <f t="shared" si="64"/>
        <v/>
      </c>
      <c r="AL62" s="515" t="str">
        <f t="shared" si="64"/>
        <v/>
      </c>
      <c r="AM62" s="515" t="str">
        <f t="shared" si="64"/>
        <v/>
      </c>
      <c r="AN62" s="515" t="str">
        <f t="shared" si="64"/>
        <v/>
      </c>
      <c r="AO62" s="515" t="str">
        <f t="shared" si="64"/>
        <v/>
      </c>
      <c r="AP62" s="515" t="str">
        <f t="shared" si="64"/>
        <v/>
      </c>
      <c r="AQ62" s="515" t="str">
        <f t="shared" si="64"/>
        <v/>
      </c>
      <c r="AR62" s="515" t="str">
        <f t="shared" si="64"/>
        <v/>
      </c>
      <c r="AS62" s="515" t="str">
        <f t="shared" si="64"/>
        <v/>
      </c>
      <c r="AT62" s="515" t="str">
        <f t="shared" si="64"/>
        <v/>
      </c>
      <c r="AU62" s="515" t="str">
        <f t="shared" si="64"/>
        <v/>
      </c>
      <c r="AV62" s="515" t="str">
        <f t="shared" si="64"/>
        <v/>
      </c>
      <c r="AW62" s="515" t="str">
        <f t="shared" si="64"/>
        <v/>
      </c>
      <c r="AX62" s="515" t="str">
        <f t="shared" si="64"/>
        <v/>
      </c>
      <c r="AY62" s="515">
        <f t="shared" si="64"/>
        <v>20</v>
      </c>
      <c r="AZ62" s="515" t="str">
        <f t="shared" si="64"/>
        <v/>
      </c>
      <c r="BA62" s="515" t="str">
        <f t="shared" si="64"/>
        <v/>
      </c>
      <c r="BB62" s="515" t="str">
        <f t="shared" si="64"/>
        <v/>
      </c>
      <c r="BC62" s="515" t="str">
        <f t="shared" si="64"/>
        <v/>
      </c>
      <c r="BD62" s="515" t="str">
        <f t="shared" si="64"/>
        <v/>
      </c>
      <c r="BE62" s="515" t="str">
        <f t="shared" si="64"/>
        <v/>
      </c>
      <c r="BF62" s="515" t="str">
        <f t="shared" si="64"/>
        <v/>
      </c>
      <c r="BG62" s="515" t="str">
        <f t="shared" si="64"/>
        <v/>
      </c>
      <c r="BH62" s="515" t="str">
        <f t="shared" si="64"/>
        <v/>
      </c>
      <c r="BI62" s="515" t="str">
        <f t="shared" si="64"/>
        <v/>
      </c>
      <c r="BJ62" s="515" t="str">
        <f t="shared" si="64"/>
        <v/>
      </c>
      <c r="BK62" s="515" t="str">
        <f t="shared" si="64"/>
        <v/>
      </c>
      <c r="BL62" s="515" t="str">
        <f t="shared" si="64"/>
        <v/>
      </c>
      <c r="BM62" s="515" t="str">
        <f t="shared" si="64"/>
        <v/>
      </c>
      <c r="BN62" s="515" t="str">
        <f t="shared" si="64"/>
        <v/>
      </c>
      <c r="BO62" s="515" t="str">
        <f t="shared" si="64"/>
        <v/>
      </c>
      <c r="BP62" s="515" t="str">
        <f t="shared" ref="BP62:BU62" si="65">IF(AND($B$62&gt;BO$3,$B$62&lt;=BP$3),Max_Value,"")</f>
        <v/>
      </c>
      <c r="BQ62" s="515" t="str">
        <f t="shared" si="65"/>
        <v/>
      </c>
      <c r="BR62" s="515" t="str">
        <f t="shared" si="65"/>
        <v/>
      </c>
      <c r="BS62" s="515" t="str">
        <f t="shared" si="65"/>
        <v/>
      </c>
      <c r="BT62" s="515" t="str">
        <f t="shared" si="65"/>
        <v/>
      </c>
      <c r="BU62" s="640" t="str">
        <f t="shared" si="65"/>
        <v/>
      </c>
      <c r="BV62" s="636" t="str">
        <f>IF(AND($B$62&gt;BU$3,$B$62&lt;=BV$3),Max_Value,"")</f>
        <v/>
      </c>
      <c r="BW62" s="487"/>
    </row>
    <row r="63" spans="1:405">
      <c r="A63" s="513" t="s">
        <v>15</v>
      </c>
      <c r="B63" s="514">
        <f>INDEX('Configuration | Scaling'!$E$13:$Y$23,11,MATCH(A63,'Configuration | Scaling'!$E$13:$Y$13,0))</f>
        <v>1097</v>
      </c>
      <c r="C63" s="515" t="str">
        <f t="shared" si="41"/>
        <v/>
      </c>
      <c r="D63" s="515" t="str">
        <f t="shared" ref="D63:AI63" si="66">IF(AND($B$63&gt;C$3,$B$63&lt;=D$3),Max_Value,"")</f>
        <v/>
      </c>
      <c r="E63" s="515" t="str">
        <f t="shared" si="66"/>
        <v/>
      </c>
      <c r="F63" s="515" t="str">
        <f t="shared" si="66"/>
        <v/>
      </c>
      <c r="G63" s="515" t="str">
        <f t="shared" si="66"/>
        <v/>
      </c>
      <c r="H63" s="515" t="str">
        <f t="shared" si="66"/>
        <v/>
      </c>
      <c r="I63" s="515" t="str">
        <f t="shared" si="66"/>
        <v/>
      </c>
      <c r="J63" s="515" t="str">
        <f t="shared" si="66"/>
        <v/>
      </c>
      <c r="K63" s="515" t="str">
        <f t="shared" si="66"/>
        <v/>
      </c>
      <c r="L63" s="515" t="str">
        <f t="shared" si="66"/>
        <v/>
      </c>
      <c r="M63" s="515" t="str">
        <f t="shared" si="66"/>
        <v/>
      </c>
      <c r="N63" s="515" t="str">
        <f t="shared" si="66"/>
        <v/>
      </c>
      <c r="O63" s="515" t="str">
        <f t="shared" si="66"/>
        <v/>
      </c>
      <c r="P63" s="515" t="str">
        <f t="shared" si="66"/>
        <v/>
      </c>
      <c r="Q63" s="515" t="str">
        <f t="shared" si="66"/>
        <v/>
      </c>
      <c r="R63" s="515" t="str">
        <f t="shared" si="66"/>
        <v/>
      </c>
      <c r="S63" s="515" t="str">
        <f t="shared" si="66"/>
        <v/>
      </c>
      <c r="T63" s="515" t="str">
        <f t="shared" si="66"/>
        <v/>
      </c>
      <c r="U63" s="515" t="str">
        <f t="shared" si="66"/>
        <v/>
      </c>
      <c r="V63" s="515" t="str">
        <f t="shared" si="66"/>
        <v/>
      </c>
      <c r="W63" s="515" t="str">
        <f t="shared" si="66"/>
        <v/>
      </c>
      <c r="X63" s="515" t="str">
        <f t="shared" si="66"/>
        <v/>
      </c>
      <c r="Y63" s="515" t="str">
        <f t="shared" si="66"/>
        <v/>
      </c>
      <c r="Z63" s="515" t="str">
        <f t="shared" si="66"/>
        <v/>
      </c>
      <c r="AA63" s="515" t="str">
        <f t="shared" si="66"/>
        <v/>
      </c>
      <c r="AB63" s="515" t="str">
        <f t="shared" si="66"/>
        <v/>
      </c>
      <c r="AC63" s="515" t="str">
        <f t="shared" si="66"/>
        <v/>
      </c>
      <c r="AD63" s="515" t="str">
        <f t="shared" si="66"/>
        <v/>
      </c>
      <c r="AE63" s="515" t="str">
        <f t="shared" si="66"/>
        <v/>
      </c>
      <c r="AF63" s="515" t="str">
        <f t="shared" si="66"/>
        <v/>
      </c>
      <c r="AG63" s="515" t="str">
        <f t="shared" si="66"/>
        <v/>
      </c>
      <c r="AH63" s="515" t="str">
        <f t="shared" si="66"/>
        <v/>
      </c>
      <c r="AI63" s="515" t="str">
        <f t="shared" si="66"/>
        <v/>
      </c>
      <c r="AJ63" s="515" t="str">
        <f t="shared" ref="AJ63:BO63" si="67">IF(AND($B$63&gt;AI$3,$B$63&lt;=AJ$3),Max_Value,"")</f>
        <v/>
      </c>
      <c r="AK63" s="515" t="str">
        <f t="shared" si="67"/>
        <v/>
      </c>
      <c r="AL63" s="515" t="str">
        <f t="shared" si="67"/>
        <v/>
      </c>
      <c r="AM63" s="515" t="str">
        <f t="shared" si="67"/>
        <v/>
      </c>
      <c r="AN63" s="515" t="str">
        <f t="shared" si="67"/>
        <v/>
      </c>
      <c r="AO63" s="515" t="str">
        <f t="shared" si="67"/>
        <v/>
      </c>
      <c r="AP63" s="515" t="str">
        <f t="shared" si="67"/>
        <v/>
      </c>
      <c r="AQ63" s="515" t="str">
        <f t="shared" si="67"/>
        <v/>
      </c>
      <c r="AR63" s="515" t="str">
        <f t="shared" si="67"/>
        <v/>
      </c>
      <c r="AS63" s="515" t="str">
        <f t="shared" si="67"/>
        <v/>
      </c>
      <c r="AT63" s="515" t="str">
        <f t="shared" si="67"/>
        <v/>
      </c>
      <c r="AU63" s="515" t="str">
        <f t="shared" si="67"/>
        <v/>
      </c>
      <c r="AV63" s="515" t="str">
        <f t="shared" si="67"/>
        <v/>
      </c>
      <c r="AW63" s="515" t="str">
        <f t="shared" si="67"/>
        <v/>
      </c>
      <c r="AX63" s="515" t="str">
        <f t="shared" si="67"/>
        <v/>
      </c>
      <c r="AY63" s="515" t="str">
        <f t="shared" si="67"/>
        <v/>
      </c>
      <c r="AZ63" s="515" t="str">
        <f t="shared" si="67"/>
        <v/>
      </c>
      <c r="BA63" s="515" t="str">
        <f t="shared" si="67"/>
        <v/>
      </c>
      <c r="BB63" s="515" t="str">
        <f t="shared" si="67"/>
        <v/>
      </c>
      <c r="BC63" s="515" t="str">
        <f t="shared" si="67"/>
        <v/>
      </c>
      <c r="BD63" s="515">
        <f t="shared" si="67"/>
        <v>20</v>
      </c>
      <c r="BE63" s="515" t="str">
        <f t="shared" si="67"/>
        <v/>
      </c>
      <c r="BF63" s="515" t="str">
        <f t="shared" si="67"/>
        <v/>
      </c>
      <c r="BG63" s="515" t="str">
        <f t="shared" si="67"/>
        <v/>
      </c>
      <c r="BH63" s="515" t="str">
        <f t="shared" si="67"/>
        <v/>
      </c>
      <c r="BI63" s="515" t="str">
        <f t="shared" si="67"/>
        <v/>
      </c>
      <c r="BJ63" s="515" t="str">
        <f t="shared" si="67"/>
        <v/>
      </c>
      <c r="BK63" s="515" t="str">
        <f t="shared" si="67"/>
        <v/>
      </c>
      <c r="BL63" s="515" t="str">
        <f t="shared" si="67"/>
        <v/>
      </c>
      <c r="BM63" s="515" t="str">
        <f t="shared" si="67"/>
        <v/>
      </c>
      <c r="BN63" s="515" t="str">
        <f t="shared" si="67"/>
        <v/>
      </c>
      <c r="BO63" s="515" t="str">
        <f t="shared" si="67"/>
        <v/>
      </c>
      <c r="BP63" s="515" t="str">
        <f t="shared" ref="BP63:BU63" si="68">IF(AND($B$63&gt;BO$3,$B$63&lt;=BP$3),Max_Value,"")</f>
        <v/>
      </c>
      <c r="BQ63" s="515" t="str">
        <f t="shared" si="68"/>
        <v/>
      </c>
      <c r="BR63" s="515" t="str">
        <f t="shared" si="68"/>
        <v/>
      </c>
      <c r="BS63" s="515" t="str">
        <f t="shared" si="68"/>
        <v/>
      </c>
      <c r="BT63" s="515" t="str">
        <f t="shared" si="68"/>
        <v/>
      </c>
      <c r="BU63" s="640" t="str">
        <f t="shared" si="68"/>
        <v/>
      </c>
      <c r="BV63" s="636" t="str">
        <f>IF(AND($B$63&gt;BU$3,$B$63&lt;=BV$3),Max_Value,"")</f>
        <v/>
      </c>
      <c r="BW63" s="487"/>
    </row>
    <row r="64" spans="1:405">
      <c r="A64" s="513" t="s">
        <v>1</v>
      </c>
      <c r="B64" s="514">
        <f>INDEX('Configuration | Scaling'!$E$13:$Y$23,11,MATCH(A64,'Configuration | Scaling'!$E$13:$Y$13,0))</f>
        <v>1128</v>
      </c>
      <c r="C64" s="515" t="str">
        <f t="shared" si="41"/>
        <v/>
      </c>
      <c r="D64" s="515" t="str">
        <f t="shared" ref="D64:AI64" si="69">IF(AND($B$64&gt;C$3,$B$64&lt;=D$3),Max_Value,"")</f>
        <v/>
      </c>
      <c r="E64" s="515" t="str">
        <f t="shared" si="69"/>
        <v/>
      </c>
      <c r="F64" s="515" t="str">
        <f t="shared" si="69"/>
        <v/>
      </c>
      <c r="G64" s="515" t="str">
        <f t="shared" si="69"/>
        <v/>
      </c>
      <c r="H64" s="515" t="str">
        <f t="shared" si="69"/>
        <v/>
      </c>
      <c r="I64" s="515" t="str">
        <f t="shared" si="69"/>
        <v/>
      </c>
      <c r="J64" s="515" t="str">
        <f t="shared" si="69"/>
        <v/>
      </c>
      <c r="K64" s="515" t="str">
        <f t="shared" si="69"/>
        <v/>
      </c>
      <c r="L64" s="515" t="str">
        <f t="shared" si="69"/>
        <v/>
      </c>
      <c r="M64" s="515" t="str">
        <f t="shared" si="69"/>
        <v/>
      </c>
      <c r="N64" s="515" t="str">
        <f t="shared" si="69"/>
        <v/>
      </c>
      <c r="O64" s="515" t="str">
        <f t="shared" si="69"/>
        <v/>
      </c>
      <c r="P64" s="515" t="str">
        <f t="shared" si="69"/>
        <v/>
      </c>
      <c r="Q64" s="515" t="str">
        <f t="shared" si="69"/>
        <v/>
      </c>
      <c r="R64" s="515" t="str">
        <f t="shared" si="69"/>
        <v/>
      </c>
      <c r="S64" s="515" t="str">
        <f t="shared" si="69"/>
        <v/>
      </c>
      <c r="T64" s="515" t="str">
        <f t="shared" si="69"/>
        <v/>
      </c>
      <c r="U64" s="515" t="str">
        <f t="shared" si="69"/>
        <v/>
      </c>
      <c r="V64" s="515" t="str">
        <f t="shared" si="69"/>
        <v/>
      </c>
      <c r="W64" s="515" t="str">
        <f t="shared" si="69"/>
        <v/>
      </c>
      <c r="X64" s="515" t="str">
        <f t="shared" si="69"/>
        <v/>
      </c>
      <c r="Y64" s="515" t="str">
        <f t="shared" si="69"/>
        <v/>
      </c>
      <c r="Z64" s="515" t="str">
        <f t="shared" si="69"/>
        <v/>
      </c>
      <c r="AA64" s="515" t="str">
        <f t="shared" si="69"/>
        <v/>
      </c>
      <c r="AB64" s="515" t="str">
        <f t="shared" si="69"/>
        <v/>
      </c>
      <c r="AC64" s="515" t="str">
        <f t="shared" si="69"/>
        <v/>
      </c>
      <c r="AD64" s="515" t="str">
        <f t="shared" si="69"/>
        <v/>
      </c>
      <c r="AE64" s="515" t="str">
        <f t="shared" si="69"/>
        <v/>
      </c>
      <c r="AF64" s="515" t="str">
        <f t="shared" si="69"/>
        <v/>
      </c>
      <c r="AG64" s="515" t="str">
        <f t="shared" si="69"/>
        <v/>
      </c>
      <c r="AH64" s="515" t="str">
        <f t="shared" si="69"/>
        <v/>
      </c>
      <c r="AI64" s="515" t="str">
        <f t="shared" si="69"/>
        <v/>
      </c>
      <c r="AJ64" s="515" t="str">
        <f t="shared" ref="AJ64:BO64" si="70">IF(AND($B$64&gt;AI$3,$B$64&lt;=AJ$3),Max_Value,"")</f>
        <v/>
      </c>
      <c r="AK64" s="515" t="str">
        <f t="shared" si="70"/>
        <v/>
      </c>
      <c r="AL64" s="515" t="str">
        <f t="shared" si="70"/>
        <v/>
      </c>
      <c r="AM64" s="515" t="str">
        <f t="shared" si="70"/>
        <v/>
      </c>
      <c r="AN64" s="515" t="str">
        <f t="shared" si="70"/>
        <v/>
      </c>
      <c r="AO64" s="515" t="str">
        <f t="shared" si="70"/>
        <v/>
      </c>
      <c r="AP64" s="515" t="str">
        <f t="shared" si="70"/>
        <v/>
      </c>
      <c r="AQ64" s="515" t="str">
        <f t="shared" si="70"/>
        <v/>
      </c>
      <c r="AR64" s="515" t="str">
        <f t="shared" si="70"/>
        <v/>
      </c>
      <c r="AS64" s="515" t="str">
        <f t="shared" si="70"/>
        <v/>
      </c>
      <c r="AT64" s="515" t="str">
        <f t="shared" si="70"/>
        <v/>
      </c>
      <c r="AU64" s="515" t="str">
        <f t="shared" si="70"/>
        <v/>
      </c>
      <c r="AV64" s="515" t="str">
        <f t="shared" si="70"/>
        <v/>
      </c>
      <c r="AW64" s="515" t="str">
        <f t="shared" si="70"/>
        <v/>
      </c>
      <c r="AX64" s="515" t="str">
        <f t="shared" si="70"/>
        <v/>
      </c>
      <c r="AY64" s="515" t="str">
        <f t="shared" si="70"/>
        <v/>
      </c>
      <c r="AZ64" s="515" t="str">
        <f t="shared" si="70"/>
        <v/>
      </c>
      <c r="BA64" s="515" t="str">
        <f t="shared" si="70"/>
        <v/>
      </c>
      <c r="BB64" s="515" t="str">
        <f t="shared" si="70"/>
        <v/>
      </c>
      <c r="BC64" s="515" t="str">
        <f t="shared" si="70"/>
        <v/>
      </c>
      <c r="BD64" s="515" t="str">
        <f t="shared" si="70"/>
        <v/>
      </c>
      <c r="BE64" s="515" t="str">
        <f t="shared" si="70"/>
        <v/>
      </c>
      <c r="BF64" s="515">
        <f t="shared" si="70"/>
        <v>20</v>
      </c>
      <c r="BG64" s="515" t="str">
        <f t="shared" si="70"/>
        <v/>
      </c>
      <c r="BH64" s="515" t="str">
        <f t="shared" si="70"/>
        <v/>
      </c>
      <c r="BI64" s="515" t="str">
        <f t="shared" si="70"/>
        <v/>
      </c>
      <c r="BJ64" s="515" t="str">
        <f t="shared" si="70"/>
        <v/>
      </c>
      <c r="BK64" s="515" t="str">
        <f t="shared" si="70"/>
        <v/>
      </c>
      <c r="BL64" s="515" t="str">
        <f t="shared" si="70"/>
        <v/>
      </c>
      <c r="BM64" s="515" t="str">
        <f t="shared" si="70"/>
        <v/>
      </c>
      <c r="BN64" s="515" t="str">
        <f t="shared" si="70"/>
        <v/>
      </c>
      <c r="BO64" s="515" t="str">
        <f t="shared" si="70"/>
        <v/>
      </c>
      <c r="BP64" s="515" t="str">
        <f t="shared" ref="BP64:BU64" si="71">IF(AND($B$64&gt;BO$3,$B$64&lt;=BP$3),Max_Value,"")</f>
        <v/>
      </c>
      <c r="BQ64" s="515" t="str">
        <f t="shared" si="71"/>
        <v/>
      </c>
      <c r="BR64" s="515" t="str">
        <f t="shared" si="71"/>
        <v/>
      </c>
      <c r="BS64" s="515" t="str">
        <f t="shared" si="71"/>
        <v/>
      </c>
      <c r="BT64" s="515" t="str">
        <f t="shared" si="71"/>
        <v/>
      </c>
      <c r="BU64" s="640" t="str">
        <f t="shared" si="71"/>
        <v/>
      </c>
      <c r="BV64" s="636" t="str">
        <f>IF(AND($B$64&gt;BU$3,$B$64&lt;=BV$3),Max_Value,"")</f>
        <v/>
      </c>
      <c r="BW64" s="487"/>
    </row>
    <row r="65" spans="1:75">
      <c r="A65" s="513" t="s">
        <v>39</v>
      </c>
      <c r="B65" s="514">
        <f>INDEX('Configuration | Scaling'!$E$13:$Y$23,11,MATCH(A65,'Configuration | Scaling'!$E$13:$Y$13,0))</f>
        <v>1226</v>
      </c>
      <c r="C65" s="515" t="str">
        <f t="shared" si="41"/>
        <v/>
      </c>
      <c r="D65" s="515" t="str">
        <f t="shared" ref="D65:AI65" si="72">IF(AND($B$65&gt;C$3,$B$65&lt;=D$3),Max_Value,"")</f>
        <v/>
      </c>
      <c r="E65" s="515" t="str">
        <f t="shared" si="72"/>
        <v/>
      </c>
      <c r="F65" s="515" t="str">
        <f t="shared" si="72"/>
        <v/>
      </c>
      <c r="G65" s="515" t="str">
        <f t="shared" si="72"/>
        <v/>
      </c>
      <c r="H65" s="515" t="str">
        <f t="shared" si="72"/>
        <v/>
      </c>
      <c r="I65" s="515" t="str">
        <f t="shared" si="72"/>
        <v/>
      </c>
      <c r="J65" s="515" t="str">
        <f t="shared" si="72"/>
        <v/>
      </c>
      <c r="K65" s="515" t="str">
        <f t="shared" si="72"/>
        <v/>
      </c>
      <c r="L65" s="515" t="str">
        <f t="shared" si="72"/>
        <v/>
      </c>
      <c r="M65" s="515" t="str">
        <f t="shared" si="72"/>
        <v/>
      </c>
      <c r="N65" s="515" t="str">
        <f t="shared" si="72"/>
        <v/>
      </c>
      <c r="O65" s="515" t="str">
        <f t="shared" si="72"/>
        <v/>
      </c>
      <c r="P65" s="515" t="str">
        <f t="shared" si="72"/>
        <v/>
      </c>
      <c r="Q65" s="515" t="str">
        <f t="shared" si="72"/>
        <v/>
      </c>
      <c r="R65" s="515" t="str">
        <f t="shared" si="72"/>
        <v/>
      </c>
      <c r="S65" s="515" t="str">
        <f t="shared" si="72"/>
        <v/>
      </c>
      <c r="T65" s="515" t="str">
        <f t="shared" si="72"/>
        <v/>
      </c>
      <c r="U65" s="515" t="str">
        <f t="shared" si="72"/>
        <v/>
      </c>
      <c r="V65" s="515" t="str">
        <f t="shared" si="72"/>
        <v/>
      </c>
      <c r="W65" s="515" t="str">
        <f t="shared" si="72"/>
        <v/>
      </c>
      <c r="X65" s="515" t="str">
        <f t="shared" si="72"/>
        <v/>
      </c>
      <c r="Y65" s="515" t="str">
        <f t="shared" si="72"/>
        <v/>
      </c>
      <c r="Z65" s="515" t="str">
        <f t="shared" si="72"/>
        <v/>
      </c>
      <c r="AA65" s="515" t="str">
        <f t="shared" si="72"/>
        <v/>
      </c>
      <c r="AB65" s="515" t="str">
        <f t="shared" si="72"/>
        <v/>
      </c>
      <c r="AC65" s="515" t="str">
        <f t="shared" si="72"/>
        <v/>
      </c>
      <c r="AD65" s="515" t="str">
        <f t="shared" si="72"/>
        <v/>
      </c>
      <c r="AE65" s="515" t="str">
        <f t="shared" si="72"/>
        <v/>
      </c>
      <c r="AF65" s="515" t="str">
        <f t="shared" si="72"/>
        <v/>
      </c>
      <c r="AG65" s="515" t="str">
        <f t="shared" si="72"/>
        <v/>
      </c>
      <c r="AH65" s="515" t="str">
        <f t="shared" si="72"/>
        <v/>
      </c>
      <c r="AI65" s="515" t="str">
        <f t="shared" si="72"/>
        <v/>
      </c>
      <c r="AJ65" s="515" t="str">
        <f t="shared" ref="AJ65:BO65" si="73">IF(AND($B$65&gt;AI$3,$B$65&lt;=AJ$3),Max_Value,"")</f>
        <v/>
      </c>
      <c r="AK65" s="515" t="str">
        <f t="shared" si="73"/>
        <v/>
      </c>
      <c r="AL65" s="515" t="str">
        <f t="shared" si="73"/>
        <v/>
      </c>
      <c r="AM65" s="515" t="str">
        <f t="shared" si="73"/>
        <v/>
      </c>
      <c r="AN65" s="515" t="str">
        <f t="shared" si="73"/>
        <v/>
      </c>
      <c r="AO65" s="515" t="str">
        <f t="shared" si="73"/>
        <v/>
      </c>
      <c r="AP65" s="515" t="str">
        <f t="shared" si="73"/>
        <v/>
      </c>
      <c r="AQ65" s="515" t="str">
        <f t="shared" si="73"/>
        <v/>
      </c>
      <c r="AR65" s="515" t="str">
        <f t="shared" si="73"/>
        <v/>
      </c>
      <c r="AS65" s="515" t="str">
        <f t="shared" si="73"/>
        <v/>
      </c>
      <c r="AT65" s="515" t="str">
        <f t="shared" si="73"/>
        <v/>
      </c>
      <c r="AU65" s="515" t="str">
        <f t="shared" si="73"/>
        <v/>
      </c>
      <c r="AV65" s="515" t="str">
        <f t="shared" si="73"/>
        <v/>
      </c>
      <c r="AW65" s="515" t="str">
        <f t="shared" si="73"/>
        <v/>
      </c>
      <c r="AX65" s="515" t="str">
        <f t="shared" si="73"/>
        <v/>
      </c>
      <c r="AY65" s="515" t="str">
        <f t="shared" si="73"/>
        <v/>
      </c>
      <c r="AZ65" s="515" t="str">
        <f t="shared" si="73"/>
        <v/>
      </c>
      <c r="BA65" s="515" t="str">
        <f t="shared" si="73"/>
        <v/>
      </c>
      <c r="BB65" s="515" t="str">
        <f t="shared" si="73"/>
        <v/>
      </c>
      <c r="BC65" s="515" t="str">
        <f t="shared" si="73"/>
        <v/>
      </c>
      <c r="BD65" s="515" t="str">
        <f t="shared" si="73"/>
        <v/>
      </c>
      <c r="BE65" s="515" t="str">
        <f t="shared" si="73"/>
        <v/>
      </c>
      <c r="BF65" s="515" t="str">
        <f t="shared" si="73"/>
        <v/>
      </c>
      <c r="BG65" s="515" t="str">
        <f t="shared" si="73"/>
        <v/>
      </c>
      <c r="BH65" s="515" t="str">
        <f t="shared" si="73"/>
        <v/>
      </c>
      <c r="BI65" s="515" t="str">
        <f t="shared" si="73"/>
        <v/>
      </c>
      <c r="BJ65" s="515" t="str">
        <f t="shared" si="73"/>
        <v/>
      </c>
      <c r="BK65" s="515" t="str">
        <f t="shared" si="73"/>
        <v/>
      </c>
      <c r="BL65" s="515" t="str">
        <f t="shared" si="73"/>
        <v/>
      </c>
      <c r="BM65" s="515">
        <f t="shared" si="73"/>
        <v>20</v>
      </c>
      <c r="BN65" s="515" t="str">
        <f t="shared" si="73"/>
        <v/>
      </c>
      <c r="BO65" s="515" t="str">
        <f t="shared" si="73"/>
        <v/>
      </c>
      <c r="BP65" s="515" t="str">
        <f t="shared" ref="BP65:BU65" si="74">IF(AND($B$65&gt;BO$3,$B$65&lt;=BP$3),Max_Value,"")</f>
        <v/>
      </c>
      <c r="BQ65" s="515" t="str">
        <f t="shared" si="74"/>
        <v/>
      </c>
      <c r="BR65" s="515" t="str">
        <f t="shared" si="74"/>
        <v/>
      </c>
      <c r="BS65" s="515" t="str">
        <f t="shared" si="74"/>
        <v/>
      </c>
      <c r="BT65" s="515" t="str">
        <f t="shared" si="74"/>
        <v/>
      </c>
      <c r="BU65" s="640" t="str">
        <f t="shared" si="74"/>
        <v/>
      </c>
      <c r="BV65" s="636" t="str">
        <f>IF(AND($B$65&gt;BU$3,$B$65&lt;=BV$3),Max_Value,"")</f>
        <v/>
      </c>
      <c r="BW65" s="487"/>
    </row>
    <row r="66" spans="1:75" ht="13.5" thickBot="1">
      <c r="A66" s="513" t="s">
        <v>40</v>
      </c>
      <c r="B66" s="514">
        <f>filingDate</f>
        <v>522</v>
      </c>
      <c r="C66" s="515">
        <f>Max_Value</f>
        <v>20</v>
      </c>
      <c r="D66" s="515"/>
      <c r="E66" s="515"/>
      <c r="F66" s="515"/>
      <c r="G66" s="515"/>
      <c r="H66" s="515"/>
      <c r="I66" s="515"/>
      <c r="J66" s="515"/>
      <c r="K66" s="515"/>
      <c r="L66" s="515"/>
      <c r="M66" s="515"/>
      <c r="N66" s="515"/>
      <c r="O66" s="515"/>
      <c r="P66" s="515"/>
      <c r="Q66" s="515"/>
      <c r="R66" s="515"/>
      <c r="S66" s="515"/>
      <c r="T66" s="515"/>
      <c r="U66" s="515"/>
      <c r="V66" s="515"/>
      <c r="W66" s="515"/>
      <c r="X66" s="515"/>
      <c r="Y66" s="515"/>
      <c r="Z66" s="515"/>
      <c r="AA66" s="515"/>
      <c r="AB66" s="515"/>
      <c r="AC66" s="515"/>
      <c r="AD66" s="515"/>
      <c r="AE66" s="515"/>
      <c r="AF66" s="515"/>
      <c r="AG66" s="515"/>
      <c r="AH66" s="515"/>
      <c r="AI66" s="515"/>
      <c r="AJ66" s="515"/>
      <c r="AK66" s="515"/>
      <c r="AL66" s="515"/>
      <c r="AM66" s="515"/>
      <c r="AN66" s="515"/>
      <c r="AO66" s="515"/>
      <c r="AP66" s="515"/>
      <c r="AQ66" s="515"/>
      <c r="AR66" s="515"/>
      <c r="AS66" s="515"/>
      <c r="AT66" s="515"/>
      <c r="AU66" s="515"/>
      <c r="AV66" s="515"/>
      <c r="AW66" s="515"/>
      <c r="AX66" s="515"/>
      <c r="AY66" s="515"/>
      <c r="AZ66" s="515"/>
      <c r="BA66" s="515"/>
      <c r="BB66" s="515"/>
      <c r="BC66" s="515"/>
      <c r="BD66" s="515"/>
      <c r="BE66" s="515"/>
      <c r="BF66" s="515"/>
      <c r="BG66" s="515"/>
      <c r="BH66" s="515"/>
      <c r="BI66" s="515"/>
      <c r="BJ66" s="515"/>
      <c r="BK66" s="515"/>
      <c r="BL66" s="515"/>
      <c r="BM66" s="515"/>
      <c r="BN66" s="515"/>
      <c r="BO66" s="515"/>
      <c r="BP66" s="515"/>
      <c r="BQ66" s="515"/>
      <c r="BR66" s="515"/>
      <c r="BS66" s="515"/>
      <c r="BT66" s="515"/>
      <c r="BU66" s="640"/>
      <c r="BV66" s="641"/>
      <c r="BW66" s="487"/>
    </row>
    <row r="67" spans="1:75" ht="6" customHeight="1">
      <c r="A67" s="487"/>
      <c r="B67" s="487"/>
      <c r="C67" s="487"/>
      <c r="D67" s="487"/>
      <c r="E67" s="487"/>
      <c r="F67" s="487"/>
      <c r="G67" s="487"/>
      <c r="H67" s="487"/>
      <c r="I67" s="487"/>
      <c r="J67" s="487"/>
      <c r="K67" s="487"/>
      <c r="L67" s="516"/>
      <c r="M67" s="516"/>
      <c r="N67" s="516"/>
      <c r="O67" s="516"/>
      <c r="P67" s="516"/>
      <c r="Q67" s="516"/>
      <c r="R67" s="516"/>
      <c r="S67" s="516"/>
      <c r="T67" s="516"/>
      <c r="U67" s="516"/>
      <c r="V67" s="516"/>
      <c r="W67" s="516"/>
      <c r="X67" s="516"/>
      <c r="Y67" s="516"/>
      <c r="Z67" s="516"/>
      <c r="AA67" s="516"/>
      <c r="AB67" s="516"/>
      <c r="AC67" s="516"/>
      <c r="AD67" s="516"/>
      <c r="AE67" s="516"/>
      <c r="AF67" s="516"/>
      <c r="AG67" s="516"/>
      <c r="AH67" s="516"/>
      <c r="AI67" s="516"/>
      <c r="AJ67" s="516"/>
      <c r="AK67" s="516"/>
      <c r="AL67" s="516"/>
      <c r="AM67" s="516"/>
      <c r="AN67" s="516"/>
      <c r="AO67" s="487"/>
      <c r="AP67" s="487"/>
      <c r="AQ67" s="487"/>
      <c r="AR67" s="487"/>
      <c r="AS67" s="487"/>
      <c r="AT67" s="487"/>
      <c r="AU67" s="487"/>
      <c r="AV67" s="487"/>
      <c r="AW67" s="487"/>
      <c r="AX67" s="487"/>
      <c r="AY67" s="487"/>
      <c r="AZ67" s="487"/>
      <c r="BA67" s="487"/>
      <c r="BB67" s="487"/>
      <c r="BC67" s="487"/>
      <c r="BD67" s="487"/>
      <c r="BE67" s="487"/>
      <c r="BF67" s="487"/>
      <c r="BG67" s="487"/>
      <c r="BH67" s="487"/>
      <c r="BI67" s="487"/>
      <c r="BJ67" s="487"/>
      <c r="BK67" s="487"/>
      <c r="BL67" s="487"/>
      <c r="BM67" s="487"/>
      <c r="BN67" s="487"/>
      <c r="BO67" s="487"/>
      <c r="BP67" s="487"/>
      <c r="BQ67" s="487"/>
      <c r="BR67" s="487"/>
      <c r="BS67" s="487"/>
      <c r="BT67" s="487"/>
      <c r="BU67" s="487"/>
      <c r="BV67" s="487"/>
      <c r="BW67" s="487"/>
    </row>
    <row r="68" spans="1:75" ht="6" customHeight="1">
      <c r="A68" s="487"/>
      <c r="B68" s="487"/>
      <c r="C68" s="487"/>
      <c r="D68" s="487"/>
      <c r="E68" s="487"/>
      <c r="F68" s="487"/>
      <c r="G68" s="487"/>
      <c r="H68" s="487"/>
      <c r="I68" s="487"/>
      <c r="J68" s="487"/>
      <c r="K68" s="487"/>
      <c r="L68" s="516"/>
      <c r="M68" s="516"/>
      <c r="N68" s="516"/>
      <c r="O68" s="516"/>
      <c r="P68" s="516"/>
      <c r="Q68" s="516"/>
      <c r="R68" s="516"/>
      <c r="S68" s="516"/>
      <c r="T68" s="516"/>
      <c r="U68" s="516"/>
      <c r="V68" s="516"/>
      <c r="W68" s="516"/>
      <c r="X68" s="516"/>
      <c r="Y68" s="516"/>
      <c r="Z68" s="516"/>
      <c r="AA68" s="516"/>
      <c r="AB68" s="516"/>
      <c r="AC68" s="516"/>
      <c r="AD68" s="516"/>
      <c r="AE68" s="516"/>
      <c r="AF68" s="516"/>
      <c r="AG68" s="516"/>
      <c r="AH68" s="516"/>
      <c r="AI68" s="516"/>
      <c r="AJ68" s="516"/>
      <c r="AK68" s="516"/>
      <c r="AL68" s="516"/>
      <c r="AM68" s="516"/>
      <c r="AN68" s="516"/>
      <c r="AO68" s="487"/>
      <c r="AP68" s="487"/>
      <c r="AQ68" s="487"/>
      <c r="AR68" s="487"/>
      <c r="AS68" s="487"/>
      <c r="AT68" s="487"/>
      <c r="AU68" s="487"/>
      <c r="AV68" s="487"/>
      <c r="AW68" s="487"/>
      <c r="AX68" s="487"/>
      <c r="AY68" s="487"/>
      <c r="AZ68" s="487"/>
      <c r="BA68" s="487"/>
      <c r="BB68" s="487"/>
      <c r="BC68" s="487"/>
      <c r="BD68" s="487"/>
      <c r="BE68" s="487"/>
      <c r="BF68" s="487"/>
      <c r="BG68" s="487"/>
      <c r="BH68" s="487"/>
      <c r="BI68" s="487"/>
      <c r="BJ68" s="487"/>
      <c r="BK68" s="487"/>
      <c r="BL68" s="487"/>
      <c r="BM68" s="487"/>
      <c r="BN68" s="487"/>
      <c r="BO68" s="487"/>
      <c r="BP68" s="487"/>
      <c r="BQ68" s="487"/>
      <c r="BR68" s="487"/>
      <c r="BS68" s="487"/>
      <c r="BT68" s="487"/>
      <c r="BU68" s="487"/>
      <c r="BV68" s="487"/>
      <c r="BW68" s="517"/>
    </row>
    <row r="69" spans="1:75" ht="6" customHeight="1">
      <c r="A69" s="487"/>
      <c r="B69" s="487"/>
      <c r="C69" s="487"/>
      <c r="D69" s="487"/>
      <c r="E69" s="487"/>
      <c r="F69" s="487"/>
      <c r="G69" s="487"/>
      <c r="H69" s="487"/>
      <c r="I69" s="487"/>
      <c r="J69" s="487"/>
      <c r="K69" s="487"/>
      <c r="L69" s="516"/>
      <c r="M69" s="516"/>
      <c r="N69" s="516"/>
      <c r="O69" s="516"/>
      <c r="P69" s="516"/>
      <c r="Q69" s="516"/>
      <c r="R69" s="516"/>
      <c r="S69" s="516"/>
      <c r="T69" s="516"/>
      <c r="U69" s="516"/>
      <c r="V69" s="516"/>
      <c r="W69" s="516"/>
      <c r="X69" s="516"/>
      <c r="Y69" s="516"/>
      <c r="Z69" s="516"/>
      <c r="AA69" s="516"/>
      <c r="AB69" s="516"/>
      <c r="AC69" s="516"/>
      <c r="AD69" s="516"/>
      <c r="AE69" s="516"/>
      <c r="AF69" s="516"/>
      <c r="AG69" s="516"/>
      <c r="AH69" s="516"/>
      <c r="AI69" s="516"/>
      <c r="AJ69" s="516"/>
      <c r="AK69" s="516"/>
      <c r="AL69" s="516"/>
      <c r="AM69" s="516"/>
      <c r="AN69" s="516"/>
      <c r="AO69" s="487"/>
      <c r="AP69" s="487"/>
      <c r="AQ69" s="487"/>
      <c r="AR69" s="487"/>
      <c r="AS69" s="487"/>
      <c r="AT69" s="487"/>
      <c r="AU69" s="487"/>
      <c r="AV69" s="487"/>
      <c r="AW69" s="487"/>
      <c r="AX69" s="487"/>
      <c r="AY69" s="487"/>
      <c r="AZ69" s="487"/>
      <c r="BA69" s="487"/>
      <c r="BB69" s="487"/>
      <c r="BC69" s="487"/>
      <c r="BD69" s="487"/>
      <c r="BE69" s="487"/>
      <c r="BF69" s="487"/>
      <c r="BG69" s="487"/>
      <c r="BH69" s="487"/>
      <c r="BI69" s="487"/>
      <c r="BJ69" s="487"/>
      <c r="BK69" s="487"/>
      <c r="BL69" s="487"/>
      <c r="BM69" s="487"/>
      <c r="BN69" s="487"/>
      <c r="BO69" s="487"/>
      <c r="BP69" s="487"/>
      <c r="BQ69" s="487"/>
      <c r="BR69" s="487"/>
      <c r="BS69" s="487"/>
      <c r="BT69" s="487"/>
      <c r="BU69" s="487"/>
      <c r="BV69" s="487"/>
      <c r="BW69" s="487"/>
    </row>
    <row r="70" spans="1:75">
      <c r="A70" s="487"/>
      <c r="B70" s="487"/>
      <c r="C70" s="487"/>
      <c r="D70" s="487"/>
      <c r="E70" s="487"/>
      <c r="F70" s="487"/>
      <c r="G70" s="487"/>
      <c r="H70" s="487"/>
      <c r="I70" s="487"/>
      <c r="J70" s="487"/>
      <c r="K70" s="487"/>
      <c r="L70" s="516"/>
      <c r="M70" s="516"/>
      <c r="N70" s="516"/>
      <c r="O70" s="516"/>
      <c r="P70" s="516"/>
      <c r="Q70" s="516"/>
      <c r="R70" s="516"/>
      <c r="S70" s="516"/>
      <c r="T70" s="516"/>
      <c r="U70" s="516"/>
      <c r="V70" s="516"/>
      <c r="W70" s="516"/>
      <c r="X70" s="516"/>
      <c r="Y70" s="516"/>
      <c r="Z70" s="516"/>
      <c r="AA70" s="516"/>
      <c r="AB70" s="516"/>
      <c r="AC70" s="516"/>
      <c r="AD70" s="516"/>
      <c r="AE70" s="516"/>
      <c r="AF70" s="516"/>
      <c r="AG70" s="516"/>
      <c r="AH70" s="516"/>
      <c r="AI70" s="516"/>
      <c r="AJ70" s="516"/>
      <c r="AK70" s="516"/>
      <c r="AL70" s="516"/>
      <c r="AM70" s="516"/>
      <c r="AN70" s="516"/>
      <c r="AO70" s="487"/>
      <c r="AP70" s="487"/>
      <c r="AQ70" s="487"/>
      <c r="AR70" s="487"/>
      <c r="AS70" s="487"/>
      <c r="AT70" s="487"/>
      <c r="AU70" s="487"/>
      <c r="AV70" s="487"/>
      <c r="AW70" s="487"/>
      <c r="AX70" s="487"/>
      <c r="AY70" s="487"/>
      <c r="AZ70" s="487"/>
      <c r="BA70" s="487"/>
      <c r="BB70" s="487"/>
      <c r="BC70" s="487"/>
      <c r="BD70" s="487"/>
      <c r="BE70" s="487"/>
      <c r="BF70" s="487"/>
      <c r="BG70" s="487"/>
      <c r="BH70" s="487"/>
      <c r="BI70" s="487"/>
      <c r="BJ70" s="487"/>
      <c r="BK70" s="487"/>
      <c r="BL70" s="487"/>
      <c r="BM70" s="487"/>
      <c r="BN70" s="487"/>
      <c r="BO70" s="487"/>
      <c r="BP70" s="487"/>
      <c r="BQ70" s="487"/>
      <c r="BR70" s="487"/>
      <c r="BS70" s="487"/>
      <c r="BT70" s="487"/>
      <c r="BU70" s="487"/>
      <c r="BV70" s="487"/>
      <c r="BW70" s="487"/>
    </row>
    <row r="71" spans="1:75">
      <c r="A71" s="518" t="s">
        <v>219</v>
      </c>
      <c r="B71" s="497"/>
      <c r="C71" s="497"/>
      <c r="D71" s="497"/>
      <c r="E71" s="497"/>
      <c r="F71" s="497"/>
      <c r="G71" s="497"/>
      <c r="H71" s="497"/>
      <c r="I71" s="497"/>
      <c r="J71" s="497"/>
      <c r="K71" s="497"/>
      <c r="L71" s="519"/>
      <c r="M71" s="519"/>
      <c r="N71" s="519"/>
      <c r="O71" s="519"/>
      <c r="P71" s="519"/>
      <c r="Q71" s="519"/>
      <c r="R71" s="519"/>
      <c r="S71" s="519"/>
      <c r="T71" s="519"/>
      <c r="U71" s="519"/>
      <c r="V71" s="519"/>
      <c r="W71" s="519"/>
      <c r="X71" s="519"/>
      <c r="Y71" s="519"/>
      <c r="Z71" s="519"/>
      <c r="AA71" s="516"/>
      <c r="AB71" s="516"/>
      <c r="AC71" s="516"/>
      <c r="AD71" s="516"/>
      <c r="AE71" s="516"/>
      <c r="AF71" s="516"/>
      <c r="AG71" s="516"/>
      <c r="AH71" s="516"/>
      <c r="AI71" s="516"/>
      <c r="AJ71" s="516"/>
      <c r="AK71" s="516"/>
      <c r="AL71" s="516"/>
      <c r="AM71" s="516"/>
      <c r="AN71" s="516"/>
      <c r="AO71" s="487"/>
      <c r="AP71" s="487"/>
      <c r="AQ71" s="487"/>
      <c r="AR71" s="487"/>
      <c r="AS71" s="487"/>
      <c r="AT71" s="487"/>
      <c r="AU71" s="487"/>
      <c r="AV71" s="487"/>
      <c r="AW71" s="487"/>
      <c r="AX71" s="487"/>
      <c r="AY71" s="487"/>
      <c r="AZ71" s="487"/>
      <c r="BA71" s="487"/>
      <c r="BB71" s="487"/>
      <c r="BC71" s="487"/>
      <c r="BD71" s="487"/>
      <c r="BE71" s="487"/>
      <c r="BF71" s="487"/>
      <c r="BG71" s="487"/>
      <c r="BH71" s="487"/>
      <c r="BI71" s="487"/>
      <c r="BJ71" s="487"/>
      <c r="BK71" s="487"/>
      <c r="BL71" s="487"/>
      <c r="BM71" s="487"/>
      <c r="BN71" s="487"/>
      <c r="BO71" s="487"/>
      <c r="BP71" s="487"/>
      <c r="BQ71" s="487"/>
      <c r="BR71" s="487"/>
      <c r="BS71" s="487"/>
      <c r="BT71" s="487"/>
      <c r="BU71" s="487"/>
      <c r="BV71" s="487"/>
      <c r="BW71" s="487"/>
    </row>
    <row r="72" spans="1:75" ht="51.75" customHeight="1">
      <c r="A72" s="497"/>
      <c r="B72" s="497"/>
      <c r="C72" s="520"/>
      <c r="D72" s="521">
        <f>IFERROR(IF(filingDate&gt;$BU$3,"Out of calendar/Add new reporting dates if needed",IF(filingDate&lt;$C$3,"reporting not started",IF(INDEX($C$3:$BU$3,1,MATCH(filingDate,$C$3:$BU$3,1)-6)&gt;G72,"reporting not started / check monotony",INDEX($C$3:$BU$3,1,MATCH(filingDate,$C$3:$BU$3,1)-6)))),"reporting not started")</f>
        <v>426</v>
      </c>
      <c r="E72" s="522"/>
      <c r="F72" s="523"/>
      <c r="G72" s="521">
        <f>IFERROR(IF(filingDate&gt;$BU$3,"Out of calendar/Add new reporting dates if needed",IF(filingDate&lt;$C$3,"reporting not started",IF(INDEX($C$3:$BU$3,1,MATCH(filingDate,$C$3:$BU$3,1)-5)&gt;J72,"reporting not started / check monotony",INDEX($C$3:$BU$3,1,MATCH(filingDate,$C$3:$BU$3,1)-5)))),"reporting not started")</f>
        <v>451</v>
      </c>
      <c r="H72" s="522"/>
      <c r="I72" s="523"/>
      <c r="J72" s="521">
        <f>IFERROR(IF(filingDate&gt;$BU$3,"Out of calendar/Add new reporting dates if needed",IF(filingDate&lt;$C$3,"reporting not started",IF(INDEX($C$3:$BU$3,1,MATCH(filingDate,$C$3:$BU$3,1)-4)&gt;M72,"reporting not started / check monotony",INDEX($C$3:$BU$3,1,MATCH(filingDate,$C$3:$BU$3,1)-4)))),"reporting not started")</f>
        <v>465</v>
      </c>
      <c r="K72" s="522"/>
      <c r="L72" s="524"/>
      <c r="M72" s="521">
        <f>IFERROR(IF(filingDate&gt;$BU$3,"Out of calendar/Add new reporting dates if needed",IF(filingDate&lt;$C$3,"reporting not started",IF(INDEX($C$3:$BU$3,1,MATCH(filingDate,$C$3:$BU$3,1)-3)&gt;P72,"reporting not started / check monotony",INDEX($C$3:$BU$3,1,MATCH(filingDate,$C$3:$BU$3,1)-3)))),"reporting not started")</f>
        <v>479</v>
      </c>
      <c r="N72" s="522"/>
      <c r="O72" s="524"/>
      <c r="P72" s="521">
        <f>IFERROR(IF(filingDate&gt;$BU$3,"Out of calendar/Add new reporting dates if needed",IF(filingDate&lt;$C$3,"reporting not started",IF(INDEX($C$3:$BU$3,1,MATCH(filingDate,$C$3:$BU$3,1)-2)&gt;S72,"reporting not started / check monotony",INDEX($C$3:$BU$3,1,MATCH(filingDate,$C$3:$BU$3,1)-2)))),"reporting not started")</f>
        <v>493</v>
      </c>
      <c r="Q72" s="522"/>
      <c r="R72" s="522"/>
      <c r="S72" s="521">
        <f>IFERROR(IF(filingDate&gt;$BU$3,"Out of calendar/Add new reporting dates if needed",IF(filingDate&lt;$C$3,"reporting not started",IF(INDEX($C$3:$BU$3,1,MATCH(filingDate,$C$3:$BU$3,1)-1)&gt;V72,"reporting not started / check monotony",INDEX($C$3:$BU$3,1,MATCH(filingDate,$C$3:$BU$3,1)-1)))),"reporting not started")</f>
        <v>507</v>
      </c>
      <c r="T72" s="522"/>
      <c r="U72" s="522"/>
      <c r="V72" s="521">
        <f>IFERROR(IF(filingDate&gt;$BU$3,"Out of calendar/Add new reporting dates if needed",IF(filingDate&lt;$C$3,"reporting not started",IF(INDEX($C$3:$BU$3,1,MATCH(filingDate,$C$3:$BU$3,1))&gt;Y72,"reporting not started / check monotony",INDEX($C$3:$BU$3,1,MATCH(filingDate,$C$3:$BU$3,1))))),"reporting not started")</f>
        <v>521</v>
      </c>
      <c r="W72" s="522"/>
      <c r="X72" s="522"/>
      <c r="Y72" s="521">
        <f>IFERROR(IF(filingDate&gt;$BU$3,"Out of calendar/Add new reporting dates if needed",IF(filingDate&lt;$C$3,"reporting not started",INDEX($C$3:$BU$3,1,MATCH(filingDate,$C$3:$BU$3,1)+1))),"reporting not started")</f>
        <v>535</v>
      </c>
      <c r="Z72" s="521"/>
      <c r="AA72" s="516"/>
      <c r="AB72" s="516"/>
      <c r="AC72" s="516"/>
      <c r="AD72" s="525"/>
      <c r="AE72" s="516"/>
      <c r="AF72" s="516"/>
      <c r="AG72" s="516"/>
      <c r="AH72" s="516"/>
      <c r="AI72" s="516"/>
      <c r="AJ72" s="516"/>
      <c r="AK72" s="516"/>
      <c r="AL72" s="516"/>
      <c r="AM72" s="516"/>
      <c r="AN72" s="516"/>
      <c r="AO72" s="487"/>
      <c r="AP72" s="487"/>
      <c r="AQ72" s="487"/>
      <c r="AR72" s="487"/>
      <c r="AS72" s="487"/>
      <c r="AT72" s="487"/>
      <c r="AU72" s="487"/>
      <c r="AV72" s="487"/>
      <c r="AW72" s="487"/>
      <c r="AX72" s="487"/>
      <c r="AY72" s="487"/>
      <c r="AZ72" s="487"/>
      <c r="BA72" s="487"/>
      <c r="BB72" s="487"/>
      <c r="BC72" s="487"/>
      <c r="BD72" s="487"/>
      <c r="BE72" s="487"/>
      <c r="BF72" s="487"/>
      <c r="BG72" s="487"/>
      <c r="BH72" s="487"/>
      <c r="BI72" s="487"/>
      <c r="BJ72" s="487"/>
      <c r="BK72" s="487"/>
      <c r="BL72" s="487"/>
      <c r="BM72" s="487"/>
      <c r="BN72" s="487"/>
      <c r="BO72" s="487"/>
      <c r="BP72" s="487"/>
      <c r="BQ72" s="487"/>
      <c r="BR72" s="487"/>
      <c r="BS72" s="487"/>
      <c r="BT72" s="487"/>
      <c r="BU72" s="487"/>
      <c r="BV72" s="487"/>
      <c r="BW72" s="487"/>
    </row>
    <row r="73" spans="1:75">
      <c r="A73" s="497"/>
      <c r="B73" s="497"/>
      <c r="C73" s="526" t="s">
        <v>225</v>
      </c>
      <c r="D73" s="526" t="s">
        <v>226</v>
      </c>
      <c r="E73" s="526" t="s">
        <v>227</v>
      </c>
      <c r="F73" s="526" t="s">
        <v>225</v>
      </c>
      <c r="G73" s="526" t="s">
        <v>226</v>
      </c>
      <c r="H73" s="526" t="s">
        <v>227</v>
      </c>
      <c r="I73" s="526" t="s">
        <v>225</v>
      </c>
      <c r="J73" s="526" t="s">
        <v>226</v>
      </c>
      <c r="K73" s="526" t="s">
        <v>227</v>
      </c>
      <c r="L73" s="526" t="s">
        <v>225</v>
      </c>
      <c r="M73" s="526" t="s">
        <v>226</v>
      </c>
      <c r="N73" s="526" t="s">
        <v>227</v>
      </c>
      <c r="O73" s="526" t="s">
        <v>225</v>
      </c>
      <c r="P73" s="526" t="s">
        <v>226</v>
      </c>
      <c r="Q73" s="526" t="s">
        <v>227</v>
      </c>
      <c r="R73" s="526" t="s">
        <v>225</v>
      </c>
      <c r="S73" s="526" t="s">
        <v>226</v>
      </c>
      <c r="T73" s="526" t="s">
        <v>227</v>
      </c>
      <c r="U73" s="526" t="s">
        <v>225</v>
      </c>
      <c r="V73" s="526" t="s">
        <v>226</v>
      </c>
      <c r="W73" s="526" t="s">
        <v>227</v>
      </c>
      <c r="X73" s="526" t="s">
        <v>225</v>
      </c>
      <c r="Y73" s="526" t="s">
        <v>226</v>
      </c>
      <c r="Z73" s="526" t="s">
        <v>227</v>
      </c>
      <c r="AA73" s="516"/>
      <c r="AB73" s="516"/>
      <c r="AC73" s="516"/>
      <c r="AD73" s="516"/>
      <c r="AE73" s="516"/>
      <c r="AF73" s="516"/>
      <c r="AG73" s="516"/>
      <c r="AH73" s="516"/>
      <c r="AI73" s="516"/>
      <c r="AJ73" s="516"/>
      <c r="AK73" s="516"/>
      <c r="AL73" s="516"/>
      <c r="AM73" s="516"/>
      <c r="AN73" s="516"/>
      <c r="AO73" s="487"/>
      <c r="AP73" s="487"/>
      <c r="AQ73" s="487"/>
      <c r="AR73" s="487"/>
      <c r="AS73" s="487"/>
      <c r="AT73" s="487"/>
      <c r="AU73" s="487"/>
      <c r="AV73" s="487"/>
      <c r="AW73" s="487"/>
      <c r="AX73" s="487"/>
      <c r="AY73" s="487"/>
      <c r="AZ73" s="487"/>
      <c r="BA73" s="487"/>
      <c r="BB73" s="487"/>
      <c r="BC73" s="487"/>
      <c r="BD73" s="487"/>
      <c r="BE73" s="487"/>
      <c r="BF73" s="487"/>
      <c r="BG73" s="487"/>
      <c r="BH73" s="487"/>
      <c r="BI73" s="487"/>
      <c r="BJ73" s="487"/>
      <c r="BK73" s="487"/>
      <c r="BL73" s="487"/>
      <c r="BM73" s="487"/>
      <c r="BN73" s="487"/>
      <c r="BO73" s="487"/>
      <c r="BP73" s="487"/>
      <c r="BQ73" s="487"/>
      <c r="BR73" s="487"/>
      <c r="BS73" s="487"/>
      <c r="BT73" s="487"/>
      <c r="BU73" s="487"/>
      <c r="BV73" s="487"/>
      <c r="BW73" s="487"/>
    </row>
    <row r="74" spans="1:75">
      <c r="A74" s="497"/>
      <c r="B74" s="527" t="s">
        <v>220</v>
      </c>
      <c r="C74" s="528"/>
      <c r="D74" s="528"/>
      <c r="E74" s="528"/>
      <c r="F74" s="528">
        <f>HLOOKUP(G72,$C$3:$BU$54,32,FALSE)</f>
        <v>0</v>
      </c>
      <c r="G74" s="528"/>
      <c r="H74" s="528"/>
      <c r="I74" s="528">
        <f>HLOOKUP(J72,$C$3:$BU$54,32,FALSE)</f>
        <v>0</v>
      </c>
      <c r="J74" s="528"/>
      <c r="K74" s="528"/>
      <c r="L74" s="528">
        <f>HLOOKUP(M72,$C$3:$BU$54,32,FALSE)</f>
        <v>0</v>
      </c>
      <c r="M74" s="528"/>
      <c r="N74" s="528"/>
      <c r="O74" s="528">
        <f>HLOOKUP(P72,$C$3:$BU$54,32,FALSE)</f>
        <v>0</v>
      </c>
      <c r="P74" s="528"/>
      <c r="Q74" s="528"/>
      <c r="R74" s="528">
        <f>HLOOKUP(S72,$C$3:$BU$54,32,FALSE)</f>
        <v>0</v>
      </c>
      <c r="S74" s="528"/>
      <c r="T74" s="528"/>
      <c r="U74" s="528" t="str">
        <f>HLOOKUP(V72,$C$3:$BU$54,32,FALSE)</f>
        <v/>
      </c>
      <c r="V74" s="528"/>
      <c r="W74" s="528"/>
      <c r="X74" s="528" t="str">
        <f>HLOOKUP(Y72,$C$3:$BU$54,32,FALSE)</f>
        <v/>
      </c>
      <c r="Y74" s="528"/>
      <c r="Z74" s="528"/>
      <c r="AA74" s="516"/>
      <c r="AB74" s="516"/>
      <c r="AC74" s="516"/>
      <c r="AD74" s="516"/>
      <c r="AE74" s="516"/>
      <c r="AF74" s="516"/>
      <c r="AG74" s="516"/>
      <c r="AH74" s="516"/>
      <c r="AI74" s="516"/>
      <c r="AJ74" s="516"/>
      <c r="AK74" s="516"/>
      <c r="AL74" s="516"/>
      <c r="AM74" s="516"/>
      <c r="AN74" s="516"/>
      <c r="AO74" s="487"/>
      <c r="AP74" s="487"/>
      <c r="AQ74" s="487"/>
      <c r="AR74" s="487"/>
      <c r="AS74" s="487"/>
      <c r="AT74" s="487"/>
      <c r="AU74" s="487"/>
      <c r="AV74" s="487"/>
      <c r="AW74" s="487"/>
      <c r="AX74" s="487"/>
      <c r="AY74" s="487"/>
      <c r="AZ74" s="487"/>
      <c r="BA74" s="487"/>
      <c r="BB74" s="487"/>
      <c r="BC74" s="487"/>
      <c r="BD74" s="487"/>
      <c r="BE74" s="487"/>
      <c r="BF74" s="487"/>
      <c r="BG74" s="487"/>
      <c r="BH74" s="487"/>
      <c r="BI74" s="487"/>
      <c r="BJ74" s="487"/>
      <c r="BK74" s="487"/>
      <c r="BL74" s="487"/>
      <c r="BM74" s="487"/>
      <c r="BN74" s="487"/>
      <c r="BO74" s="487"/>
      <c r="BP74" s="487"/>
      <c r="BQ74" s="487"/>
      <c r="BR74" s="487"/>
      <c r="BS74" s="487"/>
      <c r="BT74" s="487"/>
      <c r="BU74" s="487"/>
      <c r="BV74" s="487"/>
      <c r="BW74" s="487"/>
    </row>
    <row r="75" spans="1:75">
      <c r="A75" s="497"/>
      <c r="B75" s="527" t="s">
        <v>221</v>
      </c>
      <c r="C75" s="528"/>
      <c r="D75" s="528"/>
      <c r="E75" s="528"/>
      <c r="F75" s="528"/>
      <c r="G75" s="528">
        <f>HLOOKUP(G72,$C$3:$BU$54,33,FALSE)</f>
        <v>0</v>
      </c>
      <c r="H75" s="528"/>
      <c r="I75" s="528"/>
      <c r="J75" s="528">
        <f>HLOOKUP(J72,$C$3:$BU$54,33,FALSE)</f>
        <v>0</v>
      </c>
      <c r="K75" s="528"/>
      <c r="L75" s="528"/>
      <c r="M75" s="528">
        <f>HLOOKUP(M72,$C$3:$BU$54,33,FALSE)</f>
        <v>0</v>
      </c>
      <c r="N75" s="528"/>
      <c r="O75" s="528"/>
      <c r="P75" s="528">
        <f>HLOOKUP(P72,$C$3:$BU$54,33,FALSE)</f>
        <v>0</v>
      </c>
      <c r="Q75" s="528"/>
      <c r="R75" s="528"/>
      <c r="S75" s="528">
        <f>IFERROR(HLOOKUP(S72,$C$3:$BU$54,33,FALSE),"0")</f>
        <v>0</v>
      </c>
      <c r="T75" s="528"/>
      <c r="U75" s="528"/>
      <c r="V75" s="528" t="str">
        <f>IFERROR(HLOOKUP(V72,$C$3:$BU$54,33,FALSE),"0")</f>
        <v/>
      </c>
      <c r="W75" s="528"/>
      <c r="X75" s="528"/>
      <c r="Y75" s="528" t="str">
        <f>IFERROR(HLOOKUP(Y72,$C$3:$BU$54,33,FALSE),"0")</f>
        <v/>
      </c>
      <c r="Z75" s="528"/>
      <c r="AA75" s="516"/>
      <c r="AB75" s="516"/>
      <c r="AC75" s="516"/>
      <c r="AD75" s="516"/>
      <c r="AE75" s="516"/>
      <c r="AF75" s="516"/>
      <c r="AG75" s="516"/>
      <c r="AH75" s="516"/>
      <c r="AI75" s="516"/>
      <c r="AJ75" s="516"/>
      <c r="AK75" s="516"/>
      <c r="AL75" s="516"/>
      <c r="AM75" s="516"/>
      <c r="AN75" s="516"/>
      <c r="AO75" s="487"/>
      <c r="AP75" s="487"/>
      <c r="AQ75" s="487"/>
      <c r="AR75" s="487"/>
      <c r="AS75" s="487"/>
      <c r="AT75" s="487"/>
      <c r="AU75" s="487"/>
      <c r="AV75" s="487"/>
      <c r="AW75" s="487"/>
      <c r="AX75" s="487"/>
      <c r="AY75" s="487"/>
      <c r="AZ75" s="487"/>
      <c r="BA75" s="487"/>
      <c r="BB75" s="487"/>
      <c r="BC75" s="487"/>
      <c r="BD75" s="487"/>
      <c r="BE75" s="487"/>
      <c r="BF75" s="487"/>
      <c r="BG75" s="487"/>
      <c r="BH75" s="487"/>
      <c r="BI75" s="487"/>
      <c r="BJ75" s="487"/>
      <c r="BK75" s="487"/>
      <c r="BL75" s="487"/>
      <c r="BM75" s="487"/>
      <c r="BN75" s="487"/>
      <c r="BO75" s="487"/>
      <c r="BP75" s="487"/>
      <c r="BQ75" s="487"/>
      <c r="BR75" s="487"/>
      <c r="BS75" s="487"/>
      <c r="BT75" s="487"/>
      <c r="BU75" s="487"/>
      <c r="BV75" s="487"/>
      <c r="BW75" s="487"/>
    </row>
    <row r="76" spans="1:75">
      <c r="A76" s="497"/>
      <c r="B76" s="527" t="s">
        <v>222</v>
      </c>
      <c r="C76" s="528"/>
      <c r="D76" s="528"/>
      <c r="E76" s="528" t="e">
        <f>HLOOKUP(D72,$C$3:$BU$54,44,FALSE)</f>
        <v>#N/A</v>
      </c>
      <c r="F76" s="528"/>
      <c r="G76" s="528"/>
      <c r="H76" s="528" t="e">
        <f>HLOOKUP(G72,$C$3:$BU$54,44,FALSE)</f>
        <v>#N/A</v>
      </c>
      <c r="I76" s="528"/>
      <c r="J76" s="528"/>
      <c r="K76" s="528" t="e">
        <f>HLOOKUP(J72,$C$3:$BU$54,44,FALSE)</f>
        <v>#N/A</v>
      </c>
      <c r="L76" s="528"/>
      <c r="M76" s="528"/>
      <c r="N76" s="528" t="e">
        <f>HLOOKUP(M72,$C$3:$BU$54,44,FALSE)</f>
        <v>#N/A</v>
      </c>
      <c r="O76" s="528"/>
      <c r="P76" s="528"/>
      <c r="Q76" s="528" t="e">
        <f>HLOOKUP(P72,$C$3:$BU$54,44,FALSE)</f>
        <v>#N/A</v>
      </c>
      <c r="R76" s="528"/>
      <c r="S76" s="528"/>
      <c r="T76" s="528" t="e">
        <f>HLOOKUP(S72,$C$3:$BU$54,44,FALSE)</f>
        <v>#N/A</v>
      </c>
      <c r="U76" s="528"/>
      <c r="V76" s="528"/>
      <c r="W76" s="528" t="e">
        <f>HLOOKUP(V72,$C$3:$BU$54,44,FALSE)</f>
        <v>#N/A</v>
      </c>
      <c r="X76" s="528"/>
      <c r="Y76" s="528"/>
      <c r="Z76" s="528" t="e">
        <f>HLOOKUP(Y72,$C$3:$BU$54,44,FALSE)</f>
        <v>#N/A</v>
      </c>
      <c r="AA76" s="516"/>
      <c r="AB76" s="516"/>
      <c r="AC76" s="516"/>
      <c r="AD76" s="516"/>
      <c r="AE76" s="516"/>
      <c r="AF76" s="516"/>
      <c r="AG76" s="516"/>
      <c r="AH76" s="516"/>
      <c r="AI76" s="516"/>
      <c r="AJ76" s="516"/>
      <c r="AK76" s="516"/>
      <c r="AL76" s="516"/>
      <c r="AM76" s="516"/>
      <c r="AN76" s="516"/>
      <c r="AO76" s="487"/>
      <c r="AP76" s="487"/>
      <c r="AQ76" s="487"/>
      <c r="AR76" s="487"/>
      <c r="AS76" s="487"/>
      <c r="AT76" s="487"/>
      <c r="AU76" s="487"/>
      <c r="AV76" s="487"/>
      <c r="AW76" s="487"/>
      <c r="AX76" s="487"/>
      <c r="AY76" s="487"/>
      <c r="AZ76" s="487"/>
      <c r="BA76" s="487"/>
      <c r="BB76" s="487"/>
      <c r="BC76" s="487"/>
      <c r="BD76" s="487"/>
      <c r="BE76" s="487"/>
      <c r="BF76" s="487"/>
      <c r="BG76" s="487"/>
      <c r="BH76" s="487"/>
      <c r="BI76" s="487"/>
      <c r="BJ76" s="487"/>
      <c r="BK76" s="487"/>
      <c r="BL76" s="487"/>
      <c r="BM76" s="487"/>
      <c r="BN76" s="487"/>
      <c r="BO76" s="487"/>
      <c r="BP76" s="487"/>
      <c r="BQ76" s="487"/>
      <c r="BR76" s="487"/>
      <c r="BS76" s="487"/>
      <c r="BT76" s="487"/>
      <c r="BU76" s="487"/>
      <c r="BV76" s="487"/>
    </row>
    <row r="77" spans="1:75">
      <c r="A77" s="497"/>
      <c r="B77" s="527" t="s">
        <v>223</v>
      </c>
      <c r="C77" s="528"/>
      <c r="D77" s="528"/>
      <c r="E77" s="528"/>
      <c r="F77" s="528" t="e">
        <f>E76</f>
        <v>#N/A</v>
      </c>
      <c r="G77" s="528"/>
      <c r="H77" s="528"/>
      <c r="I77" s="528" t="e">
        <f>H76</f>
        <v>#N/A</v>
      </c>
      <c r="J77" s="528"/>
      <c r="K77" s="528"/>
      <c r="L77" s="528" t="e">
        <f>K76</f>
        <v>#N/A</v>
      </c>
      <c r="M77" s="528"/>
      <c r="N77" s="528"/>
      <c r="O77" s="528" t="e">
        <f>N76</f>
        <v>#N/A</v>
      </c>
      <c r="P77" s="528"/>
      <c r="Q77" s="528"/>
      <c r="R77" s="528" t="e">
        <f>Q76</f>
        <v>#N/A</v>
      </c>
      <c r="S77" s="528"/>
      <c r="T77" s="528"/>
      <c r="U77" s="528" t="e">
        <f>T76</f>
        <v>#N/A</v>
      </c>
      <c r="V77" s="528"/>
      <c r="W77" s="528"/>
      <c r="X77" s="528" t="e">
        <f>W76</f>
        <v>#N/A</v>
      </c>
      <c r="Y77" s="528"/>
      <c r="Z77" s="528"/>
      <c r="AA77" s="516"/>
      <c r="AB77" s="516"/>
      <c r="AC77" s="516"/>
      <c r="AD77" s="516"/>
      <c r="AE77" s="516"/>
      <c r="AF77" s="516"/>
      <c r="AG77" s="516"/>
      <c r="AH77" s="516"/>
      <c r="AI77" s="516"/>
      <c r="AJ77" s="516"/>
      <c r="AK77" s="516"/>
      <c r="AL77" s="516"/>
      <c r="AM77" s="516"/>
      <c r="AN77" s="516"/>
      <c r="AO77" s="487"/>
      <c r="AP77" s="487"/>
      <c r="AQ77" s="487"/>
      <c r="AR77" s="487"/>
      <c r="AS77" s="487"/>
      <c r="AT77" s="487"/>
      <c r="AU77" s="487"/>
      <c r="AV77" s="487"/>
      <c r="AW77" s="487"/>
      <c r="AX77" s="487"/>
      <c r="AY77" s="487"/>
      <c r="AZ77" s="487"/>
      <c r="BA77" s="487"/>
      <c r="BB77" s="487"/>
      <c r="BC77" s="487"/>
      <c r="BD77" s="487"/>
      <c r="BE77" s="487"/>
      <c r="BF77" s="487"/>
      <c r="BG77" s="487"/>
      <c r="BH77" s="487"/>
      <c r="BI77" s="487"/>
      <c r="BJ77" s="487"/>
      <c r="BK77" s="487"/>
      <c r="BL77" s="487"/>
      <c r="BM77" s="487"/>
      <c r="BN77" s="487"/>
      <c r="BO77" s="487"/>
      <c r="BP77" s="487"/>
      <c r="BQ77" s="487"/>
      <c r="BR77" s="487"/>
      <c r="BS77" s="487"/>
      <c r="BT77" s="487"/>
      <c r="BU77" s="487"/>
      <c r="BV77" s="487"/>
      <c r="BW77" s="487"/>
    </row>
    <row r="78" spans="1:75">
      <c r="A78" s="497"/>
      <c r="B78" s="527" t="s">
        <v>224</v>
      </c>
      <c r="C78" s="528"/>
      <c r="D78" s="528"/>
      <c r="E78" s="528"/>
      <c r="F78" s="528"/>
      <c r="G78" s="528" t="e">
        <f>H76</f>
        <v>#N/A</v>
      </c>
      <c r="H78" s="528"/>
      <c r="I78" s="528"/>
      <c r="J78" s="528" t="e">
        <f>K76</f>
        <v>#N/A</v>
      </c>
      <c r="K78" s="528"/>
      <c r="L78" s="528"/>
      <c r="M78" s="528" t="e">
        <f>N76</f>
        <v>#N/A</v>
      </c>
      <c r="N78" s="528"/>
      <c r="O78" s="528"/>
      <c r="P78" s="528" t="e">
        <f>Q76</f>
        <v>#N/A</v>
      </c>
      <c r="Q78" s="528"/>
      <c r="R78" s="528"/>
      <c r="S78" s="528" t="e">
        <f>T76</f>
        <v>#N/A</v>
      </c>
      <c r="T78" s="528"/>
      <c r="U78" s="528"/>
      <c r="V78" s="528" t="e">
        <f>W76</f>
        <v>#N/A</v>
      </c>
      <c r="W78" s="528"/>
      <c r="X78" s="528"/>
      <c r="Y78" s="528" t="e">
        <f>Z76</f>
        <v>#N/A</v>
      </c>
      <c r="Z78" s="528"/>
      <c r="AA78" s="516"/>
      <c r="AB78" s="516"/>
      <c r="AC78" s="516"/>
      <c r="AD78" s="516"/>
      <c r="AE78" s="516"/>
      <c r="AF78" s="516"/>
      <c r="AG78" s="516"/>
      <c r="AH78" s="516"/>
      <c r="AI78" s="516"/>
      <c r="AJ78" s="516"/>
      <c r="AK78" s="516"/>
      <c r="AL78" s="516"/>
      <c r="AM78" s="516"/>
      <c r="AN78" s="516"/>
      <c r="AO78" s="487"/>
      <c r="AP78" s="487"/>
      <c r="AQ78" s="487"/>
      <c r="AR78" s="487"/>
      <c r="AS78" s="487"/>
      <c r="AT78" s="487"/>
      <c r="AU78" s="487"/>
      <c r="AV78" s="487"/>
      <c r="AW78" s="487"/>
      <c r="AX78" s="487"/>
      <c r="AY78" s="487"/>
      <c r="AZ78" s="487"/>
      <c r="BA78" s="487"/>
      <c r="BB78" s="487"/>
      <c r="BC78" s="487"/>
      <c r="BD78" s="487"/>
      <c r="BE78" s="487"/>
      <c r="BF78" s="487"/>
      <c r="BG78" s="487"/>
      <c r="BH78" s="487"/>
      <c r="BI78" s="487"/>
      <c r="BJ78" s="487"/>
      <c r="BK78" s="487"/>
      <c r="BL78" s="487"/>
      <c r="BM78" s="487"/>
      <c r="BN78" s="487"/>
      <c r="BO78" s="487"/>
      <c r="BP78" s="487"/>
      <c r="BQ78" s="487"/>
      <c r="BR78" s="487"/>
      <c r="BS78" s="487"/>
      <c r="BT78" s="487"/>
      <c r="BU78" s="487"/>
      <c r="BV78" s="487"/>
    </row>
    <row r="79" spans="1:75">
      <c r="A79" s="487"/>
      <c r="B79" s="487"/>
      <c r="C79" s="487"/>
      <c r="D79" s="487"/>
      <c r="E79" s="487"/>
      <c r="F79" s="487"/>
      <c r="G79" s="487"/>
      <c r="H79" s="487"/>
      <c r="I79" s="487"/>
      <c r="J79" s="487"/>
      <c r="K79" s="487"/>
      <c r="L79" s="516"/>
      <c r="M79" s="516"/>
      <c r="N79" s="516"/>
      <c r="O79" s="516"/>
      <c r="P79" s="516"/>
      <c r="Q79" s="516"/>
      <c r="R79" s="516"/>
      <c r="S79" s="516"/>
      <c r="T79" s="516"/>
      <c r="U79" s="516"/>
      <c r="V79" s="516"/>
      <c r="W79" s="516"/>
      <c r="X79" s="516"/>
      <c r="Y79" s="516"/>
      <c r="Z79" s="516"/>
      <c r="AA79" s="516"/>
      <c r="AB79" s="516"/>
      <c r="AC79" s="516"/>
      <c r="AD79" s="516"/>
      <c r="AE79" s="516"/>
      <c r="AF79" s="516"/>
      <c r="AG79" s="516"/>
      <c r="AH79" s="516"/>
      <c r="AI79" s="516"/>
      <c r="AJ79" s="516"/>
      <c r="AK79" s="516"/>
      <c r="AL79" s="516"/>
      <c r="AM79" s="516"/>
      <c r="AN79" s="516"/>
      <c r="AO79" s="487"/>
      <c r="AP79" s="487"/>
      <c r="AQ79" s="487"/>
      <c r="AR79" s="487"/>
      <c r="AS79" s="487"/>
      <c r="AT79" s="487"/>
      <c r="AU79" s="487"/>
      <c r="AV79" s="487"/>
      <c r="AW79" s="487"/>
      <c r="AX79" s="487"/>
      <c r="AY79" s="487"/>
      <c r="AZ79" s="487"/>
      <c r="BA79" s="487"/>
      <c r="BB79" s="487"/>
      <c r="BC79" s="487"/>
      <c r="BD79" s="487"/>
      <c r="BE79" s="487"/>
      <c r="BF79" s="487"/>
      <c r="BG79" s="487"/>
      <c r="BH79" s="487"/>
      <c r="BI79" s="487"/>
      <c r="BJ79" s="487"/>
      <c r="BK79" s="487"/>
      <c r="BL79" s="487"/>
      <c r="BM79" s="487"/>
      <c r="BN79" s="487"/>
      <c r="BO79" s="487"/>
      <c r="BP79" s="487"/>
      <c r="BQ79" s="487"/>
      <c r="BR79" s="487"/>
      <c r="BS79" s="487"/>
      <c r="BT79" s="487"/>
      <c r="BU79" s="487"/>
      <c r="BV79" s="487"/>
      <c r="BW79" s="487"/>
    </row>
  </sheetData>
  <sheetProtection algorithmName="SHA-512" hashValue="fxZjr9hiy2+2KaIwJFKmBt3edNowGifKW5YHgCROKFru5MeZbFCU4EG+cY8yb2ntXqynqFXA4sSJGoduKBNXfA==" saltValue="BnX4qPNgiXUptgCbPwlUtA==" spinCount="100000" sheet="1" objects="1" scenarios="1"/>
  <customSheetViews>
    <customSheetView guid="{F4DD0BDD-9BCD-4E13-8084-E09DC92B9F33}">
      <selection activeCell="E27" sqref="E27"/>
      <pageMargins left="0.7" right="0.7" top="0.78740157499999996" bottom="0.78740157499999996" header="0.3" footer="0.3"/>
      <pageSetup paperSize="9" orientation="portrait" r:id="rId1"/>
    </customSheetView>
  </customSheetViews>
  <dataValidations count="7">
    <dataValidation allowBlank="1" showInputMessage="1" showErrorMessage="1" errorTitle="Edit not allowed" error="Edit not allowed!" sqref="A34:XFD35"/>
    <dataValidation type="custom" allowBlank="1" showInputMessage="1" showErrorMessage="1" errorTitle="Edit Not allowed" error="Edit not allowed!" sqref="B9:B33">
      <formula1>"&gt;0"</formula1>
    </dataValidation>
    <dataValidation type="custom" allowBlank="1" showInputMessage="1" showErrorMessage="1" errorTitle="Edit not allowed" error="Edit not allowed!_x000a_Formulas" sqref="C2">
      <formula1>"&gt;0"</formula1>
    </dataValidation>
    <dataValidation type="custom" allowBlank="1" showInputMessage="1" showErrorMessage="1" errorTitle="Edit not allowed" error="Formulas" sqref="D2:BV2">
      <formula1>"&gt;0"</formula1>
    </dataValidation>
    <dataValidation allowBlank="1" showInputMessage="1" showErrorMessage="1" error="DO NOT EDIT THESE CELLS" sqref="B38:B55 E58 A71:Z78 A59:XFD66"/>
    <dataValidation type="custom" allowBlank="1" showInputMessage="1" showErrorMessage="1" error="DO NOT EDIT THESE CELLS" sqref="A37:A55 V37:XFD55 B37:U37">
      <formula1>"&gt;0"</formula1>
    </dataValidation>
    <dataValidation type="custom" allowBlank="1" showInputMessage="1" showErrorMessage="1" sqref="C38:U55">
      <formula1>"&gt;0"</formula1>
    </dataValidation>
  </dataValidations>
  <pageMargins left="0.7" right="0.7" top="0.78740157499999996" bottom="0.78740157499999996" header="0.3" footer="0.3"/>
  <pageSetup paperSize="9" orientation="portrait" r:id="rId2"/>
  <ignoredErrors>
    <ignoredError sqref="G43 B46 G47:G48 B49 B52" formula="1"/>
    <ignoredError sqref="C46:BV46 C49:BV49 C52:BV52 E76 H76 K76 N76 Q76 T76 W76 Z76 F77 I77 L77 O77 R77 U77 X77 G78 J78 M78 P78 S78 V78 Y78" evalError="1"/>
  </ignoredError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0">
    <tabColor rgb="FFFFFF00"/>
  </sheetPr>
  <dimension ref="A1:AS200"/>
  <sheetViews>
    <sheetView zoomScaleNormal="100" workbookViewId="0">
      <selection activeCell="Q26" sqref="Q26"/>
    </sheetView>
  </sheetViews>
  <sheetFormatPr defaultColWidth="0" defaultRowHeight="12.75" zeroHeight="1"/>
  <cols>
    <col min="1" max="34" width="4.28515625" style="150" customWidth="1"/>
    <col min="35" max="35" width="24.28515625" style="150" bestFit="1" customWidth="1"/>
    <col min="36" max="36" width="9.42578125" style="150" customWidth="1"/>
    <col min="37" max="37" width="10.140625" style="150" bestFit="1" customWidth="1"/>
    <col min="38" max="38" width="9.7109375" style="150" bestFit="1" customWidth="1"/>
    <col min="39" max="44" width="9.5703125" style="150" bestFit="1" customWidth="1"/>
    <col min="45" max="45" width="11.42578125" style="150" customWidth="1"/>
    <col min="46" max="16384" width="11.42578125" hidden="1"/>
  </cols>
  <sheetData>
    <row r="1" spans="1:45" ht="18" customHeight="1" thickBot="1">
      <c r="A1" s="1054" t="s">
        <v>109</v>
      </c>
      <c r="B1" s="1055"/>
      <c r="C1" s="1056" t="s">
        <v>29</v>
      </c>
      <c r="D1" s="1055"/>
      <c r="E1" s="1064" t="s">
        <v>110</v>
      </c>
      <c r="F1" s="1065"/>
      <c r="G1" s="1065"/>
      <c r="H1" s="1065"/>
      <c r="I1" s="1065"/>
      <c r="J1" s="1065"/>
      <c r="K1" s="1065"/>
      <c r="L1" s="1065"/>
      <c r="M1" s="1065"/>
      <c r="N1" s="1065"/>
      <c r="O1" s="1065"/>
      <c r="P1" s="1065"/>
      <c r="Q1" s="1065"/>
      <c r="R1" s="1065"/>
      <c r="S1" s="1065"/>
      <c r="T1" s="1065"/>
      <c r="U1" s="1065"/>
      <c r="V1" s="1065"/>
      <c r="W1" s="1065"/>
      <c r="X1" s="1065"/>
      <c r="Y1" s="1066"/>
      <c r="Z1" s="1057" t="s">
        <v>179</v>
      </c>
      <c r="AA1" s="1058"/>
      <c r="AB1" s="1059"/>
      <c r="AC1" s="1060" t="s">
        <v>395</v>
      </c>
      <c r="AD1" s="1061"/>
      <c r="AE1" s="1062"/>
      <c r="AF1" s="1060" t="s">
        <v>396</v>
      </c>
      <c r="AG1" s="1061"/>
      <c r="AH1" s="1063"/>
      <c r="AI1" s="363" t="s">
        <v>317</v>
      </c>
      <c r="AJ1" s="364" t="str">
        <f>Prog1</f>
        <v>Prog1</v>
      </c>
      <c r="AK1" s="361" t="str">
        <f>Prog2</f>
        <v>Prog2</v>
      </c>
      <c r="AL1" s="361" t="str">
        <f>Prog3</f>
        <v>Prog3</v>
      </c>
      <c r="AM1" s="361" t="str">
        <f>Prog4</f>
        <v>Prog4</v>
      </c>
      <c r="AN1" s="361" t="str">
        <f>Prog5</f>
        <v>Prog5</v>
      </c>
      <c r="AO1" s="361" t="str">
        <f>Prog6</f>
        <v>Prog6</v>
      </c>
      <c r="AP1" s="361" t="str">
        <f>Prog7</f>
        <v>Prog7</v>
      </c>
      <c r="AQ1" s="361" t="str">
        <f>Prog8</f>
        <v>Prog8</v>
      </c>
      <c r="AR1" s="365" t="str">
        <f>Prog9</f>
        <v>Prog9</v>
      </c>
    </row>
    <row r="2" spans="1:45">
      <c r="A2" s="1067">
        <v>1</v>
      </c>
      <c r="B2" s="1067"/>
      <c r="C2" s="1067" t="s">
        <v>106</v>
      </c>
      <c r="D2" s="1067"/>
      <c r="E2" s="1068" t="s">
        <v>399</v>
      </c>
      <c r="F2" s="1069"/>
      <c r="G2" s="1069"/>
      <c r="H2" s="1069"/>
      <c r="I2" s="1069"/>
      <c r="J2" s="1069"/>
      <c r="K2" s="1069"/>
      <c r="L2" s="1069"/>
      <c r="M2" s="1069"/>
      <c r="N2" s="1069"/>
      <c r="O2" s="1069"/>
      <c r="P2" s="1069"/>
      <c r="Q2" s="1069"/>
      <c r="R2" s="1069"/>
      <c r="S2" s="1069"/>
      <c r="T2" s="1069"/>
      <c r="U2" s="1069"/>
      <c r="V2" s="1069"/>
      <c r="W2" s="1069"/>
      <c r="X2" s="1069"/>
      <c r="Y2" s="1070"/>
      <c r="Z2" s="1067"/>
      <c r="AA2" s="1067"/>
      <c r="AB2" s="1067"/>
      <c r="AC2" s="1067"/>
      <c r="AD2" s="1067"/>
      <c r="AE2" s="1067"/>
      <c r="AF2" s="1067"/>
      <c r="AG2" s="1067"/>
      <c r="AH2" s="1067"/>
      <c r="AI2" s="18" t="s">
        <v>388</v>
      </c>
      <c r="AJ2" s="265"/>
      <c r="AK2" s="382"/>
      <c r="AL2" s="265"/>
      <c r="AM2" s="265"/>
      <c r="AN2" s="265"/>
      <c r="AO2" s="265"/>
      <c r="AP2" s="265"/>
      <c r="AQ2" s="265"/>
      <c r="AR2" s="265"/>
    </row>
    <row r="3" spans="1:45" s="72" customFormat="1" ht="13.5" customHeight="1">
      <c r="A3" s="1046">
        <v>2</v>
      </c>
      <c r="B3" s="1046"/>
      <c r="C3" s="1046" t="s">
        <v>105</v>
      </c>
      <c r="D3" s="1046"/>
      <c r="E3" s="1051" t="s">
        <v>400</v>
      </c>
      <c r="F3" s="1052"/>
      <c r="G3" s="1052"/>
      <c r="H3" s="1052"/>
      <c r="I3" s="1052"/>
      <c r="J3" s="1052"/>
      <c r="K3" s="1052"/>
      <c r="L3" s="1052"/>
      <c r="M3" s="1052"/>
      <c r="N3" s="1052"/>
      <c r="O3" s="1052"/>
      <c r="P3" s="1052"/>
      <c r="Q3" s="1052"/>
      <c r="R3" s="1052"/>
      <c r="S3" s="1052"/>
      <c r="T3" s="1052"/>
      <c r="U3" s="1052"/>
      <c r="V3" s="1052"/>
      <c r="W3" s="1052"/>
      <c r="X3" s="1052"/>
      <c r="Y3" s="1053"/>
      <c r="Z3" s="1046"/>
      <c r="AA3" s="1046"/>
      <c r="AB3" s="1046"/>
      <c r="AC3" s="1046"/>
      <c r="AD3" s="1046"/>
      <c r="AE3" s="1046"/>
      <c r="AF3" s="1050"/>
      <c r="AG3" s="1046"/>
      <c r="AH3" s="1046"/>
      <c r="AI3" s="18" t="s">
        <v>387</v>
      </c>
      <c r="AJ3" s="264"/>
      <c r="AK3" s="382"/>
      <c r="AL3" s="282"/>
      <c r="AM3" s="278"/>
      <c r="AN3" s="278"/>
      <c r="AO3" s="278"/>
      <c r="AP3" s="278"/>
      <c r="AQ3" s="278"/>
      <c r="AR3" s="278"/>
      <c r="AS3" s="150"/>
    </row>
    <row r="4" spans="1:45" s="72" customFormat="1" ht="13.5" customHeight="1">
      <c r="A4" s="1046">
        <v>3</v>
      </c>
      <c r="B4" s="1046"/>
      <c r="C4" s="1046" t="s">
        <v>0</v>
      </c>
      <c r="D4" s="1046"/>
      <c r="E4" s="1051" t="s">
        <v>401</v>
      </c>
      <c r="F4" s="1052"/>
      <c r="G4" s="1052"/>
      <c r="H4" s="1052"/>
      <c r="I4" s="1052"/>
      <c r="J4" s="1052"/>
      <c r="K4" s="1052"/>
      <c r="L4" s="1052"/>
      <c r="M4" s="1052"/>
      <c r="N4" s="1052"/>
      <c r="O4" s="1052"/>
      <c r="P4" s="1052"/>
      <c r="Q4" s="1052"/>
      <c r="R4" s="1052"/>
      <c r="S4" s="1052"/>
      <c r="T4" s="1052"/>
      <c r="U4" s="1052"/>
      <c r="V4" s="1052"/>
      <c r="W4" s="1052"/>
      <c r="X4" s="1052"/>
      <c r="Y4" s="1053"/>
      <c r="Z4" s="1046"/>
      <c r="AA4" s="1046"/>
      <c r="AB4" s="1046"/>
      <c r="AC4" s="1046"/>
      <c r="AD4" s="1046"/>
      <c r="AE4" s="1046"/>
      <c r="AF4" s="1050"/>
      <c r="AG4" s="1046"/>
      <c r="AH4" s="1046"/>
      <c r="AI4" s="18" t="s">
        <v>389</v>
      </c>
      <c r="AJ4" s="264"/>
      <c r="AK4" s="382"/>
      <c r="AL4" s="283"/>
      <c r="AM4" s="278"/>
      <c r="AN4" s="278"/>
      <c r="AO4" s="278"/>
      <c r="AP4" s="278"/>
      <c r="AQ4" s="278"/>
      <c r="AR4" s="278"/>
      <c r="AS4" s="150"/>
    </row>
    <row r="5" spans="1:45" s="72" customFormat="1" ht="13.5" customHeight="1">
      <c r="A5" s="1046">
        <v>4</v>
      </c>
      <c r="B5" s="1046"/>
      <c r="C5" s="1046"/>
      <c r="D5" s="1046"/>
      <c r="E5" s="1051" t="s">
        <v>402</v>
      </c>
      <c r="F5" s="1052"/>
      <c r="G5" s="1052"/>
      <c r="H5" s="1052"/>
      <c r="I5" s="1052"/>
      <c r="J5" s="1052"/>
      <c r="K5" s="1052"/>
      <c r="L5" s="1052"/>
      <c r="M5" s="1052"/>
      <c r="N5" s="1052"/>
      <c r="O5" s="1052"/>
      <c r="P5" s="1052"/>
      <c r="Q5" s="1052"/>
      <c r="R5" s="1052"/>
      <c r="S5" s="1052"/>
      <c r="T5" s="1052"/>
      <c r="U5" s="1052"/>
      <c r="V5" s="1052"/>
      <c r="W5" s="1052"/>
      <c r="X5" s="1052"/>
      <c r="Y5" s="1053"/>
      <c r="Z5" s="1046"/>
      <c r="AA5" s="1046"/>
      <c r="AB5" s="1046"/>
      <c r="AC5" s="1046"/>
      <c r="AD5" s="1046"/>
      <c r="AE5" s="1046"/>
      <c r="AF5" s="1046"/>
      <c r="AG5" s="1046"/>
      <c r="AH5" s="1046"/>
      <c r="AI5" s="18" t="s">
        <v>390</v>
      </c>
      <c r="AJ5" s="264"/>
      <c r="AK5" s="382"/>
      <c r="AL5" s="283"/>
      <c r="AM5" s="278"/>
      <c r="AN5" s="278"/>
      <c r="AO5" s="278"/>
      <c r="AP5" s="278"/>
      <c r="AQ5" s="278"/>
      <c r="AR5" s="278"/>
      <c r="AS5" s="150"/>
    </row>
    <row r="6" spans="1:45" s="72" customFormat="1" ht="13.5" customHeight="1">
      <c r="A6" s="1046">
        <v>5</v>
      </c>
      <c r="B6" s="1046"/>
      <c r="C6" s="1046"/>
      <c r="D6" s="1046"/>
      <c r="E6" s="1051" t="s">
        <v>403</v>
      </c>
      <c r="F6" s="1052"/>
      <c r="G6" s="1052"/>
      <c r="H6" s="1052"/>
      <c r="I6" s="1052"/>
      <c r="J6" s="1052"/>
      <c r="K6" s="1052"/>
      <c r="L6" s="1052"/>
      <c r="M6" s="1052"/>
      <c r="N6" s="1052"/>
      <c r="O6" s="1052"/>
      <c r="P6" s="1052"/>
      <c r="Q6" s="1052"/>
      <c r="R6" s="1052"/>
      <c r="S6" s="1052"/>
      <c r="T6" s="1052"/>
      <c r="U6" s="1052"/>
      <c r="V6" s="1052"/>
      <c r="W6" s="1052"/>
      <c r="X6" s="1052"/>
      <c r="Y6" s="1053"/>
      <c r="Z6" s="1046"/>
      <c r="AA6" s="1046"/>
      <c r="AB6" s="1046"/>
      <c r="AC6" s="1046"/>
      <c r="AD6" s="1046"/>
      <c r="AE6" s="1046"/>
      <c r="AF6" s="1046"/>
      <c r="AG6" s="1046"/>
      <c r="AH6" s="1046"/>
      <c r="AI6" s="18" t="s">
        <v>391</v>
      </c>
      <c r="AJ6" s="264"/>
      <c r="AK6" s="382"/>
      <c r="AL6" s="283"/>
      <c r="AM6" s="278"/>
      <c r="AN6" s="278"/>
      <c r="AO6" s="278"/>
      <c r="AP6" s="278"/>
      <c r="AQ6" s="278"/>
      <c r="AR6" s="278"/>
      <c r="AS6" s="150"/>
    </row>
    <row r="7" spans="1:45" s="72" customFormat="1" ht="13.5" customHeight="1">
      <c r="A7" s="1046">
        <v>6</v>
      </c>
      <c r="B7" s="1046"/>
      <c r="C7" s="1046"/>
      <c r="D7" s="1046"/>
      <c r="E7" s="1051" t="s">
        <v>404</v>
      </c>
      <c r="F7" s="1052"/>
      <c r="G7" s="1052"/>
      <c r="H7" s="1052"/>
      <c r="I7" s="1052"/>
      <c r="J7" s="1052"/>
      <c r="K7" s="1052"/>
      <c r="L7" s="1052"/>
      <c r="M7" s="1052"/>
      <c r="N7" s="1052"/>
      <c r="O7" s="1052"/>
      <c r="P7" s="1052"/>
      <c r="Q7" s="1052"/>
      <c r="R7" s="1052"/>
      <c r="S7" s="1052"/>
      <c r="T7" s="1052"/>
      <c r="U7" s="1052"/>
      <c r="V7" s="1052"/>
      <c r="W7" s="1052"/>
      <c r="X7" s="1052"/>
      <c r="Y7" s="1053"/>
      <c r="Z7" s="1046"/>
      <c r="AA7" s="1046"/>
      <c r="AB7" s="1046"/>
      <c r="AC7" s="1046"/>
      <c r="AD7" s="1046"/>
      <c r="AE7" s="1046"/>
      <c r="AF7" s="1046"/>
      <c r="AG7" s="1046"/>
      <c r="AH7" s="1046"/>
      <c r="AI7" s="18" t="s">
        <v>392</v>
      </c>
      <c r="AJ7" s="308"/>
      <c r="AK7" s="382"/>
      <c r="AL7" s="283"/>
      <c r="AM7" s="278"/>
      <c r="AN7" s="278"/>
      <c r="AO7" s="278"/>
      <c r="AP7" s="278"/>
      <c r="AQ7" s="278"/>
      <c r="AR7" s="278"/>
      <c r="AS7" s="150"/>
    </row>
    <row r="8" spans="1:45" s="72" customFormat="1" ht="13.5" customHeight="1">
      <c r="A8" s="1046">
        <v>7</v>
      </c>
      <c r="B8" s="1046"/>
      <c r="C8" s="1046"/>
      <c r="D8" s="1046"/>
      <c r="E8" s="1051" t="s">
        <v>405</v>
      </c>
      <c r="F8" s="1052"/>
      <c r="G8" s="1052"/>
      <c r="H8" s="1052"/>
      <c r="I8" s="1052"/>
      <c r="J8" s="1052"/>
      <c r="K8" s="1052"/>
      <c r="L8" s="1052"/>
      <c r="M8" s="1052"/>
      <c r="N8" s="1052"/>
      <c r="O8" s="1052"/>
      <c r="P8" s="1052"/>
      <c r="Q8" s="1052"/>
      <c r="R8" s="1052"/>
      <c r="S8" s="1052"/>
      <c r="T8" s="1052"/>
      <c r="U8" s="1052"/>
      <c r="V8" s="1052"/>
      <c r="W8" s="1052"/>
      <c r="X8" s="1052"/>
      <c r="Y8" s="1053"/>
      <c r="Z8" s="1046"/>
      <c r="AA8" s="1046"/>
      <c r="AB8" s="1046"/>
      <c r="AC8" s="1046"/>
      <c r="AD8" s="1046"/>
      <c r="AE8" s="1046"/>
      <c r="AF8" s="1046"/>
      <c r="AG8" s="1046"/>
      <c r="AH8" s="1046"/>
      <c r="AI8" s="18" t="s">
        <v>388</v>
      </c>
      <c r="AJ8" s="308"/>
      <c r="AK8" s="382"/>
      <c r="AL8" s="283"/>
      <c r="AM8" s="278"/>
      <c r="AN8" s="278"/>
      <c r="AO8" s="278"/>
      <c r="AP8" s="278"/>
      <c r="AQ8" s="278"/>
      <c r="AR8" s="278"/>
      <c r="AS8" s="150"/>
    </row>
    <row r="9" spans="1:45" s="72" customFormat="1" ht="13.5" customHeight="1">
      <c r="A9" s="1046">
        <v>8</v>
      </c>
      <c r="B9" s="1046"/>
      <c r="C9" s="1046"/>
      <c r="D9" s="1046"/>
      <c r="E9" s="1051" t="s">
        <v>406</v>
      </c>
      <c r="F9" s="1052"/>
      <c r="G9" s="1052"/>
      <c r="H9" s="1052"/>
      <c r="I9" s="1052"/>
      <c r="J9" s="1052"/>
      <c r="K9" s="1052"/>
      <c r="L9" s="1052"/>
      <c r="M9" s="1052"/>
      <c r="N9" s="1052"/>
      <c r="O9" s="1052"/>
      <c r="P9" s="1052"/>
      <c r="Q9" s="1052"/>
      <c r="R9" s="1052"/>
      <c r="S9" s="1052"/>
      <c r="T9" s="1052"/>
      <c r="U9" s="1052"/>
      <c r="V9" s="1052"/>
      <c r="W9" s="1052"/>
      <c r="X9" s="1052"/>
      <c r="Y9" s="1053"/>
      <c r="Z9" s="1046"/>
      <c r="AA9" s="1046"/>
      <c r="AB9" s="1046"/>
      <c r="AC9" s="1046"/>
      <c r="AD9" s="1046"/>
      <c r="AE9" s="1046"/>
      <c r="AF9" s="1046"/>
      <c r="AG9" s="1046"/>
      <c r="AH9" s="1046"/>
      <c r="AI9" s="18" t="s">
        <v>387</v>
      </c>
      <c r="AJ9" s="308"/>
      <c r="AK9" s="382"/>
      <c r="AL9" s="283"/>
      <c r="AM9" s="278"/>
      <c r="AN9" s="278"/>
      <c r="AO9" s="278"/>
      <c r="AP9" s="278"/>
      <c r="AQ9" s="278"/>
      <c r="AR9" s="278"/>
      <c r="AS9" s="150"/>
    </row>
    <row r="10" spans="1:45" s="72" customFormat="1" ht="13.5" customHeight="1">
      <c r="A10" s="1046">
        <v>9</v>
      </c>
      <c r="B10" s="1046"/>
      <c r="C10" s="1046"/>
      <c r="D10" s="1046"/>
      <c r="E10" s="1051" t="s">
        <v>407</v>
      </c>
      <c r="F10" s="1052"/>
      <c r="G10" s="1052"/>
      <c r="H10" s="1052"/>
      <c r="I10" s="1052"/>
      <c r="J10" s="1052"/>
      <c r="K10" s="1052"/>
      <c r="L10" s="1052"/>
      <c r="M10" s="1052"/>
      <c r="N10" s="1052"/>
      <c r="O10" s="1052"/>
      <c r="P10" s="1052"/>
      <c r="Q10" s="1052"/>
      <c r="R10" s="1052"/>
      <c r="S10" s="1052"/>
      <c r="T10" s="1052"/>
      <c r="U10" s="1052"/>
      <c r="V10" s="1052"/>
      <c r="W10" s="1052"/>
      <c r="X10" s="1052"/>
      <c r="Y10" s="1053"/>
      <c r="Z10" s="1046"/>
      <c r="AA10" s="1046"/>
      <c r="AB10" s="1046"/>
      <c r="AC10" s="1046"/>
      <c r="AD10" s="1046"/>
      <c r="AE10" s="1046"/>
      <c r="AF10" s="1046"/>
      <c r="AG10" s="1046"/>
      <c r="AH10" s="1046"/>
      <c r="AI10" s="18" t="s">
        <v>389</v>
      </c>
      <c r="AJ10" s="264"/>
      <c r="AK10" s="382"/>
      <c r="AL10" s="283"/>
      <c r="AM10" s="278"/>
      <c r="AN10" s="278"/>
      <c r="AO10" s="278"/>
      <c r="AP10" s="278"/>
      <c r="AQ10" s="278"/>
      <c r="AR10" s="278"/>
      <c r="AS10" s="150"/>
    </row>
    <row r="11" spans="1:45" s="72" customFormat="1" ht="13.5" customHeight="1">
      <c r="A11" s="1046">
        <v>10</v>
      </c>
      <c r="B11" s="1046"/>
      <c r="C11" s="1046"/>
      <c r="D11" s="1046"/>
      <c r="E11" s="1051" t="s">
        <v>408</v>
      </c>
      <c r="F11" s="1052"/>
      <c r="G11" s="1052"/>
      <c r="H11" s="1052"/>
      <c r="I11" s="1052"/>
      <c r="J11" s="1052"/>
      <c r="K11" s="1052"/>
      <c r="L11" s="1052"/>
      <c r="M11" s="1052"/>
      <c r="N11" s="1052"/>
      <c r="O11" s="1052"/>
      <c r="P11" s="1052"/>
      <c r="Q11" s="1052"/>
      <c r="R11" s="1052"/>
      <c r="S11" s="1052"/>
      <c r="T11" s="1052"/>
      <c r="U11" s="1052"/>
      <c r="V11" s="1052"/>
      <c r="W11" s="1052"/>
      <c r="X11" s="1052"/>
      <c r="Y11" s="1053"/>
      <c r="Z11" s="1046"/>
      <c r="AA11" s="1046"/>
      <c r="AB11" s="1046"/>
      <c r="AC11" s="1046"/>
      <c r="AD11" s="1046"/>
      <c r="AE11" s="1046"/>
      <c r="AF11" s="1046"/>
      <c r="AG11" s="1046"/>
      <c r="AH11" s="1046"/>
      <c r="AI11" s="18" t="s">
        <v>390</v>
      </c>
      <c r="AJ11" s="264"/>
      <c r="AK11" s="382"/>
      <c r="AL11" s="283"/>
      <c r="AM11" s="278"/>
      <c r="AN11" s="278"/>
      <c r="AO11" s="278"/>
      <c r="AP11" s="278"/>
      <c r="AQ11" s="278"/>
      <c r="AR11" s="278"/>
      <c r="AS11" s="150"/>
    </row>
    <row r="12" spans="1:45" s="72" customFormat="1" ht="12.75" customHeight="1">
      <c r="A12" s="1046">
        <v>11</v>
      </c>
      <c r="B12" s="1046"/>
      <c r="C12" s="1046"/>
      <c r="D12" s="1046"/>
      <c r="E12" s="1047" t="s">
        <v>409</v>
      </c>
      <c r="F12" s="1048"/>
      <c r="G12" s="1048"/>
      <c r="H12" s="1048"/>
      <c r="I12" s="1048"/>
      <c r="J12" s="1048"/>
      <c r="K12" s="1048"/>
      <c r="L12" s="1048"/>
      <c r="M12" s="1048"/>
      <c r="N12" s="1048"/>
      <c r="O12" s="1048"/>
      <c r="P12" s="1048"/>
      <c r="Q12" s="1048"/>
      <c r="R12" s="1048"/>
      <c r="S12" s="1048"/>
      <c r="T12" s="1048"/>
      <c r="U12" s="1048"/>
      <c r="V12" s="1048"/>
      <c r="W12" s="1048"/>
      <c r="X12" s="1048"/>
      <c r="Y12" s="1049"/>
      <c r="Z12" s="1046"/>
      <c r="AA12" s="1046"/>
      <c r="AB12" s="1046"/>
      <c r="AC12" s="1046"/>
      <c r="AD12" s="1046"/>
      <c r="AE12" s="1046"/>
      <c r="AF12" s="1050"/>
      <c r="AG12" s="1046"/>
      <c r="AH12" s="1046"/>
      <c r="AI12" s="18" t="s">
        <v>391</v>
      </c>
      <c r="AJ12" s="264"/>
      <c r="AK12" s="382"/>
      <c r="AL12" s="283"/>
      <c r="AM12" s="278"/>
      <c r="AN12" s="278"/>
      <c r="AO12" s="278"/>
      <c r="AP12" s="278"/>
      <c r="AQ12" s="278"/>
      <c r="AR12" s="278"/>
      <c r="AS12" s="150"/>
    </row>
    <row r="13" spans="1:45" s="72" customFormat="1" ht="12.75" customHeight="1">
      <c r="A13" s="1046">
        <v>12</v>
      </c>
      <c r="B13" s="1046"/>
      <c r="C13" s="1046"/>
      <c r="D13" s="1046"/>
      <c r="E13" s="1047" t="s">
        <v>413</v>
      </c>
      <c r="F13" s="1048"/>
      <c r="G13" s="1048"/>
      <c r="H13" s="1048"/>
      <c r="I13" s="1048"/>
      <c r="J13" s="1048"/>
      <c r="K13" s="1048"/>
      <c r="L13" s="1048"/>
      <c r="M13" s="1048"/>
      <c r="N13" s="1048"/>
      <c r="O13" s="1048"/>
      <c r="P13" s="1048"/>
      <c r="Q13" s="1048"/>
      <c r="R13" s="1048"/>
      <c r="S13" s="1048"/>
      <c r="T13" s="1048"/>
      <c r="U13" s="1048"/>
      <c r="V13" s="1048"/>
      <c r="W13" s="1048"/>
      <c r="X13" s="1048"/>
      <c r="Y13" s="1049"/>
      <c r="Z13" s="1046"/>
      <c r="AA13" s="1046"/>
      <c r="AB13" s="1046"/>
      <c r="AC13" s="1046"/>
      <c r="AD13" s="1046"/>
      <c r="AE13" s="1046"/>
      <c r="AF13" s="1046"/>
      <c r="AG13" s="1046"/>
      <c r="AH13" s="1046"/>
      <c r="AI13" s="18" t="s">
        <v>392</v>
      </c>
      <c r="AJ13" s="264"/>
      <c r="AK13" s="283"/>
      <c r="AL13" s="283"/>
      <c r="AM13" s="278"/>
      <c r="AN13" s="278"/>
      <c r="AO13" s="278"/>
      <c r="AP13" s="278"/>
      <c r="AQ13" s="278"/>
      <c r="AR13" s="278"/>
      <c r="AS13" s="150"/>
    </row>
    <row r="14" spans="1:45"/>
    <row r="15" spans="1:45"/>
    <row r="16" spans="1:45"/>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sheetData>
  <customSheetViews>
    <customSheetView guid="{F4DD0BDD-9BCD-4E13-8084-E09DC92B9F33}">
      <selection activeCell="L37" sqref="L37"/>
      <pageMargins left="0.7" right="0.7" top="0.78740157499999996" bottom="0.78740157499999996" header="0.3" footer="0.3"/>
      <pageSetup paperSize="9" orientation="portrait" horizontalDpi="90" verticalDpi="90" r:id="rId1"/>
    </customSheetView>
  </customSheetViews>
  <mergeCells count="78">
    <mergeCell ref="AF2:AH2"/>
    <mergeCell ref="A3:B3"/>
    <mergeCell ref="C3:D3"/>
    <mergeCell ref="E3:Y3"/>
    <mergeCell ref="Z3:AB3"/>
    <mergeCell ref="AC3:AE3"/>
    <mergeCell ref="AF3:AH3"/>
    <mergeCell ref="A2:B2"/>
    <mergeCell ref="C2:D2"/>
    <mergeCell ref="E2:Y2"/>
    <mergeCell ref="Z2:AB2"/>
    <mergeCell ref="AC2:AE2"/>
    <mergeCell ref="A1:B1"/>
    <mergeCell ref="C1:D1"/>
    <mergeCell ref="Z1:AB1"/>
    <mergeCell ref="AC1:AE1"/>
    <mergeCell ref="AF1:AH1"/>
    <mergeCell ref="E1:Y1"/>
    <mergeCell ref="AF5:AH5"/>
    <mergeCell ref="A4:B4"/>
    <mergeCell ref="C4:D4"/>
    <mergeCell ref="E4:Y4"/>
    <mergeCell ref="Z4:AB4"/>
    <mergeCell ref="AC4:AE4"/>
    <mergeCell ref="AF4:AH4"/>
    <mergeCell ref="A5:B5"/>
    <mergeCell ref="C5:D5"/>
    <mergeCell ref="E5:Y5"/>
    <mergeCell ref="Z5:AB5"/>
    <mergeCell ref="AC5:AE5"/>
    <mergeCell ref="AF7:AH7"/>
    <mergeCell ref="A6:B6"/>
    <mergeCell ref="C6:D6"/>
    <mergeCell ref="E6:Y6"/>
    <mergeCell ref="Z6:AB6"/>
    <mergeCell ref="AC6:AE6"/>
    <mergeCell ref="AF6:AH6"/>
    <mergeCell ref="A7:B7"/>
    <mergeCell ref="C7:D7"/>
    <mergeCell ref="E7:Y7"/>
    <mergeCell ref="Z7:AB7"/>
    <mergeCell ref="AC7:AE7"/>
    <mergeCell ref="AF9:AH9"/>
    <mergeCell ref="A8:B8"/>
    <mergeCell ref="C8:D8"/>
    <mergeCell ref="E8:Y8"/>
    <mergeCell ref="Z8:AB8"/>
    <mergeCell ref="AC8:AE8"/>
    <mergeCell ref="AF8:AH8"/>
    <mergeCell ref="A9:B9"/>
    <mergeCell ref="C9:D9"/>
    <mergeCell ref="E9:Y9"/>
    <mergeCell ref="Z9:AB9"/>
    <mergeCell ref="AC9:AE9"/>
    <mergeCell ref="AF11:AH11"/>
    <mergeCell ref="A10:B10"/>
    <mergeCell ref="C10:D10"/>
    <mergeCell ref="E10:Y10"/>
    <mergeCell ref="Z10:AB10"/>
    <mergeCell ref="AC10:AE10"/>
    <mergeCell ref="AF10:AH10"/>
    <mergeCell ref="A11:B11"/>
    <mergeCell ref="C11:D11"/>
    <mergeCell ref="E11:Y11"/>
    <mergeCell ref="Z11:AB11"/>
    <mergeCell ref="AC11:AE11"/>
    <mergeCell ref="AF13:AH13"/>
    <mergeCell ref="A12:B12"/>
    <mergeCell ref="C12:D12"/>
    <mergeCell ref="E12:Y12"/>
    <mergeCell ref="Z12:AB12"/>
    <mergeCell ref="AC12:AE12"/>
    <mergeCell ref="AF12:AH12"/>
    <mergeCell ref="A13:B13"/>
    <mergeCell ref="C13:D13"/>
    <mergeCell ref="E13:Y13"/>
    <mergeCell ref="Z13:AB13"/>
    <mergeCell ref="AC13:AE13"/>
  </mergeCells>
  <conditionalFormatting sqref="C2:D13">
    <cfRule type="cellIs" dxfId="229" priority="1" operator="equal">
      <formula>"G"</formula>
    </cfRule>
    <cfRule type="cellIs" dxfId="228" priority="2" operator="equal">
      <formula>"Y"</formula>
    </cfRule>
    <cfRule type="cellIs" dxfId="227" priority="3" operator="equal">
      <formula>"R"</formula>
    </cfRule>
  </conditionalFormatting>
  <dataValidations disablePrompts="1" count="2">
    <dataValidation type="list" allowBlank="1" showInputMessage="1" showErrorMessage="1" sqref="AS2:BC13">
      <formula1>"Missing Features/Functions,Open  Major Issues,Design Change Requests,Pending Issues,Pending Retest,Open  Minor Issues"</formula1>
    </dataValidation>
    <dataValidation type="list" allowBlank="1" showInputMessage="1" showErrorMessage="1" sqref="AI2:AI13">
      <formula1>"Missing Feature/Function,Open Major Issue,Design Change Request,Pending Issue,Pending Retest,Open Minor Issue"</formula1>
    </dataValidation>
  </dataValidations>
  <pageMargins left="0.7" right="0.7" top="0.78740157499999996" bottom="0.78740157499999996" header="0.3" footer="0.3"/>
  <pageSetup paperSize="9" orientation="portrait" horizontalDpi="90" verticalDpi="90"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'Configuration | Scaling'!$K$4:$K$7</xm:f>
          </x14:formula1>
          <xm:sqref>C2:D13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9">
    <tabColor rgb="FFFFFF00"/>
  </sheetPr>
  <dimension ref="A1:W1130"/>
  <sheetViews>
    <sheetView zoomScaleNormal="100" workbookViewId="0">
      <selection activeCell="I31" sqref="I31"/>
    </sheetView>
  </sheetViews>
  <sheetFormatPr defaultColWidth="0" defaultRowHeight="12.75" zeroHeight="1"/>
  <cols>
    <col min="1" max="1" width="1.42578125" style="150" customWidth="1"/>
    <col min="2" max="2" width="10.140625" style="150" customWidth="1"/>
    <col min="3" max="4" width="10.85546875" style="150" customWidth="1"/>
    <col min="5" max="5" width="13" style="150" customWidth="1"/>
    <col min="6" max="6" width="11.42578125" style="150" customWidth="1"/>
    <col min="7" max="7" width="3.7109375" style="150" customWidth="1"/>
    <col min="8" max="8" width="53.7109375" style="150" customWidth="1"/>
    <col min="9" max="9" width="32.28515625" style="150" customWidth="1"/>
    <col min="10" max="10" width="15.85546875" style="150" customWidth="1"/>
    <col min="11" max="11" width="15.28515625" style="150" customWidth="1"/>
    <col min="12" max="12" width="1.140625" style="150" customWidth="1"/>
    <col min="13" max="13" width="26.5703125" style="150" bestFit="1" customWidth="1"/>
    <col min="14" max="14" width="9.42578125" style="150" customWidth="1"/>
    <col min="15" max="15" width="10.140625" style="150" bestFit="1" customWidth="1"/>
    <col min="16" max="16" width="9.7109375" style="150" bestFit="1" customWidth="1"/>
    <col min="17" max="22" width="9.5703125" style="150" bestFit="1" customWidth="1"/>
    <col min="23" max="23" width="11.42578125" style="150" customWidth="1"/>
    <col min="24" max="16384" width="11.42578125" style="150" hidden="1"/>
  </cols>
  <sheetData>
    <row r="1" spans="1:23" s="72" customFormat="1" ht="15.75" customHeight="1" thickBot="1">
      <c r="A1" s="380"/>
      <c r="B1" s="366" t="s">
        <v>109</v>
      </c>
      <c r="C1" s="1073" t="s">
        <v>426</v>
      </c>
      <c r="D1" s="1074"/>
      <c r="E1" s="1074"/>
      <c r="F1" s="1074"/>
      <c r="G1" s="1074"/>
      <c r="H1" s="1074"/>
      <c r="I1" s="1055"/>
      <c r="J1" s="367" t="s">
        <v>30</v>
      </c>
      <c r="K1" s="368" t="s">
        <v>319</v>
      </c>
      <c r="L1" s="380"/>
      <c r="M1" s="369" t="s">
        <v>317</v>
      </c>
      <c r="N1" s="360" t="str">
        <f>Prog1</f>
        <v>Prog1</v>
      </c>
      <c r="O1" s="361" t="str">
        <f>Prog2</f>
        <v>Prog2</v>
      </c>
      <c r="P1" s="361" t="str">
        <f>Prog3</f>
        <v>Prog3</v>
      </c>
      <c r="Q1" s="361" t="str">
        <f>Prog4</f>
        <v>Prog4</v>
      </c>
      <c r="R1" s="361" t="str">
        <f>Prog5</f>
        <v>Prog5</v>
      </c>
      <c r="S1" s="361" t="str">
        <f>Prog6</f>
        <v>Prog6</v>
      </c>
      <c r="T1" s="361" t="str">
        <f>Prog7</f>
        <v>Prog7</v>
      </c>
      <c r="U1" s="361" t="str">
        <f>Prog8</f>
        <v>Prog8</v>
      </c>
      <c r="V1" s="362" t="str">
        <f>Prog9</f>
        <v>Prog9</v>
      </c>
      <c r="W1" s="150"/>
    </row>
    <row r="2" spans="1:23" s="72" customFormat="1">
      <c r="A2" s="381"/>
      <c r="B2" s="266" t="s">
        <v>292</v>
      </c>
      <c r="C2" s="1076" t="s">
        <v>321</v>
      </c>
      <c r="D2" s="1071"/>
      <c r="E2" s="1071"/>
      <c r="F2" s="1071"/>
      <c r="G2" s="1071"/>
      <c r="H2" s="1071"/>
      <c r="I2" s="1071"/>
      <c r="J2" s="267"/>
      <c r="K2" s="268"/>
      <c r="L2" s="381"/>
      <c r="M2" s="18" t="s">
        <v>320</v>
      </c>
      <c r="N2" s="265"/>
      <c r="O2" s="273"/>
      <c r="P2" s="273"/>
      <c r="Q2" s="273"/>
      <c r="R2" s="273"/>
      <c r="S2" s="273"/>
      <c r="T2" s="273"/>
      <c r="U2" s="273"/>
      <c r="V2" s="273"/>
      <c r="W2" s="150"/>
    </row>
    <row r="3" spans="1:23" s="72" customFormat="1" ht="12.75" customHeight="1">
      <c r="A3" s="381"/>
      <c r="B3" s="269" t="s">
        <v>281</v>
      </c>
      <c r="C3" s="1072" t="s">
        <v>322</v>
      </c>
      <c r="D3" s="1072"/>
      <c r="E3" s="1072"/>
      <c r="F3" s="1072"/>
      <c r="G3" s="1072"/>
      <c r="H3" s="1072"/>
      <c r="I3" s="1072"/>
      <c r="J3" s="270"/>
      <c r="K3" s="271"/>
      <c r="L3" s="381"/>
      <c r="M3" s="18" t="s">
        <v>416</v>
      </c>
      <c r="N3" s="308"/>
      <c r="O3" s="283"/>
      <c r="P3" s="283"/>
      <c r="Q3" s="279"/>
      <c r="R3" s="279"/>
      <c r="S3" s="279"/>
      <c r="T3" s="279"/>
      <c r="U3" s="279"/>
      <c r="V3" s="279"/>
      <c r="W3" s="150"/>
    </row>
    <row r="4" spans="1:23" s="72" customFormat="1" ht="12.75" customHeight="1">
      <c r="A4" s="381"/>
      <c r="B4" s="269" t="s">
        <v>280</v>
      </c>
      <c r="C4" s="1075" t="s">
        <v>323</v>
      </c>
      <c r="D4" s="1072"/>
      <c r="E4" s="1072"/>
      <c r="F4" s="1072"/>
      <c r="G4" s="1072"/>
      <c r="H4" s="1072"/>
      <c r="I4" s="1072"/>
      <c r="J4" s="270"/>
      <c r="K4" s="271"/>
      <c r="L4" s="381"/>
      <c r="M4" s="18" t="s">
        <v>327</v>
      </c>
      <c r="N4" s="308"/>
      <c r="O4" s="283"/>
      <c r="P4" s="283"/>
      <c r="Q4" s="279"/>
      <c r="R4" s="279"/>
      <c r="S4" s="279"/>
      <c r="T4" s="279"/>
      <c r="U4" s="279"/>
      <c r="V4" s="279"/>
      <c r="W4" s="150"/>
    </row>
    <row r="5" spans="1:23" s="72" customFormat="1" ht="12.75" customHeight="1">
      <c r="A5" s="381"/>
      <c r="B5" s="269" t="s">
        <v>262</v>
      </c>
      <c r="C5" s="1072" t="s">
        <v>324</v>
      </c>
      <c r="D5" s="1072"/>
      <c r="E5" s="1072"/>
      <c r="F5" s="1072"/>
      <c r="G5" s="1072"/>
      <c r="H5" s="1072"/>
      <c r="I5" s="1072"/>
      <c r="J5" s="270"/>
      <c r="K5" s="271"/>
      <c r="L5" s="381"/>
      <c r="M5" s="18" t="s">
        <v>81</v>
      </c>
      <c r="N5" s="308"/>
      <c r="O5" s="283"/>
      <c r="P5" s="283"/>
      <c r="Q5" s="279"/>
      <c r="R5" s="279"/>
      <c r="S5" s="279"/>
      <c r="T5" s="279"/>
      <c r="U5" s="279"/>
      <c r="V5" s="279"/>
      <c r="W5" s="150"/>
    </row>
    <row r="6" spans="1:23" s="72" customFormat="1" ht="12.75" customHeight="1">
      <c r="A6" s="381"/>
      <c r="B6" s="266" t="s">
        <v>330</v>
      </c>
      <c r="C6" s="1071" t="s">
        <v>325</v>
      </c>
      <c r="D6" s="1071"/>
      <c r="E6" s="1071"/>
      <c r="F6" s="1071"/>
      <c r="G6" s="1071"/>
      <c r="H6" s="1071"/>
      <c r="I6" s="1071"/>
      <c r="J6" s="272"/>
      <c r="K6" s="271"/>
      <c r="L6" s="381"/>
      <c r="M6" s="18" t="s">
        <v>320</v>
      </c>
      <c r="N6" s="308"/>
      <c r="O6" s="283"/>
      <c r="P6" s="283"/>
      <c r="Q6" s="279"/>
      <c r="R6" s="279"/>
      <c r="S6" s="279"/>
      <c r="T6" s="279"/>
      <c r="U6" s="279"/>
      <c r="V6" s="279"/>
      <c r="W6" s="150"/>
    </row>
    <row r="7" spans="1:23" s="72" customFormat="1" ht="12.75" customHeight="1">
      <c r="A7" s="381"/>
      <c r="B7" s="269" t="s">
        <v>292</v>
      </c>
      <c r="C7" s="1075" t="s">
        <v>411</v>
      </c>
      <c r="D7" s="1072"/>
      <c r="E7" s="1072"/>
      <c r="F7" s="1072"/>
      <c r="G7" s="1072"/>
      <c r="H7" s="1072"/>
      <c r="I7" s="1072"/>
      <c r="J7" s="272"/>
      <c r="K7" s="271"/>
      <c r="L7" s="381"/>
      <c r="M7" s="18" t="s">
        <v>416</v>
      </c>
      <c r="N7" s="308"/>
      <c r="O7" s="283"/>
      <c r="P7" s="283"/>
      <c r="Q7" s="279"/>
      <c r="R7" s="279"/>
      <c r="S7" s="279"/>
      <c r="T7" s="279"/>
      <c r="U7" s="279"/>
      <c r="V7" s="279"/>
      <c r="W7" s="150"/>
    </row>
    <row r="8" spans="1:23" s="72" customFormat="1" ht="12.75" customHeight="1">
      <c r="A8" s="381"/>
      <c r="B8" s="269" t="s">
        <v>262</v>
      </c>
      <c r="C8" s="1072" t="s">
        <v>326</v>
      </c>
      <c r="D8" s="1072"/>
      <c r="E8" s="1072"/>
      <c r="F8" s="1072"/>
      <c r="G8" s="1072"/>
      <c r="H8" s="1072"/>
      <c r="I8" s="1072"/>
      <c r="J8" s="272"/>
      <c r="K8" s="271"/>
      <c r="L8" s="381"/>
      <c r="M8" s="18" t="s">
        <v>327</v>
      </c>
      <c r="N8" s="308"/>
      <c r="O8" s="283"/>
      <c r="P8" s="283"/>
      <c r="Q8" s="279"/>
      <c r="R8" s="279"/>
      <c r="S8" s="279"/>
      <c r="T8" s="279"/>
      <c r="U8" s="279"/>
      <c r="V8" s="279"/>
      <c r="W8" s="150"/>
    </row>
    <row r="9" spans="1:23" s="72" customFormat="1" ht="12.75" customHeight="1">
      <c r="A9" s="381"/>
      <c r="B9" s="269" t="s">
        <v>280</v>
      </c>
      <c r="C9" s="1075" t="s">
        <v>412</v>
      </c>
      <c r="D9" s="1072"/>
      <c r="E9" s="1072"/>
      <c r="F9" s="1072"/>
      <c r="G9" s="1072"/>
      <c r="H9" s="1072"/>
      <c r="I9" s="1072"/>
      <c r="J9" s="272"/>
      <c r="K9" s="271"/>
      <c r="L9" s="381"/>
      <c r="M9" s="18" t="s">
        <v>81</v>
      </c>
      <c r="N9" s="308"/>
      <c r="O9" s="283"/>
      <c r="P9" s="283"/>
      <c r="Q9" s="279"/>
      <c r="R9" s="279"/>
      <c r="S9" s="279"/>
      <c r="T9" s="279"/>
      <c r="U9" s="279"/>
      <c r="V9" s="279"/>
      <c r="W9" s="150"/>
    </row>
    <row r="10" spans="1:23" s="72" customFormat="1" ht="12.75" customHeight="1">
      <c r="A10" s="381"/>
      <c r="B10" s="266"/>
      <c r="C10" s="1071"/>
      <c r="D10" s="1071"/>
      <c r="E10" s="1071"/>
      <c r="F10" s="1071"/>
      <c r="G10" s="1071"/>
      <c r="H10" s="1071"/>
      <c r="I10" s="1071"/>
      <c r="J10" s="274"/>
      <c r="K10" s="271"/>
      <c r="L10" s="381"/>
      <c r="M10" s="18"/>
      <c r="N10" s="279"/>
      <c r="O10" s="283"/>
      <c r="P10" s="283"/>
      <c r="Q10" s="273"/>
      <c r="R10" s="273"/>
      <c r="S10" s="273"/>
      <c r="T10" s="273"/>
      <c r="U10" s="273"/>
      <c r="V10" s="273"/>
      <c r="W10" s="150"/>
    </row>
    <row r="11" spans="1:23" s="72" customFormat="1" ht="12.75" customHeight="1">
      <c r="A11" s="381"/>
      <c r="B11" s="269"/>
      <c r="C11" s="1072"/>
      <c r="D11" s="1072"/>
      <c r="E11" s="1072"/>
      <c r="F11" s="1072"/>
      <c r="G11" s="1072"/>
      <c r="H11" s="1072"/>
      <c r="I11" s="1072"/>
      <c r="J11" s="274"/>
      <c r="K11" s="271"/>
      <c r="L11" s="381"/>
      <c r="M11" s="18"/>
      <c r="N11" s="279"/>
      <c r="O11" s="283"/>
      <c r="P11" s="283"/>
      <c r="Q11" s="275"/>
      <c r="R11" s="275"/>
      <c r="S11" s="275"/>
      <c r="T11" s="275"/>
      <c r="U11" s="275"/>
      <c r="V11" s="275"/>
      <c r="W11" s="150"/>
    </row>
    <row r="12" spans="1:23" s="72" customFormat="1" ht="12.75" customHeight="1">
      <c r="A12" s="381"/>
      <c r="B12" s="269"/>
      <c r="C12" s="1072"/>
      <c r="D12" s="1072"/>
      <c r="E12" s="1072"/>
      <c r="F12" s="1072"/>
      <c r="G12" s="1072"/>
      <c r="H12" s="1072"/>
      <c r="I12" s="1072"/>
      <c r="J12" s="274"/>
      <c r="K12" s="271"/>
      <c r="L12" s="381"/>
      <c r="M12" s="18"/>
      <c r="N12" s="279"/>
      <c r="O12" s="277"/>
      <c r="P12" s="275"/>
      <c r="Q12" s="275"/>
      <c r="R12" s="275"/>
      <c r="S12" s="275"/>
      <c r="T12" s="275"/>
      <c r="U12" s="275"/>
      <c r="V12" s="275"/>
      <c r="W12" s="150"/>
    </row>
    <row r="13" spans="1:23" s="72" customFormat="1" ht="12.75" customHeight="1">
      <c r="A13" s="381"/>
      <c r="B13" s="269"/>
      <c r="C13" s="1072"/>
      <c r="D13" s="1072"/>
      <c r="E13" s="1072"/>
      <c r="F13" s="1072"/>
      <c r="G13" s="1072"/>
      <c r="H13" s="1072"/>
      <c r="I13" s="1072"/>
      <c r="J13" s="274"/>
      <c r="K13" s="271"/>
      <c r="L13" s="381"/>
      <c r="M13" s="18"/>
      <c r="N13" s="279"/>
      <c r="O13" s="277"/>
      <c r="P13" s="275"/>
      <c r="Q13" s="275"/>
      <c r="R13" s="275"/>
      <c r="S13" s="275"/>
      <c r="T13" s="275"/>
      <c r="U13" s="275"/>
      <c r="V13" s="275"/>
      <c r="W13" s="150"/>
    </row>
    <row r="14" spans="1:23"/>
    <row r="15" spans="1:23"/>
    <row r="16" spans="1:23"/>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ht="12.75" customHeight="1"/>
    <row r="503"/>
    <row r="504"/>
    <row r="505"/>
    <row r="506" ht="12.75" customHeight="1"/>
    <row r="507"/>
    <row r="508"/>
    <row r="509"/>
    <row r="510"/>
    <row r="511"/>
    <row r="512"/>
    <row r="513"/>
    <row r="514"/>
    <row r="515"/>
    <row r="516"/>
    <row r="517"/>
    <row r="518"/>
    <row r="519"/>
    <row r="520" ht="12.75" customHeight="1"/>
    <row r="521"/>
    <row r="522" ht="12.75" customHeight="1"/>
    <row r="523"/>
    <row r="524"/>
    <row r="525"/>
    <row r="526"/>
    <row r="527"/>
    <row r="528"/>
    <row r="529"/>
    <row r="530"/>
    <row r="531"/>
    <row r="532"/>
    <row r="533"/>
    <row r="534"/>
    <row r="535"/>
    <row r="536"/>
    <row r="537"/>
    <row r="538" ht="38.25" customHeight="1"/>
    <row r="539"/>
    <row r="540" ht="12.75" customHeight="1"/>
    <row r="541"/>
    <row r="542" ht="12.75" customHeight="1"/>
    <row r="543"/>
    <row r="544"/>
    <row r="545"/>
    <row r="546" ht="38.25" customHeight="1"/>
    <row r="547"/>
    <row r="548" ht="12.75" customHeight="1"/>
    <row r="549"/>
    <row r="550" ht="12.75" customHeight="1"/>
    <row r="551"/>
    <row r="552"/>
    <row r="553"/>
    <row r="554" ht="38.25" customHeight="1"/>
    <row r="555"/>
    <row r="556" ht="12.75" customHeight="1"/>
    <row r="557"/>
    <row r="558" ht="12.75" customHeight="1"/>
    <row r="559"/>
    <row r="560" ht="12.75" customHeight="1"/>
    <row r="561"/>
    <row r="562"/>
    <row r="563"/>
    <row r="564" ht="12.75" customHeight="1"/>
    <row r="565"/>
    <row r="566"/>
    <row r="567"/>
    <row r="568" ht="12.75" customHeight="1"/>
    <row r="569"/>
    <row r="570"/>
    <row r="571"/>
    <row r="572" ht="12.75" customHeight="1"/>
    <row r="573"/>
    <row r="574"/>
    <row r="575"/>
    <row r="576" ht="12.75" customHeight="1"/>
    <row r="577"/>
    <row r="578"/>
    <row r="579"/>
    <row r="580" ht="12.75" customHeight="1"/>
    <row r="581"/>
    <row r="582"/>
    <row r="583"/>
    <row r="584" ht="12.75" customHeight="1"/>
    <row r="585"/>
    <row r="586"/>
    <row r="587"/>
    <row r="588" ht="12.75" customHeight="1"/>
    <row r="589"/>
    <row r="590"/>
    <row r="591"/>
    <row r="592" ht="12.75" customHeight="1"/>
    <row r="593"/>
    <row r="594"/>
    <row r="595"/>
    <row r="596" ht="12.75" customHeight="1"/>
    <row r="597"/>
    <row r="598"/>
    <row r="599"/>
    <row r="600" ht="12.75" customHeight="1"/>
    <row r="601"/>
    <row r="602"/>
    <row r="603"/>
    <row r="604" ht="12.75" customHeight="1"/>
    <row r="605"/>
    <row r="606"/>
    <row r="607"/>
    <row r="608" ht="12.75" customHeight="1"/>
    <row r="609"/>
    <row r="610"/>
    <row r="611"/>
    <row r="612" ht="12.75" customHeight="1"/>
    <row r="613"/>
    <row r="614"/>
    <row r="615"/>
    <row r="616" ht="12.75" customHeight="1"/>
    <row r="617"/>
    <row r="618"/>
    <row r="619"/>
    <row r="620" ht="12.75" customHeight="1"/>
    <row r="621"/>
    <row r="622"/>
    <row r="623"/>
    <row r="624" ht="12.75" customHeight="1"/>
    <row r="625"/>
    <row r="626"/>
    <row r="627"/>
    <row r="628" ht="12.75" customHeight="1"/>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ht="12.75" customHeight="1"/>
    <row r="736" ht="38.25" customHeight="1"/>
    <row r="737"/>
    <row r="738"/>
    <row r="739" ht="12.75" customHeight="1"/>
    <row r="740" ht="25.5" customHeight="1"/>
    <row r="741"/>
    <row r="742"/>
    <row r="743" ht="12.75" customHeight="1"/>
    <row r="744" ht="38.25" customHeight="1"/>
    <row r="745"/>
    <row r="746"/>
    <row r="747" ht="12.75" customHeight="1"/>
    <row r="748" ht="25.5" customHeight="1"/>
    <row r="749"/>
    <row r="750"/>
    <row r="751" ht="12.75" customHeight="1"/>
    <row r="752" ht="38.25" customHeight="1"/>
    <row r="753"/>
    <row r="754"/>
    <row r="755" ht="12.75" customHeight="1"/>
    <row r="756" ht="25.5" customHeight="1"/>
    <row r="757"/>
    <row r="758"/>
    <row r="759" ht="12.75" customHeight="1"/>
    <row r="760" ht="38.25" customHeight="1"/>
    <row r="761"/>
    <row r="762"/>
    <row r="763" ht="12.75" customHeight="1"/>
    <row r="764" ht="25.5" customHeight="1"/>
    <row r="765"/>
    <row r="766"/>
    <row r="767" ht="12.75" customHeight="1"/>
    <row r="768" ht="38.25" customHeight="1"/>
    <row r="769"/>
    <row r="770"/>
    <row r="771" ht="12.75" customHeight="1"/>
    <row r="772" ht="25.5" customHeight="1"/>
    <row r="773"/>
    <row r="774"/>
    <row r="775" ht="12.75" customHeight="1"/>
    <row r="776" ht="38.25" customHeight="1"/>
    <row r="777"/>
    <row r="778"/>
    <row r="779" ht="12.75" customHeight="1"/>
    <row r="780" ht="25.5" customHeight="1"/>
    <row r="781"/>
    <row r="782"/>
    <row r="783"/>
    <row r="784"/>
    <row r="785" ht="12.75" customHeight="1"/>
    <row r="786"/>
    <row r="787" ht="12.75" customHeight="1"/>
    <row r="788" ht="25.5" customHeight="1"/>
    <row r="789"/>
    <row r="790"/>
    <row r="791"/>
    <row r="792"/>
    <row r="793" ht="12.75" customHeight="1"/>
    <row r="794"/>
    <row r="795" ht="12.75" customHeight="1"/>
    <row r="796" ht="25.5" customHeight="1"/>
    <row r="797"/>
    <row r="798"/>
    <row r="799"/>
    <row r="800"/>
    <row r="801" ht="12.75" customHeight="1"/>
    <row r="802"/>
    <row r="803" ht="12.75" customHeight="1"/>
    <row r="804" ht="25.5" customHeight="1"/>
    <row r="805"/>
    <row r="806"/>
    <row r="807"/>
    <row r="808"/>
    <row r="809" ht="12.75" customHeight="1"/>
    <row r="810"/>
    <row r="811" ht="12.75" customHeight="1"/>
    <row r="812" ht="25.5" customHeight="1"/>
    <row r="813"/>
    <row r="814"/>
    <row r="815"/>
    <row r="816"/>
    <row r="817" ht="12.75" customHeight="1"/>
    <row r="818"/>
    <row r="819" ht="12.75" customHeight="1"/>
    <row r="820" ht="25.5" customHeight="1"/>
    <row r="821"/>
    <row r="822"/>
    <row r="823"/>
    <row r="824"/>
    <row r="825" ht="12.75" customHeight="1"/>
    <row r="826"/>
    <row r="827" ht="12.75" customHeight="1"/>
    <row r="828" ht="25.5" customHeight="1"/>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sheetData>
  <sortState ref="B501:K502">
    <sortCondition ref="B501"/>
  </sortState>
  <customSheetViews>
    <customSheetView guid="{F4DD0BDD-9BCD-4E13-8084-E09DC92B9F33}">
      <selection activeCell="H24" sqref="H24"/>
      <pageMargins left="0.7" right="0.7" top="0.78740157499999996" bottom="0.78740157499999996" header="0.3" footer="0.3"/>
      <pageSetup paperSize="9" orientation="portrait" horizontalDpi="90" verticalDpi="90" r:id="rId1"/>
    </customSheetView>
  </customSheetViews>
  <mergeCells count="13">
    <mergeCell ref="C10:I10"/>
    <mergeCell ref="C11:I11"/>
    <mergeCell ref="C12:I12"/>
    <mergeCell ref="C13:I13"/>
    <mergeCell ref="C1:I1"/>
    <mergeCell ref="C7:I7"/>
    <mergeCell ref="C8:I8"/>
    <mergeCell ref="C9:I9"/>
    <mergeCell ref="C6:I6"/>
    <mergeCell ref="C2:I2"/>
    <mergeCell ref="C3:I3"/>
    <mergeCell ref="C4:I4"/>
    <mergeCell ref="C5:I5"/>
  </mergeCells>
  <dataValidations count="2">
    <dataValidation type="list" allowBlank="1" showInputMessage="1" showErrorMessage="1" sqref="W2:AG13">
      <formula1>"Missing Features/Functions,Open  Major Issues,Design Change Requests,Pending Issues,Pending Retest,Open  Minor Issues"</formula1>
    </dataValidation>
    <dataValidation type="list" allowBlank="1" showInputMessage="1" showErrorMessage="1" sqref="M2:M13">
      <formula1>"Feature/Function Development, Feature/Function Verification, Base Technologies, others"</formula1>
    </dataValidation>
  </dataValidations>
  <pageMargins left="0.7" right="0.7" top="0.78740157499999996" bottom="0.78740157499999996" header="0.3" footer="0.3"/>
  <pageSetup paperSize="9" orientation="portrait" horizontalDpi="90" verticalDpi="90"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LL32"/>
  <sheetViews>
    <sheetView zoomScaleNormal="100" workbookViewId="0">
      <selection activeCell="D12" sqref="D12"/>
    </sheetView>
  </sheetViews>
  <sheetFormatPr defaultRowHeight="12.75"/>
  <cols>
    <col min="2" max="2" width="14.5703125" bestFit="1" customWidth="1"/>
    <col min="3" max="3" width="20.7109375" customWidth="1"/>
    <col min="4" max="4" width="20.7109375" style="72" customWidth="1"/>
    <col min="5" max="5" width="20.7109375" customWidth="1"/>
    <col min="6" max="6" width="20.7109375" style="72" customWidth="1"/>
    <col min="7" max="7" width="20.7109375" customWidth="1"/>
    <col min="8" max="8" width="20.7109375" style="72" customWidth="1"/>
    <col min="9" max="9" width="20.7109375" customWidth="1"/>
    <col min="10" max="10" width="20.7109375" style="72" customWidth="1"/>
    <col min="11" max="11" width="20.7109375" customWidth="1"/>
    <col min="12" max="12" width="20.7109375" style="72" customWidth="1"/>
    <col min="13" max="13" width="20.7109375" customWidth="1"/>
    <col min="14" max="14" width="20.7109375" style="72" customWidth="1"/>
    <col min="15" max="15" width="20.7109375" customWidth="1"/>
    <col min="16" max="16" width="20.7109375" style="72" customWidth="1"/>
    <col min="17" max="17" width="20.7109375" customWidth="1"/>
    <col min="18" max="18" width="20.7109375" style="72" customWidth="1"/>
    <col min="19" max="20" width="20.7109375" customWidth="1"/>
  </cols>
  <sheetData>
    <row r="1" spans="1:1000" ht="13.5" thickBot="1">
      <c r="A1">
        <v>0</v>
      </c>
      <c r="C1" s="342" t="s">
        <v>8</v>
      </c>
      <c r="D1" s="343" t="s">
        <v>11</v>
      </c>
      <c r="E1" s="339" t="s">
        <v>8</v>
      </c>
      <c r="F1" s="340" t="s">
        <v>11</v>
      </c>
      <c r="G1" s="342" t="s">
        <v>8</v>
      </c>
      <c r="H1" s="343" t="s">
        <v>11</v>
      </c>
      <c r="I1" s="339" t="s">
        <v>8</v>
      </c>
      <c r="J1" s="340" t="s">
        <v>11</v>
      </c>
      <c r="K1" s="342" t="s">
        <v>8</v>
      </c>
      <c r="L1" s="343" t="s">
        <v>11</v>
      </c>
      <c r="M1" s="339" t="s">
        <v>8</v>
      </c>
      <c r="N1" s="340" t="s">
        <v>11</v>
      </c>
      <c r="O1" s="342" t="s">
        <v>8</v>
      </c>
      <c r="P1" s="348" t="s">
        <v>11</v>
      </c>
      <c r="Q1" s="339" t="s">
        <v>8</v>
      </c>
      <c r="R1" s="340" t="s">
        <v>11</v>
      </c>
      <c r="S1" s="342" t="s">
        <v>8</v>
      </c>
      <c r="T1" s="348" t="s">
        <v>11</v>
      </c>
    </row>
    <row r="2" spans="1:1000">
      <c r="B2" s="337" t="s">
        <v>381</v>
      </c>
      <c r="C2" s="344" t="str">
        <f>Prog1</f>
        <v>Prog1</v>
      </c>
      <c r="D2" s="345" t="str">
        <f>C2</f>
        <v>Prog1</v>
      </c>
      <c r="E2" s="341" t="str">
        <f>Prog2</f>
        <v>Prog2</v>
      </c>
      <c r="F2" s="329" t="str">
        <f>E2</f>
        <v>Prog2</v>
      </c>
      <c r="G2" s="344" t="str">
        <f>Prog3</f>
        <v>Prog3</v>
      </c>
      <c r="H2" s="345" t="str">
        <f>G2</f>
        <v>Prog3</v>
      </c>
      <c r="I2" s="341" t="str">
        <f>Prog4</f>
        <v>Prog4</v>
      </c>
      <c r="J2" s="329" t="str">
        <f>I2</f>
        <v>Prog4</v>
      </c>
      <c r="K2" s="344" t="str">
        <f>Prog5</f>
        <v>Prog5</v>
      </c>
      <c r="L2" s="345" t="str">
        <f>K2</f>
        <v>Prog5</v>
      </c>
      <c r="M2" s="341" t="str">
        <f>Prog6</f>
        <v>Prog6</v>
      </c>
      <c r="N2" s="329" t="str">
        <f>M2</f>
        <v>Prog6</v>
      </c>
      <c r="O2" s="344" t="str">
        <f>Prog7</f>
        <v>Prog7</v>
      </c>
      <c r="P2" s="345" t="str">
        <f>O2</f>
        <v>Prog7</v>
      </c>
      <c r="Q2" s="341" t="str">
        <f>Prog8</f>
        <v>Prog8</v>
      </c>
      <c r="R2" s="333" t="str">
        <f>Q2</f>
        <v>Prog8</v>
      </c>
      <c r="S2" s="349" t="str">
        <f>Prog9</f>
        <v>Prog9</v>
      </c>
      <c r="T2" s="350" t="str">
        <f>S2</f>
        <v>Prog9</v>
      </c>
    </row>
    <row r="3" spans="1:1000" ht="13.5" thickBot="1">
      <c r="B3" s="338" t="s">
        <v>382</v>
      </c>
      <c r="C3" s="346">
        <v>0</v>
      </c>
      <c r="D3" s="347"/>
      <c r="E3" s="276">
        <v>0</v>
      </c>
      <c r="F3" s="330"/>
      <c r="G3" s="346">
        <v>0</v>
      </c>
      <c r="H3" s="347"/>
      <c r="I3" s="276">
        <v>0</v>
      </c>
      <c r="J3" s="330"/>
      <c r="K3" s="346">
        <v>0</v>
      </c>
      <c r="L3" s="347"/>
      <c r="M3" s="276">
        <v>0</v>
      </c>
      <c r="N3" s="330"/>
      <c r="O3" s="346">
        <v>0</v>
      </c>
      <c r="P3" s="347"/>
      <c r="Q3" s="276">
        <v>0</v>
      </c>
      <c r="R3" s="316"/>
      <c r="S3" s="351">
        <v>0</v>
      </c>
      <c r="T3" s="352"/>
    </row>
    <row r="5" spans="1:1000" ht="13.5" thickBot="1"/>
    <row r="6" spans="1:1000" ht="13.5" thickBot="1">
      <c r="B6" s="331" t="s">
        <v>383</v>
      </c>
    </row>
    <row r="10" spans="1:1000" s="72" customFormat="1">
      <c r="A10"/>
      <c r="B10"/>
      <c r="C10"/>
      <c r="E10"/>
      <c r="G10"/>
      <c r="I10"/>
      <c r="K10"/>
      <c r="M10"/>
      <c r="O10"/>
      <c r="Q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row>
    <row r="11" spans="1:1000" s="72" customFormat="1">
      <c r="B11" s="216"/>
    </row>
    <row r="12" spans="1:1000" s="72" customFormat="1">
      <c r="A12"/>
      <c r="B12"/>
      <c r="C12"/>
      <c r="E12"/>
      <c r="G12"/>
      <c r="I12"/>
      <c r="K12"/>
      <c r="M12"/>
      <c r="O12"/>
      <c r="Q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c r="AJB12"/>
      <c r="AJC12"/>
      <c r="AJD12"/>
      <c r="AJE12"/>
      <c r="AJF12"/>
      <c r="AJG12"/>
      <c r="AJH12"/>
      <c r="AJI12"/>
      <c r="AJJ12"/>
      <c r="AJK12"/>
      <c r="AJL12"/>
      <c r="AJM12"/>
      <c r="AJN12"/>
      <c r="AJO12"/>
      <c r="AJP12"/>
      <c r="AJQ12"/>
      <c r="AJR12"/>
      <c r="AJS12"/>
      <c r="AJT12"/>
      <c r="AJU12"/>
      <c r="AJV12"/>
      <c r="AJW12"/>
      <c r="AJX12"/>
      <c r="AJY12"/>
      <c r="AJZ12"/>
      <c r="AKA12"/>
      <c r="AKB12"/>
      <c r="AKC12"/>
      <c r="AKD12"/>
      <c r="AKE12"/>
      <c r="AKF12"/>
      <c r="AKG12"/>
      <c r="AKH12"/>
      <c r="AKI12"/>
      <c r="AKJ12"/>
      <c r="AKK12"/>
      <c r="AKL12"/>
      <c r="AKM12"/>
      <c r="AKN12"/>
      <c r="AKO12"/>
      <c r="AKP12"/>
      <c r="AKQ12"/>
      <c r="AKR12"/>
      <c r="AKS12"/>
      <c r="AKT12"/>
      <c r="AKU12"/>
      <c r="AKV12"/>
      <c r="AKW12"/>
      <c r="AKX12"/>
      <c r="AKY12"/>
      <c r="AKZ12"/>
      <c r="ALA12"/>
      <c r="ALB12"/>
      <c r="ALC12"/>
      <c r="ALD12"/>
      <c r="ALE12"/>
      <c r="ALF12"/>
      <c r="ALG12"/>
      <c r="ALH12"/>
      <c r="ALI12"/>
      <c r="ALJ12"/>
      <c r="ALK12"/>
      <c r="ALL12"/>
    </row>
    <row r="13" spans="1:1000" s="72" customFormat="1">
      <c r="A13"/>
      <c r="B13"/>
      <c r="C13"/>
      <c r="E13"/>
      <c r="G13"/>
      <c r="I13"/>
      <c r="K13"/>
      <c r="M13"/>
      <c r="O13"/>
      <c r="Q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c r="AJB13"/>
      <c r="AJC13"/>
      <c r="AJD13"/>
      <c r="AJE13"/>
      <c r="AJF13"/>
      <c r="AJG13"/>
      <c r="AJH13"/>
      <c r="AJI13"/>
      <c r="AJJ13"/>
      <c r="AJK13"/>
      <c r="AJL13"/>
      <c r="AJM13"/>
      <c r="AJN13"/>
      <c r="AJO13"/>
      <c r="AJP13"/>
      <c r="AJQ13"/>
      <c r="AJR13"/>
      <c r="AJS13"/>
      <c r="AJT13"/>
      <c r="AJU13"/>
      <c r="AJV13"/>
      <c r="AJW13"/>
      <c r="AJX13"/>
      <c r="AJY13"/>
      <c r="AJZ13"/>
      <c r="AKA13"/>
      <c r="AKB13"/>
      <c r="AKC13"/>
      <c r="AKD13"/>
      <c r="AKE13"/>
      <c r="AKF13"/>
      <c r="AKG13"/>
      <c r="AKH13"/>
      <c r="AKI13"/>
      <c r="AKJ13"/>
      <c r="AKK13"/>
      <c r="AKL13"/>
      <c r="AKM13"/>
      <c r="AKN13"/>
      <c r="AKO13"/>
      <c r="AKP13"/>
      <c r="AKQ13"/>
      <c r="AKR13"/>
      <c r="AKS13"/>
      <c r="AKT13"/>
      <c r="AKU13"/>
      <c r="AKV13"/>
      <c r="AKW13"/>
      <c r="AKX13"/>
      <c r="AKY13"/>
      <c r="AKZ13"/>
      <c r="ALA13"/>
      <c r="ALB13"/>
      <c r="ALC13"/>
      <c r="ALD13"/>
      <c r="ALE13"/>
      <c r="ALF13"/>
      <c r="ALG13"/>
      <c r="ALH13"/>
      <c r="ALI13"/>
      <c r="ALJ13"/>
      <c r="ALK13"/>
      <c r="ALL13"/>
    </row>
    <row r="14" spans="1:1000" s="72" customFormat="1">
      <c r="A14"/>
      <c r="B14"/>
      <c r="C14"/>
      <c r="E14"/>
      <c r="G14"/>
      <c r="I14"/>
      <c r="K14"/>
      <c r="M14"/>
      <c r="O14"/>
      <c r="Q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row>
    <row r="16" spans="1:1000" s="72" customFormat="1"/>
    <row r="17" spans="1:1000" s="72" customFormat="1">
      <c r="A17"/>
      <c r="B17"/>
      <c r="C17"/>
      <c r="E17"/>
      <c r="G17"/>
      <c r="I17"/>
      <c r="K17"/>
      <c r="M17"/>
      <c r="O17"/>
      <c r="Q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row>
    <row r="18" spans="1:1000" s="72" customFormat="1">
      <c r="A18"/>
      <c r="B18"/>
      <c r="C18"/>
      <c r="E18"/>
      <c r="G18"/>
      <c r="I18"/>
      <c r="K18"/>
      <c r="M18"/>
      <c r="O18"/>
      <c r="Q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row>
    <row r="19" spans="1:1000" s="72" customFormat="1">
      <c r="A19"/>
      <c r="B19"/>
      <c r="C19"/>
      <c r="E19"/>
      <c r="G19"/>
      <c r="I19"/>
      <c r="K19"/>
      <c r="M19"/>
      <c r="O19"/>
      <c r="Q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row>
    <row r="20" spans="1:1000" s="72" customFormat="1">
      <c r="A20"/>
      <c r="B20"/>
      <c r="C20"/>
      <c r="E20"/>
      <c r="G20"/>
      <c r="I20"/>
      <c r="K20"/>
      <c r="M20"/>
      <c r="O20"/>
      <c r="Q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row>
    <row r="21" spans="1:1000" s="72" customFormat="1">
      <c r="A21"/>
      <c r="B21"/>
      <c r="C21"/>
      <c r="E21"/>
      <c r="G21"/>
      <c r="I21"/>
      <c r="K21"/>
      <c r="M21"/>
      <c r="O21"/>
      <c r="Q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row>
    <row r="22" spans="1:1000" s="72" customFormat="1">
      <c r="A22"/>
      <c r="B22"/>
      <c r="C22"/>
      <c r="E22"/>
      <c r="G22"/>
      <c r="I22"/>
      <c r="K22"/>
      <c r="M22"/>
      <c r="O22"/>
      <c r="Q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row>
    <row r="23" spans="1:1000" s="72" customFormat="1">
      <c r="A23"/>
      <c r="B23"/>
      <c r="C23"/>
      <c r="E23"/>
      <c r="G23"/>
      <c r="I23"/>
      <c r="K23"/>
      <c r="M23"/>
      <c r="O23"/>
      <c r="Q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row>
    <row r="24" spans="1:1000" s="72" customFormat="1">
      <c r="A24"/>
      <c r="B24"/>
      <c r="C24"/>
      <c r="E24"/>
      <c r="G24"/>
      <c r="I24"/>
      <c r="K24"/>
      <c r="M24"/>
      <c r="O24"/>
      <c r="Q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row>
    <row r="25" spans="1:1000" s="72" customFormat="1">
      <c r="A25"/>
      <c r="B25"/>
      <c r="C25"/>
      <c r="E25"/>
      <c r="G25"/>
      <c r="I25"/>
      <c r="K25"/>
      <c r="M25"/>
      <c r="O25"/>
      <c r="Q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row>
    <row r="26" spans="1:1000" s="72" customFormat="1">
      <c r="A26"/>
      <c r="B26"/>
      <c r="C26"/>
      <c r="E26"/>
      <c r="G26"/>
      <c r="I26"/>
      <c r="K26"/>
      <c r="M26"/>
      <c r="O26"/>
      <c r="Q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c r="AJB26"/>
      <c r="AJC26"/>
      <c r="AJD26"/>
      <c r="AJE26"/>
      <c r="AJF26"/>
      <c r="AJG26"/>
      <c r="AJH26"/>
      <c r="AJI26"/>
      <c r="AJJ26"/>
      <c r="AJK26"/>
      <c r="AJL26"/>
      <c r="AJM26"/>
      <c r="AJN26"/>
      <c r="AJO26"/>
      <c r="AJP26"/>
      <c r="AJQ26"/>
      <c r="AJR26"/>
      <c r="AJS26"/>
      <c r="AJT26"/>
      <c r="AJU26"/>
      <c r="AJV26"/>
      <c r="AJW26"/>
      <c r="AJX26"/>
      <c r="AJY26"/>
      <c r="AJZ26"/>
      <c r="AKA26"/>
      <c r="AKB26"/>
      <c r="AKC26"/>
      <c r="AKD26"/>
      <c r="AKE26"/>
      <c r="AKF26"/>
      <c r="AKG26"/>
      <c r="AKH26"/>
      <c r="AKI26"/>
      <c r="AKJ26"/>
      <c r="AKK26"/>
      <c r="AKL26"/>
      <c r="AKM26"/>
      <c r="AKN26"/>
      <c r="AKO26"/>
      <c r="AKP26"/>
      <c r="AKQ26"/>
      <c r="AKR26"/>
      <c r="AKS26"/>
      <c r="AKT26"/>
      <c r="AKU26"/>
      <c r="AKV26"/>
      <c r="AKW26"/>
      <c r="AKX26"/>
      <c r="AKY26"/>
      <c r="AKZ26"/>
      <c r="ALA26"/>
      <c r="ALB26"/>
      <c r="ALC26"/>
      <c r="ALD26"/>
      <c r="ALE26"/>
      <c r="ALF26"/>
      <c r="ALG26"/>
      <c r="ALH26"/>
      <c r="ALI26"/>
      <c r="ALJ26"/>
      <c r="ALK26"/>
      <c r="ALL26"/>
    </row>
    <row r="27" spans="1:1000" s="72" customFormat="1">
      <c r="A27"/>
      <c r="B27"/>
      <c r="C27"/>
      <c r="E27"/>
      <c r="G27"/>
      <c r="I27"/>
      <c r="K27"/>
      <c r="M27"/>
      <c r="O27"/>
      <c r="Q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c r="AJB27"/>
      <c r="AJC27"/>
      <c r="AJD27"/>
      <c r="AJE27"/>
      <c r="AJF27"/>
      <c r="AJG27"/>
      <c r="AJH27"/>
      <c r="AJI27"/>
      <c r="AJJ27"/>
      <c r="AJK27"/>
      <c r="AJL27"/>
      <c r="AJM27"/>
      <c r="AJN27"/>
      <c r="AJO27"/>
      <c r="AJP27"/>
      <c r="AJQ27"/>
      <c r="AJR27"/>
      <c r="AJS27"/>
      <c r="AJT27"/>
      <c r="AJU27"/>
      <c r="AJV27"/>
      <c r="AJW27"/>
      <c r="AJX27"/>
      <c r="AJY27"/>
      <c r="AJZ27"/>
      <c r="AKA27"/>
      <c r="AKB27"/>
      <c r="AKC27"/>
      <c r="AKD27"/>
      <c r="AKE27"/>
      <c r="AKF27"/>
      <c r="AKG27"/>
      <c r="AKH27"/>
      <c r="AKI27"/>
      <c r="AKJ27"/>
      <c r="AKK27"/>
      <c r="AKL27"/>
      <c r="AKM27"/>
      <c r="AKN27"/>
      <c r="AKO27"/>
      <c r="AKP27"/>
      <c r="AKQ27"/>
      <c r="AKR27"/>
      <c r="AKS27"/>
      <c r="AKT27"/>
      <c r="AKU27"/>
      <c r="AKV27"/>
      <c r="AKW27"/>
      <c r="AKX27"/>
      <c r="AKY27"/>
      <c r="AKZ27"/>
      <c r="ALA27"/>
      <c r="ALB27"/>
      <c r="ALC27"/>
      <c r="ALD27"/>
      <c r="ALE27"/>
      <c r="ALF27"/>
      <c r="ALG27"/>
      <c r="ALH27"/>
      <c r="ALI27"/>
      <c r="ALJ27"/>
      <c r="ALK27"/>
      <c r="ALL27"/>
    </row>
    <row r="28" spans="1:1000" s="72" customFormat="1">
      <c r="A28"/>
      <c r="B28"/>
      <c r="C28"/>
      <c r="E28"/>
      <c r="G28"/>
      <c r="I28"/>
      <c r="K28"/>
      <c r="M28"/>
      <c r="O28"/>
      <c r="Q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c r="AJB28"/>
      <c r="AJC28"/>
      <c r="AJD28"/>
      <c r="AJE28"/>
      <c r="AJF28"/>
      <c r="AJG28"/>
      <c r="AJH28"/>
      <c r="AJI28"/>
      <c r="AJJ28"/>
      <c r="AJK28"/>
      <c r="AJL28"/>
      <c r="AJM28"/>
      <c r="AJN28"/>
      <c r="AJO28"/>
      <c r="AJP28"/>
      <c r="AJQ28"/>
      <c r="AJR28"/>
      <c r="AJS28"/>
      <c r="AJT28"/>
      <c r="AJU28"/>
      <c r="AJV28"/>
      <c r="AJW28"/>
      <c r="AJX28"/>
      <c r="AJY28"/>
      <c r="AJZ28"/>
      <c r="AKA28"/>
      <c r="AKB28"/>
      <c r="AKC28"/>
      <c r="AKD28"/>
      <c r="AKE28"/>
      <c r="AKF28"/>
      <c r="AKG28"/>
      <c r="AKH28"/>
      <c r="AKI28"/>
      <c r="AKJ28"/>
      <c r="AKK28"/>
      <c r="AKL28"/>
      <c r="AKM28"/>
      <c r="AKN28"/>
      <c r="AKO28"/>
      <c r="AKP28"/>
      <c r="AKQ28"/>
      <c r="AKR28"/>
      <c r="AKS28"/>
      <c r="AKT28"/>
      <c r="AKU28"/>
      <c r="AKV28"/>
      <c r="AKW28"/>
      <c r="AKX28"/>
      <c r="AKY28"/>
      <c r="AKZ28"/>
      <c r="ALA28"/>
      <c r="ALB28"/>
      <c r="ALC28"/>
      <c r="ALD28"/>
      <c r="ALE28"/>
      <c r="ALF28"/>
      <c r="ALG28"/>
      <c r="ALH28"/>
      <c r="ALI28"/>
      <c r="ALJ28"/>
      <c r="ALK28"/>
      <c r="ALL28"/>
    </row>
    <row r="29" spans="1:1000" s="72" customFormat="1">
      <c r="A29"/>
      <c r="B29"/>
      <c r="C29"/>
      <c r="E29"/>
      <c r="G29"/>
      <c r="I29"/>
      <c r="K29"/>
      <c r="M29"/>
      <c r="O29"/>
      <c r="Q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c r="AJB29"/>
      <c r="AJC29"/>
      <c r="AJD29"/>
      <c r="AJE29"/>
      <c r="AJF29"/>
      <c r="AJG29"/>
      <c r="AJH29"/>
      <c r="AJI29"/>
      <c r="AJJ29"/>
      <c r="AJK29"/>
      <c r="AJL29"/>
      <c r="AJM29"/>
      <c r="AJN29"/>
      <c r="AJO29"/>
      <c r="AJP29"/>
      <c r="AJQ29"/>
      <c r="AJR29"/>
      <c r="AJS29"/>
      <c r="AJT29"/>
      <c r="AJU29"/>
      <c r="AJV29"/>
      <c r="AJW29"/>
      <c r="AJX29"/>
      <c r="AJY29"/>
      <c r="AJZ29"/>
      <c r="AKA29"/>
      <c r="AKB29"/>
      <c r="AKC29"/>
      <c r="AKD29"/>
      <c r="AKE29"/>
      <c r="AKF29"/>
      <c r="AKG29"/>
      <c r="AKH29"/>
      <c r="AKI29"/>
      <c r="AKJ29"/>
      <c r="AKK29"/>
      <c r="AKL29"/>
      <c r="AKM29"/>
      <c r="AKN29"/>
      <c r="AKO29"/>
      <c r="AKP29"/>
      <c r="AKQ29"/>
      <c r="AKR29"/>
      <c r="AKS29"/>
      <c r="AKT29"/>
      <c r="AKU29"/>
      <c r="AKV29"/>
      <c r="AKW29"/>
      <c r="AKX29"/>
      <c r="AKY29"/>
      <c r="AKZ29"/>
      <c r="ALA29"/>
      <c r="ALB29"/>
      <c r="ALC29"/>
      <c r="ALD29"/>
      <c r="ALE29"/>
      <c r="ALF29"/>
      <c r="ALG29"/>
      <c r="ALH29"/>
      <c r="ALI29"/>
      <c r="ALJ29"/>
      <c r="ALK29"/>
      <c r="ALL29"/>
    </row>
    <row r="30" spans="1:1000" s="72" customFormat="1">
      <c r="A30"/>
      <c r="B30"/>
      <c r="C30"/>
      <c r="E30"/>
      <c r="G30"/>
      <c r="I30"/>
      <c r="K30"/>
      <c r="M30"/>
      <c r="O30"/>
      <c r="Q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c r="AJB30"/>
      <c r="AJC30"/>
      <c r="AJD30"/>
      <c r="AJE30"/>
      <c r="AJF30"/>
      <c r="AJG30"/>
      <c r="AJH30"/>
      <c r="AJI30"/>
      <c r="AJJ30"/>
      <c r="AJK30"/>
      <c r="AJL30"/>
      <c r="AJM30"/>
      <c r="AJN30"/>
      <c r="AJO30"/>
      <c r="AJP30"/>
      <c r="AJQ30"/>
      <c r="AJR30"/>
      <c r="AJS30"/>
      <c r="AJT30"/>
      <c r="AJU30"/>
      <c r="AJV30"/>
      <c r="AJW30"/>
      <c r="AJX30"/>
      <c r="AJY30"/>
      <c r="AJZ30"/>
      <c r="AKA30"/>
      <c r="AKB30"/>
      <c r="AKC30"/>
      <c r="AKD30"/>
      <c r="AKE30"/>
      <c r="AKF30"/>
      <c r="AKG30"/>
      <c r="AKH30"/>
      <c r="AKI30"/>
      <c r="AKJ30"/>
      <c r="AKK30"/>
      <c r="AKL30"/>
      <c r="AKM30"/>
      <c r="AKN30"/>
      <c r="AKO30"/>
      <c r="AKP30"/>
      <c r="AKQ30"/>
      <c r="AKR30"/>
      <c r="AKS30"/>
      <c r="AKT30"/>
      <c r="AKU30"/>
      <c r="AKV30"/>
      <c r="AKW30"/>
      <c r="AKX30"/>
      <c r="AKY30"/>
      <c r="AKZ30"/>
      <c r="ALA30"/>
      <c r="ALB30"/>
      <c r="ALC30"/>
      <c r="ALD30"/>
      <c r="ALE30"/>
      <c r="ALF30"/>
      <c r="ALG30"/>
      <c r="ALH30"/>
      <c r="ALI30"/>
      <c r="ALJ30"/>
      <c r="ALK30"/>
      <c r="ALL30"/>
    </row>
    <row r="31" spans="1:1000" s="72" customFormat="1">
      <c r="A31"/>
      <c r="B31"/>
      <c r="C31"/>
      <c r="E31"/>
      <c r="G31"/>
      <c r="I31"/>
      <c r="K31"/>
      <c r="M31"/>
      <c r="O31"/>
      <c r="Q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c r="AJB31"/>
      <c r="AJC31"/>
      <c r="AJD31"/>
      <c r="AJE31"/>
      <c r="AJF31"/>
      <c r="AJG31"/>
      <c r="AJH31"/>
      <c r="AJI31"/>
      <c r="AJJ31"/>
      <c r="AJK31"/>
      <c r="AJL31"/>
      <c r="AJM31"/>
      <c r="AJN31"/>
      <c r="AJO31"/>
      <c r="AJP31"/>
      <c r="AJQ31"/>
      <c r="AJR31"/>
      <c r="AJS31"/>
      <c r="AJT31"/>
      <c r="AJU31"/>
      <c r="AJV31"/>
      <c r="AJW31"/>
      <c r="AJX31"/>
      <c r="AJY31"/>
      <c r="AJZ31"/>
      <c r="AKA31"/>
      <c r="AKB31"/>
      <c r="AKC31"/>
      <c r="AKD31"/>
      <c r="AKE31"/>
      <c r="AKF31"/>
      <c r="AKG31"/>
      <c r="AKH31"/>
      <c r="AKI31"/>
      <c r="AKJ31"/>
      <c r="AKK31"/>
      <c r="AKL31"/>
      <c r="AKM31"/>
      <c r="AKN31"/>
      <c r="AKO31"/>
      <c r="AKP31"/>
      <c r="AKQ31"/>
      <c r="AKR31"/>
      <c r="AKS31"/>
      <c r="AKT31"/>
      <c r="AKU31"/>
      <c r="AKV31"/>
      <c r="AKW31"/>
      <c r="AKX31"/>
      <c r="AKY31"/>
      <c r="AKZ31"/>
      <c r="ALA31"/>
      <c r="ALB31"/>
      <c r="ALC31"/>
      <c r="ALD31"/>
      <c r="ALE31"/>
      <c r="ALF31"/>
      <c r="ALG31"/>
      <c r="ALH31"/>
      <c r="ALI31"/>
      <c r="ALJ31"/>
      <c r="ALK31"/>
      <c r="ALL31"/>
    </row>
    <row r="32" spans="1:1000" s="72" customFormat="1">
      <c r="A32"/>
      <c r="B32"/>
      <c r="C32"/>
      <c r="E32"/>
      <c r="G32"/>
      <c r="I32"/>
      <c r="K32"/>
      <c r="M32"/>
      <c r="O32"/>
      <c r="Q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c r="AJB32"/>
      <c r="AJC32"/>
      <c r="AJD32"/>
      <c r="AJE32"/>
      <c r="AJF32"/>
      <c r="AJG32"/>
      <c r="AJH32"/>
      <c r="AJI32"/>
      <c r="AJJ32"/>
      <c r="AJK32"/>
      <c r="AJL32"/>
      <c r="AJM32"/>
      <c r="AJN32"/>
      <c r="AJO32"/>
      <c r="AJP32"/>
      <c r="AJQ32"/>
      <c r="AJR32"/>
      <c r="AJS32"/>
      <c r="AJT32"/>
      <c r="AJU32"/>
      <c r="AJV32"/>
      <c r="AJW32"/>
      <c r="AJX32"/>
      <c r="AJY32"/>
      <c r="AJZ32"/>
      <c r="AKA32"/>
      <c r="AKB32"/>
      <c r="AKC32"/>
      <c r="AKD32"/>
      <c r="AKE32"/>
      <c r="AKF32"/>
      <c r="AKG32"/>
      <c r="AKH32"/>
      <c r="AKI32"/>
      <c r="AKJ32"/>
      <c r="AKK32"/>
      <c r="AKL32"/>
      <c r="AKM32"/>
      <c r="AKN32"/>
      <c r="AKO32"/>
      <c r="AKP32"/>
      <c r="AKQ32"/>
      <c r="AKR32"/>
      <c r="AKS32"/>
      <c r="AKT32"/>
      <c r="AKU32"/>
      <c r="AKV32"/>
      <c r="AKW32"/>
      <c r="AKX32"/>
      <c r="AKY32"/>
      <c r="AKZ32"/>
      <c r="ALA32"/>
      <c r="ALB32"/>
      <c r="ALC32"/>
      <c r="ALD32"/>
      <c r="ALE32"/>
      <c r="ALF32"/>
      <c r="ALG32"/>
      <c r="ALH32"/>
      <c r="ALI32"/>
      <c r="ALJ32"/>
      <c r="ALK32"/>
      <c r="ALL3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tabColor theme="0" tint="-0.499984740745262"/>
  </sheetPr>
  <dimension ref="A1:EY2000"/>
  <sheetViews>
    <sheetView zoomScale="70" zoomScaleNormal="70" workbookViewId="0">
      <pane xSplit="9" ySplit="5" topLeftCell="J6" activePane="bottomRight" state="frozen"/>
      <selection activeCell="J39" sqref="J39"/>
      <selection pane="topRight" activeCell="J39" sqref="J39"/>
      <selection pane="bottomLeft" activeCell="J39" sqref="J39"/>
      <selection pane="bottomRight" activeCell="A6" sqref="A6:EY6"/>
    </sheetView>
  </sheetViews>
  <sheetFormatPr defaultColWidth="11.42578125" defaultRowHeight="12.75" outlineLevelCol="1"/>
  <cols>
    <col min="1" max="1" width="11.7109375" style="78" bestFit="1" customWidth="1" outlineLevel="1"/>
    <col min="2" max="2" width="28.28515625" style="72" customWidth="1" outlineLevel="1"/>
    <col min="3" max="3" width="16.28515625" style="72" bestFit="1" customWidth="1" outlineLevel="1"/>
    <col min="4" max="4" width="9.140625" style="72" bestFit="1" customWidth="1" outlineLevel="1"/>
    <col min="5" max="5" width="7.7109375" style="72" bestFit="1" customWidth="1"/>
    <col min="6" max="6" width="11" style="72" bestFit="1" customWidth="1"/>
    <col min="7" max="7" width="6.7109375" style="72" bestFit="1" customWidth="1"/>
    <col min="8" max="8" width="8.85546875" style="72" bestFit="1" customWidth="1" outlineLevel="1"/>
    <col min="9" max="9" width="18" style="72" bestFit="1" customWidth="1" outlineLevel="1"/>
    <col min="10" max="19" width="18" style="72" customWidth="1" outlineLevel="1"/>
    <col min="20" max="20" width="18.42578125" style="72" bestFit="1" customWidth="1" outlineLevel="1" collapsed="1"/>
    <col min="21" max="21" width="20.140625" style="72" bestFit="1" customWidth="1" outlineLevel="1"/>
    <col min="22" max="22" width="16.140625" style="72" bestFit="1" customWidth="1" outlineLevel="1"/>
    <col min="23" max="23" width="20" style="72" bestFit="1" customWidth="1" outlineLevel="1"/>
    <col min="24" max="24" width="13.42578125" style="72" bestFit="1" customWidth="1" outlineLevel="1"/>
    <col min="25" max="25" width="12.7109375" style="72" bestFit="1" customWidth="1" outlineLevel="1"/>
    <col min="26" max="26" width="18.42578125" style="72" bestFit="1" customWidth="1" outlineLevel="1" collapsed="1"/>
    <col min="27" max="27" width="19" style="72" bestFit="1" customWidth="1" outlineLevel="1"/>
    <col min="28" max="33" width="19.42578125" style="72" customWidth="1" outlineLevel="1"/>
    <col min="34" max="34" width="17" style="72" bestFit="1" customWidth="1"/>
    <col min="35" max="35" width="14.42578125" style="72" bestFit="1" customWidth="1"/>
    <col min="36" max="36" width="17.85546875" style="72" bestFit="1" customWidth="1"/>
    <col min="37" max="37" width="12" style="72" bestFit="1" customWidth="1"/>
    <col min="38" max="38" width="17.85546875" style="72" bestFit="1" customWidth="1"/>
    <col min="39" max="39" width="15.140625" style="72" bestFit="1" customWidth="1"/>
    <col min="40" max="40" width="17.85546875" style="72" bestFit="1" customWidth="1"/>
    <col min="41" max="41" width="14.42578125" style="72" bestFit="1" customWidth="1"/>
    <col min="42" max="42" width="17.85546875" style="72" bestFit="1" customWidth="1"/>
    <col min="43" max="43" width="15.140625" style="72" bestFit="1" customWidth="1"/>
    <col min="44" max="44" width="17.85546875" style="72" bestFit="1" customWidth="1"/>
    <col min="45" max="45" width="15.140625" style="72" bestFit="1" customWidth="1"/>
    <col min="46" max="46" width="17.85546875" style="72" bestFit="1" customWidth="1"/>
    <col min="47" max="47" width="11.42578125" style="72"/>
    <col min="48" max="48" width="17.85546875" style="72" bestFit="1" customWidth="1"/>
    <col min="49" max="49" width="11.42578125" style="72"/>
    <col min="50" max="52" width="17.85546875" style="72" bestFit="1" customWidth="1"/>
    <col min="53" max="53" width="12.5703125" style="72" bestFit="1" customWidth="1"/>
    <col min="54" max="54" width="17.85546875" style="72" bestFit="1" customWidth="1"/>
    <col min="55" max="55" width="14.5703125" style="72" customWidth="1"/>
    <col min="56" max="56" width="17.85546875" style="72" bestFit="1" customWidth="1"/>
    <col min="57" max="57" width="12" style="72" bestFit="1" customWidth="1"/>
    <col min="58" max="58" width="17.7109375" style="72" bestFit="1" customWidth="1"/>
    <col min="59" max="59" width="19.140625" style="72" customWidth="1"/>
    <col min="60" max="60" width="17.85546875" style="72" bestFit="1" customWidth="1"/>
    <col min="61" max="61" width="13.28515625" style="72" customWidth="1"/>
    <col min="62" max="62" width="17.85546875" style="72" bestFit="1" customWidth="1"/>
    <col min="63" max="63" width="17.28515625" style="72" customWidth="1"/>
    <col min="64" max="64" width="17.85546875" style="72" bestFit="1" customWidth="1"/>
    <col min="65" max="65" width="20" style="72" customWidth="1"/>
    <col min="66" max="68" width="17.7109375" style="72" bestFit="1" customWidth="1"/>
    <col min="69" max="69" width="11.42578125" style="72"/>
    <col min="70" max="70" width="17.7109375" style="72" bestFit="1" customWidth="1"/>
    <col min="71" max="71" width="11.42578125" style="72"/>
    <col min="72" max="72" width="17.7109375" style="72" bestFit="1" customWidth="1"/>
    <col min="73" max="73" width="11.42578125" style="72"/>
    <col min="74" max="74" width="17.7109375" style="72" bestFit="1" customWidth="1"/>
    <col min="75" max="75" width="17.85546875" style="72" bestFit="1" customWidth="1"/>
    <col min="76" max="76" width="17.7109375" style="72" bestFit="1" customWidth="1"/>
    <col min="77" max="77" width="12.5703125" style="72" bestFit="1" customWidth="1"/>
    <col min="78" max="78" width="17.85546875" style="72" bestFit="1" customWidth="1"/>
    <col min="79" max="79" width="12.5703125" style="72" bestFit="1" customWidth="1"/>
    <col min="80" max="80" width="17.85546875" style="72" bestFit="1" customWidth="1"/>
    <col min="81" max="81" width="12" style="72" bestFit="1" customWidth="1"/>
    <col min="82" max="82" width="14.42578125" style="72" bestFit="1" customWidth="1"/>
    <col min="83" max="83" width="12" style="72" bestFit="1" customWidth="1"/>
    <col min="84" max="89" width="11.42578125" style="72"/>
    <col min="90" max="90" width="17.7109375" style="72" bestFit="1" customWidth="1"/>
    <col min="91" max="97" width="11.42578125" style="72"/>
    <col min="98" max="99" width="12.5703125" style="72" bestFit="1" customWidth="1"/>
    <col min="100" max="100" width="11.42578125" style="72"/>
    <col min="101" max="101" width="12" style="72" bestFit="1" customWidth="1"/>
    <col min="102" max="103" width="11.85546875" style="72" bestFit="1" customWidth="1"/>
    <col min="104" max="105" width="12" style="72" bestFit="1" customWidth="1"/>
    <col min="106" max="118" width="11.42578125" style="72"/>
    <col min="119" max="119" width="12.5703125" style="72" bestFit="1" customWidth="1"/>
    <col min="120" max="121" width="11.42578125" style="72"/>
    <col min="122" max="123" width="12.5703125" style="72" bestFit="1" customWidth="1"/>
    <col min="124" max="125" width="11.42578125" style="72"/>
    <col min="126" max="127" width="11.85546875" style="72" bestFit="1" customWidth="1"/>
    <col min="128" max="129" width="12" style="72" bestFit="1" customWidth="1"/>
    <col min="130" max="130" width="11.42578125" style="72"/>
    <col min="131" max="131" width="17.85546875" style="72" bestFit="1" customWidth="1"/>
    <col min="132" max="145" width="11.42578125" style="72"/>
    <col min="146" max="149" width="12.5703125" style="72" bestFit="1" customWidth="1"/>
    <col min="150" max="151" width="11.85546875" style="72" bestFit="1" customWidth="1"/>
    <col min="152" max="152" width="12.5703125" style="72" bestFit="1" customWidth="1"/>
    <col min="153" max="153" width="12.42578125" style="72" bestFit="1" customWidth="1"/>
    <col min="154" max="154" width="12" style="72" customWidth="1"/>
    <col min="155" max="16384" width="11.42578125" style="72"/>
  </cols>
  <sheetData>
    <row r="1" spans="1:155" ht="13.5" thickBot="1">
      <c r="T1" s="1085" t="s">
        <v>266</v>
      </c>
      <c r="U1" s="1086"/>
      <c r="V1" s="1086"/>
      <c r="W1" s="1086"/>
      <c r="X1" s="1086"/>
      <c r="Y1" s="1087"/>
      <c r="Z1" s="1085" t="s">
        <v>267</v>
      </c>
      <c r="AA1" s="1086"/>
      <c r="AB1" s="1086"/>
      <c r="AC1" s="1086"/>
      <c r="AD1" s="1086"/>
      <c r="AE1" s="1086"/>
      <c r="AF1" s="1083" t="s">
        <v>268</v>
      </c>
      <c r="AG1" s="1084"/>
    </row>
    <row r="2" spans="1:155">
      <c r="A2" s="1029" t="s">
        <v>111</v>
      </c>
      <c r="B2" s="1033" t="s">
        <v>269</v>
      </c>
      <c r="C2" s="1033" t="s">
        <v>270</v>
      </c>
      <c r="D2" s="1033" t="s">
        <v>113</v>
      </c>
      <c r="E2" s="1033" t="s">
        <v>112</v>
      </c>
      <c r="F2" s="1033" t="s">
        <v>263</v>
      </c>
      <c r="G2" s="1033" t="s">
        <v>271</v>
      </c>
      <c r="H2" s="1033" t="s">
        <v>114</v>
      </c>
      <c r="I2" s="1080" t="s">
        <v>89</v>
      </c>
      <c r="J2" s="151"/>
      <c r="K2" s="151"/>
      <c r="L2" s="151"/>
      <c r="M2" s="151"/>
      <c r="N2" s="151"/>
      <c r="O2" s="151"/>
      <c r="P2" s="151"/>
      <c r="Q2" s="151"/>
      <c r="R2" s="151"/>
      <c r="S2" s="151"/>
      <c r="T2" s="1029" t="s">
        <v>213</v>
      </c>
      <c r="U2" s="1033" t="s">
        <v>215</v>
      </c>
      <c r="V2" s="1033" t="s">
        <v>216</v>
      </c>
      <c r="W2" s="1033" t="s">
        <v>217</v>
      </c>
      <c r="X2" s="1033" t="s">
        <v>218</v>
      </c>
      <c r="Y2" s="1080" t="s">
        <v>211</v>
      </c>
      <c r="Z2" s="1077" t="s">
        <v>213</v>
      </c>
      <c r="AA2" s="1033" t="s">
        <v>214</v>
      </c>
      <c r="AB2" s="1033" t="s">
        <v>215</v>
      </c>
      <c r="AC2" s="1033" t="s">
        <v>216</v>
      </c>
      <c r="AD2" s="1033" t="s">
        <v>217</v>
      </c>
      <c r="AE2" s="1044" t="s">
        <v>218</v>
      </c>
      <c r="AF2" s="90" t="str">
        <f>IF('Configuration | Scaling'!$B$45="UP",'Configuration | Scaling'!$O$13,IF('Configuration | Scaling'!$B$45="UN",'Configuration | Scaling'!$K$13,"Check Milestones"))</f>
        <v>FDJ</v>
      </c>
      <c r="AG2" s="89" t="str">
        <f>IF('Configuration | Scaling'!$B$45="UP",'Configuration | Scaling'!$R$13,IF('Configuration | Scaling'!$B$45="UN",'Configuration | Scaling'!$M$13,"Check Milestones"))</f>
        <v>VP</v>
      </c>
      <c r="AH2" s="74" t="str">
        <f>'aggregated FIP Data Prog1'!$C$4</f>
        <v>PS</v>
      </c>
      <c r="AI2" s="31" t="str">
        <f>'aggregated FIP Data Prog1'!$C$4</f>
        <v>PS</v>
      </c>
      <c r="AJ2" s="31" t="str">
        <f>'aggregated FIP Data Prog1'!$C$5</f>
        <v/>
      </c>
      <c r="AK2" s="31" t="str">
        <f>'aggregated FIP Data Prog1'!$C$5</f>
        <v/>
      </c>
      <c r="AL2" s="31" t="str">
        <f>'aggregated FIP Data Prog1'!$C$6</f>
        <v>PSC</v>
      </c>
      <c r="AM2" s="31" t="str">
        <f>'aggregated FIP Data Prog1'!$C$6</f>
        <v>PSC</v>
      </c>
      <c r="AN2" s="31" t="str">
        <f>'aggregated FIP Data Prog1'!$C$7</f>
        <v>UPV0 Start</v>
      </c>
      <c r="AO2" s="31" t="str">
        <f>'aggregated FIP Data Prog1'!$C$7</f>
        <v>UPV0 Start</v>
      </c>
      <c r="AP2" s="31" t="str">
        <f>'aggregated FIP Data Prog1'!$C$8</f>
        <v>UPV0</v>
      </c>
      <c r="AQ2" s="31" t="str">
        <f>'aggregated FIP Data Prog1'!$C$8</f>
        <v>UPV0</v>
      </c>
      <c r="AR2" s="31" t="str">
        <f>'aggregated FIP Data Prog1'!$C$9</f>
        <v>UPV1</v>
      </c>
      <c r="AS2" s="31" t="str">
        <f>'aggregated FIP Data Prog1'!$C$9</f>
        <v>UPV1</v>
      </c>
      <c r="AT2" s="31" t="str">
        <f>'aggregated FIP Data Prog1'!$C$10</f>
        <v/>
      </c>
      <c r="AU2" s="31" t="str">
        <f>'aggregated FIP Data Prog1'!$C$10</f>
        <v/>
      </c>
      <c r="AV2" s="31" t="str">
        <f>'aggregated FIP Data Prog1'!$C$11</f>
        <v/>
      </c>
      <c r="AW2" s="31" t="str">
        <f>'aggregated FIP Data Prog1'!$C$11</f>
        <v/>
      </c>
      <c r="AX2" s="31" t="str">
        <f>'aggregated FIP Data Prog1'!$C$12</f>
        <v/>
      </c>
      <c r="AY2" s="31" t="str">
        <f>'aggregated FIP Data Prog1'!$C$12</f>
        <v/>
      </c>
      <c r="AZ2" s="31" t="str">
        <f>'aggregated FIP Data Prog1'!$C$13</f>
        <v>M-1</v>
      </c>
      <c r="BA2" s="31" t="str">
        <f>'aggregated FIP Data Prog1'!$C$13</f>
        <v>M-1</v>
      </c>
      <c r="BB2" s="31" t="str">
        <f>'aggregated FIP Data Prog1'!$C$14</f>
        <v>M-1 DC</v>
      </c>
      <c r="BC2" s="31" t="str">
        <f>'aggregated FIP Data Prog1'!$C$14</f>
        <v>M-1 DC</v>
      </c>
      <c r="BD2" s="31" t="str">
        <f>'aggregated FIP Data Prog1'!$C$15</f>
        <v>FDJ</v>
      </c>
      <c r="BE2" s="31" t="str">
        <f>'aggregated FIP Data Prog1'!$C$15</f>
        <v>FDJ</v>
      </c>
      <c r="BF2" s="31" t="str">
        <f>'aggregated FIP Data Prog1'!$C$16</f>
        <v>VP BB</v>
      </c>
      <c r="BG2" s="31" t="str">
        <f>'aggregated FIP Data Prog1'!$C$16</f>
        <v>VP BB</v>
      </c>
      <c r="BH2" s="31" t="str">
        <f>'aggregated FIP Data Prog1'!$C$17</f>
        <v>VP T/C</v>
      </c>
      <c r="BI2" s="31" t="str">
        <f>'aggregated FIP Data Prog1'!$C$17</f>
        <v>VP T/C</v>
      </c>
      <c r="BJ2" s="31" t="str">
        <f>'aggregated FIP Data Prog1'!$C$18</f>
        <v/>
      </c>
      <c r="BK2" s="31" t="str">
        <f>'aggregated FIP Data Prog1'!$C$18</f>
        <v/>
      </c>
      <c r="BL2" s="31" t="str">
        <f>'aggregated FIP Data Prog1'!$C$19</f>
        <v/>
      </c>
      <c r="BM2" s="31" t="str">
        <f>'aggregated FIP Data Prog1'!$C$19</f>
        <v/>
      </c>
      <c r="BN2" s="31" t="str">
        <f>'aggregated FIP Data Prog1'!$C$20</f>
        <v>VP</v>
      </c>
      <c r="BO2" s="31" t="str">
        <f>'aggregated FIP Data Prog1'!$C$20</f>
        <v>VP</v>
      </c>
      <c r="BP2" s="31" t="str">
        <f>'aggregated FIP Data Prog1'!$C$21</f>
        <v>PEC</v>
      </c>
      <c r="BQ2" s="31" t="str">
        <f>'aggregated FIP Data Prog1'!$C$21</f>
        <v>PEC</v>
      </c>
      <c r="BR2" s="31" t="str">
        <f>'aggregated FIP Data Prog1'!$C$22</f>
        <v/>
      </c>
      <c r="BS2" s="31" t="str">
        <f>'aggregated FIP Data Prog1'!$C$22</f>
        <v/>
      </c>
      <c r="BT2" s="31" t="str">
        <f>'aggregated FIP Data Prog1'!$C$23</f>
        <v/>
      </c>
      <c r="BU2" s="31" t="str">
        <f>'aggregated FIP Data Prog1'!$C$23</f>
        <v/>
      </c>
      <c r="BV2" s="31" t="str">
        <f>'aggregated FIP Data Prog1'!$C$24</f>
        <v>FEC</v>
      </c>
      <c r="BW2" s="31" t="str">
        <f>'aggregated FIP Data Prog1'!$C$24</f>
        <v>FEC</v>
      </c>
      <c r="BX2" s="31" t="str">
        <f>'aggregated FIP Data Prog1'!$C$25</f>
        <v/>
      </c>
      <c r="BY2" s="31" t="str">
        <f>'aggregated FIP Data Prog1'!$C$25</f>
        <v/>
      </c>
      <c r="BZ2" s="31" t="str">
        <f>'aggregated FIP Data Prog1'!$C$26</f>
        <v/>
      </c>
      <c r="CA2" s="31" t="str">
        <f>'aggregated FIP Data Prog1'!$C$26</f>
        <v/>
      </c>
      <c r="CB2" s="31" t="str">
        <f>'aggregated FIP Data Prog1'!$C$27</f>
        <v>TT</v>
      </c>
      <c r="CC2" s="31" t="str">
        <f>'aggregated FIP Data Prog1'!$C$27</f>
        <v>TT</v>
      </c>
      <c r="CD2" s="31" t="str">
        <f>'aggregated FIP Data Prog1'!$C$28</f>
        <v/>
      </c>
      <c r="CE2" s="31" t="str">
        <f>'aggregated FIP Data Prog1'!$C$28</f>
        <v/>
      </c>
      <c r="CF2" s="31" t="str">
        <f>'aggregated FIP Data Prog1'!$C$29</f>
        <v>PP</v>
      </c>
      <c r="CG2" s="31" t="str">
        <f>'aggregated FIP Data Prog1'!$C$29</f>
        <v>PP</v>
      </c>
      <c r="CH2" s="31" t="str">
        <f>'aggregated FIP Data Prog1'!$C$30</f>
        <v/>
      </c>
      <c r="CI2" s="31" t="str">
        <f>'aggregated FIP Data Prog1'!$C$30</f>
        <v/>
      </c>
      <c r="CJ2" s="31" t="str">
        <f>'aggregated FIP Data Prog1'!$C$31</f>
        <v>MP1</v>
      </c>
      <c r="CK2" s="31" t="str">
        <f>'aggregated FIP Data Prog1'!$C$31</f>
        <v>MP1</v>
      </c>
      <c r="CL2" s="31" t="str">
        <f>'aggregated FIP Data Prog1'!$C$32</f>
        <v/>
      </c>
      <c r="CM2" s="31" t="str">
        <f>'aggregated FIP Data Prog1'!$C$32</f>
        <v/>
      </c>
      <c r="CN2" s="31" t="str">
        <f>'aggregated FIP Data Prog1'!$C$33</f>
        <v/>
      </c>
      <c r="CO2" s="31" t="str">
        <f>'aggregated FIP Data Prog1'!$C$33</f>
        <v/>
      </c>
      <c r="CP2" s="31" t="str">
        <f>'aggregated FIP Data Prog1'!$C$34</f>
        <v/>
      </c>
      <c r="CQ2" s="31" t="str">
        <f>'aggregated FIP Data Prog1'!$C$34</f>
        <v/>
      </c>
      <c r="CR2" s="31" t="str">
        <f>'aggregated FIP Data Prog1'!$C$35</f>
        <v/>
      </c>
      <c r="CS2" s="31" t="str">
        <f>'aggregated FIP Data Prog1'!$C$35</f>
        <v/>
      </c>
      <c r="CT2" s="31" t="str">
        <f>'aggregated FIP Data Prog1'!$C$36</f>
        <v>MP2</v>
      </c>
      <c r="CU2" s="31" t="str">
        <f>'aggregated FIP Data Prog1'!$C$36</f>
        <v>MP2</v>
      </c>
      <c r="CV2" s="31" t="str">
        <f>'aggregated FIP Data Prog1'!$C$37</f>
        <v>OKTB</v>
      </c>
      <c r="CW2" s="31" t="str">
        <f>'aggregated FIP Data Prog1'!$C$37</f>
        <v>OKTB</v>
      </c>
      <c r="CX2" s="31" t="str">
        <f>'aggregated FIP Data Prog1'!$C$38</f>
        <v/>
      </c>
      <c r="CY2" s="31" t="str">
        <f>'aggregated FIP Data Prog1'!$C$38</f>
        <v/>
      </c>
      <c r="CZ2" s="31" t="str">
        <f>'aggregated FIP Data Prog1'!$C$39</f>
        <v/>
      </c>
      <c r="DA2" s="31" t="str">
        <f>'aggregated FIP Data Prog1'!$C$39</f>
        <v/>
      </c>
      <c r="DB2" s="31" t="str">
        <f>'aggregated FIP Data Prog1'!$C$40</f>
        <v/>
      </c>
      <c r="DC2" s="31" t="str">
        <f>'aggregated FIP Data Prog1'!$C$40</f>
        <v/>
      </c>
      <c r="DD2" s="31" t="str">
        <f>'aggregated FIP Data Prog1'!$C$41</f>
        <v/>
      </c>
      <c r="DE2" s="31" t="str">
        <f>'aggregated FIP Data Prog1'!$C$41</f>
        <v/>
      </c>
      <c r="DF2" s="31" t="str">
        <f>'aggregated FIP Data Prog1'!$C$42</f>
        <v/>
      </c>
      <c r="DG2" s="31" t="str">
        <f>'aggregated FIP Data Prog1'!$C$42</f>
        <v/>
      </c>
      <c r="DH2" s="31" t="str">
        <f>'aggregated FIP Data Prog1'!$C$43</f>
        <v/>
      </c>
      <c r="DI2" s="31" t="str">
        <f>'aggregated FIP Data Prog1'!$C$43</f>
        <v/>
      </c>
      <c r="DJ2" s="31" t="str">
        <f>'aggregated FIP Data Prog1'!$C$44</f>
        <v/>
      </c>
      <c r="DK2" s="31" t="str">
        <f>'aggregated FIP Data Prog1'!$C$44</f>
        <v/>
      </c>
      <c r="DL2" s="31" t="str">
        <f>'aggregated FIP Data Prog1'!$C$45</f>
        <v/>
      </c>
      <c r="DM2" s="31" t="str">
        <f>'aggregated FIP Data Prog1'!$C$45</f>
        <v/>
      </c>
      <c r="DN2" s="31" t="str">
        <f>'aggregated FIP Data Prog1'!$C$46</f>
        <v/>
      </c>
      <c r="DO2" s="31" t="str">
        <f>'aggregated FIP Data Prog1'!$C$46</f>
        <v/>
      </c>
      <c r="DP2" s="31" t="str">
        <f>'aggregated FIP Data Prog1'!$C$47</f>
        <v/>
      </c>
      <c r="DQ2" s="31" t="str">
        <f>'aggregated FIP Data Prog1'!$C$47</f>
        <v/>
      </c>
      <c r="DR2" s="31" t="str">
        <f>'aggregated FIP Data Prog1'!$C$48</f>
        <v/>
      </c>
      <c r="DS2" s="31" t="str">
        <f>'aggregated FIP Data Prog1'!$C$48</f>
        <v/>
      </c>
      <c r="DT2" s="31" t="str">
        <f>'aggregated FIP Data Prog1'!$C$49</f>
        <v/>
      </c>
      <c r="DU2" s="31" t="str">
        <f>'aggregated FIP Data Prog1'!$C$49</f>
        <v/>
      </c>
      <c r="DV2" s="31" t="str">
        <f>'aggregated FIP Data Prog1'!$C$50</f>
        <v/>
      </c>
      <c r="DW2" s="31" t="str">
        <f>'aggregated FIP Data Prog1'!$C$50</f>
        <v/>
      </c>
      <c r="DX2" s="31" t="str">
        <f>'aggregated FIP Data Prog1'!$C$51</f>
        <v/>
      </c>
      <c r="DY2" s="31" t="str">
        <f>'aggregated FIP Data Prog1'!$C$51</f>
        <v/>
      </c>
      <c r="DZ2" s="31" t="str">
        <f>'aggregated FIP Data Prog1'!$C$52</f>
        <v/>
      </c>
      <c r="EA2" s="31" t="str">
        <f>'aggregated FIP Data Prog1'!$C$52</f>
        <v/>
      </c>
      <c r="EB2" s="31" t="str">
        <f>'aggregated FIP Data Prog1'!$C$53</f>
        <v/>
      </c>
      <c r="EC2" s="31" t="str">
        <f>'aggregated FIP Data Prog1'!$C$53</f>
        <v/>
      </c>
      <c r="ED2" s="31" t="str">
        <f>'aggregated FIP Data Prog1'!$C$54</f>
        <v/>
      </c>
      <c r="EE2" s="31" t="str">
        <f>'aggregated FIP Data Prog1'!$C$54</f>
        <v/>
      </c>
      <c r="EF2" s="31" t="str">
        <f>'aggregated FIP Data Prog1'!$C$55</f>
        <v/>
      </c>
      <c r="EG2" s="31" t="str">
        <f>'aggregated FIP Data Prog1'!$C$55</f>
        <v/>
      </c>
      <c r="EH2" s="31" t="str">
        <f>'aggregated FIP Data Prog1'!$C$56</f>
        <v/>
      </c>
      <c r="EI2" s="31" t="str">
        <f>'aggregated FIP Data Prog1'!$C$56</f>
        <v/>
      </c>
      <c r="EJ2" s="31" t="str">
        <f>'aggregated FIP Data Prog1'!$C$57</f>
        <v/>
      </c>
      <c r="EK2" s="31" t="str">
        <f>'aggregated FIP Data Prog1'!$C$57</f>
        <v/>
      </c>
      <c r="EL2" s="31" t="str">
        <f>'aggregated FIP Data Prog1'!$C$58</f>
        <v/>
      </c>
      <c r="EM2" s="31" t="str">
        <f>'aggregated FIP Data Prog1'!$C$58</f>
        <v/>
      </c>
      <c r="EN2" s="31" t="str">
        <f>'aggregated FIP Data Prog1'!$C$59</f>
        <v/>
      </c>
      <c r="EO2" s="31" t="str">
        <f>'aggregated FIP Data Prog1'!$C$59</f>
        <v/>
      </c>
      <c r="EP2" s="31" t="str">
        <f>'aggregated FIP Data Prog1'!$C$60</f>
        <v/>
      </c>
      <c r="EQ2" s="31" t="str">
        <f>'aggregated FIP Data Prog1'!$C$60</f>
        <v/>
      </c>
      <c r="ER2" s="31" t="str">
        <f>'aggregated FIP Data Prog1'!$C$61</f>
        <v/>
      </c>
      <c r="ES2" s="31" t="str">
        <f>'aggregated FIP Data Prog1'!$C$61</f>
        <v/>
      </c>
      <c r="ET2" s="31" t="str">
        <f>'aggregated FIP Data Prog1'!$C$62</f>
        <v/>
      </c>
      <c r="EU2" s="31" t="str">
        <f>'aggregated FIP Data Prog1'!$C$62</f>
        <v/>
      </c>
      <c r="EV2" s="31" t="str">
        <f>'aggregated FIP Data Prog1'!$C$63</f>
        <v/>
      </c>
      <c r="EW2" s="31" t="str">
        <f>'aggregated FIP Data Prog1'!$C$63</f>
        <v/>
      </c>
    </row>
    <row r="3" spans="1:155">
      <c r="A3" s="1030"/>
      <c r="B3" s="1034"/>
      <c r="C3" s="1034"/>
      <c r="D3" s="1034"/>
      <c r="E3" s="1034"/>
      <c r="F3" s="1034"/>
      <c r="G3" s="1034"/>
      <c r="H3" s="1034"/>
      <c r="I3" s="1081"/>
      <c r="J3" s="126"/>
      <c r="K3" s="126"/>
      <c r="L3" s="126"/>
      <c r="M3" s="126"/>
      <c r="N3" s="126"/>
      <c r="O3" s="126"/>
      <c r="P3" s="126"/>
      <c r="Q3" s="126"/>
      <c r="R3" s="126"/>
      <c r="S3" s="126"/>
      <c r="T3" s="1030"/>
      <c r="U3" s="1034"/>
      <c r="V3" s="1034"/>
      <c r="W3" s="1034"/>
      <c r="X3" s="1034"/>
      <c r="Y3" s="1081"/>
      <c r="Z3" s="1078"/>
      <c r="AA3" s="1034"/>
      <c r="AB3" s="1034"/>
      <c r="AC3" s="1034"/>
      <c r="AD3" s="1034"/>
      <c r="AE3" s="1038"/>
      <c r="AF3" s="88">
        <f>IF(ISNA(VLOOKUP(AF2,'aggregated FIP Data Prog1'!$C$4:$D$63,2,FALSE)),"",VLOOKUP(AF2,'aggregated FIP Data Prog1'!$C$4:$D$63,2,FALSE))</f>
        <v>0</v>
      </c>
      <c r="AG3" s="87">
        <f>IF(ISNA(VLOOKUP(AG2,'aggregated FIP Data Prog1'!$C$4:$D$63,2,FALSE)),"",VLOOKUP(AG2,'aggregated FIP Data Prog1'!$C$4:$D$63,2,FALSE))</f>
        <v>0</v>
      </c>
      <c r="AH3" s="74">
        <f>'aggregated FIP Data Prog1'!$D$4</f>
        <v>0</v>
      </c>
      <c r="AI3" s="31">
        <f>'aggregated FIP Data Prog1'!$D$4</f>
        <v>0</v>
      </c>
      <c r="AJ3" s="31">
        <f>'aggregated FIP Data Prog1'!$D$5</f>
        <v>0</v>
      </c>
      <c r="AK3" s="31">
        <f>'aggregated FIP Data Prog1'!$D$5</f>
        <v>0</v>
      </c>
      <c r="AL3" s="31">
        <f>'aggregated FIP Data Prog1'!$D$6</f>
        <v>0</v>
      </c>
      <c r="AM3" s="31">
        <f>'aggregated FIP Data Prog1'!$D$6</f>
        <v>0</v>
      </c>
      <c r="AN3" s="31">
        <f>'aggregated FIP Data Prog1'!$D$7</f>
        <v>0</v>
      </c>
      <c r="AO3" s="31">
        <f>'aggregated FIP Data Prog1'!$D$7</f>
        <v>0</v>
      </c>
      <c r="AP3" s="31" t="str">
        <f>'aggregated FIP Data Prog1'!$D$8</f>
        <v>SW 1.0</v>
      </c>
      <c r="AQ3" s="31" t="str">
        <f>'aggregated FIP Data Prog1'!$D$8</f>
        <v>SW 1.0</v>
      </c>
      <c r="AR3" s="31">
        <f>'aggregated FIP Data Prog1'!$D$9</f>
        <v>0</v>
      </c>
      <c r="AS3" s="31">
        <f>'aggregated FIP Data Prog1'!$D$9</f>
        <v>0</v>
      </c>
      <c r="AT3" s="31">
        <f>'aggregated FIP Data Prog1'!$D$10</f>
        <v>0</v>
      </c>
      <c r="AU3" s="31">
        <f>'aggregated FIP Data Prog1'!$D$10</f>
        <v>0</v>
      </c>
      <c r="AV3" s="31" t="str">
        <f>'aggregated FIP Data Prog1'!$D$11</f>
        <v>SW 2.0</v>
      </c>
      <c r="AW3" s="31" t="str">
        <f>'aggregated FIP Data Prog1'!$D$11</f>
        <v>SW 2.0</v>
      </c>
      <c r="AX3" s="31">
        <f>'aggregated FIP Data Prog1'!$D$12</f>
        <v>0</v>
      </c>
      <c r="AY3" s="31">
        <f>'aggregated FIP Data Prog1'!$D$12</f>
        <v>0</v>
      </c>
      <c r="AZ3" s="31">
        <f>'aggregated FIP Data Prog1'!$D$13</f>
        <v>0</v>
      </c>
      <c r="BA3" s="31">
        <f>'aggregated FIP Data Prog1'!$D$13</f>
        <v>0</v>
      </c>
      <c r="BB3" s="31" t="str">
        <f>'aggregated FIP Data Prog1'!$D$14</f>
        <v>SW 3.0</v>
      </c>
      <c r="BC3" s="31" t="str">
        <f>'aggregated FIP Data Prog1'!$D$14</f>
        <v>SW 3.0</v>
      </c>
      <c r="BD3" s="31">
        <f>'aggregated FIP Data Prog1'!$D$15</f>
        <v>0</v>
      </c>
      <c r="BE3" s="31">
        <f>'aggregated FIP Data Prog1'!$D$15</f>
        <v>0</v>
      </c>
      <c r="BF3" s="31">
        <f>'aggregated FIP Data Prog1'!$D$16</f>
        <v>0</v>
      </c>
      <c r="BG3" s="31">
        <f>'aggregated FIP Data Prog1'!$D$16</f>
        <v>0</v>
      </c>
      <c r="BH3" s="31">
        <f>'aggregated FIP Data Prog1'!$D$17</f>
        <v>0</v>
      </c>
      <c r="BI3" s="31">
        <f>'aggregated FIP Data Prog1'!$D$17</f>
        <v>0</v>
      </c>
      <c r="BJ3" s="31">
        <f>'aggregated FIP Data Prog1'!$D$18</f>
        <v>0</v>
      </c>
      <c r="BK3" s="31">
        <f>'aggregated FIP Data Prog1'!$D$18</f>
        <v>0</v>
      </c>
      <c r="BL3" s="31">
        <f>'aggregated FIP Data Prog1'!$D$19</f>
        <v>0</v>
      </c>
      <c r="BM3" s="31">
        <f>'aggregated FIP Data Prog1'!$D$19</f>
        <v>0</v>
      </c>
      <c r="BN3" s="31">
        <f>'aggregated FIP Data Prog1'!$D$20</f>
        <v>0</v>
      </c>
      <c r="BO3" s="31">
        <f>'aggregated FIP Data Prog1'!$D$20</f>
        <v>0</v>
      </c>
      <c r="BP3" s="31" t="str">
        <f>'aggregated FIP Data Prog1'!$D$21</f>
        <v>SW 4.0</v>
      </c>
      <c r="BQ3" s="31" t="str">
        <f>'aggregated FIP Data Prog1'!$D$21</f>
        <v>SW 4.0</v>
      </c>
      <c r="BR3" s="31">
        <f>'aggregated FIP Data Prog1'!$D$22</f>
        <v>0</v>
      </c>
      <c r="BS3" s="31">
        <f>'aggregated FIP Data Prog1'!$D$22</f>
        <v>0</v>
      </c>
      <c r="BT3" s="31">
        <f>'aggregated FIP Data Prog1'!$D$23</f>
        <v>0</v>
      </c>
      <c r="BU3" s="31">
        <f>'aggregated FIP Data Prog1'!$D$23</f>
        <v>0</v>
      </c>
      <c r="BV3" s="31">
        <f>'aggregated FIP Data Prog1'!$D$24</f>
        <v>0</v>
      </c>
      <c r="BW3" s="31">
        <f>'aggregated FIP Data Prog1'!$D$24</f>
        <v>0</v>
      </c>
      <c r="BX3" s="31">
        <f>'aggregated FIP Data Prog1'!$D$25</f>
        <v>0</v>
      </c>
      <c r="BY3" s="31">
        <f>'aggregated FIP Data Prog1'!$D$25</f>
        <v>0</v>
      </c>
      <c r="BZ3" s="31">
        <f>'aggregated FIP Data Prog1'!$D$26</f>
        <v>0</v>
      </c>
      <c r="CA3" s="31">
        <f>'aggregated FIP Data Prog1'!$D$26</f>
        <v>0</v>
      </c>
      <c r="CB3" s="31">
        <f>'aggregated FIP Data Prog1'!$D$27</f>
        <v>0</v>
      </c>
      <c r="CC3" s="31">
        <f>'aggregated FIP Data Prog1'!$D$27</f>
        <v>0</v>
      </c>
      <c r="CD3" s="31">
        <f>'aggregated FIP Data Prog1'!$D$28</f>
        <v>0</v>
      </c>
      <c r="CE3" s="31">
        <f>'aggregated FIP Data Prog1'!$D$28</f>
        <v>0</v>
      </c>
      <c r="CF3" s="31">
        <f>'aggregated FIP Data Prog1'!$D$29</f>
        <v>0</v>
      </c>
      <c r="CG3" s="31">
        <f>'aggregated FIP Data Prog1'!$D$29</f>
        <v>0</v>
      </c>
      <c r="CH3" s="31">
        <f>'aggregated FIP Data Prog1'!$D$30</f>
        <v>0</v>
      </c>
      <c r="CI3" s="31">
        <f>'aggregated FIP Data Prog1'!$D$30</f>
        <v>0</v>
      </c>
      <c r="CJ3" s="31">
        <f>'aggregated FIP Data Prog1'!$D$31</f>
        <v>0</v>
      </c>
      <c r="CK3" s="31">
        <f>'aggregated FIP Data Prog1'!$D$31</f>
        <v>0</v>
      </c>
      <c r="CL3" s="31">
        <f>'aggregated FIP Data Prog1'!$D$32</f>
        <v>0</v>
      </c>
      <c r="CM3" s="31">
        <f>'aggregated FIP Data Prog1'!$D$32</f>
        <v>0</v>
      </c>
      <c r="CN3" s="31">
        <f>'aggregated FIP Data Prog1'!$D$33</f>
        <v>0</v>
      </c>
      <c r="CO3" s="31">
        <f>'aggregated FIP Data Prog1'!$D$33</f>
        <v>0</v>
      </c>
      <c r="CP3" s="31">
        <f>'aggregated FIP Data Prog1'!$D$34</f>
        <v>0</v>
      </c>
      <c r="CQ3" s="31">
        <f>'aggregated FIP Data Prog1'!$D$34</f>
        <v>0</v>
      </c>
      <c r="CR3" s="31">
        <f>'aggregated FIP Data Prog1'!$D$35</f>
        <v>0</v>
      </c>
      <c r="CS3" s="31">
        <f>'aggregated FIP Data Prog1'!$D$35</f>
        <v>0</v>
      </c>
      <c r="CT3" s="31">
        <f>'aggregated FIP Data Prog1'!$D$36</f>
        <v>0</v>
      </c>
      <c r="CU3" s="31">
        <f>'aggregated FIP Data Prog1'!$D$36</f>
        <v>0</v>
      </c>
      <c r="CV3" s="31">
        <f>'aggregated FIP Data Prog1'!$D$37</f>
        <v>0</v>
      </c>
      <c r="CW3" s="31">
        <f>'aggregated FIP Data Prog1'!$D$37</f>
        <v>0</v>
      </c>
      <c r="CX3" s="31">
        <f>'aggregated FIP Data Prog1'!$D$38</f>
        <v>0</v>
      </c>
      <c r="CY3" s="31">
        <f>'aggregated FIP Data Prog1'!$D$38</f>
        <v>0</v>
      </c>
      <c r="CZ3" s="31">
        <f>'aggregated FIP Data Prog1'!$D$39</f>
        <v>0</v>
      </c>
      <c r="DA3" s="31">
        <f>'aggregated FIP Data Prog1'!$D$39</f>
        <v>0</v>
      </c>
      <c r="DB3" s="31">
        <f>'aggregated FIP Data Prog1'!$D$40</f>
        <v>0</v>
      </c>
      <c r="DC3" s="31">
        <f>'aggregated FIP Data Prog1'!$D$40</f>
        <v>0</v>
      </c>
      <c r="DD3" s="31">
        <f>'aggregated FIP Data Prog1'!$D$41</f>
        <v>0</v>
      </c>
      <c r="DE3" s="31">
        <f>'aggregated FIP Data Prog1'!$D$41</f>
        <v>0</v>
      </c>
      <c r="DF3" s="31">
        <f>'aggregated FIP Data Prog1'!$D$42</f>
        <v>0</v>
      </c>
      <c r="DG3" s="31">
        <f>'aggregated FIP Data Prog1'!$D$42</f>
        <v>0</v>
      </c>
      <c r="DH3" s="31">
        <f>'aggregated FIP Data Prog1'!$D$43</f>
        <v>0</v>
      </c>
      <c r="DI3" s="31">
        <f>'aggregated FIP Data Prog1'!$D$43</f>
        <v>0</v>
      </c>
      <c r="DJ3" s="31">
        <f>'aggregated FIP Data Prog1'!$D$44</f>
        <v>0</v>
      </c>
      <c r="DK3" s="31">
        <f>'aggregated FIP Data Prog1'!$D$44</f>
        <v>0</v>
      </c>
      <c r="DL3" s="31">
        <f>'aggregated FIP Data Prog1'!$D$45</f>
        <v>0</v>
      </c>
      <c r="DM3" s="31">
        <f>'aggregated FIP Data Prog1'!$D$45</f>
        <v>0</v>
      </c>
      <c r="DN3" s="31">
        <f>'aggregated FIP Data Prog1'!$D$46</f>
        <v>0</v>
      </c>
      <c r="DO3" s="31">
        <f>'aggregated FIP Data Prog1'!$D$46</f>
        <v>0</v>
      </c>
      <c r="DP3" s="31">
        <f>'aggregated FIP Data Prog1'!$D$47</f>
        <v>0</v>
      </c>
      <c r="DQ3" s="31">
        <f>'aggregated FIP Data Prog1'!$D$47</f>
        <v>0</v>
      </c>
      <c r="DR3" s="31">
        <f>'aggregated FIP Data Prog1'!$D$48</f>
        <v>0</v>
      </c>
      <c r="DS3" s="31">
        <f>'aggregated FIP Data Prog1'!$D$48</f>
        <v>0</v>
      </c>
      <c r="DT3" s="31">
        <f>'aggregated FIP Data Prog1'!$D$49</f>
        <v>0</v>
      </c>
      <c r="DU3" s="31">
        <f>'aggregated FIP Data Prog1'!$D$49</f>
        <v>0</v>
      </c>
      <c r="DV3" s="31">
        <f>'aggregated FIP Data Prog1'!$D$50</f>
        <v>0</v>
      </c>
      <c r="DW3" s="31">
        <f>'aggregated FIP Data Prog1'!$D$50</f>
        <v>0</v>
      </c>
      <c r="DX3" s="31">
        <f>'aggregated FIP Data Prog1'!$D$51</f>
        <v>0</v>
      </c>
      <c r="DY3" s="31">
        <f>'aggregated FIP Data Prog1'!$D$51</f>
        <v>0</v>
      </c>
      <c r="DZ3" s="31">
        <f>'aggregated FIP Data Prog1'!$D$52</f>
        <v>0</v>
      </c>
      <c r="EA3" s="31">
        <f>'aggregated FIP Data Prog1'!$D$52</f>
        <v>0</v>
      </c>
      <c r="EB3" s="31">
        <f>'aggregated FIP Data Prog1'!$D$53</f>
        <v>0</v>
      </c>
      <c r="EC3" s="31">
        <f>'aggregated FIP Data Prog1'!$D$53</f>
        <v>0</v>
      </c>
      <c r="ED3" s="31">
        <f>'aggregated FIP Data Prog1'!$D$54</f>
        <v>0</v>
      </c>
      <c r="EE3" s="31">
        <f>'aggregated FIP Data Prog1'!$D$54</f>
        <v>0</v>
      </c>
      <c r="EF3" s="31">
        <f>'aggregated FIP Data Prog1'!$D$55</f>
        <v>0</v>
      </c>
      <c r="EG3" s="31">
        <f>'aggregated FIP Data Prog1'!$D$55</f>
        <v>0</v>
      </c>
      <c r="EH3" s="31">
        <f>'aggregated FIP Data Prog1'!$D$56</f>
        <v>0</v>
      </c>
      <c r="EI3" s="31">
        <f>'aggregated FIP Data Prog1'!$D$56</f>
        <v>0</v>
      </c>
      <c r="EJ3" s="31">
        <f>'aggregated FIP Data Prog1'!$D$57</f>
        <v>0</v>
      </c>
      <c r="EK3" s="31">
        <f>'aggregated FIP Data Prog1'!$D$57</f>
        <v>0</v>
      </c>
      <c r="EL3" s="31">
        <f>'aggregated FIP Data Prog1'!$D$58</f>
        <v>0</v>
      </c>
      <c r="EM3" s="31">
        <f>'aggregated FIP Data Prog1'!$D$58</f>
        <v>0</v>
      </c>
      <c r="EN3" s="31">
        <f>'aggregated FIP Data Prog1'!$D$59</f>
        <v>0</v>
      </c>
      <c r="EO3" s="31">
        <f>'aggregated FIP Data Prog1'!$D$59</f>
        <v>0</v>
      </c>
      <c r="EP3" s="31">
        <f>'aggregated FIP Data Prog1'!$D$60</f>
        <v>0</v>
      </c>
      <c r="EQ3" s="31">
        <f>'aggregated FIP Data Prog1'!$D$60</f>
        <v>0</v>
      </c>
      <c r="ER3" s="31">
        <f>'aggregated FIP Data Prog1'!$D$61</f>
        <v>0</v>
      </c>
      <c r="ES3" s="31">
        <f>'aggregated FIP Data Prog1'!$D$61</f>
        <v>0</v>
      </c>
      <c r="ET3" s="31">
        <f>'aggregated FIP Data Prog1'!$D$62</f>
        <v>0</v>
      </c>
      <c r="EU3" s="31">
        <f>'aggregated FIP Data Prog1'!$D$62</f>
        <v>0</v>
      </c>
      <c r="EV3" s="31">
        <f>'aggregated FIP Data Prog1'!$D$63</f>
        <v>0</v>
      </c>
      <c r="EW3" s="31">
        <f>'aggregated FIP Data Prog1'!$D$63</f>
        <v>0</v>
      </c>
    </row>
    <row r="4" spans="1:155">
      <c r="A4" s="1030"/>
      <c r="B4" s="1034"/>
      <c r="C4" s="1034"/>
      <c r="D4" s="1034"/>
      <c r="E4" s="1034"/>
      <c r="F4" s="1034"/>
      <c r="G4" s="1034"/>
      <c r="H4" s="1034"/>
      <c r="I4" s="1081"/>
      <c r="J4" s="126"/>
      <c r="K4" s="126"/>
      <c r="L4" s="126"/>
      <c r="M4" s="126"/>
      <c r="N4" s="126"/>
      <c r="O4" s="126"/>
      <c r="P4" s="126"/>
      <c r="Q4" s="126"/>
      <c r="R4" s="126"/>
      <c r="S4" s="126"/>
      <c r="T4" s="1030"/>
      <c r="U4" s="1034"/>
      <c r="V4" s="1034"/>
      <c r="W4" s="1034"/>
      <c r="X4" s="1034"/>
      <c r="Y4" s="1081"/>
      <c r="Z4" s="1078"/>
      <c r="AA4" s="1034"/>
      <c r="AB4" s="1034"/>
      <c r="AC4" s="1034"/>
      <c r="AD4" s="1034"/>
      <c r="AE4" s="1038"/>
      <c r="AF4" s="88">
        <f>HLOOKUP(AF2,'Configuration | Scaling'!$E$13:$Y$46,2,FALSE)</f>
        <v>314</v>
      </c>
      <c r="AG4" s="87">
        <f>HLOOKUP(AG2,'Configuration | Scaling'!$E$13:$Y$46,2,FALSE)</f>
        <v>458</v>
      </c>
      <c r="AH4" s="74">
        <f>'aggregated FIP Data Prog1'!$A$4</f>
        <v>1</v>
      </c>
      <c r="AI4" s="31">
        <f>'aggregated FIP Data Prog1'!$A$4</f>
        <v>1</v>
      </c>
      <c r="AJ4" s="31">
        <f>'aggregated FIP Data Prog1'!$A$5</f>
        <v>32</v>
      </c>
      <c r="AK4" s="31">
        <f>'aggregated FIP Data Prog1'!$A$5</f>
        <v>32</v>
      </c>
      <c r="AL4" s="31">
        <f>'aggregated FIP Data Prog1'!$A$6</f>
        <v>60</v>
      </c>
      <c r="AM4" s="31">
        <f>'aggregated FIP Data Prog1'!$A$6</f>
        <v>60</v>
      </c>
      <c r="AN4" s="31">
        <f>'aggregated FIP Data Prog1'!$A$7</f>
        <v>91</v>
      </c>
      <c r="AO4" s="31">
        <f>'aggregated FIP Data Prog1'!$A$7</f>
        <v>91</v>
      </c>
      <c r="AP4" s="31">
        <f>'aggregated FIP Data Prog1'!$A$8</f>
        <v>121</v>
      </c>
      <c r="AQ4" s="31">
        <f>'aggregated FIP Data Prog1'!$A$8</f>
        <v>121</v>
      </c>
      <c r="AR4" s="31">
        <f>'aggregated FIP Data Prog1'!$A$9</f>
        <v>152</v>
      </c>
      <c r="AS4" s="31">
        <f>'aggregated FIP Data Prog1'!$A$9</f>
        <v>152</v>
      </c>
      <c r="AT4" s="31">
        <f>'aggregated FIP Data Prog1'!$A$10</f>
        <v>182</v>
      </c>
      <c r="AU4" s="31">
        <f>'aggregated FIP Data Prog1'!$A$10</f>
        <v>182</v>
      </c>
      <c r="AV4" s="31">
        <f>'aggregated FIP Data Prog1'!$A$11</f>
        <v>213</v>
      </c>
      <c r="AW4" s="31">
        <f>'aggregated FIP Data Prog1'!$A$11</f>
        <v>213</v>
      </c>
      <c r="AX4" s="31">
        <f>'aggregated FIP Data Prog1'!$A$12</f>
        <v>244</v>
      </c>
      <c r="AY4" s="31">
        <f>'aggregated FIP Data Prog1'!$A$12</f>
        <v>244</v>
      </c>
      <c r="AZ4" s="31">
        <f>'aggregated FIP Data Prog1'!$A$13</f>
        <v>274</v>
      </c>
      <c r="BA4" s="31">
        <f>'aggregated FIP Data Prog1'!$A$13</f>
        <v>274</v>
      </c>
      <c r="BB4" s="31">
        <f>'aggregated FIP Data Prog1'!$A$14</f>
        <v>305</v>
      </c>
      <c r="BC4" s="31">
        <f>'aggregated FIP Data Prog1'!$A$14</f>
        <v>305</v>
      </c>
      <c r="BD4" s="31">
        <f>'aggregated FIP Data Prog1'!$A$15</f>
        <v>335</v>
      </c>
      <c r="BE4" s="31">
        <f>'aggregated FIP Data Prog1'!$A$15</f>
        <v>335</v>
      </c>
      <c r="BF4" s="31">
        <f>'aggregated FIP Data Prog1'!$A$16</f>
        <v>366</v>
      </c>
      <c r="BG4" s="31">
        <f>'aggregated FIP Data Prog1'!$A$16</f>
        <v>366</v>
      </c>
      <c r="BH4" s="31">
        <f>'aggregated FIP Data Prog1'!$A$17</f>
        <v>397</v>
      </c>
      <c r="BI4" s="31">
        <f>'aggregated FIP Data Prog1'!$A$17</f>
        <v>397</v>
      </c>
      <c r="BJ4" s="31">
        <f>'aggregated FIP Data Prog1'!$A$18</f>
        <v>425</v>
      </c>
      <c r="BK4" s="31">
        <f>'aggregated FIP Data Prog1'!$A$18</f>
        <v>425</v>
      </c>
      <c r="BL4" s="31">
        <f>'aggregated FIP Data Prog1'!$A$19</f>
        <v>456</v>
      </c>
      <c r="BM4" s="31">
        <f>'aggregated FIP Data Prog1'!$A$19</f>
        <v>456</v>
      </c>
      <c r="BN4" s="31">
        <f>'aggregated FIP Data Prog1'!$A$20</f>
        <v>486</v>
      </c>
      <c r="BO4" s="31">
        <f>'aggregated FIP Data Prog1'!$A$20</f>
        <v>486</v>
      </c>
      <c r="BP4" s="31">
        <f>'aggregated FIP Data Prog1'!$A$21</f>
        <v>517</v>
      </c>
      <c r="BQ4" s="31">
        <f>'aggregated FIP Data Prog1'!$A$21</f>
        <v>517</v>
      </c>
      <c r="BR4" s="31">
        <f>'aggregated FIP Data Prog1'!$A$22</f>
        <v>547</v>
      </c>
      <c r="BS4" s="31">
        <f>'aggregated FIP Data Prog1'!$A$22</f>
        <v>547</v>
      </c>
      <c r="BT4" s="31">
        <f>'aggregated FIP Data Prog1'!$A$23</f>
        <v>578</v>
      </c>
      <c r="BU4" s="31">
        <f>'aggregated FIP Data Prog1'!$A$23</f>
        <v>578</v>
      </c>
      <c r="BV4" s="31">
        <f>'aggregated FIP Data Prog1'!$A$24</f>
        <v>609</v>
      </c>
      <c r="BW4" s="31">
        <f>'aggregated FIP Data Prog1'!$A$24</f>
        <v>609</v>
      </c>
      <c r="BX4" s="31">
        <f>'aggregated FIP Data Prog1'!$A$25</f>
        <v>639</v>
      </c>
      <c r="BY4" s="31">
        <f>'aggregated FIP Data Prog1'!$A$25</f>
        <v>639</v>
      </c>
      <c r="BZ4" s="31">
        <f>'aggregated FIP Data Prog1'!$A$26</f>
        <v>670</v>
      </c>
      <c r="CA4" s="31">
        <f>'aggregated FIP Data Prog1'!$A$26</f>
        <v>670</v>
      </c>
      <c r="CB4" s="31">
        <f>'aggregated FIP Data Prog1'!$A$27</f>
        <v>700</v>
      </c>
      <c r="CC4" s="31">
        <f>'aggregated FIP Data Prog1'!$A$27</f>
        <v>700</v>
      </c>
      <c r="CD4" s="31">
        <f>'aggregated FIP Data Prog1'!$A$28</f>
        <v>731</v>
      </c>
      <c r="CE4" s="31">
        <f>'aggregated FIP Data Prog1'!$A$28</f>
        <v>731</v>
      </c>
      <c r="CF4" s="31">
        <f>'aggregated FIP Data Prog1'!$A$29</f>
        <v>762</v>
      </c>
      <c r="CG4" s="31">
        <f>'aggregated FIP Data Prog1'!$A$29</f>
        <v>762</v>
      </c>
      <c r="CH4" s="31">
        <f>'aggregated FIP Data Prog1'!$A$30</f>
        <v>790</v>
      </c>
      <c r="CI4" s="31">
        <f>'aggregated FIP Data Prog1'!$A$30</f>
        <v>790</v>
      </c>
      <c r="CJ4" s="31">
        <f>'aggregated FIP Data Prog1'!$A$31</f>
        <v>821</v>
      </c>
      <c r="CK4" s="31">
        <f>'aggregated FIP Data Prog1'!$A$31</f>
        <v>821</v>
      </c>
      <c r="CL4" s="31">
        <f>'aggregated FIP Data Prog1'!$A$32</f>
        <v>851</v>
      </c>
      <c r="CM4" s="31">
        <f>'aggregated FIP Data Prog1'!$A$32</f>
        <v>851</v>
      </c>
      <c r="CN4" s="31">
        <f>'aggregated FIP Data Prog1'!$A$33</f>
        <v>882</v>
      </c>
      <c r="CO4" s="31">
        <f>'aggregated FIP Data Prog1'!$A$33</f>
        <v>882</v>
      </c>
      <c r="CP4" s="31">
        <f>'aggregated FIP Data Prog1'!$A$34</f>
        <v>912</v>
      </c>
      <c r="CQ4" s="31">
        <f>'aggregated FIP Data Prog1'!$A$34</f>
        <v>912</v>
      </c>
      <c r="CR4" s="31">
        <f>'aggregated FIP Data Prog1'!$A$35</f>
        <v>943</v>
      </c>
      <c r="CS4" s="31">
        <f>'aggregated FIP Data Prog1'!$A$35</f>
        <v>943</v>
      </c>
      <c r="CT4" s="31">
        <f>'aggregated FIP Data Prog1'!$A$36</f>
        <v>974</v>
      </c>
      <c r="CU4" s="31">
        <f>'aggregated FIP Data Prog1'!$A$36</f>
        <v>974</v>
      </c>
      <c r="CV4" s="31">
        <f>'aggregated FIP Data Prog1'!$A$37</f>
        <v>1004</v>
      </c>
      <c r="CW4" s="31">
        <f>'aggregated FIP Data Prog1'!$A$37</f>
        <v>1004</v>
      </c>
      <c r="CX4" s="31">
        <f>'aggregated FIP Data Prog1'!$A$38</f>
        <v>1035</v>
      </c>
      <c r="CY4" s="31">
        <f>'aggregated FIP Data Prog1'!$A$38</f>
        <v>1035</v>
      </c>
      <c r="CZ4" s="31">
        <f>'aggregated FIP Data Prog1'!$A$39</f>
        <v>1065</v>
      </c>
      <c r="DA4" s="31">
        <f>'aggregated FIP Data Prog1'!$A$39</f>
        <v>1065</v>
      </c>
      <c r="DB4" s="31">
        <f>'aggregated FIP Data Prog1'!$A$40</f>
        <v>1096</v>
      </c>
      <c r="DC4" s="31">
        <f>'aggregated FIP Data Prog1'!$A$40</f>
        <v>1096</v>
      </c>
      <c r="DD4" s="31">
        <f>'aggregated FIP Data Prog1'!$A$41</f>
        <v>1127</v>
      </c>
      <c r="DE4" s="31">
        <f>'aggregated FIP Data Prog1'!$A$41</f>
        <v>1127</v>
      </c>
      <c r="DF4" s="31">
        <f>'aggregated FIP Data Prog1'!$A$42</f>
        <v>1155</v>
      </c>
      <c r="DG4" s="31">
        <f>'aggregated FIP Data Prog1'!$A$42</f>
        <v>1155</v>
      </c>
      <c r="DH4" s="31">
        <f>'aggregated FIP Data Prog1'!$A$43</f>
        <v>1186</v>
      </c>
      <c r="DI4" s="31">
        <f>'aggregated FIP Data Prog1'!$A$43</f>
        <v>1186</v>
      </c>
      <c r="DJ4" s="31">
        <f>'aggregated FIP Data Prog1'!$A$44</f>
        <v>1216</v>
      </c>
      <c r="DK4" s="31">
        <f>'aggregated FIP Data Prog1'!$A$44</f>
        <v>1216</v>
      </c>
      <c r="DL4" s="31">
        <f>'aggregated FIP Data Prog1'!$A$45</f>
        <v>1247</v>
      </c>
      <c r="DM4" s="31">
        <f>'aggregated FIP Data Prog1'!$A$45</f>
        <v>1247</v>
      </c>
      <c r="DN4" s="31">
        <f>'aggregated FIP Data Prog1'!$A$46</f>
        <v>1277</v>
      </c>
      <c r="DO4" s="31">
        <f>'aggregated FIP Data Prog1'!$A$46</f>
        <v>1277</v>
      </c>
      <c r="DP4" s="31">
        <f>'aggregated FIP Data Prog1'!$A$47</f>
        <v>1308</v>
      </c>
      <c r="DQ4" s="31">
        <f>'aggregated FIP Data Prog1'!$A$47</f>
        <v>1308</v>
      </c>
      <c r="DR4" s="31">
        <f>'aggregated FIP Data Prog1'!$A$48</f>
        <v>1339</v>
      </c>
      <c r="DS4" s="31">
        <f>'aggregated FIP Data Prog1'!$A$48</f>
        <v>1339</v>
      </c>
      <c r="DT4" s="31">
        <f>'aggregated FIP Data Prog1'!$A$49</f>
        <v>1369</v>
      </c>
      <c r="DU4" s="31">
        <f>'aggregated FIP Data Prog1'!$A$49</f>
        <v>1369</v>
      </c>
      <c r="DV4" s="31">
        <f>'aggregated FIP Data Prog1'!$A$50</f>
        <v>1400</v>
      </c>
      <c r="DW4" s="31">
        <f>'aggregated FIP Data Prog1'!$A$50</f>
        <v>1400</v>
      </c>
      <c r="DX4" s="31">
        <f>'aggregated FIP Data Prog1'!$A$51</f>
        <v>1430</v>
      </c>
      <c r="DY4" s="31">
        <f>'aggregated FIP Data Prog1'!$A$51</f>
        <v>1430</v>
      </c>
      <c r="DZ4" s="31">
        <f>'aggregated FIP Data Prog1'!$A$52</f>
        <v>1461</v>
      </c>
      <c r="EA4" s="31">
        <f>'aggregated FIP Data Prog1'!$A$52</f>
        <v>1461</v>
      </c>
      <c r="EB4" s="31">
        <f>'aggregated FIP Data Prog1'!$A$53</f>
        <v>1492</v>
      </c>
      <c r="EC4" s="31">
        <f>'aggregated FIP Data Prog1'!$A$53</f>
        <v>1492</v>
      </c>
      <c r="ED4" s="31">
        <f>'aggregated FIP Data Prog1'!$A$54</f>
        <v>1521</v>
      </c>
      <c r="EE4" s="31">
        <f>'aggregated FIP Data Prog1'!$A$54</f>
        <v>1521</v>
      </c>
      <c r="EF4" s="31">
        <f>'aggregated FIP Data Prog1'!$A$55</f>
        <v>1552</v>
      </c>
      <c r="EG4" s="31">
        <f>'aggregated FIP Data Prog1'!$A$55</f>
        <v>1552</v>
      </c>
      <c r="EH4" s="31">
        <f>'aggregated FIP Data Prog1'!$A$56</f>
        <v>1582</v>
      </c>
      <c r="EI4" s="31">
        <f>'aggregated FIP Data Prog1'!$A$56</f>
        <v>1582</v>
      </c>
      <c r="EJ4" s="31">
        <f>'aggregated FIP Data Prog1'!$A$57</f>
        <v>1613</v>
      </c>
      <c r="EK4" s="31">
        <f>'aggregated FIP Data Prog1'!$A$57</f>
        <v>1613</v>
      </c>
      <c r="EL4" s="31">
        <f>'aggregated FIP Data Prog1'!$A$58</f>
        <v>1643</v>
      </c>
      <c r="EM4" s="31">
        <f>'aggregated FIP Data Prog1'!$A$58</f>
        <v>1643</v>
      </c>
      <c r="EN4" s="31">
        <f>'aggregated FIP Data Prog1'!$A$59</f>
        <v>1674</v>
      </c>
      <c r="EO4" s="31">
        <f>'aggregated FIP Data Prog1'!$A$59</f>
        <v>1674</v>
      </c>
      <c r="EP4" s="31">
        <f>'aggregated FIP Data Prog1'!$A$60</f>
        <v>1705</v>
      </c>
      <c r="EQ4" s="31">
        <f>'aggregated FIP Data Prog1'!$A$60</f>
        <v>1705</v>
      </c>
      <c r="ER4" s="31">
        <f>'aggregated FIP Data Prog1'!$A$61</f>
        <v>1735</v>
      </c>
      <c r="ES4" s="31">
        <f>'aggregated FIP Data Prog1'!$A$61</f>
        <v>1735</v>
      </c>
      <c r="ET4" s="31">
        <f>'aggregated FIP Data Prog1'!$A$62</f>
        <v>1766</v>
      </c>
      <c r="EU4" s="31">
        <f>'aggregated FIP Data Prog1'!$A$62</f>
        <v>1766</v>
      </c>
      <c r="EV4" s="31">
        <f>'aggregated FIP Data Prog1'!$A$63</f>
        <v>1796</v>
      </c>
      <c r="EW4" s="31">
        <f>'aggregated FIP Data Prog1'!$A$63</f>
        <v>1796</v>
      </c>
    </row>
    <row r="5" spans="1:155" ht="13.5" thickBot="1">
      <c r="A5" s="1032"/>
      <c r="B5" s="1036"/>
      <c r="C5" s="1036"/>
      <c r="D5" s="1036"/>
      <c r="E5" s="1036"/>
      <c r="F5" s="1036"/>
      <c r="G5" s="1036"/>
      <c r="H5" s="1036"/>
      <c r="I5" s="1082"/>
      <c r="J5" s="152" t="str">
        <f>'Feat-Func-Development'!H5</f>
        <v>Prog1</v>
      </c>
      <c r="K5" s="152" t="str">
        <f>'Feat-Func-Development'!I5</f>
        <v>Prog2</v>
      </c>
      <c r="L5" s="152" t="str">
        <f>'Feat-Func-Development'!J5</f>
        <v>Prog3</v>
      </c>
      <c r="M5" s="152" t="str">
        <f>'Feat-Func-Development'!K5</f>
        <v>Prog4</v>
      </c>
      <c r="N5" s="152" t="str">
        <f>'Feat-Func-Development'!L5</f>
        <v>Prog5</v>
      </c>
      <c r="O5" s="152" t="str">
        <f>'Feat-Func-Development'!M5</f>
        <v>Prog6</v>
      </c>
      <c r="P5" s="152" t="str">
        <f>'Feat-Func-Development'!N5</f>
        <v>Prog7</v>
      </c>
      <c r="Q5" s="152" t="str">
        <f>'Feat-Func-Development'!O5</f>
        <v>Prog8</v>
      </c>
      <c r="R5" s="152" t="str">
        <f>'Feat-Func-Development'!P5</f>
        <v>Prog9</v>
      </c>
      <c r="S5" s="152" t="str">
        <f>'Feat-Func-Development'!Q5</f>
        <v>Prog9</v>
      </c>
      <c r="T5" s="1032"/>
      <c r="U5" s="1036"/>
      <c r="V5" s="1036"/>
      <c r="W5" s="1036"/>
      <c r="X5" s="1036"/>
      <c r="Y5" s="1082"/>
      <c r="Z5" s="1079"/>
      <c r="AA5" s="1036"/>
      <c r="AB5" s="1036"/>
      <c r="AC5" s="1036"/>
      <c r="AD5" s="1036"/>
      <c r="AE5" s="1040"/>
      <c r="AF5" s="86"/>
      <c r="AG5" s="85"/>
      <c r="AH5" s="75" t="s">
        <v>184</v>
      </c>
      <c r="AI5" s="25" t="s">
        <v>185</v>
      </c>
      <c r="AJ5" s="25" t="s">
        <v>184</v>
      </c>
      <c r="AK5" s="25" t="s">
        <v>185</v>
      </c>
      <c r="AL5" s="25" t="s">
        <v>184</v>
      </c>
      <c r="AM5" s="25" t="s">
        <v>185</v>
      </c>
      <c r="AN5" s="25" t="s">
        <v>184</v>
      </c>
      <c r="AO5" s="25" t="s">
        <v>185</v>
      </c>
      <c r="AP5" s="25" t="s">
        <v>184</v>
      </c>
      <c r="AQ5" s="25" t="s">
        <v>185</v>
      </c>
      <c r="AR5" s="25" t="s">
        <v>184</v>
      </c>
      <c r="AS5" s="25" t="s">
        <v>185</v>
      </c>
      <c r="AT5" s="25" t="s">
        <v>184</v>
      </c>
      <c r="AU5" s="25" t="s">
        <v>185</v>
      </c>
      <c r="AV5" s="25" t="s">
        <v>184</v>
      </c>
      <c r="AW5" s="25" t="s">
        <v>185</v>
      </c>
      <c r="AX5" s="25" t="s">
        <v>184</v>
      </c>
      <c r="AY5" s="25" t="s">
        <v>185</v>
      </c>
      <c r="AZ5" s="25" t="s">
        <v>184</v>
      </c>
      <c r="BA5" s="25" t="s">
        <v>185</v>
      </c>
      <c r="BB5" s="25" t="s">
        <v>184</v>
      </c>
      <c r="BC5" s="25" t="s">
        <v>185</v>
      </c>
      <c r="BD5" s="25" t="s">
        <v>184</v>
      </c>
      <c r="BE5" s="25" t="s">
        <v>185</v>
      </c>
      <c r="BF5" s="25" t="s">
        <v>184</v>
      </c>
      <c r="BG5" s="25" t="s">
        <v>185</v>
      </c>
      <c r="BH5" s="25" t="s">
        <v>184</v>
      </c>
      <c r="BI5" s="25" t="s">
        <v>185</v>
      </c>
      <c r="BJ5" s="25" t="s">
        <v>184</v>
      </c>
      <c r="BK5" s="25" t="s">
        <v>185</v>
      </c>
      <c r="BL5" s="25" t="s">
        <v>184</v>
      </c>
      <c r="BM5" s="25" t="s">
        <v>185</v>
      </c>
      <c r="BN5" s="25" t="s">
        <v>184</v>
      </c>
      <c r="BO5" s="25" t="s">
        <v>185</v>
      </c>
      <c r="BP5" s="25" t="s">
        <v>184</v>
      </c>
      <c r="BQ5" s="25" t="s">
        <v>185</v>
      </c>
      <c r="BR5" s="25" t="s">
        <v>184</v>
      </c>
      <c r="BS5" s="25" t="s">
        <v>185</v>
      </c>
      <c r="BT5" s="25" t="s">
        <v>184</v>
      </c>
      <c r="BU5" s="25" t="s">
        <v>185</v>
      </c>
      <c r="BV5" s="25" t="s">
        <v>184</v>
      </c>
      <c r="BW5" s="25" t="s">
        <v>185</v>
      </c>
      <c r="BX5" s="25" t="s">
        <v>184</v>
      </c>
      <c r="BY5" s="25" t="s">
        <v>185</v>
      </c>
      <c r="BZ5" s="25" t="s">
        <v>184</v>
      </c>
      <c r="CA5" s="25" t="s">
        <v>185</v>
      </c>
      <c r="CB5" s="25" t="s">
        <v>184</v>
      </c>
      <c r="CC5" s="25" t="s">
        <v>185</v>
      </c>
      <c r="CD5" s="25" t="s">
        <v>184</v>
      </c>
      <c r="CE5" s="25" t="s">
        <v>185</v>
      </c>
      <c r="CF5" s="25" t="s">
        <v>184</v>
      </c>
      <c r="CG5" s="25" t="s">
        <v>185</v>
      </c>
      <c r="CH5" s="25" t="s">
        <v>184</v>
      </c>
      <c r="CI5" s="25" t="s">
        <v>185</v>
      </c>
      <c r="CJ5" s="25" t="s">
        <v>184</v>
      </c>
      <c r="CK5" s="25" t="s">
        <v>185</v>
      </c>
      <c r="CL5" s="25" t="s">
        <v>184</v>
      </c>
      <c r="CM5" s="25" t="s">
        <v>185</v>
      </c>
      <c r="CN5" s="25" t="s">
        <v>184</v>
      </c>
      <c r="CO5" s="25" t="s">
        <v>185</v>
      </c>
      <c r="CP5" s="25" t="s">
        <v>184</v>
      </c>
      <c r="CQ5" s="25" t="s">
        <v>185</v>
      </c>
      <c r="CR5" s="25" t="s">
        <v>184</v>
      </c>
      <c r="CS5" s="25" t="s">
        <v>185</v>
      </c>
      <c r="CT5" s="25" t="s">
        <v>184</v>
      </c>
      <c r="CU5" s="25" t="s">
        <v>185</v>
      </c>
      <c r="CV5" s="25" t="s">
        <v>184</v>
      </c>
      <c r="CW5" s="25" t="s">
        <v>185</v>
      </c>
      <c r="CX5" s="25" t="s">
        <v>184</v>
      </c>
      <c r="CY5" s="25" t="s">
        <v>185</v>
      </c>
      <c r="CZ5" s="25" t="s">
        <v>184</v>
      </c>
      <c r="DA5" s="25" t="s">
        <v>185</v>
      </c>
      <c r="DB5" s="25" t="s">
        <v>184</v>
      </c>
      <c r="DC5" s="25" t="s">
        <v>185</v>
      </c>
      <c r="DD5" s="25" t="s">
        <v>184</v>
      </c>
      <c r="DE5" s="25" t="s">
        <v>185</v>
      </c>
      <c r="DF5" s="25" t="s">
        <v>184</v>
      </c>
      <c r="DG5" s="25" t="s">
        <v>185</v>
      </c>
      <c r="DH5" s="25" t="s">
        <v>184</v>
      </c>
      <c r="DI5" s="25" t="s">
        <v>185</v>
      </c>
      <c r="DJ5" s="25" t="s">
        <v>184</v>
      </c>
      <c r="DK5" s="25" t="s">
        <v>185</v>
      </c>
      <c r="DL5" s="25" t="s">
        <v>184</v>
      </c>
      <c r="DM5" s="25" t="s">
        <v>185</v>
      </c>
      <c r="DN5" s="25" t="s">
        <v>184</v>
      </c>
      <c r="DO5" s="25" t="s">
        <v>185</v>
      </c>
      <c r="DP5" s="25" t="s">
        <v>184</v>
      </c>
      <c r="DQ5" s="25" t="s">
        <v>185</v>
      </c>
      <c r="DR5" s="25" t="s">
        <v>184</v>
      </c>
      <c r="DS5" s="25" t="s">
        <v>185</v>
      </c>
      <c r="DT5" s="25" t="s">
        <v>184</v>
      </c>
      <c r="DU5" s="25" t="s">
        <v>185</v>
      </c>
      <c r="DV5" s="25" t="s">
        <v>184</v>
      </c>
      <c r="DW5" s="25" t="s">
        <v>185</v>
      </c>
      <c r="DX5" s="25" t="s">
        <v>184</v>
      </c>
      <c r="DY5" s="25" t="s">
        <v>185</v>
      </c>
      <c r="DZ5" s="25" t="s">
        <v>184</v>
      </c>
      <c r="EA5" s="25" t="s">
        <v>185</v>
      </c>
      <c r="EB5" s="25" t="s">
        <v>184</v>
      </c>
      <c r="EC5" s="25" t="s">
        <v>185</v>
      </c>
      <c r="ED5" s="25" t="s">
        <v>184</v>
      </c>
      <c r="EE5" s="25" t="s">
        <v>185</v>
      </c>
      <c r="EF5" s="25" t="s">
        <v>184</v>
      </c>
      <c r="EG5" s="25" t="s">
        <v>185</v>
      </c>
      <c r="EH5" s="25" t="s">
        <v>184</v>
      </c>
      <c r="EI5" s="25" t="s">
        <v>185</v>
      </c>
      <c r="EJ5" s="25" t="s">
        <v>184</v>
      </c>
      <c r="EK5" s="25" t="s">
        <v>185</v>
      </c>
      <c r="EL5" s="25" t="s">
        <v>184</v>
      </c>
      <c r="EM5" s="25" t="s">
        <v>185</v>
      </c>
      <c r="EN5" s="25" t="s">
        <v>184</v>
      </c>
      <c r="EO5" s="25" t="s">
        <v>185</v>
      </c>
      <c r="EP5" s="25" t="s">
        <v>184</v>
      </c>
      <c r="EQ5" s="25" t="s">
        <v>185</v>
      </c>
      <c r="ER5" s="25" t="s">
        <v>184</v>
      </c>
      <c r="ES5" s="25" t="s">
        <v>185</v>
      </c>
      <c r="ET5" s="25" t="s">
        <v>184</v>
      </c>
      <c r="EU5" s="25" t="s">
        <v>185</v>
      </c>
      <c r="EV5" s="25" t="s">
        <v>184</v>
      </c>
      <c r="EW5" s="25" t="s">
        <v>185</v>
      </c>
    </row>
    <row r="6" spans="1:155" ht="15.75" thickBot="1">
      <c r="A6" s="82" t="e">
        <f>IF('Feat-Func-Development'!#REF!&lt;&gt;"",'Feat-Func-Development'!#REF!,"")</f>
        <v>#REF!</v>
      </c>
      <c r="B6" s="81" t="e">
        <f>VLOOKUP(D6,TranslationVSEM2LHS!B:G,4,FALSE)</f>
        <v>#REF!</v>
      </c>
      <c r="C6" s="81" t="e">
        <f>VLOOKUP(D6,TranslationVSEM2LHS!B:G,5,FALSE)</f>
        <v>#REF!</v>
      </c>
      <c r="D6" s="81" t="e">
        <f>IF('Feat-Func-Development'!#REF!&lt;&gt;"",'Feat-Func-Development'!#REF!,"")</f>
        <v>#REF!</v>
      </c>
      <c r="E6" s="81" t="e">
        <f>IF('Feat-Func-Development'!#REF!&lt;&gt;"",'Feat-Func-Development'!#REF!,"")</f>
        <v>#REF!</v>
      </c>
      <c r="F6" s="81" t="e">
        <f>IF('Feat-Func-Development'!#REF!&lt;&gt;"",'Feat-Func-Development'!#REF!,"")</f>
        <v>#REF!</v>
      </c>
      <c r="G6" s="81" t="e">
        <f>IF('Feat-Func-Development'!#REF!&lt;&gt;"",'Feat-Func-Development'!#REF!,"")</f>
        <v>#REF!</v>
      </c>
      <c r="H6" s="81" t="e">
        <f>IF('Feat-Func-Development'!#REF!&lt;&gt;"",'Feat-Func-Development'!#REF!,"")</f>
        <v>#REF!</v>
      </c>
      <c r="I6" s="81" t="e">
        <f>IF('Feat-Func-Development'!#REF!&lt;&gt;"",'Feat-Func-Development'!#REF!,"")</f>
        <v>#REF!</v>
      </c>
      <c r="J6" s="153" t="e">
        <f>IF('Feat-Func-Development'!#REF!&lt;&gt;"",'Feat-Func-Development'!#REF!,"")</f>
        <v>#REF!</v>
      </c>
      <c r="K6" s="153" t="e">
        <f>IF('Feat-Func-Development'!#REF!&lt;&gt;"",'Feat-Func-Development'!#REF!,"")</f>
        <v>#REF!</v>
      </c>
      <c r="L6" s="153" t="e">
        <f>IF('Feat-Func-Development'!#REF!&lt;&gt;"",'Feat-Func-Development'!#REF!,"")</f>
        <v>#REF!</v>
      </c>
      <c r="M6" s="153" t="e">
        <f>IF('Feat-Func-Development'!#REF!&lt;&gt;"",'Feat-Func-Development'!#REF!,"")</f>
        <v>#REF!</v>
      </c>
      <c r="N6" s="153" t="e">
        <f>IF('Feat-Func-Development'!#REF!&lt;&gt;"",'Feat-Func-Development'!#REF!,"")</f>
        <v>#REF!</v>
      </c>
      <c r="O6" s="153" t="e">
        <f>IF('Feat-Func-Development'!#REF!&lt;&gt;"",'Feat-Func-Development'!#REF!,"")</f>
        <v>#REF!</v>
      </c>
      <c r="P6" s="153" t="e">
        <f>IF('Feat-Func-Development'!#REF!&lt;&gt;"",'Feat-Func-Development'!#REF!,"")</f>
        <v>#REF!</v>
      </c>
      <c r="Q6" s="153" t="e">
        <f>IF('Feat-Func-Development'!#REF!&lt;&gt;"",'Feat-Func-Development'!#REF!,"")</f>
        <v>#REF!</v>
      </c>
      <c r="R6" s="153" t="e">
        <f>IF('Feat-Func-Development'!#REF!&lt;&gt;"",'Feat-Func-Development'!#REF!,"")</f>
        <v>#REF!</v>
      </c>
      <c r="S6" s="153" t="e">
        <f>IF('Feat-Func-Development'!#REF!&lt;&gt;"",'Feat-Func-Development'!#REF!,"")</f>
        <v>#REF!</v>
      </c>
      <c r="T6" s="80" t="e">
        <f>IF('Feat-Func-Development'!#REF!&lt;&gt;"",'Feat-Func-Development'!#REF!,"")</f>
        <v>#REF!</v>
      </c>
      <c r="U6" s="80" t="e">
        <f>IF('Feat-Func-Development'!#REF!&lt;&gt;"",'Feat-Func-Development'!#REF!,"")</f>
        <v>#REF!</v>
      </c>
      <c r="V6" s="80" t="e">
        <f>IF('Feat-Func-Development'!#REF!&lt;&gt;"",'Feat-Func-Development'!#REF!,"")</f>
        <v>#REF!</v>
      </c>
      <c r="W6" s="80" t="e">
        <f>IF('Feat-Func-Development'!#REF!&lt;&gt;"",'Feat-Func-Development'!#REF!,"")</f>
        <v>#REF!</v>
      </c>
      <c r="X6" s="80" t="e">
        <f>IF('Feat-Func-Development'!#REF!&lt;&gt;"",'Feat-Func-Development'!#REF!,"")</f>
        <v>#REF!</v>
      </c>
      <c r="Y6" s="80" t="e">
        <f>IF('Feat-Func-Development'!#REF!&lt;&gt;"",'Feat-Func-Development'!#REF!,"")</f>
        <v>#REF!</v>
      </c>
      <c r="Z6" s="79" t="e">
        <f>IF('Feat-Func-Development'!#REF!&lt;&gt;"",'Feat-Func-Development'!#REF!,"")</f>
        <v>#REF!</v>
      </c>
      <c r="AA6" s="79" t="e">
        <f>IF('Feat-Func-Development'!#REF!&lt;&gt;"",'Feat-Func-Development'!#REF!,"")</f>
        <v>#REF!</v>
      </c>
      <c r="AB6" s="79" t="e">
        <f>IF('Feat-Func-Development'!#REF!&lt;&gt;"",'Feat-Func-Development'!#REF!,"")</f>
        <v>#REF!</v>
      </c>
      <c r="AC6" s="79" t="e">
        <f>IF('Feat-Func-Development'!#REF!&lt;&gt;"",'Feat-Func-Development'!#REF!,"")</f>
        <v>#REF!</v>
      </c>
      <c r="AD6" s="79" t="e">
        <f>IF('Feat-Func-Development'!#REF!&lt;&gt;"",'Feat-Func-Development'!#REF!,"")</f>
        <v>#REF!</v>
      </c>
      <c r="AE6" s="79" t="e">
        <f>IF('Feat-Func-Development'!#REF!&lt;&gt;"",'Feat-Func-Development'!#REF!,"")</f>
        <v>#REF!</v>
      </c>
      <c r="AF6" s="84" t="e">
        <f>IF('Feat-Func-Development'!#REF!&lt;&gt;"",'Feat-Func-Development'!#REF!,"")</f>
        <v>#REF!</v>
      </c>
      <c r="AG6" s="83" t="e">
        <f>IF('Feat-Func-Development'!#REF!&lt;&gt;"",'Feat-Func-Development'!#REF!,"")</f>
        <v>#REF!</v>
      </c>
      <c r="AH6" s="18" t="e">
        <f>IF('Feat-Func-Development'!#REF!&lt;&gt;"",'Feat-Func-Development'!#REF!,"")</f>
        <v>#REF!</v>
      </c>
      <c r="AI6" s="17" t="e">
        <f>IF('Feat-Func-Development'!#REF!&lt;&gt;"",'Feat-Func-Development'!#REF!,"")</f>
        <v>#REF!</v>
      </c>
      <c r="AJ6" s="18" t="e">
        <f>IF('Feat-Func-Development'!#REF!&lt;&gt;"",'Feat-Func-Development'!#REF!,"")</f>
        <v>#REF!</v>
      </c>
      <c r="AK6" s="18" t="e">
        <f>IF('Feat-Func-Development'!#REF!&lt;&gt;"",'Feat-Func-Development'!#REF!,"")</f>
        <v>#REF!</v>
      </c>
      <c r="AL6" s="18" t="e">
        <f>IF('Feat-Func-Development'!#REF!&lt;&gt;"",'Feat-Func-Development'!#REF!,"")</f>
        <v>#REF!</v>
      </c>
      <c r="AM6" s="18" t="e">
        <f>IF('Feat-Func-Development'!#REF!&lt;&gt;"",'Feat-Func-Development'!#REF!,"")</f>
        <v>#REF!</v>
      </c>
      <c r="AN6" s="18" t="e">
        <f>IF('Feat-Func-Development'!#REF!&lt;&gt;"",'Feat-Func-Development'!#REF!,"")</f>
        <v>#REF!</v>
      </c>
      <c r="AO6" s="18" t="e">
        <f>IF('Feat-Func-Development'!#REF!&lt;&gt;"",'Feat-Func-Development'!#REF!,"")</f>
        <v>#REF!</v>
      </c>
      <c r="AP6" s="18" t="e">
        <f>IF('Feat-Func-Development'!#REF!&lt;&gt;"",'Feat-Func-Development'!#REF!,"")</f>
        <v>#REF!</v>
      </c>
      <c r="AQ6" s="18" t="e">
        <f>IF('Feat-Func-Development'!#REF!&lt;&gt;"",'Feat-Func-Development'!#REF!,"")</f>
        <v>#REF!</v>
      </c>
      <c r="AR6" s="18" t="e">
        <f>IF('Feat-Func-Development'!#REF!&lt;&gt;"",'Feat-Func-Development'!#REF!,"")</f>
        <v>#REF!</v>
      </c>
      <c r="AS6" s="18" t="e">
        <f>IF('Feat-Func-Development'!#REF!&lt;&gt;"",'Feat-Func-Development'!#REF!,"")</f>
        <v>#REF!</v>
      </c>
      <c r="AT6" s="18" t="e">
        <f>IF('Feat-Func-Development'!#REF!&lt;&gt;"",'Feat-Func-Development'!#REF!,"")</f>
        <v>#REF!</v>
      </c>
      <c r="AU6" s="18" t="e">
        <f>IF('Feat-Func-Development'!#REF!&lt;&gt;"",'Feat-Func-Development'!#REF!,"")</f>
        <v>#REF!</v>
      </c>
      <c r="AV6" s="18" t="e">
        <f>IF('Feat-Func-Development'!#REF!&lt;&gt;"",'Feat-Func-Development'!#REF!,"")</f>
        <v>#REF!</v>
      </c>
      <c r="AW6" s="18" t="e">
        <f>IF('Feat-Func-Development'!#REF!&lt;&gt;"",'Feat-Func-Development'!#REF!,"")</f>
        <v>#REF!</v>
      </c>
      <c r="AX6" s="18" t="e">
        <f>IF('Feat-Func-Development'!#REF!&lt;&gt;"",'Feat-Func-Development'!#REF!,"")</f>
        <v>#REF!</v>
      </c>
      <c r="AY6" s="18" t="e">
        <f>IF('Feat-Func-Development'!#REF!&lt;&gt;"",'Feat-Func-Development'!#REF!,"")</f>
        <v>#REF!</v>
      </c>
      <c r="AZ6" s="18" t="e">
        <f>IF('Feat-Func-Development'!#REF!&lt;&gt;"",'Feat-Func-Development'!#REF!,"")</f>
        <v>#REF!</v>
      </c>
      <c r="BA6" s="18" t="e">
        <f>IF('Feat-Func-Development'!#REF!&lt;&gt;"",'Feat-Func-Development'!#REF!,"")</f>
        <v>#REF!</v>
      </c>
      <c r="BB6" s="18" t="e">
        <f>IF('Feat-Func-Development'!#REF!&lt;&gt;"",'Feat-Func-Development'!#REF!,"")</f>
        <v>#REF!</v>
      </c>
      <c r="BC6" s="18" t="e">
        <f>IF('Feat-Func-Development'!#REF!&lt;&gt;"",'Feat-Func-Development'!#REF!,"")</f>
        <v>#REF!</v>
      </c>
      <c r="BD6" s="18" t="e">
        <f>IF('Feat-Func-Development'!#REF!&lt;&gt;"",'Feat-Func-Development'!#REF!,"")</f>
        <v>#REF!</v>
      </c>
      <c r="BE6" s="18" t="e">
        <f>IF('Feat-Func-Development'!#REF!&lt;&gt;"",'Feat-Func-Development'!#REF!,"")</f>
        <v>#REF!</v>
      </c>
      <c r="BF6" s="18" t="e">
        <f>IF('Feat-Func-Development'!#REF!&lt;&gt;"",'Feat-Func-Development'!#REF!,"")</f>
        <v>#REF!</v>
      </c>
      <c r="BG6" s="18" t="e">
        <f>IF('Feat-Func-Development'!#REF!&lt;&gt;"",'Feat-Func-Development'!#REF!,"")</f>
        <v>#REF!</v>
      </c>
      <c r="BH6" s="18" t="e">
        <f>IF('Feat-Func-Development'!#REF!&lt;&gt;"",'Feat-Func-Development'!#REF!,"")</f>
        <v>#REF!</v>
      </c>
      <c r="BI6" s="18" t="e">
        <f>IF('Feat-Func-Development'!#REF!&lt;&gt;"",'Feat-Func-Development'!#REF!,"")</f>
        <v>#REF!</v>
      </c>
      <c r="BJ6" s="18" t="e">
        <f>IF('Feat-Func-Development'!#REF!&lt;&gt;"",'Feat-Func-Development'!#REF!,"")</f>
        <v>#REF!</v>
      </c>
      <c r="BK6" s="18" t="e">
        <f>IF('Feat-Func-Development'!#REF!&lt;&gt;"",'Feat-Func-Development'!#REF!,"")</f>
        <v>#REF!</v>
      </c>
      <c r="BL6" s="18" t="e">
        <f>IF('Feat-Func-Development'!#REF!&lt;&gt;"",'Feat-Func-Development'!#REF!,"")</f>
        <v>#REF!</v>
      </c>
      <c r="BM6" s="18" t="e">
        <f>IF('Feat-Func-Development'!#REF!&lt;&gt;"",'Feat-Func-Development'!#REF!,"")</f>
        <v>#REF!</v>
      </c>
      <c r="BN6" s="18" t="e">
        <f>IF('Feat-Func-Development'!#REF!&lt;&gt;"",'Feat-Func-Development'!#REF!,"")</f>
        <v>#REF!</v>
      </c>
      <c r="BO6" s="18" t="e">
        <f>IF('Feat-Func-Development'!#REF!&lt;&gt;"",'Feat-Func-Development'!#REF!,"")</f>
        <v>#REF!</v>
      </c>
      <c r="BP6" s="18" t="e">
        <f>IF('Feat-Func-Development'!#REF!&lt;&gt;"",'Feat-Func-Development'!#REF!,"")</f>
        <v>#REF!</v>
      </c>
      <c r="BQ6" s="18" t="e">
        <f>IF('Feat-Func-Development'!#REF!&lt;&gt;"",'Feat-Func-Development'!#REF!,"")</f>
        <v>#REF!</v>
      </c>
      <c r="BR6" s="18" t="e">
        <f>IF('Feat-Func-Development'!#REF!&lt;&gt;"",'Feat-Func-Development'!#REF!,"")</f>
        <v>#REF!</v>
      </c>
      <c r="BS6" s="18" t="e">
        <f>IF('Feat-Func-Development'!#REF!&lt;&gt;"",'Feat-Func-Development'!#REF!,"")</f>
        <v>#REF!</v>
      </c>
      <c r="BT6" s="18" t="e">
        <f>IF('Feat-Func-Development'!#REF!&lt;&gt;"",'Feat-Func-Development'!#REF!,"")</f>
        <v>#REF!</v>
      </c>
      <c r="BU6" s="18" t="e">
        <f>IF('Feat-Func-Development'!#REF!&lt;&gt;"",'Feat-Func-Development'!#REF!,"")</f>
        <v>#REF!</v>
      </c>
      <c r="BV6" s="18" t="e">
        <f>IF('Feat-Func-Development'!#REF!&lt;&gt;"",'Feat-Func-Development'!#REF!,"")</f>
        <v>#REF!</v>
      </c>
      <c r="BW6" s="18" t="e">
        <f>IF('Feat-Func-Development'!#REF!&lt;&gt;"",'Feat-Func-Development'!#REF!,"")</f>
        <v>#REF!</v>
      </c>
      <c r="BX6" s="18" t="e">
        <f>IF('Feat-Func-Development'!#REF!&lt;&gt;"",'Feat-Func-Development'!#REF!,"")</f>
        <v>#REF!</v>
      </c>
      <c r="BY6" s="18" t="e">
        <f>IF('Feat-Func-Development'!#REF!&lt;&gt;"",'Feat-Func-Development'!#REF!,"")</f>
        <v>#REF!</v>
      </c>
      <c r="BZ6" s="18" t="e">
        <f>IF('Feat-Func-Development'!#REF!&lt;&gt;"",'Feat-Func-Development'!#REF!,"")</f>
        <v>#REF!</v>
      </c>
      <c r="CA6" s="18" t="e">
        <f>IF('Feat-Func-Development'!#REF!&lt;&gt;"",'Feat-Func-Development'!#REF!,"")</f>
        <v>#REF!</v>
      </c>
      <c r="CB6" s="18" t="e">
        <f>IF('Feat-Func-Development'!#REF!&lt;&gt;"",'Feat-Func-Development'!#REF!,"")</f>
        <v>#REF!</v>
      </c>
      <c r="CC6" s="18" t="e">
        <f>IF('Feat-Func-Development'!#REF!&lt;&gt;"",'Feat-Func-Development'!#REF!,"")</f>
        <v>#REF!</v>
      </c>
      <c r="CD6" s="18" t="e">
        <f>IF('Feat-Func-Development'!#REF!&lt;&gt;"",'Feat-Func-Development'!#REF!,"")</f>
        <v>#REF!</v>
      </c>
      <c r="CE6" s="18" t="e">
        <f>IF('Feat-Func-Development'!#REF!&lt;&gt;"",'Feat-Func-Development'!#REF!,"")</f>
        <v>#REF!</v>
      </c>
      <c r="CF6" s="18" t="e">
        <f>IF('Feat-Func-Development'!#REF!&lt;&gt;"",'Feat-Func-Development'!#REF!,"")</f>
        <v>#REF!</v>
      </c>
      <c r="CG6" s="18" t="e">
        <f>IF('Feat-Func-Development'!#REF!&lt;&gt;"",'Feat-Func-Development'!#REF!,"")</f>
        <v>#REF!</v>
      </c>
      <c r="CH6" s="18" t="e">
        <f>IF('Feat-Func-Development'!#REF!&lt;&gt;"",'Feat-Func-Development'!#REF!,"")</f>
        <v>#REF!</v>
      </c>
      <c r="CI6" s="18" t="e">
        <f>IF('Feat-Func-Development'!#REF!&lt;&gt;"",'Feat-Func-Development'!#REF!,"")</f>
        <v>#REF!</v>
      </c>
      <c r="CJ6" s="18" t="e">
        <f>IF('Feat-Func-Development'!#REF!&lt;&gt;"",'Feat-Func-Development'!#REF!,"")</f>
        <v>#REF!</v>
      </c>
      <c r="CK6" s="18" t="e">
        <f>IF('Feat-Func-Development'!#REF!&lt;&gt;"",'Feat-Func-Development'!#REF!,"")</f>
        <v>#REF!</v>
      </c>
      <c r="CL6" s="18" t="e">
        <f>IF('Feat-Func-Development'!#REF!&lt;&gt;"",'Feat-Func-Development'!#REF!,"")</f>
        <v>#REF!</v>
      </c>
      <c r="CM6" s="18" t="e">
        <f>IF('Feat-Func-Development'!#REF!&lt;&gt;"",'Feat-Func-Development'!#REF!,"")</f>
        <v>#REF!</v>
      </c>
      <c r="CN6" s="18" t="e">
        <f>IF('Feat-Func-Development'!#REF!&lt;&gt;"",'Feat-Func-Development'!#REF!,"")</f>
        <v>#REF!</v>
      </c>
      <c r="CO6" s="18" t="e">
        <f>IF('Feat-Func-Development'!#REF!&lt;&gt;"",'Feat-Func-Development'!#REF!,"")</f>
        <v>#REF!</v>
      </c>
      <c r="CP6" s="18" t="e">
        <f>IF('Feat-Func-Development'!#REF!&lt;&gt;"",'Feat-Func-Development'!#REF!,"")</f>
        <v>#REF!</v>
      </c>
      <c r="CQ6" s="18" t="e">
        <f>IF('Feat-Func-Development'!#REF!&lt;&gt;"",'Feat-Func-Development'!#REF!,"")</f>
        <v>#REF!</v>
      </c>
      <c r="CR6" s="18" t="e">
        <f>IF('Feat-Func-Development'!#REF!&lt;&gt;"",'Feat-Func-Development'!#REF!,"")</f>
        <v>#REF!</v>
      </c>
      <c r="CS6" s="18" t="e">
        <f>IF('Feat-Func-Development'!#REF!&lt;&gt;"",'Feat-Func-Development'!#REF!,"")</f>
        <v>#REF!</v>
      </c>
      <c r="CT6" s="18" t="e">
        <f>IF('Feat-Func-Development'!#REF!&lt;&gt;"",'Feat-Func-Development'!#REF!,"")</f>
        <v>#REF!</v>
      </c>
      <c r="CU6" s="18" t="e">
        <f>IF('Feat-Func-Development'!#REF!&lt;&gt;"",'Feat-Func-Development'!#REF!,"")</f>
        <v>#REF!</v>
      </c>
      <c r="CV6" s="18" t="e">
        <f>IF('Feat-Func-Development'!#REF!&lt;&gt;"",'Feat-Func-Development'!#REF!,"")</f>
        <v>#REF!</v>
      </c>
      <c r="CW6" s="18" t="e">
        <f>IF('Feat-Func-Development'!#REF!&lt;&gt;"",'Feat-Func-Development'!#REF!,"")</f>
        <v>#REF!</v>
      </c>
      <c r="CX6" s="18" t="e">
        <f>IF('Feat-Func-Development'!#REF!&lt;&gt;"",'Feat-Func-Development'!#REF!,"")</f>
        <v>#REF!</v>
      </c>
      <c r="CY6" s="18" t="e">
        <f>IF('Feat-Func-Development'!#REF!&lt;&gt;"",'Feat-Func-Development'!#REF!,"")</f>
        <v>#REF!</v>
      </c>
      <c r="CZ6" s="18" t="e">
        <f>IF('Feat-Func-Development'!#REF!&lt;&gt;"",'Feat-Func-Development'!#REF!,"")</f>
        <v>#REF!</v>
      </c>
      <c r="DA6" s="18" t="e">
        <f>IF('Feat-Func-Development'!#REF!&lt;&gt;"",'Feat-Func-Development'!#REF!,"")</f>
        <v>#REF!</v>
      </c>
      <c r="DB6" s="18" t="e">
        <f>IF('Feat-Func-Development'!#REF!&lt;&gt;"",'Feat-Func-Development'!#REF!,"")</f>
        <v>#REF!</v>
      </c>
      <c r="DC6" s="18" t="e">
        <f>IF('Feat-Func-Development'!#REF!&lt;&gt;"",'Feat-Func-Development'!#REF!,"")</f>
        <v>#REF!</v>
      </c>
      <c r="DD6" s="18" t="e">
        <f>IF('Feat-Func-Development'!#REF!&lt;&gt;"",'Feat-Func-Development'!#REF!,"")</f>
        <v>#REF!</v>
      </c>
      <c r="DE6" s="18" t="e">
        <f>IF('Feat-Func-Development'!#REF!&lt;&gt;"",'Feat-Func-Development'!#REF!,"")</f>
        <v>#REF!</v>
      </c>
      <c r="DF6" s="18" t="e">
        <f>IF('Feat-Func-Development'!#REF!&lt;&gt;"",'Feat-Func-Development'!#REF!,"")</f>
        <v>#REF!</v>
      </c>
      <c r="DG6" s="18" t="e">
        <f>IF('Feat-Func-Development'!#REF!&lt;&gt;"",'Feat-Func-Development'!#REF!,"")</f>
        <v>#REF!</v>
      </c>
      <c r="DH6" s="18" t="e">
        <f>IF('Feat-Func-Development'!#REF!&lt;&gt;"",'Feat-Func-Development'!#REF!,"")</f>
        <v>#REF!</v>
      </c>
      <c r="DI6" s="18" t="e">
        <f>IF('Feat-Func-Development'!#REF!&lt;&gt;"",'Feat-Func-Development'!#REF!,"")</f>
        <v>#REF!</v>
      </c>
      <c r="DJ6" s="18" t="e">
        <f>IF('Feat-Func-Development'!#REF!&lt;&gt;"",'Feat-Func-Development'!#REF!,"")</f>
        <v>#REF!</v>
      </c>
      <c r="DK6" s="18" t="e">
        <f>IF('Feat-Func-Development'!#REF!&lt;&gt;"",'Feat-Func-Development'!#REF!,"")</f>
        <v>#REF!</v>
      </c>
      <c r="DL6" s="18" t="e">
        <f>IF('Feat-Func-Development'!#REF!&lt;&gt;"",'Feat-Func-Development'!#REF!,"")</f>
        <v>#REF!</v>
      </c>
      <c r="DM6" s="18" t="e">
        <f>IF('Feat-Func-Development'!#REF!&lt;&gt;"",'Feat-Func-Development'!#REF!,"")</f>
        <v>#REF!</v>
      </c>
      <c r="DN6" s="18" t="e">
        <f>IF('Feat-Func-Development'!#REF!&lt;&gt;"",'Feat-Func-Development'!#REF!,"")</f>
        <v>#REF!</v>
      </c>
      <c r="DO6" s="18" t="e">
        <f>IF('Feat-Func-Development'!#REF!&lt;&gt;"",'Feat-Func-Development'!#REF!,"")</f>
        <v>#REF!</v>
      </c>
      <c r="DP6" s="18" t="e">
        <f>IF('Feat-Func-Development'!#REF!&lt;&gt;"",'Feat-Func-Development'!#REF!,"")</f>
        <v>#REF!</v>
      </c>
      <c r="DQ6" s="18" t="e">
        <f>IF('Feat-Func-Development'!#REF!&lt;&gt;"",'Feat-Func-Development'!#REF!,"")</f>
        <v>#REF!</v>
      </c>
      <c r="DR6" s="18" t="e">
        <f>IF('Feat-Func-Development'!#REF!&lt;&gt;"",'Feat-Func-Development'!#REF!,"")</f>
        <v>#REF!</v>
      </c>
      <c r="DS6" s="18" t="e">
        <f>IF('Feat-Func-Development'!#REF!&lt;&gt;"",'Feat-Func-Development'!#REF!,"")</f>
        <v>#REF!</v>
      </c>
      <c r="DT6" s="18" t="e">
        <f>IF('Feat-Func-Development'!#REF!&lt;&gt;"",'Feat-Func-Development'!#REF!,"")</f>
        <v>#REF!</v>
      </c>
      <c r="DU6" s="18" t="e">
        <f>IF('Feat-Func-Development'!#REF!&lt;&gt;"",'Feat-Func-Development'!#REF!,"")</f>
        <v>#REF!</v>
      </c>
      <c r="DV6" s="18" t="e">
        <f>IF('Feat-Func-Development'!#REF!&lt;&gt;"",'Feat-Func-Development'!#REF!,"")</f>
        <v>#REF!</v>
      </c>
      <c r="DW6" s="18" t="e">
        <f>IF('Feat-Func-Development'!#REF!&lt;&gt;"",'Feat-Func-Development'!#REF!,"")</f>
        <v>#REF!</v>
      </c>
      <c r="DX6" s="18" t="e">
        <f>IF('Feat-Func-Development'!#REF!&lt;&gt;"",'Feat-Func-Development'!#REF!,"")</f>
        <v>#REF!</v>
      </c>
      <c r="DY6" s="18" t="e">
        <f>IF('Feat-Func-Development'!#REF!&lt;&gt;"",'Feat-Func-Development'!#REF!,"")</f>
        <v>#REF!</v>
      </c>
      <c r="DZ6" s="18" t="e">
        <f>IF('Feat-Func-Development'!#REF!&lt;&gt;"",'Feat-Func-Development'!#REF!,"")</f>
        <v>#REF!</v>
      </c>
      <c r="EA6" s="18" t="e">
        <f>IF('Feat-Func-Development'!#REF!&lt;&gt;"",'Feat-Func-Development'!#REF!,"")</f>
        <v>#REF!</v>
      </c>
      <c r="EB6" s="18" t="e">
        <f>IF('Feat-Func-Development'!#REF!&lt;&gt;"",'Feat-Func-Development'!#REF!,"")</f>
        <v>#REF!</v>
      </c>
      <c r="EC6" s="18" t="e">
        <f>IF('Feat-Func-Development'!#REF!&lt;&gt;"",'Feat-Func-Development'!#REF!,"")</f>
        <v>#REF!</v>
      </c>
      <c r="ED6" s="18" t="e">
        <f>IF('Feat-Func-Development'!#REF!&lt;&gt;"",'Feat-Func-Development'!#REF!,"")</f>
        <v>#REF!</v>
      </c>
      <c r="EE6" s="18" t="e">
        <f>IF('Feat-Func-Development'!#REF!&lt;&gt;"",'Feat-Func-Development'!#REF!,"")</f>
        <v>#REF!</v>
      </c>
      <c r="EF6" s="18" t="e">
        <f>IF('Feat-Func-Development'!#REF!&lt;&gt;"",'Feat-Func-Development'!#REF!,"")</f>
        <v>#REF!</v>
      </c>
      <c r="EG6" s="18" t="e">
        <f>IF('Feat-Func-Development'!#REF!&lt;&gt;"",'Feat-Func-Development'!#REF!,"")</f>
        <v>#REF!</v>
      </c>
      <c r="EH6" s="18" t="e">
        <f>IF('Feat-Func-Development'!#REF!&lt;&gt;"",'Feat-Func-Development'!#REF!,"")</f>
        <v>#REF!</v>
      </c>
      <c r="EI6" s="18" t="e">
        <f>IF('Feat-Func-Development'!#REF!&lt;&gt;"",'Feat-Func-Development'!#REF!,"")</f>
        <v>#REF!</v>
      </c>
      <c r="EJ6" s="18" t="e">
        <f>IF('Feat-Func-Development'!#REF!&lt;&gt;"",'Feat-Func-Development'!#REF!,"")</f>
        <v>#REF!</v>
      </c>
      <c r="EK6" s="18" t="e">
        <f>IF('Feat-Func-Development'!#REF!&lt;&gt;"",'Feat-Func-Development'!#REF!,"")</f>
        <v>#REF!</v>
      </c>
      <c r="EL6" s="18" t="e">
        <f>IF('Feat-Func-Development'!#REF!&lt;&gt;"",'Feat-Func-Development'!#REF!,"")</f>
        <v>#REF!</v>
      </c>
      <c r="EM6" s="18" t="e">
        <f>IF('Feat-Func-Development'!#REF!&lt;&gt;"",'Feat-Func-Development'!#REF!,"")</f>
        <v>#REF!</v>
      </c>
      <c r="EN6" s="18" t="e">
        <f>IF('Feat-Func-Development'!#REF!&lt;&gt;"",'Feat-Func-Development'!#REF!,"")</f>
        <v>#REF!</v>
      </c>
      <c r="EO6" s="18" t="e">
        <f>IF('Feat-Func-Development'!#REF!&lt;&gt;"",'Feat-Func-Development'!#REF!,"")</f>
        <v>#REF!</v>
      </c>
      <c r="EP6" s="18" t="e">
        <f>IF('Feat-Func-Development'!#REF!&lt;&gt;"",'Feat-Func-Development'!#REF!,"")</f>
        <v>#REF!</v>
      </c>
      <c r="EQ6" s="18" t="e">
        <f>IF('Feat-Func-Development'!#REF!&lt;&gt;"",'Feat-Func-Development'!#REF!,"")</f>
        <v>#REF!</v>
      </c>
      <c r="ER6" s="18" t="e">
        <f>IF('Feat-Func-Development'!#REF!&lt;&gt;"",'Feat-Func-Development'!#REF!,"")</f>
        <v>#REF!</v>
      </c>
      <c r="ES6" s="18" t="e">
        <f>IF('Feat-Func-Development'!#REF!&lt;&gt;"",'Feat-Func-Development'!#REF!,"")</f>
        <v>#REF!</v>
      </c>
      <c r="ET6" s="18" t="e">
        <f>IF('Feat-Func-Development'!#REF!&lt;&gt;"",'Feat-Func-Development'!#REF!,"")</f>
        <v>#REF!</v>
      </c>
      <c r="EU6" s="18" t="e">
        <f>IF('Feat-Func-Development'!#REF!&lt;&gt;"",'Feat-Func-Development'!#REF!,"")</f>
        <v>#REF!</v>
      </c>
      <c r="EV6" s="18" t="e">
        <f>IF('Feat-Func-Development'!#REF!&lt;&gt;"",'Feat-Func-Development'!#REF!,"")</f>
        <v>#REF!</v>
      </c>
      <c r="EW6" s="18" t="e">
        <f>IF('Feat-Func-Development'!#REF!&lt;&gt;"",'Feat-Func-Development'!#REF!,"")</f>
        <v>#REF!</v>
      </c>
    </row>
    <row r="7" spans="1:155" ht="15.75" thickBot="1">
      <c r="A7" s="82" t="e">
        <f>IF('Feat-Func-Development'!#REF!&lt;&gt;"",'Feat-Func-Development'!#REF!,"")</f>
        <v>#REF!</v>
      </c>
      <c r="B7" s="81" t="e">
        <f>VLOOKUP(D7,TranslationVSEM2LHS!B:G,4,FALSE)</f>
        <v>#REF!</v>
      </c>
      <c r="C7" s="81" t="e">
        <f>VLOOKUP(D7,TranslationVSEM2LHS!B:G,5,FALSE)</f>
        <v>#REF!</v>
      </c>
      <c r="D7" s="81" t="e">
        <f>IF('Feat-Func-Development'!#REF!&lt;&gt;"",'Feat-Func-Development'!#REF!,"")</f>
        <v>#REF!</v>
      </c>
      <c r="E7" s="81" t="e">
        <f>IF('Feat-Func-Development'!#REF!&lt;&gt;"",'Feat-Func-Development'!#REF!,"")</f>
        <v>#REF!</v>
      </c>
      <c r="F7" s="81" t="e">
        <f>IF('Feat-Func-Development'!#REF!&lt;&gt;"",'Feat-Func-Development'!#REF!,"")</f>
        <v>#REF!</v>
      </c>
      <c r="G7" s="81" t="e">
        <f>IF('Feat-Func-Development'!#REF!&lt;&gt;"",'Feat-Func-Development'!#REF!,"")</f>
        <v>#REF!</v>
      </c>
      <c r="H7" s="81" t="e">
        <f>IF('Feat-Func-Development'!#REF!&lt;&gt;"",'Feat-Func-Development'!#REF!,"")</f>
        <v>#REF!</v>
      </c>
      <c r="I7" s="81" t="e">
        <f>IF('Feat-Func-Development'!#REF!&lt;&gt;"",'Feat-Func-Development'!#REF!,"")</f>
        <v>#REF!</v>
      </c>
      <c r="J7" s="153" t="e">
        <f>IF('Feat-Func-Development'!#REF!&lt;&gt;"",'Feat-Func-Development'!#REF!,"")</f>
        <v>#REF!</v>
      </c>
      <c r="K7" s="153" t="e">
        <f>IF('Feat-Func-Development'!#REF!&lt;&gt;"",'Feat-Func-Development'!#REF!,"")</f>
        <v>#REF!</v>
      </c>
      <c r="L7" s="153" t="e">
        <f>IF('Feat-Func-Development'!#REF!&lt;&gt;"",'Feat-Func-Development'!#REF!,"")</f>
        <v>#REF!</v>
      </c>
      <c r="M7" s="153" t="e">
        <f>IF('Feat-Func-Development'!#REF!&lt;&gt;"",'Feat-Func-Development'!#REF!,"")</f>
        <v>#REF!</v>
      </c>
      <c r="N7" s="153" t="e">
        <f>IF('Feat-Func-Development'!#REF!&lt;&gt;"",'Feat-Func-Development'!#REF!,"")</f>
        <v>#REF!</v>
      </c>
      <c r="O7" s="153" t="e">
        <f>IF('Feat-Func-Development'!#REF!&lt;&gt;"",'Feat-Func-Development'!#REF!,"")</f>
        <v>#REF!</v>
      </c>
      <c r="P7" s="153" t="e">
        <f>IF('Feat-Func-Development'!#REF!&lt;&gt;"",'Feat-Func-Development'!#REF!,"")</f>
        <v>#REF!</v>
      </c>
      <c r="Q7" s="153" t="e">
        <f>IF('Feat-Func-Development'!#REF!&lt;&gt;"",'Feat-Func-Development'!#REF!,"")</f>
        <v>#REF!</v>
      </c>
      <c r="R7" s="153" t="e">
        <f>IF('Feat-Func-Development'!#REF!&lt;&gt;"",'Feat-Func-Development'!#REF!,"")</f>
        <v>#REF!</v>
      </c>
      <c r="S7" s="153" t="e">
        <f>IF('Feat-Func-Development'!#REF!&lt;&gt;"",'Feat-Func-Development'!#REF!,"")</f>
        <v>#REF!</v>
      </c>
      <c r="T7" s="80" t="e">
        <f>IF('Feat-Func-Development'!#REF!&lt;&gt;"",'Feat-Func-Development'!#REF!,"")</f>
        <v>#REF!</v>
      </c>
      <c r="U7" s="80" t="e">
        <f>IF('Feat-Func-Development'!#REF!&lt;&gt;"",'Feat-Func-Development'!#REF!,"")</f>
        <v>#REF!</v>
      </c>
      <c r="V7" s="80" t="e">
        <f>IF('Feat-Func-Development'!#REF!&lt;&gt;"",'Feat-Func-Development'!#REF!,"")</f>
        <v>#REF!</v>
      </c>
      <c r="W7" s="80" t="e">
        <f>IF('Feat-Func-Development'!#REF!&lt;&gt;"",'Feat-Func-Development'!#REF!,"")</f>
        <v>#REF!</v>
      </c>
      <c r="X7" s="80" t="e">
        <f>IF('Feat-Func-Development'!#REF!&lt;&gt;"",'Feat-Func-Development'!#REF!,"")</f>
        <v>#REF!</v>
      </c>
      <c r="Y7" s="80" t="e">
        <f>IF('Feat-Func-Development'!#REF!&lt;&gt;"",'Feat-Func-Development'!#REF!,"")</f>
        <v>#REF!</v>
      </c>
      <c r="Z7" s="79" t="e">
        <f>IF('Feat-Func-Development'!#REF!&lt;&gt;"",'Feat-Func-Development'!#REF!,"")</f>
        <v>#REF!</v>
      </c>
      <c r="AA7" s="79" t="e">
        <f>IF('Feat-Func-Development'!#REF!&lt;&gt;"",'Feat-Func-Development'!#REF!,"")</f>
        <v>#REF!</v>
      </c>
      <c r="AB7" s="79" t="e">
        <f>IF('Feat-Func-Development'!#REF!&lt;&gt;"",'Feat-Func-Development'!#REF!,"")</f>
        <v>#REF!</v>
      </c>
      <c r="AC7" s="79" t="e">
        <f>IF('Feat-Func-Development'!#REF!&lt;&gt;"",'Feat-Func-Development'!#REF!,"")</f>
        <v>#REF!</v>
      </c>
      <c r="AD7" s="79" t="e">
        <f>IF('Feat-Func-Development'!#REF!&lt;&gt;"",'Feat-Func-Development'!#REF!,"")</f>
        <v>#REF!</v>
      </c>
      <c r="AE7" s="79" t="e">
        <f>IF('Feat-Func-Development'!#REF!&lt;&gt;"",'Feat-Func-Development'!#REF!,"")</f>
        <v>#REF!</v>
      </c>
      <c r="AF7" s="84" t="e">
        <f>IF('Feat-Func-Development'!#REF!&lt;&gt;"",'Feat-Func-Development'!#REF!,"")</f>
        <v>#REF!</v>
      </c>
      <c r="AG7" s="83" t="e">
        <f>IF('Feat-Func-Development'!#REF!&lt;&gt;"",'Feat-Func-Development'!#REF!,"")</f>
        <v>#REF!</v>
      </c>
      <c r="AH7" s="18" t="e">
        <f>IF('Feat-Func-Development'!#REF!&lt;&gt;"",'Feat-Func-Development'!#REF!,"")</f>
        <v>#REF!</v>
      </c>
      <c r="AI7" s="17" t="e">
        <f>IF('Feat-Func-Development'!#REF!&lt;&gt;"",'Feat-Func-Development'!#REF!,"")</f>
        <v>#REF!</v>
      </c>
      <c r="AJ7" s="18" t="e">
        <f>IF('Feat-Func-Development'!#REF!&lt;&gt;"",'Feat-Func-Development'!#REF!,"")</f>
        <v>#REF!</v>
      </c>
      <c r="AK7" s="18" t="e">
        <f>IF('Feat-Func-Development'!#REF!&lt;&gt;"",'Feat-Func-Development'!#REF!,"")</f>
        <v>#REF!</v>
      </c>
      <c r="AL7" s="18" t="e">
        <f>IF('Feat-Func-Development'!#REF!&lt;&gt;"",'Feat-Func-Development'!#REF!,"")</f>
        <v>#REF!</v>
      </c>
      <c r="AM7" s="18" t="e">
        <f>IF('Feat-Func-Development'!#REF!&lt;&gt;"",'Feat-Func-Development'!#REF!,"")</f>
        <v>#REF!</v>
      </c>
      <c r="AN7" s="18" t="e">
        <f>IF('Feat-Func-Development'!#REF!&lt;&gt;"",'Feat-Func-Development'!#REF!,"")</f>
        <v>#REF!</v>
      </c>
      <c r="AO7" s="18" t="e">
        <f>IF('Feat-Func-Development'!#REF!&lt;&gt;"",'Feat-Func-Development'!#REF!,"")</f>
        <v>#REF!</v>
      </c>
      <c r="AP7" s="18" t="e">
        <f>IF('Feat-Func-Development'!#REF!&lt;&gt;"",'Feat-Func-Development'!#REF!,"")</f>
        <v>#REF!</v>
      </c>
      <c r="AQ7" s="18" t="e">
        <f>IF('Feat-Func-Development'!#REF!&lt;&gt;"",'Feat-Func-Development'!#REF!,"")</f>
        <v>#REF!</v>
      </c>
      <c r="AR7" s="18" t="e">
        <f>IF('Feat-Func-Development'!#REF!&lt;&gt;"",'Feat-Func-Development'!#REF!,"")</f>
        <v>#REF!</v>
      </c>
      <c r="AS7" s="18" t="e">
        <f>IF('Feat-Func-Development'!#REF!&lt;&gt;"",'Feat-Func-Development'!#REF!,"")</f>
        <v>#REF!</v>
      </c>
      <c r="AT7" s="18" t="e">
        <f>IF('Feat-Func-Development'!#REF!&lt;&gt;"",'Feat-Func-Development'!#REF!,"")</f>
        <v>#REF!</v>
      </c>
      <c r="AU7" s="18" t="e">
        <f>IF('Feat-Func-Development'!#REF!&lt;&gt;"",'Feat-Func-Development'!#REF!,"")</f>
        <v>#REF!</v>
      </c>
      <c r="AV7" s="18" t="e">
        <f>IF('Feat-Func-Development'!#REF!&lt;&gt;"",'Feat-Func-Development'!#REF!,"")</f>
        <v>#REF!</v>
      </c>
      <c r="AW7" s="18" t="e">
        <f>IF('Feat-Func-Development'!#REF!&lt;&gt;"",'Feat-Func-Development'!#REF!,"")</f>
        <v>#REF!</v>
      </c>
      <c r="AX7" s="18" t="e">
        <f>IF('Feat-Func-Development'!#REF!&lt;&gt;"",'Feat-Func-Development'!#REF!,"")</f>
        <v>#REF!</v>
      </c>
      <c r="AY7" s="18" t="e">
        <f>IF('Feat-Func-Development'!#REF!&lt;&gt;"",'Feat-Func-Development'!#REF!,"")</f>
        <v>#REF!</v>
      </c>
      <c r="AZ7" s="18" t="e">
        <f>IF('Feat-Func-Development'!#REF!&lt;&gt;"",'Feat-Func-Development'!#REF!,"")</f>
        <v>#REF!</v>
      </c>
      <c r="BA7" s="18" t="e">
        <f>IF('Feat-Func-Development'!#REF!&lt;&gt;"",'Feat-Func-Development'!#REF!,"")</f>
        <v>#REF!</v>
      </c>
      <c r="BB7" s="18" t="e">
        <f>IF('Feat-Func-Development'!#REF!&lt;&gt;"",'Feat-Func-Development'!#REF!,"")</f>
        <v>#REF!</v>
      </c>
      <c r="BC7" s="18" t="e">
        <f>IF('Feat-Func-Development'!#REF!&lt;&gt;"",'Feat-Func-Development'!#REF!,"")</f>
        <v>#REF!</v>
      </c>
      <c r="BD7" s="18" t="e">
        <f>IF('Feat-Func-Development'!#REF!&lt;&gt;"",'Feat-Func-Development'!#REF!,"")</f>
        <v>#REF!</v>
      </c>
      <c r="BE7" s="18" t="e">
        <f>IF('Feat-Func-Development'!#REF!&lt;&gt;"",'Feat-Func-Development'!#REF!,"")</f>
        <v>#REF!</v>
      </c>
      <c r="BF7" s="18" t="e">
        <f>IF('Feat-Func-Development'!#REF!&lt;&gt;"",'Feat-Func-Development'!#REF!,"")</f>
        <v>#REF!</v>
      </c>
      <c r="BG7" s="18" t="e">
        <f>IF('Feat-Func-Development'!#REF!&lt;&gt;"",'Feat-Func-Development'!#REF!,"")</f>
        <v>#REF!</v>
      </c>
      <c r="BH7" s="18" t="e">
        <f>IF('Feat-Func-Development'!#REF!&lt;&gt;"",'Feat-Func-Development'!#REF!,"")</f>
        <v>#REF!</v>
      </c>
      <c r="BI7" s="18" t="e">
        <f>IF('Feat-Func-Development'!#REF!&lt;&gt;"",'Feat-Func-Development'!#REF!,"")</f>
        <v>#REF!</v>
      </c>
      <c r="BJ7" s="18" t="e">
        <f>IF('Feat-Func-Development'!#REF!&lt;&gt;"",'Feat-Func-Development'!#REF!,"")</f>
        <v>#REF!</v>
      </c>
      <c r="BK7" s="18" t="e">
        <f>IF('Feat-Func-Development'!#REF!&lt;&gt;"",'Feat-Func-Development'!#REF!,"")</f>
        <v>#REF!</v>
      </c>
      <c r="BL7" s="18" t="e">
        <f>IF('Feat-Func-Development'!#REF!&lt;&gt;"",'Feat-Func-Development'!#REF!,"")</f>
        <v>#REF!</v>
      </c>
      <c r="BM7" s="18" t="e">
        <f>IF('Feat-Func-Development'!#REF!&lt;&gt;"",'Feat-Func-Development'!#REF!,"")</f>
        <v>#REF!</v>
      </c>
      <c r="BN7" s="18" t="e">
        <f>IF('Feat-Func-Development'!#REF!&lt;&gt;"",'Feat-Func-Development'!#REF!,"")</f>
        <v>#REF!</v>
      </c>
      <c r="BO7" s="18" t="e">
        <f>IF('Feat-Func-Development'!#REF!&lt;&gt;"",'Feat-Func-Development'!#REF!,"")</f>
        <v>#REF!</v>
      </c>
      <c r="BP7" s="18" t="e">
        <f>IF('Feat-Func-Development'!#REF!&lt;&gt;"",'Feat-Func-Development'!#REF!,"")</f>
        <v>#REF!</v>
      </c>
      <c r="BQ7" s="18" t="e">
        <f>IF('Feat-Func-Development'!#REF!&lt;&gt;"",'Feat-Func-Development'!#REF!,"")</f>
        <v>#REF!</v>
      </c>
      <c r="BR7" s="18" t="e">
        <f>IF('Feat-Func-Development'!#REF!&lt;&gt;"",'Feat-Func-Development'!#REF!,"")</f>
        <v>#REF!</v>
      </c>
      <c r="BS7" s="18" t="e">
        <f>IF('Feat-Func-Development'!#REF!&lt;&gt;"",'Feat-Func-Development'!#REF!,"")</f>
        <v>#REF!</v>
      </c>
      <c r="BT7" s="18" t="e">
        <f>IF('Feat-Func-Development'!#REF!&lt;&gt;"",'Feat-Func-Development'!#REF!,"")</f>
        <v>#REF!</v>
      </c>
      <c r="BU7" s="18" t="e">
        <f>IF('Feat-Func-Development'!#REF!&lt;&gt;"",'Feat-Func-Development'!#REF!,"")</f>
        <v>#REF!</v>
      </c>
      <c r="BV7" s="18" t="e">
        <f>IF('Feat-Func-Development'!#REF!&lt;&gt;"",'Feat-Func-Development'!#REF!,"")</f>
        <v>#REF!</v>
      </c>
      <c r="BW7" s="18" t="e">
        <f>IF('Feat-Func-Development'!#REF!&lt;&gt;"",'Feat-Func-Development'!#REF!,"")</f>
        <v>#REF!</v>
      </c>
      <c r="BX7" s="18" t="e">
        <f>IF('Feat-Func-Development'!#REF!&lt;&gt;"",'Feat-Func-Development'!#REF!,"")</f>
        <v>#REF!</v>
      </c>
      <c r="BY7" s="18" t="e">
        <f>IF('Feat-Func-Development'!#REF!&lt;&gt;"",'Feat-Func-Development'!#REF!,"")</f>
        <v>#REF!</v>
      </c>
      <c r="BZ7" s="18" t="e">
        <f>IF('Feat-Func-Development'!#REF!&lt;&gt;"",'Feat-Func-Development'!#REF!,"")</f>
        <v>#REF!</v>
      </c>
      <c r="CA7" s="18" t="e">
        <f>IF('Feat-Func-Development'!#REF!&lt;&gt;"",'Feat-Func-Development'!#REF!,"")</f>
        <v>#REF!</v>
      </c>
      <c r="CB7" s="18" t="e">
        <f>IF('Feat-Func-Development'!#REF!&lt;&gt;"",'Feat-Func-Development'!#REF!,"")</f>
        <v>#REF!</v>
      </c>
      <c r="CC7" s="18" t="e">
        <f>IF('Feat-Func-Development'!#REF!&lt;&gt;"",'Feat-Func-Development'!#REF!,"")</f>
        <v>#REF!</v>
      </c>
      <c r="CD7" s="18" t="e">
        <f>IF('Feat-Func-Development'!#REF!&lt;&gt;"",'Feat-Func-Development'!#REF!,"")</f>
        <v>#REF!</v>
      </c>
      <c r="CE7" s="18" t="e">
        <f>IF('Feat-Func-Development'!#REF!&lt;&gt;"",'Feat-Func-Development'!#REF!,"")</f>
        <v>#REF!</v>
      </c>
      <c r="CF7" s="18" t="e">
        <f>IF('Feat-Func-Development'!#REF!&lt;&gt;"",'Feat-Func-Development'!#REF!,"")</f>
        <v>#REF!</v>
      </c>
      <c r="CG7" s="18" t="e">
        <f>IF('Feat-Func-Development'!#REF!&lt;&gt;"",'Feat-Func-Development'!#REF!,"")</f>
        <v>#REF!</v>
      </c>
      <c r="CH7" s="18" t="e">
        <f>IF('Feat-Func-Development'!#REF!&lt;&gt;"",'Feat-Func-Development'!#REF!,"")</f>
        <v>#REF!</v>
      </c>
      <c r="CI7" s="18" t="e">
        <f>IF('Feat-Func-Development'!#REF!&lt;&gt;"",'Feat-Func-Development'!#REF!,"")</f>
        <v>#REF!</v>
      </c>
      <c r="CJ7" s="18" t="e">
        <f>IF('Feat-Func-Development'!#REF!&lt;&gt;"",'Feat-Func-Development'!#REF!,"")</f>
        <v>#REF!</v>
      </c>
      <c r="CK7" s="18" t="e">
        <f>IF('Feat-Func-Development'!#REF!&lt;&gt;"",'Feat-Func-Development'!#REF!,"")</f>
        <v>#REF!</v>
      </c>
      <c r="CL7" s="18" t="e">
        <f>IF('Feat-Func-Development'!#REF!&lt;&gt;"",'Feat-Func-Development'!#REF!,"")</f>
        <v>#REF!</v>
      </c>
      <c r="CM7" s="18" t="e">
        <f>IF('Feat-Func-Development'!#REF!&lt;&gt;"",'Feat-Func-Development'!#REF!,"")</f>
        <v>#REF!</v>
      </c>
      <c r="CN7" s="18" t="e">
        <f>IF('Feat-Func-Development'!#REF!&lt;&gt;"",'Feat-Func-Development'!#REF!,"")</f>
        <v>#REF!</v>
      </c>
      <c r="CO7" s="18" t="e">
        <f>IF('Feat-Func-Development'!#REF!&lt;&gt;"",'Feat-Func-Development'!#REF!,"")</f>
        <v>#REF!</v>
      </c>
      <c r="CP7" s="18" t="e">
        <f>IF('Feat-Func-Development'!#REF!&lt;&gt;"",'Feat-Func-Development'!#REF!,"")</f>
        <v>#REF!</v>
      </c>
      <c r="CQ7" s="18" t="e">
        <f>IF('Feat-Func-Development'!#REF!&lt;&gt;"",'Feat-Func-Development'!#REF!,"")</f>
        <v>#REF!</v>
      </c>
      <c r="CR7" s="18" t="e">
        <f>IF('Feat-Func-Development'!#REF!&lt;&gt;"",'Feat-Func-Development'!#REF!,"")</f>
        <v>#REF!</v>
      </c>
      <c r="CS7" s="18" t="e">
        <f>IF('Feat-Func-Development'!#REF!&lt;&gt;"",'Feat-Func-Development'!#REF!,"")</f>
        <v>#REF!</v>
      </c>
      <c r="CT7" s="18" t="e">
        <f>IF('Feat-Func-Development'!#REF!&lt;&gt;"",'Feat-Func-Development'!#REF!,"")</f>
        <v>#REF!</v>
      </c>
      <c r="CU7" s="18" t="e">
        <f>IF('Feat-Func-Development'!#REF!&lt;&gt;"",'Feat-Func-Development'!#REF!,"")</f>
        <v>#REF!</v>
      </c>
      <c r="CV7" s="18" t="e">
        <f>IF('Feat-Func-Development'!#REF!&lt;&gt;"",'Feat-Func-Development'!#REF!,"")</f>
        <v>#REF!</v>
      </c>
      <c r="CW7" s="18" t="e">
        <f>IF('Feat-Func-Development'!#REF!&lt;&gt;"",'Feat-Func-Development'!#REF!,"")</f>
        <v>#REF!</v>
      </c>
      <c r="CX7" s="18" t="e">
        <f>IF('Feat-Func-Development'!#REF!&lt;&gt;"",'Feat-Func-Development'!#REF!,"")</f>
        <v>#REF!</v>
      </c>
      <c r="CY7" s="18" t="e">
        <f>IF('Feat-Func-Development'!#REF!&lt;&gt;"",'Feat-Func-Development'!#REF!,"")</f>
        <v>#REF!</v>
      </c>
      <c r="CZ7" s="18" t="e">
        <f>IF('Feat-Func-Development'!#REF!&lt;&gt;"",'Feat-Func-Development'!#REF!,"")</f>
        <v>#REF!</v>
      </c>
      <c r="DA7" s="18" t="e">
        <f>IF('Feat-Func-Development'!#REF!&lt;&gt;"",'Feat-Func-Development'!#REF!,"")</f>
        <v>#REF!</v>
      </c>
      <c r="DB7" s="18" t="e">
        <f>IF('Feat-Func-Development'!#REF!&lt;&gt;"",'Feat-Func-Development'!#REF!,"")</f>
        <v>#REF!</v>
      </c>
      <c r="DC7" s="18" t="e">
        <f>IF('Feat-Func-Development'!#REF!&lt;&gt;"",'Feat-Func-Development'!#REF!,"")</f>
        <v>#REF!</v>
      </c>
      <c r="DD7" s="18" t="e">
        <f>IF('Feat-Func-Development'!#REF!&lt;&gt;"",'Feat-Func-Development'!#REF!,"")</f>
        <v>#REF!</v>
      </c>
      <c r="DE7" s="18" t="e">
        <f>IF('Feat-Func-Development'!#REF!&lt;&gt;"",'Feat-Func-Development'!#REF!,"")</f>
        <v>#REF!</v>
      </c>
      <c r="DF7" s="18" t="e">
        <f>IF('Feat-Func-Development'!#REF!&lt;&gt;"",'Feat-Func-Development'!#REF!,"")</f>
        <v>#REF!</v>
      </c>
      <c r="DG7" s="18" t="e">
        <f>IF('Feat-Func-Development'!#REF!&lt;&gt;"",'Feat-Func-Development'!#REF!,"")</f>
        <v>#REF!</v>
      </c>
      <c r="DH7" s="18" t="e">
        <f>IF('Feat-Func-Development'!#REF!&lt;&gt;"",'Feat-Func-Development'!#REF!,"")</f>
        <v>#REF!</v>
      </c>
      <c r="DI7" s="18" t="e">
        <f>IF('Feat-Func-Development'!#REF!&lt;&gt;"",'Feat-Func-Development'!#REF!,"")</f>
        <v>#REF!</v>
      </c>
      <c r="DJ7" s="18" t="e">
        <f>IF('Feat-Func-Development'!#REF!&lt;&gt;"",'Feat-Func-Development'!#REF!,"")</f>
        <v>#REF!</v>
      </c>
      <c r="DK7" s="18" t="e">
        <f>IF('Feat-Func-Development'!#REF!&lt;&gt;"",'Feat-Func-Development'!#REF!,"")</f>
        <v>#REF!</v>
      </c>
      <c r="DL7" s="18" t="e">
        <f>IF('Feat-Func-Development'!#REF!&lt;&gt;"",'Feat-Func-Development'!#REF!,"")</f>
        <v>#REF!</v>
      </c>
      <c r="DM7" s="18" t="e">
        <f>IF('Feat-Func-Development'!#REF!&lt;&gt;"",'Feat-Func-Development'!#REF!,"")</f>
        <v>#REF!</v>
      </c>
      <c r="DN7" s="18" t="e">
        <f>IF('Feat-Func-Development'!#REF!&lt;&gt;"",'Feat-Func-Development'!#REF!,"")</f>
        <v>#REF!</v>
      </c>
      <c r="DO7" s="18" t="e">
        <f>IF('Feat-Func-Development'!#REF!&lt;&gt;"",'Feat-Func-Development'!#REF!,"")</f>
        <v>#REF!</v>
      </c>
      <c r="DP7" s="18" t="e">
        <f>IF('Feat-Func-Development'!#REF!&lt;&gt;"",'Feat-Func-Development'!#REF!,"")</f>
        <v>#REF!</v>
      </c>
      <c r="DQ7" s="18" t="e">
        <f>IF('Feat-Func-Development'!#REF!&lt;&gt;"",'Feat-Func-Development'!#REF!,"")</f>
        <v>#REF!</v>
      </c>
      <c r="DR7" s="18" t="e">
        <f>IF('Feat-Func-Development'!#REF!&lt;&gt;"",'Feat-Func-Development'!#REF!,"")</f>
        <v>#REF!</v>
      </c>
      <c r="DS7" s="18" t="e">
        <f>IF('Feat-Func-Development'!#REF!&lt;&gt;"",'Feat-Func-Development'!#REF!,"")</f>
        <v>#REF!</v>
      </c>
      <c r="DT7" s="18" t="e">
        <f>IF('Feat-Func-Development'!#REF!&lt;&gt;"",'Feat-Func-Development'!#REF!,"")</f>
        <v>#REF!</v>
      </c>
      <c r="DU7" s="18" t="e">
        <f>IF('Feat-Func-Development'!#REF!&lt;&gt;"",'Feat-Func-Development'!#REF!,"")</f>
        <v>#REF!</v>
      </c>
      <c r="DV7" s="18" t="e">
        <f>IF('Feat-Func-Development'!#REF!&lt;&gt;"",'Feat-Func-Development'!#REF!,"")</f>
        <v>#REF!</v>
      </c>
      <c r="DW7" s="18" t="e">
        <f>IF('Feat-Func-Development'!#REF!&lt;&gt;"",'Feat-Func-Development'!#REF!,"")</f>
        <v>#REF!</v>
      </c>
      <c r="DX7" s="18" t="e">
        <f>IF('Feat-Func-Development'!#REF!&lt;&gt;"",'Feat-Func-Development'!#REF!,"")</f>
        <v>#REF!</v>
      </c>
      <c r="DY7" s="18" t="e">
        <f>IF('Feat-Func-Development'!#REF!&lt;&gt;"",'Feat-Func-Development'!#REF!,"")</f>
        <v>#REF!</v>
      </c>
      <c r="DZ7" s="18" t="e">
        <f>IF('Feat-Func-Development'!#REF!&lt;&gt;"",'Feat-Func-Development'!#REF!,"")</f>
        <v>#REF!</v>
      </c>
      <c r="EA7" s="18" t="e">
        <f>IF('Feat-Func-Development'!#REF!&lt;&gt;"",'Feat-Func-Development'!#REF!,"")</f>
        <v>#REF!</v>
      </c>
      <c r="EB7" s="18" t="e">
        <f>IF('Feat-Func-Development'!#REF!&lt;&gt;"",'Feat-Func-Development'!#REF!,"")</f>
        <v>#REF!</v>
      </c>
      <c r="EC7" s="18" t="e">
        <f>IF('Feat-Func-Development'!#REF!&lt;&gt;"",'Feat-Func-Development'!#REF!,"")</f>
        <v>#REF!</v>
      </c>
      <c r="ED7" s="18" t="e">
        <f>IF('Feat-Func-Development'!#REF!&lt;&gt;"",'Feat-Func-Development'!#REF!,"")</f>
        <v>#REF!</v>
      </c>
      <c r="EE7" s="18" t="e">
        <f>IF('Feat-Func-Development'!#REF!&lt;&gt;"",'Feat-Func-Development'!#REF!,"")</f>
        <v>#REF!</v>
      </c>
      <c r="EF7" s="18" t="e">
        <f>IF('Feat-Func-Development'!#REF!&lt;&gt;"",'Feat-Func-Development'!#REF!,"")</f>
        <v>#REF!</v>
      </c>
      <c r="EG7" s="18" t="e">
        <f>IF('Feat-Func-Development'!#REF!&lt;&gt;"",'Feat-Func-Development'!#REF!,"")</f>
        <v>#REF!</v>
      </c>
      <c r="EH7" s="18" t="e">
        <f>IF('Feat-Func-Development'!#REF!&lt;&gt;"",'Feat-Func-Development'!#REF!,"")</f>
        <v>#REF!</v>
      </c>
      <c r="EI7" s="18" t="e">
        <f>IF('Feat-Func-Development'!#REF!&lt;&gt;"",'Feat-Func-Development'!#REF!,"")</f>
        <v>#REF!</v>
      </c>
      <c r="EJ7" s="18" t="e">
        <f>IF('Feat-Func-Development'!#REF!&lt;&gt;"",'Feat-Func-Development'!#REF!,"")</f>
        <v>#REF!</v>
      </c>
      <c r="EK7" s="18" t="e">
        <f>IF('Feat-Func-Development'!#REF!&lt;&gt;"",'Feat-Func-Development'!#REF!,"")</f>
        <v>#REF!</v>
      </c>
      <c r="EL7" s="18" t="e">
        <f>IF('Feat-Func-Development'!#REF!&lt;&gt;"",'Feat-Func-Development'!#REF!,"")</f>
        <v>#REF!</v>
      </c>
      <c r="EM7" s="18" t="e">
        <f>IF('Feat-Func-Development'!#REF!&lt;&gt;"",'Feat-Func-Development'!#REF!,"")</f>
        <v>#REF!</v>
      </c>
      <c r="EN7" s="18" t="e">
        <f>IF('Feat-Func-Development'!#REF!&lt;&gt;"",'Feat-Func-Development'!#REF!,"")</f>
        <v>#REF!</v>
      </c>
      <c r="EO7" s="18" t="e">
        <f>IF('Feat-Func-Development'!#REF!&lt;&gt;"",'Feat-Func-Development'!#REF!,"")</f>
        <v>#REF!</v>
      </c>
      <c r="EP7" s="18" t="e">
        <f>IF('Feat-Func-Development'!#REF!&lt;&gt;"",'Feat-Func-Development'!#REF!,"")</f>
        <v>#REF!</v>
      </c>
      <c r="EQ7" s="18" t="e">
        <f>IF('Feat-Func-Development'!#REF!&lt;&gt;"",'Feat-Func-Development'!#REF!,"")</f>
        <v>#REF!</v>
      </c>
      <c r="ER7" s="18" t="e">
        <f>IF('Feat-Func-Development'!#REF!&lt;&gt;"",'Feat-Func-Development'!#REF!,"")</f>
        <v>#REF!</v>
      </c>
      <c r="ES7" s="18" t="e">
        <f>IF('Feat-Func-Development'!#REF!&lt;&gt;"",'Feat-Func-Development'!#REF!,"")</f>
        <v>#REF!</v>
      </c>
      <c r="ET7" s="18" t="e">
        <f>IF('Feat-Func-Development'!#REF!&lt;&gt;"",'Feat-Func-Development'!#REF!,"")</f>
        <v>#REF!</v>
      </c>
      <c r="EU7" s="18" t="e">
        <f>IF('Feat-Func-Development'!#REF!&lt;&gt;"",'Feat-Func-Development'!#REF!,"")</f>
        <v>#REF!</v>
      </c>
      <c r="EV7" s="18" t="e">
        <f>IF('Feat-Func-Development'!#REF!&lt;&gt;"",'Feat-Func-Development'!#REF!,"")</f>
        <v>#REF!</v>
      </c>
      <c r="EW7" s="18" t="e">
        <f>IF('Feat-Func-Development'!#REF!&lt;&gt;"",'Feat-Func-Development'!#REF!,"")</f>
        <v>#REF!</v>
      </c>
    </row>
    <row r="8" spans="1:155" ht="15.75" thickBot="1">
      <c r="A8" s="82" t="e">
        <f>IF('Feat-Func-Development'!#REF!&lt;&gt;"",'Feat-Func-Development'!#REF!,"")</f>
        <v>#REF!</v>
      </c>
      <c r="B8" s="81" t="e">
        <f>VLOOKUP(D8,TranslationVSEM2LHS!B:G,4,FALSE)</f>
        <v>#REF!</v>
      </c>
      <c r="C8" s="81" t="e">
        <f>VLOOKUP(D8,TranslationVSEM2LHS!B:G,5,FALSE)</f>
        <v>#REF!</v>
      </c>
      <c r="D8" s="81" t="e">
        <f>IF('Feat-Func-Development'!#REF!&lt;&gt;"",'Feat-Func-Development'!#REF!,"")</f>
        <v>#REF!</v>
      </c>
      <c r="E8" s="81" t="e">
        <f>IF('Feat-Func-Development'!#REF!&lt;&gt;"",'Feat-Func-Development'!#REF!,"")</f>
        <v>#REF!</v>
      </c>
      <c r="F8" s="81" t="e">
        <f>IF('Feat-Func-Development'!#REF!&lt;&gt;"",'Feat-Func-Development'!#REF!,"")</f>
        <v>#REF!</v>
      </c>
      <c r="G8" s="81" t="e">
        <f>IF('Feat-Func-Development'!#REF!&lt;&gt;"",'Feat-Func-Development'!#REF!,"")</f>
        <v>#REF!</v>
      </c>
      <c r="H8" s="81" t="e">
        <f>IF('Feat-Func-Development'!#REF!&lt;&gt;"",'Feat-Func-Development'!#REF!,"")</f>
        <v>#REF!</v>
      </c>
      <c r="I8" s="81" t="e">
        <f>IF('Feat-Func-Development'!#REF!&lt;&gt;"",'Feat-Func-Development'!#REF!,"")</f>
        <v>#REF!</v>
      </c>
      <c r="J8" s="153" t="e">
        <f>IF('Feat-Func-Development'!#REF!&lt;&gt;"",'Feat-Func-Development'!#REF!,"")</f>
        <v>#REF!</v>
      </c>
      <c r="K8" s="153" t="e">
        <f>IF('Feat-Func-Development'!#REF!&lt;&gt;"",'Feat-Func-Development'!#REF!,"")</f>
        <v>#REF!</v>
      </c>
      <c r="L8" s="153" t="e">
        <f>IF('Feat-Func-Development'!#REF!&lt;&gt;"",'Feat-Func-Development'!#REF!,"")</f>
        <v>#REF!</v>
      </c>
      <c r="M8" s="153" t="e">
        <f>IF('Feat-Func-Development'!#REF!&lt;&gt;"",'Feat-Func-Development'!#REF!,"")</f>
        <v>#REF!</v>
      </c>
      <c r="N8" s="153" t="e">
        <f>IF('Feat-Func-Development'!#REF!&lt;&gt;"",'Feat-Func-Development'!#REF!,"")</f>
        <v>#REF!</v>
      </c>
      <c r="O8" s="153" t="e">
        <f>IF('Feat-Func-Development'!#REF!&lt;&gt;"",'Feat-Func-Development'!#REF!,"")</f>
        <v>#REF!</v>
      </c>
      <c r="P8" s="153" t="e">
        <f>IF('Feat-Func-Development'!#REF!&lt;&gt;"",'Feat-Func-Development'!#REF!,"")</f>
        <v>#REF!</v>
      </c>
      <c r="Q8" s="153" t="e">
        <f>IF('Feat-Func-Development'!#REF!&lt;&gt;"",'Feat-Func-Development'!#REF!,"")</f>
        <v>#REF!</v>
      </c>
      <c r="R8" s="153" t="e">
        <f>IF('Feat-Func-Development'!#REF!&lt;&gt;"",'Feat-Func-Development'!#REF!,"")</f>
        <v>#REF!</v>
      </c>
      <c r="S8" s="153" t="e">
        <f>IF('Feat-Func-Development'!#REF!&lt;&gt;"",'Feat-Func-Development'!#REF!,"")</f>
        <v>#REF!</v>
      </c>
      <c r="T8" s="80" t="e">
        <f>IF('Feat-Func-Development'!#REF!&lt;&gt;"",'Feat-Func-Development'!#REF!,"")</f>
        <v>#REF!</v>
      </c>
      <c r="U8" s="80" t="e">
        <f>IF('Feat-Func-Development'!#REF!&lt;&gt;"",'Feat-Func-Development'!#REF!,"")</f>
        <v>#REF!</v>
      </c>
      <c r="V8" s="80" t="e">
        <f>IF('Feat-Func-Development'!#REF!&lt;&gt;"",'Feat-Func-Development'!#REF!,"")</f>
        <v>#REF!</v>
      </c>
      <c r="W8" s="80" t="e">
        <f>IF('Feat-Func-Development'!#REF!&lt;&gt;"",'Feat-Func-Development'!#REF!,"")</f>
        <v>#REF!</v>
      </c>
      <c r="X8" s="80" t="e">
        <f>IF('Feat-Func-Development'!#REF!&lt;&gt;"",'Feat-Func-Development'!#REF!,"")</f>
        <v>#REF!</v>
      </c>
      <c r="Y8" s="80" t="e">
        <f>IF('Feat-Func-Development'!#REF!&lt;&gt;"",'Feat-Func-Development'!#REF!,"")</f>
        <v>#REF!</v>
      </c>
      <c r="Z8" s="79" t="e">
        <f>IF('Feat-Func-Development'!#REF!&lt;&gt;"",'Feat-Func-Development'!#REF!,"")</f>
        <v>#REF!</v>
      </c>
      <c r="AA8" s="79" t="e">
        <f>IF('Feat-Func-Development'!#REF!&lt;&gt;"",'Feat-Func-Development'!#REF!,"")</f>
        <v>#REF!</v>
      </c>
      <c r="AB8" s="79" t="e">
        <f>IF('Feat-Func-Development'!#REF!&lt;&gt;"",'Feat-Func-Development'!#REF!,"")</f>
        <v>#REF!</v>
      </c>
      <c r="AC8" s="79" t="e">
        <f>IF('Feat-Func-Development'!#REF!&lt;&gt;"",'Feat-Func-Development'!#REF!,"")</f>
        <v>#REF!</v>
      </c>
      <c r="AD8" s="79" t="e">
        <f>IF('Feat-Func-Development'!#REF!&lt;&gt;"",'Feat-Func-Development'!#REF!,"")</f>
        <v>#REF!</v>
      </c>
      <c r="AE8" s="79" t="e">
        <f>IF('Feat-Func-Development'!#REF!&lt;&gt;"",'Feat-Func-Development'!#REF!,"")</f>
        <v>#REF!</v>
      </c>
      <c r="AF8" s="84" t="e">
        <f>IF('Feat-Func-Development'!#REF!&lt;&gt;"",'Feat-Func-Development'!#REF!,"")</f>
        <v>#REF!</v>
      </c>
      <c r="AG8" s="83" t="e">
        <f>IF('Feat-Func-Development'!#REF!&lt;&gt;"",'Feat-Func-Development'!#REF!,"")</f>
        <v>#REF!</v>
      </c>
      <c r="AH8" s="18" t="e">
        <f>IF('Feat-Func-Development'!#REF!&lt;&gt;"",'Feat-Func-Development'!#REF!,"")</f>
        <v>#REF!</v>
      </c>
      <c r="AI8" s="17" t="e">
        <f>IF('Feat-Func-Development'!#REF!&lt;&gt;"",'Feat-Func-Development'!#REF!,"")</f>
        <v>#REF!</v>
      </c>
      <c r="AJ8" s="18" t="e">
        <f>IF('Feat-Func-Development'!#REF!&lt;&gt;"",'Feat-Func-Development'!#REF!,"")</f>
        <v>#REF!</v>
      </c>
      <c r="AK8" s="18" t="e">
        <f>IF('Feat-Func-Development'!#REF!&lt;&gt;"",'Feat-Func-Development'!#REF!,"")</f>
        <v>#REF!</v>
      </c>
      <c r="AL8" s="18" t="e">
        <f>IF('Feat-Func-Development'!#REF!&lt;&gt;"",'Feat-Func-Development'!#REF!,"")</f>
        <v>#REF!</v>
      </c>
      <c r="AM8" s="18" t="e">
        <f>IF('Feat-Func-Development'!#REF!&lt;&gt;"",'Feat-Func-Development'!#REF!,"")</f>
        <v>#REF!</v>
      </c>
      <c r="AN8" s="18" t="e">
        <f>IF('Feat-Func-Development'!#REF!&lt;&gt;"",'Feat-Func-Development'!#REF!,"")</f>
        <v>#REF!</v>
      </c>
      <c r="AO8" s="18" t="e">
        <f>IF('Feat-Func-Development'!#REF!&lt;&gt;"",'Feat-Func-Development'!#REF!,"")</f>
        <v>#REF!</v>
      </c>
      <c r="AP8" s="18" t="e">
        <f>IF('Feat-Func-Development'!#REF!&lt;&gt;"",'Feat-Func-Development'!#REF!,"")</f>
        <v>#REF!</v>
      </c>
      <c r="AQ8" s="18" t="e">
        <f>IF('Feat-Func-Development'!#REF!&lt;&gt;"",'Feat-Func-Development'!#REF!,"")</f>
        <v>#REF!</v>
      </c>
      <c r="AR8" s="18" t="e">
        <f>IF('Feat-Func-Development'!#REF!&lt;&gt;"",'Feat-Func-Development'!#REF!,"")</f>
        <v>#REF!</v>
      </c>
      <c r="AS8" s="18" t="e">
        <f>IF('Feat-Func-Development'!#REF!&lt;&gt;"",'Feat-Func-Development'!#REF!,"")</f>
        <v>#REF!</v>
      </c>
      <c r="AT8" s="18" t="e">
        <f>IF('Feat-Func-Development'!#REF!&lt;&gt;"",'Feat-Func-Development'!#REF!,"")</f>
        <v>#REF!</v>
      </c>
      <c r="AU8" s="18" t="e">
        <f>IF('Feat-Func-Development'!#REF!&lt;&gt;"",'Feat-Func-Development'!#REF!,"")</f>
        <v>#REF!</v>
      </c>
      <c r="AV8" s="18" t="e">
        <f>IF('Feat-Func-Development'!#REF!&lt;&gt;"",'Feat-Func-Development'!#REF!,"")</f>
        <v>#REF!</v>
      </c>
      <c r="AW8" s="18" t="e">
        <f>IF('Feat-Func-Development'!#REF!&lt;&gt;"",'Feat-Func-Development'!#REF!,"")</f>
        <v>#REF!</v>
      </c>
      <c r="AX8" s="18" t="e">
        <f>IF('Feat-Func-Development'!#REF!&lt;&gt;"",'Feat-Func-Development'!#REF!,"")</f>
        <v>#REF!</v>
      </c>
      <c r="AY8" s="18" t="e">
        <f>IF('Feat-Func-Development'!#REF!&lt;&gt;"",'Feat-Func-Development'!#REF!,"")</f>
        <v>#REF!</v>
      </c>
      <c r="AZ8" s="18" t="e">
        <f>IF('Feat-Func-Development'!#REF!&lt;&gt;"",'Feat-Func-Development'!#REF!,"")</f>
        <v>#REF!</v>
      </c>
      <c r="BA8" s="18" t="e">
        <f>IF('Feat-Func-Development'!#REF!&lt;&gt;"",'Feat-Func-Development'!#REF!,"")</f>
        <v>#REF!</v>
      </c>
      <c r="BB8" s="18" t="e">
        <f>IF('Feat-Func-Development'!#REF!&lt;&gt;"",'Feat-Func-Development'!#REF!,"")</f>
        <v>#REF!</v>
      </c>
      <c r="BC8" s="18" t="e">
        <f>IF('Feat-Func-Development'!#REF!&lt;&gt;"",'Feat-Func-Development'!#REF!,"")</f>
        <v>#REF!</v>
      </c>
      <c r="BD8" s="18" t="e">
        <f>IF('Feat-Func-Development'!#REF!&lt;&gt;"",'Feat-Func-Development'!#REF!,"")</f>
        <v>#REF!</v>
      </c>
      <c r="BE8" s="18" t="e">
        <f>IF('Feat-Func-Development'!#REF!&lt;&gt;"",'Feat-Func-Development'!#REF!,"")</f>
        <v>#REF!</v>
      </c>
      <c r="BF8" s="18" t="e">
        <f>IF('Feat-Func-Development'!#REF!&lt;&gt;"",'Feat-Func-Development'!#REF!,"")</f>
        <v>#REF!</v>
      </c>
      <c r="BG8" s="18" t="e">
        <f>IF('Feat-Func-Development'!#REF!&lt;&gt;"",'Feat-Func-Development'!#REF!,"")</f>
        <v>#REF!</v>
      </c>
      <c r="BH8" s="18" t="e">
        <f>IF('Feat-Func-Development'!#REF!&lt;&gt;"",'Feat-Func-Development'!#REF!,"")</f>
        <v>#REF!</v>
      </c>
      <c r="BI8" s="18" t="e">
        <f>IF('Feat-Func-Development'!#REF!&lt;&gt;"",'Feat-Func-Development'!#REF!,"")</f>
        <v>#REF!</v>
      </c>
      <c r="BJ8" s="18" t="e">
        <f>IF('Feat-Func-Development'!#REF!&lt;&gt;"",'Feat-Func-Development'!#REF!,"")</f>
        <v>#REF!</v>
      </c>
      <c r="BK8" s="18" t="e">
        <f>IF('Feat-Func-Development'!#REF!&lt;&gt;"",'Feat-Func-Development'!#REF!,"")</f>
        <v>#REF!</v>
      </c>
      <c r="BL8" s="18" t="e">
        <f>IF('Feat-Func-Development'!#REF!&lt;&gt;"",'Feat-Func-Development'!#REF!,"")</f>
        <v>#REF!</v>
      </c>
      <c r="BM8" s="18" t="e">
        <f>IF('Feat-Func-Development'!#REF!&lt;&gt;"",'Feat-Func-Development'!#REF!,"")</f>
        <v>#REF!</v>
      </c>
      <c r="BN8" s="18" t="e">
        <f>IF('Feat-Func-Development'!#REF!&lt;&gt;"",'Feat-Func-Development'!#REF!,"")</f>
        <v>#REF!</v>
      </c>
      <c r="BO8" s="18" t="e">
        <f>IF('Feat-Func-Development'!#REF!&lt;&gt;"",'Feat-Func-Development'!#REF!,"")</f>
        <v>#REF!</v>
      </c>
      <c r="BP8" s="18" t="e">
        <f>IF('Feat-Func-Development'!#REF!&lt;&gt;"",'Feat-Func-Development'!#REF!,"")</f>
        <v>#REF!</v>
      </c>
      <c r="BQ8" s="18" t="e">
        <f>IF('Feat-Func-Development'!#REF!&lt;&gt;"",'Feat-Func-Development'!#REF!,"")</f>
        <v>#REF!</v>
      </c>
      <c r="BR8" s="18" t="e">
        <f>IF('Feat-Func-Development'!#REF!&lt;&gt;"",'Feat-Func-Development'!#REF!,"")</f>
        <v>#REF!</v>
      </c>
      <c r="BS8" s="18" t="e">
        <f>IF('Feat-Func-Development'!#REF!&lt;&gt;"",'Feat-Func-Development'!#REF!,"")</f>
        <v>#REF!</v>
      </c>
      <c r="BT8" s="18" t="e">
        <f>IF('Feat-Func-Development'!#REF!&lt;&gt;"",'Feat-Func-Development'!#REF!,"")</f>
        <v>#REF!</v>
      </c>
      <c r="BU8" s="18" t="e">
        <f>IF('Feat-Func-Development'!#REF!&lt;&gt;"",'Feat-Func-Development'!#REF!,"")</f>
        <v>#REF!</v>
      </c>
      <c r="BV8" s="18" t="e">
        <f>IF('Feat-Func-Development'!#REF!&lt;&gt;"",'Feat-Func-Development'!#REF!,"")</f>
        <v>#REF!</v>
      </c>
      <c r="BW8" s="18" t="e">
        <f>IF('Feat-Func-Development'!#REF!&lt;&gt;"",'Feat-Func-Development'!#REF!,"")</f>
        <v>#REF!</v>
      </c>
      <c r="BX8" s="18" t="e">
        <f>IF('Feat-Func-Development'!#REF!&lt;&gt;"",'Feat-Func-Development'!#REF!,"")</f>
        <v>#REF!</v>
      </c>
      <c r="BY8" s="18" t="e">
        <f>IF('Feat-Func-Development'!#REF!&lt;&gt;"",'Feat-Func-Development'!#REF!,"")</f>
        <v>#REF!</v>
      </c>
      <c r="BZ8" s="18" t="e">
        <f>IF('Feat-Func-Development'!#REF!&lt;&gt;"",'Feat-Func-Development'!#REF!,"")</f>
        <v>#REF!</v>
      </c>
      <c r="CA8" s="18" t="e">
        <f>IF('Feat-Func-Development'!#REF!&lt;&gt;"",'Feat-Func-Development'!#REF!,"")</f>
        <v>#REF!</v>
      </c>
      <c r="CB8" s="18" t="e">
        <f>IF('Feat-Func-Development'!#REF!&lt;&gt;"",'Feat-Func-Development'!#REF!,"")</f>
        <v>#REF!</v>
      </c>
      <c r="CC8" s="18" t="e">
        <f>IF('Feat-Func-Development'!#REF!&lt;&gt;"",'Feat-Func-Development'!#REF!,"")</f>
        <v>#REF!</v>
      </c>
      <c r="CD8" s="18" t="e">
        <f>IF('Feat-Func-Development'!#REF!&lt;&gt;"",'Feat-Func-Development'!#REF!,"")</f>
        <v>#REF!</v>
      </c>
      <c r="CE8" s="18" t="e">
        <f>IF('Feat-Func-Development'!#REF!&lt;&gt;"",'Feat-Func-Development'!#REF!,"")</f>
        <v>#REF!</v>
      </c>
      <c r="CF8" s="18" t="e">
        <f>IF('Feat-Func-Development'!#REF!&lt;&gt;"",'Feat-Func-Development'!#REF!,"")</f>
        <v>#REF!</v>
      </c>
      <c r="CG8" s="18" t="e">
        <f>IF('Feat-Func-Development'!#REF!&lt;&gt;"",'Feat-Func-Development'!#REF!,"")</f>
        <v>#REF!</v>
      </c>
      <c r="CH8" s="18" t="e">
        <f>IF('Feat-Func-Development'!#REF!&lt;&gt;"",'Feat-Func-Development'!#REF!,"")</f>
        <v>#REF!</v>
      </c>
      <c r="CI8" s="18" t="e">
        <f>IF('Feat-Func-Development'!#REF!&lt;&gt;"",'Feat-Func-Development'!#REF!,"")</f>
        <v>#REF!</v>
      </c>
      <c r="CJ8" s="18" t="e">
        <f>IF('Feat-Func-Development'!#REF!&lt;&gt;"",'Feat-Func-Development'!#REF!,"")</f>
        <v>#REF!</v>
      </c>
      <c r="CK8" s="18" t="e">
        <f>IF('Feat-Func-Development'!#REF!&lt;&gt;"",'Feat-Func-Development'!#REF!,"")</f>
        <v>#REF!</v>
      </c>
      <c r="CL8" s="18" t="e">
        <f>IF('Feat-Func-Development'!#REF!&lt;&gt;"",'Feat-Func-Development'!#REF!,"")</f>
        <v>#REF!</v>
      </c>
      <c r="CM8" s="18" t="e">
        <f>IF('Feat-Func-Development'!#REF!&lt;&gt;"",'Feat-Func-Development'!#REF!,"")</f>
        <v>#REF!</v>
      </c>
      <c r="CN8" s="18" t="e">
        <f>IF('Feat-Func-Development'!#REF!&lt;&gt;"",'Feat-Func-Development'!#REF!,"")</f>
        <v>#REF!</v>
      </c>
      <c r="CO8" s="18" t="e">
        <f>IF('Feat-Func-Development'!#REF!&lt;&gt;"",'Feat-Func-Development'!#REF!,"")</f>
        <v>#REF!</v>
      </c>
      <c r="CP8" s="18" t="e">
        <f>IF('Feat-Func-Development'!#REF!&lt;&gt;"",'Feat-Func-Development'!#REF!,"")</f>
        <v>#REF!</v>
      </c>
      <c r="CQ8" s="18" t="e">
        <f>IF('Feat-Func-Development'!#REF!&lt;&gt;"",'Feat-Func-Development'!#REF!,"")</f>
        <v>#REF!</v>
      </c>
      <c r="CR8" s="18" t="e">
        <f>IF('Feat-Func-Development'!#REF!&lt;&gt;"",'Feat-Func-Development'!#REF!,"")</f>
        <v>#REF!</v>
      </c>
      <c r="CS8" s="18" t="e">
        <f>IF('Feat-Func-Development'!#REF!&lt;&gt;"",'Feat-Func-Development'!#REF!,"")</f>
        <v>#REF!</v>
      </c>
      <c r="CT8" s="18" t="e">
        <f>IF('Feat-Func-Development'!#REF!&lt;&gt;"",'Feat-Func-Development'!#REF!,"")</f>
        <v>#REF!</v>
      </c>
      <c r="CU8" s="18" t="e">
        <f>IF('Feat-Func-Development'!#REF!&lt;&gt;"",'Feat-Func-Development'!#REF!,"")</f>
        <v>#REF!</v>
      </c>
      <c r="CV8" s="18" t="e">
        <f>IF('Feat-Func-Development'!#REF!&lt;&gt;"",'Feat-Func-Development'!#REF!,"")</f>
        <v>#REF!</v>
      </c>
      <c r="CW8" s="18" t="e">
        <f>IF('Feat-Func-Development'!#REF!&lt;&gt;"",'Feat-Func-Development'!#REF!,"")</f>
        <v>#REF!</v>
      </c>
      <c r="CX8" s="18" t="e">
        <f>IF('Feat-Func-Development'!#REF!&lt;&gt;"",'Feat-Func-Development'!#REF!,"")</f>
        <v>#REF!</v>
      </c>
      <c r="CY8" s="18" t="e">
        <f>IF('Feat-Func-Development'!#REF!&lt;&gt;"",'Feat-Func-Development'!#REF!,"")</f>
        <v>#REF!</v>
      </c>
      <c r="CZ8" s="18" t="e">
        <f>IF('Feat-Func-Development'!#REF!&lt;&gt;"",'Feat-Func-Development'!#REF!,"")</f>
        <v>#REF!</v>
      </c>
      <c r="DA8" s="18" t="e">
        <f>IF('Feat-Func-Development'!#REF!&lt;&gt;"",'Feat-Func-Development'!#REF!,"")</f>
        <v>#REF!</v>
      </c>
      <c r="DB8" s="18" t="e">
        <f>IF('Feat-Func-Development'!#REF!&lt;&gt;"",'Feat-Func-Development'!#REF!,"")</f>
        <v>#REF!</v>
      </c>
      <c r="DC8" s="18" t="e">
        <f>IF('Feat-Func-Development'!#REF!&lt;&gt;"",'Feat-Func-Development'!#REF!,"")</f>
        <v>#REF!</v>
      </c>
      <c r="DD8" s="18" t="e">
        <f>IF('Feat-Func-Development'!#REF!&lt;&gt;"",'Feat-Func-Development'!#REF!,"")</f>
        <v>#REF!</v>
      </c>
      <c r="DE8" s="18" t="e">
        <f>IF('Feat-Func-Development'!#REF!&lt;&gt;"",'Feat-Func-Development'!#REF!,"")</f>
        <v>#REF!</v>
      </c>
      <c r="DF8" s="18" t="e">
        <f>IF('Feat-Func-Development'!#REF!&lt;&gt;"",'Feat-Func-Development'!#REF!,"")</f>
        <v>#REF!</v>
      </c>
      <c r="DG8" s="18" t="e">
        <f>IF('Feat-Func-Development'!#REF!&lt;&gt;"",'Feat-Func-Development'!#REF!,"")</f>
        <v>#REF!</v>
      </c>
      <c r="DH8" s="18" t="e">
        <f>IF('Feat-Func-Development'!#REF!&lt;&gt;"",'Feat-Func-Development'!#REF!,"")</f>
        <v>#REF!</v>
      </c>
      <c r="DI8" s="18" t="e">
        <f>IF('Feat-Func-Development'!#REF!&lt;&gt;"",'Feat-Func-Development'!#REF!,"")</f>
        <v>#REF!</v>
      </c>
      <c r="DJ8" s="18" t="e">
        <f>IF('Feat-Func-Development'!#REF!&lt;&gt;"",'Feat-Func-Development'!#REF!,"")</f>
        <v>#REF!</v>
      </c>
      <c r="DK8" s="18" t="e">
        <f>IF('Feat-Func-Development'!#REF!&lt;&gt;"",'Feat-Func-Development'!#REF!,"")</f>
        <v>#REF!</v>
      </c>
      <c r="DL8" s="18" t="e">
        <f>IF('Feat-Func-Development'!#REF!&lt;&gt;"",'Feat-Func-Development'!#REF!,"")</f>
        <v>#REF!</v>
      </c>
      <c r="DM8" s="18" t="e">
        <f>IF('Feat-Func-Development'!#REF!&lt;&gt;"",'Feat-Func-Development'!#REF!,"")</f>
        <v>#REF!</v>
      </c>
      <c r="DN8" s="18" t="e">
        <f>IF('Feat-Func-Development'!#REF!&lt;&gt;"",'Feat-Func-Development'!#REF!,"")</f>
        <v>#REF!</v>
      </c>
      <c r="DO8" s="18" t="e">
        <f>IF('Feat-Func-Development'!#REF!&lt;&gt;"",'Feat-Func-Development'!#REF!,"")</f>
        <v>#REF!</v>
      </c>
      <c r="DP8" s="18" t="e">
        <f>IF('Feat-Func-Development'!#REF!&lt;&gt;"",'Feat-Func-Development'!#REF!,"")</f>
        <v>#REF!</v>
      </c>
      <c r="DQ8" s="18" t="e">
        <f>IF('Feat-Func-Development'!#REF!&lt;&gt;"",'Feat-Func-Development'!#REF!,"")</f>
        <v>#REF!</v>
      </c>
      <c r="DR8" s="18" t="e">
        <f>IF('Feat-Func-Development'!#REF!&lt;&gt;"",'Feat-Func-Development'!#REF!,"")</f>
        <v>#REF!</v>
      </c>
      <c r="DS8" s="18" t="e">
        <f>IF('Feat-Func-Development'!#REF!&lt;&gt;"",'Feat-Func-Development'!#REF!,"")</f>
        <v>#REF!</v>
      </c>
      <c r="DT8" s="18" t="e">
        <f>IF('Feat-Func-Development'!#REF!&lt;&gt;"",'Feat-Func-Development'!#REF!,"")</f>
        <v>#REF!</v>
      </c>
      <c r="DU8" s="18" t="e">
        <f>IF('Feat-Func-Development'!#REF!&lt;&gt;"",'Feat-Func-Development'!#REF!,"")</f>
        <v>#REF!</v>
      </c>
      <c r="DV8" s="18" t="e">
        <f>IF('Feat-Func-Development'!#REF!&lt;&gt;"",'Feat-Func-Development'!#REF!,"")</f>
        <v>#REF!</v>
      </c>
      <c r="DW8" s="18" t="e">
        <f>IF('Feat-Func-Development'!#REF!&lt;&gt;"",'Feat-Func-Development'!#REF!,"")</f>
        <v>#REF!</v>
      </c>
      <c r="DX8" s="18" t="e">
        <f>IF('Feat-Func-Development'!#REF!&lt;&gt;"",'Feat-Func-Development'!#REF!,"")</f>
        <v>#REF!</v>
      </c>
      <c r="DY8" s="18" t="e">
        <f>IF('Feat-Func-Development'!#REF!&lt;&gt;"",'Feat-Func-Development'!#REF!,"")</f>
        <v>#REF!</v>
      </c>
      <c r="DZ8" s="18" t="e">
        <f>IF('Feat-Func-Development'!#REF!&lt;&gt;"",'Feat-Func-Development'!#REF!,"")</f>
        <v>#REF!</v>
      </c>
      <c r="EA8" s="18" t="e">
        <f>IF('Feat-Func-Development'!#REF!&lt;&gt;"",'Feat-Func-Development'!#REF!,"")</f>
        <v>#REF!</v>
      </c>
      <c r="EB8" s="18" t="e">
        <f>IF('Feat-Func-Development'!#REF!&lt;&gt;"",'Feat-Func-Development'!#REF!,"")</f>
        <v>#REF!</v>
      </c>
      <c r="EC8" s="18" t="e">
        <f>IF('Feat-Func-Development'!#REF!&lt;&gt;"",'Feat-Func-Development'!#REF!,"")</f>
        <v>#REF!</v>
      </c>
      <c r="ED8" s="18" t="e">
        <f>IF('Feat-Func-Development'!#REF!&lt;&gt;"",'Feat-Func-Development'!#REF!,"")</f>
        <v>#REF!</v>
      </c>
      <c r="EE8" s="18" t="e">
        <f>IF('Feat-Func-Development'!#REF!&lt;&gt;"",'Feat-Func-Development'!#REF!,"")</f>
        <v>#REF!</v>
      </c>
      <c r="EF8" s="18" t="e">
        <f>IF('Feat-Func-Development'!#REF!&lt;&gt;"",'Feat-Func-Development'!#REF!,"")</f>
        <v>#REF!</v>
      </c>
      <c r="EG8" s="18" t="e">
        <f>IF('Feat-Func-Development'!#REF!&lt;&gt;"",'Feat-Func-Development'!#REF!,"")</f>
        <v>#REF!</v>
      </c>
      <c r="EH8" s="18" t="e">
        <f>IF('Feat-Func-Development'!#REF!&lt;&gt;"",'Feat-Func-Development'!#REF!,"")</f>
        <v>#REF!</v>
      </c>
      <c r="EI8" s="18" t="e">
        <f>IF('Feat-Func-Development'!#REF!&lt;&gt;"",'Feat-Func-Development'!#REF!,"")</f>
        <v>#REF!</v>
      </c>
      <c r="EJ8" s="18" t="e">
        <f>IF('Feat-Func-Development'!#REF!&lt;&gt;"",'Feat-Func-Development'!#REF!,"")</f>
        <v>#REF!</v>
      </c>
      <c r="EK8" s="18" t="e">
        <f>IF('Feat-Func-Development'!#REF!&lt;&gt;"",'Feat-Func-Development'!#REF!,"")</f>
        <v>#REF!</v>
      </c>
      <c r="EL8" s="18" t="e">
        <f>IF('Feat-Func-Development'!#REF!&lt;&gt;"",'Feat-Func-Development'!#REF!,"")</f>
        <v>#REF!</v>
      </c>
      <c r="EM8" s="18" t="e">
        <f>IF('Feat-Func-Development'!#REF!&lt;&gt;"",'Feat-Func-Development'!#REF!,"")</f>
        <v>#REF!</v>
      </c>
      <c r="EN8" s="18" t="e">
        <f>IF('Feat-Func-Development'!#REF!&lt;&gt;"",'Feat-Func-Development'!#REF!,"")</f>
        <v>#REF!</v>
      </c>
      <c r="EO8" s="18" t="e">
        <f>IF('Feat-Func-Development'!#REF!&lt;&gt;"",'Feat-Func-Development'!#REF!,"")</f>
        <v>#REF!</v>
      </c>
      <c r="EP8" s="18" t="e">
        <f>IF('Feat-Func-Development'!#REF!&lt;&gt;"",'Feat-Func-Development'!#REF!,"")</f>
        <v>#REF!</v>
      </c>
      <c r="EQ8" s="18" t="e">
        <f>IF('Feat-Func-Development'!#REF!&lt;&gt;"",'Feat-Func-Development'!#REF!,"")</f>
        <v>#REF!</v>
      </c>
      <c r="ER8" s="18" t="e">
        <f>IF('Feat-Func-Development'!#REF!&lt;&gt;"",'Feat-Func-Development'!#REF!,"")</f>
        <v>#REF!</v>
      </c>
      <c r="ES8" s="18" t="e">
        <f>IF('Feat-Func-Development'!#REF!&lt;&gt;"",'Feat-Func-Development'!#REF!,"")</f>
        <v>#REF!</v>
      </c>
      <c r="ET8" s="18" t="e">
        <f>IF('Feat-Func-Development'!#REF!&lt;&gt;"",'Feat-Func-Development'!#REF!,"")</f>
        <v>#REF!</v>
      </c>
      <c r="EU8" s="18" t="e">
        <f>IF('Feat-Func-Development'!#REF!&lt;&gt;"",'Feat-Func-Development'!#REF!,"")</f>
        <v>#REF!</v>
      </c>
      <c r="EV8" s="18" t="e">
        <f>IF('Feat-Func-Development'!#REF!&lt;&gt;"",'Feat-Func-Development'!#REF!,"")</f>
        <v>#REF!</v>
      </c>
      <c r="EW8" s="18" t="e">
        <f>IF('Feat-Func-Development'!#REF!&lt;&gt;"",'Feat-Func-Development'!#REF!,"")</f>
        <v>#REF!</v>
      </c>
    </row>
    <row r="9" spans="1:155" ht="15.75" thickBot="1">
      <c r="A9" s="82" t="e">
        <f>IF('Feat-Func-Development'!#REF!&lt;&gt;"",'Feat-Func-Development'!#REF!,"")</f>
        <v>#REF!</v>
      </c>
      <c r="B9" s="81" t="e">
        <f>VLOOKUP(D9,TranslationVSEM2LHS!B:G,4,FALSE)</f>
        <v>#REF!</v>
      </c>
      <c r="C9" s="81" t="e">
        <f>VLOOKUP(D9,TranslationVSEM2LHS!B:G,5,FALSE)</f>
        <v>#REF!</v>
      </c>
      <c r="D9" s="81" t="e">
        <f>IF('Feat-Func-Development'!#REF!&lt;&gt;"",'Feat-Func-Development'!#REF!,"")</f>
        <v>#REF!</v>
      </c>
      <c r="E9" s="81" t="e">
        <f>IF('Feat-Func-Development'!#REF!&lt;&gt;"",'Feat-Func-Development'!#REF!,"")</f>
        <v>#REF!</v>
      </c>
      <c r="F9" s="81" t="e">
        <f>IF('Feat-Func-Development'!#REF!&lt;&gt;"",'Feat-Func-Development'!#REF!,"")</f>
        <v>#REF!</v>
      </c>
      <c r="G9" s="81" t="e">
        <f>IF('Feat-Func-Development'!#REF!&lt;&gt;"",'Feat-Func-Development'!#REF!,"")</f>
        <v>#REF!</v>
      </c>
      <c r="H9" s="81" t="e">
        <f>IF('Feat-Func-Development'!#REF!&lt;&gt;"",'Feat-Func-Development'!#REF!,"")</f>
        <v>#REF!</v>
      </c>
      <c r="I9" s="81" t="e">
        <f>IF('Feat-Func-Development'!#REF!&lt;&gt;"",'Feat-Func-Development'!#REF!,"")</f>
        <v>#REF!</v>
      </c>
      <c r="J9" s="153" t="e">
        <f>IF('Feat-Func-Development'!#REF!&lt;&gt;"",'Feat-Func-Development'!#REF!,"")</f>
        <v>#REF!</v>
      </c>
      <c r="K9" s="153" t="e">
        <f>IF('Feat-Func-Development'!#REF!&lt;&gt;"",'Feat-Func-Development'!#REF!,"")</f>
        <v>#REF!</v>
      </c>
      <c r="L9" s="153" t="e">
        <f>IF('Feat-Func-Development'!#REF!&lt;&gt;"",'Feat-Func-Development'!#REF!,"")</f>
        <v>#REF!</v>
      </c>
      <c r="M9" s="153" t="e">
        <f>IF('Feat-Func-Development'!#REF!&lt;&gt;"",'Feat-Func-Development'!#REF!,"")</f>
        <v>#REF!</v>
      </c>
      <c r="N9" s="153" t="e">
        <f>IF('Feat-Func-Development'!#REF!&lt;&gt;"",'Feat-Func-Development'!#REF!,"")</f>
        <v>#REF!</v>
      </c>
      <c r="O9" s="153" t="e">
        <f>IF('Feat-Func-Development'!#REF!&lt;&gt;"",'Feat-Func-Development'!#REF!,"")</f>
        <v>#REF!</v>
      </c>
      <c r="P9" s="153" t="e">
        <f>IF('Feat-Func-Development'!#REF!&lt;&gt;"",'Feat-Func-Development'!#REF!,"")</f>
        <v>#REF!</v>
      </c>
      <c r="Q9" s="153" t="e">
        <f>IF('Feat-Func-Development'!#REF!&lt;&gt;"",'Feat-Func-Development'!#REF!,"")</f>
        <v>#REF!</v>
      </c>
      <c r="R9" s="153" t="e">
        <f>IF('Feat-Func-Development'!#REF!&lt;&gt;"",'Feat-Func-Development'!#REF!,"")</f>
        <v>#REF!</v>
      </c>
      <c r="S9" s="153" t="e">
        <f>IF('Feat-Func-Development'!#REF!&lt;&gt;"",'Feat-Func-Development'!#REF!,"")</f>
        <v>#REF!</v>
      </c>
      <c r="T9" s="80" t="e">
        <f>IF('Feat-Func-Development'!#REF!&lt;&gt;"",'Feat-Func-Development'!#REF!,"")</f>
        <v>#REF!</v>
      </c>
      <c r="U9" s="80" t="e">
        <f>IF('Feat-Func-Development'!#REF!&lt;&gt;"",'Feat-Func-Development'!#REF!,"")</f>
        <v>#REF!</v>
      </c>
      <c r="V9" s="80" t="e">
        <f>IF('Feat-Func-Development'!#REF!&lt;&gt;"",'Feat-Func-Development'!#REF!,"")</f>
        <v>#REF!</v>
      </c>
      <c r="W9" s="80" t="e">
        <f>IF('Feat-Func-Development'!#REF!&lt;&gt;"",'Feat-Func-Development'!#REF!,"")</f>
        <v>#REF!</v>
      </c>
      <c r="X9" s="80" t="e">
        <f>IF('Feat-Func-Development'!#REF!&lt;&gt;"",'Feat-Func-Development'!#REF!,"")</f>
        <v>#REF!</v>
      </c>
      <c r="Y9" s="80" t="e">
        <f>IF('Feat-Func-Development'!#REF!&lt;&gt;"",'Feat-Func-Development'!#REF!,"")</f>
        <v>#REF!</v>
      </c>
      <c r="Z9" s="79" t="e">
        <f>IF('Feat-Func-Development'!#REF!&lt;&gt;"",'Feat-Func-Development'!#REF!,"")</f>
        <v>#REF!</v>
      </c>
      <c r="AA9" s="79" t="e">
        <f>IF('Feat-Func-Development'!#REF!&lt;&gt;"",'Feat-Func-Development'!#REF!,"")</f>
        <v>#REF!</v>
      </c>
      <c r="AB9" s="79" t="e">
        <f>IF('Feat-Func-Development'!#REF!&lt;&gt;"",'Feat-Func-Development'!#REF!,"")</f>
        <v>#REF!</v>
      </c>
      <c r="AC9" s="79" t="e">
        <f>IF('Feat-Func-Development'!#REF!&lt;&gt;"",'Feat-Func-Development'!#REF!,"")</f>
        <v>#REF!</v>
      </c>
      <c r="AD9" s="79" t="e">
        <f>IF('Feat-Func-Development'!#REF!&lt;&gt;"",'Feat-Func-Development'!#REF!,"")</f>
        <v>#REF!</v>
      </c>
      <c r="AE9" s="79" t="e">
        <f>IF('Feat-Func-Development'!#REF!&lt;&gt;"",'Feat-Func-Development'!#REF!,"")</f>
        <v>#REF!</v>
      </c>
      <c r="AF9" s="84" t="e">
        <f>IF('Feat-Func-Development'!#REF!&lt;&gt;"",'Feat-Func-Development'!#REF!,"")</f>
        <v>#REF!</v>
      </c>
      <c r="AG9" s="83" t="e">
        <f>IF('Feat-Func-Development'!#REF!&lt;&gt;"",'Feat-Func-Development'!#REF!,"")</f>
        <v>#REF!</v>
      </c>
      <c r="AH9" s="18" t="e">
        <f>IF('Feat-Func-Development'!#REF!&lt;&gt;"",'Feat-Func-Development'!#REF!,"")</f>
        <v>#REF!</v>
      </c>
      <c r="AI9" s="17" t="e">
        <f>IF('Feat-Func-Development'!#REF!&lt;&gt;"",'Feat-Func-Development'!#REF!,"")</f>
        <v>#REF!</v>
      </c>
      <c r="AJ9" s="18" t="e">
        <f>IF('Feat-Func-Development'!#REF!&lt;&gt;"",'Feat-Func-Development'!#REF!,"")</f>
        <v>#REF!</v>
      </c>
      <c r="AK9" s="18" t="e">
        <f>IF('Feat-Func-Development'!#REF!&lt;&gt;"",'Feat-Func-Development'!#REF!,"")</f>
        <v>#REF!</v>
      </c>
      <c r="AL9" s="18" t="e">
        <f>IF('Feat-Func-Development'!#REF!&lt;&gt;"",'Feat-Func-Development'!#REF!,"")</f>
        <v>#REF!</v>
      </c>
      <c r="AM9" s="18" t="e">
        <f>IF('Feat-Func-Development'!#REF!&lt;&gt;"",'Feat-Func-Development'!#REF!,"")</f>
        <v>#REF!</v>
      </c>
      <c r="AN9" s="18" t="e">
        <f>IF('Feat-Func-Development'!#REF!&lt;&gt;"",'Feat-Func-Development'!#REF!,"")</f>
        <v>#REF!</v>
      </c>
      <c r="AO9" s="18" t="e">
        <f>IF('Feat-Func-Development'!#REF!&lt;&gt;"",'Feat-Func-Development'!#REF!,"")</f>
        <v>#REF!</v>
      </c>
      <c r="AP9" s="18" t="e">
        <f>IF('Feat-Func-Development'!#REF!&lt;&gt;"",'Feat-Func-Development'!#REF!,"")</f>
        <v>#REF!</v>
      </c>
      <c r="AQ9" s="18" t="e">
        <f>IF('Feat-Func-Development'!#REF!&lt;&gt;"",'Feat-Func-Development'!#REF!,"")</f>
        <v>#REF!</v>
      </c>
      <c r="AR9" s="18" t="e">
        <f>IF('Feat-Func-Development'!#REF!&lt;&gt;"",'Feat-Func-Development'!#REF!,"")</f>
        <v>#REF!</v>
      </c>
      <c r="AS9" s="18" t="e">
        <f>IF('Feat-Func-Development'!#REF!&lt;&gt;"",'Feat-Func-Development'!#REF!,"")</f>
        <v>#REF!</v>
      </c>
      <c r="AT9" s="18" t="e">
        <f>IF('Feat-Func-Development'!#REF!&lt;&gt;"",'Feat-Func-Development'!#REF!,"")</f>
        <v>#REF!</v>
      </c>
      <c r="AU9" s="18" t="e">
        <f>IF('Feat-Func-Development'!#REF!&lt;&gt;"",'Feat-Func-Development'!#REF!,"")</f>
        <v>#REF!</v>
      </c>
      <c r="AV9" s="18" t="e">
        <f>IF('Feat-Func-Development'!#REF!&lt;&gt;"",'Feat-Func-Development'!#REF!,"")</f>
        <v>#REF!</v>
      </c>
      <c r="AW9" s="18" t="e">
        <f>IF('Feat-Func-Development'!#REF!&lt;&gt;"",'Feat-Func-Development'!#REF!,"")</f>
        <v>#REF!</v>
      </c>
      <c r="AX9" s="18" t="e">
        <f>IF('Feat-Func-Development'!#REF!&lt;&gt;"",'Feat-Func-Development'!#REF!,"")</f>
        <v>#REF!</v>
      </c>
      <c r="AY9" s="18" t="e">
        <f>IF('Feat-Func-Development'!#REF!&lt;&gt;"",'Feat-Func-Development'!#REF!,"")</f>
        <v>#REF!</v>
      </c>
      <c r="AZ9" s="18" t="e">
        <f>IF('Feat-Func-Development'!#REF!&lt;&gt;"",'Feat-Func-Development'!#REF!,"")</f>
        <v>#REF!</v>
      </c>
      <c r="BA9" s="18" t="e">
        <f>IF('Feat-Func-Development'!#REF!&lt;&gt;"",'Feat-Func-Development'!#REF!,"")</f>
        <v>#REF!</v>
      </c>
      <c r="BB9" s="18" t="e">
        <f>IF('Feat-Func-Development'!#REF!&lt;&gt;"",'Feat-Func-Development'!#REF!,"")</f>
        <v>#REF!</v>
      </c>
      <c r="BC9" s="18" t="e">
        <f>IF('Feat-Func-Development'!#REF!&lt;&gt;"",'Feat-Func-Development'!#REF!,"")</f>
        <v>#REF!</v>
      </c>
      <c r="BD9" s="18" t="e">
        <f>IF('Feat-Func-Development'!#REF!&lt;&gt;"",'Feat-Func-Development'!#REF!,"")</f>
        <v>#REF!</v>
      </c>
      <c r="BE9" s="18" t="e">
        <f>IF('Feat-Func-Development'!#REF!&lt;&gt;"",'Feat-Func-Development'!#REF!,"")</f>
        <v>#REF!</v>
      </c>
      <c r="BF9" s="18" t="e">
        <f>IF('Feat-Func-Development'!#REF!&lt;&gt;"",'Feat-Func-Development'!#REF!,"")</f>
        <v>#REF!</v>
      </c>
      <c r="BG9" s="18" t="e">
        <f>IF('Feat-Func-Development'!#REF!&lt;&gt;"",'Feat-Func-Development'!#REF!,"")</f>
        <v>#REF!</v>
      </c>
      <c r="BH9" s="18" t="e">
        <f>IF('Feat-Func-Development'!#REF!&lt;&gt;"",'Feat-Func-Development'!#REF!,"")</f>
        <v>#REF!</v>
      </c>
      <c r="BI9" s="18" t="e">
        <f>IF('Feat-Func-Development'!#REF!&lt;&gt;"",'Feat-Func-Development'!#REF!,"")</f>
        <v>#REF!</v>
      </c>
      <c r="BJ9" s="18" t="e">
        <f>IF('Feat-Func-Development'!#REF!&lt;&gt;"",'Feat-Func-Development'!#REF!,"")</f>
        <v>#REF!</v>
      </c>
      <c r="BK9" s="18" t="e">
        <f>IF('Feat-Func-Development'!#REF!&lt;&gt;"",'Feat-Func-Development'!#REF!,"")</f>
        <v>#REF!</v>
      </c>
      <c r="BL9" s="18" t="e">
        <f>IF('Feat-Func-Development'!#REF!&lt;&gt;"",'Feat-Func-Development'!#REF!,"")</f>
        <v>#REF!</v>
      </c>
      <c r="BM9" s="18" t="e">
        <f>IF('Feat-Func-Development'!#REF!&lt;&gt;"",'Feat-Func-Development'!#REF!,"")</f>
        <v>#REF!</v>
      </c>
      <c r="BN9" s="18" t="e">
        <f>IF('Feat-Func-Development'!#REF!&lt;&gt;"",'Feat-Func-Development'!#REF!,"")</f>
        <v>#REF!</v>
      </c>
      <c r="BO9" s="18" t="e">
        <f>IF('Feat-Func-Development'!#REF!&lt;&gt;"",'Feat-Func-Development'!#REF!,"")</f>
        <v>#REF!</v>
      </c>
      <c r="BP9" s="18" t="e">
        <f>IF('Feat-Func-Development'!#REF!&lt;&gt;"",'Feat-Func-Development'!#REF!,"")</f>
        <v>#REF!</v>
      </c>
      <c r="BQ9" s="18" t="e">
        <f>IF('Feat-Func-Development'!#REF!&lt;&gt;"",'Feat-Func-Development'!#REF!,"")</f>
        <v>#REF!</v>
      </c>
      <c r="BR9" s="18" t="e">
        <f>IF('Feat-Func-Development'!#REF!&lt;&gt;"",'Feat-Func-Development'!#REF!,"")</f>
        <v>#REF!</v>
      </c>
      <c r="BS9" s="18" t="e">
        <f>IF('Feat-Func-Development'!#REF!&lt;&gt;"",'Feat-Func-Development'!#REF!,"")</f>
        <v>#REF!</v>
      </c>
      <c r="BT9" s="18" t="e">
        <f>IF('Feat-Func-Development'!#REF!&lt;&gt;"",'Feat-Func-Development'!#REF!,"")</f>
        <v>#REF!</v>
      </c>
      <c r="BU9" s="18" t="e">
        <f>IF('Feat-Func-Development'!#REF!&lt;&gt;"",'Feat-Func-Development'!#REF!,"")</f>
        <v>#REF!</v>
      </c>
      <c r="BV9" s="18" t="e">
        <f>IF('Feat-Func-Development'!#REF!&lt;&gt;"",'Feat-Func-Development'!#REF!,"")</f>
        <v>#REF!</v>
      </c>
      <c r="BW9" s="18" t="e">
        <f>IF('Feat-Func-Development'!#REF!&lt;&gt;"",'Feat-Func-Development'!#REF!,"")</f>
        <v>#REF!</v>
      </c>
      <c r="BX9" s="18" t="e">
        <f>IF('Feat-Func-Development'!#REF!&lt;&gt;"",'Feat-Func-Development'!#REF!,"")</f>
        <v>#REF!</v>
      </c>
      <c r="BY9" s="18" t="e">
        <f>IF('Feat-Func-Development'!#REF!&lt;&gt;"",'Feat-Func-Development'!#REF!,"")</f>
        <v>#REF!</v>
      </c>
      <c r="BZ9" s="18" t="e">
        <f>IF('Feat-Func-Development'!#REF!&lt;&gt;"",'Feat-Func-Development'!#REF!,"")</f>
        <v>#REF!</v>
      </c>
      <c r="CA9" s="18" t="e">
        <f>IF('Feat-Func-Development'!#REF!&lt;&gt;"",'Feat-Func-Development'!#REF!,"")</f>
        <v>#REF!</v>
      </c>
      <c r="CB9" s="18" t="e">
        <f>IF('Feat-Func-Development'!#REF!&lt;&gt;"",'Feat-Func-Development'!#REF!,"")</f>
        <v>#REF!</v>
      </c>
      <c r="CC9" s="18" t="e">
        <f>IF('Feat-Func-Development'!#REF!&lt;&gt;"",'Feat-Func-Development'!#REF!,"")</f>
        <v>#REF!</v>
      </c>
      <c r="CD9" s="18" t="e">
        <f>IF('Feat-Func-Development'!#REF!&lt;&gt;"",'Feat-Func-Development'!#REF!,"")</f>
        <v>#REF!</v>
      </c>
      <c r="CE9" s="18" t="e">
        <f>IF('Feat-Func-Development'!#REF!&lt;&gt;"",'Feat-Func-Development'!#REF!,"")</f>
        <v>#REF!</v>
      </c>
      <c r="CF9" s="18" t="e">
        <f>IF('Feat-Func-Development'!#REF!&lt;&gt;"",'Feat-Func-Development'!#REF!,"")</f>
        <v>#REF!</v>
      </c>
      <c r="CG9" s="18" t="e">
        <f>IF('Feat-Func-Development'!#REF!&lt;&gt;"",'Feat-Func-Development'!#REF!,"")</f>
        <v>#REF!</v>
      </c>
      <c r="CH9" s="18" t="e">
        <f>IF('Feat-Func-Development'!#REF!&lt;&gt;"",'Feat-Func-Development'!#REF!,"")</f>
        <v>#REF!</v>
      </c>
      <c r="CI9" s="18" t="e">
        <f>IF('Feat-Func-Development'!#REF!&lt;&gt;"",'Feat-Func-Development'!#REF!,"")</f>
        <v>#REF!</v>
      </c>
      <c r="CJ9" s="18" t="e">
        <f>IF('Feat-Func-Development'!#REF!&lt;&gt;"",'Feat-Func-Development'!#REF!,"")</f>
        <v>#REF!</v>
      </c>
      <c r="CK9" s="18" t="e">
        <f>IF('Feat-Func-Development'!#REF!&lt;&gt;"",'Feat-Func-Development'!#REF!,"")</f>
        <v>#REF!</v>
      </c>
      <c r="CL9" s="18" t="e">
        <f>IF('Feat-Func-Development'!#REF!&lt;&gt;"",'Feat-Func-Development'!#REF!,"")</f>
        <v>#REF!</v>
      </c>
      <c r="CM9" s="18" t="e">
        <f>IF('Feat-Func-Development'!#REF!&lt;&gt;"",'Feat-Func-Development'!#REF!,"")</f>
        <v>#REF!</v>
      </c>
      <c r="CN9" s="18" t="e">
        <f>IF('Feat-Func-Development'!#REF!&lt;&gt;"",'Feat-Func-Development'!#REF!,"")</f>
        <v>#REF!</v>
      </c>
      <c r="CO9" s="18" t="e">
        <f>IF('Feat-Func-Development'!#REF!&lt;&gt;"",'Feat-Func-Development'!#REF!,"")</f>
        <v>#REF!</v>
      </c>
      <c r="CP9" s="18" t="e">
        <f>IF('Feat-Func-Development'!#REF!&lt;&gt;"",'Feat-Func-Development'!#REF!,"")</f>
        <v>#REF!</v>
      </c>
      <c r="CQ9" s="18" t="e">
        <f>IF('Feat-Func-Development'!#REF!&lt;&gt;"",'Feat-Func-Development'!#REF!,"")</f>
        <v>#REF!</v>
      </c>
      <c r="CR9" s="18" t="e">
        <f>IF('Feat-Func-Development'!#REF!&lt;&gt;"",'Feat-Func-Development'!#REF!,"")</f>
        <v>#REF!</v>
      </c>
      <c r="CS9" s="18" t="e">
        <f>IF('Feat-Func-Development'!#REF!&lt;&gt;"",'Feat-Func-Development'!#REF!,"")</f>
        <v>#REF!</v>
      </c>
      <c r="CT9" s="18" t="e">
        <f>IF('Feat-Func-Development'!#REF!&lt;&gt;"",'Feat-Func-Development'!#REF!,"")</f>
        <v>#REF!</v>
      </c>
      <c r="CU9" s="18" t="e">
        <f>IF('Feat-Func-Development'!#REF!&lt;&gt;"",'Feat-Func-Development'!#REF!,"")</f>
        <v>#REF!</v>
      </c>
      <c r="CV9" s="18" t="e">
        <f>IF('Feat-Func-Development'!#REF!&lt;&gt;"",'Feat-Func-Development'!#REF!,"")</f>
        <v>#REF!</v>
      </c>
      <c r="CW9" s="18" t="e">
        <f>IF('Feat-Func-Development'!#REF!&lt;&gt;"",'Feat-Func-Development'!#REF!,"")</f>
        <v>#REF!</v>
      </c>
      <c r="CX9" s="18" t="e">
        <f>IF('Feat-Func-Development'!#REF!&lt;&gt;"",'Feat-Func-Development'!#REF!,"")</f>
        <v>#REF!</v>
      </c>
      <c r="CY9" s="18" t="e">
        <f>IF('Feat-Func-Development'!#REF!&lt;&gt;"",'Feat-Func-Development'!#REF!,"")</f>
        <v>#REF!</v>
      </c>
      <c r="CZ9" s="18" t="e">
        <f>IF('Feat-Func-Development'!#REF!&lt;&gt;"",'Feat-Func-Development'!#REF!,"")</f>
        <v>#REF!</v>
      </c>
      <c r="DA9" s="18" t="e">
        <f>IF('Feat-Func-Development'!#REF!&lt;&gt;"",'Feat-Func-Development'!#REF!,"")</f>
        <v>#REF!</v>
      </c>
      <c r="DB9" s="18" t="e">
        <f>IF('Feat-Func-Development'!#REF!&lt;&gt;"",'Feat-Func-Development'!#REF!,"")</f>
        <v>#REF!</v>
      </c>
      <c r="DC9" s="18" t="e">
        <f>IF('Feat-Func-Development'!#REF!&lt;&gt;"",'Feat-Func-Development'!#REF!,"")</f>
        <v>#REF!</v>
      </c>
      <c r="DD9" s="18" t="e">
        <f>IF('Feat-Func-Development'!#REF!&lt;&gt;"",'Feat-Func-Development'!#REF!,"")</f>
        <v>#REF!</v>
      </c>
      <c r="DE9" s="18" t="e">
        <f>IF('Feat-Func-Development'!#REF!&lt;&gt;"",'Feat-Func-Development'!#REF!,"")</f>
        <v>#REF!</v>
      </c>
      <c r="DF9" s="18" t="e">
        <f>IF('Feat-Func-Development'!#REF!&lt;&gt;"",'Feat-Func-Development'!#REF!,"")</f>
        <v>#REF!</v>
      </c>
      <c r="DG9" s="18" t="e">
        <f>IF('Feat-Func-Development'!#REF!&lt;&gt;"",'Feat-Func-Development'!#REF!,"")</f>
        <v>#REF!</v>
      </c>
      <c r="DH9" s="18" t="e">
        <f>IF('Feat-Func-Development'!#REF!&lt;&gt;"",'Feat-Func-Development'!#REF!,"")</f>
        <v>#REF!</v>
      </c>
      <c r="DI9" s="18" t="e">
        <f>IF('Feat-Func-Development'!#REF!&lt;&gt;"",'Feat-Func-Development'!#REF!,"")</f>
        <v>#REF!</v>
      </c>
      <c r="DJ9" s="18" t="e">
        <f>IF('Feat-Func-Development'!#REF!&lt;&gt;"",'Feat-Func-Development'!#REF!,"")</f>
        <v>#REF!</v>
      </c>
      <c r="DK9" s="18" t="e">
        <f>IF('Feat-Func-Development'!#REF!&lt;&gt;"",'Feat-Func-Development'!#REF!,"")</f>
        <v>#REF!</v>
      </c>
      <c r="DL9" s="18" t="e">
        <f>IF('Feat-Func-Development'!#REF!&lt;&gt;"",'Feat-Func-Development'!#REF!,"")</f>
        <v>#REF!</v>
      </c>
      <c r="DM9" s="18" t="e">
        <f>IF('Feat-Func-Development'!#REF!&lt;&gt;"",'Feat-Func-Development'!#REF!,"")</f>
        <v>#REF!</v>
      </c>
      <c r="DN9" s="18" t="e">
        <f>IF('Feat-Func-Development'!#REF!&lt;&gt;"",'Feat-Func-Development'!#REF!,"")</f>
        <v>#REF!</v>
      </c>
      <c r="DO9" s="18" t="e">
        <f>IF('Feat-Func-Development'!#REF!&lt;&gt;"",'Feat-Func-Development'!#REF!,"")</f>
        <v>#REF!</v>
      </c>
      <c r="DP9" s="18" t="e">
        <f>IF('Feat-Func-Development'!#REF!&lt;&gt;"",'Feat-Func-Development'!#REF!,"")</f>
        <v>#REF!</v>
      </c>
      <c r="DQ9" s="18" t="e">
        <f>IF('Feat-Func-Development'!#REF!&lt;&gt;"",'Feat-Func-Development'!#REF!,"")</f>
        <v>#REF!</v>
      </c>
      <c r="DR9" s="18" t="e">
        <f>IF('Feat-Func-Development'!#REF!&lt;&gt;"",'Feat-Func-Development'!#REF!,"")</f>
        <v>#REF!</v>
      </c>
      <c r="DS9" s="18" t="e">
        <f>IF('Feat-Func-Development'!#REF!&lt;&gt;"",'Feat-Func-Development'!#REF!,"")</f>
        <v>#REF!</v>
      </c>
      <c r="DT9" s="18" t="e">
        <f>IF('Feat-Func-Development'!#REF!&lt;&gt;"",'Feat-Func-Development'!#REF!,"")</f>
        <v>#REF!</v>
      </c>
      <c r="DU9" s="18" t="e">
        <f>IF('Feat-Func-Development'!#REF!&lt;&gt;"",'Feat-Func-Development'!#REF!,"")</f>
        <v>#REF!</v>
      </c>
      <c r="DV9" s="18" t="e">
        <f>IF('Feat-Func-Development'!#REF!&lt;&gt;"",'Feat-Func-Development'!#REF!,"")</f>
        <v>#REF!</v>
      </c>
      <c r="DW9" s="18" t="e">
        <f>IF('Feat-Func-Development'!#REF!&lt;&gt;"",'Feat-Func-Development'!#REF!,"")</f>
        <v>#REF!</v>
      </c>
      <c r="DX9" s="18" t="e">
        <f>IF('Feat-Func-Development'!#REF!&lt;&gt;"",'Feat-Func-Development'!#REF!,"")</f>
        <v>#REF!</v>
      </c>
      <c r="DY9" s="18" t="e">
        <f>IF('Feat-Func-Development'!#REF!&lt;&gt;"",'Feat-Func-Development'!#REF!,"")</f>
        <v>#REF!</v>
      </c>
      <c r="DZ9" s="18" t="e">
        <f>IF('Feat-Func-Development'!#REF!&lt;&gt;"",'Feat-Func-Development'!#REF!,"")</f>
        <v>#REF!</v>
      </c>
      <c r="EA9" s="18" t="e">
        <f>IF('Feat-Func-Development'!#REF!&lt;&gt;"",'Feat-Func-Development'!#REF!,"")</f>
        <v>#REF!</v>
      </c>
      <c r="EB9" s="18" t="e">
        <f>IF('Feat-Func-Development'!#REF!&lt;&gt;"",'Feat-Func-Development'!#REF!,"")</f>
        <v>#REF!</v>
      </c>
      <c r="EC9" s="18" t="e">
        <f>IF('Feat-Func-Development'!#REF!&lt;&gt;"",'Feat-Func-Development'!#REF!,"")</f>
        <v>#REF!</v>
      </c>
      <c r="ED9" s="18" t="e">
        <f>IF('Feat-Func-Development'!#REF!&lt;&gt;"",'Feat-Func-Development'!#REF!,"")</f>
        <v>#REF!</v>
      </c>
      <c r="EE9" s="18" t="e">
        <f>IF('Feat-Func-Development'!#REF!&lt;&gt;"",'Feat-Func-Development'!#REF!,"")</f>
        <v>#REF!</v>
      </c>
      <c r="EF9" s="18" t="e">
        <f>IF('Feat-Func-Development'!#REF!&lt;&gt;"",'Feat-Func-Development'!#REF!,"")</f>
        <v>#REF!</v>
      </c>
      <c r="EG9" s="18" t="e">
        <f>IF('Feat-Func-Development'!#REF!&lt;&gt;"",'Feat-Func-Development'!#REF!,"")</f>
        <v>#REF!</v>
      </c>
      <c r="EH9" s="18" t="e">
        <f>IF('Feat-Func-Development'!#REF!&lt;&gt;"",'Feat-Func-Development'!#REF!,"")</f>
        <v>#REF!</v>
      </c>
      <c r="EI9" s="18" t="e">
        <f>IF('Feat-Func-Development'!#REF!&lt;&gt;"",'Feat-Func-Development'!#REF!,"")</f>
        <v>#REF!</v>
      </c>
      <c r="EJ9" s="18" t="e">
        <f>IF('Feat-Func-Development'!#REF!&lt;&gt;"",'Feat-Func-Development'!#REF!,"")</f>
        <v>#REF!</v>
      </c>
      <c r="EK9" s="18" t="e">
        <f>IF('Feat-Func-Development'!#REF!&lt;&gt;"",'Feat-Func-Development'!#REF!,"")</f>
        <v>#REF!</v>
      </c>
      <c r="EL9" s="18" t="e">
        <f>IF('Feat-Func-Development'!#REF!&lt;&gt;"",'Feat-Func-Development'!#REF!,"")</f>
        <v>#REF!</v>
      </c>
      <c r="EM9" s="18" t="e">
        <f>IF('Feat-Func-Development'!#REF!&lt;&gt;"",'Feat-Func-Development'!#REF!,"")</f>
        <v>#REF!</v>
      </c>
      <c r="EN9" s="18" t="e">
        <f>IF('Feat-Func-Development'!#REF!&lt;&gt;"",'Feat-Func-Development'!#REF!,"")</f>
        <v>#REF!</v>
      </c>
      <c r="EO9" s="18" t="e">
        <f>IF('Feat-Func-Development'!#REF!&lt;&gt;"",'Feat-Func-Development'!#REF!,"")</f>
        <v>#REF!</v>
      </c>
      <c r="EP9" s="18" t="e">
        <f>IF('Feat-Func-Development'!#REF!&lt;&gt;"",'Feat-Func-Development'!#REF!,"")</f>
        <v>#REF!</v>
      </c>
      <c r="EQ9" s="18" t="e">
        <f>IF('Feat-Func-Development'!#REF!&lt;&gt;"",'Feat-Func-Development'!#REF!,"")</f>
        <v>#REF!</v>
      </c>
      <c r="ER9" s="18" t="e">
        <f>IF('Feat-Func-Development'!#REF!&lt;&gt;"",'Feat-Func-Development'!#REF!,"")</f>
        <v>#REF!</v>
      </c>
      <c r="ES9" s="18" t="e">
        <f>IF('Feat-Func-Development'!#REF!&lt;&gt;"",'Feat-Func-Development'!#REF!,"")</f>
        <v>#REF!</v>
      </c>
      <c r="ET9" s="18" t="e">
        <f>IF('Feat-Func-Development'!#REF!&lt;&gt;"",'Feat-Func-Development'!#REF!,"")</f>
        <v>#REF!</v>
      </c>
      <c r="EU9" s="18" t="e">
        <f>IF('Feat-Func-Development'!#REF!&lt;&gt;"",'Feat-Func-Development'!#REF!,"")</f>
        <v>#REF!</v>
      </c>
      <c r="EV9" s="18" t="e">
        <f>IF('Feat-Func-Development'!#REF!&lt;&gt;"",'Feat-Func-Development'!#REF!,"")</f>
        <v>#REF!</v>
      </c>
      <c r="EW9" s="18" t="e">
        <f>IF('Feat-Func-Development'!#REF!&lt;&gt;"",'Feat-Func-Development'!#REF!,"")</f>
        <v>#REF!</v>
      </c>
    </row>
    <row r="10" spans="1:155" ht="15.75" thickBot="1">
      <c r="A10" s="82" t="e">
        <f>IF('Feat-Func-Development'!#REF!&lt;&gt;"",'Feat-Func-Development'!#REF!,"")</f>
        <v>#REF!</v>
      </c>
      <c r="B10" s="81" t="e">
        <f>VLOOKUP(D10,TranslationVSEM2LHS!B:G,4,FALSE)</f>
        <v>#REF!</v>
      </c>
      <c r="C10" s="81" t="e">
        <f>VLOOKUP(D10,TranslationVSEM2LHS!B:G,5,FALSE)</f>
        <v>#REF!</v>
      </c>
      <c r="D10" s="81" t="e">
        <f>IF('Feat-Func-Development'!#REF!&lt;&gt;"",'Feat-Func-Development'!#REF!,"")</f>
        <v>#REF!</v>
      </c>
      <c r="E10" s="81" t="e">
        <f>IF('Feat-Func-Development'!#REF!&lt;&gt;"",'Feat-Func-Development'!#REF!,"")</f>
        <v>#REF!</v>
      </c>
      <c r="F10" s="81" t="e">
        <f>IF('Feat-Func-Development'!#REF!&lt;&gt;"",'Feat-Func-Development'!#REF!,"")</f>
        <v>#REF!</v>
      </c>
      <c r="G10" s="81" t="e">
        <f>IF('Feat-Func-Development'!#REF!&lt;&gt;"",'Feat-Func-Development'!#REF!,"")</f>
        <v>#REF!</v>
      </c>
      <c r="H10" s="81" t="e">
        <f>IF('Feat-Func-Development'!#REF!&lt;&gt;"",'Feat-Func-Development'!#REF!,"")</f>
        <v>#REF!</v>
      </c>
      <c r="I10" s="81" t="e">
        <f>IF('Feat-Func-Development'!#REF!&lt;&gt;"",'Feat-Func-Development'!#REF!,"")</f>
        <v>#REF!</v>
      </c>
      <c r="J10" s="153" t="e">
        <f>IF('Feat-Func-Development'!#REF!&lt;&gt;"",'Feat-Func-Development'!#REF!,"")</f>
        <v>#REF!</v>
      </c>
      <c r="K10" s="153" t="e">
        <f>IF('Feat-Func-Development'!#REF!&lt;&gt;"",'Feat-Func-Development'!#REF!,"")</f>
        <v>#REF!</v>
      </c>
      <c r="L10" s="153" t="e">
        <f>IF('Feat-Func-Development'!#REF!&lt;&gt;"",'Feat-Func-Development'!#REF!,"")</f>
        <v>#REF!</v>
      </c>
      <c r="M10" s="153" t="e">
        <f>IF('Feat-Func-Development'!#REF!&lt;&gt;"",'Feat-Func-Development'!#REF!,"")</f>
        <v>#REF!</v>
      </c>
      <c r="N10" s="153" t="e">
        <f>IF('Feat-Func-Development'!#REF!&lt;&gt;"",'Feat-Func-Development'!#REF!,"")</f>
        <v>#REF!</v>
      </c>
      <c r="O10" s="153" t="e">
        <f>IF('Feat-Func-Development'!#REF!&lt;&gt;"",'Feat-Func-Development'!#REF!,"")</f>
        <v>#REF!</v>
      </c>
      <c r="P10" s="153" t="e">
        <f>IF('Feat-Func-Development'!#REF!&lt;&gt;"",'Feat-Func-Development'!#REF!,"")</f>
        <v>#REF!</v>
      </c>
      <c r="Q10" s="153" t="e">
        <f>IF('Feat-Func-Development'!#REF!&lt;&gt;"",'Feat-Func-Development'!#REF!,"")</f>
        <v>#REF!</v>
      </c>
      <c r="R10" s="153" t="e">
        <f>IF('Feat-Func-Development'!#REF!&lt;&gt;"",'Feat-Func-Development'!#REF!,"")</f>
        <v>#REF!</v>
      </c>
      <c r="S10" s="153" t="e">
        <f>IF('Feat-Func-Development'!#REF!&lt;&gt;"",'Feat-Func-Development'!#REF!,"")</f>
        <v>#REF!</v>
      </c>
      <c r="T10" s="80" t="e">
        <f>IF('Feat-Func-Development'!#REF!&lt;&gt;"",'Feat-Func-Development'!#REF!,"")</f>
        <v>#REF!</v>
      </c>
      <c r="U10" s="80" t="e">
        <f>IF('Feat-Func-Development'!#REF!&lt;&gt;"",'Feat-Func-Development'!#REF!,"")</f>
        <v>#REF!</v>
      </c>
      <c r="V10" s="80" t="e">
        <f>IF('Feat-Func-Development'!#REF!&lt;&gt;"",'Feat-Func-Development'!#REF!,"")</f>
        <v>#REF!</v>
      </c>
      <c r="W10" s="80" t="e">
        <f>IF('Feat-Func-Development'!#REF!&lt;&gt;"",'Feat-Func-Development'!#REF!,"")</f>
        <v>#REF!</v>
      </c>
      <c r="X10" s="80" t="e">
        <f>IF('Feat-Func-Development'!#REF!&lt;&gt;"",'Feat-Func-Development'!#REF!,"")</f>
        <v>#REF!</v>
      </c>
      <c r="Y10" s="80" t="e">
        <f>IF('Feat-Func-Development'!#REF!&lt;&gt;"",'Feat-Func-Development'!#REF!,"")</f>
        <v>#REF!</v>
      </c>
      <c r="Z10" s="79" t="e">
        <f>IF('Feat-Func-Development'!#REF!&lt;&gt;"",'Feat-Func-Development'!#REF!,"")</f>
        <v>#REF!</v>
      </c>
      <c r="AA10" s="79" t="e">
        <f>IF('Feat-Func-Development'!#REF!&lt;&gt;"",'Feat-Func-Development'!#REF!,"")</f>
        <v>#REF!</v>
      </c>
      <c r="AB10" s="79" t="e">
        <f>IF('Feat-Func-Development'!#REF!&lt;&gt;"",'Feat-Func-Development'!#REF!,"")</f>
        <v>#REF!</v>
      </c>
      <c r="AC10" s="79" t="e">
        <f>IF('Feat-Func-Development'!#REF!&lt;&gt;"",'Feat-Func-Development'!#REF!,"")</f>
        <v>#REF!</v>
      </c>
      <c r="AD10" s="79" t="e">
        <f>IF('Feat-Func-Development'!#REF!&lt;&gt;"",'Feat-Func-Development'!#REF!,"")</f>
        <v>#REF!</v>
      </c>
      <c r="AE10" s="79" t="e">
        <f>IF('Feat-Func-Development'!#REF!&lt;&gt;"",'Feat-Func-Development'!#REF!,"")</f>
        <v>#REF!</v>
      </c>
      <c r="AF10" s="84" t="e">
        <f>IF('Feat-Func-Development'!#REF!&lt;&gt;"",'Feat-Func-Development'!#REF!,"")</f>
        <v>#REF!</v>
      </c>
      <c r="AG10" s="83" t="e">
        <f>IF('Feat-Func-Development'!#REF!&lt;&gt;"",'Feat-Func-Development'!#REF!,"")</f>
        <v>#REF!</v>
      </c>
      <c r="AH10" s="18" t="e">
        <f>IF('Feat-Func-Development'!#REF!&lt;&gt;"",'Feat-Func-Development'!#REF!,"")</f>
        <v>#REF!</v>
      </c>
      <c r="AI10" s="17" t="e">
        <f>IF('Feat-Func-Development'!#REF!&lt;&gt;"",'Feat-Func-Development'!#REF!,"")</f>
        <v>#REF!</v>
      </c>
      <c r="AJ10" s="18" t="e">
        <f>IF('Feat-Func-Development'!#REF!&lt;&gt;"",'Feat-Func-Development'!#REF!,"")</f>
        <v>#REF!</v>
      </c>
      <c r="AK10" s="18" t="e">
        <f>IF('Feat-Func-Development'!#REF!&lt;&gt;"",'Feat-Func-Development'!#REF!,"")</f>
        <v>#REF!</v>
      </c>
      <c r="AL10" s="18" t="e">
        <f>IF('Feat-Func-Development'!#REF!&lt;&gt;"",'Feat-Func-Development'!#REF!,"")</f>
        <v>#REF!</v>
      </c>
      <c r="AM10" s="18" t="e">
        <f>IF('Feat-Func-Development'!#REF!&lt;&gt;"",'Feat-Func-Development'!#REF!,"")</f>
        <v>#REF!</v>
      </c>
      <c r="AN10" s="18" t="e">
        <f>IF('Feat-Func-Development'!#REF!&lt;&gt;"",'Feat-Func-Development'!#REF!,"")</f>
        <v>#REF!</v>
      </c>
      <c r="AO10" s="18" t="e">
        <f>IF('Feat-Func-Development'!#REF!&lt;&gt;"",'Feat-Func-Development'!#REF!,"")</f>
        <v>#REF!</v>
      </c>
      <c r="AP10" s="18" t="e">
        <f>IF('Feat-Func-Development'!#REF!&lt;&gt;"",'Feat-Func-Development'!#REF!,"")</f>
        <v>#REF!</v>
      </c>
      <c r="AQ10" s="18" t="e">
        <f>IF('Feat-Func-Development'!#REF!&lt;&gt;"",'Feat-Func-Development'!#REF!,"")</f>
        <v>#REF!</v>
      </c>
      <c r="AR10" s="18" t="e">
        <f>IF('Feat-Func-Development'!#REF!&lt;&gt;"",'Feat-Func-Development'!#REF!,"")</f>
        <v>#REF!</v>
      </c>
      <c r="AS10" s="18" t="e">
        <f>IF('Feat-Func-Development'!#REF!&lt;&gt;"",'Feat-Func-Development'!#REF!,"")</f>
        <v>#REF!</v>
      </c>
      <c r="AT10" s="18" t="e">
        <f>IF('Feat-Func-Development'!#REF!&lt;&gt;"",'Feat-Func-Development'!#REF!,"")</f>
        <v>#REF!</v>
      </c>
      <c r="AU10" s="18" t="e">
        <f>IF('Feat-Func-Development'!#REF!&lt;&gt;"",'Feat-Func-Development'!#REF!,"")</f>
        <v>#REF!</v>
      </c>
      <c r="AV10" s="18" t="e">
        <f>IF('Feat-Func-Development'!#REF!&lt;&gt;"",'Feat-Func-Development'!#REF!,"")</f>
        <v>#REF!</v>
      </c>
      <c r="AW10" s="18" t="e">
        <f>IF('Feat-Func-Development'!#REF!&lt;&gt;"",'Feat-Func-Development'!#REF!,"")</f>
        <v>#REF!</v>
      </c>
      <c r="AX10" s="18" t="e">
        <f>IF('Feat-Func-Development'!#REF!&lt;&gt;"",'Feat-Func-Development'!#REF!,"")</f>
        <v>#REF!</v>
      </c>
      <c r="AY10" s="18" t="e">
        <f>IF('Feat-Func-Development'!#REF!&lt;&gt;"",'Feat-Func-Development'!#REF!,"")</f>
        <v>#REF!</v>
      </c>
      <c r="AZ10" s="18" t="e">
        <f>IF('Feat-Func-Development'!#REF!&lt;&gt;"",'Feat-Func-Development'!#REF!,"")</f>
        <v>#REF!</v>
      </c>
      <c r="BA10" s="18" t="e">
        <f>IF('Feat-Func-Development'!#REF!&lt;&gt;"",'Feat-Func-Development'!#REF!,"")</f>
        <v>#REF!</v>
      </c>
      <c r="BB10" s="18" t="e">
        <f>IF('Feat-Func-Development'!#REF!&lt;&gt;"",'Feat-Func-Development'!#REF!,"")</f>
        <v>#REF!</v>
      </c>
      <c r="BC10" s="18" t="e">
        <f>IF('Feat-Func-Development'!#REF!&lt;&gt;"",'Feat-Func-Development'!#REF!,"")</f>
        <v>#REF!</v>
      </c>
      <c r="BD10" s="18" t="e">
        <f>IF('Feat-Func-Development'!#REF!&lt;&gt;"",'Feat-Func-Development'!#REF!,"")</f>
        <v>#REF!</v>
      </c>
      <c r="BE10" s="18" t="e">
        <f>IF('Feat-Func-Development'!#REF!&lt;&gt;"",'Feat-Func-Development'!#REF!,"")</f>
        <v>#REF!</v>
      </c>
      <c r="BF10" s="18" t="e">
        <f>IF('Feat-Func-Development'!#REF!&lt;&gt;"",'Feat-Func-Development'!#REF!,"")</f>
        <v>#REF!</v>
      </c>
      <c r="BG10" s="18" t="e">
        <f>IF('Feat-Func-Development'!#REF!&lt;&gt;"",'Feat-Func-Development'!#REF!,"")</f>
        <v>#REF!</v>
      </c>
      <c r="BH10" s="18" t="e">
        <f>IF('Feat-Func-Development'!#REF!&lt;&gt;"",'Feat-Func-Development'!#REF!,"")</f>
        <v>#REF!</v>
      </c>
      <c r="BI10" s="18" t="e">
        <f>IF('Feat-Func-Development'!#REF!&lt;&gt;"",'Feat-Func-Development'!#REF!,"")</f>
        <v>#REF!</v>
      </c>
      <c r="BJ10" s="18" t="e">
        <f>IF('Feat-Func-Development'!#REF!&lt;&gt;"",'Feat-Func-Development'!#REF!,"")</f>
        <v>#REF!</v>
      </c>
      <c r="BK10" s="18" t="e">
        <f>IF('Feat-Func-Development'!#REF!&lt;&gt;"",'Feat-Func-Development'!#REF!,"")</f>
        <v>#REF!</v>
      </c>
      <c r="BL10" s="18" t="e">
        <f>IF('Feat-Func-Development'!#REF!&lt;&gt;"",'Feat-Func-Development'!#REF!,"")</f>
        <v>#REF!</v>
      </c>
      <c r="BM10" s="18" t="e">
        <f>IF('Feat-Func-Development'!#REF!&lt;&gt;"",'Feat-Func-Development'!#REF!,"")</f>
        <v>#REF!</v>
      </c>
      <c r="BN10" s="18" t="e">
        <f>IF('Feat-Func-Development'!#REF!&lt;&gt;"",'Feat-Func-Development'!#REF!,"")</f>
        <v>#REF!</v>
      </c>
      <c r="BO10" s="18" t="e">
        <f>IF('Feat-Func-Development'!#REF!&lt;&gt;"",'Feat-Func-Development'!#REF!,"")</f>
        <v>#REF!</v>
      </c>
      <c r="BP10" s="18" t="e">
        <f>IF('Feat-Func-Development'!#REF!&lt;&gt;"",'Feat-Func-Development'!#REF!,"")</f>
        <v>#REF!</v>
      </c>
      <c r="BQ10" s="18" t="e">
        <f>IF('Feat-Func-Development'!#REF!&lt;&gt;"",'Feat-Func-Development'!#REF!,"")</f>
        <v>#REF!</v>
      </c>
      <c r="BR10" s="18" t="e">
        <f>IF('Feat-Func-Development'!#REF!&lt;&gt;"",'Feat-Func-Development'!#REF!,"")</f>
        <v>#REF!</v>
      </c>
      <c r="BS10" s="18" t="e">
        <f>IF('Feat-Func-Development'!#REF!&lt;&gt;"",'Feat-Func-Development'!#REF!,"")</f>
        <v>#REF!</v>
      </c>
      <c r="BT10" s="18" t="e">
        <f>IF('Feat-Func-Development'!#REF!&lt;&gt;"",'Feat-Func-Development'!#REF!,"")</f>
        <v>#REF!</v>
      </c>
      <c r="BU10" s="18" t="e">
        <f>IF('Feat-Func-Development'!#REF!&lt;&gt;"",'Feat-Func-Development'!#REF!,"")</f>
        <v>#REF!</v>
      </c>
      <c r="BV10" s="18" t="e">
        <f>IF('Feat-Func-Development'!#REF!&lt;&gt;"",'Feat-Func-Development'!#REF!,"")</f>
        <v>#REF!</v>
      </c>
      <c r="BW10" s="18" t="e">
        <f>IF('Feat-Func-Development'!#REF!&lt;&gt;"",'Feat-Func-Development'!#REF!,"")</f>
        <v>#REF!</v>
      </c>
      <c r="BX10" s="18" t="e">
        <f>IF('Feat-Func-Development'!#REF!&lt;&gt;"",'Feat-Func-Development'!#REF!,"")</f>
        <v>#REF!</v>
      </c>
      <c r="BY10" s="18" t="e">
        <f>IF('Feat-Func-Development'!#REF!&lt;&gt;"",'Feat-Func-Development'!#REF!,"")</f>
        <v>#REF!</v>
      </c>
      <c r="BZ10" s="18" t="e">
        <f>IF('Feat-Func-Development'!#REF!&lt;&gt;"",'Feat-Func-Development'!#REF!,"")</f>
        <v>#REF!</v>
      </c>
      <c r="CA10" s="18" t="e">
        <f>IF('Feat-Func-Development'!#REF!&lt;&gt;"",'Feat-Func-Development'!#REF!,"")</f>
        <v>#REF!</v>
      </c>
      <c r="CB10" s="18" t="e">
        <f>IF('Feat-Func-Development'!#REF!&lt;&gt;"",'Feat-Func-Development'!#REF!,"")</f>
        <v>#REF!</v>
      </c>
      <c r="CC10" s="18" t="e">
        <f>IF('Feat-Func-Development'!#REF!&lt;&gt;"",'Feat-Func-Development'!#REF!,"")</f>
        <v>#REF!</v>
      </c>
      <c r="CD10" s="18" t="e">
        <f>IF('Feat-Func-Development'!#REF!&lt;&gt;"",'Feat-Func-Development'!#REF!,"")</f>
        <v>#REF!</v>
      </c>
      <c r="CE10" s="18" t="e">
        <f>IF('Feat-Func-Development'!#REF!&lt;&gt;"",'Feat-Func-Development'!#REF!,"")</f>
        <v>#REF!</v>
      </c>
      <c r="CF10" s="18" t="e">
        <f>IF('Feat-Func-Development'!#REF!&lt;&gt;"",'Feat-Func-Development'!#REF!,"")</f>
        <v>#REF!</v>
      </c>
      <c r="CG10" s="18" t="e">
        <f>IF('Feat-Func-Development'!#REF!&lt;&gt;"",'Feat-Func-Development'!#REF!,"")</f>
        <v>#REF!</v>
      </c>
      <c r="CH10" s="18" t="e">
        <f>IF('Feat-Func-Development'!#REF!&lt;&gt;"",'Feat-Func-Development'!#REF!,"")</f>
        <v>#REF!</v>
      </c>
      <c r="CI10" s="18" t="e">
        <f>IF('Feat-Func-Development'!#REF!&lt;&gt;"",'Feat-Func-Development'!#REF!,"")</f>
        <v>#REF!</v>
      </c>
      <c r="CJ10" s="18" t="e">
        <f>IF('Feat-Func-Development'!#REF!&lt;&gt;"",'Feat-Func-Development'!#REF!,"")</f>
        <v>#REF!</v>
      </c>
      <c r="CK10" s="18" t="e">
        <f>IF('Feat-Func-Development'!#REF!&lt;&gt;"",'Feat-Func-Development'!#REF!,"")</f>
        <v>#REF!</v>
      </c>
      <c r="CL10" s="18" t="e">
        <f>IF('Feat-Func-Development'!#REF!&lt;&gt;"",'Feat-Func-Development'!#REF!,"")</f>
        <v>#REF!</v>
      </c>
      <c r="CM10" s="18" t="e">
        <f>IF('Feat-Func-Development'!#REF!&lt;&gt;"",'Feat-Func-Development'!#REF!,"")</f>
        <v>#REF!</v>
      </c>
      <c r="CN10" s="18" t="e">
        <f>IF('Feat-Func-Development'!#REF!&lt;&gt;"",'Feat-Func-Development'!#REF!,"")</f>
        <v>#REF!</v>
      </c>
      <c r="CO10" s="18" t="e">
        <f>IF('Feat-Func-Development'!#REF!&lt;&gt;"",'Feat-Func-Development'!#REF!,"")</f>
        <v>#REF!</v>
      </c>
      <c r="CP10" s="18" t="e">
        <f>IF('Feat-Func-Development'!#REF!&lt;&gt;"",'Feat-Func-Development'!#REF!,"")</f>
        <v>#REF!</v>
      </c>
      <c r="CQ10" s="18" t="e">
        <f>IF('Feat-Func-Development'!#REF!&lt;&gt;"",'Feat-Func-Development'!#REF!,"")</f>
        <v>#REF!</v>
      </c>
      <c r="CR10" s="18" t="e">
        <f>IF('Feat-Func-Development'!#REF!&lt;&gt;"",'Feat-Func-Development'!#REF!,"")</f>
        <v>#REF!</v>
      </c>
      <c r="CS10" s="18" t="e">
        <f>IF('Feat-Func-Development'!#REF!&lt;&gt;"",'Feat-Func-Development'!#REF!,"")</f>
        <v>#REF!</v>
      </c>
      <c r="CT10" s="18" t="e">
        <f>IF('Feat-Func-Development'!#REF!&lt;&gt;"",'Feat-Func-Development'!#REF!,"")</f>
        <v>#REF!</v>
      </c>
      <c r="CU10" s="18" t="e">
        <f>IF('Feat-Func-Development'!#REF!&lt;&gt;"",'Feat-Func-Development'!#REF!,"")</f>
        <v>#REF!</v>
      </c>
      <c r="CV10" s="18" t="e">
        <f>IF('Feat-Func-Development'!#REF!&lt;&gt;"",'Feat-Func-Development'!#REF!,"")</f>
        <v>#REF!</v>
      </c>
      <c r="CW10" s="18" t="e">
        <f>IF('Feat-Func-Development'!#REF!&lt;&gt;"",'Feat-Func-Development'!#REF!,"")</f>
        <v>#REF!</v>
      </c>
      <c r="CX10" s="18" t="e">
        <f>IF('Feat-Func-Development'!#REF!&lt;&gt;"",'Feat-Func-Development'!#REF!,"")</f>
        <v>#REF!</v>
      </c>
      <c r="CY10" s="18" t="e">
        <f>IF('Feat-Func-Development'!#REF!&lt;&gt;"",'Feat-Func-Development'!#REF!,"")</f>
        <v>#REF!</v>
      </c>
      <c r="CZ10" s="18" t="e">
        <f>IF('Feat-Func-Development'!#REF!&lt;&gt;"",'Feat-Func-Development'!#REF!,"")</f>
        <v>#REF!</v>
      </c>
      <c r="DA10" s="18" t="e">
        <f>IF('Feat-Func-Development'!#REF!&lt;&gt;"",'Feat-Func-Development'!#REF!,"")</f>
        <v>#REF!</v>
      </c>
      <c r="DB10" s="18" t="e">
        <f>IF('Feat-Func-Development'!#REF!&lt;&gt;"",'Feat-Func-Development'!#REF!,"")</f>
        <v>#REF!</v>
      </c>
      <c r="DC10" s="18" t="e">
        <f>IF('Feat-Func-Development'!#REF!&lt;&gt;"",'Feat-Func-Development'!#REF!,"")</f>
        <v>#REF!</v>
      </c>
      <c r="DD10" s="18" t="e">
        <f>IF('Feat-Func-Development'!#REF!&lt;&gt;"",'Feat-Func-Development'!#REF!,"")</f>
        <v>#REF!</v>
      </c>
      <c r="DE10" s="18" t="e">
        <f>IF('Feat-Func-Development'!#REF!&lt;&gt;"",'Feat-Func-Development'!#REF!,"")</f>
        <v>#REF!</v>
      </c>
      <c r="DF10" s="18" t="e">
        <f>IF('Feat-Func-Development'!#REF!&lt;&gt;"",'Feat-Func-Development'!#REF!,"")</f>
        <v>#REF!</v>
      </c>
      <c r="DG10" s="18" t="e">
        <f>IF('Feat-Func-Development'!#REF!&lt;&gt;"",'Feat-Func-Development'!#REF!,"")</f>
        <v>#REF!</v>
      </c>
      <c r="DH10" s="18" t="e">
        <f>IF('Feat-Func-Development'!#REF!&lt;&gt;"",'Feat-Func-Development'!#REF!,"")</f>
        <v>#REF!</v>
      </c>
      <c r="DI10" s="18" t="e">
        <f>IF('Feat-Func-Development'!#REF!&lt;&gt;"",'Feat-Func-Development'!#REF!,"")</f>
        <v>#REF!</v>
      </c>
      <c r="DJ10" s="18" t="e">
        <f>IF('Feat-Func-Development'!#REF!&lt;&gt;"",'Feat-Func-Development'!#REF!,"")</f>
        <v>#REF!</v>
      </c>
      <c r="DK10" s="18" t="e">
        <f>IF('Feat-Func-Development'!#REF!&lt;&gt;"",'Feat-Func-Development'!#REF!,"")</f>
        <v>#REF!</v>
      </c>
      <c r="DL10" s="18" t="e">
        <f>IF('Feat-Func-Development'!#REF!&lt;&gt;"",'Feat-Func-Development'!#REF!,"")</f>
        <v>#REF!</v>
      </c>
      <c r="DM10" s="18" t="e">
        <f>IF('Feat-Func-Development'!#REF!&lt;&gt;"",'Feat-Func-Development'!#REF!,"")</f>
        <v>#REF!</v>
      </c>
      <c r="DN10" s="18" t="e">
        <f>IF('Feat-Func-Development'!#REF!&lt;&gt;"",'Feat-Func-Development'!#REF!,"")</f>
        <v>#REF!</v>
      </c>
      <c r="DO10" s="18" t="e">
        <f>IF('Feat-Func-Development'!#REF!&lt;&gt;"",'Feat-Func-Development'!#REF!,"")</f>
        <v>#REF!</v>
      </c>
      <c r="DP10" s="18" t="e">
        <f>IF('Feat-Func-Development'!#REF!&lt;&gt;"",'Feat-Func-Development'!#REF!,"")</f>
        <v>#REF!</v>
      </c>
      <c r="DQ10" s="18" t="e">
        <f>IF('Feat-Func-Development'!#REF!&lt;&gt;"",'Feat-Func-Development'!#REF!,"")</f>
        <v>#REF!</v>
      </c>
      <c r="DR10" s="18" t="e">
        <f>IF('Feat-Func-Development'!#REF!&lt;&gt;"",'Feat-Func-Development'!#REF!,"")</f>
        <v>#REF!</v>
      </c>
      <c r="DS10" s="18" t="e">
        <f>IF('Feat-Func-Development'!#REF!&lt;&gt;"",'Feat-Func-Development'!#REF!,"")</f>
        <v>#REF!</v>
      </c>
      <c r="DT10" s="18" t="e">
        <f>IF('Feat-Func-Development'!#REF!&lt;&gt;"",'Feat-Func-Development'!#REF!,"")</f>
        <v>#REF!</v>
      </c>
      <c r="DU10" s="18" t="e">
        <f>IF('Feat-Func-Development'!#REF!&lt;&gt;"",'Feat-Func-Development'!#REF!,"")</f>
        <v>#REF!</v>
      </c>
      <c r="DV10" s="18" t="e">
        <f>IF('Feat-Func-Development'!#REF!&lt;&gt;"",'Feat-Func-Development'!#REF!,"")</f>
        <v>#REF!</v>
      </c>
      <c r="DW10" s="18" t="e">
        <f>IF('Feat-Func-Development'!#REF!&lt;&gt;"",'Feat-Func-Development'!#REF!,"")</f>
        <v>#REF!</v>
      </c>
      <c r="DX10" s="18" t="e">
        <f>IF('Feat-Func-Development'!#REF!&lt;&gt;"",'Feat-Func-Development'!#REF!,"")</f>
        <v>#REF!</v>
      </c>
      <c r="DY10" s="18" t="e">
        <f>IF('Feat-Func-Development'!#REF!&lt;&gt;"",'Feat-Func-Development'!#REF!,"")</f>
        <v>#REF!</v>
      </c>
      <c r="DZ10" s="18" t="e">
        <f>IF('Feat-Func-Development'!#REF!&lt;&gt;"",'Feat-Func-Development'!#REF!,"")</f>
        <v>#REF!</v>
      </c>
      <c r="EA10" s="18" t="e">
        <f>IF('Feat-Func-Development'!#REF!&lt;&gt;"",'Feat-Func-Development'!#REF!,"")</f>
        <v>#REF!</v>
      </c>
      <c r="EB10" s="18" t="e">
        <f>IF('Feat-Func-Development'!#REF!&lt;&gt;"",'Feat-Func-Development'!#REF!,"")</f>
        <v>#REF!</v>
      </c>
      <c r="EC10" s="18" t="e">
        <f>IF('Feat-Func-Development'!#REF!&lt;&gt;"",'Feat-Func-Development'!#REF!,"")</f>
        <v>#REF!</v>
      </c>
      <c r="ED10" s="18" t="e">
        <f>IF('Feat-Func-Development'!#REF!&lt;&gt;"",'Feat-Func-Development'!#REF!,"")</f>
        <v>#REF!</v>
      </c>
      <c r="EE10" s="18" t="e">
        <f>IF('Feat-Func-Development'!#REF!&lt;&gt;"",'Feat-Func-Development'!#REF!,"")</f>
        <v>#REF!</v>
      </c>
      <c r="EF10" s="18" t="e">
        <f>IF('Feat-Func-Development'!#REF!&lt;&gt;"",'Feat-Func-Development'!#REF!,"")</f>
        <v>#REF!</v>
      </c>
      <c r="EG10" s="18" t="e">
        <f>IF('Feat-Func-Development'!#REF!&lt;&gt;"",'Feat-Func-Development'!#REF!,"")</f>
        <v>#REF!</v>
      </c>
      <c r="EH10" s="18" t="e">
        <f>IF('Feat-Func-Development'!#REF!&lt;&gt;"",'Feat-Func-Development'!#REF!,"")</f>
        <v>#REF!</v>
      </c>
      <c r="EI10" s="18" t="e">
        <f>IF('Feat-Func-Development'!#REF!&lt;&gt;"",'Feat-Func-Development'!#REF!,"")</f>
        <v>#REF!</v>
      </c>
      <c r="EJ10" s="18" t="e">
        <f>IF('Feat-Func-Development'!#REF!&lt;&gt;"",'Feat-Func-Development'!#REF!,"")</f>
        <v>#REF!</v>
      </c>
      <c r="EK10" s="18" t="e">
        <f>IF('Feat-Func-Development'!#REF!&lt;&gt;"",'Feat-Func-Development'!#REF!,"")</f>
        <v>#REF!</v>
      </c>
      <c r="EL10" s="18" t="e">
        <f>IF('Feat-Func-Development'!#REF!&lt;&gt;"",'Feat-Func-Development'!#REF!,"")</f>
        <v>#REF!</v>
      </c>
      <c r="EM10" s="18" t="e">
        <f>IF('Feat-Func-Development'!#REF!&lt;&gt;"",'Feat-Func-Development'!#REF!,"")</f>
        <v>#REF!</v>
      </c>
      <c r="EN10" s="18" t="e">
        <f>IF('Feat-Func-Development'!#REF!&lt;&gt;"",'Feat-Func-Development'!#REF!,"")</f>
        <v>#REF!</v>
      </c>
      <c r="EO10" s="18" t="e">
        <f>IF('Feat-Func-Development'!#REF!&lt;&gt;"",'Feat-Func-Development'!#REF!,"")</f>
        <v>#REF!</v>
      </c>
      <c r="EP10" s="18" t="e">
        <f>IF('Feat-Func-Development'!#REF!&lt;&gt;"",'Feat-Func-Development'!#REF!,"")</f>
        <v>#REF!</v>
      </c>
      <c r="EQ10" s="18" t="e">
        <f>IF('Feat-Func-Development'!#REF!&lt;&gt;"",'Feat-Func-Development'!#REF!,"")</f>
        <v>#REF!</v>
      </c>
      <c r="ER10" s="18" t="e">
        <f>IF('Feat-Func-Development'!#REF!&lt;&gt;"",'Feat-Func-Development'!#REF!,"")</f>
        <v>#REF!</v>
      </c>
      <c r="ES10" s="18" t="e">
        <f>IF('Feat-Func-Development'!#REF!&lt;&gt;"",'Feat-Func-Development'!#REF!,"")</f>
        <v>#REF!</v>
      </c>
      <c r="ET10" s="18" t="e">
        <f>IF('Feat-Func-Development'!#REF!&lt;&gt;"",'Feat-Func-Development'!#REF!,"")</f>
        <v>#REF!</v>
      </c>
      <c r="EU10" s="18" t="e">
        <f>IF('Feat-Func-Development'!#REF!&lt;&gt;"",'Feat-Func-Development'!#REF!,"")</f>
        <v>#REF!</v>
      </c>
      <c r="EV10" s="18" t="e">
        <f>IF('Feat-Func-Development'!#REF!&lt;&gt;"",'Feat-Func-Development'!#REF!,"")</f>
        <v>#REF!</v>
      </c>
      <c r="EW10" s="18" t="e">
        <f>IF('Feat-Func-Development'!#REF!&lt;&gt;"",'Feat-Func-Development'!#REF!,"")</f>
        <v>#REF!</v>
      </c>
    </row>
    <row r="11" spans="1:155" ht="15.75" thickBot="1">
      <c r="A11" s="82" t="e">
        <f>IF('Feat-Func-Development'!#REF!&lt;&gt;"",'Feat-Func-Development'!#REF!,"")</f>
        <v>#REF!</v>
      </c>
      <c r="B11" s="81" t="e">
        <f>VLOOKUP(D11,TranslationVSEM2LHS!B:G,4,FALSE)</f>
        <v>#REF!</v>
      </c>
      <c r="C11" s="81" t="e">
        <f>VLOOKUP(D11,TranslationVSEM2LHS!B:G,5,FALSE)</f>
        <v>#REF!</v>
      </c>
      <c r="D11" s="81" t="e">
        <f>IF('Feat-Func-Development'!#REF!&lt;&gt;"",'Feat-Func-Development'!#REF!,"")</f>
        <v>#REF!</v>
      </c>
      <c r="E11" s="81" t="e">
        <f>IF('Feat-Func-Development'!#REF!&lt;&gt;"",'Feat-Func-Development'!#REF!,"")</f>
        <v>#REF!</v>
      </c>
      <c r="F11" s="81" t="e">
        <f>IF('Feat-Func-Development'!#REF!&lt;&gt;"",'Feat-Func-Development'!#REF!,"")</f>
        <v>#REF!</v>
      </c>
      <c r="G11" s="81" t="e">
        <f>IF('Feat-Func-Development'!#REF!&lt;&gt;"",'Feat-Func-Development'!#REF!,"")</f>
        <v>#REF!</v>
      </c>
      <c r="H11" s="81" t="e">
        <f>IF('Feat-Func-Development'!#REF!&lt;&gt;"",'Feat-Func-Development'!#REF!,"")</f>
        <v>#REF!</v>
      </c>
      <c r="I11" s="81" t="e">
        <f>IF('Feat-Func-Development'!#REF!&lt;&gt;"",'Feat-Func-Development'!#REF!,"")</f>
        <v>#REF!</v>
      </c>
      <c r="J11" s="153" t="e">
        <f>IF('Feat-Func-Development'!#REF!&lt;&gt;"",'Feat-Func-Development'!#REF!,"")</f>
        <v>#REF!</v>
      </c>
      <c r="K11" s="153" t="e">
        <f>IF('Feat-Func-Development'!#REF!&lt;&gt;"",'Feat-Func-Development'!#REF!,"")</f>
        <v>#REF!</v>
      </c>
      <c r="L11" s="153" t="e">
        <f>IF('Feat-Func-Development'!#REF!&lt;&gt;"",'Feat-Func-Development'!#REF!,"")</f>
        <v>#REF!</v>
      </c>
      <c r="M11" s="153" t="e">
        <f>IF('Feat-Func-Development'!#REF!&lt;&gt;"",'Feat-Func-Development'!#REF!,"")</f>
        <v>#REF!</v>
      </c>
      <c r="N11" s="153" t="e">
        <f>IF('Feat-Func-Development'!#REF!&lt;&gt;"",'Feat-Func-Development'!#REF!,"")</f>
        <v>#REF!</v>
      </c>
      <c r="O11" s="153" t="e">
        <f>IF('Feat-Func-Development'!#REF!&lt;&gt;"",'Feat-Func-Development'!#REF!,"")</f>
        <v>#REF!</v>
      </c>
      <c r="P11" s="153" t="e">
        <f>IF('Feat-Func-Development'!#REF!&lt;&gt;"",'Feat-Func-Development'!#REF!,"")</f>
        <v>#REF!</v>
      </c>
      <c r="Q11" s="153" t="e">
        <f>IF('Feat-Func-Development'!#REF!&lt;&gt;"",'Feat-Func-Development'!#REF!,"")</f>
        <v>#REF!</v>
      </c>
      <c r="R11" s="153" t="e">
        <f>IF('Feat-Func-Development'!#REF!&lt;&gt;"",'Feat-Func-Development'!#REF!,"")</f>
        <v>#REF!</v>
      </c>
      <c r="S11" s="153" t="e">
        <f>IF('Feat-Func-Development'!#REF!&lt;&gt;"",'Feat-Func-Development'!#REF!,"")</f>
        <v>#REF!</v>
      </c>
      <c r="T11" s="80" t="e">
        <f>IF('Feat-Func-Development'!#REF!&lt;&gt;"",'Feat-Func-Development'!#REF!,"")</f>
        <v>#REF!</v>
      </c>
      <c r="U11" s="80" t="e">
        <f>IF('Feat-Func-Development'!#REF!&lt;&gt;"",'Feat-Func-Development'!#REF!,"")</f>
        <v>#REF!</v>
      </c>
      <c r="V11" s="80" t="e">
        <f>IF('Feat-Func-Development'!#REF!&lt;&gt;"",'Feat-Func-Development'!#REF!,"")</f>
        <v>#REF!</v>
      </c>
      <c r="W11" s="80" t="e">
        <f>IF('Feat-Func-Development'!#REF!&lt;&gt;"",'Feat-Func-Development'!#REF!,"")</f>
        <v>#REF!</v>
      </c>
      <c r="X11" s="80" t="e">
        <f>IF('Feat-Func-Development'!#REF!&lt;&gt;"",'Feat-Func-Development'!#REF!,"")</f>
        <v>#REF!</v>
      </c>
      <c r="Y11" s="80" t="e">
        <f>IF('Feat-Func-Development'!#REF!&lt;&gt;"",'Feat-Func-Development'!#REF!,"")</f>
        <v>#REF!</v>
      </c>
      <c r="Z11" s="79" t="e">
        <f>IF('Feat-Func-Development'!#REF!&lt;&gt;"",'Feat-Func-Development'!#REF!,"")</f>
        <v>#REF!</v>
      </c>
      <c r="AA11" s="79" t="e">
        <f>IF('Feat-Func-Development'!#REF!&lt;&gt;"",'Feat-Func-Development'!#REF!,"")</f>
        <v>#REF!</v>
      </c>
      <c r="AB11" s="79" t="e">
        <f>IF('Feat-Func-Development'!#REF!&lt;&gt;"",'Feat-Func-Development'!#REF!,"")</f>
        <v>#REF!</v>
      </c>
      <c r="AC11" s="79" t="e">
        <f>IF('Feat-Func-Development'!#REF!&lt;&gt;"",'Feat-Func-Development'!#REF!,"")</f>
        <v>#REF!</v>
      </c>
      <c r="AD11" s="79" t="e">
        <f>IF('Feat-Func-Development'!#REF!&lt;&gt;"",'Feat-Func-Development'!#REF!,"")</f>
        <v>#REF!</v>
      </c>
      <c r="AE11" s="79" t="e">
        <f>IF('Feat-Func-Development'!#REF!&lt;&gt;"",'Feat-Func-Development'!#REF!,"")</f>
        <v>#REF!</v>
      </c>
      <c r="AF11" s="84" t="e">
        <f>IF('Feat-Func-Development'!#REF!&lt;&gt;"",'Feat-Func-Development'!#REF!,"")</f>
        <v>#REF!</v>
      </c>
      <c r="AG11" s="83" t="e">
        <f>IF('Feat-Func-Development'!#REF!&lt;&gt;"",'Feat-Func-Development'!#REF!,"")</f>
        <v>#REF!</v>
      </c>
      <c r="AH11" s="18" t="e">
        <f>IF('Feat-Func-Development'!#REF!&lt;&gt;"",'Feat-Func-Development'!#REF!,"")</f>
        <v>#REF!</v>
      </c>
      <c r="AI11" s="17" t="e">
        <f>IF('Feat-Func-Development'!#REF!&lt;&gt;"",'Feat-Func-Development'!#REF!,"")</f>
        <v>#REF!</v>
      </c>
      <c r="AJ11" s="18" t="e">
        <f>IF('Feat-Func-Development'!#REF!&lt;&gt;"",'Feat-Func-Development'!#REF!,"")</f>
        <v>#REF!</v>
      </c>
      <c r="AK11" s="18" t="e">
        <f>IF('Feat-Func-Development'!#REF!&lt;&gt;"",'Feat-Func-Development'!#REF!,"")</f>
        <v>#REF!</v>
      </c>
      <c r="AL11" s="18" t="e">
        <f>IF('Feat-Func-Development'!#REF!&lt;&gt;"",'Feat-Func-Development'!#REF!,"")</f>
        <v>#REF!</v>
      </c>
      <c r="AM11" s="18" t="e">
        <f>IF('Feat-Func-Development'!#REF!&lt;&gt;"",'Feat-Func-Development'!#REF!,"")</f>
        <v>#REF!</v>
      </c>
      <c r="AN11" s="18" t="e">
        <f>IF('Feat-Func-Development'!#REF!&lt;&gt;"",'Feat-Func-Development'!#REF!,"")</f>
        <v>#REF!</v>
      </c>
      <c r="AO11" s="18" t="e">
        <f>IF('Feat-Func-Development'!#REF!&lt;&gt;"",'Feat-Func-Development'!#REF!,"")</f>
        <v>#REF!</v>
      </c>
      <c r="AP11" s="18" t="e">
        <f>IF('Feat-Func-Development'!#REF!&lt;&gt;"",'Feat-Func-Development'!#REF!,"")</f>
        <v>#REF!</v>
      </c>
      <c r="AQ11" s="18" t="e">
        <f>IF('Feat-Func-Development'!#REF!&lt;&gt;"",'Feat-Func-Development'!#REF!,"")</f>
        <v>#REF!</v>
      </c>
      <c r="AR11" s="18" t="e">
        <f>IF('Feat-Func-Development'!#REF!&lt;&gt;"",'Feat-Func-Development'!#REF!,"")</f>
        <v>#REF!</v>
      </c>
      <c r="AS11" s="18" t="e">
        <f>IF('Feat-Func-Development'!#REF!&lt;&gt;"",'Feat-Func-Development'!#REF!,"")</f>
        <v>#REF!</v>
      </c>
      <c r="AT11" s="18" t="e">
        <f>IF('Feat-Func-Development'!#REF!&lt;&gt;"",'Feat-Func-Development'!#REF!,"")</f>
        <v>#REF!</v>
      </c>
      <c r="AU11" s="18" t="e">
        <f>IF('Feat-Func-Development'!#REF!&lt;&gt;"",'Feat-Func-Development'!#REF!,"")</f>
        <v>#REF!</v>
      </c>
      <c r="AV11" s="18" t="e">
        <f>IF('Feat-Func-Development'!#REF!&lt;&gt;"",'Feat-Func-Development'!#REF!,"")</f>
        <v>#REF!</v>
      </c>
      <c r="AW11" s="18" t="e">
        <f>IF('Feat-Func-Development'!#REF!&lt;&gt;"",'Feat-Func-Development'!#REF!,"")</f>
        <v>#REF!</v>
      </c>
      <c r="AX11" s="18" t="e">
        <f>IF('Feat-Func-Development'!#REF!&lt;&gt;"",'Feat-Func-Development'!#REF!,"")</f>
        <v>#REF!</v>
      </c>
      <c r="AY11" s="18" t="e">
        <f>IF('Feat-Func-Development'!#REF!&lt;&gt;"",'Feat-Func-Development'!#REF!,"")</f>
        <v>#REF!</v>
      </c>
      <c r="AZ11" s="18" t="e">
        <f>IF('Feat-Func-Development'!#REF!&lt;&gt;"",'Feat-Func-Development'!#REF!,"")</f>
        <v>#REF!</v>
      </c>
      <c r="BA11" s="18" t="e">
        <f>IF('Feat-Func-Development'!#REF!&lt;&gt;"",'Feat-Func-Development'!#REF!,"")</f>
        <v>#REF!</v>
      </c>
      <c r="BB11" s="18" t="e">
        <f>IF('Feat-Func-Development'!#REF!&lt;&gt;"",'Feat-Func-Development'!#REF!,"")</f>
        <v>#REF!</v>
      </c>
      <c r="BC11" s="18" t="e">
        <f>IF('Feat-Func-Development'!#REF!&lt;&gt;"",'Feat-Func-Development'!#REF!,"")</f>
        <v>#REF!</v>
      </c>
      <c r="BD11" s="18" t="e">
        <f>IF('Feat-Func-Development'!#REF!&lt;&gt;"",'Feat-Func-Development'!#REF!,"")</f>
        <v>#REF!</v>
      </c>
      <c r="BE11" s="18" t="e">
        <f>IF('Feat-Func-Development'!#REF!&lt;&gt;"",'Feat-Func-Development'!#REF!,"")</f>
        <v>#REF!</v>
      </c>
      <c r="BF11" s="18" t="e">
        <f>IF('Feat-Func-Development'!#REF!&lt;&gt;"",'Feat-Func-Development'!#REF!,"")</f>
        <v>#REF!</v>
      </c>
      <c r="BG11" s="18" t="e">
        <f>IF('Feat-Func-Development'!#REF!&lt;&gt;"",'Feat-Func-Development'!#REF!,"")</f>
        <v>#REF!</v>
      </c>
      <c r="BH11" s="18" t="e">
        <f>IF('Feat-Func-Development'!#REF!&lt;&gt;"",'Feat-Func-Development'!#REF!,"")</f>
        <v>#REF!</v>
      </c>
      <c r="BI11" s="18" t="e">
        <f>IF('Feat-Func-Development'!#REF!&lt;&gt;"",'Feat-Func-Development'!#REF!,"")</f>
        <v>#REF!</v>
      </c>
      <c r="BJ11" s="18" t="e">
        <f>IF('Feat-Func-Development'!#REF!&lt;&gt;"",'Feat-Func-Development'!#REF!,"")</f>
        <v>#REF!</v>
      </c>
      <c r="BK11" s="18" t="e">
        <f>IF('Feat-Func-Development'!#REF!&lt;&gt;"",'Feat-Func-Development'!#REF!,"")</f>
        <v>#REF!</v>
      </c>
      <c r="BL11" s="18" t="e">
        <f>IF('Feat-Func-Development'!#REF!&lt;&gt;"",'Feat-Func-Development'!#REF!,"")</f>
        <v>#REF!</v>
      </c>
      <c r="BM11" s="18" t="e">
        <f>IF('Feat-Func-Development'!#REF!&lt;&gt;"",'Feat-Func-Development'!#REF!,"")</f>
        <v>#REF!</v>
      </c>
      <c r="BN11" s="18" t="e">
        <f>IF('Feat-Func-Development'!#REF!&lt;&gt;"",'Feat-Func-Development'!#REF!,"")</f>
        <v>#REF!</v>
      </c>
      <c r="BO11" s="18" t="e">
        <f>IF('Feat-Func-Development'!#REF!&lt;&gt;"",'Feat-Func-Development'!#REF!,"")</f>
        <v>#REF!</v>
      </c>
      <c r="BP11" s="18" t="e">
        <f>IF('Feat-Func-Development'!#REF!&lt;&gt;"",'Feat-Func-Development'!#REF!,"")</f>
        <v>#REF!</v>
      </c>
      <c r="BQ11" s="18" t="e">
        <f>IF('Feat-Func-Development'!#REF!&lt;&gt;"",'Feat-Func-Development'!#REF!,"")</f>
        <v>#REF!</v>
      </c>
      <c r="BR11" s="18" t="e">
        <f>IF('Feat-Func-Development'!#REF!&lt;&gt;"",'Feat-Func-Development'!#REF!,"")</f>
        <v>#REF!</v>
      </c>
      <c r="BS11" s="18" t="e">
        <f>IF('Feat-Func-Development'!#REF!&lt;&gt;"",'Feat-Func-Development'!#REF!,"")</f>
        <v>#REF!</v>
      </c>
      <c r="BT11" s="18" t="e">
        <f>IF('Feat-Func-Development'!#REF!&lt;&gt;"",'Feat-Func-Development'!#REF!,"")</f>
        <v>#REF!</v>
      </c>
      <c r="BU11" s="18" t="e">
        <f>IF('Feat-Func-Development'!#REF!&lt;&gt;"",'Feat-Func-Development'!#REF!,"")</f>
        <v>#REF!</v>
      </c>
      <c r="BV11" s="18" t="e">
        <f>IF('Feat-Func-Development'!#REF!&lt;&gt;"",'Feat-Func-Development'!#REF!,"")</f>
        <v>#REF!</v>
      </c>
      <c r="BW11" s="18" t="e">
        <f>IF('Feat-Func-Development'!#REF!&lt;&gt;"",'Feat-Func-Development'!#REF!,"")</f>
        <v>#REF!</v>
      </c>
      <c r="BX11" s="18" t="e">
        <f>IF('Feat-Func-Development'!#REF!&lt;&gt;"",'Feat-Func-Development'!#REF!,"")</f>
        <v>#REF!</v>
      </c>
      <c r="BY11" s="18" t="e">
        <f>IF('Feat-Func-Development'!#REF!&lt;&gt;"",'Feat-Func-Development'!#REF!,"")</f>
        <v>#REF!</v>
      </c>
      <c r="BZ11" s="18" t="e">
        <f>IF('Feat-Func-Development'!#REF!&lt;&gt;"",'Feat-Func-Development'!#REF!,"")</f>
        <v>#REF!</v>
      </c>
      <c r="CA11" s="18" t="e">
        <f>IF('Feat-Func-Development'!#REF!&lt;&gt;"",'Feat-Func-Development'!#REF!,"")</f>
        <v>#REF!</v>
      </c>
      <c r="CB11" s="18" t="e">
        <f>IF('Feat-Func-Development'!#REF!&lt;&gt;"",'Feat-Func-Development'!#REF!,"")</f>
        <v>#REF!</v>
      </c>
      <c r="CC11" s="18" t="e">
        <f>IF('Feat-Func-Development'!#REF!&lt;&gt;"",'Feat-Func-Development'!#REF!,"")</f>
        <v>#REF!</v>
      </c>
      <c r="CD11" s="18" t="e">
        <f>IF('Feat-Func-Development'!#REF!&lt;&gt;"",'Feat-Func-Development'!#REF!,"")</f>
        <v>#REF!</v>
      </c>
      <c r="CE11" s="18" t="e">
        <f>IF('Feat-Func-Development'!#REF!&lt;&gt;"",'Feat-Func-Development'!#REF!,"")</f>
        <v>#REF!</v>
      </c>
      <c r="CF11" s="18" t="e">
        <f>IF('Feat-Func-Development'!#REF!&lt;&gt;"",'Feat-Func-Development'!#REF!,"")</f>
        <v>#REF!</v>
      </c>
      <c r="CG11" s="18" t="e">
        <f>IF('Feat-Func-Development'!#REF!&lt;&gt;"",'Feat-Func-Development'!#REF!,"")</f>
        <v>#REF!</v>
      </c>
      <c r="CH11" s="18" t="e">
        <f>IF('Feat-Func-Development'!#REF!&lt;&gt;"",'Feat-Func-Development'!#REF!,"")</f>
        <v>#REF!</v>
      </c>
      <c r="CI11" s="18" t="e">
        <f>IF('Feat-Func-Development'!#REF!&lt;&gt;"",'Feat-Func-Development'!#REF!,"")</f>
        <v>#REF!</v>
      </c>
      <c r="CJ11" s="18" t="e">
        <f>IF('Feat-Func-Development'!#REF!&lt;&gt;"",'Feat-Func-Development'!#REF!,"")</f>
        <v>#REF!</v>
      </c>
      <c r="CK11" s="18" t="e">
        <f>IF('Feat-Func-Development'!#REF!&lt;&gt;"",'Feat-Func-Development'!#REF!,"")</f>
        <v>#REF!</v>
      </c>
      <c r="CL11" s="18" t="e">
        <f>IF('Feat-Func-Development'!#REF!&lt;&gt;"",'Feat-Func-Development'!#REF!,"")</f>
        <v>#REF!</v>
      </c>
      <c r="CM11" s="18" t="e">
        <f>IF('Feat-Func-Development'!#REF!&lt;&gt;"",'Feat-Func-Development'!#REF!,"")</f>
        <v>#REF!</v>
      </c>
      <c r="CN11" s="18" t="e">
        <f>IF('Feat-Func-Development'!#REF!&lt;&gt;"",'Feat-Func-Development'!#REF!,"")</f>
        <v>#REF!</v>
      </c>
      <c r="CO11" s="18" t="e">
        <f>IF('Feat-Func-Development'!#REF!&lt;&gt;"",'Feat-Func-Development'!#REF!,"")</f>
        <v>#REF!</v>
      </c>
      <c r="CP11" s="18" t="e">
        <f>IF('Feat-Func-Development'!#REF!&lt;&gt;"",'Feat-Func-Development'!#REF!,"")</f>
        <v>#REF!</v>
      </c>
      <c r="CQ11" s="18" t="e">
        <f>IF('Feat-Func-Development'!#REF!&lt;&gt;"",'Feat-Func-Development'!#REF!,"")</f>
        <v>#REF!</v>
      </c>
      <c r="CR11" s="18" t="e">
        <f>IF('Feat-Func-Development'!#REF!&lt;&gt;"",'Feat-Func-Development'!#REF!,"")</f>
        <v>#REF!</v>
      </c>
      <c r="CS11" s="18" t="e">
        <f>IF('Feat-Func-Development'!#REF!&lt;&gt;"",'Feat-Func-Development'!#REF!,"")</f>
        <v>#REF!</v>
      </c>
      <c r="CT11" s="18" t="e">
        <f>IF('Feat-Func-Development'!#REF!&lt;&gt;"",'Feat-Func-Development'!#REF!,"")</f>
        <v>#REF!</v>
      </c>
      <c r="CU11" s="18" t="e">
        <f>IF('Feat-Func-Development'!#REF!&lt;&gt;"",'Feat-Func-Development'!#REF!,"")</f>
        <v>#REF!</v>
      </c>
      <c r="CV11" s="18" t="e">
        <f>IF('Feat-Func-Development'!#REF!&lt;&gt;"",'Feat-Func-Development'!#REF!,"")</f>
        <v>#REF!</v>
      </c>
      <c r="CW11" s="18" t="e">
        <f>IF('Feat-Func-Development'!#REF!&lt;&gt;"",'Feat-Func-Development'!#REF!,"")</f>
        <v>#REF!</v>
      </c>
      <c r="CX11" s="18" t="e">
        <f>IF('Feat-Func-Development'!#REF!&lt;&gt;"",'Feat-Func-Development'!#REF!,"")</f>
        <v>#REF!</v>
      </c>
      <c r="CY11" s="18" t="e">
        <f>IF('Feat-Func-Development'!#REF!&lt;&gt;"",'Feat-Func-Development'!#REF!,"")</f>
        <v>#REF!</v>
      </c>
      <c r="CZ11" s="18" t="e">
        <f>IF('Feat-Func-Development'!#REF!&lt;&gt;"",'Feat-Func-Development'!#REF!,"")</f>
        <v>#REF!</v>
      </c>
      <c r="DA11" s="18" t="e">
        <f>IF('Feat-Func-Development'!#REF!&lt;&gt;"",'Feat-Func-Development'!#REF!,"")</f>
        <v>#REF!</v>
      </c>
      <c r="DB11" s="18" t="e">
        <f>IF('Feat-Func-Development'!#REF!&lt;&gt;"",'Feat-Func-Development'!#REF!,"")</f>
        <v>#REF!</v>
      </c>
      <c r="DC11" s="18" t="e">
        <f>IF('Feat-Func-Development'!#REF!&lt;&gt;"",'Feat-Func-Development'!#REF!,"")</f>
        <v>#REF!</v>
      </c>
      <c r="DD11" s="18" t="e">
        <f>IF('Feat-Func-Development'!#REF!&lt;&gt;"",'Feat-Func-Development'!#REF!,"")</f>
        <v>#REF!</v>
      </c>
      <c r="DE11" s="18" t="e">
        <f>IF('Feat-Func-Development'!#REF!&lt;&gt;"",'Feat-Func-Development'!#REF!,"")</f>
        <v>#REF!</v>
      </c>
      <c r="DF11" s="18" t="e">
        <f>IF('Feat-Func-Development'!#REF!&lt;&gt;"",'Feat-Func-Development'!#REF!,"")</f>
        <v>#REF!</v>
      </c>
      <c r="DG11" s="18" t="e">
        <f>IF('Feat-Func-Development'!#REF!&lt;&gt;"",'Feat-Func-Development'!#REF!,"")</f>
        <v>#REF!</v>
      </c>
      <c r="DH11" s="18" t="e">
        <f>IF('Feat-Func-Development'!#REF!&lt;&gt;"",'Feat-Func-Development'!#REF!,"")</f>
        <v>#REF!</v>
      </c>
      <c r="DI11" s="18" t="e">
        <f>IF('Feat-Func-Development'!#REF!&lt;&gt;"",'Feat-Func-Development'!#REF!,"")</f>
        <v>#REF!</v>
      </c>
      <c r="DJ11" s="18" t="e">
        <f>IF('Feat-Func-Development'!#REF!&lt;&gt;"",'Feat-Func-Development'!#REF!,"")</f>
        <v>#REF!</v>
      </c>
      <c r="DK11" s="18" t="e">
        <f>IF('Feat-Func-Development'!#REF!&lt;&gt;"",'Feat-Func-Development'!#REF!,"")</f>
        <v>#REF!</v>
      </c>
      <c r="DL11" s="18" t="e">
        <f>IF('Feat-Func-Development'!#REF!&lt;&gt;"",'Feat-Func-Development'!#REF!,"")</f>
        <v>#REF!</v>
      </c>
      <c r="DM11" s="18" t="e">
        <f>IF('Feat-Func-Development'!#REF!&lt;&gt;"",'Feat-Func-Development'!#REF!,"")</f>
        <v>#REF!</v>
      </c>
      <c r="DN11" s="18" t="e">
        <f>IF('Feat-Func-Development'!#REF!&lt;&gt;"",'Feat-Func-Development'!#REF!,"")</f>
        <v>#REF!</v>
      </c>
      <c r="DO11" s="18" t="e">
        <f>IF('Feat-Func-Development'!#REF!&lt;&gt;"",'Feat-Func-Development'!#REF!,"")</f>
        <v>#REF!</v>
      </c>
      <c r="DP11" s="18" t="e">
        <f>IF('Feat-Func-Development'!#REF!&lt;&gt;"",'Feat-Func-Development'!#REF!,"")</f>
        <v>#REF!</v>
      </c>
      <c r="DQ11" s="18" t="e">
        <f>IF('Feat-Func-Development'!#REF!&lt;&gt;"",'Feat-Func-Development'!#REF!,"")</f>
        <v>#REF!</v>
      </c>
      <c r="DR11" s="18" t="e">
        <f>IF('Feat-Func-Development'!#REF!&lt;&gt;"",'Feat-Func-Development'!#REF!,"")</f>
        <v>#REF!</v>
      </c>
      <c r="DS11" s="18" t="e">
        <f>IF('Feat-Func-Development'!#REF!&lt;&gt;"",'Feat-Func-Development'!#REF!,"")</f>
        <v>#REF!</v>
      </c>
      <c r="DT11" s="18" t="e">
        <f>IF('Feat-Func-Development'!#REF!&lt;&gt;"",'Feat-Func-Development'!#REF!,"")</f>
        <v>#REF!</v>
      </c>
      <c r="DU11" s="18" t="e">
        <f>IF('Feat-Func-Development'!#REF!&lt;&gt;"",'Feat-Func-Development'!#REF!,"")</f>
        <v>#REF!</v>
      </c>
      <c r="DV11" s="18" t="e">
        <f>IF('Feat-Func-Development'!#REF!&lt;&gt;"",'Feat-Func-Development'!#REF!,"")</f>
        <v>#REF!</v>
      </c>
      <c r="DW11" s="18" t="e">
        <f>IF('Feat-Func-Development'!#REF!&lt;&gt;"",'Feat-Func-Development'!#REF!,"")</f>
        <v>#REF!</v>
      </c>
      <c r="DX11" s="18" t="e">
        <f>IF('Feat-Func-Development'!#REF!&lt;&gt;"",'Feat-Func-Development'!#REF!,"")</f>
        <v>#REF!</v>
      </c>
      <c r="DY11" s="18" t="e">
        <f>IF('Feat-Func-Development'!#REF!&lt;&gt;"",'Feat-Func-Development'!#REF!,"")</f>
        <v>#REF!</v>
      </c>
      <c r="DZ11" s="18" t="e">
        <f>IF('Feat-Func-Development'!#REF!&lt;&gt;"",'Feat-Func-Development'!#REF!,"")</f>
        <v>#REF!</v>
      </c>
      <c r="EA11" s="18" t="e">
        <f>IF('Feat-Func-Development'!#REF!&lt;&gt;"",'Feat-Func-Development'!#REF!,"")</f>
        <v>#REF!</v>
      </c>
      <c r="EB11" s="18" t="e">
        <f>IF('Feat-Func-Development'!#REF!&lt;&gt;"",'Feat-Func-Development'!#REF!,"")</f>
        <v>#REF!</v>
      </c>
      <c r="EC11" s="18" t="e">
        <f>IF('Feat-Func-Development'!#REF!&lt;&gt;"",'Feat-Func-Development'!#REF!,"")</f>
        <v>#REF!</v>
      </c>
      <c r="ED11" s="18" t="e">
        <f>IF('Feat-Func-Development'!#REF!&lt;&gt;"",'Feat-Func-Development'!#REF!,"")</f>
        <v>#REF!</v>
      </c>
      <c r="EE11" s="18" t="e">
        <f>IF('Feat-Func-Development'!#REF!&lt;&gt;"",'Feat-Func-Development'!#REF!,"")</f>
        <v>#REF!</v>
      </c>
      <c r="EF11" s="18" t="e">
        <f>IF('Feat-Func-Development'!#REF!&lt;&gt;"",'Feat-Func-Development'!#REF!,"")</f>
        <v>#REF!</v>
      </c>
      <c r="EG11" s="18" t="e">
        <f>IF('Feat-Func-Development'!#REF!&lt;&gt;"",'Feat-Func-Development'!#REF!,"")</f>
        <v>#REF!</v>
      </c>
      <c r="EH11" s="18" t="e">
        <f>IF('Feat-Func-Development'!#REF!&lt;&gt;"",'Feat-Func-Development'!#REF!,"")</f>
        <v>#REF!</v>
      </c>
      <c r="EI11" s="18" t="e">
        <f>IF('Feat-Func-Development'!#REF!&lt;&gt;"",'Feat-Func-Development'!#REF!,"")</f>
        <v>#REF!</v>
      </c>
      <c r="EJ11" s="18" t="e">
        <f>IF('Feat-Func-Development'!#REF!&lt;&gt;"",'Feat-Func-Development'!#REF!,"")</f>
        <v>#REF!</v>
      </c>
      <c r="EK11" s="18" t="e">
        <f>IF('Feat-Func-Development'!#REF!&lt;&gt;"",'Feat-Func-Development'!#REF!,"")</f>
        <v>#REF!</v>
      </c>
      <c r="EL11" s="18" t="e">
        <f>IF('Feat-Func-Development'!#REF!&lt;&gt;"",'Feat-Func-Development'!#REF!,"")</f>
        <v>#REF!</v>
      </c>
      <c r="EM11" s="18" t="e">
        <f>IF('Feat-Func-Development'!#REF!&lt;&gt;"",'Feat-Func-Development'!#REF!,"")</f>
        <v>#REF!</v>
      </c>
      <c r="EN11" s="18" t="e">
        <f>IF('Feat-Func-Development'!#REF!&lt;&gt;"",'Feat-Func-Development'!#REF!,"")</f>
        <v>#REF!</v>
      </c>
      <c r="EO11" s="18" t="e">
        <f>IF('Feat-Func-Development'!#REF!&lt;&gt;"",'Feat-Func-Development'!#REF!,"")</f>
        <v>#REF!</v>
      </c>
      <c r="EP11" s="18" t="e">
        <f>IF('Feat-Func-Development'!#REF!&lt;&gt;"",'Feat-Func-Development'!#REF!,"")</f>
        <v>#REF!</v>
      </c>
      <c r="EQ11" s="18" t="e">
        <f>IF('Feat-Func-Development'!#REF!&lt;&gt;"",'Feat-Func-Development'!#REF!,"")</f>
        <v>#REF!</v>
      </c>
      <c r="ER11" s="18" t="e">
        <f>IF('Feat-Func-Development'!#REF!&lt;&gt;"",'Feat-Func-Development'!#REF!,"")</f>
        <v>#REF!</v>
      </c>
      <c r="ES11" s="18" t="e">
        <f>IF('Feat-Func-Development'!#REF!&lt;&gt;"",'Feat-Func-Development'!#REF!,"")</f>
        <v>#REF!</v>
      </c>
      <c r="ET11" s="18" t="e">
        <f>IF('Feat-Func-Development'!#REF!&lt;&gt;"",'Feat-Func-Development'!#REF!,"")</f>
        <v>#REF!</v>
      </c>
      <c r="EU11" s="18" t="e">
        <f>IF('Feat-Func-Development'!#REF!&lt;&gt;"",'Feat-Func-Development'!#REF!,"")</f>
        <v>#REF!</v>
      </c>
      <c r="EV11" s="18" t="e">
        <f>IF('Feat-Func-Development'!#REF!&lt;&gt;"",'Feat-Func-Development'!#REF!,"")</f>
        <v>#REF!</v>
      </c>
      <c r="EW11" s="18" t="e">
        <f>IF('Feat-Func-Development'!#REF!&lt;&gt;"",'Feat-Func-Development'!#REF!,"")</f>
        <v>#REF!</v>
      </c>
    </row>
    <row r="12" spans="1:155" ht="15.75" thickBot="1">
      <c r="A12" s="82" t="e">
        <f>IF('Feat-Func-Development'!#REF!&lt;&gt;"",'Feat-Func-Development'!#REF!,"")</f>
        <v>#REF!</v>
      </c>
      <c r="B12" s="81" t="e">
        <f>VLOOKUP(D12,TranslationVSEM2LHS!B:G,4,FALSE)</f>
        <v>#REF!</v>
      </c>
      <c r="C12" s="81" t="e">
        <f>VLOOKUP(D12,TranslationVSEM2LHS!B:G,5,FALSE)</f>
        <v>#REF!</v>
      </c>
      <c r="D12" s="81" t="e">
        <f>IF('Feat-Func-Development'!#REF!&lt;&gt;"",'Feat-Func-Development'!#REF!,"")</f>
        <v>#REF!</v>
      </c>
      <c r="E12" s="81" t="e">
        <f>IF('Feat-Func-Development'!#REF!&lt;&gt;"",'Feat-Func-Development'!#REF!,"")</f>
        <v>#REF!</v>
      </c>
      <c r="F12" s="81" t="e">
        <f>IF('Feat-Func-Development'!#REF!&lt;&gt;"",'Feat-Func-Development'!#REF!,"")</f>
        <v>#REF!</v>
      </c>
      <c r="G12" s="81" t="e">
        <f>IF('Feat-Func-Development'!#REF!&lt;&gt;"",'Feat-Func-Development'!#REF!,"")</f>
        <v>#REF!</v>
      </c>
      <c r="H12" s="81" t="e">
        <f>IF('Feat-Func-Development'!#REF!&lt;&gt;"",'Feat-Func-Development'!#REF!,"")</f>
        <v>#REF!</v>
      </c>
      <c r="I12" s="81" t="e">
        <f>IF('Feat-Func-Development'!#REF!&lt;&gt;"",'Feat-Func-Development'!#REF!,"")</f>
        <v>#REF!</v>
      </c>
      <c r="J12" s="153" t="e">
        <f>IF('Feat-Func-Development'!#REF!&lt;&gt;"",'Feat-Func-Development'!#REF!,"")</f>
        <v>#REF!</v>
      </c>
      <c r="K12" s="153" t="e">
        <f>IF('Feat-Func-Development'!#REF!&lt;&gt;"",'Feat-Func-Development'!#REF!,"")</f>
        <v>#REF!</v>
      </c>
      <c r="L12" s="153" t="e">
        <f>IF('Feat-Func-Development'!#REF!&lt;&gt;"",'Feat-Func-Development'!#REF!,"")</f>
        <v>#REF!</v>
      </c>
      <c r="M12" s="153" t="e">
        <f>IF('Feat-Func-Development'!#REF!&lt;&gt;"",'Feat-Func-Development'!#REF!,"")</f>
        <v>#REF!</v>
      </c>
      <c r="N12" s="153" t="e">
        <f>IF('Feat-Func-Development'!#REF!&lt;&gt;"",'Feat-Func-Development'!#REF!,"")</f>
        <v>#REF!</v>
      </c>
      <c r="O12" s="153" t="e">
        <f>IF('Feat-Func-Development'!#REF!&lt;&gt;"",'Feat-Func-Development'!#REF!,"")</f>
        <v>#REF!</v>
      </c>
      <c r="P12" s="153" t="e">
        <f>IF('Feat-Func-Development'!#REF!&lt;&gt;"",'Feat-Func-Development'!#REF!,"")</f>
        <v>#REF!</v>
      </c>
      <c r="Q12" s="153" t="e">
        <f>IF('Feat-Func-Development'!#REF!&lt;&gt;"",'Feat-Func-Development'!#REF!,"")</f>
        <v>#REF!</v>
      </c>
      <c r="R12" s="153" t="e">
        <f>IF('Feat-Func-Development'!#REF!&lt;&gt;"",'Feat-Func-Development'!#REF!,"")</f>
        <v>#REF!</v>
      </c>
      <c r="S12" s="153" t="e">
        <f>IF('Feat-Func-Development'!#REF!&lt;&gt;"",'Feat-Func-Development'!#REF!,"")</f>
        <v>#REF!</v>
      </c>
      <c r="T12" s="80" t="e">
        <f>IF('Feat-Func-Development'!#REF!&lt;&gt;"",'Feat-Func-Development'!#REF!,"")</f>
        <v>#REF!</v>
      </c>
      <c r="U12" s="80" t="e">
        <f>IF('Feat-Func-Development'!#REF!&lt;&gt;"",'Feat-Func-Development'!#REF!,"")</f>
        <v>#REF!</v>
      </c>
      <c r="V12" s="80" t="e">
        <f>IF('Feat-Func-Development'!#REF!&lt;&gt;"",'Feat-Func-Development'!#REF!,"")</f>
        <v>#REF!</v>
      </c>
      <c r="W12" s="80" t="e">
        <f>IF('Feat-Func-Development'!#REF!&lt;&gt;"",'Feat-Func-Development'!#REF!,"")</f>
        <v>#REF!</v>
      </c>
      <c r="X12" s="80" t="e">
        <f>IF('Feat-Func-Development'!#REF!&lt;&gt;"",'Feat-Func-Development'!#REF!,"")</f>
        <v>#REF!</v>
      </c>
      <c r="Y12" s="80" t="e">
        <f>IF('Feat-Func-Development'!#REF!&lt;&gt;"",'Feat-Func-Development'!#REF!,"")</f>
        <v>#REF!</v>
      </c>
      <c r="Z12" s="79" t="e">
        <f>IF('Feat-Func-Development'!#REF!&lt;&gt;"",'Feat-Func-Development'!#REF!,"")</f>
        <v>#REF!</v>
      </c>
      <c r="AA12" s="79" t="e">
        <f>IF('Feat-Func-Development'!#REF!&lt;&gt;"",'Feat-Func-Development'!#REF!,"")</f>
        <v>#REF!</v>
      </c>
      <c r="AB12" s="79" t="e">
        <f>IF('Feat-Func-Development'!#REF!&lt;&gt;"",'Feat-Func-Development'!#REF!,"")</f>
        <v>#REF!</v>
      </c>
      <c r="AC12" s="79" t="e">
        <f>IF('Feat-Func-Development'!#REF!&lt;&gt;"",'Feat-Func-Development'!#REF!,"")</f>
        <v>#REF!</v>
      </c>
      <c r="AD12" s="79" t="e">
        <f>IF('Feat-Func-Development'!#REF!&lt;&gt;"",'Feat-Func-Development'!#REF!,"")</f>
        <v>#REF!</v>
      </c>
      <c r="AE12" s="79" t="e">
        <f>IF('Feat-Func-Development'!#REF!&lt;&gt;"",'Feat-Func-Development'!#REF!,"")</f>
        <v>#REF!</v>
      </c>
      <c r="AF12" s="84" t="e">
        <f>IF('Feat-Func-Development'!#REF!&lt;&gt;"",'Feat-Func-Development'!#REF!,"")</f>
        <v>#REF!</v>
      </c>
      <c r="AG12" s="83" t="e">
        <f>IF('Feat-Func-Development'!#REF!&lt;&gt;"",'Feat-Func-Development'!#REF!,"")</f>
        <v>#REF!</v>
      </c>
      <c r="AH12" s="18" t="e">
        <f>IF('Feat-Func-Development'!#REF!&lt;&gt;"",'Feat-Func-Development'!#REF!,"")</f>
        <v>#REF!</v>
      </c>
      <c r="AI12" s="17" t="e">
        <f>IF('Feat-Func-Development'!#REF!&lt;&gt;"",'Feat-Func-Development'!#REF!,"")</f>
        <v>#REF!</v>
      </c>
      <c r="AJ12" s="18" t="e">
        <f>IF('Feat-Func-Development'!#REF!&lt;&gt;"",'Feat-Func-Development'!#REF!,"")</f>
        <v>#REF!</v>
      </c>
      <c r="AK12" s="18" t="e">
        <f>IF('Feat-Func-Development'!#REF!&lt;&gt;"",'Feat-Func-Development'!#REF!,"")</f>
        <v>#REF!</v>
      </c>
      <c r="AL12" s="18" t="e">
        <f>IF('Feat-Func-Development'!#REF!&lt;&gt;"",'Feat-Func-Development'!#REF!,"")</f>
        <v>#REF!</v>
      </c>
      <c r="AM12" s="18" t="e">
        <f>IF('Feat-Func-Development'!#REF!&lt;&gt;"",'Feat-Func-Development'!#REF!,"")</f>
        <v>#REF!</v>
      </c>
      <c r="AN12" s="18" t="e">
        <f>IF('Feat-Func-Development'!#REF!&lt;&gt;"",'Feat-Func-Development'!#REF!,"")</f>
        <v>#REF!</v>
      </c>
      <c r="AO12" s="18" t="e">
        <f>IF('Feat-Func-Development'!#REF!&lt;&gt;"",'Feat-Func-Development'!#REF!,"")</f>
        <v>#REF!</v>
      </c>
      <c r="AP12" s="18" t="e">
        <f>IF('Feat-Func-Development'!#REF!&lt;&gt;"",'Feat-Func-Development'!#REF!,"")</f>
        <v>#REF!</v>
      </c>
      <c r="AQ12" s="18" t="e">
        <f>IF('Feat-Func-Development'!#REF!&lt;&gt;"",'Feat-Func-Development'!#REF!,"")</f>
        <v>#REF!</v>
      </c>
      <c r="AR12" s="18" t="e">
        <f>IF('Feat-Func-Development'!#REF!&lt;&gt;"",'Feat-Func-Development'!#REF!,"")</f>
        <v>#REF!</v>
      </c>
      <c r="AS12" s="18" t="e">
        <f>IF('Feat-Func-Development'!#REF!&lt;&gt;"",'Feat-Func-Development'!#REF!,"")</f>
        <v>#REF!</v>
      </c>
      <c r="AT12" s="18" t="e">
        <f>IF('Feat-Func-Development'!#REF!&lt;&gt;"",'Feat-Func-Development'!#REF!,"")</f>
        <v>#REF!</v>
      </c>
      <c r="AU12" s="18" t="e">
        <f>IF('Feat-Func-Development'!#REF!&lt;&gt;"",'Feat-Func-Development'!#REF!,"")</f>
        <v>#REF!</v>
      </c>
      <c r="AV12" s="18" t="e">
        <f>IF('Feat-Func-Development'!#REF!&lt;&gt;"",'Feat-Func-Development'!#REF!,"")</f>
        <v>#REF!</v>
      </c>
      <c r="AW12" s="18" t="e">
        <f>IF('Feat-Func-Development'!#REF!&lt;&gt;"",'Feat-Func-Development'!#REF!,"")</f>
        <v>#REF!</v>
      </c>
      <c r="AX12" s="18" t="e">
        <f>IF('Feat-Func-Development'!#REF!&lt;&gt;"",'Feat-Func-Development'!#REF!,"")</f>
        <v>#REF!</v>
      </c>
      <c r="AY12" s="18" t="e">
        <f>IF('Feat-Func-Development'!#REF!&lt;&gt;"",'Feat-Func-Development'!#REF!,"")</f>
        <v>#REF!</v>
      </c>
      <c r="AZ12" s="18" t="e">
        <f>IF('Feat-Func-Development'!#REF!&lt;&gt;"",'Feat-Func-Development'!#REF!,"")</f>
        <v>#REF!</v>
      </c>
      <c r="BA12" s="18" t="e">
        <f>IF('Feat-Func-Development'!#REF!&lt;&gt;"",'Feat-Func-Development'!#REF!,"")</f>
        <v>#REF!</v>
      </c>
      <c r="BB12" s="18" t="e">
        <f>IF('Feat-Func-Development'!#REF!&lt;&gt;"",'Feat-Func-Development'!#REF!,"")</f>
        <v>#REF!</v>
      </c>
      <c r="BC12" s="18" t="e">
        <f>IF('Feat-Func-Development'!#REF!&lt;&gt;"",'Feat-Func-Development'!#REF!,"")</f>
        <v>#REF!</v>
      </c>
      <c r="BD12" s="18" t="e">
        <f>IF('Feat-Func-Development'!#REF!&lt;&gt;"",'Feat-Func-Development'!#REF!,"")</f>
        <v>#REF!</v>
      </c>
      <c r="BE12" s="18" t="e">
        <f>IF('Feat-Func-Development'!#REF!&lt;&gt;"",'Feat-Func-Development'!#REF!,"")</f>
        <v>#REF!</v>
      </c>
      <c r="BF12" s="18" t="e">
        <f>IF('Feat-Func-Development'!#REF!&lt;&gt;"",'Feat-Func-Development'!#REF!,"")</f>
        <v>#REF!</v>
      </c>
      <c r="BG12" s="18" t="e">
        <f>IF('Feat-Func-Development'!#REF!&lt;&gt;"",'Feat-Func-Development'!#REF!,"")</f>
        <v>#REF!</v>
      </c>
      <c r="BH12" s="18" t="e">
        <f>IF('Feat-Func-Development'!#REF!&lt;&gt;"",'Feat-Func-Development'!#REF!,"")</f>
        <v>#REF!</v>
      </c>
      <c r="BI12" s="18" t="e">
        <f>IF('Feat-Func-Development'!#REF!&lt;&gt;"",'Feat-Func-Development'!#REF!,"")</f>
        <v>#REF!</v>
      </c>
      <c r="BJ12" s="18" t="e">
        <f>IF('Feat-Func-Development'!#REF!&lt;&gt;"",'Feat-Func-Development'!#REF!,"")</f>
        <v>#REF!</v>
      </c>
      <c r="BK12" s="18" t="e">
        <f>IF('Feat-Func-Development'!#REF!&lt;&gt;"",'Feat-Func-Development'!#REF!,"")</f>
        <v>#REF!</v>
      </c>
      <c r="BL12" s="18" t="e">
        <f>IF('Feat-Func-Development'!#REF!&lt;&gt;"",'Feat-Func-Development'!#REF!,"")</f>
        <v>#REF!</v>
      </c>
      <c r="BM12" s="18" t="e">
        <f>IF('Feat-Func-Development'!#REF!&lt;&gt;"",'Feat-Func-Development'!#REF!,"")</f>
        <v>#REF!</v>
      </c>
      <c r="BN12" s="18" t="e">
        <f>IF('Feat-Func-Development'!#REF!&lt;&gt;"",'Feat-Func-Development'!#REF!,"")</f>
        <v>#REF!</v>
      </c>
      <c r="BO12" s="18" t="e">
        <f>IF('Feat-Func-Development'!#REF!&lt;&gt;"",'Feat-Func-Development'!#REF!,"")</f>
        <v>#REF!</v>
      </c>
      <c r="BP12" s="18" t="e">
        <f>IF('Feat-Func-Development'!#REF!&lt;&gt;"",'Feat-Func-Development'!#REF!,"")</f>
        <v>#REF!</v>
      </c>
      <c r="BQ12" s="18" t="e">
        <f>IF('Feat-Func-Development'!#REF!&lt;&gt;"",'Feat-Func-Development'!#REF!,"")</f>
        <v>#REF!</v>
      </c>
      <c r="BR12" s="18" t="e">
        <f>IF('Feat-Func-Development'!#REF!&lt;&gt;"",'Feat-Func-Development'!#REF!,"")</f>
        <v>#REF!</v>
      </c>
      <c r="BS12" s="18" t="e">
        <f>IF('Feat-Func-Development'!#REF!&lt;&gt;"",'Feat-Func-Development'!#REF!,"")</f>
        <v>#REF!</v>
      </c>
      <c r="BT12" s="18" t="e">
        <f>IF('Feat-Func-Development'!#REF!&lt;&gt;"",'Feat-Func-Development'!#REF!,"")</f>
        <v>#REF!</v>
      </c>
      <c r="BU12" s="18" t="e">
        <f>IF('Feat-Func-Development'!#REF!&lt;&gt;"",'Feat-Func-Development'!#REF!,"")</f>
        <v>#REF!</v>
      </c>
      <c r="BV12" s="18" t="e">
        <f>IF('Feat-Func-Development'!#REF!&lt;&gt;"",'Feat-Func-Development'!#REF!,"")</f>
        <v>#REF!</v>
      </c>
      <c r="BW12" s="18" t="e">
        <f>IF('Feat-Func-Development'!#REF!&lt;&gt;"",'Feat-Func-Development'!#REF!,"")</f>
        <v>#REF!</v>
      </c>
      <c r="BX12" s="18" t="e">
        <f>IF('Feat-Func-Development'!#REF!&lt;&gt;"",'Feat-Func-Development'!#REF!,"")</f>
        <v>#REF!</v>
      </c>
      <c r="BY12" s="18" t="e">
        <f>IF('Feat-Func-Development'!#REF!&lt;&gt;"",'Feat-Func-Development'!#REF!,"")</f>
        <v>#REF!</v>
      </c>
      <c r="BZ12" s="18" t="e">
        <f>IF('Feat-Func-Development'!#REF!&lt;&gt;"",'Feat-Func-Development'!#REF!,"")</f>
        <v>#REF!</v>
      </c>
      <c r="CA12" s="18" t="e">
        <f>IF('Feat-Func-Development'!#REF!&lt;&gt;"",'Feat-Func-Development'!#REF!,"")</f>
        <v>#REF!</v>
      </c>
      <c r="CB12" s="18" t="e">
        <f>IF('Feat-Func-Development'!#REF!&lt;&gt;"",'Feat-Func-Development'!#REF!,"")</f>
        <v>#REF!</v>
      </c>
      <c r="CC12" s="18" t="e">
        <f>IF('Feat-Func-Development'!#REF!&lt;&gt;"",'Feat-Func-Development'!#REF!,"")</f>
        <v>#REF!</v>
      </c>
      <c r="CD12" s="18" t="e">
        <f>IF('Feat-Func-Development'!#REF!&lt;&gt;"",'Feat-Func-Development'!#REF!,"")</f>
        <v>#REF!</v>
      </c>
      <c r="CE12" s="18" t="e">
        <f>IF('Feat-Func-Development'!#REF!&lt;&gt;"",'Feat-Func-Development'!#REF!,"")</f>
        <v>#REF!</v>
      </c>
      <c r="CF12" s="18" t="e">
        <f>IF('Feat-Func-Development'!#REF!&lt;&gt;"",'Feat-Func-Development'!#REF!,"")</f>
        <v>#REF!</v>
      </c>
      <c r="CG12" s="18" t="e">
        <f>IF('Feat-Func-Development'!#REF!&lt;&gt;"",'Feat-Func-Development'!#REF!,"")</f>
        <v>#REF!</v>
      </c>
      <c r="CH12" s="18" t="e">
        <f>IF('Feat-Func-Development'!#REF!&lt;&gt;"",'Feat-Func-Development'!#REF!,"")</f>
        <v>#REF!</v>
      </c>
      <c r="CI12" s="18" t="e">
        <f>IF('Feat-Func-Development'!#REF!&lt;&gt;"",'Feat-Func-Development'!#REF!,"")</f>
        <v>#REF!</v>
      </c>
      <c r="CJ12" s="18" t="e">
        <f>IF('Feat-Func-Development'!#REF!&lt;&gt;"",'Feat-Func-Development'!#REF!,"")</f>
        <v>#REF!</v>
      </c>
      <c r="CK12" s="18" t="e">
        <f>IF('Feat-Func-Development'!#REF!&lt;&gt;"",'Feat-Func-Development'!#REF!,"")</f>
        <v>#REF!</v>
      </c>
      <c r="CL12" s="18" t="e">
        <f>IF('Feat-Func-Development'!#REF!&lt;&gt;"",'Feat-Func-Development'!#REF!,"")</f>
        <v>#REF!</v>
      </c>
      <c r="CM12" s="18" t="e">
        <f>IF('Feat-Func-Development'!#REF!&lt;&gt;"",'Feat-Func-Development'!#REF!,"")</f>
        <v>#REF!</v>
      </c>
      <c r="CN12" s="18" t="e">
        <f>IF('Feat-Func-Development'!#REF!&lt;&gt;"",'Feat-Func-Development'!#REF!,"")</f>
        <v>#REF!</v>
      </c>
      <c r="CO12" s="18" t="e">
        <f>IF('Feat-Func-Development'!#REF!&lt;&gt;"",'Feat-Func-Development'!#REF!,"")</f>
        <v>#REF!</v>
      </c>
      <c r="CP12" s="18" t="e">
        <f>IF('Feat-Func-Development'!#REF!&lt;&gt;"",'Feat-Func-Development'!#REF!,"")</f>
        <v>#REF!</v>
      </c>
      <c r="CQ12" s="18" t="e">
        <f>IF('Feat-Func-Development'!#REF!&lt;&gt;"",'Feat-Func-Development'!#REF!,"")</f>
        <v>#REF!</v>
      </c>
      <c r="CR12" s="18" t="e">
        <f>IF('Feat-Func-Development'!#REF!&lt;&gt;"",'Feat-Func-Development'!#REF!,"")</f>
        <v>#REF!</v>
      </c>
      <c r="CS12" s="18" t="e">
        <f>IF('Feat-Func-Development'!#REF!&lt;&gt;"",'Feat-Func-Development'!#REF!,"")</f>
        <v>#REF!</v>
      </c>
      <c r="CT12" s="18" t="e">
        <f>IF('Feat-Func-Development'!#REF!&lt;&gt;"",'Feat-Func-Development'!#REF!,"")</f>
        <v>#REF!</v>
      </c>
      <c r="CU12" s="18" t="e">
        <f>IF('Feat-Func-Development'!#REF!&lt;&gt;"",'Feat-Func-Development'!#REF!,"")</f>
        <v>#REF!</v>
      </c>
      <c r="CV12" s="18" t="e">
        <f>IF('Feat-Func-Development'!#REF!&lt;&gt;"",'Feat-Func-Development'!#REF!,"")</f>
        <v>#REF!</v>
      </c>
      <c r="CW12" s="18" t="e">
        <f>IF('Feat-Func-Development'!#REF!&lt;&gt;"",'Feat-Func-Development'!#REF!,"")</f>
        <v>#REF!</v>
      </c>
      <c r="CX12" s="18" t="e">
        <f>IF('Feat-Func-Development'!#REF!&lt;&gt;"",'Feat-Func-Development'!#REF!,"")</f>
        <v>#REF!</v>
      </c>
      <c r="CY12" s="18" t="e">
        <f>IF('Feat-Func-Development'!#REF!&lt;&gt;"",'Feat-Func-Development'!#REF!,"")</f>
        <v>#REF!</v>
      </c>
      <c r="CZ12" s="18" t="e">
        <f>IF('Feat-Func-Development'!#REF!&lt;&gt;"",'Feat-Func-Development'!#REF!,"")</f>
        <v>#REF!</v>
      </c>
      <c r="DA12" s="18" t="e">
        <f>IF('Feat-Func-Development'!#REF!&lt;&gt;"",'Feat-Func-Development'!#REF!,"")</f>
        <v>#REF!</v>
      </c>
      <c r="DB12" s="18" t="e">
        <f>IF('Feat-Func-Development'!#REF!&lt;&gt;"",'Feat-Func-Development'!#REF!,"")</f>
        <v>#REF!</v>
      </c>
      <c r="DC12" s="18" t="e">
        <f>IF('Feat-Func-Development'!#REF!&lt;&gt;"",'Feat-Func-Development'!#REF!,"")</f>
        <v>#REF!</v>
      </c>
      <c r="DD12" s="18" t="e">
        <f>IF('Feat-Func-Development'!#REF!&lt;&gt;"",'Feat-Func-Development'!#REF!,"")</f>
        <v>#REF!</v>
      </c>
      <c r="DE12" s="18" t="e">
        <f>IF('Feat-Func-Development'!#REF!&lt;&gt;"",'Feat-Func-Development'!#REF!,"")</f>
        <v>#REF!</v>
      </c>
      <c r="DF12" s="18" t="e">
        <f>IF('Feat-Func-Development'!#REF!&lt;&gt;"",'Feat-Func-Development'!#REF!,"")</f>
        <v>#REF!</v>
      </c>
      <c r="DG12" s="18" t="e">
        <f>IF('Feat-Func-Development'!#REF!&lt;&gt;"",'Feat-Func-Development'!#REF!,"")</f>
        <v>#REF!</v>
      </c>
      <c r="DH12" s="18" t="e">
        <f>IF('Feat-Func-Development'!#REF!&lt;&gt;"",'Feat-Func-Development'!#REF!,"")</f>
        <v>#REF!</v>
      </c>
      <c r="DI12" s="18" t="e">
        <f>IF('Feat-Func-Development'!#REF!&lt;&gt;"",'Feat-Func-Development'!#REF!,"")</f>
        <v>#REF!</v>
      </c>
      <c r="DJ12" s="18" t="e">
        <f>IF('Feat-Func-Development'!#REF!&lt;&gt;"",'Feat-Func-Development'!#REF!,"")</f>
        <v>#REF!</v>
      </c>
      <c r="DK12" s="18" t="e">
        <f>IF('Feat-Func-Development'!#REF!&lt;&gt;"",'Feat-Func-Development'!#REF!,"")</f>
        <v>#REF!</v>
      </c>
      <c r="DL12" s="18" t="e">
        <f>IF('Feat-Func-Development'!#REF!&lt;&gt;"",'Feat-Func-Development'!#REF!,"")</f>
        <v>#REF!</v>
      </c>
      <c r="DM12" s="18" t="e">
        <f>IF('Feat-Func-Development'!#REF!&lt;&gt;"",'Feat-Func-Development'!#REF!,"")</f>
        <v>#REF!</v>
      </c>
      <c r="DN12" s="18" t="e">
        <f>IF('Feat-Func-Development'!#REF!&lt;&gt;"",'Feat-Func-Development'!#REF!,"")</f>
        <v>#REF!</v>
      </c>
      <c r="DO12" s="18" t="e">
        <f>IF('Feat-Func-Development'!#REF!&lt;&gt;"",'Feat-Func-Development'!#REF!,"")</f>
        <v>#REF!</v>
      </c>
      <c r="DP12" s="18" t="e">
        <f>IF('Feat-Func-Development'!#REF!&lt;&gt;"",'Feat-Func-Development'!#REF!,"")</f>
        <v>#REF!</v>
      </c>
      <c r="DQ12" s="18" t="e">
        <f>IF('Feat-Func-Development'!#REF!&lt;&gt;"",'Feat-Func-Development'!#REF!,"")</f>
        <v>#REF!</v>
      </c>
      <c r="DR12" s="18" t="e">
        <f>IF('Feat-Func-Development'!#REF!&lt;&gt;"",'Feat-Func-Development'!#REF!,"")</f>
        <v>#REF!</v>
      </c>
      <c r="DS12" s="18" t="e">
        <f>IF('Feat-Func-Development'!#REF!&lt;&gt;"",'Feat-Func-Development'!#REF!,"")</f>
        <v>#REF!</v>
      </c>
      <c r="DT12" s="18" t="e">
        <f>IF('Feat-Func-Development'!#REF!&lt;&gt;"",'Feat-Func-Development'!#REF!,"")</f>
        <v>#REF!</v>
      </c>
      <c r="DU12" s="18" t="e">
        <f>IF('Feat-Func-Development'!#REF!&lt;&gt;"",'Feat-Func-Development'!#REF!,"")</f>
        <v>#REF!</v>
      </c>
      <c r="DV12" s="18" t="e">
        <f>IF('Feat-Func-Development'!#REF!&lt;&gt;"",'Feat-Func-Development'!#REF!,"")</f>
        <v>#REF!</v>
      </c>
      <c r="DW12" s="18" t="e">
        <f>IF('Feat-Func-Development'!#REF!&lt;&gt;"",'Feat-Func-Development'!#REF!,"")</f>
        <v>#REF!</v>
      </c>
      <c r="DX12" s="18" t="e">
        <f>IF('Feat-Func-Development'!#REF!&lt;&gt;"",'Feat-Func-Development'!#REF!,"")</f>
        <v>#REF!</v>
      </c>
      <c r="DY12" s="18" t="e">
        <f>IF('Feat-Func-Development'!#REF!&lt;&gt;"",'Feat-Func-Development'!#REF!,"")</f>
        <v>#REF!</v>
      </c>
      <c r="DZ12" s="18" t="e">
        <f>IF('Feat-Func-Development'!#REF!&lt;&gt;"",'Feat-Func-Development'!#REF!,"")</f>
        <v>#REF!</v>
      </c>
      <c r="EA12" s="18" t="e">
        <f>IF('Feat-Func-Development'!#REF!&lt;&gt;"",'Feat-Func-Development'!#REF!,"")</f>
        <v>#REF!</v>
      </c>
      <c r="EB12" s="18" t="e">
        <f>IF('Feat-Func-Development'!#REF!&lt;&gt;"",'Feat-Func-Development'!#REF!,"")</f>
        <v>#REF!</v>
      </c>
      <c r="EC12" s="18" t="e">
        <f>IF('Feat-Func-Development'!#REF!&lt;&gt;"",'Feat-Func-Development'!#REF!,"")</f>
        <v>#REF!</v>
      </c>
      <c r="ED12" s="18" t="e">
        <f>IF('Feat-Func-Development'!#REF!&lt;&gt;"",'Feat-Func-Development'!#REF!,"")</f>
        <v>#REF!</v>
      </c>
      <c r="EE12" s="18" t="e">
        <f>IF('Feat-Func-Development'!#REF!&lt;&gt;"",'Feat-Func-Development'!#REF!,"")</f>
        <v>#REF!</v>
      </c>
      <c r="EF12" s="18" t="e">
        <f>IF('Feat-Func-Development'!#REF!&lt;&gt;"",'Feat-Func-Development'!#REF!,"")</f>
        <v>#REF!</v>
      </c>
      <c r="EG12" s="18" t="e">
        <f>IF('Feat-Func-Development'!#REF!&lt;&gt;"",'Feat-Func-Development'!#REF!,"")</f>
        <v>#REF!</v>
      </c>
      <c r="EH12" s="18" t="e">
        <f>IF('Feat-Func-Development'!#REF!&lt;&gt;"",'Feat-Func-Development'!#REF!,"")</f>
        <v>#REF!</v>
      </c>
      <c r="EI12" s="18" t="e">
        <f>IF('Feat-Func-Development'!#REF!&lt;&gt;"",'Feat-Func-Development'!#REF!,"")</f>
        <v>#REF!</v>
      </c>
      <c r="EJ12" s="18" t="e">
        <f>IF('Feat-Func-Development'!#REF!&lt;&gt;"",'Feat-Func-Development'!#REF!,"")</f>
        <v>#REF!</v>
      </c>
      <c r="EK12" s="18" t="e">
        <f>IF('Feat-Func-Development'!#REF!&lt;&gt;"",'Feat-Func-Development'!#REF!,"")</f>
        <v>#REF!</v>
      </c>
      <c r="EL12" s="18" t="e">
        <f>IF('Feat-Func-Development'!#REF!&lt;&gt;"",'Feat-Func-Development'!#REF!,"")</f>
        <v>#REF!</v>
      </c>
      <c r="EM12" s="18" t="e">
        <f>IF('Feat-Func-Development'!#REF!&lt;&gt;"",'Feat-Func-Development'!#REF!,"")</f>
        <v>#REF!</v>
      </c>
      <c r="EN12" s="18" t="e">
        <f>IF('Feat-Func-Development'!#REF!&lt;&gt;"",'Feat-Func-Development'!#REF!,"")</f>
        <v>#REF!</v>
      </c>
      <c r="EO12" s="18" t="e">
        <f>IF('Feat-Func-Development'!#REF!&lt;&gt;"",'Feat-Func-Development'!#REF!,"")</f>
        <v>#REF!</v>
      </c>
      <c r="EP12" s="18" t="e">
        <f>IF('Feat-Func-Development'!#REF!&lt;&gt;"",'Feat-Func-Development'!#REF!,"")</f>
        <v>#REF!</v>
      </c>
      <c r="EQ12" s="18" t="e">
        <f>IF('Feat-Func-Development'!#REF!&lt;&gt;"",'Feat-Func-Development'!#REF!,"")</f>
        <v>#REF!</v>
      </c>
      <c r="ER12" s="18" t="e">
        <f>IF('Feat-Func-Development'!#REF!&lt;&gt;"",'Feat-Func-Development'!#REF!,"")</f>
        <v>#REF!</v>
      </c>
      <c r="ES12" s="18" t="e">
        <f>IF('Feat-Func-Development'!#REF!&lt;&gt;"",'Feat-Func-Development'!#REF!,"")</f>
        <v>#REF!</v>
      </c>
      <c r="ET12" s="18" t="e">
        <f>IF('Feat-Func-Development'!#REF!&lt;&gt;"",'Feat-Func-Development'!#REF!,"")</f>
        <v>#REF!</v>
      </c>
      <c r="EU12" s="18" t="e">
        <f>IF('Feat-Func-Development'!#REF!&lt;&gt;"",'Feat-Func-Development'!#REF!,"")</f>
        <v>#REF!</v>
      </c>
      <c r="EV12" s="18" t="e">
        <f>IF('Feat-Func-Development'!#REF!&lt;&gt;"",'Feat-Func-Development'!#REF!,"")</f>
        <v>#REF!</v>
      </c>
      <c r="EW12" s="18" t="e">
        <f>IF('Feat-Func-Development'!#REF!&lt;&gt;"",'Feat-Func-Development'!#REF!,"")</f>
        <v>#REF!</v>
      </c>
    </row>
    <row r="13" spans="1:155" ht="15.75" thickBot="1">
      <c r="A13" s="82" t="e">
        <f>IF('Feat-Func-Development'!#REF!&lt;&gt;"",'Feat-Func-Development'!#REF!,"")</f>
        <v>#REF!</v>
      </c>
      <c r="B13" s="81" t="e">
        <f>VLOOKUP(D13,TranslationVSEM2LHS!B:G,4,FALSE)</f>
        <v>#REF!</v>
      </c>
      <c r="C13" s="81" t="e">
        <f>VLOOKUP(D13,TranslationVSEM2LHS!B:G,5,FALSE)</f>
        <v>#REF!</v>
      </c>
      <c r="D13" s="81" t="e">
        <f>IF('Feat-Func-Development'!#REF!&lt;&gt;"",'Feat-Func-Development'!#REF!,"")</f>
        <v>#REF!</v>
      </c>
      <c r="E13" s="81" t="e">
        <f>IF('Feat-Func-Development'!#REF!&lt;&gt;"",'Feat-Func-Development'!#REF!,"")</f>
        <v>#REF!</v>
      </c>
      <c r="F13" s="81" t="e">
        <f>IF('Feat-Func-Development'!#REF!&lt;&gt;"",'Feat-Func-Development'!#REF!,"")</f>
        <v>#REF!</v>
      </c>
      <c r="G13" s="81" t="e">
        <f>IF('Feat-Func-Development'!#REF!&lt;&gt;"",'Feat-Func-Development'!#REF!,"")</f>
        <v>#REF!</v>
      </c>
      <c r="H13" s="81" t="e">
        <f>IF('Feat-Func-Development'!#REF!&lt;&gt;"",'Feat-Func-Development'!#REF!,"")</f>
        <v>#REF!</v>
      </c>
      <c r="I13" s="81" t="e">
        <f>IF('Feat-Func-Development'!#REF!&lt;&gt;"",'Feat-Func-Development'!#REF!,"")</f>
        <v>#REF!</v>
      </c>
      <c r="J13" s="153" t="e">
        <f>IF('Feat-Func-Development'!#REF!&lt;&gt;"",'Feat-Func-Development'!#REF!,"")</f>
        <v>#REF!</v>
      </c>
      <c r="K13" s="153" t="e">
        <f>IF('Feat-Func-Development'!#REF!&lt;&gt;"",'Feat-Func-Development'!#REF!,"")</f>
        <v>#REF!</v>
      </c>
      <c r="L13" s="153" t="e">
        <f>IF('Feat-Func-Development'!#REF!&lt;&gt;"",'Feat-Func-Development'!#REF!,"")</f>
        <v>#REF!</v>
      </c>
      <c r="M13" s="153" t="e">
        <f>IF('Feat-Func-Development'!#REF!&lt;&gt;"",'Feat-Func-Development'!#REF!,"")</f>
        <v>#REF!</v>
      </c>
      <c r="N13" s="153" t="e">
        <f>IF('Feat-Func-Development'!#REF!&lt;&gt;"",'Feat-Func-Development'!#REF!,"")</f>
        <v>#REF!</v>
      </c>
      <c r="O13" s="153" t="e">
        <f>IF('Feat-Func-Development'!#REF!&lt;&gt;"",'Feat-Func-Development'!#REF!,"")</f>
        <v>#REF!</v>
      </c>
      <c r="P13" s="153" t="e">
        <f>IF('Feat-Func-Development'!#REF!&lt;&gt;"",'Feat-Func-Development'!#REF!,"")</f>
        <v>#REF!</v>
      </c>
      <c r="Q13" s="153" t="e">
        <f>IF('Feat-Func-Development'!#REF!&lt;&gt;"",'Feat-Func-Development'!#REF!,"")</f>
        <v>#REF!</v>
      </c>
      <c r="R13" s="153" t="e">
        <f>IF('Feat-Func-Development'!#REF!&lt;&gt;"",'Feat-Func-Development'!#REF!,"")</f>
        <v>#REF!</v>
      </c>
      <c r="S13" s="153" t="e">
        <f>IF('Feat-Func-Development'!#REF!&lt;&gt;"",'Feat-Func-Development'!#REF!,"")</f>
        <v>#REF!</v>
      </c>
      <c r="T13" s="80" t="e">
        <f>IF('Feat-Func-Development'!#REF!&lt;&gt;"",'Feat-Func-Development'!#REF!,"")</f>
        <v>#REF!</v>
      </c>
      <c r="U13" s="80" t="e">
        <f>IF('Feat-Func-Development'!#REF!&lt;&gt;"",'Feat-Func-Development'!#REF!,"")</f>
        <v>#REF!</v>
      </c>
      <c r="V13" s="80" t="e">
        <f>IF('Feat-Func-Development'!#REF!&lt;&gt;"",'Feat-Func-Development'!#REF!,"")</f>
        <v>#REF!</v>
      </c>
      <c r="W13" s="80" t="e">
        <f>IF('Feat-Func-Development'!#REF!&lt;&gt;"",'Feat-Func-Development'!#REF!,"")</f>
        <v>#REF!</v>
      </c>
      <c r="X13" s="80" t="e">
        <f>IF('Feat-Func-Development'!#REF!&lt;&gt;"",'Feat-Func-Development'!#REF!,"")</f>
        <v>#REF!</v>
      </c>
      <c r="Y13" s="80" t="e">
        <f>IF('Feat-Func-Development'!#REF!&lt;&gt;"",'Feat-Func-Development'!#REF!,"")</f>
        <v>#REF!</v>
      </c>
      <c r="Z13" s="79" t="e">
        <f>IF('Feat-Func-Development'!#REF!&lt;&gt;"",'Feat-Func-Development'!#REF!,"")</f>
        <v>#REF!</v>
      </c>
      <c r="AA13" s="79" t="e">
        <f>IF('Feat-Func-Development'!#REF!&lt;&gt;"",'Feat-Func-Development'!#REF!,"")</f>
        <v>#REF!</v>
      </c>
      <c r="AB13" s="79" t="e">
        <f>IF('Feat-Func-Development'!#REF!&lt;&gt;"",'Feat-Func-Development'!#REF!,"")</f>
        <v>#REF!</v>
      </c>
      <c r="AC13" s="79" t="e">
        <f>IF('Feat-Func-Development'!#REF!&lt;&gt;"",'Feat-Func-Development'!#REF!,"")</f>
        <v>#REF!</v>
      </c>
      <c r="AD13" s="79" t="e">
        <f>IF('Feat-Func-Development'!#REF!&lt;&gt;"",'Feat-Func-Development'!#REF!,"")</f>
        <v>#REF!</v>
      </c>
      <c r="AE13" s="79" t="e">
        <f>IF('Feat-Func-Development'!#REF!&lt;&gt;"",'Feat-Func-Development'!#REF!,"")</f>
        <v>#REF!</v>
      </c>
      <c r="AF13" s="84" t="e">
        <f>IF('Feat-Func-Development'!#REF!&lt;&gt;"",'Feat-Func-Development'!#REF!,"")</f>
        <v>#REF!</v>
      </c>
      <c r="AG13" s="83" t="e">
        <f>IF('Feat-Func-Development'!#REF!&lt;&gt;"",'Feat-Func-Development'!#REF!,"")</f>
        <v>#REF!</v>
      </c>
      <c r="AH13" s="18" t="e">
        <f>IF('Feat-Func-Development'!#REF!&lt;&gt;"",'Feat-Func-Development'!#REF!,"")</f>
        <v>#REF!</v>
      </c>
      <c r="AI13" s="17" t="e">
        <f>IF('Feat-Func-Development'!#REF!&lt;&gt;"",'Feat-Func-Development'!#REF!,"")</f>
        <v>#REF!</v>
      </c>
      <c r="AJ13" s="18" t="e">
        <f>IF('Feat-Func-Development'!#REF!&lt;&gt;"",'Feat-Func-Development'!#REF!,"")</f>
        <v>#REF!</v>
      </c>
      <c r="AK13" s="18" t="e">
        <f>IF('Feat-Func-Development'!#REF!&lt;&gt;"",'Feat-Func-Development'!#REF!,"")</f>
        <v>#REF!</v>
      </c>
      <c r="AL13" s="18" t="e">
        <f>IF('Feat-Func-Development'!#REF!&lt;&gt;"",'Feat-Func-Development'!#REF!,"")</f>
        <v>#REF!</v>
      </c>
      <c r="AM13" s="18" t="e">
        <f>IF('Feat-Func-Development'!#REF!&lt;&gt;"",'Feat-Func-Development'!#REF!,"")</f>
        <v>#REF!</v>
      </c>
      <c r="AN13" s="18" t="e">
        <f>IF('Feat-Func-Development'!#REF!&lt;&gt;"",'Feat-Func-Development'!#REF!,"")</f>
        <v>#REF!</v>
      </c>
      <c r="AO13" s="18" t="e">
        <f>IF('Feat-Func-Development'!#REF!&lt;&gt;"",'Feat-Func-Development'!#REF!,"")</f>
        <v>#REF!</v>
      </c>
      <c r="AP13" s="18" t="e">
        <f>IF('Feat-Func-Development'!#REF!&lt;&gt;"",'Feat-Func-Development'!#REF!,"")</f>
        <v>#REF!</v>
      </c>
      <c r="AQ13" s="18" t="e">
        <f>IF('Feat-Func-Development'!#REF!&lt;&gt;"",'Feat-Func-Development'!#REF!,"")</f>
        <v>#REF!</v>
      </c>
      <c r="AR13" s="18" t="e">
        <f>IF('Feat-Func-Development'!#REF!&lt;&gt;"",'Feat-Func-Development'!#REF!,"")</f>
        <v>#REF!</v>
      </c>
      <c r="AS13" s="18" t="e">
        <f>IF('Feat-Func-Development'!#REF!&lt;&gt;"",'Feat-Func-Development'!#REF!,"")</f>
        <v>#REF!</v>
      </c>
      <c r="AT13" s="18" t="e">
        <f>IF('Feat-Func-Development'!#REF!&lt;&gt;"",'Feat-Func-Development'!#REF!,"")</f>
        <v>#REF!</v>
      </c>
      <c r="AU13" s="18" t="e">
        <f>IF('Feat-Func-Development'!#REF!&lt;&gt;"",'Feat-Func-Development'!#REF!,"")</f>
        <v>#REF!</v>
      </c>
      <c r="AV13" s="18" t="e">
        <f>IF('Feat-Func-Development'!#REF!&lt;&gt;"",'Feat-Func-Development'!#REF!,"")</f>
        <v>#REF!</v>
      </c>
      <c r="AW13" s="18" t="e">
        <f>IF('Feat-Func-Development'!#REF!&lt;&gt;"",'Feat-Func-Development'!#REF!,"")</f>
        <v>#REF!</v>
      </c>
      <c r="AX13" s="18" t="e">
        <f>IF('Feat-Func-Development'!#REF!&lt;&gt;"",'Feat-Func-Development'!#REF!,"")</f>
        <v>#REF!</v>
      </c>
      <c r="AY13" s="18" t="e">
        <f>IF('Feat-Func-Development'!#REF!&lt;&gt;"",'Feat-Func-Development'!#REF!,"")</f>
        <v>#REF!</v>
      </c>
      <c r="AZ13" s="18" t="e">
        <f>IF('Feat-Func-Development'!#REF!&lt;&gt;"",'Feat-Func-Development'!#REF!,"")</f>
        <v>#REF!</v>
      </c>
      <c r="BA13" s="18" t="e">
        <f>IF('Feat-Func-Development'!#REF!&lt;&gt;"",'Feat-Func-Development'!#REF!,"")</f>
        <v>#REF!</v>
      </c>
      <c r="BB13" s="18" t="e">
        <f>IF('Feat-Func-Development'!#REF!&lt;&gt;"",'Feat-Func-Development'!#REF!,"")</f>
        <v>#REF!</v>
      </c>
      <c r="BC13" s="18" t="e">
        <f>IF('Feat-Func-Development'!#REF!&lt;&gt;"",'Feat-Func-Development'!#REF!,"")</f>
        <v>#REF!</v>
      </c>
      <c r="BD13" s="18" t="e">
        <f>IF('Feat-Func-Development'!#REF!&lt;&gt;"",'Feat-Func-Development'!#REF!,"")</f>
        <v>#REF!</v>
      </c>
      <c r="BE13" s="18" t="e">
        <f>IF('Feat-Func-Development'!#REF!&lt;&gt;"",'Feat-Func-Development'!#REF!,"")</f>
        <v>#REF!</v>
      </c>
      <c r="BF13" s="18" t="e">
        <f>IF('Feat-Func-Development'!#REF!&lt;&gt;"",'Feat-Func-Development'!#REF!,"")</f>
        <v>#REF!</v>
      </c>
      <c r="BG13" s="18" t="e">
        <f>IF('Feat-Func-Development'!#REF!&lt;&gt;"",'Feat-Func-Development'!#REF!,"")</f>
        <v>#REF!</v>
      </c>
      <c r="BH13" s="18" t="e">
        <f>IF('Feat-Func-Development'!#REF!&lt;&gt;"",'Feat-Func-Development'!#REF!,"")</f>
        <v>#REF!</v>
      </c>
      <c r="BI13" s="18" t="e">
        <f>IF('Feat-Func-Development'!#REF!&lt;&gt;"",'Feat-Func-Development'!#REF!,"")</f>
        <v>#REF!</v>
      </c>
      <c r="BJ13" s="18" t="e">
        <f>IF('Feat-Func-Development'!#REF!&lt;&gt;"",'Feat-Func-Development'!#REF!,"")</f>
        <v>#REF!</v>
      </c>
      <c r="BK13" s="18" t="e">
        <f>IF('Feat-Func-Development'!#REF!&lt;&gt;"",'Feat-Func-Development'!#REF!,"")</f>
        <v>#REF!</v>
      </c>
      <c r="BL13" s="18" t="e">
        <f>IF('Feat-Func-Development'!#REF!&lt;&gt;"",'Feat-Func-Development'!#REF!,"")</f>
        <v>#REF!</v>
      </c>
      <c r="BM13" s="18" t="e">
        <f>IF('Feat-Func-Development'!#REF!&lt;&gt;"",'Feat-Func-Development'!#REF!,"")</f>
        <v>#REF!</v>
      </c>
      <c r="BN13" s="18" t="e">
        <f>IF('Feat-Func-Development'!#REF!&lt;&gt;"",'Feat-Func-Development'!#REF!,"")</f>
        <v>#REF!</v>
      </c>
      <c r="BO13" s="18" t="e">
        <f>IF('Feat-Func-Development'!#REF!&lt;&gt;"",'Feat-Func-Development'!#REF!,"")</f>
        <v>#REF!</v>
      </c>
      <c r="BP13" s="18" t="e">
        <f>IF('Feat-Func-Development'!#REF!&lt;&gt;"",'Feat-Func-Development'!#REF!,"")</f>
        <v>#REF!</v>
      </c>
      <c r="BQ13" s="18" t="e">
        <f>IF('Feat-Func-Development'!#REF!&lt;&gt;"",'Feat-Func-Development'!#REF!,"")</f>
        <v>#REF!</v>
      </c>
      <c r="BR13" s="18" t="e">
        <f>IF('Feat-Func-Development'!#REF!&lt;&gt;"",'Feat-Func-Development'!#REF!,"")</f>
        <v>#REF!</v>
      </c>
      <c r="BS13" s="18" t="e">
        <f>IF('Feat-Func-Development'!#REF!&lt;&gt;"",'Feat-Func-Development'!#REF!,"")</f>
        <v>#REF!</v>
      </c>
      <c r="BT13" s="18" t="e">
        <f>IF('Feat-Func-Development'!#REF!&lt;&gt;"",'Feat-Func-Development'!#REF!,"")</f>
        <v>#REF!</v>
      </c>
      <c r="BU13" s="18" t="e">
        <f>IF('Feat-Func-Development'!#REF!&lt;&gt;"",'Feat-Func-Development'!#REF!,"")</f>
        <v>#REF!</v>
      </c>
      <c r="BV13" s="18" t="e">
        <f>IF('Feat-Func-Development'!#REF!&lt;&gt;"",'Feat-Func-Development'!#REF!,"")</f>
        <v>#REF!</v>
      </c>
      <c r="BW13" s="18" t="e">
        <f>IF('Feat-Func-Development'!#REF!&lt;&gt;"",'Feat-Func-Development'!#REF!,"")</f>
        <v>#REF!</v>
      </c>
      <c r="BX13" s="18" t="e">
        <f>IF('Feat-Func-Development'!#REF!&lt;&gt;"",'Feat-Func-Development'!#REF!,"")</f>
        <v>#REF!</v>
      </c>
      <c r="BY13" s="18" t="e">
        <f>IF('Feat-Func-Development'!#REF!&lt;&gt;"",'Feat-Func-Development'!#REF!,"")</f>
        <v>#REF!</v>
      </c>
      <c r="BZ13" s="18" t="e">
        <f>IF('Feat-Func-Development'!#REF!&lt;&gt;"",'Feat-Func-Development'!#REF!,"")</f>
        <v>#REF!</v>
      </c>
      <c r="CA13" s="18" t="e">
        <f>IF('Feat-Func-Development'!#REF!&lt;&gt;"",'Feat-Func-Development'!#REF!,"")</f>
        <v>#REF!</v>
      </c>
      <c r="CB13" s="18" t="e">
        <f>IF('Feat-Func-Development'!#REF!&lt;&gt;"",'Feat-Func-Development'!#REF!,"")</f>
        <v>#REF!</v>
      </c>
      <c r="CC13" s="18" t="e">
        <f>IF('Feat-Func-Development'!#REF!&lt;&gt;"",'Feat-Func-Development'!#REF!,"")</f>
        <v>#REF!</v>
      </c>
      <c r="CD13" s="18" t="e">
        <f>IF('Feat-Func-Development'!#REF!&lt;&gt;"",'Feat-Func-Development'!#REF!,"")</f>
        <v>#REF!</v>
      </c>
      <c r="CE13" s="18" t="e">
        <f>IF('Feat-Func-Development'!#REF!&lt;&gt;"",'Feat-Func-Development'!#REF!,"")</f>
        <v>#REF!</v>
      </c>
      <c r="CF13" s="18" t="e">
        <f>IF('Feat-Func-Development'!#REF!&lt;&gt;"",'Feat-Func-Development'!#REF!,"")</f>
        <v>#REF!</v>
      </c>
      <c r="CG13" s="18" t="e">
        <f>IF('Feat-Func-Development'!#REF!&lt;&gt;"",'Feat-Func-Development'!#REF!,"")</f>
        <v>#REF!</v>
      </c>
      <c r="CH13" s="18" t="e">
        <f>IF('Feat-Func-Development'!#REF!&lt;&gt;"",'Feat-Func-Development'!#REF!,"")</f>
        <v>#REF!</v>
      </c>
      <c r="CI13" s="18" t="e">
        <f>IF('Feat-Func-Development'!#REF!&lt;&gt;"",'Feat-Func-Development'!#REF!,"")</f>
        <v>#REF!</v>
      </c>
      <c r="CJ13" s="18" t="e">
        <f>IF('Feat-Func-Development'!#REF!&lt;&gt;"",'Feat-Func-Development'!#REF!,"")</f>
        <v>#REF!</v>
      </c>
      <c r="CK13" s="18" t="e">
        <f>IF('Feat-Func-Development'!#REF!&lt;&gt;"",'Feat-Func-Development'!#REF!,"")</f>
        <v>#REF!</v>
      </c>
      <c r="CL13" s="18" t="e">
        <f>IF('Feat-Func-Development'!#REF!&lt;&gt;"",'Feat-Func-Development'!#REF!,"")</f>
        <v>#REF!</v>
      </c>
      <c r="CM13" s="18" t="e">
        <f>IF('Feat-Func-Development'!#REF!&lt;&gt;"",'Feat-Func-Development'!#REF!,"")</f>
        <v>#REF!</v>
      </c>
      <c r="CN13" s="18" t="e">
        <f>IF('Feat-Func-Development'!#REF!&lt;&gt;"",'Feat-Func-Development'!#REF!,"")</f>
        <v>#REF!</v>
      </c>
      <c r="CO13" s="18" t="e">
        <f>IF('Feat-Func-Development'!#REF!&lt;&gt;"",'Feat-Func-Development'!#REF!,"")</f>
        <v>#REF!</v>
      </c>
      <c r="CP13" s="18" t="e">
        <f>IF('Feat-Func-Development'!#REF!&lt;&gt;"",'Feat-Func-Development'!#REF!,"")</f>
        <v>#REF!</v>
      </c>
      <c r="CQ13" s="18" t="e">
        <f>IF('Feat-Func-Development'!#REF!&lt;&gt;"",'Feat-Func-Development'!#REF!,"")</f>
        <v>#REF!</v>
      </c>
      <c r="CR13" s="18" t="e">
        <f>IF('Feat-Func-Development'!#REF!&lt;&gt;"",'Feat-Func-Development'!#REF!,"")</f>
        <v>#REF!</v>
      </c>
      <c r="CS13" s="18" t="e">
        <f>IF('Feat-Func-Development'!#REF!&lt;&gt;"",'Feat-Func-Development'!#REF!,"")</f>
        <v>#REF!</v>
      </c>
      <c r="CT13" s="18" t="e">
        <f>IF('Feat-Func-Development'!#REF!&lt;&gt;"",'Feat-Func-Development'!#REF!,"")</f>
        <v>#REF!</v>
      </c>
      <c r="CU13" s="18" t="e">
        <f>IF('Feat-Func-Development'!#REF!&lt;&gt;"",'Feat-Func-Development'!#REF!,"")</f>
        <v>#REF!</v>
      </c>
      <c r="CV13" s="18" t="e">
        <f>IF('Feat-Func-Development'!#REF!&lt;&gt;"",'Feat-Func-Development'!#REF!,"")</f>
        <v>#REF!</v>
      </c>
      <c r="CW13" s="18" t="e">
        <f>IF('Feat-Func-Development'!#REF!&lt;&gt;"",'Feat-Func-Development'!#REF!,"")</f>
        <v>#REF!</v>
      </c>
      <c r="CX13" s="18" t="e">
        <f>IF('Feat-Func-Development'!#REF!&lt;&gt;"",'Feat-Func-Development'!#REF!,"")</f>
        <v>#REF!</v>
      </c>
      <c r="CY13" s="18" t="e">
        <f>IF('Feat-Func-Development'!#REF!&lt;&gt;"",'Feat-Func-Development'!#REF!,"")</f>
        <v>#REF!</v>
      </c>
      <c r="CZ13" s="18" t="e">
        <f>IF('Feat-Func-Development'!#REF!&lt;&gt;"",'Feat-Func-Development'!#REF!,"")</f>
        <v>#REF!</v>
      </c>
      <c r="DA13" s="18" t="e">
        <f>IF('Feat-Func-Development'!#REF!&lt;&gt;"",'Feat-Func-Development'!#REF!,"")</f>
        <v>#REF!</v>
      </c>
      <c r="DB13" s="18" t="e">
        <f>IF('Feat-Func-Development'!#REF!&lt;&gt;"",'Feat-Func-Development'!#REF!,"")</f>
        <v>#REF!</v>
      </c>
      <c r="DC13" s="18" t="e">
        <f>IF('Feat-Func-Development'!#REF!&lt;&gt;"",'Feat-Func-Development'!#REF!,"")</f>
        <v>#REF!</v>
      </c>
      <c r="DD13" s="18" t="e">
        <f>IF('Feat-Func-Development'!#REF!&lt;&gt;"",'Feat-Func-Development'!#REF!,"")</f>
        <v>#REF!</v>
      </c>
      <c r="DE13" s="18" t="e">
        <f>IF('Feat-Func-Development'!#REF!&lt;&gt;"",'Feat-Func-Development'!#REF!,"")</f>
        <v>#REF!</v>
      </c>
      <c r="DF13" s="18" t="e">
        <f>IF('Feat-Func-Development'!#REF!&lt;&gt;"",'Feat-Func-Development'!#REF!,"")</f>
        <v>#REF!</v>
      </c>
      <c r="DG13" s="18" t="e">
        <f>IF('Feat-Func-Development'!#REF!&lt;&gt;"",'Feat-Func-Development'!#REF!,"")</f>
        <v>#REF!</v>
      </c>
      <c r="DH13" s="18" t="e">
        <f>IF('Feat-Func-Development'!#REF!&lt;&gt;"",'Feat-Func-Development'!#REF!,"")</f>
        <v>#REF!</v>
      </c>
      <c r="DI13" s="18" t="e">
        <f>IF('Feat-Func-Development'!#REF!&lt;&gt;"",'Feat-Func-Development'!#REF!,"")</f>
        <v>#REF!</v>
      </c>
      <c r="DJ13" s="18" t="e">
        <f>IF('Feat-Func-Development'!#REF!&lt;&gt;"",'Feat-Func-Development'!#REF!,"")</f>
        <v>#REF!</v>
      </c>
      <c r="DK13" s="18" t="e">
        <f>IF('Feat-Func-Development'!#REF!&lt;&gt;"",'Feat-Func-Development'!#REF!,"")</f>
        <v>#REF!</v>
      </c>
      <c r="DL13" s="18" t="e">
        <f>IF('Feat-Func-Development'!#REF!&lt;&gt;"",'Feat-Func-Development'!#REF!,"")</f>
        <v>#REF!</v>
      </c>
      <c r="DM13" s="18" t="e">
        <f>IF('Feat-Func-Development'!#REF!&lt;&gt;"",'Feat-Func-Development'!#REF!,"")</f>
        <v>#REF!</v>
      </c>
      <c r="DN13" s="18" t="e">
        <f>IF('Feat-Func-Development'!#REF!&lt;&gt;"",'Feat-Func-Development'!#REF!,"")</f>
        <v>#REF!</v>
      </c>
      <c r="DO13" s="18" t="e">
        <f>IF('Feat-Func-Development'!#REF!&lt;&gt;"",'Feat-Func-Development'!#REF!,"")</f>
        <v>#REF!</v>
      </c>
      <c r="DP13" s="18" t="e">
        <f>IF('Feat-Func-Development'!#REF!&lt;&gt;"",'Feat-Func-Development'!#REF!,"")</f>
        <v>#REF!</v>
      </c>
      <c r="DQ13" s="18" t="e">
        <f>IF('Feat-Func-Development'!#REF!&lt;&gt;"",'Feat-Func-Development'!#REF!,"")</f>
        <v>#REF!</v>
      </c>
      <c r="DR13" s="18" t="e">
        <f>IF('Feat-Func-Development'!#REF!&lt;&gt;"",'Feat-Func-Development'!#REF!,"")</f>
        <v>#REF!</v>
      </c>
      <c r="DS13" s="18" t="e">
        <f>IF('Feat-Func-Development'!#REF!&lt;&gt;"",'Feat-Func-Development'!#REF!,"")</f>
        <v>#REF!</v>
      </c>
      <c r="DT13" s="18" t="e">
        <f>IF('Feat-Func-Development'!#REF!&lt;&gt;"",'Feat-Func-Development'!#REF!,"")</f>
        <v>#REF!</v>
      </c>
      <c r="DU13" s="18" t="e">
        <f>IF('Feat-Func-Development'!#REF!&lt;&gt;"",'Feat-Func-Development'!#REF!,"")</f>
        <v>#REF!</v>
      </c>
      <c r="DV13" s="18" t="e">
        <f>IF('Feat-Func-Development'!#REF!&lt;&gt;"",'Feat-Func-Development'!#REF!,"")</f>
        <v>#REF!</v>
      </c>
      <c r="DW13" s="18" t="e">
        <f>IF('Feat-Func-Development'!#REF!&lt;&gt;"",'Feat-Func-Development'!#REF!,"")</f>
        <v>#REF!</v>
      </c>
      <c r="DX13" s="18" t="e">
        <f>IF('Feat-Func-Development'!#REF!&lt;&gt;"",'Feat-Func-Development'!#REF!,"")</f>
        <v>#REF!</v>
      </c>
      <c r="DY13" s="18" t="e">
        <f>IF('Feat-Func-Development'!#REF!&lt;&gt;"",'Feat-Func-Development'!#REF!,"")</f>
        <v>#REF!</v>
      </c>
      <c r="DZ13" s="18" t="e">
        <f>IF('Feat-Func-Development'!#REF!&lt;&gt;"",'Feat-Func-Development'!#REF!,"")</f>
        <v>#REF!</v>
      </c>
      <c r="EA13" s="18" t="e">
        <f>IF('Feat-Func-Development'!#REF!&lt;&gt;"",'Feat-Func-Development'!#REF!,"")</f>
        <v>#REF!</v>
      </c>
      <c r="EB13" s="18" t="e">
        <f>IF('Feat-Func-Development'!#REF!&lt;&gt;"",'Feat-Func-Development'!#REF!,"")</f>
        <v>#REF!</v>
      </c>
      <c r="EC13" s="18" t="e">
        <f>IF('Feat-Func-Development'!#REF!&lt;&gt;"",'Feat-Func-Development'!#REF!,"")</f>
        <v>#REF!</v>
      </c>
      <c r="ED13" s="18" t="e">
        <f>IF('Feat-Func-Development'!#REF!&lt;&gt;"",'Feat-Func-Development'!#REF!,"")</f>
        <v>#REF!</v>
      </c>
      <c r="EE13" s="18" t="e">
        <f>IF('Feat-Func-Development'!#REF!&lt;&gt;"",'Feat-Func-Development'!#REF!,"")</f>
        <v>#REF!</v>
      </c>
      <c r="EF13" s="18" t="e">
        <f>IF('Feat-Func-Development'!#REF!&lt;&gt;"",'Feat-Func-Development'!#REF!,"")</f>
        <v>#REF!</v>
      </c>
      <c r="EG13" s="18" t="e">
        <f>IF('Feat-Func-Development'!#REF!&lt;&gt;"",'Feat-Func-Development'!#REF!,"")</f>
        <v>#REF!</v>
      </c>
      <c r="EH13" s="18" t="e">
        <f>IF('Feat-Func-Development'!#REF!&lt;&gt;"",'Feat-Func-Development'!#REF!,"")</f>
        <v>#REF!</v>
      </c>
      <c r="EI13" s="18" t="e">
        <f>IF('Feat-Func-Development'!#REF!&lt;&gt;"",'Feat-Func-Development'!#REF!,"")</f>
        <v>#REF!</v>
      </c>
      <c r="EJ13" s="18" t="e">
        <f>IF('Feat-Func-Development'!#REF!&lt;&gt;"",'Feat-Func-Development'!#REF!,"")</f>
        <v>#REF!</v>
      </c>
      <c r="EK13" s="18" t="e">
        <f>IF('Feat-Func-Development'!#REF!&lt;&gt;"",'Feat-Func-Development'!#REF!,"")</f>
        <v>#REF!</v>
      </c>
      <c r="EL13" s="18" t="e">
        <f>IF('Feat-Func-Development'!#REF!&lt;&gt;"",'Feat-Func-Development'!#REF!,"")</f>
        <v>#REF!</v>
      </c>
      <c r="EM13" s="18" t="e">
        <f>IF('Feat-Func-Development'!#REF!&lt;&gt;"",'Feat-Func-Development'!#REF!,"")</f>
        <v>#REF!</v>
      </c>
      <c r="EN13" s="18" t="e">
        <f>IF('Feat-Func-Development'!#REF!&lt;&gt;"",'Feat-Func-Development'!#REF!,"")</f>
        <v>#REF!</v>
      </c>
      <c r="EO13" s="18" t="e">
        <f>IF('Feat-Func-Development'!#REF!&lt;&gt;"",'Feat-Func-Development'!#REF!,"")</f>
        <v>#REF!</v>
      </c>
      <c r="EP13" s="18" t="e">
        <f>IF('Feat-Func-Development'!#REF!&lt;&gt;"",'Feat-Func-Development'!#REF!,"")</f>
        <v>#REF!</v>
      </c>
      <c r="EQ13" s="18" t="e">
        <f>IF('Feat-Func-Development'!#REF!&lt;&gt;"",'Feat-Func-Development'!#REF!,"")</f>
        <v>#REF!</v>
      </c>
      <c r="ER13" s="18" t="e">
        <f>IF('Feat-Func-Development'!#REF!&lt;&gt;"",'Feat-Func-Development'!#REF!,"")</f>
        <v>#REF!</v>
      </c>
      <c r="ES13" s="18" t="e">
        <f>IF('Feat-Func-Development'!#REF!&lt;&gt;"",'Feat-Func-Development'!#REF!,"")</f>
        <v>#REF!</v>
      </c>
      <c r="ET13" s="18" t="e">
        <f>IF('Feat-Func-Development'!#REF!&lt;&gt;"",'Feat-Func-Development'!#REF!,"")</f>
        <v>#REF!</v>
      </c>
      <c r="EU13" s="18" t="e">
        <f>IF('Feat-Func-Development'!#REF!&lt;&gt;"",'Feat-Func-Development'!#REF!,"")</f>
        <v>#REF!</v>
      </c>
      <c r="EV13" s="18" t="e">
        <f>IF('Feat-Func-Development'!#REF!&lt;&gt;"",'Feat-Func-Development'!#REF!,"")</f>
        <v>#REF!</v>
      </c>
      <c r="EW13" s="18" t="e">
        <f>IF('Feat-Func-Development'!#REF!&lt;&gt;"",'Feat-Func-Development'!#REF!,"")</f>
        <v>#REF!</v>
      </c>
    </row>
    <row r="14" spans="1:155" ht="15.75" thickBot="1">
      <c r="A14" s="82" t="e">
        <f>IF('Feat-Func-Development'!#REF!&lt;&gt;"",'Feat-Func-Development'!#REF!,"")</f>
        <v>#REF!</v>
      </c>
      <c r="B14" s="81" t="e">
        <f>VLOOKUP(D14,TranslationVSEM2LHS!B:G,4,FALSE)</f>
        <v>#REF!</v>
      </c>
      <c r="C14" s="81" t="e">
        <f>VLOOKUP(D14,TranslationVSEM2LHS!B:G,5,FALSE)</f>
        <v>#REF!</v>
      </c>
      <c r="D14" s="81" t="e">
        <f>IF('Feat-Func-Development'!#REF!&lt;&gt;"",'Feat-Func-Development'!#REF!,"")</f>
        <v>#REF!</v>
      </c>
      <c r="E14" s="81" t="e">
        <f>IF('Feat-Func-Development'!#REF!&lt;&gt;"",'Feat-Func-Development'!#REF!,"")</f>
        <v>#REF!</v>
      </c>
      <c r="F14" s="81" t="e">
        <f>IF('Feat-Func-Development'!#REF!&lt;&gt;"",'Feat-Func-Development'!#REF!,"")</f>
        <v>#REF!</v>
      </c>
      <c r="G14" s="81" t="e">
        <f>IF('Feat-Func-Development'!#REF!&lt;&gt;"",'Feat-Func-Development'!#REF!,"")</f>
        <v>#REF!</v>
      </c>
      <c r="H14" s="81" t="e">
        <f>IF('Feat-Func-Development'!#REF!&lt;&gt;"",'Feat-Func-Development'!#REF!,"")</f>
        <v>#REF!</v>
      </c>
      <c r="I14" s="81" t="e">
        <f>IF('Feat-Func-Development'!#REF!&lt;&gt;"",'Feat-Func-Development'!#REF!,"")</f>
        <v>#REF!</v>
      </c>
      <c r="J14" s="153" t="e">
        <f>IF('Feat-Func-Development'!#REF!&lt;&gt;"",'Feat-Func-Development'!#REF!,"")</f>
        <v>#REF!</v>
      </c>
      <c r="K14" s="153" t="e">
        <f>IF('Feat-Func-Development'!#REF!&lt;&gt;"",'Feat-Func-Development'!#REF!,"")</f>
        <v>#REF!</v>
      </c>
      <c r="L14" s="153" t="e">
        <f>IF('Feat-Func-Development'!#REF!&lt;&gt;"",'Feat-Func-Development'!#REF!,"")</f>
        <v>#REF!</v>
      </c>
      <c r="M14" s="153" t="e">
        <f>IF('Feat-Func-Development'!#REF!&lt;&gt;"",'Feat-Func-Development'!#REF!,"")</f>
        <v>#REF!</v>
      </c>
      <c r="N14" s="153" t="e">
        <f>IF('Feat-Func-Development'!#REF!&lt;&gt;"",'Feat-Func-Development'!#REF!,"")</f>
        <v>#REF!</v>
      </c>
      <c r="O14" s="153" t="e">
        <f>IF('Feat-Func-Development'!#REF!&lt;&gt;"",'Feat-Func-Development'!#REF!,"")</f>
        <v>#REF!</v>
      </c>
      <c r="P14" s="153" t="e">
        <f>IF('Feat-Func-Development'!#REF!&lt;&gt;"",'Feat-Func-Development'!#REF!,"")</f>
        <v>#REF!</v>
      </c>
      <c r="Q14" s="153" t="e">
        <f>IF('Feat-Func-Development'!#REF!&lt;&gt;"",'Feat-Func-Development'!#REF!,"")</f>
        <v>#REF!</v>
      </c>
      <c r="R14" s="153" t="e">
        <f>IF('Feat-Func-Development'!#REF!&lt;&gt;"",'Feat-Func-Development'!#REF!,"")</f>
        <v>#REF!</v>
      </c>
      <c r="S14" s="153" t="e">
        <f>IF('Feat-Func-Development'!#REF!&lt;&gt;"",'Feat-Func-Development'!#REF!,"")</f>
        <v>#REF!</v>
      </c>
      <c r="T14" s="80" t="e">
        <f>IF('Feat-Func-Development'!#REF!&lt;&gt;"",'Feat-Func-Development'!#REF!,"")</f>
        <v>#REF!</v>
      </c>
      <c r="U14" s="80" t="e">
        <f>IF('Feat-Func-Development'!#REF!&lt;&gt;"",'Feat-Func-Development'!#REF!,"")</f>
        <v>#REF!</v>
      </c>
      <c r="V14" s="80" t="e">
        <f>IF('Feat-Func-Development'!#REF!&lt;&gt;"",'Feat-Func-Development'!#REF!,"")</f>
        <v>#REF!</v>
      </c>
      <c r="W14" s="80" t="e">
        <f>IF('Feat-Func-Development'!#REF!&lt;&gt;"",'Feat-Func-Development'!#REF!,"")</f>
        <v>#REF!</v>
      </c>
      <c r="X14" s="80" t="e">
        <f>IF('Feat-Func-Development'!#REF!&lt;&gt;"",'Feat-Func-Development'!#REF!,"")</f>
        <v>#REF!</v>
      </c>
      <c r="Y14" s="80" t="e">
        <f>IF('Feat-Func-Development'!#REF!&lt;&gt;"",'Feat-Func-Development'!#REF!,"")</f>
        <v>#REF!</v>
      </c>
      <c r="Z14" s="79" t="e">
        <f>IF('Feat-Func-Development'!#REF!&lt;&gt;"",'Feat-Func-Development'!#REF!,"")</f>
        <v>#REF!</v>
      </c>
      <c r="AA14" s="79" t="e">
        <f>IF('Feat-Func-Development'!#REF!&lt;&gt;"",'Feat-Func-Development'!#REF!,"")</f>
        <v>#REF!</v>
      </c>
      <c r="AB14" s="79" t="e">
        <f>IF('Feat-Func-Development'!#REF!&lt;&gt;"",'Feat-Func-Development'!#REF!,"")</f>
        <v>#REF!</v>
      </c>
      <c r="AC14" s="79" t="e">
        <f>IF('Feat-Func-Development'!#REF!&lt;&gt;"",'Feat-Func-Development'!#REF!,"")</f>
        <v>#REF!</v>
      </c>
      <c r="AD14" s="79" t="e">
        <f>IF('Feat-Func-Development'!#REF!&lt;&gt;"",'Feat-Func-Development'!#REF!,"")</f>
        <v>#REF!</v>
      </c>
      <c r="AE14" s="79" t="e">
        <f>IF('Feat-Func-Development'!#REF!&lt;&gt;"",'Feat-Func-Development'!#REF!,"")</f>
        <v>#REF!</v>
      </c>
      <c r="AF14" s="84" t="e">
        <f>IF('Feat-Func-Development'!#REF!&lt;&gt;"",'Feat-Func-Development'!#REF!,"")</f>
        <v>#REF!</v>
      </c>
      <c r="AG14" s="83" t="e">
        <f>IF('Feat-Func-Development'!#REF!&lt;&gt;"",'Feat-Func-Development'!#REF!,"")</f>
        <v>#REF!</v>
      </c>
      <c r="AH14" s="18" t="e">
        <f>IF('Feat-Func-Development'!#REF!&lt;&gt;"",'Feat-Func-Development'!#REF!,"")</f>
        <v>#REF!</v>
      </c>
      <c r="AI14" s="17" t="e">
        <f>IF('Feat-Func-Development'!#REF!&lt;&gt;"",'Feat-Func-Development'!#REF!,"")</f>
        <v>#REF!</v>
      </c>
      <c r="AJ14" s="18" t="e">
        <f>IF('Feat-Func-Development'!#REF!&lt;&gt;"",'Feat-Func-Development'!#REF!,"")</f>
        <v>#REF!</v>
      </c>
      <c r="AK14" s="18" t="e">
        <f>IF('Feat-Func-Development'!#REF!&lt;&gt;"",'Feat-Func-Development'!#REF!,"")</f>
        <v>#REF!</v>
      </c>
      <c r="AL14" s="18" t="e">
        <f>IF('Feat-Func-Development'!#REF!&lt;&gt;"",'Feat-Func-Development'!#REF!,"")</f>
        <v>#REF!</v>
      </c>
      <c r="AM14" s="18" t="e">
        <f>IF('Feat-Func-Development'!#REF!&lt;&gt;"",'Feat-Func-Development'!#REF!,"")</f>
        <v>#REF!</v>
      </c>
      <c r="AN14" s="18" t="e">
        <f>IF('Feat-Func-Development'!#REF!&lt;&gt;"",'Feat-Func-Development'!#REF!,"")</f>
        <v>#REF!</v>
      </c>
      <c r="AO14" s="18" t="e">
        <f>IF('Feat-Func-Development'!#REF!&lt;&gt;"",'Feat-Func-Development'!#REF!,"")</f>
        <v>#REF!</v>
      </c>
      <c r="AP14" s="18" t="e">
        <f>IF('Feat-Func-Development'!#REF!&lt;&gt;"",'Feat-Func-Development'!#REF!,"")</f>
        <v>#REF!</v>
      </c>
      <c r="AQ14" s="18" t="e">
        <f>IF('Feat-Func-Development'!#REF!&lt;&gt;"",'Feat-Func-Development'!#REF!,"")</f>
        <v>#REF!</v>
      </c>
      <c r="AR14" s="18" t="e">
        <f>IF('Feat-Func-Development'!#REF!&lt;&gt;"",'Feat-Func-Development'!#REF!,"")</f>
        <v>#REF!</v>
      </c>
      <c r="AS14" s="18" t="e">
        <f>IF('Feat-Func-Development'!#REF!&lt;&gt;"",'Feat-Func-Development'!#REF!,"")</f>
        <v>#REF!</v>
      </c>
      <c r="AT14" s="18" t="e">
        <f>IF('Feat-Func-Development'!#REF!&lt;&gt;"",'Feat-Func-Development'!#REF!,"")</f>
        <v>#REF!</v>
      </c>
      <c r="AU14" s="18" t="e">
        <f>IF('Feat-Func-Development'!#REF!&lt;&gt;"",'Feat-Func-Development'!#REF!,"")</f>
        <v>#REF!</v>
      </c>
      <c r="AV14" s="18" t="e">
        <f>IF('Feat-Func-Development'!#REF!&lt;&gt;"",'Feat-Func-Development'!#REF!,"")</f>
        <v>#REF!</v>
      </c>
      <c r="AW14" s="18" t="e">
        <f>IF('Feat-Func-Development'!#REF!&lt;&gt;"",'Feat-Func-Development'!#REF!,"")</f>
        <v>#REF!</v>
      </c>
      <c r="AX14" s="18" t="e">
        <f>IF('Feat-Func-Development'!#REF!&lt;&gt;"",'Feat-Func-Development'!#REF!,"")</f>
        <v>#REF!</v>
      </c>
      <c r="AY14" s="18" t="e">
        <f>IF('Feat-Func-Development'!#REF!&lt;&gt;"",'Feat-Func-Development'!#REF!,"")</f>
        <v>#REF!</v>
      </c>
      <c r="AZ14" s="18" t="e">
        <f>IF('Feat-Func-Development'!#REF!&lt;&gt;"",'Feat-Func-Development'!#REF!,"")</f>
        <v>#REF!</v>
      </c>
      <c r="BA14" s="18" t="e">
        <f>IF('Feat-Func-Development'!#REF!&lt;&gt;"",'Feat-Func-Development'!#REF!,"")</f>
        <v>#REF!</v>
      </c>
      <c r="BB14" s="18" t="e">
        <f>IF('Feat-Func-Development'!#REF!&lt;&gt;"",'Feat-Func-Development'!#REF!,"")</f>
        <v>#REF!</v>
      </c>
      <c r="BC14" s="18" t="e">
        <f>IF('Feat-Func-Development'!#REF!&lt;&gt;"",'Feat-Func-Development'!#REF!,"")</f>
        <v>#REF!</v>
      </c>
      <c r="BD14" s="18" t="e">
        <f>IF('Feat-Func-Development'!#REF!&lt;&gt;"",'Feat-Func-Development'!#REF!,"")</f>
        <v>#REF!</v>
      </c>
      <c r="BE14" s="18" t="e">
        <f>IF('Feat-Func-Development'!#REF!&lt;&gt;"",'Feat-Func-Development'!#REF!,"")</f>
        <v>#REF!</v>
      </c>
      <c r="BF14" s="18" t="e">
        <f>IF('Feat-Func-Development'!#REF!&lt;&gt;"",'Feat-Func-Development'!#REF!,"")</f>
        <v>#REF!</v>
      </c>
      <c r="BG14" s="18" t="e">
        <f>IF('Feat-Func-Development'!#REF!&lt;&gt;"",'Feat-Func-Development'!#REF!,"")</f>
        <v>#REF!</v>
      </c>
      <c r="BH14" s="18" t="e">
        <f>IF('Feat-Func-Development'!#REF!&lt;&gt;"",'Feat-Func-Development'!#REF!,"")</f>
        <v>#REF!</v>
      </c>
      <c r="BI14" s="18" t="e">
        <f>IF('Feat-Func-Development'!#REF!&lt;&gt;"",'Feat-Func-Development'!#REF!,"")</f>
        <v>#REF!</v>
      </c>
      <c r="BJ14" s="18" t="e">
        <f>IF('Feat-Func-Development'!#REF!&lt;&gt;"",'Feat-Func-Development'!#REF!,"")</f>
        <v>#REF!</v>
      </c>
      <c r="BK14" s="18" t="e">
        <f>IF('Feat-Func-Development'!#REF!&lt;&gt;"",'Feat-Func-Development'!#REF!,"")</f>
        <v>#REF!</v>
      </c>
      <c r="BL14" s="18" t="e">
        <f>IF('Feat-Func-Development'!#REF!&lt;&gt;"",'Feat-Func-Development'!#REF!,"")</f>
        <v>#REF!</v>
      </c>
      <c r="BM14" s="18" t="e">
        <f>IF('Feat-Func-Development'!#REF!&lt;&gt;"",'Feat-Func-Development'!#REF!,"")</f>
        <v>#REF!</v>
      </c>
      <c r="BN14" s="18" t="e">
        <f>IF('Feat-Func-Development'!#REF!&lt;&gt;"",'Feat-Func-Development'!#REF!,"")</f>
        <v>#REF!</v>
      </c>
      <c r="BO14" s="18" t="e">
        <f>IF('Feat-Func-Development'!#REF!&lt;&gt;"",'Feat-Func-Development'!#REF!,"")</f>
        <v>#REF!</v>
      </c>
      <c r="BP14" s="18" t="e">
        <f>IF('Feat-Func-Development'!#REF!&lt;&gt;"",'Feat-Func-Development'!#REF!,"")</f>
        <v>#REF!</v>
      </c>
      <c r="BQ14" s="18" t="e">
        <f>IF('Feat-Func-Development'!#REF!&lt;&gt;"",'Feat-Func-Development'!#REF!,"")</f>
        <v>#REF!</v>
      </c>
      <c r="BR14" s="18" t="e">
        <f>IF('Feat-Func-Development'!#REF!&lt;&gt;"",'Feat-Func-Development'!#REF!,"")</f>
        <v>#REF!</v>
      </c>
      <c r="BS14" s="18" t="e">
        <f>IF('Feat-Func-Development'!#REF!&lt;&gt;"",'Feat-Func-Development'!#REF!,"")</f>
        <v>#REF!</v>
      </c>
      <c r="BT14" s="18" t="e">
        <f>IF('Feat-Func-Development'!#REF!&lt;&gt;"",'Feat-Func-Development'!#REF!,"")</f>
        <v>#REF!</v>
      </c>
      <c r="BU14" s="18" t="e">
        <f>IF('Feat-Func-Development'!#REF!&lt;&gt;"",'Feat-Func-Development'!#REF!,"")</f>
        <v>#REF!</v>
      </c>
      <c r="BV14" s="18" t="e">
        <f>IF('Feat-Func-Development'!#REF!&lt;&gt;"",'Feat-Func-Development'!#REF!,"")</f>
        <v>#REF!</v>
      </c>
      <c r="BW14" s="18" t="e">
        <f>IF('Feat-Func-Development'!#REF!&lt;&gt;"",'Feat-Func-Development'!#REF!,"")</f>
        <v>#REF!</v>
      </c>
      <c r="BX14" s="18" t="e">
        <f>IF('Feat-Func-Development'!#REF!&lt;&gt;"",'Feat-Func-Development'!#REF!,"")</f>
        <v>#REF!</v>
      </c>
      <c r="BY14" s="18" t="e">
        <f>IF('Feat-Func-Development'!#REF!&lt;&gt;"",'Feat-Func-Development'!#REF!,"")</f>
        <v>#REF!</v>
      </c>
      <c r="BZ14" s="18" t="e">
        <f>IF('Feat-Func-Development'!#REF!&lt;&gt;"",'Feat-Func-Development'!#REF!,"")</f>
        <v>#REF!</v>
      </c>
      <c r="CA14" s="18" t="e">
        <f>IF('Feat-Func-Development'!#REF!&lt;&gt;"",'Feat-Func-Development'!#REF!,"")</f>
        <v>#REF!</v>
      </c>
      <c r="CB14" s="18" t="e">
        <f>IF('Feat-Func-Development'!#REF!&lt;&gt;"",'Feat-Func-Development'!#REF!,"")</f>
        <v>#REF!</v>
      </c>
      <c r="CC14" s="18" t="e">
        <f>IF('Feat-Func-Development'!#REF!&lt;&gt;"",'Feat-Func-Development'!#REF!,"")</f>
        <v>#REF!</v>
      </c>
      <c r="CD14" s="18" t="e">
        <f>IF('Feat-Func-Development'!#REF!&lt;&gt;"",'Feat-Func-Development'!#REF!,"")</f>
        <v>#REF!</v>
      </c>
      <c r="CE14" s="18" t="e">
        <f>IF('Feat-Func-Development'!#REF!&lt;&gt;"",'Feat-Func-Development'!#REF!,"")</f>
        <v>#REF!</v>
      </c>
      <c r="CF14" s="18" t="e">
        <f>IF('Feat-Func-Development'!#REF!&lt;&gt;"",'Feat-Func-Development'!#REF!,"")</f>
        <v>#REF!</v>
      </c>
      <c r="CG14" s="18" t="e">
        <f>IF('Feat-Func-Development'!#REF!&lt;&gt;"",'Feat-Func-Development'!#REF!,"")</f>
        <v>#REF!</v>
      </c>
      <c r="CH14" s="18" t="e">
        <f>IF('Feat-Func-Development'!#REF!&lt;&gt;"",'Feat-Func-Development'!#REF!,"")</f>
        <v>#REF!</v>
      </c>
      <c r="CI14" s="18" t="e">
        <f>IF('Feat-Func-Development'!#REF!&lt;&gt;"",'Feat-Func-Development'!#REF!,"")</f>
        <v>#REF!</v>
      </c>
      <c r="CJ14" s="18" t="e">
        <f>IF('Feat-Func-Development'!#REF!&lt;&gt;"",'Feat-Func-Development'!#REF!,"")</f>
        <v>#REF!</v>
      </c>
      <c r="CK14" s="18" t="e">
        <f>IF('Feat-Func-Development'!#REF!&lt;&gt;"",'Feat-Func-Development'!#REF!,"")</f>
        <v>#REF!</v>
      </c>
      <c r="CL14" s="18" t="e">
        <f>IF('Feat-Func-Development'!#REF!&lt;&gt;"",'Feat-Func-Development'!#REF!,"")</f>
        <v>#REF!</v>
      </c>
      <c r="CM14" s="18" t="e">
        <f>IF('Feat-Func-Development'!#REF!&lt;&gt;"",'Feat-Func-Development'!#REF!,"")</f>
        <v>#REF!</v>
      </c>
      <c r="CN14" s="18" t="e">
        <f>IF('Feat-Func-Development'!#REF!&lt;&gt;"",'Feat-Func-Development'!#REF!,"")</f>
        <v>#REF!</v>
      </c>
      <c r="CO14" s="18" t="e">
        <f>IF('Feat-Func-Development'!#REF!&lt;&gt;"",'Feat-Func-Development'!#REF!,"")</f>
        <v>#REF!</v>
      </c>
      <c r="CP14" s="18" t="e">
        <f>IF('Feat-Func-Development'!#REF!&lt;&gt;"",'Feat-Func-Development'!#REF!,"")</f>
        <v>#REF!</v>
      </c>
      <c r="CQ14" s="18" t="e">
        <f>IF('Feat-Func-Development'!#REF!&lt;&gt;"",'Feat-Func-Development'!#REF!,"")</f>
        <v>#REF!</v>
      </c>
      <c r="CR14" s="18" t="e">
        <f>IF('Feat-Func-Development'!#REF!&lt;&gt;"",'Feat-Func-Development'!#REF!,"")</f>
        <v>#REF!</v>
      </c>
      <c r="CS14" s="18" t="e">
        <f>IF('Feat-Func-Development'!#REF!&lt;&gt;"",'Feat-Func-Development'!#REF!,"")</f>
        <v>#REF!</v>
      </c>
      <c r="CT14" s="18" t="e">
        <f>IF('Feat-Func-Development'!#REF!&lt;&gt;"",'Feat-Func-Development'!#REF!,"")</f>
        <v>#REF!</v>
      </c>
      <c r="CU14" s="18" t="e">
        <f>IF('Feat-Func-Development'!#REF!&lt;&gt;"",'Feat-Func-Development'!#REF!,"")</f>
        <v>#REF!</v>
      </c>
      <c r="CV14" s="18" t="e">
        <f>IF('Feat-Func-Development'!#REF!&lt;&gt;"",'Feat-Func-Development'!#REF!,"")</f>
        <v>#REF!</v>
      </c>
      <c r="CW14" s="18" t="e">
        <f>IF('Feat-Func-Development'!#REF!&lt;&gt;"",'Feat-Func-Development'!#REF!,"")</f>
        <v>#REF!</v>
      </c>
      <c r="CX14" s="18" t="e">
        <f>IF('Feat-Func-Development'!#REF!&lt;&gt;"",'Feat-Func-Development'!#REF!,"")</f>
        <v>#REF!</v>
      </c>
      <c r="CY14" s="18" t="e">
        <f>IF('Feat-Func-Development'!#REF!&lt;&gt;"",'Feat-Func-Development'!#REF!,"")</f>
        <v>#REF!</v>
      </c>
      <c r="CZ14" s="18" t="e">
        <f>IF('Feat-Func-Development'!#REF!&lt;&gt;"",'Feat-Func-Development'!#REF!,"")</f>
        <v>#REF!</v>
      </c>
      <c r="DA14" s="18" t="e">
        <f>IF('Feat-Func-Development'!#REF!&lt;&gt;"",'Feat-Func-Development'!#REF!,"")</f>
        <v>#REF!</v>
      </c>
      <c r="DB14" s="18" t="e">
        <f>IF('Feat-Func-Development'!#REF!&lt;&gt;"",'Feat-Func-Development'!#REF!,"")</f>
        <v>#REF!</v>
      </c>
      <c r="DC14" s="18" t="e">
        <f>IF('Feat-Func-Development'!#REF!&lt;&gt;"",'Feat-Func-Development'!#REF!,"")</f>
        <v>#REF!</v>
      </c>
      <c r="DD14" s="18" t="e">
        <f>IF('Feat-Func-Development'!#REF!&lt;&gt;"",'Feat-Func-Development'!#REF!,"")</f>
        <v>#REF!</v>
      </c>
      <c r="DE14" s="18" t="e">
        <f>IF('Feat-Func-Development'!#REF!&lt;&gt;"",'Feat-Func-Development'!#REF!,"")</f>
        <v>#REF!</v>
      </c>
      <c r="DF14" s="18" t="e">
        <f>IF('Feat-Func-Development'!#REF!&lt;&gt;"",'Feat-Func-Development'!#REF!,"")</f>
        <v>#REF!</v>
      </c>
      <c r="DG14" s="18" t="e">
        <f>IF('Feat-Func-Development'!#REF!&lt;&gt;"",'Feat-Func-Development'!#REF!,"")</f>
        <v>#REF!</v>
      </c>
      <c r="DH14" s="18" t="e">
        <f>IF('Feat-Func-Development'!#REF!&lt;&gt;"",'Feat-Func-Development'!#REF!,"")</f>
        <v>#REF!</v>
      </c>
      <c r="DI14" s="18" t="e">
        <f>IF('Feat-Func-Development'!#REF!&lt;&gt;"",'Feat-Func-Development'!#REF!,"")</f>
        <v>#REF!</v>
      </c>
      <c r="DJ14" s="18" t="e">
        <f>IF('Feat-Func-Development'!#REF!&lt;&gt;"",'Feat-Func-Development'!#REF!,"")</f>
        <v>#REF!</v>
      </c>
      <c r="DK14" s="18" t="e">
        <f>IF('Feat-Func-Development'!#REF!&lt;&gt;"",'Feat-Func-Development'!#REF!,"")</f>
        <v>#REF!</v>
      </c>
      <c r="DL14" s="18" t="e">
        <f>IF('Feat-Func-Development'!#REF!&lt;&gt;"",'Feat-Func-Development'!#REF!,"")</f>
        <v>#REF!</v>
      </c>
      <c r="DM14" s="18" t="e">
        <f>IF('Feat-Func-Development'!#REF!&lt;&gt;"",'Feat-Func-Development'!#REF!,"")</f>
        <v>#REF!</v>
      </c>
      <c r="DN14" s="18" t="e">
        <f>IF('Feat-Func-Development'!#REF!&lt;&gt;"",'Feat-Func-Development'!#REF!,"")</f>
        <v>#REF!</v>
      </c>
      <c r="DO14" s="18" t="e">
        <f>IF('Feat-Func-Development'!#REF!&lt;&gt;"",'Feat-Func-Development'!#REF!,"")</f>
        <v>#REF!</v>
      </c>
      <c r="DP14" s="18" t="e">
        <f>IF('Feat-Func-Development'!#REF!&lt;&gt;"",'Feat-Func-Development'!#REF!,"")</f>
        <v>#REF!</v>
      </c>
      <c r="DQ14" s="18" t="e">
        <f>IF('Feat-Func-Development'!#REF!&lt;&gt;"",'Feat-Func-Development'!#REF!,"")</f>
        <v>#REF!</v>
      </c>
      <c r="DR14" s="18" t="e">
        <f>IF('Feat-Func-Development'!#REF!&lt;&gt;"",'Feat-Func-Development'!#REF!,"")</f>
        <v>#REF!</v>
      </c>
      <c r="DS14" s="18" t="e">
        <f>IF('Feat-Func-Development'!#REF!&lt;&gt;"",'Feat-Func-Development'!#REF!,"")</f>
        <v>#REF!</v>
      </c>
      <c r="DT14" s="18" t="e">
        <f>IF('Feat-Func-Development'!#REF!&lt;&gt;"",'Feat-Func-Development'!#REF!,"")</f>
        <v>#REF!</v>
      </c>
      <c r="DU14" s="18" t="e">
        <f>IF('Feat-Func-Development'!#REF!&lt;&gt;"",'Feat-Func-Development'!#REF!,"")</f>
        <v>#REF!</v>
      </c>
      <c r="DV14" s="18" t="e">
        <f>IF('Feat-Func-Development'!#REF!&lt;&gt;"",'Feat-Func-Development'!#REF!,"")</f>
        <v>#REF!</v>
      </c>
      <c r="DW14" s="18" t="e">
        <f>IF('Feat-Func-Development'!#REF!&lt;&gt;"",'Feat-Func-Development'!#REF!,"")</f>
        <v>#REF!</v>
      </c>
      <c r="DX14" s="18" t="e">
        <f>IF('Feat-Func-Development'!#REF!&lt;&gt;"",'Feat-Func-Development'!#REF!,"")</f>
        <v>#REF!</v>
      </c>
      <c r="DY14" s="18" t="e">
        <f>IF('Feat-Func-Development'!#REF!&lt;&gt;"",'Feat-Func-Development'!#REF!,"")</f>
        <v>#REF!</v>
      </c>
      <c r="DZ14" s="18" t="e">
        <f>IF('Feat-Func-Development'!#REF!&lt;&gt;"",'Feat-Func-Development'!#REF!,"")</f>
        <v>#REF!</v>
      </c>
      <c r="EA14" s="18" t="e">
        <f>IF('Feat-Func-Development'!#REF!&lt;&gt;"",'Feat-Func-Development'!#REF!,"")</f>
        <v>#REF!</v>
      </c>
      <c r="EB14" s="18" t="e">
        <f>IF('Feat-Func-Development'!#REF!&lt;&gt;"",'Feat-Func-Development'!#REF!,"")</f>
        <v>#REF!</v>
      </c>
      <c r="EC14" s="18" t="e">
        <f>IF('Feat-Func-Development'!#REF!&lt;&gt;"",'Feat-Func-Development'!#REF!,"")</f>
        <v>#REF!</v>
      </c>
      <c r="ED14" s="18" t="e">
        <f>IF('Feat-Func-Development'!#REF!&lt;&gt;"",'Feat-Func-Development'!#REF!,"")</f>
        <v>#REF!</v>
      </c>
      <c r="EE14" s="18" t="e">
        <f>IF('Feat-Func-Development'!#REF!&lt;&gt;"",'Feat-Func-Development'!#REF!,"")</f>
        <v>#REF!</v>
      </c>
      <c r="EF14" s="18" t="e">
        <f>IF('Feat-Func-Development'!#REF!&lt;&gt;"",'Feat-Func-Development'!#REF!,"")</f>
        <v>#REF!</v>
      </c>
      <c r="EG14" s="18" t="e">
        <f>IF('Feat-Func-Development'!#REF!&lt;&gt;"",'Feat-Func-Development'!#REF!,"")</f>
        <v>#REF!</v>
      </c>
      <c r="EH14" s="18" t="e">
        <f>IF('Feat-Func-Development'!#REF!&lt;&gt;"",'Feat-Func-Development'!#REF!,"")</f>
        <v>#REF!</v>
      </c>
      <c r="EI14" s="18" t="e">
        <f>IF('Feat-Func-Development'!#REF!&lt;&gt;"",'Feat-Func-Development'!#REF!,"")</f>
        <v>#REF!</v>
      </c>
      <c r="EJ14" s="18" t="e">
        <f>IF('Feat-Func-Development'!#REF!&lt;&gt;"",'Feat-Func-Development'!#REF!,"")</f>
        <v>#REF!</v>
      </c>
      <c r="EK14" s="18" t="e">
        <f>IF('Feat-Func-Development'!#REF!&lt;&gt;"",'Feat-Func-Development'!#REF!,"")</f>
        <v>#REF!</v>
      </c>
      <c r="EL14" s="18" t="e">
        <f>IF('Feat-Func-Development'!#REF!&lt;&gt;"",'Feat-Func-Development'!#REF!,"")</f>
        <v>#REF!</v>
      </c>
      <c r="EM14" s="18" t="e">
        <f>IF('Feat-Func-Development'!#REF!&lt;&gt;"",'Feat-Func-Development'!#REF!,"")</f>
        <v>#REF!</v>
      </c>
      <c r="EN14" s="18" t="e">
        <f>IF('Feat-Func-Development'!#REF!&lt;&gt;"",'Feat-Func-Development'!#REF!,"")</f>
        <v>#REF!</v>
      </c>
      <c r="EO14" s="18" t="e">
        <f>IF('Feat-Func-Development'!#REF!&lt;&gt;"",'Feat-Func-Development'!#REF!,"")</f>
        <v>#REF!</v>
      </c>
      <c r="EP14" s="18" t="e">
        <f>IF('Feat-Func-Development'!#REF!&lt;&gt;"",'Feat-Func-Development'!#REF!,"")</f>
        <v>#REF!</v>
      </c>
      <c r="EQ14" s="18" t="e">
        <f>IF('Feat-Func-Development'!#REF!&lt;&gt;"",'Feat-Func-Development'!#REF!,"")</f>
        <v>#REF!</v>
      </c>
      <c r="ER14" s="18" t="e">
        <f>IF('Feat-Func-Development'!#REF!&lt;&gt;"",'Feat-Func-Development'!#REF!,"")</f>
        <v>#REF!</v>
      </c>
      <c r="ES14" s="18" t="e">
        <f>IF('Feat-Func-Development'!#REF!&lt;&gt;"",'Feat-Func-Development'!#REF!,"")</f>
        <v>#REF!</v>
      </c>
      <c r="ET14" s="18" t="e">
        <f>IF('Feat-Func-Development'!#REF!&lt;&gt;"",'Feat-Func-Development'!#REF!,"")</f>
        <v>#REF!</v>
      </c>
      <c r="EU14" s="18" t="e">
        <f>IF('Feat-Func-Development'!#REF!&lt;&gt;"",'Feat-Func-Development'!#REF!,"")</f>
        <v>#REF!</v>
      </c>
      <c r="EV14" s="18" t="e">
        <f>IF('Feat-Func-Development'!#REF!&lt;&gt;"",'Feat-Func-Development'!#REF!,"")</f>
        <v>#REF!</v>
      </c>
      <c r="EW14" s="18" t="e">
        <f>IF('Feat-Func-Development'!#REF!&lt;&gt;"",'Feat-Func-Development'!#REF!,"")</f>
        <v>#REF!</v>
      </c>
    </row>
    <row r="15" spans="1:155" ht="15">
      <c r="A15" s="82" t="e">
        <f>IF('Feat-Func-Development'!#REF!&lt;&gt;"",'Feat-Func-Development'!#REF!,"")</f>
        <v>#REF!</v>
      </c>
      <c r="B15" s="81" t="e">
        <f>VLOOKUP(D15,TranslationVSEM2LHS!B:G,4,FALSE)</f>
        <v>#REF!</v>
      </c>
      <c r="C15" s="81" t="e">
        <f>VLOOKUP(D15,TranslationVSEM2LHS!B:G,5,FALSE)</f>
        <v>#REF!</v>
      </c>
      <c r="D15" s="81" t="e">
        <f>IF('Feat-Func-Development'!#REF!&lt;&gt;"",'Feat-Func-Development'!#REF!,"")</f>
        <v>#REF!</v>
      </c>
      <c r="E15" s="81" t="e">
        <f>IF('Feat-Func-Development'!#REF!&lt;&gt;"",'Feat-Func-Development'!#REF!,"")</f>
        <v>#REF!</v>
      </c>
      <c r="F15" s="81" t="e">
        <f>IF('Feat-Func-Development'!#REF!&lt;&gt;"",'Feat-Func-Development'!#REF!,"")</f>
        <v>#REF!</v>
      </c>
      <c r="G15" s="81" t="e">
        <f>IF('Feat-Func-Development'!#REF!&lt;&gt;"",'Feat-Func-Development'!#REF!,"")</f>
        <v>#REF!</v>
      </c>
      <c r="H15" s="81" t="e">
        <f>IF('Feat-Func-Development'!#REF!&lt;&gt;"",'Feat-Func-Development'!#REF!,"")</f>
        <v>#REF!</v>
      </c>
      <c r="I15" s="81" t="e">
        <f>IF('Feat-Func-Development'!#REF!&lt;&gt;"",'Feat-Func-Development'!#REF!,"")</f>
        <v>#REF!</v>
      </c>
      <c r="J15" s="153" t="e">
        <f>IF('Feat-Func-Development'!#REF!&lt;&gt;"",'Feat-Func-Development'!#REF!,"")</f>
        <v>#REF!</v>
      </c>
      <c r="K15" s="153" t="e">
        <f>IF('Feat-Func-Development'!#REF!&lt;&gt;"",'Feat-Func-Development'!#REF!,"")</f>
        <v>#REF!</v>
      </c>
      <c r="L15" s="153" t="e">
        <f>IF('Feat-Func-Development'!#REF!&lt;&gt;"",'Feat-Func-Development'!#REF!,"")</f>
        <v>#REF!</v>
      </c>
      <c r="M15" s="153" t="e">
        <f>IF('Feat-Func-Development'!#REF!&lt;&gt;"",'Feat-Func-Development'!#REF!,"")</f>
        <v>#REF!</v>
      </c>
      <c r="N15" s="153" t="e">
        <f>IF('Feat-Func-Development'!#REF!&lt;&gt;"",'Feat-Func-Development'!#REF!,"")</f>
        <v>#REF!</v>
      </c>
      <c r="O15" s="153" t="e">
        <f>IF('Feat-Func-Development'!#REF!&lt;&gt;"",'Feat-Func-Development'!#REF!,"")</f>
        <v>#REF!</v>
      </c>
      <c r="P15" s="153" t="e">
        <f>IF('Feat-Func-Development'!#REF!&lt;&gt;"",'Feat-Func-Development'!#REF!,"")</f>
        <v>#REF!</v>
      </c>
      <c r="Q15" s="153" t="e">
        <f>IF('Feat-Func-Development'!#REF!&lt;&gt;"",'Feat-Func-Development'!#REF!,"")</f>
        <v>#REF!</v>
      </c>
      <c r="R15" s="153" t="e">
        <f>IF('Feat-Func-Development'!#REF!&lt;&gt;"",'Feat-Func-Development'!#REF!,"")</f>
        <v>#REF!</v>
      </c>
      <c r="S15" s="153" t="e">
        <f>IF('Feat-Func-Development'!#REF!&lt;&gt;"",'Feat-Func-Development'!#REF!,"")</f>
        <v>#REF!</v>
      </c>
      <c r="T15" s="80" t="e">
        <f>IF('Feat-Func-Development'!#REF!&lt;&gt;"",'Feat-Func-Development'!#REF!,"")</f>
        <v>#REF!</v>
      </c>
      <c r="U15" s="80" t="e">
        <f>IF('Feat-Func-Development'!#REF!&lt;&gt;"",'Feat-Func-Development'!#REF!,"")</f>
        <v>#REF!</v>
      </c>
      <c r="V15" s="80" t="e">
        <f>IF('Feat-Func-Development'!#REF!&lt;&gt;"",'Feat-Func-Development'!#REF!,"")</f>
        <v>#REF!</v>
      </c>
      <c r="W15" s="80" t="e">
        <f>IF('Feat-Func-Development'!#REF!&lt;&gt;"",'Feat-Func-Development'!#REF!,"")</f>
        <v>#REF!</v>
      </c>
      <c r="X15" s="80" t="e">
        <f>IF('Feat-Func-Development'!#REF!&lt;&gt;"",'Feat-Func-Development'!#REF!,"")</f>
        <v>#REF!</v>
      </c>
      <c r="Y15" s="80" t="e">
        <f>IF('Feat-Func-Development'!#REF!&lt;&gt;"",'Feat-Func-Development'!#REF!,"")</f>
        <v>#REF!</v>
      </c>
      <c r="Z15" s="79" t="e">
        <f>IF('Feat-Func-Development'!#REF!&lt;&gt;"",'Feat-Func-Development'!#REF!,"")</f>
        <v>#REF!</v>
      </c>
      <c r="AA15" s="79" t="e">
        <f>IF('Feat-Func-Development'!#REF!&lt;&gt;"",'Feat-Func-Development'!#REF!,"")</f>
        <v>#REF!</v>
      </c>
      <c r="AB15" s="79" t="e">
        <f>IF('Feat-Func-Development'!#REF!&lt;&gt;"",'Feat-Func-Development'!#REF!,"")</f>
        <v>#REF!</v>
      </c>
      <c r="AC15" s="79" t="e">
        <f>IF('Feat-Func-Development'!#REF!&lt;&gt;"",'Feat-Func-Development'!#REF!,"")</f>
        <v>#REF!</v>
      </c>
      <c r="AD15" s="79" t="e">
        <f>IF('Feat-Func-Development'!#REF!&lt;&gt;"",'Feat-Func-Development'!#REF!,"")</f>
        <v>#REF!</v>
      </c>
      <c r="AE15" s="79" t="e">
        <f>IF('Feat-Func-Development'!#REF!&lt;&gt;"",'Feat-Func-Development'!#REF!,"")</f>
        <v>#REF!</v>
      </c>
      <c r="AF15" s="84" t="e">
        <f>IF('Feat-Func-Development'!#REF!&lt;&gt;"",'Feat-Func-Development'!#REF!,"")</f>
        <v>#REF!</v>
      </c>
      <c r="AG15" s="83" t="e">
        <f>IF('Feat-Func-Development'!#REF!&lt;&gt;"",'Feat-Func-Development'!#REF!,"")</f>
        <v>#REF!</v>
      </c>
      <c r="AH15" s="18" t="e">
        <f>IF('Feat-Func-Development'!#REF!&lt;&gt;"",'Feat-Func-Development'!#REF!,"")</f>
        <v>#REF!</v>
      </c>
      <c r="AI15" s="17" t="e">
        <f>IF('Feat-Func-Development'!#REF!&lt;&gt;"",'Feat-Func-Development'!#REF!,"")</f>
        <v>#REF!</v>
      </c>
      <c r="AJ15" s="18" t="e">
        <f>IF('Feat-Func-Development'!#REF!&lt;&gt;"",'Feat-Func-Development'!#REF!,"")</f>
        <v>#REF!</v>
      </c>
      <c r="AK15" s="18" t="e">
        <f>IF('Feat-Func-Development'!#REF!&lt;&gt;"",'Feat-Func-Development'!#REF!,"")</f>
        <v>#REF!</v>
      </c>
      <c r="AL15" s="18" t="e">
        <f>IF('Feat-Func-Development'!#REF!&lt;&gt;"",'Feat-Func-Development'!#REF!,"")</f>
        <v>#REF!</v>
      </c>
      <c r="AM15" s="18" t="e">
        <f>IF('Feat-Func-Development'!#REF!&lt;&gt;"",'Feat-Func-Development'!#REF!,"")</f>
        <v>#REF!</v>
      </c>
      <c r="AN15" s="18" t="e">
        <f>IF('Feat-Func-Development'!#REF!&lt;&gt;"",'Feat-Func-Development'!#REF!,"")</f>
        <v>#REF!</v>
      </c>
      <c r="AO15" s="18" t="e">
        <f>IF('Feat-Func-Development'!#REF!&lt;&gt;"",'Feat-Func-Development'!#REF!,"")</f>
        <v>#REF!</v>
      </c>
      <c r="AP15" s="18" t="e">
        <f>IF('Feat-Func-Development'!#REF!&lt;&gt;"",'Feat-Func-Development'!#REF!,"")</f>
        <v>#REF!</v>
      </c>
      <c r="AQ15" s="18" t="e">
        <f>IF('Feat-Func-Development'!#REF!&lt;&gt;"",'Feat-Func-Development'!#REF!,"")</f>
        <v>#REF!</v>
      </c>
      <c r="AR15" s="18" t="e">
        <f>IF('Feat-Func-Development'!#REF!&lt;&gt;"",'Feat-Func-Development'!#REF!,"")</f>
        <v>#REF!</v>
      </c>
      <c r="AS15" s="18" t="e">
        <f>IF('Feat-Func-Development'!#REF!&lt;&gt;"",'Feat-Func-Development'!#REF!,"")</f>
        <v>#REF!</v>
      </c>
      <c r="AT15" s="18" t="e">
        <f>IF('Feat-Func-Development'!#REF!&lt;&gt;"",'Feat-Func-Development'!#REF!,"")</f>
        <v>#REF!</v>
      </c>
      <c r="AU15" s="18" t="e">
        <f>IF('Feat-Func-Development'!#REF!&lt;&gt;"",'Feat-Func-Development'!#REF!,"")</f>
        <v>#REF!</v>
      </c>
      <c r="AV15" s="18" t="e">
        <f>IF('Feat-Func-Development'!#REF!&lt;&gt;"",'Feat-Func-Development'!#REF!,"")</f>
        <v>#REF!</v>
      </c>
      <c r="AW15" s="18" t="e">
        <f>IF('Feat-Func-Development'!#REF!&lt;&gt;"",'Feat-Func-Development'!#REF!,"")</f>
        <v>#REF!</v>
      </c>
      <c r="AX15" s="18" t="e">
        <f>IF('Feat-Func-Development'!#REF!&lt;&gt;"",'Feat-Func-Development'!#REF!,"")</f>
        <v>#REF!</v>
      </c>
      <c r="AY15" s="18" t="e">
        <f>IF('Feat-Func-Development'!#REF!&lt;&gt;"",'Feat-Func-Development'!#REF!,"")</f>
        <v>#REF!</v>
      </c>
      <c r="AZ15" s="18" t="e">
        <f>IF('Feat-Func-Development'!#REF!&lt;&gt;"",'Feat-Func-Development'!#REF!,"")</f>
        <v>#REF!</v>
      </c>
      <c r="BA15" s="18" t="e">
        <f>IF('Feat-Func-Development'!#REF!&lt;&gt;"",'Feat-Func-Development'!#REF!,"")</f>
        <v>#REF!</v>
      </c>
      <c r="BB15" s="18" t="e">
        <f>IF('Feat-Func-Development'!#REF!&lt;&gt;"",'Feat-Func-Development'!#REF!,"")</f>
        <v>#REF!</v>
      </c>
      <c r="BC15" s="18" t="e">
        <f>IF('Feat-Func-Development'!#REF!&lt;&gt;"",'Feat-Func-Development'!#REF!,"")</f>
        <v>#REF!</v>
      </c>
      <c r="BD15" s="18" t="e">
        <f>IF('Feat-Func-Development'!#REF!&lt;&gt;"",'Feat-Func-Development'!#REF!,"")</f>
        <v>#REF!</v>
      </c>
      <c r="BE15" s="18" t="e">
        <f>IF('Feat-Func-Development'!#REF!&lt;&gt;"",'Feat-Func-Development'!#REF!,"")</f>
        <v>#REF!</v>
      </c>
      <c r="BF15" s="18" t="e">
        <f>IF('Feat-Func-Development'!#REF!&lt;&gt;"",'Feat-Func-Development'!#REF!,"")</f>
        <v>#REF!</v>
      </c>
      <c r="BG15" s="18" t="e">
        <f>IF('Feat-Func-Development'!#REF!&lt;&gt;"",'Feat-Func-Development'!#REF!,"")</f>
        <v>#REF!</v>
      </c>
      <c r="BH15" s="18" t="e">
        <f>IF('Feat-Func-Development'!#REF!&lt;&gt;"",'Feat-Func-Development'!#REF!,"")</f>
        <v>#REF!</v>
      </c>
      <c r="BI15" s="18" t="e">
        <f>IF('Feat-Func-Development'!#REF!&lt;&gt;"",'Feat-Func-Development'!#REF!,"")</f>
        <v>#REF!</v>
      </c>
      <c r="BJ15" s="18" t="e">
        <f>IF('Feat-Func-Development'!#REF!&lt;&gt;"",'Feat-Func-Development'!#REF!,"")</f>
        <v>#REF!</v>
      </c>
      <c r="BK15" s="18" t="e">
        <f>IF('Feat-Func-Development'!#REF!&lt;&gt;"",'Feat-Func-Development'!#REF!,"")</f>
        <v>#REF!</v>
      </c>
      <c r="BL15" s="18" t="e">
        <f>IF('Feat-Func-Development'!#REF!&lt;&gt;"",'Feat-Func-Development'!#REF!,"")</f>
        <v>#REF!</v>
      </c>
      <c r="BM15" s="18" t="e">
        <f>IF('Feat-Func-Development'!#REF!&lt;&gt;"",'Feat-Func-Development'!#REF!,"")</f>
        <v>#REF!</v>
      </c>
      <c r="BN15" s="18" t="e">
        <f>IF('Feat-Func-Development'!#REF!&lt;&gt;"",'Feat-Func-Development'!#REF!,"")</f>
        <v>#REF!</v>
      </c>
      <c r="BO15" s="18" t="e">
        <f>IF('Feat-Func-Development'!#REF!&lt;&gt;"",'Feat-Func-Development'!#REF!,"")</f>
        <v>#REF!</v>
      </c>
      <c r="BP15" s="18" t="e">
        <f>IF('Feat-Func-Development'!#REF!&lt;&gt;"",'Feat-Func-Development'!#REF!,"")</f>
        <v>#REF!</v>
      </c>
      <c r="BQ15" s="18" t="e">
        <f>IF('Feat-Func-Development'!#REF!&lt;&gt;"",'Feat-Func-Development'!#REF!,"")</f>
        <v>#REF!</v>
      </c>
      <c r="BR15" s="18" t="e">
        <f>IF('Feat-Func-Development'!#REF!&lt;&gt;"",'Feat-Func-Development'!#REF!,"")</f>
        <v>#REF!</v>
      </c>
      <c r="BS15" s="18" t="e">
        <f>IF('Feat-Func-Development'!#REF!&lt;&gt;"",'Feat-Func-Development'!#REF!,"")</f>
        <v>#REF!</v>
      </c>
      <c r="BT15" s="18" t="e">
        <f>IF('Feat-Func-Development'!#REF!&lt;&gt;"",'Feat-Func-Development'!#REF!,"")</f>
        <v>#REF!</v>
      </c>
      <c r="BU15" s="18" t="e">
        <f>IF('Feat-Func-Development'!#REF!&lt;&gt;"",'Feat-Func-Development'!#REF!,"")</f>
        <v>#REF!</v>
      </c>
      <c r="BV15" s="18" t="e">
        <f>IF('Feat-Func-Development'!#REF!&lt;&gt;"",'Feat-Func-Development'!#REF!,"")</f>
        <v>#REF!</v>
      </c>
      <c r="BW15" s="18" t="e">
        <f>IF('Feat-Func-Development'!#REF!&lt;&gt;"",'Feat-Func-Development'!#REF!,"")</f>
        <v>#REF!</v>
      </c>
      <c r="BX15" s="18" t="e">
        <f>IF('Feat-Func-Development'!#REF!&lt;&gt;"",'Feat-Func-Development'!#REF!,"")</f>
        <v>#REF!</v>
      </c>
      <c r="BY15" s="18" t="e">
        <f>IF('Feat-Func-Development'!#REF!&lt;&gt;"",'Feat-Func-Development'!#REF!,"")</f>
        <v>#REF!</v>
      </c>
      <c r="BZ15" s="18" t="e">
        <f>IF('Feat-Func-Development'!#REF!&lt;&gt;"",'Feat-Func-Development'!#REF!,"")</f>
        <v>#REF!</v>
      </c>
      <c r="CA15" s="18" t="e">
        <f>IF('Feat-Func-Development'!#REF!&lt;&gt;"",'Feat-Func-Development'!#REF!,"")</f>
        <v>#REF!</v>
      </c>
      <c r="CB15" s="18" t="e">
        <f>IF('Feat-Func-Development'!#REF!&lt;&gt;"",'Feat-Func-Development'!#REF!,"")</f>
        <v>#REF!</v>
      </c>
      <c r="CC15" s="18" t="e">
        <f>IF('Feat-Func-Development'!#REF!&lt;&gt;"",'Feat-Func-Development'!#REF!,"")</f>
        <v>#REF!</v>
      </c>
      <c r="CD15" s="18" t="e">
        <f>IF('Feat-Func-Development'!#REF!&lt;&gt;"",'Feat-Func-Development'!#REF!,"")</f>
        <v>#REF!</v>
      </c>
      <c r="CE15" s="18" t="e">
        <f>IF('Feat-Func-Development'!#REF!&lt;&gt;"",'Feat-Func-Development'!#REF!,"")</f>
        <v>#REF!</v>
      </c>
      <c r="CF15" s="18" t="e">
        <f>IF('Feat-Func-Development'!#REF!&lt;&gt;"",'Feat-Func-Development'!#REF!,"")</f>
        <v>#REF!</v>
      </c>
      <c r="CG15" s="18" t="e">
        <f>IF('Feat-Func-Development'!#REF!&lt;&gt;"",'Feat-Func-Development'!#REF!,"")</f>
        <v>#REF!</v>
      </c>
      <c r="CH15" s="18" t="e">
        <f>IF('Feat-Func-Development'!#REF!&lt;&gt;"",'Feat-Func-Development'!#REF!,"")</f>
        <v>#REF!</v>
      </c>
      <c r="CI15" s="18" t="e">
        <f>IF('Feat-Func-Development'!#REF!&lt;&gt;"",'Feat-Func-Development'!#REF!,"")</f>
        <v>#REF!</v>
      </c>
      <c r="CJ15" s="18" t="e">
        <f>IF('Feat-Func-Development'!#REF!&lt;&gt;"",'Feat-Func-Development'!#REF!,"")</f>
        <v>#REF!</v>
      </c>
      <c r="CK15" s="18" t="e">
        <f>IF('Feat-Func-Development'!#REF!&lt;&gt;"",'Feat-Func-Development'!#REF!,"")</f>
        <v>#REF!</v>
      </c>
      <c r="CL15" s="18" t="e">
        <f>IF('Feat-Func-Development'!#REF!&lt;&gt;"",'Feat-Func-Development'!#REF!,"")</f>
        <v>#REF!</v>
      </c>
      <c r="CM15" s="18" t="e">
        <f>IF('Feat-Func-Development'!#REF!&lt;&gt;"",'Feat-Func-Development'!#REF!,"")</f>
        <v>#REF!</v>
      </c>
      <c r="CN15" s="18" t="e">
        <f>IF('Feat-Func-Development'!#REF!&lt;&gt;"",'Feat-Func-Development'!#REF!,"")</f>
        <v>#REF!</v>
      </c>
      <c r="CO15" s="18" t="e">
        <f>IF('Feat-Func-Development'!#REF!&lt;&gt;"",'Feat-Func-Development'!#REF!,"")</f>
        <v>#REF!</v>
      </c>
      <c r="CP15" s="18" t="e">
        <f>IF('Feat-Func-Development'!#REF!&lt;&gt;"",'Feat-Func-Development'!#REF!,"")</f>
        <v>#REF!</v>
      </c>
      <c r="CQ15" s="18" t="e">
        <f>IF('Feat-Func-Development'!#REF!&lt;&gt;"",'Feat-Func-Development'!#REF!,"")</f>
        <v>#REF!</v>
      </c>
      <c r="CR15" s="18" t="e">
        <f>IF('Feat-Func-Development'!#REF!&lt;&gt;"",'Feat-Func-Development'!#REF!,"")</f>
        <v>#REF!</v>
      </c>
      <c r="CS15" s="18" t="e">
        <f>IF('Feat-Func-Development'!#REF!&lt;&gt;"",'Feat-Func-Development'!#REF!,"")</f>
        <v>#REF!</v>
      </c>
      <c r="CT15" s="18" t="e">
        <f>IF('Feat-Func-Development'!#REF!&lt;&gt;"",'Feat-Func-Development'!#REF!,"")</f>
        <v>#REF!</v>
      </c>
      <c r="CU15" s="18" t="e">
        <f>IF('Feat-Func-Development'!#REF!&lt;&gt;"",'Feat-Func-Development'!#REF!,"")</f>
        <v>#REF!</v>
      </c>
      <c r="CV15" s="18" t="e">
        <f>IF('Feat-Func-Development'!#REF!&lt;&gt;"",'Feat-Func-Development'!#REF!,"")</f>
        <v>#REF!</v>
      </c>
      <c r="CW15" s="18" t="e">
        <f>IF('Feat-Func-Development'!#REF!&lt;&gt;"",'Feat-Func-Development'!#REF!,"")</f>
        <v>#REF!</v>
      </c>
      <c r="CX15" s="18" t="e">
        <f>IF('Feat-Func-Development'!#REF!&lt;&gt;"",'Feat-Func-Development'!#REF!,"")</f>
        <v>#REF!</v>
      </c>
      <c r="CY15" s="18" t="e">
        <f>IF('Feat-Func-Development'!#REF!&lt;&gt;"",'Feat-Func-Development'!#REF!,"")</f>
        <v>#REF!</v>
      </c>
      <c r="CZ15" s="18" t="e">
        <f>IF('Feat-Func-Development'!#REF!&lt;&gt;"",'Feat-Func-Development'!#REF!,"")</f>
        <v>#REF!</v>
      </c>
      <c r="DA15" s="18" t="e">
        <f>IF('Feat-Func-Development'!#REF!&lt;&gt;"",'Feat-Func-Development'!#REF!,"")</f>
        <v>#REF!</v>
      </c>
      <c r="DB15" s="18" t="e">
        <f>IF('Feat-Func-Development'!#REF!&lt;&gt;"",'Feat-Func-Development'!#REF!,"")</f>
        <v>#REF!</v>
      </c>
      <c r="DC15" s="18" t="e">
        <f>IF('Feat-Func-Development'!#REF!&lt;&gt;"",'Feat-Func-Development'!#REF!,"")</f>
        <v>#REF!</v>
      </c>
      <c r="DD15" s="18" t="e">
        <f>IF('Feat-Func-Development'!#REF!&lt;&gt;"",'Feat-Func-Development'!#REF!,"")</f>
        <v>#REF!</v>
      </c>
      <c r="DE15" s="18" t="e">
        <f>IF('Feat-Func-Development'!#REF!&lt;&gt;"",'Feat-Func-Development'!#REF!,"")</f>
        <v>#REF!</v>
      </c>
      <c r="DF15" s="18" t="e">
        <f>IF('Feat-Func-Development'!#REF!&lt;&gt;"",'Feat-Func-Development'!#REF!,"")</f>
        <v>#REF!</v>
      </c>
      <c r="DG15" s="18" t="e">
        <f>IF('Feat-Func-Development'!#REF!&lt;&gt;"",'Feat-Func-Development'!#REF!,"")</f>
        <v>#REF!</v>
      </c>
      <c r="DH15" s="18" t="e">
        <f>IF('Feat-Func-Development'!#REF!&lt;&gt;"",'Feat-Func-Development'!#REF!,"")</f>
        <v>#REF!</v>
      </c>
      <c r="DI15" s="18" t="e">
        <f>IF('Feat-Func-Development'!#REF!&lt;&gt;"",'Feat-Func-Development'!#REF!,"")</f>
        <v>#REF!</v>
      </c>
      <c r="DJ15" s="18" t="e">
        <f>IF('Feat-Func-Development'!#REF!&lt;&gt;"",'Feat-Func-Development'!#REF!,"")</f>
        <v>#REF!</v>
      </c>
      <c r="DK15" s="18" t="e">
        <f>IF('Feat-Func-Development'!#REF!&lt;&gt;"",'Feat-Func-Development'!#REF!,"")</f>
        <v>#REF!</v>
      </c>
      <c r="DL15" s="18" t="e">
        <f>IF('Feat-Func-Development'!#REF!&lt;&gt;"",'Feat-Func-Development'!#REF!,"")</f>
        <v>#REF!</v>
      </c>
      <c r="DM15" s="18" t="e">
        <f>IF('Feat-Func-Development'!#REF!&lt;&gt;"",'Feat-Func-Development'!#REF!,"")</f>
        <v>#REF!</v>
      </c>
      <c r="DN15" s="18" t="e">
        <f>IF('Feat-Func-Development'!#REF!&lt;&gt;"",'Feat-Func-Development'!#REF!,"")</f>
        <v>#REF!</v>
      </c>
      <c r="DO15" s="18" t="e">
        <f>IF('Feat-Func-Development'!#REF!&lt;&gt;"",'Feat-Func-Development'!#REF!,"")</f>
        <v>#REF!</v>
      </c>
      <c r="DP15" s="18" t="e">
        <f>IF('Feat-Func-Development'!#REF!&lt;&gt;"",'Feat-Func-Development'!#REF!,"")</f>
        <v>#REF!</v>
      </c>
      <c r="DQ15" s="18" t="e">
        <f>IF('Feat-Func-Development'!#REF!&lt;&gt;"",'Feat-Func-Development'!#REF!,"")</f>
        <v>#REF!</v>
      </c>
      <c r="DR15" s="18" t="e">
        <f>IF('Feat-Func-Development'!#REF!&lt;&gt;"",'Feat-Func-Development'!#REF!,"")</f>
        <v>#REF!</v>
      </c>
      <c r="DS15" s="18" t="e">
        <f>IF('Feat-Func-Development'!#REF!&lt;&gt;"",'Feat-Func-Development'!#REF!,"")</f>
        <v>#REF!</v>
      </c>
      <c r="DT15" s="18" t="e">
        <f>IF('Feat-Func-Development'!#REF!&lt;&gt;"",'Feat-Func-Development'!#REF!,"")</f>
        <v>#REF!</v>
      </c>
      <c r="DU15" s="18" t="e">
        <f>IF('Feat-Func-Development'!#REF!&lt;&gt;"",'Feat-Func-Development'!#REF!,"")</f>
        <v>#REF!</v>
      </c>
      <c r="DV15" s="18" t="e">
        <f>IF('Feat-Func-Development'!#REF!&lt;&gt;"",'Feat-Func-Development'!#REF!,"")</f>
        <v>#REF!</v>
      </c>
      <c r="DW15" s="18" t="e">
        <f>IF('Feat-Func-Development'!#REF!&lt;&gt;"",'Feat-Func-Development'!#REF!,"")</f>
        <v>#REF!</v>
      </c>
      <c r="DX15" s="18" t="e">
        <f>IF('Feat-Func-Development'!#REF!&lt;&gt;"",'Feat-Func-Development'!#REF!,"")</f>
        <v>#REF!</v>
      </c>
      <c r="DY15" s="18" t="e">
        <f>IF('Feat-Func-Development'!#REF!&lt;&gt;"",'Feat-Func-Development'!#REF!,"")</f>
        <v>#REF!</v>
      </c>
      <c r="DZ15" s="18" t="e">
        <f>IF('Feat-Func-Development'!#REF!&lt;&gt;"",'Feat-Func-Development'!#REF!,"")</f>
        <v>#REF!</v>
      </c>
      <c r="EA15" s="18" t="e">
        <f>IF('Feat-Func-Development'!#REF!&lt;&gt;"",'Feat-Func-Development'!#REF!,"")</f>
        <v>#REF!</v>
      </c>
      <c r="EB15" s="18" t="e">
        <f>IF('Feat-Func-Development'!#REF!&lt;&gt;"",'Feat-Func-Development'!#REF!,"")</f>
        <v>#REF!</v>
      </c>
      <c r="EC15" s="18" t="e">
        <f>IF('Feat-Func-Development'!#REF!&lt;&gt;"",'Feat-Func-Development'!#REF!,"")</f>
        <v>#REF!</v>
      </c>
      <c r="ED15" s="18" t="e">
        <f>IF('Feat-Func-Development'!#REF!&lt;&gt;"",'Feat-Func-Development'!#REF!,"")</f>
        <v>#REF!</v>
      </c>
      <c r="EE15" s="18" t="e">
        <f>IF('Feat-Func-Development'!#REF!&lt;&gt;"",'Feat-Func-Development'!#REF!,"")</f>
        <v>#REF!</v>
      </c>
      <c r="EF15" s="18" t="e">
        <f>IF('Feat-Func-Development'!#REF!&lt;&gt;"",'Feat-Func-Development'!#REF!,"")</f>
        <v>#REF!</v>
      </c>
      <c r="EG15" s="18" t="e">
        <f>IF('Feat-Func-Development'!#REF!&lt;&gt;"",'Feat-Func-Development'!#REF!,"")</f>
        <v>#REF!</v>
      </c>
      <c r="EH15" s="18" t="e">
        <f>IF('Feat-Func-Development'!#REF!&lt;&gt;"",'Feat-Func-Development'!#REF!,"")</f>
        <v>#REF!</v>
      </c>
      <c r="EI15" s="18" t="e">
        <f>IF('Feat-Func-Development'!#REF!&lt;&gt;"",'Feat-Func-Development'!#REF!,"")</f>
        <v>#REF!</v>
      </c>
      <c r="EJ15" s="18" t="e">
        <f>IF('Feat-Func-Development'!#REF!&lt;&gt;"",'Feat-Func-Development'!#REF!,"")</f>
        <v>#REF!</v>
      </c>
      <c r="EK15" s="18" t="e">
        <f>IF('Feat-Func-Development'!#REF!&lt;&gt;"",'Feat-Func-Development'!#REF!,"")</f>
        <v>#REF!</v>
      </c>
      <c r="EL15" s="18" t="e">
        <f>IF('Feat-Func-Development'!#REF!&lt;&gt;"",'Feat-Func-Development'!#REF!,"")</f>
        <v>#REF!</v>
      </c>
      <c r="EM15" s="18" t="e">
        <f>IF('Feat-Func-Development'!#REF!&lt;&gt;"",'Feat-Func-Development'!#REF!,"")</f>
        <v>#REF!</v>
      </c>
      <c r="EN15" s="18" t="e">
        <f>IF('Feat-Func-Development'!#REF!&lt;&gt;"",'Feat-Func-Development'!#REF!,"")</f>
        <v>#REF!</v>
      </c>
      <c r="EO15" s="18" t="e">
        <f>IF('Feat-Func-Development'!#REF!&lt;&gt;"",'Feat-Func-Development'!#REF!,"")</f>
        <v>#REF!</v>
      </c>
      <c r="EP15" s="18" t="e">
        <f>IF('Feat-Func-Development'!#REF!&lt;&gt;"",'Feat-Func-Development'!#REF!,"")</f>
        <v>#REF!</v>
      </c>
      <c r="EQ15" s="18" t="e">
        <f>IF('Feat-Func-Development'!#REF!&lt;&gt;"",'Feat-Func-Development'!#REF!,"")</f>
        <v>#REF!</v>
      </c>
      <c r="ER15" s="18" t="e">
        <f>IF('Feat-Func-Development'!#REF!&lt;&gt;"",'Feat-Func-Development'!#REF!,"")</f>
        <v>#REF!</v>
      </c>
      <c r="ES15" s="18" t="e">
        <f>IF('Feat-Func-Development'!#REF!&lt;&gt;"",'Feat-Func-Development'!#REF!,"")</f>
        <v>#REF!</v>
      </c>
      <c r="ET15" s="18" t="e">
        <f>IF('Feat-Func-Development'!#REF!&lt;&gt;"",'Feat-Func-Development'!#REF!,"")</f>
        <v>#REF!</v>
      </c>
      <c r="EU15" s="18" t="e">
        <f>IF('Feat-Func-Development'!#REF!&lt;&gt;"",'Feat-Func-Development'!#REF!,"")</f>
        <v>#REF!</v>
      </c>
      <c r="EV15" s="18" t="e">
        <f>IF('Feat-Func-Development'!#REF!&lt;&gt;"",'Feat-Func-Development'!#REF!,"")</f>
        <v>#REF!</v>
      </c>
      <c r="EW15" s="18" t="e">
        <f>IF('Feat-Func-Development'!#REF!&lt;&gt;"",'Feat-Func-Development'!#REF!,"")</f>
        <v>#REF!</v>
      </c>
    </row>
    <row r="16" spans="1:15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row>
    <row r="17" spans="1:15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row>
    <row r="18" spans="1:15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row>
    <row r="19" spans="1:15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row>
    <row r="20" spans="1:15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row>
    <row r="21" spans="1:15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row>
    <row r="22" spans="1:15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row>
    <row r="23" spans="1:155">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row>
    <row r="24" spans="1:155">
      <c r="A24"/>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row>
    <row r="25" spans="1:155">
      <c r="A25"/>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row>
    <row r="26" spans="1:155">
      <c r="A26"/>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row>
    <row r="27" spans="1:155">
      <c r="A27"/>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row>
    <row r="28" spans="1:155">
      <c r="A28"/>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row>
    <row r="29" spans="1:15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row>
    <row r="30" spans="1:15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row>
    <row r="31" spans="1:15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row>
    <row r="32" spans="1:15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row>
    <row r="33" spans="1:15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row>
    <row r="34" spans="1:15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row>
    <row r="35" spans="1:15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row>
    <row r="36" spans="1:15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row>
    <row r="37" spans="1:15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row>
    <row r="38" spans="1:15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row>
    <row r="39" spans="1:15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row>
    <row r="40" spans="1:15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row>
    <row r="41" spans="1:15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row>
    <row r="42" spans="1:15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row>
    <row r="43" spans="1:15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row>
    <row r="44" spans="1:15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row>
    <row r="45" spans="1:15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row>
    <row r="46" spans="1:15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row>
    <row r="47" spans="1:15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row>
    <row r="48" spans="1:15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row>
    <row r="49" spans="1:15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row>
    <row r="50" spans="1:15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row>
    <row r="51" spans="1:15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row>
    <row r="52" spans="1:15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row>
    <row r="53" spans="1:15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row>
    <row r="54" spans="1:15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row>
    <row r="55" spans="1:15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row>
    <row r="56" spans="1:15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row>
    <row r="57" spans="1:15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row>
    <row r="58" spans="1:15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row>
    <row r="59" spans="1:15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row>
    <row r="60" spans="1:15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row>
    <row r="61" spans="1:15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row>
    <row r="62" spans="1:15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row>
    <row r="63" spans="1:15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row>
    <row r="64" spans="1:15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row>
    <row r="65" spans="1:15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row>
    <row r="66" spans="1:15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row>
    <row r="67" spans="1:15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row>
    <row r="68" spans="1:15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row>
    <row r="69" spans="1:15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row>
    <row r="70" spans="1:15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row>
    <row r="71" spans="1:15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row>
    <row r="72" spans="1:15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row>
    <row r="73" spans="1:15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row>
    <row r="74" spans="1:15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row>
    <row r="75" spans="1:15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row>
    <row r="76" spans="1:15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row>
    <row r="77" spans="1:15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row>
    <row r="78" spans="1:15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row>
    <row r="79" spans="1:15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row>
    <row r="80" spans="1:15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row>
    <row r="81" spans="1:15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row>
    <row r="82" spans="1:15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row>
    <row r="83" spans="1:15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row>
    <row r="84" spans="1:15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row>
    <row r="85" spans="1:15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row>
    <row r="86" spans="1:15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row>
    <row r="87" spans="1:15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row>
    <row r="88" spans="1:15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row>
    <row r="89" spans="1:15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row>
    <row r="90" spans="1:15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row>
    <row r="91" spans="1:15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row>
    <row r="92" spans="1:15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row>
    <row r="93" spans="1:15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row>
    <row r="94" spans="1:15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row>
    <row r="95" spans="1:15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row>
    <row r="96" spans="1:15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row>
    <row r="97" spans="1:15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row>
    <row r="98" spans="1:15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row>
    <row r="99" spans="1:15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row>
    <row r="100" spans="1:15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row>
    <row r="101" spans="1:15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row>
    <row r="102" spans="1:15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row>
    <row r="103" spans="1:15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row>
    <row r="104" spans="1:15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row>
    <row r="105" spans="1:15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row>
    <row r="106" spans="1:15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row>
    <row r="107" spans="1:15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row>
    <row r="108" spans="1:15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row>
    <row r="109" spans="1:15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row>
    <row r="110" spans="1:15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row>
    <row r="111" spans="1:15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row>
    <row r="112" spans="1:15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row>
    <row r="113" spans="1:15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row>
    <row r="114" spans="1:15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row>
    <row r="115" spans="1:15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row>
    <row r="116" spans="1:15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row>
    <row r="117" spans="1:15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row>
    <row r="118" spans="1:15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row>
    <row r="119" spans="1:15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row>
    <row r="120" spans="1:15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row>
    <row r="121" spans="1:15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row>
    <row r="122" spans="1:15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row>
    <row r="123" spans="1:15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row>
    <row r="124" spans="1:15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row>
    <row r="125" spans="1:15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row>
    <row r="126" spans="1:15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row>
    <row r="127" spans="1:15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row>
    <row r="128" spans="1:15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row>
    <row r="129" spans="1:15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row>
    <row r="130" spans="1:15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row>
    <row r="131" spans="1:15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row>
    <row r="132" spans="1:15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row>
    <row r="133" spans="1:15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row>
    <row r="134" spans="1:15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row>
    <row r="135" spans="1:15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row>
    <row r="136" spans="1:15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row>
    <row r="137" spans="1:15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row>
    <row r="138" spans="1:15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row>
    <row r="139" spans="1:15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row>
    <row r="140" spans="1:15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row>
    <row r="141" spans="1:15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row>
    <row r="142" spans="1:15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row>
    <row r="143" spans="1:15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row>
    <row r="144" spans="1:15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row>
    <row r="145" spans="1:15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row>
    <row r="146" spans="1:15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row>
    <row r="147" spans="1:15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row>
    <row r="148" spans="1:15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row>
    <row r="149" spans="1:15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row>
    <row r="150" spans="1:15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row>
    <row r="151" spans="1:15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row>
    <row r="152" spans="1:15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row>
    <row r="153" spans="1:15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row>
    <row r="154" spans="1:15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row>
    <row r="155" spans="1:15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row>
    <row r="156" spans="1:15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row>
    <row r="157" spans="1:15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row>
    <row r="158" spans="1:15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row>
    <row r="159" spans="1:15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row>
    <row r="160" spans="1:15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row>
    <row r="161" spans="1:15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row>
    <row r="162" spans="1:15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row>
    <row r="163" spans="1:15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row>
    <row r="164" spans="1:15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row>
    <row r="165" spans="1:15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row>
    <row r="166" spans="1:15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row>
    <row r="167" spans="1:15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row>
    <row r="168" spans="1:15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row>
    <row r="169" spans="1:15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row>
    <row r="170" spans="1:15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row>
    <row r="171" spans="1:15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row>
    <row r="172" spans="1:15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row>
    <row r="173" spans="1:15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row>
    <row r="174" spans="1:15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row>
    <row r="175" spans="1:15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row>
    <row r="176" spans="1:15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row>
    <row r="177" spans="1:15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row>
    <row r="178" spans="1:15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row>
    <row r="179" spans="1:15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row>
    <row r="180" spans="1:15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row>
    <row r="181" spans="1:15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row>
    <row r="182" spans="1:15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row>
    <row r="183" spans="1:15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row>
    <row r="184" spans="1:15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row>
    <row r="185" spans="1:15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row>
    <row r="186" spans="1:15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row>
    <row r="187" spans="1:15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row>
    <row r="188" spans="1:15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row>
    <row r="189" spans="1:15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row>
    <row r="190" spans="1:15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row>
    <row r="191" spans="1:15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row>
    <row r="192" spans="1:15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row>
    <row r="193" spans="1:15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row>
    <row r="194" spans="1:15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row>
    <row r="195" spans="1:15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row>
    <row r="196" spans="1:15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row>
    <row r="197" spans="1:15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row>
    <row r="198" spans="1:15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row>
    <row r="199" spans="1:15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row>
    <row r="200" spans="1:15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row>
    <row r="201" spans="1:15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row>
    <row r="202" spans="1:15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row>
    <row r="203" spans="1:15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row>
    <row r="204" spans="1:15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row>
    <row r="205" spans="1:15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row>
    <row r="206" spans="1:15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row>
    <row r="207" spans="1:15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row>
    <row r="208" spans="1:15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row>
    <row r="209" spans="1:15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row>
    <row r="210" spans="1:15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row>
    <row r="211" spans="1:15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row>
    <row r="212" spans="1:15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row>
    <row r="213" spans="1:15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row>
    <row r="214" spans="1:15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row>
    <row r="215" spans="1:15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row>
    <row r="216" spans="1:15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row>
    <row r="217" spans="1:15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row>
    <row r="218" spans="1:15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row>
    <row r="219" spans="1:15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row>
    <row r="220" spans="1:15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row>
    <row r="221" spans="1:15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row>
    <row r="222" spans="1:15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row>
    <row r="223" spans="1:15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row>
    <row r="224" spans="1:15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row>
    <row r="225" spans="1:15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row>
    <row r="226" spans="1:15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row>
    <row r="227" spans="1:15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row>
    <row r="228" spans="1:15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row>
    <row r="229" spans="1:15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row>
    <row r="230" spans="1:15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row>
    <row r="231" spans="1:15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row>
    <row r="232" spans="1:15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row>
    <row r="233" spans="1:15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row>
    <row r="234" spans="1:15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row>
    <row r="235" spans="1:15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row>
    <row r="236" spans="1:15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row>
    <row r="237" spans="1:15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row>
    <row r="238" spans="1:15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row>
    <row r="239" spans="1:15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row>
    <row r="240" spans="1:15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row>
    <row r="241" spans="1:15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row>
    <row r="242" spans="1:15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row>
    <row r="243" spans="1:15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row>
    <row r="244" spans="1:15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row>
    <row r="245" spans="1:15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row>
    <row r="246" spans="1:15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row>
    <row r="247" spans="1:15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row>
    <row r="248" spans="1:15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row>
    <row r="249" spans="1:15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row>
    <row r="250" spans="1:15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row>
    <row r="251" spans="1:15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row>
    <row r="252" spans="1:15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row>
    <row r="253" spans="1:15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row>
    <row r="254" spans="1:15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row>
    <row r="255" spans="1:15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row>
    <row r="256" spans="1:15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row>
    <row r="257" spans="1:15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row>
    <row r="258" spans="1:15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row>
    <row r="259" spans="1:15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row>
    <row r="260" spans="1:15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row>
    <row r="261" spans="1:15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row>
    <row r="262" spans="1:15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row>
    <row r="263" spans="1:15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row>
    <row r="264" spans="1:15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row>
    <row r="265" spans="1:15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row>
    <row r="266" spans="1:15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row>
    <row r="267" spans="1:15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row>
    <row r="268" spans="1:15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row>
    <row r="269" spans="1:15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row>
    <row r="270" spans="1:15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row>
    <row r="271" spans="1:15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row>
    <row r="272" spans="1:15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row>
    <row r="273" spans="1:15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row>
    <row r="274" spans="1:15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row>
    <row r="275" spans="1:15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row>
    <row r="276" spans="1:15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row>
    <row r="277" spans="1:15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row>
    <row r="278" spans="1:15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row>
    <row r="279" spans="1:15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row>
    <row r="280" spans="1:15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row>
    <row r="281" spans="1:15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row>
    <row r="282" spans="1:15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row>
    <row r="283" spans="1:15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row>
    <row r="284" spans="1:15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row>
    <row r="285" spans="1:15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row>
    <row r="286" spans="1:15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row>
    <row r="287" spans="1:15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row>
    <row r="288" spans="1:15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row>
    <row r="289" spans="1:15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row>
    <row r="290" spans="1:15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row>
    <row r="291" spans="1:15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row>
    <row r="292" spans="1:15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row>
    <row r="293" spans="1:15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row>
    <row r="294" spans="1:15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row>
    <row r="295" spans="1:15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row>
    <row r="296" spans="1:15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row>
    <row r="297" spans="1:15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row>
    <row r="298" spans="1:15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row>
    <row r="299" spans="1:15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row>
    <row r="300" spans="1:15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row>
    <row r="301" spans="1:15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row>
    <row r="302" spans="1:15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row>
    <row r="303" spans="1:15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row>
    <row r="304" spans="1:15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row>
    <row r="305" spans="1:15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row>
    <row r="306" spans="1:15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row>
    <row r="307" spans="1:15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row>
    <row r="308" spans="1:15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row>
    <row r="309" spans="1:15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row>
    <row r="310" spans="1:15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row>
    <row r="311" spans="1:15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row>
    <row r="312" spans="1:15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row>
    <row r="313" spans="1:15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row>
    <row r="314" spans="1:15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row>
    <row r="315" spans="1:15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row>
    <row r="316" spans="1:15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row>
    <row r="317" spans="1:15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row>
    <row r="318" spans="1:15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row>
    <row r="319" spans="1:15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row>
    <row r="320" spans="1:15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row>
    <row r="321" spans="1:15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row>
    <row r="322" spans="1:15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row>
    <row r="323" spans="1:15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row>
    <row r="324" spans="1:15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row>
    <row r="325" spans="1:15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row>
    <row r="326" spans="1:15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row>
    <row r="327" spans="1:15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row>
    <row r="328" spans="1:15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row>
    <row r="329" spans="1:15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row>
    <row r="330" spans="1:15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row>
    <row r="331" spans="1:15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row>
    <row r="332" spans="1:15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row>
    <row r="333" spans="1:15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row>
    <row r="334" spans="1:15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row>
    <row r="335" spans="1:15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row>
    <row r="336" spans="1:15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row>
    <row r="337" spans="1:15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row>
    <row r="338" spans="1:15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row>
    <row r="339" spans="1:15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row>
    <row r="340" spans="1:15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row>
    <row r="341" spans="1:15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row>
    <row r="342" spans="1:15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row>
    <row r="343" spans="1:15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row>
    <row r="344" spans="1:15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row>
    <row r="345" spans="1:15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row>
    <row r="346" spans="1:15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row>
    <row r="347" spans="1:15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row>
    <row r="348" spans="1:15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row>
    <row r="349" spans="1:15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row>
    <row r="350" spans="1:15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row>
    <row r="351" spans="1:15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row>
    <row r="352" spans="1:155" s="78" customFormat="1">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row>
    <row r="353" spans="1:155" s="78" customFormat="1">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row>
    <row r="354" spans="1:155" s="78" customFormat="1">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row>
    <row r="355" spans="1:155" s="78" customFormat="1">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row>
    <row r="356" spans="1:155" s="78" customFormat="1">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row>
    <row r="357" spans="1:155" s="78" customFormat="1">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row>
    <row r="358" spans="1:155" s="78" customFormat="1">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row>
    <row r="359" spans="1:155" s="78" customFormat="1">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row>
    <row r="360" spans="1:155" s="78" customFormat="1">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row>
    <row r="361" spans="1:155" s="78" customFormat="1">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row>
    <row r="362" spans="1:155" s="78" customFormat="1">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row>
    <row r="363" spans="1:155" s="78" customFormat="1">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row>
    <row r="364" spans="1:155" s="78" customFormat="1">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row>
    <row r="365" spans="1:155" s="78" customFormat="1">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row>
    <row r="366" spans="1:155" s="78" customFormat="1">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row>
    <row r="367" spans="1:155" s="78" customFormat="1">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row>
    <row r="368" spans="1:155" s="78" customFormat="1">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row>
    <row r="369" spans="1:155" s="78" customFormat="1">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row>
    <row r="370" spans="1:15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row>
    <row r="371" spans="1:15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row>
    <row r="372" spans="1:15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row>
    <row r="373" spans="1:15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row>
    <row r="374" spans="1:15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row>
    <row r="375" spans="1:15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row>
    <row r="376" spans="1:15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row>
    <row r="377" spans="1:15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row>
    <row r="378" spans="1:15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row>
    <row r="379" spans="1:15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row>
    <row r="380" spans="1:15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row>
    <row r="381" spans="1:15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row>
    <row r="382" spans="1:15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row>
    <row r="383" spans="1:15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row>
    <row r="384" spans="1:15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row>
    <row r="385" spans="1:15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row>
    <row r="386" spans="1:15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row>
    <row r="387" spans="1:15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row>
    <row r="388" spans="1:15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row>
    <row r="389" spans="1:15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row>
    <row r="390" spans="1:15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row>
    <row r="391" spans="1:15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row>
    <row r="392" spans="1:15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row>
    <row r="393" spans="1:15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row>
    <row r="394" spans="1:15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row>
    <row r="395" spans="1:15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row>
    <row r="396" spans="1:15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row>
    <row r="397" spans="1:15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row>
    <row r="398" spans="1:15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row>
    <row r="399" spans="1:15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row>
    <row r="400" spans="1:15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row>
    <row r="401" spans="1:15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row>
    <row r="402" spans="1:15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row>
    <row r="403" spans="1:15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row>
    <row r="404" spans="1:15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row>
    <row r="405" spans="1:15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row>
    <row r="406" spans="1:15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row>
    <row r="407" spans="1:15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row>
    <row r="408" spans="1:15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row>
    <row r="409" spans="1:15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row>
    <row r="410" spans="1:15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row>
    <row r="411" spans="1:15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row>
    <row r="412" spans="1:15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row>
    <row r="413" spans="1:15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row>
    <row r="414" spans="1:15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row>
    <row r="415" spans="1:15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row>
    <row r="416" spans="1:15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row>
    <row r="417" spans="1:15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row>
    <row r="418" spans="1:15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row>
    <row r="419" spans="1:15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row>
    <row r="420" spans="1:15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row>
    <row r="421" spans="1:15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row>
    <row r="422" spans="1:15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row>
    <row r="423" spans="1:15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row>
    <row r="424" spans="1:15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row>
    <row r="425" spans="1:15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row>
    <row r="426" spans="1:15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row>
    <row r="427" spans="1:15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row>
    <row r="428" spans="1:15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row>
    <row r="429" spans="1:15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row>
    <row r="430" spans="1:15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row>
    <row r="431" spans="1:15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row>
    <row r="432" spans="1:15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row>
    <row r="433" spans="1:15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row>
    <row r="434" spans="1:15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row>
    <row r="435" spans="1:15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row>
    <row r="436" spans="1:15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row>
    <row r="437" spans="1:15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row>
    <row r="438" spans="1:15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row>
    <row r="439" spans="1:15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row>
    <row r="440" spans="1:15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row>
    <row r="441" spans="1:15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row>
    <row r="442" spans="1:15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row>
    <row r="443" spans="1:15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row>
    <row r="444" spans="1:15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row>
    <row r="445" spans="1:15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row>
    <row r="446" spans="1:15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row>
    <row r="447" spans="1:15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row>
    <row r="448" spans="1:15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row>
    <row r="449" spans="1:15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row>
    <row r="450" spans="1:15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row>
    <row r="451" spans="1:15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row>
    <row r="452" spans="1:15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row>
    <row r="453" spans="1:15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row>
    <row r="454" spans="1:15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row>
    <row r="455" spans="1:15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row>
    <row r="456" spans="1:15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row>
    <row r="457" spans="1:15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row>
    <row r="458" spans="1:15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row>
    <row r="459" spans="1:15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row>
    <row r="460" spans="1:15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row>
    <row r="461" spans="1:15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row>
    <row r="462" spans="1:15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row>
    <row r="463" spans="1:15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row>
    <row r="464" spans="1:15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row>
    <row r="465" spans="1:15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row>
    <row r="466" spans="1:15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row>
    <row r="467" spans="1:15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row>
    <row r="468" spans="1:15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row>
    <row r="469" spans="1:15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row>
    <row r="470" spans="1:15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row>
    <row r="471" spans="1:15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row>
    <row r="472" spans="1:15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row>
    <row r="473" spans="1:15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row>
    <row r="474" spans="1:15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row>
    <row r="475" spans="1:15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row>
    <row r="476" spans="1:15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row>
    <row r="477" spans="1:15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row>
    <row r="478" spans="1:15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row>
    <row r="479" spans="1:15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row>
    <row r="480" spans="1:15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row>
    <row r="481" spans="1:15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row>
    <row r="482" spans="1:15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row>
    <row r="483" spans="1:15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row>
    <row r="484" spans="1:15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row>
    <row r="485" spans="1:15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row>
    <row r="486" spans="1:15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row>
    <row r="487" spans="1:15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row>
    <row r="488" spans="1:15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row>
    <row r="489" spans="1:15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row>
    <row r="490" spans="1:15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row>
    <row r="491" spans="1:15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row>
    <row r="492" spans="1:15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row>
    <row r="493" spans="1:15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row>
    <row r="494" spans="1:15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row>
    <row r="495" spans="1:15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row>
    <row r="496" spans="1:15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row>
    <row r="497" spans="1:15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row>
    <row r="498" spans="1:15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row>
    <row r="499" spans="1:15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row>
    <row r="500" spans="1:15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row>
    <row r="501" spans="1:155">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row>
    <row r="502" spans="1:155">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row>
    <row r="503" spans="1:155">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row>
    <row r="504" spans="1:155">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row>
    <row r="505" spans="1:155">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row>
    <row r="506" spans="1:155">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row>
    <row r="507" spans="1:155">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row>
    <row r="508" spans="1:155">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row>
    <row r="509" spans="1:155">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row>
    <row r="510" spans="1:155">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row>
    <row r="511" spans="1:155">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row>
    <row r="512" spans="1:155">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row>
    <row r="513" spans="1:155">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row>
    <row r="514" spans="1:155">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row>
    <row r="515" spans="1:155">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row>
    <row r="516" spans="1:155">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row>
    <row r="517" spans="1:155">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row>
    <row r="518" spans="1:155">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row>
    <row r="519" spans="1:155">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row>
    <row r="520" spans="1:155">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row>
    <row r="521" spans="1:155">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row>
    <row r="522" spans="1:155">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row>
    <row r="523" spans="1:155">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row>
    <row r="524" spans="1:155">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row>
    <row r="525" spans="1:155">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row>
    <row r="526" spans="1:155">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row>
    <row r="527" spans="1:155">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row>
    <row r="528" spans="1:155">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row>
    <row r="529" spans="1:155">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row>
    <row r="530" spans="1:155">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row>
    <row r="531" spans="1:155">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row>
    <row r="532" spans="1:155">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row>
    <row r="533" spans="1:155">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row>
    <row r="534" spans="1:155">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row>
    <row r="535" spans="1:155">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row>
    <row r="536" spans="1:155">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row>
    <row r="537" spans="1:155">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row>
    <row r="538" spans="1:155">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row>
    <row r="539" spans="1:155">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row>
    <row r="540" spans="1:155">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row>
    <row r="541" spans="1:155">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row>
    <row r="542" spans="1:155">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row>
    <row r="543" spans="1:155">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row>
    <row r="544" spans="1:155">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row>
    <row r="545" spans="1:155">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row>
    <row r="546" spans="1:155">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row>
    <row r="547" spans="1:155">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row>
    <row r="548" spans="1:155">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row>
    <row r="549" spans="1:155">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row>
    <row r="550" spans="1:155">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row>
    <row r="551" spans="1:155">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row>
    <row r="552" spans="1:155">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row>
    <row r="553" spans="1:155">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row>
    <row r="554" spans="1:155">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row>
    <row r="555" spans="1:155">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row>
    <row r="556" spans="1:155">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row>
    <row r="557" spans="1:155">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row>
    <row r="558" spans="1:155">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row>
    <row r="559" spans="1:155">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row>
    <row r="560" spans="1:155">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row>
    <row r="561" spans="1:155">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row>
    <row r="562" spans="1:155">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row>
    <row r="563" spans="1:155">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row>
    <row r="564" spans="1:155">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row>
    <row r="565" spans="1:155">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row>
    <row r="566" spans="1:155">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row>
    <row r="567" spans="1:155">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row>
    <row r="568" spans="1:155">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row>
    <row r="569" spans="1:155">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row>
    <row r="570" spans="1:155">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row>
    <row r="571" spans="1:155">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row>
    <row r="572" spans="1:155">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row>
    <row r="573" spans="1:155">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row>
    <row r="574" spans="1:155">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row>
    <row r="575" spans="1:155">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row>
    <row r="576" spans="1:155">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row>
    <row r="577" spans="1:155">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row>
    <row r="578" spans="1:155">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row>
    <row r="579" spans="1:155">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row>
    <row r="580" spans="1:155">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row>
    <row r="581" spans="1:155">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row>
    <row r="582" spans="1:155">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row>
    <row r="583" spans="1:155">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row>
    <row r="584" spans="1:155">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row>
    <row r="585" spans="1:155">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row>
    <row r="586" spans="1:155">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row>
    <row r="587" spans="1:155">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row>
    <row r="588" spans="1:155">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row>
    <row r="589" spans="1:155">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row>
    <row r="590" spans="1:155">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row>
    <row r="591" spans="1:155">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row>
    <row r="592" spans="1:155">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row>
    <row r="593" spans="1:155">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row>
    <row r="594" spans="1:155">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row>
    <row r="595" spans="1:155">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row>
    <row r="596" spans="1:155">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row>
    <row r="597" spans="1:155">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row>
    <row r="598" spans="1:155">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row>
    <row r="599" spans="1:155">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row>
    <row r="600" spans="1:155">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row>
    <row r="601" spans="1:155">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row>
    <row r="602" spans="1:155">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row>
    <row r="603" spans="1:155">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row>
    <row r="604" spans="1:155">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row>
    <row r="605" spans="1:155">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row>
    <row r="606" spans="1:155">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row>
    <row r="607" spans="1:155">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row>
    <row r="608" spans="1:155">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row>
    <row r="609" spans="1:155">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row>
    <row r="610" spans="1:155">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row>
    <row r="611" spans="1:155">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row>
    <row r="612" spans="1:155">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row>
    <row r="613" spans="1:155">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row>
    <row r="614" spans="1:155">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row>
    <row r="615" spans="1:155">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row>
    <row r="616" spans="1:155">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row>
    <row r="617" spans="1:155">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row>
    <row r="618" spans="1:155">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row>
    <row r="619" spans="1:155">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row>
    <row r="620" spans="1:155">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row>
    <row r="621" spans="1:155">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row>
    <row r="622" spans="1:155">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row>
    <row r="623" spans="1:155">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row>
    <row r="624" spans="1:155">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row>
    <row r="625" spans="1:155">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row>
    <row r="626" spans="1:155">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row>
    <row r="627" spans="1:155">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row>
    <row r="628" spans="1:155">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row>
    <row r="629" spans="1:155">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row>
    <row r="630" spans="1:155">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row>
    <row r="631" spans="1:155">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row>
    <row r="632" spans="1:155">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row>
    <row r="633" spans="1:155">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row>
    <row r="634" spans="1:155">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row>
    <row r="635" spans="1:155">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row>
    <row r="636" spans="1:155">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row>
    <row r="637" spans="1:155">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c r="DF637"/>
      <c r="DG637"/>
      <c r="DH637"/>
      <c r="DI637"/>
      <c r="DJ637"/>
      <c r="DK637"/>
      <c r="DL637"/>
      <c r="DM637"/>
      <c r="DN637"/>
      <c r="DO637"/>
      <c r="DP637"/>
      <c r="DQ637"/>
      <c r="DR637"/>
      <c r="DS637"/>
      <c r="DT637"/>
      <c r="DU637"/>
      <c r="DV637"/>
      <c r="DW637"/>
      <c r="DX637"/>
      <c r="DY637"/>
      <c r="DZ637"/>
      <c r="EA637"/>
      <c r="EB637"/>
      <c r="EC637"/>
      <c r="ED637"/>
      <c r="EE637"/>
      <c r="EF637"/>
      <c r="EG637"/>
      <c r="EH637"/>
      <c r="EI637"/>
      <c r="EJ637"/>
      <c r="EK637"/>
      <c r="EL637"/>
      <c r="EM637"/>
      <c r="EN637"/>
      <c r="EO637"/>
      <c r="EP637"/>
      <c r="EQ637"/>
      <c r="ER637"/>
      <c r="ES637"/>
      <c r="ET637"/>
      <c r="EU637"/>
      <c r="EV637"/>
      <c r="EW637"/>
      <c r="EX637"/>
      <c r="EY637"/>
    </row>
    <row r="638" spans="1:155">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c r="DF638"/>
      <c r="DG638"/>
      <c r="DH638"/>
      <c r="DI638"/>
      <c r="DJ638"/>
      <c r="DK638"/>
      <c r="DL638"/>
      <c r="DM638"/>
      <c r="DN638"/>
      <c r="DO638"/>
      <c r="DP638"/>
      <c r="DQ638"/>
      <c r="DR638"/>
      <c r="DS638"/>
      <c r="DT638"/>
      <c r="DU638"/>
      <c r="DV638"/>
      <c r="DW638"/>
      <c r="DX638"/>
      <c r="DY638"/>
      <c r="DZ638"/>
      <c r="EA638"/>
      <c r="EB638"/>
      <c r="EC638"/>
      <c r="ED638"/>
      <c r="EE638"/>
      <c r="EF638"/>
      <c r="EG638"/>
      <c r="EH638"/>
      <c r="EI638"/>
      <c r="EJ638"/>
      <c r="EK638"/>
      <c r="EL638"/>
      <c r="EM638"/>
      <c r="EN638"/>
      <c r="EO638"/>
      <c r="EP638"/>
      <c r="EQ638"/>
      <c r="ER638"/>
      <c r="ES638"/>
      <c r="ET638"/>
      <c r="EU638"/>
      <c r="EV638"/>
      <c r="EW638"/>
      <c r="EX638"/>
      <c r="EY638"/>
    </row>
    <row r="639" spans="1:155">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c r="DF639"/>
      <c r="DG639"/>
      <c r="DH639"/>
      <c r="DI639"/>
      <c r="DJ639"/>
      <c r="DK639"/>
      <c r="DL639"/>
      <c r="DM639"/>
      <c r="DN639"/>
      <c r="DO639"/>
      <c r="DP639"/>
      <c r="DQ639"/>
      <c r="DR639"/>
      <c r="DS639"/>
      <c r="DT639"/>
      <c r="DU639"/>
      <c r="DV639"/>
      <c r="DW639"/>
      <c r="DX639"/>
      <c r="DY639"/>
      <c r="DZ639"/>
      <c r="EA639"/>
      <c r="EB639"/>
      <c r="EC639"/>
      <c r="ED639"/>
      <c r="EE639"/>
      <c r="EF639"/>
      <c r="EG639"/>
      <c r="EH639"/>
      <c r="EI639"/>
      <c r="EJ639"/>
      <c r="EK639"/>
      <c r="EL639"/>
      <c r="EM639"/>
      <c r="EN639"/>
      <c r="EO639"/>
      <c r="EP639"/>
      <c r="EQ639"/>
      <c r="ER639"/>
      <c r="ES639"/>
      <c r="ET639"/>
      <c r="EU639"/>
      <c r="EV639"/>
      <c r="EW639"/>
      <c r="EX639"/>
      <c r="EY639"/>
    </row>
    <row r="640" spans="1:155">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c r="DF640"/>
      <c r="DG640"/>
      <c r="DH640"/>
      <c r="DI640"/>
      <c r="DJ640"/>
      <c r="DK640"/>
      <c r="DL640"/>
      <c r="DM640"/>
      <c r="DN640"/>
      <c r="DO640"/>
      <c r="DP640"/>
      <c r="DQ640"/>
      <c r="DR640"/>
      <c r="DS640"/>
      <c r="DT640"/>
      <c r="DU640"/>
      <c r="DV640"/>
      <c r="DW640"/>
      <c r="DX640"/>
      <c r="DY640"/>
      <c r="DZ640"/>
      <c r="EA640"/>
      <c r="EB640"/>
      <c r="EC640"/>
      <c r="ED640"/>
      <c r="EE640"/>
      <c r="EF640"/>
      <c r="EG640"/>
      <c r="EH640"/>
      <c r="EI640"/>
      <c r="EJ640"/>
      <c r="EK640"/>
      <c r="EL640"/>
      <c r="EM640"/>
      <c r="EN640"/>
      <c r="EO640"/>
      <c r="EP640"/>
      <c r="EQ640"/>
      <c r="ER640"/>
      <c r="ES640"/>
      <c r="ET640"/>
      <c r="EU640"/>
      <c r="EV640"/>
      <c r="EW640"/>
      <c r="EX640"/>
      <c r="EY640"/>
    </row>
    <row r="641" spans="1:155">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c r="DF641"/>
      <c r="DG641"/>
      <c r="DH641"/>
      <c r="DI641"/>
      <c r="DJ641"/>
      <c r="DK641"/>
      <c r="DL641"/>
      <c r="DM641"/>
      <c r="DN641"/>
      <c r="DO641"/>
      <c r="DP641"/>
      <c r="DQ641"/>
      <c r="DR641"/>
      <c r="DS641"/>
      <c r="DT641"/>
      <c r="DU641"/>
      <c r="DV641"/>
      <c r="DW641"/>
      <c r="DX641"/>
      <c r="DY641"/>
      <c r="DZ641"/>
      <c r="EA641"/>
      <c r="EB641"/>
      <c r="EC641"/>
      <c r="ED641"/>
      <c r="EE641"/>
      <c r="EF641"/>
      <c r="EG641"/>
      <c r="EH641"/>
      <c r="EI641"/>
      <c r="EJ641"/>
      <c r="EK641"/>
      <c r="EL641"/>
      <c r="EM641"/>
      <c r="EN641"/>
      <c r="EO641"/>
      <c r="EP641"/>
      <c r="EQ641"/>
      <c r="ER641"/>
      <c r="ES641"/>
      <c r="ET641"/>
      <c r="EU641"/>
      <c r="EV641"/>
      <c r="EW641"/>
      <c r="EX641"/>
      <c r="EY641"/>
    </row>
    <row r="642" spans="1:155">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c r="DF642"/>
      <c r="DG642"/>
      <c r="DH642"/>
      <c r="DI642"/>
      <c r="DJ642"/>
      <c r="DK642"/>
      <c r="DL642"/>
      <c r="DM642"/>
      <c r="DN642"/>
      <c r="DO642"/>
      <c r="DP642"/>
      <c r="DQ642"/>
      <c r="DR642"/>
      <c r="DS642"/>
      <c r="DT642"/>
      <c r="DU642"/>
      <c r="DV642"/>
      <c r="DW642"/>
      <c r="DX642"/>
      <c r="DY642"/>
      <c r="DZ642"/>
      <c r="EA642"/>
      <c r="EB642"/>
      <c r="EC642"/>
      <c r="ED642"/>
      <c r="EE642"/>
      <c r="EF642"/>
      <c r="EG642"/>
      <c r="EH642"/>
      <c r="EI642"/>
      <c r="EJ642"/>
      <c r="EK642"/>
      <c r="EL642"/>
      <c r="EM642"/>
      <c r="EN642"/>
      <c r="EO642"/>
      <c r="EP642"/>
      <c r="EQ642"/>
      <c r="ER642"/>
      <c r="ES642"/>
      <c r="ET642"/>
      <c r="EU642"/>
      <c r="EV642"/>
      <c r="EW642"/>
      <c r="EX642"/>
      <c r="EY642"/>
    </row>
    <row r="643" spans="1:155">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c r="DF643"/>
      <c r="DG643"/>
      <c r="DH643"/>
      <c r="DI643"/>
      <c r="DJ643"/>
      <c r="DK643"/>
      <c r="DL643"/>
      <c r="DM643"/>
      <c r="DN643"/>
      <c r="DO643"/>
      <c r="DP643"/>
      <c r="DQ643"/>
      <c r="DR643"/>
      <c r="DS643"/>
      <c r="DT643"/>
      <c r="DU643"/>
      <c r="DV643"/>
      <c r="DW643"/>
      <c r="DX643"/>
      <c r="DY643"/>
      <c r="DZ643"/>
      <c r="EA643"/>
      <c r="EB643"/>
      <c r="EC643"/>
      <c r="ED643"/>
      <c r="EE643"/>
      <c r="EF643"/>
      <c r="EG643"/>
      <c r="EH643"/>
      <c r="EI643"/>
      <c r="EJ643"/>
      <c r="EK643"/>
      <c r="EL643"/>
      <c r="EM643"/>
      <c r="EN643"/>
      <c r="EO643"/>
      <c r="EP643"/>
      <c r="EQ643"/>
      <c r="ER643"/>
      <c r="ES643"/>
      <c r="ET643"/>
      <c r="EU643"/>
      <c r="EV643"/>
      <c r="EW643"/>
      <c r="EX643"/>
      <c r="EY643"/>
    </row>
    <row r="644" spans="1:155">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c r="DF644"/>
      <c r="DG644"/>
      <c r="DH644"/>
      <c r="DI644"/>
      <c r="DJ644"/>
      <c r="DK644"/>
      <c r="DL644"/>
      <c r="DM644"/>
      <c r="DN644"/>
      <c r="DO644"/>
      <c r="DP644"/>
      <c r="DQ644"/>
      <c r="DR644"/>
      <c r="DS644"/>
      <c r="DT644"/>
      <c r="DU644"/>
      <c r="DV644"/>
      <c r="DW644"/>
      <c r="DX644"/>
      <c r="DY644"/>
      <c r="DZ644"/>
      <c r="EA644"/>
      <c r="EB644"/>
      <c r="EC644"/>
      <c r="ED644"/>
      <c r="EE644"/>
      <c r="EF644"/>
      <c r="EG644"/>
      <c r="EH644"/>
      <c r="EI644"/>
      <c r="EJ644"/>
      <c r="EK644"/>
      <c r="EL644"/>
      <c r="EM644"/>
      <c r="EN644"/>
      <c r="EO644"/>
      <c r="EP644"/>
      <c r="EQ644"/>
      <c r="ER644"/>
      <c r="ES644"/>
      <c r="ET644"/>
      <c r="EU644"/>
      <c r="EV644"/>
      <c r="EW644"/>
      <c r="EX644"/>
      <c r="EY644"/>
    </row>
    <row r="645" spans="1:155">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c r="DF645"/>
      <c r="DG645"/>
      <c r="DH645"/>
      <c r="DI645"/>
      <c r="DJ645"/>
      <c r="DK645"/>
      <c r="DL645"/>
      <c r="DM645"/>
      <c r="DN645"/>
      <c r="DO645"/>
      <c r="DP645"/>
      <c r="DQ645"/>
      <c r="DR645"/>
      <c r="DS645"/>
      <c r="DT645"/>
      <c r="DU645"/>
      <c r="DV645"/>
      <c r="DW645"/>
      <c r="DX645"/>
      <c r="DY645"/>
      <c r="DZ645"/>
      <c r="EA645"/>
      <c r="EB645"/>
      <c r="EC645"/>
      <c r="ED645"/>
      <c r="EE645"/>
      <c r="EF645"/>
      <c r="EG645"/>
      <c r="EH645"/>
      <c r="EI645"/>
      <c r="EJ645"/>
      <c r="EK645"/>
      <c r="EL645"/>
      <c r="EM645"/>
      <c r="EN645"/>
      <c r="EO645"/>
      <c r="EP645"/>
      <c r="EQ645"/>
      <c r="ER645"/>
      <c r="ES645"/>
      <c r="ET645"/>
      <c r="EU645"/>
      <c r="EV645"/>
      <c r="EW645"/>
      <c r="EX645"/>
      <c r="EY645"/>
    </row>
    <row r="646" spans="1:155">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c r="DF646"/>
      <c r="DG646"/>
      <c r="DH646"/>
      <c r="DI646"/>
      <c r="DJ646"/>
      <c r="DK646"/>
      <c r="DL646"/>
      <c r="DM646"/>
      <c r="DN646"/>
      <c r="DO646"/>
      <c r="DP646"/>
      <c r="DQ646"/>
      <c r="DR646"/>
      <c r="DS646"/>
      <c r="DT646"/>
      <c r="DU646"/>
      <c r="DV646"/>
      <c r="DW646"/>
      <c r="DX646"/>
      <c r="DY646"/>
      <c r="DZ646"/>
      <c r="EA646"/>
      <c r="EB646"/>
      <c r="EC646"/>
      <c r="ED646"/>
      <c r="EE646"/>
      <c r="EF646"/>
      <c r="EG646"/>
      <c r="EH646"/>
      <c r="EI646"/>
      <c r="EJ646"/>
      <c r="EK646"/>
      <c r="EL646"/>
      <c r="EM646"/>
      <c r="EN646"/>
      <c r="EO646"/>
      <c r="EP646"/>
      <c r="EQ646"/>
      <c r="ER646"/>
      <c r="ES646"/>
      <c r="ET646"/>
      <c r="EU646"/>
      <c r="EV646"/>
      <c r="EW646"/>
      <c r="EX646"/>
      <c r="EY646"/>
    </row>
    <row r="647" spans="1:155">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c r="DF647"/>
      <c r="DG647"/>
      <c r="DH647"/>
      <c r="DI647"/>
      <c r="DJ647"/>
      <c r="DK647"/>
      <c r="DL647"/>
      <c r="DM647"/>
      <c r="DN647"/>
      <c r="DO647"/>
      <c r="DP647"/>
      <c r="DQ647"/>
      <c r="DR647"/>
      <c r="DS647"/>
      <c r="DT647"/>
      <c r="DU647"/>
      <c r="DV647"/>
      <c r="DW647"/>
      <c r="DX647"/>
      <c r="DY647"/>
      <c r="DZ647"/>
      <c r="EA647"/>
      <c r="EB647"/>
      <c r="EC647"/>
      <c r="ED647"/>
      <c r="EE647"/>
      <c r="EF647"/>
      <c r="EG647"/>
      <c r="EH647"/>
      <c r="EI647"/>
      <c r="EJ647"/>
      <c r="EK647"/>
      <c r="EL647"/>
      <c r="EM647"/>
      <c r="EN647"/>
      <c r="EO647"/>
      <c r="EP647"/>
      <c r="EQ647"/>
      <c r="ER647"/>
      <c r="ES647"/>
      <c r="ET647"/>
      <c r="EU647"/>
      <c r="EV647"/>
      <c r="EW647"/>
      <c r="EX647"/>
      <c r="EY647"/>
    </row>
    <row r="648" spans="1:155">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c r="DF648"/>
      <c r="DG648"/>
      <c r="DH648"/>
      <c r="DI648"/>
      <c r="DJ648"/>
      <c r="DK648"/>
      <c r="DL648"/>
      <c r="DM648"/>
      <c r="DN648"/>
      <c r="DO648"/>
      <c r="DP648"/>
      <c r="DQ648"/>
      <c r="DR648"/>
      <c r="DS648"/>
      <c r="DT648"/>
      <c r="DU648"/>
      <c r="DV648"/>
      <c r="DW648"/>
      <c r="DX648"/>
      <c r="DY648"/>
      <c r="DZ648"/>
      <c r="EA648"/>
      <c r="EB648"/>
      <c r="EC648"/>
      <c r="ED648"/>
      <c r="EE648"/>
      <c r="EF648"/>
      <c r="EG648"/>
      <c r="EH648"/>
      <c r="EI648"/>
      <c r="EJ648"/>
      <c r="EK648"/>
      <c r="EL648"/>
      <c r="EM648"/>
      <c r="EN648"/>
      <c r="EO648"/>
      <c r="EP648"/>
      <c r="EQ648"/>
      <c r="ER648"/>
      <c r="ES648"/>
      <c r="ET648"/>
      <c r="EU648"/>
      <c r="EV648"/>
      <c r="EW648"/>
      <c r="EX648"/>
      <c r="EY648"/>
    </row>
    <row r="649" spans="1:155">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c r="DF649"/>
      <c r="DG649"/>
      <c r="DH649"/>
      <c r="DI649"/>
      <c r="DJ649"/>
      <c r="DK649"/>
      <c r="DL649"/>
      <c r="DM649"/>
      <c r="DN649"/>
      <c r="DO649"/>
      <c r="DP649"/>
      <c r="DQ649"/>
      <c r="DR649"/>
      <c r="DS649"/>
      <c r="DT649"/>
      <c r="DU649"/>
      <c r="DV649"/>
      <c r="DW649"/>
      <c r="DX649"/>
      <c r="DY649"/>
      <c r="DZ649"/>
      <c r="EA649"/>
      <c r="EB649"/>
      <c r="EC649"/>
      <c r="ED649"/>
      <c r="EE649"/>
      <c r="EF649"/>
      <c r="EG649"/>
      <c r="EH649"/>
      <c r="EI649"/>
      <c r="EJ649"/>
      <c r="EK649"/>
      <c r="EL649"/>
      <c r="EM649"/>
      <c r="EN649"/>
      <c r="EO649"/>
      <c r="EP649"/>
      <c r="EQ649"/>
      <c r="ER649"/>
      <c r="ES649"/>
      <c r="ET649"/>
      <c r="EU649"/>
      <c r="EV649"/>
      <c r="EW649"/>
      <c r="EX649"/>
      <c r="EY649"/>
    </row>
    <row r="650" spans="1:155">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c r="DF650"/>
      <c r="DG650"/>
      <c r="DH650"/>
      <c r="DI650"/>
      <c r="DJ650"/>
      <c r="DK650"/>
      <c r="DL650"/>
      <c r="DM650"/>
      <c r="DN650"/>
      <c r="DO650"/>
      <c r="DP650"/>
      <c r="DQ650"/>
      <c r="DR650"/>
      <c r="DS650"/>
      <c r="DT650"/>
      <c r="DU650"/>
      <c r="DV650"/>
      <c r="DW650"/>
      <c r="DX650"/>
      <c r="DY650"/>
      <c r="DZ650"/>
      <c r="EA650"/>
      <c r="EB650"/>
      <c r="EC650"/>
      <c r="ED650"/>
      <c r="EE650"/>
      <c r="EF650"/>
      <c r="EG650"/>
      <c r="EH650"/>
      <c r="EI650"/>
      <c r="EJ650"/>
      <c r="EK650"/>
      <c r="EL650"/>
      <c r="EM650"/>
      <c r="EN650"/>
      <c r="EO650"/>
      <c r="EP650"/>
      <c r="EQ650"/>
      <c r="ER650"/>
      <c r="ES650"/>
      <c r="ET650"/>
      <c r="EU650"/>
      <c r="EV650"/>
      <c r="EW650"/>
      <c r="EX650"/>
      <c r="EY650"/>
    </row>
    <row r="651" spans="1:155">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c r="DF651"/>
      <c r="DG651"/>
      <c r="DH651"/>
      <c r="DI651"/>
      <c r="DJ651"/>
      <c r="DK651"/>
      <c r="DL651"/>
      <c r="DM651"/>
      <c r="DN651"/>
      <c r="DO651"/>
      <c r="DP651"/>
      <c r="DQ651"/>
      <c r="DR651"/>
      <c r="DS651"/>
      <c r="DT651"/>
      <c r="DU651"/>
      <c r="DV651"/>
      <c r="DW651"/>
      <c r="DX651"/>
      <c r="DY651"/>
      <c r="DZ651"/>
      <c r="EA651"/>
      <c r="EB651"/>
      <c r="EC651"/>
      <c r="ED651"/>
      <c r="EE651"/>
      <c r="EF651"/>
      <c r="EG651"/>
      <c r="EH651"/>
      <c r="EI651"/>
      <c r="EJ651"/>
      <c r="EK651"/>
      <c r="EL651"/>
      <c r="EM651"/>
      <c r="EN651"/>
      <c r="EO651"/>
      <c r="EP651"/>
      <c r="EQ651"/>
      <c r="ER651"/>
      <c r="ES651"/>
      <c r="ET651"/>
      <c r="EU651"/>
      <c r="EV651"/>
      <c r="EW651"/>
      <c r="EX651"/>
      <c r="EY651"/>
    </row>
    <row r="652" spans="1:155">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c r="DF652"/>
      <c r="DG652"/>
      <c r="DH652"/>
      <c r="DI652"/>
      <c r="DJ652"/>
      <c r="DK652"/>
      <c r="DL652"/>
      <c r="DM652"/>
      <c r="DN652"/>
      <c r="DO652"/>
      <c r="DP652"/>
      <c r="DQ652"/>
      <c r="DR652"/>
      <c r="DS652"/>
      <c r="DT652"/>
      <c r="DU652"/>
      <c r="DV652"/>
      <c r="DW652"/>
      <c r="DX652"/>
      <c r="DY652"/>
      <c r="DZ652"/>
      <c r="EA652"/>
      <c r="EB652"/>
      <c r="EC652"/>
      <c r="ED652"/>
      <c r="EE652"/>
      <c r="EF652"/>
      <c r="EG652"/>
      <c r="EH652"/>
      <c r="EI652"/>
      <c r="EJ652"/>
      <c r="EK652"/>
      <c r="EL652"/>
      <c r="EM652"/>
      <c r="EN652"/>
      <c r="EO652"/>
      <c r="EP652"/>
      <c r="EQ652"/>
      <c r="ER652"/>
      <c r="ES652"/>
      <c r="ET652"/>
      <c r="EU652"/>
      <c r="EV652"/>
      <c r="EW652"/>
      <c r="EX652"/>
      <c r="EY652"/>
    </row>
    <row r="653" spans="1:155">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c r="DF653"/>
      <c r="DG653"/>
      <c r="DH653"/>
      <c r="DI653"/>
      <c r="DJ653"/>
      <c r="DK653"/>
      <c r="DL653"/>
      <c r="DM653"/>
      <c r="DN653"/>
      <c r="DO653"/>
      <c r="DP653"/>
      <c r="DQ653"/>
      <c r="DR653"/>
      <c r="DS653"/>
      <c r="DT653"/>
      <c r="DU653"/>
      <c r="DV653"/>
      <c r="DW653"/>
      <c r="DX653"/>
      <c r="DY653"/>
      <c r="DZ653"/>
      <c r="EA653"/>
      <c r="EB653"/>
      <c r="EC653"/>
      <c r="ED653"/>
      <c r="EE653"/>
      <c r="EF653"/>
      <c r="EG653"/>
      <c r="EH653"/>
      <c r="EI653"/>
      <c r="EJ653"/>
      <c r="EK653"/>
      <c r="EL653"/>
      <c r="EM653"/>
      <c r="EN653"/>
      <c r="EO653"/>
      <c r="EP653"/>
      <c r="EQ653"/>
      <c r="ER653"/>
      <c r="ES653"/>
      <c r="ET653"/>
      <c r="EU653"/>
      <c r="EV653"/>
      <c r="EW653"/>
      <c r="EX653"/>
      <c r="EY653"/>
    </row>
    <row r="654" spans="1:155">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c r="DF654"/>
      <c r="DG654"/>
      <c r="DH654"/>
      <c r="DI654"/>
      <c r="DJ654"/>
      <c r="DK654"/>
      <c r="DL654"/>
      <c r="DM654"/>
      <c r="DN654"/>
      <c r="DO654"/>
      <c r="DP654"/>
      <c r="DQ654"/>
      <c r="DR654"/>
      <c r="DS654"/>
      <c r="DT654"/>
      <c r="DU654"/>
      <c r="DV654"/>
      <c r="DW654"/>
      <c r="DX654"/>
      <c r="DY654"/>
      <c r="DZ654"/>
      <c r="EA654"/>
      <c r="EB654"/>
      <c r="EC654"/>
      <c r="ED654"/>
      <c r="EE654"/>
      <c r="EF654"/>
      <c r="EG654"/>
      <c r="EH654"/>
      <c r="EI654"/>
      <c r="EJ654"/>
      <c r="EK654"/>
      <c r="EL654"/>
      <c r="EM654"/>
      <c r="EN654"/>
      <c r="EO654"/>
      <c r="EP654"/>
      <c r="EQ654"/>
      <c r="ER654"/>
      <c r="ES654"/>
      <c r="ET654"/>
      <c r="EU654"/>
      <c r="EV654"/>
      <c r="EW654"/>
      <c r="EX654"/>
      <c r="EY654"/>
    </row>
    <row r="655" spans="1:155">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c r="DF655"/>
      <c r="DG655"/>
      <c r="DH655"/>
      <c r="DI655"/>
      <c r="DJ655"/>
      <c r="DK655"/>
      <c r="DL655"/>
      <c r="DM655"/>
      <c r="DN655"/>
      <c r="DO655"/>
      <c r="DP655"/>
      <c r="DQ655"/>
      <c r="DR655"/>
      <c r="DS655"/>
      <c r="DT655"/>
      <c r="DU655"/>
      <c r="DV655"/>
      <c r="DW655"/>
      <c r="DX655"/>
      <c r="DY655"/>
      <c r="DZ655"/>
      <c r="EA655"/>
      <c r="EB655"/>
      <c r="EC655"/>
      <c r="ED655"/>
      <c r="EE655"/>
      <c r="EF655"/>
      <c r="EG655"/>
      <c r="EH655"/>
      <c r="EI655"/>
      <c r="EJ655"/>
      <c r="EK655"/>
      <c r="EL655"/>
      <c r="EM655"/>
      <c r="EN655"/>
      <c r="EO655"/>
      <c r="EP655"/>
      <c r="EQ655"/>
      <c r="ER655"/>
      <c r="ES655"/>
      <c r="ET655"/>
      <c r="EU655"/>
      <c r="EV655"/>
      <c r="EW655"/>
      <c r="EX655"/>
      <c r="EY655"/>
    </row>
    <row r="656" spans="1:155">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c r="DF656"/>
      <c r="DG656"/>
      <c r="DH656"/>
      <c r="DI656"/>
      <c r="DJ656"/>
      <c r="DK656"/>
      <c r="DL656"/>
      <c r="DM656"/>
      <c r="DN656"/>
      <c r="DO656"/>
      <c r="DP656"/>
      <c r="DQ656"/>
      <c r="DR656"/>
      <c r="DS656"/>
      <c r="DT656"/>
      <c r="DU656"/>
      <c r="DV656"/>
      <c r="DW656"/>
      <c r="DX656"/>
      <c r="DY656"/>
      <c r="DZ656"/>
      <c r="EA656"/>
      <c r="EB656"/>
      <c r="EC656"/>
      <c r="ED656"/>
      <c r="EE656"/>
      <c r="EF656"/>
      <c r="EG656"/>
      <c r="EH656"/>
      <c r="EI656"/>
      <c r="EJ656"/>
      <c r="EK656"/>
      <c r="EL656"/>
      <c r="EM656"/>
      <c r="EN656"/>
      <c r="EO656"/>
      <c r="EP656"/>
      <c r="EQ656"/>
      <c r="ER656"/>
      <c r="ES656"/>
      <c r="ET656"/>
      <c r="EU656"/>
      <c r="EV656"/>
      <c r="EW656"/>
      <c r="EX656"/>
      <c r="EY656"/>
    </row>
    <row r="657" spans="1:155">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c r="DF657"/>
      <c r="DG657"/>
      <c r="DH657"/>
      <c r="DI657"/>
      <c r="DJ657"/>
      <c r="DK657"/>
      <c r="DL657"/>
      <c r="DM657"/>
      <c r="DN657"/>
      <c r="DO657"/>
      <c r="DP657"/>
      <c r="DQ657"/>
      <c r="DR657"/>
      <c r="DS657"/>
      <c r="DT657"/>
      <c r="DU657"/>
      <c r="DV657"/>
      <c r="DW657"/>
      <c r="DX657"/>
      <c r="DY657"/>
      <c r="DZ657"/>
      <c r="EA657"/>
      <c r="EB657"/>
      <c r="EC657"/>
      <c r="ED657"/>
      <c r="EE657"/>
      <c r="EF657"/>
      <c r="EG657"/>
      <c r="EH657"/>
      <c r="EI657"/>
      <c r="EJ657"/>
      <c r="EK657"/>
      <c r="EL657"/>
      <c r="EM657"/>
      <c r="EN657"/>
      <c r="EO657"/>
      <c r="EP657"/>
      <c r="EQ657"/>
      <c r="ER657"/>
      <c r="ES657"/>
      <c r="ET657"/>
      <c r="EU657"/>
      <c r="EV657"/>
      <c r="EW657"/>
      <c r="EX657"/>
      <c r="EY657"/>
    </row>
    <row r="658" spans="1:155">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c r="DF658"/>
      <c r="DG658"/>
      <c r="DH658"/>
      <c r="DI658"/>
      <c r="DJ658"/>
      <c r="DK658"/>
      <c r="DL658"/>
      <c r="DM658"/>
      <c r="DN658"/>
      <c r="DO658"/>
      <c r="DP658"/>
      <c r="DQ658"/>
      <c r="DR658"/>
      <c r="DS658"/>
      <c r="DT658"/>
      <c r="DU658"/>
      <c r="DV658"/>
      <c r="DW658"/>
      <c r="DX658"/>
      <c r="DY658"/>
      <c r="DZ658"/>
      <c r="EA658"/>
      <c r="EB658"/>
      <c r="EC658"/>
      <c r="ED658"/>
      <c r="EE658"/>
      <c r="EF658"/>
      <c r="EG658"/>
      <c r="EH658"/>
      <c r="EI658"/>
      <c r="EJ658"/>
      <c r="EK658"/>
      <c r="EL658"/>
      <c r="EM658"/>
      <c r="EN658"/>
      <c r="EO658"/>
      <c r="EP658"/>
      <c r="EQ658"/>
      <c r="ER658"/>
      <c r="ES658"/>
      <c r="ET658"/>
      <c r="EU658"/>
      <c r="EV658"/>
      <c r="EW658"/>
      <c r="EX658"/>
      <c r="EY658"/>
    </row>
    <row r="659" spans="1:155">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c r="DF659"/>
      <c r="DG659"/>
      <c r="DH659"/>
      <c r="DI659"/>
      <c r="DJ659"/>
      <c r="DK659"/>
      <c r="DL659"/>
      <c r="DM659"/>
      <c r="DN659"/>
      <c r="DO659"/>
      <c r="DP659"/>
      <c r="DQ659"/>
      <c r="DR659"/>
      <c r="DS659"/>
      <c r="DT659"/>
      <c r="DU659"/>
      <c r="DV659"/>
      <c r="DW659"/>
      <c r="DX659"/>
      <c r="DY659"/>
      <c r="DZ659"/>
      <c r="EA659"/>
      <c r="EB659"/>
      <c r="EC659"/>
      <c r="ED659"/>
      <c r="EE659"/>
      <c r="EF659"/>
      <c r="EG659"/>
      <c r="EH659"/>
      <c r="EI659"/>
      <c r="EJ659"/>
      <c r="EK659"/>
      <c r="EL659"/>
      <c r="EM659"/>
      <c r="EN659"/>
      <c r="EO659"/>
      <c r="EP659"/>
      <c r="EQ659"/>
      <c r="ER659"/>
      <c r="ES659"/>
      <c r="ET659"/>
      <c r="EU659"/>
      <c r="EV659"/>
      <c r="EW659"/>
      <c r="EX659"/>
      <c r="EY659"/>
    </row>
    <row r="660" spans="1:155">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c r="DF660"/>
      <c r="DG660"/>
      <c r="DH660"/>
      <c r="DI660"/>
      <c r="DJ660"/>
      <c r="DK660"/>
      <c r="DL660"/>
      <c r="DM660"/>
      <c r="DN660"/>
      <c r="DO660"/>
      <c r="DP660"/>
      <c r="DQ660"/>
      <c r="DR660"/>
      <c r="DS660"/>
      <c r="DT660"/>
      <c r="DU660"/>
      <c r="DV660"/>
      <c r="DW660"/>
      <c r="DX660"/>
      <c r="DY660"/>
      <c r="DZ660"/>
      <c r="EA660"/>
      <c r="EB660"/>
      <c r="EC660"/>
      <c r="ED660"/>
      <c r="EE660"/>
      <c r="EF660"/>
      <c r="EG660"/>
      <c r="EH660"/>
      <c r="EI660"/>
      <c r="EJ660"/>
      <c r="EK660"/>
      <c r="EL660"/>
      <c r="EM660"/>
      <c r="EN660"/>
      <c r="EO660"/>
      <c r="EP660"/>
      <c r="EQ660"/>
      <c r="ER660"/>
      <c r="ES660"/>
      <c r="ET660"/>
      <c r="EU660"/>
      <c r="EV660"/>
      <c r="EW660"/>
      <c r="EX660"/>
      <c r="EY660"/>
    </row>
    <row r="661" spans="1:155">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c r="DF661"/>
      <c r="DG661"/>
      <c r="DH661"/>
      <c r="DI661"/>
      <c r="DJ661"/>
      <c r="DK661"/>
      <c r="DL661"/>
      <c r="DM661"/>
      <c r="DN661"/>
      <c r="DO661"/>
      <c r="DP661"/>
      <c r="DQ661"/>
      <c r="DR661"/>
      <c r="DS661"/>
      <c r="DT661"/>
      <c r="DU661"/>
      <c r="DV661"/>
      <c r="DW661"/>
      <c r="DX661"/>
      <c r="DY661"/>
      <c r="DZ661"/>
      <c r="EA661"/>
      <c r="EB661"/>
      <c r="EC661"/>
      <c r="ED661"/>
      <c r="EE661"/>
      <c r="EF661"/>
      <c r="EG661"/>
      <c r="EH661"/>
      <c r="EI661"/>
      <c r="EJ661"/>
      <c r="EK661"/>
      <c r="EL661"/>
      <c r="EM661"/>
      <c r="EN661"/>
      <c r="EO661"/>
      <c r="EP661"/>
      <c r="EQ661"/>
      <c r="ER661"/>
      <c r="ES661"/>
      <c r="ET661"/>
      <c r="EU661"/>
      <c r="EV661"/>
      <c r="EW661"/>
      <c r="EX661"/>
      <c r="EY661"/>
    </row>
    <row r="662" spans="1:155">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c r="DF662"/>
      <c r="DG662"/>
      <c r="DH662"/>
      <c r="DI662"/>
      <c r="DJ662"/>
      <c r="DK662"/>
      <c r="DL662"/>
      <c r="DM662"/>
      <c r="DN662"/>
      <c r="DO662"/>
      <c r="DP662"/>
      <c r="DQ662"/>
      <c r="DR662"/>
      <c r="DS662"/>
      <c r="DT662"/>
      <c r="DU662"/>
      <c r="DV662"/>
      <c r="DW662"/>
      <c r="DX662"/>
      <c r="DY662"/>
      <c r="DZ662"/>
      <c r="EA662"/>
      <c r="EB662"/>
      <c r="EC662"/>
      <c r="ED662"/>
      <c r="EE662"/>
      <c r="EF662"/>
      <c r="EG662"/>
      <c r="EH662"/>
      <c r="EI662"/>
      <c r="EJ662"/>
      <c r="EK662"/>
      <c r="EL662"/>
      <c r="EM662"/>
      <c r="EN662"/>
      <c r="EO662"/>
      <c r="EP662"/>
      <c r="EQ662"/>
      <c r="ER662"/>
      <c r="ES662"/>
      <c r="ET662"/>
      <c r="EU662"/>
      <c r="EV662"/>
      <c r="EW662"/>
      <c r="EX662"/>
      <c r="EY662"/>
    </row>
    <row r="663" spans="1:155">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c r="DJ663"/>
      <c r="DK663"/>
      <c r="DL663"/>
      <c r="DM663"/>
      <c r="DN663"/>
      <c r="DO663"/>
      <c r="DP663"/>
      <c r="DQ663"/>
      <c r="DR663"/>
      <c r="DS663"/>
      <c r="DT663"/>
      <c r="DU663"/>
      <c r="DV663"/>
      <c r="DW663"/>
      <c r="DX663"/>
      <c r="DY663"/>
      <c r="DZ663"/>
      <c r="EA663"/>
      <c r="EB663"/>
      <c r="EC663"/>
      <c r="ED663"/>
      <c r="EE663"/>
      <c r="EF663"/>
      <c r="EG663"/>
      <c r="EH663"/>
      <c r="EI663"/>
      <c r="EJ663"/>
      <c r="EK663"/>
      <c r="EL663"/>
      <c r="EM663"/>
      <c r="EN663"/>
      <c r="EO663"/>
      <c r="EP663"/>
      <c r="EQ663"/>
      <c r="ER663"/>
      <c r="ES663"/>
      <c r="ET663"/>
      <c r="EU663"/>
      <c r="EV663"/>
      <c r="EW663"/>
      <c r="EX663"/>
      <c r="EY663"/>
    </row>
    <row r="664" spans="1:155">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c r="DF664"/>
      <c r="DG664"/>
      <c r="DH664"/>
      <c r="DI664"/>
      <c r="DJ664"/>
      <c r="DK664"/>
      <c r="DL664"/>
      <c r="DM664"/>
      <c r="DN664"/>
      <c r="DO664"/>
      <c r="DP664"/>
      <c r="DQ664"/>
      <c r="DR664"/>
      <c r="DS664"/>
      <c r="DT664"/>
      <c r="DU664"/>
      <c r="DV664"/>
      <c r="DW664"/>
      <c r="DX664"/>
      <c r="DY664"/>
      <c r="DZ664"/>
      <c r="EA664"/>
      <c r="EB664"/>
      <c r="EC664"/>
      <c r="ED664"/>
      <c r="EE664"/>
      <c r="EF664"/>
      <c r="EG664"/>
      <c r="EH664"/>
      <c r="EI664"/>
      <c r="EJ664"/>
      <c r="EK664"/>
      <c r="EL664"/>
      <c r="EM664"/>
      <c r="EN664"/>
      <c r="EO664"/>
      <c r="EP664"/>
      <c r="EQ664"/>
      <c r="ER664"/>
      <c r="ES664"/>
      <c r="ET664"/>
      <c r="EU664"/>
      <c r="EV664"/>
      <c r="EW664"/>
      <c r="EX664"/>
      <c r="EY664"/>
    </row>
    <row r="665" spans="1:155">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c r="DF665"/>
      <c r="DG665"/>
      <c r="DH665"/>
      <c r="DI665"/>
      <c r="DJ665"/>
      <c r="DK665"/>
      <c r="DL665"/>
      <c r="DM665"/>
      <c r="DN665"/>
      <c r="DO665"/>
      <c r="DP665"/>
      <c r="DQ665"/>
      <c r="DR665"/>
      <c r="DS665"/>
      <c r="DT665"/>
      <c r="DU665"/>
      <c r="DV665"/>
      <c r="DW665"/>
      <c r="DX665"/>
      <c r="DY665"/>
      <c r="DZ665"/>
      <c r="EA665"/>
      <c r="EB665"/>
      <c r="EC665"/>
      <c r="ED665"/>
      <c r="EE665"/>
      <c r="EF665"/>
      <c r="EG665"/>
      <c r="EH665"/>
      <c r="EI665"/>
      <c r="EJ665"/>
      <c r="EK665"/>
      <c r="EL665"/>
      <c r="EM665"/>
      <c r="EN665"/>
      <c r="EO665"/>
      <c r="EP665"/>
      <c r="EQ665"/>
      <c r="ER665"/>
      <c r="ES665"/>
      <c r="ET665"/>
      <c r="EU665"/>
      <c r="EV665"/>
      <c r="EW665"/>
      <c r="EX665"/>
      <c r="EY665"/>
    </row>
    <row r="666" spans="1:155">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c r="DF666"/>
      <c r="DG666"/>
      <c r="DH666"/>
      <c r="DI666"/>
      <c r="DJ666"/>
      <c r="DK666"/>
      <c r="DL666"/>
      <c r="DM666"/>
      <c r="DN666"/>
      <c r="DO666"/>
      <c r="DP666"/>
      <c r="DQ666"/>
      <c r="DR666"/>
      <c r="DS666"/>
      <c r="DT666"/>
      <c r="DU666"/>
      <c r="DV666"/>
      <c r="DW666"/>
      <c r="DX666"/>
      <c r="DY666"/>
      <c r="DZ666"/>
      <c r="EA666"/>
      <c r="EB666"/>
      <c r="EC666"/>
      <c r="ED666"/>
      <c r="EE666"/>
      <c r="EF666"/>
      <c r="EG666"/>
      <c r="EH666"/>
      <c r="EI666"/>
      <c r="EJ666"/>
      <c r="EK666"/>
      <c r="EL666"/>
      <c r="EM666"/>
      <c r="EN666"/>
      <c r="EO666"/>
      <c r="EP666"/>
      <c r="EQ666"/>
      <c r="ER666"/>
      <c r="ES666"/>
      <c r="ET666"/>
      <c r="EU666"/>
      <c r="EV666"/>
      <c r="EW666"/>
      <c r="EX666"/>
      <c r="EY666"/>
    </row>
    <row r="667" spans="1:155">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c r="DF667"/>
      <c r="DG667"/>
      <c r="DH667"/>
      <c r="DI667"/>
      <c r="DJ667"/>
      <c r="DK667"/>
      <c r="DL667"/>
      <c r="DM667"/>
      <c r="DN667"/>
      <c r="DO667"/>
      <c r="DP667"/>
      <c r="DQ667"/>
      <c r="DR667"/>
      <c r="DS667"/>
      <c r="DT667"/>
      <c r="DU667"/>
      <c r="DV667"/>
      <c r="DW667"/>
      <c r="DX667"/>
      <c r="DY667"/>
      <c r="DZ667"/>
      <c r="EA667"/>
      <c r="EB667"/>
      <c r="EC667"/>
      <c r="ED667"/>
      <c r="EE667"/>
      <c r="EF667"/>
      <c r="EG667"/>
      <c r="EH667"/>
      <c r="EI667"/>
      <c r="EJ667"/>
      <c r="EK667"/>
      <c r="EL667"/>
      <c r="EM667"/>
      <c r="EN667"/>
      <c r="EO667"/>
      <c r="EP667"/>
      <c r="EQ667"/>
      <c r="ER667"/>
      <c r="ES667"/>
      <c r="ET667"/>
      <c r="EU667"/>
      <c r="EV667"/>
      <c r="EW667"/>
      <c r="EX667"/>
      <c r="EY667"/>
    </row>
    <row r="668" spans="1:155">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c r="DF668"/>
      <c r="DG668"/>
      <c r="DH668"/>
      <c r="DI668"/>
      <c r="DJ668"/>
      <c r="DK668"/>
      <c r="DL668"/>
      <c r="DM668"/>
      <c r="DN668"/>
      <c r="DO668"/>
      <c r="DP668"/>
      <c r="DQ668"/>
      <c r="DR668"/>
      <c r="DS668"/>
      <c r="DT668"/>
      <c r="DU668"/>
      <c r="DV668"/>
      <c r="DW668"/>
      <c r="DX668"/>
      <c r="DY668"/>
      <c r="DZ668"/>
      <c r="EA668"/>
      <c r="EB668"/>
      <c r="EC668"/>
      <c r="ED668"/>
      <c r="EE668"/>
      <c r="EF668"/>
      <c r="EG668"/>
      <c r="EH668"/>
      <c r="EI668"/>
      <c r="EJ668"/>
      <c r="EK668"/>
      <c r="EL668"/>
      <c r="EM668"/>
      <c r="EN668"/>
      <c r="EO668"/>
      <c r="EP668"/>
      <c r="EQ668"/>
      <c r="ER668"/>
      <c r="ES668"/>
      <c r="ET668"/>
      <c r="EU668"/>
      <c r="EV668"/>
      <c r="EW668"/>
      <c r="EX668"/>
      <c r="EY668"/>
    </row>
    <row r="669" spans="1:155">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c r="DF669"/>
      <c r="DG669"/>
      <c r="DH669"/>
      <c r="DI669"/>
      <c r="DJ669"/>
      <c r="DK669"/>
      <c r="DL669"/>
      <c r="DM669"/>
      <c r="DN669"/>
      <c r="DO669"/>
      <c r="DP669"/>
      <c r="DQ669"/>
      <c r="DR669"/>
      <c r="DS669"/>
      <c r="DT669"/>
      <c r="DU669"/>
      <c r="DV669"/>
      <c r="DW669"/>
      <c r="DX669"/>
      <c r="DY669"/>
      <c r="DZ669"/>
      <c r="EA669"/>
      <c r="EB669"/>
      <c r="EC669"/>
      <c r="ED669"/>
      <c r="EE669"/>
      <c r="EF669"/>
      <c r="EG669"/>
      <c r="EH669"/>
      <c r="EI669"/>
      <c r="EJ669"/>
      <c r="EK669"/>
      <c r="EL669"/>
      <c r="EM669"/>
      <c r="EN669"/>
      <c r="EO669"/>
      <c r="EP669"/>
      <c r="EQ669"/>
      <c r="ER669"/>
      <c r="ES669"/>
      <c r="ET669"/>
      <c r="EU669"/>
      <c r="EV669"/>
      <c r="EW669"/>
      <c r="EX669"/>
      <c r="EY669"/>
    </row>
    <row r="670" spans="1:155">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c r="DF670"/>
      <c r="DG670"/>
      <c r="DH670"/>
      <c r="DI670"/>
      <c r="DJ670"/>
      <c r="DK670"/>
      <c r="DL670"/>
      <c r="DM670"/>
      <c r="DN670"/>
      <c r="DO670"/>
      <c r="DP670"/>
      <c r="DQ670"/>
      <c r="DR670"/>
      <c r="DS670"/>
      <c r="DT670"/>
      <c r="DU670"/>
      <c r="DV670"/>
      <c r="DW670"/>
      <c r="DX670"/>
      <c r="DY670"/>
      <c r="DZ670"/>
      <c r="EA670"/>
      <c r="EB670"/>
      <c r="EC670"/>
      <c r="ED670"/>
      <c r="EE670"/>
      <c r="EF670"/>
      <c r="EG670"/>
      <c r="EH670"/>
      <c r="EI670"/>
      <c r="EJ670"/>
      <c r="EK670"/>
      <c r="EL670"/>
      <c r="EM670"/>
      <c r="EN670"/>
      <c r="EO670"/>
      <c r="EP670"/>
      <c r="EQ670"/>
      <c r="ER670"/>
      <c r="ES670"/>
      <c r="ET670"/>
      <c r="EU670"/>
      <c r="EV670"/>
      <c r="EW670"/>
      <c r="EX670"/>
      <c r="EY670"/>
    </row>
    <row r="671" spans="1:155">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c r="DF671"/>
      <c r="DG671"/>
      <c r="DH671"/>
      <c r="DI671"/>
      <c r="DJ671"/>
      <c r="DK671"/>
      <c r="DL671"/>
      <c r="DM671"/>
      <c r="DN671"/>
      <c r="DO671"/>
      <c r="DP671"/>
      <c r="DQ671"/>
      <c r="DR671"/>
      <c r="DS671"/>
      <c r="DT671"/>
      <c r="DU671"/>
      <c r="DV671"/>
      <c r="DW671"/>
      <c r="DX671"/>
      <c r="DY671"/>
      <c r="DZ671"/>
      <c r="EA671"/>
      <c r="EB671"/>
      <c r="EC671"/>
      <c r="ED671"/>
      <c r="EE671"/>
      <c r="EF671"/>
      <c r="EG671"/>
      <c r="EH671"/>
      <c r="EI671"/>
      <c r="EJ671"/>
      <c r="EK671"/>
      <c r="EL671"/>
      <c r="EM671"/>
      <c r="EN671"/>
      <c r="EO671"/>
      <c r="EP671"/>
      <c r="EQ671"/>
      <c r="ER671"/>
      <c r="ES671"/>
      <c r="ET671"/>
      <c r="EU671"/>
      <c r="EV671"/>
      <c r="EW671"/>
      <c r="EX671"/>
      <c r="EY671"/>
    </row>
    <row r="672" spans="1:155">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c r="DF672"/>
      <c r="DG672"/>
      <c r="DH672"/>
      <c r="DI672"/>
      <c r="DJ672"/>
      <c r="DK672"/>
      <c r="DL672"/>
      <c r="DM672"/>
      <c r="DN672"/>
      <c r="DO672"/>
      <c r="DP672"/>
      <c r="DQ672"/>
      <c r="DR672"/>
      <c r="DS672"/>
      <c r="DT672"/>
      <c r="DU672"/>
      <c r="DV672"/>
      <c r="DW672"/>
      <c r="DX672"/>
      <c r="DY672"/>
      <c r="DZ672"/>
      <c r="EA672"/>
      <c r="EB672"/>
      <c r="EC672"/>
      <c r="ED672"/>
      <c r="EE672"/>
      <c r="EF672"/>
      <c r="EG672"/>
      <c r="EH672"/>
      <c r="EI672"/>
      <c r="EJ672"/>
      <c r="EK672"/>
      <c r="EL672"/>
      <c r="EM672"/>
      <c r="EN672"/>
      <c r="EO672"/>
      <c r="EP672"/>
      <c r="EQ672"/>
      <c r="ER672"/>
      <c r="ES672"/>
      <c r="ET672"/>
      <c r="EU672"/>
      <c r="EV672"/>
      <c r="EW672"/>
      <c r="EX672"/>
      <c r="EY672"/>
    </row>
    <row r="673" spans="1:155">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c r="DF673"/>
      <c r="DG673"/>
      <c r="DH673"/>
      <c r="DI673"/>
      <c r="DJ673"/>
      <c r="DK673"/>
      <c r="DL673"/>
      <c r="DM673"/>
      <c r="DN673"/>
      <c r="DO673"/>
      <c r="DP673"/>
      <c r="DQ673"/>
      <c r="DR673"/>
      <c r="DS673"/>
      <c r="DT673"/>
      <c r="DU673"/>
      <c r="DV673"/>
      <c r="DW673"/>
      <c r="DX673"/>
      <c r="DY673"/>
      <c r="DZ673"/>
      <c r="EA673"/>
      <c r="EB673"/>
      <c r="EC673"/>
      <c r="ED673"/>
      <c r="EE673"/>
      <c r="EF673"/>
      <c r="EG673"/>
      <c r="EH673"/>
      <c r="EI673"/>
      <c r="EJ673"/>
      <c r="EK673"/>
      <c r="EL673"/>
      <c r="EM673"/>
      <c r="EN673"/>
      <c r="EO673"/>
      <c r="EP673"/>
      <c r="EQ673"/>
      <c r="ER673"/>
      <c r="ES673"/>
      <c r="ET673"/>
      <c r="EU673"/>
      <c r="EV673"/>
      <c r="EW673"/>
      <c r="EX673"/>
      <c r="EY673"/>
    </row>
    <row r="674" spans="1:155">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c r="DF674"/>
      <c r="DG674"/>
      <c r="DH674"/>
      <c r="DI674"/>
      <c r="DJ674"/>
      <c r="DK674"/>
      <c r="DL674"/>
      <c r="DM674"/>
      <c r="DN674"/>
      <c r="DO674"/>
      <c r="DP674"/>
      <c r="DQ674"/>
      <c r="DR674"/>
      <c r="DS674"/>
      <c r="DT674"/>
      <c r="DU674"/>
      <c r="DV674"/>
      <c r="DW674"/>
      <c r="DX674"/>
      <c r="DY674"/>
      <c r="DZ674"/>
      <c r="EA674"/>
      <c r="EB674"/>
      <c r="EC674"/>
      <c r="ED674"/>
      <c r="EE674"/>
      <c r="EF674"/>
      <c r="EG674"/>
      <c r="EH674"/>
      <c r="EI674"/>
      <c r="EJ674"/>
      <c r="EK674"/>
      <c r="EL674"/>
      <c r="EM674"/>
      <c r="EN674"/>
      <c r="EO674"/>
      <c r="EP674"/>
      <c r="EQ674"/>
      <c r="ER674"/>
      <c r="ES674"/>
      <c r="ET674"/>
      <c r="EU674"/>
      <c r="EV674"/>
      <c r="EW674"/>
      <c r="EX674"/>
      <c r="EY674"/>
    </row>
    <row r="675" spans="1:155">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c r="DF675"/>
      <c r="DG675"/>
      <c r="DH675"/>
      <c r="DI675"/>
      <c r="DJ675"/>
      <c r="DK675"/>
      <c r="DL675"/>
      <c r="DM675"/>
      <c r="DN675"/>
      <c r="DO675"/>
      <c r="DP675"/>
      <c r="DQ675"/>
      <c r="DR675"/>
      <c r="DS675"/>
      <c r="DT675"/>
      <c r="DU675"/>
      <c r="DV675"/>
      <c r="DW675"/>
      <c r="DX675"/>
      <c r="DY675"/>
      <c r="DZ675"/>
      <c r="EA675"/>
      <c r="EB675"/>
      <c r="EC675"/>
      <c r="ED675"/>
      <c r="EE675"/>
      <c r="EF675"/>
      <c r="EG675"/>
      <c r="EH675"/>
      <c r="EI675"/>
      <c r="EJ675"/>
      <c r="EK675"/>
      <c r="EL675"/>
      <c r="EM675"/>
      <c r="EN675"/>
      <c r="EO675"/>
      <c r="EP675"/>
      <c r="EQ675"/>
      <c r="ER675"/>
      <c r="ES675"/>
      <c r="ET675"/>
      <c r="EU675"/>
      <c r="EV675"/>
      <c r="EW675"/>
      <c r="EX675"/>
      <c r="EY675"/>
    </row>
    <row r="676" spans="1:155">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c r="DF676"/>
      <c r="DG676"/>
      <c r="DH676"/>
      <c r="DI676"/>
      <c r="DJ676"/>
      <c r="DK676"/>
      <c r="DL676"/>
      <c r="DM676"/>
      <c r="DN676"/>
      <c r="DO676"/>
      <c r="DP676"/>
      <c r="DQ676"/>
      <c r="DR676"/>
      <c r="DS676"/>
      <c r="DT676"/>
      <c r="DU676"/>
      <c r="DV676"/>
      <c r="DW676"/>
      <c r="DX676"/>
      <c r="DY676"/>
      <c r="DZ676"/>
      <c r="EA676"/>
      <c r="EB676"/>
      <c r="EC676"/>
      <c r="ED676"/>
      <c r="EE676"/>
      <c r="EF676"/>
      <c r="EG676"/>
      <c r="EH676"/>
      <c r="EI676"/>
      <c r="EJ676"/>
      <c r="EK676"/>
      <c r="EL676"/>
      <c r="EM676"/>
      <c r="EN676"/>
      <c r="EO676"/>
      <c r="EP676"/>
      <c r="EQ676"/>
      <c r="ER676"/>
      <c r="ES676"/>
      <c r="ET676"/>
      <c r="EU676"/>
      <c r="EV676"/>
      <c r="EW676"/>
      <c r="EX676"/>
      <c r="EY676"/>
    </row>
    <row r="677" spans="1:155">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c r="DF677"/>
      <c r="DG677"/>
      <c r="DH677"/>
      <c r="DI677"/>
      <c r="DJ677"/>
      <c r="DK677"/>
      <c r="DL677"/>
      <c r="DM677"/>
      <c r="DN677"/>
      <c r="DO677"/>
      <c r="DP677"/>
      <c r="DQ677"/>
      <c r="DR677"/>
      <c r="DS677"/>
      <c r="DT677"/>
      <c r="DU677"/>
      <c r="DV677"/>
      <c r="DW677"/>
      <c r="DX677"/>
      <c r="DY677"/>
      <c r="DZ677"/>
      <c r="EA677"/>
      <c r="EB677"/>
      <c r="EC677"/>
      <c r="ED677"/>
      <c r="EE677"/>
      <c r="EF677"/>
      <c r="EG677"/>
      <c r="EH677"/>
      <c r="EI677"/>
      <c r="EJ677"/>
      <c r="EK677"/>
      <c r="EL677"/>
      <c r="EM677"/>
      <c r="EN677"/>
      <c r="EO677"/>
      <c r="EP677"/>
      <c r="EQ677"/>
      <c r="ER677"/>
      <c r="ES677"/>
      <c r="ET677"/>
      <c r="EU677"/>
      <c r="EV677"/>
      <c r="EW677"/>
      <c r="EX677"/>
      <c r="EY677"/>
    </row>
    <row r="678" spans="1:155">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c r="DF678"/>
      <c r="DG678"/>
      <c r="DH678"/>
      <c r="DI678"/>
      <c r="DJ678"/>
      <c r="DK678"/>
      <c r="DL678"/>
      <c r="DM678"/>
      <c r="DN678"/>
      <c r="DO678"/>
      <c r="DP678"/>
      <c r="DQ678"/>
      <c r="DR678"/>
      <c r="DS678"/>
      <c r="DT678"/>
      <c r="DU678"/>
      <c r="DV678"/>
      <c r="DW678"/>
      <c r="DX678"/>
      <c r="DY678"/>
      <c r="DZ678"/>
      <c r="EA678"/>
      <c r="EB678"/>
      <c r="EC678"/>
      <c r="ED678"/>
      <c r="EE678"/>
      <c r="EF678"/>
      <c r="EG678"/>
      <c r="EH678"/>
      <c r="EI678"/>
      <c r="EJ678"/>
      <c r="EK678"/>
      <c r="EL678"/>
      <c r="EM678"/>
      <c r="EN678"/>
      <c r="EO678"/>
      <c r="EP678"/>
      <c r="EQ678"/>
      <c r="ER678"/>
      <c r="ES678"/>
      <c r="ET678"/>
      <c r="EU678"/>
      <c r="EV678"/>
      <c r="EW678"/>
      <c r="EX678"/>
      <c r="EY678"/>
    </row>
    <row r="679" spans="1:155">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c r="DF679"/>
      <c r="DG679"/>
      <c r="DH679"/>
      <c r="DI679"/>
      <c r="DJ679"/>
      <c r="DK679"/>
      <c r="DL679"/>
      <c r="DM679"/>
      <c r="DN679"/>
      <c r="DO679"/>
      <c r="DP679"/>
      <c r="DQ679"/>
      <c r="DR679"/>
      <c r="DS679"/>
      <c r="DT679"/>
      <c r="DU679"/>
      <c r="DV679"/>
      <c r="DW679"/>
      <c r="DX679"/>
      <c r="DY679"/>
      <c r="DZ679"/>
      <c r="EA679"/>
      <c r="EB679"/>
      <c r="EC679"/>
      <c r="ED679"/>
      <c r="EE679"/>
      <c r="EF679"/>
      <c r="EG679"/>
      <c r="EH679"/>
      <c r="EI679"/>
      <c r="EJ679"/>
      <c r="EK679"/>
      <c r="EL679"/>
      <c r="EM679"/>
      <c r="EN679"/>
      <c r="EO679"/>
      <c r="EP679"/>
      <c r="EQ679"/>
      <c r="ER679"/>
      <c r="ES679"/>
      <c r="ET679"/>
      <c r="EU679"/>
      <c r="EV679"/>
      <c r="EW679"/>
      <c r="EX679"/>
      <c r="EY679"/>
    </row>
    <row r="680" spans="1:155">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c r="DF680"/>
      <c r="DG680"/>
      <c r="DH680"/>
      <c r="DI680"/>
      <c r="DJ680"/>
      <c r="DK680"/>
      <c r="DL680"/>
      <c r="DM680"/>
      <c r="DN680"/>
      <c r="DO680"/>
      <c r="DP680"/>
      <c r="DQ680"/>
      <c r="DR680"/>
      <c r="DS680"/>
      <c r="DT680"/>
      <c r="DU680"/>
      <c r="DV680"/>
      <c r="DW680"/>
      <c r="DX680"/>
      <c r="DY680"/>
      <c r="DZ680"/>
      <c r="EA680"/>
      <c r="EB680"/>
      <c r="EC680"/>
      <c r="ED680"/>
      <c r="EE680"/>
      <c r="EF680"/>
      <c r="EG680"/>
      <c r="EH680"/>
      <c r="EI680"/>
      <c r="EJ680"/>
      <c r="EK680"/>
      <c r="EL680"/>
      <c r="EM680"/>
      <c r="EN680"/>
      <c r="EO680"/>
      <c r="EP680"/>
      <c r="EQ680"/>
      <c r="ER680"/>
      <c r="ES680"/>
      <c r="ET680"/>
      <c r="EU680"/>
      <c r="EV680"/>
      <c r="EW680"/>
      <c r="EX680"/>
      <c r="EY680"/>
    </row>
    <row r="681" spans="1:155">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c r="DF681"/>
      <c r="DG681"/>
      <c r="DH681"/>
      <c r="DI681"/>
      <c r="DJ681"/>
      <c r="DK681"/>
      <c r="DL681"/>
      <c r="DM681"/>
      <c r="DN681"/>
      <c r="DO681"/>
      <c r="DP681"/>
      <c r="DQ681"/>
      <c r="DR681"/>
      <c r="DS681"/>
      <c r="DT681"/>
      <c r="DU681"/>
      <c r="DV681"/>
      <c r="DW681"/>
      <c r="DX681"/>
      <c r="DY681"/>
      <c r="DZ681"/>
      <c r="EA681"/>
      <c r="EB681"/>
      <c r="EC681"/>
      <c r="ED681"/>
      <c r="EE681"/>
      <c r="EF681"/>
      <c r="EG681"/>
      <c r="EH681"/>
      <c r="EI681"/>
      <c r="EJ681"/>
      <c r="EK681"/>
      <c r="EL681"/>
      <c r="EM681"/>
      <c r="EN681"/>
      <c r="EO681"/>
      <c r="EP681"/>
      <c r="EQ681"/>
      <c r="ER681"/>
      <c r="ES681"/>
      <c r="ET681"/>
      <c r="EU681"/>
      <c r="EV681"/>
      <c r="EW681"/>
      <c r="EX681"/>
      <c r="EY681"/>
    </row>
    <row r="682" spans="1:155">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c r="DF682"/>
      <c r="DG682"/>
      <c r="DH682"/>
      <c r="DI682"/>
      <c r="DJ682"/>
      <c r="DK682"/>
      <c r="DL682"/>
      <c r="DM682"/>
      <c r="DN682"/>
      <c r="DO682"/>
      <c r="DP682"/>
      <c r="DQ682"/>
      <c r="DR682"/>
      <c r="DS682"/>
      <c r="DT682"/>
      <c r="DU682"/>
      <c r="DV682"/>
      <c r="DW682"/>
      <c r="DX682"/>
      <c r="DY682"/>
      <c r="DZ682"/>
      <c r="EA682"/>
      <c r="EB682"/>
      <c r="EC682"/>
      <c r="ED682"/>
      <c r="EE682"/>
      <c r="EF682"/>
      <c r="EG682"/>
      <c r="EH682"/>
      <c r="EI682"/>
      <c r="EJ682"/>
      <c r="EK682"/>
      <c r="EL682"/>
      <c r="EM682"/>
      <c r="EN682"/>
      <c r="EO682"/>
      <c r="EP682"/>
      <c r="EQ682"/>
      <c r="ER682"/>
      <c r="ES682"/>
      <c r="ET682"/>
      <c r="EU682"/>
      <c r="EV682"/>
      <c r="EW682"/>
      <c r="EX682"/>
      <c r="EY682"/>
    </row>
    <row r="683" spans="1:155">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c r="DF683"/>
      <c r="DG683"/>
      <c r="DH683"/>
      <c r="DI683"/>
      <c r="DJ683"/>
      <c r="DK683"/>
      <c r="DL683"/>
      <c r="DM683"/>
      <c r="DN683"/>
      <c r="DO683"/>
      <c r="DP683"/>
      <c r="DQ683"/>
      <c r="DR683"/>
      <c r="DS683"/>
      <c r="DT683"/>
      <c r="DU683"/>
      <c r="DV683"/>
      <c r="DW683"/>
      <c r="DX683"/>
      <c r="DY683"/>
      <c r="DZ683"/>
      <c r="EA683"/>
      <c r="EB683"/>
      <c r="EC683"/>
      <c r="ED683"/>
      <c r="EE683"/>
      <c r="EF683"/>
      <c r="EG683"/>
      <c r="EH683"/>
      <c r="EI683"/>
      <c r="EJ683"/>
      <c r="EK683"/>
      <c r="EL683"/>
      <c r="EM683"/>
      <c r="EN683"/>
      <c r="EO683"/>
      <c r="EP683"/>
      <c r="EQ683"/>
      <c r="ER683"/>
      <c r="ES683"/>
      <c r="ET683"/>
      <c r="EU683"/>
      <c r="EV683"/>
      <c r="EW683"/>
      <c r="EX683"/>
      <c r="EY683"/>
    </row>
    <row r="684" spans="1:155">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c r="DF684"/>
      <c r="DG684"/>
      <c r="DH684"/>
      <c r="DI684"/>
      <c r="DJ684"/>
      <c r="DK684"/>
      <c r="DL684"/>
      <c r="DM684"/>
      <c r="DN684"/>
      <c r="DO684"/>
      <c r="DP684"/>
      <c r="DQ684"/>
      <c r="DR684"/>
      <c r="DS684"/>
      <c r="DT684"/>
      <c r="DU684"/>
      <c r="DV684"/>
      <c r="DW684"/>
      <c r="DX684"/>
      <c r="DY684"/>
      <c r="DZ684"/>
      <c r="EA684"/>
      <c r="EB684"/>
      <c r="EC684"/>
      <c r="ED684"/>
      <c r="EE684"/>
      <c r="EF684"/>
      <c r="EG684"/>
      <c r="EH684"/>
      <c r="EI684"/>
      <c r="EJ684"/>
      <c r="EK684"/>
      <c r="EL684"/>
      <c r="EM684"/>
      <c r="EN684"/>
      <c r="EO684"/>
      <c r="EP684"/>
      <c r="EQ684"/>
      <c r="ER684"/>
      <c r="ES684"/>
      <c r="ET684"/>
      <c r="EU684"/>
      <c r="EV684"/>
      <c r="EW684"/>
      <c r="EX684"/>
      <c r="EY684"/>
    </row>
    <row r="685" spans="1:155">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c r="DF685"/>
      <c r="DG685"/>
      <c r="DH685"/>
      <c r="DI685"/>
      <c r="DJ685"/>
      <c r="DK685"/>
      <c r="DL685"/>
      <c r="DM685"/>
      <c r="DN685"/>
      <c r="DO685"/>
      <c r="DP685"/>
      <c r="DQ685"/>
      <c r="DR685"/>
      <c r="DS685"/>
      <c r="DT685"/>
      <c r="DU685"/>
      <c r="DV685"/>
      <c r="DW685"/>
      <c r="DX685"/>
      <c r="DY685"/>
      <c r="DZ685"/>
      <c r="EA685"/>
      <c r="EB685"/>
      <c r="EC685"/>
      <c r="ED685"/>
      <c r="EE685"/>
      <c r="EF685"/>
      <c r="EG685"/>
      <c r="EH685"/>
      <c r="EI685"/>
      <c r="EJ685"/>
      <c r="EK685"/>
      <c r="EL685"/>
      <c r="EM685"/>
      <c r="EN685"/>
      <c r="EO685"/>
      <c r="EP685"/>
      <c r="EQ685"/>
      <c r="ER685"/>
      <c r="ES685"/>
      <c r="ET685"/>
      <c r="EU685"/>
      <c r="EV685"/>
      <c r="EW685"/>
      <c r="EX685"/>
      <c r="EY685"/>
    </row>
    <row r="686" spans="1:155">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c r="DF686"/>
      <c r="DG686"/>
      <c r="DH686"/>
      <c r="DI686"/>
      <c r="DJ686"/>
      <c r="DK686"/>
      <c r="DL686"/>
      <c r="DM686"/>
      <c r="DN686"/>
      <c r="DO686"/>
      <c r="DP686"/>
      <c r="DQ686"/>
      <c r="DR686"/>
      <c r="DS686"/>
      <c r="DT686"/>
      <c r="DU686"/>
      <c r="DV686"/>
      <c r="DW686"/>
      <c r="DX686"/>
      <c r="DY686"/>
      <c r="DZ686"/>
      <c r="EA686"/>
      <c r="EB686"/>
      <c r="EC686"/>
      <c r="ED686"/>
      <c r="EE686"/>
      <c r="EF686"/>
      <c r="EG686"/>
      <c r="EH686"/>
      <c r="EI686"/>
      <c r="EJ686"/>
      <c r="EK686"/>
      <c r="EL686"/>
      <c r="EM686"/>
      <c r="EN686"/>
      <c r="EO686"/>
      <c r="EP686"/>
      <c r="EQ686"/>
      <c r="ER686"/>
      <c r="ES686"/>
      <c r="ET686"/>
      <c r="EU686"/>
      <c r="EV686"/>
      <c r="EW686"/>
      <c r="EX686"/>
      <c r="EY686"/>
    </row>
    <row r="687" spans="1:155">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c r="DF687"/>
      <c r="DG687"/>
      <c r="DH687"/>
      <c r="DI687"/>
      <c r="DJ687"/>
      <c r="DK687"/>
      <c r="DL687"/>
      <c r="DM687"/>
      <c r="DN687"/>
      <c r="DO687"/>
      <c r="DP687"/>
      <c r="DQ687"/>
      <c r="DR687"/>
      <c r="DS687"/>
      <c r="DT687"/>
      <c r="DU687"/>
      <c r="DV687"/>
      <c r="DW687"/>
      <c r="DX687"/>
      <c r="DY687"/>
      <c r="DZ687"/>
      <c r="EA687"/>
      <c r="EB687"/>
      <c r="EC687"/>
      <c r="ED687"/>
      <c r="EE687"/>
      <c r="EF687"/>
      <c r="EG687"/>
      <c r="EH687"/>
      <c r="EI687"/>
      <c r="EJ687"/>
      <c r="EK687"/>
      <c r="EL687"/>
      <c r="EM687"/>
      <c r="EN687"/>
      <c r="EO687"/>
      <c r="EP687"/>
      <c r="EQ687"/>
      <c r="ER687"/>
      <c r="ES687"/>
      <c r="ET687"/>
      <c r="EU687"/>
      <c r="EV687"/>
      <c r="EW687"/>
      <c r="EX687"/>
      <c r="EY687"/>
    </row>
    <row r="688" spans="1:155">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c r="DF688"/>
      <c r="DG688"/>
      <c r="DH688"/>
      <c r="DI688"/>
      <c r="DJ688"/>
      <c r="DK688"/>
      <c r="DL688"/>
      <c r="DM688"/>
      <c r="DN688"/>
      <c r="DO688"/>
      <c r="DP688"/>
      <c r="DQ688"/>
      <c r="DR688"/>
      <c r="DS688"/>
      <c r="DT688"/>
      <c r="DU688"/>
      <c r="DV688"/>
      <c r="DW688"/>
      <c r="DX688"/>
      <c r="DY688"/>
      <c r="DZ688"/>
      <c r="EA688"/>
      <c r="EB688"/>
      <c r="EC688"/>
      <c r="ED688"/>
      <c r="EE688"/>
      <c r="EF688"/>
      <c r="EG688"/>
      <c r="EH688"/>
      <c r="EI688"/>
      <c r="EJ688"/>
      <c r="EK688"/>
      <c r="EL688"/>
      <c r="EM688"/>
      <c r="EN688"/>
      <c r="EO688"/>
      <c r="EP688"/>
      <c r="EQ688"/>
      <c r="ER688"/>
      <c r="ES688"/>
      <c r="ET688"/>
      <c r="EU688"/>
      <c r="EV688"/>
      <c r="EW688"/>
      <c r="EX688"/>
      <c r="EY688"/>
    </row>
    <row r="689" spans="1:155">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c r="DF689"/>
      <c r="DG689"/>
      <c r="DH689"/>
      <c r="DI689"/>
      <c r="DJ689"/>
      <c r="DK689"/>
      <c r="DL689"/>
      <c r="DM689"/>
      <c r="DN689"/>
      <c r="DO689"/>
      <c r="DP689"/>
      <c r="DQ689"/>
      <c r="DR689"/>
      <c r="DS689"/>
      <c r="DT689"/>
      <c r="DU689"/>
      <c r="DV689"/>
      <c r="DW689"/>
      <c r="DX689"/>
      <c r="DY689"/>
      <c r="DZ689"/>
      <c r="EA689"/>
      <c r="EB689"/>
      <c r="EC689"/>
      <c r="ED689"/>
      <c r="EE689"/>
      <c r="EF689"/>
      <c r="EG689"/>
      <c r="EH689"/>
      <c r="EI689"/>
      <c r="EJ689"/>
      <c r="EK689"/>
      <c r="EL689"/>
      <c r="EM689"/>
      <c r="EN689"/>
      <c r="EO689"/>
      <c r="EP689"/>
      <c r="EQ689"/>
      <c r="ER689"/>
      <c r="ES689"/>
      <c r="ET689"/>
      <c r="EU689"/>
      <c r="EV689"/>
      <c r="EW689"/>
      <c r="EX689"/>
      <c r="EY689"/>
    </row>
    <row r="690" spans="1:155">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c r="DF690"/>
      <c r="DG690"/>
      <c r="DH690"/>
      <c r="DI690"/>
      <c r="DJ690"/>
      <c r="DK690"/>
      <c r="DL690"/>
      <c r="DM690"/>
      <c r="DN690"/>
      <c r="DO690"/>
      <c r="DP690"/>
      <c r="DQ690"/>
      <c r="DR690"/>
      <c r="DS690"/>
      <c r="DT690"/>
      <c r="DU690"/>
      <c r="DV690"/>
      <c r="DW690"/>
      <c r="DX690"/>
      <c r="DY690"/>
      <c r="DZ690"/>
      <c r="EA690"/>
      <c r="EB690"/>
      <c r="EC690"/>
      <c r="ED690"/>
      <c r="EE690"/>
      <c r="EF690"/>
      <c r="EG690"/>
      <c r="EH690"/>
      <c r="EI690"/>
      <c r="EJ690"/>
      <c r="EK690"/>
      <c r="EL690"/>
      <c r="EM690"/>
      <c r="EN690"/>
      <c r="EO690"/>
      <c r="EP690"/>
      <c r="EQ690"/>
      <c r="ER690"/>
      <c r="ES690"/>
      <c r="ET690"/>
      <c r="EU690"/>
      <c r="EV690"/>
      <c r="EW690"/>
      <c r="EX690"/>
      <c r="EY690"/>
    </row>
    <row r="691" spans="1:155">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c r="DF691"/>
      <c r="DG691"/>
      <c r="DH691"/>
      <c r="DI691"/>
      <c r="DJ691"/>
      <c r="DK691"/>
      <c r="DL691"/>
      <c r="DM691"/>
      <c r="DN691"/>
      <c r="DO691"/>
      <c r="DP691"/>
      <c r="DQ691"/>
      <c r="DR691"/>
      <c r="DS691"/>
      <c r="DT691"/>
      <c r="DU691"/>
      <c r="DV691"/>
      <c r="DW691"/>
      <c r="DX691"/>
      <c r="DY691"/>
      <c r="DZ691"/>
      <c r="EA691"/>
      <c r="EB691"/>
      <c r="EC691"/>
      <c r="ED691"/>
      <c r="EE691"/>
      <c r="EF691"/>
      <c r="EG691"/>
      <c r="EH691"/>
      <c r="EI691"/>
      <c r="EJ691"/>
      <c r="EK691"/>
      <c r="EL691"/>
      <c r="EM691"/>
      <c r="EN691"/>
      <c r="EO691"/>
      <c r="EP691"/>
      <c r="EQ691"/>
      <c r="ER691"/>
      <c r="ES691"/>
      <c r="ET691"/>
      <c r="EU691"/>
      <c r="EV691"/>
      <c r="EW691"/>
      <c r="EX691"/>
      <c r="EY691"/>
    </row>
    <row r="692" spans="1:155">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c r="DF692"/>
      <c r="DG692"/>
      <c r="DH692"/>
      <c r="DI692"/>
      <c r="DJ692"/>
      <c r="DK692"/>
      <c r="DL692"/>
      <c r="DM692"/>
      <c r="DN692"/>
      <c r="DO692"/>
      <c r="DP692"/>
      <c r="DQ692"/>
      <c r="DR692"/>
      <c r="DS692"/>
      <c r="DT692"/>
      <c r="DU692"/>
      <c r="DV692"/>
      <c r="DW692"/>
      <c r="DX692"/>
      <c r="DY692"/>
      <c r="DZ692"/>
      <c r="EA692"/>
      <c r="EB692"/>
      <c r="EC692"/>
      <c r="ED692"/>
      <c r="EE692"/>
      <c r="EF692"/>
      <c r="EG692"/>
      <c r="EH692"/>
      <c r="EI692"/>
      <c r="EJ692"/>
      <c r="EK692"/>
      <c r="EL692"/>
      <c r="EM692"/>
      <c r="EN692"/>
      <c r="EO692"/>
      <c r="EP692"/>
      <c r="EQ692"/>
      <c r="ER692"/>
      <c r="ES692"/>
      <c r="ET692"/>
      <c r="EU692"/>
      <c r="EV692"/>
      <c r="EW692"/>
      <c r="EX692"/>
      <c r="EY692"/>
    </row>
    <row r="693" spans="1:155">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c r="DF693"/>
      <c r="DG693"/>
      <c r="DH693"/>
      <c r="DI693"/>
      <c r="DJ693"/>
      <c r="DK693"/>
      <c r="DL693"/>
      <c r="DM693"/>
      <c r="DN693"/>
      <c r="DO693"/>
      <c r="DP693"/>
      <c r="DQ693"/>
      <c r="DR693"/>
      <c r="DS693"/>
      <c r="DT693"/>
      <c r="DU693"/>
      <c r="DV693"/>
      <c r="DW693"/>
      <c r="DX693"/>
      <c r="DY693"/>
      <c r="DZ693"/>
      <c r="EA693"/>
      <c r="EB693"/>
      <c r="EC693"/>
      <c r="ED693"/>
      <c r="EE693"/>
      <c r="EF693"/>
      <c r="EG693"/>
      <c r="EH693"/>
      <c r="EI693"/>
      <c r="EJ693"/>
      <c r="EK693"/>
      <c r="EL693"/>
      <c r="EM693"/>
      <c r="EN693"/>
      <c r="EO693"/>
      <c r="EP693"/>
      <c r="EQ693"/>
      <c r="ER693"/>
      <c r="ES693"/>
      <c r="ET693"/>
      <c r="EU693"/>
      <c r="EV693"/>
      <c r="EW693"/>
      <c r="EX693"/>
      <c r="EY693"/>
    </row>
    <row r="694" spans="1:155">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c r="DF694"/>
      <c r="DG694"/>
      <c r="DH694"/>
      <c r="DI694"/>
      <c r="DJ694"/>
      <c r="DK694"/>
      <c r="DL694"/>
      <c r="DM694"/>
      <c r="DN694"/>
      <c r="DO694"/>
      <c r="DP694"/>
      <c r="DQ694"/>
      <c r="DR694"/>
      <c r="DS694"/>
      <c r="DT694"/>
      <c r="DU694"/>
      <c r="DV694"/>
      <c r="DW694"/>
      <c r="DX694"/>
      <c r="DY694"/>
      <c r="DZ694"/>
      <c r="EA694"/>
      <c r="EB694"/>
      <c r="EC694"/>
      <c r="ED694"/>
      <c r="EE694"/>
      <c r="EF694"/>
      <c r="EG694"/>
      <c r="EH694"/>
      <c r="EI694"/>
      <c r="EJ694"/>
      <c r="EK694"/>
      <c r="EL694"/>
      <c r="EM694"/>
      <c r="EN694"/>
      <c r="EO694"/>
      <c r="EP694"/>
      <c r="EQ694"/>
      <c r="ER694"/>
      <c r="ES694"/>
      <c r="ET694"/>
      <c r="EU694"/>
      <c r="EV694"/>
      <c r="EW694"/>
      <c r="EX694"/>
      <c r="EY694"/>
    </row>
    <row r="695" spans="1:155">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c r="DF695"/>
      <c r="DG695"/>
      <c r="DH695"/>
      <c r="DI695"/>
      <c r="DJ695"/>
      <c r="DK695"/>
      <c r="DL695"/>
      <c r="DM695"/>
      <c r="DN695"/>
      <c r="DO695"/>
      <c r="DP695"/>
      <c r="DQ695"/>
      <c r="DR695"/>
      <c r="DS695"/>
      <c r="DT695"/>
      <c r="DU695"/>
      <c r="DV695"/>
      <c r="DW695"/>
      <c r="DX695"/>
      <c r="DY695"/>
      <c r="DZ695"/>
      <c r="EA695"/>
      <c r="EB695"/>
      <c r="EC695"/>
      <c r="ED695"/>
      <c r="EE695"/>
      <c r="EF695"/>
      <c r="EG695"/>
      <c r="EH695"/>
      <c r="EI695"/>
      <c r="EJ695"/>
      <c r="EK695"/>
      <c r="EL695"/>
      <c r="EM695"/>
      <c r="EN695"/>
      <c r="EO695"/>
      <c r="EP695"/>
      <c r="EQ695"/>
      <c r="ER695"/>
      <c r="ES695"/>
      <c r="ET695"/>
      <c r="EU695"/>
      <c r="EV695"/>
      <c r="EW695"/>
      <c r="EX695"/>
      <c r="EY695"/>
    </row>
    <row r="696" spans="1:155">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c r="DF696"/>
      <c r="DG696"/>
      <c r="DH696"/>
      <c r="DI696"/>
      <c r="DJ696"/>
      <c r="DK696"/>
      <c r="DL696"/>
      <c r="DM696"/>
      <c r="DN696"/>
      <c r="DO696"/>
      <c r="DP696"/>
      <c r="DQ696"/>
      <c r="DR696"/>
      <c r="DS696"/>
      <c r="DT696"/>
      <c r="DU696"/>
      <c r="DV696"/>
      <c r="DW696"/>
      <c r="DX696"/>
      <c r="DY696"/>
      <c r="DZ696"/>
      <c r="EA696"/>
      <c r="EB696"/>
      <c r="EC696"/>
      <c r="ED696"/>
      <c r="EE696"/>
      <c r="EF696"/>
      <c r="EG696"/>
      <c r="EH696"/>
      <c r="EI696"/>
      <c r="EJ696"/>
      <c r="EK696"/>
      <c r="EL696"/>
      <c r="EM696"/>
      <c r="EN696"/>
      <c r="EO696"/>
      <c r="EP696"/>
      <c r="EQ696"/>
      <c r="ER696"/>
      <c r="ES696"/>
      <c r="ET696"/>
      <c r="EU696"/>
      <c r="EV696"/>
      <c r="EW696"/>
      <c r="EX696"/>
      <c r="EY696"/>
    </row>
    <row r="697" spans="1:155">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c r="DF697"/>
      <c r="DG697"/>
      <c r="DH697"/>
      <c r="DI697"/>
      <c r="DJ697"/>
      <c r="DK697"/>
      <c r="DL697"/>
      <c r="DM697"/>
      <c r="DN697"/>
      <c r="DO697"/>
      <c r="DP697"/>
      <c r="DQ697"/>
      <c r="DR697"/>
      <c r="DS697"/>
      <c r="DT697"/>
      <c r="DU697"/>
      <c r="DV697"/>
      <c r="DW697"/>
      <c r="DX697"/>
      <c r="DY697"/>
      <c r="DZ697"/>
      <c r="EA697"/>
      <c r="EB697"/>
      <c r="EC697"/>
      <c r="ED697"/>
      <c r="EE697"/>
      <c r="EF697"/>
      <c r="EG697"/>
      <c r="EH697"/>
      <c r="EI697"/>
      <c r="EJ697"/>
      <c r="EK697"/>
      <c r="EL697"/>
      <c r="EM697"/>
      <c r="EN697"/>
      <c r="EO697"/>
      <c r="EP697"/>
      <c r="EQ697"/>
      <c r="ER697"/>
      <c r="ES697"/>
      <c r="ET697"/>
      <c r="EU697"/>
      <c r="EV697"/>
      <c r="EW697"/>
      <c r="EX697"/>
      <c r="EY697"/>
    </row>
    <row r="698" spans="1:155">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c r="DF698"/>
      <c r="DG698"/>
      <c r="DH698"/>
      <c r="DI698"/>
      <c r="DJ698"/>
      <c r="DK698"/>
      <c r="DL698"/>
      <c r="DM698"/>
      <c r="DN698"/>
      <c r="DO698"/>
      <c r="DP698"/>
      <c r="DQ698"/>
      <c r="DR698"/>
      <c r="DS698"/>
      <c r="DT698"/>
      <c r="DU698"/>
      <c r="DV698"/>
      <c r="DW698"/>
      <c r="DX698"/>
      <c r="DY698"/>
      <c r="DZ698"/>
      <c r="EA698"/>
      <c r="EB698"/>
      <c r="EC698"/>
      <c r="ED698"/>
      <c r="EE698"/>
      <c r="EF698"/>
      <c r="EG698"/>
      <c r="EH698"/>
      <c r="EI698"/>
      <c r="EJ698"/>
      <c r="EK698"/>
      <c r="EL698"/>
      <c r="EM698"/>
      <c r="EN698"/>
      <c r="EO698"/>
      <c r="EP698"/>
      <c r="EQ698"/>
      <c r="ER698"/>
      <c r="ES698"/>
      <c r="ET698"/>
      <c r="EU698"/>
      <c r="EV698"/>
      <c r="EW698"/>
      <c r="EX698"/>
      <c r="EY698"/>
    </row>
    <row r="699" spans="1:155">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c r="DF699"/>
      <c r="DG699"/>
      <c r="DH699"/>
      <c r="DI699"/>
      <c r="DJ699"/>
      <c r="DK699"/>
      <c r="DL699"/>
      <c r="DM699"/>
      <c r="DN699"/>
      <c r="DO699"/>
      <c r="DP699"/>
      <c r="DQ699"/>
      <c r="DR699"/>
      <c r="DS699"/>
      <c r="DT699"/>
      <c r="DU699"/>
      <c r="DV699"/>
      <c r="DW699"/>
      <c r="DX699"/>
      <c r="DY699"/>
      <c r="DZ699"/>
      <c r="EA699"/>
      <c r="EB699"/>
      <c r="EC699"/>
      <c r="ED699"/>
      <c r="EE699"/>
      <c r="EF699"/>
      <c r="EG699"/>
      <c r="EH699"/>
      <c r="EI699"/>
      <c r="EJ699"/>
      <c r="EK699"/>
      <c r="EL699"/>
      <c r="EM699"/>
      <c r="EN699"/>
      <c r="EO699"/>
      <c r="EP699"/>
      <c r="EQ699"/>
      <c r="ER699"/>
      <c r="ES699"/>
      <c r="ET699"/>
      <c r="EU699"/>
      <c r="EV699"/>
      <c r="EW699"/>
      <c r="EX699"/>
      <c r="EY699"/>
    </row>
    <row r="700" spans="1:155">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c r="DF700"/>
      <c r="DG700"/>
      <c r="DH700"/>
      <c r="DI700"/>
      <c r="DJ700"/>
      <c r="DK700"/>
      <c r="DL700"/>
      <c r="DM700"/>
      <c r="DN700"/>
      <c r="DO700"/>
      <c r="DP700"/>
      <c r="DQ700"/>
      <c r="DR700"/>
      <c r="DS700"/>
      <c r="DT700"/>
      <c r="DU700"/>
      <c r="DV700"/>
      <c r="DW700"/>
      <c r="DX700"/>
      <c r="DY700"/>
      <c r="DZ700"/>
      <c r="EA700"/>
      <c r="EB700"/>
      <c r="EC700"/>
      <c r="ED700"/>
      <c r="EE700"/>
      <c r="EF700"/>
      <c r="EG700"/>
      <c r="EH700"/>
      <c r="EI700"/>
      <c r="EJ700"/>
      <c r="EK700"/>
      <c r="EL700"/>
      <c r="EM700"/>
      <c r="EN700"/>
      <c r="EO700"/>
      <c r="EP700"/>
      <c r="EQ700"/>
      <c r="ER700"/>
      <c r="ES700"/>
      <c r="ET700"/>
      <c r="EU700"/>
      <c r="EV700"/>
      <c r="EW700"/>
      <c r="EX700"/>
      <c r="EY700"/>
    </row>
    <row r="701" spans="1:155">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c r="DF701"/>
      <c r="DG701"/>
      <c r="DH701"/>
      <c r="DI701"/>
      <c r="DJ701"/>
      <c r="DK701"/>
      <c r="DL701"/>
      <c r="DM701"/>
      <c r="DN701"/>
      <c r="DO701"/>
      <c r="DP701"/>
      <c r="DQ701"/>
      <c r="DR701"/>
      <c r="DS701"/>
      <c r="DT701"/>
      <c r="DU701"/>
      <c r="DV701"/>
      <c r="DW701"/>
      <c r="DX701"/>
      <c r="DY701"/>
      <c r="DZ701"/>
      <c r="EA701"/>
      <c r="EB701"/>
      <c r="EC701"/>
      <c r="ED701"/>
      <c r="EE701"/>
      <c r="EF701"/>
      <c r="EG701"/>
      <c r="EH701"/>
      <c r="EI701"/>
      <c r="EJ701"/>
      <c r="EK701"/>
      <c r="EL701"/>
      <c r="EM701"/>
      <c r="EN701"/>
      <c r="EO701"/>
      <c r="EP701"/>
      <c r="EQ701"/>
      <c r="ER701"/>
      <c r="ES701"/>
      <c r="ET701"/>
      <c r="EU701"/>
      <c r="EV701"/>
      <c r="EW701"/>
      <c r="EX701"/>
      <c r="EY701"/>
    </row>
    <row r="702" spans="1:155">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c r="DF702"/>
      <c r="DG702"/>
      <c r="DH702"/>
      <c r="DI702"/>
      <c r="DJ702"/>
      <c r="DK702"/>
      <c r="DL702"/>
      <c r="DM702"/>
      <c r="DN702"/>
      <c r="DO702"/>
      <c r="DP702"/>
      <c r="DQ702"/>
      <c r="DR702"/>
      <c r="DS702"/>
      <c r="DT702"/>
      <c r="DU702"/>
      <c r="DV702"/>
      <c r="DW702"/>
      <c r="DX702"/>
      <c r="DY702"/>
      <c r="DZ702"/>
      <c r="EA702"/>
      <c r="EB702"/>
      <c r="EC702"/>
      <c r="ED702"/>
      <c r="EE702"/>
      <c r="EF702"/>
      <c r="EG702"/>
      <c r="EH702"/>
      <c r="EI702"/>
      <c r="EJ702"/>
      <c r="EK702"/>
      <c r="EL702"/>
      <c r="EM702"/>
      <c r="EN702"/>
      <c r="EO702"/>
      <c r="EP702"/>
      <c r="EQ702"/>
      <c r="ER702"/>
      <c r="ES702"/>
      <c r="ET702"/>
      <c r="EU702"/>
      <c r="EV702"/>
      <c r="EW702"/>
      <c r="EX702"/>
      <c r="EY702"/>
    </row>
    <row r="703" spans="1:155">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c r="DF703"/>
      <c r="DG703"/>
      <c r="DH703"/>
      <c r="DI703"/>
      <c r="DJ703"/>
      <c r="DK703"/>
      <c r="DL703"/>
      <c r="DM703"/>
      <c r="DN703"/>
      <c r="DO703"/>
      <c r="DP703"/>
      <c r="DQ703"/>
      <c r="DR703"/>
      <c r="DS703"/>
      <c r="DT703"/>
      <c r="DU703"/>
      <c r="DV703"/>
      <c r="DW703"/>
      <c r="DX703"/>
      <c r="DY703"/>
      <c r="DZ703"/>
      <c r="EA703"/>
      <c r="EB703"/>
      <c r="EC703"/>
      <c r="ED703"/>
      <c r="EE703"/>
      <c r="EF703"/>
      <c r="EG703"/>
      <c r="EH703"/>
      <c r="EI703"/>
      <c r="EJ703"/>
      <c r="EK703"/>
      <c r="EL703"/>
      <c r="EM703"/>
      <c r="EN703"/>
      <c r="EO703"/>
      <c r="EP703"/>
      <c r="EQ703"/>
      <c r="ER703"/>
      <c r="ES703"/>
      <c r="ET703"/>
      <c r="EU703"/>
      <c r="EV703"/>
      <c r="EW703"/>
      <c r="EX703"/>
      <c r="EY703"/>
    </row>
    <row r="704" spans="1:155">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c r="DF704"/>
      <c r="DG704"/>
      <c r="DH704"/>
      <c r="DI704"/>
      <c r="DJ704"/>
      <c r="DK704"/>
      <c r="DL704"/>
      <c r="DM704"/>
      <c r="DN704"/>
      <c r="DO704"/>
      <c r="DP704"/>
      <c r="DQ704"/>
      <c r="DR704"/>
      <c r="DS704"/>
      <c r="DT704"/>
      <c r="DU704"/>
      <c r="DV704"/>
      <c r="DW704"/>
      <c r="DX704"/>
      <c r="DY704"/>
      <c r="DZ704"/>
      <c r="EA704"/>
      <c r="EB704"/>
      <c r="EC704"/>
      <c r="ED704"/>
      <c r="EE704"/>
      <c r="EF704"/>
      <c r="EG704"/>
      <c r="EH704"/>
      <c r="EI704"/>
      <c r="EJ704"/>
      <c r="EK704"/>
      <c r="EL704"/>
      <c r="EM704"/>
      <c r="EN704"/>
      <c r="EO704"/>
      <c r="EP704"/>
      <c r="EQ704"/>
      <c r="ER704"/>
      <c r="ES704"/>
      <c r="ET704"/>
      <c r="EU704"/>
      <c r="EV704"/>
      <c r="EW704"/>
      <c r="EX704"/>
      <c r="EY704"/>
    </row>
    <row r="705" spans="1:155">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c r="DF705"/>
      <c r="DG705"/>
      <c r="DH705"/>
      <c r="DI705"/>
      <c r="DJ705"/>
      <c r="DK705"/>
      <c r="DL705"/>
      <c r="DM705"/>
      <c r="DN705"/>
      <c r="DO705"/>
      <c r="DP705"/>
      <c r="DQ705"/>
      <c r="DR705"/>
      <c r="DS705"/>
      <c r="DT705"/>
      <c r="DU705"/>
      <c r="DV705"/>
      <c r="DW705"/>
      <c r="DX705"/>
      <c r="DY705"/>
      <c r="DZ705"/>
      <c r="EA705"/>
      <c r="EB705"/>
      <c r="EC705"/>
      <c r="ED705"/>
      <c r="EE705"/>
      <c r="EF705"/>
      <c r="EG705"/>
      <c r="EH705"/>
      <c r="EI705"/>
      <c r="EJ705"/>
      <c r="EK705"/>
      <c r="EL705"/>
      <c r="EM705"/>
      <c r="EN705"/>
      <c r="EO705"/>
      <c r="EP705"/>
      <c r="EQ705"/>
      <c r="ER705"/>
      <c r="ES705"/>
      <c r="ET705"/>
      <c r="EU705"/>
      <c r="EV705"/>
      <c r="EW705"/>
      <c r="EX705"/>
      <c r="EY705"/>
    </row>
    <row r="706" spans="1:155">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c r="DF706"/>
      <c r="DG706"/>
      <c r="DH706"/>
      <c r="DI706"/>
      <c r="DJ706"/>
      <c r="DK706"/>
      <c r="DL706"/>
      <c r="DM706"/>
      <c r="DN706"/>
      <c r="DO706"/>
      <c r="DP706"/>
      <c r="DQ706"/>
      <c r="DR706"/>
      <c r="DS706"/>
      <c r="DT706"/>
      <c r="DU706"/>
      <c r="DV706"/>
      <c r="DW706"/>
      <c r="DX706"/>
      <c r="DY706"/>
      <c r="DZ706"/>
      <c r="EA706"/>
      <c r="EB706"/>
      <c r="EC706"/>
      <c r="ED706"/>
      <c r="EE706"/>
      <c r="EF706"/>
      <c r="EG706"/>
      <c r="EH706"/>
      <c r="EI706"/>
      <c r="EJ706"/>
      <c r="EK706"/>
      <c r="EL706"/>
      <c r="EM706"/>
      <c r="EN706"/>
      <c r="EO706"/>
      <c r="EP706"/>
      <c r="EQ706"/>
      <c r="ER706"/>
      <c r="ES706"/>
      <c r="ET706"/>
      <c r="EU706"/>
      <c r="EV706"/>
      <c r="EW706"/>
      <c r="EX706"/>
      <c r="EY706"/>
    </row>
    <row r="707" spans="1:155">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c r="DF707"/>
      <c r="DG707"/>
      <c r="DH707"/>
      <c r="DI707"/>
      <c r="DJ707"/>
      <c r="DK707"/>
      <c r="DL707"/>
      <c r="DM707"/>
      <c r="DN707"/>
      <c r="DO707"/>
      <c r="DP707"/>
      <c r="DQ707"/>
      <c r="DR707"/>
      <c r="DS707"/>
      <c r="DT707"/>
      <c r="DU707"/>
      <c r="DV707"/>
      <c r="DW707"/>
      <c r="DX707"/>
      <c r="DY707"/>
      <c r="DZ707"/>
      <c r="EA707"/>
      <c r="EB707"/>
      <c r="EC707"/>
      <c r="ED707"/>
      <c r="EE707"/>
      <c r="EF707"/>
      <c r="EG707"/>
      <c r="EH707"/>
      <c r="EI707"/>
      <c r="EJ707"/>
      <c r="EK707"/>
      <c r="EL707"/>
      <c r="EM707"/>
      <c r="EN707"/>
      <c r="EO707"/>
      <c r="EP707"/>
      <c r="EQ707"/>
      <c r="ER707"/>
      <c r="ES707"/>
      <c r="ET707"/>
      <c r="EU707"/>
      <c r="EV707"/>
      <c r="EW707"/>
      <c r="EX707"/>
      <c r="EY707"/>
    </row>
    <row r="708" spans="1:155">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c r="DF708"/>
      <c r="DG708"/>
      <c r="DH708"/>
      <c r="DI708"/>
      <c r="DJ708"/>
      <c r="DK708"/>
      <c r="DL708"/>
      <c r="DM708"/>
      <c r="DN708"/>
      <c r="DO708"/>
      <c r="DP708"/>
      <c r="DQ708"/>
      <c r="DR708"/>
      <c r="DS708"/>
      <c r="DT708"/>
      <c r="DU708"/>
      <c r="DV708"/>
      <c r="DW708"/>
      <c r="DX708"/>
      <c r="DY708"/>
      <c r="DZ708"/>
      <c r="EA708"/>
      <c r="EB708"/>
      <c r="EC708"/>
      <c r="ED708"/>
      <c r="EE708"/>
      <c r="EF708"/>
      <c r="EG708"/>
      <c r="EH708"/>
      <c r="EI708"/>
      <c r="EJ708"/>
      <c r="EK708"/>
      <c r="EL708"/>
      <c r="EM708"/>
      <c r="EN708"/>
      <c r="EO708"/>
      <c r="EP708"/>
      <c r="EQ708"/>
      <c r="ER708"/>
      <c r="ES708"/>
      <c r="ET708"/>
      <c r="EU708"/>
      <c r="EV708"/>
      <c r="EW708"/>
      <c r="EX708"/>
      <c r="EY708"/>
    </row>
    <row r="709" spans="1:155">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c r="DF709"/>
      <c r="DG709"/>
      <c r="DH709"/>
      <c r="DI709"/>
      <c r="DJ709"/>
      <c r="DK709"/>
      <c r="DL709"/>
      <c r="DM709"/>
      <c r="DN709"/>
      <c r="DO709"/>
      <c r="DP709"/>
      <c r="DQ709"/>
      <c r="DR709"/>
      <c r="DS709"/>
      <c r="DT709"/>
      <c r="DU709"/>
      <c r="DV709"/>
      <c r="DW709"/>
      <c r="DX709"/>
      <c r="DY709"/>
      <c r="DZ709"/>
      <c r="EA709"/>
      <c r="EB709"/>
      <c r="EC709"/>
      <c r="ED709"/>
      <c r="EE709"/>
      <c r="EF709"/>
      <c r="EG709"/>
      <c r="EH709"/>
      <c r="EI709"/>
      <c r="EJ709"/>
      <c r="EK709"/>
      <c r="EL709"/>
      <c r="EM709"/>
      <c r="EN709"/>
      <c r="EO709"/>
      <c r="EP709"/>
      <c r="EQ709"/>
      <c r="ER709"/>
      <c r="ES709"/>
      <c r="ET709"/>
      <c r="EU709"/>
      <c r="EV709"/>
      <c r="EW709"/>
      <c r="EX709"/>
      <c r="EY709"/>
    </row>
    <row r="710" spans="1:155">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c r="DF710"/>
      <c r="DG710"/>
      <c r="DH710"/>
      <c r="DI710"/>
      <c r="DJ710"/>
      <c r="DK710"/>
      <c r="DL710"/>
      <c r="DM710"/>
      <c r="DN710"/>
      <c r="DO710"/>
      <c r="DP710"/>
      <c r="DQ710"/>
      <c r="DR710"/>
      <c r="DS710"/>
      <c r="DT710"/>
      <c r="DU710"/>
      <c r="DV710"/>
      <c r="DW710"/>
      <c r="DX710"/>
      <c r="DY710"/>
      <c r="DZ710"/>
      <c r="EA710"/>
      <c r="EB710"/>
      <c r="EC710"/>
      <c r="ED710"/>
      <c r="EE710"/>
      <c r="EF710"/>
      <c r="EG710"/>
      <c r="EH710"/>
      <c r="EI710"/>
      <c r="EJ710"/>
      <c r="EK710"/>
      <c r="EL710"/>
      <c r="EM710"/>
      <c r="EN710"/>
      <c r="EO710"/>
      <c r="EP710"/>
      <c r="EQ710"/>
      <c r="ER710"/>
      <c r="ES710"/>
      <c r="ET710"/>
      <c r="EU710"/>
      <c r="EV710"/>
      <c r="EW710"/>
      <c r="EX710"/>
      <c r="EY710"/>
    </row>
    <row r="711" spans="1:155">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c r="DF711"/>
      <c r="DG711"/>
      <c r="DH711"/>
      <c r="DI711"/>
      <c r="DJ711"/>
      <c r="DK711"/>
      <c r="DL711"/>
      <c r="DM711"/>
      <c r="DN711"/>
      <c r="DO711"/>
      <c r="DP711"/>
      <c r="DQ711"/>
      <c r="DR711"/>
      <c r="DS711"/>
      <c r="DT711"/>
      <c r="DU711"/>
      <c r="DV711"/>
      <c r="DW711"/>
      <c r="DX711"/>
      <c r="DY711"/>
      <c r="DZ711"/>
      <c r="EA711"/>
      <c r="EB711"/>
      <c r="EC711"/>
      <c r="ED711"/>
      <c r="EE711"/>
      <c r="EF711"/>
      <c r="EG711"/>
      <c r="EH711"/>
      <c r="EI711"/>
      <c r="EJ711"/>
      <c r="EK711"/>
      <c r="EL711"/>
      <c r="EM711"/>
      <c r="EN711"/>
      <c r="EO711"/>
      <c r="EP711"/>
      <c r="EQ711"/>
      <c r="ER711"/>
      <c r="ES711"/>
      <c r="ET711"/>
      <c r="EU711"/>
      <c r="EV711"/>
      <c r="EW711"/>
      <c r="EX711"/>
      <c r="EY711"/>
    </row>
    <row r="712" spans="1:155">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c r="DF712"/>
      <c r="DG712"/>
      <c r="DH712"/>
      <c r="DI712"/>
      <c r="DJ712"/>
      <c r="DK712"/>
      <c r="DL712"/>
      <c r="DM712"/>
      <c r="DN712"/>
      <c r="DO712"/>
      <c r="DP712"/>
      <c r="DQ712"/>
      <c r="DR712"/>
      <c r="DS712"/>
      <c r="DT712"/>
      <c r="DU712"/>
      <c r="DV712"/>
      <c r="DW712"/>
      <c r="DX712"/>
      <c r="DY712"/>
      <c r="DZ712"/>
      <c r="EA712"/>
      <c r="EB712"/>
      <c r="EC712"/>
      <c r="ED712"/>
      <c r="EE712"/>
      <c r="EF712"/>
      <c r="EG712"/>
      <c r="EH712"/>
      <c r="EI712"/>
      <c r="EJ712"/>
      <c r="EK712"/>
      <c r="EL712"/>
      <c r="EM712"/>
      <c r="EN712"/>
      <c r="EO712"/>
      <c r="EP712"/>
      <c r="EQ712"/>
      <c r="ER712"/>
      <c r="ES712"/>
      <c r="ET712"/>
      <c r="EU712"/>
      <c r="EV712"/>
      <c r="EW712"/>
      <c r="EX712"/>
      <c r="EY712"/>
    </row>
    <row r="713" spans="1:155">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c r="DF713"/>
      <c r="DG713"/>
      <c r="DH713"/>
      <c r="DI713"/>
      <c r="DJ713"/>
      <c r="DK713"/>
      <c r="DL713"/>
      <c r="DM713"/>
      <c r="DN713"/>
      <c r="DO713"/>
      <c r="DP713"/>
      <c r="DQ713"/>
      <c r="DR713"/>
      <c r="DS713"/>
      <c r="DT713"/>
      <c r="DU713"/>
      <c r="DV713"/>
      <c r="DW713"/>
      <c r="DX713"/>
      <c r="DY713"/>
      <c r="DZ713"/>
      <c r="EA713"/>
      <c r="EB713"/>
      <c r="EC713"/>
      <c r="ED713"/>
      <c r="EE713"/>
      <c r="EF713"/>
      <c r="EG713"/>
      <c r="EH713"/>
      <c r="EI713"/>
      <c r="EJ713"/>
      <c r="EK713"/>
      <c r="EL713"/>
      <c r="EM713"/>
      <c r="EN713"/>
      <c r="EO713"/>
      <c r="EP713"/>
      <c r="EQ713"/>
      <c r="ER713"/>
      <c r="ES713"/>
      <c r="ET713"/>
      <c r="EU713"/>
      <c r="EV713"/>
      <c r="EW713"/>
      <c r="EX713"/>
      <c r="EY713"/>
    </row>
    <row r="714" spans="1:155">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c r="DF714"/>
      <c r="DG714"/>
      <c r="DH714"/>
      <c r="DI714"/>
      <c r="DJ714"/>
      <c r="DK714"/>
      <c r="DL714"/>
      <c r="DM714"/>
      <c r="DN714"/>
      <c r="DO714"/>
      <c r="DP714"/>
      <c r="DQ714"/>
      <c r="DR714"/>
      <c r="DS714"/>
      <c r="DT714"/>
      <c r="DU714"/>
      <c r="DV714"/>
      <c r="DW714"/>
      <c r="DX714"/>
      <c r="DY714"/>
      <c r="DZ714"/>
      <c r="EA714"/>
      <c r="EB714"/>
      <c r="EC714"/>
      <c r="ED714"/>
      <c r="EE714"/>
      <c r="EF714"/>
      <c r="EG714"/>
      <c r="EH714"/>
      <c r="EI714"/>
      <c r="EJ714"/>
      <c r="EK714"/>
      <c r="EL714"/>
      <c r="EM714"/>
      <c r="EN714"/>
      <c r="EO714"/>
      <c r="EP714"/>
      <c r="EQ714"/>
      <c r="ER714"/>
      <c r="ES714"/>
      <c r="ET714"/>
      <c r="EU714"/>
      <c r="EV714"/>
      <c r="EW714"/>
      <c r="EX714"/>
      <c r="EY714"/>
    </row>
    <row r="715" spans="1:155">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c r="DF715"/>
      <c r="DG715"/>
      <c r="DH715"/>
      <c r="DI715"/>
      <c r="DJ715"/>
      <c r="DK715"/>
      <c r="DL715"/>
      <c r="DM715"/>
      <c r="DN715"/>
      <c r="DO715"/>
      <c r="DP715"/>
      <c r="DQ715"/>
      <c r="DR715"/>
      <c r="DS715"/>
      <c r="DT715"/>
      <c r="DU715"/>
      <c r="DV715"/>
      <c r="DW715"/>
      <c r="DX715"/>
      <c r="DY715"/>
      <c r="DZ715"/>
      <c r="EA715"/>
      <c r="EB715"/>
      <c r="EC715"/>
      <c r="ED715"/>
      <c r="EE715"/>
      <c r="EF715"/>
      <c r="EG715"/>
      <c r="EH715"/>
      <c r="EI715"/>
      <c r="EJ715"/>
      <c r="EK715"/>
      <c r="EL715"/>
      <c r="EM715"/>
      <c r="EN715"/>
      <c r="EO715"/>
      <c r="EP715"/>
      <c r="EQ715"/>
      <c r="ER715"/>
      <c r="ES715"/>
      <c r="ET715"/>
      <c r="EU715"/>
      <c r="EV715"/>
      <c r="EW715"/>
      <c r="EX715"/>
      <c r="EY715"/>
    </row>
    <row r="716" spans="1:155">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c r="DF716"/>
      <c r="DG716"/>
      <c r="DH716"/>
      <c r="DI716"/>
      <c r="DJ716"/>
      <c r="DK716"/>
      <c r="DL716"/>
      <c r="DM716"/>
      <c r="DN716"/>
      <c r="DO716"/>
      <c r="DP716"/>
      <c r="DQ716"/>
      <c r="DR716"/>
      <c r="DS716"/>
      <c r="DT716"/>
      <c r="DU716"/>
      <c r="DV716"/>
      <c r="DW716"/>
      <c r="DX716"/>
      <c r="DY716"/>
      <c r="DZ716"/>
      <c r="EA716"/>
      <c r="EB716"/>
      <c r="EC716"/>
      <c r="ED716"/>
      <c r="EE716"/>
      <c r="EF716"/>
      <c r="EG716"/>
      <c r="EH716"/>
      <c r="EI716"/>
      <c r="EJ716"/>
      <c r="EK716"/>
      <c r="EL716"/>
      <c r="EM716"/>
      <c r="EN716"/>
      <c r="EO716"/>
      <c r="EP716"/>
      <c r="EQ716"/>
      <c r="ER716"/>
      <c r="ES716"/>
      <c r="ET716"/>
      <c r="EU716"/>
      <c r="EV716"/>
      <c r="EW716"/>
      <c r="EX716"/>
      <c r="EY716"/>
    </row>
    <row r="717" spans="1:155">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c r="DF717"/>
      <c r="DG717"/>
      <c r="DH717"/>
      <c r="DI717"/>
      <c r="DJ717"/>
      <c r="DK717"/>
      <c r="DL717"/>
      <c r="DM717"/>
      <c r="DN717"/>
      <c r="DO717"/>
      <c r="DP717"/>
      <c r="DQ717"/>
      <c r="DR717"/>
      <c r="DS717"/>
      <c r="DT717"/>
      <c r="DU717"/>
      <c r="DV717"/>
      <c r="DW717"/>
      <c r="DX717"/>
      <c r="DY717"/>
      <c r="DZ717"/>
      <c r="EA717"/>
      <c r="EB717"/>
      <c r="EC717"/>
      <c r="ED717"/>
      <c r="EE717"/>
      <c r="EF717"/>
      <c r="EG717"/>
      <c r="EH717"/>
      <c r="EI717"/>
      <c r="EJ717"/>
      <c r="EK717"/>
      <c r="EL717"/>
      <c r="EM717"/>
      <c r="EN717"/>
      <c r="EO717"/>
      <c r="EP717"/>
      <c r="EQ717"/>
      <c r="ER717"/>
      <c r="ES717"/>
      <c r="ET717"/>
      <c r="EU717"/>
      <c r="EV717"/>
      <c r="EW717"/>
      <c r="EX717"/>
      <c r="EY717"/>
    </row>
    <row r="718" spans="1:155">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c r="DF718"/>
      <c r="DG718"/>
      <c r="DH718"/>
      <c r="DI718"/>
      <c r="DJ718"/>
      <c r="DK718"/>
      <c r="DL718"/>
      <c r="DM718"/>
      <c r="DN718"/>
      <c r="DO718"/>
      <c r="DP718"/>
      <c r="DQ718"/>
      <c r="DR718"/>
      <c r="DS718"/>
      <c r="DT718"/>
      <c r="DU718"/>
      <c r="DV718"/>
      <c r="DW718"/>
      <c r="DX718"/>
      <c r="DY718"/>
      <c r="DZ718"/>
      <c r="EA718"/>
      <c r="EB718"/>
      <c r="EC718"/>
      <c r="ED718"/>
      <c r="EE718"/>
      <c r="EF718"/>
      <c r="EG718"/>
      <c r="EH718"/>
      <c r="EI718"/>
      <c r="EJ718"/>
      <c r="EK718"/>
      <c r="EL718"/>
      <c r="EM718"/>
      <c r="EN718"/>
      <c r="EO718"/>
      <c r="EP718"/>
      <c r="EQ718"/>
      <c r="ER718"/>
      <c r="ES718"/>
      <c r="ET718"/>
      <c r="EU718"/>
      <c r="EV718"/>
      <c r="EW718"/>
      <c r="EX718"/>
      <c r="EY718"/>
    </row>
    <row r="719" spans="1:155">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c r="DF719"/>
      <c r="DG719"/>
      <c r="DH719"/>
      <c r="DI719"/>
      <c r="DJ719"/>
      <c r="DK719"/>
      <c r="DL719"/>
      <c r="DM719"/>
      <c r="DN719"/>
      <c r="DO719"/>
      <c r="DP719"/>
      <c r="DQ719"/>
      <c r="DR719"/>
      <c r="DS719"/>
      <c r="DT719"/>
      <c r="DU719"/>
      <c r="DV719"/>
      <c r="DW719"/>
      <c r="DX719"/>
      <c r="DY719"/>
      <c r="DZ719"/>
      <c r="EA719"/>
      <c r="EB719"/>
      <c r="EC719"/>
      <c r="ED719"/>
      <c r="EE719"/>
      <c r="EF719"/>
      <c r="EG719"/>
      <c r="EH719"/>
      <c r="EI719"/>
      <c r="EJ719"/>
      <c r="EK719"/>
      <c r="EL719"/>
      <c r="EM719"/>
      <c r="EN719"/>
      <c r="EO719"/>
      <c r="EP719"/>
      <c r="EQ719"/>
      <c r="ER719"/>
      <c r="ES719"/>
      <c r="ET719"/>
      <c r="EU719"/>
      <c r="EV719"/>
      <c r="EW719"/>
      <c r="EX719"/>
      <c r="EY719"/>
    </row>
    <row r="720" spans="1:155">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c r="DF720"/>
      <c r="DG720"/>
      <c r="DH720"/>
      <c r="DI720"/>
      <c r="DJ720"/>
      <c r="DK720"/>
      <c r="DL720"/>
      <c r="DM720"/>
      <c r="DN720"/>
      <c r="DO720"/>
      <c r="DP720"/>
      <c r="DQ720"/>
      <c r="DR720"/>
      <c r="DS720"/>
      <c r="DT720"/>
      <c r="DU720"/>
      <c r="DV720"/>
      <c r="DW720"/>
      <c r="DX720"/>
      <c r="DY720"/>
      <c r="DZ720"/>
      <c r="EA720"/>
      <c r="EB720"/>
      <c r="EC720"/>
      <c r="ED720"/>
      <c r="EE720"/>
      <c r="EF720"/>
      <c r="EG720"/>
      <c r="EH720"/>
      <c r="EI720"/>
      <c r="EJ720"/>
      <c r="EK720"/>
      <c r="EL720"/>
      <c r="EM720"/>
      <c r="EN720"/>
      <c r="EO720"/>
      <c r="EP720"/>
      <c r="EQ720"/>
      <c r="ER720"/>
      <c r="ES720"/>
      <c r="ET720"/>
      <c r="EU720"/>
      <c r="EV720"/>
      <c r="EW720"/>
      <c r="EX720"/>
      <c r="EY720"/>
    </row>
    <row r="721" spans="1:155">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c r="DF721"/>
      <c r="DG721"/>
      <c r="DH721"/>
      <c r="DI721"/>
      <c r="DJ721"/>
      <c r="DK721"/>
      <c r="DL721"/>
      <c r="DM721"/>
      <c r="DN721"/>
      <c r="DO721"/>
      <c r="DP721"/>
      <c r="DQ721"/>
      <c r="DR721"/>
      <c r="DS721"/>
      <c r="DT721"/>
      <c r="DU721"/>
      <c r="DV721"/>
      <c r="DW721"/>
      <c r="DX721"/>
      <c r="DY721"/>
      <c r="DZ721"/>
      <c r="EA721"/>
      <c r="EB721"/>
      <c r="EC721"/>
      <c r="ED721"/>
      <c r="EE721"/>
      <c r="EF721"/>
      <c r="EG721"/>
      <c r="EH721"/>
      <c r="EI721"/>
      <c r="EJ721"/>
      <c r="EK721"/>
      <c r="EL721"/>
      <c r="EM721"/>
      <c r="EN721"/>
      <c r="EO721"/>
      <c r="EP721"/>
      <c r="EQ721"/>
      <c r="ER721"/>
      <c r="ES721"/>
      <c r="ET721"/>
      <c r="EU721"/>
      <c r="EV721"/>
      <c r="EW721"/>
      <c r="EX721"/>
      <c r="EY721"/>
    </row>
    <row r="722" spans="1:155">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c r="DF722"/>
      <c r="DG722"/>
      <c r="DH722"/>
      <c r="DI722"/>
      <c r="DJ722"/>
      <c r="DK722"/>
      <c r="DL722"/>
      <c r="DM722"/>
      <c r="DN722"/>
      <c r="DO722"/>
      <c r="DP722"/>
      <c r="DQ722"/>
      <c r="DR722"/>
      <c r="DS722"/>
      <c r="DT722"/>
      <c r="DU722"/>
      <c r="DV722"/>
      <c r="DW722"/>
      <c r="DX722"/>
      <c r="DY722"/>
      <c r="DZ722"/>
      <c r="EA722"/>
      <c r="EB722"/>
      <c r="EC722"/>
      <c r="ED722"/>
      <c r="EE722"/>
      <c r="EF722"/>
      <c r="EG722"/>
      <c r="EH722"/>
      <c r="EI722"/>
      <c r="EJ722"/>
      <c r="EK722"/>
      <c r="EL722"/>
      <c r="EM722"/>
      <c r="EN722"/>
      <c r="EO722"/>
      <c r="EP722"/>
      <c r="EQ722"/>
      <c r="ER722"/>
      <c r="ES722"/>
      <c r="ET722"/>
      <c r="EU722"/>
      <c r="EV722"/>
      <c r="EW722"/>
      <c r="EX722"/>
      <c r="EY722"/>
    </row>
    <row r="723" spans="1:155">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c r="DF723"/>
      <c r="DG723"/>
      <c r="DH723"/>
      <c r="DI723"/>
      <c r="DJ723"/>
      <c r="DK723"/>
      <c r="DL723"/>
      <c r="DM723"/>
      <c r="DN723"/>
      <c r="DO723"/>
      <c r="DP723"/>
      <c r="DQ723"/>
      <c r="DR723"/>
      <c r="DS723"/>
      <c r="DT723"/>
      <c r="DU723"/>
      <c r="DV723"/>
      <c r="DW723"/>
      <c r="DX723"/>
      <c r="DY723"/>
      <c r="DZ723"/>
      <c r="EA723"/>
      <c r="EB723"/>
      <c r="EC723"/>
      <c r="ED723"/>
      <c r="EE723"/>
      <c r="EF723"/>
      <c r="EG723"/>
      <c r="EH723"/>
      <c r="EI723"/>
      <c r="EJ723"/>
      <c r="EK723"/>
      <c r="EL723"/>
      <c r="EM723"/>
      <c r="EN723"/>
      <c r="EO723"/>
      <c r="EP723"/>
      <c r="EQ723"/>
      <c r="ER723"/>
      <c r="ES723"/>
      <c r="ET723"/>
      <c r="EU723"/>
      <c r="EV723"/>
      <c r="EW723"/>
      <c r="EX723"/>
      <c r="EY723"/>
    </row>
    <row r="724" spans="1:155">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c r="DF724"/>
      <c r="DG724"/>
      <c r="DH724"/>
      <c r="DI724"/>
      <c r="DJ724"/>
      <c r="DK724"/>
      <c r="DL724"/>
      <c r="DM724"/>
      <c r="DN724"/>
      <c r="DO724"/>
      <c r="DP724"/>
      <c r="DQ724"/>
      <c r="DR724"/>
      <c r="DS724"/>
      <c r="DT724"/>
      <c r="DU724"/>
      <c r="DV724"/>
      <c r="DW724"/>
      <c r="DX724"/>
      <c r="DY724"/>
      <c r="DZ724"/>
      <c r="EA724"/>
      <c r="EB724"/>
      <c r="EC724"/>
      <c r="ED724"/>
      <c r="EE724"/>
      <c r="EF724"/>
      <c r="EG724"/>
      <c r="EH724"/>
      <c r="EI724"/>
      <c r="EJ724"/>
      <c r="EK724"/>
      <c r="EL724"/>
      <c r="EM724"/>
      <c r="EN724"/>
      <c r="EO724"/>
      <c r="EP724"/>
      <c r="EQ724"/>
      <c r="ER724"/>
      <c r="ES724"/>
      <c r="ET724"/>
      <c r="EU724"/>
      <c r="EV724"/>
      <c r="EW724"/>
      <c r="EX724"/>
      <c r="EY724"/>
    </row>
    <row r="725" spans="1:155">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c r="DF725"/>
      <c r="DG725"/>
      <c r="DH725"/>
      <c r="DI725"/>
      <c r="DJ725"/>
      <c r="DK725"/>
      <c r="DL725"/>
      <c r="DM725"/>
      <c r="DN725"/>
      <c r="DO725"/>
      <c r="DP725"/>
      <c r="DQ725"/>
      <c r="DR725"/>
      <c r="DS725"/>
      <c r="DT725"/>
      <c r="DU725"/>
      <c r="DV725"/>
      <c r="DW725"/>
      <c r="DX725"/>
      <c r="DY725"/>
      <c r="DZ725"/>
      <c r="EA725"/>
      <c r="EB725"/>
      <c r="EC725"/>
      <c r="ED725"/>
      <c r="EE725"/>
      <c r="EF725"/>
      <c r="EG725"/>
      <c r="EH725"/>
      <c r="EI725"/>
      <c r="EJ725"/>
      <c r="EK725"/>
      <c r="EL725"/>
      <c r="EM725"/>
      <c r="EN725"/>
      <c r="EO725"/>
      <c r="EP725"/>
      <c r="EQ725"/>
      <c r="ER725"/>
      <c r="ES725"/>
      <c r="ET725"/>
      <c r="EU725"/>
      <c r="EV725"/>
      <c r="EW725"/>
      <c r="EX725"/>
      <c r="EY725"/>
    </row>
    <row r="726" spans="1:155">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c r="DF726"/>
      <c r="DG726"/>
      <c r="DH726"/>
      <c r="DI726"/>
      <c r="DJ726"/>
      <c r="DK726"/>
      <c r="DL726"/>
      <c r="DM726"/>
      <c r="DN726"/>
      <c r="DO726"/>
      <c r="DP726"/>
      <c r="DQ726"/>
      <c r="DR726"/>
      <c r="DS726"/>
      <c r="DT726"/>
      <c r="DU726"/>
      <c r="DV726"/>
      <c r="DW726"/>
      <c r="DX726"/>
      <c r="DY726"/>
      <c r="DZ726"/>
      <c r="EA726"/>
      <c r="EB726"/>
      <c r="EC726"/>
      <c r="ED726"/>
      <c r="EE726"/>
      <c r="EF726"/>
      <c r="EG726"/>
      <c r="EH726"/>
      <c r="EI726"/>
      <c r="EJ726"/>
      <c r="EK726"/>
      <c r="EL726"/>
      <c r="EM726"/>
      <c r="EN726"/>
      <c r="EO726"/>
      <c r="EP726"/>
      <c r="EQ726"/>
      <c r="ER726"/>
      <c r="ES726"/>
      <c r="ET726"/>
      <c r="EU726"/>
      <c r="EV726"/>
      <c r="EW726"/>
      <c r="EX726"/>
      <c r="EY726"/>
    </row>
    <row r="727" spans="1:155">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c r="DF727"/>
      <c r="DG727"/>
      <c r="DH727"/>
      <c r="DI727"/>
      <c r="DJ727"/>
      <c r="DK727"/>
      <c r="DL727"/>
      <c r="DM727"/>
      <c r="DN727"/>
      <c r="DO727"/>
      <c r="DP727"/>
      <c r="DQ727"/>
      <c r="DR727"/>
      <c r="DS727"/>
      <c r="DT727"/>
      <c r="DU727"/>
      <c r="DV727"/>
      <c r="DW727"/>
      <c r="DX727"/>
      <c r="DY727"/>
      <c r="DZ727"/>
      <c r="EA727"/>
      <c r="EB727"/>
      <c r="EC727"/>
      <c r="ED727"/>
      <c r="EE727"/>
      <c r="EF727"/>
      <c r="EG727"/>
      <c r="EH727"/>
      <c r="EI727"/>
      <c r="EJ727"/>
      <c r="EK727"/>
      <c r="EL727"/>
      <c r="EM727"/>
      <c r="EN727"/>
      <c r="EO727"/>
      <c r="EP727"/>
      <c r="EQ727"/>
      <c r="ER727"/>
      <c r="ES727"/>
      <c r="ET727"/>
      <c r="EU727"/>
      <c r="EV727"/>
      <c r="EW727"/>
      <c r="EX727"/>
      <c r="EY727"/>
    </row>
    <row r="728" spans="1:155">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c r="DF728"/>
      <c r="DG728"/>
      <c r="DH728"/>
      <c r="DI728"/>
      <c r="DJ728"/>
      <c r="DK728"/>
      <c r="DL728"/>
      <c r="DM728"/>
      <c r="DN728"/>
      <c r="DO728"/>
      <c r="DP728"/>
      <c r="DQ728"/>
      <c r="DR728"/>
      <c r="DS728"/>
      <c r="DT728"/>
      <c r="DU728"/>
      <c r="DV728"/>
      <c r="DW728"/>
      <c r="DX728"/>
      <c r="DY728"/>
      <c r="DZ728"/>
      <c r="EA728"/>
      <c r="EB728"/>
      <c r="EC728"/>
      <c r="ED728"/>
      <c r="EE728"/>
      <c r="EF728"/>
      <c r="EG728"/>
      <c r="EH728"/>
      <c r="EI728"/>
      <c r="EJ728"/>
      <c r="EK728"/>
      <c r="EL728"/>
      <c r="EM728"/>
      <c r="EN728"/>
      <c r="EO728"/>
      <c r="EP728"/>
      <c r="EQ728"/>
      <c r="ER728"/>
      <c r="ES728"/>
      <c r="ET728"/>
      <c r="EU728"/>
      <c r="EV728"/>
      <c r="EW728"/>
      <c r="EX728"/>
      <c r="EY728"/>
    </row>
    <row r="729" spans="1:155">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c r="DF729"/>
      <c r="DG729"/>
      <c r="DH729"/>
      <c r="DI729"/>
      <c r="DJ729"/>
      <c r="DK729"/>
      <c r="DL729"/>
      <c r="DM729"/>
      <c r="DN729"/>
      <c r="DO729"/>
      <c r="DP729"/>
      <c r="DQ729"/>
      <c r="DR729"/>
      <c r="DS729"/>
      <c r="DT729"/>
      <c r="DU729"/>
      <c r="DV729"/>
      <c r="DW729"/>
      <c r="DX729"/>
      <c r="DY729"/>
      <c r="DZ729"/>
      <c r="EA729"/>
      <c r="EB729"/>
      <c r="EC729"/>
      <c r="ED729"/>
      <c r="EE729"/>
      <c r="EF729"/>
      <c r="EG729"/>
      <c r="EH729"/>
      <c r="EI729"/>
      <c r="EJ729"/>
      <c r="EK729"/>
      <c r="EL729"/>
      <c r="EM729"/>
      <c r="EN729"/>
      <c r="EO729"/>
      <c r="EP729"/>
      <c r="EQ729"/>
      <c r="ER729"/>
      <c r="ES729"/>
      <c r="ET729"/>
      <c r="EU729"/>
      <c r="EV729"/>
      <c r="EW729"/>
      <c r="EX729"/>
      <c r="EY729"/>
    </row>
    <row r="730" spans="1:155">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c r="DF730"/>
      <c r="DG730"/>
      <c r="DH730"/>
      <c r="DI730"/>
      <c r="DJ730"/>
      <c r="DK730"/>
      <c r="DL730"/>
      <c r="DM730"/>
      <c r="DN730"/>
      <c r="DO730"/>
      <c r="DP730"/>
      <c r="DQ730"/>
      <c r="DR730"/>
      <c r="DS730"/>
      <c r="DT730"/>
      <c r="DU730"/>
      <c r="DV730"/>
      <c r="DW730"/>
      <c r="DX730"/>
      <c r="DY730"/>
      <c r="DZ730"/>
      <c r="EA730"/>
      <c r="EB730"/>
      <c r="EC730"/>
      <c r="ED730"/>
      <c r="EE730"/>
      <c r="EF730"/>
      <c r="EG730"/>
      <c r="EH730"/>
      <c r="EI730"/>
      <c r="EJ730"/>
      <c r="EK730"/>
      <c r="EL730"/>
      <c r="EM730"/>
      <c r="EN730"/>
      <c r="EO730"/>
      <c r="EP730"/>
      <c r="EQ730"/>
      <c r="ER730"/>
      <c r="ES730"/>
      <c r="ET730"/>
      <c r="EU730"/>
      <c r="EV730"/>
      <c r="EW730"/>
      <c r="EX730"/>
      <c r="EY730"/>
    </row>
    <row r="731" spans="1:155">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c r="DF731"/>
      <c r="DG731"/>
      <c r="DH731"/>
      <c r="DI731"/>
      <c r="DJ731"/>
      <c r="DK731"/>
      <c r="DL731"/>
      <c r="DM731"/>
      <c r="DN731"/>
      <c r="DO731"/>
      <c r="DP731"/>
      <c r="DQ731"/>
      <c r="DR731"/>
      <c r="DS731"/>
      <c r="DT731"/>
      <c r="DU731"/>
      <c r="DV731"/>
      <c r="DW731"/>
      <c r="DX731"/>
      <c r="DY731"/>
      <c r="DZ731"/>
      <c r="EA731"/>
      <c r="EB731"/>
      <c r="EC731"/>
      <c r="ED731"/>
      <c r="EE731"/>
      <c r="EF731"/>
      <c r="EG731"/>
      <c r="EH731"/>
      <c r="EI731"/>
      <c r="EJ731"/>
      <c r="EK731"/>
      <c r="EL731"/>
      <c r="EM731"/>
      <c r="EN731"/>
      <c r="EO731"/>
      <c r="EP731"/>
      <c r="EQ731"/>
      <c r="ER731"/>
      <c r="ES731"/>
      <c r="ET731"/>
      <c r="EU731"/>
      <c r="EV731"/>
      <c r="EW731"/>
      <c r="EX731"/>
      <c r="EY731"/>
    </row>
    <row r="732" spans="1:155">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c r="DF732"/>
      <c r="DG732"/>
      <c r="DH732"/>
      <c r="DI732"/>
      <c r="DJ732"/>
      <c r="DK732"/>
      <c r="DL732"/>
      <c r="DM732"/>
      <c r="DN732"/>
      <c r="DO732"/>
      <c r="DP732"/>
      <c r="DQ732"/>
      <c r="DR732"/>
      <c r="DS732"/>
      <c r="DT732"/>
      <c r="DU732"/>
      <c r="DV732"/>
      <c r="DW732"/>
      <c r="DX732"/>
      <c r="DY732"/>
      <c r="DZ732"/>
      <c r="EA732"/>
      <c r="EB732"/>
      <c r="EC732"/>
      <c r="ED732"/>
      <c r="EE732"/>
      <c r="EF732"/>
      <c r="EG732"/>
      <c r="EH732"/>
      <c r="EI732"/>
      <c r="EJ732"/>
      <c r="EK732"/>
      <c r="EL732"/>
      <c r="EM732"/>
      <c r="EN732"/>
      <c r="EO732"/>
      <c r="EP732"/>
      <c r="EQ732"/>
      <c r="ER732"/>
      <c r="ES732"/>
      <c r="ET732"/>
      <c r="EU732"/>
      <c r="EV732"/>
      <c r="EW732"/>
      <c r="EX732"/>
      <c r="EY732"/>
    </row>
    <row r="733" spans="1:155">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c r="DF733"/>
      <c r="DG733"/>
      <c r="DH733"/>
      <c r="DI733"/>
      <c r="DJ733"/>
      <c r="DK733"/>
      <c r="DL733"/>
      <c r="DM733"/>
      <c r="DN733"/>
      <c r="DO733"/>
      <c r="DP733"/>
      <c r="DQ733"/>
      <c r="DR733"/>
      <c r="DS733"/>
      <c r="DT733"/>
      <c r="DU733"/>
      <c r="DV733"/>
      <c r="DW733"/>
      <c r="DX733"/>
      <c r="DY733"/>
      <c r="DZ733"/>
      <c r="EA733"/>
      <c r="EB733"/>
      <c r="EC733"/>
      <c r="ED733"/>
      <c r="EE733"/>
      <c r="EF733"/>
      <c r="EG733"/>
      <c r="EH733"/>
      <c r="EI733"/>
      <c r="EJ733"/>
      <c r="EK733"/>
      <c r="EL733"/>
      <c r="EM733"/>
      <c r="EN733"/>
      <c r="EO733"/>
      <c r="EP733"/>
      <c r="EQ733"/>
      <c r="ER733"/>
      <c r="ES733"/>
      <c r="ET733"/>
      <c r="EU733"/>
      <c r="EV733"/>
      <c r="EW733"/>
      <c r="EX733"/>
      <c r="EY733"/>
    </row>
    <row r="734" spans="1:155">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c r="DF734"/>
      <c r="DG734"/>
      <c r="DH734"/>
      <c r="DI734"/>
      <c r="DJ734"/>
      <c r="DK734"/>
      <c r="DL734"/>
      <c r="DM734"/>
      <c r="DN734"/>
      <c r="DO734"/>
      <c r="DP734"/>
      <c r="DQ734"/>
      <c r="DR734"/>
      <c r="DS734"/>
      <c r="DT734"/>
      <c r="DU734"/>
      <c r="DV734"/>
      <c r="DW734"/>
      <c r="DX734"/>
      <c r="DY734"/>
      <c r="DZ734"/>
      <c r="EA734"/>
      <c r="EB734"/>
      <c r="EC734"/>
      <c r="ED734"/>
      <c r="EE734"/>
      <c r="EF734"/>
      <c r="EG734"/>
      <c r="EH734"/>
      <c r="EI734"/>
      <c r="EJ734"/>
      <c r="EK734"/>
      <c r="EL734"/>
      <c r="EM734"/>
      <c r="EN734"/>
      <c r="EO734"/>
      <c r="EP734"/>
      <c r="EQ734"/>
      <c r="ER734"/>
      <c r="ES734"/>
      <c r="ET734"/>
      <c r="EU734"/>
      <c r="EV734"/>
      <c r="EW734"/>
      <c r="EX734"/>
      <c r="EY734"/>
    </row>
    <row r="735" spans="1:155">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c r="DF735"/>
      <c r="DG735"/>
      <c r="DH735"/>
      <c r="DI735"/>
      <c r="DJ735"/>
      <c r="DK735"/>
      <c r="DL735"/>
      <c r="DM735"/>
      <c r="DN735"/>
      <c r="DO735"/>
      <c r="DP735"/>
      <c r="DQ735"/>
      <c r="DR735"/>
      <c r="DS735"/>
      <c r="DT735"/>
      <c r="DU735"/>
      <c r="DV735"/>
      <c r="DW735"/>
      <c r="DX735"/>
      <c r="DY735"/>
      <c r="DZ735"/>
      <c r="EA735"/>
      <c r="EB735"/>
      <c r="EC735"/>
      <c r="ED735"/>
      <c r="EE735"/>
      <c r="EF735"/>
      <c r="EG735"/>
      <c r="EH735"/>
      <c r="EI735"/>
      <c r="EJ735"/>
      <c r="EK735"/>
      <c r="EL735"/>
      <c r="EM735"/>
      <c r="EN735"/>
      <c r="EO735"/>
      <c r="EP735"/>
      <c r="EQ735"/>
      <c r="ER735"/>
      <c r="ES735"/>
      <c r="ET735"/>
      <c r="EU735"/>
      <c r="EV735"/>
      <c r="EW735"/>
      <c r="EX735"/>
      <c r="EY735"/>
    </row>
    <row r="736" spans="1:155">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c r="DF736"/>
      <c r="DG736"/>
      <c r="DH736"/>
      <c r="DI736"/>
      <c r="DJ736"/>
      <c r="DK736"/>
      <c r="DL736"/>
      <c r="DM736"/>
      <c r="DN736"/>
      <c r="DO736"/>
      <c r="DP736"/>
      <c r="DQ736"/>
      <c r="DR736"/>
      <c r="DS736"/>
      <c r="DT736"/>
      <c r="DU736"/>
      <c r="DV736"/>
      <c r="DW736"/>
      <c r="DX736"/>
      <c r="DY736"/>
      <c r="DZ736"/>
      <c r="EA736"/>
      <c r="EB736"/>
      <c r="EC736"/>
      <c r="ED736"/>
      <c r="EE736"/>
      <c r="EF736"/>
      <c r="EG736"/>
      <c r="EH736"/>
      <c r="EI736"/>
      <c r="EJ736"/>
      <c r="EK736"/>
      <c r="EL736"/>
      <c r="EM736"/>
      <c r="EN736"/>
      <c r="EO736"/>
      <c r="EP736"/>
      <c r="EQ736"/>
      <c r="ER736"/>
      <c r="ES736"/>
      <c r="ET736"/>
      <c r="EU736"/>
      <c r="EV736"/>
      <c r="EW736"/>
      <c r="EX736"/>
      <c r="EY736"/>
    </row>
    <row r="737" spans="1:155">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c r="DF737"/>
      <c r="DG737"/>
      <c r="DH737"/>
      <c r="DI737"/>
      <c r="DJ737"/>
      <c r="DK737"/>
      <c r="DL737"/>
      <c r="DM737"/>
      <c r="DN737"/>
      <c r="DO737"/>
      <c r="DP737"/>
      <c r="DQ737"/>
      <c r="DR737"/>
      <c r="DS737"/>
      <c r="DT737"/>
      <c r="DU737"/>
      <c r="DV737"/>
      <c r="DW737"/>
      <c r="DX737"/>
      <c r="DY737"/>
      <c r="DZ737"/>
      <c r="EA737"/>
      <c r="EB737"/>
      <c r="EC737"/>
      <c r="ED737"/>
      <c r="EE737"/>
      <c r="EF737"/>
      <c r="EG737"/>
      <c r="EH737"/>
      <c r="EI737"/>
      <c r="EJ737"/>
      <c r="EK737"/>
      <c r="EL737"/>
      <c r="EM737"/>
      <c r="EN737"/>
      <c r="EO737"/>
      <c r="EP737"/>
      <c r="EQ737"/>
      <c r="ER737"/>
      <c r="ES737"/>
      <c r="ET737"/>
      <c r="EU737"/>
      <c r="EV737"/>
      <c r="EW737"/>
      <c r="EX737"/>
      <c r="EY737"/>
    </row>
    <row r="738" spans="1:155">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c r="DF738"/>
      <c r="DG738"/>
      <c r="DH738"/>
      <c r="DI738"/>
      <c r="DJ738"/>
      <c r="DK738"/>
      <c r="DL738"/>
      <c r="DM738"/>
      <c r="DN738"/>
      <c r="DO738"/>
      <c r="DP738"/>
      <c r="DQ738"/>
      <c r="DR738"/>
      <c r="DS738"/>
      <c r="DT738"/>
      <c r="DU738"/>
      <c r="DV738"/>
      <c r="DW738"/>
      <c r="DX738"/>
      <c r="DY738"/>
      <c r="DZ738"/>
      <c r="EA738"/>
      <c r="EB738"/>
      <c r="EC738"/>
      <c r="ED738"/>
      <c r="EE738"/>
      <c r="EF738"/>
      <c r="EG738"/>
      <c r="EH738"/>
      <c r="EI738"/>
      <c r="EJ738"/>
      <c r="EK738"/>
      <c r="EL738"/>
      <c r="EM738"/>
      <c r="EN738"/>
      <c r="EO738"/>
      <c r="EP738"/>
      <c r="EQ738"/>
      <c r="ER738"/>
      <c r="ES738"/>
      <c r="ET738"/>
      <c r="EU738"/>
      <c r="EV738"/>
      <c r="EW738"/>
      <c r="EX738"/>
      <c r="EY738"/>
    </row>
    <row r="739" spans="1:155">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c r="DF739"/>
      <c r="DG739"/>
      <c r="DH739"/>
      <c r="DI739"/>
      <c r="DJ739"/>
      <c r="DK739"/>
      <c r="DL739"/>
      <c r="DM739"/>
      <c r="DN739"/>
      <c r="DO739"/>
      <c r="DP739"/>
      <c r="DQ739"/>
      <c r="DR739"/>
      <c r="DS739"/>
      <c r="DT739"/>
      <c r="DU739"/>
      <c r="DV739"/>
      <c r="DW739"/>
      <c r="DX739"/>
      <c r="DY739"/>
      <c r="DZ739"/>
      <c r="EA739"/>
      <c r="EB739"/>
      <c r="EC739"/>
      <c r="ED739"/>
      <c r="EE739"/>
      <c r="EF739"/>
      <c r="EG739"/>
      <c r="EH739"/>
      <c r="EI739"/>
      <c r="EJ739"/>
      <c r="EK739"/>
      <c r="EL739"/>
      <c r="EM739"/>
      <c r="EN739"/>
      <c r="EO739"/>
      <c r="EP739"/>
      <c r="EQ739"/>
      <c r="ER739"/>
      <c r="ES739"/>
      <c r="ET739"/>
      <c r="EU739"/>
      <c r="EV739"/>
      <c r="EW739"/>
      <c r="EX739"/>
      <c r="EY739"/>
    </row>
    <row r="740" spans="1:155">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c r="DF740"/>
      <c r="DG740"/>
      <c r="DH740"/>
      <c r="DI740"/>
      <c r="DJ740"/>
      <c r="DK740"/>
      <c r="DL740"/>
      <c r="DM740"/>
      <c r="DN740"/>
      <c r="DO740"/>
      <c r="DP740"/>
      <c r="DQ740"/>
      <c r="DR740"/>
      <c r="DS740"/>
      <c r="DT740"/>
      <c r="DU740"/>
      <c r="DV740"/>
      <c r="DW740"/>
      <c r="DX740"/>
      <c r="DY740"/>
      <c r="DZ740"/>
      <c r="EA740"/>
      <c r="EB740"/>
      <c r="EC740"/>
      <c r="ED740"/>
      <c r="EE740"/>
      <c r="EF740"/>
      <c r="EG740"/>
      <c r="EH740"/>
      <c r="EI740"/>
      <c r="EJ740"/>
      <c r="EK740"/>
      <c r="EL740"/>
      <c r="EM740"/>
      <c r="EN740"/>
      <c r="EO740"/>
      <c r="EP740"/>
      <c r="EQ740"/>
      <c r="ER740"/>
      <c r="ES740"/>
      <c r="ET740"/>
      <c r="EU740"/>
      <c r="EV740"/>
      <c r="EW740"/>
      <c r="EX740"/>
      <c r="EY740"/>
    </row>
    <row r="741" spans="1:155">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c r="DF741"/>
      <c r="DG741"/>
      <c r="DH741"/>
      <c r="DI741"/>
      <c r="DJ741"/>
      <c r="DK741"/>
      <c r="DL741"/>
      <c r="DM741"/>
      <c r="DN741"/>
      <c r="DO741"/>
      <c r="DP741"/>
      <c r="DQ741"/>
      <c r="DR741"/>
      <c r="DS741"/>
      <c r="DT741"/>
      <c r="DU741"/>
      <c r="DV741"/>
      <c r="DW741"/>
      <c r="DX741"/>
      <c r="DY741"/>
      <c r="DZ741"/>
      <c r="EA741"/>
      <c r="EB741"/>
      <c r="EC741"/>
      <c r="ED741"/>
      <c r="EE741"/>
      <c r="EF741"/>
      <c r="EG741"/>
      <c r="EH741"/>
      <c r="EI741"/>
      <c r="EJ741"/>
      <c r="EK741"/>
      <c r="EL741"/>
      <c r="EM741"/>
      <c r="EN741"/>
      <c r="EO741"/>
      <c r="EP741"/>
      <c r="EQ741"/>
      <c r="ER741"/>
      <c r="ES741"/>
      <c r="ET741"/>
      <c r="EU741"/>
      <c r="EV741"/>
      <c r="EW741"/>
      <c r="EX741"/>
      <c r="EY741"/>
    </row>
    <row r="742" spans="1:155">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c r="DF742"/>
      <c r="DG742"/>
      <c r="DH742"/>
      <c r="DI742"/>
      <c r="DJ742"/>
      <c r="DK742"/>
      <c r="DL742"/>
      <c r="DM742"/>
      <c r="DN742"/>
      <c r="DO742"/>
      <c r="DP742"/>
      <c r="DQ742"/>
      <c r="DR742"/>
      <c r="DS742"/>
      <c r="DT742"/>
      <c r="DU742"/>
      <c r="DV742"/>
      <c r="DW742"/>
      <c r="DX742"/>
      <c r="DY742"/>
      <c r="DZ742"/>
      <c r="EA742"/>
      <c r="EB742"/>
      <c r="EC742"/>
      <c r="ED742"/>
      <c r="EE742"/>
      <c r="EF742"/>
      <c r="EG742"/>
      <c r="EH742"/>
      <c r="EI742"/>
      <c r="EJ742"/>
      <c r="EK742"/>
      <c r="EL742"/>
      <c r="EM742"/>
      <c r="EN742"/>
      <c r="EO742"/>
      <c r="EP742"/>
      <c r="EQ742"/>
      <c r="ER742"/>
      <c r="ES742"/>
      <c r="ET742"/>
      <c r="EU742"/>
      <c r="EV742"/>
      <c r="EW742"/>
      <c r="EX742"/>
      <c r="EY742"/>
    </row>
    <row r="743" spans="1:155">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c r="DF743"/>
      <c r="DG743"/>
      <c r="DH743"/>
      <c r="DI743"/>
      <c r="DJ743"/>
      <c r="DK743"/>
      <c r="DL743"/>
      <c r="DM743"/>
      <c r="DN743"/>
      <c r="DO743"/>
      <c r="DP743"/>
      <c r="DQ743"/>
      <c r="DR743"/>
      <c r="DS743"/>
      <c r="DT743"/>
      <c r="DU743"/>
      <c r="DV743"/>
      <c r="DW743"/>
      <c r="DX743"/>
      <c r="DY743"/>
      <c r="DZ743"/>
      <c r="EA743"/>
      <c r="EB743"/>
      <c r="EC743"/>
      <c r="ED743"/>
      <c r="EE743"/>
      <c r="EF743"/>
      <c r="EG743"/>
      <c r="EH743"/>
      <c r="EI743"/>
      <c r="EJ743"/>
      <c r="EK743"/>
      <c r="EL743"/>
      <c r="EM743"/>
      <c r="EN743"/>
      <c r="EO743"/>
      <c r="EP743"/>
      <c r="EQ743"/>
      <c r="ER743"/>
      <c r="ES743"/>
      <c r="ET743"/>
      <c r="EU743"/>
      <c r="EV743"/>
      <c r="EW743"/>
      <c r="EX743"/>
      <c r="EY743"/>
    </row>
    <row r="744" spans="1:155">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c r="DF744"/>
      <c r="DG744"/>
      <c r="DH744"/>
      <c r="DI744"/>
      <c r="DJ744"/>
      <c r="DK744"/>
      <c r="DL744"/>
      <c r="DM744"/>
      <c r="DN744"/>
      <c r="DO744"/>
      <c r="DP744"/>
      <c r="DQ744"/>
      <c r="DR744"/>
      <c r="DS744"/>
      <c r="DT744"/>
      <c r="DU744"/>
      <c r="DV744"/>
      <c r="DW744"/>
      <c r="DX744"/>
      <c r="DY744"/>
      <c r="DZ744"/>
      <c r="EA744"/>
      <c r="EB744"/>
      <c r="EC744"/>
      <c r="ED744"/>
      <c r="EE744"/>
      <c r="EF744"/>
      <c r="EG744"/>
      <c r="EH744"/>
      <c r="EI744"/>
      <c r="EJ744"/>
      <c r="EK744"/>
      <c r="EL744"/>
      <c r="EM744"/>
      <c r="EN744"/>
      <c r="EO744"/>
      <c r="EP744"/>
      <c r="EQ744"/>
      <c r="ER744"/>
      <c r="ES744"/>
      <c r="ET744"/>
      <c r="EU744"/>
      <c r="EV744"/>
      <c r="EW744"/>
      <c r="EX744"/>
      <c r="EY744"/>
    </row>
    <row r="745" spans="1:155">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c r="DF745"/>
      <c r="DG745"/>
      <c r="DH745"/>
      <c r="DI745"/>
      <c r="DJ745"/>
      <c r="DK745"/>
      <c r="DL745"/>
      <c r="DM745"/>
      <c r="DN745"/>
      <c r="DO745"/>
      <c r="DP745"/>
      <c r="DQ745"/>
      <c r="DR745"/>
      <c r="DS745"/>
      <c r="DT745"/>
      <c r="DU745"/>
      <c r="DV745"/>
      <c r="DW745"/>
      <c r="DX745"/>
      <c r="DY745"/>
      <c r="DZ745"/>
      <c r="EA745"/>
      <c r="EB745"/>
      <c r="EC745"/>
      <c r="ED745"/>
      <c r="EE745"/>
      <c r="EF745"/>
      <c r="EG745"/>
      <c r="EH745"/>
      <c r="EI745"/>
      <c r="EJ745"/>
      <c r="EK745"/>
      <c r="EL745"/>
      <c r="EM745"/>
      <c r="EN745"/>
      <c r="EO745"/>
      <c r="EP745"/>
      <c r="EQ745"/>
      <c r="ER745"/>
      <c r="ES745"/>
      <c r="ET745"/>
      <c r="EU745"/>
      <c r="EV745"/>
      <c r="EW745"/>
      <c r="EX745"/>
      <c r="EY745"/>
    </row>
    <row r="746" spans="1:155">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c r="DF746"/>
      <c r="DG746"/>
      <c r="DH746"/>
      <c r="DI746"/>
      <c r="DJ746"/>
      <c r="DK746"/>
      <c r="DL746"/>
      <c r="DM746"/>
      <c r="DN746"/>
      <c r="DO746"/>
      <c r="DP746"/>
      <c r="DQ746"/>
      <c r="DR746"/>
      <c r="DS746"/>
      <c r="DT746"/>
      <c r="DU746"/>
      <c r="DV746"/>
      <c r="DW746"/>
      <c r="DX746"/>
      <c r="DY746"/>
      <c r="DZ746"/>
      <c r="EA746"/>
      <c r="EB746"/>
      <c r="EC746"/>
      <c r="ED746"/>
      <c r="EE746"/>
      <c r="EF746"/>
      <c r="EG746"/>
      <c r="EH746"/>
      <c r="EI746"/>
      <c r="EJ746"/>
      <c r="EK746"/>
      <c r="EL746"/>
      <c r="EM746"/>
      <c r="EN746"/>
      <c r="EO746"/>
      <c r="EP746"/>
      <c r="EQ746"/>
      <c r="ER746"/>
      <c r="ES746"/>
      <c r="ET746"/>
      <c r="EU746"/>
      <c r="EV746"/>
      <c r="EW746"/>
      <c r="EX746"/>
      <c r="EY746"/>
    </row>
    <row r="747" spans="1:155">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c r="DF747"/>
      <c r="DG747"/>
      <c r="DH747"/>
      <c r="DI747"/>
      <c r="DJ747"/>
      <c r="DK747"/>
      <c r="DL747"/>
      <c r="DM747"/>
      <c r="DN747"/>
      <c r="DO747"/>
      <c r="DP747"/>
      <c r="DQ747"/>
      <c r="DR747"/>
      <c r="DS747"/>
      <c r="DT747"/>
      <c r="DU747"/>
      <c r="DV747"/>
      <c r="DW747"/>
      <c r="DX747"/>
      <c r="DY747"/>
      <c r="DZ747"/>
      <c r="EA747"/>
      <c r="EB747"/>
      <c r="EC747"/>
      <c r="ED747"/>
      <c r="EE747"/>
      <c r="EF747"/>
      <c r="EG747"/>
      <c r="EH747"/>
      <c r="EI747"/>
      <c r="EJ747"/>
      <c r="EK747"/>
      <c r="EL747"/>
      <c r="EM747"/>
      <c r="EN747"/>
      <c r="EO747"/>
      <c r="EP747"/>
      <c r="EQ747"/>
      <c r="ER747"/>
      <c r="ES747"/>
      <c r="ET747"/>
      <c r="EU747"/>
      <c r="EV747"/>
      <c r="EW747"/>
      <c r="EX747"/>
      <c r="EY747"/>
    </row>
    <row r="748" spans="1:155">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c r="DF748"/>
      <c r="DG748"/>
      <c r="DH748"/>
      <c r="DI748"/>
      <c r="DJ748"/>
      <c r="DK748"/>
      <c r="DL748"/>
      <c r="DM748"/>
      <c r="DN748"/>
      <c r="DO748"/>
      <c r="DP748"/>
      <c r="DQ748"/>
      <c r="DR748"/>
      <c r="DS748"/>
      <c r="DT748"/>
      <c r="DU748"/>
      <c r="DV748"/>
      <c r="DW748"/>
      <c r="DX748"/>
      <c r="DY748"/>
      <c r="DZ748"/>
      <c r="EA748"/>
      <c r="EB748"/>
      <c r="EC748"/>
      <c r="ED748"/>
      <c r="EE748"/>
      <c r="EF748"/>
      <c r="EG748"/>
      <c r="EH748"/>
      <c r="EI748"/>
      <c r="EJ748"/>
      <c r="EK748"/>
      <c r="EL748"/>
      <c r="EM748"/>
      <c r="EN748"/>
      <c r="EO748"/>
      <c r="EP748"/>
      <c r="EQ748"/>
      <c r="ER748"/>
      <c r="ES748"/>
      <c r="ET748"/>
      <c r="EU748"/>
      <c r="EV748"/>
      <c r="EW748"/>
      <c r="EX748"/>
      <c r="EY748"/>
    </row>
    <row r="749" spans="1:155">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c r="DF749"/>
      <c r="DG749"/>
      <c r="DH749"/>
      <c r="DI749"/>
      <c r="DJ749"/>
      <c r="DK749"/>
      <c r="DL749"/>
      <c r="DM749"/>
      <c r="DN749"/>
      <c r="DO749"/>
      <c r="DP749"/>
      <c r="DQ749"/>
      <c r="DR749"/>
      <c r="DS749"/>
      <c r="DT749"/>
      <c r="DU749"/>
      <c r="DV749"/>
      <c r="DW749"/>
      <c r="DX749"/>
      <c r="DY749"/>
      <c r="DZ749"/>
      <c r="EA749"/>
      <c r="EB749"/>
      <c r="EC749"/>
      <c r="ED749"/>
      <c r="EE749"/>
      <c r="EF749"/>
      <c r="EG749"/>
      <c r="EH749"/>
      <c r="EI749"/>
      <c r="EJ749"/>
      <c r="EK749"/>
      <c r="EL749"/>
      <c r="EM749"/>
      <c r="EN749"/>
      <c r="EO749"/>
      <c r="EP749"/>
      <c r="EQ749"/>
      <c r="ER749"/>
      <c r="ES749"/>
      <c r="ET749"/>
      <c r="EU749"/>
      <c r="EV749"/>
      <c r="EW749"/>
      <c r="EX749"/>
      <c r="EY749"/>
    </row>
    <row r="750" spans="1:155">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c r="DF750"/>
      <c r="DG750"/>
      <c r="DH750"/>
      <c r="DI750"/>
      <c r="DJ750"/>
      <c r="DK750"/>
      <c r="DL750"/>
      <c r="DM750"/>
      <c r="DN750"/>
      <c r="DO750"/>
      <c r="DP750"/>
      <c r="DQ750"/>
      <c r="DR750"/>
      <c r="DS750"/>
      <c r="DT750"/>
      <c r="DU750"/>
      <c r="DV750"/>
      <c r="DW750"/>
      <c r="DX750"/>
      <c r="DY750"/>
      <c r="DZ750"/>
      <c r="EA750"/>
      <c r="EB750"/>
      <c r="EC750"/>
      <c r="ED750"/>
      <c r="EE750"/>
      <c r="EF750"/>
      <c r="EG750"/>
      <c r="EH750"/>
      <c r="EI750"/>
      <c r="EJ750"/>
      <c r="EK750"/>
      <c r="EL750"/>
      <c r="EM750"/>
      <c r="EN750"/>
      <c r="EO750"/>
      <c r="EP750"/>
      <c r="EQ750"/>
      <c r="ER750"/>
      <c r="ES750"/>
      <c r="ET750"/>
      <c r="EU750"/>
      <c r="EV750"/>
      <c r="EW750"/>
      <c r="EX750"/>
      <c r="EY750"/>
    </row>
    <row r="751" spans="1:155">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c r="DF751"/>
      <c r="DG751"/>
      <c r="DH751"/>
      <c r="DI751"/>
      <c r="DJ751"/>
      <c r="DK751"/>
      <c r="DL751"/>
      <c r="DM751"/>
      <c r="DN751"/>
      <c r="DO751"/>
      <c r="DP751"/>
      <c r="DQ751"/>
      <c r="DR751"/>
      <c r="DS751"/>
      <c r="DT751"/>
      <c r="DU751"/>
      <c r="DV751"/>
      <c r="DW751"/>
      <c r="DX751"/>
      <c r="DY751"/>
      <c r="DZ751"/>
      <c r="EA751"/>
      <c r="EB751"/>
      <c r="EC751"/>
      <c r="ED751"/>
      <c r="EE751"/>
      <c r="EF751"/>
      <c r="EG751"/>
      <c r="EH751"/>
      <c r="EI751"/>
      <c r="EJ751"/>
      <c r="EK751"/>
      <c r="EL751"/>
      <c r="EM751"/>
      <c r="EN751"/>
      <c r="EO751"/>
      <c r="EP751"/>
      <c r="EQ751"/>
      <c r="ER751"/>
      <c r="ES751"/>
      <c r="ET751"/>
      <c r="EU751"/>
      <c r="EV751"/>
      <c r="EW751"/>
      <c r="EX751"/>
      <c r="EY751"/>
    </row>
    <row r="752" spans="1:155">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c r="DF752"/>
      <c r="DG752"/>
      <c r="DH752"/>
      <c r="DI752"/>
      <c r="DJ752"/>
      <c r="DK752"/>
      <c r="DL752"/>
      <c r="DM752"/>
      <c r="DN752"/>
      <c r="DO752"/>
      <c r="DP752"/>
      <c r="DQ752"/>
      <c r="DR752"/>
      <c r="DS752"/>
      <c r="DT752"/>
      <c r="DU752"/>
      <c r="DV752"/>
      <c r="DW752"/>
      <c r="DX752"/>
      <c r="DY752"/>
      <c r="DZ752"/>
      <c r="EA752"/>
      <c r="EB752"/>
      <c r="EC752"/>
      <c r="ED752"/>
      <c r="EE752"/>
      <c r="EF752"/>
      <c r="EG752"/>
      <c r="EH752"/>
      <c r="EI752"/>
      <c r="EJ752"/>
      <c r="EK752"/>
      <c r="EL752"/>
      <c r="EM752"/>
      <c r="EN752"/>
      <c r="EO752"/>
      <c r="EP752"/>
      <c r="EQ752"/>
      <c r="ER752"/>
      <c r="ES752"/>
      <c r="ET752"/>
      <c r="EU752"/>
      <c r="EV752"/>
      <c r="EW752"/>
      <c r="EX752"/>
      <c r="EY752"/>
    </row>
    <row r="753" spans="1:155">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c r="DF753"/>
      <c r="DG753"/>
      <c r="DH753"/>
      <c r="DI753"/>
      <c r="DJ753"/>
      <c r="DK753"/>
      <c r="DL753"/>
      <c r="DM753"/>
      <c r="DN753"/>
      <c r="DO753"/>
      <c r="DP753"/>
      <c r="DQ753"/>
      <c r="DR753"/>
      <c r="DS753"/>
      <c r="DT753"/>
      <c r="DU753"/>
      <c r="DV753"/>
      <c r="DW753"/>
      <c r="DX753"/>
      <c r="DY753"/>
      <c r="DZ753"/>
      <c r="EA753"/>
      <c r="EB753"/>
      <c r="EC753"/>
      <c r="ED753"/>
      <c r="EE753"/>
      <c r="EF753"/>
      <c r="EG753"/>
      <c r="EH753"/>
      <c r="EI753"/>
      <c r="EJ753"/>
      <c r="EK753"/>
      <c r="EL753"/>
      <c r="EM753"/>
      <c r="EN753"/>
      <c r="EO753"/>
      <c r="EP753"/>
      <c r="EQ753"/>
      <c r="ER753"/>
      <c r="ES753"/>
      <c r="ET753"/>
      <c r="EU753"/>
      <c r="EV753"/>
      <c r="EW753"/>
      <c r="EX753"/>
      <c r="EY753"/>
    </row>
    <row r="754" spans="1:155">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c r="DF754"/>
      <c r="DG754"/>
      <c r="DH754"/>
      <c r="DI754"/>
      <c r="DJ754"/>
      <c r="DK754"/>
      <c r="DL754"/>
      <c r="DM754"/>
      <c r="DN754"/>
      <c r="DO754"/>
      <c r="DP754"/>
      <c r="DQ754"/>
      <c r="DR754"/>
      <c r="DS754"/>
      <c r="DT754"/>
      <c r="DU754"/>
      <c r="DV754"/>
      <c r="DW754"/>
      <c r="DX754"/>
      <c r="DY754"/>
      <c r="DZ754"/>
      <c r="EA754"/>
      <c r="EB754"/>
      <c r="EC754"/>
      <c r="ED754"/>
      <c r="EE754"/>
      <c r="EF754"/>
      <c r="EG754"/>
      <c r="EH754"/>
      <c r="EI754"/>
      <c r="EJ754"/>
      <c r="EK754"/>
      <c r="EL754"/>
      <c r="EM754"/>
      <c r="EN754"/>
      <c r="EO754"/>
      <c r="EP754"/>
      <c r="EQ754"/>
      <c r="ER754"/>
      <c r="ES754"/>
      <c r="ET754"/>
      <c r="EU754"/>
      <c r="EV754"/>
      <c r="EW754"/>
      <c r="EX754"/>
      <c r="EY754"/>
    </row>
    <row r="755" spans="1:155">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c r="DF755"/>
      <c r="DG755"/>
      <c r="DH755"/>
      <c r="DI755"/>
      <c r="DJ755"/>
      <c r="DK755"/>
      <c r="DL755"/>
      <c r="DM755"/>
      <c r="DN755"/>
      <c r="DO755"/>
      <c r="DP755"/>
      <c r="DQ755"/>
      <c r="DR755"/>
      <c r="DS755"/>
      <c r="DT755"/>
      <c r="DU755"/>
      <c r="DV755"/>
      <c r="DW755"/>
      <c r="DX755"/>
      <c r="DY755"/>
      <c r="DZ755"/>
      <c r="EA755"/>
      <c r="EB755"/>
      <c r="EC755"/>
      <c r="ED755"/>
      <c r="EE755"/>
      <c r="EF755"/>
      <c r="EG755"/>
      <c r="EH755"/>
      <c r="EI755"/>
      <c r="EJ755"/>
      <c r="EK755"/>
      <c r="EL755"/>
      <c r="EM755"/>
      <c r="EN755"/>
      <c r="EO755"/>
      <c r="EP755"/>
      <c r="EQ755"/>
      <c r="ER755"/>
      <c r="ES755"/>
      <c r="ET755"/>
      <c r="EU755"/>
      <c r="EV755"/>
      <c r="EW755"/>
      <c r="EX755"/>
      <c r="EY755"/>
    </row>
    <row r="756" spans="1:155">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c r="DF756"/>
      <c r="DG756"/>
      <c r="DH756"/>
      <c r="DI756"/>
      <c r="DJ756"/>
      <c r="DK756"/>
      <c r="DL756"/>
      <c r="DM756"/>
      <c r="DN756"/>
      <c r="DO756"/>
      <c r="DP756"/>
      <c r="DQ756"/>
      <c r="DR756"/>
      <c r="DS756"/>
      <c r="DT756"/>
      <c r="DU756"/>
      <c r="DV756"/>
      <c r="DW756"/>
      <c r="DX756"/>
      <c r="DY756"/>
      <c r="DZ756"/>
      <c r="EA756"/>
      <c r="EB756"/>
      <c r="EC756"/>
      <c r="ED756"/>
      <c r="EE756"/>
      <c r="EF756"/>
      <c r="EG756"/>
      <c r="EH756"/>
      <c r="EI756"/>
      <c r="EJ756"/>
      <c r="EK756"/>
      <c r="EL756"/>
      <c r="EM756"/>
      <c r="EN756"/>
      <c r="EO756"/>
      <c r="EP756"/>
      <c r="EQ756"/>
      <c r="ER756"/>
      <c r="ES756"/>
      <c r="ET756"/>
      <c r="EU756"/>
      <c r="EV756"/>
      <c r="EW756"/>
      <c r="EX756"/>
      <c r="EY756"/>
    </row>
    <row r="757" spans="1:155">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c r="DF757"/>
      <c r="DG757"/>
      <c r="DH757"/>
      <c r="DI757"/>
      <c r="DJ757"/>
      <c r="DK757"/>
      <c r="DL757"/>
      <c r="DM757"/>
      <c r="DN757"/>
      <c r="DO757"/>
      <c r="DP757"/>
      <c r="DQ757"/>
      <c r="DR757"/>
      <c r="DS757"/>
      <c r="DT757"/>
      <c r="DU757"/>
      <c r="DV757"/>
      <c r="DW757"/>
      <c r="DX757"/>
      <c r="DY757"/>
      <c r="DZ757"/>
      <c r="EA757"/>
      <c r="EB757"/>
      <c r="EC757"/>
      <c r="ED757"/>
      <c r="EE757"/>
      <c r="EF757"/>
      <c r="EG757"/>
      <c r="EH757"/>
      <c r="EI757"/>
      <c r="EJ757"/>
      <c r="EK757"/>
      <c r="EL757"/>
      <c r="EM757"/>
      <c r="EN757"/>
      <c r="EO757"/>
      <c r="EP757"/>
      <c r="EQ757"/>
      <c r="ER757"/>
      <c r="ES757"/>
      <c r="ET757"/>
      <c r="EU757"/>
      <c r="EV757"/>
      <c r="EW757"/>
      <c r="EX757"/>
      <c r="EY757"/>
    </row>
    <row r="758" spans="1:155">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c r="DF758"/>
      <c r="DG758"/>
      <c r="DH758"/>
      <c r="DI758"/>
      <c r="DJ758"/>
      <c r="DK758"/>
      <c r="DL758"/>
      <c r="DM758"/>
      <c r="DN758"/>
      <c r="DO758"/>
      <c r="DP758"/>
      <c r="DQ758"/>
      <c r="DR758"/>
      <c r="DS758"/>
      <c r="DT758"/>
      <c r="DU758"/>
      <c r="DV758"/>
      <c r="DW758"/>
      <c r="DX758"/>
      <c r="DY758"/>
      <c r="DZ758"/>
      <c r="EA758"/>
      <c r="EB758"/>
      <c r="EC758"/>
      <c r="ED758"/>
      <c r="EE758"/>
      <c r="EF758"/>
      <c r="EG758"/>
      <c r="EH758"/>
      <c r="EI758"/>
      <c r="EJ758"/>
      <c r="EK758"/>
      <c r="EL758"/>
      <c r="EM758"/>
      <c r="EN758"/>
      <c r="EO758"/>
      <c r="EP758"/>
      <c r="EQ758"/>
      <c r="ER758"/>
      <c r="ES758"/>
      <c r="ET758"/>
      <c r="EU758"/>
      <c r="EV758"/>
      <c r="EW758"/>
      <c r="EX758"/>
      <c r="EY758"/>
    </row>
    <row r="759" spans="1:155">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c r="DF759"/>
      <c r="DG759"/>
      <c r="DH759"/>
      <c r="DI759"/>
      <c r="DJ759"/>
      <c r="DK759"/>
      <c r="DL759"/>
      <c r="DM759"/>
      <c r="DN759"/>
      <c r="DO759"/>
      <c r="DP759"/>
      <c r="DQ759"/>
      <c r="DR759"/>
      <c r="DS759"/>
      <c r="DT759"/>
      <c r="DU759"/>
      <c r="DV759"/>
      <c r="DW759"/>
      <c r="DX759"/>
      <c r="DY759"/>
      <c r="DZ759"/>
      <c r="EA759"/>
      <c r="EB759"/>
      <c r="EC759"/>
      <c r="ED759"/>
      <c r="EE759"/>
      <c r="EF759"/>
      <c r="EG759"/>
      <c r="EH759"/>
      <c r="EI759"/>
      <c r="EJ759"/>
      <c r="EK759"/>
      <c r="EL759"/>
      <c r="EM759"/>
      <c r="EN759"/>
      <c r="EO759"/>
      <c r="EP759"/>
      <c r="EQ759"/>
      <c r="ER759"/>
      <c r="ES759"/>
      <c r="ET759"/>
      <c r="EU759"/>
      <c r="EV759"/>
      <c r="EW759"/>
      <c r="EX759"/>
      <c r="EY759"/>
    </row>
    <row r="760" spans="1:155">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c r="DF760"/>
      <c r="DG760"/>
      <c r="DH760"/>
      <c r="DI760"/>
      <c r="DJ760"/>
      <c r="DK760"/>
      <c r="DL760"/>
      <c r="DM760"/>
      <c r="DN760"/>
      <c r="DO760"/>
      <c r="DP760"/>
      <c r="DQ760"/>
      <c r="DR760"/>
      <c r="DS760"/>
      <c r="DT760"/>
      <c r="DU760"/>
      <c r="DV760"/>
      <c r="DW760"/>
      <c r="DX760"/>
      <c r="DY760"/>
      <c r="DZ760"/>
      <c r="EA760"/>
      <c r="EB760"/>
      <c r="EC760"/>
      <c r="ED760"/>
      <c r="EE760"/>
      <c r="EF760"/>
      <c r="EG760"/>
      <c r="EH760"/>
      <c r="EI760"/>
      <c r="EJ760"/>
      <c r="EK760"/>
      <c r="EL760"/>
      <c r="EM760"/>
      <c r="EN760"/>
      <c r="EO760"/>
      <c r="EP760"/>
      <c r="EQ760"/>
      <c r="ER760"/>
      <c r="ES760"/>
      <c r="ET760"/>
      <c r="EU760"/>
      <c r="EV760"/>
      <c r="EW760"/>
      <c r="EX760"/>
      <c r="EY760"/>
    </row>
    <row r="761" spans="1:155">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c r="DF761"/>
      <c r="DG761"/>
      <c r="DH761"/>
      <c r="DI761"/>
      <c r="DJ761"/>
      <c r="DK761"/>
      <c r="DL761"/>
      <c r="DM761"/>
      <c r="DN761"/>
      <c r="DO761"/>
      <c r="DP761"/>
      <c r="DQ761"/>
      <c r="DR761"/>
      <c r="DS761"/>
      <c r="DT761"/>
      <c r="DU761"/>
      <c r="DV761"/>
      <c r="DW761"/>
      <c r="DX761"/>
      <c r="DY761"/>
      <c r="DZ761"/>
      <c r="EA761"/>
      <c r="EB761"/>
      <c r="EC761"/>
      <c r="ED761"/>
      <c r="EE761"/>
      <c r="EF761"/>
      <c r="EG761"/>
      <c r="EH761"/>
      <c r="EI761"/>
      <c r="EJ761"/>
      <c r="EK761"/>
      <c r="EL761"/>
      <c r="EM761"/>
      <c r="EN761"/>
      <c r="EO761"/>
      <c r="EP761"/>
      <c r="EQ761"/>
      <c r="ER761"/>
      <c r="ES761"/>
      <c r="ET761"/>
      <c r="EU761"/>
      <c r="EV761"/>
      <c r="EW761"/>
      <c r="EX761"/>
      <c r="EY761"/>
    </row>
    <row r="762" spans="1:155">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c r="DF762"/>
      <c r="DG762"/>
      <c r="DH762"/>
      <c r="DI762"/>
      <c r="DJ762"/>
      <c r="DK762"/>
      <c r="DL762"/>
      <c r="DM762"/>
      <c r="DN762"/>
      <c r="DO762"/>
      <c r="DP762"/>
      <c r="DQ762"/>
      <c r="DR762"/>
      <c r="DS762"/>
      <c r="DT762"/>
      <c r="DU762"/>
      <c r="DV762"/>
      <c r="DW762"/>
      <c r="DX762"/>
      <c r="DY762"/>
      <c r="DZ762"/>
      <c r="EA762"/>
      <c r="EB762"/>
      <c r="EC762"/>
      <c r="ED762"/>
      <c r="EE762"/>
      <c r="EF762"/>
      <c r="EG762"/>
      <c r="EH762"/>
      <c r="EI762"/>
      <c r="EJ762"/>
      <c r="EK762"/>
      <c r="EL762"/>
      <c r="EM762"/>
      <c r="EN762"/>
      <c r="EO762"/>
      <c r="EP762"/>
      <c r="EQ762"/>
      <c r="ER762"/>
      <c r="ES762"/>
      <c r="ET762"/>
      <c r="EU762"/>
      <c r="EV762"/>
      <c r="EW762"/>
      <c r="EX762"/>
      <c r="EY762"/>
    </row>
    <row r="763" spans="1:155">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c r="DF763"/>
      <c r="DG763"/>
      <c r="DH763"/>
      <c r="DI763"/>
      <c r="DJ763"/>
      <c r="DK763"/>
      <c r="DL763"/>
      <c r="DM763"/>
      <c r="DN763"/>
      <c r="DO763"/>
      <c r="DP763"/>
      <c r="DQ763"/>
      <c r="DR763"/>
      <c r="DS763"/>
      <c r="DT763"/>
      <c r="DU763"/>
      <c r="DV763"/>
      <c r="DW763"/>
      <c r="DX763"/>
      <c r="DY763"/>
      <c r="DZ763"/>
      <c r="EA763"/>
      <c r="EB763"/>
      <c r="EC763"/>
      <c r="ED763"/>
      <c r="EE763"/>
      <c r="EF763"/>
      <c r="EG763"/>
      <c r="EH763"/>
      <c r="EI763"/>
      <c r="EJ763"/>
      <c r="EK763"/>
      <c r="EL763"/>
      <c r="EM763"/>
      <c r="EN763"/>
      <c r="EO763"/>
      <c r="EP763"/>
      <c r="EQ763"/>
      <c r="ER763"/>
      <c r="ES763"/>
      <c r="ET763"/>
      <c r="EU763"/>
      <c r="EV763"/>
      <c r="EW763"/>
      <c r="EX763"/>
      <c r="EY763"/>
    </row>
    <row r="764" spans="1:155">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c r="DF764"/>
      <c r="DG764"/>
      <c r="DH764"/>
      <c r="DI764"/>
      <c r="DJ764"/>
      <c r="DK764"/>
      <c r="DL764"/>
      <c r="DM764"/>
      <c r="DN764"/>
      <c r="DO764"/>
      <c r="DP764"/>
      <c r="DQ764"/>
      <c r="DR764"/>
      <c r="DS764"/>
      <c r="DT764"/>
      <c r="DU764"/>
      <c r="DV764"/>
      <c r="DW764"/>
      <c r="DX764"/>
      <c r="DY764"/>
      <c r="DZ764"/>
      <c r="EA764"/>
      <c r="EB764"/>
      <c r="EC764"/>
      <c r="ED764"/>
      <c r="EE764"/>
      <c r="EF764"/>
      <c r="EG764"/>
      <c r="EH764"/>
      <c r="EI764"/>
      <c r="EJ764"/>
      <c r="EK764"/>
      <c r="EL764"/>
      <c r="EM764"/>
      <c r="EN764"/>
      <c r="EO764"/>
      <c r="EP764"/>
      <c r="EQ764"/>
      <c r="ER764"/>
      <c r="ES764"/>
      <c r="ET764"/>
      <c r="EU764"/>
      <c r="EV764"/>
      <c r="EW764"/>
      <c r="EX764"/>
      <c r="EY764"/>
    </row>
    <row r="765" spans="1:155">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c r="DF765"/>
      <c r="DG765"/>
      <c r="DH765"/>
      <c r="DI765"/>
      <c r="DJ765"/>
      <c r="DK765"/>
      <c r="DL765"/>
      <c r="DM765"/>
      <c r="DN765"/>
      <c r="DO765"/>
      <c r="DP765"/>
      <c r="DQ765"/>
      <c r="DR765"/>
      <c r="DS765"/>
      <c r="DT765"/>
      <c r="DU765"/>
      <c r="DV765"/>
      <c r="DW765"/>
      <c r="DX765"/>
      <c r="DY765"/>
      <c r="DZ765"/>
      <c r="EA765"/>
      <c r="EB765"/>
      <c r="EC765"/>
      <c r="ED765"/>
      <c r="EE765"/>
      <c r="EF765"/>
      <c r="EG765"/>
      <c r="EH765"/>
      <c r="EI765"/>
      <c r="EJ765"/>
      <c r="EK765"/>
      <c r="EL765"/>
      <c r="EM765"/>
      <c r="EN765"/>
      <c r="EO765"/>
      <c r="EP765"/>
      <c r="EQ765"/>
      <c r="ER765"/>
      <c r="ES765"/>
      <c r="ET765"/>
      <c r="EU765"/>
      <c r="EV765"/>
      <c r="EW765"/>
      <c r="EX765"/>
      <c r="EY765"/>
    </row>
    <row r="766" spans="1:155">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c r="DF766"/>
      <c r="DG766"/>
      <c r="DH766"/>
      <c r="DI766"/>
      <c r="DJ766"/>
      <c r="DK766"/>
      <c r="DL766"/>
      <c r="DM766"/>
      <c r="DN766"/>
      <c r="DO766"/>
      <c r="DP766"/>
      <c r="DQ766"/>
      <c r="DR766"/>
      <c r="DS766"/>
      <c r="DT766"/>
      <c r="DU766"/>
      <c r="DV766"/>
      <c r="DW766"/>
      <c r="DX766"/>
      <c r="DY766"/>
      <c r="DZ766"/>
      <c r="EA766"/>
      <c r="EB766"/>
      <c r="EC766"/>
      <c r="ED766"/>
      <c r="EE766"/>
      <c r="EF766"/>
      <c r="EG766"/>
      <c r="EH766"/>
      <c r="EI766"/>
      <c r="EJ766"/>
      <c r="EK766"/>
      <c r="EL766"/>
      <c r="EM766"/>
      <c r="EN766"/>
      <c r="EO766"/>
      <c r="EP766"/>
      <c r="EQ766"/>
      <c r="ER766"/>
      <c r="ES766"/>
      <c r="ET766"/>
      <c r="EU766"/>
      <c r="EV766"/>
      <c r="EW766"/>
      <c r="EX766"/>
      <c r="EY766"/>
    </row>
    <row r="767" spans="1:155">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c r="DF767"/>
      <c r="DG767"/>
      <c r="DH767"/>
      <c r="DI767"/>
      <c r="DJ767"/>
      <c r="DK767"/>
      <c r="DL767"/>
      <c r="DM767"/>
      <c r="DN767"/>
      <c r="DO767"/>
      <c r="DP767"/>
      <c r="DQ767"/>
      <c r="DR767"/>
      <c r="DS767"/>
      <c r="DT767"/>
      <c r="DU767"/>
      <c r="DV767"/>
      <c r="DW767"/>
      <c r="DX767"/>
      <c r="DY767"/>
      <c r="DZ767"/>
      <c r="EA767"/>
      <c r="EB767"/>
      <c r="EC767"/>
      <c r="ED767"/>
      <c r="EE767"/>
      <c r="EF767"/>
      <c r="EG767"/>
      <c r="EH767"/>
      <c r="EI767"/>
      <c r="EJ767"/>
      <c r="EK767"/>
      <c r="EL767"/>
      <c r="EM767"/>
      <c r="EN767"/>
      <c r="EO767"/>
      <c r="EP767"/>
      <c r="EQ767"/>
      <c r="ER767"/>
      <c r="ES767"/>
      <c r="ET767"/>
      <c r="EU767"/>
      <c r="EV767"/>
      <c r="EW767"/>
      <c r="EX767"/>
      <c r="EY767"/>
    </row>
    <row r="768" spans="1:155">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c r="DF768"/>
      <c r="DG768"/>
      <c r="DH768"/>
      <c r="DI768"/>
      <c r="DJ768"/>
      <c r="DK768"/>
      <c r="DL768"/>
      <c r="DM768"/>
      <c r="DN768"/>
      <c r="DO768"/>
      <c r="DP768"/>
      <c r="DQ768"/>
      <c r="DR768"/>
      <c r="DS768"/>
      <c r="DT768"/>
      <c r="DU768"/>
      <c r="DV768"/>
      <c r="DW768"/>
      <c r="DX768"/>
      <c r="DY768"/>
      <c r="DZ768"/>
      <c r="EA768"/>
      <c r="EB768"/>
      <c r="EC768"/>
      <c r="ED768"/>
      <c r="EE768"/>
      <c r="EF768"/>
      <c r="EG768"/>
      <c r="EH768"/>
      <c r="EI768"/>
      <c r="EJ768"/>
      <c r="EK768"/>
      <c r="EL768"/>
      <c r="EM768"/>
      <c r="EN768"/>
      <c r="EO768"/>
      <c r="EP768"/>
      <c r="EQ768"/>
      <c r="ER768"/>
      <c r="ES768"/>
      <c r="ET768"/>
      <c r="EU768"/>
      <c r="EV768"/>
      <c r="EW768"/>
      <c r="EX768"/>
      <c r="EY768"/>
    </row>
    <row r="769" spans="1:155">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c r="DF769"/>
      <c r="DG769"/>
      <c r="DH769"/>
      <c r="DI769"/>
      <c r="DJ769"/>
      <c r="DK769"/>
      <c r="DL769"/>
      <c r="DM769"/>
      <c r="DN769"/>
      <c r="DO769"/>
      <c r="DP769"/>
      <c r="DQ769"/>
      <c r="DR769"/>
      <c r="DS769"/>
      <c r="DT769"/>
      <c r="DU769"/>
      <c r="DV769"/>
      <c r="DW769"/>
      <c r="DX769"/>
      <c r="DY769"/>
      <c r="DZ769"/>
      <c r="EA769"/>
      <c r="EB769"/>
      <c r="EC769"/>
      <c r="ED769"/>
      <c r="EE769"/>
      <c r="EF769"/>
      <c r="EG769"/>
      <c r="EH769"/>
      <c r="EI769"/>
      <c r="EJ769"/>
      <c r="EK769"/>
      <c r="EL769"/>
      <c r="EM769"/>
      <c r="EN769"/>
      <c r="EO769"/>
      <c r="EP769"/>
      <c r="EQ769"/>
      <c r="ER769"/>
      <c r="ES769"/>
      <c r="ET769"/>
      <c r="EU769"/>
      <c r="EV769"/>
      <c r="EW769"/>
      <c r="EX769"/>
      <c r="EY769"/>
    </row>
    <row r="770" spans="1:155">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c r="DF770"/>
      <c r="DG770"/>
      <c r="DH770"/>
      <c r="DI770"/>
      <c r="DJ770"/>
      <c r="DK770"/>
      <c r="DL770"/>
      <c r="DM770"/>
      <c r="DN770"/>
      <c r="DO770"/>
      <c r="DP770"/>
      <c r="DQ770"/>
      <c r="DR770"/>
      <c r="DS770"/>
      <c r="DT770"/>
      <c r="DU770"/>
      <c r="DV770"/>
      <c r="DW770"/>
      <c r="DX770"/>
      <c r="DY770"/>
      <c r="DZ770"/>
      <c r="EA770"/>
      <c r="EB770"/>
      <c r="EC770"/>
      <c r="ED770"/>
      <c r="EE770"/>
      <c r="EF770"/>
      <c r="EG770"/>
      <c r="EH770"/>
      <c r="EI770"/>
      <c r="EJ770"/>
      <c r="EK770"/>
      <c r="EL770"/>
      <c r="EM770"/>
      <c r="EN770"/>
      <c r="EO770"/>
      <c r="EP770"/>
      <c r="EQ770"/>
      <c r="ER770"/>
      <c r="ES770"/>
      <c r="ET770"/>
      <c r="EU770"/>
      <c r="EV770"/>
      <c r="EW770"/>
      <c r="EX770"/>
      <c r="EY770"/>
    </row>
    <row r="771" spans="1:155">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c r="DF771"/>
      <c r="DG771"/>
      <c r="DH771"/>
      <c r="DI771"/>
      <c r="DJ771"/>
      <c r="DK771"/>
      <c r="DL771"/>
      <c r="DM771"/>
      <c r="DN771"/>
      <c r="DO771"/>
      <c r="DP771"/>
      <c r="DQ771"/>
      <c r="DR771"/>
      <c r="DS771"/>
      <c r="DT771"/>
      <c r="DU771"/>
      <c r="DV771"/>
      <c r="DW771"/>
      <c r="DX771"/>
      <c r="DY771"/>
      <c r="DZ771"/>
      <c r="EA771"/>
      <c r="EB771"/>
      <c r="EC771"/>
      <c r="ED771"/>
      <c r="EE771"/>
      <c r="EF771"/>
      <c r="EG771"/>
      <c r="EH771"/>
      <c r="EI771"/>
      <c r="EJ771"/>
      <c r="EK771"/>
      <c r="EL771"/>
      <c r="EM771"/>
      <c r="EN771"/>
      <c r="EO771"/>
      <c r="EP771"/>
      <c r="EQ771"/>
      <c r="ER771"/>
      <c r="ES771"/>
      <c r="ET771"/>
      <c r="EU771"/>
      <c r="EV771"/>
      <c r="EW771"/>
      <c r="EX771"/>
      <c r="EY771"/>
    </row>
    <row r="772" spans="1:155">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c r="DF772"/>
      <c r="DG772"/>
      <c r="DH772"/>
      <c r="DI772"/>
      <c r="DJ772"/>
      <c r="DK772"/>
      <c r="DL772"/>
      <c r="DM772"/>
      <c r="DN772"/>
      <c r="DO772"/>
      <c r="DP772"/>
      <c r="DQ772"/>
      <c r="DR772"/>
      <c r="DS772"/>
      <c r="DT772"/>
      <c r="DU772"/>
      <c r="DV772"/>
      <c r="DW772"/>
      <c r="DX772"/>
      <c r="DY772"/>
      <c r="DZ772"/>
      <c r="EA772"/>
      <c r="EB772"/>
      <c r="EC772"/>
      <c r="ED772"/>
      <c r="EE772"/>
      <c r="EF772"/>
      <c r="EG772"/>
      <c r="EH772"/>
      <c r="EI772"/>
      <c r="EJ772"/>
      <c r="EK772"/>
      <c r="EL772"/>
      <c r="EM772"/>
      <c r="EN772"/>
      <c r="EO772"/>
      <c r="EP772"/>
      <c r="EQ772"/>
      <c r="ER772"/>
      <c r="ES772"/>
      <c r="ET772"/>
      <c r="EU772"/>
      <c r="EV772"/>
      <c r="EW772"/>
      <c r="EX772"/>
      <c r="EY772"/>
    </row>
    <row r="773" spans="1:155">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c r="DF773"/>
      <c r="DG773"/>
      <c r="DH773"/>
      <c r="DI773"/>
      <c r="DJ773"/>
      <c r="DK773"/>
      <c r="DL773"/>
      <c r="DM773"/>
      <c r="DN773"/>
      <c r="DO773"/>
      <c r="DP773"/>
      <c r="DQ773"/>
      <c r="DR773"/>
      <c r="DS773"/>
      <c r="DT773"/>
      <c r="DU773"/>
      <c r="DV773"/>
      <c r="DW773"/>
      <c r="DX773"/>
      <c r="DY773"/>
      <c r="DZ773"/>
      <c r="EA773"/>
      <c r="EB773"/>
      <c r="EC773"/>
      <c r="ED773"/>
      <c r="EE773"/>
      <c r="EF773"/>
      <c r="EG773"/>
      <c r="EH773"/>
      <c r="EI773"/>
      <c r="EJ773"/>
      <c r="EK773"/>
      <c r="EL773"/>
      <c r="EM773"/>
      <c r="EN773"/>
      <c r="EO773"/>
      <c r="EP773"/>
      <c r="EQ773"/>
      <c r="ER773"/>
      <c r="ES773"/>
      <c r="ET773"/>
      <c r="EU773"/>
      <c r="EV773"/>
      <c r="EW773"/>
      <c r="EX773"/>
      <c r="EY773"/>
    </row>
    <row r="774" spans="1:155">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c r="DF774"/>
      <c r="DG774"/>
      <c r="DH774"/>
      <c r="DI774"/>
      <c r="DJ774"/>
      <c r="DK774"/>
      <c r="DL774"/>
      <c r="DM774"/>
      <c r="DN774"/>
      <c r="DO774"/>
      <c r="DP774"/>
      <c r="DQ774"/>
      <c r="DR774"/>
      <c r="DS774"/>
      <c r="DT774"/>
      <c r="DU774"/>
      <c r="DV774"/>
      <c r="DW774"/>
      <c r="DX774"/>
      <c r="DY774"/>
      <c r="DZ774"/>
      <c r="EA774"/>
      <c r="EB774"/>
      <c r="EC774"/>
      <c r="ED774"/>
      <c r="EE774"/>
      <c r="EF774"/>
      <c r="EG774"/>
      <c r="EH774"/>
      <c r="EI774"/>
      <c r="EJ774"/>
      <c r="EK774"/>
      <c r="EL774"/>
      <c r="EM774"/>
      <c r="EN774"/>
      <c r="EO774"/>
      <c r="EP774"/>
      <c r="EQ774"/>
      <c r="ER774"/>
      <c r="ES774"/>
      <c r="ET774"/>
      <c r="EU774"/>
      <c r="EV774"/>
      <c r="EW774"/>
      <c r="EX774"/>
      <c r="EY774"/>
    </row>
    <row r="775" spans="1:155">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c r="DF775"/>
      <c r="DG775"/>
      <c r="DH775"/>
      <c r="DI775"/>
      <c r="DJ775"/>
      <c r="DK775"/>
      <c r="DL775"/>
      <c r="DM775"/>
      <c r="DN775"/>
      <c r="DO775"/>
      <c r="DP775"/>
      <c r="DQ775"/>
      <c r="DR775"/>
      <c r="DS775"/>
      <c r="DT775"/>
      <c r="DU775"/>
      <c r="DV775"/>
      <c r="DW775"/>
      <c r="DX775"/>
      <c r="DY775"/>
      <c r="DZ775"/>
      <c r="EA775"/>
      <c r="EB775"/>
      <c r="EC775"/>
      <c r="ED775"/>
      <c r="EE775"/>
      <c r="EF775"/>
      <c r="EG775"/>
      <c r="EH775"/>
      <c r="EI775"/>
      <c r="EJ775"/>
      <c r="EK775"/>
      <c r="EL775"/>
      <c r="EM775"/>
      <c r="EN775"/>
      <c r="EO775"/>
      <c r="EP775"/>
      <c r="EQ775"/>
      <c r="ER775"/>
      <c r="ES775"/>
      <c r="ET775"/>
      <c r="EU775"/>
      <c r="EV775"/>
      <c r="EW775"/>
      <c r="EX775"/>
      <c r="EY775"/>
    </row>
    <row r="776" spans="1:155">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c r="DF776"/>
      <c r="DG776"/>
      <c r="DH776"/>
      <c r="DI776"/>
      <c r="DJ776"/>
      <c r="DK776"/>
      <c r="DL776"/>
      <c r="DM776"/>
      <c r="DN776"/>
      <c r="DO776"/>
      <c r="DP776"/>
      <c r="DQ776"/>
      <c r="DR776"/>
      <c r="DS776"/>
      <c r="DT776"/>
      <c r="DU776"/>
      <c r="DV776"/>
      <c r="DW776"/>
      <c r="DX776"/>
      <c r="DY776"/>
      <c r="DZ776"/>
      <c r="EA776"/>
      <c r="EB776"/>
      <c r="EC776"/>
      <c r="ED776"/>
      <c r="EE776"/>
      <c r="EF776"/>
      <c r="EG776"/>
      <c r="EH776"/>
      <c r="EI776"/>
      <c r="EJ776"/>
      <c r="EK776"/>
      <c r="EL776"/>
      <c r="EM776"/>
      <c r="EN776"/>
      <c r="EO776"/>
      <c r="EP776"/>
      <c r="EQ776"/>
      <c r="ER776"/>
      <c r="ES776"/>
      <c r="ET776"/>
      <c r="EU776"/>
      <c r="EV776"/>
      <c r="EW776"/>
      <c r="EX776"/>
      <c r="EY776"/>
    </row>
    <row r="777" spans="1:155">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c r="DF777"/>
      <c r="DG777"/>
      <c r="DH777"/>
      <c r="DI777"/>
      <c r="DJ777"/>
      <c r="DK777"/>
      <c r="DL777"/>
      <c r="DM777"/>
      <c r="DN777"/>
      <c r="DO777"/>
      <c r="DP777"/>
      <c r="DQ777"/>
      <c r="DR777"/>
      <c r="DS777"/>
      <c r="DT777"/>
      <c r="DU777"/>
      <c r="DV777"/>
      <c r="DW777"/>
      <c r="DX777"/>
      <c r="DY777"/>
      <c r="DZ777"/>
      <c r="EA777"/>
      <c r="EB777"/>
      <c r="EC777"/>
      <c r="ED777"/>
      <c r="EE777"/>
      <c r="EF777"/>
      <c r="EG777"/>
      <c r="EH777"/>
      <c r="EI777"/>
      <c r="EJ777"/>
      <c r="EK777"/>
      <c r="EL777"/>
      <c r="EM777"/>
      <c r="EN777"/>
      <c r="EO777"/>
      <c r="EP777"/>
      <c r="EQ777"/>
      <c r="ER777"/>
      <c r="ES777"/>
      <c r="ET777"/>
      <c r="EU777"/>
      <c r="EV777"/>
      <c r="EW777"/>
      <c r="EX777"/>
      <c r="EY777"/>
    </row>
    <row r="778" spans="1:155">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c r="DF778"/>
      <c r="DG778"/>
      <c r="DH778"/>
      <c r="DI778"/>
      <c r="DJ778"/>
      <c r="DK778"/>
      <c r="DL778"/>
      <c r="DM778"/>
      <c r="DN778"/>
      <c r="DO778"/>
      <c r="DP778"/>
      <c r="DQ778"/>
      <c r="DR778"/>
      <c r="DS778"/>
      <c r="DT778"/>
      <c r="DU778"/>
      <c r="DV778"/>
      <c r="DW778"/>
      <c r="DX778"/>
      <c r="DY778"/>
      <c r="DZ778"/>
      <c r="EA778"/>
      <c r="EB778"/>
      <c r="EC778"/>
      <c r="ED778"/>
      <c r="EE778"/>
      <c r="EF778"/>
      <c r="EG778"/>
      <c r="EH778"/>
      <c r="EI778"/>
      <c r="EJ778"/>
      <c r="EK778"/>
      <c r="EL778"/>
      <c r="EM778"/>
      <c r="EN778"/>
      <c r="EO778"/>
      <c r="EP778"/>
      <c r="EQ778"/>
      <c r="ER778"/>
      <c r="ES778"/>
      <c r="ET778"/>
      <c r="EU778"/>
      <c r="EV778"/>
      <c r="EW778"/>
      <c r="EX778"/>
      <c r="EY778"/>
    </row>
    <row r="779" spans="1:155">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c r="DF779"/>
      <c r="DG779"/>
      <c r="DH779"/>
      <c r="DI779"/>
      <c r="DJ779"/>
      <c r="DK779"/>
      <c r="DL779"/>
      <c r="DM779"/>
      <c r="DN779"/>
      <c r="DO779"/>
      <c r="DP779"/>
      <c r="DQ779"/>
      <c r="DR779"/>
      <c r="DS779"/>
      <c r="DT779"/>
      <c r="DU779"/>
      <c r="DV779"/>
      <c r="DW779"/>
      <c r="DX779"/>
      <c r="DY779"/>
      <c r="DZ779"/>
      <c r="EA779"/>
      <c r="EB779"/>
      <c r="EC779"/>
      <c r="ED779"/>
      <c r="EE779"/>
      <c r="EF779"/>
      <c r="EG779"/>
      <c r="EH779"/>
      <c r="EI779"/>
      <c r="EJ779"/>
      <c r="EK779"/>
      <c r="EL779"/>
      <c r="EM779"/>
      <c r="EN779"/>
      <c r="EO779"/>
      <c r="EP779"/>
      <c r="EQ779"/>
      <c r="ER779"/>
      <c r="ES779"/>
      <c r="ET779"/>
      <c r="EU779"/>
      <c r="EV779"/>
      <c r="EW779"/>
      <c r="EX779"/>
      <c r="EY779"/>
    </row>
    <row r="780" spans="1:155">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c r="DF780"/>
      <c r="DG780"/>
      <c r="DH780"/>
      <c r="DI780"/>
      <c r="DJ780"/>
      <c r="DK780"/>
      <c r="DL780"/>
      <c r="DM780"/>
      <c r="DN780"/>
      <c r="DO780"/>
      <c r="DP780"/>
      <c r="DQ780"/>
      <c r="DR780"/>
      <c r="DS780"/>
      <c r="DT780"/>
      <c r="DU780"/>
      <c r="DV780"/>
      <c r="DW780"/>
      <c r="DX780"/>
      <c r="DY780"/>
      <c r="DZ780"/>
      <c r="EA780"/>
      <c r="EB780"/>
      <c r="EC780"/>
      <c r="ED780"/>
      <c r="EE780"/>
      <c r="EF780"/>
      <c r="EG780"/>
      <c r="EH780"/>
      <c r="EI780"/>
      <c r="EJ780"/>
      <c r="EK780"/>
      <c r="EL780"/>
      <c r="EM780"/>
      <c r="EN780"/>
      <c r="EO780"/>
      <c r="EP780"/>
      <c r="EQ780"/>
      <c r="ER780"/>
      <c r="ES780"/>
      <c r="ET780"/>
      <c r="EU780"/>
      <c r="EV780"/>
      <c r="EW780"/>
      <c r="EX780"/>
      <c r="EY780"/>
    </row>
    <row r="781" spans="1:155">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c r="DF781"/>
      <c r="DG781"/>
      <c r="DH781"/>
      <c r="DI781"/>
      <c r="DJ781"/>
      <c r="DK781"/>
      <c r="DL781"/>
      <c r="DM781"/>
      <c r="DN781"/>
      <c r="DO781"/>
      <c r="DP781"/>
      <c r="DQ781"/>
      <c r="DR781"/>
      <c r="DS781"/>
      <c r="DT781"/>
      <c r="DU781"/>
      <c r="DV781"/>
      <c r="DW781"/>
      <c r="DX781"/>
      <c r="DY781"/>
      <c r="DZ781"/>
      <c r="EA781"/>
      <c r="EB781"/>
      <c r="EC781"/>
      <c r="ED781"/>
      <c r="EE781"/>
      <c r="EF781"/>
      <c r="EG781"/>
      <c r="EH781"/>
      <c r="EI781"/>
      <c r="EJ781"/>
      <c r="EK781"/>
      <c r="EL781"/>
      <c r="EM781"/>
      <c r="EN781"/>
      <c r="EO781"/>
      <c r="EP781"/>
      <c r="EQ781"/>
      <c r="ER781"/>
      <c r="ES781"/>
      <c r="ET781"/>
      <c r="EU781"/>
      <c r="EV781"/>
      <c r="EW781"/>
      <c r="EX781"/>
      <c r="EY781"/>
    </row>
    <row r="782" spans="1:155">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c r="DF782"/>
      <c r="DG782"/>
      <c r="DH782"/>
      <c r="DI782"/>
      <c r="DJ782"/>
      <c r="DK782"/>
      <c r="DL782"/>
      <c r="DM782"/>
      <c r="DN782"/>
      <c r="DO782"/>
      <c r="DP782"/>
      <c r="DQ782"/>
      <c r="DR782"/>
      <c r="DS782"/>
      <c r="DT782"/>
      <c r="DU782"/>
      <c r="DV782"/>
      <c r="DW782"/>
      <c r="DX782"/>
      <c r="DY782"/>
      <c r="DZ782"/>
      <c r="EA782"/>
      <c r="EB782"/>
      <c r="EC782"/>
      <c r="ED782"/>
      <c r="EE782"/>
      <c r="EF782"/>
      <c r="EG782"/>
      <c r="EH782"/>
      <c r="EI782"/>
      <c r="EJ782"/>
      <c r="EK782"/>
      <c r="EL782"/>
      <c r="EM782"/>
      <c r="EN782"/>
      <c r="EO782"/>
      <c r="EP782"/>
      <c r="EQ782"/>
      <c r="ER782"/>
      <c r="ES782"/>
      <c r="ET782"/>
      <c r="EU782"/>
      <c r="EV782"/>
      <c r="EW782"/>
      <c r="EX782"/>
      <c r="EY782"/>
    </row>
    <row r="783" spans="1:155">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c r="DJ783"/>
      <c r="DK783"/>
      <c r="DL783"/>
      <c r="DM783"/>
      <c r="DN783"/>
      <c r="DO783"/>
      <c r="DP783"/>
      <c r="DQ783"/>
      <c r="DR783"/>
      <c r="DS783"/>
      <c r="DT783"/>
      <c r="DU783"/>
      <c r="DV783"/>
      <c r="DW783"/>
      <c r="DX783"/>
      <c r="DY783"/>
      <c r="DZ783"/>
      <c r="EA783"/>
      <c r="EB783"/>
      <c r="EC783"/>
      <c r="ED783"/>
      <c r="EE783"/>
      <c r="EF783"/>
      <c r="EG783"/>
      <c r="EH783"/>
      <c r="EI783"/>
      <c r="EJ783"/>
      <c r="EK783"/>
      <c r="EL783"/>
      <c r="EM783"/>
      <c r="EN783"/>
      <c r="EO783"/>
      <c r="EP783"/>
      <c r="EQ783"/>
      <c r="ER783"/>
      <c r="ES783"/>
      <c r="ET783"/>
      <c r="EU783"/>
      <c r="EV783"/>
      <c r="EW783"/>
      <c r="EX783"/>
      <c r="EY783"/>
    </row>
    <row r="784" spans="1:155">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c r="DF784"/>
      <c r="DG784"/>
      <c r="DH784"/>
      <c r="DI784"/>
      <c r="DJ784"/>
      <c r="DK784"/>
      <c r="DL784"/>
      <c r="DM784"/>
      <c r="DN784"/>
      <c r="DO784"/>
      <c r="DP784"/>
      <c r="DQ784"/>
      <c r="DR784"/>
      <c r="DS784"/>
      <c r="DT784"/>
      <c r="DU784"/>
      <c r="DV784"/>
      <c r="DW784"/>
      <c r="DX784"/>
      <c r="DY784"/>
      <c r="DZ784"/>
      <c r="EA784"/>
      <c r="EB784"/>
      <c r="EC784"/>
      <c r="ED784"/>
      <c r="EE784"/>
      <c r="EF784"/>
      <c r="EG784"/>
      <c r="EH784"/>
      <c r="EI784"/>
      <c r="EJ784"/>
      <c r="EK784"/>
      <c r="EL784"/>
      <c r="EM784"/>
      <c r="EN784"/>
      <c r="EO784"/>
      <c r="EP784"/>
      <c r="EQ784"/>
      <c r="ER784"/>
      <c r="ES784"/>
      <c r="ET784"/>
      <c r="EU784"/>
      <c r="EV784"/>
      <c r="EW784"/>
      <c r="EX784"/>
      <c r="EY784"/>
    </row>
    <row r="785" spans="1:155">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c r="DF785"/>
      <c r="DG785"/>
      <c r="DH785"/>
      <c r="DI785"/>
      <c r="DJ785"/>
      <c r="DK785"/>
      <c r="DL785"/>
      <c r="DM785"/>
      <c r="DN785"/>
      <c r="DO785"/>
      <c r="DP785"/>
      <c r="DQ785"/>
      <c r="DR785"/>
      <c r="DS785"/>
      <c r="DT785"/>
      <c r="DU785"/>
      <c r="DV785"/>
      <c r="DW785"/>
      <c r="DX785"/>
      <c r="DY785"/>
      <c r="DZ785"/>
      <c r="EA785"/>
      <c r="EB785"/>
      <c r="EC785"/>
      <c r="ED785"/>
      <c r="EE785"/>
      <c r="EF785"/>
      <c r="EG785"/>
      <c r="EH785"/>
      <c r="EI785"/>
      <c r="EJ785"/>
      <c r="EK785"/>
      <c r="EL785"/>
      <c r="EM785"/>
      <c r="EN785"/>
      <c r="EO785"/>
      <c r="EP785"/>
      <c r="EQ785"/>
      <c r="ER785"/>
      <c r="ES785"/>
      <c r="ET785"/>
      <c r="EU785"/>
      <c r="EV785"/>
      <c r="EW785"/>
      <c r="EX785"/>
      <c r="EY785"/>
    </row>
    <row r="786" spans="1:155">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c r="DF786"/>
      <c r="DG786"/>
      <c r="DH786"/>
      <c r="DI786"/>
      <c r="DJ786"/>
      <c r="DK786"/>
      <c r="DL786"/>
      <c r="DM786"/>
      <c r="DN786"/>
      <c r="DO786"/>
      <c r="DP786"/>
      <c r="DQ786"/>
      <c r="DR786"/>
      <c r="DS786"/>
      <c r="DT786"/>
      <c r="DU786"/>
      <c r="DV786"/>
      <c r="DW786"/>
      <c r="DX786"/>
      <c r="DY786"/>
      <c r="DZ786"/>
      <c r="EA786"/>
      <c r="EB786"/>
      <c r="EC786"/>
      <c r="ED786"/>
      <c r="EE786"/>
      <c r="EF786"/>
      <c r="EG786"/>
      <c r="EH786"/>
      <c r="EI786"/>
      <c r="EJ786"/>
      <c r="EK786"/>
      <c r="EL786"/>
      <c r="EM786"/>
      <c r="EN786"/>
      <c r="EO786"/>
      <c r="EP786"/>
      <c r="EQ786"/>
      <c r="ER786"/>
      <c r="ES786"/>
      <c r="ET786"/>
      <c r="EU786"/>
      <c r="EV786"/>
      <c r="EW786"/>
      <c r="EX786"/>
      <c r="EY786"/>
    </row>
    <row r="787" spans="1:155">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c r="DF787"/>
      <c r="DG787"/>
      <c r="DH787"/>
      <c r="DI787"/>
      <c r="DJ787"/>
      <c r="DK787"/>
      <c r="DL787"/>
      <c r="DM787"/>
      <c r="DN787"/>
      <c r="DO787"/>
      <c r="DP787"/>
      <c r="DQ787"/>
      <c r="DR787"/>
      <c r="DS787"/>
      <c r="DT787"/>
      <c r="DU787"/>
      <c r="DV787"/>
      <c r="DW787"/>
      <c r="DX787"/>
      <c r="DY787"/>
      <c r="DZ787"/>
      <c r="EA787"/>
      <c r="EB787"/>
      <c r="EC787"/>
      <c r="ED787"/>
      <c r="EE787"/>
      <c r="EF787"/>
      <c r="EG787"/>
      <c r="EH787"/>
      <c r="EI787"/>
      <c r="EJ787"/>
      <c r="EK787"/>
      <c r="EL787"/>
      <c r="EM787"/>
      <c r="EN787"/>
      <c r="EO787"/>
      <c r="EP787"/>
      <c r="EQ787"/>
      <c r="ER787"/>
      <c r="ES787"/>
      <c r="ET787"/>
      <c r="EU787"/>
      <c r="EV787"/>
      <c r="EW787"/>
      <c r="EX787"/>
      <c r="EY787"/>
    </row>
    <row r="788" spans="1:155">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c r="DF788"/>
      <c r="DG788"/>
      <c r="DH788"/>
      <c r="DI788"/>
      <c r="DJ788"/>
      <c r="DK788"/>
      <c r="DL788"/>
      <c r="DM788"/>
      <c r="DN788"/>
      <c r="DO788"/>
      <c r="DP788"/>
      <c r="DQ788"/>
      <c r="DR788"/>
      <c r="DS788"/>
      <c r="DT788"/>
      <c r="DU788"/>
      <c r="DV788"/>
      <c r="DW788"/>
      <c r="DX788"/>
      <c r="DY788"/>
      <c r="DZ788"/>
      <c r="EA788"/>
      <c r="EB788"/>
      <c r="EC788"/>
      <c r="ED788"/>
      <c r="EE788"/>
      <c r="EF788"/>
      <c r="EG788"/>
      <c r="EH788"/>
      <c r="EI788"/>
      <c r="EJ788"/>
      <c r="EK788"/>
      <c r="EL788"/>
      <c r="EM788"/>
      <c r="EN788"/>
      <c r="EO788"/>
      <c r="EP788"/>
      <c r="EQ788"/>
      <c r="ER788"/>
      <c r="ES788"/>
      <c r="ET788"/>
      <c r="EU788"/>
      <c r="EV788"/>
      <c r="EW788"/>
      <c r="EX788"/>
      <c r="EY788"/>
    </row>
    <row r="789" spans="1:155">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c r="DF789"/>
      <c r="DG789"/>
      <c r="DH789"/>
      <c r="DI789"/>
      <c r="DJ789"/>
      <c r="DK789"/>
      <c r="DL789"/>
      <c r="DM789"/>
      <c r="DN789"/>
      <c r="DO789"/>
      <c r="DP789"/>
      <c r="DQ789"/>
      <c r="DR789"/>
      <c r="DS789"/>
      <c r="DT789"/>
      <c r="DU789"/>
      <c r="DV789"/>
      <c r="DW789"/>
      <c r="DX789"/>
      <c r="DY789"/>
      <c r="DZ789"/>
      <c r="EA789"/>
      <c r="EB789"/>
      <c r="EC789"/>
      <c r="ED789"/>
      <c r="EE789"/>
      <c r="EF789"/>
      <c r="EG789"/>
      <c r="EH789"/>
      <c r="EI789"/>
      <c r="EJ789"/>
      <c r="EK789"/>
      <c r="EL789"/>
      <c r="EM789"/>
      <c r="EN789"/>
      <c r="EO789"/>
      <c r="EP789"/>
      <c r="EQ789"/>
      <c r="ER789"/>
      <c r="ES789"/>
      <c r="ET789"/>
      <c r="EU789"/>
      <c r="EV789"/>
      <c r="EW789"/>
      <c r="EX789"/>
      <c r="EY789"/>
    </row>
    <row r="790" spans="1:155">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c r="DF790"/>
      <c r="DG790"/>
      <c r="DH790"/>
      <c r="DI790"/>
      <c r="DJ790"/>
      <c r="DK790"/>
      <c r="DL790"/>
      <c r="DM790"/>
      <c r="DN790"/>
      <c r="DO790"/>
      <c r="DP790"/>
      <c r="DQ790"/>
      <c r="DR790"/>
      <c r="DS790"/>
      <c r="DT790"/>
      <c r="DU790"/>
      <c r="DV790"/>
      <c r="DW790"/>
      <c r="DX790"/>
      <c r="DY790"/>
      <c r="DZ790"/>
      <c r="EA790"/>
      <c r="EB790"/>
      <c r="EC790"/>
      <c r="ED790"/>
      <c r="EE790"/>
      <c r="EF790"/>
      <c r="EG790"/>
      <c r="EH790"/>
      <c r="EI790"/>
      <c r="EJ790"/>
      <c r="EK790"/>
      <c r="EL790"/>
      <c r="EM790"/>
      <c r="EN790"/>
      <c r="EO790"/>
      <c r="EP790"/>
      <c r="EQ790"/>
      <c r="ER790"/>
      <c r="ES790"/>
      <c r="ET790"/>
      <c r="EU790"/>
      <c r="EV790"/>
      <c r="EW790"/>
      <c r="EX790"/>
      <c r="EY790"/>
    </row>
    <row r="791" spans="1:155">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c r="DF791"/>
      <c r="DG791"/>
      <c r="DH791"/>
      <c r="DI791"/>
      <c r="DJ791"/>
      <c r="DK791"/>
      <c r="DL791"/>
      <c r="DM791"/>
      <c r="DN791"/>
      <c r="DO791"/>
      <c r="DP791"/>
      <c r="DQ791"/>
      <c r="DR791"/>
      <c r="DS791"/>
      <c r="DT791"/>
      <c r="DU791"/>
      <c r="DV791"/>
      <c r="DW791"/>
      <c r="DX791"/>
      <c r="DY791"/>
      <c r="DZ791"/>
      <c r="EA791"/>
      <c r="EB791"/>
      <c r="EC791"/>
      <c r="ED791"/>
      <c r="EE791"/>
      <c r="EF791"/>
      <c r="EG791"/>
      <c r="EH791"/>
      <c r="EI791"/>
      <c r="EJ791"/>
      <c r="EK791"/>
      <c r="EL791"/>
      <c r="EM791"/>
      <c r="EN791"/>
      <c r="EO791"/>
      <c r="EP791"/>
      <c r="EQ791"/>
      <c r="ER791"/>
      <c r="ES791"/>
      <c r="ET791"/>
      <c r="EU791"/>
      <c r="EV791"/>
      <c r="EW791"/>
      <c r="EX791"/>
      <c r="EY791"/>
    </row>
    <row r="792" spans="1:155">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c r="DF792"/>
      <c r="DG792"/>
      <c r="DH792"/>
      <c r="DI792"/>
      <c r="DJ792"/>
      <c r="DK792"/>
      <c r="DL792"/>
      <c r="DM792"/>
      <c r="DN792"/>
      <c r="DO792"/>
      <c r="DP792"/>
      <c r="DQ792"/>
      <c r="DR792"/>
      <c r="DS792"/>
      <c r="DT792"/>
      <c r="DU792"/>
      <c r="DV792"/>
      <c r="DW792"/>
      <c r="DX792"/>
      <c r="DY792"/>
      <c r="DZ792"/>
      <c r="EA792"/>
      <c r="EB792"/>
      <c r="EC792"/>
      <c r="ED792"/>
      <c r="EE792"/>
      <c r="EF792"/>
      <c r="EG792"/>
      <c r="EH792"/>
      <c r="EI792"/>
      <c r="EJ792"/>
      <c r="EK792"/>
      <c r="EL792"/>
      <c r="EM792"/>
      <c r="EN792"/>
      <c r="EO792"/>
      <c r="EP792"/>
      <c r="EQ792"/>
      <c r="ER792"/>
      <c r="ES792"/>
      <c r="ET792"/>
      <c r="EU792"/>
      <c r="EV792"/>
      <c r="EW792"/>
      <c r="EX792"/>
      <c r="EY792"/>
    </row>
    <row r="793" spans="1:155">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c r="DF793"/>
      <c r="DG793"/>
      <c r="DH793"/>
      <c r="DI793"/>
      <c r="DJ793"/>
      <c r="DK793"/>
      <c r="DL793"/>
      <c r="DM793"/>
      <c r="DN793"/>
      <c r="DO793"/>
      <c r="DP793"/>
      <c r="DQ793"/>
      <c r="DR793"/>
      <c r="DS793"/>
      <c r="DT793"/>
      <c r="DU793"/>
      <c r="DV793"/>
      <c r="DW793"/>
      <c r="DX793"/>
      <c r="DY793"/>
      <c r="DZ793"/>
      <c r="EA793"/>
      <c r="EB793"/>
      <c r="EC793"/>
      <c r="ED793"/>
      <c r="EE793"/>
      <c r="EF793"/>
      <c r="EG793"/>
      <c r="EH793"/>
      <c r="EI793"/>
      <c r="EJ793"/>
      <c r="EK793"/>
      <c r="EL793"/>
      <c r="EM793"/>
      <c r="EN793"/>
      <c r="EO793"/>
      <c r="EP793"/>
      <c r="EQ793"/>
      <c r="ER793"/>
      <c r="ES793"/>
      <c r="ET793"/>
      <c r="EU793"/>
      <c r="EV793"/>
      <c r="EW793"/>
      <c r="EX793"/>
      <c r="EY793"/>
    </row>
    <row r="794" spans="1:155">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c r="DF794"/>
      <c r="DG794"/>
      <c r="DH794"/>
      <c r="DI794"/>
      <c r="DJ794"/>
      <c r="DK794"/>
      <c r="DL794"/>
      <c r="DM794"/>
      <c r="DN794"/>
      <c r="DO794"/>
      <c r="DP794"/>
      <c r="DQ794"/>
      <c r="DR794"/>
      <c r="DS794"/>
      <c r="DT794"/>
      <c r="DU794"/>
      <c r="DV794"/>
      <c r="DW794"/>
      <c r="DX794"/>
      <c r="DY794"/>
      <c r="DZ794"/>
      <c r="EA794"/>
      <c r="EB794"/>
      <c r="EC794"/>
      <c r="ED794"/>
      <c r="EE794"/>
      <c r="EF794"/>
      <c r="EG794"/>
      <c r="EH794"/>
      <c r="EI794"/>
      <c r="EJ794"/>
      <c r="EK794"/>
      <c r="EL794"/>
      <c r="EM794"/>
      <c r="EN794"/>
      <c r="EO794"/>
      <c r="EP794"/>
      <c r="EQ794"/>
      <c r="ER794"/>
      <c r="ES794"/>
      <c r="ET794"/>
      <c r="EU794"/>
      <c r="EV794"/>
      <c r="EW794"/>
      <c r="EX794"/>
      <c r="EY794"/>
    </row>
    <row r="795" spans="1:155">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c r="DF795"/>
      <c r="DG795"/>
      <c r="DH795"/>
      <c r="DI795"/>
      <c r="DJ795"/>
      <c r="DK795"/>
      <c r="DL795"/>
      <c r="DM795"/>
      <c r="DN795"/>
      <c r="DO795"/>
      <c r="DP795"/>
      <c r="DQ795"/>
      <c r="DR795"/>
      <c r="DS795"/>
      <c r="DT795"/>
      <c r="DU795"/>
      <c r="DV795"/>
      <c r="DW795"/>
      <c r="DX795"/>
      <c r="DY795"/>
      <c r="DZ795"/>
      <c r="EA795"/>
      <c r="EB795"/>
      <c r="EC795"/>
      <c r="ED795"/>
      <c r="EE795"/>
      <c r="EF795"/>
      <c r="EG795"/>
      <c r="EH795"/>
      <c r="EI795"/>
      <c r="EJ795"/>
      <c r="EK795"/>
      <c r="EL795"/>
      <c r="EM795"/>
      <c r="EN795"/>
      <c r="EO795"/>
      <c r="EP795"/>
      <c r="EQ795"/>
      <c r="ER795"/>
      <c r="ES795"/>
      <c r="ET795"/>
      <c r="EU795"/>
      <c r="EV795"/>
      <c r="EW795"/>
      <c r="EX795"/>
      <c r="EY795"/>
    </row>
    <row r="796" spans="1:155">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c r="DF796"/>
      <c r="DG796"/>
      <c r="DH796"/>
      <c r="DI796"/>
      <c r="DJ796"/>
      <c r="DK796"/>
      <c r="DL796"/>
      <c r="DM796"/>
      <c r="DN796"/>
      <c r="DO796"/>
      <c r="DP796"/>
      <c r="DQ796"/>
      <c r="DR796"/>
      <c r="DS796"/>
      <c r="DT796"/>
      <c r="DU796"/>
      <c r="DV796"/>
      <c r="DW796"/>
      <c r="DX796"/>
      <c r="DY796"/>
      <c r="DZ796"/>
      <c r="EA796"/>
      <c r="EB796"/>
      <c r="EC796"/>
      <c r="ED796"/>
      <c r="EE796"/>
      <c r="EF796"/>
      <c r="EG796"/>
      <c r="EH796"/>
      <c r="EI796"/>
      <c r="EJ796"/>
      <c r="EK796"/>
      <c r="EL796"/>
      <c r="EM796"/>
      <c r="EN796"/>
      <c r="EO796"/>
      <c r="EP796"/>
      <c r="EQ796"/>
      <c r="ER796"/>
      <c r="ES796"/>
      <c r="ET796"/>
      <c r="EU796"/>
      <c r="EV796"/>
      <c r="EW796"/>
      <c r="EX796"/>
      <c r="EY796"/>
    </row>
    <row r="797" spans="1:155">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c r="DF797"/>
      <c r="DG797"/>
      <c r="DH797"/>
      <c r="DI797"/>
      <c r="DJ797"/>
      <c r="DK797"/>
      <c r="DL797"/>
      <c r="DM797"/>
      <c r="DN797"/>
      <c r="DO797"/>
      <c r="DP797"/>
      <c r="DQ797"/>
      <c r="DR797"/>
      <c r="DS797"/>
      <c r="DT797"/>
      <c r="DU797"/>
      <c r="DV797"/>
      <c r="DW797"/>
      <c r="DX797"/>
      <c r="DY797"/>
      <c r="DZ797"/>
      <c r="EA797"/>
      <c r="EB797"/>
      <c r="EC797"/>
      <c r="ED797"/>
      <c r="EE797"/>
      <c r="EF797"/>
      <c r="EG797"/>
      <c r="EH797"/>
      <c r="EI797"/>
      <c r="EJ797"/>
      <c r="EK797"/>
      <c r="EL797"/>
      <c r="EM797"/>
      <c r="EN797"/>
      <c r="EO797"/>
      <c r="EP797"/>
      <c r="EQ797"/>
      <c r="ER797"/>
      <c r="ES797"/>
      <c r="ET797"/>
      <c r="EU797"/>
      <c r="EV797"/>
      <c r="EW797"/>
      <c r="EX797"/>
      <c r="EY797"/>
    </row>
    <row r="798" spans="1:155">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c r="DF798"/>
      <c r="DG798"/>
      <c r="DH798"/>
      <c r="DI798"/>
      <c r="DJ798"/>
      <c r="DK798"/>
      <c r="DL798"/>
      <c r="DM798"/>
      <c r="DN798"/>
      <c r="DO798"/>
      <c r="DP798"/>
      <c r="DQ798"/>
      <c r="DR798"/>
      <c r="DS798"/>
      <c r="DT798"/>
      <c r="DU798"/>
      <c r="DV798"/>
      <c r="DW798"/>
      <c r="DX798"/>
      <c r="DY798"/>
      <c r="DZ798"/>
      <c r="EA798"/>
      <c r="EB798"/>
      <c r="EC798"/>
      <c r="ED798"/>
      <c r="EE798"/>
      <c r="EF798"/>
      <c r="EG798"/>
      <c r="EH798"/>
      <c r="EI798"/>
      <c r="EJ798"/>
      <c r="EK798"/>
      <c r="EL798"/>
      <c r="EM798"/>
      <c r="EN798"/>
      <c r="EO798"/>
      <c r="EP798"/>
      <c r="EQ798"/>
      <c r="ER798"/>
      <c r="ES798"/>
      <c r="ET798"/>
      <c r="EU798"/>
      <c r="EV798"/>
      <c r="EW798"/>
      <c r="EX798"/>
      <c r="EY798"/>
    </row>
    <row r="799" spans="1:155">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c r="DF799"/>
      <c r="DG799"/>
      <c r="DH799"/>
      <c r="DI799"/>
      <c r="DJ799"/>
      <c r="DK799"/>
      <c r="DL799"/>
      <c r="DM799"/>
      <c r="DN799"/>
      <c r="DO799"/>
      <c r="DP799"/>
      <c r="DQ799"/>
      <c r="DR799"/>
      <c r="DS799"/>
      <c r="DT799"/>
      <c r="DU799"/>
      <c r="DV799"/>
      <c r="DW799"/>
      <c r="DX799"/>
      <c r="DY799"/>
      <c r="DZ799"/>
      <c r="EA799"/>
      <c r="EB799"/>
      <c r="EC799"/>
      <c r="ED799"/>
      <c r="EE799"/>
      <c r="EF799"/>
      <c r="EG799"/>
      <c r="EH799"/>
      <c r="EI799"/>
      <c r="EJ799"/>
      <c r="EK799"/>
      <c r="EL799"/>
      <c r="EM799"/>
      <c r="EN799"/>
      <c r="EO799"/>
      <c r="EP799"/>
      <c r="EQ799"/>
      <c r="ER799"/>
      <c r="ES799"/>
      <c r="ET799"/>
      <c r="EU799"/>
      <c r="EV799"/>
      <c r="EW799"/>
      <c r="EX799"/>
      <c r="EY799"/>
    </row>
    <row r="800" spans="1:155">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c r="DF800"/>
      <c r="DG800"/>
      <c r="DH800"/>
      <c r="DI800"/>
      <c r="DJ800"/>
      <c r="DK800"/>
      <c r="DL800"/>
      <c r="DM800"/>
      <c r="DN800"/>
      <c r="DO800"/>
      <c r="DP800"/>
      <c r="DQ800"/>
      <c r="DR800"/>
      <c r="DS800"/>
      <c r="DT800"/>
      <c r="DU800"/>
      <c r="DV800"/>
      <c r="DW800"/>
      <c r="DX800"/>
      <c r="DY800"/>
      <c r="DZ800"/>
      <c r="EA800"/>
      <c r="EB800"/>
      <c r="EC800"/>
      <c r="ED800"/>
      <c r="EE800"/>
      <c r="EF800"/>
      <c r="EG800"/>
      <c r="EH800"/>
      <c r="EI800"/>
      <c r="EJ800"/>
      <c r="EK800"/>
      <c r="EL800"/>
      <c r="EM800"/>
      <c r="EN800"/>
      <c r="EO800"/>
      <c r="EP800"/>
      <c r="EQ800"/>
      <c r="ER800"/>
      <c r="ES800"/>
      <c r="ET800"/>
      <c r="EU800"/>
      <c r="EV800"/>
      <c r="EW800"/>
      <c r="EX800"/>
      <c r="EY800"/>
    </row>
    <row r="801" spans="1:155">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c r="DF801"/>
      <c r="DG801"/>
      <c r="DH801"/>
      <c r="DI801"/>
      <c r="DJ801"/>
      <c r="DK801"/>
      <c r="DL801"/>
      <c r="DM801"/>
      <c r="DN801"/>
      <c r="DO801"/>
      <c r="DP801"/>
      <c r="DQ801"/>
      <c r="DR801"/>
      <c r="DS801"/>
      <c r="DT801"/>
      <c r="DU801"/>
      <c r="DV801"/>
      <c r="DW801"/>
      <c r="DX801"/>
      <c r="DY801"/>
      <c r="DZ801"/>
      <c r="EA801"/>
      <c r="EB801"/>
      <c r="EC801"/>
      <c r="ED801"/>
      <c r="EE801"/>
      <c r="EF801"/>
      <c r="EG801"/>
      <c r="EH801"/>
      <c r="EI801"/>
      <c r="EJ801"/>
      <c r="EK801"/>
      <c r="EL801"/>
      <c r="EM801"/>
      <c r="EN801"/>
      <c r="EO801"/>
      <c r="EP801"/>
      <c r="EQ801"/>
      <c r="ER801"/>
      <c r="ES801"/>
      <c r="ET801"/>
      <c r="EU801"/>
      <c r="EV801"/>
      <c r="EW801"/>
      <c r="EX801"/>
      <c r="EY801"/>
    </row>
    <row r="802" spans="1:155">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c r="DF802"/>
      <c r="DG802"/>
      <c r="DH802"/>
      <c r="DI802"/>
      <c r="DJ802"/>
      <c r="DK802"/>
      <c r="DL802"/>
      <c r="DM802"/>
      <c r="DN802"/>
      <c r="DO802"/>
      <c r="DP802"/>
      <c r="DQ802"/>
      <c r="DR802"/>
      <c r="DS802"/>
      <c r="DT802"/>
      <c r="DU802"/>
      <c r="DV802"/>
      <c r="DW802"/>
      <c r="DX802"/>
      <c r="DY802"/>
      <c r="DZ802"/>
      <c r="EA802"/>
      <c r="EB802"/>
      <c r="EC802"/>
      <c r="ED802"/>
      <c r="EE802"/>
      <c r="EF802"/>
      <c r="EG802"/>
      <c r="EH802"/>
      <c r="EI802"/>
      <c r="EJ802"/>
      <c r="EK802"/>
      <c r="EL802"/>
      <c r="EM802"/>
      <c r="EN802"/>
      <c r="EO802"/>
      <c r="EP802"/>
      <c r="EQ802"/>
      <c r="ER802"/>
      <c r="ES802"/>
      <c r="ET802"/>
      <c r="EU802"/>
      <c r="EV802"/>
      <c r="EW802"/>
      <c r="EX802"/>
      <c r="EY802"/>
    </row>
    <row r="803" spans="1:155">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c r="DF803"/>
      <c r="DG803"/>
      <c r="DH803"/>
      <c r="DI803"/>
      <c r="DJ803"/>
      <c r="DK803"/>
      <c r="DL803"/>
      <c r="DM803"/>
      <c r="DN803"/>
      <c r="DO803"/>
      <c r="DP803"/>
      <c r="DQ803"/>
      <c r="DR803"/>
      <c r="DS803"/>
      <c r="DT803"/>
      <c r="DU803"/>
      <c r="DV803"/>
      <c r="DW803"/>
      <c r="DX803"/>
      <c r="DY803"/>
      <c r="DZ803"/>
      <c r="EA803"/>
      <c r="EB803"/>
      <c r="EC803"/>
      <c r="ED803"/>
      <c r="EE803"/>
      <c r="EF803"/>
      <c r="EG803"/>
      <c r="EH803"/>
      <c r="EI803"/>
      <c r="EJ803"/>
      <c r="EK803"/>
      <c r="EL803"/>
      <c r="EM803"/>
      <c r="EN803"/>
      <c r="EO803"/>
      <c r="EP803"/>
      <c r="EQ803"/>
      <c r="ER803"/>
      <c r="ES803"/>
      <c r="ET803"/>
      <c r="EU803"/>
      <c r="EV803"/>
      <c r="EW803"/>
      <c r="EX803"/>
      <c r="EY803"/>
    </row>
    <row r="804" spans="1:155">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c r="DF804"/>
      <c r="DG804"/>
      <c r="DH804"/>
      <c r="DI804"/>
      <c r="DJ804"/>
      <c r="DK804"/>
      <c r="DL804"/>
      <c r="DM804"/>
      <c r="DN804"/>
      <c r="DO804"/>
      <c r="DP804"/>
      <c r="DQ804"/>
      <c r="DR804"/>
      <c r="DS804"/>
      <c r="DT804"/>
      <c r="DU804"/>
      <c r="DV804"/>
      <c r="DW804"/>
      <c r="DX804"/>
      <c r="DY804"/>
      <c r="DZ804"/>
      <c r="EA804"/>
      <c r="EB804"/>
      <c r="EC804"/>
      <c r="ED804"/>
      <c r="EE804"/>
      <c r="EF804"/>
      <c r="EG804"/>
      <c r="EH804"/>
      <c r="EI804"/>
      <c r="EJ804"/>
      <c r="EK804"/>
      <c r="EL804"/>
      <c r="EM804"/>
      <c r="EN804"/>
      <c r="EO804"/>
      <c r="EP804"/>
      <c r="EQ804"/>
      <c r="ER804"/>
      <c r="ES804"/>
      <c r="ET804"/>
      <c r="EU804"/>
      <c r="EV804"/>
      <c r="EW804"/>
      <c r="EX804"/>
      <c r="EY804"/>
    </row>
    <row r="805" spans="1:155">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c r="DF805"/>
      <c r="DG805"/>
      <c r="DH805"/>
      <c r="DI805"/>
      <c r="DJ805"/>
      <c r="DK805"/>
      <c r="DL805"/>
      <c r="DM805"/>
      <c r="DN805"/>
      <c r="DO805"/>
      <c r="DP805"/>
      <c r="DQ805"/>
      <c r="DR805"/>
      <c r="DS805"/>
      <c r="DT805"/>
      <c r="DU805"/>
      <c r="DV805"/>
      <c r="DW805"/>
      <c r="DX805"/>
      <c r="DY805"/>
      <c r="DZ805"/>
      <c r="EA805"/>
      <c r="EB805"/>
      <c r="EC805"/>
      <c r="ED805"/>
      <c r="EE805"/>
      <c r="EF805"/>
      <c r="EG805"/>
      <c r="EH805"/>
      <c r="EI805"/>
      <c r="EJ805"/>
      <c r="EK805"/>
      <c r="EL805"/>
      <c r="EM805"/>
      <c r="EN805"/>
      <c r="EO805"/>
      <c r="EP805"/>
      <c r="EQ805"/>
      <c r="ER805"/>
      <c r="ES805"/>
      <c r="ET805"/>
      <c r="EU805"/>
      <c r="EV805"/>
      <c r="EW805"/>
      <c r="EX805"/>
      <c r="EY805"/>
    </row>
    <row r="806" spans="1:155">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c r="DF806"/>
      <c r="DG806"/>
      <c r="DH806"/>
      <c r="DI806"/>
      <c r="DJ806"/>
      <c r="DK806"/>
      <c r="DL806"/>
      <c r="DM806"/>
      <c r="DN806"/>
      <c r="DO806"/>
      <c r="DP806"/>
      <c r="DQ806"/>
      <c r="DR806"/>
      <c r="DS806"/>
      <c r="DT806"/>
      <c r="DU806"/>
      <c r="DV806"/>
      <c r="DW806"/>
      <c r="DX806"/>
      <c r="DY806"/>
      <c r="DZ806"/>
      <c r="EA806"/>
      <c r="EB806"/>
      <c r="EC806"/>
      <c r="ED806"/>
      <c r="EE806"/>
      <c r="EF806"/>
      <c r="EG806"/>
      <c r="EH806"/>
      <c r="EI806"/>
      <c r="EJ806"/>
      <c r="EK806"/>
      <c r="EL806"/>
      <c r="EM806"/>
      <c r="EN806"/>
      <c r="EO806"/>
      <c r="EP806"/>
      <c r="EQ806"/>
      <c r="ER806"/>
      <c r="ES806"/>
      <c r="ET806"/>
      <c r="EU806"/>
      <c r="EV806"/>
      <c r="EW806"/>
      <c r="EX806"/>
      <c r="EY806"/>
    </row>
    <row r="807" spans="1:155">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c r="DF807"/>
      <c r="DG807"/>
      <c r="DH807"/>
      <c r="DI807"/>
      <c r="DJ807"/>
      <c r="DK807"/>
      <c r="DL807"/>
      <c r="DM807"/>
      <c r="DN807"/>
      <c r="DO807"/>
      <c r="DP807"/>
      <c r="DQ807"/>
      <c r="DR807"/>
      <c r="DS807"/>
      <c r="DT807"/>
      <c r="DU807"/>
      <c r="DV807"/>
      <c r="DW807"/>
      <c r="DX807"/>
      <c r="DY807"/>
      <c r="DZ807"/>
      <c r="EA807"/>
      <c r="EB807"/>
      <c r="EC807"/>
      <c r="ED807"/>
      <c r="EE807"/>
      <c r="EF807"/>
      <c r="EG807"/>
      <c r="EH807"/>
      <c r="EI807"/>
      <c r="EJ807"/>
      <c r="EK807"/>
      <c r="EL807"/>
      <c r="EM807"/>
      <c r="EN807"/>
      <c r="EO807"/>
      <c r="EP807"/>
      <c r="EQ807"/>
      <c r="ER807"/>
      <c r="ES807"/>
      <c r="ET807"/>
      <c r="EU807"/>
      <c r="EV807"/>
      <c r="EW807"/>
      <c r="EX807"/>
      <c r="EY807"/>
    </row>
    <row r="808" spans="1:155">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c r="DF808"/>
      <c r="DG808"/>
      <c r="DH808"/>
      <c r="DI808"/>
      <c r="DJ808"/>
      <c r="DK808"/>
      <c r="DL808"/>
      <c r="DM808"/>
      <c r="DN808"/>
      <c r="DO808"/>
      <c r="DP808"/>
      <c r="DQ808"/>
      <c r="DR808"/>
      <c r="DS808"/>
      <c r="DT808"/>
      <c r="DU808"/>
      <c r="DV808"/>
      <c r="DW808"/>
      <c r="DX808"/>
      <c r="DY808"/>
      <c r="DZ808"/>
      <c r="EA808"/>
      <c r="EB808"/>
      <c r="EC808"/>
      <c r="ED808"/>
      <c r="EE808"/>
      <c r="EF808"/>
      <c r="EG808"/>
      <c r="EH808"/>
      <c r="EI808"/>
      <c r="EJ808"/>
      <c r="EK808"/>
      <c r="EL808"/>
      <c r="EM808"/>
      <c r="EN808"/>
      <c r="EO808"/>
      <c r="EP808"/>
      <c r="EQ808"/>
      <c r="ER808"/>
      <c r="ES808"/>
      <c r="ET808"/>
      <c r="EU808"/>
      <c r="EV808"/>
      <c r="EW808"/>
      <c r="EX808"/>
      <c r="EY808"/>
    </row>
    <row r="809" spans="1:155">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c r="DF809"/>
      <c r="DG809"/>
      <c r="DH809"/>
      <c r="DI809"/>
      <c r="DJ809"/>
      <c r="DK809"/>
      <c r="DL809"/>
      <c r="DM809"/>
      <c r="DN809"/>
      <c r="DO809"/>
      <c r="DP809"/>
      <c r="DQ809"/>
      <c r="DR809"/>
      <c r="DS809"/>
      <c r="DT809"/>
      <c r="DU809"/>
      <c r="DV809"/>
      <c r="DW809"/>
      <c r="DX809"/>
      <c r="DY809"/>
      <c r="DZ809"/>
      <c r="EA809"/>
      <c r="EB809"/>
      <c r="EC809"/>
      <c r="ED809"/>
      <c r="EE809"/>
      <c r="EF809"/>
      <c r="EG809"/>
      <c r="EH809"/>
      <c r="EI809"/>
      <c r="EJ809"/>
      <c r="EK809"/>
      <c r="EL809"/>
      <c r="EM809"/>
      <c r="EN809"/>
      <c r="EO809"/>
      <c r="EP809"/>
      <c r="EQ809"/>
      <c r="ER809"/>
      <c r="ES809"/>
      <c r="ET809"/>
      <c r="EU809"/>
      <c r="EV809"/>
      <c r="EW809"/>
      <c r="EX809"/>
      <c r="EY809"/>
    </row>
    <row r="810" spans="1:155">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c r="DF810"/>
      <c r="DG810"/>
      <c r="DH810"/>
      <c r="DI810"/>
      <c r="DJ810"/>
      <c r="DK810"/>
      <c r="DL810"/>
      <c r="DM810"/>
      <c r="DN810"/>
      <c r="DO810"/>
      <c r="DP810"/>
      <c r="DQ810"/>
      <c r="DR810"/>
      <c r="DS810"/>
      <c r="DT810"/>
      <c r="DU810"/>
      <c r="DV810"/>
      <c r="DW810"/>
      <c r="DX810"/>
      <c r="DY810"/>
      <c r="DZ810"/>
      <c r="EA810"/>
      <c r="EB810"/>
      <c r="EC810"/>
      <c r="ED810"/>
      <c r="EE810"/>
      <c r="EF810"/>
      <c r="EG810"/>
      <c r="EH810"/>
      <c r="EI810"/>
      <c r="EJ810"/>
      <c r="EK810"/>
      <c r="EL810"/>
      <c r="EM810"/>
      <c r="EN810"/>
      <c r="EO810"/>
      <c r="EP810"/>
      <c r="EQ810"/>
      <c r="ER810"/>
      <c r="ES810"/>
      <c r="ET810"/>
      <c r="EU810"/>
      <c r="EV810"/>
      <c r="EW810"/>
      <c r="EX810"/>
      <c r="EY810"/>
    </row>
    <row r="811" spans="1:155">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c r="DF811"/>
      <c r="DG811"/>
      <c r="DH811"/>
      <c r="DI811"/>
      <c r="DJ811"/>
      <c r="DK811"/>
      <c r="DL811"/>
      <c r="DM811"/>
      <c r="DN811"/>
      <c r="DO811"/>
      <c r="DP811"/>
      <c r="DQ811"/>
      <c r="DR811"/>
      <c r="DS811"/>
      <c r="DT811"/>
      <c r="DU811"/>
      <c r="DV811"/>
      <c r="DW811"/>
      <c r="DX811"/>
      <c r="DY811"/>
      <c r="DZ811"/>
      <c r="EA811"/>
      <c r="EB811"/>
      <c r="EC811"/>
      <c r="ED811"/>
      <c r="EE811"/>
      <c r="EF811"/>
      <c r="EG811"/>
      <c r="EH811"/>
      <c r="EI811"/>
      <c r="EJ811"/>
      <c r="EK811"/>
      <c r="EL811"/>
      <c r="EM811"/>
      <c r="EN811"/>
      <c r="EO811"/>
      <c r="EP811"/>
      <c r="EQ811"/>
      <c r="ER811"/>
      <c r="ES811"/>
      <c r="ET811"/>
      <c r="EU811"/>
      <c r="EV811"/>
      <c r="EW811"/>
      <c r="EX811"/>
      <c r="EY811"/>
    </row>
    <row r="812" spans="1:155">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c r="DF812"/>
      <c r="DG812"/>
      <c r="DH812"/>
      <c r="DI812"/>
      <c r="DJ812"/>
      <c r="DK812"/>
      <c r="DL812"/>
      <c r="DM812"/>
      <c r="DN812"/>
      <c r="DO812"/>
      <c r="DP812"/>
      <c r="DQ812"/>
      <c r="DR812"/>
      <c r="DS812"/>
      <c r="DT812"/>
      <c r="DU812"/>
      <c r="DV812"/>
      <c r="DW812"/>
      <c r="DX812"/>
      <c r="DY812"/>
      <c r="DZ812"/>
      <c r="EA812"/>
      <c r="EB812"/>
      <c r="EC812"/>
      <c r="ED812"/>
      <c r="EE812"/>
      <c r="EF812"/>
      <c r="EG812"/>
      <c r="EH812"/>
      <c r="EI812"/>
      <c r="EJ812"/>
      <c r="EK812"/>
      <c r="EL812"/>
      <c r="EM812"/>
      <c r="EN812"/>
      <c r="EO812"/>
      <c r="EP812"/>
      <c r="EQ812"/>
      <c r="ER812"/>
      <c r="ES812"/>
      <c r="ET812"/>
      <c r="EU812"/>
      <c r="EV812"/>
      <c r="EW812"/>
      <c r="EX812"/>
      <c r="EY812"/>
    </row>
    <row r="813" spans="1:155">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c r="DF813"/>
      <c r="DG813"/>
      <c r="DH813"/>
      <c r="DI813"/>
      <c r="DJ813"/>
      <c r="DK813"/>
      <c r="DL813"/>
      <c r="DM813"/>
      <c r="DN813"/>
      <c r="DO813"/>
      <c r="DP813"/>
      <c r="DQ813"/>
      <c r="DR813"/>
      <c r="DS813"/>
      <c r="DT813"/>
      <c r="DU813"/>
      <c r="DV813"/>
      <c r="DW813"/>
      <c r="DX813"/>
      <c r="DY813"/>
      <c r="DZ813"/>
      <c r="EA813"/>
      <c r="EB813"/>
      <c r="EC813"/>
      <c r="ED813"/>
      <c r="EE813"/>
      <c r="EF813"/>
      <c r="EG813"/>
      <c r="EH813"/>
      <c r="EI813"/>
      <c r="EJ813"/>
      <c r="EK813"/>
      <c r="EL813"/>
      <c r="EM813"/>
      <c r="EN813"/>
      <c r="EO813"/>
      <c r="EP813"/>
      <c r="EQ813"/>
      <c r="ER813"/>
      <c r="ES813"/>
      <c r="ET813"/>
      <c r="EU813"/>
      <c r="EV813"/>
      <c r="EW813"/>
      <c r="EX813"/>
      <c r="EY813"/>
    </row>
    <row r="814" spans="1:155">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c r="DF814"/>
      <c r="DG814"/>
      <c r="DH814"/>
      <c r="DI814"/>
      <c r="DJ814"/>
      <c r="DK814"/>
      <c r="DL814"/>
      <c r="DM814"/>
      <c r="DN814"/>
      <c r="DO814"/>
      <c r="DP814"/>
      <c r="DQ814"/>
      <c r="DR814"/>
      <c r="DS814"/>
      <c r="DT814"/>
      <c r="DU814"/>
      <c r="DV814"/>
      <c r="DW814"/>
      <c r="DX814"/>
      <c r="DY814"/>
      <c r="DZ814"/>
      <c r="EA814"/>
      <c r="EB814"/>
      <c r="EC814"/>
      <c r="ED814"/>
      <c r="EE814"/>
      <c r="EF814"/>
      <c r="EG814"/>
      <c r="EH814"/>
      <c r="EI814"/>
      <c r="EJ814"/>
      <c r="EK814"/>
      <c r="EL814"/>
      <c r="EM814"/>
      <c r="EN814"/>
      <c r="EO814"/>
      <c r="EP814"/>
      <c r="EQ814"/>
      <c r="ER814"/>
      <c r="ES814"/>
      <c r="ET814"/>
      <c r="EU814"/>
      <c r="EV814"/>
      <c r="EW814"/>
      <c r="EX814"/>
      <c r="EY814"/>
    </row>
    <row r="815" spans="1:155">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c r="DF815"/>
      <c r="DG815"/>
      <c r="DH815"/>
      <c r="DI815"/>
      <c r="DJ815"/>
      <c r="DK815"/>
      <c r="DL815"/>
      <c r="DM815"/>
      <c r="DN815"/>
      <c r="DO815"/>
      <c r="DP815"/>
      <c r="DQ815"/>
      <c r="DR815"/>
      <c r="DS815"/>
      <c r="DT815"/>
      <c r="DU815"/>
      <c r="DV815"/>
      <c r="DW815"/>
      <c r="DX815"/>
      <c r="DY815"/>
      <c r="DZ815"/>
      <c r="EA815"/>
      <c r="EB815"/>
      <c r="EC815"/>
      <c r="ED815"/>
      <c r="EE815"/>
      <c r="EF815"/>
      <c r="EG815"/>
      <c r="EH815"/>
      <c r="EI815"/>
      <c r="EJ815"/>
      <c r="EK815"/>
      <c r="EL815"/>
      <c r="EM815"/>
      <c r="EN815"/>
      <c r="EO815"/>
      <c r="EP815"/>
      <c r="EQ815"/>
      <c r="ER815"/>
      <c r="ES815"/>
      <c r="ET815"/>
      <c r="EU815"/>
      <c r="EV815"/>
      <c r="EW815"/>
      <c r="EX815"/>
      <c r="EY815"/>
    </row>
    <row r="816" spans="1:155">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c r="DF816"/>
      <c r="DG816"/>
      <c r="DH816"/>
      <c r="DI816"/>
      <c r="DJ816"/>
      <c r="DK816"/>
      <c r="DL816"/>
      <c r="DM816"/>
      <c r="DN816"/>
      <c r="DO816"/>
      <c r="DP816"/>
      <c r="DQ816"/>
      <c r="DR816"/>
      <c r="DS816"/>
      <c r="DT816"/>
      <c r="DU816"/>
      <c r="DV816"/>
      <c r="DW816"/>
      <c r="DX816"/>
      <c r="DY816"/>
      <c r="DZ816"/>
      <c r="EA816"/>
      <c r="EB816"/>
      <c r="EC816"/>
      <c r="ED816"/>
      <c r="EE816"/>
      <c r="EF816"/>
      <c r="EG816"/>
      <c r="EH816"/>
      <c r="EI816"/>
      <c r="EJ816"/>
      <c r="EK816"/>
      <c r="EL816"/>
      <c r="EM816"/>
      <c r="EN816"/>
      <c r="EO816"/>
      <c r="EP816"/>
      <c r="EQ816"/>
      <c r="ER816"/>
      <c r="ES816"/>
      <c r="ET816"/>
      <c r="EU816"/>
      <c r="EV816"/>
      <c r="EW816"/>
      <c r="EX816"/>
      <c r="EY816"/>
    </row>
    <row r="817" spans="1:155">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c r="DF817"/>
      <c r="DG817"/>
      <c r="DH817"/>
      <c r="DI817"/>
      <c r="DJ817"/>
      <c r="DK817"/>
      <c r="DL817"/>
      <c r="DM817"/>
      <c r="DN817"/>
      <c r="DO817"/>
      <c r="DP817"/>
      <c r="DQ817"/>
      <c r="DR817"/>
      <c r="DS817"/>
      <c r="DT817"/>
      <c r="DU817"/>
      <c r="DV817"/>
      <c r="DW817"/>
      <c r="DX817"/>
      <c r="DY817"/>
      <c r="DZ817"/>
      <c r="EA817"/>
      <c r="EB817"/>
      <c r="EC817"/>
      <c r="ED817"/>
      <c r="EE817"/>
      <c r="EF817"/>
      <c r="EG817"/>
      <c r="EH817"/>
      <c r="EI817"/>
      <c r="EJ817"/>
      <c r="EK817"/>
      <c r="EL817"/>
      <c r="EM817"/>
      <c r="EN817"/>
      <c r="EO817"/>
      <c r="EP817"/>
      <c r="EQ817"/>
      <c r="ER817"/>
      <c r="ES817"/>
      <c r="ET817"/>
      <c r="EU817"/>
      <c r="EV817"/>
      <c r="EW817"/>
      <c r="EX817"/>
      <c r="EY817"/>
    </row>
    <row r="818" spans="1:155">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c r="DF818"/>
      <c r="DG818"/>
      <c r="DH818"/>
      <c r="DI818"/>
      <c r="DJ818"/>
      <c r="DK818"/>
      <c r="DL818"/>
      <c r="DM818"/>
      <c r="DN818"/>
      <c r="DO818"/>
      <c r="DP818"/>
      <c r="DQ818"/>
      <c r="DR818"/>
      <c r="DS818"/>
      <c r="DT818"/>
      <c r="DU818"/>
      <c r="DV818"/>
      <c r="DW818"/>
      <c r="DX818"/>
      <c r="DY818"/>
      <c r="DZ818"/>
      <c r="EA818"/>
      <c r="EB818"/>
      <c r="EC818"/>
      <c r="ED818"/>
      <c r="EE818"/>
      <c r="EF818"/>
      <c r="EG818"/>
      <c r="EH818"/>
      <c r="EI818"/>
      <c r="EJ818"/>
      <c r="EK818"/>
      <c r="EL818"/>
      <c r="EM818"/>
      <c r="EN818"/>
      <c r="EO818"/>
      <c r="EP818"/>
      <c r="EQ818"/>
      <c r="ER818"/>
      <c r="ES818"/>
      <c r="ET818"/>
      <c r="EU818"/>
      <c r="EV818"/>
      <c r="EW818"/>
      <c r="EX818"/>
      <c r="EY818"/>
    </row>
    <row r="819" spans="1:155">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c r="DF819"/>
      <c r="DG819"/>
      <c r="DH819"/>
      <c r="DI819"/>
      <c r="DJ819"/>
      <c r="DK819"/>
      <c r="DL819"/>
      <c r="DM819"/>
      <c r="DN819"/>
      <c r="DO819"/>
      <c r="DP819"/>
      <c r="DQ819"/>
      <c r="DR819"/>
      <c r="DS819"/>
      <c r="DT819"/>
      <c r="DU819"/>
      <c r="DV819"/>
      <c r="DW819"/>
      <c r="DX819"/>
      <c r="DY819"/>
      <c r="DZ819"/>
      <c r="EA819"/>
      <c r="EB819"/>
      <c r="EC819"/>
      <c r="ED819"/>
      <c r="EE819"/>
      <c r="EF819"/>
      <c r="EG819"/>
      <c r="EH819"/>
      <c r="EI819"/>
      <c r="EJ819"/>
      <c r="EK819"/>
      <c r="EL819"/>
      <c r="EM819"/>
      <c r="EN819"/>
      <c r="EO819"/>
      <c r="EP819"/>
      <c r="EQ819"/>
      <c r="ER819"/>
      <c r="ES819"/>
      <c r="ET819"/>
      <c r="EU819"/>
      <c r="EV819"/>
      <c r="EW819"/>
      <c r="EX819"/>
      <c r="EY819"/>
    </row>
    <row r="820" spans="1:155">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c r="DF820"/>
      <c r="DG820"/>
      <c r="DH820"/>
      <c r="DI820"/>
      <c r="DJ820"/>
      <c r="DK820"/>
      <c r="DL820"/>
      <c r="DM820"/>
      <c r="DN820"/>
      <c r="DO820"/>
      <c r="DP820"/>
      <c r="DQ820"/>
      <c r="DR820"/>
      <c r="DS820"/>
      <c r="DT820"/>
      <c r="DU820"/>
      <c r="DV820"/>
      <c r="DW820"/>
      <c r="DX820"/>
      <c r="DY820"/>
      <c r="DZ820"/>
      <c r="EA820"/>
      <c r="EB820"/>
      <c r="EC820"/>
      <c r="ED820"/>
      <c r="EE820"/>
      <c r="EF820"/>
      <c r="EG820"/>
      <c r="EH820"/>
      <c r="EI820"/>
      <c r="EJ820"/>
      <c r="EK820"/>
      <c r="EL820"/>
      <c r="EM820"/>
      <c r="EN820"/>
      <c r="EO820"/>
      <c r="EP820"/>
      <c r="EQ820"/>
      <c r="ER820"/>
      <c r="ES820"/>
      <c r="ET820"/>
      <c r="EU820"/>
      <c r="EV820"/>
      <c r="EW820"/>
      <c r="EX820"/>
      <c r="EY820"/>
    </row>
    <row r="821" spans="1:155">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c r="DF821"/>
      <c r="DG821"/>
      <c r="DH821"/>
      <c r="DI821"/>
      <c r="DJ821"/>
      <c r="DK821"/>
      <c r="DL821"/>
      <c r="DM821"/>
      <c r="DN821"/>
      <c r="DO821"/>
      <c r="DP821"/>
      <c r="DQ821"/>
      <c r="DR821"/>
      <c r="DS821"/>
      <c r="DT821"/>
      <c r="DU821"/>
      <c r="DV821"/>
      <c r="DW821"/>
      <c r="DX821"/>
      <c r="DY821"/>
      <c r="DZ821"/>
      <c r="EA821"/>
      <c r="EB821"/>
      <c r="EC821"/>
      <c r="ED821"/>
      <c r="EE821"/>
      <c r="EF821"/>
      <c r="EG821"/>
      <c r="EH821"/>
      <c r="EI821"/>
      <c r="EJ821"/>
      <c r="EK821"/>
      <c r="EL821"/>
      <c r="EM821"/>
      <c r="EN821"/>
      <c r="EO821"/>
      <c r="EP821"/>
      <c r="EQ821"/>
      <c r="ER821"/>
      <c r="ES821"/>
      <c r="ET821"/>
      <c r="EU821"/>
      <c r="EV821"/>
      <c r="EW821"/>
      <c r="EX821"/>
      <c r="EY821"/>
    </row>
    <row r="822" spans="1:155">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c r="DF822"/>
      <c r="DG822"/>
      <c r="DH822"/>
      <c r="DI822"/>
      <c r="DJ822"/>
      <c r="DK822"/>
      <c r="DL822"/>
      <c r="DM822"/>
      <c r="DN822"/>
      <c r="DO822"/>
      <c r="DP822"/>
      <c r="DQ822"/>
      <c r="DR822"/>
      <c r="DS822"/>
      <c r="DT822"/>
      <c r="DU822"/>
      <c r="DV822"/>
      <c r="DW822"/>
      <c r="DX822"/>
      <c r="DY822"/>
      <c r="DZ822"/>
      <c r="EA822"/>
      <c r="EB822"/>
      <c r="EC822"/>
      <c r="ED822"/>
      <c r="EE822"/>
      <c r="EF822"/>
      <c r="EG822"/>
      <c r="EH822"/>
      <c r="EI822"/>
      <c r="EJ822"/>
      <c r="EK822"/>
      <c r="EL822"/>
      <c r="EM822"/>
      <c r="EN822"/>
      <c r="EO822"/>
      <c r="EP822"/>
      <c r="EQ822"/>
      <c r="ER822"/>
      <c r="ES822"/>
      <c r="ET822"/>
      <c r="EU822"/>
      <c r="EV822"/>
      <c r="EW822"/>
      <c r="EX822"/>
      <c r="EY822"/>
    </row>
    <row r="823" spans="1:155">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c r="DF823"/>
      <c r="DG823"/>
      <c r="DH823"/>
      <c r="DI823"/>
      <c r="DJ823"/>
      <c r="DK823"/>
      <c r="DL823"/>
      <c r="DM823"/>
      <c r="DN823"/>
      <c r="DO823"/>
      <c r="DP823"/>
      <c r="DQ823"/>
      <c r="DR823"/>
      <c r="DS823"/>
      <c r="DT823"/>
      <c r="DU823"/>
      <c r="DV823"/>
      <c r="DW823"/>
      <c r="DX823"/>
      <c r="DY823"/>
      <c r="DZ823"/>
      <c r="EA823"/>
      <c r="EB823"/>
      <c r="EC823"/>
      <c r="ED823"/>
      <c r="EE823"/>
      <c r="EF823"/>
      <c r="EG823"/>
      <c r="EH823"/>
      <c r="EI823"/>
      <c r="EJ823"/>
      <c r="EK823"/>
      <c r="EL823"/>
      <c r="EM823"/>
      <c r="EN823"/>
      <c r="EO823"/>
      <c r="EP823"/>
      <c r="EQ823"/>
      <c r="ER823"/>
      <c r="ES823"/>
      <c r="ET823"/>
      <c r="EU823"/>
      <c r="EV823"/>
      <c r="EW823"/>
      <c r="EX823"/>
      <c r="EY823"/>
    </row>
    <row r="824" spans="1:155">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c r="DF824"/>
      <c r="DG824"/>
      <c r="DH824"/>
      <c r="DI824"/>
      <c r="DJ824"/>
      <c r="DK824"/>
      <c r="DL824"/>
      <c r="DM824"/>
      <c r="DN824"/>
      <c r="DO824"/>
      <c r="DP824"/>
      <c r="DQ824"/>
      <c r="DR824"/>
      <c r="DS824"/>
      <c r="DT824"/>
      <c r="DU824"/>
      <c r="DV824"/>
      <c r="DW824"/>
      <c r="DX824"/>
      <c r="DY824"/>
      <c r="DZ824"/>
      <c r="EA824"/>
      <c r="EB824"/>
      <c r="EC824"/>
      <c r="ED824"/>
      <c r="EE824"/>
      <c r="EF824"/>
      <c r="EG824"/>
      <c r="EH824"/>
      <c r="EI824"/>
      <c r="EJ824"/>
      <c r="EK824"/>
      <c r="EL824"/>
      <c r="EM824"/>
      <c r="EN824"/>
      <c r="EO824"/>
      <c r="EP824"/>
      <c r="EQ824"/>
      <c r="ER824"/>
      <c r="ES824"/>
      <c r="ET824"/>
      <c r="EU824"/>
      <c r="EV824"/>
      <c r="EW824"/>
      <c r="EX824"/>
      <c r="EY824"/>
    </row>
    <row r="825" spans="1:155">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c r="DF825"/>
      <c r="DG825"/>
      <c r="DH825"/>
      <c r="DI825"/>
      <c r="DJ825"/>
      <c r="DK825"/>
      <c r="DL825"/>
      <c r="DM825"/>
      <c r="DN825"/>
      <c r="DO825"/>
      <c r="DP825"/>
      <c r="DQ825"/>
      <c r="DR825"/>
      <c r="DS825"/>
      <c r="DT825"/>
      <c r="DU825"/>
      <c r="DV825"/>
      <c r="DW825"/>
      <c r="DX825"/>
      <c r="DY825"/>
      <c r="DZ825"/>
      <c r="EA825"/>
      <c r="EB825"/>
      <c r="EC825"/>
      <c r="ED825"/>
      <c r="EE825"/>
      <c r="EF825"/>
      <c r="EG825"/>
      <c r="EH825"/>
      <c r="EI825"/>
      <c r="EJ825"/>
      <c r="EK825"/>
      <c r="EL825"/>
      <c r="EM825"/>
      <c r="EN825"/>
      <c r="EO825"/>
      <c r="EP825"/>
      <c r="EQ825"/>
      <c r="ER825"/>
      <c r="ES825"/>
      <c r="ET825"/>
      <c r="EU825"/>
      <c r="EV825"/>
      <c r="EW825"/>
      <c r="EX825"/>
      <c r="EY825"/>
    </row>
    <row r="826" spans="1:155">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c r="DF826"/>
      <c r="DG826"/>
      <c r="DH826"/>
      <c r="DI826"/>
      <c r="DJ826"/>
      <c r="DK826"/>
      <c r="DL826"/>
      <c r="DM826"/>
      <c r="DN826"/>
      <c r="DO826"/>
      <c r="DP826"/>
      <c r="DQ826"/>
      <c r="DR826"/>
      <c r="DS826"/>
      <c r="DT826"/>
      <c r="DU826"/>
      <c r="DV826"/>
      <c r="DW826"/>
      <c r="DX826"/>
      <c r="DY826"/>
      <c r="DZ826"/>
      <c r="EA826"/>
      <c r="EB826"/>
      <c r="EC826"/>
      <c r="ED826"/>
      <c r="EE826"/>
      <c r="EF826"/>
      <c r="EG826"/>
      <c r="EH826"/>
      <c r="EI826"/>
      <c r="EJ826"/>
      <c r="EK826"/>
      <c r="EL826"/>
      <c r="EM826"/>
      <c r="EN826"/>
      <c r="EO826"/>
      <c r="EP826"/>
      <c r="EQ826"/>
      <c r="ER826"/>
      <c r="ES826"/>
      <c r="ET826"/>
      <c r="EU826"/>
      <c r="EV826"/>
      <c r="EW826"/>
      <c r="EX826"/>
      <c r="EY826"/>
    </row>
    <row r="827" spans="1:155">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c r="DF827"/>
      <c r="DG827"/>
      <c r="DH827"/>
      <c r="DI827"/>
      <c r="DJ827"/>
      <c r="DK827"/>
      <c r="DL827"/>
      <c r="DM827"/>
      <c r="DN827"/>
      <c r="DO827"/>
      <c r="DP827"/>
      <c r="DQ827"/>
      <c r="DR827"/>
      <c r="DS827"/>
      <c r="DT827"/>
      <c r="DU827"/>
      <c r="DV827"/>
      <c r="DW827"/>
      <c r="DX827"/>
      <c r="DY827"/>
      <c r="DZ827"/>
      <c r="EA827"/>
      <c r="EB827"/>
      <c r="EC827"/>
      <c r="ED827"/>
      <c r="EE827"/>
      <c r="EF827"/>
      <c r="EG827"/>
      <c r="EH827"/>
      <c r="EI827"/>
      <c r="EJ827"/>
      <c r="EK827"/>
      <c r="EL827"/>
      <c r="EM827"/>
      <c r="EN827"/>
      <c r="EO827"/>
      <c r="EP827"/>
      <c r="EQ827"/>
      <c r="ER827"/>
      <c r="ES827"/>
      <c r="ET827"/>
      <c r="EU827"/>
      <c r="EV827"/>
      <c r="EW827"/>
      <c r="EX827"/>
      <c r="EY827"/>
    </row>
    <row r="828" spans="1:155">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c r="DF828"/>
      <c r="DG828"/>
      <c r="DH828"/>
      <c r="DI828"/>
      <c r="DJ828"/>
      <c r="DK828"/>
      <c r="DL828"/>
      <c r="DM828"/>
      <c r="DN828"/>
      <c r="DO828"/>
      <c r="DP828"/>
      <c r="DQ828"/>
      <c r="DR828"/>
      <c r="DS828"/>
      <c r="DT828"/>
      <c r="DU828"/>
      <c r="DV828"/>
      <c r="DW828"/>
      <c r="DX828"/>
      <c r="DY828"/>
      <c r="DZ828"/>
      <c r="EA828"/>
      <c r="EB828"/>
      <c r="EC828"/>
      <c r="ED828"/>
      <c r="EE828"/>
      <c r="EF828"/>
      <c r="EG828"/>
      <c r="EH828"/>
      <c r="EI828"/>
      <c r="EJ828"/>
      <c r="EK828"/>
      <c r="EL828"/>
      <c r="EM828"/>
      <c r="EN828"/>
      <c r="EO828"/>
      <c r="EP828"/>
      <c r="EQ828"/>
      <c r="ER828"/>
      <c r="ES828"/>
      <c r="ET828"/>
      <c r="EU828"/>
      <c r="EV828"/>
      <c r="EW828"/>
      <c r="EX828"/>
      <c r="EY828"/>
    </row>
    <row r="829" spans="1:155">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c r="DF829"/>
      <c r="DG829"/>
      <c r="DH829"/>
      <c r="DI829"/>
      <c r="DJ829"/>
      <c r="DK829"/>
      <c r="DL829"/>
      <c r="DM829"/>
      <c r="DN829"/>
      <c r="DO829"/>
      <c r="DP829"/>
      <c r="DQ829"/>
      <c r="DR829"/>
      <c r="DS829"/>
      <c r="DT829"/>
      <c r="DU829"/>
      <c r="DV829"/>
      <c r="DW829"/>
      <c r="DX829"/>
      <c r="DY829"/>
      <c r="DZ829"/>
      <c r="EA829"/>
      <c r="EB829"/>
      <c r="EC829"/>
      <c r="ED829"/>
      <c r="EE829"/>
      <c r="EF829"/>
      <c r="EG829"/>
      <c r="EH829"/>
      <c r="EI829"/>
      <c r="EJ829"/>
      <c r="EK829"/>
      <c r="EL829"/>
      <c r="EM829"/>
      <c r="EN829"/>
      <c r="EO829"/>
      <c r="EP829"/>
      <c r="EQ829"/>
      <c r="ER829"/>
      <c r="ES829"/>
      <c r="ET829"/>
      <c r="EU829"/>
      <c r="EV829"/>
      <c r="EW829"/>
      <c r="EX829"/>
      <c r="EY829"/>
    </row>
    <row r="830" spans="1:155">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c r="DF830"/>
      <c r="DG830"/>
      <c r="DH830"/>
      <c r="DI830"/>
      <c r="DJ830"/>
      <c r="DK830"/>
      <c r="DL830"/>
      <c r="DM830"/>
      <c r="DN830"/>
      <c r="DO830"/>
      <c r="DP830"/>
      <c r="DQ830"/>
      <c r="DR830"/>
      <c r="DS830"/>
      <c r="DT830"/>
      <c r="DU830"/>
      <c r="DV830"/>
      <c r="DW830"/>
      <c r="DX830"/>
      <c r="DY830"/>
      <c r="DZ830"/>
      <c r="EA830"/>
      <c r="EB830"/>
      <c r="EC830"/>
      <c r="ED830"/>
      <c r="EE830"/>
      <c r="EF830"/>
      <c r="EG830"/>
      <c r="EH830"/>
      <c r="EI830"/>
      <c r="EJ830"/>
      <c r="EK830"/>
      <c r="EL830"/>
      <c r="EM830"/>
      <c r="EN830"/>
      <c r="EO830"/>
      <c r="EP830"/>
      <c r="EQ830"/>
      <c r="ER830"/>
      <c r="ES830"/>
      <c r="ET830"/>
      <c r="EU830"/>
      <c r="EV830"/>
      <c r="EW830"/>
      <c r="EX830"/>
      <c r="EY830"/>
    </row>
    <row r="831" spans="1:155">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c r="DF831"/>
      <c r="DG831"/>
      <c r="DH831"/>
      <c r="DI831"/>
      <c r="DJ831"/>
      <c r="DK831"/>
      <c r="DL831"/>
      <c r="DM831"/>
      <c r="DN831"/>
      <c r="DO831"/>
      <c r="DP831"/>
      <c r="DQ831"/>
      <c r="DR831"/>
      <c r="DS831"/>
      <c r="DT831"/>
      <c r="DU831"/>
      <c r="DV831"/>
      <c r="DW831"/>
      <c r="DX831"/>
      <c r="DY831"/>
      <c r="DZ831"/>
      <c r="EA831"/>
      <c r="EB831"/>
      <c r="EC831"/>
      <c r="ED831"/>
      <c r="EE831"/>
      <c r="EF831"/>
      <c r="EG831"/>
      <c r="EH831"/>
      <c r="EI831"/>
      <c r="EJ831"/>
      <c r="EK831"/>
      <c r="EL831"/>
      <c r="EM831"/>
      <c r="EN831"/>
      <c r="EO831"/>
      <c r="EP831"/>
      <c r="EQ831"/>
      <c r="ER831"/>
      <c r="ES831"/>
      <c r="ET831"/>
      <c r="EU831"/>
      <c r="EV831"/>
      <c r="EW831"/>
      <c r="EX831"/>
      <c r="EY831"/>
    </row>
    <row r="832" spans="1:155">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c r="DF832"/>
      <c r="DG832"/>
      <c r="DH832"/>
      <c r="DI832"/>
      <c r="DJ832"/>
      <c r="DK832"/>
      <c r="DL832"/>
      <c r="DM832"/>
      <c r="DN832"/>
      <c r="DO832"/>
      <c r="DP832"/>
      <c r="DQ832"/>
      <c r="DR832"/>
      <c r="DS832"/>
      <c r="DT832"/>
      <c r="DU832"/>
      <c r="DV832"/>
      <c r="DW832"/>
      <c r="DX832"/>
      <c r="DY832"/>
      <c r="DZ832"/>
      <c r="EA832"/>
      <c r="EB832"/>
      <c r="EC832"/>
      <c r="ED832"/>
      <c r="EE832"/>
      <c r="EF832"/>
      <c r="EG832"/>
      <c r="EH832"/>
      <c r="EI832"/>
      <c r="EJ832"/>
      <c r="EK832"/>
      <c r="EL832"/>
      <c r="EM832"/>
      <c r="EN832"/>
      <c r="EO832"/>
      <c r="EP832"/>
      <c r="EQ832"/>
      <c r="ER832"/>
      <c r="ES832"/>
      <c r="ET832"/>
      <c r="EU832"/>
      <c r="EV832"/>
      <c r="EW832"/>
      <c r="EX832"/>
      <c r="EY832"/>
    </row>
    <row r="833" spans="1:155">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c r="DF833"/>
      <c r="DG833"/>
      <c r="DH833"/>
      <c r="DI833"/>
      <c r="DJ833"/>
      <c r="DK833"/>
      <c r="DL833"/>
      <c r="DM833"/>
      <c r="DN833"/>
      <c r="DO833"/>
      <c r="DP833"/>
      <c r="DQ833"/>
      <c r="DR833"/>
      <c r="DS833"/>
      <c r="DT833"/>
      <c r="DU833"/>
      <c r="DV833"/>
      <c r="DW833"/>
      <c r="DX833"/>
      <c r="DY833"/>
      <c r="DZ833"/>
      <c r="EA833"/>
      <c r="EB833"/>
      <c r="EC833"/>
      <c r="ED833"/>
      <c r="EE833"/>
      <c r="EF833"/>
      <c r="EG833"/>
      <c r="EH833"/>
      <c r="EI833"/>
      <c r="EJ833"/>
      <c r="EK833"/>
      <c r="EL833"/>
      <c r="EM833"/>
      <c r="EN833"/>
      <c r="EO833"/>
      <c r="EP833"/>
      <c r="EQ833"/>
      <c r="ER833"/>
      <c r="ES833"/>
      <c r="ET833"/>
      <c r="EU833"/>
      <c r="EV833"/>
      <c r="EW833"/>
      <c r="EX833"/>
      <c r="EY833"/>
    </row>
    <row r="834" spans="1:155">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c r="DF834"/>
      <c r="DG834"/>
      <c r="DH834"/>
      <c r="DI834"/>
      <c r="DJ834"/>
      <c r="DK834"/>
      <c r="DL834"/>
      <c r="DM834"/>
      <c r="DN834"/>
      <c r="DO834"/>
      <c r="DP834"/>
      <c r="DQ834"/>
      <c r="DR834"/>
      <c r="DS834"/>
      <c r="DT834"/>
      <c r="DU834"/>
      <c r="DV834"/>
      <c r="DW834"/>
      <c r="DX834"/>
      <c r="DY834"/>
      <c r="DZ834"/>
      <c r="EA834"/>
      <c r="EB834"/>
      <c r="EC834"/>
      <c r="ED834"/>
      <c r="EE834"/>
      <c r="EF834"/>
      <c r="EG834"/>
      <c r="EH834"/>
      <c r="EI834"/>
      <c r="EJ834"/>
      <c r="EK834"/>
      <c r="EL834"/>
      <c r="EM834"/>
      <c r="EN834"/>
      <c r="EO834"/>
      <c r="EP834"/>
      <c r="EQ834"/>
      <c r="ER834"/>
      <c r="ES834"/>
      <c r="ET834"/>
      <c r="EU834"/>
      <c r="EV834"/>
      <c r="EW834"/>
      <c r="EX834"/>
      <c r="EY834"/>
    </row>
    <row r="835" spans="1:155">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c r="DF835"/>
      <c r="DG835"/>
      <c r="DH835"/>
      <c r="DI835"/>
      <c r="DJ835"/>
      <c r="DK835"/>
      <c r="DL835"/>
      <c r="DM835"/>
      <c r="DN835"/>
      <c r="DO835"/>
      <c r="DP835"/>
      <c r="DQ835"/>
      <c r="DR835"/>
      <c r="DS835"/>
      <c r="DT835"/>
      <c r="DU835"/>
      <c r="DV835"/>
      <c r="DW835"/>
      <c r="DX835"/>
      <c r="DY835"/>
      <c r="DZ835"/>
      <c r="EA835"/>
      <c r="EB835"/>
      <c r="EC835"/>
      <c r="ED835"/>
      <c r="EE835"/>
      <c r="EF835"/>
      <c r="EG835"/>
      <c r="EH835"/>
      <c r="EI835"/>
      <c r="EJ835"/>
      <c r="EK835"/>
      <c r="EL835"/>
      <c r="EM835"/>
      <c r="EN835"/>
      <c r="EO835"/>
      <c r="EP835"/>
      <c r="EQ835"/>
      <c r="ER835"/>
      <c r="ES835"/>
      <c r="ET835"/>
      <c r="EU835"/>
      <c r="EV835"/>
      <c r="EW835"/>
      <c r="EX835"/>
      <c r="EY835"/>
    </row>
    <row r="836" spans="1:155">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c r="DF836"/>
      <c r="DG836"/>
      <c r="DH836"/>
      <c r="DI836"/>
      <c r="DJ836"/>
      <c r="DK836"/>
      <c r="DL836"/>
      <c r="DM836"/>
      <c r="DN836"/>
      <c r="DO836"/>
      <c r="DP836"/>
      <c r="DQ836"/>
      <c r="DR836"/>
      <c r="DS836"/>
      <c r="DT836"/>
      <c r="DU836"/>
      <c r="DV836"/>
      <c r="DW836"/>
      <c r="DX836"/>
      <c r="DY836"/>
      <c r="DZ836"/>
      <c r="EA836"/>
      <c r="EB836"/>
      <c r="EC836"/>
      <c r="ED836"/>
      <c r="EE836"/>
      <c r="EF836"/>
      <c r="EG836"/>
      <c r="EH836"/>
      <c r="EI836"/>
      <c r="EJ836"/>
      <c r="EK836"/>
      <c r="EL836"/>
      <c r="EM836"/>
      <c r="EN836"/>
      <c r="EO836"/>
      <c r="EP836"/>
      <c r="EQ836"/>
      <c r="ER836"/>
      <c r="ES836"/>
      <c r="ET836"/>
      <c r="EU836"/>
      <c r="EV836"/>
      <c r="EW836"/>
      <c r="EX836"/>
      <c r="EY836"/>
    </row>
    <row r="837" spans="1:155">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c r="DF837"/>
      <c r="DG837"/>
      <c r="DH837"/>
      <c r="DI837"/>
      <c r="DJ837"/>
      <c r="DK837"/>
      <c r="DL837"/>
      <c r="DM837"/>
      <c r="DN837"/>
      <c r="DO837"/>
      <c r="DP837"/>
      <c r="DQ837"/>
      <c r="DR837"/>
      <c r="DS837"/>
      <c r="DT837"/>
      <c r="DU837"/>
      <c r="DV837"/>
      <c r="DW837"/>
      <c r="DX837"/>
      <c r="DY837"/>
      <c r="DZ837"/>
      <c r="EA837"/>
      <c r="EB837"/>
      <c r="EC837"/>
      <c r="ED837"/>
      <c r="EE837"/>
      <c r="EF837"/>
      <c r="EG837"/>
      <c r="EH837"/>
      <c r="EI837"/>
      <c r="EJ837"/>
      <c r="EK837"/>
      <c r="EL837"/>
      <c r="EM837"/>
      <c r="EN837"/>
      <c r="EO837"/>
      <c r="EP837"/>
      <c r="EQ837"/>
      <c r="ER837"/>
      <c r="ES837"/>
      <c r="ET837"/>
      <c r="EU837"/>
      <c r="EV837"/>
      <c r="EW837"/>
      <c r="EX837"/>
      <c r="EY837"/>
    </row>
    <row r="838" spans="1:155">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c r="DF838"/>
      <c r="DG838"/>
      <c r="DH838"/>
      <c r="DI838"/>
      <c r="DJ838"/>
      <c r="DK838"/>
      <c r="DL838"/>
      <c r="DM838"/>
      <c r="DN838"/>
      <c r="DO838"/>
      <c r="DP838"/>
      <c r="DQ838"/>
      <c r="DR838"/>
      <c r="DS838"/>
      <c r="DT838"/>
      <c r="DU838"/>
      <c r="DV838"/>
      <c r="DW838"/>
      <c r="DX838"/>
      <c r="DY838"/>
      <c r="DZ838"/>
      <c r="EA838"/>
      <c r="EB838"/>
      <c r="EC838"/>
      <c r="ED838"/>
      <c r="EE838"/>
      <c r="EF838"/>
      <c r="EG838"/>
      <c r="EH838"/>
      <c r="EI838"/>
      <c r="EJ838"/>
      <c r="EK838"/>
      <c r="EL838"/>
      <c r="EM838"/>
      <c r="EN838"/>
      <c r="EO838"/>
      <c r="EP838"/>
      <c r="EQ838"/>
      <c r="ER838"/>
      <c r="ES838"/>
      <c r="ET838"/>
      <c r="EU838"/>
      <c r="EV838"/>
      <c r="EW838"/>
      <c r="EX838"/>
      <c r="EY838"/>
    </row>
    <row r="839" spans="1:155">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c r="DF839"/>
      <c r="DG839"/>
      <c r="DH839"/>
      <c r="DI839"/>
      <c r="DJ839"/>
      <c r="DK839"/>
      <c r="DL839"/>
      <c r="DM839"/>
      <c r="DN839"/>
      <c r="DO839"/>
      <c r="DP839"/>
      <c r="DQ839"/>
      <c r="DR839"/>
      <c r="DS839"/>
      <c r="DT839"/>
      <c r="DU839"/>
      <c r="DV839"/>
      <c r="DW839"/>
      <c r="DX839"/>
      <c r="DY839"/>
      <c r="DZ839"/>
      <c r="EA839"/>
      <c r="EB839"/>
      <c r="EC839"/>
      <c r="ED839"/>
      <c r="EE839"/>
      <c r="EF839"/>
      <c r="EG839"/>
      <c r="EH839"/>
      <c r="EI839"/>
      <c r="EJ839"/>
      <c r="EK839"/>
      <c r="EL839"/>
      <c r="EM839"/>
      <c r="EN839"/>
      <c r="EO839"/>
      <c r="EP839"/>
      <c r="EQ839"/>
      <c r="ER839"/>
      <c r="ES839"/>
      <c r="ET839"/>
      <c r="EU839"/>
      <c r="EV839"/>
      <c r="EW839"/>
      <c r="EX839"/>
      <c r="EY839"/>
    </row>
    <row r="840" spans="1:155">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c r="DF840"/>
      <c r="DG840"/>
      <c r="DH840"/>
      <c r="DI840"/>
      <c r="DJ840"/>
      <c r="DK840"/>
      <c r="DL840"/>
      <c r="DM840"/>
      <c r="DN840"/>
      <c r="DO840"/>
      <c r="DP840"/>
      <c r="DQ840"/>
      <c r="DR840"/>
      <c r="DS840"/>
      <c r="DT840"/>
      <c r="DU840"/>
      <c r="DV840"/>
      <c r="DW840"/>
      <c r="DX840"/>
      <c r="DY840"/>
      <c r="DZ840"/>
      <c r="EA840"/>
      <c r="EB840"/>
      <c r="EC840"/>
      <c r="ED840"/>
      <c r="EE840"/>
      <c r="EF840"/>
      <c r="EG840"/>
      <c r="EH840"/>
      <c r="EI840"/>
      <c r="EJ840"/>
      <c r="EK840"/>
      <c r="EL840"/>
      <c r="EM840"/>
      <c r="EN840"/>
      <c r="EO840"/>
      <c r="EP840"/>
      <c r="EQ840"/>
      <c r="ER840"/>
      <c r="ES840"/>
      <c r="ET840"/>
      <c r="EU840"/>
      <c r="EV840"/>
      <c r="EW840"/>
      <c r="EX840"/>
      <c r="EY840"/>
    </row>
    <row r="841" spans="1:155">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c r="DF841"/>
      <c r="DG841"/>
      <c r="DH841"/>
      <c r="DI841"/>
      <c r="DJ841"/>
      <c r="DK841"/>
      <c r="DL841"/>
      <c r="DM841"/>
      <c r="DN841"/>
      <c r="DO841"/>
      <c r="DP841"/>
      <c r="DQ841"/>
      <c r="DR841"/>
      <c r="DS841"/>
      <c r="DT841"/>
      <c r="DU841"/>
      <c r="DV841"/>
      <c r="DW841"/>
      <c r="DX841"/>
      <c r="DY841"/>
      <c r="DZ841"/>
      <c r="EA841"/>
      <c r="EB841"/>
      <c r="EC841"/>
      <c r="ED841"/>
      <c r="EE841"/>
      <c r="EF841"/>
      <c r="EG841"/>
      <c r="EH841"/>
      <c r="EI841"/>
      <c r="EJ841"/>
      <c r="EK841"/>
      <c r="EL841"/>
      <c r="EM841"/>
      <c r="EN841"/>
      <c r="EO841"/>
      <c r="EP841"/>
      <c r="EQ841"/>
      <c r="ER841"/>
      <c r="ES841"/>
      <c r="ET841"/>
      <c r="EU841"/>
      <c r="EV841"/>
      <c r="EW841"/>
      <c r="EX841"/>
      <c r="EY841"/>
    </row>
    <row r="842" spans="1:155">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c r="DF842"/>
      <c r="DG842"/>
      <c r="DH842"/>
      <c r="DI842"/>
      <c r="DJ842"/>
      <c r="DK842"/>
      <c r="DL842"/>
      <c r="DM842"/>
      <c r="DN842"/>
      <c r="DO842"/>
      <c r="DP842"/>
      <c r="DQ842"/>
      <c r="DR842"/>
      <c r="DS842"/>
      <c r="DT842"/>
      <c r="DU842"/>
      <c r="DV842"/>
      <c r="DW842"/>
      <c r="DX842"/>
      <c r="DY842"/>
      <c r="DZ842"/>
      <c r="EA842"/>
      <c r="EB842"/>
      <c r="EC842"/>
      <c r="ED842"/>
      <c r="EE842"/>
      <c r="EF842"/>
      <c r="EG842"/>
      <c r="EH842"/>
      <c r="EI842"/>
      <c r="EJ842"/>
      <c r="EK842"/>
      <c r="EL842"/>
      <c r="EM842"/>
      <c r="EN842"/>
      <c r="EO842"/>
      <c r="EP842"/>
      <c r="EQ842"/>
      <c r="ER842"/>
      <c r="ES842"/>
      <c r="ET842"/>
      <c r="EU842"/>
      <c r="EV842"/>
      <c r="EW842"/>
      <c r="EX842"/>
      <c r="EY842"/>
    </row>
    <row r="843" spans="1:155">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c r="DF843"/>
      <c r="DG843"/>
      <c r="DH843"/>
      <c r="DI843"/>
      <c r="DJ843"/>
      <c r="DK843"/>
      <c r="DL843"/>
      <c r="DM843"/>
      <c r="DN843"/>
      <c r="DO843"/>
      <c r="DP843"/>
      <c r="DQ843"/>
      <c r="DR843"/>
      <c r="DS843"/>
      <c r="DT843"/>
      <c r="DU843"/>
      <c r="DV843"/>
      <c r="DW843"/>
      <c r="DX843"/>
      <c r="DY843"/>
      <c r="DZ843"/>
      <c r="EA843"/>
      <c r="EB843"/>
      <c r="EC843"/>
      <c r="ED843"/>
      <c r="EE843"/>
      <c r="EF843"/>
      <c r="EG843"/>
      <c r="EH843"/>
      <c r="EI843"/>
      <c r="EJ843"/>
      <c r="EK843"/>
      <c r="EL843"/>
      <c r="EM843"/>
      <c r="EN843"/>
      <c r="EO843"/>
      <c r="EP843"/>
      <c r="EQ843"/>
      <c r="ER843"/>
      <c r="ES843"/>
      <c r="ET843"/>
      <c r="EU843"/>
      <c r="EV843"/>
      <c r="EW843"/>
      <c r="EX843"/>
      <c r="EY843"/>
    </row>
    <row r="844" spans="1:155">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c r="DF844"/>
      <c r="DG844"/>
      <c r="DH844"/>
      <c r="DI844"/>
      <c r="DJ844"/>
      <c r="DK844"/>
      <c r="DL844"/>
      <c r="DM844"/>
      <c r="DN844"/>
      <c r="DO844"/>
      <c r="DP844"/>
      <c r="DQ844"/>
      <c r="DR844"/>
      <c r="DS844"/>
      <c r="DT844"/>
      <c r="DU844"/>
      <c r="DV844"/>
      <c r="DW844"/>
      <c r="DX844"/>
      <c r="DY844"/>
      <c r="DZ844"/>
      <c r="EA844"/>
      <c r="EB844"/>
      <c r="EC844"/>
      <c r="ED844"/>
      <c r="EE844"/>
      <c r="EF844"/>
      <c r="EG844"/>
      <c r="EH844"/>
      <c r="EI844"/>
      <c r="EJ844"/>
      <c r="EK844"/>
      <c r="EL844"/>
      <c r="EM844"/>
      <c r="EN844"/>
      <c r="EO844"/>
      <c r="EP844"/>
      <c r="EQ844"/>
      <c r="ER844"/>
      <c r="ES844"/>
      <c r="ET844"/>
      <c r="EU844"/>
      <c r="EV844"/>
      <c r="EW844"/>
      <c r="EX844"/>
      <c r="EY844"/>
    </row>
    <row r="845" spans="1:155">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c r="DF845"/>
      <c r="DG845"/>
      <c r="DH845"/>
      <c r="DI845"/>
      <c r="DJ845"/>
      <c r="DK845"/>
      <c r="DL845"/>
      <c r="DM845"/>
      <c r="DN845"/>
      <c r="DO845"/>
      <c r="DP845"/>
      <c r="DQ845"/>
      <c r="DR845"/>
      <c r="DS845"/>
      <c r="DT845"/>
      <c r="DU845"/>
      <c r="DV845"/>
      <c r="DW845"/>
      <c r="DX845"/>
      <c r="DY845"/>
      <c r="DZ845"/>
      <c r="EA845"/>
      <c r="EB845"/>
      <c r="EC845"/>
      <c r="ED845"/>
      <c r="EE845"/>
      <c r="EF845"/>
      <c r="EG845"/>
      <c r="EH845"/>
      <c r="EI845"/>
      <c r="EJ845"/>
      <c r="EK845"/>
      <c r="EL845"/>
      <c r="EM845"/>
      <c r="EN845"/>
      <c r="EO845"/>
      <c r="EP845"/>
      <c r="EQ845"/>
      <c r="ER845"/>
      <c r="ES845"/>
      <c r="ET845"/>
      <c r="EU845"/>
      <c r="EV845"/>
      <c r="EW845"/>
      <c r="EX845"/>
      <c r="EY845"/>
    </row>
    <row r="846" spans="1:155">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c r="DF846"/>
      <c r="DG846"/>
      <c r="DH846"/>
      <c r="DI846"/>
      <c r="DJ846"/>
      <c r="DK846"/>
      <c r="DL846"/>
      <c r="DM846"/>
      <c r="DN846"/>
      <c r="DO846"/>
      <c r="DP846"/>
      <c r="DQ846"/>
      <c r="DR846"/>
      <c r="DS846"/>
      <c r="DT846"/>
      <c r="DU846"/>
      <c r="DV846"/>
      <c r="DW846"/>
      <c r="DX846"/>
      <c r="DY846"/>
      <c r="DZ846"/>
      <c r="EA846"/>
      <c r="EB846"/>
      <c r="EC846"/>
      <c r="ED846"/>
      <c r="EE846"/>
      <c r="EF846"/>
      <c r="EG846"/>
      <c r="EH846"/>
      <c r="EI846"/>
      <c r="EJ846"/>
      <c r="EK846"/>
      <c r="EL846"/>
      <c r="EM846"/>
      <c r="EN846"/>
      <c r="EO846"/>
      <c r="EP846"/>
      <c r="EQ846"/>
      <c r="ER846"/>
      <c r="ES846"/>
      <c r="ET846"/>
      <c r="EU846"/>
      <c r="EV846"/>
      <c r="EW846"/>
      <c r="EX846"/>
      <c r="EY846"/>
    </row>
    <row r="847" spans="1:155">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c r="DF847"/>
      <c r="DG847"/>
      <c r="DH847"/>
      <c r="DI847"/>
      <c r="DJ847"/>
      <c r="DK847"/>
      <c r="DL847"/>
      <c r="DM847"/>
      <c r="DN847"/>
      <c r="DO847"/>
      <c r="DP847"/>
      <c r="DQ847"/>
      <c r="DR847"/>
      <c r="DS847"/>
      <c r="DT847"/>
      <c r="DU847"/>
      <c r="DV847"/>
      <c r="DW847"/>
      <c r="DX847"/>
      <c r="DY847"/>
      <c r="DZ847"/>
      <c r="EA847"/>
      <c r="EB847"/>
      <c r="EC847"/>
      <c r="ED847"/>
      <c r="EE847"/>
      <c r="EF847"/>
      <c r="EG847"/>
      <c r="EH847"/>
      <c r="EI847"/>
      <c r="EJ847"/>
      <c r="EK847"/>
      <c r="EL847"/>
      <c r="EM847"/>
      <c r="EN847"/>
      <c r="EO847"/>
      <c r="EP847"/>
      <c r="EQ847"/>
      <c r="ER847"/>
      <c r="ES847"/>
      <c r="ET847"/>
      <c r="EU847"/>
      <c r="EV847"/>
      <c r="EW847"/>
      <c r="EX847"/>
      <c r="EY847"/>
    </row>
    <row r="848" spans="1:155">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c r="DF848"/>
      <c r="DG848"/>
      <c r="DH848"/>
      <c r="DI848"/>
      <c r="DJ848"/>
      <c r="DK848"/>
      <c r="DL848"/>
      <c r="DM848"/>
      <c r="DN848"/>
      <c r="DO848"/>
      <c r="DP848"/>
      <c r="DQ848"/>
      <c r="DR848"/>
      <c r="DS848"/>
      <c r="DT848"/>
      <c r="DU848"/>
      <c r="DV848"/>
      <c r="DW848"/>
      <c r="DX848"/>
      <c r="DY848"/>
      <c r="DZ848"/>
      <c r="EA848"/>
      <c r="EB848"/>
      <c r="EC848"/>
      <c r="ED848"/>
      <c r="EE848"/>
      <c r="EF848"/>
      <c r="EG848"/>
      <c r="EH848"/>
      <c r="EI848"/>
      <c r="EJ848"/>
      <c r="EK848"/>
      <c r="EL848"/>
      <c r="EM848"/>
      <c r="EN848"/>
      <c r="EO848"/>
      <c r="EP848"/>
      <c r="EQ848"/>
      <c r="ER848"/>
      <c r="ES848"/>
      <c r="ET848"/>
      <c r="EU848"/>
      <c r="EV848"/>
      <c r="EW848"/>
      <c r="EX848"/>
      <c r="EY848"/>
    </row>
    <row r="849" spans="1:155">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c r="DF849"/>
      <c r="DG849"/>
      <c r="DH849"/>
      <c r="DI849"/>
      <c r="DJ849"/>
      <c r="DK849"/>
      <c r="DL849"/>
      <c r="DM849"/>
      <c r="DN849"/>
      <c r="DO849"/>
      <c r="DP849"/>
      <c r="DQ849"/>
      <c r="DR849"/>
      <c r="DS849"/>
      <c r="DT849"/>
      <c r="DU849"/>
      <c r="DV849"/>
      <c r="DW849"/>
      <c r="DX849"/>
      <c r="DY849"/>
      <c r="DZ849"/>
      <c r="EA849"/>
      <c r="EB849"/>
      <c r="EC849"/>
      <c r="ED849"/>
      <c r="EE849"/>
      <c r="EF849"/>
      <c r="EG849"/>
      <c r="EH849"/>
      <c r="EI849"/>
      <c r="EJ849"/>
      <c r="EK849"/>
      <c r="EL849"/>
      <c r="EM849"/>
      <c r="EN849"/>
      <c r="EO849"/>
      <c r="EP849"/>
      <c r="EQ849"/>
      <c r="ER849"/>
      <c r="ES849"/>
      <c r="ET849"/>
      <c r="EU849"/>
      <c r="EV849"/>
      <c r="EW849"/>
      <c r="EX849"/>
      <c r="EY849"/>
    </row>
    <row r="850" spans="1:155">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c r="DF850"/>
      <c r="DG850"/>
      <c r="DH850"/>
      <c r="DI850"/>
      <c r="DJ850"/>
      <c r="DK850"/>
      <c r="DL850"/>
      <c r="DM850"/>
      <c r="DN850"/>
      <c r="DO850"/>
      <c r="DP850"/>
      <c r="DQ850"/>
      <c r="DR850"/>
      <c r="DS850"/>
      <c r="DT850"/>
      <c r="DU850"/>
      <c r="DV850"/>
      <c r="DW850"/>
      <c r="DX850"/>
      <c r="DY850"/>
      <c r="DZ850"/>
      <c r="EA850"/>
      <c r="EB850"/>
      <c r="EC850"/>
      <c r="ED850"/>
      <c r="EE850"/>
      <c r="EF850"/>
      <c r="EG850"/>
      <c r="EH850"/>
      <c r="EI850"/>
      <c r="EJ850"/>
      <c r="EK850"/>
      <c r="EL850"/>
      <c r="EM850"/>
      <c r="EN850"/>
      <c r="EO850"/>
      <c r="EP850"/>
      <c r="EQ850"/>
      <c r="ER850"/>
      <c r="ES850"/>
      <c r="ET850"/>
      <c r="EU850"/>
      <c r="EV850"/>
      <c r="EW850"/>
      <c r="EX850"/>
      <c r="EY850"/>
    </row>
    <row r="851" spans="1:155">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c r="DF851"/>
      <c r="DG851"/>
      <c r="DH851"/>
      <c r="DI851"/>
      <c r="DJ851"/>
      <c r="DK851"/>
      <c r="DL851"/>
      <c r="DM851"/>
      <c r="DN851"/>
      <c r="DO851"/>
      <c r="DP851"/>
      <c r="DQ851"/>
      <c r="DR851"/>
      <c r="DS851"/>
      <c r="DT851"/>
      <c r="DU851"/>
      <c r="DV851"/>
      <c r="DW851"/>
      <c r="DX851"/>
      <c r="DY851"/>
      <c r="DZ851"/>
      <c r="EA851"/>
      <c r="EB851"/>
      <c r="EC851"/>
      <c r="ED851"/>
      <c r="EE851"/>
      <c r="EF851"/>
      <c r="EG851"/>
      <c r="EH851"/>
      <c r="EI851"/>
      <c r="EJ851"/>
      <c r="EK851"/>
      <c r="EL851"/>
      <c r="EM851"/>
      <c r="EN851"/>
      <c r="EO851"/>
      <c r="EP851"/>
      <c r="EQ851"/>
      <c r="ER851"/>
      <c r="ES851"/>
      <c r="ET851"/>
      <c r="EU851"/>
      <c r="EV851"/>
      <c r="EW851"/>
      <c r="EX851"/>
      <c r="EY851"/>
    </row>
    <row r="852" spans="1:155">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c r="DF852"/>
      <c r="DG852"/>
      <c r="DH852"/>
      <c r="DI852"/>
      <c r="DJ852"/>
      <c r="DK852"/>
      <c r="DL852"/>
      <c r="DM852"/>
      <c r="DN852"/>
      <c r="DO852"/>
      <c r="DP852"/>
      <c r="DQ852"/>
      <c r="DR852"/>
      <c r="DS852"/>
      <c r="DT852"/>
      <c r="DU852"/>
      <c r="DV852"/>
      <c r="DW852"/>
      <c r="DX852"/>
      <c r="DY852"/>
      <c r="DZ852"/>
      <c r="EA852"/>
      <c r="EB852"/>
      <c r="EC852"/>
      <c r="ED852"/>
      <c r="EE852"/>
      <c r="EF852"/>
      <c r="EG852"/>
      <c r="EH852"/>
      <c r="EI852"/>
      <c r="EJ852"/>
      <c r="EK852"/>
      <c r="EL852"/>
      <c r="EM852"/>
      <c r="EN852"/>
      <c r="EO852"/>
      <c r="EP852"/>
      <c r="EQ852"/>
      <c r="ER852"/>
      <c r="ES852"/>
      <c r="ET852"/>
      <c r="EU852"/>
      <c r="EV852"/>
      <c r="EW852"/>
      <c r="EX852"/>
      <c r="EY852"/>
    </row>
    <row r="853" spans="1:155">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c r="DF853"/>
      <c r="DG853"/>
      <c r="DH853"/>
      <c r="DI853"/>
      <c r="DJ853"/>
      <c r="DK853"/>
      <c r="DL853"/>
      <c r="DM853"/>
      <c r="DN853"/>
      <c r="DO853"/>
      <c r="DP853"/>
      <c r="DQ853"/>
      <c r="DR853"/>
      <c r="DS853"/>
      <c r="DT853"/>
      <c r="DU853"/>
      <c r="DV853"/>
      <c r="DW853"/>
      <c r="DX853"/>
      <c r="DY853"/>
      <c r="DZ853"/>
      <c r="EA853"/>
      <c r="EB853"/>
      <c r="EC853"/>
      <c r="ED853"/>
      <c r="EE853"/>
      <c r="EF853"/>
      <c r="EG853"/>
      <c r="EH853"/>
      <c r="EI853"/>
      <c r="EJ853"/>
      <c r="EK853"/>
      <c r="EL853"/>
      <c r="EM853"/>
      <c r="EN853"/>
      <c r="EO853"/>
      <c r="EP853"/>
      <c r="EQ853"/>
      <c r="ER853"/>
      <c r="ES853"/>
      <c r="ET853"/>
      <c r="EU853"/>
      <c r="EV853"/>
      <c r="EW853"/>
      <c r="EX853"/>
      <c r="EY853"/>
    </row>
    <row r="854" spans="1:155">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c r="DF854"/>
      <c r="DG854"/>
      <c r="DH854"/>
      <c r="DI854"/>
      <c r="DJ854"/>
      <c r="DK854"/>
      <c r="DL854"/>
      <c r="DM854"/>
      <c r="DN854"/>
      <c r="DO854"/>
      <c r="DP854"/>
      <c r="DQ854"/>
      <c r="DR854"/>
      <c r="DS854"/>
      <c r="DT854"/>
      <c r="DU854"/>
      <c r="DV854"/>
      <c r="DW854"/>
      <c r="DX854"/>
      <c r="DY854"/>
      <c r="DZ854"/>
      <c r="EA854"/>
      <c r="EB854"/>
      <c r="EC854"/>
      <c r="ED854"/>
      <c r="EE854"/>
      <c r="EF854"/>
      <c r="EG854"/>
      <c r="EH854"/>
      <c r="EI854"/>
      <c r="EJ854"/>
      <c r="EK854"/>
      <c r="EL854"/>
      <c r="EM854"/>
      <c r="EN854"/>
      <c r="EO854"/>
      <c r="EP854"/>
      <c r="EQ854"/>
      <c r="ER854"/>
      <c r="ES854"/>
      <c r="ET854"/>
      <c r="EU854"/>
      <c r="EV854"/>
      <c r="EW854"/>
      <c r="EX854"/>
      <c r="EY854"/>
    </row>
    <row r="855" spans="1:155">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c r="DF855"/>
      <c r="DG855"/>
      <c r="DH855"/>
      <c r="DI855"/>
      <c r="DJ855"/>
      <c r="DK855"/>
      <c r="DL855"/>
      <c r="DM855"/>
      <c r="DN855"/>
      <c r="DO855"/>
      <c r="DP855"/>
      <c r="DQ855"/>
      <c r="DR855"/>
      <c r="DS855"/>
      <c r="DT855"/>
      <c r="DU855"/>
      <c r="DV855"/>
      <c r="DW855"/>
      <c r="DX855"/>
      <c r="DY855"/>
      <c r="DZ855"/>
      <c r="EA855"/>
      <c r="EB855"/>
      <c r="EC855"/>
      <c r="ED855"/>
      <c r="EE855"/>
      <c r="EF855"/>
      <c r="EG855"/>
      <c r="EH855"/>
      <c r="EI855"/>
      <c r="EJ855"/>
      <c r="EK855"/>
      <c r="EL855"/>
      <c r="EM855"/>
      <c r="EN855"/>
      <c r="EO855"/>
      <c r="EP855"/>
      <c r="EQ855"/>
      <c r="ER855"/>
      <c r="ES855"/>
      <c r="ET855"/>
      <c r="EU855"/>
      <c r="EV855"/>
      <c r="EW855"/>
      <c r="EX855"/>
      <c r="EY855"/>
    </row>
    <row r="856" spans="1:155">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c r="DF856"/>
      <c r="DG856"/>
      <c r="DH856"/>
      <c r="DI856"/>
      <c r="DJ856"/>
      <c r="DK856"/>
      <c r="DL856"/>
      <c r="DM856"/>
      <c r="DN856"/>
      <c r="DO856"/>
      <c r="DP856"/>
      <c r="DQ856"/>
      <c r="DR856"/>
      <c r="DS856"/>
      <c r="DT856"/>
      <c r="DU856"/>
      <c r="DV856"/>
      <c r="DW856"/>
      <c r="DX856"/>
      <c r="DY856"/>
      <c r="DZ856"/>
      <c r="EA856"/>
      <c r="EB856"/>
      <c r="EC856"/>
      <c r="ED856"/>
      <c r="EE856"/>
      <c r="EF856"/>
      <c r="EG856"/>
      <c r="EH856"/>
      <c r="EI856"/>
      <c r="EJ856"/>
      <c r="EK856"/>
      <c r="EL856"/>
      <c r="EM856"/>
      <c r="EN856"/>
      <c r="EO856"/>
      <c r="EP856"/>
      <c r="EQ856"/>
      <c r="ER856"/>
      <c r="ES856"/>
      <c r="ET856"/>
      <c r="EU856"/>
      <c r="EV856"/>
      <c r="EW856"/>
      <c r="EX856"/>
      <c r="EY856"/>
    </row>
    <row r="857" spans="1:155">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c r="DF857"/>
      <c r="DG857"/>
      <c r="DH857"/>
      <c r="DI857"/>
      <c r="DJ857"/>
      <c r="DK857"/>
      <c r="DL857"/>
      <c r="DM857"/>
      <c r="DN857"/>
      <c r="DO857"/>
      <c r="DP857"/>
      <c r="DQ857"/>
      <c r="DR857"/>
      <c r="DS857"/>
      <c r="DT857"/>
      <c r="DU857"/>
      <c r="DV857"/>
      <c r="DW857"/>
      <c r="DX857"/>
      <c r="DY857"/>
      <c r="DZ857"/>
      <c r="EA857"/>
      <c r="EB857"/>
      <c r="EC857"/>
      <c r="ED857"/>
      <c r="EE857"/>
      <c r="EF857"/>
      <c r="EG857"/>
      <c r="EH857"/>
      <c r="EI857"/>
      <c r="EJ857"/>
      <c r="EK857"/>
      <c r="EL857"/>
      <c r="EM857"/>
      <c r="EN857"/>
      <c r="EO857"/>
      <c r="EP857"/>
      <c r="EQ857"/>
      <c r="ER857"/>
      <c r="ES857"/>
      <c r="ET857"/>
      <c r="EU857"/>
      <c r="EV857"/>
      <c r="EW857"/>
      <c r="EX857"/>
      <c r="EY857"/>
    </row>
    <row r="858" spans="1:155">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c r="DF858"/>
      <c r="DG858"/>
      <c r="DH858"/>
      <c r="DI858"/>
      <c r="DJ858"/>
      <c r="DK858"/>
      <c r="DL858"/>
      <c r="DM858"/>
      <c r="DN858"/>
      <c r="DO858"/>
      <c r="DP858"/>
      <c r="DQ858"/>
      <c r="DR858"/>
      <c r="DS858"/>
      <c r="DT858"/>
      <c r="DU858"/>
      <c r="DV858"/>
      <c r="DW858"/>
      <c r="DX858"/>
      <c r="DY858"/>
      <c r="DZ858"/>
      <c r="EA858"/>
      <c r="EB858"/>
      <c r="EC858"/>
      <c r="ED858"/>
      <c r="EE858"/>
      <c r="EF858"/>
      <c r="EG858"/>
      <c r="EH858"/>
      <c r="EI858"/>
      <c r="EJ858"/>
      <c r="EK858"/>
      <c r="EL858"/>
      <c r="EM858"/>
      <c r="EN858"/>
      <c r="EO858"/>
      <c r="EP858"/>
      <c r="EQ858"/>
      <c r="ER858"/>
      <c r="ES858"/>
      <c r="ET858"/>
      <c r="EU858"/>
      <c r="EV858"/>
      <c r="EW858"/>
      <c r="EX858"/>
      <c r="EY858"/>
    </row>
    <row r="859" spans="1:155">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c r="DF859"/>
      <c r="DG859"/>
      <c r="DH859"/>
      <c r="DI859"/>
      <c r="DJ859"/>
      <c r="DK859"/>
      <c r="DL859"/>
      <c r="DM859"/>
      <c r="DN859"/>
      <c r="DO859"/>
      <c r="DP859"/>
      <c r="DQ859"/>
      <c r="DR859"/>
      <c r="DS859"/>
      <c r="DT859"/>
      <c r="DU859"/>
      <c r="DV859"/>
      <c r="DW859"/>
      <c r="DX859"/>
      <c r="DY859"/>
      <c r="DZ859"/>
      <c r="EA859"/>
      <c r="EB859"/>
      <c r="EC859"/>
      <c r="ED859"/>
      <c r="EE859"/>
      <c r="EF859"/>
      <c r="EG859"/>
      <c r="EH859"/>
      <c r="EI859"/>
      <c r="EJ859"/>
      <c r="EK859"/>
      <c r="EL859"/>
      <c r="EM859"/>
      <c r="EN859"/>
      <c r="EO859"/>
      <c r="EP859"/>
      <c r="EQ859"/>
      <c r="ER859"/>
      <c r="ES859"/>
      <c r="ET859"/>
      <c r="EU859"/>
      <c r="EV859"/>
      <c r="EW859"/>
      <c r="EX859"/>
      <c r="EY859"/>
    </row>
    <row r="860" spans="1:155">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c r="DF860"/>
      <c r="DG860"/>
      <c r="DH860"/>
      <c r="DI860"/>
      <c r="DJ860"/>
      <c r="DK860"/>
      <c r="DL860"/>
      <c r="DM860"/>
      <c r="DN860"/>
      <c r="DO860"/>
      <c r="DP860"/>
      <c r="DQ860"/>
      <c r="DR860"/>
      <c r="DS860"/>
      <c r="DT860"/>
      <c r="DU860"/>
      <c r="DV860"/>
      <c r="DW860"/>
      <c r="DX860"/>
      <c r="DY860"/>
      <c r="DZ860"/>
      <c r="EA860"/>
      <c r="EB860"/>
      <c r="EC860"/>
      <c r="ED860"/>
      <c r="EE860"/>
      <c r="EF860"/>
      <c r="EG860"/>
      <c r="EH860"/>
      <c r="EI860"/>
      <c r="EJ860"/>
      <c r="EK860"/>
      <c r="EL860"/>
      <c r="EM860"/>
      <c r="EN860"/>
      <c r="EO860"/>
      <c r="EP860"/>
      <c r="EQ860"/>
      <c r="ER860"/>
      <c r="ES860"/>
      <c r="ET860"/>
      <c r="EU860"/>
      <c r="EV860"/>
      <c r="EW860"/>
      <c r="EX860"/>
      <c r="EY860"/>
    </row>
    <row r="861" spans="1:155">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c r="DL861"/>
      <c r="DM861"/>
      <c r="DN861"/>
      <c r="DO861"/>
      <c r="DP861"/>
      <c r="DQ861"/>
      <c r="DR861"/>
      <c r="DS861"/>
      <c r="DT861"/>
      <c r="DU861"/>
      <c r="DV861"/>
      <c r="DW861"/>
      <c r="DX861"/>
      <c r="DY861"/>
      <c r="DZ861"/>
      <c r="EA861"/>
      <c r="EB861"/>
      <c r="EC861"/>
      <c r="ED861"/>
      <c r="EE861"/>
      <c r="EF861"/>
      <c r="EG861"/>
      <c r="EH861"/>
      <c r="EI861"/>
      <c r="EJ861"/>
      <c r="EK861"/>
      <c r="EL861"/>
      <c r="EM861"/>
      <c r="EN861"/>
      <c r="EO861"/>
      <c r="EP861"/>
      <c r="EQ861"/>
      <c r="ER861"/>
      <c r="ES861"/>
      <c r="ET861"/>
      <c r="EU861"/>
      <c r="EV861"/>
      <c r="EW861"/>
      <c r="EX861"/>
      <c r="EY861"/>
    </row>
    <row r="862" spans="1:155">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c r="DF862"/>
      <c r="DG862"/>
      <c r="DH862"/>
      <c r="DI862"/>
      <c r="DJ862"/>
      <c r="DK862"/>
      <c r="DL862"/>
      <c r="DM862"/>
      <c r="DN862"/>
      <c r="DO862"/>
      <c r="DP862"/>
      <c r="DQ862"/>
      <c r="DR862"/>
      <c r="DS862"/>
      <c r="DT862"/>
      <c r="DU862"/>
      <c r="DV862"/>
      <c r="DW862"/>
      <c r="DX862"/>
      <c r="DY862"/>
      <c r="DZ862"/>
      <c r="EA862"/>
      <c r="EB862"/>
      <c r="EC862"/>
      <c r="ED862"/>
      <c r="EE862"/>
      <c r="EF862"/>
      <c r="EG862"/>
      <c r="EH862"/>
      <c r="EI862"/>
      <c r="EJ862"/>
      <c r="EK862"/>
      <c r="EL862"/>
      <c r="EM862"/>
      <c r="EN862"/>
      <c r="EO862"/>
      <c r="EP862"/>
      <c r="EQ862"/>
      <c r="ER862"/>
      <c r="ES862"/>
      <c r="ET862"/>
      <c r="EU862"/>
      <c r="EV862"/>
      <c r="EW862"/>
      <c r="EX862"/>
      <c r="EY862"/>
    </row>
    <row r="863" spans="1:155">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c r="DF863"/>
      <c r="DG863"/>
      <c r="DH863"/>
      <c r="DI863"/>
      <c r="DJ863"/>
      <c r="DK863"/>
      <c r="DL863"/>
      <c r="DM863"/>
      <c r="DN863"/>
      <c r="DO863"/>
      <c r="DP863"/>
      <c r="DQ863"/>
      <c r="DR863"/>
      <c r="DS863"/>
      <c r="DT863"/>
      <c r="DU863"/>
      <c r="DV863"/>
      <c r="DW863"/>
      <c r="DX863"/>
      <c r="DY863"/>
      <c r="DZ863"/>
      <c r="EA863"/>
      <c r="EB863"/>
      <c r="EC863"/>
      <c r="ED863"/>
      <c r="EE863"/>
      <c r="EF863"/>
      <c r="EG863"/>
      <c r="EH863"/>
      <c r="EI863"/>
      <c r="EJ863"/>
      <c r="EK863"/>
      <c r="EL863"/>
      <c r="EM863"/>
      <c r="EN863"/>
      <c r="EO863"/>
      <c r="EP863"/>
      <c r="EQ863"/>
      <c r="ER863"/>
      <c r="ES863"/>
      <c r="ET863"/>
      <c r="EU863"/>
      <c r="EV863"/>
      <c r="EW863"/>
      <c r="EX863"/>
      <c r="EY863"/>
    </row>
    <row r="864" spans="1:155">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c r="DF864"/>
      <c r="DG864"/>
      <c r="DH864"/>
      <c r="DI864"/>
      <c r="DJ864"/>
      <c r="DK864"/>
      <c r="DL864"/>
      <c r="DM864"/>
      <c r="DN864"/>
      <c r="DO864"/>
      <c r="DP864"/>
      <c r="DQ864"/>
      <c r="DR864"/>
      <c r="DS864"/>
      <c r="DT864"/>
      <c r="DU864"/>
      <c r="DV864"/>
      <c r="DW864"/>
      <c r="DX864"/>
      <c r="DY864"/>
      <c r="DZ864"/>
      <c r="EA864"/>
      <c r="EB864"/>
      <c r="EC864"/>
      <c r="ED864"/>
      <c r="EE864"/>
      <c r="EF864"/>
      <c r="EG864"/>
      <c r="EH864"/>
      <c r="EI864"/>
      <c r="EJ864"/>
      <c r="EK864"/>
      <c r="EL864"/>
      <c r="EM864"/>
      <c r="EN864"/>
      <c r="EO864"/>
      <c r="EP864"/>
      <c r="EQ864"/>
      <c r="ER864"/>
      <c r="ES864"/>
      <c r="ET864"/>
      <c r="EU864"/>
      <c r="EV864"/>
      <c r="EW864"/>
      <c r="EX864"/>
      <c r="EY864"/>
    </row>
    <row r="865" spans="1:155">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c r="DF865"/>
      <c r="DG865"/>
      <c r="DH865"/>
      <c r="DI865"/>
      <c r="DJ865"/>
      <c r="DK865"/>
      <c r="DL865"/>
      <c r="DM865"/>
      <c r="DN865"/>
      <c r="DO865"/>
      <c r="DP865"/>
      <c r="DQ865"/>
      <c r="DR865"/>
      <c r="DS865"/>
      <c r="DT865"/>
      <c r="DU865"/>
      <c r="DV865"/>
      <c r="DW865"/>
      <c r="DX865"/>
      <c r="DY865"/>
      <c r="DZ865"/>
      <c r="EA865"/>
      <c r="EB865"/>
      <c r="EC865"/>
      <c r="ED865"/>
      <c r="EE865"/>
      <c r="EF865"/>
      <c r="EG865"/>
      <c r="EH865"/>
      <c r="EI865"/>
      <c r="EJ865"/>
      <c r="EK865"/>
      <c r="EL865"/>
      <c r="EM865"/>
      <c r="EN865"/>
      <c r="EO865"/>
      <c r="EP865"/>
      <c r="EQ865"/>
      <c r="ER865"/>
      <c r="ES865"/>
      <c r="ET865"/>
      <c r="EU865"/>
      <c r="EV865"/>
      <c r="EW865"/>
      <c r="EX865"/>
      <c r="EY865"/>
    </row>
    <row r="866" spans="1:155">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c r="DF866"/>
      <c r="DG866"/>
      <c r="DH866"/>
      <c r="DI866"/>
      <c r="DJ866"/>
      <c r="DK866"/>
      <c r="DL866"/>
      <c r="DM866"/>
      <c r="DN866"/>
      <c r="DO866"/>
      <c r="DP866"/>
      <c r="DQ866"/>
      <c r="DR866"/>
      <c r="DS866"/>
      <c r="DT866"/>
      <c r="DU866"/>
      <c r="DV866"/>
      <c r="DW866"/>
      <c r="DX866"/>
      <c r="DY866"/>
      <c r="DZ866"/>
      <c r="EA866"/>
      <c r="EB866"/>
      <c r="EC866"/>
      <c r="ED866"/>
      <c r="EE866"/>
      <c r="EF866"/>
      <c r="EG866"/>
      <c r="EH866"/>
      <c r="EI866"/>
      <c r="EJ866"/>
      <c r="EK866"/>
      <c r="EL866"/>
      <c r="EM866"/>
      <c r="EN866"/>
      <c r="EO866"/>
      <c r="EP866"/>
      <c r="EQ866"/>
      <c r="ER866"/>
      <c r="ES866"/>
      <c r="ET866"/>
      <c r="EU866"/>
      <c r="EV866"/>
      <c r="EW866"/>
      <c r="EX866"/>
      <c r="EY866"/>
    </row>
    <row r="867" spans="1:155">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c r="DF867"/>
      <c r="DG867"/>
      <c r="DH867"/>
      <c r="DI867"/>
      <c r="DJ867"/>
      <c r="DK867"/>
      <c r="DL867"/>
      <c r="DM867"/>
      <c r="DN867"/>
      <c r="DO867"/>
      <c r="DP867"/>
      <c r="DQ867"/>
      <c r="DR867"/>
      <c r="DS867"/>
      <c r="DT867"/>
      <c r="DU867"/>
      <c r="DV867"/>
      <c r="DW867"/>
      <c r="DX867"/>
      <c r="DY867"/>
      <c r="DZ867"/>
      <c r="EA867"/>
      <c r="EB867"/>
      <c r="EC867"/>
      <c r="ED867"/>
      <c r="EE867"/>
      <c r="EF867"/>
      <c r="EG867"/>
      <c r="EH867"/>
      <c r="EI867"/>
      <c r="EJ867"/>
      <c r="EK867"/>
      <c r="EL867"/>
      <c r="EM867"/>
      <c r="EN867"/>
      <c r="EO867"/>
      <c r="EP867"/>
      <c r="EQ867"/>
      <c r="ER867"/>
      <c r="ES867"/>
      <c r="ET867"/>
      <c r="EU867"/>
      <c r="EV867"/>
      <c r="EW867"/>
      <c r="EX867"/>
      <c r="EY867"/>
    </row>
    <row r="868" spans="1:155">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c r="DF868"/>
      <c r="DG868"/>
      <c r="DH868"/>
      <c r="DI868"/>
      <c r="DJ868"/>
      <c r="DK868"/>
      <c r="DL868"/>
      <c r="DM868"/>
      <c r="DN868"/>
      <c r="DO868"/>
      <c r="DP868"/>
      <c r="DQ868"/>
      <c r="DR868"/>
      <c r="DS868"/>
      <c r="DT868"/>
      <c r="DU868"/>
      <c r="DV868"/>
      <c r="DW868"/>
      <c r="DX868"/>
      <c r="DY868"/>
      <c r="DZ868"/>
      <c r="EA868"/>
      <c r="EB868"/>
      <c r="EC868"/>
      <c r="ED868"/>
      <c r="EE868"/>
      <c r="EF868"/>
      <c r="EG868"/>
      <c r="EH868"/>
      <c r="EI868"/>
      <c r="EJ868"/>
      <c r="EK868"/>
      <c r="EL868"/>
      <c r="EM868"/>
      <c r="EN868"/>
      <c r="EO868"/>
      <c r="EP868"/>
      <c r="EQ868"/>
      <c r="ER868"/>
      <c r="ES868"/>
      <c r="ET868"/>
      <c r="EU868"/>
      <c r="EV868"/>
      <c r="EW868"/>
      <c r="EX868"/>
      <c r="EY868"/>
    </row>
    <row r="869" spans="1:155">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c r="DF869"/>
      <c r="DG869"/>
      <c r="DH869"/>
      <c r="DI869"/>
      <c r="DJ869"/>
      <c r="DK869"/>
      <c r="DL869"/>
      <c r="DM869"/>
      <c r="DN869"/>
      <c r="DO869"/>
      <c r="DP869"/>
      <c r="DQ869"/>
      <c r="DR869"/>
      <c r="DS869"/>
      <c r="DT869"/>
      <c r="DU869"/>
      <c r="DV869"/>
      <c r="DW869"/>
      <c r="DX869"/>
      <c r="DY869"/>
      <c r="DZ869"/>
      <c r="EA869"/>
      <c r="EB869"/>
      <c r="EC869"/>
      <c r="ED869"/>
      <c r="EE869"/>
      <c r="EF869"/>
      <c r="EG869"/>
      <c r="EH869"/>
      <c r="EI869"/>
      <c r="EJ869"/>
      <c r="EK869"/>
      <c r="EL869"/>
      <c r="EM869"/>
      <c r="EN869"/>
      <c r="EO869"/>
      <c r="EP869"/>
      <c r="EQ869"/>
      <c r="ER869"/>
      <c r="ES869"/>
      <c r="ET869"/>
      <c r="EU869"/>
      <c r="EV869"/>
      <c r="EW869"/>
      <c r="EX869"/>
      <c r="EY869"/>
    </row>
    <row r="870" spans="1:155">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c r="DF870"/>
      <c r="DG870"/>
      <c r="DH870"/>
      <c r="DI870"/>
      <c r="DJ870"/>
      <c r="DK870"/>
      <c r="DL870"/>
      <c r="DM870"/>
      <c r="DN870"/>
      <c r="DO870"/>
      <c r="DP870"/>
      <c r="DQ870"/>
      <c r="DR870"/>
      <c r="DS870"/>
      <c r="DT870"/>
      <c r="DU870"/>
      <c r="DV870"/>
      <c r="DW870"/>
      <c r="DX870"/>
      <c r="DY870"/>
      <c r="DZ870"/>
      <c r="EA870"/>
      <c r="EB870"/>
      <c r="EC870"/>
      <c r="ED870"/>
      <c r="EE870"/>
      <c r="EF870"/>
      <c r="EG870"/>
      <c r="EH870"/>
      <c r="EI870"/>
      <c r="EJ870"/>
      <c r="EK870"/>
      <c r="EL870"/>
      <c r="EM870"/>
      <c r="EN870"/>
      <c r="EO870"/>
      <c r="EP870"/>
      <c r="EQ870"/>
      <c r="ER870"/>
      <c r="ES870"/>
      <c r="ET870"/>
      <c r="EU870"/>
      <c r="EV870"/>
      <c r="EW870"/>
      <c r="EX870"/>
      <c r="EY870"/>
    </row>
    <row r="871" spans="1:155">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c r="DF871"/>
      <c r="DG871"/>
      <c r="DH871"/>
      <c r="DI871"/>
      <c r="DJ871"/>
      <c r="DK871"/>
      <c r="DL871"/>
      <c r="DM871"/>
      <c r="DN871"/>
      <c r="DO871"/>
      <c r="DP871"/>
      <c r="DQ871"/>
      <c r="DR871"/>
      <c r="DS871"/>
      <c r="DT871"/>
      <c r="DU871"/>
      <c r="DV871"/>
      <c r="DW871"/>
      <c r="DX871"/>
      <c r="DY871"/>
      <c r="DZ871"/>
      <c r="EA871"/>
      <c r="EB871"/>
      <c r="EC871"/>
      <c r="ED871"/>
      <c r="EE871"/>
      <c r="EF871"/>
      <c r="EG871"/>
      <c r="EH871"/>
      <c r="EI871"/>
      <c r="EJ871"/>
      <c r="EK871"/>
      <c r="EL871"/>
      <c r="EM871"/>
      <c r="EN871"/>
      <c r="EO871"/>
      <c r="EP871"/>
      <c r="EQ871"/>
      <c r="ER871"/>
      <c r="ES871"/>
      <c r="ET871"/>
      <c r="EU871"/>
      <c r="EV871"/>
      <c r="EW871"/>
      <c r="EX871"/>
      <c r="EY871"/>
    </row>
    <row r="872" spans="1:155">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c r="DF872"/>
      <c r="DG872"/>
      <c r="DH872"/>
      <c r="DI872"/>
      <c r="DJ872"/>
      <c r="DK872"/>
      <c r="DL872"/>
      <c r="DM872"/>
      <c r="DN872"/>
      <c r="DO872"/>
      <c r="DP872"/>
      <c r="DQ872"/>
      <c r="DR872"/>
      <c r="DS872"/>
      <c r="DT872"/>
      <c r="DU872"/>
      <c r="DV872"/>
      <c r="DW872"/>
      <c r="DX872"/>
      <c r="DY872"/>
      <c r="DZ872"/>
      <c r="EA872"/>
      <c r="EB872"/>
      <c r="EC872"/>
      <c r="ED872"/>
      <c r="EE872"/>
      <c r="EF872"/>
      <c r="EG872"/>
      <c r="EH872"/>
      <c r="EI872"/>
      <c r="EJ872"/>
      <c r="EK872"/>
      <c r="EL872"/>
      <c r="EM872"/>
      <c r="EN872"/>
      <c r="EO872"/>
      <c r="EP872"/>
      <c r="EQ872"/>
      <c r="ER872"/>
      <c r="ES872"/>
      <c r="ET872"/>
      <c r="EU872"/>
      <c r="EV872"/>
      <c r="EW872"/>
      <c r="EX872"/>
      <c r="EY872"/>
    </row>
    <row r="873" spans="1:155">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c r="DF873"/>
      <c r="DG873"/>
      <c r="DH873"/>
      <c r="DI873"/>
      <c r="DJ873"/>
      <c r="DK873"/>
      <c r="DL873"/>
      <c r="DM873"/>
      <c r="DN873"/>
      <c r="DO873"/>
      <c r="DP873"/>
      <c r="DQ873"/>
      <c r="DR873"/>
      <c r="DS873"/>
      <c r="DT873"/>
      <c r="DU873"/>
      <c r="DV873"/>
      <c r="DW873"/>
      <c r="DX873"/>
      <c r="DY873"/>
      <c r="DZ873"/>
      <c r="EA873"/>
      <c r="EB873"/>
      <c r="EC873"/>
      <c r="ED873"/>
      <c r="EE873"/>
      <c r="EF873"/>
      <c r="EG873"/>
      <c r="EH873"/>
      <c r="EI873"/>
      <c r="EJ873"/>
      <c r="EK873"/>
      <c r="EL873"/>
      <c r="EM873"/>
      <c r="EN873"/>
      <c r="EO873"/>
      <c r="EP873"/>
      <c r="EQ873"/>
      <c r="ER873"/>
      <c r="ES873"/>
      <c r="ET873"/>
      <c r="EU873"/>
      <c r="EV873"/>
      <c r="EW873"/>
      <c r="EX873"/>
      <c r="EY873"/>
    </row>
    <row r="874" spans="1:155">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c r="DF874"/>
      <c r="DG874"/>
      <c r="DH874"/>
      <c r="DI874"/>
      <c r="DJ874"/>
      <c r="DK874"/>
      <c r="DL874"/>
      <c r="DM874"/>
      <c r="DN874"/>
      <c r="DO874"/>
      <c r="DP874"/>
      <c r="DQ874"/>
      <c r="DR874"/>
      <c r="DS874"/>
      <c r="DT874"/>
      <c r="DU874"/>
      <c r="DV874"/>
      <c r="DW874"/>
      <c r="DX874"/>
      <c r="DY874"/>
      <c r="DZ874"/>
      <c r="EA874"/>
      <c r="EB874"/>
      <c r="EC874"/>
      <c r="ED874"/>
      <c r="EE874"/>
      <c r="EF874"/>
      <c r="EG874"/>
      <c r="EH874"/>
      <c r="EI874"/>
      <c r="EJ874"/>
      <c r="EK874"/>
      <c r="EL874"/>
      <c r="EM874"/>
      <c r="EN874"/>
      <c r="EO874"/>
      <c r="EP874"/>
      <c r="EQ874"/>
      <c r="ER874"/>
      <c r="ES874"/>
      <c r="ET874"/>
      <c r="EU874"/>
      <c r="EV874"/>
      <c r="EW874"/>
      <c r="EX874"/>
      <c r="EY874"/>
    </row>
    <row r="875" spans="1:155">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c r="DF875"/>
      <c r="DG875"/>
      <c r="DH875"/>
      <c r="DI875"/>
      <c r="DJ875"/>
      <c r="DK875"/>
      <c r="DL875"/>
      <c r="DM875"/>
      <c r="DN875"/>
      <c r="DO875"/>
      <c r="DP875"/>
      <c r="DQ875"/>
      <c r="DR875"/>
      <c r="DS875"/>
      <c r="DT875"/>
      <c r="DU875"/>
      <c r="DV875"/>
      <c r="DW875"/>
      <c r="DX875"/>
      <c r="DY875"/>
      <c r="DZ875"/>
      <c r="EA875"/>
      <c r="EB875"/>
      <c r="EC875"/>
      <c r="ED875"/>
      <c r="EE875"/>
      <c r="EF875"/>
      <c r="EG875"/>
      <c r="EH875"/>
      <c r="EI875"/>
      <c r="EJ875"/>
      <c r="EK875"/>
      <c r="EL875"/>
      <c r="EM875"/>
      <c r="EN875"/>
      <c r="EO875"/>
      <c r="EP875"/>
      <c r="EQ875"/>
      <c r="ER875"/>
      <c r="ES875"/>
      <c r="ET875"/>
      <c r="EU875"/>
      <c r="EV875"/>
      <c r="EW875"/>
      <c r="EX875"/>
      <c r="EY875"/>
    </row>
    <row r="876" spans="1:155">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c r="DF876"/>
      <c r="DG876"/>
      <c r="DH876"/>
      <c r="DI876"/>
      <c r="DJ876"/>
      <c r="DK876"/>
      <c r="DL876"/>
      <c r="DM876"/>
      <c r="DN876"/>
      <c r="DO876"/>
      <c r="DP876"/>
      <c r="DQ876"/>
      <c r="DR876"/>
      <c r="DS876"/>
      <c r="DT876"/>
      <c r="DU876"/>
      <c r="DV876"/>
      <c r="DW876"/>
      <c r="DX876"/>
      <c r="DY876"/>
      <c r="DZ876"/>
      <c r="EA876"/>
      <c r="EB876"/>
      <c r="EC876"/>
      <c r="ED876"/>
      <c r="EE876"/>
      <c r="EF876"/>
      <c r="EG876"/>
      <c r="EH876"/>
      <c r="EI876"/>
      <c r="EJ876"/>
      <c r="EK876"/>
      <c r="EL876"/>
      <c r="EM876"/>
      <c r="EN876"/>
      <c r="EO876"/>
      <c r="EP876"/>
      <c r="EQ876"/>
      <c r="ER876"/>
      <c r="ES876"/>
      <c r="ET876"/>
      <c r="EU876"/>
      <c r="EV876"/>
      <c r="EW876"/>
      <c r="EX876"/>
      <c r="EY876"/>
    </row>
    <row r="877" spans="1:155">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c r="DF877"/>
      <c r="DG877"/>
      <c r="DH877"/>
      <c r="DI877"/>
      <c r="DJ877"/>
      <c r="DK877"/>
      <c r="DL877"/>
      <c r="DM877"/>
      <c r="DN877"/>
      <c r="DO877"/>
      <c r="DP877"/>
      <c r="DQ877"/>
      <c r="DR877"/>
      <c r="DS877"/>
      <c r="DT877"/>
      <c r="DU877"/>
      <c r="DV877"/>
      <c r="DW877"/>
      <c r="DX877"/>
      <c r="DY877"/>
      <c r="DZ877"/>
      <c r="EA877"/>
      <c r="EB877"/>
      <c r="EC877"/>
      <c r="ED877"/>
      <c r="EE877"/>
      <c r="EF877"/>
      <c r="EG877"/>
      <c r="EH877"/>
      <c r="EI877"/>
      <c r="EJ877"/>
      <c r="EK877"/>
      <c r="EL877"/>
      <c r="EM877"/>
      <c r="EN877"/>
      <c r="EO877"/>
      <c r="EP877"/>
      <c r="EQ877"/>
      <c r="ER877"/>
      <c r="ES877"/>
      <c r="ET877"/>
      <c r="EU877"/>
      <c r="EV877"/>
      <c r="EW877"/>
      <c r="EX877"/>
      <c r="EY877"/>
    </row>
    <row r="878" spans="1:155">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c r="DF878"/>
      <c r="DG878"/>
      <c r="DH878"/>
      <c r="DI878"/>
      <c r="DJ878"/>
      <c r="DK878"/>
      <c r="DL878"/>
      <c r="DM878"/>
      <c r="DN878"/>
      <c r="DO878"/>
      <c r="DP878"/>
      <c r="DQ878"/>
      <c r="DR878"/>
      <c r="DS878"/>
      <c r="DT878"/>
      <c r="DU878"/>
      <c r="DV878"/>
      <c r="DW878"/>
      <c r="DX878"/>
      <c r="DY878"/>
      <c r="DZ878"/>
      <c r="EA878"/>
      <c r="EB878"/>
      <c r="EC878"/>
      <c r="ED878"/>
      <c r="EE878"/>
      <c r="EF878"/>
      <c r="EG878"/>
      <c r="EH878"/>
      <c r="EI878"/>
      <c r="EJ878"/>
      <c r="EK878"/>
      <c r="EL878"/>
      <c r="EM878"/>
      <c r="EN878"/>
      <c r="EO878"/>
      <c r="EP878"/>
      <c r="EQ878"/>
      <c r="ER878"/>
      <c r="ES878"/>
      <c r="ET878"/>
      <c r="EU878"/>
      <c r="EV878"/>
      <c r="EW878"/>
      <c r="EX878"/>
      <c r="EY878"/>
    </row>
    <row r="879" spans="1:155">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c r="DF879"/>
      <c r="DG879"/>
      <c r="DH879"/>
      <c r="DI879"/>
      <c r="DJ879"/>
      <c r="DK879"/>
      <c r="DL879"/>
      <c r="DM879"/>
      <c r="DN879"/>
      <c r="DO879"/>
      <c r="DP879"/>
      <c r="DQ879"/>
      <c r="DR879"/>
      <c r="DS879"/>
      <c r="DT879"/>
      <c r="DU879"/>
      <c r="DV879"/>
      <c r="DW879"/>
      <c r="DX879"/>
      <c r="DY879"/>
      <c r="DZ879"/>
      <c r="EA879"/>
      <c r="EB879"/>
      <c r="EC879"/>
      <c r="ED879"/>
      <c r="EE879"/>
      <c r="EF879"/>
      <c r="EG879"/>
      <c r="EH879"/>
      <c r="EI879"/>
      <c r="EJ879"/>
      <c r="EK879"/>
      <c r="EL879"/>
      <c r="EM879"/>
      <c r="EN879"/>
      <c r="EO879"/>
      <c r="EP879"/>
      <c r="EQ879"/>
      <c r="ER879"/>
      <c r="ES879"/>
      <c r="ET879"/>
      <c r="EU879"/>
      <c r="EV879"/>
      <c r="EW879"/>
      <c r="EX879"/>
      <c r="EY879"/>
    </row>
    <row r="880" spans="1:155">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c r="DF880"/>
      <c r="DG880"/>
      <c r="DH880"/>
      <c r="DI880"/>
      <c r="DJ880"/>
      <c r="DK880"/>
      <c r="DL880"/>
      <c r="DM880"/>
      <c r="DN880"/>
      <c r="DO880"/>
      <c r="DP880"/>
      <c r="DQ880"/>
      <c r="DR880"/>
      <c r="DS880"/>
      <c r="DT880"/>
      <c r="DU880"/>
      <c r="DV880"/>
      <c r="DW880"/>
      <c r="DX880"/>
      <c r="DY880"/>
      <c r="DZ880"/>
      <c r="EA880"/>
      <c r="EB880"/>
      <c r="EC880"/>
      <c r="ED880"/>
      <c r="EE880"/>
      <c r="EF880"/>
      <c r="EG880"/>
      <c r="EH880"/>
      <c r="EI880"/>
      <c r="EJ880"/>
      <c r="EK880"/>
      <c r="EL880"/>
      <c r="EM880"/>
      <c r="EN880"/>
      <c r="EO880"/>
      <c r="EP880"/>
      <c r="EQ880"/>
      <c r="ER880"/>
      <c r="ES880"/>
      <c r="ET880"/>
      <c r="EU880"/>
      <c r="EV880"/>
      <c r="EW880"/>
      <c r="EX880"/>
      <c r="EY880"/>
    </row>
    <row r="881" spans="1:155">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c r="DF881"/>
      <c r="DG881"/>
      <c r="DH881"/>
      <c r="DI881"/>
      <c r="DJ881"/>
      <c r="DK881"/>
      <c r="DL881"/>
      <c r="DM881"/>
      <c r="DN881"/>
      <c r="DO881"/>
      <c r="DP881"/>
      <c r="DQ881"/>
      <c r="DR881"/>
      <c r="DS881"/>
      <c r="DT881"/>
      <c r="DU881"/>
      <c r="DV881"/>
      <c r="DW881"/>
      <c r="DX881"/>
      <c r="DY881"/>
      <c r="DZ881"/>
      <c r="EA881"/>
      <c r="EB881"/>
      <c r="EC881"/>
      <c r="ED881"/>
      <c r="EE881"/>
      <c r="EF881"/>
      <c r="EG881"/>
      <c r="EH881"/>
      <c r="EI881"/>
      <c r="EJ881"/>
      <c r="EK881"/>
      <c r="EL881"/>
      <c r="EM881"/>
      <c r="EN881"/>
      <c r="EO881"/>
      <c r="EP881"/>
      <c r="EQ881"/>
      <c r="ER881"/>
      <c r="ES881"/>
      <c r="ET881"/>
      <c r="EU881"/>
      <c r="EV881"/>
      <c r="EW881"/>
      <c r="EX881"/>
      <c r="EY881"/>
    </row>
    <row r="882" spans="1:155">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c r="DF882"/>
      <c r="DG882"/>
      <c r="DH882"/>
      <c r="DI882"/>
      <c r="DJ882"/>
      <c r="DK882"/>
      <c r="DL882"/>
      <c r="DM882"/>
      <c r="DN882"/>
      <c r="DO882"/>
      <c r="DP882"/>
      <c r="DQ882"/>
      <c r="DR882"/>
      <c r="DS882"/>
      <c r="DT882"/>
      <c r="DU882"/>
      <c r="DV882"/>
      <c r="DW882"/>
      <c r="DX882"/>
      <c r="DY882"/>
      <c r="DZ882"/>
      <c r="EA882"/>
      <c r="EB882"/>
      <c r="EC882"/>
      <c r="ED882"/>
      <c r="EE882"/>
      <c r="EF882"/>
      <c r="EG882"/>
      <c r="EH882"/>
      <c r="EI882"/>
      <c r="EJ882"/>
      <c r="EK882"/>
      <c r="EL882"/>
      <c r="EM882"/>
      <c r="EN882"/>
      <c r="EO882"/>
      <c r="EP882"/>
      <c r="EQ882"/>
      <c r="ER882"/>
      <c r="ES882"/>
      <c r="ET882"/>
      <c r="EU882"/>
      <c r="EV882"/>
      <c r="EW882"/>
      <c r="EX882"/>
      <c r="EY882"/>
    </row>
    <row r="883" spans="1:155">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c r="DF883"/>
      <c r="DG883"/>
      <c r="DH883"/>
      <c r="DI883"/>
      <c r="DJ883"/>
      <c r="DK883"/>
      <c r="DL883"/>
      <c r="DM883"/>
      <c r="DN883"/>
      <c r="DO883"/>
      <c r="DP883"/>
      <c r="DQ883"/>
      <c r="DR883"/>
      <c r="DS883"/>
      <c r="DT883"/>
      <c r="DU883"/>
      <c r="DV883"/>
      <c r="DW883"/>
      <c r="DX883"/>
      <c r="DY883"/>
      <c r="DZ883"/>
      <c r="EA883"/>
      <c r="EB883"/>
      <c r="EC883"/>
      <c r="ED883"/>
      <c r="EE883"/>
      <c r="EF883"/>
      <c r="EG883"/>
      <c r="EH883"/>
      <c r="EI883"/>
      <c r="EJ883"/>
      <c r="EK883"/>
      <c r="EL883"/>
      <c r="EM883"/>
      <c r="EN883"/>
      <c r="EO883"/>
      <c r="EP883"/>
      <c r="EQ883"/>
      <c r="ER883"/>
      <c r="ES883"/>
      <c r="ET883"/>
      <c r="EU883"/>
      <c r="EV883"/>
      <c r="EW883"/>
      <c r="EX883"/>
      <c r="EY883"/>
    </row>
    <row r="884" spans="1:155">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c r="DF884"/>
      <c r="DG884"/>
      <c r="DH884"/>
      <c r="DI884"/>
      <c r="DJ884"/>
      <c r="DK884"/>
      <c r="DL884"/>
      <c r="DM884"/>
      <c r="DN884"/>
      <c r="DO884"/>
      <c r="DP884"/>
      <c r="DQ884"/>
      <c r="DR884"/>
      <c r="DS884"/>
      <c r="DT884"/>
      <c r="DU884"/>
      <c r="DV884"/>
      <c r="DW884"/>
      <c r="DX884"/>
      <c r="DY884"/>
      <c r="DZ884"/>
      <c r="EA884"/>
      <c r="EB884"/>
      <c r="EC884"/>
      <c r="ED884"/>
      <c r="EE884"/>
      <c r="EF884"/>
      <c r="EG884"/>
      <c r="EH884"/>
      <c r="EI884"/>
      <c r="EJ884"/>
      <c r="EK884"/>
      <c r="EL884"/>
      <c r="EM884"/>
      <c r="EN884"/>
      <c r="EO884"/>
      <c r="EP884"/>
      <c r="EQ884"/>
      <c r="ER884"/>
      <c r="ES884"/>
      <c r="ET884"/>
      <c r="EU884"/>
      <c r="EV884"/>
      <c r="EW884"/>
      <c r="EX884"/>
      <c r="EY884"/>
    </row>
    <row r="885" spans="1:155">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c r="DF885"/>
      <c r="DG885"/>
      <c r="DH885"/>
      <c r="DI885"/>
      <c r="DJ885"/>
      <c r="DK885"/>
      <c r="DL885"/>
      <c r="DM885"/>
      <c r="DN885"/>
      <c r="DO885"/>
      <c r="DP885"/>
      <c r="DQ885"/>
      <c r="DR885"/>
      <c r="DS885"/>
      <c r="DT885"/>
      <c r="DU885"/>
      <c r="DV885"/>
      <c r="DW885"/>
      <c r="DX885"/>
      <c r="DY885"/>
      <c r="DZ885"/>
      <c r="EA885"/>
      <c r="EB885"/>
      <c r="EC885"/>
      <c r="ED885"/>
      <c r="EE885"/>
      <c r="EF885"/>
      <c r="EG885"/>
      <c r="EH885"/>
      <c r="EI885"/>
      <c r="EJ885"/>
      <c r="EK885"/>
      <c r="EL885"/>
      <c r="EM885"/>
      <c r="EN885"/>
      <c r="EO885"/>
      <c r="EP885"/>
      <c r="EQ885"/>
      <c r="ER885"/>
      <c r="ES885"/>
      <c r="ET885"/>
      <c r="EU885"/>
      <c r="EV885"/>
      <c r="EW885"/>
      <c r="EX885"/>
      <c r="EY885"/>
    </row>
    <row r="886" spans="1:155">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c r="DF886"/>
      <c r="DG886"/>
      <c r="DH886"/>
      <c r="DI886"/>
      <c r="DJ886"/>
      <c r="DK886"/>
      <c r="DL886"/>
      <c r="DM886"/>
      <c r="DN886"/>
      <c r="DO886"/>
      <c r="DP886"/>
      <c r="DQ886"/>
      <c r="DR886"/>
      <c r="DS886"/>
      <c r="DT886"/>
      <c r="DU886"/>
      <c r="DV886"/>
      <c r="DW886"/>
      <c r="DX886"/>
      <c r="DY886"/>
      <c r="DZ886"/>
      <c r="EA886"/>
      <c r="EB886"/>
      <c r="EC886"/>
      <c r="ED886"/>
      <c r="EE886"/>
      <c r="EF886"/>
      <c r="EG886"/>
      <c r="EH886"/>
      <c r="EI886"/>
      <c r="EJ886"/>
      <c r="EK886"/>
      <c r="EL886"/>
      <c r="EM886"/>
      <c r="EN886"/>
      <c r="EO886"/>
      <c r="EP886"/>
      <c r="EQ886"/>
      <c r="ER886"/>
      <c r="ES886"/>
      <c r="ET886"/>
      <c r="EU886"/>
      <c r="EV886"/>
      <c r="EW886"/>
      <c r="EX886"/>
      <c r="EY886"/>
    </row>
    <row r="887" spans="1:155">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c r="DF887"/>
      <c r="DG887"/>
      <c r="DH887"/>
      <c r="DI887"/>
      <c r="DJ887"/>
      <c r="DK887"/>
      <c r="DL887"/>
      <c r="DM887"/>
      <c r="DN887"/>
      <c r="DO887"/>
      <c r="DP887"/>
      <c r="DQ887"/>
      <c r="DR887"/>
      <c r="DS887"/>
      <c r="DT887"/>
      <c r="DU887"/>
      <c r="DV887"/>
      <c r="DW887"/>
      <c r="DX887"/>
      <c r="DY887"/>
      <c r="DZ887"/>
      <c r="EA887"/>
      <c r="EB887"/>
      <c r="EC887"/>
      <c r="ED887"/>
      <c r="EE887"/>
      <c r="EF887"/>
      <c r="EG887"/>
      <c r="EH887"/>
      <c r="EI887"/>
      <c r="EJ887"/>
      <c r="EK887"/>
      <c r="EL887"/>
      <c r="EM887"/>
      <c r="EN887"/>
      <c r="EO887"/>
      <c r="EP887"/>
      <c r="EQ887"/>
      <c r="ER887"/>
      <c r="ES887"/>
      <c r="ET887"/>
      <c r="EU887"/>
      <c r="EV887"/>
      <c r="EW887"/>
      <c r="EX887"/>
      <c r="EY887"/>
    </row>
    <row r="888" spans="1:155">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c r="DF888"/>
      <c r="DG888"/>
      <c r="DH888"/>
      <c r="DI888"/>
      <c r="DJ888"/>
      <c r="DK888"/>
      <c r="DL888"/>
      <c r="DM888"/>
      <c r="DN888"/>
      <c r="DO888"/>
      <c r="DP888"/>
      <c r="DQ888"/>
      <c r="DR888"/>
      <c r="DS888"/>
      <c r="DT888"/>
      <c r="DU888"/>
      <c r="DV888"/>
      <c r="DW888"/>
      <c r="DX888"/>
      <c r="DY888"/>
      <c r="DZ888"/>
      <c r="EA888"/>
      <c r="EB888"/>
      <c r="EC888"/>
      <c r="ED888"/>
      <c r="EE888"/>
      <c r="EF888"/>
      <c r="EG888"/>
      <c r="EH888"/>
      <c r="EI888"/>
      <c r="EJ888"/>
      <c r="EK888"/>
      <c r="EL888"/>
      <c r="EM888"/>
      <c r="EN888"/>
      <c r="EO888"/>
      <c r="EP888"/>
      <c r="EQ888"/>
      <c r="ER888"/>
      <c r="ES888"/>
      <c r="ET888"/>
      <c r="EU888"/>
      <c r="EV888"/>
      <c r="EW888"/>
      <c r="EX888"/>
      <c r="EY888"/>
    </row>
    <row r="889" spans="1:155">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c r="DF889"/>
      <c r="DG889"/>
      <c r="DH889"/>
      <c r="DI889"/>
      <c r="DJ889"/>
      <c r="DK889"/>
      <c r="DL889"/>
      <c r="DM889"/>
      <c r="DN889"/>
      <c r="DO889"/>
      <c r="DP889"/>
      <c r="DQ889"/>
      <c r="DR889"/>
      <c r="DS889"/>
      <c r="DT889"/>
      <c r="DU889"/>
      <c r="DV889"/>
      <c r="DW889"/>
      <c r="DX889"/>
      <c r="DY889"/>
      <c r="DZ889"/>
      <c r="EA889"/>
      <c r="EB889"/>
      <c r="EC889"/>
      <c r="ED889"/>
      <c r="EE889"/>
      <c r="EF889"/>
      <c r="EG889"/>
      <c r="EH889"/>
      <c r="EI889"/>
      <c r="EJ889"/>
      <c r="EK889"/>
      <c r="EL889"/>
      <c r="EM889"/>
      <c r="EN889"/>
      <c r="EO889"/>
      <c r="EP889"/>
      <c r="EQ889"/>
      <c r="ER889"/>
      <c r="ES889"/>
      <c r="ET889"/>
      <c r="EU889"/>
      <c r="EV889"/>
      <c r="EW889"/>
      <c r="EX889"/>
      <c r="EY889"/>
    </row>
    <row r="890" spans="1:155">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c r="DF890"/>
      <c r="DG890"/>
      <c r="DH890"/>
      <c r="DI890"/>
      <c r="DJ890"/>
      <c r="DK890"/>
      <c r="DL890"/>
      <c r="DM890"/>
      <c r="DN890"/>
      <c r="DO890"/>
      <c r="DP890"/>
      <c r="DQ890"/>
      <c r="DR890"/>
      <c r="DS890"/>
      <c r="DT890"/>
      <c r="DU890"/>
      <c r="DV890"/>
      <c r="DW890"/>
      <c r="DX890"/>
      <c r="DY890"/>
      <c r="DZ890"/>
      <c r="EA890"/>
      <c r="EB890"/>
      <c r="EC890"/>
      <c r="ED890"/>
      <c r="EE890"/>
      <c r="EF890"/>
      <c r="EG890"/>
      <c r="EH890"/>
      <c r="EI890"/>
      <c r="EJ890"/>
      <c r="EK890"/>
      <c r="EL890"/>
      <c r="EM890"/>
      <c r="EN890"/>
      <c r="EO890"/>
      <c r="EP890"/>
      <c r="EQ890"/>
      <c r="ER890"/>
      <c r="ES890"/>
      <c r="ET890"/>
      <c r="EU890"/>
      <c r="EV890"/>
      <c r="EW890"/>
      <c r="EX890"/>
      <c r="EY890"/>
    </row>
    <row r="891" spans="1:155">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c r="DF891"/>
      <c r="DG891"/>
      <c r="DH891"/>
      <c r="DI891"/>
      <c r="DJ891"/>
      <c r="DK891"/>
      <c r="DL891"/>
      <c r="DM891"/>
      <c r="DN891"/>
      <c r="DO891"/>
      <c r="DP891"/>
      <c r="DQ891"/>
      <c r="DR891"/>
      <c r="DS891"/>
      <c r="DT891"/>
      <c r="DU891"/>
      <c r="DV891"/>
      <c r="DW891"/>
      <c r="DX891"/>
      <c r="DY891"/>
      <c r="DZ891"/>
      <c r="EA891"/>
      <c r="EB891"/>
      <c r="EC891"/>
      <c r="ED891"/>
      <c r="EE891"/>
      <c r="EF891"/>
      <c r="EG891"/>
      <c r="EH891"/>
      <c r="EI891"/>
      <c r="EJ891"/>
      <c r="EK891"/>
      <c r="EL891"/>
      <c r="EM891"/>
      <c r="EN891"/>
      <c r="EO891"/>
      <c r="EP891"/>
      <c r="EQ891"/>
      <c r="ER891"/>
      <c r="ES891"/>
      <c r="ET891"/>
      <c r="EU891"/>
      <c r="EV891"/>
      <c r="EW891"/>
      <c r="EX891"/>
      <c r="EY891"/>
    </row>
    <row r="892" spans="1:155">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c r="DF892"/>
      <c r="DG892"/>
      <c r="DH892"/>
      <c r="DI892"/>
      <c r="DJ892"/>
      <c r="DK892"/>
      <c r="DL892"/>
      <c r="DM892"/>
      <c r="DN892"/>
      <c r="DO892"/>
      <c r="DP892"/>
      <c r="DQ892"/>
      <c r="DR892"/>
      <c r="DS892"/>
      <c r="DT892"/>
      <c r="DU892"/>
      <c r="DV892"/>
      <c r="DW892"/>
      <c r="DX892"/>
      <c r="DY892"/>
      <c r="DZ892"/>
      <c r="EA892"/>
      <c r="EB892"/>
      <c r="EC892"/>
      <c r="ED892"/>
      <c r="EE892"/>
      <c r="EF892"/>
      <c r="EG892"/>
      <c r="EH892"/>
      <c r="EI892"/>
      <c r="EJ892"/>
      <c r="EK892"/>
      <c r="EL892"/>
      <c r="EM892"/>
      <c r="EN892"/>
      <c r="EO892"/>
      <c r="EP892"/>
      <c r="EQ892"/>
      <c r="ER892"/>
      <c r="ES892"/>
      <c r="ET892"/>
      <c r="EU892"/>
      <c r="EV892"/>
      <c r="EW892"/>
      <c r="EX892"/>
      <c r="EY892"/>
    </row>
    <row r="893" spans="1:155">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c r="DF893"/>
      <c r="DG893"/>
      <c r="DH893"/>
      <c r="DI893"/>
      <c r="DJ893"/>
      <c r="DK893"/>
      <c r="DL893"/>
      <c r="DM893"/>
      <c r="DN893"/>
      <c r="DO893"/>
      <c r="DP893"/>
      <c r="DQ893"/>
      <c r="DR893"/>
      <c r="DS893"/>
      <c r="DT893"/>
      <c r="DU893"/>
      <c r="DV893"/>
      <c r="DW893"/>
      <c r="DX893"/>
      <c r="DY893"/>
      <c r="DZ893"/>
      <c r="EA893"/>
      <c r="EB893"/>
      <c r="EC893"/>
      <c r="ED893"/>
      <c r="EE893"/>
      <c r="EF893"/>
      <c r="EG893"/>
      <c r="EH893"/>
      <c r="EI893"/>
      <c r="EJ893"/>
      <c r="EK893"/>
      <c r="EL893"/>
      <c r="EM893"/>
      <c r="EN893"/>
      <c r="EO893"/>
      <c r="EP893"/>
      <c r="EQ893"/>
      <c r="ER893"/>
      <c r="ES893"/>
      <c r="ET893"/>
      <c r="EU893"/>
      <c r="EV893"/>
      <c r="EW893"/>
      <c r="EX893"/>
      <c r="EY893"/>
    </row>
    <row r="894" spans="1:155">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c r="DF894"/>
      <c r="DG894"/>
      <c r="DH894"/>
      <c r="DI894"/>
      <c r="DJ894"/>
      <c r="DK894"/>
      <c r="DL894"/>
      <c r="DM894"/>
      <c r="DN894"/>
      <c r="DO894"/>
      <c r="DP894"/>
      <c r="DQ894"/>
      <c r="DR894"/>
      <c r="DS894"/>
      <c r="DT894"/>
      <c r="DU894"/>
      <c r="DV894"/>
      <c r="DW894"/>
      <c r="DX894"/>
      <c r="DY894"/>
      <c r="DZ894"/>
      <c r="EA894"/>
      <c r="EB894"/>
      <c r="EC894"/>
      <c r="ED894"/>
      <c r="EE894"/>
      <c r="EF894"/>
      <c r="EG894"/>
      <c r="EH894"/>
      <c r="EI894"/>
      <c r="EJ894"/>
      <c r="EK894"/>
      <c r="EL894"/>
      <c r="EM894"/>
      <c r="EN894"/>
      <c r="EO894"/>
      <c r="EP894"/>
      <c r="EQ894"/>
      <c r="ER894"/>
      <c r="ES894"/>
      <c r="ET894"/>
      <c r="EU894"/>
      <c r="EV894"/>
      <c r="EW894"/>
      <c r="EX894"/>
      <c r="EY894"/>
    </row>
    <row r="895" spans="1:155">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c r="DF895"/>
      <c r="DG895"/>
      <c r="DH895"/>
      <c r="DI895"/>
      <c r="DJ895"/>
      <c r="DK895"/>
      <c r="DL895"/>
      <c r="DM895"/>
      <c r="DN895"/>
      <c r="DO895"/>
      <c r="DP895"/>
      <c r="DQ895"/>
      <c r="DR895"/>
      <c r="DS895"/>
      <c r="DT895"/>
      <c r="DU895"/>
      <c r="DV895"/>
      <c r="DW895"/>
      <c r="DX895"/>
      <c r="DY895"/>
      <c r="DZ895"/>
      <c r="EA895"/>
      <c r="EB895"/>
      <c r="EC895"/>
      <c r="ED895"/>
      <c r="EE895"/>
      <c r="EF895"/>
      <c r="EG895"/>
      <c r="EH895"/>
      <c r="EI895"/>
      <c r="EJ895"/>
      <c r="EK895"/>
      <c r="EL895"/>
      <c r="EM895"/>
      <c r="EN895"/>
      <c r="EO895"/>
      <c r="EP895"/>
      <c r="EQ895"/>
      <c r="ER895"/>
      <c r="ES895"/>
      <c r="ET895"/>
      <c r="EU895"/>
      <c r="EV895"/>
      <c r="EW895"/>
      <c r="EX895"/>
      <c r="EY895"/>
    </row>
    <row r="896" spans="1:155">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c r="DF896"/>
      <c r="DG896"/>
      <c r="DH896"/>
      <c r="DI896"/>
      <c r="DJ896"/>
      <c r="DK896"/>
      <c r="DL896"/>
      <c r="DM896"/>
      <c r="DN896"/>
      <c r="DO896"/>
      <c r="DP896"/>
      <c r="DQ896"/>
      <c r="DR896"/>
      <c r="DS896"/>
      <c r="DT896"/>
      <c r="DU896"/>
      <c r="DV896"/>
      <c r="DW896"/>
      <c r="DX896"/>
      <c r="DY896"/>
      <c r="DZ896"/>
      <c r="EA896"/>
      <c r="EB896"/>
      <c r="EC896"/>
      <c r="ED896"/>
      <c r="EE896"/>
      <c r="EF896"/>
      <c r="EG896"/>
      <c r="EH896"/>
      <c r="EI896"/>
      <c r="EJ896"/>
      <c r="EK896"/>
      <c r="EL896"/>
      <c r="EM896"/>
      <c r="EN896"/>
      <c r="EO896"/>
      <c r="EP896"/>
      <c r="EQ896"/>
      <c r="ER896"/>
      <c r="ES896"/>
      <c r="ET896"/>
      <c r="EU896"/>
      <c r="EV896"/>
      <c r="EW896"/>
      <c r="EX896"/>
      <c r="EY896"/>
    </row>
    <row r="897" spans="1:155">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c r="DF897"/>
      <c r="DG897"/>
      <c r="DH897"/>
      <c r="DI897"/>
      <c r="DJ897"/>
      <c r="DK897"/>
      <c r="DL897"/>
      <c r="DM897"/>
      <c r="DN897"/>
      <c r="DO897"/>
      <c r="DP897"/>
      <c r="DQ897"/>
      <c r="DR897"/>
      <c r="DS897"/>
      <c r="DT897"/>
      <c r="DU897"/>
      <c r="DV897"/>
      <c r="DW897"/>
      <c r="DX897"/>
      <c r="DY897"/>
      <c r="DZ897"/>
      <c r="EA897"/>
      <c r="EB897"/>
      <c r="EC897"/>
      <c r="ED897"/>
      <c r="EE897"/>
      <c r="EF897"/>
      <c r="EG897"/>
      <c r="EH897"/>
      <c r="EI897"/>
      <c r="EJ897"/>
      <c r="EK897"/>
      <c r="EL897"/>
      <c r="EM897"/>
      <c r="EN897"/>
      <c r="EO897"/>
      <c r="EP897"/>
      <c r="EQ897"/>
      <c r="ER897"/>
      <c r="ES897"/>
      <c r="ET897"/>
      <c r="EU897"/>
      <c r="EV897"/>
      <c r="EW897"/>
      <c r="EX897"/>
      <c r="EY897"/>
    </row>
    <row r="898" spans="1:155">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c r="DF898"/>
      <c r="DG898"/>
      <c r="DH898"/>
      <c r="DI898"/>
      <c r="DJ898"/>
      <c r="DK898"/>
      <c r="DL898"/>
      <c r="DM898"/>
      <c r="DN898"/>
      <c r="DO898"/>
      <c r="DP898"/>
      <c r="DQ898"/>
      <c r="DR898"/>
      <c r="DS898"/>
      <c r="DT898"/>
      <c r="DU898"/>
      <c r="DV898"/>
      <c r="DW898"/>
      <c r="DX898"/>
      <c r="DY898"/>
      <c r="DZ898"/>
      <c r="EA898"/>
      <c r="EB898"/>
      <c r="EC898"/>
      <c r="ED898"/>
      <c r="EE898"/>
      <c r="EF898"/>
      <c r="EG898"/>
      <c r="EH898"/>
      <c r="EI898"/>
      <c r="EJ898"/>
      <c r="EK898"/>
      <c r="EL898"/>
      <c r="EM898"/>
      <c r="EN898"/>
      <c r="EO898"/>
      <c r="EP898"/>
      <c r="EQ898"/>
      <c r="ER898"/>
      <c r="ES898"/>
      <c r="ET898"/>
      <c r="EU898"/>
      <c r="EV898"/>
      <c r="EW898"/>
      <c r="EX898"/>
      <c r="EY898"/>
    </row>
    <row r="899" spans="1:155">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c r="DF899"/>
      <c r="DG899"/>
      <c r="DH899"/>
      <c r="DI899"/>
      <c r="DJ899"/>
      <c r="DK899"/>
      <c r="DL899"/>
      <c r="DM899"/>
      <c r="DN899"/>
      <c r="DO899"/>
      <c r="DP899"/>
      <c r="DQ899"/>
      <c r="DR899"/>
      <c r="DS899"/>
      <c r="DT899"/>
      <c r="DU899"/>
      <c r="DV899"/>
      <c r="DW899"/>
      <c r="DX899"/>
      <c r="DY899"/>
      <c r="DZ899"/>
      <c r="EA899"/>
      <c r="EB899"/>
      <c r="EC899"/>
      <c r="ED899"/>
      <c r="EE899"/>
      <c r="EF899"/>
      <c r="EG899"/>
      <c r="EH899"/>
      <c r="EI899"/>
      <c r="EJ899"/>
      <c r="EK899"/>
      <c r="EL899"/>
      <c r="EM899"/>
      <c r="EN899"/>
      <c r="EO899"/>
      <c r="EP899"/>
      <c r="EQ899"/>
      <c r="ER899"/>
      <c r="ES899"/>
      <c r="ET899"/>
      <c r="EU899"/>
      <c r="EV899"/>
      <c r="EW899"/>
      <c r="EX899"/>
      <c r="EY899"/>
    </row>
    <row r="900" spans="1:155">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c r="DF900"/>
      <c r="DG900"/>
      <c r="DH900"/>
      <c r="DI900"/>
      <c r="DJ900"/>
      <c r="DK900"/>
      <c r="DL900"/>
      <c r="DM900"/>
      <c r="DN900"/>
      <c r="DO900"/>
      <c r="DP900"/>
      <c r="DQ900"/>
      <c r="DR900"/>
      <c r="DS900"/>
      <c r="DT900"/>
      <c r="DU900"/>
      <c r="DV900"/>
      <c r="DW900"/>
      <c r="DX900"/>
      <c r="DY900"/>
      <c r="DZ900"/>
      <c r="EA900"/>
      <c r="EB900"/>
      <c r="EC900"/>
      <c r="ED900"/>
      <c r="EE900"/>
      <c r="EF900"/>
      <c r="EG900"/>
      <c r="EH900"/>
      <c r="EI900"/>
      <c r="EJ900"/>
      <c r="EK900"/>
      <c r="EL900"/>
      <c r="EM900"/>
      <c r="EN900"/>
      <c r="EO900"/>
      <c r="EP900"/>
      <c r="EQ900"/>
      <c r="ER900"/>
      <c r="ES900"/>
      <c r="ET900"/>
      <c r="EU900"/>
      <c r="EV900"/>
      <c r="EW900"/>
      <c r="EX900"/>
      <c r="EY900"/>
    </row>
    <row r="901" spans="1:155">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c r="DF901"/>
      <c r="DG901"/>
      <c r="DH901"/>
      <c r="DI901"/>
      <c r="DJ901"/>
      <c r="DK901"/>
      <c r="DL901"/>
      <c r="DM901"/>
      <c r="DN901"/>
      <c r="DO901"/>
      <c r="DP901"/>
      <c r="DQ901"/>
      <c r="DR901"/>
      <c r="DS901"/>
      <c r="DT901"/>
      <c r="DU901"/>
      <c r="DV901"/>
      <c r="DW901"/>
      <c r="DX901"/>
      <c r="DY901"/>
      <c r="DZ901"/>
      <c r="EA901"/>
      <c r="EB901"/>
      <c r="EC901"/>
      <c r="ED901"/>
      <c r="EE901"/>
      <c r="EF901"/>
      <c r="EG901"/>
      <c r="EH901"/>
      <c r="EI901"/>
      <c r="EJ901"/>
      <c r="EK901"/>
      <c r="EL901"/>
      <c r="EM901"/>
      <c r="EN901"/>
      <c r="EO901"/>
      <c r="EP901"/>
      <c r="EQ901"/>
      <c r="ER901"/>
      <c r="ES901"/>
      <c r="ET901"/>
      <c r="EU901"/>
      <c r="EV901"/>
      <c r="EW901"/>
      <c r="EX901"/>
      <c r="EY901"/>
    </row>
    <row r="902" spans="1:155">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c r="DF902"/>
      <c r="DG902"/>
      <c r="DH902"/>
      <c r="DI902"/>
      <c r="DJ902"/>
      <c r="DK902"/>
      <c r="DL902"/>
      <c r="DM902"/>
      <c r="DN902"/>
      <c r="DO902"/>
      <c r="DP902"/>
      <c r="DQ902"/>
      <c r="DR902"/>
      <c r="DS902"/>
      <c r="DT902"/>
      <c r="DU902"/>
      <c r="DV902"/>
      <c r="DW902"/>
      <c r="DX902"/>
      <c r="DY902"/>
      <c r="DZ902"/>
      <c r="EA902"/>
      <c r="EB902"/>
      <c r="EC902"/>
      <c r="ED902"/>
      <c r="EE902"/>
      <c r="EF902"/>
      <c r="EG902"/>
      <c r="EH902"/>
      <c r="EI902"/>
      <c r="EJ902"/>
      <c r="EK902"/>
      <c r="EL902"/>
      <c r="EM902"/>
      <c r="EN902"/>
      <c r="EO902"/>
      <c r="EP902"/>
      <c r="EQ902"/>
      <c r="ER902"/>
      <c r="ES902"/>
      <c r="ET902"/>
      <c r="EU902"/>
      <c r="EV902"/>
      <c r="EW902"/>
      <c r="EX902"/>
      <c r="EY902"/>
    </row>
    <row r="903" spans="1:155">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c r="DF903"/>
      <c r="DG903"/>
      <c r="DH903"/>
      <c r="DI903"/>
      <c r="DJ903"/>
      <c r="DK903"/>
      <c r="DL903"/>
      <c r="DM903"/>
      <c r="DN903"/>
      <c r="DO903"/>
      <c r="DP903"/>
      <c r="DQ903"/>
      <c r="DR903"/>
      <c r="DS903"/>
      <c r="DT903"/>
      <c r="DU903"/>
      <c r="DV903"/>
      <c r="DW903"/>
      <c r="DX903"/>
      <c r="DY903"/>
      <c r="DZ903"/>
      <c r="EA903"/>
      <c r="EB903"/>
      <c r="EC903"/>
      <c r="ED903"/>
      <c r="EE903"/>
      <c r="EF903"/>
      <c r="EG903"/>
      <c r="EH903"/>
      <c r="EI903"/>
      <c r="EJ903"/>
      <c r="EK903"/>
      <c r="EL903"/>
      <c r="EM903"/>
      <c r="EN903"/>
      <c r="EO903"/>
      <c r="EP903"/>
      <c r="EQ903"/>
      <c r="ER903"/>
      <c r="ES903"/>
      <c r="ET903"/>
      <c r="EU903"/>
      <c r="EV903"/>
      <c r="EW903"/>
      <c r="EX903"/>
      <c r="EY903"/>
    </row>
    <row r="904" spans="1:155">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c r="DF904"/>
      <c r="DG904"/>
      <c r="DH904"/>
      <c r="DI904"/>
      <c r="DJ904"/>
      <c r="DK904"/>
      <c r="DL904"/>
      <c r="DM904"/>
      <c r="DN904"/>
      <c r="DO904"/>
      <c r="DP904"/>
      <c r="DQ904"/>
      <c r="DR904"/>
      <c r="DS904"/>
      <c r="DT904"/>
      <c r="DU904"/>
      <c r="DV904"/>
      <c r="DW904"/>
      <c r="DX904"/>
      <c r="DY904"/>
      <c r="DZ904"/>
      <c r="EA904"/>
      <c r="EB904"/>
      <c r="EC904"/>
      <c r="ED904"/>
      <c r="EE904"/>
      <c r="EF904"/>
      <c r="EG904"/>
      <c r="EH904"/>
      <c r="EI904"/>
      <c r="EJ904"/>
      <c r="EK904"/>
      <c r="EL904"/>
      <c r="EM904"/>
      <c r="EN904"/>
      <c r="EO904"/>
      <c r="EP904"/>
      <c r="EQ904"/>
      <c r="ER904"/>
      <c r="ES904"/>
      <c r="ET904"/>
      <c r="EU904"/>
      <c r="EV904"/>
      <c r="EW904"/>
      <c r="EX904"/>
      <c r="EY904"/>
    </row>
    <row r="905" spans="1:155">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c r="DF905"/>
      <c r="DG905"/>
      <c r="DH905"/>
      <c r="DI905"/>
      <c r="DJ905"/>
      <c r="DK905"/>
      <c r="DL905"/>
      <c r="DM905"/>
      <c r="DN905"/>
      <c r="DO905"/>
      <c r="DP905"/>
      <c r="DQ905"/>
      <c r="DR905"/>
      <c r="DS905"/>
      <c r="DT905"/>
      <c r="DU905"/>
      <c r="DV905"/>
      <c r="DW905"/>
      <c r="DX905"/>
      <c r="DY905"/>
      <c r="DZ905"/>
      <c r="EA905"/>
      <c r="EB905"/>
      <c r="EC905"/>
      <c r="ED905"/>
      <c r="EE905"/>
      <c r="EF905"/>
      <c r="EG905"/>
      <c r="EH905"/>
      <c r="EI905"/>
      <c r="EJ905"/>
      <c r="EK905"/>
      <c r="EL905"/>
      <c r="EM905"/>
      <c r="EN905"/>
      <c r="EO905"/>
      <c r="EP905"/>
      <c r="EQ905"/>
      <c r="ER905"/>
      <c r="ES905"/>
      <c r="ET905"/>
      <c r="EU905"/>
      <c r="EV905"/>
      <c r="EW905"/>
      <c r="EX905"/>
      <c r="EY905"/>
    </row>
    <row r="906" spans="1:155">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c r="DF906"/>
      <c r="DG906"/>
      <c r="DH906"/>
      <c r="DI906"/>
      <c r="DJ906"/>
      <c r="DK906"/>
      <c r="DL906"/>
      <c r="DM906"/>
      <c r="DN906"/>
      <c r="DO906"/>
      <c r="DP906"/>
      <c r="DQ906"/>
      <c r="DR906"/>
      <c r="DS906"/>
      <c r="DT906"/>
      <c r="DU906"/>
      <c r="DV906"/>
      <c r="DW906"/>
      <c r="DX906"/>
      <c r="DY906"/>
      <c r="DZ906"/>
      <c r="EA906"/>
      <c r="EB906"/>
      <c r="EC906"/>
      <c r="ED906"/>
      <c r="EE906"/>
      <c r="EF906"/>
      <c r="EG906"/>
      <c r="EH906"/>
      <c r="EI906"/>
      <c r="EJ906"/>
      <c r="EK906"/>
      <c r="EL906"/>
      <c r="EM906"/>
      <c r="EN906"/>
      <c r="EO906"/>
      <c r="EP906"/>
      <c r="EQ906"/>
      <c r="ER906"/>
      <c r="ES906"/>
      <c r="ET906"/>
      <c r="EU906"/>
      <c r="EV906"/>
      <c r="EW906"/>
      <c r="EX906"/>
      <c r="EY906"/>
    </row>
    <row r="907" spans="1:155">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c r="DF907"/>
      <c r="DG907"/>
      <c r="DH907"/>
      <c r="DI907"/>
      <c r="DJ907"/>
      <c r="DK907"/>
      <c r="DL907"/>
      <c r="DM907"/>
      <c r="DN907"/>
      <c r="DO907"/>
      <c r="DP907"/>
      <c r="DQ907"/>
      <c r="DR907"/>
      <c r="DS907"/>
      <c r="DT907"/>
      <c r="DU907"/>
      <c r="DV907"/>
      <c r="DW907"/>
      <c r="DX907"/>
      <c r="DY907"/>
      <c r="DZ907"/>
      <c r="EA907"/>
      <c r="EB907"/>
      <c r="EC907"/>
      <c r="ED907"/>
      <c r="EE907"/>
      <c r="EF907"/>
      <c r="EG907"/>
      <c r="EH907"/>
      <c r="EI907"/>
      <c r="EJ907"/>
      <c r="EK907"/>
      <c r="EL907"/>
      <c r="EM907"/>
      <c r="EN907"/>
      <c r="EO907"/>
      <c r="EP907"/>
      <c r="EQ907"/>
      <c r="ER907"/>
      <c r="ES907"/>
      <c r="ET907"/>
      <c r="EU907"/>
      <c r="EV907"/>
      <c r="EW907"/>
      <c r="EX907"/>
      <c r="EY907"/>
    </row>
    <row r="908" spans="1:155">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c r="DF908"/>
      <c r="DG908"/>
      <c r="DH908"/>
      <c r="DI908"/>
      <c r="DJ908"/>
      <c r="DK908"/>
      <c r="DL908"/>
      <c r="DM908"/>
      <c r="DN908"/>
      <c r="DO908"/>
      <c r="DP908"/>
      <c r="DQ908"/>
      <c r="DR908"/>
      <c r="DS908"/>
      <c r="DT908"/>
      <c r="DU908"/>
      <c r="DV908"/>
      <c r="DW908"/>
      <c r="DX908"/>
      <c r="DY908"/>
      <c r="DZ908"/>
      <c r="EA908"/>
      <c r="EB908"/>
      <c r="EC908"/>
      <c r="ED908"/>
      <c r="EE908"/>
      <c r="EF908"/>
      <c r="EG908"/>
      <c r="EH908"/>
      <c r="EI908"/>
      <c r="EJ908"/>
      <c r="EK908"/>
      <c r="EL908"/>
      <c r="EM908"/>
      <c r="EN908"/>
      <c r="EO908"/>
      <c r="EP908"/>
      <c r="EQ908"/>
      <c r="ER908"/>
      <c r="ES908"/>
      <c r="ET908"/>
      <c r="EU908"/>
      <c r="EV908"/>
      <c r="EW908"/>
      <c r="EX908"/>
      <c r="EY908"/>
    </row>
    <row r="909" spans="1:155">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c r="DF909"/>
      <c r="DG909"/>
      <c r="DH909"/>
      <c r="DI909"/>
      <c r="DJ909"/>
      <c r="DK909"/>
      <c r="DL909"/>
      <c r="DM909"/>
      <c r="DN909"/>
      <c r="DO909"/>
      <c r="DP909"/>
      <c r="DQ909"/>
      <c r="DR909"/>
      <c r="DS909"/>
      <c r="DT909"/>
      <c r="DU909"/>
      <c r="DV909"/>
      <c r="DW909"/>
      <c r="DX909"/>
      <c r="DY909"/>
      <c r="DZ909"/>
      <c r="EA909"/>
      <c r="EB909"/>
      <c r="EC909"/>
      <c r="ED909"/>
      <c r="EE909"/>
      <c r="EF909"/>
      <c r="EG909"/>
      <c r="EH909"/>
      <c r="EI909"/>
      <c r="EJ909"/>
      <c r="EK909"/>
      <c r="EL909"/>
      <c r="EM909"/>
      <c r="EN909"/>
      <c r="EO909"/>
      <c r="EP909"/>
      <c r="EQ909"/>
      <c r="ER909"/>
      <c r="ES909"/>
      <c r="ET909"/>
      <c r="EU909"/>
      <c r="EV909"/>
      <c r="EW909"/>
      <c r="EX909"/>
      <c r="EY909"/>
    </row>
    <row r="910" spans="1:155">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c r="DF910"/>
      <c r="DG910"/>
      <c r="DH910"/>
      <c r="DI910"/>
      <c r="DJ910"/>
      <c r="DK910"/>
      <c r="DL910"/>
      <c r="DM910"/>
      <c r="DN910"/>
      <c r="DO910"/>
      <c r="DP910"/>
      <c r="DQ910"/>
      <c r="DR910"/>
      <c r="DS910"/>
      <c r="DT910"/>
      <c r="DU910"/>
      <c r="DV910"/>
      <c r="DW910"/>
      <c r="DX910"/>
      <c r="DY910"/>
      <c r="DZ910"/>
      <c r="EA910"/>
      <c r="EB910"/>
      <c r="EC910"/>
      <c r="ED910"/>
      <c r="EE910"/>
      <c r="EF910"/>
      <c r="EG910"/>
      <c r="EH910"/>
      <c r="EI910"/>
      <c r="EJ910"/>
      <c r="EK910"/>
      <c r="EL910"/>
      <c r="EM910"/>
      <c r="EN910"/>
      <c r="EO910"/>
      <c r="EP910"/>
      <c r="EQ910"/>
      <c r="ER910"/>
      <c r="ES910"/>
      <c r="ET910"/>
      <c r="EU910"/>
      <c r="EV910"/>
      <c r="EW910"/>
      <c r="EX910"/>
      <c r="EY910"/>
    </row>
    <row r="911" spans="1:155">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c r="DF911"/>
      <c r="DG911"/>
      <c r="DH911"/>
      <c r="DI911"/>
      <c r="DJ911"/>
      <c r="DK911"/>
      <c r="DL911"/>
      <c r="DM911"/>
      <c r="DN911"/>
      <c r="DO911"/>
      <c r="DP911"/>
      <c r="DQ911"/>
      <c r="DR911"/>
      <c r="DS911"/>
      <c r="DT911"/>
      <c r="DU911"/>
      <c r="DV911"/>
      <c r="DW911"/>
      <c r="DX911"/>
      <c r="DY911"/>
      <c r="DZ911"/>
      <c r="EA911"/>
      <c r="EB911"/>
      <c r="EC911"/>
      <c r="ED911"/>
      <c r="EE911"/>
      <c r="EF911"/>
      <c r="EG911"/>
      <c r="EH911"/>
      <c r="EI911"/>
      <c r="EJ911"/>
      <c r="EK911"/>
      <c r="EL911"/>
      <c r="EM911"/>
      <c r="EN911"/>
      <c r="EO911"/>
      <c r="EP911"/>
      <c r="EQ911"/>
      <c r="ER911"/>
      <c r="ES911"/>
      <c r="ET911"/>
      <c r="EU911"/>
      <c r="EV911"/>
      <c r="EW911"/>
      <c r="EX911"/>
      <c r="EY911"/>
    </row>
    <row r="912" spans="1:155">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c r="DF912"/>
      <c r="DG912"/>
      <c r="DH912"/>
      <c r="DI912"/>
      <c r="DJ912"/>
      <c r="DK912"/>
      <c r="DL912"/>
      <c r="DM912"/>
      <c r="DN912"/>
      <c r="DO912"/>
      <c r="DP912"/>
      <c r="DQ912"/>
      <c r="DR912"/>
      <c r="DS912"/>
      <c r="DT912"/>
      <c r="DU912"/>
      <c r="DV912"/>
      <c r="DW912"/>
      <c r="DX912"/>
      <c r="DY912"/>
      <c r="DZ912"/>
      <c r="EA912"/>
      <c r="EB912"/>
      <c r="EC912"/>
      <c r="ED912"/>
      <c r="EE912"/>
      <c r="EF912"/>
      <c r="EG912"/>
      <c r="EH912"/>
      <c r="EI912"/>
      <c r="EJ912"/>
      <c r="EK912"/>
      <c r="EL912"/>
      <c r="EM912"/>
      <c r="EN912"/>
      <c r="EO912"/>
      <c r="EP912"/>
      <c r="EQ912"/>
      <c r="ER912"/>
      <c r="ES912"/>
      <c r="ET912"/>
      <c r="EU912"/>
      <c r="EV912"/>
      <c r="EW912"/>
      <c r="EX912"/>
      <c r="EY912"/>
    </row>
    <row r="913" spans="1:155">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c r="DF913"/>
      <c r="DG913"/>
      <c r="DH913"/>
      <c r="DI913"/>
      <c r="DJ913"/>
      <c r="DK913"/>
      <c r="DL913"/>
      <c r="DM913"/>
      <c r="DN913"/>
      <c r="DO913"/>
      <c r="DP913"/>
      <c r="DQ913"/>
      <c r="DR913"/>
      <c r="DS913"/>
      <c r="DT913"/>
      <c r="DU913"/>
      <c r="DV913"/>
      <c r="DW913"/>
      <c r="DX913"/>
      <c r="DY913"/>
      <c r="DZ913"/>
      <c r="EA913"/>
      <c r="EB913"/>
      <c r="EC913"/>
      <c r="ED913"/>
      <c r="EE913"/>
      <c r="EF913"/>
      <c r="EG913"/>
      <c r="EH913"/>
      <c r="EI913"/>
      <c r="EJ913"/>
      <c r="EK913"/>
      <c r="EL913"/>
      <c r="EM913"/>
      <c r="EN913"/>
      <c r="EO913"/>
      <c r="EP913"/>
      <c r="EQ913"/>
      <c r="ER913"/>
      <c r="ES913"/>
      <c r="ET913"/>
      <c r="EU913"/>
      <c r="EV913"/>
      <c r="EW913"/>
      <c r="EX913"/>
      <c r="EY913"/>
    </row>
    <row r="914" spans="1:155">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c r="DF914"/>
      <c r="DG914"/>
      <c r="DH914"/>
      <c r="DI914"/>
      <c r="DJ914"/>
      <c r="DK914"/>
      <c r="DL914"/>
      <c r="DM914"/>
      <c r="DN914"/>
      <c r="DO914"/>
      <c r="DP914"/>
      <c r="DQ914"/>
      <c r="DR914"/>
      <c r="DS914"/>
      <c r="DT914"/>
      <c r="DU914"/>
      <c r="DV914"/>
      <c r="DW914"/>
      <c r="DX914"/>
      <c r="DY914"/>
      <c r="DZ914"/>
      <c r="EA914"/>
      <c r="EB914"/>
      <c r="EC914"/>
      <c r="ED914"/>
      <c r="EE914"/>
      <c r="EF914"/>
      <c r="EG914"/>
      <c r="EH914"/>
      <c r="EI914"/>
      <c r="EJ914"/>
      <c r="EK914"/>
      <c r="EL914"/>
      <c r="EM914"/>
      <c r="EN914"/>
      <c r="EO914"/>
      <c r="EP914"/>
      <c r="EQ914"/>
      <c r="ER914"/>
      <c r="ES914"/>
      <c r="ET914"/>
      <c r="EU914"/>
      <c r="EV914"/>
      <c r="EW914"/>
      <c r="EX914"/>
      <c r="EY914"/>
    </row>
    <row r="915" spans="1:155">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c r="DF915"/>
      <c r="DG915"/>
      <c r="DH915"/>
      <c r="DI915"/>
      <c r="DJ915"/>
      <c r="DK915"/>
      <c r="DL915"/>
      <c r="DM915"/>
      <c r="DN915"/>
      <c r="DO915"/>
      <c r="DP915"/>
      <c r="DQ915"/>
      <c r="DR915"/>
      <c r="DS915"/>
      <c r="DT915"/>
      <c r="DU915"/>
      <c r="DV915"/>
      <c r="DW915"/>
      <c r="DX915"/>
      <c r="DY915"/>
      <c r="DZ915"/>
      <c r="EA915"/>
      <c r="EB915"/>
      <c r="EC915"/>
      <c r="ED915"/>
      <c r="EE915"/>
      <c r="EF915"/>
      <c r="EG915"/>
      <c r="EH915"/>
      <c r="EI915"/>
      <c r="EJ915"/>
      <c r="EK915"/>
      <c r="EL915"/>
      <c r="EM915"/>
      <c r="EN915"/>
      <c r="EO915"/>
      <c r="EP915"/>
      <c r="EQ915"/>
      <c r="ER915"/>
      <c r="ES915"/>
      <c r="ET915"/>
      <c r="EU915"/>
      <c r="EV915"/>
      <c r="EW915"/>
      <c r="EX915"/>
      <c r="EY915"/>
    </row>
    <row r="916" spans="1:155">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c r="DF916"/>
      <c r="DG916"/>
      <c r="DH916"/>
      <c r="DI916"/>
      <c r="DJ916"/>
      <c r="DK916"/>
      <c r="DL916"/>
      <c r="DM916"/>
      <c r="DN916"/>
      <c r="DO916"/>
      <c r="DP916"/>
      <c r="DQ916"/>
      <c r="DR916"/>
      <c r="DS916"/>
      <c r="DT916"/>
      <c r="DU916"/>
      <c r="DV916"/>
      <c r="DW916"/>
      <c r="DX916"/>
      <c r="DY916"/>
      <c r="DZ916"/>
      <c r="EA916"/>
      <c r="EB916"/>
      <c r="EC916"/>
      <c r="ED916"/>
      <c r="EE916"/>
      <c r="EF916"/>
      <c r="EG916"/>
      <c r="EH916"/>
      <c r="EI916"/>
      <c r="EJ916"/>
      <c r="EK916"/>
      <c r="EL916"/>
      <c r="EM916"/>
      <c r="EN916"/>
      <c r="EO916"/>
      <c r="EP916"/>
      <c r="EQ916"/>
      <c r="ER916"/>
      <c r="ES916"/>
      <c r="ET916"/>
      <c r="EU916"/>
      <c r="EV916"/>
      <c r="EW916"/>
      <c r="EX916"/>
      <c r="EY916"/>
    </row>
    <row r="917" spans="1:155">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c r="DF917"/>
      <c r="DG917"/>
      <c r="DH917"/>
      <c r="DI917"/>
      <c r="DJ917"/>
      <c r="DK917"/>
      <c r="DL917"/>
      <c r="DM917"/>
      <c r="DN917"/>
      <c r="DO917"/>
      <c r="DP917"/>
      <c r="DQ917"/>
      <c r="DR917"/>
      <c r="DS917"/>
      <c r="DT917"/>
      <c r="DU917"/>
      <c r="DV917"/>
      <c r="DW917"/>
      <c r="DX917"/>
      <c r="DY917"/>
      <c r="DZ917"/>
      <c r="EA917"/>
      <c r="EB917"/>
      <c r="EC917"/>
      <c r="ED917"/>
      <c r="EE917"/>
      <c r="EF917"/>
      <c r="EG917"/>
      <c r="EH917"/>
      <c r="EI917"/>
      <c r="EJ917"/>
      <c r="EK917"/>
      <c r="EL917"/>
      <c r="EM917"/>
      <c r="EN917"/>
      <c r="EO917"/>
      <c r="EP917"/>
      <c r="EQ917"/>
      <c r="ER917"/>
      <c r="ES917"/>
      <c r="ET917"/>
      <c r="EU917"/>
      <c r="EV917"/>
      <c r="EW917"/>
      <c r="EX917"/>
      <c r="EY917"/>
    </row>
    <row r="918" spans="1:155">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c r="DF918"/>
      <c r="DG918"/>
      <c r="DH918"/>
      <c r="DI918"/>
      <c r="DJ918"/>
      <c r="DK918"/>
      <c r="DL918"/>
      <c r="DM918"/>
      <c r="DN918"/>
      <c r="DO918"/>
      <c r="DP918"/>
      <c r="DQ918"/>
      <c r="DR918"/>
      <c r="DS918"/>
      <c r="DT918"/>
      <c r="DU918"/>
      <c r="DV918"/>
      <c r="DW918"/>
      <c r="DX918"/>
      <c r="DY918"/>
      <c r="DZ918"/>
      <c r="EA918"/>
      <c r="EB918"/>
      <c r="EC918"/>
      <c r="ED918"/>
      <c r="EE918"/>
      <c r="EF918"/>
      <c r="EG918"/>
      <c r="EH918"/>
      <c r="EI918"/>
      <c r="EJ918"/>
      <c r="EK918"/>
      <c r="EL918"/>
      <c r="EM918"/>
      <c r="EN918"/>
      <c r="EO918"/>
      <c r="EP918"/>
      <c r="EQ918"/>
      <c r="ER918"/>
      <c r="ES918"/>
      <c r="ET918"/>
      <c r="EU918"/>
      <c r="EV918"/>
      <c r="EW918"/>
      <c r="EX918"/>
      <c r="EY918"/>
    </row>
    <row r="919" spans="1:155">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c r="DF919"/>
      <c r="DG919"/>
      <c r="DH919"/>
      <c r="DI919"/>
      <c r="DJ919"/>
      <c r="DK919"/>
      <c r="DL919"/>
      <c r="DM919"/>
      <c r="DN919"/>
      <c r="DO919"/>
      <c r="DP919"/>
      <c r="DQ919"/>
      <c r="DR919"/>
      <c r="DS919"/>
      <c r="DT919"/>
      <c r="DU919"/>
      <c r="DV919"/>
      <c r="DW919"/>
      <c r="DX919"/>
      <c r="DY919"/>
      <c r="DZ919"/>
      <c r="EA919"/>
      <c r="EB919"/>
      <c r="EC919"/>
      <c r="ED919"/>
      <c r="EE919"/>
      <c r="EF919"/>
      <c r="EG919"/>
      <c r="EH919"/>
      <c r="EI919"/>
      <c r="EJ919"/>
      <c r="EK919"/>
      <c r="EL919"/>
      <c r="EM919"/>
      <c r="EN919"/>
      <c r="EO919"/>
      <c r="EP919"/>
      <c r="EQ919"/>
      <c r="ER919"/>
      <c r="ES919"/>
      <c r="ET919"/>
      <c r="EU919"/>
      <c r="EV919"/>
      <c r="EW919"/>
      <c r="EX919"/>
      <c r="EY919"/>
    </row>
    <row r="920" spans="1:155">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c r="DF920"/>
      <c r="DG920"/>
      <c r="DH920"/>
      <c r="DI920"/>
      <c r="DJ920"/>
      <c r="DK920"/>
      <c r="DL920"/>
      <c r="DM920"/>
      <c r="DN920"/>
      <c r="DO920"/>
      <c r="DP920"/>
      <c r="DQ920"/>
      <c r="DR920"/>
      <c r="DS920"/>
      <c r="DT920"/>
      <c r="DU920"/>
      <c r="DV920"/>
      <c r="DW920"/>
      <c r="DX920"/>
      <c r="DY920"/>
      <c r="DZ920"/>
      <c r="EA920"/>
      <c r="EB920"/>
      <c r="EC920"/>
      <c r="ED920"/>
      <c r="EE920"/>
      <c r="EF920"/>
      <c r="EG920"/>
      <c r="EH920"/>
      <c r="EI920"/>
      <c r="EJ920"/>
      <c r="EK920"/>
      <c r="EL920"/>
      <c r="EM920"/>
      <c r="EN920"/>
      <c r="EO920"/>
      <c r="EP920"/>
      <c r="EQ920"/>
      <c r="ER920"/>
      <c r="ES920"/>
      <c r="ET920"/>
      <c r="EU920"/>
      <c r="EV920"/>
      <c r="EW920"/>
      <c r="EX920"/>
      <c r="EY920"/>
    </row>
    <row r="921" spans="1:155">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c r="DF921"/>
      <c r="DG921"/>
      <c r="DH921"/>
      <c r="DI921"/>
      <c r="DJ921"/>
      <c r="DK921"/>
      <c r="DL921"/>
      <c r="DM921"/>
      <c r="DN921"/>
      <c r="DO921"/>
      <c r="DP921"/>
      <c r="DQ921"/>
      <c r="DR921"/>
      <c r="DS921"/>
      <c r="DT921"/>
      <c r="DU921"/>
      <c r="DV921"/>
      <c r="DW921"/>
      <c r="DX921"/>
      <c r="DY921"/>
      <c r="DZ921"/>
      <c r="EA921"/>
      <c r="EB921"/>
      <c r="EC921"/>
      <c r="ED921"/>
      <c r="EE921"/>
      <c r="EF921"/>
      <c r="EG921"/>
      <c r="EH921"/>
      <c r="EI921"/>
      <c r="EJ921"/>
      <c r="EK921"/>
      <c r="EL921"/>
      <c r="EM921"/>
      <c r="EN921"/>
      <c r="EO921"/>
      <c r="EP921"/>
      <c r="EQ921"/>
      <c r="ER921"/>
      <c r="ES921"/>
      <c r="ET921"/>
      <c r="EU921"/>
      <c r="EV921"/>
      <c r="EW921"/>
      <c r="EX921"/>
      <c r="EY921"/>
    </row>
    <row r="922" spans="1:155">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c r="DF922"/>
      <c r="DG922"/>
      <c r="DH922"/>
      <c r="DI922"/>
      <c r="DJ922"/>
      <c r="DK922"/>
      <c r="DL922"/>
      <c r="DM922"/>
      <c r="DN922"/>
      <c r="DO922"/>
      <c r="DP922"/>
      <c r="DQ922"/>
      <c r="DR922"/>
      <c r="DS922"/>
      <c r="DT922"/>
      <c r="DU922"/>
      <c r="DV922"/>
      <c r="DW922"/>
      <c r="DX922"/>
      <c r="DY922"/>
      <c r="DZ922"/>
      <c r="EA922"/>
      <c r="EB922"/>
      <c r="EC922"/>
      <c r="ED922"/>
      <c r="EE922"/>
      <c r="EF922"/>
      <c r="EG922"/>
      <c r="EH922"/>
      <c r="EI922"/>
      <c r="EJ922"/>
      <c r="EK922"/>
      <c r="EL922"/>
      <c r="EM922"/>
      <c r="EN922"/>
      <c r="EO922"/>
      <c r="EP922"/>
      <c r="EQ922"/>
      <c r="ER922"/>
      <c r="ES922"/>
      <c r="ET922"/>
      <c r="EU922"/>
      <c r="EV922"/>
      <c r="EW922"/>
      <c r="EX922"/>
      <c r="EY922"/>
    </row>
    <row r="923" spans="1:155">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c r="DF923"/>
      <c r="DG923"/>
      <c r="DH923"/>
      <c r="DI923"/>
      <c r="DJ923"/>
      <c r="DK923"/>
      <c r="DL923"/>
      <c r="DM923"/>
      <c r="DN923"/>
      <c r="DO923"/>
      <c r="DP923"/>
      <c r="DQ923"/>
      <c r="DR923"/>
      <c r="DS923"/>
      <c r="DT923"/>
      <c r="DU923"/>
      <c r="DV923"/>
      <c r="DW923"/>
      <c r="DX923"/>
      <c r="DY923"/>
      <c r="DZ923"/>
      <c r="EA923"/>
      <c r="EB923"/>
      <c r="EC923"/>
      <c r="ED923"/>
      <c r="EE923"/>
      <c r="EF923"/>
      <c r="EG923"/>
      <c r="EH923"/>
      <c r="EI923"/>
      <c r="EJ923"/>
      <c r="EK923"/>
      <c r="EL923"/>
      <c r="EM923"/>
      <c r="EN923"/>
      <c r="EO923"/>
      <c r="EP923"/>
      <c r="EQ923"/>
      <c r="ER923"/>
      <c r="ES923"/>
      <c r="ET923"/>
      <c r="EU923"/>
      <c r="EV923"/>
      <c r="EW923"/>
      <c r="EX923"/>
      <c r="EY923"/>
    </row>
    <row r="924" spans="1:155">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c r="DF924"/>
      <c r="DG924"/>
      <c r="DH924"/>
      <c r="DI924"/>
      <c r="DJ924"/>
      <c r="DK924"/>
      <c r="DL924"/>
      <c r="DM924"/>
      <c r="DN924"/>
      <c r="DO924"/>
      <c r="DP924"/>
      <c r="DQ924"/>
      <c r="DR924"/>
      <c r="DS924"/>
      <c r="DT924"/>
      <c r="DU924"/>
      <c r="DV924"/>
      <c r="DW924"/>
      <c r="DX924"/>
      <c r="DY924"/>
      <c r="DZ924"/>
      <c r="EA924"/>
      <c r="EB924"/>
      <c r="EC924"/>
      <c r="ED924"/>
      <c r="EE924"/>
      <c r="EF924"/>
      <c r="EG924"/>
      <c r="EH924"/>
      <c r="EI924"/>
      <c r="EJ924"/>
      <c r="EK924"/>
      <c r="EL924"/>
      <c r="EM924"/>
      <c r="EN924"/>
      <c r="EO924"/>
      <c r="EP924"/>
      <c r="EQ924"/>
      <c r="ER924"/>
      <c r="ES924"/>
      <c r="ET924"/>
      <c r="EU924"/>
      <c r="EV924"/>
      <c r="EW924"/>
      <c r="EX924"/>
      <c r="EY924"/>
    </row>
    <row r="925" spans="1:155">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c r="DF925"/>
      <c r="DG925"/>
      <c r="DH925"/>
      <c r="DI925"/>
      <c r="DJ925"/>
      <c r="DK925"/>
      <c r="DL925"/>
      <c r="DM925"/>
      <c r="DN925"/>
      <c r="DO925"/>
      <c r="DP925"/>
      <c r="DQ925"/>
      <c r="DR925"/>
      <c r="DS925"/>
      <c r="DT925"/>
      <c r="DU925"/>
      <c r="DV925"/>
      <c r="DW925"/>
      <c r="DX925"/>
      <c r="DY925"/>
      <c r="DZ925"/>
      <c r="EA925"/>
      <c r="EB925"/>
      <c r="EC925"/>
      <c r="ED925"/>
      <c r="EE925"/>
      <c r="EF925"/>
      <c r="EG925"/>
      <c r="EH925"/>
      <c r="EI925"/>
      <c r="EJ925"/>
      <c r="EK925"/>
      <c r="EL925"/>
      <c r="EM925"/>
      <c r="EN925"/>
      <c r="EO925"/>
      <c r="EP925"/>
      <c r="EQ925"/>
      <c r="ER925"/>
      <c r="ES925"/>
      <c r="ET925"/>
      <c r="EU925"/>
      <c r="EV925"/>
      <c r="EW925"/>
      <c r="EX925"/>
      <c r="EY925"/>
    </row>
    <row r="926" spans="1:155">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c r="DF926"/>
      <c r="DG926"/>
      <c r="DH926"/>
      <c r="DI926"/>
      <c r="DJ926"/>
      <c r="DK926"/>
      <c r="DL926"/>
      <c r="DM926"/>
      <c r="DN926"/>
      <c r="DO926"/>
      <c r="DP926"/>
      <c r="DQ926"/>
      <c r="DR926"/>
      <c r="DS926"/>
      <c r="DT926"/>
      <c r="DU926"/>
      <c r="DV926"/>
      <c r="DW926"/>
      <c r="DX926"/>
      <c r="DY926"/>
      <c r="DZ926"/>
      <c r="EA926"/>
      <c r="EB926"/>
      <c r="EC926"/>
      <c r="ED926"/>
      <c r="EE926"/>
      <c r="EF926"/>
      <c r="EG926"/>
      <c r="EH926"/>
      <c r="EI926"/>
      <c r="EJ926"/>
      <c r="EK926"/>
      <c r="EL926"/>
      <c r="EM926"/>
      <c r="EN926"/>
      <c r="EO926"/>
      <c r="EP926"/>
      <c r="EQ926"/>
      <c r="ER926"/>
      <c r="ES926"/>
      <c r="ET926"/>
      <c r="EU926"/>
      <c r="EV926"/>
      <c r="EW926"/>
      <c r="EX926"/>
      <c r="EY926"/>
    </row>
    <row r="927" spans="1:155">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c r="DF927"/>
      <c r="DG927"/>
      <c r="DH927"/>
      <c r="DI927"/>
      <c r="DJ927"/>
      <c r="DK927"/>
      <c r="DL927"/>
      <c r="DM927"/>
      <c r="DN927"/>
      <c r="DO927"/>
      <c r="DP927"/>
      <c r="DQ927"/>
      <c r="DR927"/>
      <c r="DS927"/>
      <c r="DT927"/>
      <c r="DU927"/>
      <c r="DV927"/>
      <c r="DW927"/>
      <c r="DX927"/>
      <c r="DY927"/>
      <c r="DZ927"/>
      <c r="EA927"/>
      <c r="EB927"/>
      <c r="EC927"/>
      <c r="ED927"/>
      <c r="EE927"/>
      <c r="EF927"/>
      <c r="EG927"/>
      <c r="EH927"/>
      <c r="EI927"/>
      <c r="EJ927"/>
      <c r="EK927"/>
      <c r="EL927"/>
      <c r="EM927"/>
      <c r="EN927"/>
      <c r="EO927"/>
      <c r="EP927"/>
      <c r="EQ927"/>
      <c r="ER927"/>
      <c r="ES927"/>
      <c r="ET927"/>
      <c r="EU927"/>
      <c r="EV927"/>
      <c r="EW927"/>
      <c r="EX927"/>
      <c r="EY927"/>
    </row>
    <row r="928" spans="1:155">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c r="DF928"/>
      <c r="DG928"/>
      <c r="DH928"/>
      <c r="DI928"/>
      <c r="DJ928"/>
      <c r="DK928"/>
      <c r="DL928"/>
      <c r="DM928"/>
      <c r="DN928"/>
      <c r="DO928"/>
      <c r="DP928"/>
      <c r="DQ928"/>
      <c r="DR928"/>
      <c r="DS928"/>
      <c r="DT928"/>
      <c r="DU928"/>
      <c r="DV928"/>
      <c r="DW928"/>
      <c r="DX928"/>
      <c r="DY928"/>
      <c r="DZ928"/>
      <c r="EA928"/>
      <c r="EB928"/>
      <c r="EC928"/>
      <c r="ED928"/>
      <c r="EE928"/>
      <c r="EF928"/>
      <c r="EG928"/>
      <c r="EH928"/>
      <c r="EI928"/>
      <c r="EJ928"/>
      <c r="EK928"/>
      <c r="EL928"/>
      <c r="EM928"/>
      <c r="EN928"/>
      <c r="EO928"/>
      <c r="EP928"/>
      <c r="EQ928"/>
      <c r="ER928"/>
      <c r="ES928"/>
      <c r="ET928"/>
      <c r="EU928"/>
      <c r="EV928"/>
      <c r="EW928"/>
      <c r="EX928"/>
      <c r="EY928"/>
    </row>
    <row r="929" spans="1:155">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c r="DF929"/>
      <c r="DG929"/>
      <c r="DH929"/>
      <c r="DI929"/>
      <c r="DJ929"/>
      <c r="DK929"/>
      <c r="DL929"/>
      <c r="DM929"/>
      <c r="DN929"/>
      <c r="DO929"/>
      <c r="DP929"/>
      <c r="DQ929"/>
      <c r="DR929"/>
      <c r="DS929"/>
      <c r="DT929"/>
      <c r="DU929"/>
      <c r="DV929"/>
      <c r="DW929"/>
      <c r="DX929"/>
      <c r="DY929"/>
      <c r="DZ929"/>
      <c r="EA929"/>
      <c r="EB929"/>
      <c r="EC929"/>
      <c r="ED929"/>
      <c r="EE929"/>
      <c r="EF929"/>
      <c r="EG929"/>
      <c r="EH929"/>
      <c r="EI929"/>
      <c r="EJ929"/>
      <c r="EK929"/>
      <c r="EL929"/>
      <c r="EM929"/>
      <c r="EN929"/>
      <c r="EO929"/>
      <c r="EP929"/>
      <c r="EQ929"/>
      <c r="ER929"/>
      <c r="ES929"/>
      <c r="ET929"/>
      <c r="EU929"/>
      <c r="EV929"/>
      <c r="EW929"/>
      <c r="EX929"/>
      <c r="EY929"/>
    </row>
    <row r="930" spans="1:155">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c r="DF930"/>
      <c r="DG930"/>
      <c r="DH930"/>
      <c r="DI930"/>
      <c r="DJ930"/>
      <c r="DK930"/>
      <c r="DL930"/>
      <c r="DM930"/>
      <c r="DN930"/>
      <c r="DO930"/>
      <c r="DP930"/>
      <c r="DQ930"/>
      <c r="DR930"/>
      <c r="DS930"/>
      <c r="DT930"/>
      <c r="DU930"/>
      <c r="DV930"/>
      <c r="DW930"/>
      <c r="DX930"/>
      <c r="DY930"/>
      <c r="DZ930"/>
      <c r="EA930"/>
      <c r="EB930"/>
      <c r="EC930"/>
      <c r="ED930"/>
      <c r="EE930"/>
      <c r="EF930"/>
      <c r="EG930"/>
      <c r="EH930"/>
      <c r="EI930"/>
      <c r="EJ930"/>
      <c r="EK930"/>
      <c r="EL930"/>
      <c r="EM930"/>
      <c r="EN930"/>
      <c r="EO930"/>
      <c r="EP930"/>
      <c r="EQ930"/>
      <c r="ER930"/>
      <c r="ES930"/>
      <c r="ET930"/>
      <c r="EU930"/>
      <c r="EV930"/>
      <c r="EW930"/>
      <c r="EX930"/>
      <c r="EY930"/>
    </row>
    <row r="931" spans="1:155">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c r="DF931"/>
      <c r="DG931"/>
      <c r="DH931"/>
      <c r="DI931"/>
      <c r="DJ931"/>
      <c r="DK931"/>
      <c r="DL931"/>
      <c r="DM931"/>
      <c r="DN931"/>
      <c r="DO931"/>
      <c r="DP931"/>
      <c r="DQ931"/>
      <c r="DR931"/>
      <c r="DS931"/>
      <c r="DT931"/>
      <c r="DU931"/>
      <c r="DV931"/>
      <c r="DW931"/>
      <c r="DX931"/>
      <c r="DY931"/>
      <c r="DZ931"/>
      <c r="EA931"/>
      <c r="EB931"/>
      <c r="EC931"/>
      <c r="ED931"/>
      <c r="EE931"/>
      <c r="EF931"/>
      <c r="EG931"/>
      <c r="EH931"/>
      <c r="EI931"/>
      <c r="EJ931"/>
      <c r="EK931"/>
      <c r="EL931"/>
      <c r="EM931"/>
      <c r="EN931"/>
      <c r="EO931"/>
      <c r="EP931"/>
      <c r="EQ931"/>
      <c r="ER931"/>
      <c r="ES931"/>
      <c r="ET931"/>
      <c r="EU931"/>
      <c r="EV931"/>
      <c r="EW931"/>
      <c r="EX931"/>
      <c r="EY931"/>
    </row>
    <row r="932" spans="1:155">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c r="DF932"/>
      <c r="DG932"/>
      <c r="DH932"/>
      <c r="DI932"/>
      <c r="DJ932"/>
      <c r="DK932"/>
      <c r="DL932"/>
      <c r="DM932"/>
      <c r="DN932"/>
      <c r="DO932"/>
      <c r="DP932"/>
      <c r="DQ932"/>
      <c r="DR932"/>
      <c r="DS932"/>
      <c r="DT932"/>
      <c r="DU932"/>
      <c r="DV932"/>
      <c r="DW932"/>
      <c r="DX932"/>
      <c r="DY932"/>
      <c r="DZ932"/>
      <c r="EA932"/>
      <c r="EB932"/>
      <c r="EC932"/>
      <c r="ED932"/>
      <c r="EE932"/>
      <c r="EF932"/>
      <c r="EG932"/>
      <c r="EH932"/>
      <c r="EI932"/>
      <c r="EJ932"/>
      <c r="EK932"/>
      <c r="EL932"/>
      <c r="EM932"/>
      <c r="EN932"/>
      <c r="EO932"/>
      <c r="EP932"/>
      <c r="EQ932"/>
      <c r="ER932"/>
      <c r="ES932"/>
      <c r="ET932"/>
      <c r="EU932"/>
      <c r="EV932"/>
      <c r="EW932"/>
      <c r="EX932"/>
      <c r="EY932"/>
    </row>
    <row r="933" spans="1:155">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c r="DF933"/>
      <c r="DG933"/>
      <c r="DH933"/>
      <c r="DI933"/>
      <c r="DJ933"/>
      <c r="DK933"/>
      <c r="DL933"/>
      <c r="DM933"/>
      <c r="DN933"/>
      <c r="DO933"/>
      <c r="DP933"/>
      <c r="DQ933"/>
      <c r="DR933"/>
      <c r="DS933"/>
      <c r="DT933"/>
      <c r="DU933"/>
      <c r="DV933"/>
      <c r="DW933"/>
      <c r="DX933"/>
      <c r="DY933"/>
      <c r="DZ933"/>
      <c r="EA933"/>
      <c r="EB933"/>
      <c r="EC933"/>
      <c r="ED933"/>
      <c r="EE933"/>
      <c r="EF933"/>
      <c r="EG933"/>
      <c r="EH933"/>
      <c r="EI933"/>
      <c r="EJ933"/>
      <c r="EK933"/>
      <c r="EL933"/>
      <c r="EM933"/>
      <c r="EN933"/>
      <c r="EO933"/>
      <c r="EP933"/>
      <c r="EQ933"/>
      <c r="ER933"/>
      <c r="ES933"/>
      <c r="ET933"/>
      <c r="EU933"/>
      <c r="EV933"/>
      <c r="EW933"/>
      <c r="EX933"/>
      <c r="EY933"/>
    </row>
    <row r="934" spans="1:155">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c r="DF934"/>
      <c r="DG934"/>
      <c r="DH934"/>
      <c r="DI934"/>
      <c r="DJ934"/>
      <c r="DK934"/>
      <c r="DL934"/>
      <c r="DM934"/>
      <c r="DN934"/>
      <c r="DO934"/>
      <c r="DP934"/>
      <c r="DQ934"/>
      <c r="DR934"/>
      <c r="DS934"/>
      <c r="DT934"/>
      <c r="DU934"/>
      <c r="DV934"/>
      <c r="DW934"/>
      <c r="DX934"/>
      <c r="DY934"/>
      <c r="DZ934"/>
      <c r="EA934"/>
      <c r="EB934"/>
      <c r="EC934"/>
      <c r="ED934"/>
      <c r="EE934"/>
      <c r="EF934"/>
      <c r="EG934"/>
      <c r="EH934"/>
      <c r="EI934"/>
      <c r="EJ934"/>
      <c r="EK934"/>
      <c r="EL934"/>
      <c r="EM934"/>
      <c r="EN934"/>
      <c r="EO934"/>
      <c r="EP934"/>
      <c r="EQ934"/>
      <c r="ER934"/>
      <c r="ES934"/>
      <c r="ET934"/>
      <c r="EU934"/>
      <c r="EV934"/>
      <c r="EW934"/>
      <c r="EX934"/>
      <c r="EY934"/>
    </row>
    <row r="935" spans="1:155">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c r="DF935"/>
      <c r="DG935"/>
      <c r="DH935"/>
      <c r="DI935"/>
      <c r="DJ935"/>
      <c r="DK935"/>
      <c r="DL935"/>
      <c r="DM935"/>
      <c r="DN935"/>
      <c r="DO935"/>
      <c r="DP935"/>
      <c r="DQ935"/>
      <c r="DR935"/>
      <c r="DS935"/>
      <c r="DT935"/>
      <c r="DU935"/>
      <c r="DV935"/>
      <c r="DW935"/>
      <c r="DX935"/>
      <c r="DY935"/>
      <c r="DZ935"/>
      <c r="EA935"/>
      <c r="EB935"/>
      <c r="EC935"/>
      <c r="ED935"/>
      <c r="EE935"/>
      <c r="EF935"/>
      <c r="EG935"/>
      <c r="EH935"/>
      <c r="EI935"/>
      <c r="EJ935"/>
      <c r="EK935"/>
      <c r="EL935"/>
      <c r="EM935"/>
      <c r="EN935"/>
      <c r="EO935"/>
      <c r="EP935"/>
      <c r="EQ935"/>
      <c r="ER935"/>
      <c r="ES935"/>
      <c r="ET935"/>
      <c r="EU935"/>
      <c r="EV935"/>
      <c r="EW935"/>
      <c r="EX935"/>
      <c r="EY935"/>
    </row>
    <row r="936" spans="1:155">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c r="DF936"/>
      <c r="DG936"/>
      <c r="DH936"/>
      <c r="DI936"/>
      <c r="DJ936"/>
      <c r="DK936"/>
      <c r="DL936"/>
      <c r="DM936"/>
      <c r="DN936"/>
      <c r="DO936"/>
      <c r="DP936"/>
      <c r="DQ936"/>
      <c r="DR936"/>
      <c r="DS936"/>
      <c r="DT936"/>
      <c r="DU936"/>
      <c r="DV936"/>
      <c r="DW936"/>
      <c r="DX936"/>
      <c r="DY936"/>
      <c r="DZ936"/>
      <c r="EA936"/>
      <c r="EB936"/>
      <c r="EC936"/>
      <c r="ED936"/>
      <c r="EE936"/>
      <c r="EF936"/>
      <c r="EG936"/>
      <c r="EH936"/>
      <c r="EI936"/>
      <c r="EJ936"/>
      <c r="EK936"/>
      <c r="EL936"/>
      <c r="EM936"/>
      <c r="EN936"/>
      <c r="EO936"/>
      <c r="EP936"/>
      <c r="EQ936"/>
      <c r="ER936"/>
      <c r="ES936"/>
      <c r="ET936"/>
      <c r="EU936"/>
      <c r="EV936"/>
      <c r="EW936"/>
      <c r="EX936"/>
      <c r="EY936"/>
    </row>
    <row r="937" spans="1:155">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c r="DF937"/>
      <c r="DG937"/>
      <c r="DH937"/>
      <c r="DI937"/>
      <c r="DJ937"/>
      <c r="DK937"/>
      <c r="DL937"/>
      <c r="DM937"/>
      <c r="DN937"/>
      <c r="DO937"/>
      <c r="DP937"/>
      <c r="DQ937"/>
      <c r="DR937"/>
      <c r="DS937"/>
      <c r="DT937"/>
      <c r="DU937"/>
      <c r="DV937"/>
      <c r="DW937"/>
      <c r="DX937"/>
      <c r="DY937"/>
      <c r="DZ937"/>
      <c r="EA937"/>
      <c r="EB937"/>
      <c r="EC937"/>
      <c r="ED937"/>
      <c r="EE937"/>
      <c r="EF937"/>
      <c r="EG937"/>
      <c r="EH937"/>
      <c r="EI937"/>
      <c r="EJ937"/>
      <c r="EK937"/>
      <c r="EL937"/>
      <c r="EM937"/>
      <c r="EN937"/>
      <c r="EO937"/>
      <c r="EP937"/>
      <c r="EQ937"/>
      <c r="ER937"/>
      <c r="ES937"/>
      <c r="ET937"/>
      <c r="EU937"/>
      <c r="EV937"/>
      <c r="EW937"/>
      <c r="EX937"/>
      <c r="EY937"/>
    </row>
    <row r="938" spans="1:155">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c r="DF938"/>
      <c r="DG938"/>
      <c r="DH938"/>
      <c r="DI938"/>
      <c r="DJ938"/>
      <c r="DK938"/>
      <c r="DL938"/>
      <c r="DM938"/>
      <c r="DN938"/>
      <c r="DO938"/>
      <c r="DP938"/>
      <c r="DQ938"/>
      <c r="DR938"/>
      <c r="DS938"/>
      <c r="DT938"/>
      <c r="DU938"/>
      <c r="DV938"/>
      <c r="DW938"/>
      <c r="DX938"/>
      <c r="DY938"/>
      <c r="DZ938"/>
      <c r="EA938"/>
      <c r="EB938"/>
      <c r="EC938"/>
      <c r="ED938"/>
      <c r="EE938"/>
      <c r="EF938"/>
      <c r="EG938"/>
      <c r="EH938"/>
      <c r="EI938"/>
      <c r="EJ938"/>
      <c r="EK938"/>
      <c r="EL938"/>
      <c r="EM938"/>
      <c r="EN938"/>
      <c r="EO938"/>
      <c r="EP938"/>
      <c r="EQ938"/>
      <c r="ER938"/>
      <c r="ES938"/>
      <c r="ET938"/>
      <c r="EU938"/>
      <c r="EV938"/>
      <c r="EW938"/>
      <c r="EX938"/>
      <c r="EY938"/>
    </row>
    <row r="939" spans="1:155">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c r="DF939"/>
      <c r="DG939"/>
      <c r="DH939"/>
      <c r="DI939"/>
      <c r="DJ939"/>
      <c r="DK939"/>
      <c r="DL939"/>
      <c r="DM939"/>
      <c r="DN939"/>
      <c r="DO939"/>
      <c r="DP939"/>
      <c r="DQ939"/>
      <c r="DR939"/>
      <c r="DS939"/>
      <c r="DT939"/>
      <c r="DU939"/>
      <c r="DV939"/>
      <c r="DW939"/>
      <c r="DX939"/>
      <c r="DY939"/>
      <c r="DZ939"/>
      <c r="EA939"/>
      <c r="EB939"/>
      <c r="EC939"/>
      <c r="ED939"/>
      <c r="EE939"/>
      <c r="EF939"/>
      <c r="EG939"/>
      <c r="EH939"/>
      <c r="EI939"/>
      <c r="EJ939"/>
      <c r="EK939"/>
      <c r="EL939"/>
      <c r="EM939"/>
      <c r="EN939"/>
      <c r="EO939"/>
      <c r="EP939"/>
      <c r="EQ939"/>
      <c r="ER939"/>
      <c r="ES939"/>
      <c r="ET939"/>
      <c r="EU939"/>
      <c r="EV939"/>
      <c r="EW939"/>
      <c r="EX939"/>
      <c r="EY939"/>
    </row>
    <row r="940" spans="1:155">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c r="DF940"/>
      <c r="DG940"/>
      <c r="DH940"/>
      <c r="DI940"/>
      <c r="DJ940"/>
      <c r="DK940"/>
      <c r="DL940"/>
      <c r="DM940"/>
      <c r="DN940"/>
      <c r="DO940"/>
      <c r="DP940"/>
      <c r="DQ940"/>
      <c r="DR940"/>
      <c r="DS940"/>
      <c r="DT940"/>
      <c r="DU940"/>
      <c r="DV940"/>
      <c r="DW940"/>
      <c r="DX940"/>
      <c r="DY940"/>
      <c r="DZ940"/>
      <c r="EA940"/>
      <c r="EB940"/>
      <c r="EC940"/>
      <c r="ED940"/>
      <c r="EE940"/>
      <c r="EF940"/>
      <c r="EG940"/>
      <c r="EH940"/>
      <c r="EI940"/>
      <c r="EJ940"/>
      <c r="EK940"/>
      <c r="EL940"/>
      <c r="EM940"/>
      <c r="EN940"/>
      <c r="EO940"/>
      <c r="EP940"/>
      <c r="EQ940"/>
      <c r="ER940"/>
      <c r="ES940"/>
      <c r="ET940"/>
      <c r="EU940"/>
      <c r="EV940"/>
      <c r="EW940"/>
      <c r="EX940"/>
      <c r="EY940"/>
    </row>
    <row r="941" spans="1:155">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c r="DF941"/>
      <c r="DG941"/>
      <c r="DH941"/>
      <c r="DI941"/>
      <c r="DJ941"/>
      <c r="DK941"/>
      <c r="DL941"/>
      <c r="DM941"/>
      <c r="DN941"/>
      <c r="DO941"/>
      <c r="DP941"/>
      <c r="DQ941"/>
      <c r="DR941"/>
      <c r="DS941"/>
      <c r="DT941"/>
      <c r="DU941"/>
      <c r="DV941"/>
      <c r="DW941"/>
      <c r="DX941"/>
      <c r="DY941"/>
      <c r="DZ941"/>
      <c r="EA941"/>
      <c r="EB941"/>
      <c r="EC941"/>
      <c r="ED941"/>
      <c r="EE941"/>
      <c r="EF941"/>
      <c r="EG941"/>
      <c r="EH941"/>
      <c r="EI941"/>
      <c r="EJ941"/>
      <c r="EK941"/>
      <c r="EL941"/>
      <c r="EM941"/>
      <c r="EN941"/>
      <c r="EO941"/>
      <c r="EP941"/>
      <c r="EQ941"/>
      <c r="ER941"/>
      <c r="ES941"/>
      <c r="ET941"/>
      <c r="EU941"/>
      <c r="EV941"/>
      <c r="EW941"/>
      <c r="EX941"/>
      <c r="EY941"/>
    </row>
    <row r="942" spans="1:155">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c r="DF942"/>
      <c r="DG942"/>
      <c r="DH942"/>
      <c r="DI942"/>
      <c r="DJ942"/>
      <c r="DK942"/>
      <c r="DL942"/>
      <c r="DM942"/>
      <c r="DN942"/>
      <c r="DO942"/>
      <c r="DP942"/>
      <c r="DQ942"/>
      <c r="DR942"/>
      <c r="DS942"/>
      <c r="DT942"/>
      <c r="DU942"/>
      <c r="DV942"/>
      <c r="DW942"/>
      <c r="DX942"/>
      <c r="DY942"/>
      <c r="DZ942"/>
      <c r="EA942"/>
      <c r="EB942"/>
      <c r="EC942"/>
      <c r="ED942"/>
      <c r="EE942"/>
      <c r="EF942"/>
      <c r="EG942"/>
      <c r="EH942"/>
      <c r="EI942"/>
      <c r="EJ942"/>
      <c r="EK942"/>
      <c r="EL942"/>
      <c r="EM942"/>
      <c r="EN942"/>
      <c r="EO942"/>
      <c r="EP942"/>
      <c r="EQ942"/>
      <c r="ER942"/>
      <c r="ES942"/>
      <c r="ET942"/>
      <c r="EU942"/>
      <c r="EV942"/>
      <c r="EW942"/>
      <c r="EX942"/>
      <c r="EY942"/>
    </row>
    <row r="943" spans="1:155">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c r="DF943"/>
      <c r="DG943"/>
      <c r="DH943"/>
      <c r="DI943"/>
      <c r="DJ943"/>
      <c r="DK943"/>
      <c r="DL943"/>
      <c r="DM943"/>
      <c r="DN943"/>
      <c r="DO943"/>
      <c r="DP943"/>
      <c r="DQ943"/>
      <c r="DR943"/>
      <c r="DS943"/>
      <c r="DT943"/>
      <c r="DU943"/>
      <c r="DV943"/>
      <c r="DW943"/>
      <c r="DX943"/>
      <c r="DY943"/>
      <c r="DZ943"/>
      <c r="EA943"/>
      <c r="EB943"/>
      <c r="EC943"/>
      <c r="ED943"/>
      <c r="EE943"/>
      <c r="EF943"/>
      <c r="EG943"/>
      <c r="EH943"/>
      <c r="EI943"/>
      <c r="EJ943"/>
      <c r="EK943"/>
      <c r="EL943"/>
      <c r="EM943"/>
      <c r="EN943"/>
      <c r="EO943"/>
      <c r="EP943"/>
      <c r="EQ943"/>
      <c r="ER943"/>
      <c r="ES943"/>
      <c r="ET943"/>
      <c r="EU943"/>
      <c r="EV943"/>
      <c r="EW943"/>
      <c r="EX943"/>
      <c r="EY943"/>
    </row>
    <row r="944" spans="1:155">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c r="DF944"/>
      <c r="DG944"/>
      <c r="DH944"/>
      <c r="DI944"/>
      <c r="DJ944"/>
      <c r="DK944"/>
      <c r="DL944"/>
      <c r="DM944"/>
      <c r="DN944"/>
      <c r="DO944"/>
      <c r="DP944"/>
      <c r="DQ944"/>
      <c r="DR944"/>
      <c r="DS944"/>
      <c r="DT944"/>
      <c r="DU944"/>
      <c r="DV944"/>
      <c r="DW944"/>
      <c r="DX944"/>
      <c r="DY944"/>
      <c r="DZ944"/>
      <c r="EA944"/>
      <c r="EB944"/>
      <c r="EC944"/>
      <c r="ED944"/>
      <c r="EE944"/>
      <c r="EF944"/>
      <c r="EG944"/>
      <c r="EH944"/>
      <c r="EI944"/>
      <c r="EJ944"/>
      <c r="EK944"/>
      <c r="EL944"/>
      <c r="EM944"/>
      <c r="EN944"/>
      <c r="EO944"/>
      <c r="EP944"/>
      <c r="EQ944"/>
      <c r="ER944"/>
      <c r="ES944"/>
      <c r="ET944"/>
      <c r="EU944"/>
      <c r="EV944"/>
      <c r="EW944"/>
      <c r="EX944"/>
      <c r="EY944"/>
    </row>
    <row r="945" spans="1:155">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c r="DF945"/>
      <c r="DG945"/>
      <c r="DH945"/>
      <c r="DI945"/>
      <c r="DJ945"/>
      <c r="DK945"/>
      <c r="DL945"/>
      <c r="DM945"/>
      <c r="DN945"/>
      <c r="DO945"/>
      <c r="DP945"/>
      <c r="DQ945"/>
      <c r="DR945"/>
      <c r="DS945"/>
      <c r="DT945"/>
      <c r="DU945"/>
      <c r="DV945"/>
      <c r="DW945"/>
      <c r="DX945"/>
      <c r="DY945"/>
      <c r="DZ945"/>
      <c r="EA945"/>
      <c r="EB945"/>
      <c r="EC945"/>
      <c r="ED945"/>
      <c r="EE945"/>
      <c r="EF945"/>
      <c r="EG945"/>
      <c r="EH945"/>
      <c r="EI945"/>
      <c r="EJ945"/>
      <c r="EK945"/>
      <c r="EL945"/>
      <c r="EM945"/>
      <c r="EN945"/>
      <c r="EO945"/>
      <c r="EP945"/>
      <c r="EQ945"/>
      <c r="ER945"/>
      <c r="ES945"/>
      <c r="ET945"/>
      <c r="EU945"/>
      <c r="EV945"/>
      <c r="EW945"/>
      <c r="EX945"/>
      <c r="EY945"/>
    </row>
    <row r="946" spans="1:155">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c r="DF946"/>
      <c r="DG946"/>
      <c r="DH946"/>
      <c r="DI946"/>
      <c r="DJ946"/>
      <c r="DK946"/>
      <c r="DL946"/>
      <c r="DM946"/>
      <c r="DN946"/>
      <c r="DO946"/>
      <c r="DP946"/>
      <c r="DQ946"/>
      <c r="DR946"/>
      <c r="DS946"/>
      <c r="DT946"/>
      <c r="DU946"/>
      <c r="DV946"/>
      <c r="DW946"/>
      <c r="DX946"/>
      <c r="DY946"/>
      <c r="DZ946"/>
      <c r="EA946"/>
      <c r="EB946"/>
      <c r="EC946"/>
      <c r="ED946"/>
      <c r="EE946"/>
      <c r="EF946"/>
      <c r="EG946"/>
      <c r="EH946"/>
      <c r="EI946"/>
      <c r="EJ946"/>
      <c r="EK946"/>
      <c r="EL946"/>
      <c r="EM946"/>
      <c r="EN946"/>
      <c r="EO946"/>
      <c r="EP946"/>
      <c r="EQ946"/>
      <c r="ER946"/>
      <c r="ES946"/>
      <c r="ET946"/>
      <c r="EU946"/>
      <c r="EV946"/>
      <c r="EW946"/>
      <c r="EX946"/>
      <c r="EY946"/>
    </row>
    <row r="947" spans="1:155">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c r="DF947"/>
      <c r="DG947"/>
      <c r="DH947"/>
      <c r="DI947"/>
      <c r="DJ947"/>
      <c r="DK947"/>
      <c r="DL947"/>
      <c r="DM947"/>
      <c r="DN947"/>
      <c r="DO947"/>
      <c r="DP947"/>
      <c r="DQ947"/>
      <c r="DR947"/>
      <c r="DS947"/>
      <c r="DT947"/>
      <c r="DU947"/>
      <c r="DV947"/>
      <c r="DW947"/>
      <c r="DX947"/>
      <c r="DY947"/>
      <c r="DZ947"/>
      <c r="EA947"/>
      <c r="EB947"/>
      <c r="EC947"/>
      <c r="ED947"/>
      <c r="EE947"/>
      <c r="EF947"/>
      <c r="EG947"/>
      <c r="EH947"/>
      <c r="EI947"/>
      <c r="EJ947"/>
      <c r="EK947"/>
      <c r="EL947"/>
      <c r="EM947"/>
      <c r="EN947"/>
      <c r="EO947"/>
      <c r="EP947"/>
      <c r="EQ947"/>
      <c r="ER947"/>
      <c r="ES947"/>
      <c r="ET947"/>
      <c r="EU947"/>
      <c r="EV947"/>
      <c r="EW947"/>
      <c r="EX947"/>
      <c r="EY947"/>
    </row>
    <row r="948" spans="1:155">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c r="DF948"/>
      <c r="DG948"/>
      <c r="DH948"/>
      <c r="DI948"/>
      <c r="DJ948"/>
      <c r="DK948"/>
      <c r="DL948"/>
      <c r="DM948"/>
      <c r="DN948"/>
      <c r="DO948"/>
      <c r="DP948"/>
      <c r="DQ948"/>
      <c r="DR948"/>
      <c r="DS948"/>
      <c r="DT948"/>
      <c r="DU948"/>
      <c r="DV948"/>
      <c r="DW948"/>
      <c r="DX948"/>
      <c r="DY948"/>
      <c r="DZ948"/>
      <c r="EA948"/>
      <c r="EB948"/>
      <c r="EC948"/>
      <c r="ED948"/>
      <c r="EE948"/>
      <c r="EF948"/>
      <c r="EG948"/>
      <c r="EH948"/>
      <c r="EI948"/>
      <c r="EJ948"/>
      <c r="EK948"/>
      <c r="EL948"/>
      <c r="EM948"/>
      <c r="EN948"/>
      <c r="EO948"/>
      <c r="EP948"/>
      <c r="EQ948"/>
      <c r="ER948"/>
      <c r="ES948"/>
      <c r="ET948"/>
      <c r="EU948"/>
      <c r="EV948"/>
      <c r="EW948"/>
      <c r="EX948"/>
      <c r="EY948"/>
    </row>
    <row r="949" spans="1:155">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c r="DF949"/>
      <c r="DG949"/>
      <c r="DH949"/>
      <c r="DI949"/>
      <c r="DJ949"/>
      <c r="DK949"/>
      <c r="DL949"/>
      <c r="DM949"/>
      <c r="DN949"/>
      <c r="DO949"/>
      <c r="DP949"/>
      <c r="DQ949"/>
      <c r="DR949"/>
      <c r="DS949"/>
      <c r="DT949"/>
      <c r="DU949"/>
      <c r="DV949"/>
      <c r="DW949"/>
      <c r="DX949"/>
      <c r="DY949"/>
      <c r="DZ949"/>
      <c r="EA949"/>
      <c r="EB949"/>
      <c r="EC949"/>
      <c r="ED949"/>
      <c r="EE949"/>
      <c r="EF949"/>
      <c r="EG949"/>
      <c r="EH949"/>
      <c r="EI949"/>
      <c r="EJ949"/>
      <c r="EK949"/>
      <c r="EL949"/>
      <c r="EM949"/>
      <c r="EN949"/>
      <c r="EO949"/>
      <c r="EP949"/>
      <c r="EQ949"/>
      <c r="ER949"/>
      <c r="ES949"/>
      <c r="ET949"/>
      <c r="EU949"/>
      <c r="EV949"/>
      <c r="EW949"/>
      <c r="EX949"/>
      <c r="EY949"/>
    </row>
    <row r="950" spans="1:155">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c r="DF950"/>
      <c r="DG950"/>
      <c r="DH950"/>
      <c r="DI950"/>
      <c r="DJ950"/>
      <c r="DK950"/>
      <c r="DL950"/>
      <c r="DM950"/>
      <c r="DN950"/>
      <c r="DO950"/>
      <c r="DP950"/>
      <c r="DQ950"/>
      <c r="DR950"/>
      <c r="DS950"/>
      <c r="DT950"/>
      <c r="DU950"/>
      <c r="DV950"/>
      <c r="DW950"/>
      <c r="DX950"/>
      <c r="DY950"/>
      <c r="DZ950"/>
      <c r="EA950"/>
      <c r="EB950"/>
      <c r="EC950"/>
      <c r="ED950"/>
      <c r="EE950"/>
      <c r="EF950"/>
      <c r="EG950"/>
      <c r="EH950"/>
      <c r="EI950"/>
      <c r="EJ950"/>
      <c r="EK950"/>
      <c r="EL950"/>
      <c r="EM950"/>
      <c r="EN950"/>
      <c r="EO950"/>
      <c r="EP950"/>
      <c r="EQ950"/>
      <c r="ER950"/>
      <c r="ES950"/>
      <c r="ET950"/>
      <c r="EU950"/>
      <c r="EV950"/>
      <c r="EW950"/>
      <c r="EX950"/>
      <c r="EY950"/>
    </row>
    <row r="951" spans="1:155">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c r="DF951"/>
      <c r="DG951"/>
      <c r="DH951"/>
      <c r="DI951"/>
      <c r="DJ951"/>
      <c r="DK951"/>
      <c r="DL951"/>
      <c r="DM951"/>
      <c r="DN951"/>
      <c r="DO951"/>
      <c r="DP951"/>
      <c r="DQ951"/>
      <c r="DR951"/>
      <c r="DS951"/>
      <c r="DT951"/>
      <c r="DU951"/>
      <c r="DV951"/>
      <c r="DW951"/>
      <c r="DX951"/>
      <c r="DY951"/>
      <c r="DZ951"/>
      <c r="EA951"/>
      <c r="EB951"/>
      <c r="EC951"/>
      <c r="ED951"/>
      <c r="EE951"/>
      <c r="EF951"/>
      <c r="EG951"/>
      <c r="EH951"/>
      <c r="EI951"/>
      <c r="EJ951"/>
      <c r="EK951"/>
      <c r="EL951"/>
      <c r="EM951"/>
      <c r="EN951"/>
      <c r="EO951"/>
      <c r="EP951"/>
      <c r="EQ951"/>
      <c r="ER951"/>
      <c r="ES951"/>
      <c r="ET951"/>
      <c r="EU951"/>
      <c r="EV951"/>
      <c r="EW951"/>
      <c r="EX951"/>
      <c r="EY951"/>
    </row>
    <row r="952" spans="1:155">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c r="DF952"/>
      <c r="DG952"/>
      <c r="DH952"/>
      <c r="DI952"/>
      <c r="DJ952"/>
      <c r="DK952"/>
      <c r="DL952"/>
      <c r="DM952"/>
      <c r="DN952"/>
      <c r="DO952"/>
      <c r="DP952"/>
      <c r="DQ952"/>
      <c r="DR952"/>
      <c r="DS952"/>
      <c r="DT952"/>
      <c r="DU952"/>
      <c r="DV952"/>
      <c r="DW952"/>
      <c r="DX952"/>
      <c r="DY952"/>
      <c r="DZ952"/>
      <c r="EA952"/>
      <c r="EB952"/>
      <c r="EC952"/>
      <c r="ED952"/>
      <c r="EE952"/>
      <c r="EF952"/>
      <c r="EG952"/>
      <c r="EH952"/>
      <c r="EI952"/>
      <c r="EJ952"/>
      <c r="EK952"/>
      <c r="EL952"/>
      <c r="EM952"/>
      <c r="EN952"/>
      <c r="EO952"/>
      <c r="EP952"/>
      <c r="EQ952"/>
      <c r="ER952"/>
      <c r="ES952"/>
      <c r="ET952"/>
      <c r="EU952"/>
      <c r="EV952"/>
      <c r="EW952"/>
      <c r="EX952"/>
      <c r="EY952"/>
    </row>
    <row r="953" spans="1:155">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c r="DF953"/>
      <c r="DG953"/>
      <c r="DH953"/>
      <c r="DI953"/>
      <c r="DJ953"/>
      <c r="DK953"/>
      <c r="DL953"/>
      <c r="DM953"/>
      <c r="DN953"/>
      <c r="DO953"/>
      <c r="DP953"/>
      <c r="DQ953"/>
      <c r="DR953"/>
      <c r="DS953"/>
      <c r="DT953"/>
      <c r="DU953"/>
      <c r="DV953"/>
      <c r="DW953"/>
      <c r="DX953"/>
      <c r="DY953"/>
      <c r="DZ953"/>
      <c r="EA953"/>
      <c r="EB953"/>
      <c r="EC953"/>
      <c r="ED953"/>
      <c r="EE953"/>
      <c r="EF953"/>
      <c r="EG953"/>
      <c r="EH953"/>
      <c r="EI953"/>
      <c r="EJ953"/>
      <c r="EK953"/>
      <c r="EL953"/>
      <c r="EM953"/>
      <c r="EN953"/>
      <c r="EO953"/>
      <c r="EP953"/>
      <c r="EQ953"/>
      <c r="ER953"/>
      <c r="ES953"/>
      <c r="ET953"/>
      <c r="EU953"/>
      <c r="EV953"/>
      <c r="EW953"/>
      <c r="EX953"/>
      <c r="EY953"/>
    </row>
    <row r="954" spans="1:155">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c r="DF954"/>
      <c r="DG954"/>
      <c r="DH954"/>
      <c r="DI954"/>
      <c r="DJ954"/>
      <c r="DK954"/>
      <c r="DL954"/>
      <c r="DM954"/>
      <c r="DN954"/>
      <c r="DO954"/>
      <c r="DP954"/>
      <c r="DQ954"/>
      <c r="DR954"/>
      <c r="DS954"/>
      <c r="DT954"/>
      <c r="DU954"/>
      <c r="DV954"/>
      <c r="DW954"/>
      <c r="DX954"/>
      <c r="DY954"/>
      <c r="DZ954"/>
      <c r="EA954"/>
      <c r="EB954"/>
      <c r="EC954"/>
      <c r="ED954"/>
      <c r="EE954"/>
      <c r="EF954"/>
      <c r="EG954"/>
      <c r="EH954"/>
      <c r="EI954"/>
      <c r="EJ954"/>
      <c r="EK954"/>
      <c r="EL954"/>
      <c r="EM954"/>
      <c r="EN954"/>
      <c r="EO954"/>
      <c r="EP954"/>
      <c r="EQ954"/>
      <c r="ER954"/>
      <c r="ES954"/>
      <c r="ET954"/>
      <c r="EU954"/>
      <c r="EV954"/>
      <c r="EW954"/>
      <c r="EX954"/>
      <c r="EY954"/>
    </row>
    <row r="955" spans="1:155">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c r="DF955"/>
      <c r="DG955"/>
      <c r="DH955"/>
      <c r="DI955"/>
      <c r="DJ955"/>
      <c r="DK955"/>
      <c r="DL955"/>
      <c r="DM955"/>
      <c r="DN955"/>
      <c r="DO955"/>
      <c r="DP955"/>
      <c r="DQ955"/>
      <c r="DR955"/>
      <c r="DS955"/>
      <c r="DT955"/>
      <c r="DU955"/>
      <c r="DV955"/>
      <c r="DW955"/>
      <c r="DX955"/>
      <c r="DY955"/>
      <c r="DZ955"/>
      <c r="EA955"/>
      <c r="EB955"/>
      <c r="EC955"/>
      <c r="ED955"/>
      <c r="EE955"/>
      <c r="EF955"/>
      <c r="EG955"/>
      <c r="EH955"/>
      <c r="EI955"/>
      <c r="EJ955"/>
      <c r="EK955"/>
      <c r="EL955"/>
      <c r="EM955"/>
      <c r="EN955"/>
      <c r="EO955"/>
      <c r="EP955"/>
      <c r="EQ955"/>
      <c r="ER955"/>
      <c r="ES955"/>
      <c r="ET955"/>
      <c r="EU955"/>
      <c r="EV955"/>
      <c r="EW955"/>
      <c r="EX955"/>
      <c r="EY955"/>
    </row>
    <row r="956" spans="1:155">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c r="DF956"/>
      <c r="DG956"/>
      <c r="DH956"/>
      <c r="DI956"/>
      <c r="DJ956"/>
      <c r="DK956"/>
      <c r="DL956"/>
      <c r="DM956"/>
      <c r="DN956"/>
      <c r="DO956"/>
      <c r="DP956"/>
      <c r="DQ956"/>
      <c r="DR956"/>
      <c r="DS956"/>
      <c r="DT956"/>
      <c r="DU956"/>
      <c r="DV956"/>
      <c r="DW956"/>
      <c r="DX956"/>
      <c r="DY956"/>
      <c r="DZ956"/>
      <c r="EA956"/>
      <c r="EB956"/>
      <c r="EC956"/>
      <c r="ED956"/>
      <c r="EE956"/>
      <c r="EF956"/>
      <c r="EG956"/>
      <c r="EH956"/>
      <c r="EI956"/>
      <c r="EJ956"/>
      <c r="EK956"/>
      <c r="EL956"/>
      <c r="EM956"/>
      <c r="EN956"/>
      <c r="EO956"/>
      <c r="EP956"/>
      <c r="EQ956"/>
      <c r="ER956"/>
      <c r="ES956"/>
      <c r="ET956"/>
      <c r="EU956"/>
      <c r="EV956"/>
      <c r="EW956"/>
      <c r="EX956"/>
      <c r="EY956"/>
    </row>
    <row r="957" spans="1:155">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c r="DF957"/>
      <c r="DG957"/>
      <c r="DH957"/>
      <c r="DI957"/>
      <c r="DJ957"/>
      <c r="DK957"/>
      <c r="DL957"/>
      <c r="DM957"/>
      <c r="DN957"/>
      <c r="DO957"/>
      <c r="DP957"/>
      <c r="DQ957"/>
      <c r="DR957"/>
      <c r="DS957"/>
      <c r="DT957"/>
      <c r="DU957"/>
      <c r="DV957"/>
      <c r="DW957"/>
      <c r="DX957"/>
      <c r="DY957"/>
      <c r="DZ957"/>
      <c r="EA957"/>
      <c r="EB957"/>
      <c r="EC957"/>
      <c r="ED957"/>
      <c r="EE957"/>
      <c r="EF957"/>
      <c r="EG957"/>
      <c r="EH957"/>
      <c r="EI957"/>
      <c r="EJ957"/>
      <c r="EK957"/>
      <c r="EL957"/>
      <c r="EM957"/>
      <c r="EN957"/>
      <c r="EO957"/>
      <c r="EP957"/>
      <c r="EQ957"/>
      <c r="ER957"/>
      <c r="ES957"/>
      <c r="ET957"/>
      <c r="EU957"/>
      <c r="EV957"/>
      <c r="EW957"/>
      <c r="EX957"/>
      <c r="EY957"/>
    </row>
    <row r="958" spans="1:155">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c r="DF958"/>
      <c r="DG958"/>
      <c r="DH958"/>
      <c r="DI958"/>
      <c r="DJ958"/>
      <c r="DK958"/>
      <c r="DL958"/>
      <c r="DM958"/>
      <c r="DN958"/>
      <c r="DO958"/>
      <c r="DP958"/>
      <c r="DQ958"/>
      <c r="DR958"/>
      <c r="DS958"/>
      <c r="DT958"/>
      <c r="DU958"/>
      <c r="DV958"/>
      <c r="DW958"/>
      <c r="DX958"/>
      <c r="DY958"/>
      <c r="DZ958"/>
      <c r="EA958"/>
      <c r="EB958"/>
      <c r="EC958"/>
      <c r="ED958"/>
      <c r="EE958"/>
      <c r="EF958"/>
      <c r="EG958"/>
      <c r="EH958"/>
      <c r="EI958"/>
      <c r="EJ958"/>
      <c r="EK958"/>
      <c r="EL958"/>
      <c r="EM958"/>
      <c r="EN958"/>
      <c r="EO958"/>
      <c r="EP958"/>
      <c r="EQ958"/>
      <c r="ER958"/>
      <c r="ES958"/>
      <c r="ET958"/>
      <c r="EU958"/>
      <c r="EV958"/>
      <c r="EW958"/>
      <c r="EX958"/>
      <c r="EY958"/>
    </row>
    <row r="959" spans="1:155">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c r="DF959"/>
      <c r="DG959"/>
      <c r="DH959"/>
      <c r="DI959"/>
      <c r="DJ959"/>
      <c r="DK959"/>
      <c r="DL959"/>
      <c r="DM959"/>
      <c r="DN959"/>
      <c r="DO959"/>
      <c r="DP959"/>
      <c r="DQ959"/>
      <c r="DR959"/>
      <c r="DS959"/>
      <c r="DT959"/>
      <c r="DU959"/>
      <c r="DV959"/>
      <c r="DW959"/>
      <c r="DX959"/>
      <c r="DY959"/>
      <c r="DZ959"/>
      <c r="EA959"/>
      <c r="EB959"/>
      <c r="EC959"/>
      <c r="ED959"/>
      <c r="EE959"/>
      <c r="EF959"/>
      <c r="EG959"/>
      <c r="EH959"/>
      <c r="EI959"/>
      <c r="EJ959"/>
      <c r="EK959"/>
      <c r="EL959"/>
      <c r="EM959"/>
      <c r="EN959"/>
      <c r="EO959"/>
      <c r="EP959"/>
      <c r="EQ959"/>
      <c r="ER959"/>
      <c r="ES959"/>
      <c r="ET959"/>
      <c r="EU959"/>
      <c r="EV959"/>
      <c r="EW959"/>
      <c r="EX959"/>
      <c r="EY959"/>
    </row>
    <row r="960" spans="1:155">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c r="DF960"/>
      <c r="DG960"/>
      <c r="DH960"/>
      <c r="DI960"/>
      <c r="DJ960"/>
      <c r="DK960"/>
      <c r="DL960"/>
      <c r="DM960"/>
      <c r="DN960"/>
      <c r="DO960"/>
      <c r="DP960"/>
      <c r="DQ960"/>
      <c r="DR960"/>
      <c r="DS960"/>
      <c r="DT960"/>
      <c r="DU960"/>
      <c r="DV960"/>
      <c r="DW960"/>
      <c r="DX960"/>
      <c r="DY960"/>
      <c r="DZ960"/>
      <c r="EA960"/>
      <c r="EB960"/>
      <c r="EC960"/>
      <c r="ED960"/>
      <c r="EE960"/>
      <c r="EF960"/>
      <c r="EG960"/>
      <c r="EH960"/>
      <c r="EI960"/>
      <c r="EJ960"/>
      <c r="EK960"/>
      <c r="EL960"/>
      <c r="EM960"/>
      <c r="EN960"/>
      <c r="EO960"/>
      <c r="EP960"/>
      <c r="EQ960"/>
      <c r="ER960"/>
      <c r="ES960"/>
      <c r="ET960"/>
      <c r="EU960"/>
      <c r="EV960"/>
      <c r="EW960"/>
      <c r="EX960"/>
      <c r="EY960"/>
    </row>
    <row r="961" spans="1:155">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c r="DF961"/>
      <c r="DG961"/>
      <c r="DH961"/>
      <c r="DI961"/>
      <c r="DJ961"/>
      <c r="DK961"/>
      <c r="DL961"/>
      <c r="DM961"/>
      <c r="DN961"/>
      <c r="DO961"/>
      <c r="DP961"/>
      <c r="DQ961"/>
      <c r="DR961"/>
      <c r="DS961"/>
      <c r="DT961"/>
      <c r="DU961"/>
      <c r="DV961"/>
      <c r="DW961"/>
      <c r="DX961"/>
      <c r="DY961"/>
      <c r="DZ961"/>
      <c r="EA961"/>
      <c r="EB961"/>
      <c r="EC961"/>
      <c r="ED961"/>
      <c r="EE961"/>
      <c r="EF961"/>
      <c r="EG961"/>
      <c r="EH961"/>
      <c r="EI961"/>
      <c r="EJ961"/>
      <c r="EK961"/>
      <c r="EL961"/>
      <c r="EM961"/>
      <c r="EN961"/>
      <c r="EO961"/>
      <c r="EP961"/>
      <c r="EQ961"/>
      <c r="ER961"/>
      <c r="ES961"/>
      <c r="ET961"/>
      <c r="EU961"/>
      <c r="EV961"/>
      <c r="EW961"/>
      <c r="EX961"/>
      <c r="EY961"/>
    </row>
    <row r="962" spans="1:155">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c r="DF962"/>
      <c r="DG962"/>
      <c r="DH962"/>
      <c r="DI962"/>
      <c r="DJ962"/>
      <c r="DK962"/>
      <c r="DL962"/>
      <c r="DM962"/>
      <c r="DN962"/>
      <c r="DO962"/>
      <c r="DP962"/>
      <c r="DQ962"/>
      <c r="DR962"/>
      <c r="DS962"/>
      <c r="DT962"/>
      <c r="DU962"/>
      <c r="DV962"/>
      <c r="DW962"/>
      <c r="DX962"/>
      <c r="DY962"/>
      <c r="DZ962"/>
      <c r="EA962"/>
      <c r="EB962"/>
      <c r="EC962"/>
      <c r="ED962"/>
      <c r="EE962"/>
      <c r="EF962"/>
      <c r="EG962"/>
      <c r="EH962"/>
      <c r="EI962"/>
      <c r="EJ962"/>
      <c r="EK962"/>
      <c r="EL962"/>
      <c r="EM962"/>
      <c r="EN962"/>
      <c r="EO962"/>
      <c r="EP962"/>
      <c r="EQ962"/>
      <c r="ER962"/>
      <c r="ES962"/>
      <c r="ET962"/>
      <c r="EU962"/>
      <c r="EV962"/>
      <c r="EW962"/>
      <c r="EX962"/>
      <c r="EY962"/>
    </row>
    <row r="963" spans="1:155">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c r="DF963"/>
      <c r="DG963"/>
      <c r="DH963"/>
      <c r="DI963"/>
      <c r="DJ963"/>
      <c r="DK963"/>
      <c r="DL963"/>
      <c r="DM963"/>
      <c r="DN963"/>
      <c r="DO963"/>
      <c r="DP963"/>
      <c r="DQ963"/>
      <c r="DR963"/>
      <c r="DS963"/>
      <c r="DT963"/>
      <c r="DU963"/>
      <c r="DV963"/>
      <c r="DW963"/>
      <c r="DX963"/>
      <c r="DY963"/>
      <c r="DZ963"/>
      <c r="EA963"/>
      <c r="EB963"/>
      <c r="EC963"/>
      <c r="ED963"/>
      <c r="EE963"/>
      <c r="EF963"/>
      <c r="EG963"/>
      <c r="EH963"/>
      <c r="EI963"/>
      <c r="EJ963"/>
      <c r="EK963"/>
      <c r="EL963"/>
      <c r="EM963"/>
      <c r="EN963"/>
      <c r="EO963"/>
      <c r="EP963"/>
      <c r="EQ963"/>
      <c r="ER963"/>
      <c r="ES963"/>
      <c r="ET963"/>
      <c r="EU963"/>
      <c r="EV963"/>
      <c r="EW963"/>
      <c r="EX963"/>
      <c r="EY963"/>
    </row>
    <row r="964" spans="1:155">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c r="DF964"/>
      <c r="DG964"/>
      <c r="DH964"/>
      <c r="DI964"/>
      <c r="DJ964"/>
      <c r="DK964"/>
      <c r="DL964"/>
      <c r="DM964"/>
      <c r="DN964"/>
      <c r="DO964"/>
      <c r="DP964"/>
      <c r="DQ964"/>
      <c r="DR964"/>
      <c r="DS964"/>
      <c r="DT964"/>
      <c r="DU964"/>
      <c r="DV964"/>
      <c r="DW964"/>
      <c r="DX964"/>
      <c r="DY964"/>
      <c r="DZ964"/>
      <c r="EA964"/>
      <c r="EB964"/>
      <c r="EC964"/>
      <c r="ED964"/>
      <c r="EE964"/>
      <c r="EF964"/>
      <c r="EG964"/>
      <c r="EH964"/>
      <c r="EI964"/>
      <c r="EJ964"/>
      <c r="EK964"/>
      <c r="EL964"/>
      <c r="EM964"/>
      <c r="EN964"/>
      <c r="EO964"/>
      <c r="EP964"/>
      <c r="EQ964"/>
      <c r="ER964"/>
      <c r="ES964"/>
      <c r="ET964"/>
      <c r="EU964"/>
      <c r="EV964"/>
      <c r="EW964"/>
      <c r="EX964"/>
      <c r="EY964"/>
    </row>
    <row r="965" spans="1:155">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c r="DF965"/>
      <c r="DG965"/>
      <c r="DH965"/>
      <c r="DI965"/>
      <c r="DJ965"/>
      <c r="DK965"/>
      <c r="DL965"/>
      <c r="DM965"/>
      <c r="DN965"/>
      <c r="DO965"/>
      <c r="DP965"/>
      <c r="DQ965"/>
      <c r="DR965"/>
      <c r="DS965"/>
      <c r="DT965"/>
      <c r="DU965"/>
      <c r="DV965"/>
      <c r="DW965"/>
      <c r="DX965"/>
      <c r="DY965"/>
      <c r="DZ965"/>
      <c r="EA965"/>
      <c r="EB965"/>
      <c r="EC965"/>
      <c r="ED965"/>
      <c r="EE965"/>
      <c r="EF965"/>
      <c r="EG965"/>
      <c r="EH965"/>
      <c r="EI965"/>
      <c r="EJ965"/>
      <c r="EK965"/>
      <c r="EL965"/>
      <c r="EM965"/>
      <c r="EN965"/>
      <c r="EO965"/>
      <c r="EP965"/>
      <c r="EQ965"/>
      <c r="ER965"/>
      <c r="ES965"/>
      <c r="ET965"/>
      <c r="EU965"/>
      <c r="EV965"/>
      <c r="EW965"/>
      <c r="EX965"/>
      <c r="EY965"/>
    </row>
    <row r="966" spans="1:155">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c r="DF966"/>
      <c r="DG966"/>
      <c r="DH966"/>
      <c r="DI966"/>
      <c r="DJ966"/>
      <c r="DK966"/>
      <c r="DL966"/>
      <c r="DM966"/>
      <c r="DN966"/>
      <c r="DO966"/>
      <c r="DP966"/>
      <c r="DQ966"/>
      <c r="DR966"/>
      <c r="DS966"/>
      <c r="DT966"/>
      <c r="DU966"/>
      <c r="DV966"/>
      <c r="DW966"/>
      <c r="DX966"/>
      <c r="DY966"/>
      <c r="DZ966"/>
      <c r="EA966"/>
      <c r="EB966"/>
      <c r="EC966"/>
      <c r="ED966"/>
      <c r="EE966"/>
      <c r="EF966"/>
      <c r="EG966"/>
      <c r="EH966"/>
      <c r="EI966"/>
      <c r="EJ966"/>
      <c r="EK966"/>
      <c r="EL966"/>
      <c r="EM966"/>
      <c r="EN966"/>
      <c r="EO966"/>
      <c r="EP966"/>
      <c r="EQ966"/>
      <c r="ER966"/>
      <c r="ES966"/>
      <c r="ET966"/>
      <c r="EU966"/>
      <c r="EV966"/>
      <c r="EW966"/>
      <c r="EX966"/>
      <c r="EY966"/>
    </row>
    <row r="967" spans="1:155">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c r="DF967"/>
      <c r="DG967"/>
      <c r="DH967"/>
      <c r="DI967"/>
      <c r="DJ967"/>
      <c r="DK967"/>
      <c r="DL967"/>
      <c r="DM967"/>
      <c r="DN967"/>
      <c r="DO967"/>
      <c r="DP967"/>
      <c r="DQ967"/>
      <c r="DR967"/>
      <c r="DS967"/>
      <c r="DT967"/>
      <c r="DU967"/>
      <c r="DV967"/>
      <c r="DW967"/>
      <c r="DX967"/>
      <c r="DY967"/>
      <c r="DZ967"/>
      <c r="EA967"/>
      <c r="EB967"/>
      <c r="EC967"/>
      <c r="ED967"/>
      <c r="EE967"/>
      <c r="EF967"/>
      <c r="EG967"/>
      <c r="EH967"/>
      <c r="EI967"/>
      <c r="EJ967"/>
      <c r="EK967"/>
      <c r="EL967"/>
      <c r="EM967"/>
      <c r="EN967"/>
      <c r="EO967"/>
      <c r="EP967"/>
      <c r="EQ967"/>
      <c r="ER967"/>
      <c r="ES967"/>
      <c r="ET967"/>
      <c r="EU967"/>
      <c r="EV967"/>
      <c r="EW967"/>
      <c r="EX967"/>
      <c r="EY967"/>
    </row>
    <row r="968" spans="1:155">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c r="DF968"/>
      <c r="DG968"/>
      <c r="DH968"/>
      <c r="DI968"/>
      <c r="DJ968"/>
      <c r="DK968"/>
      <c r="DL968"/>
      <c r="DM968"/>
      <c r="DN968"/>
      <c r="DO968"/>
      <c r="DP968"/>
      <c r="DQ968"/>
      <c r="DR968"/>
      <c r="DS968"/>
      <c r="DT968"/>
      <c r="DU968"/>
      <c r="DV968"/>
      <c r="DW968"/>
      <c r="DX968"/>
      <c r="DY968"/>
      <c r="DZ968"/>
      <c r="EA968"/>
      <c r="EB968"/>
      <c r="EC968"/>
      <c r="ED968"/>
      <c r="EE968"/>
      <c r="EF968"/>
      <c r="EG968"/>
      <c r="EH968"/>
      <c r="EI968"/>
      <c r="EJ968"/>
      <c r="EK968"/>
      <c r="EL968"/>
      <c r="EM968"/>
      <c r="EN968"/>
      <c r="EO968"/>
      <c r="EP968"/>
      <c r="EQ968"/>
      <c r="ER968"/>
      <c r="ES968"/>
      <c r="ET968"/>
      <c r="EU968"/>
      <c r="EV968"/>
      <c r="EW968"/>
      <c r="EX968"/>
      <c r="EY968"/>
    </row>
    <row r="969" spans="1:155">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c r="DF969"/>
      <c r="DG969"/>
      <c r="DH969"/>
      <c r="DI969"/>
      <c r="DJ969"/>
      <c r="DK969"/>
      <c r="DL969"/>
      <c r="DM969"/>
      <c r="DN969"/>
      <c r="DO969"/>
      <c r="DP969"/>
      <c r="DQ969"/>
      <c r="DR969"/>
      <c r="DS969"/>
      <c r="DT969"/>
      <c r="DU969"/>
      <c r="DV969"/>
      <c r="DW969"/>
      <c r="DX969"/>
      <c r="DY969"/>
      <c r="DZ969"/>
      <c r="EA969"/>
      <c r="EB969"/>
      <c r="EC969"/>
      <c r="ED969"/>
      <c r="EE969"/>
      <c r="EF969"/>
      <c r="EG969"/>
      <c r="EH969"/>
      <c r="EI969"/>
      <c r="EJ969"/>
      <c r="EK969"/>
      <c r="EL969"/>
      <c r="EM969"/>
      <c r="EN969"/>
      <c r="EO969"/>
      <c r="EP969"/>
      <c r="EQ969"/>
      <c r="ER969"/>
      <c r="ES969"/>
      <c r="ET969"/>
      <c r="EU969"/>
      <c r="EV969"/>
      <c r="EW969"/>
      <c r="EX969"/>
      <c r="EY969"/>
    </row>
    <row r="970" spans="1:155">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c r="DF970"/>
      <c r="DG970"/>
      <c r="DH970"/>
      <c r="DI970"/>
      <c r="DJ970"/>
      <c r="DK970"/>
      <c r="DL970"/>
      <c r="DM970"/>
      <c r="DN970"/>
      <c r="DO970"/>
      <c r="DP970"/>
      <c r="DQ970"/>
      <c r="DR970"/>
      <c r="DS970"/>
      <c r="DT970"/>
      <c r="DU970"/>
      <c r="DV970"/>
      <c r="DW970"/>
      <c r="DX970"/>
      <c r="DY970"/>
      <c r="DZ970"/>
      <c r="EA970"/>
      <c r="EB970"/>
      <c r="EC970"/>
      <c r="ED970"/>
      <c r="EE970"/>
      <c r="EF970"/>
      <c r="EG970"/>
      <c r="EH970"/>
      <c r="EI970"/>
      <c r="EJ970"/>
      <c r="EK970"/>
      <c r="EL970"/>
      <c r="EM970"/>
      <c r="EN970"/>
      <c r="EO970"/>
      <c r="EP970"/>
      <c r="EQ970"/>
      <c r="ER970"/>
      <c r="ES970"/>
      <c r="ET970"/>
      <c r="EU970"/>
      <c r="EV970"/>
      <c r="EW970"/>
      <c r="EX970"/>
      <c r="EY970"/>
    </row>
    <row r="971" spans="1:155">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c r="DF971"/>
      <c r="DG971"/>
      <c r="DH971"/>
      <c r="DI971"/>
      <c r="DJ971"/>
      <c r="DK971"/>
      <c r="DL971"/>
      <c r="DM971"/>
      <c r="DN971"/>
      <c r="DO971"/>
      <c r="DP971"/>
      <c r="DQ971"/>
      <c r="DR971"/>
      <c r="DS971"/>
      <c r="DT971"/>
      <c r="DU971"/>
      <c r="DV971"/>
      <c r="DW971"/>
      <c r="DX971"/>
      <c r="DY971"/>
      <c r="DZ971"/>
      <c r="EA971"/>
      <c r="EB971"/>
      <c r="EC971"/>
      <c r="ED971"/>
      <c r="EE971"/>
      <c r="EF971"/>
      <c r="EG971"/>
      <c r="EH971"/>
      <c r="EI971"/>
      <c r="EJ971"/>
      <c r="EK971"/>
      <c r="EL971"/>
      <c r="EM971"/>
      <c r="EN971"/>
      <c r="EO971"/>
      <c r="EP971"/>
      <c r="EQ971"/>
      <c r="ER971"/>
      <c r="ES971"/>
      <c r="ET971"/>
      <c r="EU971"/>
      <c r="EV971"/>
      <c r="EW971"/>
      <c r="EX971"/>
      <c r="EY971"/>
    </row>
    <row r="972" spans="1:155">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c r="DF972"/>
      <c r="DG972"/>
      <c r="DH972"/>
      <c r="DI972"/>
      <c r="DJ972"/>
      <c r="DK972"/>
      <c r="DL972"/>
      <c r="DM972"/>
      <c r="DN972"/>
      <c r="DO972"/>
      <c r="DP972"/>
      <c r="DQ972"/>
      <c r="DR972"/>
      <c r="DS972"/>
      <c r="DT972"/>
      <c r="DU972"/>
      <c r="DV972"/>
      <c r="DW972"/>
      <c r="DX972"/>
      <c r="DY972"/>
      <c r="DZ972"/>
      <c r="EA972"/>
      <c r="EB972"/>
      <c r="EC972"/>
      <c r="ED972"/>
      <c r="EE972"/>
      <c r="EF972"/>
      <c r="EG972"/>
      <c r="EH972"/>
      <c r="EI972"/>
      <c r="EJ972"/>
      <c r="EK972"/>
      <c r="EL972"/>
      <c r="EM972"/>
      <c r="EN972"/>
      <c r="EO972"/>
      <c r="EP972"/>
      <c r="EQ972"/>
      <c r="ER972"/>
      <c r="ES972"/>
      <c r="ET972"/>
      <c r="EU972"/>
      <c r="EV972"/>
      <c r="EW972"/>
      <c r="EX972"/>
      <c r="EY972"/>
    </row>
    <row r="973" spans="1:155">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c r="DF973"/>
      <c r="DG973"/>
      <c r="DH973"/>
      <c r="DI973"/>
      <c r="DJ973"/>
      <c r="DK973"/>
      <c r="DL973"/>
      <c r="DM973"/>
      <c r="DN973"/>
      <c r="DO973"/>
      <c r="DP973"/>
      <c r="DQ973"/>
      <c r="DR973"/>
      <c r="DS973"/>
      <c r="DT973"/>
      <c r="DU973"/>
      <c r="DV973"/>
      <c r="DW973"/>
      <c r="DX973"/>
      <c r="DY973"/>
      <c r="DZ973"/>
      <c r="EA973"/>
      <c r="EB973"/>
      <c r="EC973"/>
      <c r="ED973"/>
      <c r="EE973"/>
      <c r="EF973"/>
      <c r="EG973"/>
      <c r="EH973"/>
      <c r="EI973"/>
      <c r="EJ973"/>
      <c r="EK973"/>
      <c r="EL973"/>
      <c r="EM973"/>
      <c r="EN973"/>
      <c r="EO973"/>
      <c r="EP973"/>
      <c r="EQ973"/>
      <c r="ER973"/>
      <c r="ES973"/>
      <c r="ET973"/>
      <c r="EU973"/>
      <c r="EV973"/>
      <c r="EW973"/>
      <c r="EX973"/>
      <c r="EY973"/>
    </row>
    <row r="974" spans="1:155">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c r="DF974"/>
      <c r="DG974"/>
      <c r="DH974"/>
      <c r="DI974"/>
      <c r="DJ974"/>
      <c r="DK974"/>
      <c r="DL974"/>
      <c r="DM974"/>
      <c r="DN974"/>
      <c r="DO974"/>
      <c r="DP974"/>
      <c r="DQ974"/>
      <c r="DR974"/>
      <c r="DS974"/>
      <c r="DT974"/>
      <c r="DU974"/>
      <c r="DV974"/>
      <c r="DW974"/>
      <c r="DX974"/>
      <c r="DY974"/>
      <c r="DZ974"/>
      <c r="EA974"/>
      <c r="EB974"/>
      <c r="EC974"/>
      <c r="ED974"/>
      <c r="EE974"/>
      <c r="EF974"/>
      <c r="EG974"/>
      <c r="EH974"/>
      <c r="EI974"/>
      <c r="EJ974"/>
      <c r="EK974"/>
      <c r="EL974"/>
      <c r="EM974"/>
      <c r="EN974"/>
      <c r="EO974"/>
      <c r="EP974"/>
      <c r="EQ974"/>
      <c r="ER974"/>
      <c r="ES974"/>
      <c r="ET974"/>
      <c r="EU974"/>
      <c r="EV974"/>
      <c r="EW974"/>
      <c r="EX974"/>
      <c r="EY974"/>
    </row>
    <row r="975" spans="1:155">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c r="DF975"/>
      <c r="DG975"/>
      <c r="DH975"/>
      <c r="DI975"/>
      <c r="DJ975"/>
      <c r="DK975"/>
      <c r="DL975"/>
      <c r="DM975"/>
      <c r="DN975"/>
      <c r="DO975"/>
      <c r="DP975"/>
      <c r="DQ975"/>
      <c r="DR975"/>
      <c r="DS975"/>
      <c r="DT975"/>
      <c r="DU975"/>
      <c r="DV975"/>
      <c r="DW975"/>
      <c r="DX975"/>
      <c r="DY975"/>
      <c r="DZ975"/>
      <c r="EA975"/>
      <c r="EB975"/>
      <c r="EC975"/>
      <c r="ED975"/>
      <c r="EE975"/>
      <c r="EF975"/>
      <c r="EG975"/>
      <c r="EH975"/>
      <c r="EI975"/>
      <c r="EJ975"/>
      <c r="EK975"/>
      <c r="EL975"/>
      <c r="EM975"/>
      <c r="EN975"/>
      <c r="EO975"/>
      <c r="EP975"/>
      <c r="EQ975"/>
      <c r="ER975"/>
      <c r="ES975"/>
      <c r="ET975"/>
      <c r="EU975"/>
      <c r="EV975"/>
      <c r="EW975"/>
      <c r="EX975"/>
      <c r="EY975"/>
    </row>
    <row r="976" spans="1:155">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c r="DF976"/>
      <c r="DG976"/>
      <c r="DH976"/>
      <c r="DI976"/>
      <c r="DJ976"/>
      <c r="DK976"/>
      <c r="DL976"/>
      <c r="DM976"/>
      <c r="DN976"/>
      <c r="DO976"/>
      <c r="DP976"/>
      <c r="DQ976"/>
      <c r="DR976"/>
      <c r="DS976"/>
      <c r="DT976"/>
      <c r="DU976"/>
      <c r="DV976"/>
      <c r="DW976"/>
      <c r="DX976"/>
      <c r="DY976"/>
      <c r="DZ976"/>
      <c r="EA976"/>
      <c r="EB976"/>
      <c r="EC976"/>
      <c r="ED976"/>
      <c r="EE976"/>
      <c r="EF976"/>
      <c r="EG976"/>
      <c r="EH976"/>
      <c r="EI976"/>
      <c r="EJ976"/>
      <c r="EK976"/>
      <c r="EL976"/>
      <c r="EM976"/>
      <c r="EN976"/>
      <c r="EO976"/>
      <c r="EP976"/>
      <c r="EQ976"/>
      <c r="ER976"/>
      <c r="ES976"/>
      <c r="ET976"/>
      <c r="EU976"/>
      <c r="EV976"/>
      <c r="EW976"/>
      <c r="EX976"/>
      <c r="EY976"/>
    </row>
    <row r="977" spans="1:155">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c r="DF977"/>
      <c r="DG977"/>
      <c r="DH977"/>
      <c r="DI977"/>
      <c r="DJ977"/>
      <c r="DK977"/>
      <c r="DL977"/>
      <c r="DM977"/>
      <c r="DN977"/>
      <c r="DO977"/>
      <c r="DP977"/>
      <c r="DQ977"/>
      <c r="DR977"/>
      <c r="DS977"/>
      <c r="DT977"/>
      <c r="DU977"/>
      <c r="DV977"/>
      <c r="DW977"/>
      <c r="DX977"/>
      <c r="DY977"/>
      <c r="DZ977"/>
      <c r="EA977"/>
      <c r="EB977"/>
      <c r="EC977"/>
      <c r="ED977"/>
      <c r="EE977"/>
      <c r="EF977"/>
      <c r="EG977"/>
      <c r="EH977"/>
      <c r="EI977"/>
      <c r="EJ977"/>
      <c r="EK977"/>
      <c r="EL977"/>
      <c r="EM977"/>
      <c r="EN977"/>
      <c r="EO977"/>
      <c r="EP977"/>
      <c r="EQ977"/>
      <c r="ER977"/>
      <c r="ES977"/>
      <c r="ET977"/>
      <c r="EU977"/>
      <c r="EV977"/>
      <c r="EW977"/>
      <c r="EX977"/>
      <c r="EY977"/>
    </row>
    <row r="978" spans="1:155">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c r="DF978"/>
      <c r="DG978"/>
      <c r="DH978"/>
      <c r="DI978"/>
      <c r="DJ978"/>
      <c r="DK978"/>
      <c r="DL978"/>
      <c r="DM978"/>
      <c r="DN978"/>
      <c r="DO978"/>
      <c r="DP978"/>
      <c r="DQ978"/>
      <c r="DR978"/>
      <c r="DS978"/>
      <c r="DT978"/>
      <c r="DU978"/>
      <c r="DV978"/>
      <c r="DW978"/>
      <c r="DX978"/>
      <c r="DY978"/>
      <c r="DZ978"/>
      <c r="EA978"/>
      <c r="EB978"/>
      <c r="EC978"/>
      <c r="ED978"/>
      <c r="EE978"/>
      <c r="EF978"/>
      <c r="EG978"/>
      <c r="EH978"/>
      <c r="EI978"/>
      <c r="EJ978"/>
      <c r="EK978"/>
      <c r="EL978"/>
      <c r="EM978"/>
      <c r="EN978"/>
      <c r="EO978"/>
      <c r="EP978"/>
      <c r="EQ978"/>
      <c r="ER978"/>
      <c r="ES978"/>
      <c r="ET978"/>
      <c r="EU978"/>
      <c r="EV978"/>
      <c r="EW978"/>
      <c r="EX978"/>
      <c r="EY978"/>
    </row>
    <row r="979" spans="1:155">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c r="DF979"/>
      <c r="DG979"/>
      <c r="DH979"/>
      <c r="DI979"/>
      <c r="DJ979"/>
      <c r="DK979"/>
      <c r="DL979"/>
      <c r="DM979"/>
      <c r="DN979"/>
      <c r="DO979"/>
      <c r="DP979"/>
      <c r="DQ979"/>
      <c r="DR979"/>
      <c r="DS979"/>
      <c r="DT979"/>
      <c r="DU979"/>
      <c r="DV979"/>
      <c r="DW979"/>
      <c r="DX979"/>
      <c r="DY979"/>
      <c r="DZ979"/>
      <c r="EA979"/>
      <c r="EB979"/>
      <c r="EC979"/>
      <c r="ED979"/>
      <c r="EE979"/>
      <c r="EF979"/>
      <c r="EG979"/>
      <c r="EH979"/>
      <c r="EI979"/>
      <c r="EJ979"/>
      <c r="EK979"/>
      <c r="EL979"/>
      <c r="EM979"/>
      <c r="EN979"/>
      <c r="EO979"/>
      <c r="EP979"/>
      <c r="EQ979"/>
      <c r="ER979"/>
      <c r="ES979"/>
      <c r="ET979"/>
      <c r="EU979"/>
      <c r="EV979"/>
      <c r="EW979"/>
      <c r="EX979"/>
      <c r="EY979"/>
    </row>
    <row r="980" spans="1:155">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c r="DF980"/>
      <c r="DG980"/>
      <c r="DH980"/>
      <c r="DI980"/>
      <c r="DJ980"/>
      <c r="DK980"/>
      <c r="DL980"/>
      <c r="DM980"/>
      <c r="DN980"/>
      <c r="DO980"/>
      <c r="DP980"/>
      <c r="DQ980"/>
      <c r="DR980"/>
      <c r="DS980"/>
      <c r="DT980"/>
      <c r="DU980"/>
      <c r="DV980"/>
      <c r="DW980"/>
      <c r="DX980"/>
      <c r="DY980"/>
      <c r="DZ980"/>
      <c r="EA980"/>
      <c r="EB980"/>
      <c r="EC980"/>
      <c r="ED980"/>
      <c r="EE980"/>
      <c r="EF980"/>
      <c r="EG980"/>
      <c r="EH980"/>
      <c r="EI980"/>
      <c r="EJ980"/>
      <c r="EK980"/>
      <c r="EL980"/>
      <c r="EM980"/>
      <c r="EN980"/>
      <c r="EO980"/>
      <c r="EP980"/>
      <c r="EQ980"/>
      <c r="ER980"/>
      <c r="ES980"/>
      <c r="ET980"/>
      <c r="EU980"/>
      <c r="EV980"/>
      <c r="EW980"/>
      <c r="EX980"/>
      <c r="EY980"/>
    </row>
    <row r="981" spans="1:155">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c r="DF981"/>
      <c r="DG981"/>
      <c r="DH981"/>
      <c r="DI981"/>
      <c r="DJ981"/>
      <c r="DK981"/>
      <c r="DL981"/>
      <c r="DM981"/>
      <c r="DN981"/>
      <c r="DO981"/>
      <c r="DP981"/>
      <c r="DQ981"/>
      <c r="DR981"/>
      <c r="DS981"/>
      <c r="DT981"/>
      <c r="DU981"/>
      <c r="DV981"/>
      <c r="DW981"/>
      <c r="DX981"/>
      <c r="DY981"/>
      <c r="DZ981"/>
      <c r="EA981"/>
      <c r="EB981"/>
      <c r="EC981"/>
      <c r="ED981"/>
      <c r="EE981"/>
      <c r="EF981"/>
      <c r="EG981"/>
      <c r="EH981"/>
      <c r="EI981"/>
      <c r="EJ981"/>
      <c r="EK981"/>
      <c r="EL981"/>
      <c r="EM981"/>
      <c r="EN981"/>
      <c r="EO981"/>
      <c r="EP981"/>
      <c r="EQ981"/>
      <c r="ER981"/>
      <c r="ES981"/>
      <c r="ET981"/>
      <c r="EU981"/>
      <c r="EV981"/>
      <c r="EW981"/>
      <c r="EX981"/>
      <c r="EY981"/>
    </row>
    <row r="982" spans="1:155">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c r="DF982"/>
      <c r="DG982"/>
      <c r="DH982"/>
      <c r="DI982"/>
      <c r="DJ982"/>
      <c r="DK982"/>
      <c r="DL982"/>
      <c r="DM982"/>
      <c r="DN982"/>
      <c r="DO982"/>
      <c r="DP982"/>
      <c r="DQ982"/>
      <c r="DR982"/>
      <c r="DS982"/>
      <c r="DT982"/>
      <c r="DU982"/>
      <c r="DV982"/>
      <c r="DW982"/>
      <c r="DX982"/>
      <c r="DY982"/>
      <c r="DZ982"/>
      <c r="EA982"/>
      <c r="EB982"/>
      <c r="EC982"/>
      <c r="ED982"/>
      <c r="EE982"/>
      <c r="EF982"/>
      <c r="EG982"/>
      <c r="EH982"/>
      <c r="EI982"/>
      <c r="EJ982"/>
      <c r="EK982"/>
      <c r="EL982"/>
      <c r="EM982"/>
      <c r="EN982"/>
      <c r="EO982"/>
      <c r="EP982"/>
      <c r="EQ982"/>
      <c r="ER982"/>
      <c r="ES982"/>
      <c r="ET982"/>
      <c r="EU982"/>
      <c r="EV982"/>
      <c r="EW982"/>
      <c r="EX982"/>
      <c r="EY982"/>
    </row>
    <row r="983" spans="1:155">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c r="DF983"/>
      <c r="DG983"/>
      <c r="DH983"/>
      <c r="DI983"/>
      <c r="DJ983"/>
      <c r="DK983"/>
      <c r="DL983"/>
      <c r="DM983"/>
      <c r="DN983"/>
      <c r="DO983"/>
      <c r="DP983"/>
      <c r="DQ983"/>
      <c r="DR983"/>
      <c r="DS983"/>
      <c r="DT983"/>
      <c r="DU983"/>
      <c r="DV983"/>
      <c r="DW983"/>
      <c r="DX983"/>
      <c r="DY983"/>
      <c r="DZ983"/>
      <c r="EA983"/>
      <c r="EB983"/>
      <c r="EC983"/>
      <c r="ED983"/>
      <c r="EE983"/>
      <c r="EF983"/>
      <c r="EG983"/>
      <c r="EH983"/>
      <c r="EI983"/>
      <c r="EJ983"/>
      <c r="EK983"/>
      <c r="EL983"/>
      <c r="EM983"/>
      <c r="EN983"/>
      <c r="EO983"/>
      <c r="EP983"/>
      <c r="EQ983"/>
      <c r="ER983"/>
      <c r="ES983"/>
      <c r="ET983"/>
      <c r="EU983"/>
      <c r="EV983"/>
      <c r="EW983"/>
      <c r="EX983"/>
      <c r="EY983"/>
    </row>
    <row r="984" spans="1:155">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c r="DF984"/>
      <c r="DG984"/>
      <c r="DH984"/>
      <c r="DI984"/>
      <c r="DJ984"/>
      <c r="DK984"/>
      <c r="DL984"/>
      <c r="DM984"/>
      <c r="DN984"/>
      <c r="DO984"/>
      <c r="DP984"/>
      <c r="DQ984"/>
      <c r="DR984"/>
      <c r="DS984"/>
      <c r="DT984"/>
      <c r="DU984"/>
      <c r="DV984"/>
      <c r="DW984"/>
      <c r="DX984"/>
      <c r="DY984"/>
      <c r="DZ984"/>
      <c r="EA984"/>
      <c r="EB984"/>
      <c r="EC984"/>
      <c r="ED984"/>
      <c r="EE984"/>
      <c r="EF984"/>
      <c r="EG984"/>
      <c r="EH984"/>
      <c r="EI984"/>
      <c r="EJ984"/>
      <c r="EK984"/>
      <c r="EL984"/>
      <c r="EM984"/>
      <c r="EN984"/>
      <c r="EO984"/>
      <c r="EP984"/>
      <c r="EQ984"/>
      <c r="ER984"/>
      <c r="ES984"/>
      <c r="ET984"/>
      <c r="EU984"/>
      <c r="EV984"/>
      <c r="EW984"/>
      <c r="EX984"/>
      <c r="EY984"/>
    </row>
    <row r="985" spans="1:155">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c r="DF985"/>
      <c r="DG985"/>
      <c r="DH985"/>
      <c r="DI985"/>
      <c r="DJ985"/>
      <c r="DK985"/>
      <c r="DL985"/>
      <c r="DM985"/>
      <c r="DN985"/>
      <c r="DO985"/>
      <c r="DP985"/>
      <c r="DQ985"/>
      <c r="DR985"/>
      <c r="DS985"/>
      <c r="DT985"/>
      <c r="DU985"/>
      <c r="DV985"/>
      <c r="DW985"/>
      <c r="DX985"/>
      <c r="DY985"/>
      <c r="DZ985"/>
      <c r="EA985"/>
      <c r="EB985"/>
      <c r="EC985"/>
      <c r="ED985"/>
      <c r="EE985"/>
      <c r="EF985"/>
      <c r="EG985"/>
      <c r="EH985"/>
      <c r="EI985"/>
      <c r="EJ985"/>
      <c r="EK985"/>
      <c r="EL985"/>
      <c r="EM985"/>
      <c r="EN985"/>
      <c r="EO985"/>
      <c r="EP985"/>
      <c r="EQ985"/>
      <c r="ER985"/>
      <c r="ES985"/>
      <c r="ET985"/>
      <c r="EU985"/>
      <c r="EV985"/>
      <c r="EW985"/>
      <c r="EX985"/>
      <c r="EY985"/>
    </row>
    <row r="986" spans="1:155">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c r="DF986"/>
      <c r="DG986"/>
      <c r="DH986"/>
      <c r="DI986"/>
      <c r="DJ986"/>
      <c r="DK986"/>
      <c r="DL986"/>
      <c r="DM986"/>
      <c r="DN986"/>
      <c r="DO986"/>
      <c r="DP986"/>
      <c r="DQ986"/>
      <c r="DR986"/>
      <c r="DS986"/>
      <c r="DT986"/>
      <c r="DU986"/>
      <c r="DV986"/>
      <c r="DW986"/>
      <c r="DX986"/>
      <c r="DY986"/>
      <c r="DZ986"/>
      <c r="EA986"/>
      <c r="EB986"/>
      <c r="EC986"/>
      <c r="ED986"/>
      <c r="EE986"/>
      <c r="EF986"/>
      <c r="EG986"/>
      <c r="EH986"/>
      <c r="EI986"/>
      <c r="EJ986"/>
      <c r="EK986"/>
      <c r="EL986"/>
      <c r="EM986"/>
      <c r="EN986"/>
      <c r="EO986"/>
      <c r="EP986"/>
      <c r="EQ986"/>
      <c r="ER986"/>
      <c r="ES986"/>
      <c r="ET986"/>
      <c r="EU986"/>
      <c r="EV986"/>
      <c r="EW986"/>
      <c r="EX986"/>
      <c r="EY986"/>
    </row>
    <row r="987" spans="1:155">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c r="DF987"/>
      <c r="DG987"/>
      <c r="DH987"/>
      <c r="DI987"/>
      <c r="DJ987"/>
      <c r="DK987"/>
      <c r="DL987"/>
      <c r="DM987"/>
      <c r="DN987"/>
      <c r="DO987"/>
      <c r="DP987"/>
      <c r="DQ987"/>
      <c r="DR987"/>
      <c r="DS987"/>
      <c r="DT987"/>
      <c r="DU987"/>
      <c r="DV987"/>
      <c r="DW987"/>
      <c r="DX987"/>
      <c r="DY987"/>
      <c r="DZ987"/>
      <c r="EA987"/>
      <c r="EB987"/>
      <c r="EC987"/>
      <c r="ED987"/>
      <c r="EE987"/>
      <c r="EF987"/>
      <c r="EG987"/>
      <c r="EH987"/>
      <c r="EI987"/>
      <c r="EJ987"/>
      <c r="EK987"/>
      <c r="EL987"/>
      <c r="EM987"/>
      <c r="EN987"/>
      <c r="EO987"/>
      <c r="EP987"/>
      <c r="EQ987"/>
      <c r="ER987"/>
      <c r="ES987"/>
      <c r="ET987"/>
      <c r="EU987"/>
      <c r="EV987"/>
      <c r="EW987"/>
      <c r="EX987"/>
      <c r="EY987"/>
    </row>
    <row r="988" spans="1:155">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c r="DF988"/>
      <c r="DG988"/>
      <c r="DH988"/>
      <c r="DI988"/>
      <c r="DJ988"/>
      <c r="DK988"/>
      <c r="DL988"/>
      <c r="DM988"/>
      <c r="DN988"/>
      <c r="DO988"/>
      <c r="DP988"/>
      <c r="DQ988"/>
      <c r="DR988"/>
      <c r="DS988"/>
      <c r="DT988"/>
      <c r="DU988"/>
      <c r="DV988"/>
      <c r="DW988"/>
      <c r="DX988"/>
      <c r="DY988"/>
      <c r="DZ988"/>
      <c r="EA988"/>
      <c r="EB988"/>
      <c r="EC988"/>
      <c r="ED988"/>
      <c r="EE988"/>
      <c r="EF988"/>
      <c r="EG988"/>
      <c r="EH988"/>
      <c r="EI988"/>
      <c r="EJ988"/>
      <c r="EK988"/>
      <c r="EL988"/>
      <c r="EM988"/>
      <c r="EN988"/>
      <c r="EO988"/>
      <c r="EP988"/>
      <c r="EQ988"/>
      <c r="ER988"/>
      <c r="ES988"/>
      <c r="ET988"/>
      <c r="EU988"/>
      <c r="EV988"/>
      <c r="EW988"/>
      <c r="EX988"/>
      <c r="EY988"/>
    </row>
    <row r="989" spans="1:155">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c r="DF989"/>
      <c r="DG989"/>
      <c r="DH989"/>
      <c r="DI989"/>
      <c r="DJ989"/>
      <c r="DK989"/>
      <c r="DL989"/>
      <c r="DM989"/>
      <c r="DN989"/>
      <c r="DO989"/>
      <c r="DP989"/>
      <c r="DQ989"/>
      <c r="DR989"/>
      <c r="DS989"/>
      <c r="DT989"/>
      <c r="DU989"/>
      <c r="DV989"/>
      <c r="DW989"/>
      <c r="DX989"/>
      <c r="DY989"/>
      <c r="DZ989"/>
      <c r="EA989"/>
      <c r="EB989"/>
      <c r="EC989"/>
      <c r="ED989"/>
      <c r="EE989"/>
      <c r="EF989"/>
      <c r="EG989"/>
      <c r="EH989"/>
      <c r="EI989"/>
      <c r="EJ989"/>
      <c r="EK989"/>
      <c r="EL989"/>
      <c r="EM989"/>
      <c r="EN989"/>
      <c r="EO989"/>
      <c r="EP989"/>
      <c r="EQ989"/>
      <c r="ER989"/>
      <c r="ES989"/>
      <c r="ET989"/>
      <c r="EU989"/>
      <c r="EV989"/>
      <c r="EW989"/>
      <c r="EX989"/>
      <c r="EY989"/>
    </row>
    <row r="990" spans="1:155">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c r="DF990"/>
      <c r="DG990"/>
      <c r="DH990"/>
      <c r="DI990"/>
      <c r="DJ990"/>
      <c r="DK990"/>
      <c r="DL990"/>
      <c r="DM990"/>
      <c r="DN990"/>
      <c r="DO990"/>
      <c r="DP990"/>
      <c r="DQ990"/>
      <c r="DR990"/>
      <c r="DS990"/>
      <c r="DT990"/>
      <c r="DU990"/>
      <c r="DV990"/>
      <c r="DW990"/>
      <c r="DX990"/>
      <c r="DY990"/>
      <c r="DZ990"/>
      <c r="EA990"/>
      <c r="EB990"/>
      <c r="EC990"/>
      <c r="ED990"/>
      <c r="EE990"/>
      <c r="EF990"/>
      <c r="EG990"/>
      <c r="EH990"/>
      <c r="EI990"/>
      <c r="EJ990"/>
      <c r="EK990"/>
      <c r="EL990"/>
      <c r="EM990"/>
      <c r="EN990"/>
      <c r="EO990"/>
      <c r="EP990"/>
      <c r="EQ990"/>
      <c r="ER990"/>
      <c r="ES990"/>
      <c r="ET990"/>
      <c r="EU990"/>
      <c r="EV990"/>
      <c r="EW990"/>
      <c r="EX990"/>
      <c r="EY990"/>
    </row>
    <row r="991" spans="1:155">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c r="DF991"/>
      <c r="DG991"/>
      <c r="DH991"/>
      <c r="DI991"/>
      <c r="DJ991"/>
      <c r="DK991"/>
      <c r="DL991"/>
      <c r="DM991"/>
      <c r="DN991"/>
      <c r="DO991"/>
      <c r="DP991"/>
      <c r="DQ991"/>
      <c r="DR991"/>
      <c r="DS991"/>
      <c r="DT991"/>
      <c r="DU991"/>
      <c r="DV991"/>
      <c r="DW991"/>
      <c r="DX991"/>
      <c r="DY991"/>
      <c r="DZ991"/>
      <c r="EA991"/>
      <c r="EB991"/>
      <c r="EC991"/>
      <c r="ED991"/>
      <c r="EE991"/>
      <c r="EF991"/>
      <c r="EG991"/>
      <c r="EH991"/>
      <c r="EI991"/>
      <c r="EJ991"/>
      <c r="EK991"/>
      <c r="EL991"/>
      <c r="EM991"/>
      <c r="EN991"/>
      <c r="EO991"/>
      <c r="EP991"/>
      <c r="EQ991"/>
      <c r="ER991"/>
      <c r="ES991"/>
      <c r="ET991"/>
      <c r="EU991"/>
      <c r="EV991"/>
      <c r="EW991"/>
      <c r="EX991"/>
      <c r="EY991"/>
    </row>
    <row r="992" spans="1:155">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c r="DF992"/>
      <c r="DG992"/>
      <c r="DH992"/>
      <c r="DI992"/>
      <c r="DJ992"/>
      <c r="DK992"/>
      <c r="DL992"/>
      <c r="DM992"/>
      <c r="DN992"/>
      <c r="DO992"/>
      <c r="DP992"/>
      <c r="DQ992"/>
      <c r="DR992"/>
      <c r="DS992"/>
      <c r="DT992"/>
      <c r="DU992"/>
      <c r="DV992"/>
      <c r="DW992"/>
      <c r="DX992"/>
      <c r="DY992"/>
      <c r="DZ992"/>
      <c r="EA992"/>
      <c r="EB992"/>
      <c r="EC992"/>
      <c r="ED992"/>
      <c r="EE992"/>
      <c r="EF992"/>
      <c r="EG992"/>
      <c r="EH992"/>
      <c r="EI992"/>
      <c r="EJ992"/>
      <c r="EK992"/>
      <c r="EL992"/>
      <c r="EM992"/>
      <c r="EN992"/>
      <c r="EO992"/>
      <c r="EP992"/>
      <c r="EQ992"/>
      <c r="ER992"/>
      <c r="ES992"/>
      <c r="ET992"/>
      <c r="EU992"/>
      <c r="EV992"/>
      <c r="EW992"/>
      <c r="EX992"/>
      <c r="EY992"/>
    </row>
    <row r="993" spans="1:155">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c r="DF993"/>
      <c r="DG993"/>
      <c r="DH993"/>
      <c r="DI993"/>
      <c r="DJ993"/>
      <c r="DK993"/>
      <c r="DL993"/>
      <c r="DM993"/>
      <c r="DN993"/>
      <c r="DO993"/>
      <c r="DP993"/>
      <c r="DQ993"/>
      <c r="DR993"/>
      <c r="DS993"/>
      <c r="DT993"/>
      <c r="DU993"/>
      <c r="DV993"/>
      <c r="DW993"/>
      <c r="DX993"/>
      <c r="DY993"/>
      <c r="DZ993"/>
      <c r="EA993"/>
      <c r="EB993"/>
      <c r="EC993"/>
      <c r="ED993"/>
      <c r="EE993"/>
      <c r="EF993"/>
      <c r="EG993"/>
      <c r="EH993"/>
      <c r="EI993"/>
      <c r="EJ993"/>
      <c r="EK993"/>
      <c r="EL993"/>
      <c r="EM993"/>
      <c r="EN993"/>
      <c r="EO993"/>
      <c r="EP993"/>
      <c r="EQ993"/>
      <c r="ER993"/>
      <c r="ES993"/>
      <c r="ET993"/>
      <c r="EU993"/>
      <c r="EV993"/>
      <c r="EW993"/>
      <c r="EX993"/>
      <c r="EY993"/>
    </row>
    <row r="994" spans="1:155">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c r="DF994"/>
      <c r="DG994"/>
      <c r="DH994"/>
      <c r="DI994"/>
      <c r="DJ994"/>
      <c r="DK994"/>
      <c r="DL994"/>
      <c r="DM994"/>
      <c r="DN994"/>
      <c r="DO994"/>
      <c r="DP994"/>
      <c r="DQ994"/>
      <c r="DR994"/>
      <c r="DS994"/>
      <c r="DT994"/>
      <c r="DU994"/>
      <c r="DV994"/>
      <c r="DW994"/>
      <c r="DX994"/>
      <c r="DY994"/>
      <c r="DZ994"/>
      <c r="EA994"/>
      <c r="EB994"/>
      <c r="EC994"/>
      <c r="ED994"/>
      <c r="EE994"/>
      <c r="EF994"/>
      <c r="EG994"/>
      <c r="EH994"/>
      <c r="EI994"/>
      <c r="EJ994"/>
      <c r="EK994"/>
      <c r="EL994"/>
      <c r="EM994"/>
      <c r="EN994"/>
      <c r="EO994"/>
      <c r="EP994"/>
      <c r="EQ994"/>
      <c r="ER994"/>
      <c r="ES994"/>
      <c r="ET994"/>
      <c r="EU994"/>
      <c r="EV994"/>
      <c r="EW994"/>
      <c r="EX994"/>
      <c r="EY994"/>
    </row>
    <row r="995" spans="1:155">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c r="DF995"/>
      <c r="DG995"/>
      <c r="DH995"/>
      <c r="DI995"/>
      <c r="DJ995"/>
      <c r="DK995"/>
      <c r="DL995"/>
      <c r="DM995"/>
      <c r="DN995"/>
      <c r="DO995"/>
      <c r="DP995"/>
      <c r="DQ995"/>
      <c r="DR995"/>
      <c r="DS995"/>
      <c r="DT995"/>
      <c r="DU995"/>
      <c r="DV995"/>
      <c r="DW995"/>
      <c r="DX995"/>
      <c r="DY995"/>
      <c r="DZ995"/>
      <c r="EA995"/>
      <c r="EB995"/>
      <c r="EC995"/>
      <c r="ED995"/>
      <c r="EE995"/>
      <c r="EF995"/>
      <c r="EG995"/>
      <c r="EH995"/>
      <c r="EI995"/>
      <c r="EJ995"/>
      <c r="EK995"/>
      <c r="EL995"/>
      <c r="EM995"/>
      <c r="EN995"/>
      <c r="EO995"/>
      <c r="EP995"/>
      <c r="EQ995"/>
      <c r="ER995"/>
      <c r="ES995"/>
      <c r="ET995"/>
      <c r="EU995"/>
      <c r="EV995"/>
      <c r="EW995"/>
      <c r="EX995"/>
      <c r="EY995"/>
    </row>
    <row r="996" spans="1:155">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c r="DF996"/>
      <c r="DG996"/>
      <c r="DH996"/>
      <c r="DI996"/>
      <c r="DJ996"/>
      <c r="DK996"/>
      <c r="DL996"/>
      <c r="DM996"/>
      <c r="DN996"/>
      <c r="DO996"/>
      <c r="DP996"/>
      <c r="DQ996"/>
      <c r="DR996"/>
      <c r="DS996"/>
      <c r="DT996"/>
      <c r="DU996"/>
      <c r="DV996"/>
      <c r="DW996"/>
      <c r="DX996"/>
      <c r="DY996"/>
      <c r="DZ996"/>
      <c r="EA996"/>
      <c r="EB996"/>
      <c r="EC996"/>
      <c r="ED996"/>
      <c r="EE996"/>
      <c r="EF996"/>
      <c r="EG996"/>
      <c r="EH996"/>
      <c r="EI996"/>
      <c r="EJ996"/>
      <c r="EK996"/>
      <c r="EL996"/>
      <c r="EM996"/>
      <c r="EN996"/>
      <c r="EO996"/>
      <c r="EP996"/>
      <c r="EQ996"/>
      <c r="ER996"/>
      <c r="ES996"/>
      <c r="ET996"/>
      <c r="EU996"/>
      <c r="EV996"/>
      <c r="EW996"/>
      <c r="EX996"/>
      <c r="EY996"/>
    </row>
    <row r="997" spans="1:155">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c r="DF997"/>
      <c r="DG997"/>
      <c r="DH997"/>
      <c r="DI997"/>
      <c r="DJ997"/>
      <c r="DK997"/>
      <c r="DL997"/>
      <c r="DM997"/>
      <c r="DN997"/>
      <c r="DO997"/>
      <c r="DP997"/>
      <c r="DQ997"/>
      <c r="DR997"/>
      <c r="DS997"/>
      <c r="DT997"/>
      <c r="DU997"/>
      <c r="DV997"/>
      <c r="DW997"/>
      <c r="DX997"/>
      <c r="DY997"/>
      <c r="DZ997"/>
      <c r="EA997"/>
      <c r="EB997"/>
      <c r="EC997"/>
      <c r="ED997"/>
      <c r="EE997"/>
      <c r="EF997"/>
      <c r="EG997"/>
      <c r="EH997"/>
      <c r="EI997"/>
      <c r="EJ997"/>
      <c r="EK997"/>
      <c r="EL997"/>
      <c r="EM997"/>
      <c r="EN997"/>
      <c r="EO997"/>
      <c r="EP997"/>
      <c r="EQ997"/>
      <c r="ER997"/>
      <c r="ES997"/>
      <c r="ET997"/>
      <c r="EU997"/>
      <c r="EV997"/>
      <c r="EW997"/>
      <c r="EX997"/>
      <c r="EY997"/>
    </row>
    <row r="998" spans="1:155">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c r="DF998"/>
      <c r="DG998"/>
      <c r="DH998"/>
      <c r="DI998"/>
      <c r="DJ998"/>
      <c r="DK998"/>
      <c r="DL998"/>
      <c r="DM998"/>
      <c r="DN998"/>
      <c r="DO998"/>
      <c r="DP998"/>
      <c r="DQ998"/>
      <c r="DR998"/>
      <c r="DS998"/>
      <c r="DT998"/>
      <c r="DU998"/>
      <c r="DV998"/>
      <c r="DW998"/>
      <c r="DX998"/>
      <c r="DY998"/>
      <c r="DZ998"/>
      <c r="EA998"/>
      <c r="EB998"/>
      <c r="EC998"/>
      <c r="ED998"/>
      <c r="EE998"/>
      <c r="EF998"/>
      <c r="EG998"/>
      <c r="EH998"/>
      <c r="EI998"/>
      <c r="EJ998"/>
      <c r="EK998"/>
      <c r="EL998"/>
      <c r="EM998"/>
      <c r="EN998"/>
      <c r="EO998"/>
      <c r="EP998"/>
      <c r="EQ998"/>
      <c r="ER998"/>
      <c r="ES998"/>
      <c r="ET998"/>
      <c r="EU998"/>
      <c r="EV998"/>
      <c r="EW998"/>
      <c r="EX998"/>
      <c r="EY998"/>
    </row>
    <row r="999" spans="1:155">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c r="DF999"/>
      <c r="DG999"/>
      <c r="DH999"/>
      <c r="DI999"/>
      <c r="DJ999"/>
      <c r="DK999"/>
      <c r="DL999"/>
      <c r="DM999"/>
      <c r="DN999"/>
      <c r="DO999"/>
      <c r="DP999"/>
      <c r="DQ999"/>
      <c r="DR999"/>
      <c r="DS999"/>
      <c r="DT999"/>
      <c r="DU999"/>
      <c r="DV999"/>
      <c r="DW999"/>
      <c r="DX999"/>
      <c r="DY999"/>
      <c r="DZ999"/>
      <c r="EA999"/>
      <c r="EB999"/>
      <c r="EC999"/>
      <c r="ED999"/>
      <c r="EE999"/>
      <c r="EF999"/>
      <c r="EG999"/>
      <c r="EH999"/>
      <c r="EI999"/>
      <c r="EJ999"/>
      <c r="EK999"/>
      <c r="EL999"/>
      <c r="EM999"/>
      <c r="EN999"/>
      <c r="EO999"/>
      <c r="EP999"/>
      <c r="EQ999"/>
      <c r="ER999"/>
      <c r="ES999"/>
      <c r="ET999"/>
      <c r="EU999"/>
      <c r="EV999"/>
      <c r="EW999"/>
      <c r="EX999"/>
      <c r="EY999"/>
    </row>
    <row r="1000" spans="1:155">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c r="CW1000"/>
      <c r="CX1000"/>
      <c r="CY1000"/>
      <c r="CZ1000"/>
      <c r="DA1000"/>
      <c r="DB1000"/>
      <c r="DC1000"/>
      <c r="DD1000"/>
      <c r="DE1000"/>
      <c r="DF1000"/>
      <c r="DG1000"/>
      <c r="DH1000"/>
      <c r="DI1000"/>
      <c r="DJ1000"/>
      <c r="DK1000"/>
      <c r="DL1000"/>
      <c r="DM1000"/>
      <c r="DN1000"/>
      <c r="DO1000"/>
      <c r="DP1000"/>
      <c r="DQ1000"/>
      <c r="DR1000"/>
      <c r="DS1000"/>
      <c r="DT1000"/>
      <c r="DU1000"/>
      <c r="DV1000"/>
      <c r="DW1000"/>
      <c r="DX1000"/>
      <c r="DY1000"/>
      <c r="DZ1000"/>
      <c r="EA1000"/>
      <c r="EB1000"/>
      <c r="EC1000"/>
      <c r="ED1000"/>
      <c r="EE1000"/>
      <c r="EF1000"/>
      <c r="EG1000"/>
      <c r="EH1000"/>
      <c r="EI1000"/>
      <c r="EJ1000"/>
      <c r="EK1000"/>
      <c r="EL1000"/>
      <c r="EM1000"/>
      <c r="EN1000"/>
      <c r="EO1000"/>
      <c r="EP1000"/>
      <c r="EQ1000"/>
      <c r="ER1000"/>
      <c r="ES1000"/>
      <c r="ET1000"/>
      <c r="EU1000"/>
      <c r="EV1000"/>
      <c r="EW1000"/>
      <c r="EX1000"/>
      <c r="EY1000"/>
    </row>
    <row r="1001" spans="1:155">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c r="CW1001"/>
      <c r="CX1001"/>
      <c r="CY1001"/>
      <c r="CZ1001"/>
      <c r="DA1001"/>
      <c r="DB1001"/>
      <c r="DC1001"/>
      <c r="DD1001"/>
      <c r="DE1001"/>
      <c r="DF1001"/>
      <c r="DG1001"/>
      <c r="DH1001"/>
      <c r="DI1001"/>
      <c r="DJ1001"/>
      <c r="DK1001"/>
      <c r="DL1001"/>
      <c r="DM1001"/>
      <c r="DN1001"/>
      <c r="DO1001"/>
      <c r="DP1001"/>
      <c r="DQ1001"/>
      <c r="DR1001"/>
      <c r="DS1001"/>
      <c r="DT1001"/>
      <c r="DU1001"/>
      <c r="DV1001"/>
      <c r="DW1001"/>
      <c r="DX1001"/>
      <c r="DY1001"/>
      <c r="DZ1001"/>
      <c r="EA1001"/>
      <c r="EB1001"/>
      <c r="EC1001"/>
      <c r="ED1001"/>
      <c r="EE1001"/>
      <c r="EF1001"/>
      <c r="EG1001"/>
      <c r="EH1001"/>
      <c r="EI1001"/>
      <c r="EJ1001"/>
      <c r="EK1001"/>
      <c r="EL1001"/>
      <c r="EM1001"/>
      <c r="EN1001"/>
      <c r="EO1001"/>
      <c r="EP1001"/>
      <c r="EQ1001"/>
      <c r="ER1001"/>
      <c r="ES1001"/>
      <c r="ET1001"/>
      <c r="EU1001"/>
      <c r="EV1001"/>
      <c r="EW1001"/>
      <c r="EX1001"/>
      <c r="EY1001"/>
    </row>
    <row r="1002" spans="1:155">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c r="CW1002"/>
      <c r="CX1002"/>
      <c r="CY1002"/>
      <c r="CZ1002"/>
      <c r="DA1002"/>
      <c r="DB1002"/>
      <c r="DC1002"/>
      <c r="DD1002"/>
      <c r="DE1002"/>
      <c r="DF1002"/>
      <c r="DG1002"/>
      <c r="DH1002"/>
      <c r="DI1002"/>
      <c r="DJ1002"/>
      <c r="DK1002"/>
      <c r="DL1002"/>
      <c r="DM1002"/>
      <c r="DN1002"/>
      <c r="DO1002"/>
      <c r="DP1002"/>
      <c r="DQ1002"/>
      <c r="DR1002"/>
      <c r="DS1002"/>
      <c r="DT1002"/>
      <c r="DU1002"/>
      <c r="DV1002"/>
      <c r="DW1002"/>
      <c r="DX1002"/>
      <c r="DY1002"/>
      <c r="DZ1002"/>
      <c r="EA1002"/>
      <c r="EB1002"/>
      <c r="EC1002"/>
      <c r="ED1002"/>
      <c r="EE1002"/>
      <c r="EF1002"/>
      <c r="EG1002"/>
      <c r="EH1002"/>
      <c r="EI1002"/>
      <c r="EJ1002"/>
      <c r="EK1002"/>
      <c r="EL1002"/>
      <c r="EM1002"/>
      <c r="EN1002"/>
      <c r="EO1002"/>
      <c r="EP1002"/>
      <c r="EQ1002"/>
      <c r="ER1002"/>
      <c r="ES1002"/>
      <c r="ET1002"/>
      <c r="EU1002"/>
      <c r="EV1002"/>
      <c r="EW1002"/>
      <c r="EX1002"/>
      <c r="EY1002"/>
    </row>
    <row r="1003" spans="1:155">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c r="CW1003"/>
      <c r="CX1003"/>
      <c r="CY1003"/>
      <c r="CZ1003"/>
      <c r="DA1003"/>
      <c r="DB1003"/>
      <c r="DC1003"/>
      <c r="DD1003"/>
      <c r="DE1003"/>
      <c r="DF1003"/>
      <c r="DG1003"/>
      <c r="DH1003"/>
      <c r="DI1003"/>
      <c r="DJ1003"/>
      <c r="DK1003"/>
      <c r="DL1003"/>
      <c r="DM1003"/>
      <c r="DN1003"/>
      <c r="DO1003"/>
      <c r="DP1003"/>
      <c r="DQ1003"/>
      <c r="DR1003"/>
      <c r="DS1003"/>
      <c r="DT1003"/>
      <c r="DU1003"/>
      <c r="DV1003"/>
      <c r="DW1003"/>
      <c r="DX1003"/>
      <c r="DY1003"/>
      <c r="DZ1003"/>
      <c r="EA1003"/>
      <c r="EB1003"/>
      <c r="EC1003"/>
      <c r="ED1003"/>
      <c r="EE1003"/>
      <c r="EF1003"/>
      <c r="EG1003"/>
      <c r="EH1003"/>
      <c r="EI1003"/>
      <c r="EJ1003"/>
      <c r="EK1003"/>
      <c r="EL1003"/>
      <c r="EM1003"/>
      <c r="EN1003"/>
      <c r="EO1003"/>
      <c r="EP1003"/>
      <c r="EQ1003"/>
      <c r="ER1003"/>
      <c r="ES1003"/>
      <c r="ET1003"/>
      <c r="EU1003"/>
      <c r="EV1003"/>
      <c r="EW1003"/>
      <c r="EX1003"/>
      <c r="EY1003"/>
    </row>
    <row r="1004" spans="1:155">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c r="CW1004"/>
      <c r="CX1004"/>
      <c r="CY1004"/>
      <c r="CZ1004"/>
      <c r="DA1004"/>
      <c r="DB1004"/>
      <c r="DC1004"/>
      <c r="DD1004"/>
      <c r="DE1004"/>
      <c r="DF1004"/>
      <c r="DG1004"/>
      <c r="DH1004"/>
      <c r="DI1004"/>
      <c r="DJ1004"/>
      <c r="DK1004"/>
      <c r="DL1004"/>
      <c r="DM1004"/>
      <c r="DN1004"/>
      <c r="DO1004"/>
      <c r="DP1004"/>
      <c r="DQ1004"/>
      <c r="DR1004"/>
      <c r="DS1004"/>
      <c r="DT1004"/>
      <c r="DU1004"/>
      <c r="DV1004"/>
      <c r="DW1004"/>
      <c r="DX1004"/>
      <c r="DY1004"/>
      <c r="DZ1004"/>
      <c r="EA1004"/>
      <c r="EB1004"/>
      <c r="EC1004"/>
      <c r="ED1004"/>
      <c r="EE1004"/>
      <c r="EF1004"/>
      <c r="EG1004"/>
      <c r="EH1004"/>
      <c r="EI1004"/>
      <c r="EJ1004"/>
      <c r="EK1004"/>
      <c r="EL1004"/>
      <c r="EM1004"/>
      <c r="EN1004"/>
      <c r="EO1004"/>
      <c r="EP1004"/>
      <c r="EQ1004"/>
      <c r="ER1004"/>
      <c r="ES1004"/>
      <c r="ET1004"/>
      <c r="EU1004"/>
      <c r="EV1004"/>
      <c r="EW1004"/>
      <c r="EX1004"/>
      <c r="EY1004"/>
    </row>
    <row r="1005" spans="1:155">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c r="CW1005"/>
      <c r="CX1005"/>
      <c r="CY1005"/>
      <c r="CZ1005"/>
      <c r="DA1005"/>
      <c r="DB1005"/>
      <c r="DC1005"/>
      <c r="DD1005"/>
      <c r="DE1005"/>
      <c r="DF1005"/>
      <c r="DG1005"/>
      <c r="DH1005"/>
      <c r="DI1005"/>
      <c r="DJ1005"/>
      <c r="DK1005"/>
      <c r="DL1005"/>
      <c r="DM1005"/>
      <c r="DN1005"/>
      <c r="DO1005"/>
      <c r="DP1005"/>
      <c r="DQ1005"/>
      <c r="DR1005"/>
      <c r="DS1005"/>
      <c r="DT1005"/>
      <c r="DU1005"/>
      <c r="DV1005"/>
      <c r="DW1005"/>
      <c r="DX1005"/>
      <c r="DY1005"/>
      <c r="DZ1005"/>
      <c r="EA1005"/>
      <c r="EB1005"/>
      <c r="EC1005"/>
      <c r="ED1005"/>
      <c r="EE1005"/>
      <c r="EF1005"/>
      <c r="EG1005"/>
      <c r="EH1005"/>
      <c r="EI1005"/>
      <c r="EJ1005"/>
      <c r="EK1005"/>
      <c r="EL1005"/>
      <c r="EM1005"/>
      <c r="EN1005"/>
      <c r="EO1005"/>
      <c r="EP1005"/>
      <c r="EQ1005"/>
      <c r="ER1005"/>
      <c r="ES1005"/>
      <c r="ET1005"/>
      <c r="EU1005"/>
      <c r="EV1005"/>
      <c r="EW1005"/>
      <c r="EX1005"/>
      <c r="EY1005"/>
    </row>
    <row r="1006" spans="1:155">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c r="CW1006"/>
      <c r="CX1006"/>
      <c r="CY1006"/>
      <c r="CZ1006"/>
      <c r="DA1006"/>
      <c r="DB1006"/>
      <c r="DC1006"/>
      <c r="DD1006"/>
      <c r="DE1006"/>
      <c r="DF1006"/>
      <c r="DG1006"/>
      <c r="DH1006"/>
      <c r="DI1006"/>
      <c r="DJ1006"/>
      <c r="DK1006"/>
      <c r="DL1006"/>
      <c r="DM1006"/>
      <c r="DN1006"/>
      <c r="DO1006"/>
      <c r="DP1006"/>
      <c r="DQ1006"/>
      <c r="DR1006"/>
      <c r="DS1006"/>
      <c r="DT1006"/>
      <c r="DU1006"/>
      <c r="DV1006"/>
      <c r="DW1006"/>
      <c r="DX1006"/>
      <c r="DY1006"/>
      <c r="DZ1006"/>
      <c r="EA1006"/>
      <c r="EB1006"/>
      <c r="EC1006"/>
      <c r="ED1006"/>
      <c r="EE1006"/>
      <c r="EF1006"/>
      <c r="EG1006"/>
      <c r="EH1006"/>
      <c r="EI1006"/>
      <c r="EJ1006"/>
      <c r="EK1006"/>
      <c r="EL1006"/>
      <c r="EM1006"/>
      <c r="EN1006"/>
      <c r="EO1006"/>
      <c r="EP1006"/>
      <c r="EQ1006"/>
      <c r="ER1006"/>
      <c r="ES1006"/>
      <c r="ET1006"/>
      <c r="EU1006"/>
      <c r="EV1006"/>
      <c r="EW1006"/>
      <c r="EX1006"/>
      <c r="EY1006"/>
    </row>
    <row r="1007" spans="1:155">
      <c r="A1007"/>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c r="CW1007"/>
      <c r="CX1007"/>
      <c r="CY1007"/>
      <c r="CZ1007"/>
      <c r="DA1007"/>
      <c r="DB1007"/>
      <c r="DC1007"/>
      <c r="DD1007"/>
      <c r="DE1007"/>
      <c r="DF1007"/>
      <c r="DG1007"/>
      <c r="DH1007"/>
      <c r="DI1007"/>
      <c r="DJ1007"/>
      <c r="DK1007"/>
      <c r="DL1007"/>
      <c r="DM1007"/>
      <c r="DN1007"/>
      <c r="DO1007"/>
      <c r="DP1007"/>
      <c r="DQ1007"/>
      <c r="DR1007"/>
      <c r="DS1007"/>
      <c r="DT1007"/>
      <c r="DU1007"/>
      <c r="DV1007"/>
      <c r="DW1007"/>
      <c r="DX1007"/>
      <c r="DY1007"/>
      <c r="DZ1007"/>
      <c r="EA1007"/>
      <c r="EB1007"/>
      <c r="EC1007"/>
      <c r="ED1007"/>
      <c r="EE1007"/>
      <c r="EF1007"/>
      <c r="EG1007"/>
      <c r="EH1007"/>
      <c r="EI1007"/>
      <c r="EJ1007"/>
      <c r="EK1007"/>
      <c r="EL1007"/>
      <c r="EM1007"/>
      <c r="EN1007"/>
      <c r="EO1007"/>
      <c r="EP1007"/>
      <c r="EQ1007"/>
      <c r="ER1007"/>
      <c r="ES1007"/>
      <c r="ET1007"/>
      <c r="EU1007"/>
      <c r="EV1007"/>
      <c r="EW1007"/>
      <c r="EX1007"/>
      <c r="EY1007"/>
    </row>
    <row r="1008" spans="1:155">
      <c r="A1008"/>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c r="CW1008"/>
      <c r="CX1008"/>
      <c r="CY1008"/>
      <c r="CZ1008"/>
      <c r="DA1008"/>
      <c r="DB1008"/>
      <c r="DC1008"/>
      <c r="DD1008"/>
      <c r="DE1008"/>
      <c r="DF1008"/>
      <c r="DG1008"/>
      <c r="DH1008"/>
      <c r="DI1008"/>
      <c r="DJ1008"/>
      <c r="DK1008"/>
      <c r="DL1008"/>
      <c r="DM1008"/>
      <c r="DN1008"/>
      <c r="DO1008"/>
      <c r="DP1008"/>
      <c r="DQ1008"/>
      <c r="DR1008"/>
      <c r="DS1008"/>
      <c r="DT1008"/>
      <c r="DU1008"/>
      <c r="DV1008"/>
      <c r="DW1008"/>
      <c r="DX1008"/>
      <c r="DY1008"/>
      <c r="DZ1008"/>
      <c r="EA1008"/>
      <c r="EB1008"/>
      <c r="EC1008"/>
      <c r="ED1008"/>
      <c r="EE1008"/>
      <c r="EF1008"/>
      <c r="EG1008"/>
      <c r="EH1008"/>
      <c r="EI1008"/>
      <c r="EJ1008"/>
      <c r="EK1008"/>
      <c r="EL1008"/>
      <c r="EM1008"/>
      <c r="EN1008"/>
      <c r="EO1008"/>
      <c r="EP1008"/>
      <c r="EQ1008"/>
      <c r="ER1008"/>
      <c r="ES1008"/>
      <c r="ET1008"/>
      <c r="EU1008"/>
      <c r="EV1008"/>
      <c r="EW1008"/>
      <c r="EX1008"/>
      <c r="EY1008"/>
    </row>
    <row r="1009" spans="1:155">
      <c r="A1009"/>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c r="CW1009"/>
      <c r="CX1009"/>
      <c r="CY1009"/>
      <c r="CZ1009"/>
      <c r="DA1009"/>
      <c r="DB1009"/>
      <c r="DC1009"/>
      <c r="DD1009"/>
      <c r="DE1009"/>
      <c r="DF1009"/>
      <c r="DG1009"/>
      <c r="DH1009"/>
      <c r="DI1009"/>
      <c r="DJ1009"/>
      <c r="DK1009"/>
      <c r="DL1009"/>
      <c r="DM1009"/>
      <c r="DN1009"/>
      <c r="DO1009"/>
      <c r="DP1009"/>
      <c r="DQ1009"/>
      <c r="DR1009"/>
      <c r="DS1009"/>
      <c r="DT1009"/>
      <c r="DU1009"/>
      <c r="DV1009"/>
      <c r="DW1009"/>
      <c r="DX1009"/>
      <c r="DY1009"/>
      <c r="DZ1009"/>
      <c r="EA1009"/>
      <c r="EB1009"/>
      <c r="EC1009"/>
      <c r="ED1009"/>
      <c r="EE1009"/>
      <c r="EF1009"/>
      <c r="EG1009"/>
      <c r="EH1009"/>
      <c r="EI1009"/>
      <c r="EJ1009"/>
      <c r="EK1009"/>
      <c r="EL1009"/>
      <c r="EM1009"/>
      <c r="EN1009"/>
      <c r="EO1009"/>
      <c r="EP1009"/>
      <c r="EQ1009"/>
      <c r="ER1009"/>
      <c r="ES1009"/>
      <c r="ET1009"/>
      <c r="EU1009"/>
      <c r="EV1009"/>
      <c r="EW1009"/>
      <c r="EX1009"/>
      <c r="EY1009"/>
    </row>
    <row r="1010" spans="1:155">
      <c r="A1010"/>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c r="CW1010"/>
      <c r="CX1010"/>
      <c r="CY1010"/>
      <c r="CZ1010"/>
      <c r="DA1010"/>
      <c r="DB1010"/>
      <c r="DC1010"/>
      <c r="DD1010"/>
      <c r="DE1010"/>
      <c r="DF1010"/>
      <c r="DG1010"/>
      <c r="DH1010"/>
      <c r="DI1010"/>
      <c r="DJ1010"/>
      <c r="DK1010"/>
      <c r="DL1010"/>
      <c r="DM1010"/>
      <c r="DN1010"/>
      <c r="DO1010"/>
      <c r="DP1010"/>
      <c r="DQ1010"/>
      <c r="DR1010"/>
      <c r="DS1010"/>
      <c r="DT1010"/>
      <c r="DU1010"/>
      <c r="DV1010"/>
      <c r="DW1010"/>
      <c r="DX1010"/>
      <c r="DY1010"/>
      <c r="DZ1010"/>
      <c r="EA1010"/>
      <c r="EB1010"/>
      <c r="EC1010"/>
      <c r="ED1010"/>
      <c r="EE1010"/>
      <c r="EF1010"/>
      <c r="EG1010"/>
      <c r="EH1010"/>
      <c r="EI1010"/>
      <c r="EJ1010"/>
      <c r="EK1010"/>
      <c r="EL1010"/>
      <c r="EM1010"/>
      <c r="EN1010"/>
      <c r="EO1010"/>
      <c r="EP1010"/>
      <c r="EQ1010"/>
      <c r="ER1010"/>
      <c r="ES1010"/>
      <c r="ET1010"/>
      <c r="EU1010"/>
      <c r="EV1010"/>
      <c r="EW1010"/>
      <c r="EX1010"/>
      <c r="EY1010"/>
    </row>
    <row r="1011" spans="1:155">
      <c r="A1011"/>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c r="CW1011"/>
      <c r="CX1011"/>
      <c r="CY1011"/>
      <c r="CZ1011"/>
      <c r="DA1011"/>
      <c r="DB1011"/>
      <c r="DC1011"/>
      <c r="DD1011"/>
      <c r="DE1011"/>
      <c r="DF1011"/>
      <c r="DG1011"/>
      <c r="DH1011"/>
      <c r="DI1011"/>
      <c r="DJ1011"/>
      <c r="DK1011"/>
      <c r="DL1011"/>
      <c r="DM1011"/>
      <c r="DN1011"/>
      <c r="DO1011"/>
      <c r="DP1011"/>
      <c r="DQ1011"/>
      <c r="DR1011"/>
      <c r="DS1011"/>
      <c r="DT1011"/>
      <c r="DU1011"/>
      <c r="DV1011"/>
      <c r="DW1011"/>
      <c r="DX1011"/>
      <c r="DY1011"/>
      <c r="DZ1011"/>
      <c r="EA1011"/>
      <c r="EB1011"/>
      <c r="EC1011"/>
      <c r="ED1011"/>
      <c r="EE1011"/>
      <c r="EF1011"/>
      <c r="EG1011"/>
      <c r="EH1011"/>
      <c r="EI1011"/>
      <c r="EJ1011"/>
      <c r="EK1011"/>
      <c r="EL1011"/>
      <c r="EM1011"/>
      <c r="EN1011"/>
      <c r="EO1011"/>
      <c r="EP1011"/>
      <c r="EQ1011"/>
      <c r="ER1011"/>
      <c r="ES1011"/>
      <c r="ET1011"/>
      <c r="EU1011"/>
      <c r="EV1011"/>
      <c r="EW1011"/>
      <c r="EX1011"/>
      <c r="EY1011"/>
    </row>
    <row r="1012" spans="1:155">
      <c r="A1012"/>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c r="CW1012"/>
      <c r="CX1012"/>
      <c r="CY1012"/>
      <c r="CZ1012"/>
      <c r="DA1012"/>
      <c r="DB1012"/>
      <c r="DC1012"/>
      <c r="DD1012"/>
      <c r="DE1012"/>
      <c r="DF1012"/>
      <c r="DG1012"/>
      <c r="DH1012"/>
      <c r="DI1012"/>
      <c r="DJ1012"/>
      <c r="DK1012"/>
      <c r="DL1012"/>
      <c r="DM1012"/>
      <c r="DN1012"/>
      <c r="DO1012"/>
      <c r="DP1012"/>
      <c r="DQ1012"/>
      <c r="DR1012"/>
      <c r="DS1012"/>
      <c r="DT1012"/>
      <c r="DU1012"/>
      <c r="DV1012"/>
      <c r="DW1012"/>
      <c r="DX1012"/>
      <c r="DY1012"/>
      <c r="DZ1012"/>
      <c r="EA1012"/>
      <c r="EB1012"/>
      <c r="EC1012"/>
      <c r="ED1012"/>
      <c r="EE1012"/>
      <c r="EF1012"/>
      <c r="EG1012"/>
      <c r="EH1012"/>
      <c r="EI1012"/>
      <c r="EJ1012"/>
      <c r="EK1012"/>
      <c r="EL1012"/>
      <c r="EM1012"/>
      <c r="EN1012"/>
      <c r="EO1012"/>
      <c r="EP1012"/>
      <c r="EQ1012"/>
      <c r="ER1012"/>
      <c r="ES1012"/>
      <c r="ET1012"/>
      <c r="EU1012"/>
      <c r="EV1012"/>
      <c r="EW1012"/>
      <c r="EX1012"/>
      <c r="EY1012"/>
    </row>
    <row r="1013" spans="1:155">
      <c r="A101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c r="CW1013"/>
      <c r="CX1013"/>
      <c r="CY1013"/>
      <c r="CZ1013"/>
      <c r="DA1013"/>
      <c r="DB1013"/>
      <c r="DC1013"/>
      <c r="DD1013"/>
      <c r="DE1013"/>
      <c r="DF1013"/>
      <c r="DG1013"/>
      <c r="DH1013"/>
      <c r="DI1013"/>
      <c r="DJ1013"/>
      <c r="DK1013"/>
      <c r="DL1013"/>
      <c r="DM1013"/>
      <c r="DN1013"/>
      <c r="DO1013"/>
      <c r="DP1013"/>
      <c r="DQ1013"/>
      <c r="DR1013"/>
      <c r="DS1013"/>
      <c r="DT1013"/>
      <c r="DU1013"/>
      <c r="DV1013"/>
      <c r="DW1013"/>
      <c r="DX1013"/>
      <c r="DY1013"/>
      <c r="DZ1013"/>
      <c r="EA1013"/>
      <c r="EB1013"/>
      <c r="EC1013"/>
      <c r="ED1013"/>
      <c r="EE1013"/>
      <c r="EF1013"/>
      <c r="EG1013"/>
      <c r="EH1013"/>
      <c r="EI1013"/>
      <c r="EJ1013"/>
      <c r="EK1013"/>
      <c r="EL1013"/>
      <c r="EM1013"/>
      <c r="EN1013"/>
      <c r="EO1013"/>
      <c r="EP1013"/>
      <c r="EQ1013"/>
      <c r="ER1013"/>
      <c r="ES1013"/>
      <c r="ET1013"/>
      <c r="EU1013"/>
      <c r="EV1013"/>
      <c r="EW1013"/>
      <c r="EX1013"/>
      <c r="EY1013"/>
    </row>
    <row r="1014" spans="1:155">
      <c r="A1014"/>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c r="CW1014"/>
      <c r="CX1014"/>
      <c r="CY1014"/>
      <c r="CZ1014"/>
      <c r="DA1014"/>
      <c r="DB1014"/>
      <c r="DC1014"/>
      <c r="DD1014"/>
      <c r="DE1014"/>
      <c r="DF1014"/>
      <c r="DG1014"/>
      <c r="DH1014"/>
      <c r="DI1014"/>
      <c r="DJ1014"/>
      <c r="DK1014"/>
      <c r="DL1014"/>
      <c r="DM1014"/>
      <c r="DN1014"/>
      <c r="DO1014"/>
      <c r="DP1014"/>
      <c r="DQ1014"/>
      <c r="DR1014"/>
      <c r="DS1014"/>
      <c r="DT1014"/>
      <c r="DU1014"/>
      <c r="DV1014"/>
      <c r="DW1014"/>
      <c r="DX1014"/>
      <c r="DY1014"/>
      <c r="DZ1014"/>
      <c r="EA1014"/>
      <c r="EB1014"/>
      <c r="EC1014"/>
      <c r="ED1014"/>
      <c r="EE1014"/>
      <c r="EF1014"/>
      <c r="EG1014"/>
      <c r="EH1014"/>
      <c r="EI1014"/>
      <c r="EJ1014"/>
      <c r="EK1014"/>
      <c r="EL1014"/>
      <c r="EM1014"/>
      <c r="EN1014"/>
      <c r="EO1014"/>
      <c r="EP1014"/>
      <c r="EQ1014"/>
      <c r="ER1014"/>
      <c r="ES1014"/>
      <c r="ET1014"/>
      <c r="EU1014"/>
      <c r="EV1014"/>
      <c r="EW1014"/>
      <c r="EX1014"/>
      <c r="EY1014"/>
    </row>
    <row r="1015" spans="1:155">
      <c r="A1015"/>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c r="CW1015"/>
      <c r="CX1015"/>
      <c r="CY1015"/>
      <c r="CZ1015"/>
      <c r="DA1015"/>
      <c r="DB1015"/>
      <c r="DC1015"/>
      <c r="DD1015"/>
      <c r="DE1015"/>
      <c r="DF1015"/>
      <c r="DG1015"/>
      <c r="DH1015"/>
      <c r="DI1015"/>
      <c r="DJ1015"/>
      <c r="DK1015"/>
      <c r="DL1015"/>
      <c r="DM1015"/>
      <c r="DN1015"/>
      <c r="DO1015"/>
      <c r="DP1015"/>
      <c r="DQ1015"/>
      <c r="DR1015"/>
      <c r="DS1015"/>
      <c r="DT1015"/>
      <c r="DU1015"/>
      <c r="DV1015"/>
      <c r="DW1015"/>
      <c r="DX1015"/>
      <c r="DY1015"/>
      <c r="DZ1015"/>
      <c r="EA1015"/>
      <c r="EB1015"/>
      <c r="EC1015"/>
      <c r="ED1015"/>
      <c r="EE1015"/>
      <c r="EF1015"/>
      <c r="EG1015"/>
      <c r="EH1015"/>
      <c r="EI1015"/>
      <c r="EJ1015"/>
      <c r="EK1015"/>
      <c r="EL1015"/>
      <c r="EM1015"/>
      <c r="EN1015"/>
      <c r="EO1015"/>
      <c r="EP1015"/>
      <c r="EQ1015"/>
      <c r="ER1015"/>
      <c r="ES1015"/>
      <c r="ET1015"/>
      <c r="EU1015"/>
      <c r="EV1015"/>
      <c r="EW1015"/>
      <c r="EX1015"/>
      <c r="EY1015"/>
    </row>
    <row r="1016" spans="1:155">
      <c r="A101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c r="CW1016"/>
      <c r="CX1016"/>
      <c r="CY1016"/>
      <c r="CZ1016"/>
      <c r="DA1016"/>
      <c r="DB1016"/>
      <c r="DC1016"/>
      <c r="DD1016"/>
      <c r="DE1016"/>
      <c r="DF1016"/>
      <c r="DG1016"/>
      <c r="DH1016"/>
      <c r="DI1016"/>
      <c r="DJ1016"/>
      <c r="DK1016"/>
      <c r="DL1016"/>
      <c r="DM1016"/>
      <c r="DN1016"/>
      <c r="DO1016"/>
      <c r="DP1016"/>
      <c r="DQ1016"/>
      <c r="DR1016"/>
      <c r="DS1016"/>
      <c r="DT1016"/>
      <c r="DU1016"/>
      <c r="DV1016"/>
      <c r="DW1016"/>
      <c r="DX1016"/>
      <c r="DY1016"/>
      <c r="DZ1016"/>
      <c r="EA1016"/>
      <c r="EB1016"/>
      <c r="EC1016"/>
      <c r="ED1016"/>
      <c r="EE1016"/>
      <c r="EF1016"/>
      <c r="EG1016"/>
      <c r="EH1016"/>
      <c r="EI1016"/>
      <c r="EJ1016"/>
      <c r="EK1016"/>
      <c r="EL1016"/>
      <c r="EM1016"/>
      <c r="EN1016"/>
      <c r="EO1016"/>
      <c r="EP1016"/>
      <c r="EQ1016"/>
      <c r="ER1016"/>
      <c r="ES1016"/>
      <c r="ET1016"/>
      <c r="EU1016"/>
      <c r="EV1016"/>
      <c r="EW1016"/>
      <c r="EX1016"/>
      <c r="EY1016"/>
    </row>
    <row r="1017" spans="1:155">
      <c r="A1017"/>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c r="CW1017"/>
      <c r="CX1017"/>
      <c r="CY1017"/>
      <c r="CZ1017"/>
      <c r="DA1017"/>
      <c r="DB1017"/>
      <c r="DC1017"/>
      <c r="DD1017"/>
      <c r="DE1017"/>
      <c r="DF1017"/>
      <c r="DG1017"/>
      <c r="DH1017"/>
      <c r="DI1017"/>
      <c r="DJ1017"/>
      <c r="DK1017"/>
      <c r="DL1017"/>
      <c r="DM1017"/>
      <c r="DN1017"/>
      <c r="DO1017"/>
      <c r="DP1017"/>
      <c r="DQ1017"/>
      <c r="DR1017"/>
      <c r="DS1017"/>
      <c r="DT1017"/>
      <c r="DU1017"/>
      <c r="DV1017"/>
      <c r="DW1017"/>
      <c r="DX1017"/>
      <c r="DY1017"/>
      <c r="DZ1017"/>
      <c r="EA1017"/>
      <c r="EB1017"/>
      <c r="EC1017"/>
      <c r="ED1017"/>
      <c r="EE1017"/>
      <c r="EF1017"/>
      <c r="EG1017"/>
      <c r="EH1017"/>
      <c r="EI1017"/>
      <c r="EJ1017"/>
      <c r="EK1017"/>
      <c r="EL1017"/>
      <c r="EM1017"/>
      <c r="EN1017"/>
      <c r="EO1017"/>
      <c r="EP1017"/>
      <c r="EQ1017"/>
      <c r="ER1017"/>
      <c r="ES1017"/>
      <c r="ET1017"/>
      <c r="EU1017"/>
      <c r="EV1017"/>
      <c r="EW1017"/>
      <c r="EX1017"/>
      <c r="EY1017"/>
    </row>
    <row r="1018" spans="1:155">
      <c r="A1018"/>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c r="CW1018"/>
      <c r="CX1018"/>
      <c r="CY1018"/>
      <c r="CZ1018"/>
      <c r="DA1018"/>
      <c r="DB1018"/>
      <c r="DC1018"/>
      <c r="DD1018"/>
      <c r="DE1018"/>
      <c r="DF1018"/>
      <c r="DG1018"/>
      <c r="DH1018"/>
      <c r="DI1018"/>
      <c r="DJ1018"/>
      <c r="DK1018"/>
      <c r="DL1018"/>
      <c r="DM1018"/>
      <c r="DN1018"/>
      <c r="DO1018"/>
      <c r="DP1018"/>
      <c r="DQ1018"/>
      <c r="DR1018"/>
      <c r="DS1018"/>
      <c r="DT1018"/>
      <c r="DU1018"/>
      <c r="DV1018"/>
      <c r="DW1018"/>
      <c r="DX1018"/>
      <c r="DY1018"/>
      <c r="DZ1018"/>
      <c r="EA1018"/>
      <c r="EB1018"/>
      <c r="EC1018"/>
      <c r="ED1018"/>
      <c r="EE1018"/>
      <c r="EF1018"/>
      <c r="EG1018"/>
      <c r="EH1018"/>
      <c r="EI1018"/>
      <c r="EJ1018"/>
      <c r="EK1018"/>
      <c r="EL1018"/>
      <c r="EM1018"/>
      <c r="EN1018"/>
      <c r="EO1018"/>
      <c r="EP1018"/>
      <c r="EQ1018"/>
      <c r="ER1018"/>
      <c r="ES1018"/>
      <c r="ET1018"/>
      <c r="EU1018"/>
      <c r="EV1018"/>
      <c r="EW1018"/>
      <c r="EX1018"/>
      <c r="EY1018"/>
    </row>
    <row r="1019" spans="1:155">
      <c r="A1019"/>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c r="CW1019"/>
      <c r="CX1019"/>
      <c r="CY1019"/>
      <c r="CZ1019"/>
      <c r="DA1019"/>
      <c r="DB1019"/>
      <c r="DC1019"/>
      <c r="DD1019"/>
      <c r="DE1019"/>
      <c r="DF1019"/>
      <c r="DG1019"/>
      <c r="DH1019"/>
      <c r="DI1019"/>
      <c r="DJ1019"/>
      <c r="DK1019"/>
      <c r="DL1019"/>
      <c r="DM1019"/>
      <c r="DN1019"/>
      <c r="DO1019"/>
      <c r="DP1019"/>
      <c r="DQ1019"/>
      <c r="DR1019"/>
      <c r="DS1019"/>
      <c r="DT1019"/>
      <c r="DU1019"/>
      <c r="DV1019"/>
      <c r="DW1019"/>
      <c r="DX1019"/>
      <c r="DY1019"/>
      <c r="DZ1019"/>
      <c r="EA1019"/>
      <c r="EB1019"/>
      <c r="EC1019"/>
      <c r="ED1019"/>
      <c r="EE1019"/>
      <c r="EF1019"/>
      <c r="EG1019"/>
      <c r="EH1019"/>
      <c r="EI1019"/>
      <c r="EJ1019"/>
      <c r="EK1019"/>
      <c r="EL1019"/>
      <c r="EM1019"/>
      <c r="EN1019"/>
      <c r="EO1019"/>
      <c r="EP1019"/>
      <c r="EQ1019"/>
      <c r="ER1019"/>
      <c r="ES1019"/>
      <c r="ET1019"/>
      <c r="EU1019"/>
      <c r="EV1019"/>
      <c r="EW1019"/>
      <c r="EX1019"/>
      <c r="EY1019"/>
    </row>
    <row r="1020" spans="1:155">
      <c r="A1020"/>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c r="CW1020"/>
      <c r="CX1020"/>
      <c r="CY1020"/>
      <c r="CZ1020"/>
      <c r="DA1020"/>
      <c r="DB1020"/>
      <c r="DC1020"/>
      <c r="DD1020"/>
      <c r="DE1020"/>
      <c r="DF1020"/>
      <c r="DG1020"/>
      <c r="DH1020"/>
      <c r="DI1020"/>
      <c r="DJ1020"/>
      <c r="DK1020"/>
      <c r="DL1020"/>
      <c r="DM1020"/>
      <c r="DN1020"/>
      <c r="DO1020"/>
      <c r="DP1020"/>
      <c r="DQ1020"/>
      <c r="DR1020"/>
      <c r="DS1020"/>
      <c r="DT1020"/>
      <c r="DU1020"/>
      <c r="DV1020"/>
      <c r="DW1020"/>
      <c r="DX1020"/>
      <c r="DY1020"/>
      <c r="DZ1020"/>
      <c r="EA1020"/>
      <c r="EB1020"/>
      <c r="EC1020"/>
      <c r="ED1020"/>
      <c r="EE1020"/>
      <c r="EF1020"/>
      <c r="EG1020"/>
      <c r="EH1020"/>
      <c r="EI1020"/>
      <c r="EJ1020"/>
      <c r="EK1020"/>
      <c r="EL1020"/>
      <c r="EM1020"/>
      <c r="EN1020"/>
      <c r="EO1020"/>
      <c r="EP1020"/>
      <c r="EQ1020"/>
      <c r="ER1020"/>
      <c r="ES1020"/>
      <c r="ET1020"/>
      <c r="EU1020"/>
      <c r="EV1020"/>
      <c r="EW1020"/>
      <c r="EX1020"/>
      <c r="EY1020"/>
    </row>
    <row r="1021" spans="1:155">
      <c r="A1021"/>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c r="CW1021"/>
      <c r="CX1021"/>
      <c r="CY1021"/>
      <c r="CZ1021"/>
      <c r="DA1021"/>
      <c r="DB1021"/>
      <c r="DC1021"/>
      <c r="DD1021"/>
      <c r="DE1021"/>
      <c r="DF1021"/>
      <c r="DG1021"/>
      <c r="DH1021"/>
      <c r="DI1021"/>
      <c r="DJ1021"/>
      <c r="DK1021"/>
      <c r="DL1021"/>
      <c r="DM1021"/>
      <c r="DN1021"/>
      <c r="DO1021"/>
      <c r="DP1021"/>
      <c r="DQ1021"/>
      <c r="DR1021"/>
      <c r="DS1021"/>
      <c r="DT1021"/>
      <c r="DU1021"/>
      <c r="DV1021"/>
      <c r="DW1021"/>
      <c r="DX1021"/>
      <c r="DY1021"/>
      <c r="DZ1021"/>
      <c r="EA1021"/>
      <c r="EB1021"/>
      <c r="EC1021"/>
      <c r="ED1021"/>
      <c r="EE1021"/>
      <c r="EF1021"/>
      <c r="EG1021"/>
      <c r="EH1021"/>
      <c r="EI1021"/>
      <c r="EJ1021"/>
      <c r="EK1021"/>
      <c r="EL1021"/>
      <c r="EM1021"/>
      <c r="EN1021"/>
      <c r="EO1021"/>
      <c r="EP1021"/>
      <c r="EQ1021"/>
      <c r="ER1021"/>
      <c r="ES1021"/>
      <c r="ET1021"/>
      <c r="EU1021"/>
      <c r="EV1021"/>
      <c r="EW1021"/>
      <c r="EX1021"/>
      <c r="EY1021"/>
    </row>
    <row r="1022" spans="1:155">
      <c r="A1022"/>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c r="CW1022"/>
      <c r="CX1022"/>
      <c r="CY1022"/>
      <c r="CZ1022"/>
      <c r="DA1022"/>
      <c r="DB1022"/>
      <c r="DC1022"/>
      <c r="DD1022"/>
      <c r="DE1022"/>
      <c r="DF1022"/>
      <c r="DG1022"/>
      <c r="DH1022"/>
      <c r="DI1022"/>
      <c r="DJ1022"/>
      <c r="DK1022"/>
      <c r="DL1022"/>
      <c r="DM1022"/>
      <c r="DN1022"/>
      <c r="DO1022"/>
      <c r="DP1022"/>
      <c r="DQ1022"/>
      <c r="DR1022"/>
      <c r="DS1022"/>
      <c r="DT1022"/>
      <c r="DU1022"/>
      <c r="DV1022"/>
      <c r="DW1022"/>
      <c r="DX1022"/>
      <c r="DY1022"/>
      <c r="DZ1022"/>
      <c r="EA1022"/>
      <c r="EB1022"/>
      <c r="EC1022"/>
      <c r="ED1022"/>
      <c r="EE1022"/>
      <c r="EF1022"/>
      <c r="EG1022"/>
      <c r="EH1022"/>
      <c r="EI1022"/>
      <c r="EJ1022"/>
      <c r="EK1022"/>
      <c r="EL1022"/>
      <c r="EM1022"/>
      <c r="EN1022"/>
      <c r="EO1022"/>
      <c r="EP1022"/>
      <c r="EQ1022"/>
      <c r="ER1022"/>
      <c r="ES1022"/>
      <c r="ET1022"/>
      <c r="EU1022"/>
      <c r="EV1022"/>
      <c r="EW1022"/>
      <c r="EX1022"/>
      <c r="EY1022"/>
    </row>
    <row r="1023" spans="1:155">
      <c r="A102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c r="CW1023"/>
      <c r="CX1023"/>
      <c r="CY1023"/>
      <c r="CZ1023"/>
      <c r="DA1023"/>
      <c r="DB1023"/>
      <c r="DC1023"/>
      <c r="DD1023"/>
      <c r="DE1023"/>
      <c r="DF1023"/>
      <c r="DG1023"/>
      <c r="DH1023"/>
      <c r="DI1023"/>
      <c r="DJ1023"/>
      <c r="DK1023"/>
      <c r="DL1023"/>
      <c r="DM1023"/>
      <c r="DN1023"/>
      <c r="DO1023"/>
      <c r="DP1023"/>
      <c r="DQ1023"/>
      <c r="DR1023"/>
      <c r="DS1023"/>
      <c r="DT1023"/>
      <c r="DU1023"/>
      <c r="DV1023"/>
      <c r="DW1023"/>
      <c r="DX1023"/>
      <c r="DY1023"/>
      <c r="DZ1023"/>
      <c r="EA1023"/>
      <c r="EB1023"/>
      <c r="EC1023"/>
      <c r="ED1023"/>
      <c r="EE1023"/>
      <c r="EF1023"/>
      <c r="EG1023"/>
      <c r="EH1023"/>
      <c r="EI1023"/>
      <c r="EJ1023"/>
      <c r="EK1023"/>
      <c r="EL1023"/>
      <c r="EM1023"/>
      <c r="EN1023"/>
      <c r="EO1023"/>
      <c r="EP1023"/>
      <c r="EQ1023"/>
      <c r="ER1023"/>
      <c r="ES1023"/>
      <c r="ET1023"/>
      <c r="EU1023"/>
      <c r="EV1023"/>
      <c r="EW1023"/>
      <c r="EX1023"/>
      <c r="EY1023"/>
    </row>
    <row r="1024" spans="1:155">
      <c r="A1024"/>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c r="CW1024"/>
      <c r="CX1024"/>
      <c r="CY1024"/>
      <c r="CZ1024"/>
      <c r="DA1024"/>
      <c r="DB1024"/>
      <c r="DC1024"/>
      <c r="DD1024"/>
      <c r="DE1024"/>
      <c r="DF1024"/>
      <c r="DG1024"/>
      <c r="DH1024"/>
      <c r="DI1024"/>
      <c r="DJ1024"/>
      <c r="DK1024"/>
      <c r="DL1024"/>
      <c r="DM1024"/>
      <c r="DN1024"/>
      <c r="DO1024"/>
      <c r="DP1024"/>
      <c r="DQ1024"/>
      <c r="DR1024"/>
      <c r="DS1024"/>
      <c r="DT1024"/>
      <c r="DU1024"/>
      <c r="DV1024"/>
      <c r="DW1024"/>
      <c r="DX1024"/>
      <c r="DY1024"/>
      <c r="DZ1024"/>
      <c r="EA1024"/>
      <c r="EB1024"/>
      <c r="EC1024"/>
      <c r="ED1024"/>
      <c r="EE1024"/>
      <c r="EF1024"/>
      <c r="EG1024"/>
      <c r="EH1024"/>
      <c r="EI1024"/>
      <c r="EJ1024"/>
      <c r="EK1024"/>
      <c r="EL1024"/>
      <c r="EM1024"/>
      <c r="EN1024"/>
      <c r="EO1024"/>
      <c r="EP1024"/>
      <c r="EQ1024"/>
      <c r="ER1024"/>
      <c r="ES1024"/>
      <c r="ET1024"/>
      <c r="EU1024"/>
      <c r="EV1024"/>
      <c r="EW1024"/>
      <c r="EX1024"/>
      <c r="EY1024"/>
    </row>
    <row r="1025" spans="1:155">
      <c r="A1025"/>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c r="CW1025"/>
      <c r="CX1025"/>
      <c r="CY1025"/>
      <c r="CZ1025"/>
      <c r="DA1025"/>
      <c r="DB1025"/>
      <c r="DC1025"/>
      <c r="DD1025"/>
      <c r="DE1025"/>
      <c r="DF1025"/>
      <c r="DG1025"/>
      <c r="DH1025"/>
      <c r="DI1025"/>
      <c r="DJ1025"/>
      <c r="DK1025"/>
      <c r="DL1025"/>
      <c r="DM1025"/>
      <c r="DN1025"/>
      <c r="DO1025"/>
      <c r="DP1025"/>
      <c r="DQ1025"/>
      <c r="DR1025"/>
      <c r="DS1025"/>
      <c r="DT1025"/>
      <c r="DU1025"/>
      <c r="DV1025"/>
      <c r="DW1025"/>
      <c r="DX1025"/>
      <c r="DY1025"/>
      <c r="DZ1025"/>
      <c r="EA1025"/>
      <c r="EB1025"/>
      <c r="EC1025"/>
      <c r="ED1025"/>
      <c r="EE1025"/>
      <c r="EF1025"/>
      <c r="EG1025"/>
      <c r="EH1025"/>
      <c r="EI1025"/>
      <c r="EJ1025"/>
      <c r="EK1025"/>
      <c r="EL1025"/>
      <c r="EM1025"/>
      <c r="EN1025"/>
      <c r="EO1025"/>
      <c r="EP1025"/>
      <c r="EQ1025"/>
      <c r="ER1025"/>
      <c r="ES1025"/>
      <c r="ET1025"/>
      <c r="EU1025"/>
      <c r="EV1025"/>
      <c r="EW1025"/>
      <c r="EX1025"/>
      <c r="EY1025"/>
    </row>
    <row r="1026" spans="1:155">
      <c r="A10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c r="CW1026"/>
      <c r="CX1026"/>
      <c r="CY1026"/>
      <c r="CZ1026"/>
      <c r="DA1026"/>
      <c r="DB1026"/>
      <c r="DC1026"/>
      <c r="DD1026"/>
      <c r="DE1026"/>
      <c r="DF1026"/>
      <c r="DG1026"/>
      <c r="DH1026"/>
      <c r="DI1026"/>
      <c r="DJ1026"/>
      <c r="DK1026"/>
      <c r="DL1026"/>
      <c r="DM1026"/>
      <c r="DN1026"/>
      <c r="DO1026"/>
      <c r="DP1026"/>
      <c r="DQ1026"/>
      <c r="DR1026"/>
      <c r="DS1026"/>
      <c r="DT1026"/>
      <c r="DU1026"/>
      <c r="DV1026"/>
      <c r="DW1026"/>
      <c r="DX1026"/>
      <c r="DY1026"/>
      <c r="DZ1026"/>
      <c r="EA1026"/>
      <c r="EB1026"/>
      <c r="EC1026"/>
      <c r="ED1026"/>
      <c r="EE1026"/>
      <c r="EF1026"/>
      <c r="EG1026"/>
      <c r="EH1026"/>
      <c r="EI1026"/>
      <c r="EJ1026"/>
      <c r="EK1026"/>
      <c r="EL1026"/>
      <c r="EM1026"/>
      <c r="EN1026"/>
      <c r="EO1026"/>
      <c r="EP1026"/>
      <c r="EQ1026"/>
      <c r="ER1026"/>
      <c r="ES1026"/>
      <c r="ET1026"/>
      <c r="EU1026"/>
      <c r="EV1026"/>
      <c r="EW1026"/>
      <c r="EX1026"/>
      <c r="EY1026"/>
    </row>
    <row r="1027" spans="1:155">
      <c r="A1027"/>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c r="CW1027"/>
      <c r="CX1027"/>
      <c r="CY1027"/>
      <c r="CZ1027"/>
      <c r="DA1027"/>
      <c r="DB1027"/>
      <c r="DC1027"/>
      <c r="DD1027"/>
      <c r="DE1027"/>
      <c r="DF1027"/>
      <c r="DG1027"/>
      <c r="DH1027"/>
      <c r="DI1027"/>
      <c r="DJ1027"/>
      <c r="DK1027"/>
      <c r="DL1027"/>
      <c r="DM1027"/>
      <c r="DN1027"/>
      <c r="DO1027"/>
      <c r="DP1027"/>
      <c r="DQ1027"/>
      <c r="DR1027"/>
      <c r="DS1027"/>
      <c r="DT1027"/>
      <c r="DU1027"/>
      <c r="DV1027"/>
      <c r="DW1027"/>
      <c r="DX1027"/>
      <c r="DY1027"/>
      <c r="DZ1027"/>
      <c r="EA1027"/>
      <c r="EB1027"/>
      <c r="EC1027"/>
      <c r="ED1027"/>
      <c r="EE1027"/>
      <c r="EF1027"/>
      <c r="EG1027"/>
      <c r="EH1027"/>
      <c r="EI1027"/>
      <c r="EJ1027"/>
      <c r="EK1027"/>
      <c r="EL1027"/>
      <c r="EM1027"/>
      <c r="EN1027"/>
      <c r="EO1027"/>
      <c r="EP1027"/>
      <c r="EQ1027"/>
      <c r="ER1027"/>
      <c r="ES1027"/>
      <c r="ET1027"/>
      <c r="EU1027"/>
      <c r="EV1027"/>
      <c r="EW1027"/>
      <c r="EX1027"/>
      <c r="EY1027"/>
    </row>
    <row r="1028" spans="1:155">
      <c r="A1028"/>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c r="CW1028"/>
      <c r="CX1028"/>
      <c r="CY1028"/>
      <c r="CZ1028"/>
      <c r="DA1028"/>
      <c r="DB1028"/>
      <c r="DC1028"/>
      <c r="DD1028"/>
      <c r="DE1028"/>
      <c r="DF1028"/>
      <c r="DG1028"/>
      <c r="DH1028"/>
      <c r="DI1028"/>
      <c r="DJ1028"/>
      <c r="DK1028"/>
      <c r="DL1028"/>
      <c r="DM1028"/>
      <c r="DN1028"/>
      <c r="DO1028"/>
      <c r="DP1028"/>
      <c r="DQ1028"/>
      <c r="DR1028"/>
      <c r="DS1028"/>
      <c r="DT1028"/>
      <c r="DU1028"/>
      <c r="DV1028"/>
      <c r="DW1028"/>
      <c r="DX1028"/>
      <c r="DY1028"/>
      <c r="DZ1028"/>
      <c r="EA1028"/>
      <c r="EB1028"/>
      <c r="EC1028"/>
      <c r="ED1028"/>
      <c r="EE1028"/>
      <c r="EF1028"/>
      <c r="EG1028"/>
      <c r="EH1028"/>
      <c r="EI1028"/>
      <c r="EJ1028"/>
      <c r="EK1028"/>
      <c r="EL1028"/>
      <c r="EM1028"/>
      <c r="EN1028"/>
      <c r="EO1028"/>
      <c r="EP1028"/>
      <c r="EQ1028"/>
      <c r="ER1028"/>
      <c r="ES1028"/>
      <c r="ET1028"/>
      <c r="EU1028"/>
      <c r="EV1028"/>
      <c r="EW1028"/>
      <c r="EX1028"/>
      <c r="EY1028"/>
    </row>
    <row r="1029" spans="1:155">
      <c r="A1029"/>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c r="CW1029"/>
      <c r="CX1029"/>
      <c r="CY1029"/>
      <c r="CZ1029"/>
      <c r="DA1029"/>
      <c r="DB1029"/>
      <c r="DC1029"/>
      <c r="DD1029"/>
      <c r="DE1029"/>
      <c r="DF1029"/>
      <c r="DG1029"/>
      <c r="DH1029"/>
      <c r="DI1029"/>
      <c r="DJ1029"/>
      <c r="DK1029"/>
      <c r="DL1029"/>
      <c r="DM1029"/>
      <c r="DN1029"/>
      <c r="DO1029"/>
      <c r="DP1029"/>
      <c r="DQ1029"/>
      <c r="DR1029"/>
      <c r="DS1029"/>
      <c r="DT1029"/>
      <c r="DU1029"/>
      <c r="DV1029"/>
      <c r="DW1029"/>
      <c r="DX1029"/>
      <c r="DY1029"/>
      <c r="DZ1029"/>
      <c r="EA1029"/>
      <c r="EB1029"/>
      <c r="EC1029"/>
      <c r="ED1029"/>
      <c r="EE1029"/>
      <c r="EF1029"/>
      <c r="EG1029"/>
      <c r="EH1029"/>
      <c r="EI1029"/>
      <c r="EJ1029"/>
      <c r="EK1029"/>
      <c r="EL1029"/>
      <c r="EM1029"/>
      <c r="EN1029"/>
      <c r="EO1029"/>
      <c r="EP1029"/>
      <c r="EQ1029"/>
      <c r="ER1029"/>
      <c r="ES1029"/>
      <c r="ET1029"/>
      <c r="EU1029"/>
      <c r="EV1029"/>
      <c r="EW1029"/>
      <c r="EX1029"/>
      <c r="EY1029"/>
    </row>
    <row r="1030" spans="1:155">
      <c r="A1030"/>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c r="CW1030"/>
      <c r="CX1030"/>
      <c r="CY1030"/>
      <c r="CZ1030"/>
      <c r="DA1030"/>
      <c r="DB1030"/>
      <c r="DC1030"/>
      <c r="DD1030"/>
      <c r="DE1030"/>
      <c r="DF1030"/>
      <c r="DG1030"/>
      <c r="DH1030"/>
      <c r="DI1030"/>
      <c r="DJ1030"/>
      <c r="DK1030"/>
      <c r="DL1030"/>
      <c r="DM1030"/>
      <c r="DN1030"/>
      <c r="DO1030"/>
      <c r="DP1030"/>
      <c r="DQ1030"/>
      <c r="DR1030"/>
      <c r="DS1030"/>
      <c r="DT1030"/>
      <c r="DU1030"/>
      <c r="DV1030"/>
      <c r="DW1030"/>
      <c r="DX1030"/>
      <c r="DY1030"/>
      <c r="DZ1030"/>
      <c r="EA1030"/>
      <c r="EB1030"/>
      <c r="EC1030"/>
      <c r="ED1030"/>
      <c r="EE1030"/>
      <c r="EF1030"/>
      <c r="EG1030"/>
      <c r="EH1030"/>
      <c r="EI1030"/>
      <c r="EJ1030"/>
      <c r="EK1030"/>
      <c r="EL1030"/>
      <c r="EM1030"/>
      <c r="EN1030"/>
      <c r="EO1030"/>
      <c r="EP1030"/>
      <c r="EQ1030"/>
      <c r="ER1030"/>
      <c r="ES1030"/>
      <c r="ET1030"/>
      <c r="EU1030"/>
      <c r="EV1030"/>
      <c r="EW1030"/>
      <c r="EX1030"/>
      <c r="EY1030"/>
    </row>
    <row r="1031" spans="1:155">
      <c r="A1031"/>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c r="CW1031"/>
      <c r="CX1031"/>
      <c r="CY1031"/>
      <c r="CZ1031"/>
      <c r="DA1031"/>
      <c r="DB1031"/>
      <c r="DC1031"/>
      <c r="DD1031"/>
      <c r="DE1031"/>
      <c r="DF1031"/>
      <c r="DG1031"/>
      <c r="DH1031"/>
      <c r="DI1031"/>
      <c r="DJ1031"/>
      <c r="DK1031"/>
      <c r="DL1031"/>
      <c r="DM1031"/>
      <c r="DN1031"/>
      <c r="DO1031"/>
      <c r="DP1031"/>
      <c r="DQ1031"/>
      <c r="DR1031"/>
      <c r="DS1031"/>
      <c r="DT1031"/>
      <c r="DU1031"/>
      <c r="DV1031"/>
      <c r="DW1031"/>
      <c r="DX1031"/>
      <c r="DY1031"/>
      <c r="DZ1031"/>
      <c r="EA1031"/>
      <c r="EB1031"/>
      <c r="EC1031"/>
      <c r="ED1031"/>
      <c r="EE1031"/>
      <c r="EF1031"/>
      <c r="EG1031"/>
      <c r="EH1031"/>
      <c r="EI1031"/>
      <c r="EJ1031"/>
      <c r="EK1031"/>
      <c r="EL1031"/>
      <c r="EM1031"/>
      <c r="EN1031"/>
      <c r="EO1031"/>
      <c r="EP1031"/>
      <c r="EQ1031"/>
      <c r="ER1031"/>
      <c r="ES1031"/>
      <c r="ET1031"/>
      <c r="EU1031"/>
      <c r="EV1031"/>
      <c r="EW1031"/>
      <c r="EX1031"/>
      <c r="EY1031"/>
    </row>
    <row r="1032" spans="1:155">
      <c r="A1032"/>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c r="CW1032"/>
      <c r="CX1032"/>
      <c r="CY1032"/>
      <c r="CZ1032"/>
      <c r="DA1032"/>
      <c r="DB1032"/>
      <c r="DC1032"/>
      <c r="DD1032"/>
      <c r="DE1032"/>
      <c r="DF1032"/>
      <c r="DG1032"/>
      <c r="DH1032"/>
      <c r="DI1032"/>
      <c r="DJ1032"/>
      <c r="DK1032"/>
      <c r="DL1032"/>
      <c r="DM1032"/>
      <c r="DN1032"/>
      <c r="DO1032"/>
      <c r="DP1032"/>
      <c r="DQ1032"/>
      <c r="DR1032"/>
      <c r="DS1032"/>
      <c r="DT1032"/>
      <c r="DU1032"/>
      <c r="DV1032"/>
      <c r="DW1032"/>
      <c r="DX1032"/>
      <c r="DY1032"/>
      <c r="DZ1032"/>
      <c r="EA1032"/>
      <c r="EB1032"/>
      <c r="EC1032"/>
      <c r="ED1032"/>
      <c r="EE1032"/>
      <c r="EF1032"/>
      <c r="EG1032"/>
      <c r="EH1032"/>
      <c r="EI1032"/>
      <c r="EJ1032"/>
      <c r="EK1032"/>
      <c r="EL1032"/>
      <c r="EM1032"/>
      <c r="EN1032"/>
      <c r="EO1032"/>
      <c r="EP1032"/>
      <c r="EQ1032"/>
      <c r="ER1032"/>
      <c r="ES1032"/>
      <c r="ET1032"/>
      <c r="EU1032"/>
      <c r="EV1032"/>
      <c r="EW1032"/>
      <c r="EX1032"/>
      <c r="EY1032"/>
    </row>
    <row r="1033" spans="1:155">
      <c r="A1033"/>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c r="CW1033"/>
      <c r="CX1033"/>
      <c r="CY1033"/>
      <c r="CZ1033"/>
      <c r="DA1033"/>
      <c r="DB1033"/>
      <c r="DC1033"/>
      <c r="DD1033"/>
      <c r="DE1033"/>
      <c r="DF1033"/>
      <c r="DG1033"/>
      <c r="DH1033"/>
      <c r="DI1033"/>
      <c r="DJ1033"/>
      <c r="DK1033"/>
      <c r="DL1033"/>
      <c r="DM1033"/>
      <c r="DN1033"/>
      <c r="DO1033"/>
      <c r="DP1033"/>
      <c r="DQ1033"/>
      <c r="DR1033"/>
      <c r="DS1033"/>
      <c r="DT1033"/>
      <c r="DU1033"/>
      <c r="DV1033"/>
      <c r="DW1033"/>
      <c r="DX1033"/>
      <c r="DY1033"/>
      <c r="DZ1033"/>
      <c r="EA1033"/>
      <c r="EB1033"/>
      <c r="EC1033"/>
      <c r="ED1033"/>
      <c r="EE1033"/>
      <c r="EF1033"/>
      <c r="EG1033"/>
      <c r="EH1033"/>
      <c r="EI1033"/>
      <c r="EJ1033"/>
      <c r="EK1033"/>
      <c r="EL1033"/>
      <c r="EM1033"/>
      <c r="EN1033"/>
      <c r="EO1033"/>
      <c r="EP1033"/>
      <c r="EQ1033"/>
      <c r="ER1033"/>
      <c r="ES1033"/>
      <c r="ET1033"/>
      <c r="EU1033"/>
      <c r="EV1033"/>
      <c r="EW1033"/>
      <c r="EX1033"/>
      <c r="EY1033"/>
    </row>
    <row r="1034" spans="1:155">
      <c r="A1034"/>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c r="CW1034"/>
      <c r="CX1034"/>
      <c r="CY1034"/>
      <c r="CZ1034"/>
      <c r="DA1034"/>
      <c r="DB1034"/>
      <c r="DC1034"/>
      <c r="DD1034"/>
      <c r="DE1034"/>
      <c r="DF1034"/>
      <c r="DG1034"/>
      <c r="DH1034"/>
      <c r="DI1034"/>
      <c r="DJ1034"/>
      <c r="DK1034"/>
      <c r="DL1034"/>
      <c r="DM1034"/>
      <c r="DN1034"/>
      <c r="DO1034"/>
      <c r="DP1034"/>
      <c r="DQ1034"/>
      <c r="DR1034"/>
      <c r="DS1034"/>
      <c r="DT1034"/>
      <c r="DU1034"/>
      <c r="DV1034"/>
      <c r="DW1034"/>
      <c r="DX1034"/>
      <c r="DY1034"/>
      <c r="DZ1034"/>
      <c r="EA1034"/>
      <c r="EB1034"/>
      <c r="EC1034"/>
      <c r="ED1034"/>
      <c r="EE1034"/>
      <c r="EF1034"/>
      <c r="EG1034"/>
      <c r="EH1034"/>
      <c r="EI1034"/>
      <c r="EJ1034"/>
      <c r="EK1034"/>
      <c r="EL1034"/>
      <c r="EM1034"/>
      <c r="EN1034"/>
      <c r="EO1034"/>
      <c r="EP1034"/>
      <c r="EQ1034"/>
      <c r="ER1034"/>
      <c r="ES1034"/>
      <c r="ET1034"/>
      <c r="EU1034"/>
      <c r="EV1034"/>
      <c r="EW1034"/>
      <c r="EX1034"/>
      <c r="EY1034"/>
    </row>
    <row r="1035" spans="1:155">
      <c r="A1035"/>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c r="CW1035"/>
      <c r="CX1035"/>
      <c r="CY1035"/>
      <c r="CZ1035"/>
      <c r="DA1035"/>
      <c r="DB1035"/>
      <c r="DC1035"/>
      <c r="DD1035"/>
      <c r="DE1035"/>
      <c r="DF1035"/>
      <c r="DG1035"/>
      <c r="DH1035"/>
      <c r="DI1035"/>
      <c r="DJ1035"/>
      <c r="DK1035"/>
      <c r="DL1035"/>
      <c r="DM1035"/>
      <c r="DN1035"/>
      <c r="DO1035"/>
      <c r="DP1035"/>
      <c r="DQ1035"/>
      <c r="DR1035"/>
      <c r="DS1035"/>
      <c r="DT1035"/>
      <c r="DU1035"/>
      <c r="DV1035"/>
      <c r="DW1035"/>
      <c r="DX1035"/>
      <c r="DY1035"/>
      <c r="DZ1035"/>
      <c r="EA1035"/>
      <c r="EB1035"/>
      <c r="EC1035"/>
      <c r="ED1035"/>
      <c r="EE1035"/>
      <c r="EF1035"/>
      <c r="EG1035"/>
      <c r="EH1035"/>
      <c r="EI1035"/>
      <c r="EJ1035"/>
      <c r="EK1035"/>
      <c r="EL1035"/>
      <c r="EM1035"/>
      <c r="EN1035"/>
      <c r="EO1035"/>
      <c r="EP1035"/>
      <c r="EQ1035"/>
      <c r="ER1035"/>
      <c r="ES1035"/>
      <c r="ET1035"/>
      <c r="EU1035"/>
      <c r="EV1035"/>
      <c r="EW1035"/>
      <c r="EX1035"/>
      <c r="EY1035"/>
    </row>
    <row r="1036" spans="1:155">
      <c r="A103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c r="CW1036"/>
      <c r="CX1036"/>
      <c r="CY1036"/>
      <c r="CZ1036"/>
      <c r="DA1036"/>
      <c r="DB1036"/>
      <c r="DC1036"/>
      <c r="DD1036"/>
      <c r="DE1036"/>
      <c r="DF1036"/>
      <c r="DG1036"/>
      <c r="DH1036"/>
      <c r="DI1036"/>
      <c r="DJ1036"/>
      <c r="DK1036"/>
      <c r="DL1036"/>
      <c r="DM1036"/>
      <c r="DN1036"/>
      <c r="DO1036"/>
      <c r="DP1036"/>
      <c r="DQ1036"/>
      <c r="DR1036"/>
      <c r="DS1036"/>
      <c r="DT1036"/>
      <c r="DU1036"/>
      <c r="DV1036"/>
      <c r="DW1036"/>
      <c r="DX1036"/>
      <c r="DY1036"/>
      <c r="DZ1036"/>
      <c r="EA1036"/>
      <c r="EB1036"/>
      <c r="EC1036"/>
      <c r="ED1036"/>
      <c r="EE1036"/>
      <c r="EF1036"/>
      <c r="EG1036"/>
      <c r="EH1036"/>
      <c r="EI1036"/>
      <c r="EJ1036"/>
      <c r="EK1036"/>
      <c r="EL1036"/>
      <c r="EM1036"/>
      <c r="EN1036"/>
      <c r="EO1036"/>
      <c r="EP1036"/>
      <c r="EQ1036"/>
      <c r="ER1036"/>
      <c r="ES1036"/>
      <c r="ET1036"/>
      <c r="EU1036"/>
      <c r="EV1036"/>
      <c r="EW1036"/>
      <c r="EX1036"/>
      <c r="EY1036"/>
    </row>
    <row r="1037" spans="1:155">
      <c r="A1037"/>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c r="CW1037"/>
      <c r="CX1037"/>
      <c r="CY1037"/>
      <c r="CZ1037"/>
      <c r="DA1037"/>
      <c r="DB1037"/>
      <c r="DC1037"/>
      <c r="DD1037"/>
      <c r="DE1037"/>
      <c r="DF1037"/>
      <c r="DG1037"/>
      <c r="DH1037"/>
      <c r="DI1037"/>
      <c r="DJ1037"/>
      <c r="DK1037"/>
      <c r="DL1037"/>
      <c r="DM1037"/>
      <c r="DN1037"/>
      <c r="DO1037"/>
      <c r="DP1037"/>
      <c r="DQ1037"/>
      <c r="DR1037"/>
      <c r="DS1037"/>
      <c r="DT1037"/>
      <c r="DU1037"/>
      <c r="DV1037"/>
      <c r="DW1037"/>
      <c r="DX1037"/>
      <c r="DY1037"/>
      <c r="DZ1037"/>
      <c r="EA1037"/>
      <c r="EB1037"/>
      <c r="EC1037"/>
      <c r="ED1037"/>
      <c r="EE1037"/>
      <c r="EF1037"/>
      <c r="EG1037"/>
      <c r="EH1037"/>
      <c r="EI1037"/>
      <c r="EJ1037"/>
      <c r="EK1037"/>
      <c r="EL1037"/>
      <c r="EM1037"/>
      <c r="EN1037"/>
      <c r="EO1037"/>
      <c r="EP1037"/>
      <c r="EQ1037"/>
      <c r="ER1037"/>
      <c r="ES1037"/>
      <c r="ET1037"/>
      <c r="EU1037"/>
      <c r="EV1037"/>
      <c r="EW1037"/>
      <c r="EX1037"/>
      <c r="EY1037"/>
    </row>
    <row r="1038" spans="1:155">
      <c r="A1038"/>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c r="CW1038"/>
      <c r="CX1038"/>
      <c r="CY1038"/>
      <c r="CZ1038"/>
      <c r="DA1038"/>
      <c r="DB1038"/>
      <c r="DC1038"/>
      <c r="DD1038"/>
      <c r="DE1038"/>
      <c r="DF1038"/>
      <c r="DG1038"/>
      <c r="DH1038"/>
      <c r="DI1038"/>
      <c r="DJ1038"/>
      <c r="DK1038"/>
      <c r="DL1038"/>
      <c r="DM1038"/>
      <c r="DN1038"/>
      <c r="DO1038"/>
      <c r="DP1038"/>
      <c r="DQ1038"/>
      <c r="DR1038"/>
      <c r="DS1038"/>
      <c r="DT1038"/>
      <c r="DU1038"/>
      <c r="DV1038"/>
      <c r="DW1038"/>
      <c r="DX1038"/>
      <c r="DY1038"/>
      <c r="DZ1038"/>
      <c r="EA1038"/>
      <c r="EB1038"/>
      <c r="EC1038"/>
      <c r="ED1038"/>
      <c r="EE1038"/>
      <c r="EF1038"/>
      <c r="EG1038"/>
      <c r="EH1038"/>
      <c r="EI1038"/>
      <c r="EJ1038"/>
      <c r="EK1038"/>
      <c r="EL1038"/>
      <c r="EM1038"/>
      <c r="EN1038"/>
      <c r="EO1038"/>
      <c r="EP1038"/>
      <c r="EQ1038"/>
      <c r="ER1038"/>
      <c r="ES1038"/>
      <c r="ET1038"/>
      <c r="EU1038"/>
      <c r="EV1038"/>
      <c r="EW1038"/>
      <c r="EX1038"/>
      <c r="EY1038"/>
    </row>
    <row r="1039" spans="1:155">
      <c r="A1039"/>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c r="CW1039"/>
      <c r="CX1039"/>
      <c r="CY1039"/>
      <c r="CZ1039"/>
      <c r="DA1039"/>
      <c r="DB1039"/>
      <c r="DC1039"/>
      <c r="DD1039"/>
      <c r="DE1039"/>
      <c r="DF1039"/>
      <c r="DG1039"/>
      <c r="DH1039"/>
      <c r="DI1039"/>
      <c r="DJ1039"/>
      <c r="DK1039"/>
      <c r="DL1039"/>
      <c r="DM1039"/>
      <c r="DN1039"/>
      <c r="DO1039"/>
      <c r="DP1039"/>
      <c r="DQ1039"/>
      <c r="DR1039"/>
      <c r="DS1039"/>
      <c r="DT1039"/>
      <c r="DU1039"/>
      <c r="DV1039"/>
      <c r="DW1039"/>
      <c r="DX1039"/>
      <c r="DY1039"/>
      <c r="DZ1039"/>
      <c r="EA1039"/>
      <c r="EB1039"/>
      <c r="EC1039"/>
      <c r="ED1039"/>
      <c r="EE1039"/>
      <c r="EF1039"/>
      <c r="EG1039"/>
      <c r="EH1039"/>
      <c r="EI1039"/>
      <c r="EJ1039"/>
      <c r="EK1039"/>
      <c r="EL1039"/>
      <c r="EM1039"/>
      <c r="EN1039"/>
      <c r="EO1039"/>
      <c r="EP1039"/>
      <c r="EQ1039"/>
      <c r="ER1039"/>
      <c r="ES1039"/>
      <c r="ET1039"/>
      <c r="EU1039"/>
      <c r="EV1039"/>
      <c r="EW1039"/>
      <c r="EX1039"/>
      <c r="EY1039"/>
    </row>
    <row r="1040" spans="1:155">
      <c r="A1040"/>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c r="CW1040"/>
      <c r="CX1040"/>
      <c r="CY1040"/>
      <c r="CZ1040"/>
      <c r="DA1040"/>
      <c r="DB1040"/>
      <c r="DC1040"/>
      <c r="DD1040"/>
      <c r="DE1040"/>
      <c r="DF1040"/>
      <c r="DG1040"/>
      <c r="DH1040"/>
      <c r="DI1040"/>
      <c r="DJ1040"/>
      <c r="DK1040"/>
      <c r="DL1040"/>
      <c r="DM1040"/>
      <c r="DN1040"/>
      <c r="DO1040"/>
      <c r="DP1040"/>
      <c r="DQ1040"/>
      <c r="DR1040"/>
      <c r="DS1040"/>
      <c r="DT1040"/>
      <c r="DU1040"/>
      <c r="DV1040"/>
      <c r="DW1040"/>
      <c r="DX1040"/>
      <c r="DY1040"/>
      <c r="DZ1040"/>
      <c r="EA1040"/>
      <c r="EB1040"/>
      <c r="EC1040"/>
      <c r="ED1040"/>
      <c r="EE1040"/>
      <c r="EF1040"/>
      <c r="EG1040"/>
      <c r="EH1040"/>
      <c r="EI1040"/>
      <c r="EJ1040"/>
      <c r="EK1040"/>
      <c r="EL1040"/>
      <c r="EM1040"/>
      <c r="EN1040"/>
      <c r="EO1040"/>
      <c r="EP1040"/>
      <c r="EQ1040"/>
      <c r="ER1040"/>
      <c r="ES1040"/>
      <c r="ET1040"/>
      <c r="EU1040"/>
      <c r="EV1040"/>
      <c r="EW1040"/>
      <c r="EX1040"/>
      <c r="EY1040"/>
    </row>
    <row r="1041" spans="1:155">
      <c r="A1041"/>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c r="CW1041"/>
      <c r="CX1041"/>
      <c r="CY1041"/>
      <c r="CZ1041"/>
      <c r="DA1041"/>
      <c r="DB1041"/>
      <c r="DC1041"/>
      <c r="DD1041"/>
      <c r="DE1041"/>
      <c r="DF1041"/>
      <c r="DG1041"/>
      <c r="DH1041"/>
      <c r="DI1041"/>
      <c r="DJ1041"/>
      <c r="DK1041"/>
      <c r="DL1041"/>
      <c r="DM1041"/>
      <c r="DN1041"/>
      <c r="DO1041"/>
      <c r="DP1041"/>
      <c r="DQ1041"/>
      <c r="DR1041"/>
      <c r="DS1041"/>
      <c r="DT1041"/>
      <c r="DU1041"/>
      <c r="DV1041"/>
      <c r="DW1041"/>
      <c r="DX1041"/>
      <c r="DY1041"/>
      <c r="DZ1041"/>
      <c r="EA1041"/>
      <c r="EB1041"/>
      <c r="EC1041"/>
      <c r="ED1041"/>
      <c r="EE1041"/>
      <c r="EF1041"/>
      <c r="EG1041"/>
      <c r="EH1041"/>
      <c r="EI1041"/>
      <c r="EJ1041"/>
      <c r="EK1041"/>
      <c r="EL1041"/>
      <c r="EM1041"/>
      <c r="EN1041"/>
      <c r="EO1041"/>
      <c r="EP1041"/>
      <c r="EQ1041"/>
      <c r="ER1041"/>
      <c r="ES1041"/>
      <c r="ET1041"/>
      <c r="EU1041"/>
      <c r="EV1041"/>
      <c r="EW1041"/>
      <c r="EX1041"/>
      <c r="EY1041"/>
    </row>
    <row r="1042" spans="1:155">
      <c r="A1042"/>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c r="CW1042"/>
      <c r="CX1042"/>
      <c r="CY1042"/>
      <c r="CZ1042"/>
      <c r="DA1042"/>
      <c r="DB1042"/>
      <c r="DC1042"/>
      <c r="DD1042"/>
      <c r="DE1042"/>
      <c r="DF1042"/>
      <c r="DG1042"/>
      <c r="DH1042"/>
      <c r="DI1042"/>
      <c r="DJ1042"/>
      <c r="DK1042"/>
      <c r="DL1042"/>
      <c r="DM1042"/>
      <c r="DN1042"/>
      <c r="DO1042"/>
      <c r="DP1042"/>
      <c r="DQ1042"/>
      <c r="DR1042"/>
      <c r="DS1042"/>
      <c r="DT1042"/>
      <c r="DU1042"/>
      <c r="DV1042"/>
      <c r="DW1042"/>
      <c r="DX1042"/>
      <c r="DY1042"/>
      <c r="DZ1042"/>
      <c r="EA1042"/>
      <c r="EB1042"/>
      <c r="EC1042"/>
      <c r="ED1042"/>
      <c r="EE1042"/>
      <c r="EF1042"/>
      <c r="EG1042"/>
      <c r="EH1042"/>
      <c r="EI1042"/>
      <c r="EJ1042"/>
      <c r="EK1042"/>
      <c r="EL1042"/>
      <c r="EM1042"/>
      <c r="EN1042"/>
      <c r="EO1042"/>
      <c r="EP1042"/>
      <c r="EQ1042"/>
      <c r="ER1042"/>
      <c r="ES1042"/>
      <c r="ET1042"/>
      <c r="EU1042"/>
      <c r="EV1042"/>
      <c r="EW1042"/>
      <c r="EX1042"/>
      <c r="EY1042"/>
    </row>
    <row r="1043" spans="1:155">
      <c r="A1043"/>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c r="CW1043"/>
      <c r="CX1043"/>
      <c r="CY1043"/>
      <c r="CZ1043"/>
      <c r="DA1043"/>
      <c r="DB1043"/>
      <c r="DC1043"/>
      <c r="DD1043"/>
      <c r="DE1043"/>
      <c r="DF1043"/>
      <c r="DG1043"/>
      <c r="DH1043"/>
      <c r="DI1043"/>
      <c r="DJ1043"/>
      <c r="DK1043"/>
      <c r="DL1043"/>
      <c r="DM1043"/>
      <c r="DN1043"/>
      <c r="DO1043"/>
      <c r="DP1043"/>
      <c r="DQ1043"/>
      <c r="DR1043"/>
      <c r="DS1043"/>
      <c r="DT1043"/>
      <c r="DU1043"/>
      <c r="DV1043"/>
      <c r="DW1043"/>
      <c r="DX1043"/>
      <c r="DY1043"/>
      <c r="DZ1043"/>
      <c r="EA1043"/>
      <c r="EB1043"/>
      <c r="EC1043"/>
      <c r="ED1043"/>
      <c r="EE1043"/>
      <c r="EF1043"/>
      <c r="EG1043"/>
      <c r="EH1043"/>
      <c r="EI1043"/>
      <c r="EJ1043"/>
      <c r="EK1043"/>
      <c r="EL1043"/>
      <c r="EM1043"/>
      <c r="EN1043"/>
      <c r="EO1043"/>
      <c r="EP1043"/>
      <c r="EQ1043"/>
      <c r="ER1043"/>
      <c r="ES1043"/>
      <c r="ET1043"/>
      <c r="EU1043"/>
      <c r="EV1043"/>
      <c r="EW1043"/>
      <c r="EX1043"/>
      <c r="EY1043"/>
    </row>
    <row r="1044" spans="1:155">
      <c r="A1044"/>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c r="CW1044"/>
      <c r="CX1044"/>
      <c r="CY1044"/>
      <c r="CZ1044"/>
      <c r="DA1044"/>
      <c r="DB1044"/>
      <c r="DC1044"/>
      <c r="DD1044"/>
      <c r="DE1044"/>
      <c r="DF1044"/>
      <c r="DG1044"/>
      <c r="DH1044"/>
      <c r="DI1044"/>
      <c r="DJ1044"/>
      <c r="DK1044"/>
      <c r="DL1044"/>
      <c r="DM1044"/>
      <c r="DN1044"/>
      <c r="DO1044"/>
      <c r="DP1044"/>
      <c r="DQ1044"/>
      <c r="DR1044"/>
      <c r="DS1044"/>
      <c r="DT1044"/>
      <c r="DU1044"/>
      <c r="DV1044"/>
      <c r="DW1044"/>
      <c r="DX1044"/>
      <c r="DY1044"/>
      <c r="DZ1044"/>
      <c r="EA1044"/>
      <c r="EB1044"/>
      <c r="EC1044"/>
      <c r="ED1044"/>
      <c r="EE1044"/>
      <c r="EF1044"/>
      <c r="EG1044"/>
      <c r="EH1044"/>
      <c r="EI1044"/>
      <c r="EJ1044"/>
      <c r="EK1044"/>
      <c r="EL1044"/>
      <c r="EM1044"/>
      <c r="EN1044"/>
      <c r="EO1044"/>
      <c r="EP1044"/>
      <c r="EQ1044"/>
      <c r="ER1044"/>
      <c r="ES1044"/>
      <c r="ET1044"/>
      <c r="EU1044"/>
      <c r="EV1044"/>
      <c r="EW1044"/>
      <c r="EX1044"/>
      <c r="EY1044"/>
    </row>
    <row r="1045" spans="1:155">
      <c r="A1045"/>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c r="CW1045"/>
      <c r="CX1045"/>
      <c r="CY1045"/>
      <c r="CZ1045"/>
      <c r="DA1045"/>
      <c r="DB1045"/>
      <c r="DC1045"/>
      <c r="DD1045"/>
      <c r="DE1045"/>
      <c r="DF1045"/>
      <c r="DG1045"/>
      <c r="DH1045"/>
      <c r="DI1045"/>
      <c r="DJ1045"/>
      <c r="DK1045"/>
      <c r="DL1045"/>
      <c r="DM1045"/>
      <c r="DN1045"/>
      <c r="DO1045"/>
      <c r="DP1045"/>
      <c r="DQ1045"/>
      <c r="DR1045"/>
      <c r="DS1045"/>
      <c r="DT1045"/>
      <c r="DU1045"/>
      <c r="DV1045"/>
      <c r="DW1045"/>
      <c r="DX1045"/>
      <c r="DY1045"/>
      <c r="DZ1045"/>
      <c r="EA1045"/>
      <c r="EB1045"/>
      <c r="EC1045"/>
      <c r="ED1045"/>
      <c r="EE1045"/>
      <c r="EF1045"/>
      <c r="EG1045"/>
      <c r="EH1045"/>
      <c r="EI1045"/>
      <c r="EJ1045"/>
      <c r="EK1045"/>
      <c r="EL1045"/>
      <c r="EM1045"/>
      <c r="EN1045"/>
      <c r="EO1045"/>
      <c r="EP1045"/>
      <c r="EQ1045"/>
      <c r="ER1045"/>
      <c r="ES1045"/>
      <c r="ET1045"/>
      <c r="EU1045"/>
      <c r="EV1045"/>
      <c r="EW1045"/>
      <c r="EX1045"/>
      <c r="EY1045"/>
    </row>
    <row r="1046" spans="1:155">
      <c r="A104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c r="CW1046"/>
      <c r="CX1046"/>
      <c r="CY1046"/>
      <c r="CZ1046"/>
      <c r="DA1046"/>
      <c r="DB1046"/>
      <c r="DC1046"/>
      <c r="DD1046"/>
      <c r="DE1046"/>
      <c r="DF1046"/>
      <c r="DG1046"/>
      <c r="DH1046"/>
      <c r="DI1046"/>
      <c r="DJ1046"/>
      <c r="DK1046"/>
      <c r="DL1046"/>
      <c r="DM1046"/>
      <c r="DN1046"/>
      <c r="DO1046"/>
      <c r="DP1046"/>
      <c r="DQ1046"/>
      <c r="DR1046"/>
      <c r="DS1046"/>
      <c r="DT1046"/>
      <c r="DU1046"/>
      <c r="DV1046"/>
      <c r="DW1046"/>
      <c r="DX1046"/>
      <c r="DY1046"/>
      <c r="DZ1046"/>
      <c r="EA1046"/>
      <c r="EB1046"/>
      <c r="EC1046"/>
      <c r="ED1046"/>
      <c r="EE1046"/>
      <c r="EF1046"/>
      <c r="EG1046"/>
      <c r="EH1046"/>
      <c r="EI1046"/>
      <c r="EJ1046"/>
      <c r="EK1046"/>
      <c r="EL1046"/>
      <c r="EM1046"/>
      <c r="EN1046"/>
      <c r="EO1046"/>
      <c r="EP1046"/>
      <c r="EQ1046"/>
      <c r="ER1046"/>
      <c r="ES1046"/>
      <c r="ET1046"/>
      <c r="EU1046"/>
      <c r="EV1046"/>
      <c r="EW1046"/>
      <c r="EX1046"/>
      <c r="EY1046"/>
    </row>
    <row r="1047" spans="1:155">
      <c r="A1047"/>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c r="CW1047"/>
      <c r="CX1047"/>
      <c r="CY1047"/>
      <c r="CZ1047"/>
      <c r="DA1047"/>
      <c r="DB1047"/>
      <c r="DC1047"/>
      <c r="DD1047"/>
      <c r="DE1047"/>
      <c r="DF1047"/>
      <c r="DG1047"/>
      <c r="DH1047"/>
      <c r="DI1047"/>
      <c r="DJ1047"/>
      <c r="DK1047"/>
      <c r="DL1047"/>
      <c r="DM1047"/>
      <c r="DN1047"/>
      <c r="DO1047"/>
      <c r="DP1047"/>
      <c r="DQ1047"/>
      <c r="DR1047"/>
      <c r="DS1047"/>
      <c r="DT1047"/>
      <c r="DU1047"/>
      <c r="DV1047"/>
      <c r="DW1047"/>
      <c r="DX1047"/>
      <c r="DY1047"/>
      <c r="DZ1047"/>
      <c r="EA1047"/>
      <c r="EB1047"/>
      <c r="EC1047"/>
      <c r="ED1047"/>
      <c r="EE1047"/>
      <c r="EF1047"/>
      <c r="EG1047"/>
      <c r="EH1047"/>
      <c r="EI1047"/>
      <c r="EJ1047"/>
      <c r="EK1047"/>
      <c r="EL1047"/>
      <c r="EM1047"/>
      <c r="EN1047"/>
      <c r="EO1047"/>
      <c r="EP1047"/>
      <c r="EQ1047"/>
      <c r="ER1047"/>
      <c r="ES1047"/>
      <c r="ET1047"/>
      <c r="EU1047"/>
      <c r="EV1047"/>
      <c r="EW1047"/>
      <c r="EX1047"/>
      <c r="EY1047"/>
    </row>
    <row r="1048" spans="1:155">
      <c r="A1048"/>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c r="CW1048"/>
      <c r="CX1048"/>
      <c r="CY1048"/>
      <c r="CZ1048"/>
      <c r="DA1048"/>
      <c r="DB1048"/>
      <c r="DC1048"/>
      <c r="DD1048"/>
      <c r="DE1048"/>
      <c r="DF1048"/>
      <c r="DG1048"/>
      <c r="DH1048"/>
      <c r="DI1048"/>
      <c r="DJ1048"/>
      <c r="DK1048"/>
      <c r="DL1048"/>
      <c r="DM1048"/>
      <c r="DN1048"/>
      <c r="DO1048"/>
      <c r="DP1048"/>
      <c r="DQ1048"/>
      <c r="DR1048"/>
      <c r="DS1048"/>
      <c r="DT1048"/>
      <c r="DU1048"/>
      <c r="DV1048"/>
      <c r="DW1048"/>
      <c r="DX1048"/>
      <c r="DY1048"/>
      <c r="DZ1048"/>
      <c r="EA1048"/>
      <c r="EB1048"/>
      <c r="EC1048"/>
      <c r="ED1048"/>
      <c r="EE1048"/>
      <c r="EF1048"/>
      <c r="EG1048"/>
      <c r="EH1048"/>
      <c r="EI1048"/>
      <c r="EJ1048"/>
      <c r="EK1048"/>
      <c r="EL1048"/>
      <c r="EM1048"/>
      <c r="EN1048"/>
      <c r="EO1048"/>
      <c r="EP1048"/>
      <c r="EQ1048"/>
      <c r="ER1048"/>
      <c r="ES1048"/>
      <c r="ET1048"/>
      <c r="EU1048"/>
      <c r="EV1048"/>
      <c r="EW1048"/>
      <c r="EX1048"/>
      <c r="EY1048"/>
    </row>
    <row r="1049" spans="1:155">
      <c r="A1049"/>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c r="CW1049"/>
      <c r="CX1049"/>
      <c r="CY1049"/>
      <c r="CZ1049"/>
      <c r="DA1049"/>
      <c r="DB1049"/>
      <c r="DC1049"/>
      <c r="DD1049"/>
      <c r="DE1049"/>
      <c r="DF1049"/>
      <c r="DG1049"/>
      <c r="DH1049"/>
      <c r="DI1049"/>
      <c r="DJ1049"/>
      <c r="DK1049"/>
      <c r="DL1049"/>
      <c r="DM1049"/>
      <c r="DN1049"/>
      <c r="DO1049"/>
      <c r="DP1049"/>
      <c r="DQ1049"/>
      <c r="DR1049"/>
      <c r="DS1049"/>
      <c r="DT1049"/>
      <c r="DU1049"/>
      <c r="DV1049"/>
      <c r="DW1049"/>
      <c r="DX1049"/>
      <c r="DY1049"/>
      <c r="DZ1049"/>
      <c r="EA1049"/>
      <c r="EB1049"/>
      <c r="EC1049"/>
      <c r="ED1049"/>
      <c r="EE1049"/>
      <c r="EF1049"/>
      <c r="EG1049"/>
      <c r="EH1049"/>
      <c r="EI1049"/>
      <c r="EJ1049"/>
      <c r="EK1049"/>
      <c r="EL1049"/>
      <c r="EM1049"/>
      <c r="EN1049"/>
      <c r="EO1049"/>
      <c r="EP1049"/>
      <c r="EQ1049"/>
      <c r="ER1049"/>
      <c r="ES1049"/>
      <c r="ET1049"/>
      <c r="EU1049"/>
      <c r="EV1049"/>
      <c r="EW1049"/>
      <c r="EX1049"/>
      <c r="EY1049"/>
    </row>
    <row r="1050" spans="1:155">
      <c r="A1050"/>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c r="CW1050"/>
      <c r="CX1050"/>
      <c r="CY1050"/>
      <c r="CZ1050"/>
      <c r="DA1050"/>
      <c r="DB1050"/>
      <c r="DC1050"/>
      <c r="DD1050"/>
      <c r="DE1050"/>
      <c r="DF1050"/>
      <c r="DG1050"/>
      <c r="DH1050"/>
      <c r="DI1050"/>
      <c r="DJ1050"/>
      <c r="DK1050"/>
      <c r="DL1050"/>
      <c r="DM1050"/>
      <c r="DN1050"/>
      <c r="DO1050"/>
      <c r="DP1050"/>
      <c r="DQ1050"/>
      <c r="DR1050"/>
      <c r="DS1050"/>
      <c r="DT1050"/>
      <c r="DU1050"/>
      <c r="DV1050"/>
      <c r="DW1050"/>
      <c r="DX1050"/>
      <c r="DY1050"/>
      <c r="DZ1050"/>
      <c r="EA1050"/>
      <c r="EB1050"/>
      <c r="EC1050"/>
      <c r="ED1050"/>
      <c r="EE1050"/>
      <c r="EF1050"/>
      <c r="EG1050"/>
      <c r="EH1050"/>
      <c r="EI1050"/>
      <c r="EJ1050"/>
      <c r="EK1050"/>
      <c r="EL1050"/>
      <c r="EM1050"/>
      <c r="EN1050"/>
      <c r="EO1050"/>
      <c r="EP1050"/>
      <c r="EQ1050"/>
      <c r="ER1050"/>
      <c r="ES1050"/>
      <c r="ET1050"/>
      <c r="EU1050"/>
      <c r="EV1050"/>
      <c r="EW1050"/>
      <c r="EX1050"/>
      <c r="EY1050"/>
    </row>
    <row r="1051" spans="1:155">
      <c r="A1051"/>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c r="CW1051"/>
      <c r="CX1051"/>
      <c r="CY1051"/>
      <c r="CZ1051"/>
      <c r="DA1051"/>
      <c r="DB1051"/>
      <c r="DC1051"/>
      <c r="DD1051"/>
      <c r="DE1051"/>
      <c r="DF1051"/>
      <c r="DG1051"/>
      <c r="DH1051"/>
      <c r="DI1051"/>
      <c r="DJ1051"/>
      <c r="DK1051"/>
      <c r="DL1051"/>
      <c r="DM1051"/>
      <c r="DN1051"/>
      <c r="DO1051"/>
      <c r="DP1051"/>
      <c r="DQ1051"/>
      <c r="DR1051"/>
      <c r="DS1051"/>
      <c r="DT1051"/>
      <c r="DU1051"/>
      <c r="DV1051"/>
      <c r="DW1051"/>
      <c r="DX1051"/>
      <c r="DY1051"/>
      <c r="DZ1051"/>
      <c r="EA1051"/>
      <c r="EB1051"/>
      <c r="EC1051"/>
      <c r="ED1051"/>
      <c r="EE1051"/>
      <c r="EF1051"/>
      <c r="EG1051"/>
      <c r="EH1051"/>
      <c r="EI1051"/>
      <c r="EJ1051"/>
      <c r="EK1051"/>
      <c r="EL1051"/>
      <c r="EM1051"/>
      <c r="EN1051"/>
      <c r="EO1051"/>
      <c r="EP1051"/>
      <c r="EQ1051"/>
      <c r="ER1051"/>
      <c r="ES1051"/>
      <c r="ET1051"/>
      <c r="EU1051"/>
      <c r="EV1051"/>
      <c r="EW1051"/>
      <c r="EX1051"/>
      <c r="EY1051"/>
    </row>
    <row r="1052" spans="1:155">
      <c r="A1052"/>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c r="CW1052"/>
      <c r="CX1052"/>
      <c r="CY1052"/>
      <c r="CZ1052"/>
      <c r="DA1052"/>
      <c r="DB1052"/>
      <c r="DC1052"/>
      <c r="DD1052"/>
      <c r="DE1052"/>
      <c r="DF1052"/>
      <c r="DG1052"/>
      <c r="DH1052"/>
      <c r="DI1052"/>
      <c r="DJ1052"/>
      <c r="DK1052"/>
      <c r="DL1052"/>
      <c r="DM1052"/>
      <c r="DN1052"/>
      <c r="DO1052"/>
      <c r="DP1052"/>
      <c r="DQ1052"/>
      <c r="DR1052"/>
      <c r="DS1052"/>
      <c r="DT1052"/>
      <c r="DU1052"/>
      <c r="DV1052"/>
      <c r="DW1052"/>
      <c r="DX1052"/>
      <c r="DY1052"/>
      <c r="DZ1052"/>
      <c r="EA1052"/>
      <c r="EB1052"/>
      <c r="EC1052"/>
      <c r="ED1052"/>
      <c r="EE1052"/>
      <c r="EF1052"/>
      <c r="EG1052"/>
      <c r="EH1052"/>
      <c r="EI1052"/>
      <c r="EJ1052"/>
      <c r="EK1052"/>
      <c r="EL1052"/>
      <c r="EM1052"/>
      <c r="EN1052"/>
      <c r="EO1052"/>
      <c r="EP1052"/>
      <c r="EQ1052"/>
      <c r="ER1052"/>
      <c r="ES1052"/>
      <c r="ET1052"/>
      <c r="EU1052"/>
      <c r="EV1052"/>
      <c r="EW1052"/>
      <c r="EX1052"/>
      <c r="EY1052"/>
    </row>
    <row r="1053" spans="1:155">
      <c r="A1053"/>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c r="CW1053"/>
      <c r="CX1053"/>
      <c r="CY1053"/>
      <c r="CZ1053"/>
      <c r="DA1053"/>
      <c r="DB1053"/>
      <c r="DC1053"/>
      <c r="DD1053"/>
      <c r="DE1053"/>
      <c r="DF1053"/>
      <c r="DG1053"/>
      <c r="DH1053"/>
      <c r="DI1053"/>
      <c r="DJ1053"/>
      <c r="DK1053"/>
      <c r="DL1053"/>
      <c r="DM1053"/>
      <c r="DN1053"/>
      <c r="DO1053"/>
      <c r="DP1053"/>
      <c r="DQ1053"/>
      <c r="DR1053"/>
      <c r="DS1053"/>
      <c r="DT1053"/>
      <c r="DU1053"/>
      <c r="DV1053"/>
      <c r="DW1053"/>
      <c r="DX1053"/>
      <c r="DY1053"/>
      <c r="DZ1053"/>
      <c r="EA1053"/>
      <c r="EB1053"/>
      <c r="EC1053"/>
      <c r="ED1053"/>
      <c r="EE1053"/>
      <c r="EF1053"/>
      <c r="EG1053"/>
      <c r="EH1053"/>
      <c r="EI1053"/>
      <c r="EJ1053"/>
      <c r="EK1053"/>
      <c r="EL1053"/>
      <c r="EM1053"/>
      <c r="EN1053"/>
      <c r="EO1053"/>
      <c r="EP1053"/>
      <c r="EQ1053"/>
      <c r="ER1053"/>
      <c r="ES1053"/>
      <c r="ET1053"/>
      <c r="EU1053"/>
      <c r="EV1053"/>
      <c r="EW1053"/>
      <c r="EX1053"/>
      <c r="EY1053"/>
    </row>
    <row r="1054" spans="1:155">
      <c r="A1054"/>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c r="CW1054"/>
      <c r="CX1054"/>
      <c r="CY1054"/>
      <c r="CZ1054"/>
      <c r="DA1054"/>
      <c r="DB1054"/>
      <c r="DC1054"/>
      <c r="DD1054"/>
      <c r="DE1054"/>
      <c r="DF1054"/>
      <c r="DG1054"/>
      <c r="DH1054"/>
      <c r="DI1054"/>
      <c r="DJ1054"/>
      <c r="DK1054"/>
      <c r="DL1054"/>
      <c r="DM1054"/>
      <c r="DN1054"/>
      <c r="DO1054"/>
      <c r="DP1054"/>
      <c r="DQ1054"/>
      <c r="DR1054"/>
      <c r="DS1054"/>
      <c r="DT1054"/>
      <c r="DU1054"/>
      <c r="DV1054"/>
      <c r="DW1054"/>
      <c r="DX1054"/>
      <c r="DY1054"/>
      <c r="DZ1054"/>
      <c r="EA1054"/>
      <c r="EB1054"/>
      <c r="EC1054"/>
      <c r="ED1054"/>
      <c r="EE1054"/>
      <c r="EF1054"/>
      <c r="EG1054"/>
      <c r="EH1054"/>
      <c r="EI1054"/>
      <c r="EJ1054"/>
      <c r="EK1054"/>
      <c r="EL1054"/>
      <c r="EM1054"/>
      <c r="EN1054"/>
      <c r="EO1054"/>
      <c r="EP1054"/>
      <c r="EQ1054"/>
      <c r="ER1054"/>
      <c r="ES1054"/>
      <c r="ET1054"/>
      <c r="EU1054"/>
      <c r="EV1054"/>
      <c r="EW1054"/>
      <c r="EX1054"/>
      <c r="EY1054"/>
    </row>
    <row r="1055" spans="1:155">
      <c r="A1055"/>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c r="CW1055"/>
      <c r="CX1055"/>
      <c r="CY1055"/>
      <c r="CZ1055"/>
      <c r="DA1055"/>
      <c r="DB1055"/>
      <c r="DC1055"/>
      <c r="DD1055"/>
      <c r="DE1055"/>
      <c r="DF1055"/>
      <c r="DG1055"/>
      <c r="DH1055"/>
      <c r="DI1055"/>
      <c r="DJ1055"/>
      <c r="DK1055"/>
      <c r="DL1055"/>
      <c r="DM1055"/>
      <c r="DN1055"/>
      <c r="DO1055"/>
      <c r="DP1055"/>
      <c r="DQ1055"/>
      <c r="DR1055"/>
      <c r="DS1055"/>
      <c r="DT1055"/>
      <c r="DU1055"/>
      <c r="DV1055"/>
      <c r="DW1055"/>
      <c r="DX1055"/>
      <c r="DY1055"/>
      <c r="DZ1055"/>
      <c r="EA1055"/>
      <c r="EB1055"/>
      <c r="EC1055"/>
      <c r="ED1055"/>
      <c r="EE1055"/>
      <c r="EF1055"/>
      <c r="EG1055"/>
      <c r="EH1055"/>
      <c r="EI1055"/>
      <c r="EJ1055"/>
      <c r="EK1055"/>
      <c r="EL1055"/>
      <c r="EM1055"/>
      <c r="EN1055"/>
      <c r="EO1055"/>
      <c r="EP1055"/>
      <c r="EQ1055"/>
      <c r="ER1055"/>
      <c r="ES1055"/>
      <c r="ET1055"/>
      <c r="EU1055"/>
      <c r="EV1055"/>
      <c r="EW1055"/>
      <c r="EX1055"/>
      <c r="EY1055"/>
    </row>
    <row r="1056" spans="1:155">
      <c r="A105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c r="CW1056"/>
      <c r="CX1056"/>
      <c r="CY1056"/>
      <c r="CZ1056"/>
      <c r="DA1056"/>
      <c r="DB1056"/>
      <c r="DC1056"/>
      <c r="DD1056"/>
      <c r="DE1056"/>
      <c r="DF1056"/>
      <c r="DG1056"/>
      <c r="DH1056"/>
      <c r="DI1056"/>
      <c r="DJ1056"/>
      <c r="DK1056"/>
      <c r="DL1056"/>
      <c r="DM1056"/>
      <c r="DN1056"/>
      <c r="DO1056"/>
      <c r="DP1056"/>
      <c r="DQ1056"/>
      <c r="DR1056"/>
      <c r="DS1056"/>
      <c r="DT1056"/>
      <c r="DU1056"/>
      <c r="DV1056"/>
      <c r="DW1056"/>
      <c r="DX1056"/>
      <c r="DY1056"/>
      <c r="DZ1056"/>
      <c r="EA1056"/>
      <c r="EB1056"/>
      <c r="EC1056"/>
      <c r="ED1056"/>
      <c r="EE1056"/>
      <c r="EF1056"/>
      <c r="EG1056"/>
      <c r="EH1056"/>
      <c r="EI1056"/>
      <c r="EJ1056"/>
      <c r="EK1056"/>
      <c r="EL1056"/>
      <c r="EM1056"/>
      <c r="EN1056"/>
      <c r="EO1056"/>
      <c r="EP1056"/>
      <c r="EQ1056"/>
      <c r="ER1056"/>
      <c r="ES1056"/>
      <c r="ET1056"/>
      <c r="EU1056"/>
      <c r="EV1056"/>
      <c r="EW1056"/>
      <c r="EX1056"/>
      <c r="EY1056"/>
    </row>
    <row r="1057" spans="1:155">
      <c r="A1057"/>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c r="CW1057"/>
      <c r="CX1057"/>
      <c r="CY1057"/>
      <c r="CZ1057"/>
      <c r="DA1057"/>
      <c r="DB1057"/>
      <c r="DC1057"/>
      <c r="DD1057"/>
      <c r="DE1057"/>
      <c r="DF1057"/>
      <c r="DG1057"/>
      <c r="DH1057"/>
      <c r="DI1057"/>
      <c r="DJ1057"/>
      <c r="DK1057"/>
      <c r="DL1057"/>
      <c r="DM1057"/>
      <c r="DN1057"/>
      <c r="DO1057"/>
      <c r="DP1057"/>
      <c r="DQ1057"/>
      <c r="DR1057"/>
      <c r="DS1057"/>
      <c r="DT1057"/>
      <c r="DU1057"/>
      <c r="DV1057"/>
      <c r="DW1057"/>
      <c r="DX1057"/>
      <c r="DY1057"/>
      <c r="DZ1057"/>
      <c r="EA1057"/>
      <c r="EB1057"/>
      <c r="EC1057"/>
      <c r="ED1057"/>
      <c r="EE1057"/>
      <c r="EF1057"/>
      <c r="EG1057"/>
      <c r="EH1057"/>
      <c r="EI1057"/>
      <c r="EJ1057"/>
      <c r="EK1057"/>
      <c r="EL1057"/>
      <c r="EM1057"/>
      <c r="EN1057"/>
      <c r="EO1057"/>
      <c r="EP1057"/>
      <c r="EQ1057"/>
      <c r="ER1057"/>
      <c r="ES1057"/>
      <c r="ET1057"/>
      <c r="EU1057"/>
      <c r="EV1057"/>
      <c r="EW1057"/>
      <c r="EX1057"/>
      <c r="EY1057"/>
    </row>
    <row r="1058" spans="1:155">
      <c r="A1058"/>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c r="CW1058"/>
      <c r="CX1058"/>
      <c r="CY1058"/>
      <c r="CZ1058"/>
      <c r="DA1058"/>
      <c r="DB1058"/>
      <c r="DC1058"/>
      <c r="DD1058"/>
      <c r="DE1058"/>
      <c r="DF1058"/>
      <c r="DG1058"/>
      <c r="DH1058"/>
      <c r="DI1058"/>
      <c r="DJ1058"/>
      <c r="DK1058"/>
      <c r="DL1058"/>
      <c r="DM1058"/>
      <c r="DN1058"/>
      <c r="DO1058"/>
      <c r="DP1058"/>
      <c r="DQ1058"/>
      <c r="DR1058"/>
      <c r="DS1058"/>
      <c r="DT1058"/>
      <c r="DU1058"/>
      <c r="DV1058"/>
      <c r="DW1058"/>
      <c r="DX1058"/>
      <c r="DY1058"/>
      <c r="DZ1058"/>
      <c r="EA1058"/>
      <c r="EB1058"/>
      <c r="EC1058"/>
      <c r="ED1058"/>
      <c r="EE1058"/>
      <c r="EF1058"/>
      <c r="EG1058"/>
      <c r="EH1058"/>
      <c r="EI1058"/>
      <c r="EJ1058"/>
      <c r="EK1058"/>
      <c r="EL1058"/>
      <c r="EM1058"/>
      <c r="EN1058"/>
      <c r="EO1058"/>
      <c r="EP1058"/>
      <c r="EQ1058"/>
      <c r="ER1058"/>
      <c r="ES1058"/>
      <c r="ET1058"/>
      <c r="EU1058"/>
      <c r="EV1058"/>
      <c r="EW1058"/>
      <c r="EX1058"/>
      <c r="EY1058"/>
    </row>
    <row r="1059" spans="1:155">
      <c r="A1059"/>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c r="CW1059"/>
      <c r="CX1059"/>
      <c r="CY1059"/>
      <c r="CZ1059"/>
      <c r="DA1059"/>
      <c r="DB1059"/>
      <c r="DC1059"/>
      <c r="DD1059"/>
      <c r="DE1059"/>
      <c r="DF1059"/>
      <c r="DG1059"/>
      <c r="DH1059"/>
      <c r="DI1059"/>
      <c r="DJ1059"/>
      <c r="DK1059"/>
      <c r="DL1059"/>
      <c r="DM1059"/>
      <c r="DN1059"/>
      <c r="DO1059"/>
      <c r="DP1059"/>
      <c r="DQ1059"/>
      <c r="DR1059"/>
      <c r="DS1059"/>
      <c r="DT1059"/>
      <c r="DU1059"/>
      <c r="DV1059"/>
      <c r="DW1059"/>
      <c r="DX1059"/>
      <c r="DY1059"/>
      <c r="DZ1059"/>
      <c r="EA1059"/>
      <c r="EB1059"/>
      <c r="EC1059"/>
      <c r="ED1059"/>
      <c r="EE1059"/>
      <c r="EF1059"/>
      <c r="EG1059"/>
      <c r="EH1059"/>
      <c r="EI1059"/>
      <c r="EJ1059"/>
      <c r="EK1059"/>
      <c r="EL1059"/>
      <c r="EM1059"/>
      <c r="EN1059"/>
      <c r="EO1059"/>
      <c r="EP1059"/>
      <c r="EQ1059"/>
      <c r="ER1059"/>
      <c r="ES1059"/>
      <c r="ET1059"/>
      <c r="EU1059"/>
      <c r="EV1059"/>
      <c r="EW1059"/>
      <c r="EX1059"/>
      <c r="EY1059"/>
    </row>
    <row r="1060" spans="1:155">
      <c r="A1060"/>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c r="CW1060"/>
      <c r="CX1060"/>
      <c r="CY1060"/>
      <c r="CZ1060"/>
      <c r="DA1060"/>
      <c r="DB1060"/>
      <c r="DC1060"/>
      <c r="DD1060"/>
      <c r="DE1060"/>
      <c r="DF1060"/>
      <c r="DG1060"/>
      <c r="DH1060"/>
      <c r="DI1060"/>
      <c r="DJ1060"/>
      <c r="DK1060"/>
      <c r="DL1060"/>
      <c r="DM1060"/>
      <c r="DN1060"/>
      <c r="DO1060"/>
      <c r="DP1060"/>
      <c r="DQ1060"/>
      <c r="DR1060"/>
      <c r="DS1060"/>
      <c r="DT1060"/>
      <c r="DU1060"/>
      <c r="DV1060"/>
      <c r="DW1060"/>
      <c r="DX1060"/>
      <c r="DY1060"/>
      <c r="DZ1060"/>
      <c r="EA1060"/>
      <c r="EB1060"/>
      <c r="EC1060"/>
      <c r="ED1060"/>
      <c r="EE1060"/>
      <c r="EF1060"/>
      <c r="EG1060"/>
      <c r="EH1060"/>
      <c r="EI1060"/>
      <c r="EJ1060"/>
      <c r="EK1060"/>
      <c r="EL1060"/>
      <c r="EM1060"/>
      <c r="EN1060"/>
      <c r="EO1060"/>
      <c r="EP1060"/>
      <c r="EQ1060"/>
      <c r="ER1060"/>
      <c r="ES1060"/>
      <c r="ET1060"/>
      <c r="EU1060"/>
      <c r="EV1060"/>
      <c r="EW1060"/>
      <c r="EX1060"/>
      <c r="EY1060"/>
    </row>
    <row r="1061" spans="1:155">
      <c r="A1061"/>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c r="CW1061"/>
      <c r="CX1061"/>
      <c r="CY1061"/>
      <c r="CZ1061"/>
      <c r="DA1061"/>
      <c r="DB1061"/>
      <c r="DC1061"/>
      <c r="DD1061"/>
      <c r="DE1061"/>
      <c r="DF1061"/>
      <c r="DG1061"/>
      <c r="DH1061"/>
      <c r="DI1061"/>
      <c r="DJ1061"/>
      <c r="DK1061"/>
      <c r="DL1061"/>
      <c r="DM1061"/>
      <c r="DN1061"/>
      <c r="DO1061"/>
      <c r="DP1061"/>
      <c r="DQ1061"/>
      <c r="DR1061"/>
      <c r="DS1061"/>
      <c r="DT1061"/>
      <c r="DU1061"/>
      <c r="DV1061"/>
      <c r="DW1061"/>
      <c r="DX1061"/>
      <c r="DY1061"/>
      <c r="DZ1061"/>
      <c r="EA1061"/>
      <c r="EB1061"/>
      <c r="EC1061"/>
      <c r="ED1061"/>
      <c r="EE1061"/>
      <c r="EF1061"/>
      <c r="EG1061"/>
      <c r="EH1061"/>
      <c r="EI1061"/>
      <c r="EJ1061"/>
      <c r="EK1061"/>
      <c r="EL1061"/>
      <c r="EM1061"/>
      <c r="EN1061"/>
      <c r="EO1061"/>
      <c r="EP1061"/>
      <c r="EQ1061"/>
      <c r="ER1061"/>
      <c r="ES1061"/>
      <c r="ET1061"/>
      <c r="EU1061"/>
      <c r="EV1061"/>
      <c r="EW1061"/>
      <c r="EX1061"/>
      <c r="EY1061"/>
    </row>
    <row r="1062" spans="1:155">
      <c r="A1062"/>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c r="CW1062"/>
      <c r="CX1062"/>
      <c r="CY1062"/>
      <c r="CZ1062"/>
      <c r="DA1062"/>
      <c r="DB1062"/>
      <c r="DC1062"/>
      <c r="DD1062"/>
      <c r="DE1062"/>
      <c r="DF1062"/>
      <c r="DG1062"/>
      <c r="DH1062"/>
      <c r="DI1062"/>
      <c r="DJ1062"/>
      <c r="DK1062"/>
      <c r="DL1062"/>
      <c r="DM1062"/>
      <c r="DN1062"/>
      <c r="DO1062"/>
      <c r="DP1062"/>
      <c r="DQ1062"/>
      <c r="DR1062"/>
      <c r="DS1062"/>
      <c r="DT1062"/>
      <c r="DU1062"/>
      <c r="DV1062"/>
      <c r="DW1062"/>
      <c r="DX1062"/>
      <c r="DY1062"/>
      <c r="DZ1062"/>
      <c r="EA1062"/>
      <c r="EB1062"/>
      <c r="EC1062"/>
      <c r="ED1062"/>
      <c r="EE1062"/>
      <c r="EF1062"/>
      <c r="EG1062"/>
      <c r="EH1062"/>
      <c r="EI1062"/>
      <c r="EJ1062"/>
      <c r="EK1062"/>
      <c r="EL1062"/>
      <c r="EM1062"/>
      <c r="EN1062"/>
      <c r="EO1062"/>
      <c r="EP1062"/>
      <c r="EQ1062"/>
      <c r="ER1062"/>
      <c r="ES1062"/>
      <c r="ET1062"/>
      <c r="EU1062"/>
      <c r="EV1062"/>
      <c r="EW1062"/>
      <c r="EX1062"/>
      <c r="EY1062"/>
    </row>
    <row r="1063" spans="1:155">
      <c r="A1063"/>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c r="CW1063"/>
      <c r="CX1063"/>
      <c r="CY1063"/>
      <c r="CZ1063"/>
      <c r="DA1063"/>
      <c r="DB1063"/>
      <c r="DC1063"/>
      <c r="DD1063"/>
      <c r="DE1063"/>
      <c r="DF1063"/>
      <c r="DG1063"/>
      <c r="DH1063"/>
      <c r="DI1063"/>
      <c r="DJ1063"/>
      <c r="DK1063"/>
      <c r="DL1063"/>
      <c r="DM1063"/>
      <c r="DN1063"/>
      <c r="DO1063"/>
      <c r="DP1063"/>
      <c r="DQ1063"/>
      <c r="DR1063"/>
      <c r="DS1063"/>
      <c r="DT1063"/>
      <c r="DU1063"/>
      <c r="DV1063"/>
      <c r="DW1063"/>
      <c r="DX1063"/>
      <c r="DY1063"/>
      <c r="DZ1063"/>
      <c r="EA1063"/>
      <c r="EB1063"/>
      <c r="EC1063"/>
      <c r="ED1063"/>
      <c r="EE1063"/>
      <c r="EF1063"/>
      <c r="EG1063"/>
      <c r="EH1063"/>
      <c r="EI1063"/>
      <c r="EJ1063"/>
      <c r="EK1063"/>
      <c r="EL1063"/>
      <c r="EM1063"/>
      <c r="EN1063"/>
      <c r="EO1063"/>
      <c r="EP1063"/>
      <c r="EQ1063"/>
      <c r="ER1063"/>
      <c r="ES1063"/>
      <c r="ET1063"/>
      <c r="EU1063"/>
      <c r="EV1063"/>
      <c r="EW1063"/>
      <c r="EX1063"/>
      <c r="EY1063"/>
    </row>
    <row r="1064" spans="1:155">
      <c r="A1064"/>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c r="CW1064"/>
      <c r="CX1064"/>
      <c r="CY1064"/>
      <c r="CZ1064"/>
      <c r="DA1064"/>
      <c r="DB1064"/>
      <c r="DC1064"/>
      <c r="DD1064"/>
      <c r="DE1064"/>
      <c r="DF1064"/>
      <c r="DG1064"/>
      <c r="DH1064"/>
      <c r="DI1064"/>
      <c r="DJ1064"/>
      <c r="DK1064"/>
      <c r="DL1064"/>
      <c r="DM1064"/>
      <c r="DN1064"/>
      <c r="DO1064"/>
      <c r="DP1064"/>
      <c r="DQ1064"/>
      <c r="DR1064"/>
      <c r="DS1064"/>
      <c r="DT1064"/>
      <c r="DU1064"/>
      <c r="DV1064"/>
      <c r="DW1064"/>
      <c r="DX1064"/>
      <c r="DY1064"/>
      <c r="DZ1064"/>
      <c r="EA1064"/>
      <c r="EB1064"/>
      <c r="EC1064"/>
      <c r="ED1064"/>
      <c r="EE1064"/>
      <c r="EF1064"/>
      <c r="EG1064"/>
      <c r="EH1064"/>
      <c r="EI1064"/>
      <c r="EJ1064"/>
      <c r="EK1064"/>
      <c r="EL1064"/>
      <c r="EM1064"/>
      <c r="EN1064"/>
      <c r="EO1064"/>
      <c r="EP1064"/>
      <c r="EQ1064"/>
      <c r="ER1064"/>
      <c r="ES1064"/>
      <c r="ET1064"/>
      <c r="EU1064"/>
      <c r="EV1064"/>
      <c r="EW1064"/>
      <c r="EX1064"/>
      <c r="EY1064"/>
    </row>
    <row r="1065" spans="1:155">
      <c r="A1065"/>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c r="CW1065"/>
      <c r="CX1065"/>
      <c r="CY1065"/>
      <c r="CZ1065"/>
      <c r="DA1065"/>
      <c r="DB1065"/>
      <c r="DC1065"/>
      <c r="DD1065"/>
      <c r="DE1065"/>
      <c r="DF1065"/>
      <c r="DG1065"/>
      <c r="DH1065"/>
      <c r="DI1065"/>
      <c r="DJ1065"/>
      <c r="DK1065"/>
      <c r="DL1065"/>
      <c r="DM1065"/>
      <c r="DN1065"/>
      <c r="DO1065"/>
      <c r="DP1065"/>
      <c r="DQ1065"/>
      <c r="DR1065"/>
      <c r="DS1065"/>
      <c r="DT1065"/>
      <c r="DU1065"/>
      <c r="DV1065"/>
      <c r="DW1065"/>
      <c r="DX1065"/>
      <c r="DY1065"/>
      <c r="DZ1065"/>
      <c r="EA1065"/>
      <c r="EB1065"/>
      <c r="EC1065"/>
      <c r="ED1065"/>
      <c r="EE1065"/>
      <c r="EF1065"/>
      <c r="EG1065"/>
      <c r="EH1065"/>
      <c r="EI1065"/>
      <c r="EJ1065"/>
      <c r="EK1065"/>
      <c r="EL1065"/>
      <c r="EM1065"/>
      <c r="EN1065"/>
      <c r="EO1065"/>
      <c r="EP1065"/>
      <c r="EQ1065"/>
      <c r="ER1065"/>
      <c r="ES1065"/>
      <c r="ET1065"/>
      <c r="EU1065"/>
      <c r="EV1065"/>
      <c r="EW1065"/>
      <c r="EX1065"/>
      <c r="EY1065"/>
    </row>
    <row r="1066" spans="1:155">
      <c r="A106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c r="CW1066"/>
      <c r="CX1066"/>
      <c r="CY1066"/>
      <c r="CZ1066"/>
      <c r="DA1066"/>
      <c r="DB1066"/>
      <c r="DC1066"/>
      <c r="DD1066"/>
      <c r="DE1066"/>
      <c r="DF1066"/>
      <c r="DG1066"/>
      <c r="DH1066"/>
      <c r="DI1066"/>
      <c r="DJ1066"/>
      <c r="DK1066"/>
      <c r="DL1066"/>
      <c r="DM1066"/>
      <c r="DN1066"/>
      <c r="DO1066"/>
      <c r="DP1066"/>
      <c r="DQ1066"/>
      <c r="DR1066"/>
      <c r="DS1066"/>
      <c r="DT1066"/>
      <c r="DU1066"/>
      <c r="DV1066"/>
      <c r="DW1066"/>
      <c r="DX1066"/>
      <c r="DY1066"/>
      <c r="DZ1066"/>
      <c r="EA1066"/>
      <c r="EB1066"/>
      <c r="EC1066"/>
      <c r="ED1066"/>
      <c r="EE1066"/>
      <c r="EF1066"/>
      <c r="EG1066"/>
      <c r="EH1066"/>
      <c r="EI1066"/>
      <c r="EJ1066"/>
      <c r="EK1066"/>
      <c r="EL1066"/>
      <c r="EM1066"/>
      <c r="EN1066"/>
      <c r="EO1066"/>
      <c r="EP1066"/>
      <c r="EQ1066"/>
      <c r="ER1066"/>
      <c r="ES1066"/>
      <c r="ET1066"/>
      <c r="EU1066"/>
      <c r="EV1066"/>
      <c r="EW1066"/>
      <c r="EX1066"/>
      <c r="EY1066"/>
    </row>
    <row r="1067" spans="1:155">
      <c r="A1067"/>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c r="CW1067"/>
      <c r="CX1067"/>
      <c r="CY1067"/>
      <c r="CZ1067"/>
      <c r="DA1067"/>
      <c r="DB1067"/>
      <c r="DC1067"/>
      <c r="DD1067"/>
      <c r="DE1067"/>
      <c r="DF1067"/>
      <c r="DG1067"/>
      <c r="DH1067"/>
      <c r="DI1067"/>
      <c r="DJ1067"/>
      <c r="DK1067"/>
      <c r="DL1067"/>
      <c r="DM1067"/>
      <c r="DN1067"/>
      <c r="DO1067"/>
      <c r="DP1067"/>
      <c r="DQ1067"/>
      <c r="DR1067"/>
      <c r="DS1067"/>
      <c r="DT1067"/>
      <c r="DU1067"/>
      <c r="DV1067"/>
      <c r="DW1067"/>
      <c r="DX1067"/>
      <c r="DY1067"/>
      <c r="DZ1067"/>
      <c r="EA1067"/>
      <c r="EB1067"/>
      <c r="EC1067"/>
      <c r="ED1067"/>
      <c r="EE1067"/>
      <c r="EF1067"/>
      <c r="EG1067"/>
      <c r="EH1067"/>
      <c r="EI1067"/>
      <c r="EJ1067"/>
      <c r="EK1067"/>
      <c r="EL1067"/>
      <c r="EM1067"/>
      <c r="EN1067"/>
      <c r="EO1067"/>
      <c r="EP1067"/>
      <c r="EQ1067"/>
      <c r="ER1067"/>
      <c r="ES1067"/>
      <c r="ET1067"/>
      <c r="EU1067"/>
      <c r="EV1067"/>
      <c r="EW1067"/>
      <c r="EX1067"/>
      <c r="EY1067"/>
    </row>
    <row r="1068" spans="1:155">
      <c r="A1068"/>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c r="CW1068"/>
      <c r="CX1068"/>
      <c r="CY1068"/>
      <c r="CZ1068"/>
      <c r="DA1068"/>
      <c r="DB1068"/>
      <c r="DC1068"/>
      <c r="DD1068"/>
      <c r="DE1068"/>
      <c r="DF1068"/>
      <c r="DG1068"/>
      <c r="DH1068"/>
      <c r="DI1068"/>
      <c r="DJ1068"/>
      <c r="DK1068"/>
      <c r="DL1068"/>
      <c r="DM1068"/>
      <c r="DN1068"/>
      <c r="DO1068"/>
      <c r="DP1068"/>
      <c r="DQ1068"/>
      <c r="DR1068"/>
      <c r="DS1068"/>
      <c r="DT1068"/>
      <c r="DU1068"/>
      <c r="DV1068"/>
      <c r="DW1068"/>
      <c r="DX1068"/>
      <c r="DY1068"/>
      <c r="DZ1068"/>
      <c r="EA1068"/>
      <c r="EB1068"/>
      <c r="EC1068"/>
      <c r="ED1068"/>
      <c r="EE1068"/>
      <c r="EF1068"/>
      <c r="EG1068"/>
      <c r="EH1068"/>
      <c r="EI1068"/>
      <c r="EJ1068"/>
      <c r="EK1068"/>
      <c r="EL1068"/>
      <c r="EM1068"/>
      <c r="EN1068"/>
      <c r="EO1068"/>
      <c r="EP1068"/>
      <c r="EQ1068"/>
      <c r="ER1068"/>
      <c r="ES1068"/>
      <c r="ET1068"/>
      <c r="EU1068"/>
      <c r="EV1068"/>
      <c r="EW1068"/>
      <c r="EX1068"/>
      <c r="EY1068"/>
    </row>
    <row r="1069" spans="1:155">
      <c r="A1069"/>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c r="CW1069"/>
      <c r="CX1069"/>
      <c r="CY1069"/>
      <c r="CZ1069"/>
      <c r="DA1069"/>
      <c r="DB1069"/>
      <c r="DC1069"/>
      <c r="DD1069"/>
      <c r="DE1069"/>
      <c r="DF1069"/>
      <c r="DG1069"/>
      <c r="DH1069"/>
      <c r="DI1069"/>
      <c r="DJ1069"/>
      <c r="DK1069"/>
      <c r="DL1069"/>
      <c r="DM1069"/>
      <c r="DN1069"/>
      <c r="DO1069"/>
      <c r="DP1069"/>
      <c r="DQ1069"/>
      <c r="DR1069"/>
      <c r="DS1069"/>
      <c r="DT1069"/>
      <c r="DU1069"/>
      <c r="DV1069"/>
      <c r="DW1069"/>
      <c r="DX1069"/>
      <c r="DY1069"/>
      <c r="DZ1069"/>
      <c r="EA1069"/>
      <c r="EB1069"/>
      <c r="EC1069"/>
      <c r="ED1069"/>
      <c r="EE1069"/>
      <c r="EF1069"/>
      <c r="EG1069"/>
      <c r="EH1069"/>
      <c r="EI1069"/>
      <c r="EJ1069"/>
      <c r="EK1069"/>
      <c r="EL1069"/>
      <c r="EM1069"/>
      <c r="EN1069"/>
      <c r="EO1069"/>
      <c r="EP1069"/>
      <c r="EQ1069"/>
      <c r="ER1069"/>
      <c r="ES1069"/>
      <c r="ET1069"/>
      <c r="EU1069"/>
      <c r="EV1069"/>
      <c r="EW1069"/>
      <c r="EX1069"/>
      <c r="EY1069"/>
    </row>
    <row r="1070" spans="1:155">
      <c r="A1070"/>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c r="CW1070"/>
      <c r="CX1070"/>
      <c r="CY1070"/>
      <c r="CZ1070"/>
      <c r="DA1070"/>
      <c r="DB1070"/>
      <c r="DC1070"/>
      <c r="DD1070"/>
      <c r="DE1070"/>
      <c r="DF1070"/>
      <c r="DG1070"/>
      <c r="DH1070"/>
      <c r="DI1070"/>
      <c r="DJ1070"/>
      <c r="DK1070"/>
      <c r="DL1070"/>
      <c r="DM1070"/>
      <c r="DN1070"/>
      <c r="DO1070"/>
      <c r="DP1070"/>
      <c r="DQ1070"/>
      <c r="DR1070"/>
      <c r="DS1070"/>
      <c r="DT1070"/>
      <c r="DU1070"/>
      <c r="DV1070"/>
      <c r="DW1070"/>
      <c r="DX1070"/>
      <c r="DY1070"/>
      <c r="DZ1070"/>
      <c r="EA1070"/>
      <c r="EB1070"/>
      <c r="EC1070"/>
      <c r="ED1070"/>
      <c r="EE1070"/>
      <c r="EF1070"/>
      <c r="EG1070"/>
      <c r="EH1070"/>
      <c r="EI1070"/>
      <c r="EJ1070"/>
      <c r="EK1070"/>
      <c r="EL1070"/>
      <c r="EM1070"/>
      <c r="EN1070"/>
      <c r="EO1070"/>
      <c r="EP1070"/>
      <c r="EQ1070"/>
      <c r="ER1070"/>
      <c r="ES1070"/>
      <c r="ET1070"/>
      <c r="EU1070"/>
      <c r="EV1070"/>
      <c r="EW1070"/>
      <c r="EX1070"/>
      <c r="EY1070"/>
    </row>
    <row r="1071" spans="1:155">
      <c r="A1071"/>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c r="CW1071"/>
      <c r="CX1071"/>
      <c r="CY1071"/>
      <c r="CZ1071"/>
      <c r="DA1071"/>
      <c r="DB1071"/>
      <c r="DC1071"/>
      <c r="DD1071"/>
      <c r="DE1071"/>
      <c r="DF1071"/>
      <c r="DG1071"/>
      <c r="DH1071"/>
      <c r="DI1071"/>
      <c r="DJ1071"/>
      <c r="DK1071"/>
      <c r="DL1071"/>
      <c r="DM1071"/>
      <c r="DN1071"/>
      <c r="DO1071"/>
      <c r="DP1071"/>
      <c r="DQ1071"/>
      <c r="DR1071"/>
      <c r="DS1071"/>
      <c r="DT1071"/>
      <c r="DU1071"/>
      <c r="DV1071"/>
      <c r="DW1071"/>
      <c r="DX1071"/>
      <c r="DY1071"/>
      <c r="DZ1071"/>
      <c r="EA1071"/>
      <c r="EB1071"/>
      <c r="EC1071"/>
      <c r="ED1071"/>
      <c r="EE1071"/>
      <c r="EF1071"/>
      <c r="EG1071"/>
      <c r="EH1071"/>
      <c r="EI1071"/>
      <c r="EJ1071"/>
      <c r="EK1071"/>
      <c r="EL1071"/>
      <c r="EM1071"/>
      <c r="EN1071"/>
      <c r="EO1071"/>
      <c r="EP1071"/>
      <c r="EQ1071"/>
      <c r="ER1071"/>
      <c r="ES1071"/>
      <c r="ET1071"/>
      <c r="EU1071"/>
      <c r="EV1071"/>
      <c r="EW1071"/>
      <c r="EX1071"/>
      <c r="EY1071"/>
    </row>
    <row r="1072" spans="1:155">
      <c r="A1072"/>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c r="CW1072"/>
      <c r="CX1072"/>
      <c r="CY1072"/>
      <c r="CZ1072"/>
      <c r="DA1072"/>
      <c r="DB1072"/>
      <c r="DC1072"/>
      <c r="DD1072"/>
      <c r="DE1072"/>
      <c r="DF1072"/>
      <c r="DG1072"/>
      <c r="DH1072"/>
      <c r="DI1072"/>
      <c r="DJ1072"/>
      <c r="DK1072"/>
      <c r="DL1072"/>
      <c r="DM1072"/>
      <c r="DN1072"/>
      <c r="DO1072"/>
      <c r="DP1072"/>
      <c r="DQ1072"/>
      <c r="DR1072"/>
      <c r="DS1072"/>
      <c r="DT1072"/>
      <c r="DU1072"/>
      <c r="DV1072"/>
      <c r="DW1072"/>
      <c r="DX1072"/>
      <c r="DY1072"/>
      <c r="DZ1072"/>
      <c r="EA1072"/>
      <c r="EB1072"/>
      <c r="EC1072"/>
      <c r="ED1072"/>
      <c r="EE1072"/>
      <c r="EF1072"/>
      <c r="EG1072"/>
      <c r="EH1072"/>
      <c r="EI1072"/>
      <c r="EJ1072"/>
      <c r="EK1072"/>
      <c r="EL1072"/>
      <c r="EM1072"/>
      <c r="EN1072"/>
      <c r="EO1072"/>
      <c r="EP1072"/>
      <c r="EQ1072"/>
      <c r="ER1072"/>
      <c r="ES1072"/>
      <c r="ET1072"/>
      <c r="EU1072"/>
      <c r="EV1072"/>
      <c r="EW1072"/>
      <c r="EX1072"/>
      <c r="EY1072"/>
    </row>
    <row r="1073" spans="1:155">
      <c r="A1073"/>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c r="CW1073"/>
      <c r="CX1073"/>
      <c r="CY1073"/>
      <c r="CZ1073"/>
      <c r="DA1073"/>
      <c r="DB1073"/>
      <c r="DC1073"/>
      <c r="DD1073"/>
      <c r="DE1073"/>
      <c r="DF1073"/>
      <c r="DG1073"/>
      <c r="DH1073"/>
      <c r="DI1073"/>
      <c r="DJ1073"/>
      <c r="DK1073"/>
      <c r="DL1073"/>
      <c r="DM1073"/>
      <c r="DN1073"/>
      <c r="DO1073"/>
      <c r="DP1073"/>
      <c r="DQ1073"/>
      <c r="DR1073"/>
      <c r="DS1073"/>
      <c r="DT1073"/>
      <c r="DU1073"/>
      <c r="DV1073"/>
      <c r="DW1073"/>
      <c r="DX1073"/>
      <c r="DY1073"/>
      <c r="DZ1073"/>
      <c r="EA1073"/>
      <c r="EB1073"/>
      <c r="EC1073"/>
      <c r="ED1073"/>
      <c r="EE1073"/>
      <c r="EF1073"/>
      <c r="EG1073"/>
      <c r="EH1073"/>
      <c r="EI1073"/>
      <c r="EJ1073"/>
      <c r="EK1073"/>
      <c r="EL1073"/>
      <c r="EM1073"/>
      <c r="EN1073"/>
      <c r="EO1073"/>
      <c r="EP1073"/>
      <c r="EQ1073"/>
      <c r="ER1073"/>
      <c r="ES1073"/>
      <c r="ET1073"/>
      <c r="EU1073"/>
      <c r="EV1073"/>
      <c r="EW1073"/>
      <c r="EX1073"/>
      <c r="EY1073"/>
    </row>
    <row r="1074" spans="1:155">
      <c r="A1074"/>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c r="CW1074"/>
      <c r="CX1074"/>
      <c r="CY1074"/>
      <c r="CZ1074"/>
      <c r="DA1074"/>
      <c r="DB1074"/>
      <c r="DC1074"/>
      <c r="DD1074"/>
      <c r="DE1074"/>
      <c r="DF1074"/>
      <c r="DG1074"/>
      <c r="DH1074"/>
      <c r="DI1074"/>
      <c r="DJ1074"/>
      <c r="DK1074"/>
      <c r="DL1074"/>
      <c r="DM1074"/>
      <c r="DN1074"/>
      <c r="DO1074"/>
      <c r="DP1074"/>
      <c r="DQ1074"/>
      <c r="DR1074"/>
      <c r="DS1074"/>
      <c r="DT1074"/>
      <c r="DU1074"/>
      <c r="DV1074"/>
      <c r="DW1074"/>
      <c r="DX1074"/>
      <c r="DY1074"/>
      <c r="DZ1074"/>
      <c r="EA1074"/>
      <c r="EB1074"/>
      <c r="EC1074"/>
      <c r="ED1074"/>
      <c r="EE1074"/>
      <c r="EF1074"/>
      <c r="EG1074"/>
      <c r="EH1074"/>
      <c r="EI1074"/>
      <c r="EJ1074"/>
      <c r="EK1074"/>
      <c r="EL1074"/>
      <c r="EM1074"/>
      <c r="EN1074"/>
      <c r="EO1074"/>
      <c r="EP1074"/>
      <c r="EQ1074"/>
      <c r="ER1074"/>
      <c r="ES1074"/>
      <c r="ET1074"/>
      <c r="EU1074"/>
      <c r="EV1074"/>
      <c r="EW1074"/>
      <c r="EX1074"/>
      <c r="EY1074"/>
    </row>
    <row r="1075" spans="1:155">
      <c r="A1075"/>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c r="CW1075"/>
      <c r="CX1075"/>
      <c r="CY1075"/>
      <c r="CZ1075"/>
      <c r="DA1075"/>
      <c r="DB1075"/>
      <c r="DC1075"/>
      <c r="DD1075"/>
      <c r="DE1075"/>
      <c r="DF1075"/>
      <c r="DG1075"/>
      <c r="DH1075"/>
      <c r="DI1075"/>
      <c r="DJ1075"/>
      <c r="DK1075"/>
      <c r="DL1075"/>
      <c r="DM1075"/>
      <c r="DN1075"/>
      <c r="DO1075"/>
      <c r="DP1075"/>
      <c r="DQ1075"/>
      <c r="DR1075"/>
      <c r="DS1075"/>
      <c r="DT1075"/>
      <c r="DU1075"/>
      <c r="DV1075"/>
      <c r="DW1075"/>
      <c r="DX1075"/>
      <c r="DY1075"/>
      <c r="DZ1075"/>
      <c r="EA1075"/>
      <c r="EB1075"/>
      <c r="EC1075"/>
      <c r="ED1075"/>
      <c r="EE1075"/>
      <c r="EF1075"/>
      <c r="EG1075"/>
      <c r="EH1075"/>
      <c r="EI1075"/>
      <c r="EJ1075"/>
      <c r="EK1075"/>
      <c r="EL1075"/>
      <c r="EM1075"/>
      <c r="EN1075"/>
      <c r="EO1075"/>
      <c r="EP1075"/>
      <c r="EQ1075"/>
      <c r="ER1075"/>
      <c r="ES1075"/>
      <c r="ET1075"/>
      <c r="EU1075"/>
      <c r="EV1075"/>
      <c r="EW1075"/>
      <c r="EX1075"/>
      <c r="EY1075"/>
    </row>
    <row r="1076" spans="1:155">
      <c r="A107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c r="CW1076"/>
      <c r="CX1076"/>
      <c r="CY1076"/>
      <c r="CZ1076"/>
      <c r="DA1076"/>
      <c r="DB1076"/>
      <c r="DC1076"/>
      <c r="DD1076"/>
      <c r="DE1076"/>
      <c r="DF1076"/>
      <c r="DG1076"/>
      <c r="DH1076"/>
      <c r="DI1076"/>
      <c r="DJ1076"/>
      <c r="DK1076"/>
      <c r="DL1076"/>
      <c r="DM1076"/>
      <c r="DN1076"/>
      <c r="DO1076"/>
      <c r="DP1076"/>
      <c r="DQ1076"/>
      <c r="DR1076"/>
      <c r="DS1076"/>
      <c r="DT1076"/>
      <c r="DU1076"/>
      <c r="DV1076"/>
      <c r="DW1076"/>
      <c r="DX1076"/>
      <c r="DY1076"/>
      <c r="DZ1076"/>
      <c r="EA1076"/>
      <c r="EB1076"/>
      <c r="EC1076"/>
      <c r="ED1076"/>
      <c r="EE1076"/>
      <c r="EF1076"/>
      <c r="EG1076"/>
      <c r="EH1076"/>
      <c r="EI1076"/>
      <c r="EJ1076"/>
      <c r="EK1076"/>
      <c r="EL1076"/>
      <c r="EM1076"/>
      <c r="EN1076"/>
      <c r="EO1076"/>
      <c r="EP1076"/>
      <c r="EQ1076"/>
      <c r="ER1076"/>
      <c r="ES1076"/>
      <c r="ET1076"/>
      <c r="EU1076"/>
      <c r="EV1076"/>
      <c r="EW1076"/>
      <c r="EX1076"/>
      <c r="EY1076"/>
    </row>
    <row r="1077" spans="1:155">
      <c r="A1077"/>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c r="CW1077"/>
      <c r="CX1077"/>
      <c r="CY1077"/>
      <c r="CZ1077"/>
      <c r="DA1077"/>
      <c r="DB1077"/>
      <c r="DC1077"/>
      <c r="DD1077"/>
      <c r="DE1077"/>
      <c r="DF1077"/>
      <c r="DG1077"/>
      <c r="DH1077"/>
      <c r="DI1077"/>
      <c r="DJ1077"/>
      <c r="DK1077"/>
      <c r="DL1077"/>
      <c r="DM1077"/>
      <c r="DN1077"/>
      <c r="DO1077"/>
      <c r="DP1077"/>
      <c r="DQ1077"/>
      <c r="DR1077"/>
      <c r="DS1077"/>
      <c r="DT1077"/>
      <c r="DU1077"/>
      <c r="DV1077"/>
      <c r="DW1077"/>
      <c r="DX1077"/>
      <c r="DY1077"/>
      <c r="DZ1077"/>
      <c r="EA1077"/>
      <c r="EB1077"/>
      <c r="EC1077"/>
      <c r="ED1077"/>
      <c r="EE1077"/>
      <c r="EF1077"/>
      <c r="EG1077"/>
      <c r="EH1077"/>
      <c r="EI1077"/>
      <c r="EJ1077"/>
      <c r="EK1077"/>
      <c r="EL1077"/>
      <c r="EM1077"/>
      <c r="EN1077"/>
      <c r="EO1077"/>
      <c r="EP1077"/>
      <c r="EQ1077"/>
      <c r="ER1077"/>
      <c r="ES1077"/>
      <c r="ET1077"/>
      <c r="EU1077"/>
      <c r="EV1077"/>
      <c r="EW1077"/>
      <c r="EX1077"/>
      <c r="EY1077"/>
    </row>
    <row r="1078" spans="1:155">
      <c r="A1078"/>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c r="CW1078"/>
      <c r="CX1078"/>
      <c r="CY1078"/>
      <c r="CZ1078"/>
      <c r="DA1078"/>
      <c r="DB1078"/>
      <c r="DC1078"/>
      <c r="DD1078"/>
      <c r="DE1078"/>
      <c r="DF1078"/>
      <c r="DG1078"/>
      <c r="DH1078"/>
      <c r="DI1078"/>
      <c r="DJ1078"/>
      <c r="DK1078"/>
      <c r="DL1078"/>
      <c r="DM1078"/>
      <c r="DN1078"/>
      <c r="DO1078"/>
      <c r="DP1078"/>
      <c r="DQ1078"/>
      <c r="DR1078"/>
      <c r="DS1078"/>
      <c r="DT1078"/>
      <c r="DU1078"/>
      <c r="DV1078"/>
      <c r="DW1078"/>
      <c r="DX1078"/>
      <c r="DY1078"/>
      <c r="DZ1078"/>
      <c r="EA1078"/>
      <c r="EB1078"/>
      <c r="EC1078"/>
      <c r="ED1078"/>
      <c r="EE1078"/>
      <c r="EF1078"/>
      <c r="EG1078"/>
      <c r="EH1078"/>
      <c r="EI1078"/>
      <c r="EJ1078"/>
      <c r="EK1078"/>
      <c r="EL1078"/>
      <c r="EM1078"/>
      <c r="EN1078"/>
      <c r="EO1078"/>
      <c r="EP1078"/>
      <c r="EQ1078"/>
      <c r="ER1078"/>
      <c r="ES1078"/>
      <c r="ET1078"/>
      <c r="EU1078"/>
      <c r="EV1078"/>
      <c r="EW1078"/>
      <c r="EX1078"/>
      <c r="EY1078"/>
    </row>
    <row r="1079" spans="1:155">
      <c r="A1079"/>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c r="CW1079"/>
      <c r="CX1079"/>
      <c r="CY1079"/>
      <c r="CZ1079"/>
      <c r="DA1079"/>
      <c r="DB1079"/>
      <c r="DC1079"/>
      <c r="DD1079"/>
      <c r="DE1079"/>
      <c r="DF1079"/>
      <c r="DG1079"/>
      <c r="DH1079"/>
      <c r="DI1079"/>
      <c r="DJ1079"/>
      <c r="DK1079"/>
      <c r="DL1079"/>
      <c r="DM1079"/>
      <c r="DN1079"/>
      <c r="DO1079"/>
      <c r="DP1079"/>
      <c r="DQ1079"/>
      <c r="DR1079"/>
      <c r="DS1079"/>
      <c r="DT1079"/>
      <c r="DU1079"/>
      <c r="DV1079"/>
      <c r="DW1079"/>
      <c r="DX1079"/>
      <c r="DY1079"/>
      <c r="DZ1079"/>
      <c r="EA1079"/>
      <c r="EB1079"/>
      <c r="EC1079"/>
      <c r="ED1079"/>
      <c r="EE1079"/>
      <c r="EF1079"/>
      <c r="EG1079"/>
      <c r="EH1079"/>
      <c r="EI1079"/>
      <c r="EJ1079"/>
      <c r="EK1079"/>
      <c r="EL1079"/>
      <c r="EM1079"/>
      <c r="EN1079"/>
      <c r="EO1079"/>
      <c r="EP1079"/>
      <c r="EQ1079"/>
      <c r="ER1079"/>
      <c r="ES1079"/>
      <c r="ET1079"/>
      <c r="EU1079"/>
      <c r="EV1079"/>
      <c r="EW1079"/>
      <c r="EX1079"/>
      <c r="EY1079"/>
    </row>
    <row r="1080" spans="1:155">
      <c r="A1080"/>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c r="CW1080"/>
      <c r="CX1080"/>
      <c r="CY1080"/>
      <c r="CZ1080"/>
      <c r="DA1080"/>
      <c r="DB1080"/>
      <c r="DC1080"/>
      <c r="DD1080"/>
      <c r="DE1080"/>
      <c r="DF1080"/>
      <c r="DG1080"/>
      <c r="DH1080"/>
      <c r="DI1080"/>
      <c r="DJ1080"/>
      <c r="DK1080"/>
      <c r="DL1080"/>
      <c r="DM1080"/>
      <c r="DN1080"/>
      <c r="DO1080"/>
      <c r="DP1080"/>
      <c r="DQ1080"/>
      <c r="DR1080"/>
      <c r="DS1080"/>
      <c r="DT1080"/>
      <c r="DU1080"/>
      <c r="DV1080"/>
      <c r="DW1080"/>
      <c r="DX1080"/>
      <c r="DY1080"/>
      <c r="DZ1080"/>
      <c r="EA1080"/>
      <c r="EB1080"/>
      <c r="EC1080"/>
      <c r="ED1080"/>
      <c r="EE1080"/>
      <c r="EF1080"/>
      <c r="EG1080"/>
      <c r="EH1080"/>
      <c r="EI1080"/>
      <c r="EJ1080"/>
      <c r="EK1080"/>
      <c r="EL1080"/>
      <c r="EM1080"/>
      <c r="EN1080"/>
      <c r="EO1080"/>
      <c r="EP1080"/>
      <c r="EQ1080"/>
      <c r="ER1080"/>
      <c r="ES1080"/>
      <c r="ET1080"/>
      <c r="EU1080"/>
      <c r="EV1080"/>
      <c r="EW1080"/>
      <c r="EX1080"/>
      <c r="EY1080"/>
    </row>
    <row r="1081" spans="1:155">
      <c r="A1081"/>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c r="CW1081"/>
      <c r="CX1081"/>
      <c r="CY1081"/>
      <c r="CZ1081"/>
      <c r="DA1081"/>
      <c r="DB1081"/>
      <c r="DC1081"/>
      <c r="DD1081"/>
      <c r="DE1081"/>
      <c r="DF1081"/>
      <c r="DG1081"/>
      <c r="DH1081"/>
      <c r="DI1081"/>
      <c r="DJ1081"/>
      <c r="DK1081"/>
      <c r="DL1081"/>
      <c r="DM1081"/>
      <c r="DN1081"/>
      <c r="DO1081"/>
      <c r="DP1081"/>
      <c r="DQ1081"/>
      <c r="DR1081"/>
      <c r="DS1081"/>
      <c r="DT1081"/>
      <c r="DU1081"/>
      <c r="DV1081"/>
      <c r="DW1081"/>
      <c r="DX1081"/>
      <c r="DY1081"/>
      <c r="DZ1081"/>
      <c r="EA1081"/>
      <c r="EB1081"/>
      <c r="EC1081"/>
      <c r="ED1081"/>
      <c r="EE1081"/>
      <c r="EF1081"/>
      <c r="EG1081"/>
      <c r="EH1081"/>
      <c r="EI1081"/>
      <c r="EJ1081"/>
      <c r="EK1081"/>
      <c r="EL1081"/>
      <c r="EM1081"/>
      <c r="EN1081"/>
      <c r="EO1081"/>
      <c r="EP1081"/>
      <c r="EQ1081"/>
      <c r="ER1081"/>
      <c r="ES1081"/>
      <c r="ET1081"/>
      <c r="EU1081"/>
      <c r="EV1081"/>
      <c r="EW1081"/>
      <c r="EX1081"/>
      <c r="EY1081"/>
    </row>
    <row r="1082" spans="1:155">
      <c r="A1082"/>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c r="CW1082"/>
      <c r="CX1082"/>
      <c r="CY1082"/>
      <c r="CZ1082"/>
      <c r="DA1082"/>
      <c r="DB1082"/>
      <c r="DC1082"/>
      <c r="DD1082"/>
      <c r="DE1082"/>
      <c r="DF1082"/>
      <c r="DG1082"/>
      <c r="DH1082"/>
      <c r="DI1082"/>
      <c r="DJ1082"/>
      <c r="DK1082"/>
      <c r="DL1082"/>
      <c r="DM1082"/>
      <c r="DN1082"/>
      <c r="DO1082"/>
      <c r="DP1082"/>
      <c r="DQ1082"/>
      <c r="DR1082"/>
      <c r="DS1082"/>
      <c r="DT1082"/>
      <c r="DU1082"/>
      <c r="DV1082"/>
      <c r="DW1082"/>
      <c r="DX1082"/>
      <c r="DY1082"/>
      <c r="DZ1082"/>
      <c r="EA1082"/>
      <c r="EB1082"/>
      <c r="EC1082"/>
      <c r="ED1082"/>
      <c r="EE1082"/>
      <c r="EF1082"/>
      <c r="EG1082"/>
      <c r="EH1082"/>
      <c r="EI1082"/>
      <c r="EJ1082"/>
      <c r="EK1082"/>
      <c r="EL1082"/>
      <c r="EM1082"/>
      <c r="EN1082"/>
      <c r="EO1082"/>
      <c r="EP1082"/>
      <c r="EQ1082"/>
      <c r="ER1082"/>
      <c r="ES1082"/>
      <c r="ET1082"/>
      <c r="EU1082"/>
      <c r="EV1082"/>
      <c r="EW1082"/>
      <c r="EX1082"/>
      <c r="EY1082"/>
    </row>
    <row r="1083" spans="1:155">
      <c r="A1083"/>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c r="CW1083"/>
      <c r="CX1083"/>
      <c r="CY1083"/>
      <c r="CZ1083"/>
      <c r="DA1083"/>
      <c r="DB1083"/>
      <c r="DC1083"/>
      <c r="DD1083"/>
      <c r="DE1083"/>
      <c r="DF1083"/>
      <c r="DG1083"/>
      <c r="DH1083"/>
      <c r="DI1083"/>
      <c r="DJ1083"/>
      <c r="DK1083"/>
      <c r="DL1083"/>
      <c r="DM1083"/>
      <c r="DN1083"/>
      <c r="DO1083"/>
      <c r="DP1083"/>
      <c r="DQ1083"/>
      <c r="DR1083"/>
      <c r="DS1083"/>
      <c r="DT1083"/>
      <c r="DU1083"/>
      <c r="DV1083"/>
      <c r="DW1083"/>
      <c r="DX1083"/>
      <c r="DY1083"/>
      <c r="DZ1083"/>
      <c r="EA1083"/>
      <c r="EB1083"/>
      <c r="EC1083"/>
      <c r="ED1083"/>
      <c r="EE1083"/>
      <c r="EF1083"/>
      <c r="EG1083"/>
      <c r="EH1083"/>
      <c r="EI1083"/>
      <c r="EJ1083"/>
      <c r="EK1083"/>
      <c r="EL1083"/>
      <c r="EM1083"/>
      <c r="EN1083"/>
      <c r="EO1083"/>
      <c r="EP1083"/>
      <c r="EQ1083"/>
      <c r="ER1083"/>
      <c r="ES1083"/>
      <c r="ET1083"/>
      <c r="EU1083"/>
      <c r="EV1083"/>
      <c r="EW1083"/>
      <c r="EX1083"/>
      <c r="EY1083"/>
    </row>
    <row r="1084" spans="1:155">
      <c r="A1084"/>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c r="CW1084"/>
      <c r="CX1084"/>
      <c r="CY1084"/>
      <c r="CZ1084"/>
      <c r="DA1084"/>
      <c r="DB1084"/>
      <c r="DC1084"/>
      <c r="DD1084"/>
      <c r="DE1084"/>
      <c r="DF1084"/>
      <c r="DG1084"/>
      <c r="DH1084"/>
      <c r="DI1084"/>
      <c r="DJ1084"/>
      <c r="DK1084"/>
      <c r="DL1084"/>
      <c r="DM1084"/>
      <c r="DN1084"/>
      <c r="DO1084"/>
      <c r="DP1084"/>
      <c r="DQ1084"/>
      <c r="DR1084"/>
      <c r="DS1084"/>
      <c r="DT1084"/>
      <c r="DU1084"/>
      <c r="DV1084"/>
      <c r="DW1084"/>
      <c r="DX1084"/>
      <c r="DY1084"/>
      <c r="DZ1084"/>
      <c r="EA1084"/>
      <c r="EB1084"/>
      <c r="EC1084"/>
      <c r="ED1084"/>
      <c r="EE1084"/>
      <c r="EF1084"/>
      <c r="EG1084"/>
      <c r="EH1084"/>
      <c r="EI1084"/>
      <c r="EJ1084"/>
      <c r="EK1084"/>
      <c r="EL1084"/>
      <c r="EM1084"/>
      <c r="EN1084"/>
      <c r="EO1084"/>
      <c r="EP1084"/>
      <c r="EQ1084"/>
      <c r="ER1084"/>
      <c r="ES1084"/>
      <c r="ET1084"/>
      <c r="EU1084"/>
      <c r="EV1084"/>
      <c r="EW1084"/>
      <c r="EX1084"/>
      <c r="EY1084"/>
    </row>
    <row r="1085" spans="1:155">
      <c r="A1085"/>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c r="CW1085"/>
      <c r="CX1085"/>
      <c r="CY1085"/>
      <c r="CZ1085"/>
      <c r="DA1085"/>
      <c r="DB1085"/>
      <c r="DC1085"/>
      <c r="DD1085"/>
      <c r="DE1085"/>
      <c r="DF1085"/>
      <c r="DG1085"/>
      <c r="DH1085"/>
      <c r="DI1085"/>
      <c r="DJ1085"/>
      <c r="DK1085"/>
      <c r="DL1085"/>
      <c r="DM1085"/>
      <c r="DN1085"/>
      <c r="DO1085"/>
      <c r="DP1085"/>
      <c r="DQ1085"/>
      <c r="DR1085"/>
      <c r="DS1085"/>
      <c r="DT1085"/>
      <c r="DU1085"/>
      <c r="DV1085"/>
      <c r="DW1085"/>
      <c r="DX1085"/>
      <c r="DY1085"/>
      <c r="DZ1085"/>
      <c r="EA1085"/>
      <c r="EB1085"/>
      <c r="EC1085"/>
      <c r="ED1085"/>
      <c r="EE1085"/>
      <c r="EF1085"/>
      <c r="EG1085"/>
      <c r="EH1085"/>
      <c r="EI1085"/>
      <c r="EJ1085"/>
      <c r="EK1085"/>
      <c r="EL1085"/>
      <c r="EM1085"/>
      <c r="EN1085"/>
      <c r="EO1085"/>
      <c r="EP1085"/>
      <c r="EQ1085"/>
      <c r="ER1085"/>
      <c r="ES1085"/>
      <c r="ET1085"/>
      <c r="EU1085"/>
      <c r="EV1085"/>
      <c r="EW1085"/>
      <c r="EX1085"/>
      <c r="EY1085"/>
    </row>
    <row r="1086" spans="1:155">
      <c r="A108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c r="CW1086"/>
      <c r="CX1086"/>
      <c r="CY1086"/>
      <c r="CZ1086"/>
      <c r="DA1086"/>
      <c r="DB1086"/>
      <c r="DC1086"/>
      <c r="DD1086"/>
      <c r="DE1086"/>
      <c r="DF1086"/>
      <c r="DG1086"/>
      <c r="DH1086"/>
      <c r="DI1086"/>
      <c r="DJ1086"/>
      <c r="DK1086"/>
      <c r="DL1086"/>
      <c r="DM1086"/>
      <c r="DN1086"/>
      <c r="DO1086"/>
      <c r="DP1086"/>
      <c r="DQ1086"/>
      <c r="DR1086"/>
      <c r="DS1086"/>
      <c r="DT1086"/>
      <c r="DU1086"/>
      <c r="DV1086"/>
      <c r="DW1086"/>
      <c r="DX1086"/>
      <c r="DY1086"/>
      <c r="DZ1086"/>
      <c r="EA1086"/>
      <c r="EB1086"/>
      <c r="EC1086"/>
      <c r="ED1086"/>
      <c r="EE1086"/>
      <c r="EF1086"/>
      <c r="EG1086"/>
      <c r="EH1086"/>
      <c r="EI1086"/>
      <c r="EJ1086"/>
      <c r="EK1086"/>
      <c r="EL1086"/>
      <c r="EM1086"/>
      <c r="EN1086"/>
      <c r="EO1086"/>
      <c r="EP1086"/>
      <c r="EQ1086"/>
      <c r="ER1086"/>
      <c r="ES1086"/>
      <c r="ET1086"/>
      <c r="EU1086"/>
      <c r="EV1086"/>
      <c r="EW1086"/>
      <c r="EX1086"/>
      <c r="EY1086"/>
    </row>
    <row r="1087" spans="1:155">
      <c r="A1087"/>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c r="CW1087"/>
      <c r="CX1087"/>
      <c r="CY1087"/>
      <c r="CZ1087"/>
      <c r="DA1087"/>
      <c r="DB1087"/>
      <c r="DC1087"/>
      <c r="DD1087"/>
      <c r="DE1087"/>
      <c r="DF1087"/>
      <c r="DG1087"/>
      <c r="DH1087"/>
      <c r="DI1087"/>
      <c r="DJ1087"/>
      <c r="DK1087"/>
      <c r="DL1087"/>
      <c r="DM1087"/>
      <c r="DN1087"/>
      <c r="DO1087"/>
      <c r="DP1087"/>
      <c r="DQ1087"/>
      <c r="DR1087"/>
      <c r="DS1087"/>
      <c r="DT1087"/>
      <c r="DU1087"/>
      <c r="DV1087"/>
      <c r="DW1087"/>
      <c r="DX1087"/>
      <c r="DY1087"/>
      <c r="DZ1087"/>
      <c r="EA1087"/>
      <c r="EB1087"/>
      <c r="EC1087"/>
      <c r="ED1087"/>
      <c r="EE1087"/>
      <c r="EF1087"/>
      <c r="EG1087"/>
      <c r="EH1087"/>
      <c r="EI1087"/>
      <c r="EJ1087"/>
      <c r="EK1087"/>
      <c r="EL1087"/>
      <c r="EM1087"/>
      <c r="EN1087"/>
      <c r="EO1087"/>
      <c r="EP1087"/>
      <c r="EQ1087"/>
      <c r="ER1087"/>
      <c r="ES1087"/>
      <c r="ET1087"/>
      <c r="EU1087"/>
      <c r="EV1087"/>
      <c r="EW1087"/>
      <c r="EX1087"/>
      <c r="EY1087"/>
    </row>
    <row r="1088" spans="1:155">
      <c r="A1088"/>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c r="CW1088"/>
      <c r="CX1088"/>
      <c r="CY1088"/>
      <c r="CZ1088"/>
      <c r="DA1088"/>
      <c r="DB1088"/>
      <c r="DC1088"/>
      <c r="DD1088"/>
      <c r="DE1088"/>
      <c r="DF1088"/>
      <c r="DG1088"/>
      <c r="DH1088"/>
      <c r="DI1088"/>
      <c r="DJ1088"/>
      <c r="DK1088"/>
      <c r="DL1088"/>
      <c r="DM1088"/>
      <c r="DN1088"/>
      <c r="DO1088"/>
      <c r="DP1088"/>
      <c r="DQ1088"/>
      <c r="DR1088"/>
      <c r="DS1088"/>
      <c r="DT1088"/>
      <c r="DU1088"/>
      <c r="DV1088"/>
      <c r="DW1088"/>
      <c r="DX1088"/>
      <c r="DY1088"/>
      <c r="DZ1088"/>
      <c r="EA1088"/>
      <c r="EB1088"/>
      <c r="EC1088"/>
      <c r="ED1088"/>
      <c r="EE1088"/>
      <c r="EF1088"/>
      <c r="EG1088"/>
      <c r="EH1088"/>
      <c r="EI1088"/>
      <c r="EJ1088"/>
      <c r="EK1088"/>
      <c r="EL1088"/>
      <c r="EM1088"/>
      <c r="EN1088"/>
      <c r="EO1088"/>
      <c r="EP1088"/>
      <c r="EQ1088"/>
      <c r="ER1088"/>
      <c r="ES1088"/>
      <c r="ET1088"/>
      <c r="EU1088"/>
      <c r="EV1088"/>
      <c r="EW1088"/>
      <c r="EX1088"/>
      <c r="EY1088"/>
    </row>
    <row r="1089" spans="1:155">
      <c r="A1089"/>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c r="CW1089"/>
      <c r="CX1089"/>
      <c r="CY1089"/>
      <c r="CZ1089"/>
      <c r="DA1089"/>
      <c r="DB1089"/>
      <c r="DC1089"/>
      <c r="DD1089"/>
      <c r="DE1089"/>
      <c r="DF1089"/>
      <c r="DG1089"/>
      <c r="DH1089"/>
      <c r="DI1089"/>
      <c r="DJ1089"/>
      <c r="DK1089"/>
      <c r="DL1089"/>
      <c r="DM1089"/>
      <c r="DN1089"/>
      <c r="DO1089"/>
      <c r="DP1089"/>
      <c r="DQ1089"/>
      <c r="DR1089"/>
      <c r="DS1089"/>
      <c r="DT1089"/>
      <c r="DU1089"/>
      <c r="DV1089"/>
      <c r="DW1089"/>
      <c r="DX1089"/>
      <c r="DY1089"/>
      <c r="DZ1089"/>
      <c r="EA1089"/>
      <c r="EB1089"/>
      <c r="EC1089"/>
      <c r="ED1089"/>
      <c r="EE1089"/>
      <c r="EF1089"/>
      <c r="EG1089"/>
      <c r="EH1089"/>
      <c r="EI1089"/>
      <c r="EJ1089"/>
      <c r="EK1089"/>
      <c r="EL1089"/>
      <c r="EM1089"/>
      <c r="EN1089"/>
      <c r="EO1089"/>
      <c r="EP1089"/>
      <c r="EQ1089"/>
      <c r="ER1089"/>
      <c r="ES1089"/>
      <c r="ET1089"/>
      <c r="EU1089"/>
      <c r="EV1089"/>
      <c r="EW1089"/>
      <c r="EX1089"/>
      <c r="EY1089"/>
    </row>
    <row r="1090" spans="1:155">
      <c r="A1090"/>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c r="CW1090"/>
      <c r="CX1090"/>
      <c r="CY1090"/>
      <c r="CZ1090"/>
      <c r="DA1090"/>
      <c r="DB1090"/>
      <c r="DC1090"/>
      <c r="DD1090"/>
      <c r="DE1090"/>
      <c r="DF1090"/>
      <c r="DG1090"/>
      <c r="DH1090"/>
      <c r="DI1090"/>
      <c r="DJ1090"/>
      <c r="DK1090"/>
      <c r="DL1090"/>
      <c r="DM1090"/>
      <c r="DN1090"/>
      <c r="DO1090"/>
      <c r="DP1090"/>
      <c r="DQ1090"/>
      <c r="DR1090"/>
      <c r="DS1090"/>
      <c r="DT1090"/>
      <c r="DU1090"/>
      <c r="DV1090"/>
      <c r="DW1090"/>
      <c r="DX1090"/>
      <c r="DY1090"/>
      <c r="DZ1090"/>
      <c r="EA1090"/>
      <c r="EB1090"/>
      <c r="EC1090"/>
      <c r="ED1090"/>
      <c r="EE1090"/>
      <c r="EF1090"/>
      <c r="EG1090"/>
      <c r="EH1090"/>
      <c r="EI1090"/>
      <c r="EJ1090"/>
      <c r="EK1090"/>
      <c r="EL1090"/>
      <c r="EM1090"/>
      <c r="EN1090"/>
      <c r="EO1090"/>
      <c r="EP1090"/>
      <c r="EQ1090"/>
      <c r="ER1090"/>
      <c r="ES1090"/>
      <c r="ET1090"/>
      <c r="EU1090"/>
      <c r="EV1090"/>
      <c r="EW1090"/>
      <c r="EX1090"/>
      <c r="EY1090"/>
    </row>
    <row r="1091" spans="1:155">
      <c r="A1091"/>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c r="CW1091"/>
      <c r="CX1091"/>
      <c r="CY1091"/>
      <c r="CZ1091"/>
      <c r="DA1091"/>
      <c r="DB1091"/>
      <c r="DC1091"/>
      <c r="DD1091"/>
      <c r="DE1091"/>
      <c r="DF1091"/>
      <c r="DG1091"/>
      <c r="DH1091"/>
      <c r="DI1091"/>
      <c r="DJ1091"/>
      <c r="DK1091"/>
      <c r="DL1091"/>
      <c r="DM1091"/>
      <c r="DN1091"/>
      <c r="DO1091"/>
      <c r="DP1091"/>
      <c r="DQ1091"/>
      <c r="DR1091"/>
      <c r="DS1091"/>
      <c r="DT1091"/>
      <c r="DU1091"/>
      <c r="DV1091"/>
      <c r="DW1091"/>
      <c r="DX1091"/>
      <c r="DY1091"/>
      <c r="DZ1091"/>
      <c r="EA1091"/>
      <c r="EB1091"/>
      <c r="EC1091"/>
      <c r="ED1091"/>
      <c r="EE1091"/>
      <c r="EF1091"/>
      <c r="EG1091"/>
      <c r="EH1091"/>
      <c r="EI1091"/>
      <c r="EJ1091"/>
      <c r="EK1091"/>
      <c r="EL1091"/>
      <c r="EM1091"/>
      <c r="EN1091"/>
      <c r="EO1091"/>
      <c r="EP1091"/>
      <c r="EQ1091"/>
      <c r="ER1091"/>
      <c r="ES1091"/>
      <c r="ET1091"/>
      <c r="EU1091"/>
      <c r="EV1091"/>
      <c r="EW1091"/>
      <c r="EX1091"/>
      <c r="EY1091"/>
    </row>
    <row r="1092" spans="1:155">
      <c r="A1092"/>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c r="CW1092"/>
      <c r="CX1092"/>
      <c r="CY1092"/>
      <c r="CZ1092"/>
      <c r="DA1092"/>
      <c r="DB1092"/>
      <c r="DC1092"/>
      <c r="DD1092"/>
      <c r="DE1092"/>
      <c r="DF1092"/>
      <c r="DG1092"/>
      <c r="DH1092"/>
      <c r="DI1092"/>
      <c r="DJ1092"/>
      <c r="DK1092"/>
      <c r="DL1092"/>
      <c r="DM1092"/>
      <c r="DN1092"/>
      <c r="DO1092"/>
      <c r="DP1092"/>
      <c r="DQ1092"/>
      <c r="DR1092"/>
      <c r="DS1092"/>
      <c r="DT1092"/>
      <c r="DU1092"/>
      <c r="DV1092"/>
      <c r="DW1092"/>
      <c r="DX1092"/>
      <c r="DY1092"/>
      <c r="DZ1092"/>
      <c r="EA1092"/>
      <c r="EB1092"/>
      <c r="EC1092"/>
      <c r="ED1092"/>
      <c r="EE1092"/>
      <c r="EF1092"/>
      <c r="EG1092"/>
      <c r="EH1092"/>
      <c r="EI1092"/>
      <c r="EJ1092"/>
      <c r="EK1092"/>
      <c r="EL1092"/>
      <c r="EM1092"/>
      <c r="EN1092"/>
      <c r="EO1092"/>
      <c r="EP1092"/>
      <c r="EQ1092"/>
      <c r="ER1092"/>
      <c r="ES1092"/>
      <c r="ET1092"/>
      <c r="EU1092"/>
      <c r="EV1092"/>
      <c r="EW1092"/>
      <c r="EX1092"/>
      <c r="EY1092"/>
    </row>
    <row r="1093" spans="1:155">
      <c r="A109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c r="CW1093"/>
      <c r="CX1093"/>
      <c r="CY1093"/>
      <c r="CZ1093"/>
      <c r="DA1093"/>
      <c r="DB1093"/>
      <c r="DC1093"/>
      <c r="DD1093"/>
      <c r="DE1093"/>
      <c r="DF1093"/>
      <c r="DG1093"/>
      <c r="DH1093"/>
      <c r="DI1093"/>
      <c r="DJ1093"/>
      <c r="DK1093"/>
      <c r="DL1093"/>
      <c r="DM1093"/>
      <c r="DN1093"/>
      <c r="DO1093"/>
      <c r="DP1093"/>
      <c r="DQ1093"/>
      <c r="DR1093"/>
      <c r="DS1093"/>
      <c r="DT1093"/>
      <c r="DU1093"/>
      <c r="DV1093"/>
      <c r="DW1093"/>
      <c r="DX1093"/>
      <c r="DY1093"/>
      <c r="DZ1093"/>
      <c r="EA1093"/>
      <c r="EB1093"/>
      <c r="EC1093"/>
      <c r="ED1093"/>
      <c r="EE1093"/>
      <c r="EF1093"/>
      <c r="EG1093"/>
      <c r="EH1093"/>
      <c r="EI1093"/>
      <c r="EJ1093"/>
      <c r="EK1093"/>
      <c r="EL1093"/>
      <c r="EM1093"/>
      <c r="EN1093"/>
      <c r="EO1093"/>
      <c r="EP1093"/>
      <c r="EQ1093"/>
      <c r="ER1093"/>
      <c r="ES1093"/>
      <c r="ET1093"/>
      <c r="EU1093"/>
      <c r="EV1093"/>
      <c r="EW1093"/>
      <c r="EX1093"/>
      <c r="EY1093"/>
    </row>
    <row r="1094" spans="1:155">
      <c r="A109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c r="CW1094"/>
      <c r="CX1094"/>
      <c r="CY1094"/>
      <c r="CZ1094"/>
      <c r="DA1094"/>
      <c r="DB1094"/>
      <c r="DC1094"/>
      <c r="DD1094"/>
      <c r="DE1094"/>
      <c r="DF1094"/>
      <c r="DG1094"/>
      <c r="DH1094"/>
      <c r="DI1094"/>
      <c r="DJ1094"/>
      <c r="DK1094"/>
      <c r="DL1094"/>
      <c r="DM1094"/>
      <c r="DN1094"/>
      <c r="DO1094"/>
      <c r="DP1094"/>
      <c r="DQ1094"/>
      <c r="DR1094"/>
      <c r="DS1094"/>
      <c r="DT1094"/>
      <c r="DU1094"/>
      <c r="DV1094"/>
      <c r="DW1094"/>
      <c r="DX1094"/>
      <c r="DY1094"/>
      <c r="DZ1094"/>
      <c r="EA1094"/>
      <c r="EB1094"/>
      <c r="EC1094"/>
      <c r="ED1094"/>
      <c r="EE1094"/>
      <c r="EF1094"/>
      <c r="EG1094"/>
      <c r="EH1094"/>
      <c r="EI1094"/>
      <c r="EJ1094"/>
      <c r="EK1094"/>
      <c r="EL1094"/>
      <c r="EM1094"/>
      <c r="EN1094"/>
      <c r="EO1094"/>
      <c r="EP1094"/>
      <c r="EQ1094"/>
      <c r="ER1094"/>
      <c r="ES1094"/>
      <c r="ET1094"/>
      <c r="EU1094"/>
      <c r="EV1094"/>
      <c r="EW1094"/>
      <c r="EX1094"/>
      <c r="EY1094"/>
    </row>
    <row r="1095" spans="1:155">
      <c r="A1095"/>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c r="CW1095"/>
      <c r="CX1095"/>
      <c r="CY1095"/>
      <c r="CZ1095"/>
      <c r="DA1095"/>
      <c r="DB1095"/>
      <c r="DC1095"/>
      <c r="DD1095"/>
      <c r="DE1095"/>
      <c r="DF1095"/>
      <c r="DG1095"/>
      <c r="DH1095"/>
      <c r="DI1095"/>
      <c r="DJ1095"/>
      <c r="DK1095"/>
      <c r="DL1095"/>
      <c r="DM1095"/>
      <c r="DN1095"/>
      <c r="DO1095"/>
      <c r="DP1095"/>
      <c r="DQ1095"/>
      <c r="DR1095"/>
      <c r="DS1095"/>
      <c r="DT1095"/>
      <c r="DU1095"/>
      <c r="DV1095"/>
      <c r="DW1095"/>
      <c r="DX1095"/>
      <c r="DY1095"/>
      <c r="DZ1095"/>
      <c r="EA1095"/>
      <c r="EB1095"/>
      <c r="EC1095"/>
      <c r="ED1095"/>
      <c r="EE1095"/>
      <c r="EF1095"/>
      <c r="EG1095"/>
      <c r="EH1095"/>
      <c r="EI1095"/>
      <c r="EJ1095"/>
      <c r="EK1095"/>
      <c r="EL1095"/>
      <c r="EM1095"/>
      <c r="EN1095"/>
      <c r="EO1095"/>
      <c r="EP1095"/>
      <c r="EQ1095"/>
      <c r="ER1095"/>
      <c r="ES1095"/>
      <c r="ET1095"/>
      <c r="EU1095"/>
      <c r="EV1095"/>
      <c r="EW1095"/>
      <c r="EX1095"/>
      <c r="EY1095"/>
    </row>
    <row r="1096" spans="1:155">
      <c r="A109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c r="CW1096"/>
      <c r="CX1096"/>
      <c r="CY1096"/>
      <c r="CZ1096"/>
      <c r="DA1096"/>
      <c r="DB1096"/>
      <c r="DC1096"/>
      <c r="DD1096"/>
      <c r="DE1096"/>
      <c r="DF1096"/>
      <c r="DG1096"/>
      <c r="DH1096"/>
      <c r="DI1096"/>
      <c r="DJ1096"/>
      <c r="DK1096"/>
      <c r="DL1096"/>
      <c r="DM1096"/>
      <c r="DN1096"/>
      <c r="DO1096"/>
      <c r="DP1096"/>
      <c r="DQ1096"/>
      <c r="DR1096"/>
      <c r="DS1096"/>
      <c r="DT1096"/>
      <c r="DU1096"/>
      <c r="DV1096"/>
      <c r="DW1096"/>
      <c r="DX1096"/>
      <c r="DY1096"/>
      <c r="DZ1096"/>
      <c r="EA1096"/>
      <c r="EB1096"/>
      <c r="EC1096"/>
      <c r="ED1096"/>
      <c r="EE1096"/>
      <c r="EF1096"/>
      <c r="EG1096"/>
      <c r="EH1096"/>
      <c r="EI1096"/>
      <c r="EJ1096"/>
      <c r="EK1096"/>
      <c r="EL1096"/>
      <c r="EM1096"/>
      <c r="EN1096"/>
      <c r="EO1096"/>
      <c r="EP1096"/>
      <c r="EQ1096"/>
      <c r="ER1096"/>
      <c r="ES1096"/>
      <c r="ET1096"/>
      <c r="EU1096"/>
      <c r="EV1096"/>
      <c r="EW1096"/>
      <c r="EX1096"/>
      <c r="EY1096"/>
    </row>
    <row r="1097" spans="1:155">
      <c r="A1097"/>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c r="CW1097"/>
      <c r="CX1097"/>
      <c r="CY1097"/>
      <c r="CZ1097"/>
      <c r="DA1097"/>
      <c r="DB1097"/>
      <c r="DC1097"/>
      <c r="DD1097"/>
      <c r="DE1097"/>
      <c r="DF1097"/>
      <c r="DG1097"/>
      <c r="DH1097"/>
      <c r="DI1097"/>
      <c r="DJ1097"/>
      <c r="DK1097"/>
      <c r="DL1097"/>
      <c r="DM1097"/>
      <c r="DN1097"/>
      <c r="DO1097"/>
      <c r="DP1097"/>
      <c r="DQ1097"/>
      <c r="DR1097"/>
      <c r="DS1097"/>
      <c r="DT1097"/>
      <c r="DU1097"/>
      <c r="DV1097"/>
      <c r="DW1097"/>
      <c r="DX1097"/>
      <c r="DY1097"/>
      <c r="DZ1097"/>
      <c r="EA1097"/>
      <c r="EB1097"/>
      <c r="EC1097"/>
      <c r="ED1097"/>
      <c r="EE1097"/>
      <c r="EF1097"/>
      <c r="EG1097"/>
      <c r="EH1097"/>
      <c r="EI1097"/>
      <c r="EJ1097"/>
      <c r="EK1097"/>
      <c r="EL1097"/>
      <c r="EM1097"/>
      <c r="EN1097"/>
      <c r="EO1097"/>
      <c r="EP1097"/>
      <c r="EQ1097"/>
      <c r="ER1097"/>
      <c r="ES1097"/>
      <c r="ET1097"/>
      <c r="EU1097"/>
      <c r="EV1097"/>
      <c r="EW1097"/>
      <c r="EX1097"/>
      <c r="EY1097"/>
    </row>
    <row r="1098" spans="1:155">
      <c r="A1098"/>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c r="CW1098"/>
      <c r="CX1098"/>
      <c r="CY1098"/>
      <c r="CZ1098"/>
      <c r="DA1098"/>
      <c r="DB1098"/>
      <c r="DC1098"/>
      <c r="DD1098"/>
      <c r="DE1098"/>
      <c r="DF1098"/>
      <c r="DG1098"/>
      <c r="DH1098"/>
      <c r="DI1098"/>
      <c r="DJ1098"/>
      <c r="DK1098"/>
      <c r="DL1098"/>
      <c r="DM1098"/>
      <c r="DN1098"/>
      <c r="DO1098"/>
      <c r="DP1098"/>
      <c r="DQ1098"/>
      <c r="DR1098"/>
      <c r="DS1098"/>
      <c r="DT1098"/>
      <c r="DU1098"/>
      <c r="DV1098"/>
      <c r="DW1098"/>
      <c r="DX1098"/>
      <c r="DY1098"/>
      <c r="DZ1098"/>
      <c r="EA1098"/>
      <c r="EB1098"/>
      <c r="EC1098"/>
      <c r="ED1098"/>
      <c r="EE1098"/>
      <c r="EF1098"/>
      <c r="EG1098"/>
      <c r="EH1098"/>
      <c r="EI1098"/>
      <c r="EJ1098"/>
      <c r="EK1098"/>
      <c r="EL1098"/>
      <c r="EM1098"/>
      <c r="EN1098"/>
      <c r="EO1098"/>
      <c r="EP1098"/>
      <c r="EQ1098"/>
      <c r="ER1098"/>
      <c r="ES1098"/>
      <c r="ET1098"/>
      <c r="EU1098"/>
      <c r="EV1098"/>
      <c r="EW1098"/>
      <c r="EX1098"/>
      <c r="EY1098"/>
    </row>
    <row r="1099" spans="1:155">
      <c r="A1099"/>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c r="CW1099"/>
      <c r="CX1099"/>
      <c r="CY1099"/>
      <c r="CZ1099"/>
      <c r="DA1099"/>
      <c r="DB1099"/>
      <c r="DC1099"/>
      <c r="DD1099"/>
      <c r="DE1099"/>
      <c r="DF1099"/>
      <c r="DG1099"/>
      <c r="DH1099"/>
      <c r="DI1099"/>
      <c r="DJ1099"/>
      <c r="DK1099"/>
      <c r="DL1099"/>
      <c r="DM1099"/>
      <c r="DN1099"/>
      <c r="DO1099"/>
      <c r="DP1099"/>
      <c r="DQ1099"/>
      <c r="DR1099"/>
      <c r="DS1099"/>
      <c r="DT1099"/>
      <c r="DU1099"/>
      <c r="DV1099"/>
      <c r="DW1099"/>
      <c r="DX1099"/>
      <c r="DY1099"/>
      <c r="DZ1099"/>
      <c r="EA1099"/>
      <c r="EB1099"/>
      <c r="EC1099"/>
      <c r="ED1099"/>
      <c r="EE1099"/>
      <c r="EF1099"/>
      <c r="EG1099"/>
      <c r="EH1099"/>
      <c r="EI1099"/>
      <c r="EJ1099"/>
      <c r="EK1099"/>
      <c r="EL1099"/>
      <c r="EM1099"/>
      <c r="EN1099"/>
      <c r="EO1099"/>
      <c r="EP1099"/>
      <c r="EQ1099"/>
      <c r="ER1099"/>
      <c r="ES1099"/>
      <c r="ET1099"/>
      <c r="EU1099"/>
      <c r="EV1099"/>
      <c r="EW1099"/>
      <c r="EX1099"/>
      <c r="EY1099"/>
    </row>
    <row r="1100" spans="1:155">
      <c r="A1100"/>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c r="CW1100"/>
      <c r="CX1100"/>
      <c r="CY1100"/>
      <c r="CZ1100"/>
      <c r="DA1100"/>
      <c r="DB1100"/>
      <c r="DC1100"/>
      <c r="DD1100"/>
      <c r="DE1100"/>
      <c r="DF1100"/>
      <c r="DG1100"/>
      <c r="DH1100"/>
      <c r="DI1100"/>
      <c r="DJ1100"/>
      <c r="DK1100"/>
      <c r="DL1100"/>
      <c r="DM1100"/>
      <c r="DN1100"/>
      <c r="DO1100"/>
      <c r="DP1100"/>
      <c r="DQ1100"/>
      <c r="DR1100"/>
      <c r="DS1100"/>
      <c r="DT1100"/>
      <c r="DU1100"/>
      <c r="DV1100"/>
      <c r="DW1100"/>
      <c r="DX1100"/>
      <c r="DY1100"/>
      <c r="DZ1100"/>
      <c r="EA1100"/>
      <c r="EB1100"/>
      <c r="EC1100"/>
      <c r="ED1100"/>
      <c r="EE1100"/>
      <c r="EF1100"/>
      <c r="EG1100"/>
      <c r="EH1100"/>
      <c r="EI1100"/>
      <c r="EJ1100"/>
      <c r="EK1100"/>
      <c r="EL1100"/>
      <c r="EM1100"/>
      <c r="EN1100"/>
      <c r="EO1100"/>
      <c r="EP1100"/>
      <c r="EQ1100"/>
      <c r="ER1100"/>
      <c r="ES1100"/>
      <c r="ET1100"/>
      <c r="EU1100"/>
      <c r="EV1100"/>
      <c r="EW1100"/>
      <c r="EX1100"/>
      <c r="EY1100"/>
    </row>
    <row r="1101" spans="1:155">
      <c r="A1101"/>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c r="CW1101"/>
      <c r="CX1101"/>
      <c r="CY1101"/>
      <c r="CZ1101"/>
      <c r="DA1101"/>
      <c r="DB1101"/>
      <c r="DC1101"/>
      <c r="DD1101"/>
      <c r="DE1101"/>
      <c r="DF1101"/>
      <c r="DG1101"/>
      <c r="DH1101"/>
      <c r="DI1101"/>
      <c r="DJ1101"/>
      <c r="DK1101"/>
      <c r="DL1101"/>
      <c r="DM1101"/>
      <c r="DN1101"/>
      <c r="DO1101"/>
      <c r="DP1101"/>
      <c r="DQ1101"/>
      <c r="DR1101"/>
      <c r="DS1101"/>
      <c r="DT1101"/>
      <c r="DU1101"/>
      <c r="DV1101"/>
      <c r="DW1101"/>
      <c r="DX1101"/>
      <c r="DY1101"/>
      <c r="DZ1101"/>
      <c r="EA1101"/>
      <c r="EB1101"/>
      <c r="EC1101"/>
      <c r="ED1101"/>
      <c r="EE1101"/>
      <c r="EF1101"/>
      <c r="EG1101"/>
      <c r="EH1101"/>
      <c r="EI1101"/>
      <c r="EJ1101"/>
      <c r="EK1101"/>
      <c r="EL1101"/>
      <c r="EM1101"/>
      <c r="EN1101"/>
      <c r="EO1101"/>
      <c r="EP1101"/>
      <c r="EQ1101"/>
      <c r="ER1101"/>
      <c r="ES1101"/>
      <c r="ET1101"/>
      <c r="EU1101"/>
      <c r="EV1101"/>
      <c r="EW1101"/>
      <c r="EX1101"/>
      <c r="EY1101"/>
    </row>
    <row r="1102" spans="1:155">
      <c r="A1102"/>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c r="CW1102"/>
      <c r="CX1102"/>
      <c r="CY1102"/>
      <c r="CZ1102"/>
      <c r="DA1102"/>
      <c r="DB1102"/>
      <c r="DC1102"/>
      <c r="DD1102"/>
      <c r="DE1102"/>
      <c r="DF1102"/>
      <c r="DG1102"/>
      <c r="DH1102"/>
      <c r="DI1102"/>
      <c r="DJ1102"/>
      <c r="DK1102"/>
      <c r="DL1102"/>
      <c r="DM1102"/>
      <c r="DN1102"/>
      <c r="DO1102"/>
      <c r="DP1102"/>
      <c r="DQ1102"/>
      <c r="DR1102"/>
      <c r="DS1102"/>
      <c r="DT1102"/>
      <c r="DU1102"/>
      <c r="DV1102"/>
      <c r="DW1102"/>
      <c r="DX1102"/>
      <c r="DY1102"/>
      <c r="DZ1102"/>
      <c r="EA1102"/>
      <c r="EB1102"/>
      <c r="EC1102"/>
      <c r="ED1102"/>
      <c r="EE1102"/>
      <c r="EF1102"/>
      <c r="EG1102"/>
      <c r="EH1102"/>
      <c r="EI1102"/>
      <c r="EJ1102"/>
      <c r="EK1102"/>
      <c r="EL1102"/>
      <c r="EM1102"/>
      <c r="EN1102"/>
      <c r="EO1102"/>
      <c r="EP1102"/>
      <c r="EQ1102"/>
      <c r="ER1102"/>
      <c r="ES1102"/>
      <c r="ET1102"/>
      <c r="EU1102"/>
      <c r="EV1102"/>
      <c r="EW1102"/>
      <c r="EX1102"/>
      <c r="EY1102"/>
    </row>
    <row r="1103" spans="1:155">
      <c r="A11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c r="CW1103"/>
      <c r="CX1103"/>
      <c r="CY1103"/>
      <c r="CZ1103"/>
      <c r="DA1103"/>
      <c r="DB1103"/>
      <c r="DC1103"/>
      <c r="DD1103"/>
      <c r="DE1103"/>
      <c r="DF1103"/>
      <c r="DG1103"/>
      <c r="DH1103"/>
      <c r="DI1103"/>
      <c r="DJ1103"/>
      <c r="DK1103"/>
      <c r="DL1103"/>
      <c r="DM1103"/>
      <c r="DN1103"/>
      <c r="DO1103"/>
      <c r="DP1103"/>
      <c r="DQ1103"/>
      <c r="DR1103"/>
      <c r="DS1103"/>
      <c r="DT1103"/>
      <c r="DU1103"/>
      <c r="DV1103"/>
      <c r="DW1103"/>
      <c r="DX1103"/>
      <c r="DY1103"/>
      <c r="DZ1103"/>
      <c r="EA1103"/>
      <c r="EB1103"/>
      <c r="EC1103"/>
      <c r="ED1103"/>
      <c r="EE1103"/>
      <c r="EF1103"/>
      <c r="EG1103"/>
      <c r="EH1103"/>
      <c r="EI1103"/>
      <c r="EJ1103"/>
      <c r="EK1103"/>
      <c r="EL1103"/>
      <c r="EM1103"/>
      <c r="EN1103"/>
      <c r="EO1103"/>
      <c r="EP1103"/>
      <c r="EQ1103"/>
      <c r="ER1103"/>
      <c r="ES1103"/>
      <c r="ET1103"/>
      <c r="EU1103"/>
      <c r="EV1103"/>
      <c r="EW1103"/>
      <c r="EX1103"/>
      <c r="EY1103"/>
    </row>
    <row r="1104" spans="1:155">
      <c r="A1104"/>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c r="CW1104"/>
      <c r="CX1104"/>
      <c r="CY1104"/>
      <c r="CZ1104"/>
      <c r="DA1104"/>
      <c r="DB1104"/>
      <c r="DC1104"/>
      <c r="DD1104"/>
      <c r="DE1104"/>
      <c r="DF1104"/>
      <c r="DG1104"/>
      <c r="DH1104"/>
      <c r="DI1104"/>
      <c r="DJ1104"/>
      <c r="DK1104"/>
      <c r="DL1104"/>
      <c r="DM1104"/>
      <c r="DN1104"/>
      <c r="DO1104"/>
      <c r="DP1104"/>
      <c r="DQ1104"/>
      <c r="DR1104"/>
      <c r="DS1104"/>
      <c r="DT1104"/>
      <c r="DU1104"/>
      <c r="DV1104"/>
      <c r="DW1104"/>
      <c r="DX1104"/>
      <c r="DY1104"/>
      <c r="DZ1104"/>
      <c r="EA1104"/>
      <c r="EB1104"/>
      <c r="EC1104"/>
      <c r="ED1104"/>
      <c r="EE1104"/>
      <c r="EF1104"/>
      <c r="EG1104"/>
      <c r="EH1104"/>
      <c r="EI1104"/>
      <c r="EJ1104"/>
      <c r="EK1104"/>
      <c r="EL1104"/>
      <c r="EM1104"/>
      <c r="EN1104"/>
      <c r="EO1104"/>
      <c r="EP1104"/>
      <c r="EQ1104"/>
      <c r="ER1104"/>
      <c r="ES1104"/>
      <c r="ET1104"/>
      <c r="EU1104"/>
      <c r="EV1104"/>
      <c r="EW1104"/>
      <c r="EX1104"/>
      <c r="EY1104"/>
    </row>
    <row r="1105" spans="1:155">
      <c r="A1105"/>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c r="CW1105"/>
      <c r="CX1105"/>
      <c r="CY1105"/>
      <c r="CZ1105"/>
      <c r="DA1105"/>
      <c r="DB1105"/>
      <c r="DC1105"/>
      <c r="DD1105"/>
      <c r="DE1105"/>
      <c r="DF1105"/>
      <c r="DG1105"/>
      <c r="DH1105"/>
      <c r="DI1105"/>
      <c r="DJ1105"/>
      <c r="DK1105"/>
      <c r="DL1105"/>
      <c r="DM1105"/>
      <c r="DN1105"/>
      <c r="DO1105"/>
      <c r="DP1105"/>
      <c r="DQ1105"/>
      <c r="DR1105"/>
      <c r="DS1105"/>
      <c r="DT1105"/>
      <c r="DU1105"/>
      <c r="DV1105"/>
      <c r="DW1105"/>
      <c r="DX1105"/>
      <c r="DY1105"/>
      <c r="DZ1105"/>
      <c r="EA1105"/>
      <c r="EB1105"/>
      <c r="EC1105"/>
      <c r="ED1105"/>
      <c r="EE1105"/>
      <c r="EF1105"/>
      <c r="EG1105"/>
      <c r="EH1105"/>
      <c r="EI1105"/>
      <c r="EJ1105"/>
      <c r="EK1105"/>
      <c r="EL1105"/>
      <c r="EM1105"/>
      <c r="EN1105"/>
      <c r="EO1105"/>
      <c r="EP1105"/>
      <c r="EQ1105"/>
      <c r="ER1105"/>
      <c r="ES1105"/>
      <c r="ET1105"/>
      <c r="EU1105"/>
      <c r="EV1105"/>
      <c r="EW1105"/>
      <c r="EX1105"/>
      <c r="EY1105"/>
    </row>
    <row r="1106" spans="1:155">
      <c r="A110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c r="CW1106"/>
      <c r="CX1106"/>
      <c r="CY1106"/>
      <c r="CZ1106"/>
      <c r="DA1106"/>
      <c r="DB1106"/>
      <c r="DC1106"/>
      <c r="DD1106"/>
      <c r="DE1106"/>
      <c r="DF1106"/>
      <c r="DG1106"/>
      <c r="DH1106"/>
      <c r="DI1106"/>
      <c r="DJ1106"/>
      <c r="DK1106"/>
      <c r="DL1106"/>
      <c r="DM1106"/>
      <c r="DN1106"/>
      <c r="DO1106"/>
      <c r="DP1106"/>
      <c r="DQ1106"/>
      <c r="DR1106"/>
      <c r="DS1106"/>
      <c r="DT1106"/>
      <c r="DU1106"/>
      <c r="DV1106"/>
      <c r="DW1106"/>
      <c r="DX1106"/>
      <c r="DY1106"/>
      <c r="DZ1106"/>
      <c r="EA1106"/>
      <c r="EB1106"/>
      <c r="EC1106"/>
      <c r="ED1106"/>
      <c r="EE1106"/>
      <c r="EF1106"/>
      <c r="EG1106"/>
      <c r="EH1106"/>
      <c r="EI1106"/>
      <c r="EJ1106"/>
      <c r="EK1106"/>
      <c r="EL1106"/>
      <c r="EM1106"/>
      <c r="EN1106"/>
      <c r="EO1106"/>
      <c r="EP1106"/>
      <c r="EQ1106"/>
      <c r="ER1106"/>
      <c r="ES1106"/>
      <c r="ET1106"/>
      <c r="EU1106"/>
      <c r="EV1106"/>
      <c r="EW1106"/>
      <c r="EX1106"/>
      <c r="EY1106"/>
    </row>
    <row r="1107" spans="1:155">
      <c r="A1107"/>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c r="CW1107"/>
      <c r="CX1107"/>
      <c r="CY1107"/>
      <c r="CZ1107"/>
      <c r="DA1107"/>
      <c r="DB1107"/>
      <c r="DC1107"/>
      <c r="DD1107"/>
      <c r="DE1107"/>
      <c r="DF1107"/>
      <c r="DG1107"/>
      <c r="DH1107"/>
      <c r="DI1107"/>
      <c r="DJ1107"/>
      <c r="DK1107"/>
      <c r="DL1107"/>
      <c r="DM1107"/>
      <c r="DN1107"/>
      <c r="DO1107"/>
      <c r="DP1107"/>
      <c r="DQ1107"/>
      <c r="DR1107"/>
      <c r="DS1107"/>
      <c r="DT1107"/>
      <c r="DU1107"/>
      <c r="DV1107"/>
      <c r="DW1107"/>
      <c r="DX1107"/>
      <c r="DY1107"/>
      <c r="DZ1107"/>
      <c r="EA1107"/>
      <c r="EB1107"/>
      <c r="EC1107"/>
      <c r="ED1107"/>
      <c r="EE1107"/>
      <c r="EF1107"/>
      <c r="EG1107"/>
      <c r="EH1107"/>
      <c r="EI1107"/>
      <c r="EJ1107"/>
      <c r="EK1107"/>
      <c r="EL1107"/>
      <c r="EM1107"/>
      <c r="EN1107"/>
      <c r="EO1107"/>
      <c r="EP1107"/>
      <c r="EQ1107"/>
      <c r="ER1107"/>
      <c r="ES1107"/>
      <c r="ET1107"/>
      <c r="EU1107"/>
      <c r="EV1107"/>
      <c r="EW1107"/>
      <c r="EX1107"/>
      <c r="EY1107"/>
    </row>
    <row r="1108" spans="1:155">
      <c r="A1108"/>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c r="CW1108"/>
      <c r="CX1108"/>
      <c r="CY1108"/>
      <c r="CZ1108"/>
      <c r="DA1108"/>
      <c r="DB1108"/>
      <c r="DC1108"/>
      <c r="DD1108"/>
      <c r="DE1108"/>
      <c r="DF1108"/>
      <c r="DG1108"/>
      <c r="DH1108"/>
      <c r="DI1108"/>
      <c r="DJ1108"/>
      <c r="DK1108"/>
      <c r="DL1108"/>
      <c r="DM1108"/>
      <c r="DN1108"/>
      <c r="DO1108"/>
      <c r="DP1108"/>
      <c r="DQ1108"/>
      <c r="DR1108"/>
      <c r="DS1108"/>
      <c r="DT1108"/>
      <c r="DU1108"/>
      <c r="DV1108"/>
      <c r="DW1108"/>
      <c r="DX1108"/>
      <c r="DY1108"/>
      <c r="DZ1108"/>
      <c r="EA1108"/>
      <c r="EB1108"/>
      <c r="EC1108"/>
      <c r="ED1108"/>
      <c r="EE1108"/>
      <c r="EF1108"/>
      <c r="EG1108"/>
      <c r="EH1108"/>
      <c r="EI1108"/>
      <c r="EJ1108"/>
      <c r="EK1108"/>
      <c r="EL1108"/>
      <c r="EM1108"/>
      <c r="EN1108"/>
      <c r="EO1108"/>
      <c r="EP1108"/>
      <c r="EQ1108"/>
      <c r="ER1108"/>
      <c r="ES1108"/>
      <c r="ET1108"/>
      <c r="EU1108"/>
      <c r="EV1108"/>
      <c r="EW1108"/>
      <c r="EX1108"/>
      <c r="EY1108"/>
    </row>
    <row r="1109" spans="1:155">
      <c r="A1109"/>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c r="CW1109"/>
      <c r="CX1109"/>
      <c r="CY1109"/>
      <c r="CZ1109"/>
      <c r="DA1109"/>
      <c r="DB1109"/>
      <c r="DC1109"/>
      <c r="DD1109"/>
      <c r="DE1109"/>
      <c r="DF1109"/>
      <c r="DG1109"/>
      <c r="DH1109"/>
      <c r="DI1109"/>
      <c r="DJ1109"/>
      <c r="DK1109"/>
      <c r="DL1109"/>
      <c r="DM1109"/>
      <c r="DN1109"/>
      <c r="DO1109"/>
      <c r="DP1109"/>
      <c r="DQ1109"/>
      <c r="DR1109"/>
      <c r="DS1109"/>
      <c r="DT1109"/>
      <c r="DU1109"/>
      <c r="DV1109"/>
      <c r="DW1109"/>
      <c r="DX1109"/>
      <c r="DY1109"/>
      <c r="DZ1109"/>
      <c r="EA1109"/>
      <c r="EB1109"/>
      <c r="EC1109"/>
      <c r="ED1109"/>
      <c r="EE1109"/>
      <c r="EF1109"/>
      <c r="EG1109"/>
      <c r="EH1109"/>
      <c r="EI1109"/>
      <c r="EJ1109"/>
      <c r="EK1109"/>
      <c r="EL1109"/>
      <c r="EM1109"/>
      <c r="EN1109"/>
      <c r="EO1109"/>
      <c r="EP1109"/>
      <c r="EQ1109"/>
      <c r="ER1109"/>
      <c r="ES1109"/>
      <c r="ET1109"/>
      <c r="EU1109"/>
      <c r="EV1109"/>
      <c r="EW1109"/>
      <c r="EX1109"/>
      <c r="EY1109"/>
    </row>
    <row r="1110" spans="1:155">
      <c r="A1110"/>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c r="CW1110"/>
      <c r="CX1110"/>
      <c r="CY1110"/>
      <c r="CZ1110"/>
      <c r="DA1110"/>
      <c r="DB1110"/>
      <c r="DC1110"/>
      <c r="DD1110"/>
      <c r="DE1110"/>
      <c r="DF1110"/>
      <c r="DG1110"/>
      <c r="DH1110"/>
      <c r="DI1110"/>
      <c r="DJ1110"/>
      <c r="DK1110"/>
      <c r="DL1110"/>
      <c r="DM1110"/>
      <c r="DN1110"/>
      <c r="DO1110"/>
      <c r="DP1110"/>
      <c r="DQ1110"/>
      <c r="DR1110"/>
      <c r="DS1110"/>
      <c r="DT1110"/>
      <c r="DU1110"/>
      <c r="DV1110"/>
      <c r="DW1110"/>
      <c r="DX1110"/>
      <c r="DY1110"/>
      <c r="DZ1110"/>
      <c r="EA1110"/>
      <c r="EB1110"/>
      <c r="EC1110"/>
      <c r="ED1110"/>
      <c r="EE1110"/>
      <c r="EF1110"/>
      <c r="EG1110"/>
      <c r="EH1110"/>
      <c r="EI1110"/>
      <c r="EJ1110"/>
      <c r="EK1110"/>
      <c r="EL1110"/>
      <c r="EM1110"/>
      <c r="EN1110"/>
      <c r="EO1110"/>
      <c r="EP1110"/>
      <c r="EQ1110"/>
      <c r="ER1110"/>
      <c r="ES1110"/>
      <c r="ET1110"/>
      <c r="EU1110"/>
      <c r="EV1110"/>
      <c r="EW1110"/>
      <c r="EX1110"/>
      <c r="EY1110"/>
    </row>
    <row r="1111" spans="1:155">
      <c r="A1111"/>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c r="CW1111"/>
      <c r="CX1111"/>
      <c r="CY1111"/>
      <c r="CZ1111"/>
      <c r="DA1111"/>
      <c r="DB1111"/>
      <c r="DC1111"/>
      <c r="DD1111"/>
      <c r="DE1111"/>
      <c r="DF1111"/>
      <c r="DG1111"/>
      <c r="DH1111"/>
      <c r="DI1111"/>
      <c r="DJ1111"/>
      <c r="DK1111"/>
      <c r="DL1111"/>
      <c r="DM1111"/>
      <c r="DN1111"/>
      <c r="DO1111"/>
      <c r="DP1111"/>
      <c r="DQ1111"/>
      <c r="DR1111"/>
      <c r="DS1111"/>
      <c r="DT1111"/>
      <c r="DU1111"/>
      <c r="DV1111"/>
      <c r="DW1111"/>
      <c r="DX1111"/>
      <c r="DY1111"/>
      <c r="DZ1111"/>
      <c r="EA1111"/>
      <c r="EB1111"/>
      <c r="EC1111"/>
      <c r="ED1111"/>
      <c r="EE1111"/>
      <c r="EF1111"/>
      <c r="EG1111"/>
      <c r="EH1111"/>
      <c r="EI1111"/>
      <c r="EJ1111"/>
      <c r="EK1111"/>
      <c r="EL1111"/>
      <c r="EM1111"/>
      <c r="EN1111"/>
      <c r="EO1111"/>
      <c r="EP1111"/>
      <c r="EQ1111"/>
      <c r="ER1111"/>
      <c r="ES1111"/>
      <c r="ET1111"/>
      <c r="EU1111"/>
      <c r="EV1111"/>
      <c r="EW1111"/>
      <c r="EX1111"/>
      <c r="EY1111"/>
    </row>
    <row r="1112" spans="1:155">
      <c r="A1112"/>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c r="CW1112"/>
      <c r="CX1112"/>
      <c r="CY1112"/>
      <c r="CZ1112"/>
      <c r="DA1112"/>
      <c r="DB1112"/>
      <c r="DC1112"/>
      <c r="DD1112"/>
      <c r="DE1112"/>
      <c r="DF1112"/>
      <c r="DG1112"/>
      <c r="DH1112"/>
      <c r="DI1112"/>
      <c r="DJ1112"/>
      <c r="DK1112"/>
      <c r="DL1112"/>
      <c r="DM1112"/>
      <c r="DN1112"/>
      <c r="DO1112"/>
      <c r="DP1112"/>
      <c r="DQ1112"/>
      <c r="DR1112"/>
      <c r="DS1112"/>
      <c r="DT1112"/>
      <c r="DU1112"/>
      <c r="DV1112"/>
      <c r="DW1112"/>
      <c r="DX1112"/>
      <c r="DY1112"/>
      <c r="DZ1112"/>
      <c r="EA1112"/>
      <c r="EB1112"/>
      <c r="EC1112"/>
      <c r="ED1112"/>
      <c r="EE1112"/>
      <c r="EF1112"/>
      <c r="EG1112"/>
      <c r="EH1112"/>
      <c r="EI1112"/>
      <c r="EJ1112"/>
      <c r="EK1112"/>
      <c r="EL1112"/>
      <c r="EM1112"/>
      <c r="EN1112"/>
      <c r="EO1112"/>
      <c r="EP1112"/>
      <c r="EQ1112"/>
      <c r="ER1112"/>
      <c r="ES1112"/>
      <c r="ET1112"/>
      <c r="EU1112"/>
      <c r="EV1112"/>
      <c r="EW1112"/>
      <c r="EX1112"/>
      <c r="EY1112"/>
    </row>
    <row r="1113" spans="1:155">
      <c r="A111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c r="CW1113"/>
      <c r="CX1113"/>
      <c r="CY1113"/>
      <c r="CZ1113"/>
      <c r="DA1113"/>
      <c r="DB1113"/>
      <c r="DC1113"/>
      <c r="DD1113"/>
      <c r="DE1113"/>
      <c r="DF1113"/>
      <c r="DG1113"/>
      <c r="DH1113"/>
      <c r="DI1113"/>
      <c r="DJ1113"/>
      <c r="DK1113"/>
      <c r="DL1113"/>
      <c r="DM1113"/>
      <c r="DN1113"/>
      <c r="DO1113"/>
      <c r="DP1113"/>
      <c r="DQ1113"/>
      <c r="DR1113"/>
      <c r="DS1113"/>
      <c r="DT1113"/>
      <c r="DU1113"/>
      <c r="DV1113"/>
      <c r="DW1113"/>
      <c r="DX1113"/>
      <c r="DY1113"/>
      <c r="DZ1113"/>
      <c r="EA1113"/>
      <c r="EB1113"/>
      <c r="EC1113"/>
      <c r="ED1113"/>
      <c r="EE1113"/>
      <c r="EF1113"/>
      <c r="EG1113"/>
      <c r="EH1113"/>
      <c r="EI1113"/>
      <c r="EJ1113"/>
      <c r="EK1113"/>
      <c r="EL1113"/>
      <c r="EM1113"/>
      <c r="EN1113"/>
      <c r="EO1113"/>
      <c r="EP1113"/>
      <c r="EQ1113"/>
      <c r="ER1113"/>
      <c r="ES1113"/>
      <c r="ET1113"/>
      <c r="EU1113"/>
      <c r="EV1113"/>
      <c r="EW1113"/>
      <c r="EX1113"/>
      <c r="EY1113"/>
    </row>
    <row r="1114" spans="1:155">
      <c r="A1114"/>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c r="CW1114"/>
      <c r="CX1114"/>
      <c r="CY1114"/>
      <c r="CZ1114"/>
      <c r="DA1114"/>
      <c r="DB1114"/>
      <c r="DC1114"/>
      <c r="DD1114"/>
      <c r="DE1114"/>
      <c r="DF1114"/>
      <c r="DG1114"/>
      <c r="DH1114"/>
      <c r="DI1114"/>
      <c r="DJ1114"/>
      <c r="DK1114"/>
      <c r="DL1114"/>
      <c r="DM1114"/>
      <c r="DN1114"/>
      <c r="DO1114"/>
      <c r="DP1114"/>
      <c r="DQ1114"/>
      <c r="DR1114"/>
      <c r="DS1114"/>
      <c r="DT1114"/>
      <c r="DU1114"/>
      <c r="DV1114"/>
      <c r="DW1114"/>
      <c r="DX1114"/>
      <c r="DY1114"/>
      <c r="DZ1114"/>
      <c r="EA1114"/>
      <c r="EB1114"/>
      <c r="EC1114"/>
      <c r="ED1114"/>
      <c r="EE1114"/>
      <c r="EF1114"/>
      <c r="EG1114"/>
      <c r="EH1114"/>
      <c r="EI1114"/>
      <c r="EJ1114"/>
      <c r="EK1114"/>
      <c r="EL1114"/>
      <c r="EM1114"/>
      <c r="EN1114"/>
      <c r="EO1114"/>
      <c r="EP1114"/>
      <c r="EQ1114"/>
      <c r="ER1114"/>
      <c r="ES1114"/>
      <c r="ET1114"/>
      <c r="EU1114"/>
      <c r="EV1114"/>
      <c r="EW1114"/>
      <c r="EX1114"/>
      <c r="EY1114"/>
    </row>
    <row r="1115" spans="1:155">
      <c r="A1115"/>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c r="CW1115"/>
      <c r="CX1115"/>
      <c r="CY1115"/>
      <c r="CZ1115"/>
      <c r="DA1115"/>
      <c r="DB1115"/>
      <c r="DC1115"/>
      <c r="DD1115"/>
      <c r="DE1115"/>
      <c r="DF1115"/>
      <c r="DG1115"/>
      <c r="DH1115"/>
      <c r="DI1115"/>
      <c r="DJ1115"/>
      <c r="DK1115"/>
      <c r="DL1115"/>
      <c r="DM1115"/>
      <c r="DN1115"/>
      <c r="DO1115"/>
      <c r="DP1115"/>
      <c r="DQ1115"/>
      <c r="DR1115"/>
      <c r="DS1115"/>
      <c r="DT1115"/>
      <c r="DU1115"/>
      <c r="DV1115"/>
      <c r="DW1115"/>
      <c r="DX1115"/>
      <c r="DY1115"/>
      <c r="DZ1115"/>
      <c r="EA1115"/>
      <c r="EB1115"/>
      <c r="EC1115"/>
      <c r="ED1115"/>
      <c r="EE1115"/>
      <c r="EF1115"/>
      <c r="EG1115"/>
      <c r="EH1115"/>
      <c r="EI1115"/>
      <c r="EJ1115"/>
      <c r="EK1115"/>
      <c r="EL1115"/>
      <c r="EM1115"/>
      <c r="EN1115"/>
      <c r="EO1115"/>
      <c r="EP1115"/>
      <c r="EQ1115"/>
      <c r="ER1115"/>
      <c r="ES1115"/>
      <c r="ET1115"/>
      <c r="EU1115"/>
      <c r="EV1115"/>
      <c r="EW1115"/>
      <c r="EX1115"/>
      <c r="EY1115"/>
    </row>
    <row r="1116" spans="1:155">
      <c r="A111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c r="CW1116"/>
      <c r="CX1116"/>
      <c r="CY1116"/>
      <c r="CZ1116"/>
      <c r="DA1116"/>
      <c r="DB1116"/>
      <c r="DC1116"/>
      <c r="DD1116"/>
      <c r="DE1116"/>
      <c r="DF1116"/>
      <c r="DG1116"/>
      <c r="DH1116"/>
      <c r="DI1116"/>
      <c r="DJ1116"/>
      <c r="DK1116"/>
      <c r="DL1116"/>
      <c r="DM1116"/>
      <c r="DN1116"/>
      <c r="DO1116"/>
      <c r="DP1116"/>
      <c r="DQ1116"/>
      <c r="DR1116"/>
      <c r="DS1116"/>
      <c r="DT1116"/>
      <c r="DU1116"/>
      <c r="DV1116"/>
      <c r="DW1116"/>
      <c r="DX1116"/>
      <c r="DY1116"/>
      <c r="DZ1116"/>
      <c r="EA1116"/>
      <c r="EB1116"/>
      <c r="EC1116"/>
      <c r="ED1116"/>
      <c r="EE1116"/>
      <c r="EF1116"/>
      <c r="EG1116"/>
      <c r="EH1116"/>
      <c r="EI1116"/>
      <c r="EJ1116"/>
      <c r="EK1116"/>
      <c r="EL1116"/>
      <c r="EM1116"/>
      <c r="EN1116"/>
      <c r="EO1116"/>
      <c r="EP1116"/>
      <c r="EQ1116"/>
      <c r="ER1116"/>
      <c r="ES1116"/>
      <c r="ET1116"/>
      <c r="EU1116"/>
      <c r="EV1116"/>
      <c r="EW1116"/>
      <c r="EX1116"/>
      <c r="EY1116"/>
    </row>
    <row r="1117" spans="1:155">
      <c r="A1117"/>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c r="CW1117"/>
      <c r="CX1117"/>
      <c r="CY1117"/>
      <c r="CZ1117"/>
      <c r="DA1117"/>
      <c r="DB1117"/>
      <c r="DC1117"/>
      <c r="DD1117"/>
      <c r="DE1117"/>
      <c r="DF1117"/>
      <c r="DG1117"/>
      <c r="DH1117"/>
      <c r="DI1117"/>
      <c r="DJ1117"/>
      <c r="DK1117"/>
      <c r="DL1117"/>
      <c r="DM1117"/>
      <c r="DN1117"/>
      <c r="DO1117"/>
      <c r="DP1117"/>
      <c r="DQ1117"/>
      <c r="DR1117"/>
      <c r="DS1117"/>
      <c r="DT1117"/>
      <c r="DU1117"/>
      <c r="DV1117"/>
      <c r="DW1117"/>
      <c r="DX1117"/>
      <c r="DY1117"/>
      <c r="DZ1117"/>
      <c r="EA1117"/>
      <c r="EB1117"/>
      <c r="EC1117"/>
      <c r="ED1117"/>
      <c r="EE1117"/>
      <c r="EF1117"/>
      <c r="EG1117"/>
      <c r="EH1117"/>
      <c r="EI1117"/>
      <c r="EJ1117"/>
      <c r="EK1117"/>
      <c r="EL1117"/>
      <c r="EM1117"/>
      <c r="EN1117"/>
      <c r="EO1117"/>
      <c r="EP1117"/>
      <c r="EQ1117"/>
      <c r="ER1117"/>
      <c r="ES1117"/>
      <c r="ET1117"/>
      <c r="EU1117"/>
      <c r="EV1117"/>
      <c r="EW1117"/>
      <c r="EX1117"/>
      <c r="EY1117"/>
    </row>
    <row r="1118" spans="1:155">
      <c r="A1118"/>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c r="CW1118"/>
      <c r="CX1118"/>
      <c r="CY1118"/>
      <c r="CZ1118"/>
      <c r="DA1118"/>
      <c r="DB1118"/>
      <c r="DC1118"/>
      <c r="DD1118"/>
      <c r="DE1118"/>
      <c r="DF1118"/>
      <c r="DG1118"/>
      <c r="DH1118"/>
      <c r="DI1118"/>
      <c r="DJ1118"/>
      <c r="DK1118"/>
      <c r="DL1118"/>
      <c r="DM1118"/>
      <c r="DN1118"/>
      <c r="DO1118"/>
      <c r="DP1118"/>
      <c r="DQ1118"/>
      <c r="DR1118"/>
      <c r="DS1118"/>
      <c r="DT1118"/>
      <c r="DU1118"/>
      <c r="DV1118"/>
      <c r="DW1118"/>
      <c r="DX1118"/>
      <c r="DY1118"/>
      <c r="DZ1118"/>
      <c r="EA1118"/>
      <c r="EB1118"/>
      <c r="EC1118"/>
      <c r="ED1118"/>
      <c r="EE1118"/>
      <c r="EF1118"/>
      <c r="EG1118"/>
      <c r="EH1118"/>
      <c r="EI1118"/>
      <c r="EJ1118"/>
      <c r="EK1118"/>
      <c r="EL1118"/>
      <c r="EM1118"/>
      <c r="EN1118"/>
      <c r="EO1118"/>
      <c r="EP1118"/>
      <c r="EQ1118"/>
      <c r="ER1118"/>
      <c r="ES1118"/>
      <c r="ET1118"/>
      <c r="EU1118"/>
      <c r="EV1118"/>
      <c r="EW1118"/>
      <c r="EX1118"/>
      <c r="EY1118"/>
    </row>
    <row r="1119" spans="1:155">
      <c r="A1119"/>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c r="CW1119"/>
      <c r="CX1119"/>
      <c r="CY1119"/>
      <c r="CZ1119"/>
      <c r="DA1119"/>
      <c r="DB1119"/>
      <c r="DC1119"/>
      <c r="DD1119"/>
      <c r="DE1119"/>
      <c r="DF1119"/>
      <c r="DG1119"/>
      <c r="DH1119"/>
      <c r="DI1119"/>
      <c r="DJ1119"/>
      <c r="DK1119"/>
      <c r="DL1119"/>
      <c r="DM1119"/>
      <c r="DN1119"/>
      <c r="DO1119"/>
      <c r="DP1119"/>
      <c r="DQ1119"/>
      <c r="DR1119"/>
      <c r="DS1119"/>
      <c r="DT1119"/>
      <c r="DU1119"/>
      <c r="DV1119"/>
      <c r="DW1119"/>
      <c r="DX1119"/>
      <c r="DY1119"/>
      <c r="DZ1119"/>
      <c r="EA1119"/>
      <c r="EB1119"/>
      <c r="EC1119"/>
      <c r="ED1119"/>
      <c r="EE1119"/>
      <c r="EF1119"/>
      <c r="EG1119"/>
      <c r="EH1119"/>
      <c r="EI1119"/>
      <c r="EJ1119"/>
      <c r="EK1119"/>
      <c r="EL1119"/>
      <c r="EM1119"/>
      <c r="EN1119"/>
      <c r="EO1119"/>
      <c r="EP1119"/>
      <c r="EQ1119"/>
      <c r="ER1119"/>
      <c r="ES1119"/>
      <c r="ET1119"/>
      <c r="EU1119"/>
      <c r="EV1119"/>
      <c r="EW1119"/>
      <c r="EX1119"/>
      <c r="EY1119"/>
    </row>
    <row r="1120" spans="1:155">
      <c r="A1120"/>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c r="CW1120"/>
      <c r="CX1120"/>
      <c r="CY1120"/>
      <c r="CZ1120"/>
      <c r="DA1120"/>
      <c r="DB1120"/>
      <c r="DC1120"/>
      <c r="DD1120"/>
      <c r="DE1120"/>
      <c r="DF1120"/>
      <c r="DG1120"/>
      <c r="DH1120"/>
      <c r="DI1120"/>
      <c r="DJ1120"/>
      <c r="DK1120"/>
      <c r="DL1120"/>
      <c r="DM1120"/>
      <c r="DN1120"/>
      <c r="DO1120"/>
      <c r="DP1120"/>
      <c r="DQ1120"/>
      <c r="DR1120"/>
      <c r="DS1120"/>
      <c r="DT1120"/>
      <c r="DU1120"/>
      <c r="DV1120"/>
      <c r="DW1120"/>
      <c r="DX1120"/>
      <c r="DY1120"/>
      <c r="DZ1120"/>
      <c r="EA1120"/>
      <c r="EB1120"/>
      <c r="EC1120"/>
      <c r="ED1120"/>
      <c r="EE1120"/>
      <c r="EF1120"/>
      <c r="EG1120"/>
      <c r="EH1120"/>
      <c r="EI1120"/>
      <c r="EJ1120"/>
      <c r="EK1120"/>
      <c r="EL1120"/>
      <c r="EM1120"/>
      <c r="EN1120"/>
      <c r="EO1120"/>
      <c r="EP1120"/>
      <c r="EQ1120"/>
      <c r="ER1120"/>
      <c r="ES1120"/>
      <c r="ET1120"/>
      <c r="EU1120"/>
      <c r="EV1120"/>
      <c r="EW1120"/>
      <c r="EX1120"/>
      <c r="EY1120"/>
    </row>
    <row r="1121" spans="1:155">
      <c r="A1121"/>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c r="CW1121"/>
      <c r="CX1121"/>
      <c r="CY1121"/>
      <c r="CZ1121"/>
      <c r="DA1121"/>
      <c r="DB1121"/>
      <c r="DC1121"/>
      <c r="DD1121"/>
      <c r="DE1121"/>
      <c r="DF1121"/>
      <c r="DG1121"/>
      <c r="DH1121"/>
      <c r="DI1121"/>
      <c r="DJ1121"/>
      <c r="DK1121"/>
      <c r="DL1121"/>
      <c r="DM1121"/>
      <c r="DN1121"/>
      <c r="DO1121"/>
      <c r="DP1121"/>
      <c r="DQ1121"/>
      <c r="DR1121"/>
      <c r="DS1121"/>
      <c r="DT1121"/>
      <c r="DU1121"/>
      <c r="DV1121"/>
      <c r="DW1121"/>
      <c r="DX1121"/>
      <c r="DY1121"/>
      <c r="DZ1121"/>
      <c r="EA1121"/>
      <c r="EB1121"/>
      <c r="EC1121"/>
      <c r="ED1121"/>
      <c r="EE1121"/>
      <c r="EF1121"/>
      <c r="EG1121"/>
      <c r="EH1121"/>
      <c r="EI1121"/>
      <c r="EJ1121"/>
      <c r="EK1121"/>
      <c r="EL1121"/>
      <c r="EM1121"/>
      <c r="EN1121"/>
      <c r="EO1121"/>
      <c r="EP1121"/>
      <c r="EQ1121"/>
      <c r="ER1121"/>
      <c r="ES1121"/>
      <c r="ET1121"/>
      <c r="EU1121"/>
      <c r="EV1121"/>
      <c r="EW1121"/>
      <c r="EX1121"/>
      <c r="EY1121"/>
    </row>
    <row r="1122" spans="1:155">
      <c r="A1122"/>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c r="CW1122"/>
      <c r="CX1122"/>
      <c r="CY1122"/>
      <c r="CZ1122"/>
      <c r="DA1122"/>
      <c r="DB1122"/>
      <c r="DC1122"/>
      <c r="DD1122"/>
      <c r="DE1122"/>
      <c r="DF1122"/>
      <c r="DG1122"/>
      <c r="DH1122"/>
      <c r="DI1122"/>
      <c r="DJ1122"/>
      <c r="DK1122"/>
      <c r="DL1122"/>
      <c r="DM1122"/>
      <c r="DN1122"/>
      <c r="DO1122"/>
      <c r="DP1122"/>
      <c r="DQ1122"/>
      <c r="DR1122"/>
      <c r="DS1122"/>
      <c r="DT1122"/>
      <c r="DU1122"/>
      <c r="DV1122"/>
      <c r="DW1122"/>
      <c r="DX1122"/>
      <c r="DY1122"/>
      <c r="DZ1122"/>
      <c r="EA1122"/>
      <c r="EB1122"/>
      <c r="EC1122"/>
      <c r="ED1122"/>
      <c r="EE1122"/>
      <c r="EF1122"/>
      <c r="EG1122"/>
      <c r="EH1122"/>
      <c r="EI1122"/>
      <c r="EJ1122"/>
      <c r="EK1122"/>
      <c r="EL1122"/>
      <c r="EM1122"/>
      <c r="EN1122"/>
      <c r="EO1122"/>
      <c r="EP1122"/>
      <c r="EQ1122"/>
      <c r="ER1122"/>
      <c r="ES1122"/>
      <c r="ET1122"/>
      <c r="EU1122"/>
      <c r="EV1122"/>
      <c r="EW1122"/>
      <c r="EX1122"/>
      <c r="EY1122"/>
    </row>
    <row r="1123" spans="1:155">
      <c r="A112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c r="CW1123"/>
      <c r="CX1123"/>
      <c r="CY1123"/>
      <c r="CZ1123"/>
      <c r="DA1123"/>
      <c r="DB1123"/>
      <c r="DC1123"/>
      <c r="DD1123"/>
      <c r="DE1123"/>
      <c r="DF1123"/>
      <c r="DG1123"/>
      <c r="DH1123"/>
      <c r="DI1123"/>
      <c r="DJ1123"/>
      <c r="DK1123"/>
      <c r="DL1123"/>
      <c r="DM1123"/>
      <c r="DN1123"/>
      <c r="DO1123"/>
      <c r="DP1123"/>
      <c r="DQ1123"/>
      <c r="DR1123"/>
      <c r="DS1123"/>
      <c r="DT1123"/>
      <c r="DU1123"/>
      <c r="DV1123"/>
      <c r="DW1123"/>
      <c r="DX1123"/>
      <c r="DY1123"/>
      <c r="DZ1123"/>
      <c r="EA1123"/>
      <c r="EB1123"/>
      <c r="EC1123"/>
      <c r="ED1123"/>
      <c r="EE1123"/>
      <c r="EF1123"/>
      <c r="EG1123"/>
      <c r="EH1123"/>
      <c r="EI1123"/>
      <c r="EJ1123"/>
      <c r="EK1123"/>
      <c r="EL1123"/>
      <c r="EM1123"/>
      <c r="EN1123"/>
      <c r="EO1123"/>
      <c r="EP1123"/>
      <c r="EQ1123"/>
      <c r="ER1123"/>
      <c r="ES1123"/>
      <c r="ET1123"/>
      <c r="EU1123"/>
      <c r="EV1123"/>
      <c r="EW1123"/>
      <c r="EX1123"/>
      <c r="EY1123"/>
    </row>
    <row r="1124" spans="1:155">
      <c r="A1124"/>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c r="CW1124"/>
      <c r="CX1124"/>
      <c r="CY1124"/>
      <c r="CZ1124"/>
      <c r="DA1124"/>
      <c r="DB1124"/>
      <c r="DC1124"/>
      <c r="DD1124"/>
      <c r="DE1124"/>
      <c r="DF1124"/>
      <c r="DG1124"/>
      <c r="DH1124"/>
      <c r="DI1124"/>
      <c r="DJ1124"/>
      <c r="DK1124"/>
      <c r="DL1124"/>
      <c r="DM1124"/>
      <c r="DN1124"/>
      <c r="DO1124"/>
      <c r="DP1124"/>
      <c r="DQ1124"/>
      <c r="DR1124"/>
      <c r="DS1124"/>
      <c r="DT1124"/>
      <c r="DU1124"/>
      <c r="DV1124"/>
      <c r="DW1124"/>
      <c r="DX1124"/>
      <c r="DY1124"/>
      <c r="DZ1124"/>
      <c r="EA1124"/>
      <c r="EB1124"/>
      <c r="EC1124"/>
      <c r="ED1124"/>
      <c r="EE1124"/>
      <c r="EF1124"/>
      <c r="EG1124"/>
      <c r="EH1124"/>
      <c r="EI1124"/>
      <c r="EJ1124"/>
      <c r="EK1124"/>
      <c r="EL1124"/>
      <c r="EM1124"/>
      <c r="EN1124"/>
      <c r="EO1124"/>
      <c r="EP1124"/>
      <c r="EQ1124"/>
      <c r="ER1124"/>
      <c r="ES1124"/>
      <c r="ET1124"/>
      <c r="EU1124"/>
      <c r="EV1124"/>
      <c r="EW1124"/>
      <c r="EX1124"/>
      <c r="EY1124"/>
    </row>
    <row r="1125" spans="1:155">
      <c r="A1125"/>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c r="CW1125"/>
      <c r="CX1125"/>
      <c r="CY1125"/>
      <c r="CZ1125"/>
      <c r="DA1125"/>
      <c r="DB1125"/>
      <c r="DC1125"/>
      <c r="DD1125"/>
      <c r="DE1125"/>
      <c r="DF1125"/>
      <c r="DG1125"/>
      <c r="DH1125"/>
      <c r="DI1125"/>
      <c r="DJ1125"/>
      <c r="DK1125"/>
      <c r="DL1125"/>
      <c r="DM1125"/>
      <c r="DN1125"/>
      <c r="DO1125"/>
      <c r="DP1125"/>
      <c r="DQ1125"/>
      <c r="DR1125"/>
      <c r="DS1125"/>
      <c r="DT1125"/>
      <c r="DU1125"/>
      <c r="DV1125"/>
      <c r="DW1125"/>
      <c r="DX1125"/>
      <c r="DY1125"/>
      <c r="DZ1125"/>
      <c r="EA1125"/>
      <c r="EB1125"/>
      <c r="EC1125"/>
      <c r="ED1125"/>
      <c r="EE1125"/>
      <c r="EF1125"/>
      <c r="EG1125"/>
      <c r="EH1125"/>
      <c r="EI1125"/>
      <c r="EJ1125"/>
      <c r="EK1125"/>
      <c r="EL1125"/>
      <c r="EM1125"/>
      <c r="EN1125"/>
      <c r="EO1125"/>
      <c r="EP1125"/>
      <c r="EQ1125"/>
      <c r="ER1125"/>
      <c r="ES1125"/>
      <c r="ET1125"/>
      <c r="EU1125"/>
      <c r="EV1125"/>
      <c r="EW1125"/>
      <c r="EX1125"/>
      <c r="EY1125"/>
    </row>
    <row r="1126" spans="1:155">
      <c r="A1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c r="CW1126"/>
      <c r="CX1126"/>
      <c r="CY1126"/>
      <c r="CZ1126"/>
      <c r="DA1126"/>
      <c r="DB1126"/>
      <c r="DC1126"/>
      <c r="DD1126"/>
      <c r="DE1126"/>
      <c r="DF1126"/>
      <c r="DG1126"/>
      <c r="DH1126"/>
      <c r="DI1126"/>
      <c r="DJ1126"/>
      <c r="DK1126"/>
      <c r="DL1126"/>
      <c r="DM1126"/>
      <c r="DN1126"/>
      <c r="DO1126"/>
      <c r="DP1126"/>
      <c r="DQ1126"/>
      <c r="DR1126"/>
      <c r="DS1126"/>
      <c r="DT1126"/>
      <c r="DU1126"/>
      <c r="DV1126"/>
      <c r="DW1126"/>
      <c r="DX1126"/>
      <c r="DY1126"/>
      <c r="DZ1126"/>
      <c r="EA1126"/>
      <c r="EB1126"/>
      <c r="EC1126"/>
      <c r="ED1126"/>
      <c r="EE1126"/>
      <c r="EF1126"/>
      <c r="EG1126"/>
      <c r="EH1126"/>
      <c r="EI1126"/>
      <c r="EJ1126"/>
      <c r="EK1126"/>
      <c r="EL1126"/>
      <c r="EM1126"/>
      <c r="EN1126"/>
      <c r="EO1126"/>
      <c r="EP1126"/>
      <c r="EQ1126"/>
      <c r="ER1126"/>
      <c r="ES1126"/>
      <c r="ET1126"/>
      <c r="EU1126"/>
      <c r="EV1126"/>
      <c r="EW1126"/>
      <c r="EX1126"/>
      <c r="EY1126"/>
    </row>
    <row r="1127" spans="1:155">
      <c r="A1127"/>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c r="CW1127"/>
      <c r="CX1127"/>
      <c r="CY1127"/>
      <c r="CZ1127"/>
      <c r="DA1127"/>
      <c r="DB1127"/>
      <c r="DC1127"/>
      <c r="DD1127"/>
      <c r="DE1127"/>
      <c r="DF1127"/>
      <c r="DG1127"/>
      <c r="DH1127"/>
      <c r="DI1127"/>
      <c r="DJ1127"/>
      <c r="DK1127"/>
      <c r="DL1127"/>
      <c r="DM1127"/>
      <c r="DN1127"/>
      <c r="DO1127"/>
      <c r="DP1127"/>
      <c r="DQ1127"/>
      <c r="DR1127"/>
      <c r="DS1127"/>
      <c r="DT1127"/>
      <c r="DU1127"/>
      <c r="DV1127"/>
      <c r="DW1127"/>
      <c r="DX1127"/>
      <c r="DY1127"/>
      <c r="DZ1127"/>
      <c r="EA1127"/>
      <c r="EB1127"/>
      <c r="EC1127"/>
      <c r="ED1127"/>
      <c r="EE1127"/>
      <c r="EF1127"/>
      <c r="EG1127"/>
      <c r="EH1127"/>
      <c r="EI1127"/>
      <c r="EJ1127"/>
      <c r="EK1127"/>
      <c r="EL1127"/>
      <c r="EM1127"/>
      <c r="EN1127"/>
      <c r="EO1127"/>
      <c r="EP1127"/>
      <c r="EQ1127"/>
      <c r="ER1127"/>
      <c r="ES1127"/>
      <c r="ET1127"/>
      <c r="EU1127"/>
      <c r="EV1127"/>
      <c r="EW1127"/>
      <c r="EX1127"/>
      <c r="EY1127"/>
    </row>
    <row r="1128" spans="1:155">
      <c r="A1128"/>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c r="CW1128"/>
      <c r="CX1128"/>
      <c r="CY1128"/>
      <c r="CZ1128"/>
      <c r="DA1128"/>
      <c r="DB1128"/>
      <c r="DC1128"/>
      <c r="DD1128"/>
      <c r="DE1128"/>
      <c r="DF1128"/>
      <c r="DG1128"/>
      <c r="DH1128"/>
      <c r="DI1128"/>
      <c r="DJ1128"/>
      <c r="DK1128"/>
      <c r="DL1128"/>
      <c r="DM1128"/>
      <c r="DN1128"/>
      <c r="DO1128"/>
      <c r="DP1128"/>
      <c r="DQ1128"/>
      <c r="DR1128"/>
      <c r="DS1128"/>
      <c r="DT1128"/>
      <c r="DU1128"/>
      <c r="DV1128"/>
      <c r="DW1128"/>
      <c r="DX1128"/>
      <c r="DY1128"/>
      <c r="DZ1128"/>
      <c r="EA1128"/>
      <c r="EB1128"/>
      <c r="EC1128"/>
      <c r="ED1128"/>
      <c r="EE1128"/>
      <c r="EF1128"/>
      <c r="EG1128"/>
      <c r="EH1128"/>
      <c r="EI1128"/>
      <c r="EJ1128"/>
      <c r="EK1128"/>
      <c r="EL1128"/>
      <c r="EM1128"/>
      <c r="EN1128"/>
      <c r="EO1128"/>
      <c r="EP1128"/>
      <c r="EQ1128"/>
      <c r="ER1128"/>
      <c r="ES1128"/>
      <c r="ET1128"/>
      <c r="EU1128"/>
      <c r="EV1128"/>
      <c r="EW1128"/>
      <c r="EX1128"/>
      <c r="EY1128"/>
    </row>
    <row r="1129" spans="1:155">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c r="CW1129"/>
      <c r="CX1129"/>
      <c r="CY1129"/>
      <c r="CZ1129"/>
      <c r="DA1129"/>
      <c r="DB1129"/>
      <c r="DC1129"/>
      <c r="DD1129"/>
      <c r="DE1129"/>
      <c r="DF1129"/>
      <c r="DG1129"/>
      <c r="DH1129"/>
      <c r="DI1129"/>
      <c r="DJ1129"/>
      <c r="DK1129"/>
      <c r="DL1129"/>
      <c r="DM1129"/>
      <c r="DN1129"/>
      <c r="DO1129"/>
      <c r="DP1129"/>
      <c r="DQ1129"/>
      <c r="DR1129"/>
      <c r="DS1129"/>
      <c r="DT1129"/>
      <c r="DU1129"/>
      <c r="DV1129"/>
      <c r="DW1129"/>
      <c r="DX1129"/>
      <c r="DY1129"/>
      <c r="DZ1129"/>
      <c r="EA1129"/>
      <c r="EB1129"/>
      <c r="EC1129"/>
      <c r="ED1129"/>
      <c r="EE1129"/>
      <c r="EF1129"/>
      <c r="EG1129"/>
      <c r="EH1129"/>
      <c r="EI1129"/>
      <c r="EJ1129"/>
      <c r="EK1129"/>
      <c r="EL1129"/>
      <c r="EM1129"/>
      <c r="EN1129"/>
      <c r="EO1129"/>
      <c r="EP1129"/>
      <c r="EQ1129"/>
      <c r="ER1129"/>
      <c r="ES1129"/>
      <c r="ET1129"/>
      <c r="EU1129"/>
      <c r="EV1129"/>
      <c r="EW1129"/>
      <c r="EX1129"/>
      <c r="EY1129"/>
    </row>
    <row r="1130" spans="1:155">
      <c r="A1130"/>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c r="CW1130"/>
      <c r="CX1130"/>
      <c r="CY1130"/>
      <c r="CZ1130"/>
      <c r="DA1130"/>
      <c r="DB1130"/>
      <c r="DC1130"/>
      <c r="DD1130"/>
      <c r="DE1130"/>
      <c r="DF1130"/>
      <c r="DG1130"/>
      <c r="DH1130"/>
      <c r="DI1130"/>
      <c r="DJ1130"/>
      <c r="DK1130"/>
      <c r="DL1130"/>
      <c r="DM1130"/>
      <c r="DN1130"/>
      <c r="DO1130"/>
      <c r="DP1130"/>
      <c r="DQ1130"/>
      <c r="DR1130"/>
      <c r="DS1130"/>
      <c r="DT1130"/>
      <c r="DU1130"/>
      <c r="DV1130"/>
      <c r="DW1130"/>
      <c r="DX1130"/>
      <c r="DY1130"/>
      <c r="DZ1130"/>
      <c r="EA1130"/>
      <c r="EB1130"/>
      <c r="EC1130"/>
      <c r="ED1130"/>
      <c r="EE1130"/>
      <c r="EF1130"/>
      <c r="EG1130"/>
      <c r="EH1130"/>
      <c r="EI1130"/>
      <c r="EJ1130"/>
      <c r="EK1130"/>
      <c r="EL1130"/>
      <c r="EM1130"/>
      <c r="EN1130"/>
      <c r="EO1130"/>
      <c r="EP1130"/>
      <c r="EQ1130"/>
      <c r="ER1130"/>
      <c r="ES1130"/>
      <c r="ET1130"/>
      <c r="EU1130"/>
      <c r="EV1130"/>
      <c r="EW1130"/>
      <c r="EX1130"/>
      <c r="EY1130"/>
    </row>
    <row r="1131" spans="1:155">
      <c r="A1131"/>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c r="CW1131"/>
      <c r="CX1131"/>
      <c r="CY1131"/>
      <c r="CZ1131"/>
      <c r="DA1131"/>
      <c r="DB1131"/>
      <c r="DC1131"/>
      <c r="DD1131"/>
      <c r="DE1131"/>
      <c r="DF1131"/>
      <c r="DG1131"/>
      <c r="DH1131"/>
      <c r="DI1131"/>
      <c r="DJ1131"/>
      <c r="DK1131"/>
      <c r="DL1131"/>
      <c r="DM1131"/>
      <c r="DN1131"/>
      <c r="DO1131"/>
      <c r="DP1131"/>
      <c r="DQ1131"/>
      <c r="DR1131"/>
      <c r="DS1131"/>
      <c r="DT1131"/>
      <c r="DU1131"/>
      <c r="DV1131"/>
      <c r="DW1131"/>
      <c r="DX1131"/>
      <c r="DY1131"/>
      <c r="DZ1131"/>
      <c r="EA1131"/>
      <c r="EB1131"/>
      <c r="EC1131"/>
      <c r="ED1131"/>
      <c r="EE1131"/>
      <c r="EF1131"/>
      <c r="EG1131"/>
      <c r="EH1131"/>
      <c r="EI1131"/>
      <c r="EJ1131"/>
      <c r="EK1131"/>
      <c r="EL1131"/>
      <c r="EM1131"/>
      <c r="EN1131"/>
      <c r="EO1131"/>
      <c r="EP1131"/>
      <c r="EQ1131"/>
      <c r="ER1131"/>
      <c r="ES1131"/>
      <c r="ET1131"/>
      <c r="EU1131"/>
      <c r="EV1131"/>
      <c r="EW1131"/>
      <c r="EX1131"/>
      <c r="EY1131"/>
    </row>
    <row r="1132" spans="1:155">
      <c r="A1132"/>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c r="CW1132"/>
      <c r="CX1132"/>
      <c r="CY1132"/>
      <c r="CZ1132"/>
      <c r="DA1132"/>
      <c r="DB1132"/>
      <c r="DC1132"/>
      <c r="DD1132"/>
      <c r="DE1132"/>
      <c r="DF1132"/>
      <c r="DG1132"/>
      <c r="DH1132"/>
      <c r="DI1132"/>
      <c r="DJ1132"/>
      <c r="DK1132"/>
      <c r="DL1132"/>
      <c r="DM1132"/>
      <c r="DN1132"/>
      <c r="DO1132"/>
      <c r="DP1132"/>
      <c r="DQ1132"/>
      <c r="DR1132"/>
      <c r="DS1132"/>
      <c r="DT1132"/>
      <c r="DU1132"/>
      <c r="DV1132"/>
      <c r="DW1132"/>
      <c r="DX1132"/>
      <c r="DY1132"/>
      <c r="DZ1132"/>
      <c r="EA1132"/>
      <c r="EB1132"/>
      <c r="EC1132"/>
      <c r="ED1132"/>
      <c r="EE1132"/>
      <c r="EF1132"/>
      <c r="EG1132"/>
      <c r="EH1132"/>
      <c r="EI1132"/>
      <c r="EJ1132"/>
      <c r="EK1132"/>
      <c r="EL1132"/>
      <c r="EM1132"/>
      <c r="EN1132"/>
      <c r="EO1132"/>
      <c r="EP1132"/>
      <c r="EQ1132"/>
      <c r="ER1132"/>
      <c r="ES1132"/>
      <c r="ET1132"/>
      <c r="EU1132"/>
      <c r="EV1132"/>
      <c r="EW1132"/>
      <c r="EX1132"/>
      <c r="EY1132"/>
    </row>
    <row r="1133" spans="1:155">
      <c r="A113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c r="CW1133"/>
      <c r="CX1133"/>
      <c r="CY1133"/>
      <c r="CZ1133"/>
      <c r="DA1133"/>
      <c r="DB1133"/>
      <c r="DC1133"/>
      <c r="DD1133"/>
      <c r="DE1133"/>
      <c r="DF1133"/>
      <c r="DG1133"/>
      <c r="DH1133"/>
      <c r="DI1133"/>
      <c r="DJ1133"/>
      <c r="DK1133"/>
      <c r="DL1133"/>
      <c r="DM1133"/>
      <c r="DN1133"/>
      <c r="DO1133"/>
      <c r="DP1133"/>
      <c r="DQ1133"/>
      <c r="DR1133"/>
      <c r="DS1133"/>
      <c r="DT1133"/>
      <c r="DU1133"/>
      <c r="DV1133"/>
      <c r="DW1133"/>
      <c r="DX1133"/>
      <c r="DY1133"/>
      <c r="DZ1133"/>
      <c r="EA1133"/>
      <c r="EB1133"/>
      <c r="EC1133"/>
      <c r="ED1133"/>
      <c r="EE1133"/>
      <c r="EF1133"/>
      <c r="EG1133"/>
      <c r="EH1133"/>
      <c r="EI1133"/>
      <c r="EJ1133"/>
      <c r="EK1133"/>
      <c r="EL1133"/>
      <c r="EM1133"/>
      <c r="EN1133"/>
      <c r="EO1133"/>
      <c r="EP1133"/>
      <c r="EQ1133"/>
      <c r="ER1133"/>
      <c r="ES1133"/>
      <c r="ET1133"/>
      <c r="EU1133"/>
      <c r="EV1133"/>
      <c r="EW1133"/>
      <c r="EX1133"/>
      <c r="EY1133"/>
    </row>
    <row r="1134" spans="1:155">
      <c r="A1134"/>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c r="CW1134"/>
      <c r="CX1134"/>
      <c r="CY1134"/>
      <c r="CZ1134"/>
      <c r="DA1134"/>
      <c r="DB1134"/>
      <c r="DC1134"/>
      <c r="DD1134"/>
      <c r="DE1134"/>
      <c r="DF1134"/>
      <c r="DG1134"/>
      <c r="DH1134"/>
      <c r="DI1134"/>
      <c r="DJ1134"/>
      <c r="DK1134"/>
      <c r="DL1134"/>
      <c r="DM1134"/>
      <c r="DN1134"/>
      <c r="DO1134"/>
      <c r="DP1134"/>
      <c r="DQ1134"/>
      <c r="DR1134"/>
      <c r="DS1134"/>
      <c r="DT1134"/>
      <c r="DU1134"/>
      <c r="DV1134"/>
      <c r="DW1134"/>
      <c r="DX1134"/>
      <c r="DY1134"/>
      <c r="DZ1134"/>
      <c r="EA1134"/>
      <c r="EB1134"/>
      <c r="EC1134"/>
      <c r="ED1134"/>
      <c r="EE1134"/>
      <c r="EF1134"/>
      <c r="EG1134"/>
      <c r="EH1134"/>
      <c r="EI1134"/>
      <c r="EJ1134"/>
      <c r="EK1134"/>
      <c r="EL1134"/>
      <c r="EM1134"/>
      <c r="EN1134"/>
      <c r="EO1134"/>
      <c r="EP1134"/>
      <c r="EQ1134"/>
      <c r="ER1134"/>
      <c r="ES1134"/>
      <c r="ET1134"/>
      <c r="EU1134"/>
      <c r="EV1134"/>
      <c r="EW1134"/>
      <c r="EX1134"/>
      <c r="EY1134"/>
    </row>
    <row r="1135" spans="1:155">
      <c r="A1135"/>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c r="CW1135"/>
      <c r="CX1135"/>
      <c r="CY1135"/>
      <c r="CZ1135"/>
      <c r="DA1135"/>
      <c r="DB1135"/>
      <c r="DC1135"/>
      <c r="DD1135"/>
      <c r="DE1135"/>
      <c r="DF1135"/>
      <c r="DG1135"/>
      <c r="DH1135"/>
      <c r="DI1135"/>
      <c r="DJ1135"/>
      <c r="DK1135"/>
      <c r="DL1135"/>
      <c r="DM1135"/>
      <c r="DN1135"/>
      <c r="DO1135"/>
      <c r="DP1135"/>
      <c r="DQ1135"/>
      <c r="DR1135"/>
      <c r="DS1135"/>
      <c r="DT1135"/>
      <c r="DU1135"/>
      <c r="DV1135"/>
      <c r="DW1135"/>
      <c r="DX1135"/>
      <c r="DY1135"/>
      <c r="DZ1135"/>
      <c r="EA1135"/>
      <c r="EB1135"/>
      <c r="EC1135"/>
      <c r="ED1135"/>
      <c r="EE1135"/>
      <c r="EF1135"/>
      <c r="EG1135"/>
      <c r="EH1135"/>
      <c r="EI1135"/>
      <c r="EJ1135"/>
      <c r="EK1135"/>
      <c r="EL1135"/>
      <c r="EM1135"/>
      <c r="EN1135"/>
      <c r="EO1135"/>
      <c r="EP1135"/>
      <c r="EQ1135"/>
      <c r="ER1135"/>
      <c r="ES1135"/>
      <c r="ET1135"/>
      <c r="EU1135"/>
      <c r="EV1135"/>
      <c r="EW1135"/>
      <c r="EX1135"/>
      <c r="EY1135"/>
    </row>
    <row r="1136" spans="1:155">
      <c r="A113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c r="CW1136"/>
      <c r="CX1136"/>
      <c r="CY1136"/>
      <c r="CZ1136"/>
      <c r="DA1136"/>
      <c r="DB1136"/>
      <c r="DC1136"/>
      <c r="DD1136"/>
      <c r="DE1136"/>
      <c r="DF1136"/>
      <c r="DG1136"/>
      <c r="DH1136"/>
      <c r="DI1136"/>
      <c r="DJ1136"/>
      <c r="DK1136"/>
      <c r="DL1136"/>
      <c r="DM1136"/>
      <c r="DN1136"/>
      <c r="DO1136"/>
      <c r="DP1136"/>
      <c r="DQ1136"/>
      <c r="DR1136"/>
      <c r="DS1136"/>
      <c r="DT1136"/>
      <c r="DU1136"/>
      <c r="DV1136"/>
      <c r="DW1136"/>
      <c r="DX1136"/>
      <c r="DY1136"/>
      <c r="DZ1136"/>
      <c r="EA1136"/>
      <c r="EB1136"/>
      <c r="EC1136"/>
      <c r="ED1136"/>
      <c r="EE1136"/>
      <c r="EF1136"/>
      <c r="EG1136"/>
      <c r="EH1136"/>
      <c r="EI1136"/>
      <c r="EJ1136"/>
      <c r="EK1136"/>
      <c r="EL1136"/>
      <c r="EM1136"/>
      <c r="EN1136"/>
      <c r="EO1136"/>
      <c r="EP1136"/>
      <c r="EQ1136"/>
      <c r="ER1136"/>
      <c r="ES1136"/>
      <c r="ET1136"/>
      <c r="EU1136"/>
      <c r="EV1136"/>
      <c r="EW1136"/>
      <c r="EX1136"/>
      <c r="EY1136"/>
    </row>
    <row r="1137" spans="1:155">
      <c r="A1137"/>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c r="CW1137"/>
      <c r="CX1137"/>
      <c r="CY1137"/>
      <c r="CZ1137"/>
      <c r="DA1137"/>
      <c r="DB1137"/>
      <c r="DC1137"/>
      <c r="DD1137"/>
      <c r="DE1137"/>
      <c r="DF1137"/>
      <c r="DG1137"/>
      <c r="DH1137"/>
      <c r="DI1137"/>
      <c r="DJ1137"/>
      <c r="DK1137"/>
      <c r="DL1137"/>
      <c r="DM1137"/>
      <c r="DN1137"/>
      <c r="DO1137"/>
      <c r="DP1137"/>
      <c r="DQ1137"/>
      <c r="DR1137"/>
      <c r="DS1137"/>
      <c r="DT1137"/>
      <c r="DU1137"/>
      <c r="DV1137"/>
      <c r="DW1137"/>
      <c r="DX1137"/>
      <c r="DY1137"/>
      <c r="DZ1137"/>
      <c r="EA1137"/>
      <c r="EB1137"/>
      <c r="EC1137"/>
      <c r="ED1137"/>
      <c r="EE1137"/>
      <c r="EF1137"/>
      <c r="EG1137"/>
      <c r="EH1137"/>
      <c r="EI1137"/>
      <c r="EJ1137"/>
      <c r="EK1137"/>
      <c r="EL1137"/>
      <c r="EM1137"/>
      <c r="EN1137"/>
      <c r="EO1137"/>
      <c r="EP1137"/>
      <c r="EQ1137"/>
      <c r="ER1137"/>
      <c r="ES1137"/>
      <c r="ET1137"/>
      <c r="EU1137"/>
      <c r="EV1137"/>
      <c r="EW1137"/>
      <c r="EX1137"/>
      <c r="EY1137"/>
    </row>
    <row r="1138" spans="1:155">
      <c r="A1138"/>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c r="CW1138"/>
      <c r="CX1138"/>
      <c r="CY1138"/>
      <c r="CZ1138"/>
      <c r="DA1138"/>
      <c r="DB1138"/>
      <c r="DC1138"/>
      <c r="DD1138"/>
      <c r="DE1138"/>
      <c r="DF1138"/>
      <c r="DG1138"/>
      <c r="DH1138"/>
      <c r="DI1138"/>
      <c r="DJ1138"/>
      <c r="DK1138"/>
      <c r="DL1138"/>
      <c r="DM1138"/>
      <c r="DN1138"/>
      <c r="DO1138"/>
      <c r="DP1138"/>
      <c r="DQ1138"/>
      <c r="DR1138"/>
      <c r="DS1138"/>
      <c r="DT1138"/>
      <c r="DU1138"/>
      <c r="DV1138"/>
      <c r="DW1138"/>
      <c r="DX1138"/>
      <c r="DY1138"/>
      <c r="DZ1138"/>
      <c r="EA1138"/>
      <c r="EB1138"/>
      <c r="EC1138"/>
      <c r="ED1138"/>
      <c r="EE1138"/>
      <c r="EF1138"/>
      <c r="EG1138"/>
      <c r="EH1138"/>
      <c r="EI1138"/>
      <c r="EJ1138"/>
      <c r="EK1138"/>
      <c r="EL1138"/>
      <c r="EM1138"/>
      <c r="EN1138"/>
      <c r="EO1138"/>
      <c r="EP1138"/>
      <c r="EQ1138"/>
      <c r="ER1138"/>
      <c r="ES1138"/>
      <c r="ET1138"/>
      <c r="EU1138"/>
      <c r="EV1138"/>
      <c r="EW1138"/>
      <c r="EX1138"/>
      <c r="EY1138"/>
    </row>
    <row r="1139" spans="1:155">
      <c r="A1139"/>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c r="CW1139"/>
      <c r="CX1139"/>
      <c r="CY1139"/>
      <c r="CZ1139"/>
      <c r="DA1139"/>
      <c r="DB1139"/>
      <c r="DC1139"/>
      <c r="DD1139"/>
      <c r="DE1139"/>
      <c r="DF1139"/>
      <c r="DG1139"/>
      <c r="DH1139"/>
      <c r="DI1139"/>
      <c r="DJ1139"/>
      <c r="DK1139"/>
      <c r="DL1139"/>
      <c r="DM1139"/>
      <c r="DN1139"/>
      <c r="DO1139"/>
      <c r="DP1139"/>
      <c r="DQ1139"/>
      <c r="DR1139"/>
      <c r="DS1139"/>
      <c r="DT1139"/>
      <c r="DU1139"/>
      <c r="DV1139"/>
      <c r="DW1139"/>
      <c r="DX1139"/>
      <c r="DY1139"/>
      <c r="DZ1139"/>
      <c r="EA1139"/>
      <c r="EB1139"/>
      <c r="EC1139"/>
      <c r="ED1139"/>
      <c r="EE1139"/>
      <c r="EF1139"/>
      <c r="EG1139"/>
      <c r="EH1139"/>
      <c r="EI1139"/>
      <c r="EJ1139"/>
      <c r="EK1139"/>
      <c r="EL1139"/>
      <c r="EM1139"/>
      <c r="EN1139"/>
      <c r="EO1139"/>
      <c r="EP1139"/>
      <c r="EQ1139"/>
      <c r="ER1139"/>
      <c r="ES1139"/>
      <c r="ET1139"/>
      <c r="EU1139"/>
      <c r="EV1139"/>
      <c r="EW1139"/>
      <c r="EX1139"/>
      <c r="EY1139"/>
    </row>
    <row r="1140" spans="1:155">
      <c r="A1140"/>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c r="CW1140"/>
      <c r="CX1140"/>
      <c r="CY1140"/>
      <c r="CZ1140"/>
      <c r="DA1140"/>
      <c r="DB1140"/>
      <c r="DC1140"/>
      <c r="DD1140"/>
      <c r="DE1140"/>
      <c r="DF1140"/>
      <c r="DG1140"/>
      <c r="DH1140"/>
      <c r="DI1140"/>
      <c r="DJ1140"/>
      <c r="DK1140"/>
      <c r="DL1140"/>
      <c r="DM1140"/>
      <c r="DN1140"/>
      <c r="DO1140"/>
      <c r="DP1140"/>
      <c r="DQ1140"/>
      <c r="DR1140"/>
      <c r="DS1140"/>
      <c r="DT1140"/>
      <c r="DU1140"/>
      <c r="DV1140"/>
      <c r="DW1140"/>
      <c r="DX1140"/>
      <c r="DY1140"/>
      <c r="DZ1140"/>
      <c r="EA1140"/>
      <c r="EB1140"/>
      <c r="EC1140"/>
      <c r="ED1140"/>
      <c r="EE1140"/>
      <c r="EF1140"/>
      <c r="EG1140"/>
      <c r="EH1140"/>
      <c r="EI1140"/>
      <c r="EJ1140"/>
      <c r="EK1140"/>
      <c r="EL1140"/>
      <c r="EM1140"/>
      <c r="EN1140"/>
      <c r="EO1140"/>
      <c r="EP1140"/>
      <c r="EQ1140"/>
      <c r="ER1140"/>
      <c r="ES1140"/>
      <c r="ET1140"/>
      <c r="EU1140"/>
      <c r="EV1140"/>
      <c r="EW1140"/>
      <c r="EX1140"/>
      <c r="EY1140"/>
    </row>
    <row r="1141" spans="1:155">
      <c r="A1141"/>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c r="CW1141"/>
      <c r="CX1141"/>
      <c r="CY1141"/>
      <c r="CZ1141"/>
      <c r="DA1141"/>
      <c r="DB1141"/>
      <c r="DC1141"/>
      <c r="DD1141"/>
      <c r="DE1141"/>
      <c r="DF1141"/>
      <c r="DG1141"/>
      <c r="DH1141"/>
      <c r="DI1141"/>
      <c r="DJ1141"/>
      <c r="DK1141"/>
      <c r="DL1141"/>
      <c r="DM1141"/>
      <c r="DN1141"/>
      <c r="DO1141"/>
      <c r="DP1141"/>
      <c r="DQ1141"/>
      <c r="DR1141"/>
      <c r="DS1141"/>
      <c r="DT1141"/>
      <c r="DU1141"/>
      <c r="DV1141"/>
      <c r="DW1141"/>
      <c r="DX1141"/>
      <c r="DY1141"/>
      <c r="DZ1141"/>
      <c r="EA1141"/>
      <c r="EB1141"/>
      <c r="EC1141"/>
      <c r="ED1141"/>
      <c r="EE1141"/>
      <c r="EF1141"/>
      <c r="EG1141"/>
      <c r="EH1141"/>
      <c r="EI1141"/>
      <c r="EJ1141"/>
      <c r="EK1141"/>
      <c r="EL1141"/>
      <c r="EM1141"/>
      <c r="EN1141"/>
      <c r="EO1141"/>
      <c r="EP1141"/>
      <c r="EQ1141"/>
      <c r="ER1141"/>
      <c r="ES1141"/>
      <c r="ET1141"/>
      <c r="EU1141"/>
      <c r="EV1141"/>
      <c r="EW1141"/>
      <c r="EX1141"/>
      <c r="EY1141"/>
    </row>
    <row r="1142" spans="1:155">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c r="CW1142"/>
      <c r="CX1142"/>
      <c r="CY1142"/>
      <c r="CZ1142"/>
      <c r="DA1142"/>
      <c r="DB1142"/>
      <c r="DC1142"/>
      <c r="DD1142"/>
      <c r="DE1142"/>
      <c r="DF1142"/>
      <c r="DG1142"/>
      <c r="DH1142"/>
      <c r="DI1142"/>
      <c r="DJ1142"/>
      <c r="DK1142"/>
      <c r="DL1142"/>
      <c r="DM1142"/>
      <c r="DN1142"/>
      <c r="DO1142"/>
      <c r="DP1142"/>
      <c r="DQ1142"/>
      <c r="DR1142"/>
      <c r="DS1142"/>
      <c r="DT1142"/>
      <c r="DU1142"/>
      <c r="DV1142"/>
      <c r="DW1142"/>
      <c r="DX1142"/>
      <c r="DY1142"/>
      <c r="DZ1142"/>
      <c r="EA1142"/>
      <c r="EB1142"/>
      <c r="EC1142"/>
      <c r="ED1142"/>
      <c r="EE1142"/>
      <c r="EF1142"/>
      <c r="EG1142"/>
      <c r="EH1142"/>
      <c r="EI1142"/>
      <c r="EJ1142"/>
      <c r="EK1142"/>
      <c r="EL1142"/>
      <c r="EM1142"/>
      <c r="EN1142"/>
      <c r="EO1142"/>
      <c r="EP1142"/>
      <c r="EQ1142"/>
      <c r="ER1142"/>
      <c r="ES1142"/>
      <c r="ET1142"/>
      <c r="EU1142"/>
      <c r="EV1142"/>
      <c r="EW1142"/>
      <c r="EX1142"/>
      <c r="EY1142"/>
    </row>
    <row r="1143" spans="1:155">
      <c r="A114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c r="CW1143"/>
      <c r="CX1143"/>
      <c r="CY1143"/>
      <c r="CZ1143"/>
      <c r="DA1143"/>
      <c r="DB1143"/>
      <c r="DC1143"/>
      <c r="DD1143"/>
      <c r="DE1143"/>
      <c r="DF1143"/>
      <c r="DG1143"/>
      <c r="DH1143"/>
      <c r="DI1143"/>
      <c r="DJ1143"/>
      <c r="DK1143"/>
      <c r="DL1143"/>
      <c r="DM1143"/>
      <c r="DN1143"/>
      <c r="DO1143"/>
      <c r="DP1143"/>
      <c r="DQ1143"/>
      <c r="DR1143"/>
      <c r="DS1143"/>
      <c r="DT1143"/>
      <c r="DU1143"/>
      <c r="DV1143"/>
      <c r="DW1143"/>
      <c r="DX1143"/>
      <c r="DY1143"/>
      <c r="DZ1143"/>
      <c r="EA1143"/>
      <c r="EB1143"/>
      <c r="EC1143"/>
      <c r="ED1143"/>
      <c r="EE1143"/>
      <c r="EF1143"/>
      <c r="EG1143"/>
      <c r="EH1143"/>
      <c r="EI1143"/>
      <c r="EJ1143"/>
      <c r="EK1143"/>
      <c r="EL1143"/>
      <c r="EM1143"/>
      <c r="EN1143"/>
      <c r="EO1143"/>
      <c r="EP1143"/>
      <c r="EQ1143"/>
      <c r="ER1143"/>
      <c r="ES1143"/>
      <c r="ET1143"/>
      <c r="EU1143"/>
      <c r="EV1143"/>
      <c r="EW1143"/>
      <c r="EX1143"/>
      <c r="EY1143"/>
    </row>
    <row r="1144" spans="1:155">
      <c r="A1144"/>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c r="CW1144"/>
      <c r="CX1144"/>
      <c r="CY1144"/>
      <c r="CZ1144"/>
      <c r="DA1144"/>
      <c r="DB1144"/>
      <c r="DC1144"/>
      <c r="DD1144"/>
      <c r="DE1144"/>
      <c r="DF1144"/>
      <c r="DG1144"/>
      <c r="DH1144"/>
      <c r="DI1144"/>
      <c r="DJ1144"/>
      <c r="DK1144"/>
      <c r="DL1144"/>
      <c r="DM1144"/>
      <c r="DN1144"/>
      <c r="DO1144"/>
      <c r="DP1144"/>
      <c r="DQ1144"/>
      <c r="DR1144"/>
      <c r="DS1144"/>
      <c r="DT1144"/>
      <c r="DU1144"/>
      <c r="DV1144"/>
      <c r="DW1144"/>
      <c r="DX1144"/>
      <c r="DY1144"/>
      <c r="DZ1144"/>
      <c r="EA1144"/>
      <c r="EB1144"/>
      <c r="EC1144"/>
      <c r="ED1144"/>
      <c r="EE1144"/>
      <c r="EF1144"/>
      <c r="EG1144"/>
      <c r="EH1144"/>
      <c r="EI1144"/>
      <c r="EJ1144"/>
      <c r="EK1144"/>
      <c r="EL1144"/>
      <c r="EM1144"/>
      <c r="EN1144"/>
      <c r="EO1144"/>
      <c r="EP1144"/>
      <c r="EQ1144"/>
      <c r="ER1144"/>
      <c r="ES1144"/>
      <c r="ET1144"/>
      <c r="EU1144"/>
      <c r="EV1144"/>
      <c r="EW1144"/>
      <c r="EX1144"/>
      <c r="EY1144"/>
    </row>
    <row r="1145" spans="1:155">
      <c r="A1145"/>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c r="CW1145"/>
      <c r="CX1145"/>
      <c r="CY1145"/>
      <c r="CZ1145"/>
      <c r="DA1145"/>
      <c r="DB1145"/>
      <c r="DC1145"/>
      <c r="DD1145"/>
      <c r="DE1145"/>
      <c r="DF1145"/>
      <c r="DG1145"/>
      <c r="DH1145"/>
      <c r="DI1145"/>
      <c r="DJ1145"/>
      <c r="DK1145"/>
      <c r="DL1145"/>
      <c r="DM1145"/>
      <c r="DN1145"/>
      <c r="DO1145"/>
      <c r="DP1145"/>
      <c r="DQ1145"/>
      <c r="DR1145"/>
      <c r="DS1145"/>
      <c r="DT1145"/>
      <c r="DU1145"/>
      <c r="DV1145"/>
      <c r="DW1145"/>
      <c r="DX1145"/>
      <c r="DY1145"/>
      <c r="DZ1145"/>
      <c r="EA1145"/>
      <c r="EB1145"/>
      <c r="EC1145"/>
      <c r="ED1145"/>
      <c r="EE1145"/>
      <c r="EF1145"/>
      <c r="EG1145"/>
      <c r="EH1145"/>
      <c r="EI1145"/>
      <c r="EJ1145"/>
      <c r="EK1145"/>
      <c r="EL1145"/>
      <c r="EM1145"/>
      <c r="EN1145"/>
      <c r="EO1145"/>
      <c r="EP1145"/>
      <c r="EQ1145"/>
      <c r="ER1145"/>
      <c r="ES1145"/>
      <c r="ET1145"/>
      <c r="EU1145"/>
      <c r="EV1145"/>
      <c r="EW1145"/>
      <c r="EX1145"/>
      <c r="EY1145"/>
    </row>
    <row r="1146" spans="1:155">
      <c r="A114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c r="CW1146"/>
      <c r="CX1146"/>
      <c r="CY1146"/>
      <c r="CZ1146"/>
      <c r="DA1146"/>
      <c r="DB1146"/>
      <c r="DC1146"/>
      <c r="DD1146"/>
      <c r="DE1146"/>
      <c r="DF1146"/>
      <c r="DG1146"/>
      <c r="DH1146"/>
      <c r="DI1146"/>
      <c r="DJ1146"/>
      <c r="DK1146"/>
      <c r="DL1146"/>
      <c r="DM1146"/>
      <c r="DN1146"/>
      <c r="DO1146"/>
      <c r="DP1146"/>
      <c r="DQ1146"/>
      <c r="DR1146"/>
      <c r="DS1146"/>
      <c r="DT1146"/>
      <c r="DU1146"/>
      <c r="DV1146"/>
      <c r="DW1146"/>
      <c r="DX1146"/>
      <c r="DY1146"/>
      <c r="DZ1146"/>
      <c r="EA1146"/>
      <c r="EB1146"/>
      <c r="EC1146"/>
      <c r="ED1146"/>
      <c r="EE1146"/>
      <c r="EF1146"/>
      <c r="EG1146"/>
      <c r="EH1146"/>
      <c r="EI1146"/>
      <c r="EJ1146"/>
      <c r="EK1146"/>
      <c r="EL1146"/>
      <c r="EM1146"/>
      <c r="EN1146"/>
      <c r="EO1146"/>
      <c r="EP1146"/>
      <c r="EQ1146"/>
      <c r="ER1146"/>
      <c r="ES1146"/>
      <c r="ET1146"/>
      <c r="EU1146"/>
      <c r="EV1146"/>
      <c r="EW1146"/>
      <c r="EX1146"/>
      <c r="EY1146"/>
    </row>
    <row r="1147" spans="1:155">
      <c r="A1147"/>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c r="CW1147"/>
      <c r="CX1147"/>
      <c r="CY1147"/>
      <c r="CZ1147"/>
      <c r="DA1147"/>
      <c r="DB1147"/>
      <c r="DC1147"/>
      <c r="DD1147"/>
      <c r="DE1147"/>
      <c r="DF1147"/>
      <c r="DG1147"/>
      <c r="DH1147"/>
      <c r="DI1147"/>
      <c r="DJ1147"/>
      <c r="DK1147"/>
      <c r="DL1147"/>
      <c r="DM1147"/>
      <c r="DN1147"/>
      <c r="DO1147"/>
      <c r="DP1147"/>
      <c r="DQ1147"/>
      <c r="DR1147"/>
      <c r="DS1147"/>
      <c r="DT1147"/>
      <c r="DU1147"/>
      <c r="DV1147"/>
      <c r="DW1147"/>
      <c r="DX1147"/>
      <c r="DY1147"/>
      <c r="DZ1147"/>
      <c r="EA1147"/>
      <c r="EB1147"/>
      <c r="EC1147"/>
      <c r="ED1147"/>
      <c r="EE1147"/>
      <c r="EF1147"/>
      <c r="EG1147"/>
      <c r="EH1147"/>
      <c r="EI1147"/>
      <c r="EJ1147"/>
      <c r="EK1147"/>
      <c r="EL1147"/>
      <c r="EM1147"/>
      <c r="EN1147"/>
      <c r="EO1147"/>
      <c r="EP1147"/>
      <c r="EQ1147"/>
      <c r="ER1147"/>
      <c r="ES1147"/>
      <c r="ET1147"/>
      <c r="EU1147"/>
      <c r="EV1147"/>
      <c r="EW1147"/>
      <c r="EX1147"/>
      <c r="EY1147"/>
    </row>
    <row r="1148" spans="1:155">
      <c r="A1148"/>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c r="CW1148"/>
      <c r="CX1148"/>
      <c r="CY1148"/>
      <c r="CZ1148"/>
      <c r="DA1148"/>
      <c r="DB1148"/>
      <c r="DC1148"/>
      <c r="DD1148"/>
      <c r="DE1148"/>
      <c r="DF1148"/>
      <c r="DG1148"/>
      <c r="DH1148"/>
      <c r="DI1148"/>
      <c r="DJ1148"/>
      <c r="DK1148"/>
      <c r="DL1148"/>
      <c r="DM1148"/>
      <c r="DN1148"/>
      <c r="DO1148"/>
      <c r="DP1148"/>
      <c r="DQ1148"/>
      <c r="DR1148"/>
      <c r="DS1148"/>
      <c r="DT1148"/>
      <c r="DU1148"/>
      <c r="DV1148"/>
      <c r="DW1148"/>
      <c r="DX1148"/>
      <c r="DY1148"/>
      <c r="DZ1148"/>
      <c r="EA1148"/>
      <c r="EB1148"/>
      <c r="EC1148"/>
      <c r="ED1148"/>
      <c r="EE1148"/>
      <c r="EF1148"/>
      <c r="EG1148"/>
      <c r="EH1148"/>
      <c r="EI1148"/>
      <c r="EJ1148"/>
      <c r="EK1148"/>
      <c r="EL1148"/>
      <c r="EM1148"/>
      <c r="EN1148"/>
      <c r="EO1148"/>
      <c r="EP1148"/>
      <c r="EQ1148"/>
      <c r="ER1148"/>
      <c r="ES1148"/>
      <c r="ET1148"/>
      <c r="EU1148"/>
      <c r="EV1148"/>
      <c r="EW1148"/>
      <c r="EX1148"/>
      <c r="EY1148"/>
    </row>
    <row r="1149" spans="1:155">
      <c r="A1149"/>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c r="CW1149"/>
      <c r="CX1149"/>
      <c r="CY1149"/>
      <c r="CZ1149"/>
      <c r="DA1149"/>
      <c r="DB1149"/>
      <c r="DC1149"/>
      <c r="DD1149"/>
      <c r="DE1149"/>
      <c r="DF1149"/>
      <c r="DG1149"/>
      <c r="DH1149"/>
      <c r="DI1149"/>
      <c r="DJ1149"/>
      <c r="DK1149"/>
      <c r="DL1149"/>
      <c r="DM1149"/>
      <c r="DN1149"/>
      <c r="DO1149"/>
      <c r="DP1149"/>
      <c r="DQ1149"/>
      <c r="DR1149"/>
      <c r="DS1149"/>
      <c r="DT1149"/>
      <c r="DU1149"/>
      <c r="DV1149"/>
      <c r="DW1149"/>
      <c r="DX1149"/>
      <c r="DY1149"/>
      <c r="DZ1149"/>
      <c r="EA1149"/>
      <c r="EB1149"/>
      <c r="EC1149"/>
      <c r="ED1149"/>
      <c r="EE1149"/>
      <c r="EF1149"/>
      <c r="EG1149"/>
      <c r="EH1149"/>
      <c r="EI1149"/>
      <c r="EJ1149"/>
      <c r="EK1149"/>
      <c r="EL1149"/>
      <c r="EM1149"/>
      <c r="EN1149"/>
      <c r="EO1149"/>
      <c r="EP1149"/>
      <c r="EQ1149"/>
      <c r="ER1149"/>
      <c r="ES1149"/>
      <c r="ET1149"/>
      <c r="EU1149"/>
      <c r="EV1149"/>
      <c r="EW1149"/>
      <c r="EX1149"/>
      <c r="EY1149"/>
    </row>
    <row r="1150" spans="1:155">
      <c r="A1150"/>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c r="CW1150"/>
      <c r="CX1150"/>
      <c r="CY1150"/>
      <c r="CZ1150"/>
      <c r="DA1150"/>
      <c r="DB1150"/>
      <c r="DC1150"/>
      <c r="DD1150"/>
      <c r="DE1150"/>
      <c r="DF1150"/>
      <c r="DG1150"/>
      <c r="DH1150"/>
      <c r="DI1150"/>
      <c r="DJ1150"/>
      <c r="DK1150"/>
      <c r="DL1150"/>
      <c r="DM1150"/>
      <c r="DN1150"/>
      <c r="DO1150"/>
      <c r="DP1150"/>
      <c r="DQ1150"/>
      <c r="DR1150"/>
      <c r="DS1150"/>
      <c r="DT1150"/>
      <c r="DU1150"/>
      <c r="DV1150"/>
      <c r="DW1150"/>
      <c r="DX1150"/>
      <c r="DY1150"/>
      <c r="DZ1150"/>
      <c r="EA1150"/>
      <c r="EB1150"/>
      <c r="EC1150"/>
      <c r="ED1150"/>
      <c r="EE1150"/>
      <c r="EF1150"/>
      <c r="EG1150"/>
      <c r="EH1150"/>
      <c r="EI1150"/>
      <c r="EJ1150"/>
      <c r="EK1150"/>
      <c r="EL1150"/>
      <c r="EM1150"/>
      <c r="EN1150"/>
      <c r="EO1150"/>
      <c r="EP1150"/>
      <c r="EQ1150"/>
      <c r="ER1150"/>
      <c r="ES1150"/>
      <c r="ET1150"/>
      <c r="EU1150"/>
      <c r="EV1150"/>
      <c r="EW1150"/>
      <c r="EX1150"/>
      <c r="EY1150"/>
    </row>
    <row r="1151" spans="1:155">
      <c r="A1151"/>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c r="CW1151"/>
      <c r="CX1151"/>
      <c r="CY1151"/>
      <c r="CZ1151"/>
      <c r="DA1151"/>
      <c r="DB1151"/>
      <c r="DC1151"/>
      <c r="DD1151"/>
      <c r="DE1151"/>
      <c r="DF1151"/>
      <c r="DG1151"/>
      <c r="DH1151"/>
      <c r="DI1151"/>
      <c r="DJ1151"/>
      <c r="DK1151"/>
      <c r="DL1151"/>
      <c r="DM1151"/>
      <c r="DN1151"/>
      <c r="DO1151"/>
      <c r="DP1151"/>
      <c r="DQ1151"/>
      <c r="DR1151"/>
      <c r="DS1151"/>
      <c r="DT1151"/>
      <c r="DU1151"/>
      <c r="DV1151"/>
      <c r="DW1151"/>
      <c r="DX1151"/>
      <c r="DY1151"/>
      <c r="DZ1151"/>
      <c r="EA1151"/>
      <c r="EB1151"/>
      <c r="EC1151"/>
      <c r="ED1151"/>
      <c r="EE1151"/>
      <c r="EF1151"/>
      <c r="EG1151"/>
      <c r="EH1151"/>
      <c r="EI1151"/>
      <c r="EJ1151"/>
      <c r="EK1151"/>
      <c r="EL1151"/>
      <c r="EM1151"/>
      <c r="EN1151"/>
      <c r="EO1151"/>
      <c r="EP1151"/>
      <c r="EQ1151"/>
      <c r="ER1151"/>
      <c r="ES1151"/>
      <c r="ET1151"/>
      <c r="EU1151"/>
      <c r="EV1151"/>
      <c r="EW1151"/>
      <c r="EX1151"/>
      <c r="EY1151"/>
    </row>
    <row r="1152" spans="1:155">
      <c r="A1152"/>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c r="CW1152"/>
      <c r="CX1152"/>
      <c r="CY1152"/>
      <c r="CZ1152"/>
      <c r="DA1152"/>
      <c r="DB1152"/>
      <c r="DC1152"/>
      <c r="DD1152"/>
      <c r="DE1152"/>
      <c r="DF1152"/>
      <c r="DG1152"/>
      <c r="DH1152"/>
      <c r="DI1152"/>
      <c r="DJ1152"/>
      <c r="DK1152"/>
      <c r="DL1152"/>
      <c r="DM1152"/>
      <c r="DN1152"/>
      <c r="DO1152"/>
      <c r="DP1152"/>
      <c r="DQ1152"/>
      <c r="DR1152"/>
      <c r="DS1152"/>
      <c r="DT1152"/>
      <c r="DU1152"/>
      <c r="DV1152"/>
      <c r="DW1152"/>
      <c r="DX1152"/>
      <c r="DY1152"/>
      <c r="DZ1152"/>
      <c r="EA1152"/>
      <c r="EB1152"/>
      <c r="EC1152"/>
      <c r="ED1152"/>
      <c r="EE1152"/>
      <c r="EF1152"/>
      <c r="EG1152"/>
      <c r="EH1152"/>
      <c r="EI1152"/>
      <c r="EJ1152"/>
      <c r="EK1152"/>
      <c r="EL1152"/>
      <c r="EM1152"/>
      <c r="EN1152"/>
      <c r="EO1152"/>
      <c r="EP1152"/>
      <c r="EQ1152"/>
      <c r="ER1152"/>
      <c r="ES1152"/>
      <c r="ET1152"/>
      <c r="EU1152"/>
      <c r="EV1152"/>
      <c r="EW1152"/>
      <c r="EX1152"/>
      <c r="EY1152"/>
    </row>
    <row r="1153" spans="1:155">
      <c r="A115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c r="CW1153"/>
      <c r="CX1153"/>
      <c r="CY1153"/>
      <c r="CZ1153"/>
      <c r="DA1153"/>
      <c r="DB1153"/>
      <c r="DC1153"/>
      <c r="DD1153"/>
      <c r="DE1153"/>
      <c r="DF1153"/>
      <c r="DG1153"/>
      <c r="DH1153"/>
      <c r="DI1153"/>
      <c r="DJ1153"/>
      <c r="DK1153"/>
      <c r="DL1153"/>
      <c r="DM1153"/>
      <c r="DN1153"/>
      <c r="DO1153"/>
      <c r="DP1153"/>
      <c r="DQ1153"/>
      <c r="DR1153"/>
      <c r="DS1153"/>
      <c r="DT1153"/>
      <c r="DU1153"/>
      <c r="DV1153"/>
      <c r="DW1153"/>
      <c r="DX1153"/>
      <c r="DY1153"/>
      <c r="DZ1153"/>
      <c r="EA1153"/>
      <c r="EB1153"/>
      <c r="EC1153"/>
      <c r="ED1153"/>
      <c r="EE1153"/>
      <c r="EF1153"/>
      <c r="EG1153"/>
      <c r="EH1153"/>
      <c r="EI1153"/>
      <c r="EJ1153"/>
      <c r="EK1153"/>
      <c r="EL1153"/>
      <c r="EM1153"/>
      <c r="EN1153"/>
      <c r="EO1153"/>
      <c r="EP1153"/>
      <c r="EQ1153"/>
      <c r="ER1153"/>
      <c r="ES1153"/>
      <c r="ET1153"/>
      <c r="EU1153"/>
      <c r="EV1153"/>
      <c r="EW1153"/>
      <c r="EX1153"/>
      <c r="EY1153"/>
    </row>
    <row r="1154" spans="1:155">
      <c r="A1154"/>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c r="CW1154"/>
      <c r="CX1154"/>
      <c r="CY1154"/>
      <c r="CZ1154"/>
      <c r="DA1154"/>
      <c r="DB1154"/>
      <c r="DC1154"/>
      <c r="DD1154"/>
      <c r="DE1154"/>
      <c r="DF1154"/>
      <c r="DG1154"/>
      <c r="DH1154"/>
      <c r="DI1154"/>
      <c r="DJ1154"/>
      <c r="DK1154"/>
      <c r="DL1154"/>
      <c r="DM1154"/>
      <c r="DN1154"/>
      <c r="DO1154"/>
      <c r="DP1154"/>
      <c r="DQ1154"/>
      <c r="DR1154"/>
      <c r="DS1154"/>
      <c r="DT1154"/>
      <c r="DU1154"/>
      <c r="DV1154"/>
      <c r="DW1154"/>
      <c r="DX1154"/>
      <c r="DY1154"/>
      <c r="DZ1154"/>
      <c r="EA1154"/>
      <c r="EB1154"/>
      <c r="EC1154"/>
      <c r="ED1154"/>
      <c r="EE1154"/>
      <c r="EF1154"/>
      <c r="EG1154"/>
      <c r="EH1154"/>
      <c r="EI1154"/>
      <c r="EJ1154"/>
      <c r="EK1154"/>
      <c r="EL1154"/>
      <c r="EM1154"/>
      <c r="EN1154"/>
      <c r="EO1154"/>
      <c r="EP1154"/>
      <c r="EQ1154"/>
      <c r="ER1154"/>
      <c r="ES1154"/>
      <c r="ET1154"/>
      <c r="EU1154"/>
      <c r="EV1154"/>
      <c r="EW1154"/>
      <c r="EX1154"/>
      <c r="EY1154"/>
    </row>
    <row r="1155" spans="1:155">
      <c r="A1155"/>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c r="CW1155"/>
      <c r="CX1155"/>
      <c r="CY1155"/>
      <c r="CZ1155"/>
      <c r="DA1155"/>
      <c r="DB1155"/>
      <c r="DC1155"/>
      <c r="DD1155"/>
      <c r="DE1155"/>
      <c r="DF1155"/>
      <c r="DG1155"/>
      <c r="DH1155"/>
      <c r="DI1155"/>
      <c r="DJ1155"/>
      <c r="DK1155"/>
      <c r="DL1155"/>
      <c r="DM1155"/>
      <c r="DN1155"/>
      <c r="DO1155"/>
      <c r="DP1155"/>
      <c r="DQ1155"/>
      <c r="DR1155"/>
      <c r="DS1155"/>
      <c r="DT1155"/>
      <c r="DU1155"/>
      <c r="DV1155"/>
      <c r="DW1155"/>
      <c r="DX1155"/>
      <c r="DY1155"/>
      <c r="DZ1155"/>
      <c r="EA1155"/>
      <c r="EB1155"/>
      <c r="EC1155"/>
      <c r="ED1155"/>
      <c r="EE1155"/>
      <c r="EF1155"/>
      <c r="EG1155"/>
      <c r="EH1155"/>
      <c r="EI1155"/>
      <c r="EJ1155"/>
      <c r="EK1155"/>
      <c r="EL1155"/>
      <c r="EM1155"/>
      <c r="EN1155"/>
      <c r="EO1155"/>
      <c r="EP1155"/>
      <c r="EQ1155"/>
      <c r="ER1155"/>
      <c r="ES1155"/>
      <c r="ET1155"/>
      <c r="EU1155"/>
      <c r="EV1155"/>
      <c r="EW1155"/>
      <c r="EX1155"/>
      <c r="EY1155"/>
    </row>
    <row r="1156" spans="1:155">
      <c r="A115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c r="CW1156"/>
      <c r="CX1156"/>
      <c r="CY1156"/>
      <c r="CZ1156"/>
      <c r="DA1156"/>
      <c r="DB1156"/>
      <c r="DC1156"/>
      <c r="DD1156"/>
      <c r="DE1156"/>
      <c r="DF1156"/>
      <c r="DG1156"/>
      <c r="DH1156"/>
      <c r="DI1156"/>
      <c r="DJ1156"/>
      <c r="DK1156"/>
      <c r="DL1156"/>
      <c r="DM1156"/>
      <c r="DN1156"/>
      <c r="DO1156"/>
      <c r="DP1156"/>
      <c r="DQ1156"/>
      <c r="DR1156"/>
      <c r="DS1156"/>
      <c r="DT1156"/>
      <c r="DU1156"/>
      <c r="DV1156"/>
      <c r="DW1156"/>
      <c r="DX1156"/>
      <c r="DY1156"/>
      <c r="DZ1156"/>
      <c r="EA1156"/>
      <c r="EB1156"/>
      <c r="EC1156"/>
      <c r="ED1156"/>
      <c r="EE1156"/>
      <c r="EF1156"/>
      <c r="EG1156"/>
      <c r="EH1156"/>
      <c r="EI1156"/>
      <c r="EJ1156"/>
      <c r="EK1156"/>
      <c r="EL1156"/>
      <c r="EM1156"/>
      <c r="EN1156"/>
      <c r="EO1156"/>
      <c r="EP1156"/>
      <c r="EQ1156"/>
      <c r="ER1156"/>
      <c r="ES1156"/>
      <c r="ET1156"/>
      <c r="EU1156"/>
      <c r="EV1156"/>
      <c r="EW1156"/>
      <c r="EX1156"/>
      <c r="EY1156"/>
    </row>
    <row r="1157" spans="1:155">
      <c r="A1157"/>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c r="CW1157"/>
      <c r="CX1157"/>
      <c r="CY1157"/>
      <c r="CZ1157"/>
      <c r="DA1157"/>
      <c r="DB1157"/>
      <c r="DC1157"/>
      <c r="DD1157"/>
      <c r="DE1157"/>
      <c r="DF1157"/>
      <c r="DG1157"/>
      <c r="DH1157"/>
      <c r="DI1157"/>
      <c r="DJ1157"/>
      <c r="DK1157"/>
      <c r="DL1157"/>
      <c r="DM1157"/>
      <c r="DN1157"/>
      <c r="DO1157"/>
      <c r="DP1157"/>
      <c r="DQ1157"/>
      <c r="DR1157"/>
      <c r="DS1157"/>
      <c r="DT1157"/>
      <c r="DU1157"/>
      <c r="DV1157"/>
      <c r="DW1157"/>
      <c r="DX1157"/>
      <c r="DY1157"/>
      <c r="DZ1157"/>
      <c r="EA1157"/>
      <c r="EB1157"/>
      <c r="EC1157"/>
      <c r="ED1157"/>
      <c r="EE1157"/>
      <c r="EF1157"/>
      <c r="EG1157"/>
      <c r="EH1157"/>
      <c r="EI1157"/>
      <c r="EJ1157"/>
      <c r="EK1157"/>
      <c r="EL1157"/>
      <c r="EM1157"/>
      <c r="EN1157"/>
      <c r="EO1157"/>
      <c r="EP1157"/>
      <c r="EQ1157"/>
      <c r="ER1157"/>
      <c r="ES1157"/>
      <c r="ET1157"/>
      <c r="EU1157"/>
      <c r="EV1157"/>
      <c r="EW1157"/>
      <c r="EX1157"/>
      <c r="EY1157"/>
    </row>
    <row r="1158" spans="1:155">
      <c r="A1158"/>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c r="CW1158"/>
      <c r="CX1158"/>
      <c r="CY1158"/>
      <c r="CZ1158"/>
      <c r="DA1158"/>
      <c r="DB1158"/>
      <c r="DC1158"/>
      <c r="DD1158"/>
      <c r="DE1158"/>
      <c r="DF1158"/>
      <c r="DG1158"/>
      <c r="DH1158"/>
      <c r="DI1158"/>
      <c r="DJ1158"/>
      <c r="DK1158"/>
      <c r="DL1158"/>
      <c r="DM1158"/>
      <c r="DN1158"/>
      <c r="DO1158"/>
      <c r="DP1158"/>
      <c r="DQ1158"/>
      <c r="DR1158"/>
      <c r="DS1158"/>
      <c r="DT1158"/>
      <c r="DU1158"/>
      <c r="DV1158"/>
      <c r="DW1158"/>
      <c r="DX1158"/>
      <c r="DY1158"/>
      <c r="DZ1158"/>
      <c r="EA1158"/>
      <c r="EB1158"/>
      <c r="EC1158"/>
      <c r="ED1158"/>
      <c r="EE1158"/>
      <c r="EF1158"/>
      <c r="EG1158"/>
      <c r="EH1158"/>
      <c r="EI1158"/>
      <c r="EJ1158"/>
      <c r="EK1158"/>
      <c r="EL1158"/>
      <c r="EM1158"/>
      <c r="EN1158"/>
      <c r="EO1158"/>
      <c r="EP1158"/>
      <c r="EQ1158"/>
      <c r="ER1158"/>
      <c r="ES1158"/>
      <c r="ET1158"/>
      <c r="EU1158"/>
      <c r="EV1158"/>
      <c r="EW1158"/>
      <c r="EX1158"/>
      <c r="EY1158"/>
    </row>
    <row r="1159" spans="1:155">
      <c r="A1159"/>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c r="CW1159"/>
      <c r="CX1159"/>
      <c r="CY1159"/>
      <c r="CZ1159"/>
      <c r="DA1159"/>
      <c r="DB1159"/>
      <c r="DC1159"/>
      <c r="DD1159"/>
      <c r="DE1159"/>
      <c r="DF1159"/>
      <c r="DG1159"/>
      <c r="DH1159"/>
      <c r="DI1159"/>
      <c r="DJ1159"/>
      <c r="DK1159"/>
      <c r="DL1159"/>
      <c r="DM1159"/>
      <c r="DN1159"/>
      <c r="DO1159"/>
      <c r="DP1159"/>
      <c r="DQ1159"/>
      <c r="DR1159"/>
      <c r="DS1159"/>
      <c r="DT1159"/>
      <c r="DU1159"/>
      <c r="DV1159"/>
      <c r="DW1159"/>
      <c r="DX1159"/>
      <c r="DY1159"/>
      <c r="DZ1159"/>
      <c r="EA1159"/>
      <c r="EB1159"/>
      <c r="EC1159"/>
      <c r="ED1159"/>
      <c r="EE1159"/>
      <c r="EF1159"/>
      <c r="EG1159"/>
      <c r="EH1159"/>
      <c r="EI1159"/>
      <c r="EJ1159"/>
      <c r="EK1159"/>
      <c r="EL1159"/>
      <c r="EM1159"/>
      <c r="EN1159"/>
      <c r="EO1159"/>
      <c r="EP1159"/>
      <c r="EQ1159"/>
      <c r="ER1159"/>
      <c r="ES1159"/>
      <c r="ET1159"/>
      <c r="EU1159"/>
      <c r="EV1159"/>
      <c r="EW1159"/>
      <c r="EX1159"/>
      <c r="EY1159"/>
    </row>
    <row r="1160" spans="1:155">
      <c r="A1160"/>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c r="CW1160"/>
      <c r="CX1160"/>
      <c r="CY1160"/>
      <c r="CZ1160"/>
      <c r="DA1160"/>
      <c r="DB1160"/>
      <c r="DC1160"/>
      <c r="DD1160"/>
      <c r="DE1160"/>
      <c r="DF1160"/>
      <c r="DG1160"/>
      <c r="DH1160"/>
      <c r="DI1160"/>
      <c r="DJ1160"/>
      <c r="DK1160"/>
      <c r="DL1160"/>
      <c r="DM1160"/>
      <c r="DN1160"/>
      <c r="DO1160"/>
      <c r="DP1160"/>
      <c r="DQ1160"/>
      <c r="DR1160"/>
      <c r="DS1160"/>
      <c r="DT1160"/>
      <c r="DU1160"/>
      <c r="DV1160"/>
      <c r="DW1160"/>
      <c r="DX1160"/>
      <c r="DY1160"/>
      <c r="DZ1160"/>
      <c r="EA1160"/>
      <c r="EB1160"/>
      <c r="EC1160"/>
      <c r="ED1160"/>
      <c r="EE1160"/>
      <c r="EF1160"/>
      <c r="EG1160"/>
      <c r="EH1160"/>
      <c r="EI1160"/>
      <c r="EJ1160"/>
      <c r="EK1160"/>
      <c r="EL1160"/>
      <c r="EM1160"/>
      <c r="EN1160"/>
      <c r="EO1160"/>
      <c r="EP1160"/>
      <c r="EQ1160"/>
      <c r="ER1160"/>
      <c r="ES1160"/>
      <c r="ET1160"/>
      <c r="EU1160"/>
      <c r="EV1160"/>
      <c r="EW1160"/>
      <c r="EX1160"/>
      <c r="EY1160"/>
    </row>
    <row r="1161" spans="1:155">
      <c r="A1161"/>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c r="CW1161"/>
      <c r="CX1161"/>
      <c r="CY1161"/>
      <c r="CZ1161"/>
      <c r="DA1161"/>
      <c r="DB1161"/>
      <c r="DC1161"/>
      <c r="DD1161"/>
      <c r="DE1161"/>
      <c r="DF1161"/>
      <c r="DG1161"/>
      <c r="DH1161"/>
      <c r="DI1161"/>
      <c r="DJ1161"/>
      <c r="DK1161"/>
      <c r="DL1161"/>
      <c r="DM1161"/>
      <c r="DN1161"/>
      <c r="DO1161"/>
      <c r="DP1161"/>
      <c r="DQ1161"/>
      <c r="DR1161"/>
      <c r="DS1161"/>
      <c r="DT1161"/>
      <c r="DU1161"/>
      <c r="DV1161"/>
      <c r="DW1161"/>
      <c r="DX1161"/>
      <c r="DY1161"/>
      <c r="DZ1161"/>
      <c r="EA1161"/>
      <c r="EB1161"/>
      <c r="EC1161"/>
      <c r="ED1161"/>
      <c r="EE1161"/>
      <c r="EF1161"/>
      <c r="EG1161"/>
      <c r="EH1161"/>
      <c r="EI1161"/>
      <c r="EJ1161"/>
      <c r="EK1161"/>
      <c r="EL1161"/>
      <c r="EM1161"/>
      <c r="EN1161"/>
      <c r="EO1161"/>
      <c r="EP1161"/>
      <c r="EQ1161"/>
      <c r="ER1161"/>
      <c r="ES1161"/>
      <c r="ET1161"/>
      <c r="EU1161"/>
      <c r="EV1161"/>
      <c r="EW1161"/>
      <c r="EX1161"/>
      <c r="EY1161"/>
    </row>
    <row r="1162" spans="1:155">
      <c r="A1162"/>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c r="CW1162"/>
      <c r="CX1162"/>
      <c r="CY1162"/>
      <c r="CZ1162"/>
      <c r="DA1162"/>
      <c r="DB1162"/>
      <c r="DC1162"/>
      <c r="DD1162"/>
      <c r="DE1162"/>
      <c r="DF1162"/>
      <c r="DG1162"/>
      <c r="DH1162"/>
      <c r="DI1162"/>
      <c r="DJ1162"/>
      <c r="DK1162"/>
      <c r="DL1162"/>
      <c r="DM1162"/>
      <c r="DN1162"/>
      <c r="DO1162"/>
      <c r="DP1162"/>
      <c r="DQ1162"/>
      <c r="DR1162"/>
      <c r="DS1162"/>
      <c r="DT1162"/>
      <c r="DU1162"/>
      <c r="DV1162"/>
      <c r="DW1162"/>
      <c r="DX1162"/>
      <c r="DY1162"/>
      <c r="DZ1162"/>
      <c r="EA1162"/>
      <c r="EB1162"/>
      <c r="EC1162"/>
      <c r="ED1162"/>
      <c r="EE1162"/>
      <c r="EF1162"/>
      <c r="EG1162"/>
      <c r="EH1162"/>
      <c r="EI1162"/>
      <c r="EJ1162"/>
      <c r="EK1162"/>
      <c r="EL1162"/>
      <c r="EM1162"/>
      <c r="EN1162"/>
      <c r="EO1162"/>
      <c r="EP1162"/>
      <c r="EQ1162"/>
      <c r="ER1162"/>
      <c r="ES1162"/>
      <c r="ET1162"/>
      <c r="EU1162"/>
      <c r="EV1162"/>
      <c r="EW1162"/>
      <c r="EX1162"/>
      <c r="EY1162"/>
    </row>
    <row r="1163" spans="1:155">
      <c r="A1163"/>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c r="CW1163"/>
      <c r="CX1163"/>
      <c r="CY1163"/>
      <c r="CZ1163"/>
      <c r="DA1163"/>
      <c r="DB1163"/>
      <c r="DC1163"/>
      <c r="DD1163"/>
      <c r="DE1163"/>
      <c r="DF1163"/>
      <c r="DG1163"/>
      <c r="DH1163"/>
      <c r="DI1163"/>
      <c r="DJ1163"/>
      <c r="DK1163"/>
      <c r="DL1163"/>
      <c r="DM1163"/>
      <c r="DN1163"/>
      <c r="DO1163"/>
      <c r="DP1163"/>
      <c r="DQ1163"/>
      <c r="DR1163"/>
      <c r="DS1163"/>
      <c r="DT1163"/>
      <c r="DU1163"/>
      <c r="DV1163"/>
      <c r="DW1163"/>
      <c r="DX1163"/>
      <c r="DY1163"/>
      <c r="DZ1163"/>
      <c r="EA1163"/>
      <c r="EB1163"/>
      <c r="EC1163"/>
      <c r="ED1163"/>
      <c r="EE1163"/>
      <c r="EF1163"/>
      <c r="EG1163"/>
      <c r="EH1163"/>
      <c r="EI1163"/>
      <c r="EJ1163"/>
      <c r="EK1163"/>
      <c r="EL1163"/>
      <c r="EM1163"/>
      <c r="EN1163"/>
      <c r="EO1163"/>
      <c r="EP1163"/>
      <c r="EQ1163"/>
      <c r="ER1163"/>
      <c r="ES1163"/>
      <c r="ET1163"/>
      <c r="EU1163"/>
      <c r="EV1163"/>
      <c r="EW1163"/>
      <c r="EX1163"/>
      <c r="EY1163"/>
    </row>
    <row r="1164" spans="1:155">
      <c r="A1164"/>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c r="CW1164"/>
      <c r="CX1164"/>
      <c r="CY1164"/>
      <c r="CZ1164"/>
      <c r="DA1164"/>
      <c r="DB1164"/>
      <c r="DC1164"/>
      <c r="DD1164"/>
      <c r="DE1164"/>
      <c r="DF1164"/>
      <c r="DG1164"/>
      <c r="DH1164"/>
      <c r="DI1164"/>
      <c r="DJ1164"/>
      <c r="DK1164"/>
      <c r="DL1164"/>
      <c r="DM1164"/>
      <c r="DN1164"/>
      <c r="DO1164"/>
      <c r="DP1164"/>
      <c r="DQ1164"/>
      <c r="DR1164"/>
      <c r="DS1164"/>
      <c r="DT1164"/>
      <c r="DU1164"/>
      <c r="DV1164"/>
      <c r="DW1164"/>
      <c r="DX1164"/>
      <c r="DY1164"/>
      <c r="DZ1164"/>
      <c r="EA1164"/>
      <c r="EB1164"/>
      <c r="EC1164"/>
      <c r="ED1164"/>
      <c r="EE1164"/>
      <c r="EF1164"/>
      <c r="EG1164"/>
      <c r="EH1164"/>
      <c r="EI1164"/>
      <c r="EJ1164"/>
      <c r="EK1164"/>
      <c r="EL1164"/>
      <c r="EM1164"/>
      <c r="EN1164"/>
      <c r="EO1164"/>
      <c r="EP1164"/>
      <c r="EQ1164"/>
      <c r="ER1164"/>
      <c r="ES1164"/>
      <c r="ET1164"/>
      <c r="EU1164"/>
      <c r="EV1164"/>
      <c r="EW1164"/>
      <c r="EX1164"/>
      <c r="EY1164"/>
    </row>
    <row r="1165" spans="1:155">
      <c r="A1165"/>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c r="CW1165"/>
      <c r="CX1165"/>
      <c r="CY1165"/>
      <c r="CZ1165"/>
      <c r="DA1165"/>
      <c r="DB1165"/>
      <c r="DC1165"/>
      <c r="DD1165"/>
      <c r="DE1165"/>
      <c r="DF1165"/>
      <c r="DG1165"/>
      <c r="DH1165"/>
      <c r="DI1165"/>
      <c r="DJ1165"/>
      <c r="DK1165"/>
      <c r="DL1165"/>
      <c r="DM1165"/>
      <c r="DN1165"/>
      <c r="DO1165"/>
      <c r="DP1165"/>
      <c r="DQ1165"/>
      <c r="DR1165"/>
      <c r="DS1165"/>
      <c r="DT1165"/>
      <c r="DU1165"/>
      <c r="DV1165"/>
      <c r="DW1165"/>
      <c r="DX1165"/>
      <c r="DY1165"/>
      <c r="DZ1165"/>
      <c r="EA1165"/>
      <c r="EB1165"/>
      <c r="EC1165"/>
      <c r="ED1165"/>
      <c r="EE1165"/>
      <c r="EF1165"/>
      <c r="EG1165"/>
      <c r="EH1165"/>
      <c r="EI1165"/>
      <c r="EJ1165"/>
      <c r="EK1165"/>
      <c r="EL1165"/>
      <c r="EM1165"/>
      <c r="EN1165"/>
      <c r="EO1165"/>
      <c r="EP1165"/>
      <c r="EQ1165"/>
      <c r="ER1165"/>
      <c r="ES1165"/>
      <c r="ET1165"/>
      <c r="EU1165"/>
      <c r="EV1165"/>
      <c r="EW1165"/>
      <c r="EX1165"/>
      <c r="EY1165"/>
    </row>
    <row r="1166" spans="1:155">
      <c r="A1166"/>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c r="CW1166"/>
      <c r="CX1166"/>
      <c r="CY1166"/>
      <c r="CZ1166"/>
      <c r="DA1166"/>
      <c r="DB1166"/>
      <c r="DC1166"/>
      <c r="DD1166"/>
      <c r="DE1166"/>
      <c r="DF1166"/>
      <c r="DG1166"/>
      <c r="DH1166"/>
      <c r="DI1166"/>
      <c r="DJ1166"/>
      <c r="DK1166"/>
      <c r="DL1166"/>
      <c r="DM1166"/>
      <c r="DN1166"/>
      <c r="DO1166"/>
      <c r="DP1166"/>
      <c r="DQ1166"/>
      <c r="DR1166"/>
      <c r="DS1166"/>
      <c r="DT1166"/>
      <c r="DU1166"/>
      <c r="DV1166"/>
      <c r="DW1166"/>
      <c r="DX1166"/>
      <c r="DY1166"/>
      <c r="DZ1166"/>
      <c r="EA1166"/>
      <c r="EB1166"/>
      <c r="EC1166"/>
      <c r="ED1166"/>
      <c r="EE1166"/>
      <c r="EF1166"/>
      <c r="EG1166"/>
      <c r="EH1166"/>
      <c r="EI1166"/>
      <c r="EJ1166"/>
      <c r="EK1166"/>
      <c r="EL1166"/>
      <c r="EM1166"/>
      <c r="EN1166"/>
      <c r="EO1166"/>
      <c r="EP1166"/>
      <c r="EQ1166"/>
      <c r="ER1166"/>
      <c r="ES1166"/>
      <c r="ET1166"/>
      <c r="EU1166"/>
      <c r="EV1166"/>
      <c r="EW1166"/>
      <c r="EX1166"/>
      <c r="EY1166"/>
    </row>
    <row r="1167" spans="1:155">
      <c r="A1167"/>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c r="CW1167"/>
      <c r="CX1167"/>
      <c r="CY1167"/>
      <c r="CZ1167"/>
      <c r="DA1167"/>
      <c r="DB1167"/>
      <c r="DC1167"/>
      <c r="DD1167"/>
      <c r="DE1167"/>
      <c r="DF1167"/>
      <c r="DG1167"/>
      <c r="DH1167"/>
      <c r="DI1167"/>
      <c r="DJ1167"/>
      <c r="DK1167"/>
      <c r="DL1167"/>
      <c r="DM1167"/>
      <c r="DN1167"/>
      <c r="DO1167"/>
      <c r="DP1167"/>
      <c r="DQ1167"/>
      <c r="DR1167"/>
      <c r="DS1167"/>
      <c r="DT1167"/>
      <c r="DU1167"/>
      <c r="DV1167"/>
      <c r="DW1167"/>
      <c r="DX1167"/>
      <c r="DY1167"/>
      <c r="DZ1167"/>
      <c r="EA1167"/>
      <c r="EB1167"/>
      <c r="EC1167"/>
      <c r="ED1167"/>
      <c r="EE1167"/>
      <c r="EF1167"/>
      <c r="EG1167"/>
      <c r="EH1167"/>
      <c r="EI1167"/>
      <c r="EJ1167"/>
      <c r="EK1167"/>
      <c r="EL1167"/>
      <c r="EM1167"/>
      <c r="EN1167"/>
      <c r="EO1167"/>
      <c r="EP1167"/>
      <c r="EQ1167"/>
      <c r="ER1167"/>
      <c r="ES1167"/>
      <c r="ET1167"/>
      <c r="EU1167"/>
      <c r="EV1167"/>
      <c r="EW1167"/>
      <c r="EX1167"/>
      <c r="EY1167"/>
    </row>
    <row r="1168" spans="1:155">
      <c r="A1168"/>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c r="CW1168"/>
      <c r="CX1168"/>
      <c r="CY1168"/>
      <c r="CZ1168"/>
      <c r="DA1168"/>
      <c r="DB1168"/>
      <c r="DC1168"/>
      <c r="DD1168"/>
      <c r="DE1168"/>
      <c r="DF1168"/>
      <c r="DG1168"/>
      <c r="DH1168"/>
      <c r="DI1168"/>
      <c r="DJ1168"/>
      <c r="DK1168"/>
      <c r="DL1168"/>
      <c r="DM1168"/>
      <c r="DN1168"/>
      <c r="DO1168"/>
      <c r="DP1168"/>
      <c r="DQ1168"/>
      <c r="DR1168"/>
      <c r="DS1168"/>
      <c r="DT1168"/>
      <c r="DU1168"/>
      <c r="DV1168"/>
      <c r="DW1168"/>
      <c r="DX1168"/>
      <c r="DY1168"/>
      <c r="DZ1168"/>
      <c r="EA1168"/>
      <c r="EB1168"/>
      <c r="EC1168"/>
      <c r="ED1168"/>
      <c r="EE1168"/>
      <c r="EF1168"/>
      <c r="EG1168"/>
      <c r="EH1168"/>
      <c r="EI1168"/>
      <c r="EJ1168"/>
      <c r="EK1168"/>
      <c r="EL1168"/>
      <c r="EM1168"/>
      <c r="EN1168"/>
      <c r="EO1168"/>
      <c r="EP1168"/>
      <c r="EQ1168"/>
      <c r="ER1168"/>
      <c r="ES1168"/>
      <c r="ET1168"/>
      <c r="EU1168"/>
      <c r="EV1168"/>
      <c r="EW1168"/>
      <c r="EX1168"/>
      <c r="EY1168"/>
    </row>
    <row r="1169" spans="1:155">
      <c r="A1169"/>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c r="CW1169"/>
      <c r="CX1169"/>
      <c r="CY1169"/>
      <c r="CZ1169"/>
      <c r="DA1169"/>
      <c r="DB1169"/>
      <c r="DC1169"/>
      <c r="DD1169"/>
      <c r="DE1169"/>
      <c r="DF1169"/>
      <c r="DG1169"/>
      <c r="DH1169"/>
      <c r="DI1169"/>
      <c r="DJ1169"/>
      <c r="DK1169"/>
      <c r="DL1169"/>
      <c r="DM1169"/>
      <c r="DN1169"/>
      <c r="DO1169"/>
      <c r="DP1169"/>
      <c r="DQ1169"/>
      <c r="DR1169"/>
      <c r="DS1169"/>
      <c r="DT1169"/>
      <c r="DU1169"/>
      <c r="DV1169"/>
      <c r="DW1169"/>
      <c r="DX1169"/>
      <c r="DY1169"/>
      <c r="DZ1169"/>
      <c r="EA1169"/>
      <c r="EB1169"/>
      <c r="EC1169"/>
      <c r="ED1169"/>
      <c r="EE1169"/>
      <c r="EF1169"/>
      <c r="EG1169"/>
      <c r="EH1169"/>
      <c r="EI1169"/>
      <c r="EJ1169"/>
      <c r="EK1169"/>
      <c r="EL1169"/>
      <c r="EM1169"/>
      <c r="EN1169"/>
      <c r="EO1169"/>
      <c r="EP1169"/>
      <c r="EQ1169"/>
      <c r="ER1169"/>
      <c r="ES1169"/>
      <c r="ET1169"/>
      <c r="EU1169"/>
      <c r="EV1169"/>
      <c r="EW1169"/>
      <c r="EX1169"/>
      <c r="EY1169"/>
    </row>
    <row r="1170" spans="1:155">
      <c r="A1170"/>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c r="CW1170"/>
      <c r="CX1170"/>
      <c r="CY1170"/>
      <c r="CZ1170"/>
      <c r="DA1170"/>
      <c r="DB1170"/>
      <c r="DC1170"/>
      <c r="DD1170"/>
      <c r="DE1170"/>
      <c r="DF1170"/>
      <c r="DG1170"/>
      <c r="DH1170"/>
      <c r="DI1170"/>
      <c r="DJ1170"/>
      <c r="DK1170"/>
      <c r="DL1170"/>
      <c r="DM1170"/>
      <c r="DN1170"/>
      <c r="DO1170"/>
      <c r="DP1170"/>
      <c r="DQ1170"/>
      <c r="DR1170"/>
      <c r="DS1170"/>
      <c r="DT1170"/>
      <c r="DU1170"/>
      <c r="DV1170"/>
      <c r="DW1170"/>
      <c r="DX1170"/>
      <c r="DY1170"/>
      <c r="DZ1170"/>
      <c r="EA1170"/>
      <c r="EB1170"/>
      <c r="EC1170"/>
      <c r="ED1170"/>
      <c r="EE1170"/>
      <c r="EF1170"/>
      <c r="EG1170"/>
      <c r="EH1170"/>
      <c r="EI1170"/>
      <c r="EJ1170"/>
      <c r="EK1170"/>
      <c r="EL1170"/>
      <c r="EM1170"/>
      <c r="EN1170"/>
      <c r="EO1170"/>
      <c r="EP1170"/>
      <c r="EQ1170"/>
      <c r="ER1170"/>
      <c r="ES1170"/>
      <c r="ET1170"/>
      <c r="EU1170"/>
      <c r="EV1170"/>
      <c r="EW1170"/>
      <c r="EX1170"/>
      <c r="EY1170"/>
    </row>
    <row r="1171" spans="1:155">
      <c r="A1171"/>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c r="CW1171"/>
      <c r="CX1171"/>
      <c r="CY1171"/>
      <c r="CZ1171"/>
      <c r="DA1171"/>
      <c r="DB1171"/>
      <c r="DC1171"/>
      <c r="DD1171"/>
      <c r="DE1171"/>
      <c r="DF1171"/>
      <c r="DG1171"/>
      <c r="DH1171"/>
      <c r="DI1171"/>
      <c r="DJ1171"/>
      <c r="DK1171"/>
      <c r="DL1171"/>
      <c r="DM1171"/>
      <c r="DN1171"/>
      <c r="DO1171"/>
      <c r="DP1171"/>
      <c r="DQ1171"/>
      <c r="DR1171"/>
      <c r="DS1171"/>
      <c r="DT1171"/>
      <c r="DU1171"/>
      <c r="DV1171"/>
      <c r="DW1171"/>
      <c r="DX1171"/>
      <c r="DY1171"/>
      <c r="DZ1171"/>
      <c r="EA1171"/>
      <c r="EB1171"/>
      <c r="EC1171"/>
      <c r="ED1171"/>
      <c r="EE1171"/>
      <c r="EF1171"/>
      <c r="EG1171"/>
      <c r="EH1171"/>
      <c r="EI1171"/>
      <c r="EJ1171"/>
      <c r="EK1171"/>
      <c r="EL1171"/>
      <c r="EM1171"/>
      <c r="EN1171"/>
      <c r="EO1171"/>
      <c r="EP1171"/>
      <c r="EQ1171"/>
      <c r="ER1171"/>
      <c r="ES1171"/>
      <c r="ET1171"/>
      <c r="EU1171"/>
      <c r="EV1171"/>
      <c r="EW1171"/>
      <c r="EX1171"/>
      <c r="EY1171"/>
    </row>
    <row r="1172" spans="1:155">
      <c r="A1172"/>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c r="CW1172"/>
      <c r="CX1172"/>
      <c r="CY1172"/>
      <c r="CZ1172"/>
      <c r="DA1172"/>
      <c r="DB1172"/>
      <c r="DC1172"/>
      <c r="DD1172"/>
      <c r="DE1172"/>
      <c r="DF1172"/>
      <c r="DG1172"/>
      <c r="DH1172"/>
      <c r="DI1172"/>
      <c r="DJ1172"/>
      <c r="DK1172"/>
      <c r="DL1172"/>
      <c r="DM1172"/>
      <c r="DN1172"/>
      <c r="DO1172"/>
      <c r="DP1172"/>
      <c r="DQ1172"/>
      <c r="DR1172"/>
      <c r="DS1172"/>
      <c r="DT1172"/>
      <c r="DU1172"/>
      <c r="DV1172"/>
      <c r="DW1172"/>
      <c r="DX1172"/>
      <c r="DY1172"/>
      <c r="DZ1172"/>
      <c r="EA1172"/>
      <c r="EB1172"/>
      <c r="EC1172"/>
      <c r="ED1172"/>
      <c r="EE1172"/>
      <c r="EF1172"/>
      <c r="EG1172"/>
      <c r="EH1172"/>
      <c r="EI1172"/>
      <c r="EJ1172"/>
      <c r="EK1172"/>
      <c r="EL1172"/>
      <c r="EM1172"/>
      <c r="EN1172"/>
      <c r="EO1172"/>
      <c r="EP1172"/>
      <c r="EQ1172"/>
      <c r="ER1172"/>
      <c r="ES1172"/>
      <c r="ET1172"/>
      <c r="EU1172"/>
      <c r="EV1172"/>
      <c r="EW1172"/>
      <c r="EX1172"/>
      <c r="EY1172"/>
    </row>
    <row r="1173" spans="1:155">
      <c r="A117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c r="CW1173"/>
      <c r="CX1173"/>
      <c r="CY1173"/>
      <c r="CZ1173"/>
      <c r="DA1173"/>
      <c r="DB1173"/>
      <c r="DC1173"/>
      <c r="DD1173"/>
      <c r="DE1173"/>
      <c r="DF1173"/>
      <c r="DG1173"/>
      <c r="DH1173"/>
      <c r="DI1173"/>
      <c r="DJ1173"/>
      <c r="DK1173"/>
      <c r="DL1173"/>
      <c r="DM1173"/>
      <c r="DN1173"/>
      <c r="DO1173"/>
      <c r="DP1173"/>
      <c r="DQ1173"/>
      <c r="DR1173"/>
      <c r="DS1173"/>
      <c r="DT1173"/>
      <c r="DU1173"/>
      <c r="DV1173"/>
      <c r="DW1173"/>
      <c r="DX1173"/>
      <c r="DY1173"/>
      <c r="DZ1173"/>
      <c r="EA1173"/>
      <c r="EB1173"/>
      <c r="EC1173"/>
      <c r="ED1173"/>
      <c r="EE1173"/>
      <c r="EF1173"/>
      <c r="EG1173"/>
      <c r="EH1173"/>
      <c r="EI1173"/>
      <c r="EJ1173"/>
      <c r="EK1173"/>
      <c r="EL1173"/>
      <c r="EM1173"/>
      <c r="EN1173"/>
      <c r="EO1173"/>
      <c r="EP1173"/>
      <c r="EQ1173"/>
      <c r="ER1173"/>
      <c r="ES1173"/>
      <c r="ET1173"/>
      <c r="EU1173"/>
      <c r="EV1173"/>
      <c r="EW1173"/>
      <c r="EX1173"/>
      <c r="EY1173"/>
    </row>
    <row r="1174" spans="1:155">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c r="DL1174"/>
      <c r="DM1174"/>
      <c r="DN1174"/>
      <c r="DO1174"/>
      <c r="DP1174"/>
      <c r="DQ1174"/>
      <c r="DR1174"/>
      <c r="DS1174"/>
      <c r="DT1174"/>
      <c r="DU1174"/>
      <c r="DV1174"/>
      <c r="DW1174"/>
      <c r="DX1174"/>
      <c r="DY1174"/>
      <c r="DZ1174"/>
      <c r="EA1174"/>
      <c r="EB1174"/>
      <c r="EC1174"/>
      <c r="ED1174"/>
      <c r="EE1174"/>
      <c r="EF1174"/>
      <c r="EG1174"/>
      <c r="EH1174"/>
      <c r="EI1174"/>
      <c r="EJ1174"/>
      <c r="EK1174"/>
      <c r="EL1174"/>
      <c r="EM1174"/>
      <c r="EN1174"/>
      <c r="EO1174"/>
      <c r="EP1174"/>
      <c r="EQ1174"/>
      <c r="ER1174"/>
      <c r="ES1174"/>
      <c r="ET1174"/>
      <c r="EU1174"/>
      <c r="EV1174"/>
      <c r="EW1174"/>
      <c r="EX1174"/>
      <c r="EY1174"/>
    </row>
    <row r="1175" spans="1:155">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c r="CW1175"/>
      <c r="CX1175"/>
      <c r="CY1175"/>
      <c r="CZ1175"/>
      <c r="DA1175"/>
      <c r="DB1175"/>
      <c r="DC1175"/>
      <c r="DD1175"/>
      <c r="DE1175"/>
      <c r="DF1175"/>
      <c r="DG1175"/>
      <c r="DH1175"/>
      <c r="DI1175"/>
      <c r="DJ1175"/>
      <c r="DK1175"/>
      <c r="DL1175"/>
      <c r="DM1175"/>
      <c r="DN1175"/>
      <c r="DO1175"/>
      <c r="DP1175"/>
      <c r="DQ1175"/>
      <c r="DR1175"/>
      <c r="DS1175"/>
      <c r="DT1175"/>
      <c r="DU1175"/>
      <c r="DV1175"/>
      <c r="DW1175"/>
      <c r="DX1175"/>
      <c r="DY1175"/>
      <c r="DZ1175"/>
      <c r="EA1175"/>
      <c r="EB1175"/>
      <c r="EC1175"/>
      <c r="ED1175"/>
      <c r="EE1175"/>
      <c r="EF1175"/>
      <c r="EG1175"/>
      <c r="EH1175"/>
      <c r="EI1175"/>
      <c r="EJ1175"/>
      <c r="EK1175"/>
      <c r="EL1175"/>
      <c r="EM1175"/>
      <c r="EN1175"/>
      <c r="EO1175"/>
      <c r="EP1175"/>
      <c r="EQ1175"/>
      <c r="ER1175"/>
      <c r="ES1175"/>
      <c r="ET1175"/>
      <c r="EU1175"/>
      <c r="EV1175"/>
      <c r="EW1175"/>
      <c r="EX1175"/>
      <c r="EY1175"/>
    </row>
    <row r="1176" spans="1:155">
      <c r="A117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c r="CW1176"/>
      <c r="CX1176"/>
      <c r="CY1176"/>
      <c r="CZ1176"/>
      <c r="DA1176"/>
      <c r="DB1176"/>
      <c r="DC1176"/>
      <c r="DD1176"/>
      <c r="DE1176"/>
      <c r="DF1176"/>
      <c r="DG1176"/>
      <c r="DH1176"/>
      <c r="DI1176"/>
      <c r="DJ1176"/>
      <c r="DK1176"/>
      <c r="DL1176"/>
      <c r="DM1176"/>
      <c r="DN1176"/>
      <c r="DO1176"/>
      <c r="DP1176"/>
      <c r="DQ1176"/>
      <c r="DR1176"/>
      <c r="DS1176"/>
      <c r="DT1176"/>
      <c r="DU1176"/>
      <c r="DV1176"/>
      <c r="DW1176"/>
      <c r="DX1176"/>
      <c r="DY1176"/>
      <c r="DZ1176"/>
      <c r="EA1176"/>
      <c r="EB1176"/>
      <c r="EC1176"/>
      <c r="ED1176"/>
      <c r="EE1176"/>
      <c r="EF1176"/>
      <c r="EG1176"/>
      <c r="EH1176"/>
      <c r="EI1176"/>
      <c r="EJ1176"/>
      <c r="EK1176"/>
      <c r="EL1176"/>
      <c r="EM1176"/>
      <c r="EN1176"/>
      <c r="EO1176"/>
      <c r="EP1176"/>
      <c r="EQ1176"/>
      <c r="ER1176"/>
      <c r="ES1176"/>
      <c r="ET1176"/>
      <c r="EU1176"/>
      <c r="EV1176"/>
      <c r="EW1176"/>
      <c r="EX1176"/>
      <c r="EY1176"/>
    </row>
    <row r="1177" spans="1:155">
      <c r="A1177"/>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c r="CW1177"/>
      <c r="CX1177"/>
      <c r="CY1177"/>
      <c r="CZ1177"/>
      <c r="DA1177"/>
      <c r="DB1177"/>
      <c r="DC1177"/>
      <c r="DD1177"/>
      <c r="DE1177"/>
      <c r="DF1177"/>
      <c r="DG1177"/>
      <c r="DH1177"/>
      <c r="DI1177"/>
      <c r="DJ1177"/>
      <c r="DK1177"/>
      <c r="DL1177"/>
      <c r="DM1177"/>
      <c r="DN1177"/>
      <c r="DO1177"/>
      <c r="DP1177"/>
      <c r="DQ1177"/>
      <c r="DR1177"/>
      <c r="DS1177"/>
      <c r="DT1177"/>
      <c r="DU1177"/>
      <c r="DV1177"/>
      <c r="DW1177"/>
      <c r="DX1177"/>
      <c r="DY1177"/>
      <c r="DZ1177"/>
      <c r="EA1177"/>
      <c r="EB1177"/>
      <c r="EC1177"/>
      <c r="ED1177"/>
      <c r="EE1177"/>
      <c r="EF1177"/>
      <c r="EG1177"/>
      <c r="EH1177"/>
      <c r="EI1177"/>
      <c r="EJ1177"/>
      <c r="EK1177"/>
      <c r="EL1177"/>
      <c r="EM1177"/>
      <c r="EN1177"/>
      <c r="EO1177"/>
      <c r="EP1177"/>
      <c r="EQ1177"/>
      <c r="ER1177"/>
      <c r="ES1177"/>
      <c r="ET1177"/>
      <c r="EU1177"/>
      <c r="EV1177"/>
      <c r="EW1177"/>
      <c r="EX1177"/>
      <c r="EY1177"/>
    </row>
    <row r="1178" spans="1:155">
      <c r="A1178"/>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c r="CW1178"/>
      <c r="CX1178"/>
      <c r="CY1178"/>
      <c r="CZ1178"/>
      <c r="DA1178"/>
      <c r="DB1178"/>
      <c r="DC1178"/>
      <c r="DD1178"/>
      <c r="DE1178"/>
      <c r="DF1178"/>
      <c r="DG1178"/>
      <c r="DH1178"/>
      <c r="DI1178"/>
      <c r="DJ1178"/>
      <c r="DK1178"/>
      <c r="DL1178"/>
      <c r="DM1178"/>
      <c r="DN1178"/>
      <c r="DO1178"/>
      <c r="DP1178"/>
      <c r="DQ1178"/>
      <c r="DR1178"/>
      <c r="DS1178"/>
      <c r="DT1178"/>
      <c r="DU1178"/>
      <c r="DV1178"/>
      <c r="DW1178"/>
      <c r="DX1178"/>
      <c r="DY1178"/>
      <c r="DZ1178"/>
      <c r="EA1178"/>
      <c r="EB1178"/>
      <c r="EC1178"/>
      <c r="ED1178"/>
      <c r="EE1178"/>
      <c r="EF1178"/>
      <c r="EG1178"/>
      <c r="EH1178"/>
      <c r="EI1178"/>
      <c r="EJ1178"/>
      <c r="EK1178"/>
      <c r="EL1178"/>
      <c r="EM1178"/>
      <c r="EN1178"/>
      <c r="EO1178"/>
      <c r="EP1178"/>
      <c r="EQ1178"/>
      <c r="ER1178"/>
      <c r="ES1178"/>
      <c r="ET1178"/>
      <c r="EU1178"/>
      <c r="EV1178"/>
      <c r="EW1178"/>
      <c r="EX1178"/>
      <c r="EY1178"/>
    </row>
    <row r="1179" spans="1:155">
      <c r="A1179"/>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c r="CW1179"/>
      <c r="CX1179"/>
      <c r="CY1179"/>
      <c r="CZ1179"/>
      <c r="DA1179"/>
      <c r="DB1179"/>
      <c r="DC1179"/>
      <c r="DD1179"/>
      <c r="DE1179"/>
      <c r="DF1179"/>
      <c r="DG1179"/>
      <c r="DH1179"/>
      <c r="DI1179"/>
      <c r="DJ1179"/>
      <c r="DK1179"/>
      <c r="DL1179"/>
      <c r="DM1179"/>
      <c r="DN1179"/>
      <c r="DO1179"/>
      <c r="DP1179"/>
      <c r="DQ1179"/>
      <c r="DR1179"/>
      <c r="DS1179"/>
      <c r="DT1179"/>
      <c r="DU1179"/>
      <c r="DV1179"/>
      <c r="DW1179"/>
      <c r="DX1179"/>
      <c r="DY1179"/>
      <c r="DZ1179"/>
      <c r="EA1179"/>
      <c r="EB1179"/>
      <c r="EC1179"/>
      <c r="ED1179"/>
      <c r="EE1179"/>
      <c r="EF1179"/>
      <c r="EG1179"/>
      <c r="EH1179"/>
      <c r="EI1179"/>
      <c r="EJ1179"/>
      <c r="EK1179"/>
      <c r="EL1179"/>
      <c r="EM1179"/>
      <c r="EN1179"/>
      <c r="EO1179"/>
      <c r="EP1179"/>
      <c r="EQ1179"/>
      <c r="ER1179"/>
      <c r="ES1179"/>
      <c r="ET1179"/>
      <c r="EU1179"/>
      <c r="EV1179"/>
      <c r="EW1179"/>
      <c r="EX1179"/>
      <c r="EY1179"/>
    </row>
    <row r="1180" spans="1:155">
      <c r="A1180"/>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c r="CW1180"/>
      <c r="CX1180"/>
      <c r="CY1180"/>
      <c r="CZ1180"/>
      <c r="DA1180"/>
      <c r="DB1180"/>
      <c r="DC1180"/>
      <c r="DD1180"/>
      <c r="DE1180"/>
      <c r="DF1180"/>
      <c r="DG1180"/>
      <c r="DH1180"/>
      <c r="DI1180"/>
      <c r="DJ1180"/>
      <c r="DK1180"/>
      <c r="DL1180"/>
      <c r="DM1180"/>
      <c r="DN1180"/>
      <c r="DO1180"/>
      <c r="DP1180"/>
      <c r="DQ1180"/>
      <c r="DR1180"/>
      <c r="DS1180"/>
      <c r="DT1180"/>
      <c r="DU1180"/>
      <c r="DV1180"/>
      <c r="DW1180"/>
      <c r="DX1180"/>
      <c r="DY1180"/>
      <c r="DZ1180"/>
      <c r="EA1180"/>
      <c r="EB1180"/>
      <c r="EC1180"/>
      <c r="ED1180"/>
      <c r="EE1180"/>
      <c r="EF1180"/>
      <c r="EG1180"/>
      <c r="EH1180"/>
      <c r="EI1180"/>
      <c r="EJ1180"/>
      <c r="EK1180"/>
      <c r="EL1180"/>
      <c r="EM1180"/>
      <c r="EN1180"/>
      <c r="EO1180"/>
      <c r="EP1180"/>
      <c r="EQ1180"/>
      <c r="ER1180"/>
      <c r="ES1180"/>
      <c r="ET1180"/>
      <c r="EU1180"/>
      <c r="EV1180"/>
      <c r="EW1180"/>
      <c r="EX1180"/>
      <c r="EY1180"/>
    </row>
    <row r="1181" spans="1:155">
      <c r="A1181"/>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c r="CW1181"/>
      <c r="CX1181"/>
      <c r="CY1181"/>
      <c r="CZ1181"/>
      <c r="DA1181"/>
      <c r="DB1181"/>
      <c r="DC1181"/>
      <c r="DD1181"/>
      <c r="DE1181"/>
      <c r="DF1181"/>
      <c r="DG1181"/>
      <c r="DH1181"/>
      <c r="DI1181"/>
      <c r="DJ1181"/>
      <c r="DK1181"/>
      <c r="DL1181"/>
      <c r="DM1181"/>
      <c r="DN1181"/>
      <c r="DO1181"/>
      <c r="DP1181"/>
      <c r="DQ1181"/>
      <c r="DR1181"/>
      <c r="DS1181"/>
      <c r="DT1181"/>
      <c r="DU1181"/>
      <c r="DV1181"/>
      <c r="DW1181"/>
      <c r="DX1181"/>
      <c r="DY1181"/>
      <c r="DZ1181"/>
      <c r="EA1181"/>
      <c r="EB1181"/>
      <c r="EC1181"/>
      <c r="ED1181"/>
      <c r="EE1181"/>
      <c r="EF1181"/>
      <c r="EG1181"/>
      <c r="EH1181"/>
      <c r="EI1181"/>
      <c r="EJ1181"/>
      <c r="EK1181"/>
      <c r="EL1181"/>
      <c r="EM1181"/>
      <c r="EN1181"/>
      <c r="EO1181"/>
      <c r="EP1181"/>
      <c r="EQ1181"/>
      <c r="ER1181"/>
      <c r="ES1181"/>
      <c r="ET1181"/>
      <c r="EU1181"/>
      <c r="EV1181"/>
      <c r="EW1181"/>
      <c r="EX1181"/>
      <c r="EY1181"/>
    </row>
    <row r="1182" spans="1:155">
      <c r="A1182"/>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c r="CW1182"/>
      <c r="CX1182"/>
      <c r="CY1182"/>
      <c r="CZ1182"/>
      <c r="DA1182"/>
      <c r="DB1182"/>
      <c r="DC1182"/>
      <c r="DD1182"/>
      <c r="DE1182"/>
      <c r="DF1182"/>
      <c r="DG1182"/>
      <c r="DH1182"/>
      <c r="DI1182"/>
      <c r="DJ1182"/>
      <c r="DK1182"/>
      <c r="DL1182"/>
      <c r="DM1182"/>
      <c r="DN1182"/>
      <c r="DO1182"/>
      <c r="DP1182"/>
      <c r="DQ1182"/>
      <c r="DR1182"/>
      <c r="DS1182"/>
      <c r="DT1182"/>
      <c r="DU1182"/>
      <c r="DV1182"/>
      <c r="DW1182"/>
      <c r="DX1182"/>
      <c r="DY1182"/>
      <c r="DZ1182"/>
      <c r="EA1182"/>
      <c r="EB1182"/>
      <c r="EC1182"/>
      <c r="ED1182"/>
      <c r="EE1182"/>
      <c r="EF1182"/>
      <c r="EG1182"/>
      <c r="EH1182"/>
      <c r="EI1182"/>
      <c r="EJ1182"/>
      <c r="EK1182"/>
      <c r="EL1182"/>
      <c r="EM1182"/>
      <c r="EN1182"/>
      <c r="EO1182"/>
      <c r="EP1182"/>
      <c r="EQ1182"/>
      <c r="ER1182"/>
      <c r="ES1182"/>
      <c r="ET1182"/>
      <c r="EU1182"/>
      <c r="EV1182"/>
      <c r="EW1182"/>
      <c r="EX1182"/>
      <c r="EY1182"/>
    </row>
    <row r="1183" spans="1:155">
      <c r="A118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c r="CW1183"/>
      <c r="CX1183"/>
      <c r="CY1183"/>
      <c r="CZ1183"/>
      <c r="DA1183"/>
      <c r="DB1183"/>
      <c r="DC1183"/>
      <c r="DD1183"/>
      <c r="DE1183"/>
      <c r="DF1183"/>
      <c r="DG1183"/>
      <c r="DH1183"/>
      <c r="DI1183"/>
      <c r="DJ1183"/>
      <c r="DK1183"/>
      <c r="DL1183"/>
      <c r="DM1183"/>
      <c r="DN1183"/>
      <c r="DO1183"/>
      <c r="DP1183"/>
      <c r="DQ1183"/>
      <c r="DR1183"/>
      <c r="DS1183"/>
      <c r="DT1183"/>
      <c r="DU1183"/>
      <c r="DV1183"/>
      <c r="DW1183"/>
      <c r="DX1183"/>
      <c r="DY1183"/>
      <c r="DZ1183"/>
      <c r="EA1183"/>
      <c r="EB1183"/>
      <c r="EC1183"/>
      <c r="ED1183"/>
      <c r="EE1183"/>
      <c r="EF1183"/>
      <c r="EG1183"/>
      <c r="EH1183"/>
      <c r="EI1183"/>
      <c r="EJ1183"/>
      <c r="EK1183"/>
      <c r="EL1183"/>
      <c r="EM1183"/>
      <c r="EN1183"/>
      <c r="EO1183"/>
      <c r="EP1183"/>
      <c r="EQ1183"/>
      <c r="ER1183"/>
      <c r="ES1183"/>
      <c r="ET1183"/>
      <c r="EU1183"/>
      <c r="EV1183"/>
      <c r="EW1183"/>
      <c r="EX1183"/>
      <c r="EY1183"/>
    </row>
    <row r="1184" spans="1:155">
      <c r="A1184"/>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c r="CW1184"/>
      <c r="CX1184"/>
      <c r="CY1184"/>
      <c r="CZ1184"/>
      <c r="DA1184"/>
      <c r="DB1184"/>
      <c r="DC1184"/>
      <c r="DD1184"/>
      <c r="DE1184"/>
      <c r="DF1184"/>
      <c r="DG1184"/>
      <c r="DH1184"/>
      <c r="DI1184"/>
      <c r="DJ1184"/>
      <c r="DK1184"/>
      <c r="DL1184"/>
      <c r="DM1184"/>
      <c r="DN1184"/>
      <c r="DO1184"/>
      <c r="DP1184"/>
      <c r="DQ1184"/>
      <c r="DR1184"/>
      <c r="DS1184"/>
      <c r="DT1184"/>
      <c r="DU1184"/>
      <c r="DV1184"/>
      <c r="DW1184"/>
      <c r="DX1184"/>
      <c r="DY1184"/>
      <c r="DZ1184"/>
      <c r="EA1184"/>
      <c r="EB1184"/>
      <c r="EC1184"/>
      <c r="ED1184"/>
      <c r="EE1184"/>
      <c r="EF1184"/>
      <c r="EG1184"/>
      <c r="EH1184"/>
      <c r="EI1184"/>
      <c r="EJ1184"/>
      <c r="EK1184"/>
      <c r="EL1184"/>
      <c r="EM1184"/>
      <c r="EN1184"/>
      <c r="EO1184"/>
      <c r="EP1184"/>
      <c r="EQ1184"/>
      <c r="ER1184"/>
      <c r="ES1184"/>
      <c r="ET1184"/>
      <c r="EU1184"/>
      <c r="EV1184"/>
      <c r="EW1184"/>
      <c r="EX1184"/>
      <c r="EY1184"/>
    </row>
    <row r="1185" spans="1:155">
      <c r="A1185"/>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c r="CW1185"/>
      <c r="CX1185"/>
      <c r="CY1185"/>
      <c r="CZ1185"/>
      <c r="DA1185"/>
      <c r="DB1185"/>
      <c r="DC1185"/>
      <c r="DD1185"/>
      <c r="DE1185"/>
      <c r="DF1185"/>
      <c r="DG1185"/>
      <c r="DH1185"/>
      <c r="DI1185"/>
      <c r="DJ1185"/>
      <c r="DK1185"/>
      <c r="DL1185"/>
      <c r="DM1185"/>
      <c r="DN1185"/>
      <c r="DO1185"/>
      <c r="DP1185"/>
      <c r="DQ1185"/>
      <c r="DR1185"/>
      <c r="DS1185"/>
      <c r="DT1185"/>
      <c r="DU1185"/>
      <c r="DV1185"/>
      <c r="DW1185"/>
      <c r="DX1185"/>
      <c r="DY1185"/>
      <c r="DZ1185"/>
      <c r="EA1185"/>
      <c r="EB1185"/>
      <c r="EC1185"/>
      <c r="ED1185"/>
      <c r="EE1185"/>
      <c r="EF1185"/>
      <c r="EG1185"/>
      <c r="EH1185"/>
      <c r="EI1185"/>
      <c r="EJ1185"/>
      <c r="EK1185"/>
      <c r="EL1185"/>
      <c r="EM1185"/>
      <c r="EN1185"/>
      <c r="EO1185"/>
      <c r="EP1185"/>
      <c r="EQ1185"/>
      <c r="ER1185"/>
      <c r="ES1185"/>
      <c r="ET1185"/>
      <c r="EU1185"/>
      <c r="EV1185"/>
      <c r="EW1185"/>
      <c r="EX1185"/>
      <c r="EY1185"/>
    </row>
    <row r="1186" spans="1:155">
      <c r="A118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c r="CW1186"/>
      <c r="CX1186"/>
      <c r="CY1186"/>
      <c r="CZ1186"/>
      <c r="DA1186"/>
      <c r="DB1186"/>
      <c r="DC1186"/>
      <c r="DD1186"/>
      <c r="DE1186"/>
      <c r="DF1186"/>
      <c r="DG1186"/>
      <c r="DH1186"/>
      <c r="DI1186"/>
      <c r="DJ1186"/>
      <c r="DK1186"/>
      <c r="DL1186"/>
      <c r="DM1186"/>
      <c r="DN1186"/>
      <c r="DO1186"/>
      <c r="DP1186"/>
      <c r="DQ1186"/>
      <c r="DR1186"/>
      <c r="DS1186"/>
      <c r="DT1186"/>
      <c r="DU1186"/>
      <c r="DV1186"/>
      <c r="DW1186"/>
      <c r="DX1186"/>
      <c r="DY1186"/>
      <c r="DZ1186"/>
      <c r="EA1186"/>
      <c r="EB1186"/>
      <c r="EC1186"/>
      <c r="ED1186"/>
      <c r="EE1186"/>
      <c r="EF1186"/>
      <c r="EG1186"/>
      <c r="EH1186"/>
      <c r="EI1186"/>
      <c r="EJ1186"/>
      <c r="EK1186"/>
      <c r="EL1186"/>
      <c r="EM1186"/>
      <c r="EN1186"/>
      <c r="EO1186"/>
      <c r="EP1186"/>
      <c r="EQ1186"/>
      <c r="ER1186"/>
      <c r="ES1186"/>
      <c r="ET1186"/>
      <c r="EU1186"/>
      <c r="EV1186"/>
      <c r="EW1186"/>
      <c r="EX1186"/>
      <c r="EY1186"/>
    </row>
    <row r="1187" spans="1:155">
      <c r="A1187"/>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c r="CW1187"/>
      <c r="CX1187"/>
      <c r="CY1187"/>
      <c r="CZ1187"/>
      <c r="DA1187"/>
      <c r="DB1187"/>
      <c r="DC1187"/>
      <c r="DD1187"/>
      <c r="DE1187"/>
      <c r="DF1187"/>
      <c r="DG1187"/>
      <c r="DH1187"/>
      <c r="DI1187"/>
      <c r="DJ1187"/>
      <c r="DK1187"/>
      <c r="DL1187"/>
      <c r="DM1187"/>
      <c r="DN1187"/>
      <c r="DO1187"/>
      <c r="DP1187"/>
      <c r="DQ1187"/>
      <c r="DR1187"/>
      <c r="DS1187"/>
      <c r="DT1187"/>
      <c r="DU1187"/>
      <c r="DV1187"/>
      <c r="DW1187"/>
      <c r="DX1187"/>
      <c r="DY1187"/>
      <c r="DZ1187"/>
      <c r="EA1187"/>
      <c r="EB1187"/>
      <c r="EC1187"/>
      <c r="ED1187"/>
      <c r="EE1187"/>
      <c r="EF1187"/>
      <c r="EG1187"/>
      <c r="EH1187"/>
      <c r="EI1187"/>
      <c r="EJ1187"/>
      <c r="EK1187"/>
      <c r="EL1187"/>
      <c r="EM1187"/>
      <c r="EN1187"/>
      <c r="EO1187"/>
      <c r="EP1187"/>
      <c r="EQ1187"/>
      <c r="ER1187"/>
      <c r="ES1187"/>
      <c r="ET1187"/>
      <c r="EU1187"/>
      <c r="EV1187"/>
      <c r="EW1187"/>
      <c r="EX1187"/>
      <c r="EY1187"/>
    </row>
    <row r="1188" spans="1:155">
      <c r="A1188"/>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c r="CW1188"/>
      <c r="CX1188"/>
      <c r="CY1188"/>
      <c r="CZ1188"/>
      <c r="DA1188"/>
      <c r="DB1188"/>
      <c r="DC1188"/>
      <c r="DD1188"/>
      <c r="DE1188"/>
      <c r="DF1188"/>
      <c r="DG1188"/>
      <c r="DH1188"/>
      <c r="DI1188"/>
      <c r="DJ1188"/>
      <c r="DK1188"/>
      <c r="DL1188"/>
      <c r="DM1188"/>
      <c r="DN1188"/>
      <c r="DO1188"/>
      <c r="DP1188"/>
      <c r="DQ1188"/>
      <c r="DR1188"/>
      <c r="DS1188"/>
      <c r="DT1188"/>
      <c r="DU1188"/>
      <c r="DV1188"/>
      <c r="DW1188"/>
      <c r="DX1188"/>
      <c r="DY1188"/>
      <c r="DZ1188"/>
      <c r="EA1188"/>
      <c r="EB1188"/>
      <c r="EC1188"/>
      <c r="ED1188"/>
      <c r="EE1188"/>
      <c r="EF1188"/>
      <c r="EG1188"/>
      <c r="EH1188"/>
      <c r="EI1188"/>
      <c r="EJ1188"/>
      <c r="EK1188"/>
      <c r="EL1188"/>
      <c r="EM1188"/>
      <c r="EN1188"/>
      <c r="EO1188"/>
      <c r="EP1188"/>
      <c r="EQ1188"/>
      <c r="ER1188"/>
      <c r="ES1188"/>
      <c r="ET1188"/>
      <c r="EU1188"/>
      <c r="EV1188"/>
      <c r="EW1188"/>
      <c r="EX1188"/>
      <c r="EY1188"/>
    </row>
    <row r="1189" spans="1:155">
      <c r="A1189"/>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c r="CW1189"/>
      <c r="CX1189"/>
      <c r="CY1189"/>
      <c r="CZ1189"/>
      <c r="DA1189"/>
      <c r="DB1189"/>
      <c r="DC1189"/>
      <c r="DD1189"/>
      <c r="DE1189"/>
      <c r="DF1189"/>
      <c r="DG1189"/>
      <c r="DH1189"/>
      <c r="DI1189"/>
      <c r="DJ1189"/>
      <c r="DK1189"/>
      <c r="DL1189"/>
      <c r="DM1189"/>
      <c r="DN1189"/>
      <c r="DO1189"/>
      <c r="DP1189"/>
      <c r="DQ1189"/>
      <c r="DR1189"/>
      <c r="DS1189"/>
      <c r="DT1189"/>
      <c r="DU1189"/>
      <c r="DV1189"/>
      <c r="DW1189"/>
      <c r="DX1189"/>
      <c r="DY1189"/>
      <c r="DZ1189"/>
      <c r="EA1189"/>
      <c r="EB1189"/>
      <c r="EC1189"/>
      <c r="ED1189"/>
      <c r="EE1189"/>
      <c r="EF1189"/>
      <c r="EG1189"/>
      <c r="EH1189"/>
      <c r="EI1189"/>
      <c r="EJ1189"/>
      <c r="EK1189"/>
      <c r="EL1189"/>
      <c r="EM1189"/>
      <c r="EN1189"/>
      <c r="EO1189"/>
      <c r="EP1189"/>
      <c r="EQ1189"/>
      <c r="ER1189"/>
      <c r="ES1189"/>
      <c r="ET1189"/>
      <c r="EU1189"/>
      <c r="EV1189"/>
      <c r="EW1189"/>
      <c r="EX1189"/>
      <c r="EY1189"/>
    </row>
    <row r="1190" spans="1:155">
      <c r="A1190"/>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c r="CW1190"/>
      <c r="CX1190"/>
      <c r="CY1190"/>
      <c r="CZ1190"/>
      <c r="DA1190"/>
      <c r="DB1190"/>
      <c r="DC1190"/>
      <c r="DD1190"/>
      <c r="DE1190"/>
      <c r="DF1190"/>
      <c r="DG1190"/>
      <c r="DH1190"/>
      <c r="DI1190"/>
      <c r="DJ1190"/>
      <c r="DK1190"/>
      <c r="DL1190"/>
      <c r="DM1190"/>
      <c r="DN1190"/>
      <c r="DO1190"/>
      <c r="DP1190"/>
      <c r="DQ1190"/>
      <c r="DR1190"/>
      <c r="DS1190"/>
      <c r="DT1190"/>
      <c r="DU1190"/>
      <c r="DV1190"/>
      <c r="DW1190"/>
      <c r="DX1190"/>
      <c r="DY1190"/>
      <c r="DZ1190"/>
      <c r="EA1190"/>
      <c r="EB1190"/>
      <c r="EC1190"/>
      <c r="ED1190"/>
      <c r="EE1190"/>
      <c r="EF1190"/>
      <c r="EG1190"/>
      <c r="EH1190"/>
      <c r="EI1190"/>
      <c r="EJ1190"/>
      <c r="EK1190"/>
      <c r="EL1190"/>
      <c r="EM1190"/>
      <c r="EN1190"/>
      <c r="EO1190"/>
      <c r="EP1190"/>
      <c r="EQ1190"/>
      <c r="ER1190"/>
      <c r="ES1190"/>
      <c r="ET1190"/>
      <c r="EU1190"/>
      <c r="EV1190"/>
      <c r="EW1190"/>
      <c r="EX1190"/>
      <c r="EY1190"/>
    </row>
    <row r="1191" spans="1:155">
      <c r="A1191"/>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c r="CW1191"/>
      <c r="CX1191"/>
      <c r="CY1191"/>
      <c r="CZ1191"/>
      <c r="DA1191"/>
      <c r="DB1191"/>
      <c r="DC1191"/>
      <c r="DD1191"/>
      <c r="DE1191"/>
      <c r="DF1191"/>
      <c r="DG1191"/>
      <c r="DH1191"/>
      <c r="DI1191"/>
      <c r="DJ1191"/>
      <c r="DK1191"/>
      <c r="DL1191"/>
      <c r="DM1191"/>
      <c r="DN1191"/>
      <c r="DO1191"/>
      <c r="DP1191"/>
      <c r="DQ1191"/>
      <c r="DR1191"/>
      <c r="DS1191"/>
      <c r="DT1191"/>
      <c r="DU1191"/>
      <c r="DV1191"/>
      <c r="DW1191"/>
      <c r="DX1191"/>
      <c r="DY1191"/>
      <c r="DZ1191"/>
      <c r="EA1191"/>
      <c r="EB1191"/>
      <c r="EC1191"/>
      <c r="ED1191"/>
      <c r="EE1191"/>
      <c r="EF1191"/>
      <c r="EG1191"/>
      <c r="EH1191"/>
      <c r="EI1191"/>
      <c r="EJ1191"/>
      <c r="EK1191"/>
      <c r="EL1191"/>
      <c r="EM1191"/>
      <c r="EN1191"/>
      <c r="EO1191"/>
      <c r="EP1191"/>
      <c r="EQ1191"/>
      <c r="ER1191"/>
      <c r="ES1191"/>
      <c r="ET1191"/>
      <c r="EU1191"/>
      <c r="EV1191"/>
      <c r="EW1191"/>
      <c r="EX1191"/>
      <c r="EY1191"/>
    </row>
    <row r="1192" spans="1:155">
      <c r="A1192"/>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c r="CW1192"/>
      <c r="CX1192"/>
      <c r="CY1192"/>
      <c r="CZ1192"/>
      <c r="DA1192"/>
      <c r="DB1192"/>
      <c r="DC1192"/>
      <c r="DD1192"/>
      <c r="DE1192"/>
      <c r="DF1192"/>
      <c r="DG1192"/>
      <c r="DH1192"/>
      <c r="DI1192"/>
      <c r="DJ1192"/>
      <c r="DK1192"/>
      <c r="DL1192"/>
      <c r="DM1192"/>
      <c r="DN1192"/>
      <c r="DO1192"/>
      <c r="DP1192"/>
      <c r="DQ1192"/>
      <c r="DR1192"/>
      <c r="DS1192"/>
      <c r="DT1192"/>
      <c r="DU1192"/>
      <c r="DV1192"/>
      <c r="DW1192"/>
      <c r="DX1192"/>
      <c r="DY1192"/>
      <c r="DZ1192"/>
      <c r="EA1192"/>
      <c r="EB1192"/>
      <c r="EC1192"/>
      <c r="ED1192"/>
      <c r="EE1192"/>
      <c r="EF1192"/>
      <c r="EG1192"/>
      <c r="EH1192"/>
      <c r="EI1192"/>
      <c r="EJ1192"/>
      <c r="EK1192"/>
      <c r="EL1192"/>
      <c r="EM1192"/>
      <c r="EN1192"/>
      <c r="EO1192"/>
      <c r="EP1192"/>
      <c r="EQ1192"/>
      <c r="ER1192"/>
      <c r="ES1192"/>
      <c r="ET1192"/>
      <c r="EU1192"/>
      <c r="EV1192"/>
      <c r="EW1192"/>
      <c r="EX1192"/>
      <c r="EY1192"/>
    </row>
    <row r="1193" spans="1:155">
      <c r="A119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c r="CW1193"/>
      <c r="CX1193"/>
      <c r="CY1193"/>
      <c r="CZ1193"/>
      <c r="DA1193"/>
      <c r="DB1193"/>
      <c r="DC1193"/>
      <c r="DD1193"/>
      <c r="DE1193"/>
      <c r="DF1193"/>
      <c r="DG1193"/>
      <c r="DH1193"/>
      <c r="DI1193"/>
      <c r="DJ1193"/>
      <c r="DK1193"/>
      <c r="DL1193"/>
      <c r="DM1193"/>
      <c r="DN1193"/>
      <c r="DO1193"/>
      <c r="DP1193"/>
      <c r="DQ1193"/>
      <c r="DR1193"/>
      <c r="DS1193"/>
      <c r="DT1193"/>
      <c r="DU1193"/>
      <c r="DV1193"/>
      <c r="DW1193"/>
      <c r="DX1193"/>
      <c r="DY1193"/>
      <c r="DZ1193"/>
      <c r="EA1193"/>
      <c r="EB1193"/>
      <c r="EC1193"/>
      <c r="ED1193"/>
      <c r="EE1193"/>
      <c r="EF1193"/>
      <c r="EG1193"/>
      <c r="EH1193"/>
      <c r="EI1193"/>
      <c r="EJ1193"/>
      <c r="EK1193"/>
      <c r="EL1193"/>
      <c r="EM1193"/>
      <c r="EN1193"/>
      <c r="EO1193"/>
      <c r="EP1193"/>
      <c r="EQ1193"/>
      <c r="ER1193"/>
      <c r="ES1193"/>
      <c r="ET1193"/>
      <c r="EU1193"/>
      <c r="EV1193"/>
      <c r="EW1193"/>
      <c r="EX1193"/>
      <c r="EY1193"/>
    </row>
    <row r="1194" spans="1:155">
      <c r="A1194"/>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c r="CW1194"/>
      <c r="CX1194"/>
      <c r="CY1194"/>
      <c r="CZ1194"/>
      <c r="DA1194"/>
      <c r="DB1194"/>
      <c r="DC1194"/>
      <c r="DD1194"/>
      <c r="DE1194"/>
      <c r="DF1194"/>
      <c r="DG1194"/>
      <c r="DH1194"/>
      <c r="DI1194"/>
      <c r="DJ1194"/>
      <c r="DK1194"/>
      <c r="DL1194"/>
      <c r="DM1194"/>
      <c r="DN1194"/>
      <c r="DO1194"/>
      <c r="DP1194"/>
      <c r="DQ1194"/>
      <c r="DR1194"/>
      <c r="DS1194"/>
      <c r="DT1194"/>
      <c r="DU1194"/>
      <c r="DV1194"/>
      <c r="DW1194"/>
      <c r="DX1194"/>
      <c r="DY1194"/>
      <c r="DZ1194"/>
      <c r="EA1194"/>
      <c r="EB1194"/>
      <c r="EC1194"/>
      <c r="ED1194"/>
      <c r="EE1194"/>
      <c r="EF1194"/>
      <c r="EG1194"/>
      <c r="EH1194"/>
      <c r="EI1194"/>
      <c r="EJ1194"/>
      <c r="EK1194"/>
      <c r="EL1194"/>
      <c r="EM1194"/>
      <c r="EN1194"/>
      <c r="EO1194"/>
      <c r="EP1194"/>
      <c r="EQ1194"/>
      <c r="ER1194"/>
      <c r="ES1194"/>
      <c r="ET1194"/>
      <c r="EU1194"/>
      <c r="EV1194"/>
      <c r="EW1194"/>
      <c r="EX1194"/>
      <c r="EY1194"/>
    </row>
    <row r="1195" spans="1:155">
      <c r="A1195"/>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c r="CW1195"/>
      <c r="CX1195"/>
      <c r="CY1195"/>
      <c r="CZ1195"/>
      <c r="DA1195"/>
      <c r="DB1195"/>
      <c r="DC1195"/>
      <c r="DD1195"/>
      <c r="DE1195"/>
      <c r="DF1195"/>
      <c r="DG1195"/>
      <c r="DH1195"/>
      <c r="DI1195"/>
      <c r="DJ1195"/>
      <c r="DK1195"/>
      <c r="DL1195"/>
      <c r="DM1195"/>
      <c r="DN1195"/>
      <c r="DO1195"/>
      <c r="DP1195"/>
      <c r="DQ1195"/>
      <c r="DR1195"/>
      <c r="DS1195"/>
      <c r="DT1195"/>
      <c r="DU1195"/>
      <c r="DV1195"/>
      <c r="DW1195"/>
      <c r="DX1195"/>
      <c r="DY1195"/>
      <c r="DZ1195"/>
      <c r="EA1195"/>
      <c r="EB1195"/>
      <c r="EC1195"/>
      <c r="ED1195"/>
      <c r="EE1195"/>
      <c r="EF1195"/>
      <c r="EG1195"/>
      <c r="EH1195"/>
      <c r="EI1195"/>
      <c r="EJ1195"/>
      <c r="EK1195"/>
      <c r="EL1195"/>
      <c r="EM1195"/>
      <c r="EN1195"/>
      <c r="EO1195"/>
      <c r="EP1195"/>
      <c r="EQ1195"/>
      <c r="ER1195"/>
      <c r="ES1195"/>
      <c r="ET1195"/>
      <c r="EU1195"/>
      <c r="EV1195"/>
      <c r="EW1195"/>
      <c r="EX1195"/>
      <c r="EY1195"/>
    </row>
    <row r="1196" spans="1:155">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c r="CW1196"/>
      <c r="CX1196"/>
      <c r="CY1196"/>
      <c r="CZ1196"/>
      <c r="DA1196"/>
      <c r="DB1196"/>
      <c r="DC1196"/>
      <c r="DD1196"/>
      <c r="DE1196"/>
      <c r="DF1196"/>
      <c r="DG1196"/>
      <c r="DH1196"/>
      <c r="DI1196"/>
      <c r="DJ1196"/>
      <c r="DK1196"/>
      <c r="DL1196"/>
      <c r="DM1196"/>
      <c r="DN1196"/>
      <c r="DO1196"/>
      <c r="DP1196"/>
      <c r="DQ1196"/>
      <c r="DR1196"/>
      <c r="DS1196"/>
      <c r="DT1196"/>
      <c r="DU1196"/>
      <c r="DV1196"/>
      <c r="DW1196"/>
      <c r="DX1196"/>
      <c r="DY1196"/>
      <c r="DZ1196"/>
      <c r="EA1196"/>
      <c r="EB1196"/>
      <c r="EC1196"/>
      <c r="ED1196"/>
      <c r="EE1196"/>
      <c r="EF1196"/>
      <c r="EG1196"/>
      <c r="EH1196"/>
      <c r="EI1196"/>
      <c r="EJ1196"/>
      <c r="EK1196"/>
      <c r="EL1196"/>
      <c r="EM1196"/>
      <c r="EN1196"/>
      <c r="EO1196"/>
      <c r="EP1196"/>
      <c r="EQ1196"/>
      <c r="ER1196"/>
      <c r="ES1196"/>
      <c r="ET1196"/>
      <c r="EU1196"/>
      <c r="EV1196"/>
      <c r="EW1196"/>
      <c r="EX1196"/>
      <c r="EY1196"/>
    </row>
    <row r="1197" spans="1:155">
      <c r="A1197"/>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c r="CW1197"/>
      <c r="CX1197"/>
      <c r="CY1197"/>
      <c r="CZ1197"/>
      <c r="DA1197"/>
      <c r="DB1197"/>
      <c r="DC1197"/>
      <c r="DD1197"/>
      <c r="DE1197"/>
      <c r="DF1197"/>
      <c r="DG1197"/>
      <c r="DH1197"/>
      <c r="DI1197"/>
      <c r="DJ1197"/>
      <c r="DK1197"/>
      <c r="DL1197"/>
      <c r="DM1197"/>
      <c r="DN1197"/>
      <c r="DO1197"/>
      <c r="DP1197"/>
      <c r="DQ1197"/>
      <c r="DR1197"/>
      <c r="DS1197"/>
      <c r="DT1197"/>
      <c r="DU1197"/>
      <c r="DV1197"/>
      <c r="DW1197"/>
      <c r="DX1197"/>
      <c r="DY1197"/>
      <c r="DZ1197"/>
      <c r="EA1197"/>
      <c r="EB1197"/>
      <c r="EC1197"/>
      <c r="ED1197"/>
      <c r="EE1197"/>
      <c r="EF1197"/>
      <c r="EG1197"/>
      <c r="EH1197"/>
      <c r="EI1197"/>
      <c r="EJ1197"/>
      <c r="EK1197"/>
      <c r="EL1197"/>
      <c r="EM1197"/>
      <c r="EN1197"/>
      <c r="EO1197"/>
      <c r="EP1197"/>
      <c r="EQ1197"/>
      <c r="ER1197"/>
      <c r="ES1197"/>
      <c r="ET1197"/>
      <c r="EU1197"/>
      <c r="EV1197"/>
      <c r="EW1197"/>
      <c r="EX1197"/>
      <c r="EY1197"/>
    </row>
    <row r="1198" spans="1:155">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c r="CW1198"/>
      <c r="CX1198"/>
      <c r="CY1198"/>
      <c r="CZ1198"/>
      <c r="DA1198"/>
      <c r="DB1198"/>
      <c r="DC1198"/>
      <c r="DD1198"/>
      <c r="DE1198"/>
      <c r="DF1198"/>
      <c r="DG1198"/>
      <c r="DH1198"/>
      <c r="DI1198"/>
      <c r="DJ1198"/>
      <c r="DK1198"/>
      <c r="DL1198"/>
      <c r="DM1198"/>
      <c r="DN1198"/>
      <c r="DO1198"/>
      <c r="DP1198"/>
      <c r="DQ1198"/>
      <c r="DR1198"/>
      <c r="DS1198"/>
      <c r="DT1198"/>
      <c r="DU1198"/>
      <c r="DV1198"/>
      <c r="DW1198"/>
      <c r="DX1198"/>
      <c r="DY1198"/>
      <c r="DZ1198"/>
      <c r="EA1198"/>
      <c r="EB1198"/>
      <c r="EC1198"/>
      <c r="ED1198"/>
      <c r="EE1198"/>
      <c r="EF1198"/>
      <c r="EG1198"/>
      <c r="EH1198"/>
      <c r="EI1198"/>
      <c r="EJ1198"/>
      <c r="EK1198"/>
      <c r="EL1198"/>
      <c r="EM1198"/>
      <c r="EN1198"/>
      <c r="EO1198"/>
      <c r="EP1198"/>
      <c r="EQ1198"/>
      <c r="ER1198"/>
      <c r="ES1198"/>
      <c r="ET1198"/>
      <c r="EU1198"/>
      <c r="EV1198"/>
      <c r="EW1198"/>
      <c r="EX1198"/>
      <c r="EY1198"/>
    </row>
    <row r="1199" spans="1:155">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c r="CW1199"/>
      <c r="CX1199"/>
      <c r="CY1199"/>
      <c r="CZ1199"/>
      <c r="DA1199"/>
      <c r="DB1199"/>
      <c r="DC1199"/>
      <c r="DD1199"/>
      <c r="DE1199"/>
      <c r="DF1199"/>
      <c r="DG1199"/>
      <c r="DH1199"/>
      <c r="DI1199"/>
      <c r="DJ1199"/>
      <c r="DK1199"/>
      <c r="DL1199"/>
      <c r="DM1199"/>
      <c r="DN1199"/>
      <c r="DO1199"/>
      <c r="DP1199"/>
      <c r="DQ1199"/>
      <c r="DR1199"/>
      <c r="DS1199"/>
      <c r="DT1199"/>
      <c r="DU1199"/>
      <c r="DV1199"/>
      <c r="DW1199"/>
      <c r="DX1199"/>
      <c r="DY1199"/>
      <c r="DZ1199"/>
      <c r="EA1199"/>
      <c r="EB1199"/>
      <c r="EC1199"/>
      <c r="ED1199"/>
      <c r="EE1199"/>
      <c r="EF1199"/>
      <c r="EG1199"/>
      <c r="EH1199"/>
      <c r="EI1199"/>
      <c r="EJ1199"/>
      <c r="EK1199"/>
      <c r="EL1199"/>
      <c r="EM1199"/>
      <c r="EN1199"/>
      <c r="EO1199"/>
      <c r="EP1199"/>
      <c r="EQ1199"/>
      <c r="ER1199"/>
      <c r="ES1199"/>
      <c r="ET1199"/>
      <c r="EU1199"/>
      <c r="EV1199"/>
      <c r="EW1199"/>
      <c r="EX1199"/>
      <c r="EY1199"/>
    </row>
    <row r="1200" spans="1:155">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c r="CW1200"/>
      <c r="CX1200"/>
      <c r="CY1200"/>
      <c r="CZ1200"/>
      <c r="DA1200"/>
      <c r="DB1200"/>
      <c r="DC1200"/>
      <c r="DD1200"/>
      <c r="DE1200"/>
      <c r="DF1200"/>
      <c r="DG1200"/>
      <c r="DH1200"/>
      <c r="DI1200"/>
      <c r="DJ1200"/>
      <c r="DK1200"/>
      <c r="DL1200"/>
      <c r="DM1200"/>
      <c r="DN1200"/>
      <c r="DO1200"/>
      <c r="DP1200"/>
      <c r="DQ1200"/>
      <c r="DR1200"/>
      <c r="DS1200"/>
      <c r="DT1200"/>
      <c r="DU1200"/>
      <c r="DV1200"/>
      <c r="DW1200"/>
      <c r="DX1200"/>
      <c r="DY1200"/>
      <c r="DZ1200"/>
      <c r="EA1200"/>
      <c r="EB1200"/>
      <c r="EC1200"/>
      <c r="ED1200"/>
      <c r="EE1200"/>
      <c r="EF1200"/>
      <c r="EG1200"/>
      <c r="EH1200"/>
      <c r="EI1200"/>
      <c r="EJ1200"/>
      <c r="EK1200"/>
      <c r="EL1200"/>
      <c r="EM1200"/>
      <c r="EN1200"/>
      <c r="EO1200"/>
      <c r="EP1200"/>
      <c r="EQ1200"/>
      <c r="ER1200"/>
      <c r="ES1200"/>
      <c r="ET1200"/>
      <c r="EU1200"/>
      <c r="EV1200"/>
      <c r="EW1200"/>
      <c r="EX1200"/>
      <c r="EY1200"/>
    </row>
    <row r="1201" spans="1:155">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c r="CW1201"/>
      <c r="CX1201"/>
      <c r="CY1201"/>
      <c r="CZ1201"/>
      <c r="DA1201"/>
      <c r="DB1201"/>
      <c r="DC1201"/>
      <c r="DD1201"/>
      <c r="DE1201"/>
      <c r="DF1201"/>
      <c r="DG1201"/>
      <c r="DH1201"/>
      <c r="DI1201"/>
      <c r="DJ1201"/>
      <c r="DK1201"/>
      <c r="DL1201"/>
      <c r="DM1201"/>
      <c r="DN1201"/>
      <c r="DO1201"/>
      <c r="DP1201"/>
      <c r="DQ1201"/>
      <c r="DR1201"/>
      <c r="DS1201"/>
      <c r="DT1201"/>
      <c r="DU1201"/>
      <c r="DV1201"/>
      <c r="DW1201"/>
      <c r="DX1201"/>
      <c r="DY1201"/>
      <c r="DZ1201"/>
      <c r="EA1201"/>
      <c r="EB1201"/>
      <c r="EC1201"/>
      <c r="ED1201"/>
      <c r="EE1201"/>
      <c r="EF1201"/>
      <c r="EG1201"/>
      <c r="EH1201"/>
      <c r="EI1201"/>
      <c r="EJ1201"/>
      <c r="EK1201"/>
      <c r="EL1201"/>
      <c r="EM1201"/>
      <c r="EN1201"/>
      <c r="EO1201"/>
      <c r="EP1201"/>
      <c r="EQ1201"/>
      <c r="ER1201"/>
      <c r="ES1201"/>
      <c r="ET1201"/>
      <c r="EU1201"/>
      <c r="EV1201"/>
      <c r="EW1201"/>
      <c r="EX1201"/>
      <c r="EY1201"/>
    </row>
    <row r="1202" spans="1:155">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c r="CW1202"/>
      <c r="CX1202"/>
      <c r="CY1202"/>
      <c r="CZ1202"/>
      <c r="DA1202"/>
      <c r="DB1202"/>
      <c r="DC1202"/>
      <c r="DD1202"/>
      <c r="DE1202"/>
      <c r="DF1202"/>
      <c r="DG1202"/>
      <c r="DH1202"/>
      <c r="DI1202"/>
      <c r="DJ1202"/>
      <c r="DK1202"/>
      <c r="DL1202"/>
      <c r="DM1202"/>
      <c r="DN1202"/>
      <c r="DO1202"/>
      <c r="DP1202"/>
      <c r="DQ1202"/>
      <c r="DR1202"/>
      <c r="DS1202"/>
      <c r="DT1202"/>
      <c r="DU1202"/>
      <c r="DV1202"/>
      <c r="DW1202"/>
      <c r="DX1202"/>
      <c r="DY1202"/>
      <c r="DZ1202"/>
      <c r="EA1202"/>
      <c r="EB1202"/>
      <c r="EC1202"/>
      <c r="ED1202"/>
      <c r="EE1202"/>
      <c r="EF1202"/>
      <c r="EG1202"/>
      <c r="EH1202"/>
      <c r="EI1202"/>
      <c r="EJ1202"/>
      <c r="EK1202"/>
      <c r="EL1202"/>
      <c r="EM1202"/>
      <c r="EN1202"/>
      <c r="EO1202"/>
      <c r="EP1202"/>
      <c r="EQ1202"/>
      <c r="ER1202"/>
      <c r="ES1202"/>
      <c r="ET1202"/>
      <c r="EU1202"/>
      <c r="EV1202"/>
      <c r="EW1202"/>
      <c r="EX1202"/>
      <c r="EY1202"/>
    </row>
    <row r="1203" spans="1:155">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c r="CW1203"/>
      <c r="CX1203"/>
      <c r="CY1203"/>
      <c r="CZ1203"/>
      <c r="DA1203"/>
      <c r="DB1203"/>
      <c r="DC1203"/>
      <c r="DD1203"/>
      <c r="DE1203"/>
      <c r="DF1203"/>
      <c r="DG1203"/>
      <c r="DH1203"/>
      <c r="DI1203"/>
      <c r="DJ1203"/>
      <c r="DK1203"/>
      <c r="DL1203"/>
      <c r="DM1203"/>
      <c r="DN1203"/>
      <c r="DO1203"/>
      <c r="DP1203"/>
      <c r="DQ1203"/>
      <c r="DR1203"/>
      <c r="DS1203"/>
      <c r="DT1203"/>
      <c r="DU1203"/>
      <c r="DV1203"/>
      <c r="DW1203"/>
      <c r="DX1203"/>
      <c r="DY1203"/>
      <c r="DZ1203"/>
      <c r="EA1203"/>
      <c r="EB1203"/>
      <c r="EC1203"/>
      <c r="ED1203"/>
      <c r="EE1203"/>
      <c r="EF1203"/>
      <c r="EG1203"/>
      <c r="EH1203"/>
      <c r="EI1203"/>
      <c r="EJ1203"/>
      <c r="EK1203"/>
      <c r="EL1203"/>
      <c r="EM1203"/>
      <c r="EN1203"/>
      <c r="EO1203"/>
      <c r="EP1203"/>
      <c r="EQ1203"/>
      <c r="ER1203"/>
      <c r="ES1203"/>
      <c r="ET1203"/>
      <c r="EU1203"/>
      <c r="EV1203"/>
      <c r="EW1203"/>
      <c r="EX1203"/>
      <c r="EY1203"/>
    </row>
    <row r="1204" spans="1:155">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c r="CW1204"/>
      <c r="CX1204"/>
      <c r="CY1204"/>
      <c r="CZ1204"/>
      <c r="DA1204"/>
      <c r="DB1204"/>
      <c r="DC1204"/>
      <c r="DD1204"/>
      <c r="DE1204"/>
      <c r="DF1204"/>
      <c r="DG1204"/>
      <c r="DH1204"/>
      <c r="DI1204"/>
      <c r="DJ1204"/>
      <c r="DK1204"/>
      <c r="DL1204"/>
      <c r="DM1204"/>
      <c r="DN1204"/>
      <c r="DO1204"/>
      <c r="DP1204"/>
      <c r="DQ1204"/>
      <c r="DR1204"/>
      <c r="DS1204"/>
      <c r="DT1204"/>
      <c r="DU1204"/>
      <c r="DV1204"/>
      <c r="DW1204"/>
      <c r="DX1204"/>
      <c r="DY1204"/>
      <c r="DZ1204"/>
      <c r="EA1204"/>
      <c r="EB1204"/>
      <c r="EC1204"/>
      <c r="ED1204"/>
      <c r="EE1204"/>
      <c r="EF1204"/>
      <c r="EG1204"/>
      <c r="EH1204"/>
      <c r="EI1204"/>
      <c r="EJ1204"/>
      <c r="EK1204"/>
      <c r="EL1204"/>
      <c r="EM1204"/>
      <c r="EN1204"/>
      <c r="EO1204"/>
      <c r="EP1204"/>
      <c r="EQ1204"/>
      <c r="ER1204"/>
      <c r="ES1204"/>
      <c r="ET1204"/>
      <c r="EU1204"/>
      <c r="EV1204"/>
      <c r="EW1204"/>
      <c r="EX1204"/>
      <c r="EY1204"/>
    </row>
    <row r="1205" spans="1:155">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c r="CW1205"/>
      <c r="CX1205"/>
      <c r="CY1205"/>
      <c r="CZ1205"/>
      <c r="DA1205"/>
      <c r="DB1205"/>
      <c r="DC1205"/>
      <c r="DD1205"/>
      <c r="DE1205"/>
      <c r="DF1205"/>
      <c r="DG1205"/>
      <c r="DH1205"/>
      <c r="DI1205"/>
      <c r="DJ1205"/>
      <c r="DK1205"/>
      <c r="DL1205"/>
      <c r="DM1205"/>
      <c r="DN1205"/>
      <c r="DO1205"/>
      <c r="DP1205"/>
      <c r="DQ1205"/>
      <c r="DR1205"/>
      <c r="DS1205"/>
      <c r="DT1205"/>
      <c r="DU1205"/>
      <c r="DV1205"/>
      <c r="DW1205"/>
      <c r="DX1205"/>
      <c r="DY1205"/>
      <c r="DZ1205"/>
      <c r="EA1205"/>
      <c r="EB1205"/>
      <c r="EC1205"/>
      <c r="ED1205"/>
      <c r="EE1205"/>
      <c r="EF1205"/>
      <c r="EG1205"/>
      <c r="EH1205"/>
      <c r="EI1205"/>
      <c r="EJ1205"/>
      <c r="EK1205"/>
      <c r="EL1205"/>
      <c r="EM1205"/>
      <c r="EN1205"/>
      <c r="EO1205"/>
      <c r="EP1205"/>
      <c r="EQ1205"/>
      <c r="ER1205"/>
      <c r="ES1205"/>
      <c r="ET1205"/>
      <c r="EU1205"/>
      <c r="EV1205"/>
      <c r="EW1205"/>
      <c r="EX1205"/>
      <c r="EY1205"/>
    </row>
    <row r="1206" spans="1:155">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c r="CW1206"/>
      <c r="CX1206"/>
      <c r="CY1206"/>
      <c r="CZ1206"/>
      <c r="DA1206"/>
      <c r="DB1206"/>
      <c r="DC1206"/>
      <c r="DD1206"/>
      <c r="DE1206"/>
      <c r="DF1206"/>
      <c r="DG1206"/>
      <c r="DH1206"/>
      <c r="DI1206"/>
      <c r="DJ1206"/>
      <c r="DK1206"/>
      <c r="DL1206"/>
      <c r="DM1206"/>
      <c r="DN1206"/>
      <c r="DO1206"/>
      <c r="DP1206"/>
      <c r="DQ1206"/>
      <c r="DR1206"/>
      <c r="DS1206"/>
      <c r="DT1206"/>
      <c r="DU1206"/>
      <c r="DV1206"/>
      <c r="DW1206"/>
      <c r="DX1206"/>
      <c r="DY1206"/>
      <c r="DZ1206"/>
      <c r="EA1206"/>
      <c r="EB1206"/>
      <c r="EC1206"/>
      <c r="ED1206"/>
      <c r="EE1206"/>
      <c r="EF1206"/>
      <c r="EG1206"/>
      <c r="EH1206"/>
      <c r="EI1206"/>
      <c r="EJ1206"/>
      <c r="EK1206"/>
      <c r="EL1206"/>
      <c r="EM1206"/>
      <c r="EN1206"/>
      <c r="EO1206"/>
      <c r="EP1206"/>
      <c r="EQ1206"/>
      <c r="ER1206"/>
      <c r="ES1206"/>
      <c r="ET1206"/>
      <c r="EU1206"/>
      <c r="EV1206"/>
      <c r="EW1206"/>
      <c r="EX1206"/>
      <c r="EY1206"/>
    </row>
    <row r="1207" spans="1:155">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c r="CW1207"/>
      <c r="CX1207"/>
      <c r="CY1207"/>
      <c r="CZ1207"/>
      <c r="DA1207"/>
      <c r="DB1207"/>
      <c r="DC1207"/>
      <c r="DD1207"/>
      <c r="DE1207"/>
      <c r="DF1207"/>
      <c r="DG1207"/>
      <c r="DH1207"/>
      <c r="DI1207"/>
      <c r="DJ1207"/>
      <c r="DK1207"/>
      <c r="DL1207"/>
      <c r="DM1207"/>
      <c r="DN1207"/>
      <c r="DO1207"/>
      <c r="DP1207"/>
      <c r="DQ1207"/>
      <c r="DR1207"/>
      <c r="DS1207"/>
      <c r="DT1207"/>
      <c r="DU1207"/>
      <c r="DV1207"/>
      <c r="DW1207"/>
      <c r="DX1207"/>
      <c r="DY1207"/>
      <c r="DZ1207"/>
      <c r="EA1207"/>
      <c r="EB1207"/>
      <c r="EC1207"/>
      <c r="ED1207"/>
      <c r="EE1207"/>
      <c r="EF1207"/>
      <c r="EG1207"/>
      <c r="EH1207"/>
      <c r="EI1207"/>
      <c r="EJ1207"/>
      <c r="EK1207"/>
      <c r="EL1207"/>
      <c r="EM1207"/>
      <c r="EN1207"/>
      <c r="EO1207"/>
      <c r="EP1207"/>
      <c r="EQ1207"/>
      <c r="ER1207"/>
      <c r="ES1207"/>
      <c r="ET1207"/>
      <c r="EU1207"/>
      <c r="EV1207"/>
      <c r="EW1207"/>
      <c r="EX1207"/>
      <c r="EY1207"/>
    </row>
    <row r="1208" spans="1:155">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c r="CW1208"/>
      <c r="CX1208"/>
      <c r="CY1208"/>
      <c r="CZ1208"/>
      <c r="DA1208"/>
      <c r="DB1208"/>
      <c r="DC1208"/>
      <c r="DD1208"/>
      <c r="DE1208"/>
      <c r="DF1208"/>
      <c r="DG1208"/>
      <c r="DH1208"/>
      <c r="DI1208"/>
      <c r="DJ1208"/>
      <c r="DK1208"/>
      <c r="DL1208"/>
      <c r="DM1208"/>
      <c r="DN1208"/>
      <c r="DO1208"/>
      <c r="DP1208"/>
      <c r="DQ1208"/>
      <c r="DR1208"/>
      <c r="DS1208"/>
      <c r="DT1208"/>
      <c r="DU1208"/>
      <c r="DV1208"/>
      <c r="DW1208"/>
      <c r="DX1208"/>
      <c r="DY1208"/>
      <c r="DZ1208"/>
      <c r="EA1208"/>
      <c r="EB1208"/>
      <c r="EC1208"/>
      <c r="ED1208"/>
      <c r="EE1208"/>
      <c r="EF1208"/>
      <c r="EG1208"/>
      <c r="EH1208"/>
      <c r="EI1208"/>
      <c r="EJ1208"/>
      <c r="EK1208"/>
      <c r="EL1208"/>
      <c r="EM1208"/>
      <c r="EN1208"/>
      <c r="EO1208"/>
      <c r="EP1208"/>
      <c r="EQ1208"/>
      <c r="ER1208"/>
      <c r="ES1208"/>
      <c r="ET1208"/>
      <c r="EU1208"/>
      <c r="EV1208"/>
      <c r="EW1208"/>
      <c r="EX1208"/>
      <c r="EY1208"/>
    </row>
    <row r="1209" spans="1:155">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c r="CW1209"/>
      <c r="CX1209"/>
      <c r="CY1209"/>
      <c r="CZ1209"/>
      <c r="DA1209"/>
      <c r="DB1209"/>
      <c r="DC1209"/>
      <c r="DD1209"/>
      <c r="DE1209"/>
      <c r="DF1209"/>
      <c r="DG1209"/>
      <c r="DH1209"/>
      <c r="DI1209"/>
      <c r="DJ1209"/>
      <c r="DK1209"/>
      <c r="DL1209"/>
      <c r="DM1209"/>
      <c r="DN1209"/>
      <c r="DO1209"/>
      <c r="DP1209"/>
      <c r="DQ1209"/>
      <c r="DR1209"/>
      <c r="DS1209"/>
      <c r="DT1209"/>
      <c r="DU1209"/>
      <c r="DV1209"/>
      <c r="DW1209"/>
      <c r="DX1209"/>
      <c r="DY1209"/>
      <c r="DZ1209"/>
      <c r="EA1209"/>
      <c r="EB1209"/>
      <c r="EC1209"/>
      <c r="ED1209"/>
      <c r="EE1209"/>
      <c r="EF1209"/>
      <c r="EG1209"/>
      <c r="EH1209"/>
      <c r="EI1209"/>
      <c r="EJ1209"/>
      <c r="EK1209"/>
      <c r="EL1209"/>
      <c r="EM1209"/>
      <c r="EN1209"/>
      <c r="EO1209"/>
      <c r="EP1209"/>
      <c r="EQ1209"/>
      <c r="ER1209"/>
      <c r="ES1209"/>
      <c r="ET1209"/>
      <c r="EU1209"/>
      <c r="EV1209"/>
      <c r="EW1209"/>
      <c r="EX1209"/>
      <c r="EY1209"/>
    </row>
    <row r="1210" spans="1:155">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c r="CW1210"/>
      <c r="CX1210"/>
      <c r="CY1210"/>
      <c r="CZ1210"/>
      <c r="DA1210"/>
      <c r="DB1210"/>
      <c r="DC1210"/>
      <c r="DD1210"/>
      <c r="DE1210"/>
      <c r="DF1210"/>
      <c r="DG1210"/>
      <c r="DH1210"/>
      <c r="DI1210"/>
      <c r="DJ1210"/>
      <c r="DK1210"/>
      <c r="DL1210"/>
      <c r="DM1210"/>
      <c r="DN1210"/>
      <c r="DO1210"/>
      <c r="DP1210"/>
      <c r="DQ1210"/>
      <c r="DR1210"/>
      <c r="DS1210"/>
      <c r="DT1210"/>
      <c r="DU1210"/>
      <c r="DV1210"/>
      <c r="DW1210"/>
      <c r="DX1210"/>
      <c r="DY1210"/>
      <c r="DZ1210"/>
      <c r="EA1210"/>
      <c r="EB1210"/>
      <c r="EC1210"/>
      <c r="ED1210"/>
      <c r="EE1210"/>
      <c r="EF1210"/>
      <c r="EG1210"/>
      <c r="EH1210"/>
      <c r="EI1210"/>
      <c r="EJ1210"/>
      <c r="EK1210"/>
      <c r="EL1210"/>
      <c r="EM1210"/>
      <c r="EN1210"/>
      <c r="EO1210"/>
      <c r="EP1210"/>
      <c r="EQ1210"/>
      <c r="ER1210"/>
      <c r="ES1210"/>
      <c r="ET1210"/>
      <c r="EU1210"/>
      <c r="EV1210"/>
      <c r="EW1210"/>
      <c r="EX1210"/>
      <c r="EY1210"/>
    </row>
    <row r="1211" spans="1:155">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c r="CW1211"/>
      <c r="CX1211"/>
      <c r="CY1211"/>
      <c r="CZ1211"/>
      <c r="DA1211"/>
      <c r="DB1211"/>
      <c r="DC1211"/>
      <c r="DD1211"/>
      <c r="DE1211"/>
      <c r="DF1211"/>
      <c r="DG1211"/>
      <c r="DH1211"/>
      <c r="DI1211"/>
      <c r="DJ1211"/>
      <c r="DK1211"/>
      <c r="DL1211"/>
      <c r="DM1211"/>
      <c r="DN1211"/>
      <c r="DO1211"/>
      <c r="DP1211"/>
      <c r="DQ1211"/>
      <c r="DR1211"/>
      <c r="DS1211"/>
      <c r="DT1211"/>
      <c r="DU1211"/>
      <c r="DV1211"/>
      <c r="DW1211"/>
      <c r="DX1211"/>
      <c r="DY1211"/>
      <c r="DZ1211"/>
      <c r="EA1211"/>
      <c r="EB1211"/>
      <c r="EC1211"/>
      <c r="ED1211"/>
      <c r="EE1211"/>
      <c r="EF1211"/>
      <c r="EG1211"/>
      <c r="EH1211"/>
      <c r="EI1211"/>
      <c r="EJ1211"/>
      <c r="EK1211"/>
      <c r="EL1211"/>
      <c r="EM1211"/>
      <c r="EN1211"/>
      <c r="EO1211"/>
      <c r="EP1211"/>
      <c r="EQ1211"/>
      <c r="ER1211"/>
      <c r="ES1211"/>
      <c r="ET1211"/>
      <c r="EU1211"/>
      <c r="EV1211"/>
      <c r="EW1211"/>
      <c r="EX1211"/>
      <c r="EY1211"/>
    </row>
    <row r="1212" spans="1:155">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c r="CW1212"/>
      <c r="CX1212"/>
      <c r="CY1212"/>
      <c r="CZ1212"/>
      <c r="DA1212"/>
      <c r="DB1212"/>
      <c r="DC1212"/>
      <c r="DD1212"/>
      <c r="DE1212"/>
      <c r="DF1212"/>
      <c r="DG1212"/>
      <c r="DH1212"/>
      <c r="DI1212"/>
      <c r="DJ1212"/>
      <c r="DK1212"/>
      <c r="DL1212"/>
      <c r="DM1212"/>
      <c r="DN1212"/>
      <c r="DO1212"/>
      <c r="DP1212"/>
      <c r="DQ1212"/>
      <c r="DR1212"/>
      <c r="DS1212"/>
      <c r="DT1212"/>
      <c r="DU1212"/>
      <c r="DV1212"/>
      <c r="DW1212"/>
      <c r="DX1212"/>
      <c r="DY1212"/>
      <c r="DZ1212"/>
      <c r="EA1212"/>
      <c r="EB1212"/>
      <c r="EC1212"/>
      <c r="ED1212"/>
      <c r="EE1212"/>
      <c r="EF1212"/>
      <c r="EG1212"/>
      <c r="EH1212"/>
      <c r="EI1212"/>
      <c r="EJ1212"/>
      <c r="EK1212"/>
      <c r="EL1212"/>
      <c r="EM1212"/>
      <c r="EN1212"/>
      <c r="EO1212"/>
      <c r="EP1212"/>
      <c r="EQ1212"/>
      <c r="ER1212"/>
      <c r="ES1212"/>
      <c r="ET1212"/>
      <c r="EU1212"/>
      <c r="EV1212"/>
      <c r="EW1212"/>
      <c r="EX1212"/>
      <c r="EY1212"/>
    </row>
    <row r="1213" spans="1:155">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c r="CW1213"/>
      <c r="CX1213"/>
      <c r="CY1213"/>
      <c r="CZ1213"/>
      <c r="DA1213"/>
      <c r="DB1213"/>
      <c r="DC1213"/>
      <c r="DD1213"/>
      <c r="DE1213"/>
      <c r="DF1213"/>
      <c r="DG1213"/>
      <c r="DH1213"/>
      <c r="DI1213"/>
      <c r="DJ1213"/>
      <c r="DK1213"/>
      <c r="DL1213"/>
      <c r="DM1213"/>
      <c r="DN1213"/>
      <c r="DO1213"/>
      <c r="DP1213"/>
      <c r="DQ1213"/>
      <c r="DR1213"/>
      <c r="DS1213"/>
      <c r="DT1213"/>
      <c r="DU1213"/>
      <c r="DV1213"/>
      <c r="DW1213"/>
      <c r="DX1213"/>
      <c r="DY1213"/>
      <c r="DZ1213"/>
      <c r="EA1213"/>
      <c r="EB1213"/>
      <c r="EC1213"/>
      <c r="ED1213"/>
      <c r="EE1213"/>
      <c r="EF1213"/>
      <c r="EG1213"/>
      <c r="EH1213"/>
      <c r="EI1213"/>
      <c r="EJ1213"/>
      <c r="EK1213"/>
      <c r="EL1213"/>
      <c r="EM1213"/>
      <c r="EN1213"/>
      <c r="EO1213"/>
      <c r="EP1213"/>
      <c r="EQ1213"/>
      <c r="ER1213"/>
      <c r="ES1213"/>
      <c r="ET1213"/>
      <c r="EU1213"/>
      <c r="EV1213"/>
      <c r="EW1213"/>
      <c r="EX1213"/>
      <c r="EY1213"/>
    </row>
    <row r="1214" spans="1:155">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c r="CW1214"/>
      <c r="CX1214"/>
      <c r="CY1214"/>
      <c r="CZ1214"/>
      <c r="DA1214"/>
      <c r="DB1214"/>
      <c r="DC1214"/>
      <c r="DD1214"/>
      <c r="DE1214"/>
      <c r="DF1214"/>
      <c r="DG1214"/>
      <c r="DH1214"/>
      <c r="DI1214"/>
      <c r="DJ1214"/>
      <c r="DK1214"/>
      <c r="DL1214"/>
      <c r="DM1214"/>
      <c r="DN1214"/>
      <c r="DO1214"/>
      <c r="DP1214"/>
      <c r="DQ1214"/>
      <c r="DR1214"/>
      <c r="DS1214"/>
      <c r="DT1214"/>
      <c r="DU1214"/>
      <c r="DV1214"/>
      <c r="DW1214"/>
      <c r="DX1214"/>
      <c r="DY1214"/>
      <c r="DZ1214"/>
      <c r="EA1214"/>
      <c r="EB1214"/>
      <c r="EC1214"/>
      <c r="ED1214"/>
      <c r="EE1214"/>
      <c r="EF1214"/>
      <c r="EG1214"/>
      <c r="EH1214"/>
      <c r="EI1214"/>
      <c r="EJ1214"/>
      <c r="EK1214"/>
      <c r="EL1214"/>
      <c r="EM1214"/>
      <c r="EN1214"/>
      <c r="EO1214"/>
      <c r="EP1214"/>
      <c r="EQ1214"/>
      <c r="ER1214"/>
      <c r="ES1214"/>
      <c r="ET1214"/>
      <c r="EU1214"/>
      <c r="EV1214"/>
      <c r="EW1214"/>
      <c r="EX1214"/>
      <c r="EY1214"/>
    </row>
    <row r="1215" spans="1:155">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c r="CW1215"/>
      <c r="CX1215"/>
      <c r="CY1215"/>
      <c r="CZ1215"/>
      <c r="DA1215"/>
      <c r="DB1215"/>
      <c r="DC1215"/>
      <c r="DD1215"/>
      <c r="DE1215"/>
      <c r="DF1215"/>
      <c r="DG1215"/>
      <c r="DH1215"/>
      <c r="DI1215"/>
      <c r="DJ1215"/>
      <c r="DK1215"/>
      <c r="DL1215"/>
      <c r="DM1215"/>
      <c r="DN1215"/>
      <c r="DO1215"/>
      <c r="DP1215"/>
      <c r="DQ1215"/>
      <c r="DR1215"/>
      <c r="DS1215"/>
      <c r="DT1215"/>
      <c r="DU1215"/>
      <c r="DV1215"/>
      <c r="DW1215"/>
      <c r="DX1215"/>
      <c r="DY1215"/>
      <c r="DZ1215"/>
      <c r="EA1215"/>
      <c r="EB1215"/>
      <c r="EC1215"/>
      <c r="ED1215"/>
      <c r="EE1215"/>
      <c r="EF1215"/>
      <c r="EG1215"/>
      <c r="EH1215"/>
      <c r="EI1215"/>
      <c r="EJ1215"/>
      <c r="EK1215"/>
      <c r="EL1215"/>
      <c r="EM1215"/>
      <c r="EN1215"/>
      <c r="EO1215"/>
      <c r="EP1215"/>
      <c r="EQ1215"/>
      <c r="ER1215"/>
      <c r="ES1215"/>
      <c r="ET1215"/>
      <c r="EU1215"/>
      <c r="EV1215"/>
      <c r="EW1215"/>
      <c r="EX1215"/>
      <c r="EY1215"/>
    </row>
    <row r="1216" spans="1:155">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c r="CW1216"/>
      <c r="CX1216"/>
      <c r="CY1216"/>
      <c r="CZ1216"/>
      <c r="DA1216"/>
      <c r="DB1216"/>
      <c r="DC1216"/>
      <c r="DD1216"/>
      <c r="DE1216"/>
      <c r="DF1216"/>
      <c r="DG1216"/>
      <c r="DH1216"/>
      <c r="DI1216"/>
      <c r="DJ1216"/>
      <c r="DK1216"/>
      <c r="DL1216"/>
      <c r="DM1216"/>
      <c r="DN1216"/>
      <c r="DO1216"/>
      <c r="DP1216"/>
      <c r="DQ1216"/>
      <c r="DR1216"/>
      <c r="DS1216"/>
      <c r="DT1216"/>
      <c r="DU1216"/>
      <c r="DV1216"/>
      <c r="DW1216"/>
      <c r="DX1216"/>
      <c r="DY1216"/>
      <c r="DZ1216"/>
      <c r="EA1216"/>
      <c r="EB1216"/>
      <c r="EC1216"/>
      <c r="ED1216"/>
      <c r="EE1216"/>
      <c r="EF1216"/>
      <c r="EG1216"/>
      <c r="EH1216"/>
      <c r="EI1216"/>
      <c r="EJ1216"/>
      <c r="EK1216"/>
      <c r="EL1216"/>
      <c r="EM1216"/>
      <c r="EN1216"/>
      <c r="EO1216"/>
      <c r="EP1216"/>
      <c r="EQ1216"/>
      <c r="ER1216"/>
      <c r="ES1216"/>
      <c r="ET1216"/>
      <c r="EU1216"/>
      <c r="EV1216"/>
      <c r="EW1216"/>
      <c r="EX1216"/>
      <c r="EY1216"/>
    </row>
    <row r="1217" spans="1:155">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c r="CW1217"/>
      <c r="CX1217"/>
      <c r="CY1217"/>
      <c r="CZ1217"/>
      <c r="DA1217"/>
      <c r="DB1217"/>
      <c r="DC1217"/>
      <c r="DD1217"/>
      <c r="DE1217"/>
      <c r="DF1217"/>
      <c r="DG1217"/>
      <c r="DH1217"/>
      <c r="DI1217"/>
      <c r="DJ1217"/>
      <c r="DK1217"/>
      <c r="DL1217"/>
      <c r="DM1217"/>
      <c r="DN1217"/>
      <c r="DO1217"/>
      <c r="DP1217"/>
      <c r="DQ1217"/>
      <c r="DR1217"/>
      <c r="DS1217"/>
      <c r="DT1217"/>
      <c r="DU1217"/>
      <c r="DV1217"/>
      <c r="DW1217"/>
      <c r="DX1217"/>
      <c r="DY1217"/>
      <c r="DZ1217"/>
      <c r="EA1217"/>
      <c r="EB1217"/>
      <c r="EC1217"/>
      <c r="ED1217"/>
      <c r="EE1217"/>
      <c r="EF1217"/>
      <c r="EG1217"/>
      <c r="EH1217"/>
      <c r="EI1217"/>
      <c r="EJ1217"/>
      <c r="EK1217"/>
      <c r="EL1217"/>
      <c r="EM1217"/>
      <c r="EN1217"/>
      <c r="EO1217"/>
      <c r="EP1217"/>
      <c r="EQ1217"/>
      <c r="ER1217"/>
      <c r="ES1217"/>
      <c r="ET1217"/>
      <c r="EU1217"/>
      <c r="EV1217"/>
      <c r="EW1217"/>
      <c r="EX1217"/>
      <c r="EY1217"/>
    </row>
    <row r="1218" spans="1:155">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c r="CW1218"/>
      <c r="CX1218"/>
      <c r="CY1218"/>
      <c r="CZ1218"/>
      <c r="DA1218"/>
      <c r="DB1218"/>
      <c r="DC1218"/>
      <c r="DD1218"/>
      <c r="DE1218"/>
      <c r="DF1218"/>
      <c r="DG1218"/>
      <c r="DH1218"/>
      <c r="DI1218"/>
      <c r="DJ1218"/>
      <c r="DK1218"/>
      <c r="DL1218"/>
      <c r="DM1218"/>
      <c r="DN1218"/>
      <c r="DO1218"/>
      <c r="DP1218"/>
      <c r="DQ1218"/>
      <c r="DR1218"/>
      <c r="DS1218"/>
      <c r="DT1218"/>
      <c r="DU1218"/>
      <c r="DV1218"/>
      <c r="DW1218"/>
      <c r="DX1218"/>
      <c r="DY1218"/>
      <c r="DZ1218"/>
      <c r="EA1218"/>
      <c r="EB1218"/>
      <c r="EC1218"/>
      <c r="ED1218"/>
      <c r="EE1218"/>
      <c r="EF1218"/>
      <c r="EG1218"/>
      <c r="EH1218"/>
      <c r="EI1218"/>
      <c r="EJ1218"/>
      <c r="EK1218"/>
      <c r="EL1218"/>
      <c r="EM1218"/>
      <c r="EN1218"/>
      <c r="EO1218"/>
      <c r="EP1218"/>
      <c r="EQ1218"/>
      <c r="ER1218"/>
      <c r="ES1218"/>
      <c r="ET1218"/>
      <c r="EU1218"/>
      <c r="EV1218"/>
      <c r="EW1218"/>
      <c r="EX1218"/>
      <c r="EY1218"/>
    </row>
    <row r="1219" spans="1:155">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c r="CW1219"/>
      <c r="CX1219"/>
      <c r="CY1219"/>
      <c r="CZ1219"/>
      <c r="DA1219"/>
      <c r="DB1219"/>
      <c r="DC1219"/>
      <c r="DD1219"/>
      <c r="DE1219"/>
      <c r="DF1219"/>
      <c r="DG1219"/>
      <c r="DH1219"/>
      <c r="DI1219"/>
      <c r="DJ1219"/>
      <c r="DK1219"/>
      <c r="DL1219"/>
      <c r="DM1219"/>
      <c r="DN1219"/>
      <c r="DO1219"/>
      <c r="DP1219"/>
      <c r="DQ1219"/>
      <c r="DR1219"/>
      <c r="DS1219"/>
      <c r="DT1219"/>
      <c r="DU1219"/>
      <c r="DV1219"/>
      <c r="DW1219"/>
      <c r="DX1219"/>
      <c r="DY1219"/>
      <c r="DZ1219"/>
      <c r="EA1219"/>
      <c r="EB1219"/>
      <c r="EC1219"/>
      <c r="ED1219"/>
      <c r="EE1219"/>
      <c r="EF1219"/>
      <c r="EG1219"/>
      <c r="EH1219"/>
      <c r="EI1219"/>
      <c r="EJ1219"/>
      <c r="EK1219"/>
      <c r="EL1219"/>
      <c r="EM1219"/>
      <c r="EN1219"/>
      <c r="EO1219"/>
      <c r="EP1219"/>
      <c r="EQ1219"/>
      <c r="ER1219"/>
      <c r="ES1219"/>
      <c r="ET1219"/>
      <c r="EU1219"/>
      <c r="EV1219"/>
      <c r="EW1219"/>
      <c r="EX1219"/>
      <c r="EY1219"/>
    </row>
    <row r="1220" spans="1:155">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c r="CW1220"/>
      <c r="CX1220"/>
      <c r="CY1220"/>
      <c r="CZ1220"/>
      <c r="DA1220"/>
      <c r="DB1220"/>
      <c r="DC1220"/>
      <c r="DD1220"/>
      <c r="DE1220"/>
      <c r="DF1220"/>
      <c r="DG1220"/>
      <c r="DH1220"/>
      <c r="DI1220"/>
      <c r="DJ1220"/>
      <c r="DK1220"/>
      <c r="DL1220"/>
      <c r="DM1220"/>
      <c r="DN1220"/>
      <c r="DO1220"/>
      <c r="DP1220"/>
      <c r="DQ1220"/>
      <c r="DR1220"/>
      <c r="DS1220"/>
      <c r="DT1220"/>
      <c r="DU1220"/>
      <c r="DV1220"/>
      <c r="DW1220"/>
      <c r="DX1220"/>
      <c r="DY1220"/>
      <c r="DZ1220"/>
      <c r="EA1220"/>
      <c r="EB1220"/>
      <c r="EC1220"/>
      <c r="ED1220"/>
      <c r="EE1220"/>
      <c r="EF1220"/>
      <c r="EG1220"/>
      <c r="EH1220"/>
      <c r="EI1220"/>
      <c r="EJ1220"/>
      <c r="EK1220"/>
      <c r="EL1220"/>
      <c r="EM1220"/>
      <c r="EN1220"/>
      <c r="EO1220"/>
      <c r="EP1220"/>
      <c r="EQ1220"/>
      <c r="ER1220"/>
      <c r="ES1220"/>
      <c r="ET1220"/>
      <c r="EU1220"/>
      <c r="EV1220"/>
      <c r="EW1220"/>
      <c r="EX1220"/>
      <c r="EY1220"/>
    </row>
    <row r="1221" spans="1:155">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c r="CW1221"/>
      <c r="CX1221"/>
      <c r="CY1221"/>
      <c r="CZ1221"/>
      <c r="DA1221"/>
      <c r="DB1221"/>
      <c r="DC1221"/>
      <c r="DD1221"/>
      <c r="DE1221"/>
      <c r="DF1221"/>
      <c r="DG1221"/>
      <c r="DH1221"/>
      <c r="DI1221"/>
      <c r="DJ1221"/>
      <c r="DK1221"/>
      <c r="DL1221"/>
      <c r="DM1221"/>
      <c r="DN1221"/>
      <c r="DO1221"/>
      <c r="DP1221"/>
      <c r="DQ1221"/>
      <c r="DR1221"/>
      <c r="DS1221"/>
      <c r="DT1221"/>
      <c r="DU1221"/>
      <c r="DV1221"/>
      <c r="DW1221"/>
      <c r="DX1221"/>
      <c r="DY1221"/>
      <c r="DZ1221"/>
      <c r="EA1221"/>
      <c r="EB1221"/>
      <c r="EC1221"/>
      <c r="ED1221"/>
      <c r="EE1221"/>
      <c r="EF1221"/>
      <c r="EG1221"/>
      <c r="EH1221"/>
      <c r="EI1221"/>
      <c r="EJ1221"/>
      <c r="EK1221"/>
      <c r="EL1221"/>
      <c r="EM1221"/>
      <c r="EN1221"/>
      <c r="EO1221"/>
      <c r="EP1221"/>
      <c r="EQ1221"/>
      <c r="ER1221"/>
      <c r="ES1221"/>
      <c r="ET1221"/>
      <c r="EU1221"/>
      <c r="EV1221"/>
      <c r="EW1221"/>
      <c r="EX1221"/>
      <c r="EY1221"/>
    </row>
    <row r="1222" spans="1:155">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c r="CW1222"/>
      <c r="CX1222"/>
      <c r="CY1222"/>
      <c r="CZ1222"/>
      <c r="DA1222"/>
      <c r="DB1222"/>
      <c r="DC1222"/>
      <c r="DD1222"/>
      <c r="DE1222"/>
      <c r="DF1222"/>
      <c r="DG1222"/>
      <c r="DH1222"/>
      <c r="DI1222"/>
      <c r="DJ1222"/>
      <c r="DK1222"/>
      <c r="DL1222"/>
      <c r="DM1222"/>
      <c r="DN1222"/>
      <c r="DO1222"/>
      <c r="DP1222"/>
      <c r="DQ1222"/>
      <c r="DR1222"/>
      <c r="DS1222"/>
      <c r="DT1222"/>
      <c r="DU1222"/>
      <c r="DV1222"/>
      <c r="DW1222"/>
      <c r="DX1222"/>
      <c r="DY1222"/>
      <c r="DZ1222"/>
      <c r="EA1222"/>
      <c r="EB1222"/>
      <c r="EC1222"/>
      <c r="ED1222"/>
      <c r="EE1222"/>
      <c r="EF1222"/>
      <c r="EG1222"/>
      <c r="EH1222"/>
      <c r="EI1222"/>
      <c r="EJ1222"/>
      <c r="EK1222"/>
      <c r="EL1222"/>
      <c r="EM1222"/>
      <c r="EN1222"/>
      <c r="EO1222"/>
      <c r="EP1222"/>
      <c r="EQ1222"/>
      <c r="ER1222"/>
      <c r="ES1222"/>
      <c r="ET1222"/>
      <c r="EU1222"/>
      <c r="EV1222"/>
      <c r="EW1222"/>
      <c r="EX1222"/>
      <c r="EY1222"/>
    </row>
    <row r="1223" spans="1:155">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c r="CW1223"/>
      <c r="CX1223"/>
      <c r="CY1223"/>
      <c r="CZ1223"/>
      <c r="DA1223"/>
      <c r="DB1223"/>
      <c r="DC1223"/>
      <c r="DD1223"/>
      <c r="DE1223"/>
      <c r="DF1223"/>
      <c r="DG1223"/>
      <c r="DH1223"/>
      <c r="DI1223"/>
      <c r="DJ1223"/>
      <c r="DK1223"/>
      <c r="DL1223"/>
      <c r="DM1223"/>
      <c r="DN1223"/>
      <c r="DO1223"/>
      <c r="DP1223"/>
      <c r="DQ1223"/>
      <c r="DR1223"/>
      <c r="DS1223"/>
      <c r="DT1223"/>
      <c r="DU1223"/>
      <c r="DV1223"/>
      <c r="DW1223"/>
      <c r="DX1223"/>
      <c r="DY1223"/>
      <c r="DZ1223"/>
      <c r="EA1223"/>
      <c r="EB1223"/>
      <c r="EC1223"/>
      <c r="ED1223"/>
      <c r="EE1223"/>
      <c r="EF1223"/>
      <c r="EG1223"/>
      <c r="EH1223"/>
      <c r="EI1223"/>
      <c r="EJ1223"/>
      <c r="EK1223"/>
      <c r="EL1223"/>
      <c r="EM1223"/>
      <c r="EN1223"/>
      <c r="EO1223"/>
      <c r="EP1223"/>
      <c r="EQ1223"/>
      <c r="ER1223"/>
      <c r="ES1223"/>
      <c r="ET1223"/>
      <c r="EU1223"/>
      <c r="EV1223"/>
      <c r="EW1223"/>
      <c r="EX1223"/>
      <c r="EY1223"/>
    </row>
    <row r="1224" spans="1:155">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c r="CW1224"/>
      <c r="CX1224"/>
      <c r="CY1224"/>
      <c r="CZ1224"/>
      <c r="DA1224"/>
      <c r="DB1224"/>
      <c r="DC1224"/>
      <c r="DD1224"/>
      <c r="DE1224"/>
      <c r="DF1224"/>
      <c r="DG1224"/>
      <c r="DH1224"/>
      <c r="DI1224"/>
      <c r="DJ1224"/>
      <c r="DK1224"/>
      <c r="DL1224"/>
      <c r="DM1224"/>
      <c r="DN1224"/>
      <c r="DO1224"/>
      <c r="DP1224"/>
      <c r="DQ1224"/>
      <c r="DR1224"/>
      <c r="DS1224"/>
      <c r="DT1224"/>
      <c r="DU1224"/>
      <c r="DV1224"/>
      <c r="DW1224"/>
      <c r="DX1224"/>
      <c r="DY1224"/>
      <c r="DZ1224"/>
      <c r="EA1224"/>
      <c r="EB1224"/>
      <c r="EC1224"/>
      <c r="ED1224"/>
      <c r="EE1224"/>
      <c r="EF1224"/>
      <c r="EG1224"/>
      <c r="EH1224"/>
      <c r="EI1224"/>
      <c r="EJ1224"/>
      <c r="EK1224"/>
      <c r="EL1224"/>
      <c r="EM1224"/>
      <c r="EN1224"/>
      <c r="EO1224"/>
      <c r="EP1224"/>
      <c r="EQ1224"/>
      <c r="ER1224"/>
      <c r="ES1224"/>
      <c r="ET1224"/>
      <c r="EU1224"/>
      <c r="EV1224"/>
      <c r="EW1224"/>
      <c r="EX1224"/>
      <c r="EY1224"/>
    </row>
    <row r="1225" spans="1:155">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c r="DF1225"/>
      <c r="DG1225"/>
      <c r="DH1225"/>
      <c r="DI1225"/>
      <c r="DJ1225"/>
      <c r="DK1225"/>
      <c r="DL1225"/>
      <c r="DM1225"/>
      <c r="DN1225"/>
      <c r="DO1225"/>
      <c r="DP1225"/>
      <c r="DQ1225"/>
      <c r="DR1225"/>
      <c r="DS1225"/>
      <c r="DT1225"/>
      <c r="DU1225"/>
      <c r="DV1225"/>
      <c r="DW1225"/>
      <c r="DX1225"/>
      <c r="DY1225"/>
      <c r="DZ1225"/>
      <c r="EA1225"/>
      <c r="EB1225"/>
      <c r="EC1225"/>
      <c r="ED1225"/>
      <c r="EE1225"/>
      <c r="EF1225"/>
      <c r="EG1225"/>
      <c r="EH1225"/>
      <c r="EI1225"/>
      <c r="EJ1225"/>
      <c r="EK1225"/>
      <c r="EL1225"/>
      <c r="EM1225"/>
      <c r="EN1225"/>
      <c r="EO1225"/>
      <c r="EP1225"/>
      <c r="EQ1225"/>
      <c r="ER1225"/>
      <c r="ES1225"/>
      <c r="ET1225"/>
      <c r="EU1225"/>
      <c r="EV1225"/>
      <c r="EW1225"/>
      <c r="EX1225"/>
      <c r="EY1225"/>
    </row>
    <row r="1226" spans="1:155">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c r="CW1226"/>
      <c r="CX1226"/>
      <c r="CY1226"/>
      <c r="CZ1226"/>
      <c r="DA1226"/>
      <c r="DB1226"/>
      <c r="DC1226"/>
      <c r="DD1226"/>
      <c r="DE1226"/>
      <c r="DF1226"/>
      <c r="DG1226"/>
      <c r="DH1226"/>
      <c r="DI1226"/>
      <c r="DJ1226"/>
      <c r="DK1226"/>
      <c r="DL1226"/>
      <c r="DM1226"/>
      <c r="DN1226"/>
      <c r="DO1226"/>
      <c r="DP1226"/>
      <c r="DQ1226"/>
      <c r="DR1226"/>
      <c r="DS1226"/>
      <c r="DT1226"/>
      <c r="DU1226"/>
      <c r="DV1226"/>
      <c r="DW1226"/>
      <c r="DX1226"/>
      <c r="DY1226"/>
      <c r="DZ1226"/>
      <c r="EA1226"/>
      <c r="EB1226"/>
      <c r="EC1226"/>
      <c r="ED1226"/>
      <c r="EE1226"/>
      <c r="EF1226"/>
      <c r="EG1226"/>
      <c r="EH1226"/>
      <c r="EI1226"/>
      <c r="EJ1226"/>
      <c r="EK1226"/>
      <c r="EL1226"/>
      <c r="EM1226"/>
      <c r="EN1226"/>
      <c r="EO1226"/>
      <c r="EP1226"/>
      <c r="EQ1226"/>
      <c r="ER1226"/>
      <c r="ES1226"/>
      <c r="ET1226"/>
      <c r="EU1226"/>
      <c r="EV1226"/>
      <c r="EW1226"/>
      <c r="EX1226"/>
      <c r="EY1226"/>
    </row>
    <row r="1227" spans="1:155">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c r="CW1227"/>
      <c r="CX1227"/>
      <c r="CY1227"/>
      <c r="CZ1227"/>
      <c r="DA1227"/>
      <c r="DB1227"/>
      <c r="DC1227"/>
      <c r="DD1227"/>
      <c r="DE1227"/>
      <c r="DF1227"/>
      <c r="DG1227"/>
      <c r="DH1227"/>
      <c r="DI1227"/>
      <c r="DJ1227"/>
      <c r="DK1227"/>
      <c r="DL1227"/>
      <c r="DM1227"/>
      <c r="DN1227"/>
      <c r="DO1227"/>
      <c r="DP1227"/>
      <c r="DQ1227"/>
      <c r="DR1227"/>
      <c r="DS1227"/>
      <c r="DT1227"/>
      <c r="DU1227"/>
      <c r="DV1227"/>
      <c r="DW1227"/>
      <c r="DX1227"/>
      <c r="DY1227"/>
      <c r="DZ1227"/>
      <c r="EA1227"/>
      <c r="EB1227"/>
      <c r="EC1227"/>
      <c r="ED1227"/>
      <c r="EE1227"/>
      <c r="EF1227"/>
      <c r="EG1227"/>
      <c r="EH1227"/>
      <c r="EI1227"/>
      <c r="EJ1227"/>
      <c r="EK1227"/>
      <c r="EL1227"/>
      <c r="EM1227"/>
      <c r="EN1227"/>
      <c r="EO1227"/>
      <c r="EP1227"/>
      <c r="EQ1227"/>
      <c r="ER1227"/>
      <c r="ES1227"/>
      <c r="ET1227"/>
      <c r="EU1227"/>
      <c r="EV1227"/>
      <c r="EW1227"/>
      <c r="EX1227"/>
      <c r="EY1227"/>
    </row>
    <row r="1228" spans="1:155">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c r="CW1228"/>
      <c r="CX1228"/>
      <c r="CY1228"/>
      <c r="CZ1228"/>
      <c r="DA1228"/>
      <c r="DB1228"/>
      <c r="DC1228"/>
      <c r="DD1228"/>
      <c r="DE1228"/>
      <c r="DF1228"/>
      <c r="DG1228"/>
      <c r="DH1228"/>
      <c r="DI1228"/>
      <c r="DJ1228"/>
      <c r="DK1228"/>
      <c r="DL1228"/>
      <c r="DM1228"/>
      <c r="DN1228"/>
      <c r="DO1228"/>
      <c r="DP1228"/>
      <c r="DQ1228"/>
      <c r="DR1228"/>
      <c r="DS1228"/>
      <c r="DT1228"/>
      <c r="DU1228"/>
      <c r="DV1228"/>
      <c r="DW1228"/>
      <c r="DX1228"/>
      <c r="DY1228"/>
      <c r="DZ1228"/>
      <c r="EA1228"/>
      <c r="EB1228"/>
      <c r="EC1228"/>
      <c r="ED1228"/>
      <c r="EE1228"/>
      <c r="EF1228"/>
      <c r="EG1228"/>
      <c r="EH1228"/>
      <c r="EI1228"/>
      <c r="EJ1228"/>
      <c r="EK1228"/>
      <c r="EL1228"/>
      <c r="EM1228"/>
      <c r="EN1228"/>
      <c r="EO1228"/>
      <c r="EP1228"/>
      <c r="EQ1228"/>
      <c r="ER1228"/>
      <c r="ES1228"/>
      <c r="ET1228"/>
      <c r="EU1228"/>
      <c r="EV1228"/>
      <c r="EW1228"/>
      <c r="EX1228"/>
      <c r="EY1228"/>
    </row>
    <row r="1229" spans="1:155">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c r="CW1229"/>
      <c r="CX1229"/>
      <c r="CY1229"/>
      <c r="CZ1229"/>
      <c r="DA1229"/>
      <c r="DB1229"/>
      <c r="DC1229"/>
      <c r="DD1229"/>
      <c r="DE1229"/>
      <c r="DF1229"/>
      <c r="DG1229"/>
      <c r="DH1229"/>
      <c r="DI1229"/>
      <c r="DJ1229"/>
      <c r="DK1229"/>
      <c r="DL1229"/>
      <c r="DM1229"/>
      <c r="DN1229"/>
      <c r="DO1229"/>
      <c r="DP1229"/>
      <c r="DQ1229"/>
      <c r="DR1229"/>
      <c r="DS1229"/>
      <c r="DT1229"/>
      <c r="DU1229"/>
      <c r="DV1229"/>
      <c r="DW1229"/>
      <c r="DX1229"/>
      <c r="DY1229"/>
      <c r="DZ1229"/>
      <c r="EA1229"/>
      <c r="EB1229"/>
      <c r="EC1229"/>
      <c r="ED1229"/>
      <c r="EE1229"/>
      <c r="EF1229"/>
      <c r="EG1229"/>
      <c r="EH1229"/>
      <c r="EI1229"/>
      <c r="EJ1229"/>
      <c r="EK1229"/>
      <c r="EL1229"/>
      <c r="EM1229"/>
      <c r="EN1229"/>
      <c r="EO1229"/>
      <c r="EP1229"/>
      <c r="EQ1229"/>
      <c r="ER1229"/>
      <c r="ES1229"/>
      <c r="ET1229"/>
      <c r="EU1229"/>
      <c r="EV1229"/>
      <c r="EW1229"/>
      <c r="EX1229"/>
      <c r="EY1229"/>
    </row>
    <row r="1230" spans="1:155">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c r="CW1230"/>
      <c r="CX1230"/>
      <c r="CY1230"/>
      <c r="CZ1230"/>
      <c r="DA1230"/>
      <c r="DB1230"/>
      <c r="DC1230"/>
      <c r="DD1230"/>
      <c r="DE1230"/>
      <c r="DF1230"/>
      <c r="DG1230"/>
      <c r="DH1230"/>
      <c r="DI1230"/>
      <c r="DJ1230"/>
      <c r="DK1230"/>
      <c r="DL1230"/>
      <c r="DM1230"/>
      <c r="DN1230"/>
      <c r="DO1230"/>
      <c r="DP1230"/>
      <c r="DQ1230"/>
      <c r="DR1230"/>
      <c r="DS1230"/>
      <c r="DT1230"/>
      <c r="DU1230"/>
      <c r="DV1230"/>
      <c r="DW1230"/>
      <c r="DX1230"/>
      <c r="DY1230"/>
      <c r="DZ1230"/>
      <c r="EA1230"/>
      <c r="EB1230"/>
      <c r="EC1230"/>
      <c r="ED1230"/>
      <c r="EE1230"/>
      <c r="EF1230"/>
      <c r="EG1230"/>
      <c r="EH1230"/>
      <c r="EI1230"/>
      <c r="EJ1230"/>
      <c r="EK1230"/>
      <c r="EL1230"/>
      <c r="EM1230"/>
      <c r="EN1230"/>
      <c r="EO1230"/>
      <c r="EP1230"/>
      <c r="EQ1230"/>
      <c r="ER1230"/>
      <c r="ES1230"/>
      <c r="ET1230"/>
      <c r="EU1230"/>
      <c r="EV1230"/>
      <c r="EW1230"/>
      <c r="EX1230"/>
      <c r="EY1230"/>
    </row>
    <row r="1231" spans="1:155">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c r="CW1231"/>
      <c r="CX1231"/>
      <c r="CY1231"/>
      <c r="CZ1231"/>
      <c r="DA1231"/>
      <c r="DB1231"/>
      <c r="DC1231"/>
      <c r="DD1231"/>
      <c r="DE1231"/>
      <c r="DF1231"/>
      <c r="DG1231"/>
      <c r="DH1231"/>
      <c r="DI1231"/>
      <c r="DJ1231"/>
      <c r="DK1231"/>
      <c r="DL1231"/>
      <c r="DM1231"/>
      <c r="DN1231"/>
      <c r="DO1231"/>
      <c r="DP1231"/>
      <c r="DQ1231"/>
      <c r="DR1231"/>
      <c r="DS1231"/>
      <c r="DT1231"/>
      <c r="DU1231"/>
      <c r="DV1231"/>
      <c r="DW1231"/>
      <c r="DX1231"/>
      <c r="DY1231"/>
      <c r="DZ1231"/>
      <c r="EA1231"/>
      <c r="EB1231"/>
      <c r="EC1231"/>
      <c r="ED1231"/>
      <c r="EE1231"/>
      <c r="EF1231"/>
      <c r="EG1231"/>
      <c r="EH1231"/>
      <c r="EI1231"/>
      <c r="EJ1231"/>
      <c r="EK1231"/>
      <c r="EL1231"/>
      <c r="EM1231"/>
      <c r="EN1231"/>
      <c r="EO1231"/>
      <c r="EP1231"/>
      <c r="EQ1231"/>
      <c r="ER1231"/>
      <c r="ES1231"/>
      <c r="ET1231"/>
      <c r="EU1231"/>
      <c r="EV1231"/>
      <c r="EW1231"/>
      <c r="EX1231"/>
      <c r="EY1231"/>
    </row>
    <row r="1232" spans="1:155">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c r="CW1232"/>
      <c r="CX1232"/>
      <c r="CY1232"/>
      <c r="CZ1232"/>
      <c r="DA1232"/>
      <c r="DB1232"/>
      <c r="DC1232"/>
      <c r="DD1232"/>
      <c r="DE1232"/>
      <c r="DF1232"/>
      <c r="DG1232"/>
      <c r="DH1232"/>
      <c r="DI1232"/>
      <c r="DJ1232"/>
      <c r="DK1232"/>
      <c r="DL1232"/>
      <c r="DM1232"/>
      <c r="DN1232"/>
      <c r="DO1232"/>
      <c r="DP1232"/>
      <c r="DQ1232"/>
      <c r="DR1232"/>
      <c r="DS1232"/>
      <c r="DT1232"/>
      <c r="DU1232"/>
      <c r="DV1232"/>
      <c r="DW1232"/>
      <c r="DX1232"/>
      <c r="DY1232"/>
      <c r="DZ1232"/>
      <c r="EA1232"/>
      <c r="EB1232"/>
      <c r="EC1232"/>
      <c r="ED1232"/>
      <c r="EE1232"/>
      <c r="EF1232"/>
      <c r="EG1232"/>
      <c r="EH1232"/>
      <c r="EI1232"/>
      <c r="EJ1232"/>
      <c r="EK1232"/>
      <c r="EL1232"/>
      <c r="EM1232"/>
      <c r="EN1232"/>
      <c r="EO1232"/>
      <c r="EP1232"/>
      <c r="EQ1232"/>
      <c r="ER1232"/>
      <c r="ES1232"/>
      <c r="ET1232"/>
      <c r="EU1232"/>
      <c r="EV1232"/>
      <c r="EW1232"/>
      <c r="EX1232"/>
      <c r="EY1232"/>
    </row>
    <row r="1233" spans="1:155">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c r="CW1233"/>
      <c r="CX1233"/>
      <c r="CY1233"/>
      <c r="CZ1233"/>
      <c r="DA1233"/>
      <c r="DB1233"/>
      <c r="DC1233"/>
      <c r="DD1233"/>
      <c r="DE1233"/>
      <c r="DF1233"/>
      <c r="DG1233"/>
      <c r="DH1233"/>
      <c r="DI1233"/>
      <c r="DJ1233"/>
      <c r="DK1233"/>
      <c r="DL1233"/>
      <c r="DM1233"/>
      <c r="DN1233"/>
      <c r="DO1233"/>
      <c r="DP1233"/>
      <c r="DQ1233"/>
      <c r="DR1233"/>
      <c r="DS1233"/>
      <c r="DT1233"/>
      <c r="DU1233"/>
      <c r="DV1233"/>
      <c r="DW1233"/>
      <c r="DX1233"/>
      <c r="DY1233"/>
      <c r="DZ1233"/>
      <c r="EA1233"/>
      <c r="EB1233"/>
      <c r="EC1233"/>
      <c r="ED1233"/>
      <c r="EE1233"/>
      <c r="EF1233"/>
      <c r="EG1233"/>
      <c r="EH1233"/>
      <c r="EI1233"/>
      <c r="EJ1233"/>
      <c r="EK1233"/>
      <c r="EL1233"/>
      <c r="EM1233"/>
      <c r="EN1233"/>
      <c r="EO1233"/>
      <c r="EP1233"/>
      <c r="EQ1233"/>
      <c r="ER1233"/>
      <c r="ES1233"/>
      <c r="ET1233"/>
      <c r="EU1233"/>
      <c r="EV1233"/>
      <c r="EW1233"/>
      <c r="EX1233"/>
      <c r="EY1233"/>
    </row>
    <row r="1234" spans="1:155">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c r="CW1234"/>
      <c r="CX1234"/>
      <c r="CY1234"/>
      <c r="CZ1234"/>
      <c r="DA1234"/>
      <c r="DB1234"/>
      <c r="DC1234"/>
      <c r="DD1234"/>
      <c r="DE1234"/>
      <c r="DF1234"/>
      <c r="DG1234"/>
      <c r="DH1234"/>
      <c r="DI1234"/>
      <c r="DJ1234"/>
      <c r="DK1234"/>
      <c r="DL1234"/>
      <c r="DM1234"/>
      <c r="DN1234"/>
      <c r="DO1234"/>
      <c r="DP1234"/>
      <c r="DQ1234"/>
      <c r="DR1234"/>
      <c r="DS1234"/>
      <c r="DT1234"/>
      <c r="DU1234"/>
      <c r="DV1234"/>
      <c r="DW1234"/>
      <c r="DX1234"/>
      <c r="DY1234"/>
      <c r="DZ1234"/>
      <c r="EA1234"/>
      <c r="EB1234"/>
      <c r="EC1234"/>
      <c r="ED1234"/>
      <c r="EE1234"/>
      <c r="EF1234"/>
      <c r="EG1234"/>
      <c r="EH1234"/>
      <c r="EI1234"/>
      <c r="EJ1234"/>
      <c r="EK1234"/>
      <c r="EL1234"/>
      <c r="EM1234"/>
      <c r="EN1234"/>
      <c r="EO1234"/>
      <c r="EP1234"/>
      <c r="EQ1234"/>
      <c r="ER1234"/>
      <c r="ES1234"/>
      <c r="ET1234"/>
      <c r="EU1234"/>
      <c r="EV1234"/>
      <c r="EW1234"/>
      <c r="EX1234"/>
      <c r="EY1234"/>
    </row>
    <row r="1235" spans="1:155">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c r="CW1235"/>
      <c r="CX1235"/>
      <c r="CY1235"/>
      <c r="CZ1235"/>
      <c r="DA1235"/>
      <c r="DB1235"/>
      <c r="DC1235"/>
      <c r="DD1235"/>
      <c r="DE1235"/>
      <c r="DF1235"/>
      <c r="DG1235"/>
      <c r="DH1235"/>
      <c r="DI1235"/>
      <c r="DJ1235"/>
      <c r="DK1235"/>
      <c r="DL1235"/>
      <c r="DM1235"/>
      <c r="DN1235"/>
      <c r="DO1235"/>
      <c r="DP1235"/>
      <c r="DQ1235"/>
      <c r="DR1235"/>
      <c r="DS1235"/>
      <c r="DT1235"/>
      <c r="DU1235"/>
      <c r="DV1235"/>
      <c r="DW1235"/>
      <c r="DX1235"/>
      <c r="DY1235"/>
      <c r="DZ1235"/>
      <c r="EA1235"/>
      <c r="EB1235"/>
      <c r="EC1235"/>
      <c r="ED1235"/>
      <c r="EE1235"/>
      <c r="EF1235"/>
      <c r="EG1235"/>
      <c r="EH1235"/>
      <c r="EI1235"/>
      <c r="EJ1235"/>
      <c r="EK1235"/>
      <c r="EL1235"/>
      <c r="EM1235"/>
      <c r="EN1235"/>
      <c r="EO1235"/>
      <c r="EP1235"/>
      <c r="EQ1235"/>
      <c r="ER1235"/>
      <c r="ES1235"/>
      <c r="ET1235"/>
      <c r="EU1235"/>
      <c r="EV1235"/>
      <c r="EW1235"/>
      <c r="EX1235"/>
      <c r="EY1235"/>
    </row>
    <row r="1236" spans="1:155">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c r="CW1236"/>
      <c r="CX1236"/>
      <c r="CY1236"/>
      <c r="CZ1236"/>
      <c r="DA1236"/>
      <c r="DB1236"/>
      <c r="DC1236"/>
      <c r="DD1236"/>
      <c r="DE1236"/>
      <c r="DF1236"/>
      <c r="DG1236"/>
      <c r="DH1236"/>
      <c r="DI1236"/>
      <c r="DJ1236"/>
      <c r="DK1236"/>
      <c r="DL1236"/>
      <c r="DM1236"/>
      <c r="DN1236"/>
      <c r="DO1236"/>
      <c r="DP1236"/>
      <c r="DQ1236"/>
      <c r="DR1236"/>
      <c r="DS1236"/>
      <c r="DT1236"/>
      <c r="DU1236"/>
      <c r="DV1236"/>
      <c r="DW1236"/>
      <c r="DX1236"/>
      <c r="DY1236"/>
      <c r="DZ1236"/>
      <c r="EA1236"/>
      <c r="EB1236"/>
      <c r="EC1236"/>
      <c r="ED1236"/>
      <c r="EE1236"/>
      <c r="EF1236"/>
      <c r="EG1236"/>
      <c r="EH1236"/>
      <c r="EI1236"/>
      <c r="EJ1236"/>
      <c r="EK1236"/>
      <c r="EL1236"/>
      <c r="EM1236"/>
      <c r="EN1236"/>
      <c r="EO1236"/>
      <c r="EP1236"/>
      <c r="EQ1236"/>
      <c r="ER1236"/>
      <c r="ES1236"/>
      <c r="ET1236"/>
      <c r="EU1236"/>
      <c r="EV1236"/>
      <c r="EW1236"/>
      <c r="EX1236"/>
      <c r="EY1236"/>
    </row>
    <row r="1237" spans="1:155">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c r="CW1237"/>
      <c r="CX1237"/>
      <c r="CY1237"/>
      <c r="CZ1237"/>
      <c r="DA1237"/>
      <c r="DB1237"/>
      <c r="DC1237"/>
      <c r="DD1237"/>
      <c r="DE1237"/>
      <c r="DF1237"/>
      <c r="DG1237"/>
      <c r="DH1237"/>
      <c r="DI1237"/>
      <c r="DJ1237"/>
      <c r="DK1237"/>
      <c r="DL1237"/>
      <c r="DM1237"/>
      <c r="DN1237"/>
      <c r="DO1237"/>
      <c r="DP1237"/>
      <c r="DQ1237"/>
      <c r="DR1237"/>
      <c r="DS1237"/>
      <c r="DT1237"/>
      <c r="DU1237"/>
      <c r="DV1237"/>
      <c r="DW1237"/>
      <c r="DX1237"/>
      <c r="DY1237"/>
      <c r="DZ1237"/>
      <c r="EA1237"/>
      <c r="EB1237"/>
      <c r="EC1237"/>
      <c r="ED1237"/>
      <c r="EE1237"/>
      <c r="EF1237"/>
      <c r="EG1237"/>
      <c r="EH1237"/>
      <c r="EI1237"/>
      <c r="EJ1237"/>
      <c r="EK1237"/>
      <c r="EL1237"/>
      <c r="EM1237"/>
      <c r="EN1237"/>
      <c r="EO1237"/>
      <c r="EP1237"/>
      <c r="EQ1237"/>
      <c r="ER1237"/>
      <c r="ES1237"/>
      <c r="ET1237"/>
      <c r="EU1237"/>
      <c r="EV1237"/>
      <c r="EW1237"/>
      <c r="EX1237"/>
      <c r="EY1237"/>
    </row>
    <row r="1238" spans="1:155">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c r="CW1238"/>
      <c r="CX1238"/>
      <c r="CY1238"/>
      <c r="CZ1238"/>
      <c r="DA1238"/>
      <c r="DB1238"/>
      <c r="DC1238"/>
      <c r="DD1238"/>
      <c r="DE1238"/>
      <c r="DF1238"/>
      <c r="DG1238"/>
      <c r="DH1238"/>
      <c r="DI1238"/>
      <c r="DJ1238"/>
      <c r="DK1238"/>
      <c r="DL1238"/>
      <c r="DM1238"/>
      <c r="DN1238"/>
      <c r="DO1238"/>
      <c r="DP1238"/>
      <c r="DQ1238"/>
      <c r="DR1238"/>
      <c r="DS1238"/>
      <c r="DT1238"/>
      <c r="DU1238"/>
      <c r="DV1238"/>
      <c r="DW1238"/>
      <c r="DX1238"/>
      <c r="DY1238"/>
      <c r="DZ1238"/>
      <c r="EA1238"/>
      <c r="EB1238"/>
      <c r="EC1238"/>
      <c r="ED1238"/>
      <c r="EE1238"/>
      <c r="EF1238"/>
      <c r="EG1238"/>
      <c r="EH1238"/>
      <c r="EI1238"/>
      <c r="EJ1238"/>
      <c r="EK1238"/>
      <c r="EL1238"/>
      <c r="EM1238"/>
      <c r="EN1238"/>
      <c r="EO1238"/>
      <c r="EP1238"/>
      <c r="EQ1238"/>
      <c r="ER1238"/>
      <c r="ES1238"/>
      <c r="ET1238"/>
      <c r="EU1238"/>
      <c r="EV1238"/>
      <c r="EW1238"/>
      <c r="EX1238"/>
      <c r="EY1238"/>
    </row>
    <row r="1239" spans="1:155">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c r="CW1239"/>
      <c r="CX1239"/>
      <c r="CY1239"/>
      <c r="CZ1239"/>
      <c r="DA1239"/>
      <c r="DB1239"/>
      <c r="DC1239"/>
      <c r="DD1239"/>
      <c r="DE1239"/>
      <c r="DF1239"/>
      <c r="DG1239"/>
      <c r="DH1239"/>
      <c r="DI1239"/>
      <c r="DJ1239"/>
      <c r="DK1239"/>
      <c r="DL1239"/>
      <c r="DM1239"/>
      <c r="DN1239"/>
      <c r="DO1239"/>
      <c r="DP1239"/>
      <c r="DQ1239"/>
      <c r="DR1239"/>
      <c r="DS1239"/>
      <c r="DT1239"/>
      <c r="DU1239"/>
      <c r="DV1239"/>
      <c r="DW1239"/>
      <c r="DX1239"/>
      <c r="DY1239"/>
      <c r="DZ1239"/>
      <c r="EA1239"/>
      <c r="EB1239"/>
      <c r="EC1239"/>
      <c r="ED1239"/>
      <c r="EE1239"/>
      <c r="EF1239"/>
      <c r="EG1239"/>
      <c r="EH1239"/>
      <c r="EI1239"/>
      <c r="EJ1239"/>
      <c r="EK1239"/>
      <c r="EL1239"/>
      <c r="EM1239"/>
      <c r="EN1239"/>
      <c r="EO1239"/>
      <c r="EP1239"/>
      <c r="EQ1239"/>
      <c r="ER1239"/>
      <c r="ES1239"/>
      <c r="ET1239"/>
      <c r="EU1239"/>
      <c r="EV1239"/>
      <c r="EW1239"/>
      <c r="EX1239"/>
      <c r="EY1239"/>
    </row>
    <row r="1240" spans="1:155">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c r="CW1240"/>
      <c r="CX1240"/>
      <c r="CY1240"/>
      <c r="CZ1240"/>
      <c r="DA1240"/>
      <c r="DB1240"/>
      <c r="DC1240"/>
      <c r="DD1240"/>
      <c r="DE1240"/>
      <c r="DF1240"/>
      <c r="DG1240"/>
      <c r="DH1240"/>
      <c r="DI1240"/>
      <c r="DJ1240"/>
      <c r="DK1240"/>
      <c r="DL1240"/>
      <c r="DM1240"/>
      <c r="DN1240"/>
      <c r="DO1240"/>
      <c r="DP1240"/>
      <c r="DQ1240"/>
      <c r="DR1240"/>
      <c r="DS1240"/>
      <c r="DT1240"/>
      <c r="DU1240"/>
      <c r="DV1240"/>
      <c r="DW1240"/>
      <c r="DX1240"/>
      <c r="DY1240"/>
      <c r="DZ1240"/>
      <c r="EA1240"/>
      <c r="EB1240"/>
      <c r="EC1240"/>
      <c r="ED1240"/>
      <c r="EE1240"/>
      <c r="EF1240"/>
      <c r="EG1240"/>
      <c r="EH1240"/>
      <c r="EI1240"/>
      <c r="EJ1240"/>
      <c r="EK1240"/>
      <c r="EL1240"/>
      <c r="EM1240"/>
      <c r="EN1240"/>
      <c r="EO1240"/>
      <c r="EP1240"/>
      <c r="EQ1240"/>
      <c r="ER1240"/>
      <c r="ES1240"/>
      <c r="ET1240"/>
      <c r="EU1240"/>
      <c r="EV1240"/>
      <c r="EW1240"/>
      <c r="EX1240"/>
      <c r="EY1240"/>
    </row>
    <row r="1241" spans="1:155">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c r="CW1241"/>
      <c r="CX1241"/>
      <c r="CY1241"/>
      <c r="CZ1241"/>
      <c r="DA1241"/>
      <c r="DB1241"/>
      <c r="DC1241"/>
      <c r="DD1241"/>
      <c r="DE1241"/>
      <c r="DF1241"/>
      <c r="DG1241"/>
      <c r="DH1241"/>
      <c r="DI1241"/>
      <c r="DJ1241"/>
      <c r="DK1241"/>
      <c r="DL1241"/>
      <c r="DM1241"/>
      <c r="DN1241"/>
      <c r="DO1241"/>
      <c r="DP1241"/>
      <c r="DQ1241"/>
      <c r="DR1241"/>
      <c r="DS1241"/>
      <c r="DT1241"/>
      <c r="DU1241"/>
      <c r="DV1241"/>
      <c r="DW1241"/>
      <c r="DX1241"/>
      <c r="DY1241"/>
      <c r="DZ1241"/>
      <c r="EA1241"/>
      <c r="EB1241"/>
      <c r="EC1241"/>
      <c r="ED1241"/>
      <c r="EE1241"/>
      <c r="EF1241"/>
      <c r="EG1241"/>
      <c r="EH1241"/>
      <c r="EI1241"/>
      <c r="EJ1241"/>
      <c r="EK1241"/>
      <c r="EL1241"/>
      <c r="EM1241"/>
      <c r="EN1241"/>
      <c r="EO1241"/>
      <c r="EP1241"/>
      <c r="EQ1241"/>
      <c r="ER1241"/>
      <c r="ES1241"/>
      <c r="ET1241"/>
      <c r="EU1241"/>
      <c r="EV1241"/>
      <c r="EW1241"/>
      <c r="EX1241"/>
      <c r="EY1241"/>
    </row>
    <row r="1242" spans="1:155">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c r="CW1242"/>
      <c r="CX1242"/>
      <c r="CY1242"/>
      <c r="CZ1242"/>
      <c r="DA1242"/>
      <c r="DB1242"/>
      <c r="DC1242"/>
      <c r="DD1242"/>
      <c r="DE1242"/>
      <c r="DF1242"/>
      <c r="DG1242"/>
      <c r="DH1242"/>
      <c r="DI1242"/>
      <c r="DJ1242"/>
      <c r="DK1242"/>
      <c r="DL1242"/>
      <c r="DM1242"/>
      <c r="DN1242"/>
      <c r="DO1242"/>
      <c r="DP1242"/>
      <c r="DQ1242"/>
      <c r="DR1242"/>
      <c r="DS1242"/>
      <c r="DT1242"/>
      <c r="DU1242"/>
      <c r="DV1242"/>
      <c r="DW1242"/>
      <c r="DX1242"/>
      <c r="DY1242"/>
      <c r="DZ1242"/>
      <c r="EA1242"/>
      <c r="EB1242"/>
      <c r="EC1242"/>
      <c r="ED1242"/>
      <c r="EE1242"/>
      <c r="EF1242"/>
      <c r="EG1242"/>
      <c r="EH1242"/>
      <c r="EI1242"/>
      <c r="EJ1242"/>
      <c r="EK1242"/>
      <c r="EL1242"/>
      <c r="EM1242"/>
      <c r="EN1242"/>
      <c r="EO1242"/>
      <c r="EP1242"/>
      <c r="EQ1242"/>
      <c r="ER1242"/>
      <c r="ES1242"/>
      <c r="ET1242"/>
      <c r="EU1242"/>
      <c r="EV1242"/>
      <c r="EW1242"/>
      <c r="EX1242"/>
      <c r="EY1242"/>
    </row>
    <row r="1243" spans="1:155">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c r="CW1243"/>
      <c r="CX1243"/>
      <c r="CY1243"/>
      <c r="CZ1243"/>
      <c r="DA1243"/>
      <c r="DB1243"/>
      <c r="DC1243"/>
      <c r="DD1243"/>
      <c r="DE1243"/>
      <c r="DF1243"/>
      <c r="DG1243"/>
      <c r="DH1243"/>
      <c r="DI1243"/>
      <c r="DJ1243"/>
      <c r="DK1243"/>
      <c r="DL1243"/>
      <c r="DM1243"/>
      <c r="DN1243"/>
      <c r="DO1243"/>
      <c r="DP1243"/>
      <c r="DQ1243"/>
      <c r="DR1243"/>
      <c r="DS1243"/>
      <c r="DT1243"/>
      <c r="DU1243"/>
      <c r="DV1243"/>
      <c r="DW1243"/>
      <c r="DX1243"/>
      <c r="DY1243"/>
      <c r="DZ1243"/>
      <c r="EA1243"/>
      <c r="EB1243"/>
      <c r="EC1243"/>
      <c r="ED1243"/>
      <c r="EE1243"/>
      <c r="EF1243"/>
      <c r="EG1243"/>
      <c r="EH1243"/>
      <c r="EI1243"/>
      <c r="EJ1243"/>
      <c r="EK1243"/>
      <c r="EL1243"/>
      <c r="EM1243"/>
      <c r="EN1243"/>
      <c r="EO1243"/>
      <c r="EP1243"/>
      <c r="EQ1243"/>
      <c r="ER1243"/>
      <c r="ES1243"/>
      <c r="ET1243"/>
      <c r="EU1243"/>
      <c r="EV1243"/>
      <c r="EW1243"/>
      <c r="EX1243"/>
      <c r="EY1243"/>
    </row>
    <row r="1244" spans="1:155">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c r="CW1244"/>
      <c r="CX1244"/>
      <c r="CY1244"/>
      <c r="CZ1244"/>
      <c r="DA1244"/>
      <c r="DB1244"/>
      <c r="DC1244"/>
      <c r="DD1244"/>
      <c r="DE1244"/>
      <c r="DF1244"/>
      <c r="DG1244"/>
      <c r="DH1244"/>
      <c r="DI1244"/>
      <c r="DJ1244"/>
      <c r="DK1244"/>
      <c r="DL1244"/>
      <c r="DM1244"/>
      <c r="DN1244"/>
      <c r="DO1244"/>
      <c r="DP1244"/>
      <c r="DQ1244"/>
      <c r="DR1244"/>
      <c r="DS1244"/>
      <c r="DT1244"/>
      <c r="DU1244"/>
      <c r="DV1244"/>
      <c r="DW1244"/>
      <c r="DX1244"/>
      <c r="DY1244"/>
      <c r="DZ1244"/>
      <c r="EA1244"/>
      <c r="EB1244"/>
      <c r="EC1244"/>
      <c r="ED1244"/>
      <c r="EE1244"/>
      <c r="EF1244"/>
      <c r="EG1244"/>
      <c r="EH1244"/>
      <c r="EI1244"/>
      <c r="EJ1244"/>
      <c r="EK1244"/>
      <c r="EL1244"/>
      <c r="EM1244"/>
      <c r="EN1244"/>
      <c r="EO1244"/>
      <c r="EP1244"/>
      <c r="EQ1244"/>
      <c r="ER1244"/>
      <c r="ES1244"/>
      <c r="ET1244"/>
      <c r="EU1244"/>
      <c r="EV1244"/>
      <c r="EW1244"/>
      <c r="EX1244"/>
      <c r="EY1244"/>
    </row>
    <row r="1245" spans="1:155">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c r="CW1245"/>
      <c r="CX1245"/>
      <c r="CY1245"/>
      <c r="CZ1245"/>
      <c r="DA1245"/>
      <c r="DB1245"/>
      <c r="DC1245"/>
      <c r="DD1245"/>
      <c r="DE1245"/>
      <c r="DF1245"/>
      <c r="DG1245"/>
      <c r="DH1245"/>
      <c r="DI1245"/>
      <c r="DJ1245"/>
      <c r="DK1245"/>
      <c r="DL1245"/>
      <c r="DM1245"/>
      <c r="DN1245"/>
      <c r="DO1245"/>
      <c r="DP1245"/>
      <c r="DQ1245"/>
      <c r="DR1245"/>
      <c r="DS1245"/>
      <c r="DT1245"/>
      <c r="DU1245"/>
      <c r="DV1245"/>
      <c r="DW1245"/>
      <c r="DX1245"/>
      <c r="DY1245"/>
      <c r="DZ1245"/>
      <c r="EA1245"/>
      <c r="EB1245"/>
      <c r="EC1245"/>
      <c r="ED1245"/>
      <c r="EE1245"/>
      <c r="EF1245"/>
      <c r="EG1245"/>
      <c r="EH1245"/>
      <c r="EI1245"/>
      <c r="EJ1245"/>
      <c r="EK1245"/>
      <c r="EL1245"/>
      <c r="EM1245"/>
      <c r="EN1245"/>
      <c r="EO1245"/>
      <c r="EP1245"/>
      <c r="EQ1245"/>
      <c r="ER1245"/>
      <c r="ES1245"/>
      <c r="ET1245"/>
      <c r="EU1245"/>
      <c r="EV1245"/>
      <c r="EW1245"/>
      <c r="EX1245"/>
      <c r="EY1245"/>
    </row>
    <row r="1246" spans="1:155">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c r="CW1246"/>
      <c r="CX1246"/>
      <c r="CY1246"/>
      <c r="CZ1246"/>
      <c r="DA1246"/>
      <c r="DB1246"/>
      <c r="DC1246"/>
      <c r="DD1246"/>
      <c r="DE1246"/>
      <c r="DF1246"/>
      <c r="DG1246"/>
      <c r="DH1246"/>
      <c r="DI1246"/>
      <c r="DJ1246"/>
      <c r="DK1246"/>
      <c r="DL1246"/>
      <c r="DM1246"/>
      <c r="DN1246"/>
      <c r="DO1246"/>
      <c r="DP1246"/>
      <c r="DQ1246"/>
      <c r="DR1246"/>
      <c r="DS1246"/>
      <c r="DT1246"/>
      <c r="DU1246"/>
      <c r="DV1246"/>
      <c r="DW1246"/>
      <c r="DX1246"/>
      <c r="DY1246"/>
      <c r="DZ1246"/>
      <c r="EA1246"/>
      <c r="EB1246"/>
      <c r="EC1246"/>
      <c r="ED1246"/>
      <c r="EE1246"/>
      <c r="EF1246"/>
      <c r="EG1246"/>
      <c r="EH1246"/>
      <c r="EI1246"/>
      <c r="EJ1246"/>
      <c r="EK1246"/>
      <c r="EL1246"/>
      <c r="EM1246"/>
      <c r="EN1246"/>
      <c r="EO1246"/>
      <c r="EP1246"/>
      <c r="EQ1246"/>
      <c r="ER1246"/>
      <c r="ES1246"/>
      <c r="ET1246"/>
      <c r="EU1246"/>
      <c r="EV1246"/>
      <c r="EW1246"/>
      <c r="EX1246"/>
      <c r="EY1246"/>
    </row>
    <row r="1247" spans="1:155">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c r="CW1247"/>
      <c r="CX1247"/>
      <c r="CY1247"/>
      <c r="CZ1247"/>
      <c r="DA1247"/>
      <c r="DB1247"/>
      <c r="DC1247"/>
      <c r="DD1247"/>
      <c r="DE1247"/>
      <c r="DF1247"/>
      <c r="DG1247"/>
      <c r="DH1247"/>
      <c r="DI1247"/>
      <c r="DJ1247"/>
      <c r="DK1247"/>
      <c r="DL1247"/>
      <c r="DM1247"/>
      <c r="DN1247"/>
      <c r="DO1247"/>
      <c r="DP1247"/>
      <c r="DQ1247"/>
      <c r="DR1247"/>
      <c r="DS1247"/>
      <c r="DT1247"/>
      <c r="DU1247"/>
      <c r="DV1247"/>
      <c r="DW1247"/>
      <c r="DX1247"/>
      <c r="DY1247"/>
      <c r="DZ1247"/>
      <c r="EA1247"/>
      <c r="EB1247"/>
      <c r="EC1247"/>
      <c r="ED1247"/>
      <c r="EE1247"/>
      <c r="EF1247"/>
      <c r="EG1247"/>
      <c r="EH1247"/>
      <c r="EI1247"/>
      <c r="EJ1247"/>
      <c r="EK1247"/>
      <c r="EL1247"/>
      <c r="EM1247"/>
      <c r="EN1247"/>
      <c r="EO1247"/>
      <c r="EP1247"/>
      <c r="EQ1247"/>
      <c r="ER1247"/>
      <c r="ES1247"/>
      <c r="ET1247"/>
      <c r="EU1247"/>
      <c r="EV1247"/>
      <c r="EW1247"/>
      <c r="EX1247"/>
      <c r="EY1247"/>
    </row>
    <row r="1248" spans="1:155">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c r="CW1248"/>
      <c r="CX1248"/>
      <c r="CY1248"/>
      <c r="CZ1248"/>
      <c r="DA1248"/>
      <c r="DB1248"/>
      <c r="DC1248"/>
      <c r="DD1248"/>
      <c r="DE1248"/>
      <c r="DF1248"/>
      <c r="DG1248"/>
      <c r="DH1248"/>
      <c r="DI1248"/>
      <c r="DJ1248"/>
      <c r="DK1248"/>
      <c r="DL1248"/>
      <c r="DM1248"/>
      <c r="DN1248"/>
      <c r="DO1248"/>
      <c r="DP1248"/>
      <c r="DQ1248"/>
      <c r="DR1248"/>
      <c r="DS1248"/>
      <c r="DT1248"/>
      <c r="DU1248"/>
      <c r="DV1248"/>
      <c r="DW1248"/>
      <c r="DX1248"/>
      <c r="DY1248"/>
      <c r="DZ1248"/>
      <c r="EA1248"/>
      <c r="EB1248"/>
      <c r="EC1248"/>
      <c r="ED1248"/>
      <c r="EE1248"/>
      <c r="EF1248"/>
      <c r="EG1248"/>
      <c r="EH1248"/>
      <c r="EI1248"/>
      <c r="EJ1248"/>
      <c r="EK1248"/>
      <c r="EL1248"/>
      <c r="EM1248"/>
      <c r="EN1248"/>
      <c r="EO1248"/>
      <c r="EP1248"/>
      <c r="EQ1248"/>
      <c r="ER1248"/>
      <c r="ES1248"/>
      <c r="ET1248"/>
      <c r="EU1248"/>
      <c r="EV1248"/>
      <c r="EW1248"/>
      <c r="EX1248"/>
      <c r="EY1248"/>
    </row>
    <row r="1249" spans="1:155">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c r="CW1249"/>
      <c r="CX1249"/>
      <c r="CY1249"/>
      <c r="CZ1249"/>
      <c r="DA1249"/>
      <c r="DB1249"/>
      <c r="DC1249"/>
      <c r="DD1249"/>
      <c r="DE1249"/>
      <c r="DF1249"/>
      <c r="DG1249"/>
      <c r="DH1249"/>
      <c r="DI1249"/>
      <c r="DJ1249"/>
      <c r="DK1249"/>
      <c r="DL1249"/>
      <c r="DM1249"/>
      <c r="DN1249"/>
      <c r="DO1249"/>
      <c r="DP1249"/>
      <c r="DQ1249"/>
      <c r="DR1249"/>
      <c r="DS1249"/>
      <c r="DT1249"/>
      <c r="DU1249"/>
      <c r="DV1249"/>
      <c r="DW1249"/>
      <c r="DX1249"/>
      <c r="DY1249"/>
      <c r="DZ1249"/>
      <c r="EA1249"/>
      <c r="EB1249"/>
      <c r="EC1249"/>
      <c r="ED1249"/>
      <c r="EE1249"/>
      <c r="EF1249"/>
      <c r="EG1249"/>
      <c r="EH1249"/>
      <c r="EI1249"/>
      <c r="EJ1249"/>
      <c r="EK1249"/>
      <c r="EL1249"/>
      <c r="EM1249"/>
      <c r="EN1249"/>
      <c r="EO1249"/>
      <c r="EP1249"/>
      <c r="EQ1249"/>
      <c r="ER1249"/>
      <c r="ES1249"/>
      <c r="ET1249"/>
      <c r="EU1249"/>
      <c r="EV1249"/>
      <c r="EW1249"/>
      <c r="EX1249"/>
      <c r="EY1249"/>
    </row>
    <row r="1250" spans="1:155">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c r="CW1250"/>
      <c r="CX1250"/>
      <c r="CY1250"/>
      <c r="CZ1250"/>
      <c r="DA1250"/>
      <c r="DB1250"/>
      <c r="DC1250"/>
      <c r="DD1250"/>
      <c r="DE1250"/>
      <c r="DF1250"/>
      <c r="DG1250"/>
      <c r="DH1250"/>
      <c r="DI1250"/>
      <c r="DJ1250"/>
      <c r="DK1250"/>
      <c r="DL1250"/>
      <c r="DM1250"/>
      <c r="DN1250"/>
      <c r="DO1250"/>
      <c r="DP1250"/>
      <c r="DQ1250"/>
      <c r="DR1250"/>
      <c r="DS1250"/>
      <c r="DT1250"/>
      <c r="DU1250"/>
      <c r="DV1250"/>
      <c r="DW1250"/>
      <c r="DX1250"/>
      <c r="DY1250"/>
      <c r="DZ1250"/>
      <c r="EA1250"/>
      <c r="EB1250"/>
      <c r="EC1250"/>
      <c r="ED1250"/>
      <c r="EE1250"/>
      <c r="EF1250"/>
      <c r="EG1250"/>
      <c r="EH1250"/>
      <c r="EI1250"/>
      <c r="EJ1250"/>
      <c r="EK1250"/>
      <c r="EL1250"/>
      <c r="EM1250"/>
      <c r="EN1250"/>
      <c r="EO1250"/>
      <c r="EP1250"/>
      <c r="EQ1250"/>
      <c r="ER1250"/>
      <c r="ES1250"/>
      <c r="ET1250"/>
      <c r="EU1250"/>
      <c r="EV1250"/>
      <c r="EW1250"/>
      <c r="EX1250"/>
      <c r="EY1250"/>
    </row>
    <row r="1251" spans="1:155">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c r="CW1251"/>
      <c r="CX1251"/>
      <c r="CY1251"/>
      <c r="CZ1251"/>
      <c r="DA1251"/>
      <c r="DB1251"/>
      <c r="DC1251"/>
      <c r="DD1251"/>
      <c r="DE1251"/>
      <c r="DF1251"/>
      <c r="DG1251"/>
      <c r="DH1251"/>
      <c r="DI1251"/>
      <c r="DJ1251"/>
      <c r="DK1251"/>
      <c r="DL1251"/>
      <c r="DM1251"/>
      <c r="DN1251"/>
      <c r="DO1251"/>
      <c r="DP1251"/>
      <c r="DQ1251"/>
      <c r="DR1251"/>
      <c r="DS1251"/>
      <c r="DT1251"/>
      <c r="DU1251"/>
      <c r="DV1251"/>
      <c r="DW1251"/>
      <c r="DX1251"/>
      <c r="DY1251"/>
      <c r="DZ1251"/>
      <c r="EA1251"/>
      <c r="EB1251"/>
      <c r="EC1251"/>
      <c r="ED1251"/>
      <c r="EE1251"/>
      <c r="EF1251"/>
      <c r="EG1251"/>
      <c r="EH1251"/>
      <c r="EI1251"/>
      <c r="EJ1251"/>
      <c r="EK1251"/>
      <c r="EL1251"/>
      <c r="EM1251"/>
      <c r="EN1251"/>
      <c r="EO1251"/>
      <c r="EP1251"/>
      <c r="EQ1251"/>
      <c r="ER1251"/>
      <c r="ES1251"/>
      <c r="ET1251"/>
      <c r="EU1251"/>
      <c r="EV1251"/>
      <c r="EW1251"/>
      <c r="EX1251"/>
      <c r="EY1251"/>
    </row>
    <row r="1252" spans="1:155">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c r="CW1252"/>
      <c r="CX1252"/>
      <c r="CY1252"/>
      <c r="CZ1252"/>
      <c r="DA1252"/>
      <c r="DB1252"/>
      <c r="DC1252"/>
      <c r="DD1252"/>
      <c r="DE1252"/>
      <c r="DF1252"/>
      <c r="DG1252"/>
      <c r="DH1252"/>
      <c r="DI1252"/>
      <c r="DJ1252"/>
      <c r="DK1252"/>
      <c r="DL1252"/>
      <c r="DM1252"/>
      <c r="DN1252"/>
      <c r="DO1252"/>
      <c r="DP1252"/>
      <c r="DQ1252"/>
      <c r="DR1252"/>
      <c r="DS1252"/>
      <c r="DT1252"/>
      <c r="DU1252"/>
      <c r="DV1252"/>
      <c r="DW1252"/>
      <c r="DX1252"/>
      <c r="DY1252"/>
      <c r="DZ1252"/>
      <c r="EA1252"/>
      <c r="EB1252"/>
      <c r="EC1252"/>
      <c r="ED1252"/>
      <c r="EE1252"/>
      <c r="EF1252"/>
      <c r="EG1252"/>
      <c r="EH1252"/>
      <c r="EI1252"/>
      <c r="EJ1252"/>
      <c r="EK1252"/>
      <c r="EL1252"/>
      <c r="EM1252"/>
      <c r="EN1252"/>
      <c r="EO1252"/>
      <c r="EP1252"/>
      <c r="EQ1252"/>
      <c r="ER1252"/>
      <c r="ES1252"/>
      <c r="ET1252"/>
      <c r="EU1252"/>
      <c r="EV1252"/>
      <c r="EW1252"/>
      <c r="EX1252"/>
      <c r="EY1252"/>
    </row>
    <row r="1253" spans="1:155">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c r="CW1253"/>
      <c r="CX1253"/>
      <c r="CY1253"/>
      <c r="CZ1253"/>
      <c r="DA1253"/>
      <c r="DB1253"/>
      <c r="DC1253"/>
      <c r="DD1253"/>
      <c r="DE1253"/>
      <c r="DF1253"/>
      <c r="DG1253"/>
      <c r="DH1253"/>
      <c r="DI1253"/>
      <c r="DJ1253"/>
      <c r="DK1253"/>
      <c r="DL1253"/>
      <c r="DM1253"/>
      <c r="DN1253"/>
      <c r="DO1253"/>
      <c r="DP1253"/>
      <c r="DQ1253"/>
      <c r="DR1253"/>
      <c r="DS1253"/>
      <c r="DT1253"/>
      <c r="DU1253"/>
      <c r="DV1253"/>
      <c r="DW1253"/>
      <c r="DX1253"/>
      <c r="DY1253"/>
      <c r="DZ1253"/>
      <c r="EA1253"/>
      <c r="EB1253"/>
      <c r="EC1253"/>
      <c r="ED1253"/>
      <c r="EE1253"/>
      <c r="EF1253"/>
      <c r="EG1253"/>
      <c r="EH1253"/>
      <c r="EI1253"/>
      <c r="EJ1253"/>
      <c r="EK1253"/>
      <c r="EL1253"/>
      <c r="EM1253"/>
      <c r="EN1253"/>
      <c r="EO1253"/>
      <c r="EP1253"/>
      <c r="EQ1253"/>
      <c r="ER1253"/>
      <c r="ES1253"/>
      <c r="ET1253"/>
      <c r="EU1253"/>
      <c r="EV1253"/>
      <c r="EW1253"/>
      <c r="EX1253"/>
      <c r="EY1253"/>
    </row>
    <row r="1254" spans="1:155">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c r="CW1254"/>
      <c r="CX1254"/>
      <c r="CY1254"/>
      <c r="CZ1254"/>
      <c r="DA1254"/>
      <c r="DB1254"/>
      <c r="DC1254"/>
      <c r="DD1254"/>
      <c r="DE1254"/>
      <c r="DF1254"/>
      <c r="DG1254"/>
      <c r="DH1254"/>
      <c r="DI1254"/>
      <c r="DJ1254"/>
      <c r="DK1254"/>
      <c r="DL1254"/>
      <c r="DM1254"/>
      <c r="DN1254"/>
      <c r="DO1254"/>
      <c r="DP1254"/>
      <c r="DQ1254"/>
      <c r="DR1254"/>
      <c r="DS1254"/>
      <c r="DT1254"/>
      <c r="DU1254"/>
      <c r="DV1254"/>
      <c r="DW1254"/>
      <c r="DX1254"/>
      <c r="DY1254"/>
      <c r="DZ1254"/>
      <c r="EA1254"/>
      <c r="EB1254"/>
      <c r="EC1254"/>
      <c r="ED1254"/>
      <c r="EE1254"/>
      <c r="EF1254"/>
      <c r="EG1254"/>
      <c r="EH1254"/>
      <c r="EI1254"/>
      <c r="EJ1254"/>
      <c r="EK1254"/>
      <c r="EL1254"/>
      <c r="EM1254"/>
      <c r="EN1254"/>
      <c r="EO1254"/>
      <c r="EP1254"/>
      <c r="EQ1254"/>
      <c r="ER1254"/>
      <c r="ES1254"/>
      <c r="ET1254"/>
      <c r="EU1254"/>
      <c r="EV1254"/>
      <c r="EW1254"/>
      <c r="EX1254"/>
      <c r="EY1254"/>
    </row>
    <row r="1255" spans="1:155">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c r="CW1255"/>
      <c r="CX1255"/>
      <c r="CY1255"/>
      <c r="CZ1255"/>
      <c r="DA1255"/>
      <c r="DB1255"/>
      <c r="DC1255"/>
      <c r="DD1255"/>
      <c r="DE1255"/>
      <c r="DF1255"/>
      <c r="DG1255"/>
      <c r="DH1255"/>
      <c r="DI1255"/>
      <c r="DJ1255"/>
      <c r="DK1255"/>
      <c r="DL1255"/>
      <c r="DM1255"/>
      <c r="DN1255"/>
      <c r="DO1255"/>
      <c r="DP1255"/>
      <c r="DQ1255"/>
      <c r="DR1255"/>
      <c r="DS1255"/>
      <c r="DT1255"/>
      <c r="DU1255"/>
      <c r="DV1255"/>
      <c r="DW1255"/>
      <c r="DX1255"/>
      <c r="DY1255"/>
      <c r="DZ1255"/>
      <c r="EA1255"/>
      <c r="EB1255"/>
      <c r="EC1255"/>
      <c r="ED1255"/>
      <c r="EE1255"/>
      <c r="EF1255"/>
      <c r="EG1255"/>
      <c r="EH1255"/>
      <c r="EI1255"/>
      <c r="EJ1255"/>
      <c r="EK1255"/>
      <c r="EL1255"/>
      <c r="EM1255"/>
      <c r="EN1255"/>
      <c r="EO1255"/>
      <c r="EP1255"/>
      <c r="EQ1255"/>
      <c r="ER1255"/>
      <c r="ES1255"/>
      <c r="ET1255"/>
      <c r="EU1255"/>
      <c r="EV1255"/>
      <c r="EW1255"/>
      <c r="EX1255"/>
      <c r="EY1255"/>
    </row>
    <row r="1256" spans="1:155">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c r="CW1256"/>
      <c r="CX1256"/>
      <c r="CY1256"/>
      <c r="CZ1256"/>
      <c r="DA1256"/>
      <c r="DB1256"/>
      <c r="DC1256"/>
      <c r="DD1256"/>
      <c r="DE1256"/>
      <c r="DF1256"/>
      <c r="DG1256"/>
      <c r="DH1256"/>
      <c r="DI1256"/>
      <c r="DJ1256"/>
      <c r="DK1256"/>
      <c r="DL1256"/>
      <c r="DM1256"/>
      <c r="DN1256"/>
      <c r="DO1256"/>
      <c r="DP1256"/>
      <c r="DQ1256"/>
      <c r="DR1256"/>
      <c r="DS1256"/>
      <c r="DT1256"/>
      <c r="DU1256"/>
      <c r="DV1256"/>
      <c r="DW1256"/>
      <c r="DX1256"/>
      <c r="DY1256"/>
      <c r="DZ1256"/>
      <c r="EA1256"/>
      <c r="EB1256"/>
      <c r="EC1256"/>
      <c r="ED1256"/>
      <c r="EE1256"/>
      <c r="EF1256"/>
      <c r="EG1256"/>
      <c r="EH1256"/>
      <c r="EI1256"/>
      <c r="EJ1256"/>
      <c r="EK1256"/>
      <c r="EL1256"/>
      <c r="EM1256"/>
      <c r="EN1256"/>
      <c r="EO1256"/>
      <c r="EP1256"/>
      <c r="EQ1256"/>
      <c r="ER1256"/>
      <c r="ES1256"/>
      <c r="ET1256"/>
      <c r="EU1256"/>
      <c r="EV1256"/>
      <c r="EW1256"/>
      <c r="EX1256"/>
      <c r="EY1256"/>
    </row>
    <row r="1257" spans="1:155">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c r="CW1257"/>
      <c r="CX1257"/>
      <c r="CY1257"/>
      <c r="CZ1257"/>
      <c r="DA1257"/>
      <c r="DB1257"/>
      <c r="DC1257"/>
      <c r="DD1257"/>
      <c r="DE1257"/>
      <c r="DF1257"/>
      <c r="DG1257"/>
      <c r="DH1257"/>
      <c r="DI1257"/>
      <c r="DJ1257"/>
      <c r="DK1257"/>
      <c r="DL1257"/>
      <c r="DM1257"/>
      <c r="DN1257"/>
      <c r="DO1257"/>
      <c r="DP1257"/>
      <c r="DQ1257"/>
      <c r="DR1257"/>
      <c r="DS1257"/>
      <c r="DT1257"/>
      <c r="DU1257"/>
      <c r="DV1257"/>
      <c r="DW1257"/>
      <c r="DX1257"/>
      <c r="DY1257"/>
      <c r="DZ1257"/>
      <c r="EA1257"/>
      <c r="EB1257"/>
      <c r="EC1257"/>
      <c r="ED1257"/>
      <c r="EE1257"/>
      <c r="EF1257"/>
      <c r="EG1257"/>
      <c r="EH1257"/>
      <c r="EI1257"/>
      <c r="EJ1257"/>
      <c r="EK1257"/>
      <c r="EL1257"/>
      <c r="EM1257"/>
      <c r="EN1257"/>
      <c r="EO1257"/>
      <c r="EP1257"/>
      <c r="EQ1257"/>
      <c r="ER1257"/>
      <c r="ES1257"/>
      <c r="ET1257"/>
      <c r="EU1257"/>
      <c r="EV1257"/>
      <c r="EW1257"/>
      <c r="EX1257"/>
      <c r="EY1257"/>
    </row>
    <row r="1258" spans="1:155">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c r="CW1258"/>
      <c r="CX1258"/>
      <c r="CY1258"/>
      <c r="CZ1258"/>
      <c r="DA1258"/>
      <c r="DB1258"/>
      <c r="DC1258"/>
      <c r="DD1258"/>
      <c r="DE1258"/>
      <c r="DF1258"/>
      <c r="DG1258"/>
      <c r="DH1258"/>
      <c r="DI1258"/>
      <c r="DJ1258"/>
      <c r="DK1258"/>
      <c r="DL1258"/>
      <c r="DM1258"/>
      <c r="DN1258"/>
      <c r="DO1258"/>
      <c r="DP1258"/>
      <c r="DQ1258"/>
      <c r="DR1258"/>
      <c r="DS1258"/>
      <c r="DT1258"/>
      <c r="DU1258"/>
      <c r="DV1258"/>
      <c r="DW1258"/>
      <c r="DX1258"/>
      <c r="DY1258"/>
      <c r="DZ1258"/>
      <c r="EA1258"/>
      <c r="EB1258"/>
      <c r="EC1258"/>
      <c r="ED1258"/>
      <c r="EE1258"/>
      <c r="EF1258"/>
      <c r="EG1258"/>
      <c r="EH1258"/>
      <c r="EI1258"/>
      <c r="EJ1258"/>
      <c r="EK1258"/>
      <c r="EL1258"/>
      <c r="EM1258"/>
      <c r="EN1258"/>
      <c r="EO1258"/>
      <c r="EP1258"/>
      <c r="EQ1258"/>
      <c r="ER1258"/>
      <c r="ES1258"/>
      <c r="ET1258"/>
      <c r="EU1258"/>
      <c r="EV1258"/>
      <c r="EW1258"/>
      <c r="EX1258"/>
      <c r="EY1258"/>
    </row>
    <row r="1259" spans="1:155">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c r="CW1259"/>
      <c r="CX1259"/>
      <c r="CY1259"/>
      <c r="CZ1259"/>
      <c r="DA1259"/>
      <c r="DB1259"/>
      <c r="DC1259"/>
      <c r="DD1259"/>
      <c r="DE1259"/>
      <c r="DF1259"/>
      <c r="DG1259"/>
      <c r="DH1259"/>
      <c r="DI1259"/>
      <c r="DJ1259"/>
      <c r="DK1259"/>
      <c r="DL1259"/>
      <c r="DM1259"/>
      <c r="DN1259"/>
      <c r="DO1259"/>
      <c r="DP1259"/>
      <c r="DQ1259"/>
      <c r="DR1259"/>
      <c r="DS1259"/>
      <c r="DT1259"/>
      <c r="DU1259"/>
      <c r="DV1259"/>
      <c r="DW1259"/>
      <c r="DX1259"/>
      <c r="DY1259"/>
      <c r="DZ1259"/>
      <c r="EA1259"/>
      <c r="EB1259"/>
      <c r="EC1259"/>
      <c r="ED1259"/>
      <c r="EE1259"/>
      <c r="EF1259"/>
      <c r="EG1259"/>
      <c r="EH1259"/>
      <c r="EI1259"/>
      <c r="EJ1259"/>
      <c r="EK1259"/>
      <c r="EL1259"/>
      <c r="EM1259"/>
      <c r="EN1259"/>
      <c r="EO1259"/>
      <c r="EP1259"/>
      <c r="EQ1259"/>
      <c r="ER1259"/>
      <c r="ES1259"/>
      <c r="ET1259"/>
      <c r="EU1259"/>
      <c r="EV1259"/>
      <c r="EW1259"/>
      <c r="EX1259"/>
      <c r="EY1259"/>
    </row>
    <row r="1260" spans="1:155">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c r="CW1260"/>
      <c r="CX1260"/>
      <c r="CY1260"/>
      <c r="CZ1260"/>
      <c r="DA1260"/>
      <c r="DB1260"/>
      <c r="DC1260"/>
      <c r="DD1260"/>
      <c r="DE1260"/>
      <c r="DF1260"/>
      <c r="DG1260"/>
      <c r="DH1260"/>
      <c r="DI1260"/>
      <c r="DJ1260"/>
      <c r="DK1260"/>
      <c r="DL1260"/>
      <c r="DM1260"/>
      <c r="DN1260"/>
      <c r="DO1260"/>
      <c r="DP1260"/>
      <c r="DQ1260"/>
      <c r="DR1260"/>
      <c r="DS1260"/>
      <c r="DT1260"/>
      <c r="DU1260"/>
      <c r="DV1260"/>
      <c r="DW1260"/>
      <c r="DX1260"/>
      <c r="DY1260"/>
      <c r="DZ1260"/>
      <c r="EA1260"/>
      <c r="EB1260"/>
      <c r="EC1260"/>
      <c r="ED1260"/>
      <c r="EE1260"/>
      <c r="EF1260"/>
      <c r="EG1260"/>
      <c r="EH1260"/>
      <c r="EI1260"/>
      <c r="EJ1260"/>
      <c r="EK1260"/>
      <c r="EL1260"/>
      <c r="EM1260"/>
      <c r="EN1260"/>
      <c r="EO1260"/>
      <c r="EP1260"/>
      <c r="EQ1260"/>
      <c r="ER1260"/>
      <c r="ES1260"/>
      <c r="ET1260"/>
      <c r="EU1260"/>
      <c r="EV1260"/>
      <c r="EW1260"/>
      <c r="EX1260"/>
      <c r="EY1260"/>
    </row>
    <row r="1261" spans="1:155">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c r="CW1261"/>
      <c r="CX1261"/>
      <c r="CY1261"/>
      <c r="CZ1261"/>
      <c r="DA1261"/>
      <c r="DB1261"/>
      <c r="DC1261"/>
      <c r="DD1261"/>
      <c r="DE1261"/>
      <c r="DF1261"/>
      <c r="DG1261"/>
      <c r="DH1261"/>
      <c r="DI1261"/>
      <c r="DJ1261"/>
      <c r="DK1261"/>
      <c r="DL1261"/>
      <c r="DM1261"/>
      <c r="DN1261"/>
      <c r="DO1261"/>
      <c r="DP1261"/>
      <c r="DQ1261"/>
      <c r="DR1261"/>
      <c r="DS1261"/>
      <c r="DT1261"/>
      <c r="DU1261"/>
      <c r="DV1261"/>
      <c r="DW1261"/>
      <c r="DX1261"/>
      <c r="DY1261"/>
      <c r="DZ1261"/>
      <c r="EA1261"/>
      <c r="EB1261"/>
      <c r="EC1261"/>
      <c r="ED1261"/>
      <c r="EE1261"/>
      <c r="EF1261"/>
      <c r="EG1261"/>
      <c r="EH1261"/>
      <c r="EI1261"/>
      <c r="EJ1261"/>
      <c r="EK1261"/>
      <c r="EL1261"/>
      <c r="EM1261"/>
      <c r="EN1261"/>
      <c r="EO1261"/>
      <c r="EP1261"/>
      <c r="EQ1261"/>
      <c r="ER1261"/>
      <c r="ES1261"/>
      <c r="ET1261"/>
      <c r="EU1261"/>
      <c r="EV1261"/>
      <c r="EW1261"/>
      <c r="EX1261"/>
      <c r="EY1261"/>
    </row>
    <row r="1262" spans="1:155">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c r="CW1262"/>
      <c r="CX1262"/>
      <c r="CY1262"/>
      <c r="CZ1262"/>
      <c r="DA1262"/>
      <c r="DB1262"/>
      <c r="DC1262"/>
      <c r="DD1262"/>
      <c r="DE1262"/>
      <c r="DF1262"/>
      <c r="DG1262"/>
      <c r="DH1262"/>
      <c r="DI1262"/>
      <c r="DJ1262"/>
      <c r="DK1262"/>
      <c r="DL1262"/>
      <c r="DM1262"/>
      <c r="DN1262"/>
      <c r="DO1262"/>
      <c r="DP1262"/>
      <c r="DQ1262"/>
      <c r="DR1262"/>
      <c r="DS1262"/>
      <c r="DT1262"/>
      <c r="DU1262"/>
      <c r="DV1262"/>
      <c r="DW1262"/>
      <c r="DX1262"/>
      <c r="DY1262"/>
      <c r="DZ1262"/>
      <c r="EA1262"/>
      <c r="EB1262"/>
      <c r="EC1262"/>
      <c r="ED1262"/>
      <c r="EE1262"/>
      <c r="EF1262"/>
      <c r="EG1262"/>
      <c r="EH1262"/>
      <c r="EI1262"/>
      <c r="EJ1262"/>
      <c r="EK1262"/>
      <c r="EL1262"/>
      <c r="EM1262"/>
      <c r="EN1262"/>
      <c r="EO1262"/>
      <c r="EP1262"/>
      <c r="EQ1262"/>
      <c r="ER1262"/>
      <c r="ES1262"/>
      <c r="ET1262"/>
      <c r="EU1262"/>
      <c r="EV1262"/>
      <c r="EW1262"/>
      <c r="EX1262"/>
      <c r="EY1262"/>
    </row>
    <row r="1263" spans="1:155">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c r="CW1263"/>
      <c r="CX1263"/>
      <c r="CY1263"/>
      <c r="CZ1263"/>
      <c r="DA1263"/>
      <c r="DB1263"/>
      <c r="DC1263"/>
      <c r="DD1263"/>
      <c r="DE1263"/>
      <c r="DF1263"/>
      <c r="DG1263"/>
      <c r="DH1263"/>
      <c r="DI1263"/>
      <c r="DJ1263"/>
      <c r="DK1263"/>
      <c r="DL1263"/>
      <c r="DM1263"/>
      <c r="DN1263"/>
      <c r="DO1263"/>
      <c r="DP1263"/>
      <c r="DQ1263"/>
      <c r="DR1263"/>
      <c r="DS1263"/>
      <c r="DT1263"/>
      <c r="DU1263"/>
      <c r="DV1263"/>
      <c r="DW1263"/>
      <c r="DX1263"/>
      <c r="DY1263"/>
      <c r="DZ1263"/>
      <c r="EA1263"/>
      <c r="EB1263"/>
      <c r="EC1263"/>
      <c r="ED1263"/>
      <c r="EE1263"/>
      <c r="EF1263"/>
      <c r="EG1263"/>
      <c r="EH1263"/>
      <c r="EI1263"/>
      <c r="EJ1263"/>
      <c r="EK1263"/>
      <c r="EL1263"/>
      <c r="EM1263"/>
      <c r="EN1263"/>
      <c r="EO1263"/>
      <c r="EP1263"/>
      <c r="EQ1263"/>
      <c r="ER1263"/>
      <c r="ES1263"/>
      <c r="ET1263"/>
      <c r="EU1263"/>
      <c r="EV1263"/>
      <c r="EW1263"/>
      <c r="EX1263"/>
      <c r="EY1263"/>
    </row>
    <row r="1264" spans="1:155">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c r="CW1264"/>
      <c r="CX1264"/>
      <c r="CY1264"/>
      <c r="CZ1264"/>
      <c r="DA1264"/>
      <c r="DB1264"/>
      <c r="DC1264"/>
      <c r="DD1264"/>
      <c r="DE1264"/>
      <c r="DF1264"/>
      <c r="DG1264"/>
      <c r="DH1264"/>
      <c r="DI1264"/>
      <c r="DJ1264"/>
      <c r="DK1264"/>
      <c r="DL1264"/>
      <c r="DM1264"/>
      <c r="DN1264"/>
      <c r="DO1264"/>
      <c r="DP1264"/>
      <c r="DQ1264"/>
      <c r="DR1264"/>
      <c r="DS1264"/>
      <c r="DT1264"/>
      <c r="DU1264"/>
      <c r="DV1264"/>
      <c r="DW1264"/>
      <c r="DX1264"/>
      <c r="DY1264"/>
      <c r="DZ1264"/>
      <c r="EA1264"/>
      <c r="EB1264"/>
      <c r="EC1264"/>
      <c r="ED1264"/>
      <c r="EE1264"/>
      <c r="EF1264"/>
      <c r="EG1264"/>
      <c r="EH1264"/>
      <c r="EI1264"/>
      <c r="EJ1264"/>
      <c r="EK1264"/>
      <c r="EL1264"/>
      <c r="EM1264"/>
      <c r="EN1264"/>
      <c r="EO1264"/>
      <c r="EP1264"/>
      <c r="EQ1264"/>
      <c r="ER1264"/>
      <c r="ES1264"/>
      <c r="ET1264"/>
      <c r="EU1264"/>
      <c r="EV1264"/>
      <c r="EW1264"/>
      <c r="EX1264"/>
      <c r="EY1264"/>
    </row>
    <row r="1265" spans="1:155">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c r="CW1265"/>
      <c r="CX1265"/>
      <c r="CY1265"/>
      <c r="CZ1265"/>
      <c r="DA1265"/>
      <c r="DB1265"/>
      <c r="DC1265"/>
      <c r="DD1265"/>
      <c r="DE1265"/>
      <c r="DF1265"/>
      <c r="DG1265"/>
      <c r="DH1265"/>
      <c r="DI1265"/>
      <c r="DJ1265"/>
      <c r="DK1265"/>
      <c r="DL1265"/>
      <c r="DM1265"/>
      <c r="DN1265"/>
      <c r="DO1265"/>
      <c r="DP1265"/>
      <c r="DQ1265"/>
      <c r="DR1265"/>
      <c r="DS1265"/>
      <c r="DT1265"/>
      <c r="DU1265"/>
      <c r="DV1265"/>
      <c r="DW1265"/>
      <c r="DX1265"/>
      <c r="DY1265"/>
      <c r="DZ1265"/>
      <c r="EA1265"/>
      <c r="EB1265"/>
      <c r="EC1265"/>
      <c r="ED1265"/>
      <c r="EE1265"/>
      <c r="EF1265"/>
      <c r="EG1265"/>
      <c r="EH1265"/>
      <c r="EI1265"/>
      <c r="EJ1265"/>
      <c r="EK1265"/>
      <c r="EL1265"/>
      <c r="EM1265"/>
      <c r="EN1265"/>
      <c r="EO1265"/>
      <c r="EP1265"/>
      <c r="EQ1265"/>
      <c r="ER1265"/>
      <c r="ES1265"/>
      <c r="ET1265"/>
      <c r="EU1265"/>
      <c r="EV1265"/>
      <c r="EW1265"/>
      <c r="EX1265"/>
      <c r="EY1265"/>
    </row>
    <row r="1266" spans="1:155">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c r="CW1266"/>
      <c r="CX1266"/>
      <c r="CY1266"/>
      <c r="CZ1266"/>
      <c r="DA1266"/>
      <c r="DB1266"/>
      <c r="DC1266"/>
      <c r="DD1266"/>
      <c r="DE1266"/>
      <c r="DF1266"/>
      <c r="DG1266"/>
      <c r="DH1266"/>
      <c r="DI1266"/>
      <c r="DJ1266"/>
      <c r="DK1266"/>
      <c r="DL1266"/>
      <c r="DM1266"/>
      <c r="DN1266"/>
      <c r="DO1266"/>
      <c r="DP1266"/>
      <c r="DQ1266"/>
      <c r="DR1266"/>
      <c r="DS1266"/>
      <c r="DT1266"/>
      <c r="DU1266"/>
      <c r="DV1266"/>
      <c r="DW1266"/>
      <c r="DX1266"/>
      <c r="DY1266"/>
      <c r="DZ1266"/>
      <c r="EA1266"/>
      <c r="EB1266"/>
      <c r="EC1266"/>
      <c r="ED1266"/>
      <c r="EE1266"/>
      <c r="EF1266"/>
      <c r="EG1266"/>
      <c r="EH1266"/>
      <c r="EI1266"/>
      <c r="EJ1266"/>
      <c r="EK1266"/>
      <c r="EL1266"/>
      <c r="EM1266"/>
      <c r="EN1266"/>
      <c r="EO1266"/>
      <c r="EP1266"/>
      <c r="EQ1266"/>
      <c r="ER1266"/>
      <c r="ES1266"/>
      <c r="ET1266"/>
      <c r="EU1266"/>
      <c r="EV1266"/>
      <c r="EW1266"/>
      <c r="EX1266"/>
      <c r="EY1266"/>
    </row>
    <row r="1267" spans="1:155">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c r="CW1267"/>
      <c r="CX1267"/>
      <c r="CY1267"/>
      <c r="CZ1267"/>
      <c r="DA1267"/>
      <c r="DB1267"/>
      <c r="DC1267"/>
      <c r="DD1267"/>
      <c r="DE1267"/>
      <c r="DF1267"/>
      <c r="DG1267"/>
      <c r="DH1267"/>
      <c r="DI1267"/>
      <c r="DJ1267"/>
      <c r="DK1267"/>
      <c r="DL1267"/>
      <c r="DM1267"/>
      <c r="DN1267"/>
      <c r="DO1267"/>
      <c r="DP1267"/>
      <c r="DQ1267"/>
      <c r="DR1267"/>
      <c r="DS1267"/>
      <c r="DT1267"/>
      <c r="DU1267"/>
      <c r="DV1267"/>
      <c r="DW1267"/>
      <c r="DX1267"/>
      <c r="DY1267"/>
      <c r="DZ1267"/>
      <c r="EA1267"/>
      <c r="EB1267"/>
      <c r="EC1267"/>
      <c r="ED1267"/>
      <c r="EE1267"/>
      <c r="EF1267"/>
      <c r="EG1267"/>
      <c r="EH1267"/>
      <c r="EI1267"/>
      <c r="EJ1267"/>
      <c r="EK1267"/>
      <c r="EL1267"/>
      <c r="EM1267"/>
      <c r="EN1267"/>
      <c r="EO1267"/>
      <c r="EP1267"/>
      <c r="EQ1267"/>
      <c r="ER1267"/>
      <c r="ES1267"/>
      <c r="ET1267"/>
      <c r="EU1267"/>
      <c r="EV1267"/>
      <c r="EW1267"/>
      <c r="EX1267"/>
      <c r="EY1267"/>
    </row>
    <row r="1268" spans="1:155">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c r="CW1268"/>
      <c r="CX1268"/>
      <c r="CY1268"/>
      <c r="CZ1268"/>
      <c r="DA1268"/>
      <c r="DB1268"/>
      <c r="DC1268"/>
      <c r="DD1268"/>
      <c r="DE1268"/>
      <c r="DF1268"/>
      <c r="DG1268"/>
      <c r="DH1268"/>
      <c r="DI1268"/>
      <c r="DJ1268"/>
      <c r="DK1268"/>
      <c r="DL1268"/>
      <c r="DM1268"/>
      <c r="DN1268"/>
      <c r="DO1268"/>
      <c r="DP1268"/>
      <c r="DQ1268"/>
      <c r="DR1268"/>
      <c r="DS1268"/>
      <c r="DT1268"/>
      <c r="DU1268"/>
      <c r="DV1268"/>
      <c r="DW1268"/>
      <c r="DX1268"/>
      <c r="DY1268"/>
      <c r="DZ1268"/>
      <c r="EA1268"/>
      <c r="EB1268"/>
      <c r="EC1268"/>
      <c r="ED1268"/>
      <c r="EE1268"/>
      <c r="EF1268"/>
      <c r="EG1268"/>
      <c r="EH1268"/>
      <c r="EI1268"/>
      <c r="EJ1268"/>
      <c r="EK1268"/>
      <c r="EL1268"/>
      <c r="EM1268"/>
      <c r="EN1268"/>
      <c r="EO1268"/>
      <c r="EP1268"/>
      <c r="EQ1268"/>
      <c r="ER1268"/>
      <c r="ES1268"/>
      <c r="ET1268"/>
      <c r="EU1268"/>
      <c r="EV1268"/>
      <c r="EW1268"/>
      <c r="EX1268"/>
      <c r="EY1268"/>
    </row>
    <row r="1269" spans="1:155">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c r="CW1269"/>
      <c r="CX1269"/>
      <c r="CY1269"/>
      <c r="CZ1269"/>
      <c r="DA1269"/>
      <c r="DB1269"/>
      <c r="DC1269"/>
      <c r="DD1269"/>
      <c r="DE1269"/>
      <c r="DF1269"/>
      <c r="DG1269"/>
      <c r="DH1269"/>
      <c r="DI1269"/>
      <c r="DJ1269"/>
      <c r="DK1269"/>
      <c r="DL1269"/>
      <c r="DM1269"/>
      <c r="DN1269"/>
      <c r="DO1269"/>
      <c r="DP1269"/>
      <c r="DQ1269"/>
      <c r="DR1269"/>
      <c r="DS1269"/>
      <c r="DT1269"/>
      <c r="DU1269"/>
      <c r="DV1269"/>
      <c r="DW1269"/>
      <c r="DX1269"/>
      <c r="DY1269"/>
      <c r="DZ1269"/>
      <c r="EA1269"/>
      <c r="EB1269"/>
      <c r="EC1269"/>
      <c r="ED1269"/>
      <c r="EE1269"/>
      <c r="EF1269"/>
      <c r="EG1269"/>
      <c r="EH1269"/>
      <c r="EI1269"/>
      <c r="EJ1269"/>
      <c r="EK1269"/>
      <c r="EL1269"/>
      <c r="EM1269"/>
      <c r="EN1269"/>
      <c r="EO1269"/>
      <c r="EP1269"/>
      <c r="EQ1269"/>
      <c r="ER1269"/>
      <c r="ES1269"/>
      <c r="ET1269"/>
      <c r="EU1269"/>
      <c r="EV1269"/>
      <c r="EW1269"/>
      <c r="EX1269"/>
      <c r="EY1269"/>
    </row>
    <row r="1270" spans="1:155">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c r="CW1270"/>
      <c r="CX1270"/>
      <c r="CY1270"/>
      <c r="CZ1270"/>
      <c r="DA1270"/>
      <c r="DB1270"/>
      <c r="DC1270"/>
      <c r="DD1270"/>
      <c r="DE1270"/>
      <c r="DF1270"/>
      <c r="DG1270"/>
      <c r="DH1270"/>
      <c r="DI1270"/>
      <c r="DJ1270"/>
      <c r="DK1270"/>
      <c r="DL1270"/>
      <c r="DM1270"/>
      <c r="DN1270"/>
      <c r="DO1270"/>
      <c r="DP1270"/>
      <c r="DQ1270"/>
      <c r="DR1270"/>
      <c r="DS1270"/>
      <c r="DT1270"/>
      <c r="DU1270"/>
      <c r="DV1270"/>
      <c r="DW1270"/>
      <c r="DX1270"/>
      <c r="DY1270"/>
      <c r="DZ1270"/>
      <c r="EA1270"/>
      <c r="EB1270"/>
      <c r="EC1270"/>
      <c r="ED1270"/>
      <c r="EE1270"/>
      <c r="EF1270"/>
      <c r="EG1270"/>
      <c r="EH1270"/>
      <c r="EI1270"/>
      <c r="EJ1270"/>
      <c r="EK1270"/>
      <c r="EL1270"/>
      <c r="EM1270"/>
      <c r="EN1270"/>
      <c r="EO1270"/>
      <c r="EP1270"/>
      <c r="EQ1270"/>
      <c r="ER1270"/>
      <c r="ES1270"/>
      <c r="ET1270"/>
      <c r="EU1270"/>
      <c r="EV1270"/>
      <c r="EW1270"/>
      <c r="EX1270"/>
      <c r="EY1270"/>
    </row>
    <row r="1271" spans="1:155">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c r="CW1271"/>
      <c r="CX1271"/>
      <c r="CY1271"/>
      <c r="CZ1271"/>
      <c r="DA1271"/>
      <c r="DB1271"/>
      <c r="DC1271"/>
      <c r="DD1271"/>
      <c r="DE1271"/>
      <c r="DF1271"/>
      <c r="DG1271"/>
      <c r="DH1271"/>
      <c r="DI1271"/>
      <c r="DJ1271"/>
      <c r="DK1271"/>
      <c r="DL1271"/>
      <c r="DM1271"/>
      <c r="DN1271"/>
      <c r="DO1271"/>
      <c r="DP1271"/>
      <c r="DQ1271"/>
      <c r="DR1271"/>
      <c r="DS1271"/>
      <c r="DT1271"/>
      <c r="DU1271"/>
      <c r="DV1271"/>
      <c r="DW1271"/>
      <c r="DX1271"/>
      <c r="DY1271"/>
      <c r="DZ1271"/>
      <c r="EA1271"/>
      <c r="EB1271"/>
      <c r="EC1271"/>
      <c r="ED1271"/>
      <c r="EE1271"/>
      <c r="EF1271"/>
      <c r="EG1271"/>
      <c r="EH1271"/>
      <c r="EI1271"/>
      <c r="EJ1271"/>
      <c r="EK1271"/>
      <c r="EL1271"/>
      <c r="EM1271"/>
      <c r="EN1271"/>
      <c r="EO1271"/>
      <c r="EP1271"/>
      <c r="EQ1271"/>
      <c r="ER1271"/>
      <c r="ES1271"/>
      <c r="ET1271"/>
      <c r="EU1271"/>
      <c r="EV1271"/>
      <c r="EW1271"/>
      <c r="EX1271"/>
      <c r="EY1271"/>
    </row>
    <row r="1272" spans="1:155">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c r="CW1272"/>
      <c r="CX1272"/>
      <c r="CY1272"/>
      <c r="CZ1272"/>
      <c r="DA1272"/>
      <c r="DB1272"/>
      <c r="DC1272"/>
      <c r="DD1272"/>
      <c r="DE1272"/>
      <c r="DF1272"/>
      <c r="DG1272"/>
      <c r="DH1272"/>
      <c r="DI1272"/>
      <c r="DJ1272"/>
      <c r="DK1272"/>
      <c r="DL1272"/>
      <c r="DM1272"/>
      <c r="DN1272"/>
      <c r="DO1272"/>
      <c r="DP1272"/>
      <c r="DQ1272"/>
      <c r="DR1272"/>
      <c r="DS1272"/>
      <c r="DT1272"/>
      <c r="DU1272"/>
      <c r="DV1272"/>
      <c r="DW1272"/>
      <c r="DX1272"/>
      <c r="DY1272"/>
      <c r="DZ1272"/>
      <c r="EA1272"/>
      <c r="EB1272"/>
      <c r="EC1272"/>
      <c r="ED1272"/>
      <c r="EE1272"/>
      <c r="EF1272"/>
      <c r="EG1272"/>
      <c r="EH1272"/>
      <c r="EI1272"/>
      <c r="EJ1272"/>
      <c r="EK1272"/>
      <c r="EL1272"/>
      <c r="EM1272"/>
      <c r="EN1272"/>
      <c r="EO1272"/>
      <c r="EP1272"/>
      <c r="EQ1272"/>
      <c r="ER1272"/>
      <c r="ES1272"/>
      <c r="ET1272"/>
      <c r="EU1272"/>
      <c r="EV1272"/>
      <c r="EW1272"/>
      <c r="EX1272"/>
      <c r="EY1272"/>
    </row>
    <row r="1273" spans="1:155">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c r="CW1273"/>
      <c r="CX1273"/>
      <c r="CY1273"/>
      <c r="CZ1273"/>
      <c r="DA1273"/>
      <c r="DB1273"/>
      <c r="DC1273"/>
      <c r="DD1273"/>
      <c r="DE1273"/>
      <c r="DF1273"/>
      <c r="DG1273"/>
      <c r="DH1273"/>
      <c r="DI1273"/>
      <c r="DJ1273"/>
      <c r="DK1273"/>
      <c r="DL1273"/>
      <c r="DM1273"/>
      <c r="DN1273"/>
      <c r="DO1273"/>
      <c r="DP1273"/>
      <c r="DQ1273"/>
      <c r="DR1273"/>
      <c r="DS1273"/>
      <c r="DT1273"/>
      <c r="DU1273"/>
      <c r="DV1273"/>
      <c r="DW1273"/>
      <c r="DX1273"/>
      <c r="DY1273"/>
      <c r="DZ1273"/>
      <c r="EA1273"/>
      <c r="EB1273"/>
      <c r="EC1273"/>
      <c r="ED1273"/>
      <c r="EE1273"/>
      <c r="EF1273"/>
      <c r="EG1273"/>
      <c r="EH1273"/>
      <c r="EI1273"/>
      <c r="EJ1273"/>
      <c r="EK1273"/>
      <c r="EL1273"/>
      <c r="EM1273"/>
      <c r="EN1273"/>
      <c r="EO1273"/>
      <c r="EP1273"/>
      <c r="EQ1273"/>
      <c r="ER1273"/>
      <c r="ES1273"/>
      <c r="ET1273"/>
      <c r="EU1273"/>
      <c r="EV1273"/>
      <c r="EW1273"/>
      <c r="EX1273"/>
      <c r="EY1273"/>
    </row>
    <row r="1274" spans="1:155">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c r="DN1274"/>
      <c r="DO1274"/>
      <c r="DP1274"/>
      <c r="DQ1274"/>
      <c r="DR1274"/>
      <c r="DS1274"/>
      <c r="DT1274"/>
      <c r="DU1274"/>
      <c r="DV1274"/>
      <c r="DW1274"/>
      <c r="DX1274"/>
      <c r="DY1274"/>
      <c r="DZ1274"/>
      <c r="EA1274"/>
      <c r="EB1274"/>
      <c r="EC1274"/>
      <c r="ED1274"/>
      <c r="EE1274"/>
      <c r="EF1274"/>
      <c r="EG1274"/>
      <c r="EH1274"/>
      <c r="EI1274"/>
      <c r="EJ1274"/>
      <c r="EK1274"/>
      <c r="EL1274"/>
      <c r="EM1274"/>
      <c r="EN1274"/>
      <c r="EO1274"/>
      <c r="EP1274"/>
      <c r="EQ1274"/>
      <c r="ER1274"/>
      <c r="ES1274"/>
      <c r="ET1274"/>
      <c r="EU1274"/>
      <c r="EV1274"/>
      <c r="EW1274"/>
      <c r="EX1274"/>
      <c r="EY1274"/>
    </row>
    <row r="1275" spans="1:155">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c r="CW1275"/>
      <c r="CX1275"/>
      <c r="CY1275"/>
      <c r="CZ1275"/>
      <c r="DA1275"/>
      <c r="DB1275"/>
      <c r="DC1275"/>
      <c r="DD1275"/>
      <c r="DE1275"/>
      <c r="DF1275"/>
      <c r="DG1275"/>
      <c r="DH1275"/>
      <c r="DI1275"/>
      <c r="DJ1275"/>
      <c r="DK1275"/>
      <c r="DL1275"/>
      <c r="DM1275"/>
      <c r="DN1275"/>
      <c r="DO1275"/>
      <c r="DP1275"/>
      <c r="DQ1275"/>
      <c r="DR1275"/>
      <c r="DS1275"/>
      <c r="DT1275"/>
      <c r="DU1275"/>
      <c r="DV1275"/>
      <c r="DW1275"/>
      <c r="DX1275"/>
      <c r="DY1275"/>
      <c r="DZ1275"/>
      <c r="EA1275"/>
      <c r="EB1275"/>
      <c r="EC1275"/>
      <c r="ED1275"/>
      <c r="EE1275"/>
      <c r="EF1275"/>
      <c r="EG1275"/>
      <c r="EH1275"/>
      <c r="EI1275"/>
      <c r="EJ1275"/>
      <c r="EK1275"/>
      <c r="EL1275"/>
      <c r="EM1275"/>
      <c r="EN1275"/>
      <c r="EO1275"/>
      <c r="EP1275"/>
      <c r="EQ1275"/>
      <c r="ER1275"/>
      <c r="ES1275"/>
      <c r="ET1275"/>
      <c r="EU1275"/>
      <c r="EV1275"/>
      <c r="EW1275"/>
      <c r="EX1275"/>
      <c r="EY1275"/>
    </row>
    <row r="1276" spans="1:155">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c r="CW1276"/>
      <c r="CX1276"/>
      <c r="CY1276"/>
      <c r="CZ1276"/>
      <c r="DA1276"/>
      <c r="DB1276"/>
      <c r="DC1276"/>
      <c r="DD1276"/>
      <c r="DE1276"/>
      <c r="DF1276"/>
      <c r="DG1276"/>
      <c r="DH1276"/>
      <c r="DI1276"/>
      <c r="DJ1276"/>
      <c r="DK1276"/>
      <c r="DL1276"/>
      <c r="DM1276"/>
      <c r="DN1276"/>
      <c r="DO1276"/>
      <c r="DP1276"/>
      <c r="DQ1276"/>
      <c r="DR1276"/>
      <c r="DS1276"/>
      <c r="DT1276"/>
      <c r="DU1276"/>
      <c r="DV1276"/>
      <c r="DW1276"/>
      <c r="DX1276"/>
      <c r="DY1276"/>
      <c r="DZ1276"/>
      <c r="EA1276"/>
      <c r="EB1276"/>
      <c r="EC1276"/>
      <c r="ED1276"/>
      <c r="EE1276"/>
      <c r="EF1276"/>
      <c r="EG1276"/>
      <c r="EH1276"/>
      <c r="EI1276"/>
      <c r="EJ1276"/>
      <c r="EK1276"/>
      <c r="EL1276"/>
      <c r="EM1276"/>
      <c r="EN1276"/>
      <c r="EO1276"/>
      <c r="EP1276"/>
      <c r="EQ1276"/>
      <c r="ER1276"/>
      <c r="ES1276"/>
      <c r="ET1276"/>
      <c r="EU1276"/>
      <c r="EV1276"/>
      <c r="EW1276"/>
      <c r="EX1276"/>
      <c r="EY1276"/>
    </row>
    <row r="1277" spans="1:155">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c r="CW1277"/>
      <c r="CX1277"/>
      <c r="CY1277"/>
      <c r="CZ1277"/>
      <c r="DA1277"/>
      <c r="DB1277"/>
      <c r="DC1277"/>
      <c r="DD1277"/>
      <c r="DE1277"/>
      <c r="DF1277"/>
      <c r="DG1277"/>
      <c r="DH1277"/>
      <c r="DI1277"/>
      <c r="DJ1277"/>
      <c r="DK1277"/>
      <c r="DL1277"/>
      <c r="DM1277"/>
      <c r="DN1277"/>
      <c r="DO1277"/>
      <c r="DP1277"/>
      <c r="DQ1277"/>
      <c r="DR1277"/>
      <c r="DS1277"/>
      <c r="DT1277"/>
      <c r="DU1277"/>
      <c r="DV1277"/>
      <c r="DW1277"/>
      <c r="DX1277"/>
      <c r="DY1277"/>
      <c r="DZ1277"/>
      <c r="EA1277"/>
      <c r="EB1277"/>
      <c r="EC1277"/>
      <c r="ED1277"/>
      <c r="EE1277"/>
      <c r="EF1277"/>
      <c r="EG1277"/>
      <c r="EH1277"/>
      <c r="EI1277"/>
      <c r="EJ1277"/>
      <c r="EK1277"/>
      <c r="EL1277"/>
      <c r="EM1277"/>
      <c r="EN1277"/>
      <c r="EO1277"/>
      <c r="EP1277"/>
      <c r="EQ1277"/>
      <c r="ER1277"/>
      <c r="ES1277"/>
      <c r="ET1277"/>
      <c r="EU1277"/>
      <c r="EV1277"/>
      <c r="EW1277"/>
      <c r="EX1277"/>
      <c r="EY1277"/>
    </row>
    <row r="1278" spans="1:155">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c r="CW1278"/>
      <c r="CX1278"/>
      <c r="CY1278"/>
      <c r="CZ1278"/>
      <c r="DA1278"/>
      <c r="DB1278"/>
      <c r="DC1278"/>
      <c r="DD1278"/>
      <c r="DE1278"/>
      <c r="DF1278"/>
      <c r="DG1278"/>
      <c r="DH1278"/>
      <c r="DI1278"/>
      <c r="DJ1278"/>
      <c r="DK1278"/>
      <c r="DL1278"/>
      <c r="DM1278"/>
      <c r="DN1278"/>
      <c r="DO1278"/>
      <c r="DP1278"/>
      <c r="DQ1278"/>
      <c r="DR1278"/>
      <c r="DS1278"/>
      <c r="DT1278"/>
      <c r="DU1278"/>
      <c r="DV1278"/>
      <c r="DW1278"/>
      <c r="DX1278"/>
      <c r="DY1278"/>
      <c r="DZ1278"/>
      <c r="EA1278"/>
      <c r="EB1278"/>
      <c r="EC1278"/>
      <c r="ED1278"/>
      <c r="EE1278"/>
      <c r="EF1278"/>
      <c r="EG1278"/>
      <c r="EH1278"/>
      <c r="EI1278"/>
      <c r="EJ1278"/>
      <c r="EK1278"/>
      <c r="EL1278"/>
      <c r="EM1278"/>
      <c r="EN1278"/>
      <c r="EO1278"/>
      <c r="EP1278"/>
      <c r="EQ1278"/>
      <c r="ER1278"/>
      <c r="ES1278"/>
      <c r="ET1278"/>
      <c r="EU1278"/>
      <c r="EV1278"/>
      <c r="EW1278"/>
      <c r="EX1278"/>
      <c r="EY1278"/>
    </row>
    <row r="1279" spans="1:155">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c r="CW1279"/>
      <c r="CX1279"/>
      <c r="CY1279"/>
      <c r="CZ1279"/>
      <c r="DA1279"/>
      <c r="DB1279"/>
      <c r="DC1279"/>
      <c r="DD1279"/>
      <c r="DE1279"/>
      <c r="DF1279"/>
      <c r="DG1279"/>
      <c r="DH1279"/>
      <c r="DI1279"/>
      <c r="DJ1279"/>
      <c r="DK1279"/>
      <c r="DL1279"/>
      <c r="DM1279"/>
      <c r="DN1279"/>
      <c r="DO1279"/>
      <c r="DP1279"/>
      <c r="DQ1279"/>
      <c r="DR1279"/>
      <c r="DS1279"/>
      <c r="DT1279"/>
      <c r="DU1279"/>
      <c r="DV1279"/>
      <c r="DW1279"/>
      <c r="DX1279"/>
      <c r="DY1279"/>
      <c r="DZ1279"/>
      <c r="EA1279"/>
      <c r="EB1279"/>
      <c r="EC1279"/>
      <c r="ED1279"/>
      <c r="EE1279"/>
      <c r="EF1279"/>
      <c r="EG1279"/>
      <c r="EH1279"/>
      <c r="EI1279"/>
      <c r="EJ1279"/>
      <c r="EK1279"/>
      <c r="EL1279"/>
      <c r="EM1279"/>
      <c r="EN1279"/>
      <c r="EO1279"/>
      <c r="EP1279"/>
      <c r="EQ1279"/>
      <c r="ER1279"/>
      <c r="ES1279"/>
      <c r="ET1279"/>
      <c r="EU1279"/>
      <c r="EV1279"/>
      <c r="EW1279"/>
      <c r="EX1279"/>
      <c r="EY1279"/>
    </row>
    <row r="1280" spans="1:155">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c r="CW1280"/>
      <c r="CX1280"/>
      <c r="CY1280"/>
      <c r="CZ1280"/>
      <c r="DA1280"/>
      <c r="DB1280"/>
      <c r="DC1280"/>
      <c r="DD1280"/>
      <c r="DE1280"/>
      <c r="DF1280"/>
      <c r="DG1280"/>
      <c r="DH1280"/>
      <c r="DI1280"/>
      <c r="DJ1280"/>
      <c r="DK1280"/>
      <c r="DL1280"/>
      <c r="DM1280"/>
      <c r="DN1280"/>
      <c r="DO1280"/>
      <c r="DP1280"/>
      <c r="DQ1280"/>
      <c r="DR1280"/>
      <c r="DS1280"/>
      <c r="DT1280"/>
      <c r="DU1280"/>
      <c r="DV1280"/>
      <c r="DW1280"/>
      <c r="DX1280"/>
      <c r="DY1280"/>
      <c r="DZ1280"/>
      <c r="EA1280"/>
      <c r="EB1280"/>
      <c r="EC1280"/>
      <c r="ED1280"/>
      <c r="EE1280"/>
      <c r="EF1280"/>
      <c r="EG1280"/>
      <c r="EH1280"/>
      <c r="EI1280"/>
      <c r="EJ1280"/>
      <c r="EK1280"/>
      <c r="EL1280"/>
      <c r="EM1280"/>
      <c r="EN1280"/>
      <c r="EO1280"/>
      <c r="EP1280"/>
      <c r="EQ1280"/>
      <c r="ER1280"/>
      <c r="ES1280"/>
      <c r="ET1280"/>
      <c r="EU1280"/>
      <c r="EV1280"/>
      <c r="EW1280"/>
      <c r="EX1280"/>
      <c r="EY1280"/>
    </row>
    <row r="1281" spans="1:155">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c r="CW1281"/>
      <c r="CX1281"/>
      <c r="CY1281"/>
      <c r="CZ1281"/>
      <c r="DA1281"/>
      <c r="DB1281"/>
      <c r="DC1281"/>
      <c r="DD1281"/>
      <c r="DE1281"/>
      <c r="DF1281"/>
      <c r="DG1281"/>
      <c r="DH1281"/>
      <c r="DI1281"/>
      <c r="DJ1281"/>
      <c r="DK1281"/>
      <c r="DL1281"/>
      <c r="DM1281"/>
      <c r="DN1281"/>
      <c r="DO1281"/>
      <c r="DP1281"/>
      <c r="DQ1281"/>
      <c r="DR1281"/>
      <c r="DS1281"/>
      <c r="DT1281"/>
      <c r="DU1281"/>
      <c r="DV1281"/>
      <c r="DW1281"/>
      <c r="DX1281"/>
      <c r="DY1281"/>
      <c r="DZ1281"/>
      <c r="EA1281"/>
      <c r="EB1281"/>
      <c r="EC1281"/>
      <c r="ED1281"/>
      <c r="EE1281"/>
      <c r="EF1281"/>
      <c r="EG1281"/>
      <c r="EH1281"/>
      <c r="EI1281"/>
      <c r="EJ1281"/>
      <c r="EK1281"/>
      <c r="EL1281"/>
      <c r="EM1281"/>
      <c r="EN1281"/>
      <c r="EO1281"/>
      <c r="EP1281"/>
      <c r="EQ1281"/>
      <c r="ER1281"/>
      <c r="ES1281"/>
      <c r="ET1281"/>
      <c r="EU1281"/>
      <c r="EV1281"/>
      <c r="EW1281"/>
      <c r="EX1281"/>
      <c r="EY1281"/>
    </row>
    <row r="1282" spans="1:155">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c r="CW1282"/>
      <c r="CX1282"/>
      <c r="CY1282"/>
      <c r="CZ1282"/>
      <c r="DA1282"/>
      <c r="DB1282"/>
      <c r="DC1282"/>
      <c r="DD1282"/>
      <c r="DE1282"/>
      <c r="DF1282"/>
      <c r="DG1282"/>
      <c r="DH1282"/>
      <c r="DI1282"/>
      <c r="DJ1282"/>
      <c r="DK1282"/>
      <c r="DL1282"/>
      <c r="DM1282"/>
      <c r="DN1282"/>
      <c r="DO1282"/>
      <c r="DP1282"/>
      <c r="DQ1282"/>
      <c r="DR1282"/>
      <c r="DS1282"/>
      <c r="DT1282"/>
      <c r="DU1282"/>
      <c r="DV1282"/>
      <c r="DW1282"/>
      <c r="DX1282"/>
      <c r="DY1282"/>
      <c r="DZ1282"/>
      <c r="EA1282"/>
      <c r="EB1282"/>
      <c r="EC1282"/>
      <c r="ED1282"/>
      <c r="EE1282"/>
      <c r="EF1282"/>
      <c r="EG1282"/>
      <c r="EH1282"/>
      <c r="EI1282"/>
      <c r="EJ1282"/>
      <c r="EK1282"/>
      <c r="EL1282"/>
      <c r="EM1282"/>
      <c r="EN1282"/>
      <c r="EO1282"/>
      <c r="EP1282"/>
      <c r="EQ1282"/>
      <c r="ER1282"/>
      <c r="ES1282"/>
      <c r="ET1282"/>
      <c r="EU1282"/>
      <c r="EV1282"/>
      <c r="EW1282"/>
      <c r="EX1282"/>
      <c r="EY1282"/>
    </row>
    <row r="1283" spans="1:155">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c r="CW1283"/>
      <c r="CX1283"/>
      <c r="CY1283"/>
      <c r="CZ1283"/>
      <c r="DA1283"/>
      <c r="DB1283"/>
      <c r="DC1283"/>
      <c r="DD1283"/>
      <c r="DE1283"/>
      <c r="DF1283"/>
      <c r="DG1283"/>
      <c r="DH1283"/>
      <c r="DI1283"/>
      <c r="DJ1283"/>
      <c r="DK1283"/>
      <c r="DL1283"/>
      <c r="DM1283"/>
      <c r="DN1283"/>
      <c r="DO1283"/>
      <c r="DP1283"/>
      <c r="DQ1283"/>
      <c r="DR1283"/>
      <c r="DS1283"/>
      <c r="DT1283"/>
      <c r="DU1283"/>
      <c r="DV1283"/>
      <c r="DW1283"/>
      <c r="DX1283"/>
      <c r="DY1283"/>
      <c r="DZ1283"/>
      <c r="EA1283"/>
      <c r="EB1283"/>
      <c r="EC1283"/>
      <c r="ED1283"/>
      <c r="EE1283"/>
      <c r="EF1283"/>
      <c r="EG1283"/>
      <c r="EH1283"/>
      <c r="EI1283"/>
      <c r="EJ1283"/>
      <c r="EK1283"/>
      <c r="EL1283"/>
      <c r="EM1283"/>
      <c r="EN1283"/>
      <c r="EO1283"/>
      <c r="EP1283"/>
      <c r="EQ1283"/>
      <c r="ER1283"/>
      <c r="ES1283"/>
      <c r="ET1283"/>
      <c r="EU1283"/>
      <c r="EV1283"/>
      <c r="EW1283"/>
      <c r="EX1283"/>
      <c r="EY1283"/>
    </row>
    <row r="1284" spans="1:155">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c r="CW1284"/>
      <c r="CX1284"/>
      <c r="CY1284"/>
      <c r="CZ1284"/>
      <c r="DA1284"/>
      <c r="DB1284"/>
      <c r="DC1284"/>
      <c r="DD1284"/>
      <c r="DE1284"/>
      <c r="DF1284"/>
      <c r="DG1284"/>
      <c r="DH1284"/>
      <c r="DI1284"/>
      <c r="DJ1284"/>
      <c r="DK1284"/>
      <c r="DL1284"/>
      <c r="DM1284"/>
      <c r="DN1284"/>
      <c r="DO1284"/>
      <c r="DP1284"/>
      <c r="DQ1284"/>
      <c r="DR1284"/>
      <c r="DS1284"/>
      <c r="DT1284"/>
      <c r="DU1284"/>
      <c r="DV1284"/>
      <c r="DW1284"/>
      <c r="DX1284"/>
      <c r="DY1284"/>
      <c r="DZ1284"/>
      <c r="EA1284"/>
      <c r="EB1284"/>
      <c r="EC1284"/>
      <c r="ED1284"/>
      <c r="EE1284"/>
      <c r="EF1284"/>
      <c r="EG1284"/>
      <c r="EH1284"/>
      <c r="EI1284"/>
      <c r="EJ1284"/>
      <c r="EK1284"/>
      <c r="EL1284"/>
      <c r="EM1284"/>
      <c r="EN1284"/>
      <c r="EO1284"/>
      <c r="EP1284"/>
      <c r="EQ1284"/>
      <c r="ER1284"/>
      <c r="ES1284"/>
      <c r="ET1284"/>
      <c r="EU1284"/>
      <c r="EV1284"/>
      <c r="EW1284"/>
      <c r="EX1284"/>
      <c r="EY1284"/>
    </row>
    <row r="1285" spans="1:155">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c r="CW1285"/>
      <c r="CX1285"/>
      <c r="CY1285"/>
      <c r="CZ1285"/>
      <c r="DA1285"/>
      <c r="DB1285"/>
      <c r="DC1285"/>
      <c r="DD1285"/>
      <c r="DE1285"/>
      <c r="DF1285"/>
      <c r="DG1285"/>
      <c r="DH1285"/>
      <c r="DI1285"/>
      <c r="DJ1285"/>
      <c r="DK1285"/>
      <c r="DL1285"/>
      <c r="DM1285"/>
      <c r="DN1285"/>
      <c r="DO1285"/>
      <c r="DP1285"/>
      <c r="DQ1285"/>
      <c r="DR1285"/>
      <c r="DS1285"/>
      <c r="DT1285"/>
      <c r="DU1285"/>
      <c r="DV1285"/>
      <c r="DW1285"/>
      <c r="DX1285"/>
      <c r="DY1285"/>
      <c r="DZ1285"/>
      <c r="EA1285"/>
      <c r="EB1285"/>
      <c r="EC1285"/>
      <c r="ED1285"/>
      <c r="EE1285"/>
      <c r="EF1285"/>
      <c r="EG1285"/>
      <c r="EH1285"/>
      <c r="EI1285"/>
      <c r="EJ1285"/>
      <c r="EK1285"/>
      <c r="EL1285"/>
      <c r="EM1285"/>
      <c r="EN1285"/>
      <c r="EO1285"/>
      <c r="EP1285"/>
      <c r="EQ1285"/>
      <c r="ER1285"/>
      <c r="ES1285"/>
      <c r="ET1285"/>
      <c r="EU1285"/>
      <c r="EV1285"/>
      <c r="EW1285"/>
      <c r="EX1285"/>
      <c r="EY1285"/>
    </row>
    <row r="1286" spans="1:155">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c r="CW1286"/>
      <c r="CX1286"/>
      <c r="CY1286"/>
      <c r="CZ1286"/>
      <c r="DA1286"/>
      <c r="DB1286"/>
      <c r="DC1286"/>
      <c r="DD1286"/>
      <c r="DE1286"/>
      <c r="DF1286"/>
      <c r="DG1286"/>
      <c r="DH1286"/>
      <c r="DI1286"/>
      <c r="DJ1286"/>
      <c r="DK1286"/>
      <c r="DL1286"/>
      <c r="DM1286"/>
      <c r="DN1286"/>
      <c r="DO1286"/>
      <c r="DP1286"/>
      <c r="DQ1286"/>
      <c r="DR1286"/>
      <c r="DS1286"/>
      <c r="DT1286"/>
      <c r="DU1286"/>
      <c r="DV1286"/>
      <c r="DW1286"/>
      <c r="DX1286"/>
      <c r="DY1286"/>
      <c r="DZ1286"/>
      <c r="EA1286"/>
      <c r="EB1286"/>
      <c r="EC1286"/>
      <c r="ED1286"/>
      <c r="EE1286"/>
      <c r="EF1286"/>
      <c r="EG1286"/>
      <c r="EH1286"/>
      <c r="EI1286"/>
      <c r="EJ1286"/>
      <c r="EK1286"/>
      <c r="EL1286"/>
      <c r="EM1286"/>
      <c r="EN1286"/>
      <c r="EO1286"/>
      <c r="EP1286"/>
      <c r="EQ1286"/>
      <c r="ER1286"/>
      <c r="ES1286"/>
      <c r="ET1286"/>
      <c r="EU1286"/>
      <c r="EV1286"/>
      <c r="EW1286"/>
      <c r="EX1286"/>
      <c r="EY1286"/>
    </row>
    <row r="1287" spans="1:155">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c r="CW1287"/>
      <c r="CX1287"/>
      <c r="CY1287"/>
      <c r="CZ1287"/>
      <c r="DA1287"/>
      <c r="DB1287"/>
      <c r="DC1287"/>
      <c r="DD1287"/>
      <c r="DE1287"/>
      <c r="DF1287"/>
      <c r="DG1287"/>
      <c r="DH1287"/>
      <c r="DI1287"/>
      <c r="DJ1287"/>
      <c r="DK1287"/>
      <c r="DL1287"/>
      <c r="DM1287"/>
      <c r="DN1287"/>
      <c r="DO1287"/>
      <c r="DP1287"/>
      <c r="DQ1287"/>
      <c r="DR1287"/>
      <c r="DS1287"/>
      <c r="DT1287"/>
      <c r="DU1287"/>
      <c r="DV1287"/>
      <c r="DW1287"/>
      <c r="DX1287"/>
      <c r="DY1287"/>
      <c r="DZ1287"/>
      <c r="EA1287"/>
      <c r="EB1287"/>
      <c r="EC1287"/>
      <c r="ED1287"/>
      <c r="EE1287"/>
      <c r="EF1287"/>
      <c r="EG1287"/>
      <c r="EH1287"/>
      <c r="EI1287"/>
      <c r="EJ1287"/>
      <c r="EK1287"/>
      <c r="EL1287"/>
      <c r="EM1287"/>
      <c r="EN1287"/>
      <c r="EO1287"/>
      <c r="EP1287"/>
      <c r="EQ1287"/>
      <c r="ER1287"/>
      <c r="ES1287"/>
      <c r="ET1287"/>
      <c r="EU1287"/>
      <c r="EV1287"/>
      <c r="EW1287"/>
      <c r="EX1287"/>
      <c r="EY1287"/>
    </row>
    <row r="1288" spans="1:155">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c r="CW1288"/>
      <c r="CX1288"/>
      <c r="CY1288"/>
      <c r="CZ1288"/>
      <c r="DA1288"/>
      <c r="DB1288"/>
      <c r="DC1288"/>
      <c r="DD1288"/>
      <c r="DE1288"/>
      <c r="DF1288"/>
      <c r="DG1288"/>
      <c r="DH1288"/>
      <c r="DI1288"/>
      <c r="DJ1288"/>
      <c r="DK1288"/>
      <c r="DL1288"/>
      <c r="DM1288"/>
      <c r="DN1288"/>
      <c r="DO1288"/>
      <c r="DP1288"/>
      <c r="DQ1288"/>
      <c r="DR1288"/>
      <c r="DS1288"/>
      <c r="DT1288"/>
      <c r="DU1288"/>
      <c r="DV1288"/>
      <c r="DW1288"/>
      <c r="DX1288"/>
      <c r="DY1288"/>
      <c r="DZ1288"/>
      <c r="EA1288"/>
      <c r="EB1288"/>
      <c r="EC1288"/>
      <c r="ED1288"/>
      <c r="EE1288"/>
      <c r="EF1288"/>
      <c r="EG1288"/>
      <c r="EH1288"/>
      <c r="EI1288"/>
      <c r="EJ1288"/>
      <c r="EK1288"/>
      <c r="EL1288"/>
      <c r="EM1288"/>
      <c r="EN1288"/>
      <c r="EO1288"/>
      <c r="EP1288"/>
      <c r="EQ1288"/>
      <c r="ER1288"/>
      <c r="ES1288"/>
      <c r="ET1288"/>
      <c r="EU1288"/>
      <c r="EV1288"/>
      <c r="EW1288"/>
      <c r="EX1288"/>
      <c r="EY1288"/>
    </row>
    <row r="1289" spans="1:155">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c r="CW1289"/>
      <c r="CX1289"/>
      <c r="CY1289"/>
      <c r="CZ1289"/>
      <c r="DA1289"/>
      <c r="DB1289"/>
      <c r="DC1289"/>
      <c r="DD1289"/>
      <c r="DE1289"/>
      <c r="DF1289"/>
      <c r="DG1289"/>
      <c r="DH1289"/>
      <c r="DI1289"/>
      <c r="DJ1289"/>
      <c r="DK1289"/>
      <c r="DL1289"/>
      <c r="DM1289"/>
      <c r="DN1289"/>
      <c r="DO1289"/>
      <c r="DP1289"/>
      <c r="DQ1289"/>
      <c r="DR1289"/>
      <c r="DS1289"/>
      <c r="DT1289"/>
      <c r="DU1289"/>
      <c r="DV1289"/>
      <c r="DW1289"/>
      <c r="DX1289"/>
      <c r="DY1289"/>
      <c r="DZ1289"/>
      <c r="EA1289"/>
      <c r="EB1289"/>
      <c r="EC1289"/>
      <c r="ED1289"/>
      <c r="EE1289"/>
      <c r="EF1289"/>
      <c r="EG1289"/>
      <c r="EH1289"/>
      <c r="EI1289"/>
      <c r="EJ1289"/>
      <c r="EK1289"/>
      <c r="EL1289"/>
      <c r="EM1289"/>
      <c r="EN1289"/>
      <c r="EO1289"/>
      <c r="EP1289"/>
      <c r="EQ1289"/>
      <c r="ER1289"/>
      <c r="ES1289"/>
      <c r="ET1289"/>
      <c r="EU1289"/>
      <c r="EV1289"/>
      <c r="EW1289"/>
      <c r="EX1289"/>
      <c r="EY1289"/>
    </row>
    <row r="1290" spans="1:155">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c r="CW1290"/>
      <c r="CX1290"/>
      <c r="CY1290"/>
      <c r="CZ1290"/>
      <c r="DA1290"/>
      <c r="DB1290"/>
      <c r="DC1290"/>
      <c r="DD1290"/>
      <c r="DE1290"/>
      <c r="DF1290"/>
      <c r="DG1290"/>
      <c r="DH1290"/>
      <c r="DI1290"/>
      <c r="DJ1290"/>
      <c r="DK1290"/>
      <c r="DL1290"/>
      <c r="DM1290"/>
      <c r="DN1290"/>
      <c r="DO1290"/>
      <c r="DP1290"/>
      <c r="DQ1290"/>
      <c r="DR1290"/>
      <c r="DS1290"/>
      <c r="DT1290"/>
      <c r="DU1290"/>
      <c r="DV1290"/>
      <c r="DW1290"/>
      <c r="DX1290"/>
      <c r="DY1290"/>
      <c r="DZ1290"/>
      <c r="EA1290"/>
      <c r="EB1290"/>
      <c r="EC1290"/>
      <c r="ED1290"/>
      <c r="EE1290"/>
      <c r="EF1290"/>
      <c r="EG1290"/>
      <c r="EH1290"/>
      <c r="EI1290"/>
      <c r="EJ1290"/>
      <c r="EK1290"/>
      <c r="EL1290"/>
      <c r="EM1290"/>
      <c r="EN1290"/>
      <c r="EO1290"/>
      <c r="EP1290"/>
      <c r="EQ1290"/>
      <c r="ER1290"/>
      <c r="ES1290"/>
      <c r="ET1290"/>
      <c r="EU1290"/>
      <c r="EV1290"/>
      <c r="EW1290"/>
      <c r="EX1290"/>
      <c r="EY1290"/>
    </row>
    <row r="1291" spans="1:155">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c r="CW1291"/>
      <c r="CX1291"/>
      <c r="CY1291"/>
      <c r="CZ1291"/>
      <c r="DA1291"/>
      <c r="DB1291"/>
      <c r="DC1291"/>
      <c r="DD1291"/>
      <c r="DE1291"/>
      <c r="DF1291"/>
      <c r="DG1291"/>
      <c r="DH1291"/>
      <c r="DI1291"/>
      <c r="DJ1291"/>
      <c r="DK1291"/>
      <c r="DL1291"/>
      <c r="DM1291"/>
      <c r="DN1291"/>
      <c r="DO1291"/>
      <c r="DP1291"/>
      <c r="DQ1291"/>
      <c r="DR1291"/>
      <c r="DS1291"/>
      <c r="DT1291"/>
      <c r="DU1291"/>
      <c r="DV1291"/>
      <c r="DW1291"/>
      <c r="DX1291"/>
      <c r="DY1291"/>
      <c r="DZ1291"/>
      <c r="EA1291"/>
      <c r="EB1291"/>
      <c r="EC1291"/>
      <c r="ED1291"/>
      <c r="EE1291"/>
      <c r="EF1291"/>
      <c r="EG1291"/>
      <c r="EH1291"/>
      <c r="EI1291"/>
      <c r="EJ1291"/>
      <c r="EK1291"/>
      <c r="EL1291"/>
      <c r="EM1291"/>
      <c r="EN1291"/>
      <c r="EO1291"/>
      <c r="EP1291"/>
      <c r="EQ1291"/>
      <c r="ER1291"/>
      <c r="ES1291"/>
      <c r="ET1291"/>
      <c r="EU1291"/>
      <c r="EV1291"/>
      <c r="EW1291"/>
      <c r="EX1291"/>
      <c r="EY1291"/>
    </row>
    <row r="1292" spans="1:155">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c r="CW1292"/>
      <c r="CX1292"/>
      <c r="CY1292"/>
      <c r="CZ1292"/>
      <c r="DA1292"/>
      <c r="DB1292"/>
      <c r="DC1292"/>
      <c r="DD1292"/>
      <c r="DE1292"/>
      <c r="DF1292"/>
      <c r="DG1292"/>
      <c r="DH1292"/>
      <c r="DI1292"/>
      <c r="DJ1292"/>
      <c r="DK1292"/>
      <c r="DL1292"/>
      <c r="DM1292"/>
      <c r="DN1292"/>
      <c r="DO1292"/>
      <c r="DP1292"/>
      <c r="DQ1292"/>
      <c r="DR1292"/>
      <c r="DS1292"/>
      <c r="DT1292"/>
      <c r="DU1292"/>
      <c r="DV1292"/>
      <c r="DW1292"/>
      <c r="DX1292"/>
      <c r="DY1292"/>
      <c r="DZ1292"/>
      <c r="EA1292"/>
      <c r="EB1292"/>
      <c r="EC1292"/>
      <c r="ED1292"/>
      <c r="EE1292"/>
      <c r="EF1292"/>
      <c r="EG1292"/>
      <c r="EH1292"/>
      <c r="EI1292"/>
      <c r="EJ1292"/>
      <c r="EK1292"/>
      <c r="EL1292"/>
      <c r="EM1292"/>
      <c r="EN1292"/>
      <c r="EO1292"/>
      <c r="EP1292"/>
      <c r="EQ1292"/>
      <c r="ER1292"/>
      <c r="ES1292"/>
      <c r="ET1292"/>
      <c r="EU1292"/>
      <c r="EV1292"/>
      <c r="EW1292"/>
      <c r="EX1292"/>
      <c r="EY1292"/>
    </row>
    <row r="1293" spans="1:155">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c r="CW1293"/>
      <c r="CX1293"/>
      <c r="CY1293"/>
      <c r="CZ1293"/>
      <c r="DA1293"/>
      <c r="DB1293"/>
      <c r="DC1293"/>
      <c r="DD1293"/>
      <c r="DE1293"/>
      <c r="DF1293"/>
      <c r="DG1293"/>
      <c r="DH1293"/>
      <c r="DI1293"/>
      <c r="DJ1293"/>
      <c r="DK1293"/>
      <c r="DL1293"/>
      <c r="DM1293"/>
      <c r="DN1293"/>
      <c r="DO1293"/>
      <c r="DP1293"/>
      <c r="DQ1293"/>
      <c r="DR1293"/>
      <c r="DS1293"/>
      <c r="DT1293"/>
      <c r="DU1293"/>
      <c r="DV1293"/>
      <c r="DW1293"/>
      <c r="DX1293"/>
      <c r="DY1293"/>
      <c r="DZ1293"/>
      <c r="EA1293"/>
      <c r="EB1293"/>
      <c r="EC1293"/>
      <c r="ED1293"/>
      <c r="EE1293"/>
      <c r="EF1293"/>
      <c r="EG1293"/>
      <c r="EH1293"/>
      <c r="EI1293"/>
      <c r="EJ1293"/>
      <c r="EK1293"/>
      <c r="EL1293"/>
      <c r="EM1293"/>
      <c r="EN1293"/>
      <c r="EO1293"/>
      <c r="EP1293"/>
      <c r="EQ1293"/>
      <c r="ER1293"/>
      <c r="ES1293"/>
      <c r="ET1293"/>
      <c r="EU1293"/>
      <c r="EV1293"/>
      <c r="EW1293"/>
      <c r="EX1293"/>
      <c r="EY1293"/>
    </row>
    <row r="1294" spans="1:155">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c r="CW1294"/>
      <c r="CX1294"/>
      <c r="CY1294"/>
      <c r="CZ1294"/>
      <c r="DA1294"/>
      <c r="DB1294"/>
      <c r="DC1294"/>
      <c r="DD1294"/>
      <c r="DE1294"/>
      <c r="DF1294"/>
      <c r="DG1294"/>
      <c r="DH1294"/>
      <c r="DI1294"/>
      <c r="DJ1294"/>
      <c r="DK1294"/>
      <c r="DL1294"/>
      <c r="DM1294"/>
      <c r="DN1294"/>
      <c r="DO1294"/>
      <c r="DP1294"/>
      <c r="DQ1294"/>
      <c r="DR1294"/>
      <c r="DS1294"/>
      <c r="DT1294"/>
      <c r="DU1294"/>
      <c r="DV1294"/>
      <c r="DW1294"/>
      <c r="DX1294"/>
      <c r="DY1294"/>
      <c r="DZ1294"/>
      <c r="EA1294"/>
      <c r="EB1294"/>
      <c r="EC1294"/>
      <c r="ED1294"/>
      <c r="EE1294"/>
      <c r="EF1294"/>
      <c r="EG1294"/>
      <c r="EH1294"/>
      <c r="EI1294"/>
      <c r="EJ1294"/>
      <c r="EK1294"/>
      <c r="EL1294"/>
      <c r="EM1294"/>
      <c r="EN1294"/>
      <c r="EO1294"/>
      <c r="EP1294"/>
      <c r="EQ1294"/>
      <c r="ER1294"/>
      <c r="ES1294"/>
      <c r="ET1294"/>
      <c r="EU1294"/>
      <c r="EV1294"/>
      <c r="EW1294"/>
      <c r="EX1294"/>
      <c r="EY1294"/>
    </row>
    <row r="1295" spans="1:155">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c r="CW1295"/>
      <c r="CX1295"/>
      <c r="CY1295"/>
      <c r="CZ1295"/>
      <c r="DA1295"/>
      <c r="DB1295"/>
      <c r="DC1295"/>
      <c r="DD1295"/>
      <c r="DE1295"/>
      <c r="DF1295"/>
      <c r="DG1295"/>
      <c r="DH1295"/>
      <c r="DI1295"/>
      <c r="DJ1295"/>
      <c r="DK1295"/>
      <c r="DL1295"/>
      <c r="DM1295"/>
      <c r="DN1295"/>
      <c r="DO1295"/>
      <c r="DP1295"/>
      <c r="DQ1295"/>
      <c r="DR1295"/>
      <c r="DS1295"/>
      <c r="DT1295"/>
      <c r="DU1295"/>
      <c r="DV1295"/>
      <c r="DW1295"/>
      <c r="DX1295"/>
      <c r="DY1295"/>
      <c r="DZ1295"/>
      <c r="EA1295"/>
      <c r="EB1295"/>
      <c r="EC1295"/>
      <c r="ED1295"/>
      <c r="EE1295"/>
      <c r="EF1295"/>
      <c r="EG1295"/>
      <c r="EH1295"/>
      <c r="EI1295"/>
      <c r="EJ1295"/>
      <c r="EK1295"/>
      <c r="EL1295"/>
      <c r="EM1295"/>
      <c r="EN1295"/>
      <c r="EO1295"/>
      <c r="EP1295"/>
      <c r="EQ1295"/>
      <c r="ER1295"/>
      <c r="ES1295"/>
      <c r="ET1295"/>
      <c r="EU1295"/>
      <c r="EV1295"/>
      <c r="EW1295"/>
      <c r="EX1295"/>
      <c r="EY1295"/>
    </row>
    <row r="1296" spans="1:155">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c r="CW1296"/>
      <c r="CX1296"/>
      <c r="CY1296"/>
      <c r="CZ1296"/>
      <c r="DA1296"/>
      <c r="DB1296"/>
      <c r="DC1296"/>
      <c r="DD1296"/>
      <c r="DE1296"/>
      <c r="DF1296"/>
      <c r="DG1296"/>
      <c r="DH1296"/>
      <c r="DI1296"/>
      <c r="DJ1296"/>
      <c r="DK1296"/>
      <c r="DL1296"/>
      <c r="DM1296"/>
      <c r="DN1296"/>
      <c r="DO1296"/>
      <c r="DP1296"/>
      <c r="DQ1296"/>
      <c r="DR1296"/>
      <c r="DS1296"/>
      <c r="DT1296"/>
      <c r="DU1296"/>
      <c r="DV1296"/>
      <c r="DW1296"/>
      <c r="DX1296"/>
      <c r="DY1296"/>
      <c r="DZ1296"/>
      <c r="EA1296"/>
      <c r="EB1296"/>
      <c r="EC1296"/>
      <c r="ED1296"/>
      <c r="EE1296"/>
      <c r="EF1296"/>
      <c r="EG1296"/>
      <c r="EH1296"/>
      <c r="EI1296"/>
      <c r="EJ1296"/>
      <c r="EK1296"/>
      <c r="EL1296"/>
      <c r="EM1296"/>
      <c r="EN1296"/>
      <c r="EO1296"/>
      <c r="EP1296"/>
      <c r="EQ1296"/>
      <c r="ER1296"/>
      <c r="ES1296"/>
      <c r="ET1296"/>
      <c r="EU1296"/>
      <c r="EV1296"/>
      <c r="EW1296"/>
      <c r="EX1296"/>
      <c r="EY1296"/>
    </row>
    <row r="1297" spans="1:155">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c r="CW1297"/>
      <c r="CX1297"/>
      <c r="CY1297"/>
      <c r="CZ1297"/>
      <c r="DA1297"/>
      <c r="DB1297"/>
      <c r="DC1297"/>
      <c r="DD1297"/>
      <c r="DE1297"/>
      <c r="DF1297"/>
      <c r="DG1297"/>
      <c r="DH1297"/>
      <c r="DI1297"/>
      <c r="DJ1297"/>
      <c r="DK1297"/>
      <c r="DL1297"/>
      <c r="DM1297"/>
      <c r="DN1297"/>
      <c r="DO1297"/>
      <c r="DP1297"/>
      <c r="DQ1297"/>
      <c r="DR1297"/>
      <c r="DS1297"/>
      <c r="DT1297"/>
      <c r="DU1297"/>
      <c r="DV1297"/>
      <c r="DW1297"/>
      <c r="DX1297"/>
      <c r="DY1297"/>
      <c r="DZ1297"/>
      <c r="EA1297"/>
      <c r="EB1297"/>
      <c r="EC1297"/>
      <c r="ED1297"/>
      <c r="EE1297"/>
      <c r="EF1297"/>
      <c r="EG1297"/>
      <c r="EH1297"/>
      <c r="EI1297"/>
      <c r="EJ1297"/>
      <c r="EK1297"/>
      <c r="EL1297"/>
      <c r="EM1297"/>
      <c r="EN1297"/>
      <c r="EO1297"/>
      <c r="EP1297"/>
      <c r="EQ1297"/>
      <c r="ER1297"/>
      <c r="ES1297"/>
      <c r="ET1297"/>
      <c r="EU1297"/>
      <c r="EV1297"/>
      <c r="EW1297"/>
      <c r="EX1297"/>
      <c r="EY1297"/>
    </row>
    <row r="1298" spans="1:155">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c r="CW1298"/>
      <c r="CX1298"/>
      <c r="CY1298"/>
      <c r="CZ1298"/>
      <c r="DA1298"/>
      <c r="DB1298"/>
      <c r="DC1298"/>
      <c r="DD1298"/>
      <c r="DE1298"/>
      <c r="DF1298"/>
      <c r="DG1298"/>
      <c r="DH1298"/>
      <c r="DI1298"/>
      <c r="DJ1298"/>
      <c r="DK1298"/>
      <c r="DL1298"/>
      <c r="DM1298"/>
      <c r="DN1298"/>
      <c r="DO1298"/>
      <c r="DP1298"/>
      <c r="DQ1298"/>
      <c r="DR1298"/>
      <c r="DS1298"/>
      <c r="DT1298"/>
      <c r="DU1298"/>
      <c r="DV1298"/>
      <c r="DW1298"/>
      <c r="DX1298"/>
      <c r="DY1298"/>
      <c r="DZ1298"/>
      <c r="EA1298"/>
      <c r="EB1298"/>
      <c r="EC1298"/>
      <c r="ED1298"/>
      <c r="EE1298"/>
      <c r="EF1298"/>
      <c r="EG1298"/>
      <c r="EH1298"/>
      <c r="EI1298"/>
      <c r="EJ1298"/>
      <c r="EK1298"/>
      <c r="EL1298"/>
      <c r="EM1298"/>
      <c r="EN1298"/>
      <c r="EO1298"/>
      <c r="EP1298"/>
      <c r="EQ1298"/>
      <c r="ER1298"/>
      <c r="ES1298"/>
      <c r="ET1298"/>
      <c r="EU1298"/>
      <c r="EV1298"/>
      <c r="EW1298"/>
      <c r="EX1298"/>
      <c r="EY1298"/>
    </row>
    <row r="1299" spans="1:155">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c r="CW1299"/>
      <c r="CX1299"/>
      <c r="CY1299"/>
      <c r="CZ1299"/>
      <c r="DA1299"/>
      <c r="DB1299"/>
      <c r="DC1299"/>
      <c r="DD1299"/>
      <c r="DE1299"/>
      <c r="DF1299"/>
      <c r="DG1299"/>
      <c r="DH1299"/>
      <c r="DI1299"/>
      <c r="DJ1299"/>
      <c r="DK1299"/>
      <c r="DL1299"/>
      <c r="DM1299"/>
      <c r="DN1299"/>
      <c r="DO1299"/>
      <c r="DP1299"/>
      <c r="DQ1299"/>
      <c r="DR1299"/>
      <c r="DS1299"/>
      <c r="DT1299"/>
      <c r="DU1299"/>
      <c r="DV1299"/>
      <c r="DW1299"/>
      <c r="DX1299"/>
      <c r="DY1299"/>
      <c r="DZ1299"/>
      <c r="EA1299"/>
      <c r="EB1299"/>
      <c r="EC1299"/>
      <c r="ED1299"/>
      <c r="EE1299"/>
      <c r="EF1299"/>
      <c r="EG1299"/>
      <c r="EH1299"/>
      <c r="EI1299"/>
      <c r="EJ1299"/>
      <c r="EK1299"/>
      <c r="EL1299"/>
      <c r="EM1299"/>
      <c r="EN1299"/>
      <c r="EO1299"/>
      <c r="EP1299"/>
      <c r="EQ1299"/>
      <c r="ER1299"/>
      <c r="ES1299"/>
      <c r="ET1299"/>
      <c r="EU1299"/>
      <c r="EV1299"/>
      <c r="EW1299"/>
      <c r="EX1299"/>
      <c r="EY1299"/>
    </row>
    <row r="1300" spans="1:155">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c r="CW1300"/>
      <c r="CX1300"/>
      <c r="CY1300"/>
      <c r="CZ1300"/>
      <c r="DA1300"/>
      <c r="DB1300"/>
      <c r="DC1300"/>
      <c r="DD1300"/>
      <c r="DE1300"/>
      <c r="DF1300"/>
      <c r="DG1300"/>
      <c r="DH1300"/>
      <c r="DI1300"/>
      <c r="DJ1300"/>
      <c r="DK1300"/>
      <c r="DL1300"/>
      <c r="DM1300"/>
      <c r="DN1300"/>
      <c r="DO1300"/>
      <c r="DP1300"/>
      <c r="DQ1300"/>
      <c r="DR1300"/>
      <c r="DS1300"/>
      <c r="DT1300"/>
      <c r="DU1300"/>
      <c r="DV1300"/>
      <c r="DW1300"/>
      <c r="DX1300"/>
      <c r="DY1300"/>
      <c r="DZ1300"/>
      <c r="EA1300"/>
      <c r="EB1300"/>
      <c r="EC1300"/>
      <c r="ED1300"/>
      <c r="EE1300"/>
      <c r="EF1300"/>
      <c r="EG1300"/>
      <c r="EH1300"/>
      <c r="EI1300"/>
      <c r="EJ1300"/>
      <c r="EK1300"/>
      <c r="EL1300"/>
      <c r="EM1300"/>
      <c r="EN1300"/>
      <c r="EO1300"/>
      <c r="EP1300"/>
      <c r="EQ1300"/>
      <c r="ER1300"/>
      <c r="ES1300"/>
      <c r="ET1300"/>
      <c r="EU1300"/>
      <c r="EV1300"/>
      <c r="EW1300"/>
      <c r="EX1300"/>
      <c r="EY1300"/>
    </row>
    <row r="1301" spans="1:155">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c r="CW1301"/>
      <c r="CX1301"/>
      <c r="CY1301"/>
      <c r="CZ1301"/>
      <c r="DA1301"/>
      <c r="DB1301"/>
      <c r="DC1301"/>
      <c r="DD1301"/>
      <c r="DE1301"/>
      <c r="DF1301"/>
      <c r="DG1301"/>
      <c r="DH1301"/>
      <c r="DI1301"/>
      <c r="DJ1301"/>
      <c r="DK1301"/>
      <c r="DL1301"/>
      <c r="DM1301"/>
      <c r="DN1301"/>
      <c r="DO1301"/>
      <c r="DP1301"/>
      <c r="DQ1301"/>
      <c r="DR1301"/>
      <c r="DS1301"/>
      <c r="DT1301"/>
      <c r="DU1301"/>
      <c r="DV1301"/>
      <c r="DW1301"/>
      <c r="DX1301"/>
      <c r="DY1301"/>
      <c r="DZ1301"/>
      <c r="EA1301"/>
      <c r="EB1301"/>
      <c r="EC1301"/>
      <c r="ED1301"/>
      <c r="EE1301"/>
      <c r="EF1301"/>
      <c r="EG1301"/>
      <c r="EH1301"/>
      <c r="EI1301"/>
      <c r="EJ1301"/>
      <c r="EK1301"/>
      <c r="EL1301"/>
      <c r="EM1301"/>
      <c r="EN1301"/>
      <c r="EO1301"/>
      <c r="EP1301"/>
      <c r="EQ1301"/>
      <c r="ER1301"/>
      <c r="ES1301"/>
      <c r="ET1301"/>
      <c r="EU1301"/>
      <c r="EV1301"/>
      <c r="EW1301"/>
      <c r="EX1301"/>
      <c r="EY1301"/>
    </row>
    <row r="1302" spans="1:155">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c r="CW1302"/>
      <c r="CX1302"/>
      <c r="CY1302"/>
      <c r="CZ1302"/>
      <c r="DA1302"/>
      <c r="DB1302"/>
      <c r="DC1302"/>
      <c r="DD1302"/>
      <c r="DE1302"/>
      <c r="DF1302"/>
      <c r="DG1302"/>
      <c r="DH1302"/>
      <c r="DI1302"/>
      <c r="DJ1302"/>
      <c r="DK1302"/>
      <c r="DL1302"/>
      <c r="DM1302"/>
      <c r="DN1302"/>
      <c r="DO1302"/>
      <c r="DP1302"/>
      <c r="DQ1302"/>
      <c r="DR1302"/>
      <c r="DS1302"/>
      <c r="DT1302"/>
      <c r="DU1302"/>
      <c r="DV1302"/>
      <c r="DW1302"/>
      <c r="DX1302"/>
      <c r="DY1302"/>
      <c r="DZ1302"/>
      <c r="EA1302"/>
      <c r="EB1302"/>
      <c r="EC1302"/>
      <c r="ED1302"/>
      <c r="EE1302"/>
      <c r="EF1302"/>
      <c r="EG1302"/>
      <c r="EH1302"/>
      <c r="EI1302"/>
      <c r="EJ1302"/>
      <c r="EK1302"/>
      <c r="EL1302"/>
      <c r="EM1302"/>
      <c r="EN1302"/>
      <c r="EO1302"/>
      <c r="EP1302"/>
      <c r="EQ1302"/>
      <c r="ER1302"/>
      <c r="ES1302"/>
      <c r="ET1302"/>
      <c r="EU1302"/>
      <c r="EV1302"/>
      <c r="EW1302"/>
      <c r="EX1302"/>
      <c r="EY1302"/>
    </row>
    <row r="1303" spans="1:155">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c r="CW1303"/>
      <c r="CX1303"/>
      <c r="CY1303"/>
      <c r="CZ1303"/>
      <c r="DA1303"/>
      <c r="DB1303"/>
      <c r="DC1303"/>
      <c r="DD1303"/>
      <c r="DE1303"/>
      <c r="DF1303"/>
      <c r="DG1303"/>
      <c r="DH1303"/>
      <c r="DI1303"/>
      <c r="DJ1303"/>
      <c r="DK1303"/>
      <c r="DL1303"/>
      <c r="DM1303"/>
      <c r="DN1303"/>
      <c r="DO1303"/>
      <c r="DP1303"/>
      <c r="DQ1303"/>
      <c r="DR1303"/>
      <c r="DS1303"/>
      <c r="DT1303"/>
      <c r="DU1303"/>
      <c r="DV1303"/>
      <c r="DW1303"/>
      <c r="DX1303"/>
      <c r="DY1303"/>
      <c r="DZ1303"/>
      <c r="EA1303"/>
      <c r="EB1303"/>
      <c r="EC1303"/>
      <c r="ED1303"/>
      <c r="EE1303"/>
      <c r="EF1303"/>
      <c r="EG1303"/>
      <c r="EH1303"/>
      <c r="EI1303"/>
      <c r="EJ1303"/>
      <c r="EK1303"/>
      <c r="EL1303"/>
      <c r="EM1303"/>
      <c r="EN1303"/>
      <c r="EO1303"/>
      <c r="EP1303"/>
      <c r="EQ1303"/>
      <c r="ER1303"/>
      <c r="ES1303"/>
      <c r="ET1303"/>
      <c r="EU1303"/>
      <c r="EV1303"/>
      <c r="EW1303"/>
      <c r="EX1303"/>
      <c r="EY1303"/>
    </row>
    <row r="1304" spans="1:155">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c r="CW1304"/>
      <c r="CX1304"/>
      <c r="CY1304"/>
      <c r="CZ1304"/>
      <c r="DA1304"/>
      <c r="DB1304"/>
      <c r="DC1304"/>
      <c r="DD1304"/>
      <c r="DE1304"/>
      <c r="DF1304"/>
      <c r="DG1304"/>
      <c r="DH1304"/>
      <c r="DI1304"/>
      <c r="DJ1304"/>
      <c r="DK1304"/>
      <c r="DL1304"/>
      <c r="DM1304"/>
      <c r="DN1304"/>
      <c r="DO1304"/>
      <c r="DP1304"/>
      <c r="DQ1304"/>
      <c r="DR1304"/>
      <c r="DS1304"/>
      <c r="DT1304"/>
      <c r="DU1304"/>
      <c r="DV1304"/>
      <c r="DW1304"/>
      <c r="DX1304"/>
      <c r="DY1304"/>
      <c r="DZ1304"/>
      <c r="EA1304"/>
      <c r="EB1304"/>
      <c r="EC1304"/>
      <c r="ED1304"/>
      <c r="EE1304"/>
      <c r="EF1304"/>
      <c r="EG1304"/>
      <c r="EH1304"/>
      <c r="EI1304"/>
      <c r="EJ1304"/>
      <c r="EK1304"/>
      <c r="EL1304"/>
      <c r="EM1304"/>
      <c r="EN1304"/>
      <c r="EO1304"/>
      <c r="EP1304"/>
      <c r="EQ1304"/>
      <c r="ER1304"/>
      <c r="ES1304"/>
      <c r="ET1304"/>
      <c r="EU1304"/>
      <c r="EV1304"/>
      <c r="EW1304"/>
      <c r="EX1304"/>
      <c r="EY1304"/>
    </row>
    <row r="1305" spans="1:155">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c r="CW1305"/>
      <c r="CX1305"/>
      <c r="CY1305"/>
      <c r="CZ1305"/>
      <c r="DA1305"/>
      <c r="DB1305"/>
      <c r="DC1305"/>
      <c r="DD1305"/>
      <c r="DE1305"/>
      <c r="DF1305"/>
      <c r="DG1305"/>
      <c r="DH1305"/>
      <c r="DI1305"/>
      <c r="DJ1305"/>
      <c r="DK1305"/>
      <c r="DL1305"/>
      <c r="DM1305"/>
      <c r="DN1305"/>
      <c r="DO1305"/>
      <c r="DP1305"/>
      <c r="DQ1305"/>
      <c r="DR1305"/>
      <c r="DS1305"/>
      <c r="DT1305"/>
      <c r="DU1305"/>
      <c r="DV1305"/>
      <c r="DW1305"/>
      <c r="DX1305"/>
      <c r="DY1305"/>
      <c r="DZ1305"/>
      <c r="EA1305"/>
      <c r="EB1305"/>
      <c r="EC1305"/>
      <c r="ED1305"/>
      <c r="EE1305"/>
      <c r="EF1305"/>
      <c r="EG1305"/>
      <c r="EH1305"/>
      <c r="EI1305"/>
      <c r="EJ1305"/>
      <c r="EK1305"/>
      <c r="EL1305"/>
      <c r="EM1305"/>
      <c r="EN1305"/>
      <c r="EO1305"/>
      <c r="EP1305"/>
      <c r="EQ1305"/>
      <c r="ER1305"/>
      <c r="ES1305"/>
      <c r="ET1305"/>
      <c r="EU1305"/>
      <c r="EV1305"/>
      <c r="EW1305"/>
      <c r="EX1305"/>
      <c r="EY1305"/>
    </row>
    <row r="1306" spans="1:155">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c r="CW1306"/>
      <c r="CX1306"/>
      <c r="CY1306"/>
      <c r="CZ1306"/>
      <c r="DA1306"/>
      <c r="DB1306"/>
      <c r="DC1306"/>
      <c r="DD1306"/>
      <c r="DE1306"/>
      <c r="DF1306"/>
      <c r="DG1306"/>
      <c r="DH1306"/>
      <c r="DI1306"/>
      <c r="DJ1306"/>
      <c r="DK1306"/>
      <c r="DL1306"/>
      <c r="DM1306"/>
      <c r="DN1306"/>
      <c r="DO1306"/>
      <c r="DP1306"/>
      <c r="DQ1306"/>
      <c r="DR1306"/>
      <c r="DS1306"/>
      <c r="DT1306"/>
      <c r="DU1306"/>
      <c r="DV1306"/>
      <c r="DW1306"/>
      <c r="DX1306"/>
      <c r="DY1306"/>
      <c r="DZ1306"/>
      <c r="EA1306"/>
      <c r="EB1306"/>
      <c r="EC1306"/>
      <c r="ED1306"/>
      <c r="EE1306"/>
      <c r="EF1306"/>
      <c r="EG1306"/>
      <c r="EH1306"/>
      <c r="EI1306"/>
      <c r="EJ1306"/>
      <c r="EK1306"/>
      <c r="EL1306"/>
      <c r="EM1306"/>
      <c r="EN1306"/>
      <c r="EO1306"/>
      <c r="EP1306"/>
      <c r="EQ1306"/>
      <c r="ER1306"/>
      <c r="ES1306"/>
      <c r="ET1306"/>
      <c r="EU1306"/>
      <c r="EV1306"/>
      <c r="EW1306"/>
      <c r="EX1306"/>
      <c r="EY1306"/>
    </row>
    <row r="1307" spans="1:155">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c r="CW1307"/>
      <c r="CX1307"/>
      <c r="CY1307"/>
      <c r="CZ1307"/>
      <c r="DA1307"/>
      <c r="DB1307"/>
      <c r="DC1307"/>
      <c r="DD1307"/>
      <c r="DE1307"/>
      <c r="DF1307"/>
      <c r="DG1307"/>
      <c r="DH1307"/>
      <c r="DI1307"/>
      <c r="DJ1307"/>
      <c r="DK1307"/>
      <c r="DL1307"/>
      <c r="DM1307"/>
      <c r="DN1307"/>
      <c r="DO1307"/>
      <c r="DP1307"/>
      <c r="DQ1307"/>
      <c r="DR1307"/>
      <c r="DS1307"/>
      <c r="DT1307"/>
      <c r="DU1307"/>
      <c r="DV1307"/>
      <c r="DW1307"/>
      <c r="DX1307"/>
      <c r="DY1307"/>
      <c r="DZ1307"/>
      <c r="EA1307"/>
      <c r="EB1307"/>
      <c r="EC1307"/>
      <c r="ED1307"/>
      <c r="EE1307"/>
      <c r="EF1307"/>
      <c r="EG1307"/>
      <c r="EH1307"/>
      <c r="EI1307"/>
      <c r="EJ1307"/>
      <c r="EK1307"/>
      <c r="EL1307"/>
      <c r="EM1307"/>
      <c r="EN1307"/>
      <c r="EO1307"/>
      <c r="EP1307"/>
      <c r="EQ1307"/>
      <c r="ER1307"/>
      <c r="ES1307"/>
      <c r="ET1307"/>
      <c r="EU1307"/>
      <c r="EV1307"/>
      <c r="EW1307"/>
      <c r="EX1307"/>
      <c r="EY1307"/>
    </row>
    <row r="1308" spans="1:155">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c r="CW1308"/>
      <c r="CX1308"/>
      <c r="CY1308"/>
      <c r="CZ1308"/>
      <c r="DA1308"/>
      <c r="DB1308"/>
      <c r="DC1308"/>
      <c r="DD1308"/>
      <c r="DE1308"/>
      <c r="DF1308"/>
      <c r="DG1308"/>
      <c r="DH1308"/>
      <c r="DI1308"/>
      <c r="DJ1308"/>
      <c r="DK1308"/>
      <c r="DL1308"/>
      <c r="DM1308"/>
      <c r="DN1308"/>
      <c r="DO1308"/>
      <c r="DP1308"/>
      <c r="DQ1308"/>
      <c r="DR1308"/>
      <c r="DS1308"/>
      <c r="DT1308"/>
      <c r="DU1308"/>
      <c r="DV1308"/>
      <c r="DW1308"/>
      <c r="DX1308"/>
      <c r="DY1308"/>
      <c r="DZ1308"/>
      <c r="EA1308"/>
      <c r="EB1308"/>
      <c r="EC1308"/>
      <c r="ED1308"/>
      <c r="EE1308"/>
      <c r="EF1308"/>
      <c r="EG1308"/>
      <c r="EH1308"/>
      <c r="EI1308"/>
      <c r="EJ1308"/>
      <c r="EK1308"/>
      <c r="EL1308"/>
      <c r="EM1308"/>
      <c r="EN1308"/>
      <c r="EO1308"/>
      <c r="EP1308"/>
      <c r="EQ1308"/>
      <c r="ER1308"/>
      <c r="ES1308"/>
      <c r="ET1308"/>
      <c r="EU1308"/>
      <c r="EV1308"/>
      <c r="EW1308"/>
      <c r="EX1308"/>
      <c r="EY1308"/>
    </row>
    <row r="1309" spans="1:155">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c r="CW1309"/>
      <c r="CX1309"/>
      <c r="CY1309"/>
      <c r="CZ1309"/>
      <c r="DA1309"/>
      <c r="DB1309"/>
      <c r="DC1309"/>
      <c r="DD1309"/>
      <c r="DE1309"/>
      <c r="DF1309"/>
      <c r="DG1309"/>
      <c r="DH1309"/>
      <c r="DI1309"/>
      <c r="DJ1309"/>
      <c r="DK1309"/>
      <c r="DL1309"/>
      <c r="DM1309"/>
      <c r="DN1309"/>
      <c r="DO1309"/>
      <c r="DP1309"/>
      <c r="DQ1309"/>
      <c r="DR1309"/>
      <c r="DS1309"/>
      <c r="DT1309"/>
      <c r="DU1309"/>
      <c r="DV1309"/>
      <c r="DW1309"/>
      <c r="DX1309"/>
      <c r="DY1309"/>
      <c r="DZ1309"/>
      <c r="EA1309"/>
      <c r="EB1309"/>
      <c r="EC1309"/>
      <c r="ED1309"/>
      <c r="EE1309"/>
      <c r="EF1309"/>
      <c r="EG1309"/>
      <c r="EH1309"/>
      <c r="EI1309"/>
      <c r="EJ1309"/>
      <c r="EK1309"/>
      <c r="EL1309"/>
      <c r="EM1309"/>
      <c r="EN1309"/>
      <c r="EO1309"/>
      <c r="EP1309"/>
      <c r="EQ1309"/>
      <c r="ER1309"/>
      <c r="ES1309"/>
      <c r="ET1309"/>
      <c r="EU1309"/>
      <c r="EV1309"/>
      <c r="EW1309"/>
      <c r="EX1309"/>
      <c r="EY1309"/>
    </row>
    <row r="1310" spans="1:155">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c r="CW1310"/>
      <c r="CX1310"/>
      <c r="CY1310"/>
      <c r="CZ1310"/>
      <c r="DA1310"/>
      <c r="DB1310"/>
      <c r="DC1310"/>
      <c r="DD1310"/>
      <c r="DE1310"/>
      <c r="DF1310"/>
      <c r="DG1310"/>
      <c r="DH1310"/>
      <c r="DI1310"/>
      <c r="DJ1310"/>
      <c r="DK1310"/>
      <c r="DL1310"/>
      <c r="DM1310"/>
      <c r="DN1310"/>
      <c r="DO1310"/>
      <c r="DP1310"/>
      <c r="DQ1310"/>
      <c r="DR1310"/>
      <c r="DS1310"/>
      <c r="DT1310"/>
      <c r="DU1310"/>
      <c r="DV1310"/>
      <c r="DW1310"/>
      <c r="DX1310"/>
      <c r="DY1310"/>
      <c r="DZ1310"/>
      <c r="EA1310"/>
      <c r="EB1310"/>
      <c r="EC1310"/>
      <c r="ED1310"/>
      <c r="EE1310"/>
      <c r="EF1310"/>
      <c r="EG1310"/>
      <c r="EH1310"/>
      <c r="EI1310"/>
      <c r="EJ1310"/>
      <c r="EK1310"/>
      <c r="EL1310"/>
      <c r="EM1310"/>
      <c r="EN1310"/>
      <c r="EO1310"/>
      <c r="EP1310"/>
      <c r="EQ1310"/>
      <c r="ER1310"/>
      <c r="ES1310"/>
      <c r="ET1310"/>
      <c r="EU1310"/>
      <c r="EV1310"/>
      <c r="EW1310"/>
      <c r="EX1310"/>
      <c r="EY1310"/>
    </row>
    <row r="1311" spans="1:155">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c r="CW1311"/>
      <c r="CX1311"/>
      <c r="CY1311"/>
      <c r="CZ1311"/>
      <c r="DA1311"/>
      <c r="DB1311"/>
      <c r="DC1311"/>
      <c r="DD1311"/>
      <c r="DE1311"/>
      <c r="DF1311"/>
      <c r="DG1311"/>
      <c r="DH1311"/>
      <c r="DI1311"/>
      <c r="DJ1311"/>
      <c r="DK1311"/>
      <c r="DL1311"/>
      <c r="DM1311"/>
      <c r="DN1311"/>
      <c r="DO1311"/>
      <c r="DP1311"/>
      <c r="DQ1311"/>
      <c r="DR1311"/>
      <c r="DS1311"/>
      <c r="DT1311"/>
      <c r="DU1311"/>
      <c r="DV1311"/>
      <c r="DW1311"/>
      <c r="DX1311"/>
      <c r="DY1311"/>
      <c r="DZ1311"/>
      <c r="EA1311"/>
      <c r="EB1311"/>
      <c r="EC1311"/>
      <c r="ED1311"/>
      <c r="EE1311"/>
      <c r="EF1311"/>
      <c r="EG1311"/>
      <c r="EH1311"/>
      <c r="EI1311"/>
      <c r="EJ1311"/>
      <c r="EK1311"/>
      <c r="EL1311"/>
      <c r="EM1311"/>
      <c r="EN1311"/>
      <c r="EO1311"/>
      <c r="EP1311"/>
      <c r="EQ1311"/>
      <c r="ER1311"/>
      <c r="ES1311"/>
      <c r="ET1311"/>
      <c r="EU1311"/>
      <c r="EV1311"/>
      <c r="EW1311"/>
      <c r="EX1311"/>
      <c r="EY1311"/>
    </row>
    <row r="1312" spans="1:155">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c r="CW1312"/>
      <c r="CX1312"/>
      <c r="CY1312"/>
      <c r="CZ1312"/>
      <c r="DA1312"/>
      <c r="DB1312"/>
      <c r="DC1312"/>
      <c r="DD1312"/>
      <c r="DE1312"/>
      <c r="DF1312"/>
      <c r="DG1312"/>
      <c r="DH1312"/>
      <c r="DI1312"/>
      <c r="DJ1312"/>
      <c r="DK1312"/>
      <c r="DL1312"/>
      <c r="DM1312"/>
      <c r="DN1312"/>
      <c r="DO1312"/>
      <c r="DP1312"/>
      <c r="DQ1312"/>
      <c r="DR1312"/>
      <c r="DS1312"/>
      <c r="DT1312"/>
      <c r="DU1312"/>
      <c r="DV1312"/>
      <c r="DW1312"/>
      <c r="DX1312"/>
      <c r="DY1312"/>
      <c r="DZ1312"/>
      <c r="EA1312"/>
      <c r="EB1312"/>
      <c r="EC1312"/>
      <c r="ED1312"/>
      <c r="EE1312"/>
      <c r="EF1312"/>
      <c r="EG1312"/>
      <c r="EH1312"/>
      <c r="EI1312"/>
      <c r="EJ1312"/>
      <c r="EK1312"/>
      <c r="EL1312"/>
      <c r="EM1312"/>
      <c r="EN1312"/>
      <c r="EO1312"/>
      <c r="EP1312"/>
      <c r="EQ1312"/>
      <c r="ER1312"/>
      <c r="ES1312"/>
      <c r="ET1312"/>
      <c r="EU1312"/>
      <c r="EV1312"/>
      <c r="EW1312"/>
      <c r="EX1312"/>
      <c r="EY1312"/>
    </row>
    <row r="1313" spans="1:155">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c r="CW1313"/>
      <c r="CX1313"/>
      <c r="CY1313"/>
      <c r="CZ1313"/>
      <c r="DA1313"/>
      <c r="DB1313"/>
      <c r="DC1313"/>
      <c r="DD1313"/>
      <c r="DE1313"/>
      <c r="DF1313"/>
      <c r="DG1313"/>
      <c r="DH1313"/>
      <c r="DI1313"/>
      <c r="DJ1313"/>
      <c r="DK1313"/>
      <c r="DL1313"/>
      <c r="DM1313"/>
      <c r="DN1313"/>
      <c r="DO1313"/>
      <c r="DP1313"/>
      <c r="DQ1313"/>
      <c r="DR1313"/>
      <c r="DS1313"/>
      <c r="DT1313"/>
      <c r="DU1313"/>
      <c r="DV1313"/>
      <c r="DW1313"/>
      <c r="DX1313"/>
      <c r="DY1313"/>
      <c r="DZ1313"/>
      <c r="EA1313"/>
      <c r="EB1313"/>
      <c r="EC1313"/>
      <c r="ED1313"/>
      <c r="EE1313"/>
      <c r="EF1313"/>
      <c r="EG1313"/>
      <c r="EH1313"/>
      <c r="EI1313"/>
      <c r="EJ1313"/>
      <c r="EK1313"/>
      <c r="EL1313"/>
      <c r="EM1313"/>
      <c r="EN1313"/>
      <c r="EO1313"/>
      <c r="EP1313"/>
      <c r="EQ1313"/>
      <c r="ER1313"/>
      <c r="ES1313"/>
      <c r="ET1313"/>
      <c r="EU1313"/>
      <c r="EV1313"/>
      <c r="EW1313"/>
      <c r="EX1313"/>
      <c r="EY1313"/>
    </row>
    <row r="1314" spans="1:155">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c r="CW1314"/>
      <c r="CX1314"/>
      <c r="CY1314"/>
      <c r="CZ1314"/>
      <c r="DA1314"/>
      <c r="DB1314"/>
      <c r="DC1314"/>
      <c r="DD1314"/>
      <c r="DE1314"/>
      <c r="DF1314"/>
      <c r="DG1314"/>
      <c r="DH1314"/>
      <c r="DI1314"/>
      <c r="DJ1314"/>
      <c r="DK1314"/>
      <c r="DL1314"/>
      <c r="DM1314"/>
      <c r="DN1314"/>
      <c r="DO1314"/>
      <c r="DP1314"/>
      <c r="DQ1314"/>
      <c r="DR1314"/>
      <c r="DS1314"/>
      <c r="DT1314"/>
      <c r="DU1314"/>
      <c r="DV1314"/>
      <c r="DW1314"/>
      <c r="DX1314"/>
      <c r="DY1314"/>
      <c r="DZ1314"/>
      <c r="EA1314"/>
      <c r="EB1314"/>
      <c r="EC1314"/>
      <c r="ED1314"/>
      <c r="EE1314"/>
      <c r="EF1314"/>
      <c r="EG1314"/>
      <c r="EH1314"/>
      <c r="EI1314"/>
      <c r="EJ1314"/>
      <c r="EK1314"/>
      <c r="EL1314"/>
      <c r="EM1314"/>
      <c r="EN1314"/>
      <c r="EO1314"/>
      <c r="EP1314"/>
      <c r="EQ1314"/>
      <c r="ER1314"/>
      <c r="ES1314"/>
      <c r="ET1314"/>
      <c r="EU1314"/>
      <c r="EV1314"/>
      <c r="EW1314"/>
      <c r="EX1314"/>
      <c r="EY1314"/>
    </row>
    <row r="1315" spans="1:155">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c r="CW1315"/>
      <c r="CX1315"/>
      <c r="CY1315"/>
      <c r="CZ1315"/>
      <c r="DA1315"/>
      <c r="DB1315"/>
      <c r="DC1315"/>
      <c r="DD1315"/>
      <c r="DE1315"/>
      <c r="DF1315"/>
      <c r="DG1315"/>
      <c r="DH1315"/>
      <c r="DI1315"/>
      <c r="DJ1315"/>
      <c r="DK1315"/>
      <c r="DL1315"/>
      <c r="DM1315"/>
      <c r="DN1315"/>
      <c r="DO1315"/>
      <c r="DP1315"/>
      <c r="DQ1315"/>
      <c r="DR1315"/>
      <c r="DS1315"/>
      <c r="DT1315"/>
      <c r="DU1315"/>
      <c r="DV1315"/>
      <c r="DW1315"/>
      <c r="DX1315"/>
      <c r="DY1315"/>
      <c r="DZ1315"/>
      <c r="EA1315"/>
      <c r="EB1315"/>
      <c r="EC1315"/>
      <c r="ED1315"/>
      <c r="EE1315"/>
      <c r="EF1315"/>
      <c r="EG1315"/>
      <c r="EH1315"/>
      <c r="EI1315"/>
      <c r="EJ1315"/>
      <c r="EK1315"/>
      <c r="EL1315"/>
      <c r="EM1315"/>
      <c r="EN1315"/>
      <c r="EO1315"/>
      <c r="EP1315"/>
      <c r="EQ1315"/>
      <c r="ER1315"/>
      <c r="ES1315"/>
      <c r="ET1315"/>
      <c r="EU1315"/>
      <c r="EV1315"/>
      <c r="EW1315"/>
      <c r="EX1315"/>
      <c r="EY1315"/>
    </row>
    <row r="1316" spans="1:155">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c r="CW1316"/>
      <c r="CX1316"/>
      <c r="CY1316"/>
      <c r="CZ1316"/>
      <c r="DA1316"/>
      <c r="DB1316"/>
      <c r="DC1316"/>
      <c r="DD1316"/>
      <c r="DE1316"/>
      <c r="DF1316"/>
      <c r="DG1316"/>
      <c r="DH1316"/>
      <c r="DI1316"/>
      <c r="DJ1316"/>
      <c r="DK1316"/>
      <c r="DL1316"/>
      <c r="DM1316"/>
      <c r="DN1316"/>
      <c r="DO1316"/>
      <c r="DP1316"/>
      <c r="DQ1316"/>
      <c r="DR1316"/>
      <c r="DS1316"/>
      <c r="DT1316"/>
      <c r="DU1316"/>
      <c r="DV1316"/>
      <c r="DW1316"/>
      <c r="DX1316"/>
      <c r="DY1316"/>
      <c r="DZ1316"/>
      <c r="EA1316"/>
      <c r="EB1316"/>
      <c r="EC1316"/>
      <c r="ED1316"/>
      <c r="EE1316"/>
      <c r="EF1316"/>
      <c r="EG1316"/>
      <c r="EH1316"/>
      <c r="EI1316"/>
      <c r="EJ1316"/>
      <c r="EK1316"/>
      <c r="EL1316"/>
      <c r="EM1316"/>
      <c r="EN1316"/>
      <c r="EO1316"/>
      <c r="EP1316"/>
      <c r="EQ1316"/>
      <c r="ER1316"/>
      <c r="ES1316"/>
      <c r="ET1316"/>
      <c r="EU1316"/>
      <c r="EV1316"/>
      <c r="EW1316"/>
      <c r="EX1316"/>
      <c r="EY1316"/>
    </row>
    <row r="1317" spans="1:155">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c r="CW1317"/>
      <c r="CX1317"/>
      <c r="CY1317"/>
      <c r="CZ1317"/>
      <c r="DA1317"/>
      <c r="DB1317"/>
      <c r="DC1317"/>
      <c r="DD1317"/>
      <c r="DE1317"/>
      <c r="DF1317"/>
      <c r="DG1317"/>
      <c r="DH1317"/>
      <c r="DI1317"/>
      <c r="DJ1317"/>
      <c r="DK1317"/>
      <c r="DL1317"/>
      <c r="DM1317"/>
      <c r="DN1317"/>
      <c r="DO1317"/>
      <c r="DP1317"/>
      <c r="DQ1317"/>
      <c r="DR1317"/>
      <c r="DS1317"/>
      <c r="DT1317"/>
      <c r="DU1317"/>
      <c r="DV1317"/>
      <c r="DW1317"/>
      <c r="DX1317"/>
      <c r="DY1317"/>
      <c r="DZ1317"/>
      <c r="EA1317"/>
      <c r="EB1317"/>
      <c r="EC1317"/>
      <c r="ED1317"/>
      <c r="EE1317"/>
      <c r="EF1317"/>
      <c r="EG1317"/>
      <c r="EH1317"/>
      <c r="EI1317"/>
      <c r="EJ1317"/>
      <c r="EK1317"/>
      <c r="EL1317"/>
      <c r="EM1317"/>
      <c r="EN1317"/>
      <c r="EO1317"/>
      <c r="EP1317"/>
      <c r="EQ1317"/>
      <c r="ER1317"/>
      <c r="ES1317"/>
      <c r="ET1317"/>
      <c r="EU1317"/>
      <c r="EV1317"/>
      <c r="EW1317"/>
      <c r="EX1317"/>
      <c r="EY1317"/>
    </row>
    <row r="1318" spans="1:155">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c r="CW1318"/>
      <c r="CX1318"/>
      <c r="CY1318"/>
      <c r="CZ1318"/>
      <c r="DA1318"/>
      <c r="DB1318"/>
      <c r="DC1318"/>
      <c r="DD1318"/>
      <c r="DE1318"/>
      <c r="DF1318"/>
      <c r="DG1318"/>
      <c r="DH1318"/>
      <c r="DI1318"/>
      <c r="DJ1318"/>
      <c r="DK1318"/>
      <c r="DL1318"/>
      <c r="DM1318"/>
      <c r="DN1318"/>
      <c r="DO1318"/>
      <c r="DP1318"/>
      <c r="DQ1318"/>
      <c r="DR1318"/>
      <c r="DS1318"/>
      <c r="DT1318"/>
      <c r="DU1318"/>
      <c r="DV1318"/>
      <c r="DW1318"/>
      <c r="DX1318"/>
      <c r="DY1318"/>
      <c r="DZ1318"/>
      <c r="EA1318"/>
      <c r="EB1318"/>
      <c r="EC1318"/>
      <c r="ED1318"/>
      <c r="EE1318"/>
      <c r="EF1318"/>
      <c r="EG1318"/>
      <c r="EH1318"/>
      <c r="EI1318"/>
      <c r="EJ1318"/>
      <c r="EK1318"/>
      <c r="EL1318"/>
      <c r="EM1318"/>
      <c r="EN1318"/>
      <c r="EO1318"/>
      <c r="EP1318"/>
      <c r="EQ1318"/>
      <c r="ER1318"/>
      <c r="ES1318"/>
      <c r="ET1318"/>
      <c r="EU1318"/>
      <c r="EV1318"/>
      <c r="EW1318"/>
      <c r="EX1318"/>
      <c r="EY1318"/>
    </row>
    <row r="1319" spans="1:155">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c r="CW1319"/>
      <c r="CX1319"/>
      <c r="CY1319"/>
      <c r="CZ1319"/>
      <c r="DA1319"/>
      <c r="DB1319"/>
      <c r="DC1319"/>
      <c r="DD1319"/>
      <c r="DE1319"/>
      <c r="DF1319"/>
      <c r="DG1319"/>
      <c r="DH1319"/>
      <c r="DI1319"/>
      <c r="DJ1319"/>
      <c r="DK1319"/>
      <c r="DL1319"/>
      <c r="DM1319"/>
      <c r="DN1319"/>
      <c r="DO1319"/>
      <c r="DP1319"/>
      <c r="DQ1319"/>
      <c r="DR1319"/>
      <c r="DS1319"/>
      <c r="DT1319"/>
      <c r="DU1319"/>
      <c r="DV1319"/>
      <c r="DW1319"/>
      <c r="DX1319"/>
      <c r="DY1319"/>
      <c r="DZ1319"/>
      <c r="EA1319"/>
      <c r="EB1319"/>
      <c r="EC1319"/>
      <c r="ED1319"/>
      <c r="EE1319"/>
      <c r="EF1319"/>
      <c r="EG1319"/>
      <c r="EH1319"/>
      <c r="EI1319"/>
      <c r="EJ1319"/>
      <c r="EK1319"/>
      <c r="EL1319"/>
      <c r="EM1319"/>
      <c r="EN1319"/>
      <c r="EO1319"/>
      <c r="EP1319"/>
      <c r="EQ1319"/>
      <c r="ER1319"/>
      <c r="ES1319"/>
      <c r="ET1319"/>
      <c r="EU1319"/>
      <c r="EV1319"/>
      <c r="EW1319"/>
      <c r="EX1319"/>
      <c r="EY1319"/>
    </row>
    <row r="1320" spans="1:155">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c r="CW1320"/>
      <c r="CX1320"/>
      <c r="CY1320"/>
      <c r="CZ1320"/>
      <c r="DA1320"/>
      <c r="DB1320"/>
      <c r="DC1320"/>
      <c r="DD1320"/>
      <c r="DE1320"/>
      <c r="DF1320"/>
      <c r="DG1320"/>
      <c r="DH1320"/>
      <c r="DI1320"/>
      <c r="DJ1320"/>
      <c r="DK1320"/>
      <c r="DL1320"/>
      <c r="DM1320"/>
      <c r="DN1320"/>
      <c r="DO1320"/>
      <c r="DP1320"/>
      <c r="DQ1320"/>
      <c r="DR1320"/>
      <c r="DS1320"/>
      <c r="DT1320"/>
      <c r="DU1320"/>
      <c r="DV1320"/>
      <c r="DW1320"/>
      <c r="DX1320"/>
      <c r="DY1320"/>
      <c r="DZ1320"/>
      <c r="EA1320"/>
      <c r="EB1320"/>
      <c r="EC1320"/>
      <c r="ED1320"/>
      <c r="EE1320"/>
      <c r="EF1320"/>
      <c r="EG1320"/>
      <c r="EH1320"/>
      <c r="EI1320"/>
      <c r="EJ1320"/>
      <c r="EK1320"/>
      <c r="EL1320"/>
      <c r="EM1320"/>
      <c r="EN1320"/>
      <c r="EO1320"/>
      <c r="EP1320"/>
      <c r="EQ1320"/>
      <c r="ER1320"/>
      <c r="ES1320"/>
      <c r="ET1320"/>
      <c r="EU1320"/>
      <c r="EV1320"/>
      <c r="EW1320"/>
      <c r="EX1320"/>
      <c r="EY1320"/>
    </row>
    <row r="1321" spans="1:155">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c r="CW1321"/>
      <c r="CX1321"/>
      <c r="CY1321"/>
      <c r="CZ1321"/>
      <c r="DA1321"/>
      <c r="DB1321"/>
      <c r="DC1321"/>
      <c r="DD1321"/>
      <c r="DE1321"/>
      <c r="DF1321"/>
      <c r="DG1321"/>
      <c r="DH1321"/>
      <c r="DI1321"/>
      <c r="DJ1321"/>
      <c r="DK1321"/>
      <c r="DL1321"/>
      <c r="DM1321"/>
      <c r="DN1321"/>
      <c r="DO1321"/>
      <c r="DP1321"/>
      <c r="DQ1321"/>
      <c r="DR1321"/>
      <c r="DS1321"/>
      <c r="DT1321"/>
      <c r="DU1321"/>
      <c r="DV1321"/>
      <c r="DW1321"/>
      <c r="DX1321"/>
      <c r="DY1321"/>
      <c r="DZ1321"/>
      <c r="EA1321"/>
      <c r="EB1321"/>
      <c r="EC1321"/>
      <c r="ED1321"/>
      <c r="EE1321"/>
      <c r="EF1321"/>
      <c r="EG1321"/>
      <c r="EH1321"/>
      <c r="EI1321"/>
      <c r="EJ1321"/>
      <c r="EK1321"/>
      <c r="EL1321"/>
      <c r="EM1321"/>
      <c r="EN1321"/>
      <c r="EO1321"/>
      <c r="EP1321"/>
      <c r="EQ1321"/>
      <c r="ER1321"/>
      <c r="ES1321"/>
      <c r="ET1321"/>
      <c r="EU1321"/>
      <c r="EV1321"/>
      <c r="EW1321"/>
      <c r="EX1321"/>
      <c r="EY1321"/>
    </row>
    <row r="1322" spans="1:155">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c r="CW1322"/>
      <c r="CX1322"/>
      <c r="CY1322"/>
      <c r="CZ1322"/>
      <c r="DA1322"/>
      <c r="DB1322"/>
      <c r="DC1322"/>
      <c r="DD1322"/>
      <c r="DE1322"/>
      <c r="DF1322"/>
      <c r="DG1322"/>
      <c r="DH1322"/>
      <c r="DI1322"/>
      <c r="DJ1322"/>
      <c r="DK1322"/>
      <c r="DL1322"/>
      <c r="DM1322"/>
      <c r="DN1322"/>
      <c r="DO1322"/>
      <c r="DP1322"/>
      <c r="DQ1322"/>
      <c r="DR1322"/>
      <c r="DS1322"/>
      <c r="DT1322"/>
      <c r="DU1322"/>
      <c r="DV1322"/>
      <c r="DW1322"/>
      <c r="DX1322"/>
      <c r="DY1322"/>
      <c r="DZ1322"/>
      <c r="EA1322"/>
      <c r="EB1322"/>
      <c r="EC1322"/>
      <c r="ED1322"/>
      <c r="EE1322"/>
      <c r="EF1322"/>
      <c r="EG1322"/>
      <c r="EH1322"/>
      <c r="EI1322"/>
      <c r="EJ1322"/>
      <c r="EK1322"/>
      <c r="EL1322"/>
      <c r="EM1322"/>
      <c r="EN1322"/>
      <c r="EO1322"/>
      <c r="EP1322"/>
      <c r="EQ1322"/>
      <c r="ER1322"/>
      <c r="ES1322"/>
      <c r="ET1322"/>
      <c r="EU1322"/>
      <c r="EV1322"/>
      <c r="EW1322"/>
      <c r="EX1322"/>
      <c r="EY1322"/>
    </row>
    <row r="1323" spans="1:155">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c r="CW1323"/>
      <c r="CX1323"/>
      <c r="CY1323"/>
      <c r="CZ1323"/>
      <c r="DA1323"/>
      <c r="DB1323"/>
      <c r="DC1323"/>
      <c r="DD1323"/>
      <c r="DE1323"/>
      <c r="DF1323"/>
      <c r="DG1323"/>
      <c r="DH1323"/>
      <c r="DI1323"/>
      <c r="DJ1323"/>
      <c r="DK1323"/>
      <c r="DL1323"/>
      <c r="DM1323"/>
      <c r="DN1323"/>
      <c r="DO1323"/>
      <c r="DP1323"/>
      <c r="DQ1323"/>
      <c r="DR1323"/>
      <c r="DS1323"/>
      <c r="DT1323"/>
      <c r="DU1323"/>
      <c r="DV1323"/>
      <c r="DW1323"/>
      <c r="DX1323"/>
      <c r="DY1323"/>
      <c r="DZ1323"/>
      <c r="EA1323"/>
      <c r="EB1323"/>
      <c r="EC1323"/>
      <c r="ED1323"/>
      <c r="EE1323"/>
      <c r="EF1323"/>
      <c r="EG1323"/>
      <c r="EH1323"/>
      <c r="EI1323"/>
      <c r="EJ1323"/>
      <c r="EK1323"/>
      <c r="EL1323"/>
      <c r="EM1323"/>
      <c r="EN1323"/>
      <c r="EO1323"/>
      <c r="EP1323"/>
      <c r="EQ1323"/>
      <c r="ER1323"/>
      <c r="ES1323"/>
      <c r="ET1323"/>
      <c r="EU1323"/>
      <c r="EV1323"/>
      <c r="EW1323"/>
      <c r="EX1323"/>
      <c r="EY1323"/>
    </row>
    <row r="1324" spans="1:155">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c r="CW1324"/>
      <c r="CX1324"/>
      <c r="CY1324"/>
      <c r="CZ1324"/>
      <c r="DA1324"/>
      <c r="DB1324"/>
      <c r="DC1324"/>
      <c r="DD1324"/>
      <c r="DE1324"/>
      <c r="DF1324"/>
      <c r="DG1324"/>
      <c r="DH1324"/>
      <c r="DI1324"/>
      <c r="DJ1324"/>
      <c r="DK1324"/>
      <c r="DL1324"/>
      <c r="DM1324"/>
      <c r="DN1324"/>
      <c r="DO1324"/>
      <c r="DP1324"/>
      <c r="DQ1324"/>
      <c r="DR1324"/>
      <c r="DS1324"/>
      <c r="DT1324"/>
      <c r="DU1324"/>
      <c r="DV1324"/>
      <c r="DW1324"/>
      <c r="DX1324"/>
      <c r="DY1324"/>
      <c r="DZ1324"/>
      <c r="EA1324"/>
      <c r="EB1324"/>
      <c r="EC1324"/>
      <c r="ED1324"/>
      <c r="EE1324"/>
      <c r="EF1324"/>
      <c r="EG1324"/>
      <c r="EH1324"/>
      <c r="EI1324"/>
      <c r="EJ1324"/>
      <c r="EK1324"/>
      <c r="EL1324"/>
      <c r="EM1324"/>
      <c r="EN1324"/>
      <c r="EO1324"/>
      <c r="EP1324"/>
      <c r="EQ1324"/>
      <c r="ER1324"/>
      <c r="ES1324"/>
      <c r="ET1324"/>
      <c r="EU1324"/>
      <c r="EV1324"/>
      <c r="EW1324"/>
      <c r="EX1324"/>
      <c r="EY1324"/>
    </row>
    <row r="1325" spans="1:155">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c r="CW1325"/>
      <c r="CX1325"/>
      <c r="CY1325"/>
      <c r="CZ1325"/>
      <c r="DA1325"/>
      <c r="DB1325"/>
      <c r="DC1325"/>
      <c r="DD1325"/>
      <c r="DE1325"/>
      <c r="DF1325"/>
      <c r="DG1325"/>
      <c r="DH1325"/>
      <c r="DI1325"/>
      <c r="DJ1325"/>
      <c r="DK1325"/>
      <c r="DL1325"/>
      <c r="DM1325"/>
      <c r="DN1325"/>
      <c r="DO1325"/>
      <c r="DP1325"/>
      <c r="DQ1325"/>
      <c r="DR1325"/>
      <c r="DS1325"/>
      <c r="DT1325"/>
      <c r="DU1325"/>
      <c r="DV1325"/>
      <c r="DW1325"/>
      <c r="DX1325"/>
      <c r="DY1325"/>
      <c r="DZ1325"/>
      <c r="EA1325"/>
      <c r="EB1325"/>
      <c r="EC1325"/>
      <c r="ED1325"/>
      <c r="EE1325"/>
      <c r="EF1325"/>
      <c r="EG1325"/>
      <c r="EH1325"/>
      <c r="EI1325"/>
      <c r="EJ1325"/>
      <c r="EK1325"/>
      <c r="EL1325"/>
      <c r="EM1325"/>
      <c r="EN1325"/>
      <c r="EO1325"/>
      <c r="EP1325"/>
      <c r="EQ1325"/>
      <c r="ER1325"/>
      <c r="ES1325"/>
      <c r="ET1325"/>
      <c r="EU1325"/>
      <c r="EV1325"/>
      <c r="EW1325"/>
      <c r="EX1325"/>
      <c r="EY1325"/>
    </row>
    <row r="1326" spans="1:155">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c r="CW1326"/>
      <c r="CX1326"/>
      <c r="CY1326"/>
      <c r="CZ1326"/>
      <c r="DA1326"/>
      <c r="DB1326"/>
      <c r="DC1326"/>
      <c r="DD1326"/>
      <c r="DE1326"/>
      <c r="DF1326"/>
      <c r="DG1326"/>
      <c r="DH1326"/>
      <c r="DI1326"/>
      <c r="DJ1326"/>
      <c r="DK1326"/>
      <c r="DL1326"/>
      <c r="DM1326"/>
      <c r="DN1326"/>
      <c r="DO1326"/>
      <c r="DP1326"/>
      <c r="DQ1326"/>
      <c r="DR1326"/>
      <c r="DS1326"/>
      <c r="DT1326"/>
      <c r="DU1326"/>
      <c r="DV1326"/>
      <c r="DW1326"/>
      <c r="DX1326"/>
      <c r="DY1326"/>
      <c r="DZ1326"/>
      <c r="EA1326"/>
      <c r="EB1326"/>
      <c r="EC1326"/>
      <c r="ED1326"/>
      <c r="EE1326"/>
      <c r="EF1326"/>
      <c r="EG1326"/>
      <c r="EH1326"/>
      <c r="EI1326"/>
      <c r="EJ1326"/>
      <c r="EK1326"/>
      <c r="EL1326"/>
      <c r="EM1326"/>
      <c r="EN1326"/>
      <c r="EO1326"/>
      <c r="EP1326"/>
      <c r="EQ1326"/>
      <c r="ER1326"/>
      <c r="ES1326"/>
      <c r="ET1326"/>
      <c r="EU1326"/>
      <c r="EV1326"/>
      <c r="EW1326"/>
      <c r="EX1326"/>
      <c r="EY1326"/>
    </row>
    <row r="1327" spans="1:155">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c r="CW1327"/>
      <c r="CX1327"/>
      <c r="CY1327"/>
      <c r="CZ1327"/>
      <c r="DA1327"/>
      <c r="DB1327"/>
      <c r="DC1327"/>
      <c r="DD1327"/>
      <c r="DE1327"/>
      <c r="DF1327"/>
      <c r="DG1327"/>
      <c r="DH1327"/>
      <c r="DI1327"/>
      <c r="DJ1327"/>
      <c r="DK1327"/>
      <c r="DL1327"/>
      <c r="DM1327"/>
      <c r="DN1327"/>
      <c r="DO1327"/>
      <c r="DP1327"/>
      <c r="DQ1327"/>
      <c r="DR1327"/>
      <c r="DS1327"/>
      <c r="DT1327"/>
      <c r="DU1327"/>
      <c r="DV1327"/>
      <c r="DW1327"/>
      <c r="DX1327"/>
      <c r="DY1327"/>
      <c r="DZ1327"/>
      <c r="EA1327"/>
      <c r="EB1327"/>
      <c r="EC1327"/>
      <c r="ED1327"/>
      <c r="EE1327"/>
      <c r="EF1327"/>
      <c r="EG1327"/>
      <c r="EH1327"/>
      <c r="EI1327"/>
      <c r="EJ1327"/>
      <c r="EK1327"/>
      <c r="EL1327"/>
      <c r="EM1327"/>
      <c r="EN1327"/>
      <c r="EO1327"/>
      <c r="EP1327"/>
      <c r="EQ1327"/>
      <c r="ER1327"/>
      <c r="ES1327"/>
      <c r="ET1327"/>
      <c r="EU1327"/>
      <c r="EV1327"/>
      <c r="EW1327"/>
      <c r="EX1327"/>
      <c r="EY1327"/>
    </row>
    <row r="1328" spans="1:155">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c r="CW1328"/>
      <c r="CX1328"/>
      <c r="CY1328"/>
      <c r="CZ1328"/>
      <c r="DA1328"/>
      <c r="DB1328"/>
      <c r="DC1328"/>
      <c r="DD1328"/>
      <c r="DE1328"/>
      <c r="DF1328"/>
      <c r="DG1328"/>
      <c r="DH1328"/>
      <c r="DI1328"/>
      <c r="DJ1328"/>
      <c r="DK1328"/>
      <c r="DL1328"/>
      <c r="DM1328"/>
      <c r="DN1328"/>
      <c r="DO1328"/>
      <c r="DP1328"/>
      <c r="DQ1328"/>
      <c r="DR1328"/>
      <c r="DS1328"/>
      <c r="DT1328"/>
      <c r="DU1328"/>
      <c r="DV1328"/>
      <c r="DW1328"/>
      <c r="DX1328"/>
      <c r="DY1328"/>
      <c r="DZ1328"/>
      <c r="EA1328"/>
      <c r="EB1328"/>
      <c r="EC1328"/>
      <c r="ED1328"/>
      <c r="EE1328"/>
      <c r="EF1328"/>
      <c r="EG1328"/>
      <c r="EH1328"/>
      <c r="EI1328"/>
      <c r="EJ1328"/>
      <c r="EK1328"/>
      <c r="EL1328"/>
      <c r="EM1328"/>
      <c r="EN1328"/>
      <c r="EO1328"/>
      <c r="EP1328"/>
      <c r="EQ1328"/>
      <c r="ER1328"/>
      <c r="ES1328"/>
      <c r="ET1328"/>
      <c r="EU1328"/>
      <c r="EV1328"/>
      <c r="EW1328"/>
      <c r="EX1328"/>
      <c r="EY1328"/>
    </row>
    <row r="1329" spans="1:155">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c r="CW1329"/>
      <c r="CX1329"/>
      <c r="CY1329"/>
      <c r="CZ1329"/>
      <c r="DA1329"/>
      <c r="DB1329"/>
      <c r="DC1329"/>
      <c r="DD1329"/>
      <c r="DE1329"/>
      <c r="DF1329"/>
      <c r="DG1329"/>
      <c r="DH1329"/>
      <c r="DI1329"/>
      <c r="DJ1329"/>
      <c r="DK1329"/>
      <c r="DL1329"/>
      <c r="DM1329"/>
      <c r="DN1329"/>
      <c r="DO1329"/>
      <c r="DP1329"/>
      <c r="DQ1329"/>
      <c r="DR1329"/>
      <c r="DS1329"/>
      <c r="DT1329"/>
      <c r="DU1329"/>
      <c r="DV1329"/>
      <c r="DW1329"/>
      <c r="DX1329"/>
      <c r="DY1329"/>
      <c r="DZ1329"/>
      <c r="EA1329"/>
      <c r="EB1329"/>
      <c r="EC1329"/>
      <c r="ED1329"/>
      <c r="EE1329"/>
      <c r="EF1329"/>
      <c r="EG1329"/>
      <c r="EH1329"/>
      <c r="EI1329"/>
      <c r="EJ1329"/>
      <c r="EK1329"/>
      <c r="EL1329"/>
      <c r="EM1329"/>
      <c r="EN1329"/>
      <c r="EO1329"/>
      <c r="EP1329"/>
      <c r="EQ1329"/>
      <c r="ER1329"/>
      <c r="ES1329"/>
      <c r="ET1329"/>
      <c r="EU1329"/>
      <c r="EV1329"/>
      <c r="EW1329"/>
      <c r="EX1329"/>
      <c r="EY1329"/>
    </row>
    <row r="1330" spans="1:155">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c r="CW1330"/>
      <c r="CX1330"/>
      <c r="CY1330"/>
      <c r="CZ1330"/>
      <c r="DA1330"/>
      <c r="DB1330"/>
      <c r="DC1330"/>
      <c r="DD1330"/>
      <c r="DE1330"/>
      <c r="DF1330"/>
      <c r="DG1330"/>
      <c r="DH1330"/>
      <c r="DI1330"/>
      <c r="DJ1330"/>
      <c r="DK1330"/>
      <c r="DL1330"/>
      <c r="DM1330"/>
      <c r="DN1330"/>
      <c r="DO1330"/>
      <c r="DP1330"/>
      <c r="DQ1330"/>
      <c r="DR1330"/>
      <c r="DS1330"/>
      <c r="DT1330"/>
      <c r="DU1330"/>
      <c r="DV1330"/>
      <c r="DW1330"/>
      <c r="DX1330"/>
      <c r="DY1330"/>
      <c r="DZ1330"/>
      <c r="EA1330"/>
      <c r="EB1330"/>
      <c r="EC1330"/>
      <c r="ED1330"/>
      <c r="EE1330"/>
      <c r="EF1330"/>
      <c r="EG1330"/>
      <c r="EH1330"/>
      <c r="EI1330"/>
      <c r="EJ1330"/>
      <c r="EK1330"/>
      <c r="EL1330"/>
      <c r="EM1330"/>
      <c r="EN1330"/>
      <c r="EO1330"/>
      <c r="EP1330"/>
      <c r="EQ1330"/>
      <c r="ER1330"/>
      <c r="ES1330"/>
      <c r="ET1330"/>
      <c r="EU1330"/>
      <c r="EV1330"/>
      <c r="EW1330"/>
      <c r="EX1330"/>
      <c r="EY1330"/>
    </row>
    <row r="1331" spans="1:155">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c r="CW1331"/>
      <c r="CX1331"/>
      <c r="CY1331"/>
      <c r="CZ1331"/>
      <c r="DA1331"/>
      <c r="DB1331"/>
      <c r="DC1331"/>
      <c r="DD1331"/>
      <c r="DE1331"/>
      <c r="DF1331"/>
      <c r="DG1331"/>
      <c r="DH1331"/>
      <c r="DI1331"/>
      <c r="DJ1331"/>
      <c r="DK1331"/>
      <c r="DL1331"/>
      <c r="DM1331"/>
      <c r="DN1331"/>
      <c r="DO1331"/>
      <c r="DP1331"/>
      <c r="DQ1331"/>
      <c r="DR1331"/>
      <c r="DS1331"/>
      <c r="DT1331"/>
      <c r="DU1331"/>
      <c r="DV1331"/>
      <c r="DW1331"/>
      <c r="DX1331"/>
      <c r="DY1331"/>
      <c r="DZ1331"/>
      <c r="EA1331"/>
      <c r="EB1331"/>
      <c r="EC1331"/>
      <c r="ED1331"/>
      <c r="EE1331"/>
      <c r="EF1331"/>
      <c r="EG1331"/>
      <c r="EH1331"/>
      <c r="EI1331"/>
      <c r="EJ1331"/>
      <c r="EK1331"/>
      <c r="EL1331"/>
      <c r="EM1331"/>
      <c r="EN1331"/>
      <c r="EO1331"/>
      <c r="EP1331"/>
      <c r="EQ1331"/>
      <c r="ER1331"/>
      <c r="ES1331"/>
      <c r="ET1331"/>
      <c r="EU1331"/>
      <c r="EV1331"/>
      <c r="EW1331"/>
      <c r="EX1331"/>
      <c r="EY1331"/>
    </row>
    <row r="1332" spans="1:155">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c r="CW1332"/>
      <c r="CX1332"/>
      <c r="CY1332"/>
      <c r="CZ1332"/>
      <c r="DA1332"/>
      <c r="DB1332"/>
      <c r="DC1332"/>
      <c r="DD1332"/>
      <c r="DE1332"/>
      <c r="DF1332"/>
      <c r="DG1332"/>
      <c r="DH1332"/>
      <c r="DI1332"/>
      <c r="DJ1332"/>
      <c r="DK1332"/>
      <c r="DL1332"/>
      <c r="DM1332"/>
      <c r="DN1332"/>
      <c r="DO1332"/>
      <c r="DP1332"/>
      <c r="DQ1332"/>
      <c r="DR1332"/>
      <c r="DS1332"/>
      <c r="DT1332"/>
      <c r="DU1332"/>
      <c r="DV1332"/>
      <c r="DW1332"/>
      <c r="DX1332"/>
      <c r="DY1332"/>
      <c r="DZ1332"/>
      <c r="EA1332"/>
      <c r="EB1332"/>
      <c r="EC1332"/>
      <c r="ED1332"/>
      <c r="EE1332"/>
      <c r="EF1332"/>
      <c r="EG1332"/>
      <c r="EH1332"/>
      <c r="EI1332"/>
      <c r="EJ1332"/>
      <c r="EK1332"/>
      <c r="EL1332"/>
      <c r="EM1332"/>
      <c r="EN1332"/>
      <c r="EO1332"/>
      <c r="EP1332"/>
      <c r="EQ1332"/>
      <c r="ER1332"/>
      <c r="ES1332"/>
      <c r="ET1332"/>
      <c r="EU1332"/>
      <c r="EV1332"/>
      <c r="EW1332"/>
      <c r="EX1332"/>
      <c r="EY1332"/>
    </row>
    <row r="1333" spans="1:155">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c r="CW1333"/>
      <c r="CX1333"/>
      <c r="CY1333"/>
      <c r="CZ1333"/>
      <c r="DA1333"/>
      <c r="DB1333"/>
      <c r="DC1333"/>
      <c r="DD1333"/>
      <c r="DE1333"/>
      <c r="DF1333"/>
      <c r="DG1333"/>
      <c r="DH1333"/>
      <c r="DI1333"/>
      <c r="DJ1333"/>
      <c r="DK1333"/>
      <c r="DL1333"/>
      <c r="DM1333"/>
      <c r="DN1333"/>
      <c r="DO1333"/>
      <c r="DP1333"/>
      <c r="DQ1333"/>
      <c r="DR1333"/>
      <c r="DS1333"/>
      <c r="DT1333"/>
      <c r="DU1333"/>
      <c r="DV1333"/>
      <c r="DW1333"/>
      <c r="DX1333"/>
      <c r="DY1333"/>
      <c r="DZ1333"/>
      <c r="EA1333"/>
      <c r="EB1333"/>
      <c r="EC1333"/>
      <c r="ED1333"/>
      <c r="EE1333"/>
      <c r="EF1333"/>
      <c r="EG1333"/>
      <c r="EH1333"/>
      <c r="EI1333"/>
      <c r="EJ1333"/>
      <c r="EK1333"/>
      <c r="EL1333"/>
      <c r="EM1333"/>
      <c r="EN1333"/>
      <c r="EO1333"/>
      <c r="EP1333"/>
      <c r="EQ1333"/>
      <c r="ER1333"/>
      <c r="ES1333"/>
      <c r="ET1333"/>
      <c r="EU1333"/>
      <c r="EV1333"/>
      <c r="EW1333"/>
      <c r="EX1333"/>
      <c r="EY1333"/>
    </row>
    <row r="1334" spans="1:155">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c r="CW1334"/>
      <c r="CX1334"/>
      <c r="CY1334"/>
      <c r="CZ1334"/>
      <c r="DA1334"/>
      <c r="DB1334"/>
      <c r="DC1334"/>
      <c r="DD1334"/>
      <c r="DE1334"/>
      <c r="DF1334"/>
      <c r="DG1334"/>
      <c r="DH1334"/>
      <c r="DI1334"/>
      <c r="DJ1334"/>
      <c r="DK1334"/>
      <c r="DL1334"/>
      <c r="DM1334"/>
      <c r="DN1334"/>
      <c r="DO1334"/>
      <c r="DP1334"/>
      <c r="DQ1334"/>
      <c r="DR1334"/>
      <c r="DS1334"/>
      <c r="DT1334"/>
      <c r="DU1334"/>
      <c r="DV1334"/>
      <c r="DW1334"/>
      <c r="DX1334"/>
      <c r="DY1334"/>
      <c r="DZ1334"/>
      <c r="EA1334"/>
      <c r="EB1334"/>
      <c r="EC1334"/>
      <c r="ED1334"/>
      <c r="EE1334"/>
      <c r="EF1334"/>
      <c r="EG1334"/>
      <c r="EH1334"/>
      <c r="EI1334"/>
      <c r="EJ1334"/>
      <c r="EK1334"/>
      <c r="EL1334"/>
      <c r="EM1334"/>
      <c r="EN1334"/>
      <c r="EO1334"/>
      <c r="EP1334"/>
      <c r="EQ1334"/>
      <c r="ER1334"/>
      <c r="ES1334"/>
      <c r="ET1334"/>
      <c r="EU1334"/>
      <c r="EV1334"/>
      <c r="EW1334"/>
      <c r="EX1334"/>
      <c r="EY1334"/>
    </row>
    <row r="1335" spans="1:155">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c r="CW1335"/>
      <c r="CX1335"/>
      <c r="CY1335"/>
      <c r="CZ1335"/>
      <c r="DA1335"/>
      <c r="DB1335"/>
      <c r="DC1335"/>
      <c r="DD1335"/>
      <c r="DE1335"/>
      <c r="DF1335"/>
      <c r="DG1335"/>
      <c r="DH1335"/>
      <c r="DI1335"/>
      <c r="DJ1335"/>
      <c r="DK1335"/>
      <c r="DL1335"/>
      <c r="DM1335"/>
      <c r="DN1335"/>
      <c r="DO1335"/>
      <c r="DP1335"/>
      <c r="DQ1335"/>
      <c r="DR1335"/>
      <c r="DS1335"/>
      <c r="DT1335"/>
      <c r="DU1335"/>
      <c r="DV1335"/>
      <c r="DW1335"/>
      <c r="DX1335"/>
      <c r="DY1335"/>
      <c r="DZ1335"/>
      <c r="EA1335"/>
      <c r="EB1335"/>
      <c r="EC1335"/>
      <c r="ED1335"/>
      <c r="EE1335"/>
      <c r="EF1335"/>
      <c r="EG1335"/>
      <c r="EH1335"/>
      <c r="EI1335"/>
      <c r="EJ1335"/>
      <c r="EK1335"/>
      <c r="EL1335"/>
      <c r="EM1335"/>
      <c r="EN1335"/>
      <c r="EO1335"/>
      <c r="EP1335"/>
      <c r="EQ1335"/>
      <c r="ER1335"/>
      <c r="ES1335"/>
      <c r="ET1335"/>
      <c r="EU1335"/>
      <c r="EV1335"/>
      <c r="EW1335"/>
      <c r="EX1335"/>
      <c r="EY1335"/>
    </row>
    <row r="1336" spans="1:155">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c r="CW1336"/>
      <c r="CX1336"/>
      <c r="CY1336"/>
      <c r="CZ1336"/>
      <c r="DA1336"/>
      <c r="DB1336"/>
      <c r="DC1336"/>
      <c r="DD1336"/>
      <c r="DE1336"/>
      <c r="DF1336"/>
      <c r="DG1336"/>
      <c r="DH1336"/>
      <c r="DI1336"/>
      <c r="DJ1336"/>
      <c r="DK1336"/>
      <c r="DL1336"/>
      <c r="DM1336"/>
      <c r="DN1336"/>
      <c r="DO1336"/>
      <c r="DP1336"/>
      <c r="DQ1336"/>
      <c r="DR1336"/>
      <c r="DS1336"/>
      <c r="DT1336"/>
      <c r="DU1336"/>
      <c r="DV1336"/>
      <c r="DW1336"/>
      <c r="DX1336"/>
      <c r="DY1336"/>
      <c r="DZ1336"/>
      <c r="EA1336"/>
      <c r="EB1336"/>
      <c r="EC1336"/>
      <c r="ED1336"/>
      <c r="EE1336"/>
      <c r="EF1336"/>
      <c r="EG1336"/>
      <c r="EH1336"/>
      <c r="EI1336"/>
      <c r="EJ1336"/>
      <c r="EK1336"/>
      <c r="EL1336"/>
      <c r="EM1336"/>
      <c r="EN1336"/>
      <c r="EO1336"/>
      <c r="EP1336"/>
      <c r="EQ1336"/>
      <c r="ER1336"/>
      <c r="ES1336"/>
      <c r="ET1336"/>
      <c r="EU1336"/>
      <c r="EV1336"/>
      <c r="EW1336"/>
      <c r="EX1336"/>
      <c r="EY1336"/>
    </row>
    <row r="1337" spans="1:155">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c r="CW1337"/>
      <c r="CX1337"/>
      <c r="CY1337"/>
      <c r="CZ1337"/>
      <c r="DA1337"/>
      <c r="DB1337"/>
      <c r="DC1337"/>
      <c r="DD1337"/>
      <c r="DE1337"/>
      <c r="DF1337"/>
      <c r="DG1337"/>
      <c r="DH1337"/>
      <c r="DI1337"/>
      <c r="DJ1337"/>
      <c r="DK1337"/>
      <c r="DL1337"/>
      <c r="DM1337"/>
      <c r="DN1337"/>
      <c r="DO1337"/>
      <c r="DP1337"/>
      <c r="DQ1337"/>
      <c r="DR1337"/>
      <c r="DS1337"/>
      <c r="DT1337"/>
      <c r="DU1337"/>
      <c r="DV1337"/>
      <c r="DW1337"/>
      <c r="DX1337"/>
      <c r="DY1337"/>
      <c r="DZ1337"/>
      <c r="EA1337"/>
      <c r="EB1337"/>
      <c r="EC1337"/>
      <c r="ED1337"/>
      <c r="EE1337"/>
      <c r="EF1337"/>
      <c r="EG1337"/>
      <c r="EH1337"/>
      <c r="EI1337"/>
      <c r="EJ1337"/>
      <c r="EK1337"/>
      <c r="EL1337"/>
      <c r="EM1337"/>
      <c r="EN1337"/>
      <c r="EO1337"/>
      <c r="EP1337"/>
      <c r="EQ1337"/>
      <c r="ER1337"/>
      <c r="ES1337"/>
      <c r="ET1337"/>
      <c r="EU1337"/>
      <c r="EV1337"/>
      <c r="EW1337"/>
      <c r="EX1337"/>
      <c r="EY1337"/>
    </row>
    <row r="1338" spans="1:155">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c r="CW1338"/>
      <c r="CX1338"/>
      <c r="CY1338"/>
      <c r="CZ1338"/>
      <c r="DA1338"/>
      <c r="DB1338"/>
      <c r="DC1338"/>
      <c r="DD1338"/>
      <c r="DE1338"/>
      <c r="DF1338"/>
      <c r="DG1338"/>
      <c r="DH1338"/>
      <c r="DI1338"/>
      <c r="DJ1338"/>
      <c r="DK1338"/>
      <c r="DL1338"/>
      <c r="DM1338"/>
      <c r="DN1338"/>
      <c r="DO1338"/>
      <c r="DP1338"/>
      <c r="DQ1338"/>
      <c r="DR1338"/>
      <c r="DS1338"/>
      <c r="DT1338"/>
      <c r="DU1338"/>
      <c r="DV1338"/>
      <c r="DW1338"/>
      <c r="DX1338"/>
      <c r="DY1338"/>
      <c r="DZ1338"/>
      <c r="EA1338"/>
      <c r="EB1338"/>
      <c r="EC1338"/>
      <c r="ED1338"/>
      <c r="EE1338"/>
      <c r="EF1338"/>
      <c r="EG1338"/>
      <c r="EH1338"/>
      <c r="EI1338"/>
      <c r="EJ1338"/>
      <c r="EK1338"/>
      <c r="EL1338"/>
      <c r="EM1338"/>
      <c r="EN1338"/>
      <c r="EO1338"/>
      <c r="EP1338"/>
      <c r="EQ1338"/>
      <c r="ER1338"/>
      <c r="ES1338"/>
      <c r="ET1338"/>
      <c r="EU1338"/>
      <c r="EV1338"/>
      <c r="EW1338"/>
      <c r="EX1338"/>
      <c r="EY1338"/>
    </row>
    <row r="1339" spans="1:155">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c r="CW1339"/>
      <c r="CX1339"/>
      <c r="CY1339"/>
      <c r="CZ1339"/>
      <c r="DA1339"/>
      <c r="DB1339"/>
      <c r="DC1339"/>
      <c r="DD1339"/>
      <c r="DE1339"/>
      <c r="DF1339"/>
      <c r="DG1339"/>
      <c r="DH1339"/>
      <c r="DI1339"/>
      <c r="DJ1339"/>
      <c r="DK1339"/>
      <c r="DL1339"/>
      <c r="DM1339"/>
      <c r="DN1339"/>
      <c r="DO1339"/>
      <c r="DP1339"/>
      <c r="DQ1339"/>
      <c r="DR1339"/>
      <c r="DS1339"/>
      <c r="DT1339"/>
      <c r="DU1339"/>
      <c r="DV1339"/>
      <c r="DW1339"/>
      <c r="DX1339"/>
      <c r="DY1339"/>
      <c r="DZ1339"/>
      <c r="EA1339"/>
      <c r="EB1339"/>
      <c r="EC1339"/>
      <c r="ED1339"/>
      <c r="EE1339"/>
      <c r="EF1339"/>
      <c r="EG1339"/>
      <c r="EH1339"/>
      <c r="EI1339"/>
      <c r="EJ1339"/>
      <c r="EK1339"/>
      <c r="EL1339"/>
      <c r="EM1339"/>
      <c r="EN1339"/>
      <c r="EO1339"/>
      <c r="EP1339"/>
      <c r="EQ1339"/>
      <c r="ER1339"/>
      <c r="ES1339"/>
      <c r="ET1339"/>
      <c r="EU1339"/>
      <c r="EV1339"/>
      <c r="EW1339"/>
      <c r="EX1339"/>
      <c r="EY1339"/>
    </row>
    <row r="1340" spans="1:155">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c r="CW1340"/>
      <c r="CX1340"/>
      <c r="CY1340"/>
      <c r="CZ1340"/>
      <c r="DA1340"/>
      <c r="DB1340"/>
      <c r="DC1340"/>
      <c r="DD1340"/>
      <c r="DE1340"/>
      <c r="DF1340"/>
      <c r="DG1340"/>
      <c r="DH1340"/>
      <c r="DI1340"/>
      <c r="DJ1340"/>
      <c r="DK1340"/>
      <c r="DL1340"/>
      <c r="DM1340"/>
      <c r="DN1340"/>
      <c r="DO1340"/>
      <c r="DP1340"/>
      <c r="DQ1340"/>
      <c r="DR1340"/>
      <c r="DS1340"/>
      <c r="DT1340"/>
      <c r="DU1340"/>
      <c r="DV1340"/>
      <c r="DW1340"/>
      <c r="DX1340"/>
      <c r="DY1340"/>
      <c r="DZ1340"/>
      <c r="EA1340"/>
      <c r="EB1340"/>
      <c r="EC1340"/>
      <c r="ED1340"/>
      <c r="EE1340"/>
      <c r="EF1340"/>
      <c r="EG1340"/>
      <c r="EH1340"/>
      <c r="EI1340"/>
      <c r="EJ1340"/>
      <c r="EK1340"/>
      <c r="EL1340"/>
      <c r="EM1340"/>
      <c r="EN1340"/>
      <c r="EO1340"/>
      <c r="EP1340"/>
      <c r="EQ1340"/>
      <c r="ER1340"/>
      <c r="ES1340"/>
      <c r="ET1340"/>
      <c r="EU1340"/>
      <c r="EV1340"/>
      <c r="EW1340"/>
      <c r="EX1340"/>
      <c r="EY1340"/>
    </row>
    <row r="1341" spans="1:155">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c r="CW1341"/>
      <c r="CX1341"/>
      <c r="CY1341"/>
      <c r="CZ1341"/>
      <c r="DA1341"/>
      <c r="DB1341"/>
      <c r="DC1341"/>
      <c r="DD1341"/>
      <c r="DE1341"/>
      <c r="DF1341"/>
      <c r="DG1341"/>
      <c r="DH1341"/>
      <c r="DI1341"/>
      <c r="DJ1341"/>
      <c r="DK1341"/>
      <c r="DL1341"/>
      <c r="DM1341"/>
      <c r="DN1341"/>
      <c r="DO1341"/>
      <c r="DP1341"/>
      <c r="DQ1341"/>
      <c r="DR1341"/>
      <c r="DS1341"/>
      <c r="DT1341"/>
      <c r="DU1341"/>
      <c r="DV1341"/>
      <c r="DW1341"/>
      <c r="DX1341"/>
      <c r="DY1341"/>
      <c r="DZ1341"/>
      <c r="EA1341"/>
      <c r="EB1341"/>
      <c r="EC1341"/>
      <c r="ED1341"/>
      <c r="EE1341"/>
      <c r="EF1341"/>
      <c r="EG1341"/>
      <c r="EH1341"/>
      <c r="EI1341"/>
      <c r="EJ1341"/>
      <c r="EK1341"/>
      <c r="EL1341"/>
      <c r="EM1341"/>
      <c r="EN1341"/>
      <c r="EO1341"/>
      <c r="EP1341"/>
      <c r="EQ1341"/>
      <c r="ER1341"/>
      <c r="ES1341"/>
      <c r="ET1341"/>
      <c r="EU1341"/>
      <c r="EV1341"/>
      <c r="EW1341"/>
      <c r="EX1341"/>
      <c r="EY1341"/>
    </row>
    <row r="1342" spans="1:155">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c r="CW1342"/>
      <c r="CX1342"/>
      <c r="CY1342"/>
      <c r="CZ1342"/>
      <c r="DA1342"/>
      <c r="DB1342"/>
      <c r="DC1342"/>
      <c r="DD1342"/>
      <c r="DE1342"/>
      <c r="DF1342"/>
      <c r="DG1342"/>
      <c r="DH1342"/>
      <c r="DI1342"/>
      <c r="DJ1342"/>
      <c r="DK1342"/>
      <c r="DL1342"/>
      <c r="DM1342"/>
      <c r="DN1342"/>
      <c r="DO1342"/>
      <c r="DP1342"/>
      <c r="DQ1342"/>
      <c r="DR1342"/>
      <c r="DS1342"/>
      <c r="DT1342"/>
      <c r="DU1342"/>
      <c r="DV1342"/>
      <c r="DW1342"/>
      <c r="DX1342"/>
      <c r="DY1342"/>
      <c r="DZ1342"/>
      <c r="EA1342"/>
      <c r="EB1342"/>
      <c r="EC1342"/>
      <c r="ED1342"/>
      <c r="EE1342"/>
      <c r="EF1342"/>
      <c r="EG1342"/>
      <c r="EH1342"/>
      <c r="EI1342"/>
      <c r="EJ1342"/>
      <c r="EK1342"/>
      <c r="EL1342"/>
      <c r="EM1342"/>
      <c r="EN1342"/>
      <c r="EO1342"/>
      <c r="EP1342"/>
      <c r="EQ1342"/>
      <c r="ER1342"/>
      <c r="ES1342"/>
      <c r="ET1342"/>
      <c r="EU1342"/>
      <c r="EV1342"/>
      <c r="EW1342"/>
      <c r="EX1342"/>
      <c r="EY1342"/>
    </row>
    <row r="1343" spans="1:155">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c r="CW1343"/>
      <c r="CX1343"/>
      <c r="CY1343"/>
      <c r="CZ1343"/>
      <c r="DA1343"/>
      <c r="DB1343"/>
      <c r="DC1343"/>
      <c r="DD1343"/>
      <c r="DE1343"/>
      <c r="DF1343"/>
      <c r="DG1343"/>
      <c r="DH1343"/>
      <c r="DI1343"/>
      <c r="DJ1343"/>
      <c r="DK1343"/>
      <c r="DL1343"/>
      <c r="DM1343"/>
      <c r="DN1343"/>
      <c r="DO1343"/>
      <c r="DP1343"/>
      <c r="DQ1343"/>
      <c r="DR1343"/>
      <c r="DS1343"/>
      <c r="DT1343"/>
      <c r="DU1343"/>
      <c r="DV1343"/>
      <c r="DW1343"/>
      <c r="DX1343"/>
      <c r="DY1343"/>
      <c r="DZ1343"/>
      <c r="EA1343"/>
      <c r="EB1343"/>
      <c r="EC1343"/>
      <c r="ED1343"/>
      <c r="EE1343"/>
      <c r="EF1343"/>
      <c r="EG1343"/>
      <c r="EH1343"/>
      <c r="EI1343"/>
      <c r="EJ1343"/>
      <c r="EK1343"/>
      <c r="EL1343"/>
      <c r="EM1343"/>
      <c r="EN1343"/>
      <c r="EO1343"/>
      <c r="EP1343"/>
      <c r="EQ1343"/>
      <c r="ER1343"/>
      <c r="ES1343"/>
      <c r="ET1343"/>
      <c r="EU1343"/>
      <c r="EV1343"/>
      <c r="EW1343"/>
      <c r="EX1343"/>
      <c r="EY1343"/>
    </row>
    <row r="1344" spans="1:155">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c r="CW1344"/>
      <c r="CX1344"/>
      <c r="CY1344"/>
      <c r="CZ1344"/>
      <c r="DA1344"/>
      <c r="DB1344"/>
      <c r="DC1344"/>
      <c r="DD1344"/>
      <c r="DE1344"/>
      <c r="DF1344"/>
      <c r="DG1344"/>
      <c r="DH1344"/>
      <c r="DI1344"/>
      <c r="DJ1344"/>
      <c r="DK1344"/>
      <c r="DL1344"/>
      <c r="DM1344"/>
      <c r="DN1344"/>
      <c r="DO1344"/>
      <c r="DP1344"/>
      <c r="DQ1344"/>
      <c r="DR1344"/>
      <c r="DS1344"/>
      <c r="DT1344"/>
      <c r="DU1344"/>
      <c r="DV1344"/>
      <c r="DW1344"/>
      <c r="DX1344"/>
      <c r="DY1344"/>
      <c r="DZ1344"/>
      <c r="EA1344"/>
      <c r="EB1344"/>
      <c r="EC1344"/>
      <c r="ED1344"/>
      <c r="EE1344"/>
      <c r="EF1344"/>
      <c r="EG1344"/>
      <c r="EH1344"/>
      <c r="EI1344"/>
      <c r="EJ1344"/>
      <c r="EK1344"/>
      <c r="EL1344"/>
      <c r="EM1344"/>
      <c r="EN1344"/>
      <c r="EO1344"/>
      <c r="EP1344"/>
      <c r="EQ1344"/>
      <c r="ER1344"/>
      <c r="ES1344"/>
      <c r="ET1344"/>
      <c r="EU1344"/>
      <c r="EV1344"/>
      <c r="EW1344"/>
      <c r="EX1344"/>
      <c r="EY1344"/>
    </row>
    <row r="1345" spans="1:155">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c r="CW1345"/>
      <c r="CX1345"/>
      <c r="CY1345"/>
      <c r="CZ1345"/>
      <c r="DA1345"/>
      <c r="DB1345"/>
      <c r="DC1345"/>
      <c r="DD1345"/>
      <c r="DE1345"/>
      <c r="DF1345"/>
      <c r="DG1345"/>
      <c r="DH1345"/>
      <c r="DI1345"/>
      <c r="DJ1345"/>
      <c r="DK1345"/>
      <c r="DL1345"/>
      <c r="DM1345"/>
      <c r="DN1345"/>
      <c r="DO1345"/>
      <c r="DP1345"/>
      <c r="DQ1345"/>
      <c r="DR1345"/>
      <c r="DS1345"/>
      <c r="DT1345"/>
      <c r="DU1345"/>
      <c r="DV1345"/>
      <c r="DW1345"/>
      <c r="DX1345"/>
      <c r="DY1345"/>
      <c r="DZ1345"/>
      <c r="EA1345"/>
      <c r="EB1345"/>
      <c r="EC1345"/>
      <c r="ED1345"/>
      <c r="EE1345"/>
      <c r="EF1345"/>
      <c r="EG1345"/>
      <c r="EH1345"/>
      <c r="EI1345"/>
      <c r="EJ1345"/>
      <c r="EK1345"/>
      <c r="EL1345"/>
      <c r="EM1345"/>
      <c r="EN1345"/>
      <c r="EO1345"/>
      <c r="EP1345"/>
      <c r="EQ1345"/>
      <c r="ER1345"/>
      <c r="ES1345"/>
      <c r="ET1345"/>
      <c r="EU1345"/>
      <c r="EV1345"/>
      <c r="EW1345"/>
      <c r="EX1345"/>
      <c r="EY1345"/>
    </row>
    <row r="1346" spans="1:155">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c r="CW1346"/>
      <c r="CX1346"/>
      <c r="CY1346"/>
      <c r="CZ1346"/>
      <c r="DA1346"/>
      <c r="DB1346"/>
      <c r="DC1346"/>
      <c r="DD1346"/>
      <c r="DE1346"/>
      <c r="DF1346"/>
      <c r="DG1346"/>
      <c r="DH1346"/>
      <c r="DI1346"/>
      <c r="DJ1346"/>
      <c r="DK1346"/>
      <c r="DL1346"/>
      <c r="DM1346"/>
      <c r="DN1346"/>
      <c r="DO1346"/>
      <c r="DP1346"/>
      <c r="DQ1346"/>
      <c r="DR1346"/>
      <c r="DS1346"/>
      <c r="DT1346"/>
      <c r="DU1346"/>
      <c r="DV1346"/>
      <c r="DW1346"/>
      <c r="DX1346"/>
      <c r="DY1346"/>
      <c r="DZ1346"/>
      <c r="EA1346"/>
      <c r="EB1346"/>
      <c r="EC1346"/>
      <c r="ED1346"/>
      <c r="EE1346"/>
      <c r="EF1346"/>
      <c r="EG1346"/>
      <c r="EH1346"/>
      <c r="EI1346"/>
      <c r="EJ1346"/>
      <c r="EK1346"/>
      <c r="EL1346"/>
      <c r="EM1346"/>
      <c r="EN1346"/>
      <c r="EO1346"/>
      <c r="EP1346"/>
      <c r="EQ1346"/>
      <c r="ER1346"/>
      <c r="ES1346"/>
      <c r="ET1346"/>
      <c r="EU1346"/>
      <c r="EV1346"/>
      <c r="EW1346"/>
      <c r="EX1346"/>
      <c r="EY1346"/>
    </row>
    <row r="1347" spans="1:155">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c r="CW1347"/>
      <c r="CX1347"/>
      <c r="CY1347"/>
      <c r="CZ1347"/>
      <c r="DA1347"/>
      <c r="DB1347"/>
      <c r="DC1347"/>
      <c r="DD1347"/>
      <c r="DE1347"/>
      <c r="DF1347"/>
      <c r="DG1347"/>
      <c r="DH1347"/>
      <c r="DI1347"/>
      <c r="DJ1347"/>
      <c r="DK1347"/>
      <c r="DL1347"/>
      <c r="DM1347"/>
      <c r="DN1347"/>
      <c r="DO1347"/>
      <c r="DP1347"/>
      <c r="DQ1347"/>
      <c r="DR1347"/>
      <c r="DS1347"/>
      <c r="DT1347"/>
      <c r="DU1347"/>
      <c r="DV1347"/>
      <c r="DW1347"/>
      <c r="DX1347"/>
      <c r="DY1347"/>
      <c r="DZ1347"/>
      <c r="EA1347"/>
      <c r="EB1347"/>
      <c r="EC1347"/>
      <c r="ED1347"/>
      <c r="EE1347"/>
      <c r="EF1347"/>
      <c r="EG1347"/>
      <c r="EH1347"/>
      <c r="EI1347"/>
      <c r="EJ1347"/>
      <c r="EK1347"/>
      <c r="EL1347"/>
      <c r="EM1347"/>
      <c r="EN1347"/>
      <c r="EO1347"/>
      <c r="EP1347"/>
      <c r="EQ1347"/>
      <c r="ER1347"/>
      <c r="ES1347"/>
      <c r="ET1347"/>
      <c r="EU1347"/>
      <c r="EV1347"/>
      <c r="EW1347"/>
      <c r="EX1347"/>
      <c r="EY1347"/>
    </row>
    <row r="1348" spans="1:155">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c r="CW1348"/>
      <c r="CX1348"/>
      <c r="CY1348"/>
      <c r="CZ1348"/>
      <c r="DA1348"/>
      <c r="DB1348"/>
      <c r="DC1348"/>
      <c r="DD1348"/>
      <c r="DE1348"/>
      <c r="DF1348"/>
      <c r="DG1348"/>
      <c r="DH1348"/>
      <c r="DI1348"/>
      <c r="DJ1348"/>
      <c r="DK1348"/>
      <c r="DL1348"/>
      <c r="DM1348"/>
      <c r="DN1348"/>
      <c r="DO1348"/>
      <c r="DP1348"/>
      <c r="DQ1348"/>
      <c r="DR1348"/>
      <c r="DS1348"/>
      <c r="DT1348"/>
      <c r="DU1348"/>
      <c r="DV1348"/>
      <c r="DW1348"/>
      <c r="DX1348"/>
      <c r="DY1348"/>
      <c r="DZ1348"/>
      <c r="EA1348"/>
      <c r="EB1348"/>
      <c r="EC1348"/>
      <c r="ED1348"/>
      <c r="EE1348"/>
      <c r="EF1348"/>
      <c r="EG1348"/>
      <c r="EH1348"/>
      <c r="EI1348"/>
      <c r="EJ1348"/>
      <c r="EK1348"/>
      <c r="EL1348"/>
      <c r="EM1348"/>
      <c r="EN1348"/>
      <c r="EO1348"/>
      <c r="EP1348"/>
      <c r="EQ1348"/>
      <c r="ER1348"/>
      <c r="ES1348"/>
      <c r="ET1348"/>
      <c r="EU1348"/>
      <c r="EV1348"/>
      <c r="EW1348"/>
      <c r="EX1348"/>
      <c r="EY1348"/>
    </row>
    <row r="1349" spans="1:155">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c r="CW1349"/>
      <c r="CX1349"/>
      <c r="CY1349"/>
      <c r="CZ1349"/>
      <c r="DA1349"/>
      <c r="DB1349"/>
      <c r="DC1349"/>
      <c r="DD1349"/>
      <c r="DE1349"/>
      <c r="DF1349"/>
      <c r="DG1349"/>
      <c r="DH1349"/>
      <c r="DI1349"/>
      <c r="DJ1349"/>
      <c r="DK1349"/>
      <c r="DL1349"/>
      <c r="DM1349"/>
      <c r="DN1349"/>
      <c r="DO1349"/>
      <c r="DP1349"/>
      <c r="DQ1349"/>
      <c r="DR1349"/>
      <c r="DS1349"/>
      <c r="DT1349"/>
      <c r="DU1349"/>
      <c r="DV1349"/>
      <c r="DW1349"/>
      <c r="DX1349"/>
      <c r="DY1349"/>
      <c r="DZ1349"/>
      <c r="EA1349"/>
      <c r="EB1349"/>
      <c r="EC1349"/>
      <c r="ED1349"/>
      <c r="EE1349"/>
      <c r="EF1349"/>
      <c r="EG1349"/>
      <c r="EH1349"/>
      <c r="EI1349"/>
      <c r="EJ1349"/>
      <c r="EK1349"/>
      <c r="EL1349"/>
      <c r="EM1349"/>
      <c r="EN1349"/>
      <c r="EO1349"/>
      <c r="EP1349"/>
      <c r="EQ1349"/>
      <c r="ER1349"/>
      <c r="ES1349"/>
      <c r="ET1349"/>
      <c r="EU1349"/>
      <c r="EV1349"/>
      <c r="EW1349"/>
      <c r="EX1349"/>
      <c r="EY1349"/>
    </row>
    <row r="1350" spans="1:155">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c r="CW1350"/>
      <c r="CX1350"/>
      <c r="CY1350"/>
      <c r="CZ1350"/>
      <c r="DA1350"/>
      <c r="DB1350"/>
      <c r="DC1350"/>
      <c r="DD1350"/>
      <c r="DE1350"/>
      <c r="DF1350"/>
      <c r="DG1350"/>
      <c r="DH1350"/>
      <c r="DI1350"/>
      <c r="DJ1350"/>
      <c r="DK1350"/>
      <c r="DL1350"/>
      <c r="DM1350"/>
      <c r="DN1350"/>
      <c r="DO1350"/>
      <c r="DP1350"/>
      <c r="DQ1350"/>
      <c r="DR1350"/>
      <c r="DS1350"/>
      <c r="DT1350"/>
      <c r="DU1350"/>
      <c r="DV1350"/>
      <c r="DW1350"/>
      <c r="DX1350"/>
      <c r="DY1350"/>
      <c r="DZ1350"/>
      <c r="EA1350"/>
      <c r="EB1350"/>
      <c r="EC1350"/>
      <c r="ED1350"/>
      <c r="EE1350"/>
      <c r="EF1350"/>
      <c r="EG1350"/>
      <c r="EH1350"/>
      <c r="EI1350"/>
      <c r="EJ1350"/>
      <c r="EK1350"/>
      <c r="EL1350"/>
      <c r="EM1350"/>
      <c r="EN1350"/>
      <c r="EO1350"/>
      <c r="EP1350"/>
      <c r="EQ1350"/>
      <c r="ER1350"/>
      <c r="ES1350"/>
      <c r="ET1350"/>
      <c r="EU1350"/>
      <c r="EV1350"/>
      <c r="EW1350"/>
      <c r="EX1350"/>
      <c r="EY1350"/>
    </row>
    <row r="1351" spans="1:155">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c r="CW1351"/>
      <c r="CX1351"/>
      <c r="CY1351"/>
      <c r="CZ1351"/>
      <c r="DA1351"/>
      <c r="DB1351"/>
      <c r="DC1351"/>
      <c r="DD1351"/>
      <c r="DE1351"/>
      <c r="DF1351"/>
      <c r="DG1351"/>
      <c r="DH1351"/>
      <c r="DI1351"/>
      <c r="DJ1351"/>
      <c r="DK1351"/>
      <c r="DL1351"/>
      <c r="DM1351"/>
      <c r="DN1351"/>
      <c r="DO1351"/>
      <c r="DP1351"/>
      <c r="DQ1351"/>
      <c r="DR1351"/>
      <c r="DS1351"/>
      <c r="DT1351"/>
      <c r="DU1351"/>
      <c r="DV1351"/>
      <c r="DW1351"/>
      <c r="DX1351"/>
      <c r="DY1351"/>
      <c r="DZ1351"/>
      <c r="EA1351"/>
      <c r="EB1351"/>
      <c r="EC1351"/>
      <c r="ED1351"/>
      <c r="EE1351"/>
      <c r="EF1351"/>
      <c r="EG1351"/>
      <c r="EH1351"/>
      <c r="EI1351"/>
      <c r="EJ1351"/>
      <c r="EK1351"/>
      <c r="EL1351"/>
      <c r="EM1351"/>
      <c r="EN1351"/>
      <c r="EO1351"/>
      <c r="EP1351"/>
      <c r="EQ1351"/>
      <c r="ER1351"/>
      <c r="ES1351"/>
      <c r="ET1351"/>
      <c r="EU1351"/>
      <c r="EV1351"/>
      <c r="EW1351"/>
      <c r="EX1351"/>
      <c r="EY1351"/>
    </row>
    <row r="1352" spans="1:155">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c r="CW1352"/>
      <c r="CX1352"/>
      <c r="CY1352"/>
      <c r="CZ1352"/>
      <c r="DA1352"/>
      <c r="DB1352"/>
      <c r="DC1352"/>
      <c r="DD1352"/>
      <c r="DE1352"/>
      <c r="DF1352"/>
      <c r="DG1352"/>
      <c r="DH1352"/>
      <c r="DI1352"/>
      <c r="DJ1352"/>
      <c r="DK1352"/>
      <c r="DL1352"/>
      <c r="DM1352"/>
      <c r="DN1352"/>
      <c r="DO1352"/>
      <c r="DP1352"/>
      <c r="DQ1352"/>
      <c r="DR1352"/>
      <c r="DS1352"/>
      <c r="DT1352"/>
      <c r="DU1352"/>
      <c r="DV1352"/>
      <c r="DW1352"/>
      <c r="DX1352"/>
      <c r="DY1352"/>
      <c r="DZ1352"/>
      <c r="EA1352"/>
      <c r="EB1352"/>
      <c r="EC1352"/>
      <c r="ED1352"/>
      <c r="EE1352"/>
      <c r="EF1352"/>
      <c r="EG1352"/>
      <c r="EH1352"/>
      <c r="EI1352"/>
      <c r="EJ1352"/>
      <c r="EK1352"/>
      <c r="EL1352"/>
      <c r="EM1352"/>
      <c r="EN1352"/>
      <c r="EO1352"/>
      <c r="EP1352"/>
      <c r="EQ1352"/>
      <c r="ER1352"/>
      <c r="ES1352"/>
      <c r="ET1352"/>
      <c r="EU1352"/>
      <c r="EV1352"/>
      <c r="EW1352"/>
      <c r="EX1352"/>
      <c r="EY1352"/>
    </row>
    <row r="1353" spans="1:155">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c r="CW1353"/>
      <c r="CX1353"/>
      <c r="CY1353"/>
      <c r="CZ1353"/>
      <c r="DA1353"/>
      <c r="DB1353"/>
      <c r="DC1353"/>
      <c r="DD1353"/>
      <c r="DE1353"/>
      <c r="DF1353"/>
      <c r="DG1353"/>
      <c r="DH1353"/>
      <c r="DI1353"/>
      <c r="DJ1353"/>
      <c r="DK1353"/>
      <c r="DL1353"/>
      <c r="DM1353"/>
      <c r="DN1353"/>
      <c r="DO1353"/>
      <c r="DP1353"/>
      <c r="DQ1353"/>
      <c r="DR1353"/>
      <c r="DS1353"/>
      <c r="DT1353"/>
      <c r="DU1353"/>
      <c r="DV1353"/>
      <c r="DW1353"/>
      <c r="DX1353"/>
      <c r="DY1353"/>
      <c r="DZ1353"/>
      <c r="EA1353"/>
      <c r="EB1353"/>
      <c r="EC1353"/>
      <c r="ED1353"/>
      <c r="EE1353"/>
      <c r="EF1353"/>
      <c r="EG1353"/>
      <c r="EH1353"/>
      <c r="EI1353"/>
      <c r="EJ1353"/>
      <c r="EK1353"/>
      <c r="EL1353"/>
      <c r="EM1353"/>
      <c r="EN1353"/>
      <c r="EO1353"/>
      <c r="EP1353"/>
      <c r="EQ1353"/>
      <c r="ER1353"/>
      <c r="ES1353"/>
      <c r="ET1353"/>
      <c r="EU1353"/>
      <c r="EV1353"/>
      <c r="EW1353"/>
      <c r="EX1353"/>
      <c r="EY1353"/>
    </row>
    <row r="1354" spans="1:155">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c r="CW1354"/>
      <c r="CX1354"/>
      <c r="CY1354"/>
      <c r="CZ1354"/>
      <c r="DA1354"/>
      <c r="DB1354"/>
      <c r="DC1354"/>
      <c r="DD1354"/>
      <c r="DE1354"/>
      <c r="DF1354"/>
      <c r="DG1354"/>
      <c r="DH1354"/>
      <c r="DI1354"/>
      <c r="DJ1354"/>
      <c r="DK1354"/>
      <c r="DL1354"/>
      <c r="DM1354"/>
      <c r="DN1354"/>
      <c r="DO1354"/>
      <c r="DP1354"/>
      <c r="DQ1354"/>
      <c r="DR1354"/>
      <c r="DS1354"/>
      <c r="DT1354"/>
      <c r="DU1354"/>
      <c r="DV1354"/>
      <c r="DW1354"/>
      <c r="DX1354"/>
      <c r="DY1354"/>
      <c r="DZ1354"/>
      <c r="EA1354"/>
      <c r="EB1354"/>
      <c r="EC1354"/>
      <c r="ED1354"/>
      <c r="EE1354"/>
      <c r="EF1354"/>
      <c r="EG1354"/>
      <c r="EH1354"/>
      <c r="EI1354"/>
      <c r="EJ1354"/>
      <c r="EK1354"/>
      <c r="EL1354"/>
      <c r="EM1354"/>
      <c r="EN1354"/>
      <c r="EO1354"/>
      <c r="EP1354"/>
      <c r="EQ1354"/>
      <c r="ER1354"/>
      <c r="ES1354"/>
      <c r="ET1354"/>
      <c r="EU1354"/>
      <c r="EV1354"/>
      <c r="EW1354"/>
      <c r="EX1354"/>
      <c r="EY1354"/>
    </row>
    <row r="1355" spans="1:155">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c r="CW1355"/>
      <c r="CX1355"/>
      <c r="CY1355"/>
      <c r="CZ1355"/>
      <c r="DA1355"/>
      <c r="DB1355"/>
      <c r="DC1355"/>
      <c r="DD1355"/>
      <c r="DE1355"/>
      <c r="DF1355"/>
      <c r="DG1355"/>
      <c r="DH1355"/>
      <c r="DI1355"/>
      <c r="DJ1355"/>
      <c r="DK1355"/>
      <c r="DL1355"/>
      <c r="DM1355"/>
      <c r="DN1355"/>
      <c r="DO1355"/>
      <c r="DP1355"/>
      <c r="DQ1355"/>
      <c r="DR1355"/>
      <c r="DS1355"/>
      <c r="DT1355"/>
      <c r="DU1355"/>
      <c r="DV1355"/>
      <c r="DW1355"/>
      <c r="DX1355"/>
      <c r="DY1355"/>
      <c r="DZ1355"/>
      <c r="EA1355"/>
      <c r="EB1355"/>
      <c r="EC1355"/>
      <c r="ED1355"/>
      <c r="EE1355"/>
      <c r="EF1355"/>
      <c r="EG1355"/>
      <c r="EH1355"/>
      <c r="EI1355"/>
      <c r="EJ1355"/>
      <c r="EK1355"/>
      <c r="EL1355"/>
      <c r="EM1355"/>
      <c r="EN1355"/>
      <c r="EO1355"/>
      <c r="EP1355"/>
      <c r="EQ1355"/>
      <c r="ER1355"/>
      <c r="ES1355"/>
      <c r="ET1355"/>
      <c r="EU1355"/>
      <c r="EV1355"/>
      <c r="EW1355"/>
      <c r="EX1355"/>
      <c r="EY1355"/>
    </row>
    <row r="1356" spans="1:155">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c r="CW1356"/>
      <c r="CX1356"/>
      <c r="CY1356"/>
      <c r="CZ1356"/>
      <c r="DA1356"/>
      <c r="DB1356"/>
      <c r="DC1356"/>
      <c r="DD1356"/>
      <c r="DE1356"/>
      <c r="DF1356"/>
      <c r="DG1356"/>
      <c r="DH1356"/>
      <c r="DI1356"/>
      <c r="DJ1356"/>
      <c r="DK1356"/>
      <c r="DL1356"/>
      <c r="DM1356"/>
      <c r="DN1356"/>
      <c r="DO1356"/>
      <c r="DP1356"/>
      <c r="DQ1356"/>
      <c r="DR1356"/>
      <c r="DS1356"/>
      <c r="DT1356"/>
      <c r="DU1356"/>
      <c r="DV1356"/>
      <c r="DW1356"/>
      <c r="DX1356"/>
      <c r="DY1356"/>
      <c r="DZ1356"/>
      <c r="EA1356"/>
      <c r="EB1356"/>
      <c r="EC1356"/>
      <c r="ED1356"/>
      <c r="EE1356"/>
      <c r="EF1356"/>
      <c r="EG1356"/>
      <c r="EH1356"/>
      <c r="EI1356"/>
      <c r="EJ1356"/>
      <c r="EK1356"/>
      <c r="EL1356"/>
      <c r="EM1356"/>
      <c r="EN1356"/>
      <c r="EO1356"/>
      <c r="EP1356"/>
      <c r="EQ1356"/>
      <c r="ER1356"/>
      <c r="ES1356"/>
      <c r="ET1356"/>
      <c r="EU1356"/>
      <c r="EV1356"/>
      <c r="EW1356"/>
      <c r="EX1356"/>
      <c r="EY1356"/>
    </row>
    <row r="1357" spans="1:155">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c r="CW1357"/>
      <c r="CX1357"/>
      <c r="CY1357"/>
      <c r="CZ1357"/>
      <c r="DA1357"/>
      <c r="DB1357"/>
      <c r="DC1357"/>
      <c r="DD1357"/>
      <c r="DE1357"/>
      <c r="DF1357"/>
      <c r="DG1357"/>
      <c r="DH1357"/>
      <c r="DI1357"/>
      <c r="DJ1357"/>
      <c r="DK1357"/>
      <c r="DL1357"/>
      <c r="DM1357"/>
      <c r="DN1357"/>
      <c r="DO1357"/>
      <c r="DP1357"/>
      <c r="DQ1357"/>
      <c r="DR1357"/>
      <c r="DS1357"/>
      <c r="DT1357"/>
      <c r="DU1357"/>
      <c r="DV1357"/>
      <c r="DW1357"/>
      <c r="DX1357"/>
      <c r="DY1357"/>
      <c r="DZ1357"/>
      <c r="EA1357"/>
      <c r="EB1357"/>
      <c r="EC1357"/>
      <c r="ED1357"/>
      <c r="EE1357"/>
      <c r="EF1357"/>
      <c r="EG1357"/>
      <c r="EH1357"/>
      <c r="EI1357"/>
      <c r="EJ1357"/>
      <c r="EK1357"/>
      <c r="EL1357"/>
      <c r="EM1357"/>
      <c r="EN1357"/>
      <c r="EO1357"/>
      <c r="EP1357"/>
      <c r="EQ1357"/>
      <c r="ER1357"/>
      <c r="ES1357"/>
      <c r="ET1357"/>
      <c r="EU1357"/>
      <c r="EV1357"/>
      <c r="EW1357"/>
      <c r="EX1357"/>
      <c r="EY1357"/>
    </row>
    <row r="1358" spans="1:155">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c r="CW1358"/>
      <c r="CX1358"/>
      <c r="CY1358"/>
      <c r="CZ1358"/>
      <c r="DA1358"/>
      <c r="DB1358"/>
      <c r="DC1358"/>
      <c r="DD1358"/>
      <c r="DE1358"/>
      <c r="DF1358"/>
      <c r="DG1358"/>
      <c r="DH1358"/>
      <c r="DI1358"/>
      <c r="DJ1358"/>
      <c r="DK1358"/>
      <c r="DL1358"/>
      <c r="DM1358"/>
      <c r="DN1358"/>
      <c r="DO1358"/>
      <c r="DP1358"/>
      <c r="DQ1358"/>
      <c r="DR1358"/>
      <c r="DS1358"/>
      <c r="DT1358"/>
      <c r="DU1358"/>
      <c r="DV1358"/>
      <c r="DW1358"/>
      <c r="DX1358"/>
      <c r="DY1358"/>
      <c r="DZ1358"/>
      <c r="EA1358"/>
      <c r="EB1358"/>
      <c r="EC1358"/>
      <c r="ED1358"/>
      <c r="EE1358"/>
      <c r="EF1358"/>
      <c r="EG1358"/>
      <c r="EH1358"/>
      <c r="EI1358"/>
      <c r="EJ1358"/>
      <c r="EK1358"/>
      <c r="EL1358"/>
      <c r="EM1358"/>
      <c r="EN1358"/>
      <c r="EO1358"/>
      <c r="EP1358"/>
      <c r="EQ1358"/>
      <c r="ER1358"/>
      <c r="ES1358"/>
      <c r="ET1358"/>
      <c r="EU1358"/>
      <c r="EV1358"/>
      <c r="EW1358"/>
      <c r="EX1358"/>
      <c r="EY1358"/>
    </row>
    <row r="1359" spans="1:155">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c r="CW1359"/>
      <c r="CX1359"/>
      <c r="CY1359"/>
      <c r="CZ1359"/>
      <c r="DA1359"/>
      <c r="DB1359"/>
      <c r="DC1359"/>
      <c r="DD1359"/>
      <c r="DE1359"/>
      <c r="DF1359"/>
      <c r="DG1359"/>
      <c r="DH1359"/>
      <c r="DI1359"/>
      <c r="DJ1359"/>
      <c r="DK1359"/>
      <c r="DL1359"/>
      <c r="DM1359"/>
      <c r="DN1359"/>
      <c r="DO1359"/>
      <c r="DP1359"/>
      <c r="DQ1359"/>
      <c r="DR1359"/>
      <c r="DS1359"/>
      <c r="DT1359"/>
      <c r="DU1359"/>
      <c r="DV1359"/>
      <c r="DW1359"/>
      <c r="DX1359"/>
      <c r="DY1359"/>
      <c r="DZ1359"/>
      <c r="EA1359"/>
      <c r="EB1359"/>
      <c r="EC1359"/>
      <c r="ED1359"/>
      <c r="EE1359"/>
      <c r="EF1359"/>
      <c r="EG1359"/>
      <c r="EH1359"/>
      <c r="EI1359"/>
      <c r="EJ1359"/>
      <c r="EK1359"/>
      <c r="EL1359"/>
      <c r="EM1359"/>
      <c r="EN1359"/>
      <c r="EO1359"/>
      <c r="EP1359"/>
      <c r="EQ1359"/>
      <c r="ER1359"/>
      <c r="ES1359"/>
      <c r="ET1359"/>
      <c r="EU1359"/>
      <c r="EV1359"/>
      <c r="EW1359"/>
      <c r="EX1359"/>
      <c r="EY1359"/>
    </row>
    <row r="1360" spans="1:155">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c r="CW1360"/>
      <c r="CX1360"/>
      <c r="CY1360"/>
      <c r="CZ1360"/>
      <c r="DA1360"/>
      <c r="DB1360"/>
      <c r="DC1360"/>
      <c r="DD1360"/>
      <c r="DE1360"/>
      <c r="DF1360"/>
      <c r="DG1360"/>
      <c r="DH1360"/>
      <c r="DI1360"/>
      <c r="DJ1360"/>
      <c r="DK1360"/>
      <c r="DL1360"/>
      <c r="DM1360"/>
      <c r="DN1360"/>
      <c r="DO1360"/>
      <c r="DP1360"/>
      <c r="DQ1360"/>
      <c r="DR1360"/>
      <c r="DS1360"/>
      <c r="DT1360"/>
      <c r="DU1360"/>
      <c r="DV1360"/>
      <c r="DW1360"/>
      <c r="DX1360"/>
      <c r="DY1360"/>
      <c r="DZ1360"/>
      <c r="EA1360"/>
      <c r="EB1360"/>
      <c r="EC1360"/>
      <c r="ED1360"/>
      <c r="EE1360"/>
      <c r="EF1360"/>
      <c r="EG1360"/>
      <c r="EH1360"/>
      <c r="EI1360"/>
      <c r="EJ1360"/>
      <c r="EK1360"/>
      <c r="EL1360"/>
      <c r="EM1360"/>
      <c r="EN1360"/>
      <c r="EO1360"/>
      <c r="EP1360"/>
      <c r="EQ1360"/>
      <c r="ER1360"/>
      <c r="ES1360"/>
      <c r="ET1360"/>
      <c r="EU1360"/>
      <c r="EV1360"/>
      <c r="EW1360"/>
      <c r="EX1360"/>
      <c r="EY1360"/>
    </row>
    <row r="1361" spans="1:155">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c r="DF1361"/>
      <c r="DG1361"/>
      <c r="DH1361"/>
      <c r="DI1361"/>
      <c r="DJ1361"/>
      <c r="DK1361"/>
      <c r="DL1361"/>
      <c r="DM1361"/>
      <c r="DN1361"/>
      <c r="DO1361"/>
      <c r="DP1361"/>
      <c r="DQ1361"/>
      <c r="DR1361"/>
      <c r="DS1361"/>
      <c r="DT1361"/>
      <c r="DU1361"/>
      <c r="DV1361"/>
      <c r="DW1361"/>
      <c r="DX1361"/>
      <c r="DY1361"/>
      <c r="DZ1361"/>
      <c r="EA1361"/>
      <c r="EB1361"/>
      <c r="EC1361"/>
      <c r="ED1361"/>
      <c r="EE1361"/>
      <c r="EF1361"/>
      <c r="EG1361"/>
      <c r="EH1361"/>
      <c r="EI1361"/>
      <c r="EJ1361"/>
      <c r="EK1361"/>
      <c r="EL1361"/>
      <c r="EM1361"/>
      <c r="EN1361"/>
      <c r="EO1361"/>
      <c r="EP1361"/>
      <c r="EQ1361"/>
      <c r="ER1361"/>
      <c r="ES1361"/>
      <c r="ET1361"/>
      <c r="EU1361"/>
      <c r="EV1361"/>
      <c r="EW1361"/>
      <c r="EX1361"/>
      <c r="EY1361"/>
    </row>
    <row r="1362" spans="1:155">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c r="CW1362"/>
      <c r="CX1362"/>
      <c r="CY1362"/>
      <c r="CZ1362"/>
      <c r="DA1362"/>
      <c r="DB1362"/>
      <c r="DC1362"/>
      <c r="DD1362"/>
      <c r="DE1362"/>
      <c r="DF1362"/>
      <c r="DG1362"/>
      <c r="DH1362"/>
      <c r="DI1362"/>
      <c r="DJ1362"/>
      <c r="DK1362"/>
      <c r="DL1362"/>
      <c r="DM1362"/>
      <c r="DN1362"/>
      <c r="DO1362"/>
      <c r="DP1362"/>
      <c r="DQ1362"/>
      <c r="DR1362"/>
      <c r="DS1362"/>
      <c r="DT1362"/>
      <c r="DU1362"/>
      <c r="DV1362"/>
      <c r="DW1362"/>
      <c r="DX1362"/>
      <c r="DY1362"/>
      <c r="DZ1362"/>
      <c r="EA1362"/>
      <c r="EB1362"/>
      <c r="EC1362"/>
      <c r="ED1362"/>
      <c r="EE1362"/>
      <c r="EF1362"/>
      <c r="EG1362"/>
      <c r="EH1362"/>
      <c r="EI1362"/>
      <c r="EJ1362"/>
      <c r="EK1362"/>
      <c r="EL1362"/>
      <c r="EM1362"/>
      <c r="EN1362"/>
      <c r="EO1362"/>
      <c r="EP1362"/>
      <c r="EQ1362"/>
      <c r="ER1362"/>
      <c r="ES1362"/>
      <c r="ET1362"/>
      <c r="EU1362"/>
      <c r="EV1362"/>
      <c r="EW1362"/>
      <c r="EX1362"/>
      <c r="EY1362"/>
    </row>
    <row r="1363" spans="1:155">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c r="CW1363"/>
      <c r="CX1363"/>
      <c r="CY1363"/>
      <c r="CZ1363"/>
      <c r="DA1363"/>
      <c r="DB1363"/>
      <c r="DC1363"/>
      <c r="DD1363"/>
      <c r="DE1363"/>
      <c r="DF1363"/>
      <c r="DG1363"/>
      <c r="DH1363"/>
      <c r="DI1363"/>
      <c r="DJ1363"/>
      <c r="DK1363"/>
      <c r="DL1363"/>
      <c r="DM1363"/>
      <c r="DN1363"/>
      <c r="DO1363"/>
      <c r="DP1363"/>
      <c r="DQ1363"/>
      <c r="DR1363"/>
      <c r="DS1363"/>
      <c r="DT1363"/>
      <c r="DU1363"/>
      <c r="DV1363"/>
      <c r="DW1363"/>
      <c r="DX1363"/>
      <c r="DY1363"/>
      <c r="DZ1363"/>
      <c r="EA1363"/>
      <c r="EB1363"/>
      <c r="EC1363"/>
      <c r="ED1363"/>
      <c r="EE1363"/>
      <c r="EF1363"/>
      <c r="EG1363"/>
      <c r="EH1363"/>
      <c r="EI1363"/>
      <c r="EJ1363"/>
      <c r="EK1363"/>
      <c r="EL1363"/>
      <c r="EM1363"/>
      <c r="EN1363"/>
      <c r="EO1363"/>
      <c r="EP1363"/>
      <c r="EQ1363"/>
      <c r="ER1363"/>
      <c r="ES1363"/>
      <c r="ET1363"/>
      <c r="EU1363"/>
      <c r="EV1363"/>
      <c r="EW1363"/>
      <c r="EX1363"/>
      <c r="EY1363"/>
    </row>
    <row r="1364" spans="1:155">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c r="CW1364"/>
      <c r="CX1364"/>
      <c r="CY1364"/>
      <c r="CZ1364"/>
      <c r="DA1364"/>
      <c r="DB1364"/>
      <c r="DC1364"/>
      <c r="DD1364"/>
      <c r="DE1364"/>
      <c r="DF1364"/>
      <c r="DG1364"/>
      <c r="DH1364"/>
      <c r="DI1364"/>
      <c r="DJ1364"/>
      <c r="DK1364"/>
      <c r="DL1364"/>
      <c r="DM1364"/>
      <c r="DN1364"/>
      <c r="DO1364"/>
      <c r="DP1364"/>
      <c r="DQ1364"/>
      <c r="DR1364"/>
      <c r="DS1364"/>
      <c r="DT1364"/>
      <c r="DU1364"/>
      <c r="DV1364"/>
      <c r="DW1364"/>
      <c r="DX1364"/>
      <c r="DY1364"/>
      <c r="DZ1364"/>
      <c r="EA1364"/>
      <c r="EB1364"/>
      <c r="EC1364"/>
      <c r="ED1364"/>
      <c r="EE1364"/>
      <c r="EF1364"/>
      <c r="EG1364"/>
      <c r="EH1364"/>
      <c r="EI1364"/>
      <c r="EJ1364"/>
      <c r="EK1364"/>
      <c r="EL1364"/>
      <c r="EM1364"/>
      <c r="EN1364"/>
      <c r="EO1364"/>
      <c r="EP1364"/>
      <c r="EQ1364"/>
      <c r="ER1364"/>
      <c r="ES1364"/>
      <c r="ET1364"/>
      <c r="EU1364"/>
      <c r="EV1364"/>
      <c r="EW1364"/>
      <c r="EX1364"/>
      <c r="EY1364"/>
    </row>
    <row r="1365" spans="1:155">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c r="CW1365"/>
      <c r="CX1365"/>
      <c r="CY1365"/>
      <c r="CZ1365"/>
      <c r="DA1365"/>
      <c r="DB1365"/>
      <c r="DC1365"/>
      <c r="DD1365"/>
      <c r="DE1365"/>
      <c r="DF1365"/>
      <c r="DG1365"/>
      <c r="DH1365"/>
      <c r="DI1365"/>
      <c r="DJ1365"/>
      <c r="DK1365"/>
      <c r="DL1365"/>
      <c r="DM1365"/>
      <c r="DN1365"/>
      <c r="DO1365"/>
      <c r="DP1365"/>
      <c r="DQ1365"/>
      <c r="DR1365"/>
      <c r="DS1365"/>
      <c r="DT1365"/>
      <c r="DU1365"/>
      <c r="DV1365"/>
      <c r="DW1365"/>
      <c r="DX1365"/>
      <c r="DY1365"/>
      <c r="DZ1365"/>
      <c r="EA1365"/>
      <c r="EB1365"/>
      <c r="EC1365"/>
      <c r="ED1365"/>
      <c r="EE1365"/>
      <c r="EF1365"/>
      <c r="EG1365"/>
      <c r="EH1365"/>
      <c r="EI1365"/>
      <c r="EJ1365"/>
      <c r="EK1365"/>
      <c r="EL1365"/>
      <c r="EM1365"/>
      <c r="EN1365"/>
      <c r="EO1365"/>
      <c r="EP1365"/>
      <c r="EQ1365"/>
      <c r="ER1365"/>
      <c r="ES1365"/>
      <c r="ET1365"/>
      <c r="EU1365"/>
      <c r="EV1365"/>
      <c r="EW1365"/>
      <c r="EX1365"/>
      <c r="EY1365"/>
    </row>
    <row r="1366" spans="1:155">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c r="CW1366"/>
      <c r="CX1366"/>
      <c r="CY1366"/>
      <c r="CZ1366"/>
      <c r="DA1366"/>
      <c r="DB1366"/>
      <c r="DC1366"/>
      <c r="DD1366"/>
      <c r="DE1366"/>
      <c r="DF1366"/>
      <c r="DG1366"/>
      <c r="DH1366"/>
      <c r="DI1366"/>
      <c r="DJ1366"/>
      <c r="DK1366"/>
      <c r="DL1366"/>
      <c r="DM1366"/>
      <c r="DN1366"/>
      <c r="DO1366"/>
      <c r="DP1366"/>
      <c r="DQ1366"/>
      <c r="DR1366"/>
      <c r="DS1366"/>
      <c r="DT1366"/>
      <c r="DU1366"/>
      <c r="DV1366"/>
      <c r="DW1366"/>
      <c r="DX1366"/>
      <c r="DY1366"/>
      <c r="DZ1366"/>
      <c r="EA1366"/>
      <c r="EB1366"/>
      <c r="EC1366"/>
      <c r="ED1366"/>
      <c r="EE1366"/>
      <c r="EF1366"/>
      <c r="EG1366"/>
      <c r="EH1366"/>
      <c r="EI1366"/>
      <c r="EJ1366"/>
      <c r="EK1366"/>
      <c r="EL1366"/>
      <c r="EM1366"/>
      <c r="EN1366"/>
      <c r="EO1366"/>
      <c r="EP1366"/>
      <c r="EQ1366"/>
      <c r="ER1366"/>
      <c r="ES1366"/>
      <c r="ET1366"/>
      <c r="EU1366"/>
      <c r="EV1366"/>
      <c r="EW1366"/>
      <c r="EX1366"/>
      <c r="EY1366"/>
    </row>
    <row r="1367" spans="1:155">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c r="CW1367"/>
      <c r="CX1367"/>
      <c r="CY1367"/>
      <c r="CZ1367"/>
      <c r="DA1367"/>
      <c r="DB1367"/>
      <c r="DC1367"/>
      <c r="DD1367"/>
      <c r="DE1367"/>
      <c r="DF1367"/>
      <c r="DG1367"/>
      <c r="DH1367"/>
      <c r="DI1367"/>
      <c r="DJ1367"/>
      <c r="DK1367"/>
      <c r="DL1367"/>
      <c r="DM1367"/>
      <c r="DN1367"/>
      <c r="DO1367"/>
      <c r="DP1367"/>
      <c r="DQ1367"/>
      <c r="DR1367"/>
      <c r="DS1367"/>
      <c r="DT1367"/>
      <c r="DU1367"/>
      <c r="DV1367"/>
      <c r="DW1367"/>
      <c r="DX1367"/>
      <c r="DY1367"/>
      <c r="DZ1367"/>
      <c r="EA1367"/>
      <c r="EB1367"/>
      <c r="EC1367"/>
      <c r="ED1367"/>
      <c r="EE1367"/>
      <c r="EF1367"/>
      <c r="EG1367"/>
      <c r="EH1367"/>
      <c r="EI1367"/>
      <c r="EJ1367"/>
      <c r="EK1367"/>
      <c r="EL1367"/>
      <c r="EM1367"/>
      <c r="EN1367"/>
      <c r="EO1367"/>
      <c r="EP1367"/>
      <c r="EQ1367"/>
      <c r="ER1367"/>
      <c r="ES1367"/>
      <c r="ET1367"/>
      <c r="EU1367"/>
      <c r="EV1367"/>
      <c r="EW1367"/>
      <c r="EX1367"/>
      <c r="EY1367"/>
    </row>
    <row r="1368" spans="1:155">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c r="CW1368"/>
      <c r="CX1368"/>
      <c r="CY1368"/>
      <c r="CZ1368"/>
      <c r="DA1368"/>
      <c r="DB1368"/>
      <c r="DC1368"/>
      <c r="DD1368"/>
      <c r="DE1368"/>
      <c r="DF1368"/>
      <c r="DG1368"/>
      <c r="DH1368"/>
      <c r="DI1368"/>
      <c r="DJ1368"/>
      <c r="DK1368"/>
      <c r="DL1368"/>
      <c r="DM1368"/>
      <c r="DN1368"/>
      <c r="DO1368"/>
      <c r="DP1368"/>
      <c r="DQ1368"/>
      <c r="DR1368"/>
      <c r="DS1368"/>
      <c r="DT1368"/>
      <c r="DU1368"/>
      <c r="DV1368"/>
      <c r="DW1368"/>
      <c r="DX1368"/>
      <c r="DY1368"/>
      <c r="DZ1368"/>
      <c r="EA1368"/>
      <c r="EB1368"/>
      <c r="EC1368"/>
      <c r="ED1368"/>
      <c r="EE1368"/>
      <c r="EF1368"/>
      <c r="EG1368"/>
      <c r="EH1368"/>
      <c r="EI1368"/>
      <c r="EJ1368"/>
      <c r="EK1368"/>
      <c r="EL1368"/>
      <c r="EM1368"/>
      <c r="EN1368"/>
      <c r="EO1368"/>
      <c r="EP1368"/>
      <c r="EQ1368"/>
      <c r="ER1368"/>
      <c r="ES1368"/>
      <c r="ET1368"/>
      <c r="EU1368"/>
      <c r="EV1368"/>
      <c r="EW1368"/>
      <c r="EX1368"/>
      <c r="EY1368"/>
    </row>
    <row r="1369" spans="1:155">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c r="CW1369"/>
      <c r="CX1369"/>
      <c r="CY1369"/>
      <c r="CZ1369"/>
      <c r="DA1369"/>
      <c r="DB1369"/>
      <c r="DC1369"/>
      <c r="DD1369"/>
      <c r="DE1369"/>
      <c r="DF1369"/>
      <c r="DG1369"/>
      <c r="DH1369"/>
      <c r="DI1369"/>
      <c r="DJ1369"/>
      <c r="DK1369"/>
      <c r="DL1369"/>
      <c r="DM1369"/>
      <c r="DN1369"/>
      <c r="DO1369"/>
      <c r="DP1369"/>
      <c r="DQ1369"/>
      <c r="DR1369"/>
      <c r="DS1369"/>
      <c r="DT1369"/>
      <c r="DU1369"/>
      <c r="DV1369"/>
      <c r="DW1369"/>
      <c r="DX1369"/>
      <c r="DY1369"/>
      <c r="DZ1369"/>
      <c r="EA1369"/>
      <c r="EB1369"/>
      <c r="EC1369"/>
      <c r="ED1369"/>
      <c r="EE1369"/>
      <c r="EF1369"/>
      <c r="EG1369"/>
      <c r="EH1369"/>
      <c r="EI1369"/>
      <c r="EJ1369"/>
      <c r="EK1369"/>
      <c r="EL1369"/>
      <c r="EM1369"/>
      <c r="EN1369"/>
      <c r="EO1369"/>
      <c r="EP1369"/>
      <c r="EQ1369"/>
      <c r="ER1369"/>
      <c r="ES1369"/>
      <c r="ET1369"/>
      <c r="EU1369"/>
      <c r="EV1369"/>
      <c r="EW1369"/>
      <c r="EX1369"/>
      <c r="EY1369"/>
    </row>
    <row r="1370" spans="1:155">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c r="CW1370"/>
      <c r="CX1370"/>
      <c r="CY1370"/>
      <c r="CZ1370"/>
      <c r="DA1370"/>
      <c r="DB1370"/>
      <c r="DC1370"/>
      <c r="DD1370"/>
      <c r="DE1370"/>
      <c r="DF1370"/>
      <c r="DG1370"/>
      <c r="DH1370"/>
      <c r="DI1370"/>
      <c r="DJ1370"/>
      <c r="DK1370"/>
      <c r="DL1370"/>
      <c r="DM1370"/>
      <c r="DN1370"/>
      <c r="DO1370"/>
      <c r="DP1370"/>
      <c r="DQ1370"/>
      <c r="DR1370"/>
      <c r="DS1370"/>
      <c r="DT1370"/>
      <c r="DU1370"/>
      <c r="DV1370"/>
      <c r="DW1370"/>
      <c r="DX1370"/>
      <c r="DY1370"/>
      <c r="DZ1370"/>
      <c r="EA1370"/>
      <c r="EB1370"/>
      <c r="EC1370"/>
      <c r="ED1370"/>
      <c r="EE1370"/>
      <c r="EF1370"/>
      <c r="EG1370"/>
      <c r="EH1370"/>
      <c r="EI1370"/>
      <c r="EJ1370"/>
      <c r="EK1370"/>
      <c r="EL1370"/>
      <c r="EM1370"/>
      <c r="EN1370"/>
      <c r="EO1370"/>
      <c r="EP1370"/>
      <c r="EQ1370"/>
      <c r="ER1370"/>
      <c r="ES1370"/>
      <c r="ET1370"/>
      <c r="EU1370"/>
      <c r="EV1370"/>
      <c r="EW1370"/>
      <c r="EX1370"/>
      <c r="EY1370"/>
    </row>
    <row r="1371" spans="1:155">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c r="CW1371"/>
      <c r="CX1371"/>
      <c r="CY1371"/>
      <c r="CZ1371"/>
      <c r="DA1371"/>
      <c r="DB1371"/>
      <c r="DC1371"/>
      <c r="DD1371"/>
      <c r="DE1371"/>
      <c r="DF1371"/>
      <c r="DG1371"/>
      <c r="DH1371"/>
      <c r="DI1371"/>
      <c r="DJ1371"/>
      <c r="DK1371"/>
      <c r="DL1371"/>
      <c r="DM1371"/>
      <c r="DN1371"/>
      <c r="DO1371"/>
      <c r="DP1371"/>
      <c r="DQ1371"/>
      <c r="DR1371"/>
      <c r="DS1371"/>
      <c r="DT1371"/>
      <c r="DU1371"/>
      <c r="DV1371"/>
      <c r="DW1371"/>
      <c r="DX1371"/>
      <c r="DY1371"/>
      <c r="DZ1371"/>
      <c r="EA1371"/>
      <c r="EB1371"/>
      <c r="EC1371"/>
      <c r="ED1371"/>
      <c r="EE1371"/>
      <c r="EF1371"/>
      <c r="EG1371"/>
      <c r="EH1371"/>
      <c r="EI1371"/>
      <c r="EJ1371"/>
      <c r="EK1371"/>
      <c r="EL1371"/>
      <c r="EM1371"/>
      <c r="EN1371"/>
      <c r="EO1371"/>
      <c r="EP1371"/>
      <c r="EQ1371"/>
      <c r="ER1371"/>
      <c r="ES1371"/>
      <c r="ET1371"/>
      <c r="EU1371"/>
      <c r="EV1371"/>
      <c r="EW1371"/>
      <c r="EX1371"/>
      <c r="EY1371"/>
    </row>
    <row r="1372" spans="1:155">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c r="CW1372"/>
      <c r="CX1372"/>
      <c r="CY1372"/>
      <c r="CZ1372"/>
      <c r="DA1372"/>
      <c r="DB1372"/>
      <c r="DC1372"/>
      <c r="DD1372"/>
      <c r="DE1372"/>
      <c r="DF1372"/>
      <c r="DG1372"/>
      <c r="DH1372"/>
      <c r="DI1372"/>
      <c r="DJ1372"/>
      <c r="DK1372"/>
      <c r="DL1372"/>
      <c r="DM1372"/>
      <c r="DN1372"/>
      <c r="DO1372"/>
      <c r="DP1372"/>
      <c r="DQ1372"/>
      <c r="DR1372"/>
      <c r="DS1372"/>
      <c r="DT1372"/>
      <c r="DU1372"/>
      <c r="DV1372"/>
      <c r="DW1372"/>
      <c r="DX1372"/>
      <c r="DY1372"/>
      <c r="DZ1372"/>
      <c r="EA1372"/>
      <c r="EB1372"/>
      <c r="EC1372"/>
      <c r="ED1372"/>
      <c r="EE1372"/>
      <c r="EF1372"/>
      <c r="EG1372"/>
      <c r="EH1372"/>
      <c r="EI1372"/>
      <c r="EJ1372"/>
      <c r="EK1372"/>
      <c r="EL1372"/>
      <c r="EM1372"/>
      <c r="EN1372"/>
      <c r="EO1372"/>
      <c r="EP1372"/>
      <c r="EQ1372"/>
      <c r="ER1372"/>
      <c r="ES1372"/>
      <c r="ET1372"/>
      <c r="EU1372"/>
      <c r="EV1372"/>
      <c r="EW1372"/>
      <c r="EX1372"/>
      <c r="EY1372"/>
    </row>
    <row r="1373" spans="1:155">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c r="CW1373"/>
      <c r="CX1373"/>
      <c r="CY1373"/>
      <c r="CZ1373"/>
      <c r="DA1373"/>
      <c r="DB1373"/>
      <c r="DC1373"/>
      <c r="DD1373"/>
      <c r="DE1373"/>
      <c r="DF1373"/>
      <c r="DG1373"/>
      <c r="DH1373"/>
      <c r="DI1373"/>
      <c r="DJ1373"/>
      <c r="DK1373"/>
      <c r="DL1373"/>
      <c r="DM1373"/>
      <c r="DN1373"/>
      <c r="DO1373"/>
      <c r="DP1373"/>
      <c r="DQ1373"/>
      <c r="DR1373"/>
      <c r="DS1373"/>
      <c r="DT1373"/>
      <c r="DU1373"/>
      <c r="DV1373"/>
      <c r="DW1373"/>
      <c r="DX1373"/>
      <c r="DY1373"/>
      <c r="DZ1373"/>
      <c r="EA1373"/>
      <c r="EB1373"/>
      <c r="EC1373"/>
      <c r="ED1373"/>
      <c r="EE1373"/>
      <c r="EF1373"/>
      <c r="EG1373"/>
      <c r="EH1373"/>
      <c r="EI1373"/>
      <c r="EJ1373"/>
      <c r="EK1373"/>
      <c r="EL1373"/>
      <c r="EM1373"/>
      <c r="EN1373"/>
      <c r="EO1373"/>
      <c r="EP1373"/>
      <c r="EQ1373"/>
      <c r="ER1373"/>
      <c r="ES1373"/>
      <c r="ET1373"/>
      <c r="EU1373"/>
      <c r="EV1373"/>
      <c r="EW1373"/>
      <c r="EX1373"/>
      <c r="EY1373"/>
    </row>
    <row r="1374" spans="1:155">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c r="CW1374"/>
      <c r="CX1374"/>
      <c r="CY1374"/>
      <c r="CZ1374"/>
      <c r="DA1374"/>
      <c r="DB1374"/>
      <c r="DC1374"/>
      <c r="DD1374"/>
      <c r="DE1374"/>
      <c r="DF1374"/>
      <c r="DG1374"/>
      <c r="DH1374"/>
      <c r="DI1374"/>
      <c r="DJ1374"/>
      <c r="DK1374"/>
      <c r="DL1374"/>
      <c r="DM1374"/>
      <c r="DN1374"/>
      <c r="DO1374"/>
      <c r="DP1374"/>
      <c r="DQ1374"/>
      <c r="DR1374"/>
      <c r="DS1374"/>
      <c r="DT1374"/>
      <c r="DU1374"/>
      <c r="DV1374"/>
      <c r="DW1374"/>
      <c r="DX1374"/>
      <c r="DY1374"/>
      <c r="DZ1374"/>
      <c r="EA1374"/>
      <c r="EB1374"/>
      <c r="EC1374"/>
      <c r="ED1374"/>
      <c r="EE1374"/>
      <c r="EF1374"/>
      <c r="EG1374"/>
      <c r="EH1374"/>
      <c r="EI1374"/>
      <c r="EJ1374"/>
      <c r="EK1374"/>
      <c r="EL1374"/>
      <c r="EM1374"/>
      <c r="EN1374"/>
      <c r="EO1374"/>
      <c r="EP1374"/>
      <c r="EQ1374"/>
      <c r="ER1374"/>
      <c r="ES1374"/>
      <c r="ET1374"/>
      <c r="EU1374"/>
      <c r="EV1374"/>
      <c r="EW1374"/>
      <c r="EX1374"/>
      <c r="EY1374"/>
    </row>
    <row r="1375" spans="1:155">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c r="CW1375"/>
      <c r="CX1375"/>
      <c r="CY1375"/>
      <c r="CZ1375"/>
      <c r="DA1375"/>
      <c r="DB1375"/>
      <c r="DC1375"/>
      <c r="DD1375"/>
      <c r="DE1375"/>
      <c r="DF1375"/>
      <c r="DG1375"/>
      <c r="DH1375"/>
      <c r="DI1375"/>
      <c r="DJ1375"/>
      <c r="DK1375"/>
      <c r="DL1375"/>
      <c r="DM1375"/>
      <c r="DN1375"/>
      <c r="DO1375"/>
      <c r="DP1375"/>
      <c r="DQ1375"/>
      <c r="DR1375"/>
      <c r="DS1375"/>
      <c r="DT1375"/>
      <c r="DU1375"/>
      <c r="DV1375"/>
      <c r="DW1375"/>
      <c r="DX1375"/>
      <c r="DY1375"/>
      <c r="DZ1375"/>
      <c r="EA1375"/>
      <c r="EB1375"/>
      <c r="EC1375"/>
      <c r="ED1375"/>
      <c r="EE1375"/>
      <c r="EF1375"/>
      <c r="EG1375"/>
      <c r="EH1375"/>
      <c r="EI1375"/>
      <c r="EJ1375"/>
      <c r="EK1375"/>
      <c r="EL1375"/>
      <c r="EM1375"/>
      <c r="EN1375"/>
      <c r="EO1375"/>
      <c r="EP1375"/>
      <c r="EQ1375"/>
      <c r="ER1375"/>
      <c r="ES1375"/>
      <c r="ET1375"/>
      <c r="EU1375"/>
      <c r="EV1375"/>
      <c r="EW1375"/>
      <c r="EX1375"/>
      <c r="EY1375"/>
    </row>
    <row r="1376" spans="1:155">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c r="CW1376"/>
      <c r="CX1376"/>
      <c r="CY1376"/>
      <c r="CZ1376"/>
      <c r="DA1376"/>
      <c r="DB1376"/>
      <c r="DC1376"/>
      <c r="DD1376"/>
      <c r="DE1376"/>
      <c r="DF1376"/>
      <c r="DG1376"/>
      <c r="DH1376"/>
      <c r="DI1376"/>
      <c r="DJ1376"/>
      <c r="DK1376"/>
      <c r="DL1376"/>
      <c r="DM1376"/>
      <c r="DN1376"/>
      <c r="DO1376"/>
      <c r="DP1376"/>
      <c r="DQ1376"/>
      <c r="DR1376"/>
      <c r="DS1376"/>
      <c r="DT1376"/>
      <c r="DU1376"/>
      <c r="DV1376"/>
      <c r="DW1376"/>
      <c r="DX1376"/>
      <c r="DY1376"/>
      <c r="DZ1376"/>
      <c r="EA1376"/>
      <c r="EB1376"/>
      <c r="EC1376"/>
      <c r="ED1376"/>
      <c r="EE1376"/>
      <c r="EF1376"/>
      <c r="EG1376"/>
      <c r="EH1376"/>
      <c r="EI1376"/>
      <c r="EJ1376"/>
      <c r="EK1376"/>
      <c r="EL1376"/>
      <c r="EM1376"/>
      <c r="EN1376"/>
      <c r="EO1376"/>
      <c r="EP1376"/>
      <c r="EQ1376"/>
      <c r="ER1376"/>
      <c r="ES1376"/>
      <c r="ET1376"/>
      <c r="EU1376"/>
      <c r="EV1376"/>
      <c r="EW1376"/>
      <c r="EX1376"/>
      <c r="EY1376"/>
    </row>
    <row r="1377" spans="1:155">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c r="CW1377"/>
      <c r="CX1377"/>
      <c r="CY1377"/>
      <c r="CZ1377"/>
      <c r="DA1377"/>
      <c r="DB1377"/>
      <c r="DC1377"/>
      <c r="DD1377"/>
      <c r="DE1377"/>
      <c r="DF1377"/>
      <c r="DG1377"/>
      <c r="DH1377"/>
      <c r="DI1377"/>
      <c r="DJ1377"/>
      <c r="DK1377"/>
      <c r="DL1377"/>
      <c r="DM1377"/>
      <c r="DN1377"/>
      <c r="DO1377"/>
      <c r="DP1377"/>
      <c r="DQ1377"/>
      <c r="DR1377"/>
      <c r="DS1377"/>
      <c r="DT1377"/>
      <c r="DU1377"/>
      <c r="DV1377"/>
      <c r="DW1377"/>
      <c r="DX1377"/>
      <c r="DY1377"/>
      <c r="DZ1377"/>
      <c r="EA1377"/>
      <c r="EB1377"/>
      <c r="EC1377"/>
      <c r="ED1377"/>
      <c r="EE1377"/>
      <c r="EF1377"/>
      <c r="EG1377"/>
      <c r="EH1377"/>
      <c r="EI1377"/>
      <c r="EJ1377"/>
      <c r="EK1377"/>
      <c r="EL1377"/>
      <c r="EM1377"/>
      <c r="EN1377"/>
      <c r="EO1377"/>
      <c r="EP1377"/>
      <c r="EQ1377"/>
      <c r="ER1377"/>
      <c r="ES1377"/>
      <c r="ET1377"/>
      <c r="EU1377"/>
      <c r="EV1377"/>
      <c r="EW1377"/>
      <c r="EX1377"/>
      <c r="EY1377"/>
    </row>
    <row r="1378" spans="1:155">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c r="CW1378"/>
      <c r="CX1378"/>
      <c r="CY1378"/>
      <c r="CZ1378"/>
      <c r="DA1378"/>
      <c r="DB1378"/>
      <c r="DC1378"/>
      <c r="DD1378"/>
      <c r="DE1378"/>
      <c r="DF1378"/>
      <c r="DG1378"/>
      <c r="DH1378"/>
      <c r="DI1378"/>
      <c r="DJ1378"/>
      <c r="DK1378"/>
      <c r="DL1378"/>
      <c r="DM1378"/>
      <c r="DN1378"/>
      <c r="DO1378"/>
      <c r="DP1378"/>
      <c r="DQ1378"/>
      <c r="DR1378"/>
      <c r="DS1378"/>
      <c r="DT1378"/>
      <c r="DU1378"/>
      <c r="DV1378"/>
      <c r="DW1378"/>
      <c r="DX1378"/>
      <c r="DY1378"/>
      <c r="DZ1378"/>
      <c r="EA1378"/>
      <c r="EB1378"/>
      <c r="EC1378"/>
      <c r="ED1378"/>
      <c r="EE1378"/>
      <c r="EF1378"/>
      <c r="EG1378"/>
      <c r="EH1378"/>
      <c r="EI1378"/>
      <c r="EJ1378"/>
      <c r="EK1378"/>
      <c r="EL1378"/>
      <c r="EM1378"/>
      <c r="EN1378"/>
      <c r="EO1378"/>
      <c r="EP1378"/>
      <c r="EQ1378"/>
      <c r="ER1378"/>
      <c r="ES1378"/>
      <c r="ET1378"/>
      <c r="EU1378"/>
      <c r="EV1378"/>
      <c r="EW1378"/>
      <c r="EX1378"/>
      <c r="EY1378"/>
    </row>
    <row r="1379" spans="1:155">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c r="CW1379"/>
      <c r="CX1379"/>
      <c r="CY1379"/>
      <c r="CZ1379"/>
      <c r="DA1379"/>
      <c r="DB1379"/>
      <c r="DC1379"/>
      <c r="DD1379"/>
      <c r="DE1379"/>
      <c r="DF1379"/>
      <c r="DG1379"/>
      <c r="DH1379"/>
      <c r="DI1379"/>
      <c r="DJ1379"/>
      <c r="DK1379"/>
      <c r="DL1379"/>
      <c r="DM1379"/>
      <c r="DN1379"/>
      <c r="DO1379"/>
      <c r="DP1379"/>
      <c r="DQ1379"/>
      <c r="DR1379"/>
      <c r="DS1379"/>
      <c r="DT1379"/>
      <c r="DU1379"/>
      <c r="DV1379"/>
      <c r="DW1379"/>
      <c r="DX1379"/>
      <c r="DY1379"/>
      <c r="DZ1379"/>
      <c r="EA1379"/>
      <c r="EB1379"/>
      <c r="EC1379"/>
      <c r="ED1379"/>
      <c r="EE1379"/>
      <c r="EF1379"/>
      <c r="EG1379"/>
      <c r="EH1379"/>
      <c r="EI1379"/>
      <c r="EJ1379"/>
      <c r="EK1379"/>
      <c r="EL1379"/>
      <c r="EM1379"/>
      <c r="EN1379"/>
      <c r="EO1379"/>
      <c r="EP1379"/>
      <c r="EQ1379"/>
      <c r="ER1379"/>
      <c r="ES1379"/>
      <c r="ET1379"/>
      <c r="EU1379"/>
      <c r="EV1379"/>
      <c r="EW1379"/>
      <c r="EX1379"/>
      <c r="EY1379"/>
    </row>
    <row r="1380" spans="1:155">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c r="CW1380"/>
      <c r="CX1380"/>
      <c r="CY1380"/>
      <c r="CZ1380"/>
      <c r="DA1380"/>
      <c r="DB1380"/>
      <c r="DC1380"/>
      <c r="DD1380"/>
      <c r="DE1380"/>
      <c r="DF1380"/>
      <c r="DG1380"/>
      <c r="DH1380"/>
      <c r="DI1380"/>
      <c r="DJ1380"/>
      <c r="DK1380"/>
      <c r="DL1380"/>
      <c r="DM1380"/>
      <c r="DN1380"/>
      <c r="DO1380"/>
      <c r="DP1380"/>
      <c r="DQ1380"/>
      <c r="DR1380"/>
      <c r="DS1380"/>
      <c r="DT1380"/>
      <c r="DU1380"/>
      <c r="DV1380"/>
      <c r="DW1380"/>
      <c r="DX1380"/>
      <c r="DY1380"/>
      <c r="DZ1380"/>
      <c r="EA1380"/>
      <c r="EB1380"/>
      <c r="EC1380"/>
      <c r="ED1380"/>
      <c r="EE1380"/>
      <c r="EF1380"/>
      <c r="EG1380"/>
      <c r="EH1380"/>
      <c r="EI1380"/>
      <c r="EJ1380"/>
      <c r="EK1380"/>
      <c r="EL1380"/>
      <c r="EM1380"/>
      <c r="EN1380"/>
      <c r="EO1380"/>
      <c r="EP1380"/>
      <c r="EQ1380"/>
      <c r="ER1380"/>
      <c r="ES1380"/>
      <c r="ET1380"/>
      <c r="EU1380"/>
      <c r="EV1380"/>
      <c r="EW1380"/>
      <c r="EX1380"/>
      <c r="EY1380"/>
    </row>
    <row r="1381" spans="1:155">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c r="CW1381"/>
      <c r="CX1381"/>
      <c r="CY1381"/>
      <c r="CZ1381"/>
      <c r="DA1381"/>
      <c r="DB1381"/>
      <c r="DC1381"/>
      <c r="DD1381"/>
      <c r="DE1381"/>
      <c r="DF1381"/>
      <c r="DG1381"/>
      <c r="DH1381"/>
      <c r="DI1381"/>
      <c r="DJ1381"/>
      <c r="DK1381"/>
      <c r="DL1381"/>
      <c r="DM1381"/>
      <c r="DN1381"/>
      <c r="DO1381"/>
      <c r="DP1381"/>
      <c r="DQ1381"/>
      <c r="DR1381"/>
      <c r="DS1381"/>
      <c r="DT1381"/>
      <c r="DU1381"/>
      <c r="DV1381"/>
      <c r="DW1381"/>
      <c r="DX1381"/>
      <c r="DY1381"/>
      <c r="DZ1381"/>
      <c r="EA1381"/>
      <c r="EB1381"/>
      <c r="EC1381"/>
      <c r="ED1381"/>
      <c r="EE1381"/>
      <c r="EF1381"/>
      <c r="EG1381"/>
      <c r="EH1381"/>
      <c r="EI1381"/>
      <c r="EJ1381"/>
      <c r="EK1381"/>
      <c r="EL1381"/>
      <c r="EM1381"/>
      <c r="EN1381"/>
      <c r="EO1381"/>
      <c r="EP1381"/>
      <c r="EQ1381"/>
      <c r="ER1381"/>
      <c r="ES1381"/>
      <c r="ET1381"/>
      <c r="EU1381"/>
      <c r="EV1381"/>
      <c r="EW1381"/>
      <c r="EX1381"/>
      <c r="EY1381"/>
    </row>
    <row r="1382" spans="1:155">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c r="CW1382"/>
      <c r="CX1382"/>
      <c r="CY1382"/>
      <c r="CZ1382"/>
      <c r="DA1382"/>
      <c r="DB1382"/>
      <c r="DC1382"/>
      <c r="DD1382"/>
      <c r="DE1382"/>
      <c r="DF1382"/>
      <c r="DG1382"/>
      <c r="DH1382"/>
      <c r="DI1382"/>
      <c r="DJ1382"/>
      <c r="DK1382"/>
      <c r="DL1382"/>
      <c r="DM1382"/>
      <c r="DN1382"/>
      <c r="DO1382"/>
      <c r="DP1382"/>
      <c r="DQ1382"/>
      <c r="DR1382"/>
      <c r="DS1382"/>
      <c r="DT1382"/>
      <c r="DU1382"/>
      <c r="DV1382"/>
      <c r="DW1382"/>
      <c r="DX1382"/>
      <c r="DY1382"/>
      <c r="DZ1382"/>
      <c r="EA1382"/>
      <c r="EB1382"/>
      <c r="EC1382"/>
      <c r="ED1382"/>
      <c r="EE1382"/>
      <c r="EF1382"/>
      <c r="EG1382"/>
      <c r="EH1382"/>
      <c r="EI1382"/>
      <c r="EJ1382"/>
      <c r="EK1382"/>
      <c r="EL1382"/>
      <c r="EM1382"/>
      <c r="EN1382"/>
      <c r="EO1382"/>
      <c r="EP1382"/>
      <c r="EQ1382"/>
      <c r="ER1382"/>
      <c r="ES1382"/>
      <c r="ET1382"/>
      <c r="EU1382"/>
      <c r="EV1382"/>
      <c r="EW1382"/>
      <c r="EX1382"/>
      <c r="EY1382"/>
    </row>
    <row r="1383" spans="1:155">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c r="CW1383"/>
      <c r="CX1383"/>
      <c r="CY1383"/>
      <c r="CZ1383"/>
      <c r="DA1383"/>
      <c r="DB1383"/>
      <c r="DC1383"/>
      <c r="DD1383"/>
      <c r="DE1383"/>
      <c r="DF1383"/>
      <c r="DG1383"/>
      <c r="DH1383"/>
      <c r="DI1383"/>
      <c r="DJ1383"/>
      <c r="DK1383"/>
      <c r="DL1383"/>
      <c r="DM1383"/>
      <c r="DN1383"/>
      <c r="DO1383"/>
      <c r="DP1383"/>
      <c r="DQ1383"/>
      <c r="DR1383"/>
      <c r="DS1383"/>
      <c r="DT1383"/>
      <c r="DU1383"/>
      <c r="DV1383"/>
      <c r="DW1383"/>
      <c r="DX1383"/>
      <c r="DY1383"/>
      <c r="DZ1383"/>
      <c r="EA1383"/>
      <c r="EB1383"/>
      <c r="EC1383"/>
      <c r="ED1383"/>
      <c r="EE1383"/>
      <c r="EF1383"/>
      <c r="EG1383"/>
      <c r="EH1383"/>
      <c r="EI1383"/>
      <c r="EJ1383"/>
      <c r="EK1383"/>
      <c r="EL1383"/>
      <c r="EM1383"/>
      <c r="EN1383"/>
      <c r="EO1383"/>
      <c r="EP1383"/>
      <c r="EQ1383"/>
      <c r="ER1383"/>
      <c r="ES1383"/>
      <c r="ET1383"/>
      <c r="EU1383"/>
      <c r="EV1383"/>
      <c r="EW1383"/>
      <c r="EX1383"/>
      <c r="EY1383"/>
    </row>
    <row r="1384" spans="1:155">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c r="CW1384"/>
      <c r="CX1384"/>
      <c r="CY1384"/>
      <c r="CZ1384"/>
      <c r="DA1384"/>
      <c r="DB1384"/>
      <c r="DC1384"/>
      <c r="DD1384"/>
      <c r="DE1384"/>
      <c r="DF1384"/>
      <c r="DG1384"/>
      <c r="DH1384"/>
      <c r="DI1384"/>
      <c r="DJ1384"/>
      <c r="DK1384"/>
      <c r="DL1384"/>
      <c r="DM1384"/>
      <c r="DN1384"/>
      <c r="DO1384"/>
      <c r="DP1384"/>
      <c r="DQ1384"/>
      <c r="DR1384"/>
      <c r="DS1384"/>
      <c r="DT1384"/>
      <c r="DU1384"/>
      <c r="DV1384"/>
      <c r="DW1384"/>
      <c r="DX1384"/>
      <c r="DY1384"/>
      <c r="DZ1384"/>
      <c r="EA1384"/>
      <c r="EB1384"/>
      <c r="EC1384"/>
      <c r="ED1384"/>
      <c r="EE1384"/>
      <c r="EF1384"/>
      <c r="EG1384"/>
      <c r="EH1384"/>
      <c r="EI1384"/>
      <c r="EJ1384"/>
      <c r="EK1384"/>
      <c r="EL1384"/>
      <c r="EM1384"/>
      <c r="EN1384"/>
      <c r="EO1384"/>
      <c r="EP1384"/>
      <c r="EQ1384"/>
      <c r="ER1384"/>
      <c r="ES1384"/>
      <c r="ET1384"/>
      <c r="EU1384"/>
      <c r="EV1384"/>
      <c r="EW1384"/>
      <c r="EX1384"/>
      <c r="EY1384"/>
    </row>
    <row r="1385" spans="1:155">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c r="CW1385"/>
      <c r="CX1385"/>
      <c r="CY1385"/>
      <c r="CZ1385"/>
      <c r="DA1385"/>
      <c r="DB1385"/>
      <c r="DC1385"/>
      <c r="DD1385"/>
      <c r="DE1385"/>
      <c r="DF1385"/>
      <c r="DG1385"/>
      <c r="DH1385"/>
      <c r="DI1385"/>
      <c r="DJ1385"/>
      <c r="DK1385"/>
      <c r="DL1385"/>
      <c r="DM1385"/>
      <c r="DN1385"/>
      <c r="DO1385"/>
      <c r="DP1385"/>
      <c r="DQ1385"/>
      <c r="DR1385"/>
      <c r="DS1385"/>
      <c r="DT1385"/>
      <c r="DU1385"/>
      <c r="DV1385"/>
      <c r="DW1385"/>
      <c r="DX1385"/>
      <c r="DY1385"/>
      <c r="DZ1385"/>
      <c r="EA1385"/>
      <c r="EB1385"/>
      <c r="EC1385"/>
      <c r="ED1385"/>
      <c r="EE1385"/>
      <c r="EF1385"/>
      <c r="EG1385"/>
      <c r="EH1385"/>
      <c r="EI1385"/>
      <c r="EJ1385"/>
      <c r="EK1385"/>
      <c r="EL1385"/>
      <c r="EM1385"/>
      <c r="EN1385"/>
      <c r="EO1385"/>
      <c r="EP1385"/>
      <c r="EQ1385"/>
      <c r="ER1385"/>
      <c r="ES1385"/>
      <c r="ET1385"/>
      <c r="EU1385"/>
      <c r="EV1385"/>
      <c r="EW1385"/>
      <c r="EX1385"/>
      <c r="EY1385"/>
    </row>
    <row r="1386" spans="1:155">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c r="CW1386"/>
      <c r="CX1386"/>
      <c r="CY1386"/>
      <c r="CZ1386"/>
      <c r="DA1386"/>
      <c r="DB1386"/>
      <c r="DC1386"/>
      <c r="DD1386"/>
      <c r="DE1386"/>
      <c r="DF1386"/>
      <c r="DG1386"/>
      <c r="DH1386"/>
      <c r="DI1386"/>
      <c r="DJ1386"/>
      <c r="DK1386"/>
      <c r="DL1386"/>
      <c r="DM1386"/>
      <c r="DN1386"/>
      <c r="DO1386"/>
      <c r="DP1386"/>
      <c r="DQ1386"/>
      <c r="DR1386"/>
      <c r="DS1386"/>
      <c r="DT1386"/>
      <c r="DU1386"/>
      <c r="DV1386"/>
      <c r="DW1386"/>
      <c r="DX1386"/>
      <c r="DY1386"/>
      <c r="DZ1386"/>
      <c r="EA1386"/>
      <c r="EB1386"/>
      <c r="EC1386"/>
      <c r="ED1386"/>
      <c r="EE1386"/>
      <c r="EF1386"/>
      <c r="EG1386"/>
      <c r="EH1386"/>
      <c r="EI1386"/>
      <c r="EJ1386"/>
      <c r="EK1386"/>
      <c r="EL1386"/>
      <c r="EM1386"/>
      <c r="EN1386"/>
      <c r="EO1386"/>
      <c r="EP1386"/>
      <c r="EQ1386"/>
      <c r="ER1386"/>
      <c r="ES1386"/>
      <c r="ET1386"/>
      <c r="EU1386"/>
      <c r="EV1386"/>
      <c r="EW1386"/>
      <c r="EX1386"/>
      <c r="EY1386"/>
    </row>
    <row r="1387" spans="1:155">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c r="CW1387"/>
      <c r="CX1387"/>
      <c r="CY1387"/>
      <c r="CZ1387"/>
      <c r="DA1387"/>
      <c r="DB1387"/>
      <c r="DC1387"/>
      <c r="DD1387"/>
      <c r="DE1387"/>
      <c r="DF1387"/>
      <c r="DG1387"/>
      <c r="DH1387"/>
      <c r="DI1387"/>
      <c r="DJ1387"/>
      <c r="DK1387"/>
      <c r="DL1387"/>
      <c r="DM1387"/>
      <c r="DN1387"/>
      <c r="DO1387"/>
      <c r="DP1387"/>
      <c r="DQ1387"/>
      <c r="DR1387"/>
      <c r="DS1387"/>
      <c r="DT1387"/>
      <c r="DU1387"/>
      <c r="DV1387"/>
      <c r="DW1387"/>
      <c r="DX1387"/>
      <c r="DY1387"/>
      <c r="DZ1387"/>
      <c r="EA1387"/>
      <c r="EB1387"/>
      <c r="EC1387"/>
      <c r="ED1387"/>
      <c r="EE1387"/>
      <c r="EF1387"/>
      <c r="EG1387"/>
      <c r="EH1387"/>
      <c r="EI1387"/>
      <c r="EJ1387"/>
      <c r="EK1387"/>
      <c r="EL1387"/>
      <c r="EM1387"/>
      <c r="EN1387"/>
      <c r="EO1387"/>
      <c r="EP1387"/>
      <c r="EQ1387"/>
      <c r="ER1387"/>
      <c r="ES1387"/>
      <c r="ET1387"/>
      <c r="EU1387"/>
      <c r="EV1387"/>
      <c r="EW1387"/>
      <c r="EX1387"/>
      <c r="EY1387"/>
    </row>
    <row r="1388" spans="1:155">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c r="CW1388"/>
      <c r="CX1388"/>
      <c r="CY1388"/>
      <c r="CZ1388"/>
      <c r="DA1388"/>
      <c r="DB1388"/>
      <c r="DC1388"/>
      <c r="DD1388"/>
      <c r="DE1388"/>
      <c r="DF1388"/>
      <c r="DG1388"/>
      <c r="DH1388"/>
      <c r="DI1388"/>
      <c r="DJ1388"/>
      <c r="DK1388"/>
      <c r="DL1388"/>
      <c r="DM1388"/>
      <c r="DN1388"/>
      <c r="DO1388"/>
      <c r="DP1388"/>
      <c r="DQ1388"/>
      <c r="DR1388"/>
      <c r="DS1388"/>
      <c r="DT1388"/>
      <c r="DU1388"/>
      <c r="DV1388"/>
      <c r="DW1388"/>
      <c r="DX1388"/>
      <c r="DY1388"/>
      <c r="DZ1388"/>
      <c r="EA1388"/>
      <c r="EB1388"/>
      <c r="EC1388"/>
      <c r="ED1388"/>
      <c r="EE1388"/>
      <c r="EF1388"/>
      <c r="EG1388"/>
      <c r="EH1388"/>
      <c r="EI1388"/>
      <c r="EJ1388"/>
      <c r="EK1388"/>
      <c r="EL1388"/>
      <c r="EM1388"/>
      <c r="EN1388"/>
      <c r="EO1388"/>
      <c r="EP1388"/>
      <c r="EQ1388"/>
      <c r="ER1388"/>
      <c r="ES1388"/>
      <c r="ET1388"/>
      <c r="EU1388"/>
      <c r="EV1388"/>
      <c r="EW1388"/>
      <c r="EX1388"/>
      <c r="EY1388"/>
    </row>
    <row r="1389" spans="1:155">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c r="CW1389"/>
      <c r="CX1389"/>
      <c r="CY1389"/>
      <c r="CZ1389"/>
      <c r="DA1389"/>
      <c r="DB1389"/>
      <c r="DC1389"/>
      <c r="DD1389"/>
      <c r="DE1389"/>
      <c r="DF1389"/>
      <c r="DG1389"/>
      <c r="DH1389"/>
      <c r="DI1389"/>
      <c r="DJ1389"/>
      <c r="DK1389"/>
      <c r="DL1389"/>
      <c r="DM1389"/>
      <c r="DN1389"/>
      <c r="DO1389"/>
      <c r="DP1389"/>
      <c r="DQ1389"/>
      <c r="DR1389"/>
      <c r="DS1389"/>
      <c r="DT1389"/>
      <c r="DU1389"/>
      <c r="DV1389"/>
      <c r="DW1389"/>
      <c r="DX1389"/>
      <c r="DY1389"/>
      <c r="DZ1389"/>
      <c r="EA1389"/>
      <c r="EB1389"/>
      <c r="EC1389"/>
      <c r="ED1389"/>
      <c r="EE1389"/>
      <c r="EF1389"/>
      <c r="EG1389"/>
      <c r="EH1389"/>
      <c r="EI1389"/>
      <c r="EJ1389"/>
      <c r="EK1389"/>
      <c r="EL1389"/>
      <c r="EM1389"/>
      <c r="EN1389"/>
      <c r="EO1389"/>
      <c r="EP1389"/>
      <c r="EQ1389"/>
      <c r="ER1389"/>
      <c r="ES1389"/>
      <c r="ET1389"/>
      <c r="EU1389"/>
      <c r="EV1389"/>
      <c r="EW1389"/>
      <c r="EX1389"/>
      <c r="EY1389"/>
    </row>
    <row r="1390" spans="1:155">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c r="CW1390"/>
      <c r="CX1390"/>
      <c r="CY1390"/>
      <c r="CZ1390"/>
      <c r="DA1390"/>
      <c r="DB1390"/>
      <c r="DC1390"/>
      <c r="DD1390"/>
      <c r="DE1390"/>
      <c r="DF1390"/>
      <c r="DG1390"/>
      <c r="DH1390"/>
      <c r="DI1390"/>
      <c r="DJ1390"/>
      <c r="DK1390"/>
      <c r="DL1390"/>
      <c r="DM1390"/>
      <c r="DN1390"/>
      <c r="DO1390"/>
      <c r="DP1390"/>
      <c r="DQ1390"/>
      <c r="DR1390"/>
      <c r="DS1390"/>
      <c r="DT1390"/>
      <c r="DU1390"/>
      <c r="DV1390"/>
      <c r="DW1390"/>
      <c r="DX1390"/>
      <c r="DY1390"/>
      <c r="DZ1390"/>
      <c r="EA1390"/>
      <c r="EB1390"/>
      <c r="EC1390"/>
      <c r="ED1390"/>
      <c r="EE1390"/>
      <c r="EF1390"/>
      <c r="EG1390"/>
      <c r="EH1390"/>
      <c r="EI1390"/>
      <c r="EJ1390"/>
      <c r="EK1390"/>
      <c r="EL1390"/>
      <c r="EM1390"/>
      <c r="EN1390"/>
      <c r="EO1390"/>
      <c r="EP1390"/>
      <c r="EQ1390"/>
      <c r="ER1390"/>
      <c r="ES1390"/>
      <c r="ET1390"/>
      <c r="EU1390"/>
      <c r="EV1390"/>
      <c r="EW1390"/>
      <c r="EX1390"/>
      <c r="EY1390"/>
    </row>
    <row r="1391" spans="1:155">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c r="CW1391"/>
      <c r="CX1391"/>
      <c r="CY1391"/>
      <c r="CZ1391"/>
      <c r="DA1391"/>
      <c r="DB1391"/>
      <c r="DC1391"/>
      <c r="DD1391"/>
      <c r="DE1391"/>
      <c r="DF1391"/>
      <c r="DG1391"/>
      <c r="DH1391"/>
      <c r="DI1391"/>
      <c r="DJ1391"/>
      <c r="DK1391"/>
      <c r="DL1391"/>
      <c r="DM1391"/>
      <c r="DN1391"/>
      <c r="DO1391"/>
      <c r="DP1391"/>
      <c r="DQ1391"/>
      <c r="DR1391"/>
      <c r="DS1391"/>
      <c r="DT1391"/>
      <c r="DU1391"/>
      <c r="DV1391"/>
      <c r="DW1391"/>
      <c r="DX1391"/>
      <c r="DY1391"/>
      <c r="DZ1391"/>
      <c r="EA1391"/>
      <c r="EB1391"/>
      <c r="EC1391"/>
      <c r="ED1391"/>
      <c r="EE1391"/>
      <c r="EF1391"/>
      <c r="EG1391"/>
      <c r="EH1391"/>
      <c r="EI1391"/>
      <c r="EJ1391"/>
      <c r="EK1391"/>
      <c r="EL1391"/>
      <c r="EM1391"/>
      <c r="EN1391"/>
      <c r="EO1391"/>
      <c r="EP1391"/>
      <c r="EQ1391"/>
      <c r="ER1391"/>
      <c r="ES1391"/>
      <c r="ET1391"/>
      <c r="EU1391"/>
      <c r="EV1391"/>
      <c r="EW1391"/>
      <c r="EX1391"/>
      <c r="EY1391"/>
    </row>
    <row r="1392" spans="1:155">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c r="CW1392"/>
      <c r="CX1392"/>
      <c r="CY1392"/>
      <c r="CZ1392"/>
      <c r="DA1392"/>
      <c r="DB1392"/>
      <c r="DC1392"/>
      <c r="DD1392"/>
      <c r="DE1392"/>
      <c r="DF1392"/>
      <c r="DG1392"/>
      <c r="DH1392"/>
      <c r="DI1392"/>
      <c r="DJ1392"/>
      <c r="DK1392"/>
      <c r="DL1392"/>
      <c r="DM1392"/>
      <c r="DN1392"/>
      <c r="DO1392"/>
      <c r="DP1392"/>
      <c r="DQ1392"/>
      <c r="DR1392"/>
      <c r="DS1392"/>
      <c r="DT1392"/>
      <c r="DU1392"/>
      <c r="DV1392"/>
      <c r="DW1392"/>
      <c r="DX1392"/>
      <c r="DY1392"/>
      <c r="DZ1392"/>
      <c r="EA1392"/>
      <c r="EB1392"/>
      <c r="EC1392"/>
      <c r="ED1392"/>
      <c r="EE1392"/>
      <c r="EF1392"/>
      <c r="EG1392"/>
      <c r="EH1392"/>
      <c r="EI1392"/>
      <c r="EJ1392"/>
      <c r="EK1392"/>
      <c r="EL1392"/>
      <c r="EM1392"/>
      <c r="EN1392"/>
      <c r="EO1392"/>
      <c r="EP1392"/>
      <c r="EQ1392"/>
      <c r="ER1392"/>
      <c r="ES1392"/>
      <c r="ET1392"/>
      <c r="EU1392"/>
      <c r="EV1392"/>
      <c r="EW1392"/>
      <c r="EX1392"/>
      <c r="EY1392"/>
    </row>
    <row r="1393" spans="1:155">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c r="CW1393"/>
      <c r="CX1393"/>
      <c r="CY1393"/>
      <c r="CZ1393"/>
      <c r="DA1393"/>
      <c r="DB1393"/>
      <c r="DC1393"/>
      <c r="DD1393"/>
      <c r="DE1393"/>
      <c r="DF1393"/>
      <c r="DG1393"/>
      <c r="DH1393"/>
      <c r="DI1393"/>
      <c r="DJ1393"/>
      <c r="DK1393"/>
      <c r="DL1393"/>
      <c r="DM1393"/>
      <c r="DN1393"/>
      <c r="DO1393"/>
      <c r="DP1393"/>
      <c r="DQ1393"/>
      <c r="DR1393"/>
      <c r="DS1393"/>
      <c r="DT1393"/>
      <c r="DU1393"/>
      <c r="DV1393"/>
      <c r="DW1393"/>
      <c r="DX1393"/>
      <c r="DY1393"/>
      <c r="DZ1393"/>
      <c r="EA1393"/>
      <c r="EB1393"/>
      <c r="EC1393"/>
      <c r="ED1393"/>
      <c r="EE1393"/>
      <c r="EF1393"/>
      <c r="EG1393"/>
      <c r="EH1393"/>
      <c r="EI1393"/>
      <c r="EJ1393"/>
      <c r="EK1393"/>
      <c r="EL1393"/>
      <c r="EM1393"/>
      <c r="EN1393"/>
      <c r="EO1393"/>
      <c r="EP1393"/>
      <c r="EQ1393"/>
      <c r="ER1393"/>
      <c r="ES1393"/>
      <c r="ET1393"/>
      <c r="EU1393"/>
      <c r="EV1393"/>
      <c r="EW1393"/>
      <c r="EX1393"/>
      <c r="EY1393"/>
    </row>
    <row r="1394" spans="1:155">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c r="CW1394"/>
      <c r="CX1394"/>
      <c r="CY1394"/>
      <c r="CZ1394"/>
      <c r="DA1394"/>
      <c r="DB1394"/>
      <c r="DC1394"/>
      <c r="DD1394"/>
      <c r="DE1394"/>
      <c r="DF1394"/>
      <c r="DG1394"/>
      <c r="DH1394"/>
      <c r="DI1394"/>
      <c r="DJ1394"/>
      <c r="DK1394"/>
      <c r="DL1394"/>
      <c r="DM1394"/>
      <c r="DN1394"/>
      <c r="DO1394"/>
      <c r="DP1394"/>
      <c r="DQ1394"/>
      <c r="DR1394"/>
      <c r="DS1394"/>
      <c r="DT1394"/>
      <c r="DU1394"/>
      <c r="DV1394"/>
      <c r="DW1394"/>
      <c r="DX1394"/>
      <c r="DY1394"/>
      <c r="DZ1394"/>
      <c r="EA1394"/>
      <c r="EB1394"/>
      <c r="EC1394"/>
      <c r="ED1394"/>
      <c r="EE1394"/>
      <c r="EF1394"/>
      <c r="EG1394"/>
      <c r="EH1394"/>
      <c r="EI1394"/>
      <c r="EJ1394"/>
      <c r="EK1394"/>
      <c r="EL1394"/>
      <c r="EM1394"/>
      <c r="EN1394"/>
      <c r="EO1394"/>
      <c r="EP1394"/>
      <c r="EQ1394"/>
      <c r="ER1394"/>
      <c r="ES1394"/>
      <c r="ET1394"/>
      <c r="EU1394"/>
      <c r="EV1394"/>
      <c r="EW1394"/>
      <c r="EX1394"/>
      <c r="EY1394"/>
    </row>
    <row r="1395" spans="1:155">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c r="CW1395"/>
      <c r="CX1395"/>
      <c r="CY1395"/>
      <c r="CZ1395"/>
      <c r="DA1395"/>
      <c r="DB1395"/>
      <c r="DC1395"/>
      <c r="DD1395"/>
      <c r="DE1395"/>
      <c r="DF1395"/>
      <c r="DG1395"/>
      <c r="DH1395"/>
      <c r="DI1395"/>
      <c r="DJ1395"/>
      <c r="DK1395"/>
      <c r="DL1395"/>
      <c r="DM1395"/>
      <c r="DN1395"/>
      <c r="DO1395"/>
      <c r="DP1395"/>
      <c r="DQ1395"/>
      <c r="DR1395"/>
      <c r="DS1395"/>
      <c r="DT1395"/>
      <c r="DU1395"/>
      <c r="DV1395"/>
      <c r="DW1395"/>
      <c r="DX1395"/>
      <c r="DY1395"/>
      <c r="DZ1395"/>
      <c r="EA1395"/>
      <c r="EB1395"/>
      <c r="EC1395"/>
      <c r="ED1395"/>
      <c r="EE1395"/>
      <c r="EF1395"/>
      <c r="EG1395"/>
      <c r="EH1395"/>
      <c r="EI1395"/>
      <c r="EJ1395"/>
      <c r="EK1395"/>
      <c r="EL1395"/>
      <c r="EM1395"/>
      <c r="EN1395"/>
      <c r="EO1395"/>
      <c r="EP1395"/>
      <c r="EQ1395"/>
      <c r="ER1395"/>
      <c r="ES1395"/>
      <c r="ET1395"/>
      <c r="EU1395"/>
      <c r="EV1395"/>
      <c r="EW1395"/>
      <c r="EX1395"/>
      <c r="EY1395"/>
    </row>
    <row r="1396" spans="1:155">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c r="CW1396"/>
      <c r="CX1396"/>
      <c r="CY1396"/>
      <c r="CZ1396"/>
      <c r="DA1396"/>
      <c r="DB1396"/>
      <c r="DC1396"/>
      <c r="DD1396"/>
      <c r="DE1396"/>
      <c r="DF1396"/>
      <c r="DG1396"/>
      <c r="DH1396"/>
      <c r="DI1396"/>
      <c r="DJ1396"/>
      <c r="DK1396"/>
      <c r="DL1396"/>
      <c r="DM1396"/>
      <c r="DN1396"/>
      <c r="DO1396"/>
      <c r="DP1396"/>
      <c r="DQ1396"/>
      <c r="DR1396"/>
      <c r="DS1396"/>
      <c r="DT1396"/>
      <c r="DU1396"/>
      <c r="DV1396"/>
      <c r="DW1396"/>
      <c r="DX1396"/>
      <c r="DY1396"/>
      <c r="DZ1396"/>
      <c r="EA1396"/>
      <c r="EB1396"/>
      <c r="EC1396"/>
      <c r="ED1396"/>
      <c r="EE1396"/>
      <c r="EF1396"/>
      <c r="EG1396"/>
      <c r="EH1396"/>
      <c r="EI1396"/>
      <c r="EJ1396"/>
      <c r="EK1396"/>
      <c r="EL1396"/>
      <c r="EM1396"/>
      <c r="EN1396"/>
      <c r="EO1396"/>
      <c r="EP1396"/>
      <c r="EQ1396"/>
      <c r="ER1396"/>
      <c r="ES1396"/>
      <c r="ET1396"/>
      <c r="EU1396"/>
      <c r="EV1396"/>
      <c r="EW1396"/>
      <c r="EX1396"/>
      <c r="EY1396"/>
    </row>
    <row r="1397" spans="1:155">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c r="CW1397"/>
      <c r="CX1397"/>
      <c r="CY1397"/>
      <c r="CZ1397"/>
      <c r="DA1397"/>
      <c r="DB1397"/>
      <c r="DC1397"/>
      <c r="DD1397"/>
      <c r="DE1397"/>
      <c r="DF1397"/>
      <c r="DG1397"/>
      <c r="DH1397"/>
      <c r="DI1397"/>
      <c r="DJ1397"/>
      <c r="DK1397"/>
      <c r="DL1397"/>
      <c r="DM1397"/>
      <c r="DN1397"/>
      <c r="DO1397"/>
      <c r="DP1397"/>
      <c r="DQ1397"/>
      <c r="DR1397"/>
      <c r="DS1397"/>
      <c r="DT1397"/>
      <c r="DU1397"/>
      <c r="DV1397"/>
      <c r="DW1397"/>
      <c r="DX1397"/>
      <c r="DY1397"/>
      <c r="DZ1397"/>
      <c r="EA1397"/>
      <c r="EB1397"/>
      <c r="EC1397"/>
      <c r="ED1397"/>
      <c r="EE1397"/>
      <c r="EF1397"/>
      <c r="EG1397"/>
      <c r="EH1397"/>
      <c r="EI1397"/>
      <c r="EJ1397"/>
      <c r="EK1397"/>
      <c r="EL1397"/>
      <c r="EM1397"/>
      <c r="EN1397"/>
      <c r="EO1397"/>
      <c r="EP1397"/>
      <c r="EQ1397"/>
      <c r="ER1397"/>
      <c r="ES1397"/>
      <c r="ET1397"/>
      <c r="EU1397"/>
      <c r="EV1397"/>
      <c r="EW1397"/>
      <c r="EX1397"/>
      <c r="EY1397"/>
    </row>
    <row r="1398" spans="1:155">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c r="CW1398"/>
      <c r="CX1398"/>
      <c r="CY1398"/>
      <c r="CZ1398"/>
      <c r="DA1398"/>
      <c r="DB1398"/>
      <c r="DC1398"/>
      <c r="DD1398"/>
      <c r="DE1398"/>
      <c r="DF1398"/>
      <c r="DG1398"/>
      <c r="DH1398"/>
      <c r="DI1398"/>
      <c r="DJ1398"/>
      <c r="DK1398"/>
      <c r="DL1398"/>
      <c r="DM1398"/>
      <c r="DN1398"/>
      <c r="DO1398"/>
      <c r="DP1398"/>
      <c r="DQ1398"/>
      <c r="DR1398"/>
      <c r="DS1398"/>
      <c r="DT1398"/>
      <c r="DU1398"/>
      <c r="DV1398"/>
      <c r="DW1398"/>
      <c r="DX1398"/>
      <c r="DY1398"/>
      <c r="DZ1398"/>
      <c r="EA1398"/>
      <c r="EB1398"/>
      <c r="EC1398"/>
      <c r="ED1398"/>
      <c r="EE1398"/>
      <c r="EF1398"/>
      <c r="EG1398"/>
      <c r="EH1398"/>
      <c r="EI1398"/>
      <c r="EJ1398"/>
      <c r="EK1398"/>
      <c r="EL1398"/>
      <c r="EM1398"/>
      <c r="EN1398"/>
      <c r="EO1398"/>
      <c r="EP1398"/>
      <c r="EQ1398"/>
      <c r="ER1398"/>
      <c r="ES1398"/>
      <c r="ET1398"/>
      <c r="EU1398"/>
      <c r="EV1398"/>
      <c r="EW1398"/>
      <c r="EX1398"/>
      <c r="EY1398"/>
    </row>
    <row r="1399" spans="1:155">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c r="CW1399"/>
      <c r="CX1399"/>
      <c r="CY1399"/>
      <c r="CZ1399"/>
      <c r="DA1399"/>
      <c r="DB1399"/>
      <c r="DC1399"/>
      <c r="DD1399"/>
      <c r="DE1399"/>
      <c r="DF1399"/>
      <c r="DG1399"/>
      <c r="DH1399"/>
      <c r="DI1399"/>
      <c r="DJ1399"/>
      <c r="DK1399"/>
      <c r="DL1399"/>
      <c r="DM1399"/>
      <c r="DN1399"/>
      <c r="DO1399"/>
      <c r="DP1399"/>
      <c r="DQ1399"/>
      <c r="DR1399"/>
      <c r="DS1399"/>
      <c r="DT1399"/>
      <c r="DU1399"/>
      <c r="DV1399"/>
      <c r="DW1399"/>
      <c r="DX1399"/>
      <c r="DY1399"/>
      <c r="DZ1399"/>
      <c r="EA1399"/>
      <c r="EB1399"/>
      <c r="EC1399"/>
      <c r="ED1399"/>
      <c r="EE1399"/>
      <c r="EF1399"/>
      <c r="EG1399"/>
      <c r="EH1399"/>
      <c r="EI1399"/>
      <c r="EJ1399"/>
      <c r="EK1399"/>
      <c r="EL1399"/>
      <c r="EM1399"/>
      <c r="EN1399"/>
      <c r="EO1399"/>
      <c r="EP1399"/>
      <c r="EQ1399"/>
      <c r="ER1399"/>
      <c r="ES1399"/>
      <c r="ET1399"/>
      <c r="EU1399"/>
      <c r="EV1399"/>
      <c r="EW1399"/>
      <c r="EX1399"/>
      <c r="EY1399"/>
    </row>
    <row r="1400" spans="1:155">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c r="CW1400"/>
      <c r="CX1400"/>
      <c r="CY1400"/>
      <c r="CZ1400"/>
      <c r="DA1400"/>
      <c r="DB1400"/>
      <c r="DC1400"/>
      <c r="DD1400"/>
      <c r="DE1400"/>
      <c r="DF1400"/>
      <c r="DG1400"/>
      <c r="DH1400"/>
      <c r="DI1400"/>
      <c r="DJ1400"/>
      <c r="DK1400"/>
      <c r="DL1400"/>
      <c r="DM1400"/>
      <c r="DN1400"/>
      <c r="DO1400"/>
      <c r="DP1400"/>
      <c r="DQ1400"/>
      <c r="DR1400"/>
      <c r="DS1400"/>
      <c r="DT1400"/>
      <c r="DU1400"/>
      <c r="DV1400"/>
      <c r="DW1400"/>
      <c r="DX1400"/>
      <c r="DY1400"/>
      <c r="DZ1400"/>
      <c r="EA1400"/>
      <c r="EB1400"/>
      <c r="EC1400"/>
      <c r="ED1400"/>
      <c r="EE1400"/>
      <c r="EF1400"/>
      <c r="EG1400"/>
      <c r="EH1400"/>
      <c r="EI1400"/>
      <c r="EJ1400"/>
      <c r="EK1400"/>
      <c r="EL1400"/>
      <c r="EM1400"/>
      <c r="EN1400"/>
      <c r="EO1400"/>
      <c r="EP1400"/>
      <c r="EQ1400"/>
      <c r="ER1400"/>
      <c r="ES1400"/>
      <c r="ET1400"/>
      <c r="EU1400"/>
      <c r="EV1400"/>
      <c r="EW1400"/>
      <c r="EX1400"/>
      <c r="EY1400"/>
    </row>
    <row r="1401" spans="1:155">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c r="CW1401"/>
      <c r="CX1401"/>
      <c r="CY1401"/>
      <c r="CZ1401"/>
      <c r="DA1401"/>
      <c r="DB1401"/>
      <c r="DC1401"/>
      <c r="DD1401"/>
      <c r="DE1401"/>
      <c r="DF1401"/>
      <c r="DG1401"/>
      <c r="DH1401"/>
      <c r="DI1401"/>
      <c r="DJ1401"/>
      <c r="DK1401"/>
      <c r="DL1401"/>
      <c r="DM1401"/>
      <c r="DN1401"/>
      <c r="DO1401"/>
      <c r="DP1401"/>
      <c r="DQ1401"/>
      <c r="DR1401"/>
      <c r="DS1401"/>
      <c r="DT1401"/>
      <c r="DU1401"/>
      <c r="DV1401"/>
      <c r="DW1401"/>
      <c r="DX1401"/>
      <c r="DY1401"/>
      <c r="DZ1401"/>
      <c r="EA1401"/>
      <c r="EB1401"/>
      <c r="EC1401"/>
      <c r="ED1401"/>
      <c r="EE1401"/>
      <c r="EF1401"/>
      <c r="EG1401"/>
      <c r="EH1401"/>
      <c r="EI1401"/>
      <c r="EJ1401"/>
      <c r="EK1401"/>
      <c r="EL1401"/>
      <c r="EM1401"/>
      <c r="EN1401"/>
      <c r="EO1401"/>
      <c r="EP1401"/>
      <c r="EQ1401"/>
      <c r="ER1401"/>
      <c r="ES1401"/>
      <c r="ET1401"/>
      <c r="EU1401"/>
      <c r="EV1401"/>
      <c r="EW1401"/>
      <c r="EX1401"/>
      <c r="EY1401"/>
    </row>
    <row r="1402" spans="1:155">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c r="CW1402"/>
      <c r="CX1402"/>
      <c r="CY1402"/>
      <c r="CZ1402"/>
      <c r="DA1402"/>
      <c r="DB1402"/>
      <c r="DC1402"/>
      <c r="DD1402"/>
      <c r="DE1402"/>
      <c r="DF1402"/>
      <c r="DG1402"/>
      <c r="DH1402"/>
      <c r="DI1402"/>
      <c r="DJ1402"/>
      <c r="DK1402"/>
      <c r="DL1402"/>
      <c r="DM1402"/>
      <c r="DN1402"/>
      <c r="DO1402"/>
      <c r="DP1402"/>
      <c r="DQ1402"/>
      <c r="DR1402"/>
      <c r="DS1402"/>
      <c r="DT1402"/>
      <c r="DU1402"/>
      <c r="DV1402"/>
      <c r="DW1402"/>
      <c r="DX1402"/>
      <c r="DY1402"/>
      <c r="DZ1402"/>
      <c r="EA1402"/>
      <c r="EB1402"/>
      <c r="EC1402"/>
      <c r="ED1402"/>
      <c r="EE1402"/>
      <c r="EF1402"/>
      <c r="EG1402"/>
      <c r="EH1402"/>
      <c r="EI1402"/>
      <c r="EJ1402"/>
      <c r="EK1402"/>
      <c r="EL1402"/>
      <c r="EM1402"/>
      <c r="EN1402"/>
      <c r="EO1402"/>
      <c r="EP1402"/>
      <c r="EQ1402"/>
      <c r="ER1402"/>
      <c r="ES1402"/>
      <c r="ET1402"/>
      <c r="EU1402"/>
      <c r="EV1402"/>
      <c r="EW1402"/>
      <c r="EX1402"/>
      <c r="EY1402"/>
    </row>
    <row r="1403" spans="1:155">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c r="CW1403"/>
      <c r="CX1403"/>
      <c r="CY1403"/>
      <c r="CZ1403"/>
      <c r="DA1403"/>
      <c r="DB1403"/>
      <c r="DC1403"/>
      <c r="DD1403"/>
      <c r="DE1403"/>
      <c r="DF1403"/>
      <c r="DG1403"/>
      <c r="DH1403"/>
      <c r="DI1403"/>
      <c r="DJ1403"/>
      <c r="DK1403"/>
      <c r="DL1403"/>
      <c r="DM1403"/>
      <c r="DN1403"/>
      <c r="DO1403"/>
      <c r="DP1403"/>
      <c r="DQ1403"/>
      <c r="DR1403"/>
      <c r="DS1403"/>
      <c r="DT1403"/>
      <c r="DU1403"/>
      <c r="DV1403"/>
      <c r="DW1403"/>
      <c r="DX1403"/>
      <c r="DY1403"/>
      <c r="DZ1403"/>
      <c r="EA1403"/>
      <c r="EB1403"/>
      <c r="EC1403"/>
      <c r="ED1403"/>
      <c r="EE1403"/>
      <c r="EF1403"/>
      <c r="EG1403"/>
      <c r="EH1403"/>
      <c r="EI1403"/>
      <c r="EJ1403"/>
      <c r="EK1403"/>
      <c r="EL1403"/>
      <c r="EM1403"/>
      <c r="EN1403"/>
      <c r="EO1403"/>
      <c r="EP1403"/>
      <c r="EQ1403"/>
      <c r="ER1403"/>
      <c r="ES1403"/>
      <c r="ET1403"/>
      <c r="EU1403"/>
      <c r="EV1403"/>
      <c r="EW1403"/>
      <c r="EX1403"/>
      <c r="EY1403"/>
    </row>
    <row r="1404" spans="1:155">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c r="CW1404"/>
      <c r="CX1404"/>
      <c r="CY1404"/>
      <c r="CZ1404"/>
      <c r="DA1404"/>
      <c r="DB1404"/>
      <c r="DC1404"/>
      <c r="DD1404"/>
      <c r="DE1404"/>
      <c r="DF1404"/>
      <c r="DG1404"/>
      <c r="DH1404"/>
      <c r="DI1404"/>
      <c r="DJ1404"/>
      <c r="DK1404"/>
      <c r="DL1404"/>
      <c r="DM1404"/>
      <c r="DN1404"/>
      <c r="DO1404"/>
      <c r="DP1404"/>
      <c r="DQ1404"/>
      <c r="DR1404"/>
      <c r="DS1404"/>
      <c r="DT1404"/>
      <c r="DU1404"/>
      <c r="DV1404"/>
      <c r="DW1404"/>
      <c r="DX1404"/>
      <c r="DY1404"/>
      <c r="DZ1404"/>
      <c r="EA1404"/>
      <c r="EB1404"/>
      <c r="EC1404"/>
      <c r="ED1404"/>
      <c r="EE1404"/>
      <c r="EF1404"/>
      <c r="EG1404"/>
      <c r="EH1404"/>
      <c r="EI1404"/>
      <c r="EJ1404"/>
      <c r="EK1404"/>
      <c r="EL1404"/>
      <c r="EM1404"/>
      <c r="EN1404"/>
      <c r="EO1404"/>
      <c r="EP1404"/>
      <c r="EQ1404"/>
      <c r="ER1404"/>
      <c r="ES1404"/>
      <c r="ET1404"/>
      <c r="EU1404"/>
      <c r="EV1404"/>
      <c r="EW1404"/>
      <c r="EX1404"/>
      <c r="EY1404"/>
    </row>
    <row r="1405" spans="1:155">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c r="CW1405"/>
      <c r="CX1405"/>
      <c r="CY1405"/>
      <c r="CZ1405"/>
      <c r="DA1405"/>
      <c r="DB1405"/>
      <c r="DC1405"/>
      <c r="DD1405"/>
      <c r="DE1405"/>
      <c r="DF1405"/>
      <c r="DG1405"/>
      <c r="DH1405"/>
      <c r="DI1405"/>
      <c r="DJ1405"/>
      <c r="DK1405"/>
      <c r="DL1405"/>
      <c r="DM1405"/>
      <c r="DN1405"/>
      <c r="DO1405"/>
      <c r="DP1405"/>
      <c r="DQ1405"/>
      <c r="DR1405"/>
      <c r="DS1405"/>
      <c r="DT1405"/>
      <c r="DU1405"/>
      <c r="DV1405"/>
      <c r="DW1405"/>
      <c r="DX1405"/>
      <c r="DY1405"/>
      <c r="DZ1405"/>
      <c r="EA1405"/>
      <c r="EB1405"/>
      <c r="EC1405"/>
      <c r="ED1405"/>
      <c r="EE1405"/>
      <c r="EF1405"/>
      <c r="EG1405"/>
      <c r="EH1405"/>
      <c r="EI1405"/>
      <c r="EJ1405"/>
      <c r="EK1405"/>
      <c r="EL1405"/>
      <c r="EM1405"/>
      <c r="EN1405"/>
      <c r="EO1405"/>
      <c r="EP1405"/>
      <c r="EQ1405"/>
      <c r="ER1405"/>
      <c r="ES1405"/>
      <c r="ET1405"/>
      <c r="EU1405"/>
      <c r="EV1405"/>
      <c r="EW1405"/>
      <c r="EX1405"/>
      <c r="EY1405"/>
    </row>
    <row r="1406" spans="1:155">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c r="CW1406"/>
      <c r="CX1406"/>
      <c r="CY1406"/>
      <c r="CZ1406"/>
      <c r="DA1406"/>
      <c r="DB1406"/>
      <c r="DC1406"/>
      <c r="DD1406"/>
      <c r="DE1406"/>
      <c r="DF1406"/>
      <c r="DG1406"/>
      <c r="DH1406"/>
      <c r="DI1406"/>
      <c r="DJ1406"/>
      <c r="DK1406"/>
      <c r="DL1406"/>
      <c r="DM1406"/>
      <c r="DN1406"/>
      <c r="DO1406"/>
      <c r="DP1406"/>
      <c r="DQ1406"/>
      <c r="DR1406"/>
      <c r="DS1406"/>
      <c r="DT1406"/>
      <c r="DU1406"/>
      <c r="DV1406"/>
      <c r="DW1406"/>
      <c r="DX1406"/>
      <c r="DY1406"/>
      <c r="DZ1406"/>
      <c r="EA1406"/>
      <c r="EB1406"/>
      <c r="EC1406"/>
      <c r="ED1406"/>
      <c r="EE1406"/>
      <c r="EF1406"/>
      <c r="EG1406"/>
      <c r="EH1406"/>
      <c r="EI1406"/>
      <c r="EJ1406"/>
      <c r="EK1406"/>
      <c r="EL1406"/>
      <c r="EM1406"/>
      <c r="EN1406"/>
      <c r="EO1406"/>
      <c r="EP1406"/>
      <c r="EQ1406"/>
      <c r="ER1406"/>
      <c r="ES1406"/>
      <c r="ET1406"/>
      <c r="EU1406"/>
      <c r="EV1406"/>
      <c r="EW1406"/>
      <c r="EX1406"/>
      <c r="EY1406"/>
    </row>
    <row r="1407" spans="1:155">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c r="CW1407"/>
      <c r="CX1407"/>
      <c r="CY1407"/>
      <c r="CZ1407"/>
      <c r="DA1407"/>
      <c r="DB1407"/>
      <c r="DC1407"/>
      <c r="DD1407"/>
      <c r="DE1407"/>
      <c r="DF1407"/>
      <c r="DG1407"/>
      <c r="DH1407"/>
      <c r="DI1407"/>
      <c r="DJ1407"/>
      <c r="DK1407"/>
      <c r="DL1407"/>
      <c r="DM1407"/>
      <c r="DN1407"/>
      <c r="DO1407"/>
      <c r="DP1407"/>
      <c r="DQ1407"/>
      <c r="DR1407"/>
      <c r="DS1407"/>
      <c r="DT1407"/>
      <c r="DU1407"/>
      <c r="DV1407"/>
      <c r="DW1407"/>
      <c r="DX1407"/>
      <c r="DY1407"/>
      <c r="DZ1407"/>
      <c r="EA1407"/>
      <c r="EB1407"/>
      <c r="EC1407"/>
      <c r="ED1407"/>
      <c r="EE1407"/>
      <c r="EF1407"/>
      <c r="EG1407"/>
      <c r="EH1407"/>
      <c r="EI1407"/>
      <c r="EJ1407"/>
      <c r="EK1407"/>
      <c r="EL1407"/>
      <c r="EM1407"/>
      <c r="EN1407"/>
      <c r="EO1407"/>
      <c r="EP1407"/>
      <c r="EQ1407"/>
      <c r="ER1407"/>
      <c r="ES1407"/>
      <c r="ET1407"/>
      <c r="EU1407"/>
      <c r="EV1407"/>
      <c r="EW1407"/>
      <c r="EX1407"/>
      <c r="EY1407"/>
    </row>
    <row r="1408" spans="1:155">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c r="CW1408"/>
      <c r="CX1408"/>
      <c r="CY1408"/>
      <c r="CZ1408"/>
      <c r="DA1408"/>
      <c r="DB1408"/>
      <c r="DC1408"/>
      <c r="DD1408"/>
      <c r="DE1408"/>
      <c r="DF1408"/>
      <c r="DG1408"/>
      <c r="DH1408"/>
      <c r="DI1408"/>
      <c r="DJ1408"/>
      <c r="DK1408"/>
      <c r="DL1408"/>
      <c r="DM1408"/>
      <c r="DN1408"/>
      <c r="DO1408"/>
      <c r="DP1408"/>
      <c r="DQ1408"/>
      <c r="DR1408"/>
      <c r="DS1408"/>
      <c r="DT1408"/>
      <c r="DU1408"/>
      <c r="DV1408"/>
      <c r="DW1408"/>
      <c r="DX1408"/>
      <c r="DY1408"/>
      <c r="DZ1408"/>
      <c r="EA1408"/>
      <c r="EB1408"/>
      <c r="EC1408"/>
      <c r="ED1408"/>
      <c r="EE1408"/>
      <c r="EF1408"/>
      <c r="EG1408"/>
      <c r="EH1408"/>
      <c r="EI1408"/>
      <c r="EJ1408"/>
      <c r="EK1408"/>
      <c r="EL1408"/>
      <c r="EM1408"/>
      <c r="EN1408"/>
      <c r="EO1408"/>
      <c r="EP1408"/>
      <c r="EQ1408"/>
      <c r="ER1408"/>
      <c r="ES1408"/>
      <c r="ET1408"/>
      <c r="EU1408"/>
      <c r="EV1408"/>
      <c r="EW1408"/>
      <c r="EX1408"/>
      <c r="EY1408"/>
    </row>
    <row r="1409" spans="1:155">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c r="CW1409"/>
      <c r="CX1409"/>
      <c r="CY1409"/>
      <c r="CZ1409"/>
      <c r="DA1409"/>
      <c r="DB1409"/>
      <c r="DC1409"/>
      <c r="DD1409"/>
      <c r="DE1409"/>
      <c r="DF1409"/>
      <c r="DG1409"/>
      <c r="DH1409"/>
      <c r="DI1409"/>
      <c r="DJ1409"/>
      <c r="DK1409"/>
      <c r="DL1409"/>
      <c r="DM1409"/>
      <c r="DN1409"/>
      <c r="DO1409"/>
      <c r="DP1409"/>
      <c r="DQ1409"/>
      <c r="DR1409"/>
      <c r="DS1409"/>
      <c r="DT1409"/>
      <c r="DU1409"/>
      <c r="DV1409"/>
      <c r="DW1409"/>
      <c r="DX1409"/>
      <c r="DY1409"/>
      <c r="DZ1409"/>
      <c r="EA1409"/>
      <c r="EB1409"/>
      <c r="EC1409"/>
      <c r="ED1409"/>
      <c r="EE1409"/>
      <c r="EF1409"/>
      <c r="EG1409"/>
      <c r="EH1409"/>
      <c r="EI1409"/>
      <c r="EJ1409"/>
      <c r="EK1409"/>
      <c r="EL1409"/>
      <c r="EM1409"/>
      <c r="EN1409"/>
      <c r="EO1409"/>
      <c r="EP1409"/>
      <c r="EQ1409"/>
      <c r="ER1409"/>
      <c r="ES1409"/>
      <c r="ET1409"/>
      <c r="EU1409"/>
      <c r="EV1409"/>
      <c r="EW1409"/>
      <c r="EX1409"/>
      <c r="EY1409"/>
    </row>
    <row r="1410" spans="1:155">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c r="DN1410"/>
      <c r="DO1410"/>
      <c r="DP1410"/>
      <c r="DQ1410"/>
      <c r="DR1410"/>
      <c r="DS1410"/>
      <c r="DT1410"/>
      <c r="DU1410"/>
      <c r="DV1410"/>
      <c r="DW1410"/>
      <c r="DX1410"/>
      <c r="DY1410"/>
      <c r="DZ1410"/>
      <c r="EA1410"/>
      <c r="EB1410"/>
      <c r="EC1410"/>
      <c r="ED1410"/>
      <c r="EE1410"/>
      <c r="EF1410"/>
      <c r="EG1410"/>
      <c r="EH1410"/>
      <c r="EI1410"/>
      <c r="EJ1410"/>
      <c r="EK1410"/>
      <c r="EL1410"/>
      <c r="EM1410"/>
      <c r="EN1410"/>
      <c r="EO1410"/>
      <c r="EP1410"/>
      <c r="EQ1410"/>
      <c r="ER1410"/>
      <c r="ES1410"/>
      <c r="ET1410"/>
      <c r="EU1410"/>
      <c r="EV1410"/>
      <c r="EW1410"/>
      <c r="EX1410"/>
      <c r="EY1410"/>
    </row>
    <row r="1411" spans="1:155">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c r="CW1411"/>
      <c r="CX1411"/>
      <c r="CY1411"/>
      <c r="CZ1411"/>
      <c r="DA1411"/>
      <c r="DB1411"/>
      <c r="DC1411"/>
      <c r="DD1411"/>
      <c r="DE1411"/>
      <c r="DF1411"/>
      <c r="DG1411"/>
      <c r="DH1411"/>
      <c r="DI1411"/>
      <c r="DJ1411"/>
      <c r="DK1411"/>
      <c r="DL1411"/>
      <c r="DM1411"/>
      <c r="DN1411"/>
      <c r="DO1411"/>
      <c r="DP1411"/>
      <c r="DQ1411"/>
      <c r="DR1411"/>
      <c r="DS1411"/>
      <c r="DT1411"/>
      <c r="DU1411"/>
      <c r="DV1411"/>
      <c r="DW1411"/>
      <c r="DX1411"/>
      <c r="DY1411"/>
      <c r="DZ1411"/>
      <c r="EA1411"/>
      <c r="EB1411"/>
      <c r="EC1411"/>
      <c r="ED1411"/>
      <c r="EE1411"/>
      <c r="EF1411"/>
      <c r="EG1411"/>
      <c r="EH1411"/>
      <c r="EI1411"/>
      <c r="EJ1411"/>
      <c r="EK1411"/>
      <c r="EL1411"/>
      <c r="EM1411"/>
      <c r="EN1411"/>
      <c r="EO1411"/>
      <c r="EP1411"/>
      <c r="EQ1411"/>
      <c r="ER1411"/>
      <c r="ES1411"/>
      <c r="ET1411"/>
      <c r="EU1411"/>
      <c r="EV1411"/>
      <c r="EW1411"/>
      <c r="EX1411"/>
      <c r="EY1411"/>
    </row>
    <row r="1412" spans="1:155">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c r="CW1412"/>
      <c r="CX1412"/>
      <c r="CY1412"/>
      <c r="CZ1412"/>
      <c r="DA1412"/>
      <c r="DB1412"/>
      <c r="DC1412"/>
      <c r="DD1412"/>
      <c r="DE1412"/>
      <c r="DF1412"/>
      <c r="DG1412"/>
      <c r="DH1412"/>
      <c r="DI1412"/>
      <c r="DJ1412"/>
      <c r="DK1412"/>
      <c r="DL1412"/>
      <c r="DM1412"/>
      <c r="DN1412"/>
      <c r="DO1412"/>
      <c r="DP1412"/>
      <c r="DQ1412"/>
      <c r="DR1412"/>
      <c r="DS1412"/>
      <c r="DT1412"/>
      <c r="DU1412"/>
      <c r="DV1412"/>
      <c r="DW1412"/>
      <c r="DX1412"/>
      <c r="DY1412"/>
      <c r="DZ1412"/>
      <c r="EA1412"/>
      <c r="EB1412"/>
      <c r="EC1412"/>
      <c r="ED1412"/>
      <c r="EE1412"/>
      <c r="EF1412"/>
      <c r="EG1412"/>
      <c r="EH1412"/>
      <c r="EI1412"/>
      <c r="EJ1412"/>
      <c r="EK1412"/>
      <c r="EL1412"/>
      <c r="EM1412"/>
      <c r="EN1412"/>
      <c r="EO1412"/>
      <c r="EP1412"/>
      <c r="EQ1412"/>
      <c r="ER1412"/>
      <c r="ES1412"/>
      <c r="ET1412"/>
      <c r="EU1412"/>
      <c r="EV1412"/>
      <c r="EW1412"/>
      <c r="EX1412"/>
      <c r="EY1412"/>
    </row>
    <row r="1413" spans="1:155">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c r="CW1413"/>
      <c r="CX1413"/>
      <c r="CY1413"/>
      <c r="CZ1413"/>
      <c r="DA1413"/>
      <c r="DB1413"/>
      <c r="DC1413"/>
      <c r="DD1413"/>
      <c r="DE1413"/>
      <c r="DF1413"/>
      <c r="DG1413"/>
      <c r="DH1413"/>
      <c r="DI1413"/>
      <c r="DJ1413"/>
      <c r="DK1413"/>
      <c r="DL1413"/>
      <c r="DM1413"/>
      <c r="DN1413"/>
      <c r="DO1413"/>
      <c r="DP1413"/>
      <c r="DQ1413"/>
      <c r="DR1413"/>
      <c r="DS1413"/>
      <c r="DT1413"/>
      <c r="DU1413"/>
      <c r="DV1413"/>
      <c r="DW1413"/>
      <c r="DX1413"/>
      <c r="DY1413"/>
      <c r="DZ1413"/>
      <c r="EA1413"/>
      <c r="EB1413"/>
      <c r="EC1413"/>
      <c r="ED1413"/>
      <c r="EE1413"/>
      <c r="EF1413"/>
      <c r="EG1413"/>
      <c r="EH1413"/>
      <c r="EI1413"/>
      <c r="EJ1413"/>
      <c r="EK1413"/>
      <c r="EL1413"/>
      <c r="EM1413"/>
      <c r="EN1413"/>
      <c r="EO1413"/>
      <c r="EP1413"/>
      <c r="EQ1413"/>
      <c r="ER1413"/>
      <c r="ES1413"/>
      <c r="ET1413"/>
      <c r="EU1413"/>
      <c r="EV1413"/>
      <c r="EW1413"/>
      <c r="EX1413"/>
      <c r="EY1413"/>
    </row>
    <row r="1414" spans="1:155">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c r="CW1414"/>
      <c r="CX1414"/>
      <c r="CY1414"/>
      <c r="CZ1414"/>
      <c r="DA1414"/>
      <c r="DB1414"/>
      <c r="DC1414"/>
      <c r="DD1414"/>
      <c r="DE1414"/>
      <c r="DF1414"/>
      <c r="DG1414"/>
      <c r="DH1414"/>
      <c r="DI1414"/>
      <c r="DJ1414"/>
      <c r="DK1414"/>
      <c r="DL1414"/>
      <c r="DM1414"/>
      <c r="DN1414"/>
      <c r="DO1414"/>
      <c r="DP1414"/>
      <c r="DQ1414"/>
      <c r="DR1414"/>
      <c r="DS1414"/>
      <c r="DT1414"/>
      <c r="DU1414"/>
      <c r="DV1414"/>
      <c r="DW1414"/>
      <c r="DX1414"/>
      <c r="DY1414"/>
      <c r="DZ1414"/>
      <c r="EA1414"/>
      <c r="EB1414"/>
      <c r="EC1414"/>
      <c r="ED1414"/>
      <c r="EE1414"/>
      <c r="EF1414"/>
      <c r="EG1414"/>
      <c r="EH1414"/>
      <c r="EI1414"/>
      <c r="EJ1414"/>
      <c r="EK1414"/>
      <c r="EL1414"/>
      <c r="EM1414"/>
      <c r="EN1414"/>
      <c r="EO1414"/>
      <c r="EP1414"/>
      <c r="EQ1414"/>
      <c r="ER1414"/>
      <c r="ES1414"/>
      <c r="ET1414"/>
      <c r="EU1414"/>
      <c r="EV1414"/>
      <c r="EW1414"/>
      <c r="EX1414"/>
      <c r="EY1414"/>
    </row>
    <row r="1415" spans="1:155">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c r="CW1415"/>
      <c r="CX1415"/>
      <c r="CY1415"/>
      <c r="CZ1415"/>
      <c r="DA1415"/>
      <c r="DB1415"/>
      <c r="DC1415"/>
      <c r="DD1415"/>
      <c r="DE1415"/>
      <c r="DF1415"/>
      <c r="DG1415"/>
      <c r="DH1415"/>
      <c r="DI1415"/>
      <c r="DJ1415"/>
      <c r="DK1415"/>
      <c r="DL1415"/>
      <c r="DM1415"/>
      <c r="DN1415"/>
      <c r="DO1415"/>
      <c r="DP1415"/>
      <c r="DQ1415"/>
      <c r="DR1415"/>
      <c r="DS1415"/>
      <c r="DT1415"/>
      <c r="DU1415"/>
      <c r="DV1415"/>
      <c r="DW1415"/>
      <c r="DX1415"/>
      <c r="DY1415"/>
      <c r="DZ1415"/>
      <c r="EA1415"/>
      <c r="EB1415"/>
      <c r="EC1415"/>
      <c r="ED1415"/>
      <c r="EE1415"/>
      <c r="EF1415"/>
      <c r="EG1415"/>
      <c r="EH1415"/>
      <c r="EI1415"/>
      <c r="EJ1415"/>
      <c r="EK1415"/>
      <c r="EL1415"/>
      <c r="EM1415"/>
      <c r="EN1415"/>
      <c r="EO1415"/>
      <c r="EP1415"/>
      <c r="EQ1415"/>
      <c r="ER1415"/>
      <c r="ES1415"/>
      <c r="ET1415"/>
      <c r="EU1415"/>
      <c r="EV1415"/>
      <c r="EW1415"/>
      <c r="EX1415"/>
      <c r="EY1415"/>
    </row>
    <row r="1416" spans="1:155">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c r="CW1416"/>
      <c r="CX1416"/>
      <c r="CY1416"/>
      <c r="CZ1416"/>
      <c r="DA1416"/>
      <c r="DB1416"/>
      <c r="DC1416"/>
      <c r="DD1416"/>
      <c r="DE1416"/>
      <c r="DF1416"/>
      <c r="DG1416"/>
      <c r="DH1416"/>
      <c r="DI1416"/>
      <c r="DJ1416"/>
      <c r="DK1416"/>
      <c r="DL1416"/>
      <c r="DM1416"/>
      <c r="DN1416"/>
      <c r="DO1416"/>
      <c r="DP1416"/>
      <c r="DQ1416"/>
      <c r="DR1416"/>
      <c r="DS1416"/>
      <c r="DT1416"/>
      <c r="DU1416"/>
      <c r="DV1416"/>
      <c r="DW1416"/>
      <c r="DX1416"/>
      <c r="DY1416"/>
      <c r="DZ1416"/>
      <c r="EA1416"/>
      <c r="EB1416"/>
      <c r="EC1416"/>
      <c r="ED1416"/>
      <c r="EE1416"/>
      <c r="EF1416"/>
      <c r="EG1416"/>
      <c r="EH1416"/>
      <c r="EI1416"/>
      <c r="EJ1416"/>
      <c r="EK1416"/>
      <c r="EL1416"/>
      <c r="EM1416"/>
      <c r="EN1416"/>
      <c r="EO1416"/>
      <c r="EP1416"/>
      <c r="EQ1416"/>
      <c r="ER1416"/>
      <c r="ES1416"/>
      <c r="ET1416"/>
      <c r="EU1416"/>
      <c r="EV1416"/>
      <c r="EW1416"/>
      <c r="EX1416"/>
      <c r="EY1416"/>
    </row>
    <row r="1417" spans="1:155">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c r="CW1417"/>
      <c r="CX1417"/>
      <c r="CY1417"/>
      <c r="CZ1417"/>
      <c r="DA1417"/>
      <c r="DB1417"/>
      <c r="DC1417"/>
      <c r="DD1417"/>
      <c r="DE1417"/>
      <c r="DF1417"/>
      <c r="DG1417"/>
      <c r="DH1417"/>
      <c r="DI1417"/>
      <c r="DJ1417"/>
      <c r="DK1417"/>
      <c r="DL1417"/>
      <c r="DM1417"/>
      <c r="DN1417"/>
      <c r="DO1417"/>
      <c r="DP1417"/>
      <c r="DQ1417"/>
      <c r="DR1417"/>
      <c r="DS1417"/>
      <c r="DT1417"/>
      <c r="DU1417"/>
      <c r="DV1417"/>
      <c r="DW1417"/>
      <c r="DX1417"/>
      <c r="DY1417"/>
      <c r="DZ1417"/>
      <c r="EA1417"/>
      <c r="EB1417"/>
      <c r="EC1417"/>
      <c r="ED1417"/>
      <c r="EE1417"/>
      <c r="EF1417"/>
      <c r="EG1417"/>
      <c r="EH1417"/>
      <c r="EI1417"/>
      <c r="EJ1417"/>
      <c r="EK1417"/>
      <c r="EL1417"/>
      <c r="EM1417"/>
      <c r="EN1417"/>
      <c r="EO1417"/>
      <c r="EP1417"/>
      <c r="EQ1417"/>
      <c r="ER1417"/>
      <c r="ES1417"/>
      <c r="ET1417"/>
      <c r="EU1417"/>
      <c r="EV1417"/>
      <c r="EW1417"/>
      <c r="EX1417"/>
      <c r="EY1417"/>
    </row>
    <row r="1418" spans="1:155">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c r="CW1418"/>
      <c r="CX1418"/>
      <c r="CY1418"/>
      <c r="CZ1418"/>
      <c r="DA1418"/>
      <c r="DB1418"/>
      <c r="DC1418"/>
      <c r="DD1418"/>
      <c r="DE1418"/>
      <c r="DF1418"/>
      <c r="DG1418"/>
      <c r="DH1418"/>
      <c r="DI1418"/>
      <c r="DJ1418"/>
      <c r="DK1418"/>
      <c r="DL1418"/>
      <c r="DM1418"/>
      <c r="DN1418"/>
      <c r="DO1418"/>
      <c r="DP1418"/>
      <c r="DQ1418"/>
      <c r="DR1418"/>
      <c r="DS1418"/>
      <c r="DT1418"/>
      <c r="DU1418"/>
      <c r="DV1418"/>
      <c r="DW1418"/>
      <c r="DX1418"/>
      <c r="DY1418"/>
      <c r="DZ1418"/>
      <c r="EA1418"/>
      <c r="EB1418"/>
      <c r="EC1418"/>
      <c r="ED1418"/>
      <c r="EE1418"/>
      <c r="EF1418"/>
      <c r="EG1418"/>
      <c r="EH1418"/>
      <c r="EI1418"/>
      <c r="EJ1418"/>
      <c r="EK1418"/>
      <c r="EL1418"/>
      <c r="EM1418"/>
      <c r="EN1418"/>
      <c r="EO1418"/>
      <c r="EP1418"/>
      <c r="EQ1418"/>
      <c r="ER1418"/>
      <c r="ES1418"/>
      <c r="ET1418"/>
      <c r="EU1418"/>
      <c r="EV1418"/>
      <c r="EW1418"/>
      <c r="EX1418"/>
      <c r="EY1418"/>
    </row>
    <row r="1419" spans="1:155">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c r="CW1419"/>
      <c r="CX1419"/>
      <c r="CY1419"/>
      <c r="CZ1419"/>
      <c r="DA1419"/>
      <c r="DB1419"/>
      <c r="DC1419"/>
      <c r="DD1419"/>
      <c r="DE1419"/>
      <c r="DF1419"/>
      <c r="DG1419"/>
      <c r="DH1419"/>
      <c r="DI1419"/>
      <c r="DJ1419"/>
      <c r="DK1419"/>
      <c r="DL1419"/>
      <c r="DM1419"/>
      <c r="DN1419"/>
      <c r="DO1419"/>
      <c r="DP1419"/>
      <c r="DQ1419"/>
      <c r="DR1419"/>
      <c r="DS1419"/>
      <c r="DT1419"/>
      <c r="DU1419"/>
      <c r="DV1419"/>
      <c r="DW1419"/>
      <c r="DX1419"/>
      <c r="DY1419"/>
      <c r="DZ1419"/>
      <c r="EA1419"/>
      <c r="EB1419"/>
      <c r="EC1419"/>
      <c r="ED1419"/>
      <c r="EE1419"/>
      <c r="EF1419"/>
      <c r="EG1419"/>
      <c r="EH1419"/>
      <c r="EI1419"/>
      <c r="EJ1419"/>
      <c r="EK1419"/>
      <c r="EL1419"/>
      <c r="EM1419"/>
      <c r="EN1419"/>
      <c r="EO1419"/>
      <c r="EP1419"/>
      <c r="EQ1419"/>
      <c r="ER1419"/>
      <c r="ES1419"/>
      <c r="ET1419"/>
      <c r="EU1419"/>
      <c r="EV1419"/>
      <c r="EW1419"/>
      <c r="EX1419"/>
      <c r="EY1419"/>
    </row>
    <row r="1420" spans="1:155">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c r="CW1420"/>
      <c r="CX1420"/>
      <c r="CY1420"/>
      <c r="CZ1420"/>
      <c r="DA1420"/>
      <c r="DB1420"/>
      <c r="DC1420"/>
      <c r="DD1420"/>
      <c r="DE1420"/>
      <c r="DF1420"/>
      <c r="DG1420"/>
      <c r="DH1420"/>
      <c r="DI1420"/>
      <c r="DJ1420"/>
      <c r="DK1420"/>
      <c r="DL1420"/>
      <c r="DM1420"/>
      <c r="DN1420"/>
      <c r="DO1420"/>
      <c r="DP1420"/>
      <c r="DQ1420"/>
      <c r="DR1420"/>
      <c r="DS1420"/>
      <c r="DT1420"/>
      <c r="DU1420"/>
      <c r="DV1420"/>
      <c r="DW1420"/>
      <c r="DX1420"/>
      <c r="DY1420"/>
      <c r="DZ1420"/>
      <c r="EA1420"/>
      <c r="EB1420"/>
      <c r="EC1420"/>
      <c r="ED1420"/>
      <c r="EE1420"/>
      <c r="EF1420"/>
      <c r="EG1420"/>
      <c r="EH1420"/>
      <c r="EI1420"/>
      <c r="EJ1420"/>
      <c r="EK1420"/>
      <c r="EL1420"/>
      <c r="EM1420"/>
      <c r="EN1420"/>
      <c r="EO1420"/>
      <c r="EP1420"/>
      <c r="EQ1420"/>
      <c r="ER1420"/>
      <c r="ES1420"/>
      <c r="ET1420"/>
      <c r="EU1420"/>
      <c r="EV1420"/>
      <c r="EW1420"/>
      <c r="EX1420"/>
      <c r="EY1420"/>
    </row>
    <row r="1421" spans="1:155">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c r="CW1421"/>
      <c r="CX1421"/>
      <c r="CY1421"/>
      <c r="CZ1421"/>
      <c r="DA1421"/>
      <c r="DB1421"/>
      <c r="DC1421"/>
      <c r="DD1421"/>
      <c r="DE1421"/>
      <c r="DF1421"/>
      <c r="DG1421"/>
      <c r="DH1421"/>
      <c r="DI1421"/>
      <c r="DJ1421"/>
      <c r="DK1421"/>
      <c r="DL1421"/>
      <c r="DM1421"/>
      <c r="DN1421"/>
      <c r="DO1421"/>
      <c r="DP1421"/>
      <c r="DQ1421"/>
      <c r="DR1421"/>
      <c r="DS1421"/>
      <c r="DT1421"/>
      <c r="DU1421"/>
      <c r="DV1421"/>
      <c r="DW1421"/>
      <c r="DX1421"/>
      <c r="DY1421"/>
      <c r="DZ1421"/>
      <c r="EA1421"/>
      <c r="EB1421"/>
      <c r="EC1421"/>
      <c r="ED1421"/>
      <c r="EE1421"/>
      <c r="EF1421"/>
      <c r="EG1421"/>
      <c r="EH1421"/>
      <c r="EI1421"/>
      <c r="EJ1421"/>
      <c r="EK1421"/>
      <c r="EL1421"/>
      <c r="EM1421"/>
      <c r="EN1421"/>
      <c r="EO1421"/>
      <c r="EP1421"/>
      <c r="EQ1421"/>
      <c r="ER1421"/>
      <c r="ES1421"/>
      <c r="ET1421"/>
      <c r="EU1421"/>
      <c r="EV1421"/>
      <c r="EW1421"/>
      <c r="EX1421"/>
      <c r="EY1421"/>
    </row>
    <row r="1422" spans="1:155">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c r="CW1422"/>
      <c r="CX1422"/>
      <c r="CY1422"/>
      <c r="CZ1422"/>
      <c r="DA1422"/>
      <c r="DB1422"/>
      <c r="DC1422"/>
      <c r="DD1422"/>
      <c r="DE1422"/>
      <c r="DF1422"/>
      <c r="DG1422"/>
      <c r="DH1422"/>
      <c r="DI1422"/>
      <c r="DJ1422"/>
      <c r="DK1422"/>
      <c r="DL1422"/>
      <c r="DM1422"/>
      <c r="DN1422"/>
      <c r="DO1422"/>
      <c r="DP1422"/>
      <c r="DQ1422"/>
      <c r="DR1422"/>
      <c r="DS1422"/>
      <c r="DT1422"/>
      <c r="DU1422"/>
      <c r="DV1422"/>
      <c r="DW1422"/>
      <c r="DX1422"/>
      <c r="DY1422"/>
      <c r="DZ1422"/>
      <c r="EA1422"/>
      <c r="EB1422"/>
      <c r="EC1422"/>
      <c r="ED1422"/>
      <c r="EE1422"/>
      <c r="EF1422"/>
      <c r="EG1422"/>
      <c r="EH1422"/>
      <c r="EI1422"/>
      <c r="EJ1422"/>
      <c r="EK1422"/>
      <c r="EL1422"/>
      <c r="EM1422"/>
      <c r="EN1422"/>
      <c r="EO1422"/>
      <c r="EP1422"/>
      <c r="EQ1422"/>
      <c r="ER1422"/>
      <c r="ES1422"/>
      <c r="ET1422"/>
      <c r="EU1422"/>
      <c r="EV1422"/>
      <c r="EW1422"/>
      <c r="EX1422"/>
      <c r="EY1422"/>
    </row>
    <row r="1423" spans="1:155">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c r="CW1423"/>
      <c r="CX1423"/>
      <c r="CY1423"/>
      <c r="CZ1423"/>
      <c r="DA1423"/>
      <c r="DB1423"/>
      <c r="DC1423"/>
      <c r="DD1423"/>
      <c r="DE1423"/>
      <c r="DF1423"/>
      <c r="DG1423"/>
      <c r="DH1423"/>
      <c r="DI1423"/>
      <c r="DJ1423"/>
      <c r="DK1423"/>
      <c r="DL1423"/>
      <c r="DM1423"/>
      <c r="DN1423"/>
      <c r="DO1423"/>
      <c r="DP1423"/>
      <c r="DQ1423"/>
      <c r="DR1423"/>
      <c r="DS1423"/>
      <c r="DT1423"/>
      <c r="DU1423"/>
      <c r="DV1423"/>
      <c r="DW1423"/>
      <c r="DX1423"/>
      <c r="DY1423"/>
      <c r="DZ1423"/>
      <c r="EA1423"/>
      <c r="EB1423"/>
      <c r="EC1423"/>
      <c r="ED1423"/>
      <c r="EE1423"/>
      <c r="EF1423"/>
      <c r="EG1423"/>
      <c r="EH1423"/>
      <c r="EI1423"/>
      <c r="EJ1423"/>
      <c r="EK1423"/>
      <c r="EL1423"/>
      <c r="EM1423"/>
      <c r="EN1423"/>
      <c r="EO1423"/>
      <c r="EP1423"/>
      <c r="EQ1423"/>
      <c r="ER1423"/>
      <c r="ES1423"/>
      <c r="ET1423"/>
      <c r="EU1423"/>
      <c r="EV1423"/>
      <c r="EW1423"/>
      <c r="EX1423"/>
      <c r="EY1423"/>
    </row>
    <row r="1424" spans="1:155">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c r="CW1424"/>
      <c r="CX1424"/>
      <c r="CY1424"/>
      <c r="CZ1424"/>
      <c r="DA1424"/>
      <c r="DB1424"/>
      <c r="DC1424"/>
      <c r="DD1424"/>
      <c r="DE1424"/>
      <c r="DF1424"/>
      <c r="DG1424"/>
      <c r="DH1424"/>
      <c r="DI1424"/>
      <c r="DJ1424"/>
      <c r="DK1424"/>
      <c r="DL1424"/>
      <c r="DM1424"/>
      <c r="DN1424"/>
      <c r="DO1424"/>
      <c r="DP1424"/>
      <c r="DQ1424"/>
      <c r="DR1424"/>
      <c r="DS1424"/>
      <c r="DT1424"/>
      <c r="DU1424"/>
      <c r="DV1424"/>
      <c r="DW1424"/>
      <c r="DX1424"/>
      <c r="DY1424"/>
      <c r="DZ1424"/>
      <c r="EA1424"/>
      <c r="EB1424"/>
      <c r="EC1424"/>
      <c r="ED1424"/>
      <c r="EE1424"/>
      <c r="EF1424"/>
      <c r="EG1424"/>
      <c r="EH1424"/>
      <c r="EI1424"/>
      <c r="EJ1424"/>
      <c r="EK1424"/>
      <c r="EL1424"/>
      <c r="EM1424"/>
      <c r="EN1424"/>
      <c r="EO1424"/>
      <c r="EP1424"/>
      <c r="EQ1424"/>
      <c r="ER1424"/>
      <c r="ES1424"/>
      <c r="ET1424"/>
      <c r="EU1424"/>
      <c r="EV1424"/>
      <c r="EW1424"/>
      <c r="EX1424"/>
      <c r="EY1424"/>
    </row>
    <row r="1425" spans="1:155">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c r="CW1425"/>
      <c r="CX1425"/>
      <c r="CY1425"/>
      <c r="CZ1425"/>
      <c r="DA1425"/>
      <c r="DB1425"/>
      <c r="DC1425"/>
      <c r="DD1425"/>
      <c r="DE1425"/>
      <c r="DF1425"/>
      <c r="DG1425"/>
      <c r="DH1425"/>
      <c r="DI1425"/>
      <c r="DJ1425"/>
      <c r="DK1425"/>
      <c r="DL1425"/>
      <c r="DM1425"/>
      <c r="DN1425"/>
      <c r="DO1425"/>
      <c r="DP1425"/>
      <c r="DQ1425"/>
      <c r="DR1425"/>
      <c r="DS1425"/>
      <c r="DT1425"/>
      <c r="DU1425"/>
      <c r="DV1425"/>
      <c r="DW1425"/>
      <c r="DX1425"/>
      <c r="DY1425"/>
      <c r="DZ1425"/>
      <c r="EA1425"/>
      <c r="EB1425"/>
      <c r="EC1425"/>
      <c r="ED1425"/>
      <c r="EE1425"/>
      <c r="EF1425"/>
      <c r="EG1425"/>
      <c r="EH1425"/>
      <c r="EI1425"/>
      <c r="EJ1425"/>
      <c r="EK1425"/>
      <c r="EL1425"/>
      <c r="EM1425"/>
      <c r="EN1425"/>
      <c r="EO1425"/>
      <c r="EP1425"/>
      <c r="EQ1425"/>
      <c r="ER1425"/>
      <c r="ES1425"/>
      <c r="ET1425"/>
      <c r="EU1425"/>
      <c r="EV1425"/>
      <c r="EW1425"/>
      <c r="EX1425"/>
      <c r="EY1425"/>
    </row>
    <row r="1426" spans="1:155">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c r="CW1426"/>
      <c r="CX1426"/>
      <c r="CY1426"/>
      <c r="CZ1426"/>
      <c r="DA1426"/>
      <c r="DB1426"/>
      <c r="DC1426"/>
      <c r="DD1426"/>
      <c r="DE1426"/>
      <c r="DF1426"/>
      <c r="DG1426"/>
      <c r="DH1426"/>
      <c r="DI1426"/>
      <c r="DJ1426"/>
      <c r="DK1426"/>
      <c r="DL1426"/>
      <c r="DM1426"/>
      <c r="DN1426"/>
      <c r="DO1426"/>
      <c r="DP1426"/>
      <c r="DQ1426"/>
      <c r="DR1426"/>
      <c r="DS1426"/>
      <c r="DT1426"/>
      <c r="DU1426"/>
      <c r="DV1426"/>
      <c r="DW1426"/>
      <c r="DX1426"/>
      <c r="DY1426"/>
      <c r="DZ1426"/>
      <c r="EA1426"/>
      <c r="EB1426"/>
      <c r="EC1426"/>
      <c r="ED1426"/>
      <c r="EE1426"/>
      <c r="EF1426"/>
      <c r="EG1426"/>
      <c r="EH1426"/>
      <c r="EI1426"/>
      <c r="EJ1426"/>
      <c r="EK1426"/>
      <c r="EL1426"/>
      <c r="EM1426"/>
      <c r="EN1426"/>
      <c r="EO1426"/>
      <c r="EP1426"/>
      <c r="EQ1426"/>
      <c r="ER1426"/>
      <c r="ES1426"/>
      <c r="ET1426"/>
      <c r="EU1426"/>
      <c r="EV1426"/>
      <c r="EW1426"/>
      <c r="EX1426"/>
      <c r="EY1426"/>
    </row>
    <row r="1427" spans="1:155">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c r="CW1427"/>
      <c r="CX1427"/>
      <c r="CY1427"/>
      <c r="CZ1427"/>
      <c r="DA1427"/>
      <c r="DB1427"/>
      <c r="DC1427"/>
      <c r="DD1427"/>
      <c r="DE1427"/>
      <c r="DF1427"/>
      <c r="DG1427"/>
      <c r="DH1427"/>
      <c r="DI1427"/>
      <c r="DJ1427"/>
      <c r="DK1427"/>
      <c r="DL1427"/>
      <c r="DM1427"/>
      <c r="DN1427"/>
      <c r="DO1427"/>
      <c r="DP1427"/>
      <c r="DQ1427"/>
      <c r="DR1427"/>
      <c r="DS1427"/>
      <c r="DT1427"/>
      <c r="DU1427"/>
      <c r="DV1427"/>
      <c r="DW1427"/>
      <c r="DX1427"/>
      <c r="DY1427"/>
      <c r="DZ1427"/>
      <c r="EA1427"/>
      <c r="EB1427"/>
      <c r="EC1427"/>
      <c r="ED1427"/>
      <c r="EE1427"/>
      <c r="EF1427"/>
      <c r="EG1427"/>
      <c r="EH1427"/>
      <c r="EI1427"/>
      <c r="EJ1427"/>
      <c r="EK1427"/>
      <c r="EL1427"/>
      <c r="EM1427"/>
      <c r="EN1427"/>
      <c r="EO1427"/>
      <c r="EP1427"/>
      <c r="EQ1427"/>
      <c r="ER1427"/>
      <c r="ES1427"/>
      <c r="ET1427"/>
      <c r="EU1427"/>
      <c r="EV1427"/>
      <c r="EW1427"/>
      <c r="EX1427"/>
      <c r="EY1427"/>
    </row>
    <row r="1428" spans="1:155">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c r="CW1428"/>
      <c r="CX1428"/>
      <c r="CY1428"/>
      <c r="CZ1428"/>
      <c r="DA1428"/>
      <c r="DB1428"/>
      <c r="DC1428"/>
      <c r="DD1428"/>
      <c r="DE1428"/>
      <c r="DF1428"/>
      <c r="DG1428"/>
      <c r="DH1428"/>
      <c r="DI1428"/>
      <c r="DJ1428"/>
      <c r="DK1428"/>
      <c r="DL1428"/>
      <c r="DM1428"/>
      <c r="DN1428"/>
      <c r="DO1428"/>
      <c r="DP1428"/>
      <c r="DQ1428"/>
      <c r="DR1428"/>
      <c r="DS1428"/>
      <c r="DT1428"/>
      <c r="DU1428"/>
      <c r="DV1428"/>
      <c r="DW1428"/>
      <c r="DX1428"/>
      <c r="DY1428"/>
      <c r="DZ1428"/>
      <c r="EA1428"/>
      <c r="EB1428"/>
      <c r="EC1428"/>
      <c r="ED1428"/>
      <c r="EE1428"/>
      <c r="EF1428"/>
      <c r="EG1428"/>
      <c r="EH1428"/>
      <c r="EI1428"/>
      <c r="EJ1428"/>
      <c r="EK1428"/>
      <c r="EL1428"/>
      <c r="EM1428"/>
      <c r="EN1428"/>
      <c r="EO1428"/>
      <c r="EP1428"/>
      <c r="EQ1428"/>
      <c r="ER1428"/>
      <c r="ES1428"/>
      <c r="ET1428"/>
      <c r="EU1428"/>
      <c r="EV1428"/>
      <c r="EW1428"/>
      <c r="EX1428"/>
      <c r="EY1428"/>
    </row>
    <row r="1429" spans="1:155">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c r="CW1429"/>
      <c r="CX1429"/>
      <c r="CY1429"/>
      <c r="CZ1429"/>
      <c r="DA1429"/>
      <c r="DB1429"/>
      <c r="DC1429"/>
      <c r="DD1429"/>
      <c r="DE1429"/>
      <c r="DF1429"/>
      <c r="DG1429"/>
      <c r="DH1429"/>
      <c r="DI1429"/>
      <c r="DJ1429"/>
      <c r="DK1429"/>
      <c r="DL1429"/>
      <c r="DM1429"/>
      <c r="DN1429"/>
      <c r="DO1429"/>
      <c r="DP1429"/>
      <c r="DQ1429"/>
      <c r="DR1429"/>
      <c r="DS1429"/>
      <c r="DT1429"/>
      <c r="DU1429"/>
      <c r="DV1429"/>
      <c r="DW1429"/>
      <c r="DX1429"/>
      <c r="DY1429"/>
      <c r="DZ1429"/>
      <c r="EA1429"/>
      <c r="EB1429"/>
      <c r="EC1429"/>
      <c r="ED1429"/>
      <c r="EE1429"/>
      <c r="EF1429"/>
      <c r="EG1429"/>
      <c r="EH1429"/>
      <c r="EI1429"/>
      <c r="EJ1429"/>
      <c r="EK1429"/>
      <c r="EL1429"/>
      <c r="EM1429"/>
      <c r="EN1429"/>
      <c r="EO1429"/>
      <c r="EP1429"/>
      <c r="EQ1429"/>
      <c r="ER1429"/>
      <c r="ES1429"/>
      <c r="ET1429"/>
      <c r="EU1429"/>
      <c r="EV1429"/>
      <c r="EW1429"/>
      <c r="EX1429"/>
      <c r="EY1429"/>
    </row>
    <row r="1430" spans="1:155">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c r="CW1430"/>
      <c r="CX1430"/>
      <c r="CY1430"/>
      <c r="CZ1430"/>
      <c r="DA1430"/>
      <c r="DB1430"/>
      <c r="DC1430"/>
      <c r="DD1430"/>
      <c r="DE1430"/>
      <c r="DF1430"/>
      <c r="DG1430"/>
      <c r="DH1430"/>
      <c r="DI1430"/>
      <c r="DJ1430"/>
      <c r="DK1430"/>
      <c r="DL1430"/>
      <c r="DM1430"/>
      <c r="DN1430"/>
      <c r="DO1430"/>
      <c r="DP1430"/>
      <c r="DQ1430"/>
      <c r="DR1430"/>
      <c r="DS1430"/>
      <c r="DT1430"/>
      <c r="DU1430"/>
      <c r="DV1430"/>
      <c r="DW1430"/>
      <c r="DX1430"/>
      <c r="DY1430"/>
      <c r="DZ1430"/>
      <c r="EA1430"/>
      <c r="EB1430"/>
      <c r="EC1430"/>
      <c r="ED1430"/>
      <c r="EE1430"/>
      <c r="EF1430"/>
      <c r="EG1430"/>
      <c r="EH1430"/>
      <c r="EI1430"/>
      <c r="EJ1430"/>
      <c r="EK1430"/>
      <c r="EL1430"/>
      <c r="EM1430"/>
      <c r="EN1430"/>
      <c r="EO1430"/>
      <c r="EP1430"/>
      <c r="EQ1430"/>
      <c r="ER1430"/>
      <c r="ES1430"/>
      <c r="ET1430"/>
      <c r="EU1430"/>
      <c r="EV1430"/>
      <c r="EW1430"/>
      <c r="EX1430"/>
      <c r="EY1430"/>
    </row>
    <row r="1431" spans="1:155">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c r="CW1431"/>
      <c r="CX1431"/>
      <c r="CY1431"/>
      <c r="CZ1431"/>
      <c r="DA1431"/>
      <c r="DB1431"/>
      <c r="DC1431"/>
      <c r="DD1431"/>
      <c r="DE1431"/>
      <c r="DF1431"/>
      <c r="DG1431"/>
      <c r="DH1431"/>
      <c r="DI1431"/>
      <c r="DJ1431"/>
      <c r="DK1431"/>
      <c r="DL1431"/>
      <c r="DM1431"/>
      <c r="DN1431"/>
      <c r="DO1431"/>
      <c r="DP1431"/>
      <c r="DQ1431"/>
      <c r="DR1431"/>
      <c r="DS1431"/>
      <c r="DT1431"/>
      <c r="DU1431"/>
      <c r="DV1431"/>
      <c r="DW1431"/>
      <c r="DX1431"/>
      <c r="DY1431"/>
      <c r="DZ1431"/>
      <c r="EA1431"/>
      <c r="EB1431"/>
      <c r="EC1431"/>
      <c r="ED1431"/>
      <c r="EE1431"/>
      <c r="EF1431"/>
      <c r="EG1431"/>
      <c r="EH1431"/>
      <c r="EI1431"/>
      <c r="EJ1431"/>
      <c r="EK1431"/>
      <c r="EL1431"/>
      <c r="EM1431"/>
      <c r="EN1431"/>
      <c r="EO1431"/>
      <c r="EP1431"/>
      <c r="EQ1431"/>
      <c r="ER1431"/>
      <c r="ES1431"/>
      <c r="ET1431"/>
      <c r="EU1431"/>
      <c r="EV1431"/>
      <c r="EW1431"/>
      <c r="EX1431"/>
      <c r="EY1431"/>
    </row>
    <row r="1432" spans="1:155">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c r="CW1432"/>
      <c r="CX1432"/>
      <c r="CY1432"/>
      <c r="CZ1432"/>
      <c r="DA1432"/>
      <c r="DB1432"/>
      <c r="DC1432"/>
      <c r="DD1432"/>
      <c r="DE1432"/>
      <c r="DF1432"/>
      <c r="DG1432"/>
      <c r="DH1432"/>
      <c r="DI1432"/>
      <c r="DJ1432"/>
      <c r="DK1432"/>
      <c r="DL1432"/>
      <c r="DM1432"/>
      <c r="DN1432"/>
      <c r="DO1432"/>
      <c r="DP1432"/>
      <c r="DQ1432"/>
      <c r="DR1432"/>
      <c r="DS1432"/>
      <c r="DT1432"/>
      <c r="DU1432"/>
      <c r="DV1432"/>
      <c r="DW1432"/>
      <c r="DX1432"/>
      <c r="DY1432"/>
      <c r="DZ1432"/>
      <c r="EA1432"/>
      <c r="EB1432"/>
      <c r="EC1432"/>
      <c r="ED1432"/>
      <c r="EE1432"/>
      <c r="EF1432"/>
      <c r="EG1432"/>
      <c r="EH1432"/>
      <c r="EI1432"/>
      <c r="EJ1432"/>
      <c r="EK1432"/>
      <c r="EL1432"/>
      <c r="EM1432"/>
      <c r="EN1432"/>
      <c r="EO1432"/>
      <c r="EP1432"/>
      <c r="EQ1432"/>
      <c r="ER1432"/>
      <c r="ES1432"/>
      <c r="ET1432"/>
      <c r="EU1432"/>
      <c r="EV1432"/>
      <c r="EW1432"/>
      <c r="EX1432"/>
      <c r="EY1432"/>
    </row>
    <row r="1433" spans="1:155">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c r="CW1433"/>
      <c r="CX1433"/>
      <c r="CY1433"/>
      <c r="CZ1433"/>
      <c r="DA1433"/>
      <c r="DB1433"/>
      <c r="DC1433"/>
      <c r="DD1433"/>
      <c r="DE1433"/>
      <c r="DF1433"/>
      <c r="DG1433"/>
      <c r="DH1433"/>
      <c r="DI1433"/>
      <c r="DJ1433"/>
      <c r="DK1433"/>
      <c r="DL1433"/>
      <c r="DM1433"/>
      <c r="DN1433"/>
      <c r="DO1433"/>
      <c r="DP1433"/>
      <c r="DQ1433"/>
      <c r="DR1433"/>
      <c r="DS1433"/>
      <c r="DT1433"/>
      <c r="DU1433"/>
      <c r="DV1433"/>
      <c r="DW1433"/>
      <c r="DX1433"/>
      <c r="DY1433"/>
      <c r="DZ1433"/>
      <c r="EA1433"/>
      <c r="EB1433"/>
      <c r="EC1433"/>
      <c r="ED1433"/>
      <c r="EE1433"/>
      <c r="EF1433"/>
      <c r="EG1433"/>
      <c r="EH1433"/>
      <c r="EI1433"/>
      <c r="EJ1433"/>
      <c r="EK1433"/>
      <c r="EL1433"/>
      <c r="EM1433"/>
      <c r="EN1433"/>
      <c r="EO1433"/>
      <c r="EP1433"/>
      <c r="EQ1433"/>
      <c r="ER1433"/>
      <c r="ES1433"/>
      <c r="ET1433"/>
      <c r="EU1433"/>
      <c r="EV1433"/>
      <c r="EW1433"/>
      <c r="EX1433"/>
      <c r="EY1433"/>
    </row>
    <row r="1434" spans="1:155">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c r="CW1434"/>
      <c r="CX1434"/>
      <c r="CY1434"/>
      <c r="CZ1434"/>
      <c r="DA1434"/>
      <c r="DB1434"/>
      <c r="DC1434"/>
      <c r="DD1434"/>
      <c r="DE1434"/>
      <c r="DF1434"/>
      <c r="DG1434"/>
      <c r="DH1434"/>
      <c r="DI1434"/>
      <c r="DJ1434"/>
      <c r="DK1434"/>
      <c r="DL1434"/>
      <c r="DM1434"/>
      <c r="DN1434"/>
      <c r="DO1434"/>
      <c r="DP1434"/>
      <c r="DQ1434"/>
      <c r="DR1434"/>
      <c r="DS1434"/>
      <c r="DT1434"/>
      <c r="DU1434"/>
      <c r="DV1434"/>
      <c r="DW1434"/>
      <c r="DX1434"/>
      <c r="DY1434"/>
      <c r="DZ1434"/>
      <c r="EA1434"/>
      <c r="EB1434"/>
      <c r="EC1434"/>
      <c r="ED1434"/>
      <c r="EE1434"/>
      <c r="EF1434"/>
      <c r="EG1434"/>
      <c r="EH1434"/>
      <c r="EI1434"/>
      <c r="EJ1434"/>
      <c r="EK1434"/>
      <c r="EL1434"/>
      <c r="EM1434"/>
      <c r="EN1434"/>
      <c r="EO1434"/>
      <c r="EP1434"/>
      <c r="EQ1434"/>
      <c r="ER1434"/>
      <c r="ES1434"/>
      <c r="ET1434"/>
      <c r="EU1434"/>
      <c r="EV1434"/>
      <c r="EW1434"/>
      <c r="EX1434"/>
      <c r="EY1434"/>
    </row>
    <row r="1435" spans="1:155">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c r="CW1435"/>
      <c r="CX1435"/>
      <c r="CY1435"/>
      <c r="CZ1435"/>
      <c r="DA1435"/>
      <c r="DB1435"/>
      <c r="DC1435"/>
      <c r="DD1435"/>
      <c r="DE1435"/>
      <c r="DF1435"/>
      <c r="DG1435"/>
      <c r="DH1435"/>
      <c r="DI1435"/>
      <c r="DJ1435"/>
      <c r="DK1435"/>
      <c r="DL1435"/>
      <c r="DM1435"/>
      <c r="DN1435"/>
      <c r="DO1435"/>
      <c r="DP1435"/>
      <c r="DQ1435"/>
      <c r="DR1435"/>
      <c r="DS1435"/>
      <c r="DT1435"/>
      <c r="DU1435"/>
      <c r="DV1435"/>
      <c r="DW1435"/>
      <c r="DX1435"/>
      <c r="DY1435"/>
      <c r="DZ1435"/>
      <c r="EA1435"/>
      <c r="EB1435"/>
      <c r="EC1435"/>
      <c r="ED1435"/>
      <c r="EE1435"/>
      <c r="EF1435"/>
      <c r="EG1435"/>
      <c r="EH1435"/>
      <c r="EI1435"/>
      <c r="EJ1435"/>
      <c r="EK1435"/>
      <c r="EL1435"/>
      <c r="EM1435"/>
      <c r="EN1435"/>
      <c r="EO1435"/>
      <c r="EP1435"/>
      <c r="EQ1435"/>
      <c r="ER1435"/>
      <c r="ES1435"/>
      <c r="ET1435"/>
      <c r="EU1435"/>
      <c r="EV1435"/>
      <c r="EW1435"/>
      <c r="EX1435"/>
      <c r="EY1435"/>
    </row>
    <row r="1436" spans="1:155">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c r="CW1436"/>
      <c r="CX1436"/>
      <c r="CY1436"/>
      <c r="CZ1436"/>
      <c r="DA1436"/>
      <c r="DB1436"/>
      <c r="DC1436"/>
      <c r="DD1436"/>
      <c r="DE1436"/>
      <c r="DF1436"/>
      <c r="DG1436"/>
      <c r="DH1436"/>
      <c r="DI1436"/>
      <c r="DJ1436"/>
      <c r="DK1436"/>
      <c r="DL1436"/>
      <c r="DM1436"/>
      <c r="DN1436"/>
      <c r="DO1436"/>
      <c r="DP1436"/>
      <c r="DQ1436"/>
      <c r="DR1436"/>
      <c r="DS1436"/>
      <c r="DT1436"/>
      <c r="DU1436"/>
      <c r="DV1436"/>
      <c r="DW1436"/>
      <c r="DX1436"/>
      <c r="DY1436"/>
      <c r="DZ1436"/>
      <c r="EA1436"/>
      <c r="EB1436"/>
      <c r="EC1436"/>
      <c r="ED1436"/>
      <c r="EE1436"/>
      <c r="EF1436"/>
      <c r="EG1436"/>
      <c r="EH1436"/>
      <c r="EI1436"/>
      <c r="EJ1436"/>
      <c r="EK1436"/>
      <c r="EL1436"/>
      <c r="EM1436"/>
      <c r="EN1436"/>
      <c r="EO1436"/>
      <c r="EP1436"/>
      <c r="EQ1436"/>
      <c r="ER1436"/>
      <c r="ES1436"/>
      <c r="ET1436"/>
      <c r="EU1436"/>
      <c r="EV1436"/>
      <c r="EW1436"/>
      <c r="EX1436"/>
      <c r="EY1436"/>
    </row>
    <row r="1437" spans="1:155">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c r="CW1437"/>
      <c r="CX1437"/>
      <c r="CY1437"/>
      <c r="CZ1437"/>
      <c r="DA1437"/>
      <c r="DB1437"/>
      <c r="DC1437"/>
      <c r="DD1437"/>
      <c r="DE1437"/>
      <c r="DF1437"/>
      <c r="DG1437"/>
      <c r="DH1437"/>
      <c r="DI1437"/>
      <c r="DJ1437"/>
      <c r="DK1437"/>
      <c r="DL1437"/>
      <c r="DM1437"/>
      <c r="DN1437"/>
      <c r="DO1437"/>
      <c r="DP1437"/>
      <c r="DQ1437"/>
      <c r="DR1437"/>
      <c r="DS1437"/>
      <c r="DT1437"/>
      <c r="DU1437"/>
      <c r="DV1437"/>
      <c r="DW1437"/>
      <c r="DX1437"/>
      <c r="DY1437"/>
      <c r="DZ1437"/>
      <c r="EA1437"/>
      <c r="EB1437"/>
      <c r="EC1437"/>
      <c r="ED1437"/>
      <c r="EE1437"/>
      <c r="EF1437"/>
      <c r="EG1437"/>
      <c r="EH1437"/>
      <c r="EI1437"/>
      <c r="EJ1437"/>
      <c r="EK1437"/>
      <c r="EL1437"/>
      <c r="EM1437"/>
      <c r="EN1437"/>
      <c r="EO1437"/>
      <c r="EP1437"/>
      <c r="EQ1437"/>
      <c r="ER1437"/>
      <c r="ES1437"/>
      <c r="ET1437"/>
      <c r="EU1437"/>
      <c r="EV1437"/>
      <c r="EW1437"/>
      <c r="EX1437"/>
      <c r="EY1437"/>
    </row>
    <row r="1438" spans="1:155">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c r="CW1438"/>
      <c r="CX1438"/>
      <c r="CY1438"/>
      <c r="CZ1438"/>
      <c r="DA1438"/>
      <c r="DB1438"/>
      <c r="DC1438"/>
      <c r="DD1438"/>
      <c r="DE1438"/>
      <c r="DF1438"/>
      <c r="DG1438"/>
      <c r="DH1438"/>
      <c r="DI1438"/>
      <c r="DJ1438"/>
      <c r="DK1438"/>
      <c r="DL1438"/>
      <c r="DM1438"/>
      <c r="DN1438"/>
      <c r="DO1438"/>
      <c r="DP1438"/>
      <c r="DQ1438"/>
      <c r="DR1438"/>
      <c r="DS1438"/>
      <c r="DT1438"/>
      <c r="DU1438"/>
      <c r="DV1438"/>
      <c r="DW1438"/>
      <c r="DX1438"/>
      <c r="DY1438"/>
      <c r="DZ1438"/>
      <c r="EA1438"/>
      <c r="EB1438"/>
      <c r="EC1438"/>
      <c r="ED1438"/>
      <c r="EE1438"/>
      <c r="EF1438"/>
      <c r="EG1438"/>
      <c r="EH1438"/>
      <c r="EI1438"/>
      <c r="EJ1438"/>
      <c r="EK1438"/>
      <c r="EL1438"/>
      <c r="EM1438"/>
      <c r="EN1438"/>
      <c r="EO1438"/>
      <c r="EP1438"/>
      <c r="EQ1438"/>
      <c r="ER1438"/>
      <c r="ES1438"/>
      <c r="ET1438"/>
      <c r="EU1438"/>
      <c r="EV1438"/>
      <c r="EW1438"/>
      <c r="EX1438"/>
      <c r="EY1438"/>
    </row>
    <row r="1439" spans="1:155">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c r="CW1439"/>
      <c r="CX1439"/>
      <c r="CY1439"/>
      <c r="CZ1439"/>
      <c r="DA1439"/>
      <c r="DB1439"/>
      <c r="DC1439"/>
      <c r="DD1439"/>
      <c r="DE1439"/>
      <c r="DF1439"/>
      <c r="DG1439"/>
      <c r="DH1439"/>
      <c r="DI1439"/>
      <c r="DJ1439"/>
      <c r="DK1439"/>
      <c r="DL1439"/>
      <c r="DM1439"/>
      <c r="DN1439"/>
      <c r="DO1439"/>
      <c r="DP1439"/>
      <c r="DQ1439"/>
      <c r="DR1439"/>
      <c r="DS1439"/>
      <c r="DT1439"/>
      <c r="DU1439"/>
      <c r="DV1439"/>
      <c r="DW1439"/>
      <c r="DX1439"/>
      <c r="DY1439"/>
      <c r="DZ1439"/>
      <c r="EA1439"/>
      <c r="EB1439"/>
      <c r="EC1439"/>
      <c r="ED1439"/>
      <c r="EE1439"/>
      <c r="EF1439"/>
      <c r="EG1439"/>
      <c r="EH1439"/>
      <c r="EI1439"/>
      <c r="EJ1439"/>
      <c r="EK1439"/>
      <c r="EL1439"/>
      <c r="EM1439"/>
      <c r="EN1439"/>
      <c r="EO1439"/>
      <c r="EP1439"/>
      <c r="EQ1439"/>
      <c r="ER1439"/>
      <c r="ES1439"/>
      <c r="ET1439"/>
      <c r="EU1439"/>
      <c r="EV1439"/>
      <c r="EW1439"/>
      <c r="EX1439"/>
      <c r="EY1439"/>
    </row>
    <row r="1440" spans="1:155">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c r="CW1440"/>
      <c r="CX1440"/>
      <c r="CY1440"/>
      <c r="CZ1440"/>
      <c r="DA1440"/>
      <c r="DB1440"/>
      <c r="DC1440"/>
      <c r="DD1440"/>
      <c r="DE1440"/>
      <c r="DF1440"/>
      <c r="DG1440"/>
      <c r="DH1440"/>
      <c r="DI1440"/>
      <c r="DJ1440"/>
      <c r="DK1440"/>
      <c r="DL1440"/>
      <c r="DM1440"/>
      <c r="DN1440"/>
      <c r="DO1440"/>
      <c r="DP1440"/>
      <c r="DQ1440"/>
      <c r="DR1440"/>
      <c r="DS1440"/>
      <c r="DT1440"/>
      <c r="DU1440"/>
      <c r="DV1440"/>
      <c r="DW1440"/>
      <c r="DX1440"/>
      <c r="DY1440"/>
      <c r="DZ1440"/>
      <c r="EA1440"/>
      <c r="EB1440"/>
      <c r="EC1440"/>
      <c r="ED1440"/>
      <c r="EE1440"/>
      <c r="EF1440"/>
      <c r="EG1440"/>
      <c r="EH1440"/>
      <c r="EI1440"/>
      <c r="EJ1440"/>
      <c r="EK1440"/>
      <c r="EL1440"/>
      <c r="EM1440"/>
      <c r="EN1440"/>
      <c r="EO1440"/>
      <c r="EP1440"/>
      <c r="EQ1440"/>
      <c r="ER1440"/>
      <c r="ES1440"/>
      <c r="ET1440"/>
      <c r="EU1440"/>
      <c r="EV1440"/>
      <c r="EW1440"/>
      <c r="EX1440"/>
      <c r="EY1440"/>
    </row>
    <row r="1441" spans="1:155">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c r="CW1441"/>
      <c r="CX1441"/>
      <c r="CY1441"/>
      <c r="CZ1441"/>
      <c r="DA1441"/>
      <c r="DB1441"/>
      <c r="DC1441"/>
      <c r="DD1441"/>
      <c r="DE1441"/>
      <c r="DF1441"/>
      <c r="DG1441"/>
      <c r="DH1441"/>
      <c r="DI1441"/>
      <c r="DJ1441"/>
      <c r="DK1441"/>
      <c r="DL1441"/>
      <c r="DM1441"/>
      <c r="DN1441"/>
      <c r="DO1441"/>
      <c r="DP1441"/>
      <c r="DQ1441"/>
      <c r="DR1441"/>
      <c r="DS1441"/>
      <c r="DT1441"/>
      <c r="DU1441"/>
      <c r="DV1441"/>
      <c r="DW1441"/>
      <c r="DX1441"/>
      <c r="DY1441"/>
      <c r="DZ1441"/>
      <c r="EA1441"/>
      <c r="EB1441"/>
      <c r="EC1441"/>
      <c r="ED1441"/>
      <c r="EE1441"/>
      <c r="EF1441"/>
      <c r="EG1441"/>
      <c r="EH1441"/>
      <c r="EI1441"/>
      <c r="EJ1441"/>
      <c r="EK1441"/>
      <c r="EL1441"/>
      <c r="EM1441"/>
      <c r="EN1441"/>
      <c r="EO1441"/>
      <c r="EP1441"/>
      <c r="EQ1441"/>
      <c r="ER1441"/>
      <c r="ES1441"/>
      <c r="ET1441"/>
      <c r="EU1441"/>
      <c r="EV1441"/>
      <c r="EW1441"/>
      <c r="EX1441"/>
      <c r="EY1441"/>
    </row>
    <row r="1442" spans="1:155">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c r="CW1442"/>
      <c r="CX1442"/>
      <c r="CY1442"/>
      <c r="CZ1442"/>
      <c r="DA1442"/>
      <c r="DB1442"/>
      <c r="DC1442"/>
      <c r="DD1442"/>
      <c r="DE1442"/>
      <c r="DF1442"/>
      <c r="DG1442"/>
      <c r="DH1442"/>
      <c r="DI1442"/>
      <c r="DJ1442"/>
      <c r="DK1442"/>
      <c r="DL1442"/>
      <c r="DM1442"/>
      <c r="DN1442"/>
      <c r="DO1442"/>
      <c r="DP1442"/>
      <c r="DQ1442"/>
      <c r="DR1442"/>
      <c r="DS1442"/>
      <c r="DT1442"/>
      <c r="DU1442"/>
      <c r="DV1442"/>
      <c r="DW1442"/>
      <c r="DX1442"/>
      <c r="DY1442"/>
      <c r="DZ1442"/>
      <c r="EA1442"/>
      <c r="EB1442"/>
      <c r="EC1442"/>
      <c r="ED1442"/>
      <c r="EE1442"/>
      <c r="EF1442"/>
      <c r="EG1442"/>
      <c r="EH1442"/>
      <c r="EI1442"/>
      <c r="EJ1442"/>
      <c r="EK1442"/>
      <c r="EL1442"/>
      <c r="EM1442"/>
      <c r="EN1442"/>
      <c r="EO1442"/>
      <c r="EP1442"/>
      <c r="EQ1442"/>
      <c r="ER1442"/>
      <c r="ES1442"/>
      <c r="ET1442"/>
      <c r="EU1442"/>
      <c r="EV1442"/>
      <c r="EW1442"/>
      <c r="EX1442"/>
      <c r="EY1442"/>
    </row>
    <row r="1443" spans="1:155">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c r="CW1443"/>
      <c r="CX1443"/>
      <c r="CY1443"/>
      <c r="CZ1443"/>
      <c r="DA1443"/>
      <c r="DB1443"/>
      <c r="DC1443"/>
      <c r="DD1443"/>
      <c r="DE1443"/>
      <c r="DF1443"/>
      <c r="DG1443"/>
      <c r="DH1443"/>
      <c r="DI1443"/>
      <c r="DJ1443"/>
      <c r="DK1443"/>
      <c r="DL1443"/>
      <c r="DM1443"/>
      <c r="DN1443"/>
      <c r="DO1443"/>
      <c r="DP1443"/>
      <c r="DQ1443"/>
      <c r="DR1443"/>
      <c r="DS1443"/>
      <c r="DT1443"/>
      <c r="DU1443"/>
      <c r="DV1443"/>
      <c r="DW1443"/>
      <c r="DX1443"/>
      <c r="DY1443"/>
      <c r="DZ1443"/>
      <c r="EA1443"/>
      <c r="EB1443"/>
      <c r="EC1443"/>
      <c r="ED1443"/>
      <c r="EE1443"/>
      <c r="EF1443"/>
      <c r="EG1443"/>
      <c r="EH1443"/>
      <c r="EI1443"/>
      <c r="EJ1443"/>
      <c r="EK1443"/>
      <c r="EL1443"/>
      <c r="EM1443"/>
      <c r="EN1443"/>
      <c r="EO1443"/>
      <c r="EP1443"/>
      <c r="EQ1443"/>
      <c r="ER1443"/>
      <c r="ES1443"/>
      <c r="ET1443"/>
      <c r="EU1443"/>
      <c r="EV1443"/>
      <c r="EW1443"/>
      <c r="EX1443"/>
      <c r="EY1443"/>
    </row>
    <row r="1444" spans="1:155">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c r="CW1444"/>
      <c r="CX1444"/>
      <c r="CY1444"/>
      <c r="CZ1444"/>
      <c r="DA1444"/>
      <c r="DB1444"/>
      <c r="DC1444"/>
      <c r="DD1444"/>
      <c r="DE1444"/>
      <c r="DF1444"/>
      <c r="DG1444"/>
      <c r="DH1444"/>
      <c r="DI1444"/>
      <c r="DJ1444"/>
      <c r="DK1444"/>
      <c r="DL1444"/>
      <c r="DM1444"/>
      <c r="DN1444"/>
      <c r="DO1444"/>
      <c r="DP1444"/>
      <c r="DQ1444"/>
      <c r="DR1444"/>
      <c r="DS1444"/>
      <c r="DT1444"/>
      <c r="DU1444"/>
      <c r="DV1444"/>
      <c r="DW1444"/>
      <c r="DX1444"/>
      <c r="DY1444"/>
      <c r="DZ1444"/>
      <c r="EA1444"/>
      <c r="EB1444"/>
      <c r="EC1444"/>
      <c r="ED1444"/>
      <c r="EE1444"/>
      <c r="EF1444"/>
      <c r="EG1444"/>
      <c r="EH1444"/>
      <c r="EI1444"/>
      <c r="EJ1444"/>
      <c r="EK1444"/>
      <c r="EL1444"/>
      <c r="EM1444"/>
      <c r="EN1444"/>
      <c r="EO1444"/>
      <c r="EP1444"/>
      <c r="EQ1444"/>
      <c r="ER1444"/>
      <c r="ES1444"/>
      <c r="ET1444"/>
      <c r="EU1444"/>
      <c r="EV1444"/>
      <c r="EW1444"/>
      <c r="EX1444"/>
      <c r="EY1444"/>
    </row>
    <row r="1445" spans="1:155">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c r="CW1445"/>
      <c r="CX1445"/>
      <c r="CY1445"/>
      <c r="CZ1445"/>
      <c r="DA1445"/>
      <c r="DB1445"/>
      <c r="DC1445"/>
      <c r="DD1445"/>
      <c r="DE1445"/>
      <c r="DF1445"/>
      <c r="DG1445"/>
      <c r="DH1445"/>
      <c r="DI1445"/>
      <c r="DJ1445"/>
      <c r="DK1445"/>
      <c r="DL1445"/>
      <c r="DM1445"/>
      <c r="DN1445"/>
      <c r="DO1445"/>
      <c r="DP1445"/>
      <c r="DQ1445"/>
      <c r="DR1445"/>
      <c r="DS1445"/>
      <c r="DT1445"/>
      <c r="DU1445"/>
      <c r="DV1445"/>
      <c r="DW1445"/>
      <c r="DX1445"/>
      <c r="DY1445"/>
      <c r="DZ1445"/>
      <c r="EA1445"/>
      <c r="EB1445"/>
      <c r="EC1445"/>
      <c r="ED1445"/>
      <c r="EE1445"/>
      <c r="EF1445"/>
      <c r="EG1445"/>
      <c r="EH1445"/>
      <c r="EI1445"/>
      <c r="EJ1445"/>
      <c r="EK1445"/>
      <c r="EL1445"/>
      <c r="EM1445"/>
      <c r="EN1445"/>
      <c r="EO1445"/>
      <c r="EP1445"/>
      <c r="EQ1445"/>
      <c r="ER1445"/>
      <c r="ES1445"/>
      <c r="ET1445"/>
      <c r="EU1445"/>
      <c r="EV1445"/>
      <c r="EW1445"/>
      <c r="EX1445"/>
      <c r="EY1445"/>
    </row>
    <row r="1446" spans="1:155">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c r="CW1446"/>
      <c r="CX1446"/>
      <c r="CY1446"/>
      <c r="CZ1446"/>
      <c r="DA1446"/>
      <c r="DB1446"/>
      <c r="DC1446"/>
      <c r="DD1446"/>
      <c r="DE1446"/>
      <c r="DF1446"/>
      <c r="DG1446"/>
      <c r="DH1446"/>
      <c r="DI1446"/>
      <c r="DJ1446"/>
      <c r="DK1446"/>
      <c r="DL1446"/>
      <c r="DM1446"/>
      <c r="DN1446"/>
      <c r="DO1446"/>
      <c r="DP1446"/>
      <c r="DQ1446"/>
      <c r="DR1446"/>
      <c r="DS1446"/>
      <c r="DT1446"/>
      <c r="DU1446"/>
      <c r="DV1446"/>
      <c r="DW1446"/>
      <c r="DX1446"/>
      <c r="DY1446"/>
      <c r="DZ1446"/>
      <c r="EA1446"/>
      <c r="EB1446"/>
      <c r="EC1446"/>
      <c r="ED1446"/>
      <c r="EE1446"/>
      <c r="EF1446"/>
      <c r="EG1446"/>
      <c r="EH1446"/>
      <c r="EI1446"/>
      <c r="EJ1446"/>
      <c r="EK1446"/>
      <c r="EL1446"/>
      <c r="EM1446"/>
      <c r="EN1446"/>
      <c r="EO1446"/>
      <c r="EP1446"/>
      <c r="EQ1446"/>
      <c r="ER1446"/>
      <c r="ES1446"/>
      <c r="ET1446"/>
      <c r="EU1446"/>
      <c r="EV1446"/>
      <c r="EW1446"/>
      <c r="EX1446"/>
      <c r="EY1446"/>
    </row>
    <row r="1447" spans="1:155">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c r="CW1447"/>
      <c r="CX1447"/>
      <c r="CY1447"/>
      <c r="CZ1447"/>
      <c r="DA1447"/>
      <c r="DB1447"/>
      <c r="DC1447"/>
      <c r="DD1447"/>
      <c r="DE1447"/>
      <c r="DF1447"/>
      <c r="DG1447"/>
      <c r="DH1447"/>
      <c r="DI1447"/>
      <c r="DJ1447"/>
      <c r="DK1447"/>
      <c r="DL1447"/>
      <c r="DM1447"/>
      <c r="DN1447"/>
      <c r="DO1447"/>
      <c r="DP1447"/>
      <c r="DQ1447"/>
      <c r="DR1447"/>
      <c r="DS1447"/>
      <c r="DT1447"/>
      <c r="DU1447"/>
      <c r="DV1447"/>
      <c r="DW1447"/>
      <c r="DX1447"/>
      <c r="DY1447"/>
      <c r="DZ1447"/>
      <c r="EA1447"/>
      <c r="EB1447"/>
      <c r="EC1447"/>
      <c r="ED1447"/>
      <c r="EE1447"/>
      <c r="EF1447"/>
      <c r="EG1447"/>
      <c r="EH1447"/>
      <c r="EI1447"/>
      <c r="EJ1447"/>
      <c r="EK1447"/>
      <c r="EL1447"/>
      <c r="EM1447"/>
      <c r="EN1447"/>
      <c r="EO1447"/>
      <c r="EP1447"/>
      <c r="EQ1447"/>
      <c r="ER1447"/>
      <c r="ES1447"/>
      <c r="ET1447"/>
      <c r="EU1447"/>
      <c r="EV1447"/>
      <c r="EW1447"/>
      <c r="EX1447"/>
      <c r="EY1447"/>
    </row>
    <row r="1448" spans="1:155">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c r="CW1448"/>
      <c r="CX1448"/>
      <c r="CY1448"/>
      <c r="CZ1448"/>
      <c r="DA1448"/>
      <c r="DB1448"/>
      <c r="DC1448"/>
      <c r="DD1448"/>
      <c r="DE1448"/>
      <c r="DF1448"/>
      <c r="DG1448"/>
      <c r="DH1448"/>
      <c r="DI1448"/>
      <c r="DJ1448"/>
      <c r="DK1448"/>
      <c r="DL1448"/>
      <c r="DM1448"/>
      <c r="DN1448"/>
      <c r="DO1448"/>
      <c r="DP1448"/>
      <c r="DQ1448"/>
      <c r="DR1448"/>
      <c r="DS1448"/>
      <c r="DT1448"/>
      <c r="DU1448"/>
      <c r="DV1448"/>
      <c r="DW1448"/>
      <c r="DX1448"/>
      <c r="DY1448"/>
      <c r="DZ1448"/>
      <c r="EA1448"/>
      <c r="EB1448"/>
      <c r="EC1448"/>
      <c r="ED1448"/>
      <c r="EE1448"/>
      <c r="EF1448"/>
      <c r="EG1448"/>
      <c r="EH1448"/>
      <c r="EI1448"/>
      <c r="EJ1448"/>
      <c r="EK1448"/>
      <c r="EL1448"/>
      <c r="EM1448"/>
      <c r="EN1448"/>
      <c r="EO1448"/>
      <c r="EP1448"/>
      <c r="EQ1448"/>
      <c r="ER1448"/>
      <c r="ES1448"/>
      <c r="ET1448"/>
      <c r="EU1448"/>
      <c r="EV1448"/>
      <c r="EW1448"/>
      <c r="EX1448"/>
      <c r="EY1448"/>
    </row>
    <row r="1449" spans="1:155">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c r="CW1449"/>
      <c r="CX1449"/>
      <c r="CY1449"/>
      <c r="CZ1449"/>
      <c r="DA1449"/>
      <c r="DB1449"/>
      <c r="DC1449"/>
      <c r="DD1449"/>
      <c r="DE1449"/>
      <c r="DF1449"/>
      <c r="DG1449"/>
      <c r="DH1449"/>
      <c r="DI1449"/>
      <c r="DJ1449"/>
      <c r="DK1449"/>
      <c r="DL1449"/>
      <c r="DM1449"/>
      <c r="DN1449"/>
      <c r="DO1449"/>
      <c r="DP1449"/>
      <c r="DQ1449"/>
      <c r="DR1449"/>
      <c r="DS1449"/>
      <c r="DT1449"/>
      <c r="DU1449"/>
      <c r="DV1449"/>
      <c r="DW1449"/>
      <c r="DX1449"/>
      <c r="DY1449"/>
      <c r="DZ1449"/>
      <c r="EA1449"/>
      <c r="EB1449"/>
      <c r="EC1449"/>
      <c r="ED1449"/>
      <c r="EE1449"/>
      <c r="EF1449"/>
      <c r="EG1449"/>
      <c r="EH1449"/>
      <c r="EI1449"/>
      <c r="EJ1449"/>
      <c r="EK1449"/>
      <c r="EL1449"/>
      <c r="EM1449"/>
      <c r="EN1449"/>
      <c r="EO1449"/>
      <c r="EP1449"/>
      <c r="EQ1449"/>
      <c r="ER1449"/>
      <c r="ES1449"/>
      <c r="ET1449"/>
      <c r="EU1449"/>
      <c r="EV1449"/>
      <c r="EW1449"/>
      <c r="EX1449"/>
      <c r="EY1449"/>
    </row>
    <row r="1450" spans="1:155">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c r="CW1450"/>
      <c r="CX1450"/>
      <c r="CY1450"/>
      <c r="CZ1450"/>
      <c r="DA1450"/>
      <c r="DB1450"/>
      <c r="DC1450"/>
      <c r="DD1450"/>
      <c r="DE1450"/>
      <c r="DF1450"/>
      <c r="DG1450"/>
      <c r="DH1450"/>
      <c r="DI1450"/>
      <c r="DJ1450"/>
      <c r="DK1450"/>
      <c r="DL1450"/>
      <c r="DM1450"/>
      <c r="DN1450"/>
      <c r="DO1450"/>
      <c r="DP1450"/>
      <c r="DQ1450"/>
      <c r="DR1450"/>
      <c r="DS1450"/>
      <c r="DT1450"/>
      <c r="DU1450"/>
      <c r="DV1450"/>
      <c r="DW1450"/>
      <c r="DX1450"/>
      <c r="DY1450"/>
      <c r="DZ1450"/>
      <c r="EA1450"/>
      <c r="EB1450"/>
      <c r="EC1450"/>
      <c r="ED1450"/>
      <c r="EE1450"/>
      <c r="EF1450"/>
      <c r="EG1450"/>
      <c r="EH1450"/>
      <c r="EI1450"/>
      <c r="EJ1450"/>
      <c r="EK1450"/>
      <c r="EL1450"/>
      <c r="EM1450"/>
      <c r="EN1450"/>
      <c r="EO1450"/>
      <c r="EP1450"/>
      <c r="EQ1450"/>
      <c r="ER1450"/>
      <c r="ES1450"/>
      <c r="ET1450"/>
      <c r="EU1450"/>
      <c r="EV1450"/>
      <c r="EW1450"/>
      <c r="EX1450"/>
      <c r="EY1450"/>
    </row>
    <row r="1451" spans="1:155">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c r="CW1451"/>
      <c r="CX1451"/>
      <c r="CY1451"/>
      <c r="CZ1451"/>
      <c r="DA1451"/>
      <c r="DB1451"/>
      <c r="DC1451"/>
      <c r="DD1451"/>
      <c r="DE1451"/>
      <c r="DF1451"/>
      <c r="DG1451"/>
      <c r="DH1451"/>
      <c r="DI1451"/>
      <c r="DJ1451"/>
      <c r="DK1451"/>
      <c r="DL1451"/>
      <c r="DM1451"/>
      <c r="DN1451"/>
      <c r="DO1451"/>
      <c r="DP1451"/>
      <c r="DQ1451"/>
      <c r="DR1451"/>
      <c r="DS1451"/>
      <c r="DT1451"/>
      <c r="DU1451"/>
      <c r="DV1451"/>
      <c r="DW1451"/>
      <c r="DX1451"/>
      <c r="DY1451"/>
      <c r="DZ1451"/>
      <c r="EA1451"/>
      <c r="EB1451"/>
      <c r="EC1451"/>
      <c r="ED1451"/>
      <c r="EE1451"/>
      <c r="EF1451"/>
      <c r="EG1451"/>
      <c r="EH1451"/>
      <c r="EI1451"/>
      <c r="EJ1451"/>
      <c r="EK1451"/>
      <c r="EL1451"/>
      <c r="EM1451"/>
      <c r="EN1451"/>
      <c r="EO1451"/>
      <c r="EP1451"/>
      <c r="EQ1451"/>
      <c r="ER1451"/>
      <c r="ES1451"/>
      <c r="ET1451"/>
      <c r="EU1451"/>
      <c r="EV1451"/>
      <c r="EW1451"/>
      <c r="EX1451"/>
      <c r="EY1451"/>
    </row>
    <row r="1452" spans="1:155">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c r="CW1452"/>
      <c r="CX1452"/>
      <c r="CY1452"/>
      <c r="CZ1452"/>
      <c r="DA1452"/>
      <c r="DB1452"/>
      <c r="DC1452"/>
      <c r="DD1452"/>
      <c r="DE1452"/>
      <c r="DF1452"/>
      <c r="DG1452"/>
      <c r="DH1452"/>
      <c r="DI1452"/>
      <c r="DJ1452"/>
      <c r="DK1452"/>
      <c r="DL1452"/>
      <c r="DM1452"/>
      <c r="DN1452"/>
      <c r="DO1452"/>
      <c r="DP1452"/>
      <c r="DQ1452"/>
      <c r="DR1452"/>
      <c r="DS1452"/>
      <c r="DT1452"/>
      <c r="DU1452"/>
      <c r="DV1452"/>
      <c r="DW1452"/>
      <c r="DX1452"/>
      <c r="DY1452"/>
      <c r="DZ1452"/>
      <c r="EA1452"/>
      <c r="EB1452"/>
      <c r="EC1452"/>
      <c r="ED1452"/>
      <c r="EE1452"/>
      <c r="EF1452"/>
      <c r="EG1452"/>
      <c r="EH1452"/>
      <c r="EI1452"/>
      <c r="EJ1452"/>
      <c r="EK1452"/>
      <c r="EL1452"/>
      <c r="EM1452"/>
      <c r="EN1452"/>
      <c r="EO1452"/>
      <c r="EP1452"/>
      <c r="EQ1452"/>
      <c r="ER1452"/>
      <c r="ES1452"/>
      <c r="ET1452"/>
      <c r="EU1452"/>
      <c r="EV1452"/>
      <c r="EW1452"/>
      <c r="EX1452"/>
      <c r="EY1452"/>
    </row>
    <row r="1453" spans="1:155">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c r="CW1453"/>
      <c r="CX1453"/>
      <c r="CY1453"/>
      <c r="CZ1453"/>
      <c r="DA1453"/>
      <c r="DB1453"/>
      <c r="DC1453"/>
      <c r="DD1453"/>
      <c r="DE1453"/>
      <c r="DF1453"/>
      <c r="DG1453"/>
      <c r="DH1453"/>
      <c r="DI1453"/>
      <c r="DJ1453"/>
      <c r="DK1453"/>
      <c r="DL1453"/>
      <c r="DM1453"/>
      <c r="DN1453"/>
      <c r="DO1453"/>
      <c r="DP1453"/>
      <c r="DQ1453"/>
      <c r="DR1453"/>
      <c r="DS1453"/>
      <c r="DT1453"/>
      <c r="DU1453"/>
      <c r="DV1453"/>
      <c r="DW1453"/>
      <c r="DX1453"/>
      <c r="DY1453"/>
      <c r="DZ1453"/>
      <c r="EA1453"/>
      <c r="EB1453"/>
      <c r="EC1453"/>
      <c r="ED1453"/>
      <c r="EE1453"/>
      <c r="EF1453"/>
      <c r="EG1453"/>
      <c r="EH1453"/>
      <c r="EI1453"/>
      <c r="EJ1453"/>
      <c r="EK1453"/>
      <c r="EL1453"/>
      <c r="EM1453"/>
      <c r="EN1453"/>
      <c r="EO1453"/>
      <c r="EP1453"/>
      <c r="EQ1453"/>
      <c r="ER1453"/>
      <c r="ES1453"/>
      <c r="ET1453"/>
      <c r="EU1453"/>
      <c r="EV1453"/>
      <c r="EW1453"/>
      <c r="EX1453"/>
      <c r="EY1453"/>
    </row>
    <row r="1454" spans="1:155">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c r="CW1454"/>
      <c r="CX1454"/>
      <c r="CY1454"/>
      <c r="CZ1454"/>
      <c r="DA1454"/>
      <c r="DB1454"/>
      <c r="DC1454"/>
      <c r="DD1454"/>
      <c r="DE1454"/>
      <c r="DF1454"/>
      <c r="DG1454"/>
      <c r="DH1454"/>
      <c r="DI1454"/>
      <c r="DJ1454"/>
      <c r="DK1454"/>
      <c r="DL1454"/>
      <c r="DM1454"/>
      <c r="DN1454"/>
      <c r="DO1454"/>
      <c r="DP1454"/>
      <c r="DQ1454"/>
      <c r="DR1454"/>
      <c r="DS1454"/>
      <c r="DT1454"/>
      <c r="DU1454"/>
      <c r="DV1454"/>
      <c r="DW1454"/>
      <c r="DX1454"/>
      <c r="DY1454"/>
      <c r="DZ1454"/>
      <c r="EA1454"/>
      <c r="EB1454"/>
      <c r="EC1454"/>
      <c r="ED1454"/>
      <c r="EE1454"/>
      <c r="EF1454"/>
      <c r="EG1454"/>
      <c r="EH1454"/>
      <c r="EI1454"/>
      <c r="EJ1454"/>
      <c r="EK1454"/>
      <c r="EL1454"/>
      <c r="EM1454"/>
      <c r="EN1454"/>
      <c r="EO1454"/>
      <c r="EP1454"/>
      <c r="EQ1454"/>
      <c r="ER1454"/>
      <c r="ES1454"/>
      <c r="ET1454"/>
      <c r="EU1454"/>
      <c r="EV1454"/>
      <c r="EW1454"/>
      <c r="EX1454"/>
      <c r="EY1454"/>
    </row>
    <row r="1455" spans="1:155">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c r="CW1455"/>
      <c r="CX1455"/>
      <c r="CY1455"/>
      <c r="CZ1455"/>
      <c r="DA1455"/>
      <c r="DB1455"/>
      <c r="DC1455"/>
      <c r="DD1455"/>
      <c r="DE1455"/>
      <c r="DF1455"/>
      <c r="DG1455"/>
      <c r="DH1455"/>
      <c r="DI1455"/>
      <c r="DJ1455"/>
      <c r="DK1455"/>
      <c r="DL1455"/>
      <c r="DM1455"/>
      <c r="DN1455"/>
      <c r="DO1455"/>
      <c r="DP1455"/>
      <c r="DQ1455"/>
      <c r="DR1455"/>
      <c r="DS1455"/>
      <c r="DT1455"/>
      <c r="DU1455"/>
      <c r="DV1455"/>
      <c r="DW1455"/>
      <c r="DX1455"/>
      <c r="DY1455"/>
      <c r="DZ1455"/>
      <c r="EA1455"/>
      <c r="EB1455"/>
      <c r="EC1455"/>
      <c r="ED1455"/>
      <c r="EE1455"/>
      <c r="EF1455"/>
      <c r="EG1455"/>
      <c r="EH1455"/>
      <c r="EI1455"/>
      <c r="EJ1455"/>
      <c r="EK1455"/>
      <c r="EL1455"/>
      <c r="EM1455"/>
      <c r="EN1455"/>
      <c r="EO1455"/>
      <c r="EP1455"/>
      <c r="EQ1455"/>
      <c r="ER1455"/>
      <c r="ES1455"/>
      <c r="ET1455"/>
      <c r="EU1455"/>
      <c r="EV1455"/>
      <c r="EW1455"/>
      <c r="EX1455"/>
      <c r="EY1455"/>
    </row>
    <row r="1456" spans="1:155">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c r="CW1456"/>
      <c r="CX1456"/>
      <c r="CY1456"/>
      <c r="CZ1456"/>
      <c r="DA1456"/>
      <c r="DB1456"/>
      <c r="DC1456"/>
      <c r="DD1456"/>
      <c r="DE1456"/>
      <c r="DF1456"/>
      <c r="DG1456"/>
      <c r="DH1456"/>
      <c r="DI1456"/>
      <c r="DJ1456"/>
      <c r="DK1456"/>
      <c r="DL1456"/>
      <c r="DM1456"/>
      <c r="DN1456"/>
      <c r="DO1456"/>
      <c r="DP1456"/>
      <c r="DQ1456"/>
      <c r="DR1456"/>
      <c r="DS1456"/>
      <c r="DT1456"/>
      <c r="DU1456"/>
      <c r="DV1456"/>
      <c r="DW1456"/>
      <c r="DX1456"/>
      <c r="DY1456"/>
      <c r="DZ1456"/>
      <c r="EA1456"/>
      <c r="EB1456"/>
      <c r="EC1456"/>
      <c r="ED1456"/>
      <c r="EE1456"/>
      <c r="EF1456"/>
      <c r="EG1456"/>
      <c r="EH1456"/>
      <c r="EI1456"/>
      <c r="EJ1456"/>
      <c r="EK1456"/>
      <c r="EL1456"/>
      <c r="EM1456"/>
      <c r="EN1456"/>
      <c r="EO1456"/>
      <c r="EP1456"/>
      <c r="EQ1456"/>
      <c r="ER1456"/>
      <c r="ES1456"/>
      <c r="ET1456"/>
      <c r="EU1456"/>
      <c r="EV1456"/>
      <c r="EW1456"/>
      <c r="EX1456"/>
      <c r="EY1456"/>
    </row>
    <row r="1457" spans="1:155">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c r="CW1457"/>
      <c r="CX1457"/>
      <c r="CY1457"/>
      <c r="CZ1457"/>
      <c r="DA1457"/>
      <c r="DB1457"/>
      <c r="DC1457"/>
      <c r="DD1457"/>
      <c r="DE1457"/>
      <c r="DF1457"/>
      <c r="DG1457"/>
      <c r="DH1457"/>
      <c r="DI1457"/>
      <c r="DJ1457"/>
      <c r="DK1457"/>
      <c r="DL1457"/>
      <c r="DM1457"/>
      <c r="DN1457"/>
      <c r="DO1457"/>
      <c r="DP1457"/>
      <c r="DQ1457"/>
      <c r="DR1457"/>
      <c r="DS1457"/>
      <c r="DT1457"/>
      <c r="DU1457"/>
      <c r="DV1457"/>
      <c r="DW1457"/>
      <c r="DX1457"/>
      <c r="DY1457"/>
      <c r="DZ1457"/>
      <c r="EA1457"/>
      <c r="EB1457"/>
      <c r="EC1457"/>
      <c r="ED1457"/>
      <c r="EE1457"/>
      <c r="EF1457"/>
      <c r="EG1457"/>
      <c r="EH1457"/>
      <c r="EI1457"/>
      <c r="EJ1457"/>
      <c r="EK1457"/>
      <c r="EL1457"/>
      <c r="EM1457"/>
      <c r="EN1457"/>
      <c r="EO1457"/>
      <c r="EP1457"/>
      <c r="EQ1457"/>
      <c r="ER1457"/>
      <c r="ES1457"/>
      <c r="ET1457"/>
      <c r="EU1457"/>
      <c r="EV1457"/>
      <c r="EW1457"/>
      <c r="EX1457"/>
      <c r="EY1457"/>
    </row>
    <row r="1458" spans="1:155">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c r="CW1458"/>
      <c r="CX1458"/>
      <c r="CY1458"/>
      <c r="CZ1458"/>
      <c r="DA1458"/>
      <c r="DB1458"/>
      <c r="DC1458"/>
      <c r="DD1458"/>
      <c r="DE1458"/>
      <c r="DF1458"/>
      <c r="DG1458"/>
      <c r="DH1458"/>
      <c r="DI1458"/>
      <c r="DJ1458"/>
      <c r="DK1458"/>
      <c r="DL1458"/>
      <c r="DM1458"/>
      <c r="DN1458"/>
      <c r="DO1458"/>
      <c r="DP1458"/>
      <c r="DQ1458"/>
      <c r="DR1458"/>
      <c r="DS1458"/>
      <c r="DT1458"/>
      <c r="DU1458"/>
      <c r="DV1458"/>
      <c r="DW1458"/>
      <c r="DX1458"/>
      <c r="DY1458"/>
      <c r="DZ1458"/>
      <c r="EA1458"/>
      <c r="EB1458"/>
      <c r="EC1458"/>
      <c r="ED1458"/>
      <c r="EE1458"/>
      <c r="EF1458"/>
      <c r="EG1458"/>
      <c r="EH1458"/>
      <c r="EI1458"/>
      <c r="EJ1458"/>
      <c r="EK1458"/>
      <c r="EL1458"/>
      <c r="EM1458"/>
      <c r="EN1458"/>
      <c r="EO1458"/>
      <c r="EP1458"/>
      <c r="EQ1458"/>
      <c r="ER1458"/>
      <c r="ES1458"/>
      <c r="ET1458"/>
      <c r="EU1458"/>
      <c r="EV1458"/>
      <c r="EW1458"/>
      <c r="EX1458"/>
      <c r="EY1458"/>
    </row>
    <row r="1459" spans="1:155">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c r="CW1459"/>
      <c r="CX1459"/>
      <c r="CY1459"/>
      <c r="CZ1459"/>
      <c r="DA1459"/>
      <c r="DB1459"/>
      <c r="DC1459"/>
      <c r="DD1459"/>
      <c r="DE1459"/>
      <c r="DF1459"/>
      <c r="DG1459"/>
      <c r="DH1459"/>
      <c r="DI1459"/>
      <c r="DJ1459"/>
      <c r="DK1459"/>
      <c r="DL1459"/>
      <c r="DM1459"/>
      <c r="DN1459"/>
      <c r="DO1459"/>
      <c r="DP1459"/>
      <c r="DQ1459"/>
      <c r="DR1459"/>
      <c r="DS1459"/>
      <c r="DT1459"/>
      <c r="DU1459"/>
      <c r="DV1459"/>
      <c r="DW1459"/>
      <c r="DX1459"/>
      <c r="DY1459"/>
      <c r="DZ1459"/>
      <c r="EA1459"/>
      <c r="EB1459"/>
      <c r="EC1459"/>
      <c r="ED1459"/>
      <c r="EE1459"/>
      <c r="EF1459"/>
      <c r="EG1459"/>
      <c r="EH1459"/>
      <c r="EI1459"/>
      <c r="EJ1459"/>
      <c r="EK1459"/>
      <c r="EL1459"/>
      <c r="EM1459"/>
      <c r="EN1459"/>
      <c r="EO1459"/>
      <c r="EP1459"/>
      <c r="EQ1459"/>
      <c r="ER1459"/>
      <c r="ES1459"/>
      <c r="ET1459"/>
      <c r="EU1459"/>
      <c r="EV1459"/>
      <c r="EW1459"/>
      <c r="EX1459"/>
      <c r="EY1459"/>
    </row>
    <row r="1460" spans="1:155">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c r="CW1460"/>
      <c r="CX1460"/>
      <c r="CY1460"/>
      <c r="CZ1460"/>
      <c r="DA1460"/>
      <c r="DB1460"/>
      <c r="DC1460"/>
      <c r="DD1460"/>
      <c r="DE1460"/>
      <c r="DF1460"/>
      <c r="DG1460"/>
      <c r="DH1460"/>
      <c r="DI1460"/>
      <c r="DJ1460"/>
      <c r="DK1460"/>
      <c r="DL1460"/>
      <c r="DM1460"/>
      <c r="DN1460"/>
      <c r="DO1460"/>
      <c r="DP1460"/>
      <c r="DQ1460"/>
      <c r="DR1460"/>
      <c r="DS1460"/>
      <c r="DT1460"/>
      <c r="DU1460"/>
      <c r="DV1460"/>
      <c r="DW1460"/>
      <c r="DX1460"/>
      <c r="DY1460"/>
      <c r="DZ1460"/>
      <c r="EA1460"/>
      <c r="EB1460"/>
      <c r="EC1460"/>
      <c r="ED1460"/>
      <c r="EE1460"/>
      <c r="EF1460"/>
      <c r="EG1460"/>
      <c r="EH1460"/>
      <c r="EI1460"/>
      <c r="EJ1460"/>
      <c r="EK1460"/>
      <c r="EL1460"/>
      <c r="EM1460"/>
      <c r="EN1460"/>
      <c r="EO1460"/>
      <c r="EP1460"/>
      <c r="EQ1460"/>
      <c r="ER1460"/>
      <c r="ES1460"/>
      <c r="ET1460"/>
      <c r="EU1460"/>
      <c r="EV1460"/>
      <c r="EW1460"/>
      <c r="EX1460"/>
      <c r="EY1460"/>
    </row>
    <row r="1461" spans="1:155">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c r="CW1461"/>
      <c r="CX1461"/>
      <c r="CY1461"/>
      <c r="CZ1461"/>
      <c r="DA1461"/>
      <c r="DB1461"/>
      <c r="DC1461"/>
      <c r="DD1461"/>
      <c r="DE1461"/>
      <c r="DF1461"/>
      <c r="DG1461"/>
      <c r="DH1461"/>
      <c r="DI1461"/>
      <c r="DJ1461"/>
      <c r="DK1461"/>
      <c r="DL1461"/>
      <c r="DM1461"/>
      <c r="DN1461"/>
      <c r="DO1461"/>
      <c r="DP1461"/>
      <c r="DQ1461"/>
      <c r="DR1461"/>
      <c r="DS1461"/>
      <c r="DT1461"/>
      <c r="DU1461"/>
      <c r="DV1461"/>
      <c r="DW1461"/>
      <c r="DX1461"/>
      <c r="DY1461"/>
      <c r="DZ1461"/>
      <c r="EA1461"/>
      <c r="EB1461"/>
      <c r="EC1461"/>
      <c r="ED1461"/>
      <c r="EE1461"/>
      <c r="EF1461"/>
      <c r="EG1461"/>
      <c r="EH1461"/>
      <c r="EI1461"/>
      <c r="EJ1461"/>
      <c r="EK1461"/>
      <c r="EL1461"/>
      <c r="EM1461"/>
      <c r="EN1461"/>
      <c r="EO1461"/>
      <c r="EP1461"/>
      <c r="EQ1461"/>
      <c r="ER1461"/>
      <c r="ES1461"/>
      <c r="ET1461"/>
      <c r="EU1461"/>
      <c r="EV1461"/>
      <c r="EW1461"/>
      <c r="EX1461"/>
      <c r="EY1461"/>
    </row>
    <row r="1462" spans="1:155">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c r="CW1462"/>
      <c r="CX1462"/>
      <c r="CY1462"/>
      <c r="CZ1462"/>
      <c r="DA1462"/>
      <c r="DB1462"/>
      <c r="DC1462"/>
      <c r="DD1462"/>
      <c r="DE1462"/>
      <c r="DF1462"/>
      <c r="DG1462"/>
      <c r="DH1462"/>
      <c r="DI1462"/>
      <c r="DJ1462"/>
      <c r="DK1462"/>
      <c r="DL1462"/>
      <c r="DM1462"/>
      <c r="DN1462"/>
      <c r="DO1462"/>
      <c r="DP1462"/>
      <c r="DQ1462"/>
      <c r="DR1462"/>
      <c r="DS1462"/>
      <c r="DT1462"/>
      <c r="DU1462"/>
      <c r="DV1462"/>
      <c r="DW1462"/>
      <c r="DX1462"/>
      <c r="DY1462"/>
      <c r="DZ1462"/>
      <c r="EA1462"/>
      <c r="EB1462"/>
      <c r="EC1462"/>
      <c r="ED1462"/>
      <c r="EE1462"/>
      <c r="EF1462"/>
      <c r="EG1462"/>
      <c r="EH1462"/>
      <c r="EI1462"/>
      <c r="EJ1462"/>
      <c r="EK1462"/>
      <c r="EL1462"/>
      <c r="EM1462"/>
      <c r="EN1462"/>
      <c r="EO1462"/>
      <c r="EP1462"/>
      <c r="EQ1462"/>
      <c r="ER1462"/>
      <c r="ES1462"/>
      <c r="ET1462"/>
      <c r="EU1462"/>
      <c r="EV1462"/>
      <c r="EW1462"/>
      <c r="EX1462"/>
      <c r="EY1462"/>
    </row>
    <row r="1463" spans="1:155">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c r="CW1463"/>
      <c r="CX1463"/>
      <c r="CY1463"/>
      <c r="CZ1463"/>
      <c r="DA1463"/>
      <c r="DB1463"/>
      <c r="DC1463"/>
      <c r="DD1463"/>
      <c r="DE1463"/>
      <c r="DF1463"/>
      <c r="DG1463"/>
      <c r="DH1463"/>
      <c r="DI1463"/>
      <c r="DJ1463"/>
      <c r="DK1463"/>
      <c r="DL1463"/>
      <c r="DM1463"/>
      <c r="DN1463"/>
      <c r="DO1463"/>
      <c r="DP1463"/>
      <c r="DQ1463"/>
      <c r="DR1463"/>
      <c r="DS1463"/>
      <c r="DT1463"/>
      <c r="DU1463"/>
      <c r="DV1463"/>
      <c r="DW1463"/>
      <c r="DX1463"/>
      <c r="DY1463"/>
      <c r="DZ1463"/>
      <c r="EA1463"/>
      <c r="EB1463"/>
      <c r="EC1463"/>
      <c r="ED1463"/>
      <c r="EE1463"/>
      <c r="EF1463"/>
      <c r="EG1463"/>
      <c r="EH1463"/>
      <c r="EI1463"/>
      <c r="EJ1463"/>
      <c r="EK1463"/>
      <c r="EL1463"/>
      <c r="EM1463"/>
      <c r="EN1463"/>
      <c r="EO1463"/>
      <c r="EP1463"/>
      <c r="EQ1463"/>
      <c r="ER1463"/>
      <c r="ES1463"/>
      <c r="ET1463"/>
      <c r="EU1463"/>
      <c r="EV1463"/>
      <c r="EW1463"/>
      <c r="EX1463"/>
      <c r="EY1463"/>
    </row>
    <row r="1464" spans="1:155">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c r="CW1464"/>
      <c r="CX1464"/>
      <c r="CY1464"/>
      <c r="CZ1464"/>
      <c r="DA1464"/>
      <c r="DB1464"/>
      <c r="DC1464"/>
      <c r="DD1464"/>
      <c r="DE1464"/>
      <c r="DF1464"/>
      <c r="DG1464"/>
      <c r="DH1464"/>
      <c r="DI1464"/>
      <c r="DJ1464"/>
      <c r="DK1464"/>
      <c r="DL1464"/>
      <c r="DM1464"/>
      <c r="DN1464"/>
      <c r="DO1464"/>
      <c r="DP1464"/>
      <c r="DQ1464"/>
      <c r="DR1464"/>
      <c r="DS1464"/>
      <c r="DT1464"/>
      <c r="DU1464"/>
      <c r="DV1464"/>
      <c r="DW1464"/>
      <c r="DX1464"/>
      <c r="DY1464"/>
      <c r="DZ1464"/>
      <c r="EA1464"/>
      <c r="EB1464"/>
      <c r="EC1464"/>
      <c r="ED1464"/>
      <c r="EE1464"/>
      <c r="EF1464"/>
      <c r="EG1464"/>
      <c r="EH1464"/>
      <c r="EI1464"/>
      <c r="EJ1464"/>
      <c r="EK1464"/>
      <c r="EL1464"/>
      <c r="EM1464"/>
      <c r="EN1464"/>
      <c r="EO1464"/>
      <c r="EP1464"/>
      <c r="EQ1464"/>
      <c r="ER1464"/>
      <c r="ES1464"/>
      <c r="ET1464"/>
      <c r="EU1464"/>
      <c r="EV1464"/>
      <c r="EW1464"/>
      <c r="EX1464"/>
      <c r="EY1464"/>
    </row>
    <row r="1465" spans="1:155">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c r="CW1465"/>
      <c r="CX1465"/>
      <c r="CY1465"/>
      <c r="CZ1465"/>
      <c r="DA1465"/>
      <c r="DB1465"/>
      <c r="DC1465"/>
      <c r="DD1465"/>
      <c r="DE1465"/>
      <c r="DF1465"/>
      <c r="DG1465"/>
      <c r="DH1465"/>
      <c r="DI1465"/>
      <c r="DJ1465"/>
      <c r="DK1465"/>
      <c r="DL1465"/>
      <c r="DM1465"/>
      <c r="DN1465"/>
      <c r="DO1465"/>
      <c r="DP1465"/>
      <c r="DQ1465"/>
      <c r="DR1465"/>
      <c r="DS1465"/>
      <c r="DT1465"/>
      <c r="DU1465"/>
      <c r="DV1465"/>
      <c r="DW1465"/>
      <c r="DX1465"/>
      <c r="DY1465"/>
      <c r="DZ1465"/>
      <c r="EA1465"/>
      <c r="EB1465"/>
      <c r="EC1465"/>
      <c r="ED1465"/>
      <c r="EE1465"/>
      <c r="EF1465"/>
      <c r="EG1465"/>
      <c r="EH1465"/>
      <c r="EI1465"/>
      <c r="EJ1465"/>
      <c r="EK1465"/>
      <c r="EL1465"/>
      <c r="EM1465"/>
      <c r="EN1465"/>
      <c r="EO1465"/>
      <c r="EP1465"/>
      <c r="EQ1465"/>
      <c r="ER1465"/>
      <c r="ES1465"/>
      <c r="ET1465"/>
      <c r="EU1465"/>
      <c r="EV1465"/>
      <c r="EW1465"/>
      <c r="EX1465"/>
      <c r="EY1465"/>
    </row>
    <row r="1466" spans="1:155">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c r="CW1466"/>
      <c r="CX1466"/>
      <c r="CY1466"/>
      <c r="CZ1466"/>
      <c r="DA1466"/>
      <c r="DB1466"/>
      <c r="DC1466"/>
      <c r="DD1466"/>
      <c r="DE1466"/>
      <c r="DF1466"/>
      <c r="DG1466"/>
      <c r="DH1466"/>
      <c r="DI1466"/>
      <c r="DJ1466"/>
      <c r="DK1466"/>
      <c r="DL1466"/>
      <c r="DM1466"/>
      <c r="DN1466"/>
      <c r="DO1466"/>
      <c r="DP1466"/>
      <c r="DQ1466"/>
      <c r="DR1466"/>
      <c r="DS1466"/>
      <c r="DT1466"/>
      <c r="DU1466"/>
      <c r="DV1466"/>
      <c r="DW1466"/>
      <c r="DX1466"/>
      <c r="DY1466"/>
      <c r="DZ1466"/>
      <c r="EA1466"/>
      <c r="EB1466"/>
      <c r="EC1466"/>
      <c r="ED1466"/>
      <c r="EE1466"/>
      <c r="EF1466"/>
      <c r="EG1466"/>
      <c r="EH1466"/>
      <c r="EI1466"/>
      <c r="EJ1466"/>
      <c r="EK1466"/>
      <c r="EL1466"/>
      <c r="EM1466"/>
      <c r="EN1466"/>
      <c r="EO1466"/>
      <c r="EP1466"/>
      <c r="EQ1466"/>
      <c r="ER1466"/>
      <c r="ES1466"/>
      <c r="ET1466"/>
      <c r="EU1466"/>
      <c r="EV1466"/>
      <c r="EW1466"/>
      <c r="EX1466"/>
      <c r="EY1466"/>
    </row>
    <row r="1467" spans="1:155">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c r="CW1467"/>
      <c r="CX1467"/>
      <c r="CY1467"/>
      <c r="CZ1467"/>
      <c r="DA1467"/>
      <c r="DB1467"/>
      <c r="DC1467"/>
      <c r="DD1467"/>
      <c r="DE1467"/>
      <c r="DF1467"/>
      <c r="DG1467"/>
      <c r="DH1467"/>
      <c r="DI1467"/>
      <c r="DJ1467"/>
      <c r="DK1467"/>
      <c r="DL1467"/>
      <c r="DM1467"/>
      <c r="DN1467"/>
      <c r="DO1467"/>
      <c r="DP1467"/>
      <c r="DQ1467"/>
      <c r="DR1467"/>
      <c r="DS1467"/>
      <c r="DT1467"/>
      <c r="DU1467"/>
      <c r="DV1467"/>
      <c r="DW1467"/>
      <c r="DX1467"/>
      <c r="DY1467"/>
      <c r="DZ1467"/>
      <c r="EA1467"/>
      <c r="EB1467"/>
      <c r="EC1467"/>
      <c r="ED1467"/>
      <c r="EE1467"/>
      <c r="EF1467"/>
      <c r="EG1467"/>
      <c r="EH1467"/>
      <c r="EI1467"/>
      <c r="EJ1467"/>
      <c r="EK1467"/>
      <c r="EL1467"/>
      <c r="EM1467"/>
      <c r="EN1467"/>
      <c r="EO1467"/>
      <c r="EP1467"/>
      <c r="EQ1467"/>
      <c r="ER1467"/>
      <c r="ES1467"/>
      <c r="ET1467"/>
      <c r="EU1467"/>
      <c r="EV1467"/>
      <c r="EW1467"/>
      <c r="EX1467"/>
      <c r="EY1467"/>
    </row>
    <row r="1468" spans="1:155">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c r="CW1468"/>
      <c r="CX1468"/>
      <c r="CY1468"/>
      <c r="CZ1468"/>
      <c r="DA1468"/>
      <c r="DB1468"/>
      <c r="DC1468"/>
      <c r="DD1468"/>
      <c r="DE1468"/>
      <c r="DF1468"/>
      <c r="DG1468"/>
      <c r="DH1468"/>
      <c r="DI1468"/>
      <c r="DJ1468"/>
      <c r="DK1468"/>
      <c r="DL1468"/>
      <c r="DM1468"/>
      <c r="DN1468"/>
      <c r="DO1468"/>
      <c r="DP1468"/>
      <c r="DQ1468"/>
      <c r="DR1468"/>
      <c r="DS1468"/>
      <c r="DT1468"/>
      <c r="DU1468"/>
      <c r="DV1468"/>
      <c r="DW1468"/>
      <c r="DX1468"/>
      <c r="DY1468"/>
      <c r="DZ1468"/>
      <c r="EA1468"/>
      <c r="EB1468"/>
      <c r="EC1468"/>
      <c r="ED1468"/>
      <c r="EE1468"/>
      <c r="EF1468"/>
      <c r="EG1468"/>
      <c r="EH1468"/>
      <c r="EI1468"/>
      <c r="EJ1468"/>
      <c r="EK1468"/>
      <c r="EL1468"/>
      <c r="EM1468"/>
      <c r="EN1468"/>
      <c r="EO1468"/>
      <c r="EP1468"/>
      <c r="EQ1468"/>
      <c r="ER1468"/>
      <c r="ES1468"/>
      <c r="ET1468"/>
      <c r="EU1468"/>
      <c r="EV1468"/>
      <c r="EW1468"/>
      <c r="EX1468"/>
      <c r="EY1468"/>
    </row>
    <row r="1469" spans="1:155">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c r="CW1469"/>
      <c r="CX1469"/>
      <c r="CY1469"/>
      <c r="CZ1469"/>
      <c r="DA1469"/>
      <c r="DB1469"/>
      <c r="DC1469"/>
      <c r="DD1469"/>
      <c r="DE1469"/>
      <c r="DF1469"/>
      <c r="DG1469"/>
      <c r="DH1469"/>
      <c r="DI1469"/>
      <c r="DJ1469"/>
      <c r="DK1469"/>
      <c r="DL1469"/>
      <c r="DM1469"/>
      <c r="DN1469"/>
      <c r="DO1469"/>
      <c r="DP1469"/>
      <c r="DQ1469"/>
      <c r="DR1469"/>
      <c r="DS1469"/>
      <c r="DT1469"/>
      <c r="DU1469"/>
      <c r="DV1469"/>
      <c r="DW1469"/>
      <c r="DX1469"/>
      <c r="DY1469"/>
      <c r="DZ1469"/>
      <c r="EA1469"/>
      <c r="EB1469"/>
      <c r="EC1469"/>
      <c r="ED1469"/>
      <c r="EE1469"/>
      <c r="EF1469"/>
      <c r="EG1469"/>
      <c r="EH1469"/>
      <c r="EI1469"/>
      <c r="EJ1469"/>
      <c r="EK1469"/>
      <c r="EL1469"/>
      <c r="EM1469"/>
      <c r="EN1469"/>
      <c r="EO1469"/>
      <c r="EP1469"/>
      <c r="EQ1469"/>
      <c r="ER1469"/>
      <c r="ES1469"/>
      <c r="ET1469"/>
      <c r="EU1469"/>
      <c r="EV1469"/>
      <c r="EW1469"/>
      <c r="EX1469"/>
      <c r="EY1469"/>
    </row>
    <row r="1470" spans="1:155">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c r="CW1470"/>
      <c r="CX1470"/>
      <c r="CY1470"/>
      <c r="CZ1470"/>
      <c r="DA1470"/>
      <c r="DB1470"/>
      <c r="DC1470"/>
      <c r="DD1470"/>
      <c r="DE1470"/>
      <c r="DF1470"/>
      <c r="DG1470"/>
      <c r="DH1470"/>
      <c r="DI1470"/>
      <c r="DJ1470"/>
      <c r="DK1470"/>
      <c r="DL1470"/>
      <c r="DM1470"/>
      <c r="DN1470"/>
      <c r="DO1470"/>
      <c r="DP1470"/>
      <c r="DQ1470"/>
      <c r="DR1470"/>
      <c r="DS1470"/>
      <c r="DT1470"/>
      <c r="DU1470"/>
      <c r="DV1470"/>
      <c r="DW1470"/>
      <c r="DX1470"/>
      <c r="DY1470"/>
      <c r="DZ1470"/>
      <c r="EA1470"/>
      <c r="EB1470"/>
      <c r="EC1470"/>
      <c r="ED1470"/>
      <c r="EE1470"/>
      <c r="EF1470"/>
      <c r="EG1470"/>
      <c r="EH1470"/>
      <c r="EI1470"/>
      <c r="EJ1470"/>
      <c r="EK1470"/>
      <c r="EL1470"/>
      <c r="EM1470"/>
      <c r="EN1470"/>
      <c r="EO1470"/>
      <c r="EP1470"/>
      <c r="EQ1470"/>
      <c r="ER1470"/>
      <c r="ES1470"/>
      <c r="ET1470"/>
      <c r="EU1470"/>
      <c r="EV1470"/>
      <c r="EW1470"/>
      <c r="EX1470"/>
      <c r="EY1470"/>
    </row>
    <row r="1471" spans="1:155">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c r="CW1471"/>
      <c r="CX1471"/>
      <c r="CY1471"/>
      <c r="CZ1471"/>
      <c r="DA1471"/>
      <c r="DB1471"/>
      <c r="DC1471"/>
      <c r="DD1471"/>
      <c r="DE1471"/>
      <c r="DF1471"/>
      <c r="DG1471"/>
      <c r="DH1471"/>
      <c r="DI1471"/>
      <c r="DJ1471"/>
      <c r="DK1471"/>
      <c r="DL1471"/>
      <c r="DM1471"/>
      <c r="DN1471"/>
      <c r="DO1471"/>
      <c r="DP1471"/>
      <c r="DQ1471"/>
      <c r="DR1471"/>
      <c r="DS1471"/>
      <c r="DT1471"/>
      <c r="DU1471"/>
      <c r="DV1471"/>
      <c r="DW1471"/>
      <c r="DX1471"/>
      <c r="DY1471"/>
      <c r="DZ1471"/>
      <c r="EA1471"/>
      <c r="EB1471"/>
      <c r="EC1471"/>
      <c r="ED1471"/>
      <c r="EE1471"/>
      <c r="EF1471"/>
      <c r="EG1471"/>
      <c r="EH1471"/>
      <c r="EI1471"/>
      <c r="EJ1471"/>
      <c r="EK1471"/>
      <c r="EL1471"/>
      <c r="EM1471"/>
      <c r="EN1471"/>
      <c r="EO1471"/>
      <c r="EP1471"/>
      <c r="EQ1471"/>
      <c r="ER1471"/>
      <c r="ES1471"/>
      <c r="ET1471"/>
      <c r="EU1471"/>
      <c r="EV1471"/>
      <c r="EW1471"/>
      <c r="EX1471"/>
      <c r="EY1471"/>
    </row>
    <row r="1472" spans="1:155">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c r="CW1472"/>
      <c r="CX1472"/>
      <c r="CY1472"/>
      <c r="CZ1472"/>
      <c r="DA1472"/>
      <c r="DB1472"/>
      <c r="DC1472"/>
      <c r="DD1472"/>
      <c r="DE1472"/>
      <c r="DF1472"/>
      <c r="DG1472"/>
      <c r="DH1472"/>
      <c r="DI1472"/>
      <c r="DJ1472"/>
      <c r="DK1472"/>
      <c r="DL1472"/>
      <c r="DM1472"/>
      <c r="DN1472"/>
      <c r="DO1472"/>
      <c r="DP1472"/>
      <c r="DQ1472"/>
      <c r="DR1472"/>
      <c r="DS1472"/>
      <c r="DT1472"/>
      <c r="DU1472"/>
      <c r="DV1472"/>
      <c r="DW1472"/>
      <c r="DX1472"/>
      <c r="DY1472"/>
      <c r="DZ1472"/>
      <c r="EA1472"/>
      <c r="EB1472"/>
      <c r="EC1472"/>
      <c r="ED1472"/>
      <c r="EE1472"/>
      <c r="EF1472"/>
      <c r="EG1472"/>
      <c r="EH1472"/>
      <c r="EI1472"/>
      <c r="EJ1472"/>
      <c r="EK1472"/>
      <c r="EL1472"/>
      <c r="EM1472"/>
      <c r="EN1472"/>
      <c r="EO1472"/>
      <c r="EP1472"/>
      <c r="EQ1472"/>
      <c r="ER1472"/>
      <c r="ES1472"/>
      <c r="ET1472"/>
      <c r="EU1472"/>
      <c r="EV1472"/>
      <c r="EW1472"/>
      <c r="EX1472"/>
      <c r="EY1472"/>
    </row>
    <row r="1473" spans="1:155">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c r="CW1473"/>
      <c r="CX1473"/>
      <c r="CY1473"/>
      <c r="CZ1473"/>
      <c r="DA1473"/>
      <c r="DB1473"/>
      <c r="DC1473"/>
      <c r="DD1473"/>
      <c r="DE1473"/>
      <c r="DF1473"/>
      <c r="DG1473"/>
      <c r="DH1473"/>
      <c r="DI1473"/>
      <c r="DJ1473"/>
      <c r="DK1473"/>
      <c r="DL1473"/>
      <c r="DM1473"/>
      <c r="DN1473"/>
      <c r="DO1473"/>
      <c r="DP1473"/>
      <c r="DQ1473"/>
      <c r="DR1473"/>
      <c r="DS1473"/>
      <c r="DT1473"/>
      <c r="DU1473"/>
      <c r="DV1473"/>
      <c r="DW1473"/>
      <c r="DX1473"/>
      <c r="DY1473"/>
      <c r="DZ1473"/>
      <c r="EA1473"/>
      <c r="EB1473"/>
      <c r="EC1473"/>
      <c r="ED1473"/>
      <c r="EE1473"/>
      <c r="EF1473"/>
      <c r="EG1473"/>
      <c r="EH1473"/>
      <c r="EI1473"/>
      <c r="EJ1473"/>
      <c r="EK1473"/>
      <c r="EL1473"/>
      <c r="EM1473"/>
      <c r="EN1473"/>
      <c r="EO1473"/>
      <c r="EP1473"/>
      <c r="EQ1473"/>
      <c r="ER1473"/>
      <c r="ES1473"/>
      <c r="ET1473"/>
      <c r="EU1473"/>
      <c r="EV1473"/>
      <c r="EW1473"/>
      <c r="EX1473"/>
      <c r="EY1473"/>
    </row>
    <row r="1474" spans="1:155">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c r="CW1474"/>
      <c r="CX1474"/>
      <c r="CY1474"/>
      <c r="CZ1474"/>
      <c r="DA1474"/>
      <c r="DB1474"/>
      <c r="DC1474"/>
      <c r="DD1474"/>
      <c r="DE1474"/>
      <c r="DF1474"/>
      <c r="DG1474"/>
      <c r="DH1474"/>
      <c r="DI1474"/>
      <c r="DJ1474"/>
      <c r="DK1474"/>
      <c r="DL1474"/>
      <c r="DM1474"/>
      <c r="DN1474"/>
      <c r="DO1474"/>
      <c r="DP1474"/>
      <c r="DQ1474"/>
      <c r="DR1474"/>
      <c r="DS1474"/>
      <c r="DT1474"/>
      <c r="DU1474"/>
      <c r="DV1474"/>
      <c r="DW1474"/>
      <c r="DX1474"/>
      <c r="DY1474"/>
      <c r="DZ1474"/>
      <c r="EA1474"/>
      <c r="EB1474"/>
      <c r="EC1474"/>
      <c r="ED1474"/>
      <c r="EE1474"/>
      <c r="EF1474"/>
      <c r="EG1474"/>
      <c r="EH1474"/>
      <c r="EI1474"/>
      <c r="EJ1474"/>
      <c r="EK1474"/>
      <c r="EL1474"/>
      <c r="EM1474"/>
      <c r="EN1474"/>
      <c r="EO1474"/>
      <c r="EP1474"/>
      <c r="EQ1474"/>
      <c r="ER1474"/>
      <c r="ES1474"/>
      <c r="ET1474"/>
      <c r="EU1474"/>
      <c r="EV1474"/>
      <c r="EW1474"/>
      <c r="EX1474"/>
      <c r="EY1474"/>
    </row>
    <row r="1475" spans="1:155">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c r="CW1475"/>
      <c r="CX1475"/>
      <c r="CY1475"/>
      <c r="CZ1475"/>
      <c r="DA1475"/>
      <c r="DB1475"/>
      <c r="DC1475"/>
      <c r="DD1475"/>
      <c r="DE1475"/>
      <c r="DF1475"/>
      <c r="DG1475"/>
      <c r="DH1475"/>
      <c r="DI1475"/>
      <c r="DJ1475"/>
      <c r="DK1475"/>
      <c r="DL1475"/>
      <c r="DM1475"/>
      <c r="DN1475"/>
      <c r="DO1475"/>
      <c r="DP1475"/>
      <c r="DQ1475"/>
      <c r="DR1475"/>
      <c r="DS1475"/>
      <c r="DT1475"/>
      <c r="DU1475"/>
      <c r="DV1475"/>
      <c r="DW1475"/>
      <c r="DX1475"/>
      <c r="DY1475"/>
      <c r="DZ1475"/>
      <c r="EA1475"/>
      <c r="EB1475"/>
      <c r="EC1475"/>
      <c r="ED1475"/>
      <c r="EE1475"/>
      <c r="EF1475"/>
      <c r="EG1475"/>
      <c r="EH1475"/>
      <c r="EI1475"/>
      <c r="EJ1475"/>
      <c r="EK1475"/>
      <c r="EL1475"/>
      <c r="EM1475"/>
      <c r="EN1475"/>
      <c r="EO1475"/>
      <c r="EP1475"/>
      <c r="EQ1475"/>
      <c r="ER1475"/>
      <c r="ES1475"/>
      <c r="ET1475"/>
      <c r="EU1475"/>
      <c r="EV1475"/>
      <c r="EW1475"/>
      <c r="EX1475"/>
      <c r="EY1475"/>
    </row>
    <row r="1476" spans="1:155">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c r="CW1476"/>
      <c r="CX1476"/>
      <c r="CY1476"/>
      <c r="CZ1476"/>
      <c r="DA1476"/>
      <c r="DB1476"/>
      <c r="DC1476"/>
      <c r="DD1476"/>
      <c r="DE1476"/>
      <c r="DF1476"/>
      <c r="DG1476"/>
      <c r="DH1476"/>
      <c r="DI1476"/>
      <c r="DJ1476"/>
      <c r="DK1476"/>
      <c r="DL1476"/>
      <c r="DM1476"/>
      <c r="DN1476"/>
      <c r="DO1476"/>
      <c r="DP1476"/>
      <c r="DQ1476"/>
      <c r="DR1476"/>
      <c r="DS1476"/>
      <c r="DT1476"/>
      <c r="DU1476"/>
      <c r="DV1476"/>
      <c r="DW1476"/>
      <c r="DX1476"/>
      <c r="DY1476"/>
      <c r="DZ1476"/>
      <c r="EA1476"/>
      <c r="EB1476"/>
      <c r="EC1476"/>
      <c r="ED1476"/>
      <c r="EE1476"/>
      <c r="EF1476"/>
      <c r="EG1476"/>
      <c r="EH1476"/>
      <c r="EI1476"/>
      <c r="EJ1476"/>
      <c r="EK1476"/>
      <c r="EL1476"/>
      <c r="EM1476"/>
      <c r="EN1476"/>
      <c r="EO1476"/>
      <c r="EP1476"/>
      <c r="EQ1476"/>
      <c r="ER1476"/>
      <c r="ES1476"/>
      <c r="ET1476"/>
      <c r="EU1476"/>
      <c r="EV1476"/>
      <c r="EW1476"/>
      <c r="EX1476"/>
      <c r="EY1476"/>
    </row>
    <row r="1477" spans="1:155">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c r="CW1477"/>
      <c r="CX1477"/>
      <c r="CY1477"/>
      <c r="CZ1477"/>
      <c r="DA1477"/>
      <c r="DB1477"/>
      <c r="DC1477"/>
      <c r="DD1477"/>
      <c r="DE1477"/>
      <c r="DF1477"/>
      <c r="DG1477"/>
      <c r="DH1477"/>
      <c r="DI1477"/>
      <c r="DJ1477"/>
      <c r="DK1477"/>
      <c r="DL1477"/>
      <c r="DM1477"/>
      <c r="DN1477"/>
      <c r="DO1477"/>
      <c r="DP1477"/>
      <c r="DQ1477"/>
      <c r="DR1477"/>
      <c r="DS1477"/>
      <c r="DT1477"/>
      <c r="DU1477"/>
      <c r="DV1477"/>
      <c r="DW1477"/>
      <c r="DX1477"/>
      <c r="DY1477"/>
      <c r="DZ1477"/>
      <c r="EA1477"/>
      <c r="EB1477"/>
      <c r="EC1477"/>
      <c r="ED1477"/>
      <c r="EE1477"/>
      <c r="EF1477"/>
      <c r="EG1477"/>
      <c r="EH1477"/>
      <c r="EI1477"/>
      <c r="EJ1477"/>
      <c r="EK1477"/>
      <c r="EL1477"/>
      <c r="EM1477"/>
      <c r="EN1477"/>
      <c r="EO1477"/>
      <c r="EP1477"/>
      <c r="EQ1477"/>
      <c r="ER1477"/>
      <c r="ES1477"/>
      <c r="ET1477"/>
      <c r="EU1477"/>
      <c r="EV1477"/>
      <c r="EW1477"/>
      <c r="EX1477"/>
      <c r="EY1477"/>
    </row>
    <row r="1478" spans="1:155">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c r="CW1478"/>
      <c r="CX1478"/>
      <c r="CY1478"/>
      <c r="CZ1478"/>
      <c r="DA1478"/>
      <c r="DB1478"/>
      <c r="DC1478"/>
      <c r="DD1478"/>
      <c r="DE1478"/>
      <c r="DF1478"/>
      <c r="DG1478"/>
      <c r="DH1478"/>
      <c r="DI1478"/>
      <c r="DJ1478"/>
      <c r="DK1478"/>
      <c r="DL1478"/>
      <c r="DM1478"/>
      <c r="DN1478"/>
      <c r="DO1478"/>
      <c r="DP1478"/>
      <c r="DQ1478"/>
      <c r="DR1478"/>
      <c r="DS1478"/>
      <c r="DT1478"/>
      <c r="DU1478"/>
      <c r="DV1478"/>
      <c r="DW1478"/>
      <c r="DX1478"/>
      <c r="DY1478"/>
      <c r="DZ1478"/>
      <c r="EA1478"/>
      <c r="EB1478"/>
      <c r="EC1478"/>
      <c r="ED1478"/>
      <c r="EE1478"/>
      <c r="EF1478"/>
      <c r="EG1478"/>
      <c r="EH1478"/>
      <c r="EI1478"/>
      <c r="EJ1478"/>
      <c r="EK1478"/>
      <c r="EL1478"/>
      <c r="EM1478"/>
      <c r="EN1478"/>
      <c r="EO1478"/>
      <c r="EP1478"/>
      <c r="EQ1478"/>
      <c r="ER1478"/>
      <c r="ES1478"/>
      <c r="ET1478"/>
      <c r="EU1478"/>
      <c r="EV1478"/>
      <c r="EW1478"/>
      <c r="EX1478"/>
      <c r="EY1478"/>
    </row>
    <row r="1479" spans="1:155">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c r="CW1479"/>
      <c r="CX1479"/>
      <c r="CY1479"/>
      <c r="CZ1479"/>
      <c r="DA1479"/>
      <c r="DB1479"/>
      <c r="DC1479"/>
      <c r="DD1479"/>
      <c r="DE1479"/>
      <c r="DF1479"/>
      <c r="DG1479"/>
      <c r="DH1479"/>
      <c r="DI1479"/>
      <c r="DJ1479"/>
      <c r="DK1479"/>
      <c r="DL1479"/>
      <c r="DM1479"/>
      <c r="DN1479"/>
      <c r="DO1479"/>
      <c r="DP1479"/>
      <c r="DQ1479"/>
      <c r="DR1479"/>
      <c r="DS1479"/>
      <c r="DT1479"/>
      <c r="DU1479"/>
      <c r="DV1479"/>
      <c r="DW1479"/>
      <c r="DX1479"/>
      <c r="DY1479"/>
      <c r="DZ1479"/>
      <c r="EA1479"/>
      <c r="EB1479"/>
      <c r="EC1479"/>
      <c r="ED1479"/>
      <c r="EE1479"/>
      <c r="EF1479"/>
      <c r="EG1479"/>
      <c r="EH1479"/>
      <c r="EI1479"/>
      <c r="EJ1479"/>
      <c r="EK1479"/>
      <c r="EL1479"/>
      <c r="EM1479"/>
      <c r="EN1479"/>
      <c r="EO1479"/>
      <c r="EP1479"/>
      <c r="EQ1479"/>
      <c r="ER1479"/>
      <c r="ES1479"/>
      <c r="ET1479"/>
      <c r="EU1479"/>
      <c r="EV1479"/>
      <c r="EW1479"/>
      <c r="EX1479"/>
      <c r="EY1479"/>
    </row>
    <row r="1480" spans="1:155">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c r="CW1480"/>
      <c r="CX1480"/>
      <c r="CY1480"/>
      <c r="CZ1480"/>
      <c r="DA1480"/>
      <c r="DB1480"/>
      <c r="DC1480"/>
      <c r="DD1480"/>
      <c r="DE1480"/>
      <c r="DF1480"/>
      <c r="DG1480"/>
      <c r="DH1480"/>
      <c r="DI1480"/>
      <c r="DJ1480"/>
      <c r="DK1480"/>
      <c r="DL1480"/>
      <c r="DM1480"/>
      <c r="DN1480"/>
      <c r="DO1480"/>
      <c r="DP1480"/>
      <c r="DQ1480"/>
      <c r="DR1480"/>
      <c r="DS1480"/>
      <c r="DT1480"/>
      <c r="DU1480"/>
      <c r="DV1480"/>
      <c r="DW1480"/>
      <c r="DX1480"/>
      <c r="DY1480"/>
      <c r="DZ1480"/>
      <c r="EA1480"/>
      <c r="EB1480"/>
      <c r="EC1480"/>
      <c r="ED1480"/>
      <c r="EE1480"/>
      <c r="EF1480"/>
      <c r="EG1480"/>
      <c r="EH1480"/>
      <c r="EI1480"/>
      <c r="EJ1480"/>
      <c r="EK1480"/>
      <c r="EL1480"/>
      <c r="EM1480"/>
      <c r="EN1480"/>
      <c r="EO1480"/>
      <c r="EP1480"/>
      <c r="EQ1480"/>
      <c r="ER1480"/>
      <c r="ES1480"/>
      <c r="ET1480"/>
      <c r="EU1480"/>
      <c r="EV1480"/>
      <c r="EW1480"/>
      <c r="EX1480"/>
      <c r="EY1480"/>
    </row>
    <row r="1481" spans="1:155">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c r="CW1481"/>
      <c r="CX1481"/>
      <c r="CY1481"/>
      <c r="CZ1481"/>
      <c r="DA1481"/>
      <c r="DB1481"/>
      <c r="DC1481"/>
      <c r="DD1481"/>
      <c r="DE1481"/>
      <c r="DF1481"/>
      <c r="DG1481"/>
      <c r="DH1481"/>
      <c r="DI1481"/>
      <c r="DJ1481"/>
      <c r="DK1481"/>
      <c r="DL1481"/>
      <c r="DM1481"/>
      <c r="DN1481"/>
      <c r="DO1481"/>
      <c r="DP1481"/>
      <c r="DQ1481"/>
      <c r="DR1481"/>
      <c r="DS1481"/>
      <c r="DT1481"/>
      <c r="DU1481"/>
      <c r="DV1481"/>
      <c r="DW1481"/>
      <c r="DX1481"/>
      <c r="DY1481"/>
      <c r="DZ1481"/>
      <c r="EA1481"/>
      <c r="EB1481"/>
      <c r="EC1481"/>
      <c r="ED1481"/>
      <c r="EE1481"/>
      <c r="EF1481"/>
      <c r="EG1481"/>
      <c r="EH1481"/>
      <c r="EI1481"/>
      <c r="EJ1481"/>
      <c r="EK1481"/>
      <c r="EL1481"/>
      <c r="EM1481"/>
      <c r="EN1481"/>
      <c r="EO1481"/>
      <c r="EP1481"/>
      <c r="EQ1481"/>
      <c r="ER1481"/>
      <c r="ES1481"/>
      <c r="ET1481"/>
      <c r="EU1481"/>
      <c r="EV1481"/>
      <c r="EW1481"/>
      <c r="EX1481"/>
      <c r="EY1481"/>
    </row>
    <row r="1482" spans="1:155">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c r="CW1482"/>
      <c r="CX1482"/>
      <c r="CY1482"/>
      <c r="CZ1482"/>
      <c r="DA1482"/>
      <c r="DB1482"/>
      <c r="DC1482"/>
      <c r="DD1482"/>
      <c r="DE1482"/>
      <c r="DF1482"/>
      <c r="DG1482"/>
      <c r="DH1482"/>
      <c r="DI1482"/>
      <c r="DJ1482"/>
      <c r="DK1482"/>
      <c r="DL1482"/>
      <c r="DM1482"/>
      <c r="DN1482"/>
      <c r="DO1482"/>
      <c r="DP1482"/>
      <c r="DQ1482"/>
      <c r="DR1482"/>
      <c r="DS1482"/>
      <c r="DT1482"/>
      <c r="DU1482"/>
      <c r="DV1482"/>
      <c r="DW1482"/>
      <c r="DX1482"/>
      <c r="DY1482"/>
      <c r="DZ1482"/>
      <c r="EA1482"/>
      <c r="EB1482"/>
      <c r="EC1482"/>
      <c r="ED1482"/>
      <c r="EE1482"/>
      <c r="EF1482"/>
      <c r="EG1482"/>
      <c r="EH1482"/>
      <c r="EI1482"/>
      <c r="EJ1482"/>
      <c r="EK1482"/>
      <c r="EL1482"/>
      <c r="EM1482"/>
      <c r="EN1482"/>
      <c r="EO1482"/>
      <c r="EP1482"/>
      <c r="EQ1482"/>
      <c r="ER1482"/>
      <c r="ES1482"/>
      <c r="ET1482"/>
      <c r="EU1482"/>
      <c r="EV1482"/>
      <c r="EW1482"/>
      <c r="EX1482"/>
      <c r="EY1482"/>
    </row>
    <row r="1483" spans="1:155">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c r="CW1483"/>
      <c r="CX1483"/>
      <c r="CY1483"/>
      <c r="CZ1483"/>
      <c r="DA1483"/>
      <c r="DB1483"/>
      <c r="DC1483"/>
      <c r="DD1483"/>
      <c r="DE1483"/>
      <c r="DF1483"/>
      <c r="DG1483"/>
      <c r="DH1483"/>
      <c r="DI1483"/>
      <c r="DJ1483"/>
      <c r="DK1483"/>
      <c r="DL1483"/>
      <c r="DM1483"/>
      <c r="DN1483"/>
      <c r="DO1483"/>
      <c r="DP1483"/>
      <c r="DQ1483"/>
      <c r="DR1483"/>
      <c r="DS1483"/>
      <c r="DT1483"/>
      <c r="DU1483"/>
      <c r="DV1483"/>
      <c r="DW1483"/>
      <c r="DX1483"/>
      <c r="DY1483"/>
      <c r="DZ1483"/>
      <c r="EA1483"/>
      <c r="EB1483"/>
      <c r="EC1483"/>
      <c r="ED1483"/>
      <c r="EE1483"/>
      <c r="EF1483"/>
      <c r="EG1483"/>
      <c r="EH1483"/>
      <c r="EI1483"/>
      <c r="EJ1483"/>
      <c r="EK1483"/>
      <c r="EL1483"/>
      <c r="EM1483"/>
      <c r="EN1483"/>
      <c r="EO1483"/>
      <c r="EP1483"/>
      <c r="EQ1483"/>
      <c r="ER1483"/>
      <c r="ES1483"/>
      <c r="ET1483"/>
      <c r="EU1483"/>
      <c r="EV1483"/>
      <c r="EW1483"/>
      <c r="EX1483"/>
      <c r="EY1483"/>
    </row>
    <row r="1484" spans="1:155">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c r="CW1484"/>
      <c r="CX1484"/>
      <c r="CY1484"/>
      <c r="CZ1484"/>
      <c r="DA1484"/>
      <c r="DB1484"/>
      <c r="DC1484"/>
      <c r="DD1484"/>
      <c r="DE1484"/>
      <c r="DF1484"/>
      <c r="DG1484"/>
      <c r="DH1484"/>
      <c r="DI1484"/>
      <c r="DJ1484"/>
      <c r="DK1484"/>
      <c r="DL1484"/>
      <c r="DM1484"/>
      <c r="DN1484"/>
      <c r="DO1484"/>
      <c r="DP1484"/>
      <c r="DQ1484"/>
      <c r="DR1484"/>
      <c r="DS1484"/>
      <c r="DT1484"/>
      <c r="DU1484"/>
      <c r="DV1484"/>
      <c r="DW1484"/>
      <c r="DX1484"/>
      <c r="DY1484"/>
      <c r="DZ1484"/>
      <c r="EA1484"/>
      <c r="EB1484"/>
      <c r="EC1484"/>
      <c r="ED1484"/>
      <c r="EE1484"/>
      <c r="EF1484"/>
      <c r="EG1484"/>
      <c r="EH1484"/>
      <c r="EI1484"/>
      <c r="EJ1484"/>
      <c r="EK1484"/>
      <c r="EL1484"/>
      <c r="EM1484"/>
      <c r="EN1484"/>
      <c r="EO1484"/>
      <c r="EP1484"/>
      <c r="EQ1484"/>
      <c r="ER1484"/>
      <c r="ES1484"/>
      <c r="ET1484"/>
      <c r="EU1484"/>
      <c r="EV1484"/>
      <c r="EW1484"/>
      <c r="EX1484"/>
      <c r="EY1484"/>
    </row>
    <row r="1485" spans="1:155">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c r="CW1485"/>
      <c r="CX1485"/>
      <c r="CY1485"/>
      <c r="CZ1485"/>
      <c r="DA1485"/>
      <c r="DB1485"/>
      <c r="DC1485"/>
      <c r="DD1485"/>
      <c r="DE1485"/>
      <c r="DF1485"/>
      <c r="DG1485"/>
      <c r="DH1485"/>
      <c r="DI1485"/>
      <c r="DJ1485"/>
      <c r="DK1485"/>
      <c r="DL1485"/>
      <c r="DM1485"/>
      <c r="DN1485"/>
      <c r="DO1485"/>
      <c r="DP1485"/>
      <c r="DQ1485"/>
      <c r="DR1485"/>
      <c r="DS1485"/>
      <c r="DT1485"/>
      <c r="DU1485"/>
      <c r="DV1485"/>
      <c r="DW1485"/>
      <c r="DX1485"/>
      <c r="DY1485"/>
      <c r="DZ1485"/>
      <c r="EA1485"/>
      <c r="EB1485"/>
      <c r="EC1485"/>
      <c r="ED1485"/>
      <c r="EE1485"/>
      <c r="EF1485"/>
      <c r="EG1485"/>
      <c r="EH1485"/>
      <c r="EI1485"/>
      <c r="EJ1485"/>
      <c r="EK1485"/>
      <c r="EL1485"/>
      <c r="EM1485"/>
      <c r="EN1485"/>
      <c r="EO1485"/>
      <c r="EP1485"/>
      <c r="EQ1485"/>
      <c r="ER1485"/>
      <c r="ES1485"/>
      <c r="ET1485"/>
      <c r="EU1485"/>
      <c r="EV1485"/>
      <c r="EW1485"/>
      <c r="EX1485"/>
      <c r="EY1485"/>
    </row>
    <row r="1486" spans="1:155">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c r="CW1486"/>
      <c r="CX1486"/>
      <c r="CY1486"/>
      <c r="CZ1486"/>
      <c r="DA1486"/>
      <c r="DB1486"/>
      <c r="DC1486"/>
      <c r="DD1486"/>
      <c r="DE1486"/>
      <c r="DF1486"/>
      <c r="DG1486"/>
      <c r="DH1486"/>
      <c r="DI1486"/>
      <c r="DJ1486"/>
      <c r="DK1486"/>
      <c r="DL1486"/>
      <c r="DM1486"/>
      <c r="DN1486"/>
      <c r="DO1486"/>
      <c r="DP1486"/>
      <c r="DQ1486"/>
      <c r="DR1486"/>
      <c r="DS1486"/>
      <c r="DT1486"/>
      <c r="DU1486"/>
      <c r="DV1486"/>
      <c r="DW1486"/>
      <c r="DX1486"/>
      <c r="DY1486"/>
      <c r="DZ1486"/>
      <c r="EA1486"/>
      <c r="EB1486"/>
      <c r="EC1486"/>
      <c r="ED1486"/>
      <c r="EE1486"/>
      <c r="EF1486"/>
      <c r="EG1486"/>
      <c r="EH1486"/>
      <c r="EI1486"/>
      <c r="EJ1486"/>
      <c r="EK1486"/>
      <c r="EL1486"/>
      <c r="EM1486"/>
      <c r="EN1486"/>
      <c r="EO1486"/>
      <c r="EP1486"/>
      <c r="EQ1486"/>
      <c r="ER1486"/>
      <c r="ES1486"/>
      <c r="ET1486"/>
      <c r="EU1486"/>
      <c r="EV1486"/>
      <c r="EW1486"/>
      <c r="EX1486"/>
      <c r="EY1486"/>
    </row>
    <row r="1487" spans="1:155">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c r="CW1487"/>
      <c r="CX1487"/>
      <c r="CY1487"/>
      <c r="CZ1487"/>
      <c r="DA1487"/>
      <c r="DB1487"/>
      <c r="DC1487"/>
      <c r="DD1487"/>
      <c r="DE1487"/>
      <c r="DF1487"/>
      <c r="DG1487"/>
      <c r="DH1487"/>
      <c r="DI1487"/>
      <c r="DJ1487"/>
      <c r="DK1487"/>
      <c r="DL1487"/>
      <c r="DM1487"/>
      <c r="DN1487"/>
      <c r="DO1487"/>
      <c r="DP1487"/>
      <c r="DQ1487"/>
      <c r="DR1487"/>
      <c r="DS1487"/>
      <c r="DT1487"/>
      <c r="DU1487"/>
      <c r="DV1487"/>
      <c r="DW1487"/>
      <c r="DX1487"/>
      <c r="DY1487"/>
      <c r="DZ1487"/>
      <c r="EA1487"/>
      <c r="EB1487"/>
      <c r="EC1487"/>
      <c r="ED1487"/>
      <c r="EE1487"/>
      <c r="EF1487"/>
      <c r="EG1487"/>
      <c r="EH1487"/>
      <c r="EI1487"/>
      <c r="EJ1487"/>
      <c r="EK1487"/>
      <c r="EL1487"/>
      <c r="EM1487"/>
      <c r="EN1487"/>
      <c r="EO1487"/>
      <c r="EP1487"/>
      <c r="EQ1487"/>
      <c r="ER1487"/>
      <c r="ES1487"/>
      <c r="ET1487"/>
      <c r="EU1487"/>
      <c r="EV1487"/>
      <c r="EW1487"/>
      <c r="EX1487"/>
      <c r="EY1487"/>
    </row>
    <row r="1488" spans="1:155">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c r="CW1488"/>
      <c r="CX1488"/>
      <c r="CY1488"/>
      <c r="CZ1488"/>
      <c r="DA1488"/>
      <c r="DB1488"/>
      <c r="DC1488"/>
      <c r="DD1488"/>
      <c r="DE1488"/>
      <c r="DF1488"/>
      <c r="DG1488"/>
      <c r="DH1488"/>
      <c r="DI1488"/>
      <c r="DJ1488"/>
      <c r="DK1488"/>
      <c r="DL1488"/>
      <c r="DM1488"/>
      <c r="DN1488"/>
      <c r="DO1488"/>
      <c r="DP1488"/>
      <c r="DQ1488"/>
      <c r="DR1488"/>
      <c r="DS1488"/>
      <c r="DT1488"/>
      <c r="DU1488"/>
      <c r="DV1488"/>
      <c r="DW1488"/>
      <c r="DX1488"/>
      <c r="DY1488"/>
      <c r="DZ1488"/>
      <c r="EA1488"/>
      <c r="EB1488"/>
      <c r="EC1488"/>
      <c r="ED1488"/>
      <c r="EE1488"/>
      <c r="EF1488"/>
      <c r="EG1488"/>
      <c r="EH1488"/>
      <c r="EI1488"/>
      <c r="EJ1488"/>
      <c r="EK1488"/>
      <c r="EL1488"/>
      <c r="EM1488"/>
      <c r="EN1488"/>
      <c r="EO1488"/>
      <c r="EP1488"/>
      <c r="EQ1488"/>
      <c r="ER1488"/>
      <c r="ES1488"/>
      <c r="ET1488"/>
      <c r="EU1488"/>
      <c r="EV1488"/>
      <c r="EW1488"/>
      <c r="EX1488"/>
      <c r="EY1488"/>
    </row>
    <row r="1489" spans="1:155">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c r="CW1489"/>
      <c r="CX1489"/>
      <c r="CY1489"/>
      <c r="CZ1489"/>
      <c r="DA1489"/>
      <c r="DB1489"/>
      <c r="DC1489"/>
      <c r="DD1489"/>
      <c r="DE1489"/>
      <c r="DF1489"/>
      <c r="DG1489"/>
      <c r="DH1489"/>
      <c r="DI1489"/>
      <c r="DJ1489"/>
      <c r="DK1489"/>
      <c r="DL1489"/>
      <c r="DM1489"/>
      <c r="DN1489"/>
      <c r="DO1489"/>
      <c r="DP1489"/>
      <c r="DQ1489"/>
      <c r="DR1489"/>
      <c r="DS1489"/>
      <c r="DT1489"/>
      <c r="DU1489"/>
      <c r="DV1489"/>
      <c r="DW1489"/>
      <c r="DX1489"/>
      <c r="DY1489"/>
      <c r="DZ1489"/>
      <c r="EA1489"/>
      <c r="EB1489"/>
      <c r="EC1489"/>
      <c r="ED1489"/>
      <c r="EE1489"/>
      <c r="EF1489"/>
      <c r="EG1489"/>
      <c r="EH1489"/>
      <c r="EI1489"/>
      <c r="EJ1489"/>
      <c r="EK1489"/>
      <c r="EL1489"/>
      <c r="EM1489"/>
      <c r="EN1489"/>
      <c r="EO1489"/>
      <c r="EP1489"/>
      <c r="EQ1489"/>
      <c r="ER1489"/>
      <c r="ES1489"/>
      <c r="ET1489"/>
      <c r="EU1489"/>
      <c r="EV1489"/>
      <c r="EW1489"/>
      <c r="EX1489"/>
      <c r="EY1489"/>
    </row>
    <row r="1490" spans="1:155">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c r="CW1490"/>
      <c r="CX1490"/>
      <c r="CY1490"/>
      <c r="CZ1490"/>
      <c r="DA1490"/>
      <c r="DB1490"/>
      <c r="DC1490"/>
      <c r="DD1490"/>
      <c r="DE1490"/>
      <c r="DF1490"/>
      <c r="DG1490"/>
      <c r="DH1490"/>
      <c r="DI1490"/>
      <c r="DJ1490"/>
      <c r="DK1490"/>
      <c r="DL1490"/>
      <c r="DM1490"/>
      <c r="DN1490"/>
      <c r="DO1490"/>
      <c r="DP1490"/>
      <c r="DQ1490"/>
      <c r="DR1490"/>
      <c r="DS1490"/>
      <c r="DT1490"/>
      <c r="DU1490"/>
      <c r="DV1490"/>
      <c r="DW1490"/>
      <c r="DX1490"/>
      <c r="DY1490"/>
      <c r="DZ1490"/>
      <c r="EA1490"/>
      <c r="EB1490"/>
      <c r="EC1490"/>
      <c r="ED1490"/>
      <c r="EE1490"/>
      <c r="EF1490"/>
      <c r="EG1490"/>
      <c r="EH1490"/>
      <c r="EI1490"/>
      <c r="EJ1490"/>
      <c r="EK1490"/>
      <c r="EL1490"/>
      <c r="EM1490"/>
      <c r="EN1490"/>
      <c r="EO1490"/>
      <c r="EP1490"/>
      <c r="EQ1490"/>
      <c r="ER1490"/>
      <c r="ES1490"/>
      <c r="ET1490"/>
      <c r="EU1490"/>
      <c r="EV1490"/>
      <c r="EW1490"/>
      <c r="EX1490"/>
      <c r="EY1490"/>
    </row>
    <row r="1491" spans="1:155">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c r="CW1491"/>
      <c r="CX1491"/>
      <c r="CY1491"/>
      <c r="CZ1491"/>
      <c r="DA1491"/>
      <c r="DB1491"/>
      <c r="DC1491"/>
      <c r="DD1491"/>
      <c r="DE1491"/>
      <c r="DF1491"/>
      <c r="DG1491"/>
      <c r="DH1491"/>
      <c r="DI1491"/>
      <c r="DJ1491"/>
      <c r="DK1491"/>
      <c r="DL1491"/>
      <c r="DM1491"/>
      <c r="DN1491"/>
      <c r="DO1491"/>
      <c r="DP1491"/>
      <c r="DQ1491"/>
      <c r="DR1491"/>
      <c r="DS1491"/>
      <c r="DT1491"/>
      <c r="DU1491"/>
      <c r="DV1491"/>
      <c r="DW1491"/>
      <c r="DX1491"/>
      <c r="DY1491"/>
      <c r="DZ1491"/>
      <c r="EA1491"/>
      <c r="EB1491"/>
      <c r="EC1491"/>
      <c r="ED1491"/>
      <c r="EE1491"/>
      <c r="EF1491"/>
      <c r="EG1491"/>
      <c r="EH1491"/>
      <c r="EI1491"/>
      <c r="EJ1491"/>
      <c r="EK1491"/>
      <c r="EL1491"/>
      <c r="EM1491"/>
      <c r="EN1491"/>
      <c r="EO1491"/>
      <c r="EP1491"/>
      <c r="EQ1491"/>
      <c r="ER1491"/>
      <c r="ES1491"/>
      <c r="ET1491"/>
      <c r="EU1491"/>
      <c r="EV1491"/>
      <c r="EW1491"/>
      <c r="EX1491"/>
      <c r="EY1491"/>
    </row>
    <row r="1492" spans="1:155">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c r="CW1492"/>
      <c r="CX1492"/>
      <c r="CY1492"/>
      <c r="CZ1492"/>
      <c r="DA1492"/>
      <c r="DB1492"/>
      <c r="DC1492"/>
      <c r="DD1492"/>
      <c r="DE1492"/>
      <c r="DF1492"/>
      <c r="DG1492"/>
      <c r="DH1492"/>
      <c r="DI1492"/>
      <c r="DJ1492"/>
      <c r="DK1492"/>
      <c r="DL1492"/>
      <c r="DM1492"/>
      <c r="DN1492"/>
      <c r="DO1492"/>
      <c r="DP1492"/>
      <c r="DQ1492"/>
      <c r="DR1492"/>
      <c r="DS1492"/>
      <c r="DT1492"/>
      <c r="DU1492"/>
      <c r="DV1492"/>
      <c r="DW1492"/>
      <c r="DX1492"/>
      <c r="DY1492"/>
      <c r="DZ1492"/>
      <c r="EA1492"/>
      <c r="EB1492"/>
      <c r="EC1492"/>
      <c r="ED1492"/>
      <c r="EE1492"/>
      <c r="EF1492"/>
      <c r="EG1492"/>
      <c r="EH1492"/>
      <c r="EI1492"/>
      <c r="EJ1492"/>
      <c r="EK1492"/>
      <c r="EL1492"/>
      <c r="EM1492"/>
      <c r="EN1492"/>
      <c r="EO1492"/>
      <c r="EP1492"/>
      <c r="EQ1492"/>
      <c r="ER1492"/>
      <c r="ES1492"/>
      <c r="ET1492"/>
      <c r="EU1492"/>
      <c r="EV1492"/>
      <c r="EW1492"/>
      <c r="EX1492"/>
      <c r="EY1492"/>
    </row>
    <row r="1493" spans="1:155">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c r="CW1493"/>
      <c r="CX1493"/>
      <c r="CY1493"/>
      <c r="CZ1493"/>
      <c r="DA1493"/>
      <c r="DB1493"/>
      <c r="DC1493"/>
      <c r="DD1493"/>
      <c r="DE1493"/>
      <c r="DF1493"/>
      <c r="DG1493"/>
      <c r="DH1493"/>
      <c r="DI1493"/>
      <c r="DJ1493"/>
      <c r="DK1493"/>
      <c r="DL1493"/>
      <c r="DM1493"/>
      <c r="DN1493"/>
      <c r="DO1493"/>
      <c r="DP1493"/>
      <c r="DQ1493"/>
      <c r="DR1493"/>
      <c r="DS1493"/>
      <c r="DT1493"/>
      <c r="DU1493"/>
      <c r="DV1493"/>
      <c r="DW1493"/>
      <c r="DX1493"/>
      <c r="DY1493"/>
      <c r="DZ1493"/>
      <c r="EA1493"/>
      <c r="EB1493"/>
      <c r="EC1493"/>
      <c r="ED1493"/>
      <c r="EE1493"/>
      <c r="EF1493"/>
      <c r="EG1493"/>
      <c r="EH1493"/>
      <c r="EI1493"/>
      <c r="EJ1493"/>
      <c r="EK1493"/>
      <c r="EL1493"/>
      <c r="EM1493"/>
      <c r="EN1493"/>
      <c r="EO1493"/>
      <c r="EP1493"/>
      <c r="EQ1493"/>
      <c r="ER1493"/>
      <c r="ES1493"/>
      <c r="ET1493"/>
      <c r="EU1493"/>
      <c r="EV1493"/>
      <c r="EW1493"/>
      <c r="EX1493"/>
      <c r="EY1493"/>
    </row>
    <row r="1494" spans="1:155">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c r="CW1494"/>
      <c r="CX1494"/>
      <c r="CY1494"/>
      <c r="CZ1494"/>
      <c r="DA1494"/>
      <c r="DB1494"/>
      <c r="DC1494"/>
      <c r="DD1494"/>
      <c r="DE1494"/>
      <c r="DF1494"/>
      <c r="DG1494"/>
      <c r="DH1494"/>
      <c r="DI1494"/>
      <c r="DJ1494"/>
      <c r="DK1494"/>
      <c r="DL1494"/>
      <c r="DM1494"/>
      <c r="DN1494"/>
      <c r="DO1494"/>
      <c r="DP1494"/>
      <c r="DQ1494"/>
      <c r="DR1494"/>
      <c r="DS1494"/>
      <c r="DT1494"/>
      <c r="DU1494"/>
      <c r="DV1494"/>
      <c r="DW1494"/>
      <c r="DX1494"/>
      <c r="DY1494"/>
      <c r="DZ1494"/>
      <c r="EA1494"/>
      <c r="EB1494"/>
      <c r="EC1494"/>
      <c r="ED1494"/>
      <c r="EE1494"/>
      <c r="EF1494"/>
      <c r="EG1494"/>
      <c r="EH1494"/>
      <c r="EI1494"/>
      <c r="EJ1494"/>
      <c r="EK1494"/>
      <c r="EL1494"/>
      <c r="EM1494"/>
      <c r="EN1494"/>
      <c r="EO1494"/>
      <c r="EP1494"/>
      <c r="EQ1494"/>
      <c r="ER1494"/>
      <c r="ES1494"/>
      <c r="ET1494"/>
      <c r="EU1494"/>
      <c r="EV1494"/>
      <c r="EW1494"/>
      <c r="EX1494"/>
      <c r="EY1494"/>
    </row>
    <row r="1495" spans="1:155">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c r="CW1495"/>
      <c r="CX1495"/>
      <c r="CY1495"/>
      <c r="CZ1495"/>
      <c r="DA1495"/>
      <c r="DB1495"/>
      <c r="DC1495"/>
      <c r="DD1495"/>
      <c r="DE1495"/>
      <c r="DF1495"/>
      <c r="DG1495"/>
      <c r="DH1495"/>
      <c r="DI1495"/>
      <c r="DJ1495"/>
      <c r="DK1495"/>
      <c r="DL1495"/>
      <c r="DM1495"/>
      <c r="DN1495"/>
      <c r="DO1495"/>
      <c r="DP1495"/>
      <c r="DQ1495"/>
      <c r="DR1495"/>
      <c r="DS1495"/>
      <c r="DT1495"/>
      <c r="DU1495"/>
      <c r="DV1495"/>
      <c r="DW1495"/>
      <c r="DX1495"/>
      <c r="DY1495"/>
      <c r="DZ1495"/>
      <c r="EA1495"/>
      <c r="EB1495"/>
      <c r="EC1495"/>
      <c r="ED1495"/>
      <c r="EE1495"/>
      <c r="EF1495"/>
      <c r="EG1495"/>
      <c r="EH1495"/>
      <c r="EI1495"/>
      <c r="EJ1495"/>
      <c r="EK1495"/>
      <c r="EL1495"/>
      <c r="EM1495"/>
      <c r="EN1495"/>
      <c r="EO1495"/>
      <c r="EP1495"/>
      <c r="EQ1495"/>
      <c r="ER1495"/>
      <c r="ES1495"/>
      <c r="ET1495"/>
      <c r="EU1495"/>
      <c r="EV1495"/>
      <c r="EW1495"/>
      <c r="EX1495"/>
      <c r="EY1495"/>
    </row>
    <row r="1496" spans="1:155">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c r="CW1496"/>
      <c r="CX1496"/>
      <c r="CY1496"/>
      <c r="CZ1496"/>
      <c r="DA1496"/>
      <c r="DB1496"/>
      <c r="DC1496"/>
      <c r="DD1496"/>
      <c r="DE1496"/>
      <c r="DF1496"/>
      <c r="DG1496"/>
      <c r="DH1496"/>
      <c r="DI1496"/>
      <c r="DJ1496"/>
      <c r="DK1496"/>
      <c r="DL1496"/>
      <c r="DM1496"/>
      <c r="DN1496"/>
      <c r="DO1496"/>
      <c r="DP1496"/>
      <c r="DQ1496"/>
      <c r="DR1496"/>
      <c r="DS1496"/>
      <c r="DT1496"/>
      <c r="DU1496"/>
      <c r="DV1496"/>
      <c r="DW1496"/>
      <c r="DX1496"/>
      <c r="DY1496"/>
      <c r="DZ1496"/>
      <c r="EA1496"/>
      <c r="EB1496"/>
      <c r="EC1496"/>
      <c r="ED1496"/>
      <c r="EE1496"/>
      <c r="EF1496"/>
      <c r="EG1496"/>
      <c r="EH1496"/>
      <c r="EI1496"/>
      <c r="EJ1496"/>
      <c r="EK1496"/>
      <c r="EL1496"/>
      <c r="EM1496"/>
      <c r="EN1496"/>
      <c r="EO1496"/>
      <c r="EP1496"/>
      <c r="EQ1496"/>
      <c r="ER1496"/>
      <c r="ES1496"/>
      <c r="ET1496"/>
      <c r="EU1496"/>
      <c r="EV1496"/>
      <c r="EW1496"/>
      <c r="EX1496"/>
      <c r="EY1496"/>
    </row>
    <row r="1497" spans="1:155">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c r="CW1497"/>
      <c r="CX1497"/>
      <c r="CY1497"/>
      <c r="CZ1497"/>
      <c r="DA1497"/>
      <c r="DB1497"/>
      <c r="DC1497"/>
      <c r="DD1497"/>
      <c r="DE1497"/>
      <c r="DF1497"/>
      <c r="DG1497"/>
      <c r="DH1497"/>
      <c r="DI1497"/>
      <c r="DJ1497"/>
      <c r="DK1497"/>
      <c r="DL1497"/>
      <c r="DM1497"/>
      <c r="DN1497"/>
      <c r="DO1497"/>
      <c r="DP1497"/>
      <c r="DQ1497"/>
      <c r="DR1497"/>
      <c r="DS1497"/>
      <c r="DT1497"/>
      <c r="DU1497"/>
      <c r="DV1497"/>
      <c r="DW1497"/>
      <c r="DX1497"/>
      <c r="DY1497"/>
      <c r="DZ1497"/>
      <c r="EA1497"/>
      <c r="EB1497"/>
      <c r="EC1497"/>
      <c r="ED1497"/>
      <c r="EE1497"/>
      <c r="EF1497"/>
      <c r="EG1497"/>
      <c r="EH1497"/>
      <c r="EI1497"/>
      <c r="EJ1497"/>
      <c r="EK1497"/>
      <c r="EL1497"/>
      <c r="EM1497"/>
      <c r="EN1497"/>
      <c r="EO1497"/>
      <c r="EP1497"/>
      <c r="EQ1497"/>
      <c r="ER1497"/>
      <c r="ES1497"/>
      <c r="ET1497"/>
      <c r="EU1497"/>
      <c r="EV1497"/>
      <c r="EW1497"/>
      <c r="EX1497"/>
      <c r="EY1497"/>
    </row>
    <row r="1498" spans="1:155">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c r="CW1498"/>
      <c r="CX1498"/>
      <c r="CY1498"/>
      <c r="CZ1498"/>
      <c r="DA1498"/>
      <c r="DB1498"/>
      <c r="DC1498"/>
      <c r="DD1498"/>
      <c r="DE1498"/>
      <c r="DF1498"/>
      <c r="DG1498"/>
      <c r="DH1498"/>
      <c r="DI1498"/>
      <c r="DJ1498"/>
      <c r="DK1498"/>
      <c r="DL1498"/>
      <c r="DM1498"/>
      <c r="DN1498"/>
      <c r="DO1498"/>
      <c r="DP1498"/>
      <c r="DQ1498"/>
      <c r="DR1498"/>
      <c r="DS1498"/>
      <c r="DT1498"/>
      <c r="DU1498"/>
      <c r="DV1498"/>
      <c r="DW1498"/>
      <c r="DX1498"/>
      <c r="DY1498"/>
      <c r="DZ1498"/>
      <c r="EA1498"/>
      <c r="EB1498"/>
      <c r="EC1498"/>
      <c r="ED1498"/>
      <c r="EE1498"/>
      <c r="EF1498"/>
      <c r="EG1498"/>
      <c r="EH1498"/>
      <c r="EI1498"/>
      <c r="EJ1498"/>
      <c r="EK1498"/>
      <c r="EL1498"/>
      <c r="EM1498"/>
      <c r="EN1498"/>
      <c r="EO1498"/>
      <c r="EP1498"/>
      <c r="EQ1498"/>
      <c r="ER1498"/>
      <c r="ES1498"/>
      <c r="ET1498"/>
      <c r="EU1498"/>
      <c r="EV1498"/>
      <c r="EW1498"/>
      <c r="EX1498"/>
      <c r="EY1498"/>
    </row>
    <row r="1499" spans="1:155">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c r="CW1499"/>
      <c r="CX1499"/>
      <c r="CY1499"/>
      <c r="CZ1499"/>
      <c r="DA1499"/>
      <c r="DB1499"/>
      <c r="DC1499"/>
      <c r="DD1499"/>
      <c r="DE1499"/>
      <c r="DF1499"/>
      <c r="DG1499"/>
      <c r="DH1499"/>
      <c r="DI1499"/>
      <c r="DJ1499"/>
      <c r="DK1499"/>
      <c r="DL1499"/>
      <c r="DM1499"/>
      <c r="DN1499"/>
      <c r="DO1499"/>
      <c r="DP1499"/>
      <c r="DQ1499"/>
      <c r="DR1499"/>
      <c r="DS1499"/>
      <c r="DT1499"/>
      <c r="DU1499"/>
      <c r="DV1499"/>
      <c r="DW1499"/>
      <c r="DX1499"/>
      <c r="DY1499"/>
      <c r="DZ1499"/>
      <c r="EA1499"/>
      <c r="EB1499"/>
      <c r="EC1499"/>
      <c r="ED1499"/>
      <c r="EE1499"/>
      <c r="EF1499"/>
      <c r="EG1499"/>
      <c r="EH1499"/>
      <c r="EI1499"/>
      <c r="EJ1499"/>
      <c r="EK1499"/>
      <c r="EL1499"/>
      <c r="EM1499"/>
      <c r="EN1499"/>
      <c r="EO1499"/>
      <c r="EP1499"/>
      <c r="EQ1499"/>
      <c r="ER1499"/>
      <c r="ES1499"/>
      <c r="ET1499"/>
      <c r="EU1499"/>
      <c r="EV1499"/>
      <c r="EW1499"/>
      <c r="EX1499"/>
      <c r="EY1499"/>
    </row>
    <row r="1500" spans="1:155">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c r="CW1500"/>
      <c r="CX1500"/>
      <c r="CY1500"/>
      <c r="CZ1500"/>
      <c r="DA1500"/>
      <c r="DB1500"/>
      <c r="DC1500"/>
      <c r="DD1500"/>
      <c r="DE1500"/>
      <c r="DF1500"/>
      <c r="DG1500"/>
      <c r="DH1500"/>
      <c r="DI1500"/>
      <c r="DJ1500"/>
      <c r="DK1500"/>
      <c r="DL1500"/>
      <c r="DM1500"/>
      <c r="DN1500"/>
      <c r="DO1500"/>
      <c r="DP1500"/>
      <c r="DQ1500"/>
      <c r="DR1500"/>
      <c r="DS1500"/>
      <c r="DT1500"/>
      <c r="DU1500"/>
      <c r="DV1500"/>
      <c r="DW1500"/>
      <c r="DX1500"/>
      <c r="DY1500"/>
      <c r="DZ1500"/>
      <c r="EA1500"/>
      <c r="EB1500"/>
      <c r="EC1500"/>
      <c r="ED1500"/>
      <c r="EE1500"/>
      <c r="EF1500"/>
      <c r="EG1500"/>
      <c r="EH1500"/>
      <c r="EI1500"/>
      <c r="EJ1500"/>
      <c r="EK1500"/>
      <c r="EL1500"/>
      <c r="EM1500"/>
      <c r="EN1500"/>
      <c r="EO1500"/>
      <c r="EP1500"/>
      <c r="EQ1500"/>
      <c r="ER1500"/>
      <c r="ES1500"/>
      <c r="ET1500"/>
      <c r="EU1500"/>
      <c r="EV1500"/>
      <c r="EW1500"/>
      <c r="EX1500"/>
      <c r="EY1500"/>
    </row>
    <row r="1501" spans="1:155">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c r="CW1501"/>
      <c r="CX1501"/>
      <c r="CY1501"/>
      <c r="CZ1501"/>
      <c r="DA1501"/>
      <c r="DB1501"/>
      <c r="DC1501"/>
      <c r="DD1501"/>
      <c r="DE1501"/>
      <c r="DF1501"/>
      <c r="DG1501"/>
      <c r="DH1501"/>
      <c r="DI1501"/>
      <c r="DJ1501"/>
      <c r="DK1501"/>
      <c r="DL1501"/>
      <c r="DM1501"/>
      <c r="DN1501"/>
      <c r="DO1501"/>
      <c r="DP1501"/>
      <c r="DQ1501"/>
      <c r="DR1501"/>
      <c r="DS1501"/>
      <c r="DT1501"/>
      <c r="DU1501"/>
      <c r="DV1501"/>
      <c r="DW1501"/>
      <c r="DX1501"/>
      <c r="DY1501"/>
      <c r="DZ1501"/>
      <c r="EA1501"/>
      <c r="EB1501"/>
      <c r="EC1501"/>
      <c r="ED1501"/>
      <c r="EE1501"/>
      <c r="EF1501"/>
      <c r="EG1501"/>
      <c r="EH1501"/>
      <c r="EI1501"/>
      <c r="EJ1501"/>
      <c r="EK1501"/>
      <c r="EL1501"/>
      <c r="EM1501"/>
      <c r="EN1501"/>
      <c r="EO1501"/>
      <c r="EP1501"/>
      <c r="EQ1501"/>
      <c r="ER1501"/>
      <c r="ES1501"/>
      <c r="ET1501"/>
      <c r="EU1501"/>
      <c r="EV1501"/>
      <c r="EW1501"/>
      <c r="EX1501"/>
      <c r="EY1501"/>
    </row>
    <row r="1502" spans="1:155">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c r="CW1502"/>
      <c r="CX1502"/>
      <c r="CY1502"/>
      <c r="CZ1502"/>
      <c r="DA1502"/>
      <c r="DB1502"/>
      <c r="DC1502"/>
      <c r="DD1502"/>
      <c r="DE1502"/>
      <c r="DF1502"/>
      <c r="DG1502"/>
      <c r="DH1502"/>
      <c r="DI1502"/>
      <c r="DJ1502"/>
      <c r="DK1502"/>
      <c r="DL1502"/>
      <c r="DM1502"/>
      <c r="DN1502"/>
      <c r="DO1502"/>
      <c r="DP1502"/>
      <c r="DQ1502"/>
      <c r="DR1502"/>
      <c r="DS1502"/>
      <c r="DT1502"/>
      <c r="DU1502"/>
      <c r="DV1502"/>
      <c r="DW1502"/>
      <c r="DX1502"/>
      <c r="DY1502"/>
      <c r="DZ1502"/>
      <c r="EA1502"/>
      <c r="EB1502"/>
      <c r="EC1502"/>
      <c r="ED1502"/>
      <c r="EE1502"/>
      <c r="EF1502"/>
      <c r="EG1502"/>
      <c r="EH1502"/>
      <c r="EI1502"/>
      <c r="EJ1502"/>
      <c r="EK1502"/>
      <c r="EL1502"/>
      <c r="EM1502"/>
      <c r="EN1502"/>
      <c r="EO1502"/>
      <c r="EP1502"/>
      <c r="EQ1502"/>
      <c r="ER1502"/>
      <c r="ES1502"/>
      <c r="ET1502"/>
      <c r="EU1502"/>
      <c r="EV1502"/>
      <c r="EW1502"/>
      <c r="EX1502"/>
      <c r="EY1502"/>
    </row>
    <row r="1503" spans="1:155">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c r="CW1503"/>
      <c r="CX1503"/>
      <c r="CY1503"/>
      <c r="CZ1503"/>
      <c r="DA1503"/>
      <c r="DB1503"/>
      <c r="DC1503"/>
      <c r="DD1503"/>
      <c r="DE1503"/>
      <c r="DF1503"/>
      <c r="DG1503"/>
      <c r="DH1503"/>
      <c r="DI1503"/>
      <c r="DJ1503"/>
      <c r="DK1503"/>
      <c r="DL1503"/>
      <c r="DM1503"/>
      <c r="DN1503"/>
      <c r="DO1503"/>
      <c r="DP1503"/>
      <c r="DQ1503"/>
      <c r="DR1503"/>
      <c r="DS1503"/>
      <c r="DT1503"/>
      <c r="DU1503"/>
      <c r="DV1503"/>
      <c r="DW1503"/>
      <c r="DX1503"/>
      <c r="DY1503"/>
      <c r="DZ1503"/>
      <c r="EA1503"/>
      <c r="EB1503"/>
      <c r="EC1503"/>
      <c r="ED1503"/>
      <c r="EE1503"/>
      <c r="EF1503"/>
      <c r="EG1503"/>
      <c r="EH1503"/>
      <c r="EI1503"/>
      <c r="EJ1503"/>
      <c r="EK1503"/>
      <c r="EL1503"/>
      <c r="EM1503"/>
      <c r="EN1503"/>
      <c r="EO1503"/>
      <c r="EP1503"/>
      <c r="EQ1503"/>
      <c r="ER1503"/>
      <c r="ES1503"/>
      <c r="ET1503"/>
      <c r="EU1503"/>
      <c r="EV1503"/>
      <c r="EW1503"/>
      <c r="EX1503"/>
      <c r="EY1503"/>
    </row>
    <row r="1504" spans="1:155">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c r="CW1504"/>
      <c r="CX1504"/>
      <c r="CY1504"/>
      <c r="CZ1504"/>
      <c r="DA1504"/>
      <c r="DB1504"/>
      <c r="DC1504"/>
      <c r="DD1504"/>
      <c r="DE1504"/>
      <c r="DF1504"/>
      <c r="DG1504"/>
      <c r="DH1504"/>
      <c r="DI1504"/>
      <c r="DJ1504"/>
      <c r="DK1504"/>
      <c r="DL1504"/>
      <c r="DM1504"/>
      <c r="DN1504"/>
      <c r="DO1504"/>
      <c r="DP1504"/>
      <c r="DQ1504"/>
      <c r="DR1504"/>
      <c r="DS1504"/>
      <c r="DT1504"/>
      <c r="DU1504"/>
      <c r="DV1504"/>
      <c r="DW1504"/>
      <c r="DX1504"/>
      <c r="DY1504"/>
      <c r="DZ1504"/>
      <c r="EA1504"/>
      <c r="EB1504"/>
      <c r="EC1504"/>
      <c r="ED1504"/>
      <c r="EE1504"/>
      <c r="EF1504"/>
      <c r="EG1504"/>
      <c r="EH1504"/>
      <c r="EI1504"/>
      <c r="EJ1504"/>
      <c r="EK1504"/>
      <c r="EL1504"/>
      <c r="EM1504"/>
      <c r="EN1504"/>
      <c r="EO1504"/>
      <c r="EP1504"/>
      <c r="EQ1504"/>
      <c r="ER1504"/>
      <c r="ES1504"/>
      <c r="ET1504"/>
      <c r="EU1504"/>
      <c r="EV1504"/>
      <c r="EW1504"/>
      <c r="EX1504"/>
      <c r="EY1504"/>
    </row>
    <row r="1505" spans="1:155">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c r="CW1505"/>
      <c r="CX1505"/>
      <c r="CY1505"/>
      <c r="CZ1505"/>
      <c r="DA1505"/>
      <c r="DB1505"/>
      <c r="DC1505"/>
      <c r="DD1505"/>
      <c r="DE1505"/>
      <c r="DF1505"/>
      <c r="DG1505"/>
      <c r="DH1505"/>
      <c r="DI1505"/>
      <c r="DJ1505"/>
      <c r="DK1505"/>
      <c r="DL1505"/>
      <c r="DM1505"/>
      <c r="DN1505"/>
      <c r="DO1505"/>
      <c r="DP1505"/>
      <c r="DQ1505"/>
      <c r="DR1505"/>
      <c r="DS1505"/>
      <c r="DT1505"/>
      <c r="DU1505"/>
      <c r="DV1505"/>
      <c r="DW1505"/>
      <c r="DX1505"/>
      <c r="DY1505"/>
      <c r="DZ1505"/>
      <c r="EA1505"/>
      <c r="EB1505"/>
      <c r="EC1505"/>
      <c r="ED1505"/>
      <c r="EE1505"/>
      <c r="EF1505"/>
      <c r="EG1505"/>
      <c r="EH1505"/>
      <c r="EI1505"/>
      <c r="EJ1505"/>
      <c r="EK1505"/>
      <c r="EL1505"/>
      <c r="EM1505"/>
      <c r="EN1505"/>
      <c r="EO1505"/>
      <c r="EP1505"/>
      <c r="EQ1505"/>
      <c r="ER1505"/>
      <c r="ES1505"/>
      <c r="ET1505"/>
      <c r="EU1505"/>
      <c r="EV1505"/>
      <c r="EW1505"/>
      <c r="EX1505"/>
      <c r="EY1505"/>
    </row>
    <row r="1506" spans="1:155">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c r="CW1506"/>
      <c r="CX1506"/>
      <c r="CY1506"/>
      <c r="CZ1506"/>
      <c r="DA1506"/>
      <c r="DB1506"/>
      <c r="DC1506"/>
      <c r="DD1506"/>
      <c r="DE1506"/>
      <c r="DF1506"/>
      <c r="DG1506"/>
      <c r="DH1506"/>
      <c r="DI1506"/>
      <c r="DJ1506"/>
      <c r="DK1506"/>
      <c r="DL1506"/>
      <c r="DM1506"/>
      <c r="DN1506"/>
      <c r="DO1506"/>
      <c r="DP1506"/>
      <c r="DQ1506"/>
      <c r="DR1506"/>
      <c r="DS1506"/>
      <c r="DT1506"/>
      <c r="DU1506"/>
      <c r="DV1506"/>
      <c r="DW1506"/>
      <c r="DX1506"/>
      <c r="DY1506"/>
      <c r="DZ1506"/>
      <c r="EA1506"/>
      <c r="EB1506"/>
      <c r="EC1506"/>
      <c r="ED1506"/>
      <c r="EE1506"/>
      <c r="EF1506"/>
      <c r="EG1506"/>
      <c r="EH1506"/>
      <c r="EI1506"/>
      <c r="EJ1506"/>
      <c r="EK1506"/>
      <c r="EL1506"/>
      <c r="EM1506"/>
      <c r="EN1506"/>
      <c r="EO1506"/>
      <c r="EP1506"/>
      <c r="EQ1506"/>
      <c r="ER1506"/>
      <c r="ES1506"/>
      <c r="ET1506"/>
      <c r="EU1506"/>
      <c r="EV1506"/>
      <c r="EW1506"/>
      <c r="EX1506"/>
      <c r="EY1506"/>
    </row>
    <row r="1507" spans="1:155">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c r="CW1507"/>
      <c r="CX1507"/>
      <c r="CY1507"/>
      <c r="CZ1507"/>
      <c r="DA1507"/>
      <c r="DB1507"/>
      <c r="DC1507"/>
      <c r="DD1507"/>
      <c r="DE1507"/>
      <c r="DF1507"/>
      <c r="DG1507"/>
      <c r="DH1507"/>
      <c r="DI1507"/>
      <c r="DJ1507"/>
      <c r="DK1507"/>
      <c r="DL1507"/>
      <c r="DM1507"/>
      <c r="DN1507"/>
      <c r="DO1507"/>
      <c r="DP1507"/>
      <c r="DQ1507"/>
      <c r="DR1507"/>
      <c r="DS1507"/>
      <c r="DT1507"/>
      <c r="DU1507"/>
      <c r="DV1507"/>
      <c r="DW1507"/>
      <c r="DX1507"/>
      <c r="DY1507"/>
      <c r="DZ1507"/>
      <c r="EA1507"/>
      <c r="EB1507"/>
      <c r="EC1507"/>
      <c r="ED1507"/>
      <c r="EE1507"/>
      <c r="EF1507"/>
      <c r="EG1507"/>
      <c r="EH1507"/>
      <c r="EI1507"/>
      <c r="EJ1507"/>
      <c r="EK1507"/>
      <c r="EL1507"/>
      <c r="EM1507"/>
      <c r="EN1507"/>
      <c r="EO1507"/>
      <c r="EP1507"/>
      <c r="EQ1507"/>
      <c r="ER1507"/>
      <c r="ES1507"/>
      <c r="ET1507"/>
      <c r="EU1507"/>
      <c r="EV1507"/>
      <c r="EW1507"/>
      <c r="EX1507"/>
      <c r="EY1507"/>
    </row>
    <row r="1508" spans="1:155">
      <c r="A1508"/>
      <c r="B1508"/>
      <c r="C1508"/>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c r="CW1508"/>
      <c r="CX1508"/>
      <c r="CY1508"/>
      <c r="CZ1508"/>
      <c r="DA1508"/>
      <c r="DB1508"/>
      <c r="DC1508"/>
      <c r="DD1508"/>
      <c r="DE1508"/>
      <c r="DF1508"/>
      <c r="DG1508"/>
      <c r="DH1508"/>
      <c r="DI1508"/>
      <c r="DJ1508"/>
      <c r="DK1508"/>
      <c r="DL1508"/>
      <c r="DM1508"/>
      <c r="DN1508"/>
      <c r="DO1508"/>
      <c r="DP1508"/>
      <c r="DQ1508"/>
      <c r="DR1508"/>
      <c r="DS1508"/>
      <c r="DT1508"/>
      <c r="DU1508"/>
      <c r="DV1508"/>
      <c r="DW1508"/>
      <c r="DX1508"/>
      <c r="DY1508"/>
      <c r="DZ1508"/>
      <c r="EA1508"/>
      <c r="EB1508"/>
      <c r="EC1508"/>
      <c r="ED1508"/>
      <c r="EE1508"/>
      <c r="EF1508"/>
      <c r="EG1508"/>
      <c r="EH1508"/>
      <c r="EI1508"/>
      <c r="EJ1508"/>
      <c r="EK1508"/>
      <c r="EL1508"/>
      <c r="EM1508"/>
      <c r="EN1508"/>
      <c r="EO1508"/>
      <c r="EP1508"/>
      <c r="EQ1508"/>
      <c r="ER1508"/>
      <c r="ES1508"/>
      <c r="ET1508"/>
      <c r="EU1508"/>
      <c r="EV1508"/>
      <c r="EW1508"/>
      <c r="EX1508"/>
      <c r="EY1508"/>
    </row>
    <row r="1509" spans="1:155">
      <c r="A1509"/>
      <c r="B1509"/>
      <c r="C1509"/>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c r="CW1509"/>
      <c r="CX1509"/>
      <c r="CY1509"/>
      <c r="CZ1509"/>
      <c r="DA1509"/>
      <c r="DB1509"/>
      <c r="DC1509"/>
      <c r="DD1509"/>
      <c r="DE1509"/>
      <c r="DF1509"/>
      <c r="DG1509"/>
      <c r="DH1509"/>
      <c r="DI1509"/>
      <c r="DJ1509"/>
      <c r="DK1509"/>
      <c r="DL1509"/>
      <c r="DM1509"/>
      <c r="DN1509"/>
      <c r="DO1509"/>
      <c r="DP1509"/>
      <c r="DQ1509"/>
      <c r="DR1509"/>
      <c r="DS1509"/>
      <c r="DT1509"/>
      <c r="DU1509"/>
      <c r="DV1509"/>
      <c r="DW1509"/>
      <c r="DX1509"/>
      <c r="DY1509"/>
      <c r="DZ1509"/>
      <c r="EA1509"/>
      <c r="EB1509"/>
      <c r="EC1509"/>
      <c r="ED1509"/>
      <c r="EE1509"/>
      <c r="EF1509"/>
      <c r="EG1509"/>
      <c r="EH1509"/>
      <c r="EI1509"/>
      <c r="EJ1509"/>
      <c r="EK1509"/>
      <c r="EL1509"/>
      <c r="EM1509"/>
      <c r="EN1509"/>
      <c r="EO1509"/>
      <c r="EP1509"/>
      <c r="EQ1509"/>
      <c r="ER1509"/>
      <c r="ES1509"/>
      <c r="ET1509"/>
      <c r="EU1509"/>
      <c r="EV1509"/>
      <c r="EW1509"/>
      <c r="EX1509"/>
      <c r="EY1509"/>
    </row>
    <row r="1510" spans="1:155">
      <c r="A1510"/>
      <c r="B1510"/>
      <c r="C1510"/>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c r="CW1510"/>
      <c r="CX1510"/>
      <c r="CY1510"/>
      <c r="CZ1510"/>
      <c r="DA1510"/>
      <c r="DB1510"/>
      <c r="DC1510"/>
      <c r="DD1510"/>
      <c r="DE1510"/>
      <c r="DF1510"/>
      <c r="DG1510"/>
      <c r="DH1510"/>
      <c r="DI1510"/>
      <c r="DJ1510"/>
      <c r="DK1510"/>
      <c r="DL1510"/>
      <c r="DM1510"/>
      <c r="DN1510"/>
      <c r="DO1510"/>
      <c r="DP1510"/>
      <c r="DQ1510"/>
      <c r="DR1510"/>
      <c r="DS1510"/>
      <c r="DT1510"/>
      <c r="DU1510"/>
      <c r="DV1510"/>
      <c r="DW1510"/>
      <c r="DX1510"/>
      <c r="DY1510"/>
      <c r="DZ1510"/>
      <c r="EA1510"/>
      <c r="EB1510"/>
      <c r="EC1510"/>
      <c r="ED1510"/>
      <c r="EE1510"/>
      <c r="EF1510"/>
      <c r="EG1510"/>
      <c r="EH1510"/>
      <c r="EI1510"/>
      <c r="EJ1510"/>
      <c r="EK1510"/>
      <c r="EL1510"/>
      <c r="EM1510"/>
      <c r="EN1510"/>
      <c r="EO1510"/>
      <c r="EP1510"/>
      <c r="EQ1510"/>
      <c r="ER1510"/>
      <c r="ES1510"/>
      <c r="ET1510"/>
      <c r="EU1510"/>
      <c r="EV1510"/>
      <c r="EW1510"/>
      <c r="EX1510"/>
      <c r="EY1510"/>
    </row>
    <row r="1511" spans="1:155">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c r="CW1511"/>
      <c r="CX1511"/>
      <c r="CY1511"/>
      <c r="CZ1511"/>
      <c r="DA1511"/>
      <c r="DB1511"/>
      <c r="DC1511"/>
      <c r="DD1511"/>
      <c r="DE1511"/>
      <c r="DF1511"/>
      <c r="DG1511"/>
      <c r="DH1511"/>
      <c r="DI1511"/>
      <c r="DJ1511"/>
      <c r="DK1511"/>
      <c r="DL1511"/>
      <c r="DM1511"/>
      <c r="DN1511"/>
      <c r="DO1511"/>
      <c r="DP1511"/>
      <c r="DQ1511"/>
      <c r="DR1511"/>
      <c r="DS1511"/>
      <c r="DT1511"/>
      <c r="DU1511"/>
      <c r="DV1511"/>
      <c r="DW1511"/>
      <c r="DX1511"/>
      <c r="DY1511"/>
      <c r="DZ1511"/>
      <c r="EA1511"/>
      <c r="EB1511"/>
      <c r="EC1511"/>
      <c r="ED1511"/>
      <c r="EE1511"/>
      <c r="EF1511"/>
      <c r="EG1511"/>
      <c r="EH1511"/>
      <c r="EI1511"/>
      <c r="EJ1511"/>
      <c r="EK1511"/>
      <c r="EL1511"/>
      <c r="EM1511"/>
      <c r="EN1511"/>
      <c r="EO1511"/>
      <c r="EP1511"/>
      <c r="EQ1511"/>
      <c r="ER1511"/>
      <c r="ES1511"/>
      <c r="ET1511"/>
      <c r="EU1511"/>
      <c r="EV1511"/>
      <c r="EW1511"/>
      <c r="EX1511"/>
      <c r="EY1511"/>
    </row>
    <row r="1512" spans="1:155">
      <c r="A1512"/>
      <c r="B1512"/>
      <c r="C1512"/>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c r="CW1512"/>
      <c r="CX1512"/>
      <c r="CY1512"/>
      <c r="CZ1512"/>
      <c r="DA1512"/>
      <c r="DB1512"/>
      <c r="DC1512"/>
      <c r="DD1512"/>
      <c r="DE1512"/>
      <c r="DF1512"/>
      <c r="DG1512"/>
      <c r="DH1512"/>
      <c r="DI1512"/>
      <c r="DJ1512"/>
      <c r="DK1512"/>
      <c r="DL1512"/>
      <c r="DM1512"/>
      <c r="DN1512"/>
      <c r="DO1512"/>
      <c r="DP1512"/>
      <c r="DQ1512"/>
      <c r="DR1512"/>
      <c r="DS1512"/>
      <c r="DT1512"/>
      <c r="DU1512"/>
      <c r="DV1512"/>
      <c r="DW1512"/>
      <c r="DX1512"/>
      <c r="DY1512"/>
      <c r="DZ1512"/>
      <c r="EA1512"/>
      <c r="EB1512"/>
      <c r="EC1512"/>
      <c r="ED1512"/>
      <c r="EE1512"/>
      <c r="EF1512"/>
      <c r="EG1512"/>
      <c r="EH1512"/>
      <c r="EI1512"/>
      <c r="EJ1512"/>
      <c r="EK1512"/>
      <c r="EL1512"/>
      <c r="EM1512"/>
      <c r="EN1512"/>
      <c r="EO1512"/>
      <c r="EP1512"/>
      <c r="EQ1512"/>
      <c r="ER1512"/>
      <c r="ES1512"/>
      <c r="ET1512"/>
      <c r="EU1512"/>
      <c r="EV1512"/>
      <c r="EW1512"/>
      <c r="EX1512"/>
      <c r="EY1512"/>
    </row>
    <row r="1513" spans="1:155">
      <c r="A1513"/>
      <c r="B1513"/>
      <c r="C1513"/>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c r="CW1513"/>
      <c r="CX1513"/>
      <c r="CY1513"/>
      <c r="CZ1513"/>
      <c r="DA1513"/>
      <c r="DB1513"/>
      <c r="DC1513"/>
      <c r="DD1513"/>
      <c r="DE1513"/>
      <c r="DF1513"/>
      <c r="DG1513"/>
      <c r="DH1513"/>
      <c r="DI1513"/>
      <c r="DJ1513"/>
      <c r="DK1513"/>
      <c r="DL1513"/>
      <c r="DM1513"/>
      <c r="DN1513"/>
      <c r="DO1513"/>
      <c r="DP1513"/>
      <c r="DQ1513"/>
      <c r="DR1513"/>
      <c r="DS1513"/>
      <c r="DT1513"/>
      <c r="DU1513"/>
      <c r="DV1513"/>
      <c r="DW1513"/>
      <c r="DX1513"/>
      <c r="DY1513"/>
      <c r="DZ1513"/>
      <c r="EA1513"/>
      <c r="EB1513"/>
      <c r="EC1513"/>
      <c r="ED1513"/>
      <c r="EE1513"/>
      <c r="EF1513"/>
      <c r="EG1513"/>
      <c r="EH1513"/>
      <c r="EI1513"/>
      <c r="EJ1513"/>
      <c r="EK1513"/>
      <c r="EL1513"/>
      <c r="EM1513"/>
      <c r="EN1513"/>
      <c r="EO1513"/>
      <c r="EP1513"/>
      <c r="EQ1513"/>
      <c r="ER1513"/>
      <c r="ES1513"/>
      <c r="ET1513"/>
      <c r="EU1513"/>
      <c r="EV1513"/>
      <c r="EW1513"/>
      <c r="EX1513"/>
      <c r="EY1513"/>
    </row>
    <row r="1514" spans="1:155">
      <c r="A1514"/>
      <c r="B1514"/>
      <c r="C1514"/>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c r="CW1514"/>
      <c r="CX1514"/>
      <c r="CY1514"/>
      <c r="CZ1514"/>
      <c r="DA1514"/>
      <c r="DB1514"/>
      <c r="DC1514"/>
      <c r="DD1514"/>
      <c r="DE1514"/>
      <c r="DF1514"/>
      <c r="DG1514"/>
      <c r="DH1514"/>
      <c r="DI1514"/>
      <c r="DJ1514"/>
      <c r="DK1514"/>
      <c r="DL1514"/>
      <c r="DM1514"/>
      <c r="DN1514"/>
      <c r="DO1514"/>
      <c r="DP1514"/>
      <c r="DQ1514"/>
      <c r="DR1514"/>
      <c r="DS1514"/>
      <c r="DT1514"/>
      <c r="DU1514"/>
      <c r="DV1514"/>
      <c r="DW1514"/>
      <c r="DX1514"/>
      <c r="DY1514"/>
      <c r="DZ1514"/>
      <c r="EA1514"/>
      <c r="EB1514"/>
      <c r="EC1514"/>
      <c r="ED1514"/>
      <c r="EE1514"/>
      <c r="EF1514"/>
      <c r="EG1514"/>
      <c r="EH1514"/>
      <c r="EI1514"/>
      <c r="EJ1514"/>
      <c r="EK1514"/>
      <c r="EL1514"/>
      <c r="EM1514"/>
      <c r="EN1514"/>
      <c r="EO1514"/>
      <c r="EP1514"/>
      <c r="EQ1514"/>
      <c r="ER1514"/>
      <c r="ES1514"/>
      <c r="ET1514"/>
      <c r="EU1514"/>
      <c r="EV1514"/>
      <c r="EW1514"/>
      <c r="EX1514"/>
      <c r="EY1514"/>
    </row>
    <row r="1515" spans="1:155">
      <c r="A1515"/>
      <c r="B1515"/>
      <c r="C1515"/>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c r="CW1515"/>
      <c r="CX1515"/>
      <c r="CY1515"/>
      <c r="CZ1515"/>
      <c r="DA1515"/>
      <c r="DB1515"/>
      <c r="DC1515"/>
      <c r="DD1515"/>
      <c r="DE1515"/>
      <c r="DF1515"/>
      <c r="DG1515"/>
      <c r="DH1515"/>
      <c r="DI1515"/>
      <c r="DJ1515"/>
      <c r="DK1515"/>
      <c r="DL1515"/>
      <c r="DM1515"/>
      <c r="DN1515"/>
      <c r="DO1515"/>
      <c r="DP1515"/>
      <c r="DQ1515"/>
      <c r="DR1515"/>
      <c r="DS1515"/>
      <c r="DT1515"/>
      <c r="DU1515"/>
      <c r="DV1515"/>
      <c r="DW1515"/>
      <c r="DX1515"/>
      <c r="DY1515"/>
      <c r="DZ1515"/>
      <c r="EA1515"/>
      <c r="EB1515"/>
      <c r="EC1515"/>
      <c r="ED1515"/>
      <c r="EE1515"/>
      <c r="EF1515"/>
      <c r="EG1515"/>
      <c r="EH1515"/>
      <c r="EI1515"/>
      <c r="EJ1515"/>
      <c r="EK1515"/>
      <c r="EL1515"/>
      <c r="EM1515"/>
      <c r="EN1515"/>
      <c r="EO1515"/>
      <c r="EP1515"/>
      <c r="EQ1515"/>
      <c r="ER1515"/>
      <c r="ES1515"/>
      <c r="ET1515"/>
      <c r="EU1515"/>
      <c r="EV1515"/>
      <c r="EW1515"/>
      <c r="EX1515"/>
      <c r="EY1515"/>
    </row>
    <row r="1516" spans="1:155">
      <c r="A1516"/>
      <c r="B1516"/>
      <c r="C1516"/>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c r="CW1516"/>
      <c r="CX1516"/>
      <c r="CY1516"/>
      <c r="CZ1516"/>
      <c r="DA1516"/>
      <c r="DB1516"/>
      <c r="DC1516"/>
      <c r="DD1516"/>
      <c r="DE1516"/>
      <c r="DF1516"/>
      <c r="DG1516"/>
      <c r="DH1516"/>
      <c r="DI1516"/>
      <c r="DJ1516"/>
      <c r="DK1516"/>
      <c r="DL1516"/>
      <c r="DM1516"/>
      <c r="DN1516"/>
      <c r="DO1516"/>
      <c r="DP1516"/>
      <c r="DQ1516"/>
      <c r="DR1516"/>
      <c r="DS1516"/>
      <c r="DT1516"/>
      <c r="DU1516"/>
      <c r="DV1516"/>
      <c r="DW1516"/>
      <c r="DX1516"/>
      <c r="DY1516"/>
      <c r="DZ1516"/>
      <c r="EA1516"/>
      <c r="EB1516"/>
      <c r="EC1516"/>
      <c r="ED1516"/>
      <c r="EE1516"/>
      <c r="EF1516"/>
      <c r="EG1516"/>
      <c r="EH1516"/>
      <c r="EI1516"/>
      <c r="EJ1516"/>
      <c r="EK1516"/>
      <c r="EL1516"/>
      <c r="EM1516"/>
      <c r="EN1516"/>
      <c r="EO1516"/>
      <c r="EP1516"/>
      <c r="EQ1516"/>
      <c r="ER1516"/>
      <c r="ES1516"/>
      <c r="ET1516"/>
      <c r="EU1516"/>
      <c r="EV1516"/>
      <c r="EW1516"/>
      <c r="EX1516"/>
      <c r="EY1516"/>
    </row>
    <row r="1517" spans="1:155">
      <c r="A1517"/>
      <c r="B1517"/>
      <c r="C1517"/>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c r="CW1517"/>
      <c r="CX1517"/>
      <c r="CY1517"/>
      <c r="CZ1517"/>
      <c r="DA1517"/>
      <c r="DB1517"/>
      <c r="DC1517"/>
      <c r="DD1517"/>
      <c r="DE1517"/>
      <c r="DF1517"/>
      <c r="DG1517"/>
      <c r="DH1517"/>
      <c r="DI1517"/>
      <c r="DJ1517"/>
      <c r="DK1517"/>
      <c r="DL1517"/>
      <c r="DM1517"/>
      <c r="DN1517"/>
      <c r="DO1517"/>
      <c r="DP1517"/>
      <c r="DQ1517"/>
      <c r="DR1517"/>
      <c r="DS1517"/>
      <c r="DT1517"/>
      <c r="DU1517"/>
      <c r="DV1517"/>
      <c r="DW1517"/>
      <c r="DX1517"/>
      <c r="DY1517"/>
      <c r="DZ1517"/>
      <c r="EA1517"/>
      <c r="EB1517"/>
      <c r="EC1517"/>
      <c r="ED1517"/>
      <c r="EE1517"/>
      <c r="EF1517"/>
      <c r="EG1517"/>
      <c r="EH1517"/>
      <c r="EI1517"/>
      <c r="EJ1517"/>
      <c r="EK1517"/>
      <c r="EL1517"/>
      <c r="EM1517"/>
      <c r="EN1517"/>
      <c r="EO1517"/>
      <c r="EP1517"/>
      <c r="EQ1517"/>
      <c r="ER1517"/>
      <c r="ES1517"/>
      <c r="ET1517"/>
      <c r="EU1517"/>
      <c r="EV1517"/>
      <c r="EW1517"/>
      <c r="EX1517"/>
      <c r="EY1517"/>
    </row>
    <row r="1518" spans="1:155">
      <c r="A1518"/>
      <c r="B1518"/>
      <c r="C1518"/>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c r="CW1518"/>
      <c r="CX1518"/>
      <c r="CY1518"/>
      <c r="CZ1518"/>
      <c r="DA1518"/>
      <c r="DB1518"/>
      <c r="DC1518"/>
      <c r="DD1518"/>
      <c r="DE1518"/>
      <c r="DF1518"/>
      <c r="DG1518"/>
      <c r="DH1518"/>
      <c r="DI1518"/>
      <c r="DJ1518"/>
      <c r="DK1518"/>
      <c r="DL1518"/>
      <c r="DM1518"/>
      <c r="DN1518"/>
      <c r="DO1518"/>
      <c r="DP1518"/>
      <c r="DQ1518"/>
      <c r="DR1518"/>
      <c r="DS1518"/>
      <c r="DT1518"/>
      <c r="DU1518"/>
      <c r="DV1518"/>
      <c r="DW1518"/>
      <c r="DX1518"/>
      <c r="DY1518"/>
      <c r="DZ1518"/>
      <c r="EA1518"/>
      <c r="EB1518"/>
      <c r="EC1518"/>
      <c r="ED1518"/>
      <c r="EE1518"/>
      <c r="EF1518"/>
      <c r="EG1518"/>
      <c r="EH1518"/>
      <c r="EI1518"/>
      <c r="EJ1518"/>
      <c r="EK1518"/>
      <c r="EL1518"/>
      <c r="EM1518"/>
      <c r="EN1518"/>
      <c r="EO1518"/>
      <c r="EP1518"/>
      <c r="EQ1518"/>
      <c r="ER1518"/>
      <c r="ES1518"/>
      <c r="ET1518"/>
      <c r="EU1518"/>
      <c r="EV1518"/>
      <c r="EW1518"/>
      <c r="EX1518"/>
      <c r="EY1518"/>
    </row>
    <row r="1519" spans="1:155">
      <c r="A1519"/>
      <c r="B1519"/>
      <c r="C1519"/>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c r="CW1519"/>
      <c r="CX1519"/>
      <c r="CY1519"/>
      <c r="CZ1519"/>
      <c r="DA1519"/>
      <c r="DB1519"/>
      <c r="DC1519"/>
      <c r="DD1519"/>
      <c r="DE1519"/>
      <c r="DF1519"/>
      <c r="DG1519"/>
      <c r="DH1519"/>
      <c r="DI1519"/>
      <c r="DJ1519"/>
      <c r="DK1519"/>
      <c r="DL1519"/>
      <c r="DM1519"/>
      <c r="DN1519"/>
      <c r="DO1519"/>
      <c r="DP1519"/>
      <c r="DQ1519"/>
      <c r="DR1519"/>
      <c r="DS1519"/>
      <c r="DT1519"/>
      <c r="DU1519"/>
      <c r="DV1519"/>
      <c r="DW1519"/>
      <c r="DX1519"/>
      <c r="DY1519"/>
      <c r="DZ1519"/>
      <c r="EA1519"/>
      <c r="EB1519"/>
      <c r="EC1519"/>
      <c r="ED1519"/>
      <c r="EE1519"/>
      <c r="EF1519"/>
      <c r="EG1519"/>
      <c r="EH1519"/>
      <c r="EI1519"/>
      <c r="EJ1519"/>
      <c r="EK1519"/>
      <c r="EL1519"/>
      <c r="EM1519"/>
      <c r="EN1519"/>
      <c r="EO1519"/>
      <c r="EP1519"/>
      <c r="EQ1519"/>
      <c r="ER1519"/>
      <c r="ES1519"/>
      <c r="ET1519"/>
      <c r="EU1519"/>
      <c r="EV1519"/>
      <c r="EW1519"/>
      <c r="EX1519"/>
      <c r="EY1519"/>
    </row>
    <row r="1520" spans="1:155">
      <c r="A1520"/>
      <c r="B1520"/>
      <c r="C1520"/>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c r="CW1520"/>
      <c r="CX1520"/>
      <c r="CY1520"/>
      <c r="CZ1520"/>
      <c r="DA1520"/>
      <c r="DB1520"/>
      <c r="DC1520"/>
      <c r="DD1520"/>
      <c r="DE1520"/>
      <c r="DF1520"/>
      <c r="DG1520"/>
      <c r="DH1520"/>
      <c r="DI1520"/>
      <c r="DJ1520"/>
      <c r="DK1520"/>
      <c r="DL1520"/>
      <c r="DM1520"/>
      <c r="DN1520"/>
      <c r="DO1520"/>
      <c r="DP1520"/>
      <c r="DQ1520"/>
      <c r="DR1520"/>
      <c r="DS1520"/>
      <c r="DT1520"/>
      <c r="DU1520"/>
      <c r="DV1520"/>
      <c r="DW1520"/>
      <c r="DX1520"/>
      <c r="DY1520"/>
      <c r="DZ1520"/>
      <c r="EA1520"/>
      <c r="EB1520"/>
      <c r="EC1520"/>
      <c r="ED1520"/>
      <c r="EE1520"/>
      <c r="EF1520"/>
      <c r="EG1520"/>
      <c r="EH1520"/>
      <c r="EI1520"/>
      <c r="EJ1520"/>
      <c r="EK1520"/>
      <c r="EL1520"/>
      <c r="EM1520"/>
      <c r="EN1520"/>
      <c r="EO1520"/>
      <c r="EP1520"/>
      <c r="EQ1520"/>
      <c r="ER1520"/>
      <c r="ES1520"/>
      <c r="ET1520"/>
      <c r="EU1520"/>
      <c r="EV1520"/>
      <c r="EW1520"/>
      <c r="EX1520"/>
      <c r="EY1520"/>
    </row>
    <row r="1521" spans="1:155">
      <c r="A1521"/>
      <c r="B1521"/>
      <c r="C1521"/>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c r="CW1521"/>
      <c r="CX1521"/>
      <c r="CY1521"/>
      <c r="CZ1521"/>
      <c r="DA1521"/>
      <c r="DB1521"/>
      <c r="DC1521"/>
      <c r="DD1521"/>
      <c r="DE1521"/>
      <c r="DF1521"/>
      <c r="DG1521"/>
      <c r="DH1521"/>
      <c r="DI1521"/>
      <c r="DJ1521"/>
      <c r="DK1521"/>
      <c r="DL1521"/>
      <c r="DM1521"/>
      <c r="DN1521"/>
      <c r="DO1521"/>
      <c r="DP1521"/>
      <c r="DQ1521"/>
      <c r="DR1521"/>
      <c r="DS1521"/>
      <c r="DT1521"/>
      <c r="DU1521"/>
      <c r="DV1521"/>
      <c r="DW1521"/>
      <c r="DX1521"/>
      <c r="DY1521"/>
      <c r="DZ1521"/>
      <c r="EA1521"/>
      <c r="EB1521"/>
      <c r="EC1521"/>
      <c r="ED1521"/>
      <c r="EE1521"/>
      <c r="EF1521"/>
      <c r="EG1521"/>
      <c r="EH1521"/>
      <c r="EI1521"/>
      <c r="EJ1521"/>
      <c r="EK1521"/>
      <c r="EL1521"/>
      <c r="EM1521"/>
      <c r="EN1521"/>
      <c r="EO1521"/>
      <c r="EP1521"/>
      <c r="EQ1521"/>
      <c r="ER1521"/>
      <c r="ES1521"/>
      <c r="ET1521"/>
      <c r="EU1521"/>
      <c r="EV1521"/>
      <c r="EW1521"/>
      <c r="EX1521"/>
      <c r="EY1521"/>
    </row>
    <row r="1522" spans="1:155">
      <c r="A1522"/>
      <c r="B1522"/>
      <c r="C1522"/>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c r="CW1522"/>
      <c r="CX1522"/>
      <c r="CY1522"/>
      <c r="CZ1522"/>
      <c r="DA1522"/>
      <c r="DB1522"/>
      <c r="DC1522"/>
      <c r="DD1522"/>
      <c r="DE1522"/>
      <c r="DF1522"/>
      <c r="DG1522"/>
      <c r="DH1522"/>
      <c r="DI1522"/>
      <c r="DJ1522"/>
      <c r="DK1522"/>
      <c r="DL1522"/>
      <c r="DM1522"/>
      <c r="DN1522"/>
      <c r="DO1522"/>
      <c r="DP1522"/>
      <c r="DQ1522"/>
      <c r="DR1522"/>
      <c r="DS1522"/>
      <c r="DT1522"/>
      <c r="DU1522"/>
      <c r="DV1522"/>
      <c r="DW1522"/>
      <c r="DX1522"/>
      <c r="DY1522"/>
      <c r="DZ1522"/>
      <c r="EA1522"/>
      <c r="EB1522"/>
      <c r="EC1522"/>
      <c r="ED1522"/>
      <c r="EE1522"/>
      <c r="EF1522"/>
      <c r="EG1522"/>
      <c r="EH1522"/>
      <c r="EI1522"/>
      <c r="EJ1522"/>
      <c r="EK1522"/>
      <c r="EL1522"/>
      <c r="EM1522"/>
      <c r="EN1522"/>
      <c r="EO1522"/>
      <c r="EP1522"/>
      <c r="EQ1522"/>
      <c r="ER1522"/>
      <c r="ES1522"/>
      <c r="ET1522"/>
      <c r="EU1522"/>
      <c r="EV1522"/>
      <c r="EW1522"/>
      <c r="EX1522"/>
      <c r="EY1522"/>
    </row>
    <row r="1523" spans="1:155">
      <c r="A1523"/>
      <c r="B1523"/>
      <c r="C1523"/>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c r="CW1523"/>
      <c r="CX1523"/>
      <c r="CY1523"/>
      <c r="CZ1523"/>
      <c r="DA1523"/>
      <c r="DB1523"/>
      <c r="DC1523"/>
      <c r="DD1523"/>
      <c r="DE1523"/>
      <c r="DF1523"/>
      <c r="DG1523"/>
      <c r="DH1523"/>
      <c r="DI1523"/>
      <c r="DJ1523"/>
      <c r="DK1523"/>
      <c r="DL1523"/>
      <c r="DM1523"/>
      <c r="DN1523"/>
      <c r="DO1523"/>
      <c r="DP1523"/>
      <c r="DQ1523"/>
      <c r="DR1523"/>
      <c r="DS1523"/>
      <c r="DT1523"/>
      <c r="DU1523"/>
      <c r="DV1523"/>
      <c r="DW1523"/>
      <c r="DX1523"/>
      <c r="DY1523"/>
      <c r="DZ1523"/>
      <c r="EA1523"/>
      <c r="EB1523"/>
      <c r="EC1523"/>
      <c r="ED1523"/>
      <c r="EE1523"/>
      <c r="EF1523"/>
      <c r="EG1523"/>
      <c r="EH1523"/>
      <c r="EI1523"/>
      <c r="EJ1523"/>
      <c r="EK1523"/>
      <c r="EL1523"/>
      <c r="EM1523"/>
      <c r="EN1523"/>
      <c r="EO1523"/>
      <c r="EP1523"/>
      <c r="EQ1523"/>
      <c r="ER1523"/>
      <c r="ES1523"/>
      <c r="ET1523"/>
      <c r="EU1523"/>
      <c r="EV1523"/>
      <c r="EW1523"/>
      <c r="EX1523"/>
      <c r="EY1523"/>
    </row>
    <row r="1524" spans="1:155">
      <c r="A1524"/>
      <c r="B1524"/>
      <c r="C1524"/>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c r="CW1524"/>
      <c r="CX1524"/>
      <c r="CY1524"/>
      <c r="CZ1524"/>
      <c r="DA1524"/>
      <c r="DB1524"/>
      <c r="DC1524"/>
      <c r="DD1524"/>
      <c r="DE1524"/>
      <c r="DF1524"/>
      <c r="DG1524"/>
      <c r="DH1524"/>
      <c r="DI1524"/>
      <c r="DJ1524"/>
      <c r="DK1524"/>
      <c r="DL1524"/>
      <c r="DM1524"/>
      <c r="DN1524"/>
      <c r="DO1524"/>
      <c r="DP1524"/>
      <c r="DQ1524"/>
      <c r="DR1524"/>
      <c r="DS1524"/>
      <c r="DT1524"/>
      <c r="DU1524"/>
      <c r="DV1524"/>
      <c r="DW1524"/>
      <c r="DX1524"/>
      <c r="DY1524"/>
      <c r="DZ1524"/>
      <c r="EA1524"/>
      <c r="EB1524"/>
      <c r="EC1524"/>
      <c r="ED1524"/>
      <c r="EE1524"/>
      <c r="EF1524"/>
      <c r="EG1524"/>
      <c r="EH1524"/>
      <c r="EI1524"/>
      <c r="EJ1524"/>
      <c r="EK1524"/>
      <c r="EL1524"/>
      <c r="EM1524"/>
      <c r="EN1524"/>
      <c r="EO1524"/>
      <c r="EP1524"/>
      <c r="EQ1524"/>
      <c r="ER1524"/>
      <c r="ES1524"/>
      <c r="ET1524"/>
      <c r="EU1524"/>
      <c r="EV1524"/>
      <c r="EW1524"/>
      <c r="EX1524"/>
      <c r="EY1524"/>
    </row>
    <row r="1525" spans="1:155">
      <c r="A1525"/>
      <c r="B1525"/>
      <c r="C1525"/>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c r="CW1525"/>
      <c r="CX1525"/>
      <c r="CY1525"/>
      <c r="CZ1525"/>
      <c r="DA1525"/>
      <c r="DB1525"/>
      <c r="DC1525"/>
      <c r="DD1525"/>
      <c r="DE1525"/>
      <c r="DF1525"/>
      <c r="DG1525"/>
      <c r="DH1525"/>
      <c r="DI1525"/>
      <c r="DJ1525"/>
      <c r="DK1525"/>
      <c r="DL1525"/>
      <c r="DM1525"/>
      <c r="DN1525"/>
      <c r="DO1525"/>
      <c r="DP1525"/>
      <c r="DQ1525"/>
      <c r="DR1525"/>
      <c r="DS1525"/>
      <c r="DT1525"/>
      <c r="DU1525"/>
      <c r="DV1525"/>
      <c r="DW1525"/>
      <c r="DX1525"/>
      <c r="DY1525"/>
      <c r="DZ1525"/>
      <c r="EA1525"/>
      <c r="EB1525"/>
      <c r="EC1525"/>
      <c r="ED1525"/>
      <c r="EE1525"/>
      <c r="EF1525"/>
      <c r="EG1525"/>
      <c r="EH1525"/>
      <c r="EI1525"/>
      <c r="EJ1525"/>
      <c r="EK1525"/>
      <c r="EL1525"/>
      <c r="EM1525"/>
      <c r="EN1525"/>
      <c r="EO1525"/>
      <c r="EP1525"/>
      <c r="EQ1525"/>
      <c r="ER1525"/>
      <c r="ES1525"/>
      <c r="ET1525"/>
      <c r="EU1525"/>
      <c r="EV1525"/>
      <c r="EW1525"/>
      <c r="EX1525"/>
      <c r="EY1525"/>
    </row>
    <row r="1526" spans="1:155">
      <c r="A1526"/>
      <c r="B1526"/>
      <c r="C1526"/>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c r="CW1526"/>
      <c r="CX1526"/>
      <c r="CY1526"/>
      <c r="CZ1526"/>
      <c r="DA1526"/>
      <c r="DB1526"/>
      <c r="DC1526"/>
      <c r="DD1526"/>
      <c r="DE1526"/>
      <c r="DF1526"/>
      <c r="DG1526"/>
      <c r="DH1526"/>
      <c r="DI1526"/>
      <c r="DJ1526"/>
      <c r="DK1526"/>
      <c r="DL1526"/>
      <c r="DM1526"/>
      <c r="DN1526"/>
      <c r="DO1526"/>
      <c r="DP1526"/>
      <c r="DQ1526"/>
      <c r="DR1526"/>
      <c r="DS1526"/>
      <c r="DT1526"/>
      <c r="DU1526"/>
      <c r="DV1526"/>
      <c r="DW1526"/>
      <c r="DX1526"/>
      <c r="DY1526"/>
      <c r="DZ1526"/>
      <c r="EA1526"/>
      <c r="EB1526"/>
      <c r="EC1526"/>
      <c r="ED1526"/>
      <c r="EE1526"/>
      <c r="EF1526"/>
      <c r="EG1526"/>
      <c r="EH1526"/>
      <c r="EI1526"/>
      <c r="EJ1526"/>
      <c r="EK1526"/>
      <c r="EL1526"/>
      <c r="EM1526"/>
      <c r="EN1526"/>
      <c r="EO1526"/>
      <c r="EP1526"/>
      <c r="EQ1526"/>
      <c r="ER1526"/>
      <c r="ES1526"/>
      <c r="ET1526"/>
      <c r="EU1526"/>
      <c r="EV1526"/>
      <c r="EW1526"/>
      <c r="EX1526"/>
      <c r="EY1526"/>
    </row>
    <row r="1527" spans="1:155">
      <c r="A1527"/>
      <c r="B1527"/>
      <c r="C1527"/>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c r="CW1527"/>
      <c r="CX1527"/>
      <c r="CY1527"/>
      <c r="CZ1527"/>
      <c r="DA1527"/>
      <c r="DB1527"/>
      <c r="DC1527"/>
      <c r="DD1527"/>
      <c r="DE1527"/>
      <c r="DF1527"/>
      <c r="DG1527"/>
      <c r="DH1527"/>
      <c r="DI1527"/>
      <c r="DJ1527"/>
      <c r="DK1527"/>
      <c r="DL1527"/>
      <c r="DM1527"/>
      <c r="DN1527"/>
      <c r="DO1527"/>
      <c r="DP1527"/>
      <c r="DQ1527"/>
      <c r="DR1527"/>
      <c r="DS1527"/>
      <c r="DT1527"/>
      <c r="DU1527"/>
      <c r="DV1527"/>
      <c r="DW1527"/>
      <c r="DX1527"/>
      <c r="DY1527"/>
      <c r="DZ1527"/>
      <c r="EA1527"/>
      <c r="EB1527"/>
      <c r="EC1527"/>
      <c r="ED1527"/>
      <c r="EE1527"/>
      <c r="EF1527"/>
      <c r="EG1527"/>
      <c r="EH1527"/>
      <c r="EI1527"/>
      <c r="EJ1527"/>
      <c r="EK1527"/>
      <c r="EL1527"/>
      <c r="EM1527"/>
      <c r="EN1527"/>
      <c r="EO1527"/>
      <c r="EP1527"/>
      <c r="EQ1527"/>
      <c r="ER1527"/>
      <c r="ES1527"/>
      <c r="ET1527"/>
      <c r="EU1527"/>
      <c r="EV1527"/>
      <c r="EW1527"/>
      <c r="EX1527"/>
      <c r="EY1527"/>
    </row>
    <row r="1528" spans="1:155">
      <c r="A1528"/>
      <c r="B1528"/>
      <c r="C1528"/>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c r="CW1528"/>
      <c r="CX1528"/>
      <c r="CY1528"/>
      <c r="CZ1528"/>
      <c r="DA1528"/>
      <c r="DB1528"/>
      <c r="DC1528"/>
      <c r="DD1528"/>
      <c r="DE1528"/>
      <c r="DF1528"/>
      <c r="DG1528"/>
      <c r="DH1528"/>
      <c r="DI1528"/>
      <c r="DJ1528"/>
      <c r="DK1528"/>
      <c r="DL1528"/>
      <c r="DM1528"/>
      <c r="DN1528"/>
      <c r="DO1528"/>
      <c r="DP1528"/>
      <c r="DQ1528"/>
      <c r="DR1528"/>
      <c r="DS1528"/>
      <c r="DT1528"/>
      <c r="DU1528"/>
      <c r="DV1528"/>
      <c r="DW1528"/>
      <c r="DX1528"/>
      <c r="DY1528"/>
      <c r="DZ1528"/>
      <c r="EA1528"/>
      <c r="EB1528"/>
      <c r="EC1528"/>
      <c r="ED1528"/>
      <c r="EE1528"/>
      <c r="EF1528"/>
      <c r="EG1528"/>
      <c r="EH1528"/>
      <c r="EI1528"/>
      <c r="EJ1528"/>
      <c r="EK1528"/>
      <c r="EL1528"/>
      <c r="EM1528"/>
      <c r="EN1528"/>
      <c r="EO1528"/>
      <c r="EP1528"/>
      <c r="EQ1528"/>
      <c r="ER1528"/>
      <c r="ES1528"/>
      <c r="ET1528"/>
      <c r="EU1528"/>
      <c r="EV1528"/>
      <c r="EW1528"/>
      <c r="EX1528"/>
      <c r="EY1528"/>
    </row>
    <row r="1529" spans="1:155">
      <c r="A1529"/>
      <c r="B1529"/>
      <c r="C1529"/>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c r="CW1529"/>
      <c r="CX1529"/>
      <c r="CY1529"/>
      <c r="CZ1529"/>
      <c r="DA1529"/>
      <c r="DB1529"/>
      <c r="DC1529"/>
      <c r="DD1529"/>
      <c r="DE1529"/>
      <c r="DF1529"/>
      <c r="DG1529"/>
      <c r="DH1529"/>
      <c r="DI1529"/>
      <c r="DJ1529"/>
      <c r="DK1529"/>
      <c r="DL1529"/>
      <c r="DM1529"/>
      <c r="DN1529"/>
      <c r="DO1529"/>
      <c r="DP1529"/>
      <c r="DQ1529"/>
      <c r="DR1529"/>
      <c r="DS1529"/>
      <c r="DT1529"/>
      <c r="DU1529"/>
      <c r="DV1529"/>
      <c r="DW1529"/>
      <c r="DX1529"/>
      <c r="DY1529"/>
      <c r="DZ1529"/>
      <c r="EA1529"/>
      <c r="EB1529"/>
      <c r="EC1529"/>
      <c r="ED1529"/>
      <c r="EE1529"/>
      <c r="EF1529"/>
      <c r="EG1529"/>
      <c r="EH1529"/>
      <c r="EI1529"/>
      <c r="EJ1529"/>
      <c r="EK1529"/>
      <c r="EL1529"/>
      <c r="EM1529"/>
      <c r="EN1529"/>
      <c r="EO1529"/>
      <c r="EP1529"/>
      <c r="EQ1529"/>
      <c r="ER1529"/>
      <c r="ES1529"/>
      <c r="ET1529"/>
      <c r="EU1529"/>
      <c r="EV1529"/>
      <c r="EW1529"/>
      <c r="EX1529"/>
      <c r="EY1529"/>
    </row>
    <row r="1530" spans="1:155">
      <c r="A1530"/>
      <c r="B1530"/>
      <c r="C1530"/>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c r="CW1530"/>
      <c r="CX1530"/>
      <c r="CY1530"/>
      <c r="CZ1530"/>
      <c r="DA1530"/>
      <c r="DB1530"/>
      <c r="DC1530"/>
      <c r="DD1530"/>
      <c r="DE1530"/>
      <c r="DF1530"/>
      <c r="DG1530"/>
      <c r="DH1530"/>
      <c r="DI1530"/>
      <c r="DJ1530"/>
      <c r="DK1530"/>
      <c r="DL1530"/>
      <c r="DM1530"/>
      <c r="DN1530"/>
      <c r="DO1530"/>
      <c r="DP1530"/>
      <c r="DQ1530"/>
      <c r="DR1530"/>
      <c r="DS1530"/>
      <c r="DT1530"/>
      <c r="DU1530"/>
      <c r="DV1530"/>
      <c r="DW1530"/>
      <c r="DX1530"/>
      <c r="DY1530"/>
      <c r="DZ1530"/>
      <c r="EA1530"/>
      <c r="EB1530"/>
      <c r="EC1530"/>
      <c r="ED1530"/>
      <c r="EE1530"/>
      <c r="EF1530"/>
      <c r="EG1530"/>
      <c r="EH1530"/>
      <c r="EI1530"/>
      <c r="EJ1530"/>
      <c r="EK1530"/>
      <c r="EL1530"/>
      <c r="EM1530"/>
      <c r="EN1530"/>
      <c r="EO1530"/>
      <c r="EP1530"/>
      <c r="EQ1530"/>
      <c r="ER1530"/>
      <c r="ES1530"/>
      <c r="ET1530"/>
      <c r="EU1530"/>
      <c r="EV1530"/>
      <c r="EW1530"/>
      <c r="EX1530"/>
      <c r="EY1530"/>
    </row>
    <row r="1531" spans="1:155">
      <c r="A1531"/>
      <c r="B1531"/>
      <c r="C1531"/>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c r="CW1531"/>
      <c r="CX1531"/>
      <c r="CY1531"/>
      <c r="CZ1531"/>
      <c r="DA1531"/>
      <c r="DB1531"/>
      <c r="DC1531"/>
      <c r="DD1531"/>
      <c r="DE1531"/>
      <c r="DF1531"/>
      <c r="DG1531"/>
      <c r="DH1531"/>
      <c r="DI1531"/>
      <c r="DJ1531"/>
      <c r="DK1531"/>
      <c r="DL1531"/>
      <c r="DM1531"/>
      <c r="DN1531"/>
      <c r="DO1531"/>
      <c r="DP1531"/>
      <c r="DQ1531"/>
      <c r="DR1531"/>
      <c r="DS1531"/>
      <c r="DT1531"/>
      <c r="DU1531"/>
      <c r="DV1531"/>
      <c r="DW1531"/>
      <c r="DX1531"/>
      <c r="DY1531"/>
      <c r="DZ1531"/>
      <c r="EA1531"/>
      <c r="EB1531"/>
      <c r="EC1531"/>
      <c r="ED1531"/>
      <c r="EE1531"/>
      <c r="EF1531"/>
      <c r="EG1531"/>
      <c r="EH1531"/>
      <c r="EI1531"/>
      <c r="EJ1531"/>
      <c r="EK1531"/>
      <c r="EL1531"/>
      <c r="EM1531"/>
      <c r="EN1531"/>
      <c r="EO1531"/>
      <c r="EP1531"/>
      <c r="EQ1531"/>
      <c r="ER1531"/>
      <c r="ES1531"/>
      <c r="ET1531"/>
      <c r="EU1531"/>
      <c r="EV1531"/>
      <c r="EW1531"/>
      <c r="EX1531"/>
      <c r="EY1531"/>
    </row>
    <row r="1532" spans="1:155">
      <c r="A1532"/>
      <c r="B1532"/>
      <c r="C1532"/>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c r="CW1532"/>
      <c r="CX1532"/>
      <c r="CY1532"/>
      <c r="CZ1532"/>
      <c r="DA1532"/>
      <c r="DB1532"/>
      <c r="DC1532"/>
      <c r="DD1532"/>
      <c r="DE1532"/>
      <c r="DF1532"/>
      <c r="DG1532"/>
      <c r="DH1532"/>
      <c r="DI1532"/>
      <c r="DJ1532"/>
      <c r="DK1532"/>
      <c r="DL1532"/>
      <c r="DM1532"/>
      <c r="DN1532"/>
      <c r="DO1532"/>
      <c r="DP1532"/>
      <c r="DQ1532"/>
      <c r="DR1532"/>
      <c r="DS1532"/>
      <c r="DT1532"/>
      <c r="DU1532"/>
      <c r="DV1532"/>
      <c r="DW1532"/>
      <c r="DX1532"/>
      <c r="DY1532"/>
      <c r="DZ1532"/>
      <c r="EA1532"/>
      <c r="EB1532"/>
      <c r="EC1532"/>
      <c r="ED1532"/>
      <c r="EE1532"/>
      <c r="EF1532"/>
      <c r="EG1532"/>
      <c r="EH1532"/>
      <c r="EI1532"/>
      <c r="EJ1532"/>
      <c r="EK1532"/>
      <c r="EL1532"/>
      <c r="EM1532"/>
      <c r="EN1532"/>
      <c r="EO1532"/>
      <c r="EP1532"/>
      <c r="EQ1532"/>
      <c r="ER1532"/>
      <c r="ES1532"/>
      <c r="ET1532"/>
      <c r="EU1532"/>
      <c r="EV1532"/>
      <c r="EW1532"/>
      <c r="EX1532"/>
      <c r="EY1532"/>
    </row>
    <row r="1533" spans="1:155">
      <c r="A1533"/>
      <c r="B1533"/>
      <c r="C1533"/>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c r="CW1533"/>
      <c r="CX1533"/>
      <c r="CY1533"/>
      <c r="CZ1533"/>
      <c r="DA1533"/>
      <c r="DB1533"/>
      <c r="DC1533"/>
      <c r="DD1533"/>
      <c r="DE1533"/>
      <c r="DF1533"/>
      <c r="DG1533"/>
      <c r="DH1533"/>
      <c r="DI1533"/>
      <c r="DJ1533"/>
      <c r="DK1533"/>
      <c r="DL1533"/>
      <c r="DM1533"/>
      <c r="DN1533"/>
      <c r="DO1533"/>
      <c r="DP1533"/>
      <c r="DQ1533"/>
      <c r="DR1533"/>
      <c r="DS1533"/>
      <c r="DT1533"/>
      <c r="DU1533"/>
      <c r="DV1533"/>
      <c r="DW1533"/>
      <c r="DX1533"/>
      <c r="DY1533"/>
      <c r="DZ1533"/>
      <c r="EA1533"/>
      <c r="EB1533"/>
      <c r="EC1533"/>
      <c r="ED1533"/>
      <c r="EE1533"/>
      <c r="EF1533"/>
      <c r="EG1533"/>
      <c r="EH1533"/>
      <c r="EI1533"/>
      <c r="EJ1533"/>
      <c r="EK1533"/>
      <c r="EL1533"/>
      <c r="EM1533"/>
      <c r="EN1533"/>
      <c r="EO1533"/>
      <c r="EP1533"/>
      <c r="EQ1533"/>
      <c r="ER1533"/>
      <c r="ES1533"/>
      <c r="ET1533"/>
      <c r="EU1533"/>
      <c r="EV1533"/>
      <c r="EW1533"/>
      <c r="EX1533"/>
      <c r="EY1533"/>
    </row>
    <row r="1534" spans="1:155">
      <c r="A1534"/>
      <c r="B1534"/>
      <c r="C1534"/>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c r="CW1534"/>
      <c r="CX1534"/>
      <c r="CY1534"/>
      <c r="CZ1534"/>
      <c r="DA1534"/>
      <c r="DB1534"/>
      <c r="DC1534"/>
      <c r="DD1534"/>
      <c r="DE1534"/>
      <c r="DF1534"/>
      <c r="DG1534"/>
      <c r="DH1534"/>
      <c r="DI1534"/>
      <c r="DJ1534"/>
      <c r="DK1534"/>
      <c r="DL1534"/>
      <c r="DM1534"/>
      <c r="DN1534"/>
      <c r="DO1534"/>
      <c r="DP1534"/>
      <c r="DQ1534"/>
      <c r="DR1534"/>
      <c r="DS1534"/>
      <c r="DT1534"/>
      <c r="DU1534"/>
      <c r="DV1534"/>
      <c r="DW1534"/>
      <c r="DX1534"/>
      <c r="DY1534"/>
      <c r="DZ1534"/>
      <c r="EA1534"/>
      <c r="EB1534"/>
      <c r="EC1534"/>
      <c r="ED1534"/>
      <c r="EE1534"/>
      <c r="EF1534"/>
      <c r="EG1534"/>
      <c r="EH1534"/>
      <c r="EI1534"/>
      <c r="EJ1534"/>
      <c r="EK1534"/>
      <c r="EL1534"/>
      <c r="EM1534"/>
      <c r="EN1534"/>
      <c r="EO1534"/>
      <c r="EP1534"/>
      <c r="EQ1534"/>
      <c r="ER1534"/>
      <c r="ES1534"/>
      <c r="ET1534"/>
      <c r="EU1534"/>
      <c r="EV1534"/>
      <c r="EW1534"/>
      <c r="EX1534"/>
      <c r="EY1534"/>
    </row>
    <row r="1535" spans="1:155">
      <c r="A1535"/>
      <c r="B1535"/>
      <c r="C1535"/>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c r="CW1535"/>
      <c r="CX1535"/>
      <c r="CY1535"/>
      <c r="CZ1535"/>
      <c r="DA1535"/>
      <c r="DB1535"/>
      <c r="DC1535"/>
      <c r="DD1535"/>
      <c r="DE1535"/>
      <c r="DF1535"/>
      <c r="DG1535"/>
      <c r="DH1535"/>
      <c r="DI1535"/>
      <c r="DJ1535"/>
      <c r="DK1535"/>
      <c r="DL1535"/>
      <c r="DM1535"/>
      <c r="DN1535"/>
      <c r="DO1535"/>
      <c r="DP1535"/>
      <c r="DQ1535"/>
      <c r="DR1535"/>
      <c r="DS1535"/>
      <c r="DT1535"/>
      <c r="DU1535"/>
      <c r="DV1535"/>
      <c r="DW1535"/>
      <c r="DX1535"/>
      <c r="DY1535"/>
      <c r="DZ1535"/>
      <c r="EA1535"/>
      <c r="EB1535"/>
      <c r="EC1535"/>
      <c r="ED1535"/>
      <c r="EE1535"/>
      <c r="EF1535"/>
      <c r="EG1535"/>
      <c r="EH1535"/>
      <c r="EI1535"/>
      <c r="EJ1535"/>
      <c r="EK1535"/>
      <c r="EL1535"/>
      <c r="EM1535"/>
      <c r="EN1535"/>
      <c r="EO1535"/>
      <c r="EP1535"/>
      <c r="EQ1535"/>
      <c r="ER1535"/>
      <c r="ES1535"/>
      <c r="ET1535"/>
      <c r="EU1535"/>
      <c r="EV1535"/>
      <c r="EW1535"/>
      <c r="EX1535"/>
      <c r="EY1535"/>
    </row>
    <row r="1536" spans="1:155">
      <c r="A1536"/>
      <c r="B1536"/>
      <c r="C1536"/>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c r="CW1536"/>
      <c r="CX1536"/>
      <c r="CY1536"/>
      <c r="CZ1536"/>
      <c r="DA1536"/>
      <c r="DB1536"/>
      <c r="DC1536"/>
      <c r="DD1536"/>
      <c r="DE1536"/>
      <c r="DF1536"/>
      <c r="DG1536"/>
      <c r="DH1536"/>
      <c r="DI1536"/>
      <c r="DJ1536"/>
      <c r="DK1536"/>
      <c r="DL1536"/>
      <c r="DM1536"/>
      <c r="DN1536"/>
      <c r="DO1536"/>
      <c r="DP1536"/>
      <c r="DQ1536"/>
      <c r="DR1536"/>
      <c r="DS1536"/>
      <c r="DT1536"/>
      <c r="DU1536"/>
      <c r="DV1536"/>
      <c r="DW1536"/>
      <c r="DX1536"/>
      <c r="DY1536"/>
      <c r="DZ1536"/>
      <c r="EA1536"/>
      <c r="EB1536"/>
      <c r="EC1536"/>
      <c r="ED1536"/>
      <c r="EE1536"/>
      <c r="EF1536"/>
      <c r="EG1536"/>
      <c r="EH1536"/>
      <c r="EI1536"/>
      <c r="EJ1536"/>
      <c r="EK1536"/>
      <c r="EL1536"/>
      <c r="EM1536"/>
      <c r="EN1536"/>
      <c r="EO1536"/>
      <c r="EP1536"/>
      <c r="EQ1536"/>
      <c r="ER1536"/>
      <c r="ES1536"/>
      <c r="ET1536"/>
      <c r="EU1536"/>
      <c r="EV1536"/>
      <c r="EW1536"/>
      <c r="EX1536"/>
      <c r="EY1536"/>
    </row>
    <row r="1537" spans="1:155">
      <c r="A1537"/>
      <c r="B1537"/>
      <c r="C1537"/>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c r="CW1537"/>
      <c r="CX1537"/>
      <c r="CY1537"/>
      <c r="CZ1537"/>
      <c r="DA1537"/>
      <c r="DB1537"/>
      <c r="DC1537"/>
      <c r="DD1537"/>
      <c r="DE1537"/>
      <c r="DF1537"/>
      <c r="DG1537"/>
      <c r="DH1537"/>
      <c r="DI1537"/>
      <c r="DJ1537"/>
      <c r="DK1537"/>
      <c r="DL1537"/>
      <c r="DM1537"/>
      <c r="DN1537"/>
      <c r="DO1537"/>
      <c r="DP1537"/>
      <c r="DQ1537"/>
      <c r="DR1537"/>
      <c r="DS1537"/>
      <c r="DT1537"/>
      <c r="DU1537"/>
      <c r="DV1537"/>
      <c r="DW1537"/>
      <c r="DX1537"/>
      <c r="DY1537"/>
      <c r="DZ1537"/>
      <c r="EA1537"/>
      <c r="EB1537"/>
      <c r="EC1537"/>
      <c r="ED1537"/>
      <c r="EE1537"/>
      <c r="EF1537"/>
      <c r="EG1537"/>
      <c r="EH1537"/>
      <c r="EI1537"/>
      <c r="EJ1537"/>
      <c r="EK1537"/>
      <c r="EL1537"/>
      <c r="EM1537"/>
      <c r="EN1537"/>
      <c r="EO1537"/>
      <c r="EP1537"/>
      <c r="EQ1537"/>
      <c r="ER1537"/>
      <c r="ES1537"/>
      <c r="ET1537"/>
      <c r="EU1537"/>
      <c r="EV1537"/>
      <c r="EW1537"/>
      <c r="EX1537"/>
      <c r="EY1537"/>
    </row>
    <row r="1538" spans="1:155">
      <c r="A1538"/>
      <c r="B1538"/>
      <c r="C1538"/>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c r="CW1538"/>
      <c r="CX1538"/>
      <c r="CY1538"/>
      <c r="CZ1538"/>
      <c r="DA1538"/>
      <c r="DB1538"/>
      <c r="DC1538"/>
      <c r="DD1538"/>
      <c r="DE1538"/>
      <c r="DF1538"/>
      <c r="DG1538"/>
      <c r="DH1538"/>
      <c r="DI1538"/>
      <c r="DJ1538"/>
      <c r="DK1538"/>
      <c r="DL1538"/>
      <c r="DM1538"/>
      <c r="DN1538"/>
      <c r="DO1538"/>
      <c r="DP1538"/>
      <c r="DQ1538"/>
      <c r="DR1538"/>
      <c r="DS1538"/>
      <c r="DT1538"/>
      <c r="DU1538"/>
      <c r="DV1538"/>
      <c r="DW1538"/>
      <c r="DX1538"/>
      <c r="DY1538"/>
      <c r="DZ1538"/>
      <c r="EA1538"/>
      <c r="EB1538"/>
      <c r="EC1538"/>
      <c r="ED1538"/>
      <c r="EE1538"/>
      <c r="EF1538"/>
      <c r="EG1538"/>
      <c r="EH1538"/>
      <c r="EI1538"/>
      <c r="EJ1538"/>
      <c r="EK1538"/>
      <c r="EL1538"/>
      <c r="EM1538"/>
      <c r="EN1538"/>
      <c r="EO1538"/>
      <c r="EP1538"/>
      <c r="EQ1538"/>
      <c r="ER1538"/>
      <c r="ES1538"/>
      <c r="ET1538"/>
      <c r="EU1538"/>
      <c r="EV1538"/>
      <c r="EW1538"/>
      <c r="EX1538"/>
      <c r="EY1538"/>
    </row>
    <row r="1539" spans="1:155">
      <c r="A1539"/>
      <c r="B1539"/>
      <c r="C1539"/>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c r="CW1539"/>
      <c r="CX1539"/>
      <c r="CY1539"/>
      <c r="CZ1539"/>
      <c r="DA1539"/>
      <c r="DB1539"/>
      <c r="DC1539"/>
      <c r="DD1539"/>
      <c r="DE1539"/>
      <c r="DF1539"/>
      <c r="DG1539"/>
      <c r="DH1539"/>
      <c r="DI1539"/>
      <c r="DJ1539"/>
      <c r="DK1539"/>
      <c r="DL1539"/>
      <c r="DM1539"/>
      <c r="DN1539"/>
      <c r="DO1539"/>
      <c r="DP1539"/>
      <c r="DQ1539"/>
      <c r="DR1539"/>
      <c r="DS1539"/>
      <c r="DT1539"/>
      <c r="DU1539"/>
      <c r="DV1539"/>
      <c r="DW1539"/>
      <c r="DX1539"/>
      <c r="DY1539"/>
      <c r="DZ1539"/>
      <c r="EA1539"/>
      <c r="EB1539"/>
      <c r="EC1539"/>
      <c r="ED1539"/>
      <c r="EE1539"/>
      <c r="EF1539"/>
      <c r="EG1539"/>
      <c r="EH1539"/>
      <c r="EI1539"/>
      <c r="EJ1539"/>
      <c r="EK1539"/>
      <c r="EL1539"/>
      <c r="EM1539"/>
      <c r="EN1539"/>
      <c r="EO1539"/>
      <c r="EP1539"/>
      <c r="EQ1539"/>
      <c r="ER1539"/>
      <c r="ES1539"/>
      <c r="ET1539"/>
      <c r="EU1539"/>
      <c r="EV1539"/>
      <c r="EW1539"/>
      <c r="EX1539"/>
      <c r="EY1539"/>
    </row>
    <row r="1540" spans="1:155">
      <c r="A1540"/>
      <c r="B1540"/>
      <c r="C1540"/>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c r="CW1540"/>
      <c r="CX1540"/>
      <c r="CY1540"/>
      <c r="CZ1540"/>
      <c r="DA1540"/>
      <c r="DB1540"/>
      <c r="DC1540"/>
      <c r="DD1540"/>
      <c r="DE1540"/>
      <c r="DF1540"/>
      <c r="DG1540"/>
      <c r="DH1540"/>
      <c r="DI1540"/>
      <c r="DJ1540"/>
      <c r="DK1540"/>
      <c r="DL1540"/>
      <c r="DM1540"/>
      <c r="DN1540"/>
      <c r="DO1540"/>
      <c r="DP1540"/>
      <c r="DQ1540"/>
      <c r="DR1540"/>
      <c r="DS1540"/>
      <c r="DT1540"/>
      <c r="DU1540"/>
      <c r="DV1540"/>
      <c r="DW1540"/>
      <c r="DX1540"/>
      <c r="DY1540"/>
      <c r="DZ1540"/>
      <c r="EA1540"/>
      <c r="EB1540"/>
      <c r="EC1540"/>
      <c r="ED1540"/>
      <c r="EE1540"/>
      <c r="EF1540"/>
      <c r="EG1540"/>
      <c r="EH1540"/>
      <c r="EI1540"/>
      <c r="EJ1540"/>
      <c r="EK1540"/>
      <c r="EL1540"/>
      <c r="EM1540"/>
      <c r="EN1540"/>
      <c r="EO1540"/>
      <c r="EP1540"/>
      <c r="EQ1540"/>
      <c r="ER1540"/>
      <c r="ES1540"/>
      <c r="ET1540"/>
      <c r="EU1540"/>
      <c r="EV1540"/>
      <c r="EW1540"/>
      <c r="EX1540"/>
      <c r="EY1540"/>
    </row>
    <row r="1541" spans="1:155">
      <c r="A1541"/>
      <c r="B1541"/>
      <c r="C1541"/>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c r="CW1541"/>
      <c r="CX1541"/>
      <c r="CY1541"/>
      <c r="CZ1541"/>
      <c r="DA1541"/>
      <c r="DB1541"/>
      <c r="DC1541"/>
      <c r="DD1541"/>
      <c r="DE1541"/>
      <c r="DF1541"/>
      <c r="DG1541"/>
      <c r="DH1541"/>
      <c r="DI1541"/>
      <c r="DJ1541"/>
      <c r="DK1541"/>
      <c r="DL1541"/>
      <c r="DM1541"/>
      <c r="DN1541"/>
      <c r="DO1541"/>
      <c r="DP1541"/>
      <c r="DQ1541"/>
      <c r="DR1541"/>
      <c r="DS1541"/>
      <c r="DT1541"/>
      <c r="DU1541"/>
      <c r="DV1541"/>
      <c r="DW1541"/>
      <c r="DX1541"/>
      <c r="DY1541"/>
      <c r="DZ1541"/>
      <c r="EA1541"/>
      <c r="EB1541"/>
      <c r="EC1541"/>
      <c r="ED1541"/>
      <c r="EE1541"/>
      <c r="EF1541"/>
      <c r="EG1541"/>
      <c r="EH1541"/>
      <c r="EI1541"/>
      <c r="EJ1541"/>
      <c r="EK1541"/>
      <c r="EL1541"/>
      <c r="EM1541"/>
      <c r="EN1541"/>
      <c r="EO1541"/>
      <c r="EP1541"/>
      <c r="EQ1541"/>
      <c r="ER1541"/>
      <c r="ES1541"/>
      <c r="ET1541"/>
      <c r="EU1541"/>
      <c r="EV1541"/>
      <c r="EW1541"/>
      <c r="EX1541"/>
      <c r="EY1541"/>
    </row>
    <row r="1542" spans="1:155">
      <c r="A1542"/>
      <c r="B1542"/>
      <c r="C1542"/>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c r="CW1542"/>
      <c r="CX1542"/>
      <c r="CY1542"/>
      <c r="CZ1542"/>
      <c r="DA1542"/>
      <c r="DB1542"/>
      <c r="DC1542"/>
      <c r="DD1542"/>
      <c r="DE1542"/>
      <c r="DF1542"/>
      <c r="DG1542"/>
      <c r="DH1542"/>
      <c r="DI1542"/>
      <c r="DJ1542"/>
      <c r="DK1542"/>
      <c r="DL1542"/>
      <c r="DM1542"/>
      <c r="DN1542"/>
      <c r="DO1542"/>
      <c r="DP1542"/>
      <c r="DQ1542"/>
      <c r="DR1542"/>
      <c r="DS1542"/>
      <c r="DT1542"/>
      <c r="DU1542"/>
      <c r="DV1542"/>
      <c r="DW1542"/>
      <c r="DX1542"/>
      <c r="DY1542"/>
      <c r="DZ1542"/>
      <c r="EA1542"/>
      <c r="EB1542"/>
      <c r="EC1542"/>
      <c r="ED1542"/>
      <c r="EE1542"/>
      <c r="EF1542"/>
      <c r="EG1542"/>
      <c r="EH1542"/>
      <c r="EI1542"/>
      <c r="EJ1542"/>
      <c r="EK1542"/>
      <c r="EL1542"/>
      <c r="EM1542"/>
      <c r="EN1542"/>
      <c r="EO1542"/>
      <c r="EP1542"/>
      <c r="EQ1542"/>
      <c r="ER1542"/>
      <c r="ES1542"/>
      <c r="ET1542"/>
      <c r="EU1542"/>
      <c r="EV1542"/>
      <c r="EW1542"/>
      <c r="EX1542"/>
      <c r="EY1542"/>
    </row>
    <row r="1543" spans="1:155">
      <c r="A1543"/>
      <c r="B1543"/>
      <c r="C1543"/>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c r="CW1543"/>
      <c r="CX1543"/>
      <c r="CY1543"/>
      <c r="CZ1543"/>
      <c r="DA1543"/>
      <c r="DB1543"/>
      <c r="DC1543"/>
      <c r="DD1543"/>
      <c r="DE1543"/>
      <c r="DF1543"/>
      <c r="DG1543"/>
      <c r="DH1543"/>
      <c r="DI1543"/>
      <c r="DJ1543"/>
      <c r="DK1543"/>
      <c r="DL1543"/>
      <c r="DM1543"/>
      <c r="DN1543"/>
      <c r="DO1543"/>
      <c r="DP1543"/>
      <c r="DQ1543"/>
      <c r="DR1543"/>
      <c r="DS1543"/>
      <c r="DT1543"/>
      <c r="DU1543"/>
      <c r="DV1543"/>
      <c r="DW1543"/>
      <c r="DX1543"/>
      <c r="DY1543"/>
      <c r="DZ1543"/>
      <c r="EA1543"/>
      <c r="EB1543"/>
      <c r="EC1543"/>
      <c r="ED1543"/>
      <c r="EE1543"/>
      <c r="EF1543"/>
      <c r="EG1543"/>
      <c r="EH1543"/>
      <c r="EI1543"/>
      <c r="EJ1543"/>
      <c r="EK1543"/>
      <c r="EL1543"/>
      <c r="EM1543"/>
      <c r="EN1543"/>
      <c r="EO1543"/>
      <c r="EP1543"/>
      <c r="EQ1543"/>
      <c r="ER1543"/>
      <c r="ES1543"/>
      <c r="ET1543"/>
      <c r="EU1543"/>
      <c r="EV1543"/>
      <c r="EW1543"/>
      <c r="EX1543"/>
      <c r="EY1543"/>
    </row>
    <row r="1544" spans="1:155">
      <c r="A1544"/>
      <c r="B1544"/>
      <c r="C1544"/>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c r="CW1544"/>
      <c r="CX1544"/>
      <c r="CY1544"/>
      <c r="CZ1544"/>
      <c r="DA1544"/>
      <c r="DB1544"/>
      <c r="DC1544"/>
      <c r="DD1544"/>
      <c r="DE1544"/>
      <c r="DF1544"/>
      <c r="DG1544"/>
      <c r="DH1544"/>
      <c r="DI1544"/>
      <c r="DJ1544"/>
      <c r="DK1544"/>
      <c r="DL1544"/>
      <c r="DM1544"/>
      <c r="DN1544"/>
      <c r="DO1544"/>
      <c r="DP1544"/>
      <c r="DQ1544"/>
      <c r="DR1544"/>
      <c r="DS1544"/>
      <c r="DT1544"/>
      <c r="DU1544"/>
      <c r="DV1544"/>
      <c r="DW1544"/>
      <c r="DX1544"/>
      <c r="DY1544"/>
      <c r="DZ1544"/>
      <c r="EA1544"/>
      <c r="EB1544"/>
      <c r="EC1544"/>
      <c r="ED1544"/>
      <c r="EE1544"/>
      <c r="EF1544"/>
      <c r="EG1544"/>
      <c r="EH1544"/>
      <c r="EI1544"/>
      <c r="EJ1544"/>
      <c r="EK1544"/>
      <c r="EL1544"/>
      <c r="EM1544"/>
      <c r="EN1544"/>
      <c r="EO1544"/>
      <c r="EP1544"/>
      <c r="EQ1544"/>
      <c r="ER1544"/>
      <c r="ES1544"/>
      <c r="ET1544"/>
      <c r="EU1544"/>
      <c r="EV1544"/>
      <c r="EW1544"/>
      <c r="EX1544"/>
      <c r="EY1544"/>
    </row>
    <row r="1545" spans="1:155">
      <c r="A1545"/>
      <c r="B1545"/>
      <c r="C1545"/>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c r="CW1545"/>
      <c r="CX1545"/>
      <c r="CY1545"/>
      <c r="CZ1545"/>
      <c r="DA1545"/>
      <c r="DB1545"/>
      <c r="DC1545"/>
      <c r="DD1545"/>
      <c r="DE1545"/>
      <c r="DF1545"/>
      <c r="DG1545"/>
      <c r="DH1545"/>
      <c r="DI1545"/>
      <c r="DJ1545"/>
      <c r="DK1545"/>
      <c r="DL1545"/>
      <c r="DM1545"/>
      <c r="DN1545"/>
      <c r="DO1545"/>
      <c r="DP1545"/>
      <c r="DQ1545"/>
      <c r="DR1545"/>
      <c r="DS1545"/>
      <c r="DT1545"/>
      <c r="DU1545"/>
      <c r="DV1545"/>
      <c r="DW1545"/>
      <c r="DX1545"/>
      <c r="DY1545"/>
      <c r="DZ1545"/>
      <c r="EA1545"/>
      <c r="EB1545"/>
      <c r="EC1545"/>
      <c r="ED1545"/>
      <c r="EE1545"/>
      <c r="EF1545"/>
      <c r="EG1545"/>
      <c r="EH1545"/>
      <c r="EI1545"/>
      <c r="EJ1545"/>
      <c r="EK1545"/>
      <c r="EL1545"/>
      <c r="EM1545"/>
      <c r="EN1545"/>
      <c r="EO1545"/>
      <c r="EP1545"/>
      <c r="EQ1545"/>
      <c r="ER1545"/>
      <c r="ES1545"/>
      <c r="ET1545"/>
      <c r="EU1545"/>
      <c r="EV1545"/>
      <c r="EW1545"/>
      <c r="EX1545"/>
      <c r="EY1545"/>
    </row>
    <row r="1546" spans="1:155">
      <c r="A1546"/>
      <c r="B1546"/>
      <c r="C1546"/>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c r="CW1546"/>
      <c r="CX1546"/>
      <c r="CY1546"/>
      <c r="CZ1546"/>
      <c r="DA1546"/>
      <c r="DB1546"/>
      <c r="DC1546"/>
      <c r="DD1546"/>
      <c r="DE1546"/>
      <c r="DF1546"/>
      <c r="DG1546"/>
      <c r="DH1546"/>
      <c r="DI1546"/>
      <c r="DJ1546"/>
      <c r="DK1546"/>
      <c r="DL1546"/>
      <c r="DM1546"/>
      <c r="DN1546"/>
      <c r="DO1546"/>
      <c r="DP1546"/>
      <c r="DQ1546"/>
      <c r="DR1546"/>
      <c r="DS1546"/>
      <c r="DT1546"/>
      <c r="DU1546"/>
      <c r="DV1546"/>
      <c r="DW1546"/>
      <c r="DX1546"/>
      <c r="DY1546"/>
      <c r="DZ1546"/>
      <c r="EA1546"/>
      <c r="EB1546"/>
      <c r="EC1546"/>
      <c r="ED1546"/>
      <c r="EE1546"/>
      <c r="EF1546"/>
      <c r="EG1546"/>
      <c r="EH1546"/>
      <c r="EI1546"/>
      <c r="EJ1546"/>
      <c r="EK1546"/>
      <c r="EL1546"/>
      <c r="EM1546"/>
      <c r="EN1546"/>
      <c r="EO1546"/>
      <c r="EP1546"/>
      <c r="EQ1546"/>
      <c r="ER1546"/>
      <c r="ES1546"/>
      <c r="ET1546"/>
      <c r="EU1546"/>
      <c r="EV1546"/>
      <c r="EW1546"/>
      <c r="EX1546"/>
      <c r="EY1546"/>
    </row>
    <row r="1547" spans="1:155">
      <c r="A1547"/>
      <c r="B1547"/>
      <c r="C1547"/>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c r="CW1547"/>
      <c r="CX1547"/>
      <c r="CY1547"/>
      <c r="CZ1547"/>
      <c r="DA1547"/>
      <c r="DB1547"/>
      <c r="DC1547"/>
      <c r="DD1547"/>
      <c r="DE1547"/>
      <c r="DF1547"/>
      <c r="DG1547"/>
      <c r="DH1547"/>
      <c r="DI1547"/>
      <c r="DJ1547"/>
      <c r="DK1547"/>
      <c r="DL1547"/>
      <c r="DM1547"/>
      <c r="DN1547"/>
      <c r="DO1547"/>
      <c r="DP1547"/>
      <c r="DQ1547"/>
      <c r="DR1547"/>
      <c r="DS1547"/>
      <c r="DT1547"/>
      <c r="DU1547"/>
      <c r="DV1547"/>
      <c r="DW1547"/>
      <c r="DX1547"/>
      <c r="DY1547"/>
      <c r="DZ1547"/>
      <c r="EA1547"/>
      <c r="EB1547"/>
      <c r="EC1547"/>
      <c r="ED1547"/>
      <c r="EE1547"/>
      <c r="EF1547"/>
      <c r="EG1547"/>
      <c r="EH1547"/>
      <c r="EI1547"/>
      <c r="EJ1547"/>
      <c r="EK1547"/>
      <c r="EL1547"/>
      <c r="EM1547"/>
      <c r="EN1547"/>
      <c r="EO1547"/>
      <c r="EP1547"/>
      <c r="EQ1547"/>
      <c r="ER1547"/>
      <c r="ES1547"/>
      <c r="ET1547"/>
      <c r="EU1547"/>
      <c r="EV1547"/>
      <c r="EW1547"/>
      <c r="EX1547"/>
      <c r="EY1547"/>
    </row>
    <row r="1548" spans="1:155">
      <c r="A1548"/>
      <c r="B1548"/>
      <c r="C1548"/>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c r="CW1548"/>
      <c r="CX1548"/>
      <c r="CY1548"/>
      <c r="CZ1548"/>
      <c r="DA1548"/>
      <c r="DB1548"/>
      <c r="DC1548"/>
      <c r="DD1548"/>
      <c r="DE1548"/>
      <c r="DF1548"/>
      <c r="DG1548"/>
      <c r="DH1548"/>
      <c r="DI1548"/>
      <c r="DJ1548"/>
      <c r="DK1548"/>
      <c r="DL1548"/>
      <c r="DM1548"/>
      <c r="DN1548"/>
      <c r="DO1548"/>
      <c r="DP1548"/>
      <c r="DQ1548"/>
      <c r="DR1548"/>
      <c r="DS1548"/>
      <c r="DT1548"/>
      <c r="DU1548"/>
      <c r="DV1548"/>
      <c r="DW1548"/>
      <c r="DX1548"/>
      <c r="DY1548"/>
      <c r="DZ1548"/>
      <c r="EA1548"/>
      <c r="EB1548"/>
      <c r="EC1548"/>
      <c r="ED1548"/>
      <c r="EE1548"/>
      <c r="EF1548"/>
      <c r="EG1548"/>
      <c r="EH1548"/>
      <c r="EI1548"/>
      <c r="EJ1548"/>
      <c r="EK1548"/>
      <c r="EL1548"/>
      <c r="EM1548"/>
      <c r="EN1548"/>
      <c r="EO1548"/>
      <c r="EP1548"/>
      <c r="EQ1548"/>
      <c r="ER1548"/>
      <c r="ES1548"/>
      <c r="ET1548"/>
      <c r="EU1548"/>
      <c r="EV1548"/>
      <c r="EW1548"/>
      <c r="EX1548"/>
      <c r="EY1548"/>
    </row>
    <row r="1549" spans="1:155">
      <c r="A1549"/>
      <c r="B1549"/>
      <c r="C1549"/>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c r="CW1549"/>
      <c r="CX1549"/>
      <c r="CY1549"/>
      <c r="CZ1549"/>
      <c r="DA1549"/>
      <c r="DB1549"/>
      <c r="DC1549"/>
      <c r="DD1549"/>
      <c r="DE1549"/>
      <c r="DF1549"/>
      <c r="DG1549"/>
      <c r="DH1549"/>
      <c r="DI1549"/>
      <c r="DJ1549"/>
      <c r="DK1549"/>
      <c r="DL1549"/>
      <c r="DM1549"/>
      <c r="DN1549"/>
      <c r="DO1549"/>
      <c r="DP1549"/>
      <c r="DQ1549"/>
      <c r="DR1549"/>
      <c r="DS1549"/>
      <c r="DT1549"/>
      <c r="DU1549"/>
      <c r="DV1549"/>
      <c r="DW1549"/>
      <c r="DX1549"/>
      <c r="DY1549"/>
      <c r="DZ1549"/>
      <c r="EA1549"/>
      <c r="EB1549"/>
      <c r="EC1549"/>
      <c r="ED1549"/>
      <c r="EE1549"/>
      <c r="EF1549"/>
      <c r="EG1549"/>
      <c r="EH1549"/>
      <c r="EI1549"/>
      <c r="EJ1549"/>
      <c r="EK1549"/>
      <c r="EL1549"/>
      <c r="EM1549"/>
      <c r="EN1549"/>
      <c r="EO1549"/>
      <c r="EP1549"/>
      <c r="EQ1549"/>
      <c r="ER1549"/>
      <c r="ES1549"/>
      <c r="ET1549"/>
      <c r="EU1549"/>
      <c r="EV1549"/>
      <c r="EW1549"/>
      <c r="EX1549"/>
      <c r="EY1549"/>
    </row>
    <row r="1550" spans="1:155">
      <c r="A1550"/>
      <c r="B1550"/>
      <c r="C1550"/>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c r="CW1550"/>
      <c r="CX1550"/>
      <c r="CY1550"/>
      <c r="CZ1550"/>
      <c r="DA1550"/>
      <c r="DB1550"/>
      <c r="DC1550"/>
      <c r="DD1550"/>
      <c r="DE1550"/>
      <c r="DF1550"/>
      <c r="DG1550"/>
      <c r="DH1550"/>
      <c r="DI1550"/>
      <c r="DJ1550"/>
      <c r="DK1550"/>
      <c r="DL1550"/>
      <c r="DM1550"/>
      <c r="DN1550"/>
      <c r="DO1550"/>
      <c r="DP1550"/>
      <c r="DQ1550"/>
      <c r="DR1550"/>
      <c r="DS1550"/>
      <c r="DT1550"/>
      <c r="DU1550"/>
      <c r="DV1550"/>
      <c r="DW1550"/>
      <c r="DX1550"/>
      <c r="DY1550"/>
      <c r="DZ1550"/>
      <c r="EA1550"/>
      <c r="EB1550"/>
      <c r="EC1550"/>
      <c r="ED1550"/>
      <c r="EE1550"/>
      <c r="EF1550"/>
      <c r="EG1550"/>
      <c r="EH1550"/>
      <c r="EI1550"/>
      <c r="EJ1550"/>
      <c r="EK1550"/>
      <c r="EL1550"/>
      <c r="EM1550"/>
      <c r="EN1550"/>
      <c r="EO1550"/>
      <c r="EP1550"/>
      <c r="EQ1550"/>
      <c r="ER1550"/>
      <c r="ES1550"/>
      <c r="ET1550"/>
      <c r="EU1550"/>
      <c r="EV1550"/>
      <c r="EW1550"/>
      <c r="EX1550"/>
      <c r="EY1550"/>
    </row>
    <row r="1551" spans="1:155">
      <c r="A1551"/>
      <c r="B1551"/>
      <c r="C1551"/>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c r="CW1551"/>
      <c r="CX1551"/>
      <c r="CY1551"/>
      <c r="CZ1551"/>
      <c r="DA1551"/>
      <c r="DB1551"/>
      <c r="DC1551"/>
      <c r="DD1551"/>
      <c r="DE1551"/>
      <c r="DF1551"/>
      <c r="DG1551"/>
      <c r="DH1551"/>
      <c r="DI1551"/>
      <c r="DJ1551"/>
      <c r="DK1551"/>
      <c r="DL1551"/>
      <c r="DM1551"/>
      <c r="DN1551"/>
      <c r="DO1551"/>
      <c r="DP1551"/>
      <c r="DQ1551"/>
      <c r="DR1551"/>
      <c r="DS1551"/>
      <c r="DT1551"/>
      <c r="DU1551"/>
      <c r="DV1551"/>
      <c r="DW1551"/>
      <c r="DX1551"/>
      <c r="DY1551"/>
      <c r="DZ1551"/>
      <c r="EA1551"/>
      <c r="EB1551"/>
      <c r="EC1551"/>
      <c r="ED1551"/>
      <c r="EE1551"/>
      <c r="EF1551"/>
      <c r="EG1551"/>
      <c r="EH1551"/>
      <c r="EI1551"/>
      <c r="EJ1551"/>
      <c r="EK1551"/>
      <c r="EL1551"/>
      <c r="EM1551"/>
      <c r="EN1551"/>
      <c r="EO1551"/>
      <c r="EP1551"/>
      <c r="EQ1551"/>
      <c r="ER1551"/>
      <c r="ES1551"/>
      <c r="ET1551"/>
      <c r="EU1551"/>
      <c r="EV1551"/>
      <c r="EW1551"/>
      <c r="EX1551"/>
      <c r="EY1551"/>
    </row>
    <row r="1552" spans="1:155">
      <c r="A1552"/>
      <c r="B1552"/>
      <c r="C1552"/>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c r="CW1552"/>
      <c r="CX1552"/>
      <c r="CY1552"/>
      <c r="CZ1552"/>
      <c r="DA1552"/>
      <c r="DB1552"/>
      <c r="DC1552"/>
      <c r="DD1552"/>
      <c r="DE1552"/>
      <c r="DF1552"/>
      <c r="DG1552"/>
      <c r="DH1552"/>
      <c r="DI1552"/>
      <c r="DJ1552"/>
      <c r="DK1552"/>
      <c r="DL1552"/>
      <c r="DM1552"/>
      <c r="DN1552"/>
      <c r="DO1552"/>
      <c r="DP1552"/>
      <c r="DQ1552"/>
      <c r="DR1552"/>
      <c r="DS1552"/>
      <c r="DT1552"/>
      <c r="DU1552"/>
      <c r="DV1552"/>
      <c r="DW1552"/>
      <c r="DX1552"/>
      <c r="DY1552"/>
      <c r="DZ1552"/>
      <c r="EA1552"/>
      <c r="EB1552"/>
      <c r="EC1552"/>
      <c r="ED1552"/>
      <c r="EE1552"/>
      <c r="EF1552"/>
      <c r="EG1552"/>
      <c r="EH1552"/>
      <c r="EI1552"/>
      <c r="EJ1552"/>
      <c r="EK1552"/>
      <c r="EL1552"/>
      <c r="EM1552"/>
      <c r="EN1552"/>
      <c r="EO1552"/>
      <c r="EP1552"/>
      <c r="EQ1552"/>
      <c r="ER1552"/>
      <c r="ES1552"/>
      <c r="ET1552"/>
      <c r="EU1552"/>
      <c r="EV1552"/>
      <c r="EW1552"/>
      <c r="EX1552"/>
      <c r="EY1552"/>
    </row>
    <row r="1553" spans="1:155">
      <c r="A1553"/>
      <c r="B1553"/>
      <c r="C1553"/>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c r="CW1553"/>
      <c r="CX1553"/>
      <c r="CY1553"/>
      <c r="CZ1553"/>
      <c r="DA1553"/>
      <c r="DB1553"/>
      <c r="DC1553"/>
      <c r="DD1553"/>
      <c r="DE1553"/>
      <c r="DF1553"/>
      <c r="DG1553"/>
      <c r="DH1553"/>
      <c r="DI1553"/>
      <c r="DJ1553"/>
      <c r="DK1553"/>
      <c r="DL1553"/>
      <c r="DM1553"/>
      <c r="DN1553"/>
      <c r="DO1553"/>
      <c r="DP1553"/>
      <c r="DQ1553"/>
      <c r="DR1553"/>
      <c r="DS1553"/>
      <c r="DT1553"/>
      <c r="DU1553"/>
      <c r="DV1553"/>
      <c r="DW1553"/>
      <c r="DX1553"/>
      <c r="DY1553"/>
      <c r="DZ1553"/>
      <c r="EA1553"/>
      <c r="EB1553"/>
      <c r="EC1553"/>
      <c r="ED1553"/>
      <c r="EE1553"/>
      <c r="EF1553"/>
      <c r="EG1553"/>
      <c r="EH1553"/>
      <c r="EI1553"/>
      <c r="EJ1553"/>
      <c r="EK1553"/>
      <c r="EL1553"/>
      <c r="EM1553"/>
      <c r="EN1553"/>
      <c r="EO1553"/>
      <c r="EP1553"/>
      <c r="EQ1553"/>
      <c r="ER1553"/>
      <c r="ES1553"/>
      <c r="ET1553"/>
      <c r="EU1553"/>
      <c r="EV1553"/>
      <c r="EW1553"/>
      <c r="EX1553"/>
      <c r="EY1553"/>
    </row>
    <row r="1554" spans="1:155">
      <c r="A1554"/>
      <c r="B1554"/>
      <c r="C1554"/>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c r="CW1554"/>
      <c r="CX1554"/>
      <c r="CY1554"/>
      <c r="CZ1554"/>
      <c r="DA1554"/>
      <c r="DB1554"/>
      <c r="DC1554"/>
      <c r="DD1554"/>
      <c r="DE1554"/>
      <c r="DF1554"/>
      <c r="DG1554"/>
      <c r="DH1554"/>
      <c r="DI1554"/>
      <c r="DJ1554"/>
      <c r="DK1554"/>
      <c r="DL1554"/>
      <c r="DM1554"/>
      <c r="DN1554"/>
      <c r="DO1554"/>
      <c r="DP1554"/>
      <c r="DQ1554"/>
      <c r="DR1554"/>
      <c r="DS1554"/>
      <c r="DT1554"/>
      <c r="DU1554"/>
      <c r="DV1554"/>
      <c r="DW1554"/>
      <c r="DX1554"/>
      <c r="DY1554"/>
      <c r="DZ1554"/>
      <c r="EA1554"/>
      <c r="EB1554"/>
      <c r="EC1554"/>
      <c r="ED1554"/>
      <c r="EE1554"/>
      <c r="EF1554"/>
      <c r="EG1554"/>
      <c r="EH1554"/>
      <c r="EI1554"/>
      <c r="EJ1554"/>
      <c r="EK1554"/>
      <c r="EL1554"/>
      <c r="EM1554"/>
      <c r="EN1554"/>
      <c r="EO1554"/>
      <c r="EP1554"/>
      <c r="EQ1554"/>
      <c r="ER1554"/>
      <c r="ES1554"/>
      <c r="ET1554"/>
      <c r="EU1554"/>
      <c r="EV1554"/>
      <c r="EW1554"/>
      <c r="EX1554"/>
      <c r="EY1554"/>
    </row>
    <row r="1555" spans="1:155">
      <c r="A1555"/>
      <c r="B1555"/>
      <c r="C1555"/>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c r="CW1555"/>
      <c r="CX1555"/>
      <c r="CY1555"/>
      <c r="CZ1555"/>
      <c r="DA1555"/>
      <c r="DB1555"/>
      <c r="DC1555"/>
      <c r="DD1555"/>
      <c r="DE1555"/>
      <c r="DF1555"/>
      <c r="DG1555"/>
      <c r="DH1555"/>
      <c r="DI1555"/>
      <c r="DJ1555"/>
      <c r="DK1555"/>
      <c r="DL1555"/>
      <c r="DM1555"/>
      <c r="DN1555"/>
      <c r="DO1555"/>
      <c r="DP1555"/>
      <c r="DQ1555"/>
      <c r="DR1555"/>
      <c r="DS1555"/>
      <c r="DT1555"/>
      <c r="DU1555"/>
      <c r="DV1555"/>
      <c r="DW1555"/>
      <c r="DX1555"/>
      <c r="DY1555"/>
      <c r="DZ1555"/>
      <c r="EA1555"/>
      <c r="EB1555"/>
      <c r="EC1555"/>
      <c r="ED1555"/>
      <c r="EE1555"/>
      <c r="EF1555"/>
      <c r="EG1555"/>
      <c r="EH1555"/>
      <c r="EI1555"/>
      <c r="EJ1555"/>
      <c r="EK1555"/>
      <c r="EL1555"/>
      <c r="EM1555"/>
      <c r="EN1555"/>
      <c r="EO1555"/>
      <c r="EP1555"/>
      <c r="EQ1555"/>
      <c r="ER1555"/>
      <c r="ES1555"/>
      <c r="ET1555"/>
      <c r="EU1555"/>
      <c r="EV1555"/>
      <c r="EW1555"/>
      <c r="EX1555"/>
      <c r="EY1555"/>
    </row>
    <row r="1556" spans="1:155">
      <c r="A1556"/>
      <c r="B1556"/>
      <c r="C1556"/>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c r="CW1556"/>
      <c r="CX1556"/>
      <c r="CY1556"/>
      <c r="CZ1556"/>
      <c r="DA1556"/>
      <c r="DB1556"/>
      <c r="DC1556"/>
      <c r="DD1556"/>
      <c r="DE1556"/>
      <c r="DF1556"/>
      <c r="DG1556"/>
      <c r="DH1556"/>
      <c r="DI1556"/>
      <c r="DJ1556"/>
      <c r="DK1556"/>
      <c r="DL1556"/>
      <c r="DM1556"/>
      <c r="DN1556"/>
      <c r="DO1556"/>
      <c r="DP1556"/>
      <c r="DQ1556"/>
      <c r="DR1556"/>
      <c r="DS1556"/>
      <c r="DT1556"/>
      <c r="DU1556"/>
      <c r="DV1556"/>
      <c r="DW1556"/>
      <c r="DX1556"/>
      <c r="DY1556"/>
      <c r="DZ1556"/>
      <c r="EA1556"/>
      <c r="EB1556"/>
      <c r="EC1556"/>
      <c r="ED1556"/>
      <c r="EE1556"/>
      <c r="EF1556"/>
      <c r="EG1556"/>
      <c r="EH1556"/>
      <c r="EI1556"/>
      <c r="EJ1556"/>
      <c r="EK1556"/>
      <c r="EL1556"/>
      <c r="EM1556"/>
      <c r="EN1556"/>
      <c r="EO1556"/>
      <c r="EP1556"/>
      <c r="EQ1556"/>
      <c r="ER1556"/>
      <c r="ES1556"/>
      <c r="ET1556"/>
      <c r="EU1556"/>
      <c r="EV1556"/>
      <c r="EW1556"/>
      <c r="EX1556"/>
      <c r="EY1556"/>
    </row>
    <row r="1557" spans="1:155">
      <c r="A1557"/>
      <c r="B1557"/>
      <c r="C1557"/>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c r="CW1557"/>
      <c r="CX1557"/>
      <c r="CY1557"/>
      <c r="CZ1557"/>
      <c r="DA1557"/>
      <c r="DB1557"/>
      <c r="DC1557"/>
      <c r="DD1557"/>
      <c r="DE1557"/>
      <c r="DF1557"/>
      <c r="DG1557"/>
      <c r="DH1557"/>
      <c r="DI1557"/>
      <c r="DJ1557"/>
      <c r="DK1557"/>
      <c r="DL1557"/>
      <c r="DM1557"/>
      <c r="DN1557"/>
      <c r="DO1557"/>
      <c r="DP1557"/>
      <c r="DQ1557"/>
      <c r="DR1557"/>
      <c r="DS1557"/>
      <c r="DT1557"/>
      <c r="DU1557"/>
      <c r="DV1557"/>
      <c r="DW1557"/>
      <c r="DX1557"/>
      <c r="DY1557"/>
      <c r="DZ1557"/>
      <c r="EA1557"/>
      <c r="EB1557"/>
      <c r="EC1557"/>
      <c r="ED1557"/>
      <c r="EE1557"/>
      <c r="EF1557"/>
      <c r="EG1557"/>
      <c r="EH1557"/>
      <c r="EI1557"/>
      <c r="EJ1557"/>
      <c r="EK1557"/>
      <c r="EL1557"/>
      <c r="EM1557"/>
      <c r="EN1557"/>
      <c r="EO1557"/>
      <c r="EP1557"/>
      <c r="EQ1557"/>
      <c r="ER1557"/>
      <c r="ES1557"/>
      <c r="ET1557"/>
      <c r="EU1557"/>
      <c r="EV1557"/>
      <c r="EW1557"/>
      <c r="EX1557"/>
      <c r="EY1557"/>
    </row>
    <row r="1558" spans="1:155">
      <c r="A1558"/>
      <c r="B1558"/>
      <c r="C1558"/>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c r="CW1558"/>
      <c r="CX1558"/>
      <c r="CY1558"/>
      <c r="CZ1558"/>
      <c r="DA1558"/>
      <c r="DB1558"/>
      <c r="DC1558"/>
      <c r="DD1558"/>
      <c r="DE1558"/>
      <c r="DF1558"/>
      <c r="DG1558"/>
      <c r="DH1558"/>
      <c r="DI1558"/>
      <c r="DJ1558"/>
      <c r="DK1558"/>
      <c r="DL1558"/>
      <c r="DM1558"/>
      <c r="DN1558"/>
      <c r="DO1558"/>
      <c r="DP1558"/>
      <c r="DQ1558"/>
      <c r="DR1558"/>
      <c r="DS1558"/>
      <c r="DT1558"/>
      <c r="DU1558"/>
      <c r="DV1558"/>
      <c r="DW1558"/>
      <c r="DX1558"/>
      <c r="DY1558"/>
      <c r="DZ1558"/>
      <c r="EA1558"/>
      <c r="EB1558"/>
      <c r="EC1558"/>
      <c r="ED1558"/>
      <c r="EE1558"/>
      <c r="EF1558"/>
      <c r="EG1558"/>
      <c r="EH1558"/>
      <c r="EI1558"/>
      <c r="EJ1558"/>
      <c r="EK1558"/>
      <c r="EL1558"/>
      <c r="EM1558"/>
      <c r="EN1558"/>
      <c r="EO1558"/>
      <c r="EP1558"/>
      <c r="EQ1558"/>
      <c r="ER1558"/>
      <c r="ES1558"/>
      <c r="ET1558"/>
      <c r="EU1558"/>
      <c r="EV1558"/>
      <c r="EW1558"/>
      <c r="EX1558"/>
      <c r="EY1558"/>
    </row>
    <row r="1559" spans="1:155">
      <c r="A1559"/>
      <c r="B1559"/>
      <c r="C1559"/>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c r="CW1559"/>
      <c r="CX1559"/>
      <c r="CY1559"/>
      <c r="CZ1559"/>
      <c r="DA1559"/>
      <c r="DB1559"/>
      <c r="DC1559"/>
      <c r="DD1559"/>
      <c r="DE1559"/>
      <c r="DF1559"/>
      <c r="DG1559"/>
      <c r="DH1559"/>
      <c r="DI1559"/>
      <c r="DJ1559"/>
      <c r="DK1559"/>
      <c r="DL1559"/>
      <c r="DM1559"/>
      <c r="DN1559"/>
      <c r="DO1559"/>
      <c r="DP1559"/>
      <c r="DQ1559"/>
      <c r="DR1559"/>
      <c r="DS1559"/>
      <c r="DT1559"/>
      <c r="DU1559"/>
      <c r="DV1559"/>
      <c r="DW1559"/>
      <c r="DX1559"/>
      <c r="DY1559"/>
      <c r="DZ1559"/>
      <c r="EA1559"/>
      <c r="EB1559"/>
      <c r="EC1559"/>
      <c r="ED1559"/>
      <c r="EE1559"/>
      <c r="EF1559"/>
      <c r="EG1559"/>
      <c r="EH1559"/>
      <c r="EI1559"/>
      <c r="EJ1559"/>
      <c r="EK1559"/>
      <c r="EL1559"/>
      <c r="EM1559"/>
      <c r="EN1559"/>
      <c r="EO1559"/>
      <c r="EP1559"/>
      <c r="EQ1559"/>
      <c r="ER1559"/>
      <c r="ES1559"/>
      <c r="ET1559"/>
      <c r="EU1559"/>
      <c r="EV1559"/>
      <c r="EW1559"/>
      <c r="EX1559"/>
      <c r="EY1559"/>
    </row>
    <row r="1560" spans="1:155">
      <c r="A1560"/>
      <c r="B1560"/>
      <c r="C1560"/>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c r="CW1560"/>
      <c r="CX1560"/>
      <c r="CY1560"/>
      <c r="CZ1560"/>
      <c r="DA1560"/>
      <c r="DB1560"/>
      <c r="DC1560"/>
      <c r="DD1560"/>
      <c r="DE1560"/>
      <c r="DF1560"/>
      <c r="DG1560"/>
      <c r="DH1560"/>
      <c r="DI1560"/>
      <c r="DJ1560"/>
      <c r="DK1560"/>
      <c r="DL1560"/>
      <c r="DM1560"/>
      <c r="DN1560"/>
      <c r="DO1560"/>
      <c r="DP1560"/>
      <c r="DQ1560"/>
      <c r="DR1560"/>
      <c r="DS1560"/>
      <c r="DT1560"/>
      <c r="DU1560"/>
      <c r="DV1560"/>
      <c r="DW1560"/>
      <c r="DX1560"/>
      <c r="DY1560"/>
      <c r="DZ1560"/>
      <c r="EA1560"/>
      <c r="EB1560"/>
      <c r="EC1560"/>
      <c r="ED1560"/>
      <c r="EE1560"/>
      <c r="EF1560"/>
      <c r="EG1560"/>
      <c r="EH1560"/>
      <c r="EI1560"/>
      <c r="EJ1560"/>
      <c r="EK1560"/>
      <c r="EL1560"/>
      <c r="EM1560"/>
      <c r="EN1560"/>
      <c r="EO1560"/>
      <c r="EP1560"/>
      <c r="EQ1560"/>
      <c r="ER1560"/>
      <c r="ES1560"/>
      <c r="ET1560"/>
      <c r="EU1560"/>
      <c r="EV1560"/>
      <c r="EW1560"/>
      <c r="EX1560"/>
      <c r="EY1560"/>
    </row>
    <row r="1561" spans="1:155">
      <c r="A1561"/>
      <c r="B1561"/>
      <c r="C1561"/>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c r="CW1561"/>
      <c r="CX1561"/>
      <c r="CY1561"/>
      <c r="CZ1561"/>
      <c r="DA1561"/>
      <c r="DB1561"/>
      <c r="DC1561"/>
      <c r="DD1561"/>
      <c r="DE1561"/>
      <c r="DF1561"/>
      <c r="DG1561"/>
      <c r="DH1561"/>
      <c r="DI1561"/>
      <c r="DJ1561"/>
      <c r="DK1561"/>
      <c r="DL1561"/>
      <c r="DM1561"/>
      <c r="DN1561"/>
      <c r="DO1561"/>
      <c r="DP1561"/>
      <c r="DQ1561"/>
      <c r="DR1561"/>
      <c r="DS1561"/>
      <c r="DT1561"/>
      <c r="DU1561"/>
      <c r="DV1561"/>
      <c r="DW1561"/>
      <c r="DX1561"/>
      <c r="DY1561"/>
      <c r="DZ1561"/>
      <c r="EA1561"/>
      <c r="EB1561"/>
      <c r="EC1561"/>
      <c r="ED1561"/>
      <c r="EE1561"/>
      <c r="EF1561"/>
      <c r="EG1561"/>
      <c r="EH1561"/>
      <c r="EI1561"/>
      <c r="EJ1561"/>
      <c r="EK1561"/>
      <c r="EL1561"/>
      <c r="EM1561"/>
      <c r="EN1561"/>
      <c r="EO1561"/>
      <c r="EP1561"/>
      <c r="EQ1561"/>
      <c r="ER1561"/>
      <c r="ES1561"/>
      <c r="ET1561"/>
      <c r="EU1561"/>
      <c r="EV1561"/>
      <c r="EW1561"/>
      <c r="EX1561"/>
      <c r="EY1561"/>
    </row>
    <row r="1562" spans="1:155">
      <c r="A1562"/>
      <c r="B1562"/>
      <c r="C1562"/>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c r="CW1562"/>
      <c r="CX1562"/>
      <c r="CY1562"/>
      <c r="CZ1562"/>
      <c r="DA1562"/>
      <c r="DB1562"/>
      <c r="DC1562"/>
      <c r="DD1562"/>
      <c r="DE1562"/>
      <c r="DF1562"/>
      <c r="DG1562"/>
      <c r="DH1562"/>
      <c r="DI1562"/>
      <c r="DJ1562"/>
      <c r="DK1562"/>
      <c r="DL1562"/>
      <c r="DM1562"/>
      <c r="DN1562"/>
      <c r="DO1562"/>
      <c r="DP1562"/>
      <c r="DQ1562"/>
      <c r="DR1562"/>
      <c r="DS1562"/>
      <c r="DT1562"/>
      <c r="DU1562"/>
      <c r="DV1562"/>
      <c r="DW1562"/>
      <c r="DX1562"/>
      <c r="DY1562"/>
      <c r="DZ1562"/>
      <c r="EA1562"/>
      <c r="EB1562"/>
      <c r="EC1562"/>
      <c r="ED1562"/>
      <c r="EE1562"/>
      <c r="EF1562"/>
      <c r="EG1562"/>
      <c r="EH1562"/>
      <c r="EI1562"/>
      <c r="EJ1562"/>
      <c r="EK1562"/>
      <c r="EL1562"/>
      <c r="EM1562"/>
      <c r="EN1562"/>
      <c r="EO1562"/>
      <c r="EP1562"/>
      <c r="EQ1562"/>
      <c r="ER1562"/>
      <c r="ES1562"/>
      <c r="ET1562"/>
      <c r="EU1562"/>
      <c r="EV1562"/>
      <c r="EW1562"/>
      <c r="EX1562"/>
      <c r="EY1562"/>
    </row>
    <row r="1563" spans="1:155">
      <c r="A1563"/>
      <c r="B1563"/>
      <c r="C1563"/>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c r="CW1563"/>
      <c r="CX1563"/>
      <c r="CY1563"/>
      <c r="CZ1563"/>
      <c r="DA1563"/>
      <c r="DB1563"/>
      <c r="DC1563"/>
      <c r="DD1563"/>
      <c r="DE1563"/>
      <c r="DF1563"/>
      <c r="DG1563"/>
      <c r="DH1563"/>
      <c r="DI1563"/>
      <c r="DJ1563"/>
      <c r="DK1563"/>
      <c r="DL1563"/>
      <c r="DM1563"/>
      <c r="DN1563"/>
      <c r="DO1563"/>
      <c r="DP1563"/>
      <c r="DQ1563"/>
      <c r="DR1563"/>
      <c r="DS1563"/>
      <c r="DT1563"/>
      <c r="DU1563"/>
      <c r="DV1563"/>
      <c r="DW1563"/>
      <c r="DX1563"/>
      <c r="DY1563"/>
      <c r="DZ1563"/>
      <c r="EA1563"/>
      <c r="EB1563"/>
      <c r="EC1563"/>
      <c r="ED1563"/>
      <c r="EE1563"/>
      <c r="EF1563"/>
      <c r="EG1563"/>
      <c r="EH1563"/>
      <c r="EI1563"/>
      <c r="EJ1563"/>
      <c r="EK1563"/>
      <c r="EL1563"/>
      <c r="EM1563"/>
      <c r="EN1563"/>
      <c r="EO1563"/>
      <c r="EP1563"/>
      <c r="EQ1563"/>
      <c r="ER1563"/>
      <c r="ES1563"/>
      <c r="ET1563"/>
      <c r="EU1563"/>
      <c r="EV1563"/>
      <c r="EW1563"/>
      <c r="EX1563"/>
      <c r="EY1563"/>
    </row>
    <row r="1564" spans="1:155">
      <c r="A1564"/>
      <c r="B1564"/>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c r="CW1564"/>
      <c r="CX1564"/>
      <c r="CY1564"/>
      <c r="CZ1564"/>
      <c r="DA1564"/>
      <c r="DB1564"/>
      <c r="DC1564"/>
      <c r="DD1564"/>
      <c r="DE1564"/>
      <c r="DF1564"/>
      <c r="DG1564"/>
      <c r="DH1564"/>
      <c r="DI1564"/>
      <c r="DJ1564"/>
      <c r="DK1564"/>
      <c r="DL1564"/>
      <c r="DM1564"/>
      <c r="DN1564"/>
      <c r="DO1564"/>
      <c r="DP1564"/>
      <c r="DQ1564"/>
      <c r="DR1564"/>
      <c r="DS1564"/>
      <c r="DT1564"/>
      <c r="DU1564"/>
      <c r="DV1564"/>
      <c r="DW1564"/>
      <c r="DX1564"/>
      <c r="DY1564"/>
      <c r="DZ1564"/>
      <c r="EA1564"/>
      <c r="EB1564"/>
      <c r="EC1564"/>
      <c r="ED1564"/>
      <c r="EE1564"/>
      <c r="EF1564"/>
      <c r="EG1564"/>
      <c r="EH1564"/>
      <c r="EI1564"/>
      <c r="EJ1564"/>
      <c r="EK1564"/>
      <c r="EL1564"/>
      <c r="EM1564"/>
      <c r="EN1564"/>
      <c r="EO1564"/>
      <c r="EP1564"/>
      <c r="EQ1564"/>
      <c r="ER1564"/>
      <c r="ES1564"/>
      <c r="ET1564"/>
      <c r="EU1564"/>
      <c r="EV1564"/>
      <c r="EW1564"/>
      <c r="EX1564"/>
      <c r="EY1564"/>
    </row>
    <row r="1565" spans="1:155">
      <c r="A1565"/>
      <c r="B1565"/>
      <c r="C1565"/>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c r="CW1565"/>
      <c r="CX1565"/>
      <c r="CY1565"/>
      <c r="CZ1565"/>
      <c r="DA1565"/>
      <c r="DB1565"/>
      <c r="DC1565"/>
      <c r="DD1565"/>
      <c r="DE1565"/>
      <c r="DF1565"/>
      <c r="DG1565"/>
      <c r="DH1565"/>
      <c r="DI1565"/>
      <c r="DJ1565"/>
      <c r="DK1565"/>
      <c r="DL1565"/>
      <c r="DM1565"/>
      <c r="DN1565"/>
      <c r="DO1565"/>
      <c r="DP1565"/>
      <c r="DQ1565"/>
      <c r="DR1565"/>
      <c r="DS1565"/>
      <c r="DT1565"/>
      <c r="DU1565"/>
      <c r="DV1565"/>
      <c r="DW1565"/>
      <c r="DX1565"/>
      <c r="DY1565"/>
      <c r="DZ1565"/>
      <c r="EA1565"/>
      <c r="EB1565"/>
      <c r="EC1565"/>
      <c r="ED1565"/>
      <c r="EE1565"/>
      <c r="EF1565"/>
      <c r="EG1565"/>
      <c r="EH1565"/>
      <c r="EI1565"/>
      <c r="EJ1565"/>
      <c r="EK1565"/>
      <c r="EL1565"/>
      <c r="EM1565"/>
      <c r="EN1565"/>
      <c r="EO1565"/>
      <c r="EP1565"/>
      <c r="EQ1565"/>
      <c r="ER1565"/>
      <c r="ES1565"/>
      <c r="ET1565"/>
      <c r="EU1565"/>
      <c r="EV1565"/>
      <c r="EW1565"/>
      <c r="EX1565"/>
      <c r="EY1565"/>
    </row>
    <row r="1566" spans="1:155">
      <c r="A1566"/>
      <c r="B1566"/>
      <c r="C1566"/>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c r="CW1566"/>
      <c r="CX1566"/>
      <c r="CY1566"/>
      <c r="CZ1566"/>
      <c r="DA1566"/>
      <c r="DB1566"/>
      <c r="DC1566"/>
      <c r="DD1566"/>
      <c r="DE1566"/>
      <c r="DF1566"/>
      <c r="DG1566"/>
      <c r="DH1566"/>
      <c r="DI1566"/>
      <c r="DJ1566"/>
      <c r="DK1566"/>
      <c r="DL1566"/>
      <c r="DM1566"/>
      <c r="DN1566"/>
      <c r="DO1566"/>
      <c r="DP1566"/>
      <c r="DQ1566"/>
      <c r="DR1566"/>
      <c r="DS1566"/>
      <c r="DT1566"/>
      <c r="DU1566"/>
      <c r="DV1566"/>
      <c r="DW1566"/>
      <c r="DX1566"/>
      <c r="DY1566"/>
      <c r="DZ1566"/>
      <c r="EA1566"/>
      <c r="EB1566"/>
      <c r="EC1566"/>
      <c r="ED1566"/>
      <c r="EE1566"/>
      <c r="EF1566"/>
      <c r="EG1566"/>
      <c r="EH1566"/>
      <c r="EI1566"/>
      <c r="EJ1566"/>
      <c r="EK1566"/>
      <c r="EL1566"/>
      <c r="EM1566"/>
      <c r="EN1566"/>
      <c r="EO1566"/>
      <c r="EP1566"/>
      <c r="EQ1566"/>
      <c r="ER1566"/>
      <c r="ES1566"/>
      <c r="ET1566"/>
      <c r="EU1566"/>
      <c r="EV1566"/>
      <c r="EW1566"/>
      <c r="EX1566"/>
      <c r="EY1566"/>
    </row>
    <row r="1567" spans="1:155">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c r="CW1567"/>
      <c r="CX1567"/>
      <c r="CY1567"/>
      <c r="CZ1567"/>
      <c r="DA1567"/>
      <c r="DB1567"/>
      <c r="DC1567"/>
      <c r="DD1567"/>
      <c r="DE1567"/>
      <c r="DF1567"/>
      <c r="DG1567"/>
      <c r="DH1567"/>
      <c r="DI1567"/>
      <c r="DJ1567"/>
      <c r="DK1567"/>
      <c r="DL1567"/>
      <c r="DM1567"/>
      <c r="DN1567"/>
      <c r="DO1567"/>
      <c r="DP1567"/>
      <c r="DQ1567"/>
      <c r="DR1567"/>
      <c r="DS1567"/>
      <c r="DT1567"/>
      <c r="DU1567"/>
      <c r="DV1567"/>
      <c r="DW1567"/>
      <c r="DX1567"/>
      <c r="DY1567"/>
      <c r="DZ1567"/>
      <c r="EA1567"/>
      <c r="EB1567"/>
      <c r="EC1567"/>
      <c r="ED1567"/>
      <c r="EE1567"/>
      <c r="EF1567"/>
      <c r="EG1567"/>
      <c r="EH1567"/>
      <c r="EI1567"/>
      <c r="EJ1567"/>
      <c r="EK1567"/>
      <c r="EL1567"/>
      <c r="EM1567"/>
      <c r="EN1567"/>
      <c r="EO1567"/>
      <c r="EP1567"/>
      <c r="EQ1567"/>
      <c r="ER1567"/>
      <c r="ES1567"/>
      <c r="ET1567"/>
      <c r="EU1567"/>
      <c r="EV1567"/>
      <c r="EW1567"/>
      <c r="EX1567"/>
      <c r="EY1567"/>
    </row>
    <row r="1568" spans="1:155">
      <c r="A1568"/>
      <c r="B1568"/>
      <c r="C1568"/>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c r="CW1568"/>
      <c r="CX1568"/>
      <c r="CY1568"/>
      <c r="CZ1568"/>
      <c r="DA1568"/>
      <c r="DB1568"/>
      <c r="DC1568"/>
      <c r="DD1568"/>
      <c r="DE1568"/>
      <c r="DF1568"/>
      <c r="DG1568"/>
      <c r="DH1568"/>
      <c r="DI1568"/>
      <c r="DJ1568"/>
      <c r="DK1568"/>
      <c r="DL1568"/>
      <c r="DM1568"/>
      <c r="DN1568"/>
      <c r="DO1568"/>
      <c r="DP1568"/>
      <c r="DQ1568"/>
      <c r="DR1568"/>
      <c r="DS1568"/>
      <c r="DT1568"/>
      <c r="DU1568"/>
      <c r="DV1568"/>
      <c r="DW1568"/>
      <c r="DX1568"/>
      <c r="DY1568"/>
      <c r="DZ1568"/>
      <c r="EA1568"/>
      <c r="EB1568"/>
      <c r="EC1568"/>
      <c r="ED1568"/>
      <c r="EE1568"/>
      <c r="EF1568"/>
      <c r="EG1568"/>
      <c r="EH1568"/>
      <c r="EI1568"/>
      <c r="EJ1568"/>
      <c r="EK1568"/>
      <c r="EL1568"/>
      <c r="EM1568"/>
      <c r="EN1568"/>
      <c r="EO1568"/>
      <c r="EP1568"/>
      <c r="EQ1568"/>
      <c r="ER1568"/>
      <c r="ES1568"/>
      <c r="ET1568"/>
      <c r="EU1568"/>
      <c r="EV1568"/>
      <c r="EW1568"/>
      <c r="EX1568"/>
      <c r="EY1568"/>
    </row>
    <row r="1569" spans="1:155">
      <c r="A1569"/>
      <c r="B1569"/>
      <c r="C1569"/>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c r="CW1569"/>
      <c r="CX1569"/>
      <c r="CY1569"/>
      <c r="CZ1569"/>
      <c r="DA1569"/>
      <c r="DB1569"/>
      <c r="DC1569"/>
      <c r="DD1569"/>
      <c r="DE1569"/>
      <c r="DF1569"/>
      <c r="DG1569"/>
      <c r="DH1569"/>
      <c r="DI1569"/>
      <c r="DJ1569"/>
      <c r="DK1569"/>
      <c r="DL1569"/>
      <c r="DM1569"/>
      <c r="DN1569"/>
      <c r="DO1569"/>
      <c r="DP1569"/>
      <c r="DQ1569"/>
      <c r="DR1569"/>
      <c r="DS1569"/>
      <c r="DT1569"/>
      <c r="DU1569"/>
      <c r="DV1569"/>
      <c r="DW1569"/>
      <c r="DX1569"/>
      <c r="DY1569"/>
      <c r="DZ1569"/>
      <c r="EA1569"/>
      <c r="EB1569"/>
      <c r="EC1569"/>
      <c r="ED1569"/>
      <c r="EE1569"/>
      <c r="EF1569"/>
      <c r="EG1569"/>
      <c r="EH1569"/>
      <c r="EI1569"/>
      <c r="EJ1569"/>
      <c r="EK1569"/>
      <c r="EL1569"/>
      <c r="EM1569"/>
      <c r="EN1569"/>
      <c r="EO1569"/>
      <c r="EP1569"/>
      <c r="EQ1569"/>
      <c r="ER1569"/>
      <c r="ES1569"/>
      <c r="ET1569"/>
      <c r="EU1569"/>
      <c r="EV1569"/>
      <c r="EW1569"/>
      <c r="EX1569"/>
      <c r="EY1569"/>
    </row>
    <row r="1570" spans="1:155">
      <c r="A1570"/>
      <c r="B1570"/>
      <c r="C1570"/>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c r="CW1570"/>
      <c r="CX1570"/>
      <c r="CY1570"/>
      <c r="CZ1570"/>
      <c r="DA1570"/>
      <c r="DB1570"/>
      <c r="DC1570"/>
      <c r="DD1570"/>
      <c r="DE1570"/>
      <c r="DF1570"/>
      <c r="DG1570"/>
      <c r="DH1570"/>
      <c r="DI1570"/>
      <c r="DJ1570"/>
      <c r="DK1570"/>
      <c r="DL1570"/>
      <c r="DM1570"/>
      <c r="DN1570"/>
      <c r="DO1570"/>
      <c r="DP1570"/>
      <c r="DQ1570"/>
      <c r="DR1570"/>
      <c r="DS1570"/>
      <c r="DT1570"/>
      <c r="DU1570"/>
      <c r="DV1570"/>
      <c r="DW1570"/>
      <c r="DX1570"/>
      <c r="DY1570"/>
      <c r="DZ1570"/>
      <c r="EA1570"/>
      <c r="EB1570"/>
      <c r="EC1570"/>
      <c r="ED1570"/>
      <c r="EE1570"/>
      <c r="EF1570"/>
      <c r="EG1570"/>
      <c r="EH1570"/>
      <c r="EI1570"/>
      <c r="EJ1570"/>
      <c r="EK1570"/>
      <c r="EL1570"/>
      <c r="EM1570"/>
      <c r="EN1570"/>
      <c r="EO1570"/>
      <c r="EP1570"/>
      <c r="EQ1570"/>
      <c r="ER1570"/>
      <c r="ES1570"/>
      <c r="ET1570"/>
      <c r="EU1570"/>
      <c r="EV1570"/>
      <c r="EW1570"/>
      <c r="EX1570"/>
      <c r="EY1570"/>
    </row>
    <row r="1571" spans="1:155">
      <c r="A1571"/>
      <c r="B1571"/>
      <c r="C1571"/>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c r="CW1571"/>
      <c r="CX1571"/>
      <c r="CY1571"/>
      <c r="CZ1571"/>
      <c r="DA1571"/>
      <c r="DB1571"/>
      <c r="DC1571"/>
      <c r="DD1571"/>
      <c r="DE1571"/>
      <c r="DF1571"/>
      <c r="DG1571"/>
      <c r="DH1571"/>
      <c r="DI1571"/>
      <c r="DJ1571"/>
      <c r="DK1571"/>
      <c r="DL1571"/>
      <c r="DM1571"/>
      <c r="DN1571"/>
      <c r="DO1571"/>
      <c r="DP1571"/>
      <c r="DQ1571"/>
      <c r="DR1571"/>
      <c r="DS1571"/>
      <c r="DT1571"/>
      <c r="DU1571"/>
      <c r="DV1571"/>
      <c r="DW1571"/>
      <c r="DX1571"/>
      <c r="DY1571"/>
      <c r="DZ1571"/>
      <c r="EA1571"/>
      <c r="EB1571"/>
      <c r="EC1571"/>
      <c r="ED1571"/>
      <c r="EE1571"/>
      <c r="EF1571"/>
      <c r="EG1571"/>
      <c r="EH1571"/>
      <c r="EI1571"/>
      <c r="EJ1571"/>
      <c r="EK1571"/>
      <c r="EL1571"/>
      <c r="EM1571"/>
      <c r="EN1571"/>
      <c r="EO1571"/>
      <c r="EP1571"/>
      <c r="EQ1571"/>
      <c r="ER1571"/>
      <c r="ES1571"/>
      <c r="ET1571"/>
      <c r="EU1571"/>
      <c r="EV1571"/>
      <c r="EW1571"/>
      <c r="EX1571"/>
      <c r="EY1571"/>
    </row>
    <row r="1572" spans="1:155">
      <c r="A1572"/>
      <c r="B1572"/>
      <c r="C1572"/>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c r="CW1572"/>
      <c r="CX1572"/>
      <c r="CY1572"/>
      <c r="CZ1572"/>
      <c r="DA1572"/>
      <c r="DB1572"/>
      <c r="DC1572"/>
      <c r="DD1572"/>
      <c r="DE1572"/>
      <c r="DF1572"/>
      <c r="DG1572"/>
      <c r="DH1572"/>
      <c r="DI1572"/>
      <c r="DJ1572"/>
      <c r="DK1572"/>
      <c r="DL1572"/>
      <c r="DM1572"/>
      <c r="DN1572"/>
      <c r="DO1572"/>
      <c r="DP1572"/>
      <c r="DQ1572"/>
      <c r="DR1572"/>
      <c r="DS1572"/>
      <c r="DT1572"/>
      <c r="DU1572"/>
      <c r="DV1572"/>
      <c r="DW1572"/>
      <c r="DX1572"/>
      <c r="DY1572"/>
      <c r="DZ1572"/>
      <c r="EA1572"/>
      <c r="EB1572"/>
      <c r="EC1572"/>
      <c r="ED1572"/>
      <c r="EE1572"/>
      <c r="EF1572"/>
      <c r="EG1572"/>
      <c r="EH1572"/>
      <c r="EI1572"/>
      <c r="EJ1572"/>
      <c r="EK1572"/>
      <c r="EL1572"/>
      <c r="EM1572"/>
      <c r="EN1572"/>
      <c r="EO1572"/>
      <c r="EP1572"/>
      <c r="EQ1572"/>
      <c r="ER1572"/>
      <c r="ES1572"/>
      <c r="ET1572"/>
      <c r="EU1572"/>
      <c r="EV1572"/>
      <c r="EW1572"/>
      <c r="EX1572"/>
      <c r="EY1572"/>
    </row>
    <row r="1573" spans="1:155">
      <c r="A1573"/>
      <c r="B1573"/>
      <c r="C1573"/>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c r="CW1573"/>
      <c r="CX1573"/>
      <c r="CY1573"/>
      <c r="CZ1573"/>
      <c r="DA1573"/>
      <c r="DB1573"/>
      <c r="DC1573"/>
      <c r="DD1573"/>
      <c r="DE1573"/>
      <c r="DF1573"/>
      <c r="DG1573"/>
      <c r="DH1573"/>
      <c r="DI1573"/>
      <c r="DJ1573"/>
      <c r="DK1573"/>
      <c r="DL1573"/>
      <c r="DM1573"/>
      <c r="DN1573"/>
      <c r="DO1573"/>
      <c r="DP1573"/>
      <c r="DQ1573"/>
      <c r="DR1573"/>
      <c r="DS1573"/>
      <c r="DT1573"/>
      <c r="DU1573"/>
      <c r="DV1573"/>
      <c r="DW1573"/>
      <c r="DX1573"/>
      <c r="DY1573"/>
      <c r="DZ1573"/>
      <c r="EA1573"/>
      <c r="EB1573"/>
      <c r="EC1573"/>
      <c r="ED1573"/>
      <c r="EE1573"/>
      <c r="EF1573"/>
      <c r="EG1573"/>
      <c r="EH1573"/>
      <c r="EI1573"/>
      <c r="EJ1573"/>
      <c r="EK1573"/>
      <c r="EL1573"/>
      <c r="EM1573"/>
      <c r="EN1573"/>
      <c r="EO1573"/>
      <c r="EP1573"/>
      <c r="EQ1573"/>
      <c r="ER1573"/>
      <c r="ES1573"/>
      <c r="ET1573"/>
      <c r="EU1573"/>
      <c r="EV1573"/>
      <c r="EW1573"/>
      <c r="EX1573"/>
      <c r="EY1573"/>
    </row>
    <row r="1574" spans="1:155">
      <c r="A1574"/>
      <c r="B1574"/>
      <c r="C1574"/>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c r="CW1574"/>
      <c r="CX1574"/>
      <c r="CY1574"/>
      <c r="CZ1574"/>
      <c r="DA1574"/>
      <c r="DB1574"/>
      <c r="DC1574"/>
      <c r="DD1574"/>
      <c r="DE1574"/>
      <c r="DF1574"/>
      <c r="DG1574"/>
      <c r="DH1574"/>
      <c r="DI1574"/>
      <c r="DJ1574"/>
      <c r="DK1574"/>
      <c r="DL1574"/>
      <c r="DM1574"/>
      <c r="DN1574"/>
      <c r="DO1574"/>
      <c r="DP1574"/>
      <c r="DQ1574"/>
      <c r="DR1574"/>
      <c r="DS1574"/>
      <c r="DT1574"/>
      <c r="DU1574"/>
      <c r="DV1574"/>
      <c r="DW1574"/>
      <c r="DX1574"/>
      <c r="DY1574"/>
      <c r="DZ1574"/>
      <c r="EA1574"/>
      <c r="EB1574"/>
      <c r="EC1574"/>
      <c r="ED1574"/>
      <c r="EE1574"/>
      <c r="EF1574"/>
      <c r="EG1574"/>
      <c r="EH1574"/>
      <c r="EI1574"/>
      <c r="EJ1574"/>
      <c r="EK1574"/>
      <c r="EL1574"/>
      <c r="EM1574"/>
      <c r="EN1574"/>
      <c r="EO1574"/>
      <c r="EP1574"/>
      <c r="EQ1574"/>
      <c r="ER1574"/>
      <c r="ES1574"/>
      <c r="ET1574"/>
      <c r="EU1574"/>
      <c r="EV1574"/>
      <c r="EW1574"/>
      <c r="EX1574"/>
      <c r="EY1574"/>
    </row>
    <row r="1575" spans="1:155">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c r="CW1575"/>
      <c r="CX1575"/>
      <c r="CY1575"/>
      <c r="CZ1575"/>
      <c r="DA1575"/>
      <c r="DB1575"/>
      <c r="DC1575"/>
      <c r="DD1575"/>
      <c r="DE1575"/>
      <c r="DF1575"/>
      <c r="DG1575"/>
      <c r="DH1575"/>
      <c r="DI1575"/>
      <c r="DJ1575"/>
      <c r="DK1575"/>
      <c r="DL1575"/>
      <c r="DM1575"/>
      <c r="DN1575"/>
      <c r="DO1575"/>
      <c r="DP1575"/>
      <c r="DQ1575"/>
      <c r="DR1575"/>
      <c r="DS1575"/>
      <c r="DT1575"/>
      <c r="DU1575"/>
      <c r="DV1575"/>
      <c r="DW1575"/>
      <c r="DX1575"/>
      <c r="DY1575"/>
      <c r="DZ1575"/>
      <c r="EA1575"/>
      <c r="EB1575"/>
      <c r="EC1575"/>
      <c r="ED1575"/>
      <c r="EE1575"/>
      <c r="EF1575"/>
      <c r="EG1575"/>
      <c r="EH1575"/>
      <c r="EI1575"/>
      <c r="EJ1575"/>
      <c r="EK1575"/>
      <c r="EL1575"/>
      <c r="EM1575"/>
      <c r="EN1575"/>
      <c r="EO1575"/>
      <c r="EP1575"/>
      <c r="EQ1575"/>
      <c r="ER1575"/>
      <c r="ES1575"/>
      <c r="ET1575"/>
      <c r="EU1575"/>
      <c r="EV1575"/>
      <c r="EW1575"/>
      <c r="EX1575"/>
      <c r="EY1575"/>
    </row>
    <row r="1576" spans="1:155">
      <c r="A1576"/>
      <c r="B1576"/>
      <c r="C1576"/>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c r="CW1576"/>
      <c r="CX1576"/>
      <c r="CY1576"/>
      <c r="CZ1576"/>
      <c r="DA1576"/>
      <c r="DB1576"/>
      <c r="DC1576"/>
      <c r="DD1576"/>
      <c r="DE1576"/>
      <c r="DF1576"/>
      <c r="DG1576"/>
      <c r="DH1576"/>
      <c r="DI1576"/>
      <c r="DJ1576"/>
      <c r="DK1576"/>
      <c r="DL1576"/>
      <c r="DM1576"/>
      <c r="DN1576"/>
      <c r="DO1576"/>
      <c r="DP1576"/>
      <c r="DQ1576"/>
      <c r="DR1576"/>
      <c r="DS1576"/>
      <c r="DT1576"/>
      <c r="DU1576"/>
      <c r="DV1576"/>
      <c r="DW1576"/>
      <c r="DX1576"/>
      <c r="DY1576"/>
      <c r="DZ1576"/>
      <c r="EA1576"/>
      <c r="EB1576"/>
      <c r="EC1576"/>
      <c r="ED1576"/>
      <c r="EE1576"/>
      <c r="EF1576"/>
      <c r="EG1576"/>
      <c r="EH1576"/>
      <c r="EI1576"/>
      <c r="EJ1576"/>
      <c r="EK1576"/>
      <c r="EL1576"/>
      <c r="EM1576"/>
      <c r="EN1576"/>
      <c r="EO1576"/>
      <c r="EP1576"/>
      <c r="EQ1576"/>
      <c r="ER1576"/>
      <c r="ES1576"/>
      <c r="ET1576"/>
      <c r="EU1576"/>
      <c r="EV1576"/>
      <c r="EW1576"/>
      <c r="EX1576"/>
      <c r="EY1576"/>
    </row>
    <row r="1577" spans="1:155">
      <c r="A1577"/>
      <c r="B1577"/>
      <c r="C1577"/>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c r="CW1577"/>
      <c r="CX1577"/>
      <c r="CY1577"/>
      <c r="CZ1577"/>
      <c r="DA1577"/>
      <c r="DB1577"/>
      <c r="DC1577"/>
      <c r="DD1577"/>
      <c r="DE1577"/>
      <c r="DF1577"/>
      <c r="DG1577"/>
      <c r="DH1577"/>
      <c r="DI1577"/>
      <c r="DJ1577"/>
      <c r="DK1577"/>
      <c r="DL1577"/>
      <c r="DM1577"/>
      <c r="DN1577"/>
      <c r="DO1577"/>
      <c r="DP1577"/>
      <c r="DQ1577"/>
      <c r="DR1577"/>
      <c r="DS1577"/>
      <c r="DT1577"/>
      <c r="DU1577"/>
      <c r="DV1577"/>
      <c r="DW1577"/>
      <c r="DX1577"/>
      <c r="DY1577"/>
      <c r="DZ1577"/>
      <c r="EA1577"/>
      <c r="EB1577"/>
      <c r="EC1577"/>
      <c r="ED1577"/>
      <c r="EE1577"/>
      <c r="EF1577"/>
      <c r="EG1577"/>
      <c r="EH1577"/>
      <c r="EI1577"/>
      <c r="EJ1577"/>
      <c r="EK1577"/>
      <c r="EL1577"/>
      <c r="EM1577"/>
      <c r="EN1577"/>
      <c r="EO1577"/>
      <c r="EP1577"/>
      <c r="EQ1577"/>
      <c r="ER1577"/>
      <c r="ES1577"/>
      <c r="ET1577"/>
      <c r="EU1577"/>
      <c r="EV1577"/>
      <c r="EW1577"/>
      <c r="EX1577"/>
      <c r="EY1577"/>
    </row>
    <row r="1578" spans="1:155">
      <c r="A1578"/>
      <c r="B1578"/>
      <c r="C1578"/>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c r="CW1578"/>
      <c r="CX1578"/>
      <c r="CY1578"/>
      <c r="CZ1578"/>
      <c r="DA1578"/>
      <c r="DB1578"/>
      <c r="DC1578"/>
      <c r="DD1578"/>
      <c r="DE1578"/>
      <c r="DF1578"/>
      <c r="DG1578"/>
      <c r="DH1578"/>
      <c r="DI1578"/>
      <c r="DJ1578"/>
      <c r="DK1578"/>
      <c r="DL1578"/>
      <c r="DM1578"/>
      <c r="DN1578"/>
      <c r="DO1578"/>
      <c r="DP1578"/>
      <c r="DQ1578"/>
      <c r="DR1578"/>
      <c r="DS1578"/>
      <c r="DT1578"/>
      <c r="DU1578"/>
      <c r="DV1578"/>
      <c r="DW1578"/>
      <c r="DX1578"/>
      <c r="DY1578"/>
      <c r="DZ1578"/>
      <c r="EA1578"/>
      <c r="EB1578"/>
      <c r="EC1578"/>
      <c r="ED1578"/>
      <c r="EE1578"/>
      <c r="EF1578"/>
      <c r="EG1578"/>
      <c r="EH1578"/>
      <c r="EI1578"/>
      <c r="EJ1578"/>
      <c r="EK1578"/>
      <c r="EL1578"/>
      <c r="EM1578"/>
      <c r="EN1578"/>
      <c r="EO1578"/>
      <c r="EP1578"/>
      <c r="EQ1578"/>
      <c r="ER1578"/>
      <c r="ES1578"/>
      <c r="ET1578"/>
      <c r="EU1578"/>
      <c r="EV1578"/>
      <c r="EW1578"/>
      <c r="EX1578"/>
      <c r="EY1578"/>
    </row>
    <row r="1579" spans="1:155">
      <c r="A1579"/>
      <c r="B1579"/>
      <c r="C1579"/>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c r="CW1579"/>
      <c r="CX1579"/>
      <c r="CY1579"/>
      <c r="CZ1579"/>
      <c r="DA1579"/>
      <c r="DB1579"/>
      <c r="DC1579"/>
      <c r="DD1579"/>
      <c r="DE1579"/>
      <c r="DF1579"/>
      <c r="DG1579"/>
      <c r="DH1579"/>
      <c r="DI1579"/>
      <c r="DJ1579"/>
      <c r="DK1579"/>
      <c r="DL1579"/>
      <c r="DM1579"/>
      <c r="DN1579"/>
      <c r="DO1579"/>
      <c r="DP1579"/>
      <c r="DQ1579"/>
      <c r="DR1579"/>
      <c r="DS1579"/>
      <c r="DT1579"/>
      <c r="DU1579"/>
      <c r="DV1579"/>
      <c r="DW1579"/>
      <c r="DX1579"/>
      <c r="DY1579"/>
      <c r="DZ1579"/>
      <c r="EA1579"/>
      <c r="EB1579"/>
      <c r="EC1579"/>
      <c r="ED1579"/>
      <c r="EE1579"/>
      <c r="EF1579"/>
      <c r="EG1579"/>
      <c r="EH1579"/>
      <c r="EI1579"/>
      <c r="EJ1579"/>
      <c r="EK1579"/>
      <c r="EL1579"/>
      <c r="EM1579"/>
      <c r="EN1579"/>
      <c r="EO1579"/>
      <c r="EP1579"/>
      <c r="EQ1579"/>
      <c r="ER1579"/>
      <c r="ES1579"/>
      <c r="ET1579"/>
      <c r="EU1579"/>
      <c r="EV1579"/>
      <c r="EW1579"/>
      <c r="EX1579"/>
      <c r="EY1579"/>
    </row>
    <row r="1580" spans="1:155">
      <c r="A1580"/>
      <c r="B1580"/>
      <c r="C1580"/>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c r="CW1580"/>
      <c r="CX1580"/>
      <c r="CY1580"/>
      <c r="CZ1580"/>
      <c r="DA1580"/>
      <c r="DB1580"/>
      <c r="DC1580"/>
      <c r="DD1580"/>
      <c r="DE1580"/>
      <c r="DF1580"/>
      <c r="DG1580"/>
      <c r="DH1580"/>
      <c r="DI1580"/>
      <c r="DJ1580"/>
      <c r="DK1580"/>
      <c r="DL1580"/>
      <c r="DM1580"/>
      <c r="DN1580"/>
      <c r="DO1580"/>
      <c r="DP1580"/>
      <c r="DQ1580"/>
      <c r="DR1580"/>
      <c r="DS1580"/>
      <c r="DT1580"/>
      <c r="DU1580"/>
      <c r="DV1580"/>
      <c r="DW1580"/>
      <c r="DX1580"/>
      <c r="DY1580"/>
      <c r="DZ1580"/>
      <c r="EA1580"/>
      <c r="EB1580"/>
      <c r="EC1580"/>
      <c r="ED1580"/>
      <c r="EE1580"/>
      <c r="EF1580"/>
      <c r="EG1580"/>
      <c r="EH1580"/>
      <c r="EI1580"/>
      <c r="EJ1580"/>
      <c r="EK1580"/>
      <c r="EL1580"/>
      <c r="EM1580"/>
      <c r="EN1580"/>
      <c r="EO1580"/>
      <c r="EP1580"/>
      <c r="EQ1580"/>
      <c r="ER1580"/>
      <c r="ES1580"/>
      <c r="ET1580"/>
      <c r="EU1580"/>
      <c r="EV1580"/>
      <c r="EW1580"/>
      <c r="EX1580"/>
      <c r="EY1580"/>
    </row>
    <row r="1581" spans="1:155">
      <c r="A1581"/>
      <c r="B1581"/>
      <c r="C1581"/>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c r="CW1581"/>
      <c r="CX1581"/>
      <c r="CY1581"/>
      <c r="CZ1581"/>
      <c r="DA1581"/>
      <c r="DB1581"/>
      <c r="DC1581"/>
      <c r="DD1581"/>
      <c r="DE1581"/>
      <c r="DF1581"/>
      <c r="DG1581"/>
      <c r="DH1581"/>
      <c r="DI1581"/>
      <c r="DJ1581"/>
      <c r="DK1581"/>
      <c r="DL1581"/>
      <c r="DM1581"/>
      <c r="DN1581"/>
      <c r="DO1581"/>
      <c r="DP1581"/>
      <c r="DQ1581"/>
      <c r="DR1581"/>
      <c r="DS1581"/>
      <c r="DT1581"/>
      <c r="DU1581"/>
      <c r="DV1581"/>
      <c r="DW1581"/>
      <c r="DX1581"/>
      <c r="DY1581"/>
      <c r="DZ1581"/>
      <c r="EA1581"/>
      <c r="EB1581"/>
      <c r="EC1581"/>
      <c r="ED1581"/>
      <c r="EE1581"/>
      <c r="EF1581"/>
      <c r="EG1581"/>
      <c r="EH1581"/>
      <c r="EI1581"/>
      <c r="EJ1581"/>
      <c r="EK1581"/>
      <c r="EL1581"/>
      <c r="EM1581"/>
      <c r="EN1581"/>
      <c r="EO1581"/>
      <c r="EP1581"/>
      <c r="EQ1581"/>
      <c r="ER1581"/>
      <c r="ES1581"/>
      <c r="ET1581"/>
      <c r="EU1581"/>
      <c r="EV1581"/>
      <c r="EW1581"/>
      <c r="EX1581"/>
      <c r="EY1581"/>
    </row>
    <row r="1582" spans="1:155">
      <c r="A1582"/>
      <c r="B1582"/>
      <c r="C1582"/>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c r="CW1582"/>
      <c r="CX1582"/>
      <c r="CY1582"/>
      <c r="CZ1582"/>
      <c r="DA1582"/>
      <c r="DB1582"/>
      <c r="DC1582"/>
      <c r="DD1582"/>
      <c r="DE1582"/>
      <c r="DF1582"/>
      <c r="DG1582"/>
      <c r="DH1582"/>
      <c r="DI1582"/>
      <c r="DJ1582"/>
      <c r="DK1582"/>
      <c r="DL1582"/>
      <c r="DM1582"/>
      <c r="DN1582"/>
      <c r="DO1582"/>
      <c r="DP1582"/>
      <c r="DQ1582"/>
      <c r="DR1582"/>
      <c r="DS1582"/>
      <c r="DT1582"/>
      <c r="DU1582"/>
      <c r="DV1582"/>
      <c r="DW1582"/>
      <c r="DX1582"/>
      <c r="DY1582"/>
      <c r="DZ1582"/>
      <c r="EA1582"/>
      <c r="EB1582"/>
      <c r="EC1582"/>
      <c r="ED1582"/>
      <c r="EE1582"/>
      <c r="EF1582"/>
      <c r="EG1582"/>
      <c r="EH1582"/>
      <c r="EI1582"/>
      <c r="EJ1582"/>
      <c r="EK1582"/>
      <c r="EL1582"/>
      <c r="EM1582"/>
      <c r="EN1582"/>
      <c r="EO1582"/>
      <c r="EP1582"/>
      <c r="EQ1582"/>
      <c r="ER1582"/>
      <c r="ES1582"/>
      <c r="ET1582"/>
      <c r="EU1582"/>
      <c r="EV1582"/>
      <c r="EW1582"/>
      <c r="EX1582"/>
      <c r="EY1582"/>
    </row>
    <row r="1583" spans="1:155">
      <c r="A1583"/>
      <c r="B1583"/>
      <c r="C1583"/>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c r="CW1583"/>
      <c r="CX1583"/>
      <c r="CY1583"/>
      <c r="CZ1583"/>
      <c r="DA1583"/>
      <c r="DB1583"/>
      <c r="DC1583"/>
      <c r="DD1583"/>
      <c r="DE1583"/>
      <c r="DF1583"/>
      <c r="DG1583"/>
      <c r="DH1583"/>
      <c r="DI1583"/>
      <c r="DJ1583"/>
      <c r="DK1583"/>
      <c r="DL1583"/>
      <c r="DM1583"/>
      <c r="DN1583"/>
      <c r="DO1583"/>
      <c r="DP1583"/>
      <c r="DQ1583"/>
      <c r="DR1583"/>
      <c r="DS1583"/>
      <c r="DT1583"/>
      <c r="DU1583"/>
      <c r="DV1583"/>
      <c r="DW1583"/>
      <c r="DX1583"/>
      <c r="DY1583"/>
      <c r="DZ1583"/>
      <c r="EA1583"/>
      <c r="EB1583"/>
      <c r="EC1583"/>
      <c r="ED1583"/>
      <c r="EE1583"/>
      <c r="EF1583"/>
      <c r="EG1583"/>
      <c r="EH1583"/>
      <c r="EI1583"/>
      <c r="EJ1583"/>
      <c r="EK1583"/>
      <c r="EL1583"/>
      <c r="EM1583"/>
      <c r="EN1583"/>
      <c r="EO1583"/>
      <c r="EP1583"/>
      <c r="EQ1583"/>
      <c r="ER1583"/>
      <c r="ES1583"/>
      <c r="ET1583"/>
      <c r="EU1583"/>
      <c r="EV1583"/>
      <c r="EW1583"/>
      <c r="EX1583"/>
      <c r="EY1583"/>
    </row>
    <row r="1584" spans="1:155">
      <c r="A1584"/>
      <c r="B1584"/>
      <c r="C1584"/>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c r="CW1584"/>
      <c r="CX1584"/>
      <c r="CY1584"/>
      <c r="CZ1584"/>
      <c r="DA1584"/>
      <c r="DB1584"/>
      <c r="DC1584"/>
      <c r="DD1584"/>
      <c r="DE1584"/>
      <c r="DF1584"/>
      <c r="DG1584"/>
      <c r="DH1584"/>
      <c r="DI1584"/>
      <c r="DJ1584"/>
      <c r="DK1584"/>
      <c r="DL1584"/>
      <c r="DM1584"/>
      <c r="DN1584"/>
      <c r="DO1584"/>
      <c r="DP1584"/>
      <c r="DQ1584"/>
      <c r="DR1584"/>
      <c r="DS1584"/>
      <c r="DT1584"/>
      <c r="DU1584"/>
      <c r="DV1584"/>
      <c r="DW1584"/>
      <c r="DX1584"/>
      <c r="DY1584"/>
      <c r="DZ1584"/>
      <c r="EA1584"/>
      <c r="EB1584"/>
      <c r="EC1584"/>
      <c r="ED1584"/>
      <c r="EE1584"/>
      <c r="EF1584"/>
      <c r="EG1584"/>
      <c r="EH1584"/>
      <c r="EI1584"/>
      <c r="EJ1584"/>
      <c r="EK1584"/>
      <c r="EL1584"/>
      <c r="EM1584"/>
      <c r="EN1584"/>
      <c r="EO1584"/>
      <c r="EP1584"/>
      <c r="EQ1584"/>
      <c r="ER1584"/>
      <c r="ES1584"/>
      <c r="ET1584"/>
      <c r="EU1584"/>
      <c r="EV1584"/>
      <c r="EW1584"/>
      <c r="EX1584"/>
      <c r="EY1584"/>
    </row>
    <row r="1585" spans="1:155">
      <c r="A1585"/>
      <c r="B1585"/>
      <c r="C1585"/>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c r="CW1585"/>
      <c r="CX1585"/>
      <c r="CY1585"/>
      <c r="CZ1585"/>
      <c r="DA1585"/>
      <c r="DB1585"/>
      <c r="DC1585"/>
      <c r="DD1585"/>
      <c r="DE1585"/>
      <c r="DF1585"/>
      <c r="DG1585"/>
      <c r="DH1585"/>
      <c r="DI1585"/>
      <c r="DJ1585"/>
      <c r="DK1585"/>
      <c r="DL1585"/>
      <c r="DM1585"/>
      <c r="DN1585"/>
      <c r="DO1585"/>
      <c r="DP1585"/>
      <c r="DQ1585"/>
      <c r="DR1585"/>
      <c r="DS1585"/>
      <c r="DT1585"/>
      <c r="DU1585"/>
      <c r="DV1585"/>
      <c r="DW1585"/>
      <c r="DX1585"/>
      <c r="DY1585"/>
      <c r="DZ1585"/>
      <c r="EA1585"/>
      <c r="EB1585"/>
      <c r="EC1585"/>
      <c r="ED1585"/>
      <c r="EE1585"/>
      <c r="EF1585"/>
      <c r="EG1585"/>
      <c r="EH1585"/>
      <c r="EI1585"/>
      <c r="EJ1585"/>
      <c r="EK1585"/>
      <c r="EL1585"/>
      <c r="EM1585"/>
      <c r="EN1585"/>
      <c r="EO1585"/>
      <c r="EP1585"/>
      <c r="EQ1585"/>
      <c r="ER1585"/>
      <c r="ES1585"/>
      <c r="ET1585"/>
      <c r="EU1585"/>
      <c r="EV1585"/>
      <c r="EW1585"/>
      <c r="EX1585"/>
      <c r="EY1585"/>
    </row>
    <row r="1586" spans="1:155">
      <c r="A1586"/>
      <c r="B1586"/>
      <c r="C1586"/>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c r="CW1586"/>
      <c r="CX1586"/>
      <c r="CY1586"/>
      <c r="CZ1586"/>
      <c r="DA1586"/>
      <c r="DB1586"/>
      <c r="DC1586"/>
      <c r="DD1586"/>
      <c r="DE1586"/>
      <c r="DF1586"/>
      <c r="DG1586"/>
      <c r="DH1586"/>
      <c r="DI1586"/>
      <c r="DJ1586"/>
      <c r="DK1586"/>
      <c r="DL1586"/>
      <c r="DM1586"/>
      <c r="DN1586"/>
      <c r="DO1586"/>
      <c r="DP1586"/>
      <c r="DQ1586"/>
      <c r="DR1586"/>
      <c r="DS1586"/>
      <c r="DT1586"/>
      <c r="DU1586"/>
      <c r="DV1586"/>
      <c r="DW1586"/>
      <c r="DX1586"/>
      <c r="DY1586"/>
      <c r="DZ1586"/>
      <c r="EA1586"/>
      <c r="EB1586"/>
      <c r="EC1586"/>
      <c r="ED1586"/>
      <c r="EE1586"/>
      <c r="EF1586"/>
      <c r="EG1586"/>
      <c r="EH1586"/>
      <c r="EI1586"/>
      <c r="EJ1586"/>
      <c r="EK1586"/>
      <c r="EL1586"/>
      <c r="EM1586"/>
      <c r="EN1586"/>
      <c r="EO1586"/>
      <c r="EP1586"/>
      <c r="EQ1586"/>
      <c r="ER1586"/>
      <c r="ES1586"/>
      <c r="ET1586"/>
      <c r="EU1586"/>
      <c r="EV1586"/>
      <c r="EW1586"/>
      <c r="EX1586"/>
      <c r="EY1586"/>
    </row>
    <row r="1587" spans="1:155">
      <c r="A1587"/>
      <c r="B1587"/>
      <c r="C1587"/>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c r="CW1587"/>
      <c r="CX1587"/>
      <c r="CY1587"/>
      <c r="CZ1587"/>
      <c r="DA1587"/>
      <c r="DB1587"/>
      <c r="DC1587"/>
      <c r="DD1587"/>
      <c r="DE1587"/>
      <c r="DF1587"/>
      <c r="DG1587"/>
      <c r="DH1587"/>
      <c r="DI1587"/>
      <c r="DJ1587"/>
      <c r="DK1587"/>
      <c r="DL1587"/>
      <c r="DM1587"/>
      <c r="DN1587"/>
      <c r="DO1587"/>
      <c r="DP1587"/>
      <c r="DQ1587"/>
      <c r="DR1587"/>
      <c r="DS1587"/>
      <c r="DT1587"/>
      <c r="DU1587"/>
      <c r="DV1587"/>
      <c r="DW1587"/>
      <c r="DX1587"/>
      <c r="DY1587"/>
      <c r="DZ1587"/>
      <c r="EA1587"/>
      <c r="EB1587"/>
      <c r="EC1587"/>
      <c r="ED1587"/>
      <c r="EE1587"/>
      <c r="EF1587"/>
      <c r="EG1587"/>
      <c r="EH1587"/>
      <c r="EI1587"/>
      <c r="EJ1587"/>
      <c r="EK1587"/>
      <c r="EL1587"/>
      <c r="EM1587"/>
      <c r="EN1587"/>
      <c r="EO1587"/>
      <c r="EP1587"/>
      <c r="EQ1587"/>
      <c r="ER1587"/>
      <c r="ES1587"/>
      <c r="ET1587"/>
      <c r="EU1587"/>
      <c r="EV1587"/>
      <c r="EW1587"/>
      <c r="EX1587"/>
      <c r="EY1587"/>
    </row>
    <row r="1588" spans="1:155">
      <c r="A1588"/>
      <c r="B1588"/>
      <c r="C1588"/>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c r="CW1588"/>
      <c r="CX1588"/>
      <c r="CY1588"/>
      <c r="CZ1588"/>
      <c r="DA1588"/>
      <c r="DB1588"/>
      <c r="DC1588"/>
      <c r="DD1588"/>
      <c r="DE1588"/>
      <c r="DF1588"/>
      <c r="DG1588"/>
      <c r="DH1588"/>
      <c r="DI1588"/>
      <c r="DJ1588"/>
      <c r="DK1588"/>
      <c r="DL1588"/>
      <c r="DM1588"/>
      <c r="DN1588"/>
      <c r="DO1588"/>
      <c r="DP1588"/>
      <c r="DQ1588"/>
      <c r="DR1588"/>
      <c r="DS1588"/>
      <c r="DT1588"/>
      <c r="DU1588"/>
      <c r="DV1588"/>
      <c r="DW1588"/>
      <c r="DX1588"/>
      <c r="DY1588"/>
      <c r="DZ1588"/>
      <c r="EA1588"/>
      <c r="EB1588"/>
      <c r="EC1588"/>
      <c r="ED1588"/>
      <c r="EE1588"/>
      <c r="EF1588"/>
      <c r="EG1588"/>
      <c r="EH1588"/>
      <c r="EI1588"/>
      <c r="EJ1588"/>
      <c r="EK1588"/>
      <c r="EL1588"/>
      <c r="EM1588"/>
      <c r="EN1588"/>
      <c r="EO1588"/>
      <c r="EP1588"/>
      <c r="EQ1588"/>
      <c r="ER1588"/>
      <c r="ES1588"/>
      <c r="ET1588"/>
      <c r="EU1588"/>
      <c r="EV1588"/>
      <c r="EW1588"/>
      <c r="EX1588"/>
      <c r="EY1588"/>
    </row>
    <row r="1589" spans="1:155">
      <c r="A1589"/>
      <c r="B1589"/>
      <c r="C1589"/>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c r="CW1589"/>
      <c r="CX1589"/>
      <c r="CY1589"/>
      <c r="CZ1589"/>
      <c r="DA1589"/>
      <c r="DB1589"/>
      <c r="DC1589"/>
      <c r="DD1589"/>
      <c r="DE1589"/>
      <c r="DF1589"/>
      <c r="DG1589"/>
      <c r="DH1589"/>
      <c r="DI1589"/>
      <c r="DJ1589"/>
      <c r="DK1589"/>
      <c r="DL1589"/>
      <c r="DM1589"/>
      <c r="DN1589"/>
      <c r="DO1589"/>
      <c r="DP1589"/>
      <c r="DQ1589"/>
      <c r="DR1589"/>
      <c r="DS1589"/>
      <c r="DT1589"/>
      <c r="DU1589"/>
      <c r="DV1589"/>
      <c r="DW1589"/>
      <c r="DX1589"/>
      <c r="DY1589"/>
      <c r="DZ1589"/>
      <c r="EA1589"/>
      <c r="EB1589"/>
      <c r="EC1589"/>
      <c r="ED1589"/>
      <c r="EE1589"/>
      <c r="EF1589"/>
      <c r="EG1589"/>
      <c r="EH1589"/>
      <c r="EI1589"/>
      <c r="EJ1589"/>
      <c r="EK1589"/>
      <c r="EL1589"/>
      <c r="EM1589"/>
      <c r="EN1589"/>
      <c r="EO1589"/>
      <c r="EP1589"/>
      <c r="EQ1589"/>
      <c r="ER1589"/>
      <c r="ES1589"/>
      <c r="ET1589"/>
      <c r="EU1589"/>
      <c r="EV1589"/>
      <c r="EW1589"/>
      <c r="EX1589"/>
      <c r="EY1589"/>
    </row>
    <row r="1590" spans="1:155">
      <c r="A1590"/>
      <c r="B1590"/>
      <c r="C1590"/>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c r="CW1590"/>
      <c r="CX1590"/>
      <c r="CY1590"/>
      <c r="CZ1590"/>
      <c r="DA1590"/>
      <c r="DB1590"/>
      <c r="DC1590"/>
      <c r="DD1590"/>
      <c r="DE1590"/>
      <c r="DF1590"/>
      <c r="DG1590"/>
      <c r="DH1590"/>
      <c r="DI1590"/>
      <c r="DJ1590"/>
      <c r="DK1590"/>
      <c r="DL1590"/>
      <c r="DM1590"/>
      <c r="DN1590"/>
      <c r="DO1590"/>
      <c r="DP1590"/>
      <c r="DQ1590"/>
      <c r="DR1590"/>
      <c r="DS1590"/>
      <c r="DT1590"/>
      <c r="DU1590"/>
      <c r="DV1590"/>
      <c r="DW1590"/>
      <c r="DX1590"/>
      <c r="DY1590"/>
      <c r="DZ1590"/>
      <c r="EA1590"/>
      <c r="EB1590"/>
      <c r="EC1590"/>
      <c r="ED1590"/>
      <c r="EE1590"/>
      <c r="EF1590"/>
      <c r="EG1590"/>
      <c r="EH1590"/>
      <c r="EI1590"/>
      <c r="EJ1590"/>
      <c r="EK1590"/>
      <c r="EL1590"/>
      <c r="EM1590"/>
      <c r="EN1590"/>
      <c r="EO1590"/>
      <c r="EP1590"/>
      <c r="EQ1590"/>
      <c r="ER1590"/>
      <c r="ES1590"/>
      <c r="ET1590"/>
      <c r="EU1590"/>
      <c r="EV1590"/>
      <c r="EW1590"/>
      <c r="EX1590"/>
      <c r="EY1590"/>
    </row>
    <row r="1591" spans="1:155">
      <c r="A1591"/>
      <c r="B1591"/>
      <c r="C1591"/>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c r="CW1591"/>
      <c r="CX1591"/>
      <c r="CY1591"/>
      <c r="CZ1591"/>
      <c r="DA1591"/>
      <c r="DB1591"/>
      <c r="DC1591"/>
      <c r="DD1591"/>
      <c r="DE1591"/>
      <c r="DF1591"/>
      <c r="DG1591"/>
      <c r="DH1591"/>
      <c r="DI1591"/>
      <c r="DJ1591"/>
      <c r="DK1591"/>
      <c r="DL1591"/>
      <c r="DM1591"/>
      <c r="DN1591"/>
      <c r="DO1591"/>
      <c r="DP1591"/>
      <c r="DQ1591"/>
      <c r="DR1591"/>
      <c r="DS1591"/>
      <c r="DT1591"/>
      <c r="DU1591"/>
      <c r="DV1591"/>
      <c r="DW1591"/>
      <c r="DX1591"/>
      <c r="DY1591"/>
      <c r="DZ1591"/>
      <c r="EA1591"/>
      <c r="EB1591"/>
      <c r="EC1591"/>
      <c r="ED1591"/>
      <c r="EE1591"/>
      <c r="EF1591"/>
      <c r="EG1591"/>
      <c r="EH1591"/>
      <c r="EI1591"/>
      <c r="EJ1591"/>
      <c r="EK1591"/>
      <c r="EL1591"/>
      <c r="EM1591"/>
      <c r="EN1591"/>
      <c r="EO1591"/>
      <c r="EP1591"/>
      <c r="EQ1591"/>
      <c r="ER1591"/>
      <c r="ES1591"/>
      <c r="ET1591"/>
      <c r="EU1591"/>
      <c r="EV1591"/>
      <c r="EW1591"/>
      <c r="EX1591"/>
      <c r="EY1591"/>
    </row>
    <row r="1592" spans="1:155">
      <c r="A1592"/>
      <c r="B1592"/>
      <c r="C1592"/>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c r="CW1592"/>
      <c r="CX1592"/>
      <c r="CY1592"/>
      <c r="CZ1592"/>
      <c r="DA1592"/>
      <c r="DB1592"/>
      <c r="DC1592"/>
      <c r="DD1592"/>
      <c r="DE1592"/>
      <c r="DF1592"/>
      <c r="DG1592"/>
      <c r="DH1592"/>
      <c r="DI1592"/>
      <c r="DJ1592"/>
      <c r="DK1592"/>
      <c r="DL1592"/>
      <c r="DM1592"/>
      <c r="DN1592"/>
      <c r="DO1592"/>
      <c r="DP1592"/>
      <c r="DQ1592"/>
      <c r="DR1592"/>
      <c r="DS1592"/>
      <c r="DT1592"/>
      <c r="DU1592"/>
      <c r="DV1592"/>
      <c r="DW1592"/>
      <c r="DX1592"/>
      <c r="DY1592"/>
      <c r="DZ1592"/>
      <c r="EA1592"/>
      <c r="EB1592"/>
      <c r="EC1592"/>
      <c r="ED1592"/>
      <c r="EE1592"/>
      <c r="EF1592"/>
      <c r="EG1592"/>
      <c r="EH1592"/>
      <c r="EI1592"/>
      <c r="EJ1592"/>
      <c r="EK1592"/>
      <c r="EL1592"/>
      <c r="EM1592"/>
      <c r="EN1592"/>
      <c r="EO1592"/>
      <c r="EP1592"/>
      <c r="EQ1592"/>
      <c r="ER1592"/>
      <c r="ES1592"/>
      <c r="ET1592"/>
      <c r="EU1592"/>
      <c r="EV1592"/>
      <c r="EW1592"/>
      <c r="EX1592"/>
      <c r="EY1592"/>
    </row>
    <row r="1593" spans="1:155">
      <c r="A1593"/>
      <c r="B1593"/>
      <c r="C1593"/>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c r="CW1593"/>
      <c r="CX1593"/>
      <c r="CY1593"/>
      <c r="CZ1593"/>
      <c r="DA1593"/>
      <c r="DB1593"/>
      <c r="DC1593"/>
      <c r="DD1593"/>
      <c r="DE1593"/>
      <c r="DF1593"/>
      <c r="DG1593"/>
      <c r="DH1593"/>
      <c r="DI1593"/>
      <c r="DJ1593"/>
      <c r="DK1593"/>
      <c r="DL1593"/>
      <c r="DM1593"/>
      <c r="DN1593"/>
      <c r="DO1593"/>
      <c r="DP1593"/>
      <c r="DQ1593"/>
      <c r="DR1593"/>
      <c r="DS1593"/>
      <c r="DT1593"/>
      <c r="DU1593"/>
      <c r="DV1593"/>
      <c r="DW1593"/>
      <c r="DX1593"/>
      <c r="DY1593"/>
      <c r="DZ1593"/>
      <c r="EA1593"/>
      <c r="EB1593"/>
      <c r="EC1593"/>
      <c r="ED1593"/>
      <c r="EE1593"/>
      <c r="EF1593"/>
      <c r="EG1593"/>
      <c r="EH1593"/>
      <c r="EI1593"/>
      <c r="EJ1593"/>
      <c r="EK1593"/>
      <c r="EL1593"/>
      <c r="EM1593"/>
      <c r="EN1593"/>
      <c r="EO1593"/>
      <c r="EP1593"/>
      <c r="EQ1593"/>
      <c r="ER1593"/>
      <c r="ES1593"/>
      <c r="ET1593"/>
      <c r="EU1593"/>
      <c r="EV1593"/>
      <c r="EW1593"/>
      <c r="EX1593"/>
      <c r="EY1593"/>
    </row>
    <row r="1594" spans="1:155">
      <c r="A1594"/>
      <c r="B1594"/>
      <c r="C1594"/>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c r="CW1594"/>
      <c r="CX1594"/>
      <c r="CY1594"/>
      <c r="CZ1594"/>
      <c r="DA1594"/>
      <c r="DB1594"/>
      <c r="DC1594"/>
      <c r="DD1594"/>
      <c r="DE1594"/>
      <c r="DF1594"/>
      <c r="DG1594"/>
      <c r="DH1594"/>
      <c r="DI1594"/>
      <c r="DJ1594"/>
      <c r="DK1594"/>
      <c r="DL1594"/>
      <c r="DM1594"/>
      <c r="DN1594"/>
      <c r="DO1594"/>
      <c r="DP1594"/>
      <c r="DQ1594"/>
      <c r="DR1594"/>
      <c r="DS1594"/>
      <c r="DT1594"/>
      <c r="DU1594"/>
      <c r="DV1594"/>
      <c r="DW1594"/>
      <c r="DX1594"/>
      <c r="DY1594"/>
      <c r="DZ1594"/>
      <c r="EA1594"/>
      <c r="EB1594"/>
      <c r="EC1594"/>
      <c r="ED1594"/>
      <c r="EE1594"/>
      <c r="EF1594"/>
      <c r="EG1594"/>
      <c r="EH1594"/>
      <c r="EI1594"/>
      <c r="EJ1594"/>
      <c r="EK1594"/>
      <c r="EL1594"/>
      <c r="EM1594"/>
      <c r="EN1594"/>
      <c r="EO1594"/>
      <c r="EP1594"/>
      <c r="EQ1594"/>
      <c r="ER1594"/>
      <c r="ES1594"/>
      <c r="ET1594"/>
      <c r="EU1594"/>
      <c r="EV1594"/>
      <c r="EW1594"/>
      <c r="EX1594"/>
      <c r="EY1594"/>
    </row>
    <row r="1595" spans="1:155">
      <c r="A1595"/>
      <c r="B1595"/>
      <c r="C1595"/>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c r="CW1595"/>
      <c r="CX1595"/>
      <c r="CY1595"/>
      <c r="CZ1595"/>
      <c r="DA1595"/>
      <c r="DB1595"/>
      <c r="DC1595"/>
      <c r="DD1595"/>
      <c r="DE1595"/>
      <c r="DF1595"/>
      <c r="DG1595"/>
      <c r="DH1595"/>
      <c r="DI1595"/>
      <c r="DJ1595"/>
      <c r="DK1595"/>
      <c r="DL1595"/>
      <c r="DM1595"/>
      <c r="DN1595"/>
      <c r="DO1595"/>
      <c r="DP1595"/>
      <c r="DQ1595"/>
      <c r="DR1595"/>
      <c r="DS1595"/>
      <c r="DT1595"/>
      <c r="DU1595"/>
      <c r="DV1595"/>
      <c r="DW1595"/>
      <c r="DX1595"/>
      <c r="DY1595"/>
      <c r="DZ1595"/>
      <c r="EA1595"/>
      <c r="EB1595"/>
      <c r="EC1595"/>
      <c r="ED1595"/>
      <c r="EE1595"/>
      <c r="EF1595"/>
      <c r="EG1595"/>
      <c r="EH1595"/>
      <c r="EI1595"/>
      <c r="EJ1595"/>
      <c r="EK1595"/>
      <c r="EL1595"/>
      <c r="EM1595"/>
      <c r="EN1595"/>
      <c r="EO1595"/>
      <c r="EP1595"/>
      <c r="EQ1595"/>
      <c r="ER1595"/>
      <c r="ES1595"/>
      <c r="ET1595"/>
      <c r="EU1595"/>
      <c r="EV1595"/>
      <c r="EW1595"/>
      <c r="EX1595"/>
      <c r="EY1595"/>
    </row>
    <row r="1596" spans="1:155">
      <c r="A1596"/>
      <c r="B1596"/>
      <c r="C1596"/>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c r="CW1596"/>
      <c r="CX1596"/>
      <c r="CY1596"/>
      <c r="CZ1596"/>
      <c r="DA1596"/>
      <c r="DB1596"/>
      <c r="DC1596"/>
      <c r="DD1596"/>
      <c r="DE1596"/>
      <c r="DF1596"/>
      <c r="DG1596"/>
      <c r="DH1596"/>
      <c r="DI1596"/>
      <c r="DJ1596"/>
      <c r="DK1596"/>
      <c r="DL1596"/>
      <c r="DM1596"/>
      <c r="DN1596"/>
      <c r="DO1596"/>
      <c r="DP1596"/>
      <c r="DQ1596"/>
      <c r="DR1596"/>
      <c r="DS1596"/>
      <c r="DT1596"/>
      <c r="DU1596"/>
      <c r="DV1596"/>
      <c r="DW1596"/>
      <c r="DX1596"/>
      <c r="DY1596"/>
      <c r="DZ1596"/>
      <c r="EA1596"/>
      <c r="EB1596"/>
      <c r="EC1596"/>
      <c r="ED1596"/>
      <c r="EE1596"/>
      <c r="EF1596"/>
      <c r="EG1596"/>
      <c r="EH1596"/>
      <c r="EI1596"/>
      <c r="EJ1596"/>
      <c r="EK1596"/>
      <c r="EL1596"/>
      <c r="EM1596"/>
      <c r="EN1596"/>
      <c r="EO1596"/>
      <c r="EP1596"/>
      <c r="EQ1596"/>
      <c r="ER1596"/>
      <c r="ES1596"/>
      <c r="ET1596"/>
      <c r="EU1596"/>
      <c r="EV1596"/>
      <c r="EW1596"/>
      <c r="EX1596"/>
      <c r="EY1596"/>
    </row>
    <row r="1597" spans="1:155">
      <c r="A1597"/>
      <c r="B1597"/>
      <c r="C1597"/>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c r="CW1597"/>
      <c r="CX1597"/>
      <c r="CY1597"/>
      <c r="CZ1597"/>
      <c r="DA1597"/>
      <c r="DB1597"/>
      <c r="DC1597"/>
      <c r="DD1597"/>
      <c r="DE1597"/>
      <c r="DF1597"/>
      <c r="DG1597"/>
      <c r="DH1597"/>
      <c r="DI1597"/>
      <c r="DJ1597"/>
      <c r="DK1597"/>
      <c r="DL1597"/>
      <c r="DM1597"/>
      <c r="DN1597"/>
      <c r="DO1597"/>
      <c r="DP1597"/>
      <c r="DQ1597"/>
      <c r="DR1597"/>
      <c r="DS1597"/>
      <c r="DT1597"/>
      <c r="DU1597"/>
      <c r="DV1597"/>
      <c r="DW1597"/>
      <c r="DX1597"/>
      <c r="DY1597"/>
      <c r="DZ1597"/>
      <c r="EA1597"/>
      <c r="EB1597"/>
      <c r="EC1597"/>
      <c r="ED1597"/>
      <c r="EE1597"/>
      <c r="EF1597"/>
      <c r="EG1597"/>
      <c r="EH1597"/>
      <c r="EI1597"/>
      <c r="EJ1597"/>
      <c r="EK1597"/>
      <c r="EL1597"/>
      <c r="EM1597"/>
      <c r="EN1597"/>
      <c r="EO1597"/>
      <c r="EP1597"/>
      <c r="EQ1597"/>
      <c r="ER1597"/>
      <c r="ES1597"/>
      <c r="ET1597"/>
      <c r="EU1597"/>
      <c r="EV1597"/>
      <c r="EW1597"/>
      <c r="EX1597"/>
      <c r="EY1597"/>
    </row>
    <row r="1598" spans="1:155">
      <c r="A1598"/>
      <c r="B1598"/>
      <c r="C1598"/>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c r="CW1598"/>
      <c r="CX1598"/>
      <c r="CY1598"/>
      <c r="CZ1598"/>
      <c r="DA1598"/>
      <c r="DB1598"/>
      <c r="DC1598"/>
      <c r="DD1598"/>
      <c r="DE1598"/>
      <c r="DF1598"/>
      <c r="DG1598"/>
      <c r="DH1598"/>
      <c r="DI1598"/>
      <c r="DJ1598"/>
      <c r="DK1598"/>
      <c r="DL1598"/>
      <c r="DM1598"/>
      <c r="DN1598"/>
      <c r="DO1598"/>
      <c r="DP1598"/>
      <c r="DQ1598"/>
      <c r="DR1598"/>
      <c r="DS1598"/>
      <c r="DT1598"/>
      <c r="DU1598"/>
      <c r="DV1598"/>
      <c r="DW1598"/>
      <c r="DX1598"/>
      <c r="DY1598"/>
      <c r="DZ1598"/>
      <c r="EA1598"/>
      <c r="EB1598"/>
      <c r="EC1598"/>
      <c r="ED1598"/>
      <c r="EE1598"/>
      <c r="EF1598"/>
      <c r="EG1598"/>
      <c r="EH1598"/>
      <c r="EI1598"/>
      <c r="EJ1598"/>
      <c r="EK1598"/>
      <c r="EL1598"/>
      <c r="EM1598"/>
      <c r="EN1598"/>
      <c r="EO1598"/>
      <c r="EP1598"/>
      <c r="EQ1598"/>
      <c r="ER1598"/>
      <c r="ES1598"/>
      <c r="ET1598"/>
      <c r="EU1598"/>
      <c r="EV1598"/>
      <c r="EW1598"/>
      <c r="EX1598"/>
      <c r="EY1598"/>
    </row>
    <row r="1599" spans="1:155">
      <c r="A1599"/>
      <c r="B1599"/>
      <c r="C1599"/>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c r="CW1599"/>
      <c r="CX1599"/>
      <c r="CY1599"/>
      <c r="CZ1599"/>
      <c r="DA1599"/>
      <c r="DB1599"/>
      <c r="DC1599"/>
      <c r="DD1599"/>
      <c r="DE1599"/>
      <c r="DF1599"/>
      <c r="DG1599"/>
      <c r="DH1599"/>
      <c r="DI1599"/>
      <c r="DJ1599"/>
      <c r="DK1599"/>
      <c r="DL1599"/>
      <c r="DM1599"/>
      <c r="DN1599"/>
      <c r="DO1599"/>
      <c r="DP1599"/>
      <c r="DQ1599"/>
      <c r="DR1599"/>
      <c r="DS1599"/>
      <c r="DT1599"/>
      <c r="DU1599"/>
      <c r="DV1599"/>
      <c r="DW1599"/>
      <c r="DX1599"/>
      <c r="DY1599"/>
      <c r="DZ1599"/>
      <c r="EA1599"/>
      <c r="EB1599"/>
      <c r="EC1599"/>
      <c r="ED1599"/>
      <c r="EE1599"/>
      <c r="EF1599"/>
      <c r="EG1599"/>
      <c r="EH1599"/>
      <c r="EI1599"/>
      <c r="EJ1599"/>
      <c r="EK1599"/>
      <c r="EL1599"/>
      <c r="EM1599"/>
      <c r="EN1599"/>
      <c r="EO1599"/>
      <c r="EP1599"/>
      <c r="EQ1599"/>
      <c r="ER1599"/>
      <c r="ES1599"/>
      <c r="ET1599"/>
      <c r="EU1599"/>
      <c r="EV1599"/>
      <c r="EW1599"/>
      <c r="EX1599"/>
      <c r="EY1599"/>
    </row>
    <row r="1600" spans="1:155">
      <c r="A1600"/>
      <c r="B1600"/>
      <c r="C1600"/>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c r="CW1600"/>
      <c r="CX1600"/>
      <c r="CY1600"/>
      <c r="CZ1600"/>
      <c r="DA1600"/>
      <c r="DB1600"/>
      <c r="DC1600"/>
      <c r="DD1600"/>
      <c r="DE1600"/>
      <c r="DF1600"/>
      <c r="DG1600"/>
      <c r="DH1600"/>
      <c r="DI1600"/>
      <c r="DJ1600"/>
      <c r="DK1600"/>
      <c r="DL1600"/>
      <c r="DM1600"/>
      <c r="DN1600"/>
      <c r="DO1600"/>
      <c r="DP1600"/>
      <c r="DQ1600"/>
      <c r="DR1600"/>
      <c r="DS1600"/>
      <c r="DT1600"/>
      <c r="DU1600"/>
      <c r="DV1600"/>
      <c r="DW1600"/>
      <c r="DX1600"/>
      <c r="DY1600"/>
      <c r="DZ1600"/>
      <c r="EA1600"/>
      <c r="EB1600"/>
      <c r="EC1600"/>
      <c r="ED1600"/>
      <c r="EE1600"/>
      <c r="EF1600"/>
      <c r="EG1600"/>
      <c r="EH1600"/>
      <c r="EI1600"/>
      <c r="EJ1600"/>
      <c r="EK1600"/>
      <c r="EL1600"/>
      <c r="EM1600"/>
      <c r="EN1600"/>
      <c r="EO1600"/>
      <c r="EP1600"/>
      <c r="EQ1600"/>
      <c r="ER1600"/>
      <c r="ES1600"/>
      <c r="ET1600"/>
      <c r="EU1600"/>
      <c r="EV1600"/>
      <c r="EW1600"/>
      <c r="EX1600"/>
      <c r="EY1600"/>
    </row>
    <row r="1601" spans="1:155">
      <c r="A1601"/>
      <c r="B1601"/>
      <c r="C1601"/>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c r="CW1601"/>
      <c r="CX1601"/>
      <c r="CY1601"/>
      <c r="CZ1601"/>
      <c r="DA1601"/>
      <c r="DB1601"/>
      <c r="DC1601"/>
      <c r="DD1601"/>
      <c r="DE1601"/>
      <c r="DF1601"/>
      <c r="DG1601"/>
      <c r="DH1601"/>
      <c r="DI1601"/>
      <c r="DJ1601"/>
      <c r="DK1601"/>
      <c r="DL1601"/>
      <c r="DM1601"/>
      <c r="DN1601"/>
      <c r="DO1601"/>
      <c r="DP1601"/>
      <c r="DQ1601"/>
      <c r="DR1601"/>
      <c r="DS1601"/>
      <c r="DT1601"/>
      <c r="DU1601"/>
      <c r="DV1601"/>
      <c r="DW1601"/>
      <c r="DX1601"/>
      <c r="DY1601"/>
      <c r="DZ1601"/>
      <c r="EA1601"/>
      <c r="EB1601"/>
      <c r="EC1601"/>
      <c r="ED1601"/>
      <c r="EE1601"/>
      <c r="EF1601"/>
      <c r="EG1601"/>
      <c r="EH1601"/>
      <c r="EI1601"/>
      <c r="EJ1601"/>
      <c r="EK1601"/>
      <c r="EL1601"/>
      <c r="EM1601"/>
      <c r="EN1601"/>
      <c r="EO1601"/>
      <c r="EP1601"/>
      <c r="EQ1601"/>
      <c r="ER1601"/>
      <c r="ES1601"/>
      <c r="ET1601"/>
      <c r="EU1601"/>
      <c r="EV1601"/>
      <c r="EW1601"/>
      <c r="EX1601"/>
      <c r="EY1601"/>
    </row>
    <row r="1602" spans="1:155">
      <c r="A1602"/>
      <c r="B1602"/>
      <c r="C1602"/>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c r="CW1602"/>
      <c r="CX1602"/>
      <c r="CY1602"/>
      <c r="CZ1602"/>
      <c r="DA1602"/>
      <c r="DB1602"/>
      <c r="DC1602"/>
      <c r="DD1602"/>
      <c r="DE1602"/>
      <c r="DF1602"/>
      <c r="DG1602"/>
      <c r="DH1602"/>
      <c r="DI1602"/>
      <c r="DJ1602"/>
      <c r="DK1602"/>
      <c r="DL1602"/>
      <c r="DM1602"/>
      <c r="DN1602"/>
      <c r="DO1602"/>
      <c r="DP1602"/>
      <c r="DQ1602"/>
      <c r="DR1602"/>
      <c r="DS1602"/>
      <c r="DT1602"/>
      <c r="DU1602"/>
      <c r="DV1602"/>
      <c r="DW1602"/>
      <c r="DX1602"/>
      <c r="DY1602"/>
      <c r="DZ1602"/>
      <c r="EA1602"/>
      <c r="EB1602"/>
      <c r="EC1602"/>
      <c r="ED1602"/>
      <c r="EE1602"/>
      <c r="EF1602"/>
      <c r="EG1602"/>
      <c r="EH1602"/>
      <c r="EI1602"/>
      <c r="EJ1602"/>
      <c r="EK1602"/>
      <c r="EL1602"/>
      <c r="EM1602"/>
      <c r="EN1602"/>
      <c r="EO1602"/>
      <c r="EP1602"/>
      <c r="EQ1602"/>
      <c r="ER1602"/>
      <c r="ES1602"/>
      <c r="ET1602"/>
      <c r="EU1602"/>
      <c r="EV1602"/>
      <c r="EW1602"/>
      <c r="EX1602"/>
      <c r="EY1602"/>
    </row>
    <row r="1603" spans="1:155">
      <c r="A1603"/>
      <c r="B1603"/>
      <c r="C1603"/>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c r="CW1603"/>
      <c r="CX1603"/>
      <c r="CY1603"/>
      <c r="CZ1603"/>
      <c r="DA1603"/>
      <c r="DB1603"/>
      <c r="DC1603"/>
      <c r="DD1603"/>
      <c r="DE1603"/>
      <c r="DF1603"/>
      <c r="DG1603"/>
      <c r="DH1603"/>
      <c r="DI1603"/>
      <c r="DJ1603"/>
      <c r="DK1603"/>
      <c r="DL1603"/>
      <c r="DM1603"/>
      <c r="DN1603"/>
      <c r="DO1603"/>
      <c r="DP1603"/>
      <c r="DQ1603"/>
      <c r="DR1603"/>
      <c r="DS1603"/>
      <c r="DT1603"/>
      <c r="DU1603"/>
      <c r="DV1603"/>
      <c r="DW1603"/>
      <c r="DX1603"/>
      <c r="DY1603"/>
      <c r="DZ1603"/>
      <c r="EA1603"/>
      <c r="EB1603"/>
      <c r="EC1603"/>
      <c r="ED1603"/>
      <c r="EE1603"/>
      <c r="EF1603"/>
      <c r="EG1603"/>
      <c r="EH1603"/>
      <c r="EI1603"/>
      <c r="EJ1603"/>
      <c r="EK1603"/>
      <c r="EL1603"/>
      <c r="EM1603"/>
      <c r="EN1603"/>
      <c r="EO1603"/>
      <c r="EP1603"/>
      <c r="EQ1603"/>
      <c r="ER1603"/>
      <c r="ES1603"/>
      <c r="ET1603"/>
      <c r="EU1603"/>
      <c r="EV1603"/>
      <c r="EW1603"/>
      <c r="EX1603"/>
      <c r="EY1603"/>
    </row>
    <row r="1604" spans="1:155">
      <c r="A1604"/>
      <c r="B1604"/>
      <c r="C1604"/>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c r="CW1604"/>
      <c r="CX1604"/>
      <c r="CY1604"/>
      <c r="CZ1604"/>
      <c r="DA1604"/>
      <c r="DB1604"/>
      <c r="DC1604"/>
      <c r="DD1604"/>
      <c r="DE1604"/>
      <c r="DF1604"/>
      <c r="DG1604"/>
      <c r="DH1604"/>
      <c r="DI1604"/>
      <c r="DJ1604"/>
      <c r="DK1604"/>
      <c r="DL1604"/>
      <c r="DM1604"/>
      <c r="DN1604"/>
      <c r="DO1604"/>
      <c r="DP1604"/>
      <c r="DQ1604"/>
      <c r="DR1604"/>
      <c r="DS1604"/>
      <c r="DT1604"/>
      <c r="DU1604"/>
      <c r="DV1604"/>
      <c r="DW1604"/>
      <c r="DX1604"/>
      <c r="DY1604"/>
      <c r="DZ1604"/>
      <c r="EA1604"/>
      <c r="EB1604"/>
      <c r="EC1604"/>
      <c r="ED1604"/>
      <c r="EE1604"/>
      <c r="EF1604"/>
      <c r="EG1604"/>
      <c r="EH1604"/>
      <c r="EI1604"/>
      <c r="EJ1604"/>
      <c r="EK1604"/>
      <c r="EL1604"/>
      <c r="EM1604"/>
      <c r="EN1604"/>
      <c r="EO1604"/>
      <c r="EP1604"/>
      <c r="EQ1604"/>
      <c r="ER1604"/>
      <c r="ES1604"/>
      <c r="ET1604"/>
      <c r="EU1604"/>
      <c r="EV1604"/>
      <c r="EW1604"/>
      <c r="EX1604"/>
      <c r="EY1604"/>
    </row>
    <row r="1605" spans="1:155">
      <c r="A1605"/>
      <c r="B1605"/>
      <c r="C1605"/>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c r="CW1605"/>
      <c r="CX1605"/>
      <c r="CY1605"/>
      <c r="CZ1605"/>
      <c r="DA1605"/>
      <c r="DB1605"/>
      <c r="DC1605"/>
      <c r="DD1605"/>
      <c r="DE1605"/>
      <c r="DF1605"/>
      <c r="DG1605"/>
      <c r="DH1605"/>
      <c r="DI1605"/>
      <c r="DJ1605"/>
      <c r="DK1605"/>
      <c r="DL1605"/>
      <c r="DM1605"/>
      <c r="DN1605"/>
      <c r="DO1605"/>
      <c r="DP1605"/>
      <c r="DQ1605"/>
      <c r="DR1605"/>
      <c r="DS1605"/>
      <c r="DT1605"/>
      <c r="DU1605"/>
      <c r="DV1605"/>
      <c r="DW1605"/>
      <c r="DX1605"/>
      <c r="DY1605"/>
      <c r="DZ1605"/>
      <c r="EA1605"/>
      <c r="EB1605"/>
      <c r="EC1605"/>
      <c r="ED1605"/>
      <c r="EE1605"/>
      <c r="EF1605"/>
      <c r="EG1605"/>
      <c r="EH1605"/>
      <c r="EI1605"/>
      <c r="EJ1605"/>
      <c r="EK1605"/>
      <c r="EL1605"/>
      <c r="EM1605"/>
      <c r="EN1605"/>
      <c r="EO1605"/>
      <c r="EP1605"/>
      <c r="EQ1605"/>
      <c r="ER1605"/>
      <c r="ES1605"/>
      <c r="ET1605"/>
      <c r="EU1605"/>
      <c r="EV1605"/>
      <c r="EW1605"/>
      <c r="EX1605"/>
      <c r="EY1605"/>
    </row>
    <row r="1606" spans="1:155">
      <c r="A1606"/>
      <c r="B1606"/>
      <c r="C1606"/>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c r="CW1606"/>
      <c r="CX1606"/>
      <c r="CY1606"/>
      <c r="CZ1606"/>
      <c r="DA1606"/>
      <c r="DB1606"/>
      <c r="DC1606"/>
      <c r="DD1606"/>
      <c r="DE1606"/>
      <c r="DF1606"/>
      <c r="DG1606"/>
      <c r="DH1606"/>
      <c r="DI1606"/>
      <c r="DJ1606"/>
      <c r="DK1606"/>
      <c r="DL1606"/>
      <c r="DM1606"/>
      <c r="DN1606"/>
      <c r="DO1606"/>
      <c r="DP1606"/>
      <c r="DQ1606"/>
      <c r="DR1606"/>
      <c r="DS1606"/>
      <c r="DT1606"/>
      <c r="DU1606"/>
      <c r="DV1606"/>
      <c r="DW1606"/>
      <c r="DX1606"/>
      <c r="DY1606"/>
      <c r="DZ1606"/>
      <c r="EA1606"/>
      <c r="EB1606"/>
      <c r="EC1606"/>
      <c r="ED1606"/>
      <c r="EE1606"/>
      <c r="EF1606"/>
      <c r="EG1606"/>
      <c r="EH1606"/>
      <c r="EI1606"/>
      <c r="EJ1606"/>
      <c r="EK1606"/>
      <c r="EL1606"/>
      <c r="EM1606"/>
      <c r="EN1606"/>
      <c r="EO1606"/>
      <c r="EP1606"/>
      <c r="EQ1606"/>
      <c r="ER1606"/>
      <c r="ES1606"/>
      <c r="ET1606"/>
      <c r="EU1606"/>
      <c r="EV1606"/>
      <c r="EW1606"/>
      <c r="EX1606"/>
      <c r="EY1606"/>
    </row>
    <row r="1607" spans="1:155">
      <c r="A1607"/>
      <c r="B1607"/>
      <c r="C1607"/>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c r="CW1607"/>
      <c r="CX1607"/>
      <c r="CY1607"/>
      <c r="CZ1607"/>
      <c r="DA1607"/>
      <c r="DB1607"/>
      <c r="DC1607"/>
      <c r="DD1607"/>
      <c r="DE1607"/>
      <c r="DF1607"/>
      <c r="DG1607"/>
      <c r="DH1607"/>
      <c r="DI1607"/>
      <c r="DJ1607"/>
      <c r="DK1607"/>
      <c r="DL1607"/>
      <c r="DM1607"/>
      <c r="DN1607"/>
      <c r="DO1607"/>
      <c r="DP1607"/>
      <c r="DQ1607"/>
      <c r="DR1607"/>
      <c r="DS1607"/>
      <c r="DT1607"/>
      <c r="DU1607"/>
      <c r="DV1607"/>
      <c r="DW1607"/>
      <c r="DX1607"/>
      <c r="DY1607"/>
      <c r="DZ1607"/>
      <c r="EA1607"/>
      <c r="EB1607"/>
      <c r="EC1607"/>
      <c r="ED1607"/>
      <c r="EE1607"/>
      <c r="EF1607"/>
      <c r="EG1607"/>
      <c r="EH1607"/>
      <c r="EI1607"/>
      <c r="EJ1607"/>
      <c r="EK1607"/>
      <c r="EL1607"/>
      <c r="EM1607"/>
      <c r="EN1607"/>
      <c r="EO1607"/>
      <c r="EP1607"/>
      <c r="EQ1607"/>
      <c r="ER1607"/>
      <c r="ES1607"/>
      <c r="ET1607"/>
      <c r="EU1607"/>
      <c r="EV1607"/>
      <c r="EW1607"/>
      <c r="EX1607"/>
      <c r="EY1607"/>
    </row>
    <row r="1608" spans="1:155">
      <c r="A1608"/>
      <c r="B1608"/>
      <c r="C1608"/>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c r="CW1608"/>
      <c r="CX1608"/>
      <c r="CY1608"/>
      <c r="CZ1608"/>
      <c r="DA1608"/>
      <c r="DB1608"/>
      <c r="DC1608"/>
      <c r="DD1608"/>
      <c r="DE1608"/>
      <c r="DF1608"/>
      <c r="DG1608"/>
      <c r="DH1608"/>
      <c r="DI1608"/>
      <c r="DJ1608"/>
      <c r="DK1608"/>
      <c r="DL1608"/>
      <c r="DM1608"/>
      <c r="DN1608"/>
      <c r="DO1608"/>
      <c r="DP1608"/>
      <c r="DQ1608"/>
      <c r="DR1608"/>
      <c r="DS1608"/>
      <c r="DT1608"/>
      <c r="DU1608"/>
      <c r="DV1608"/>
      <c r="DW1608"/>
      <c r="DX1608"/>
      <c r="DY1608"/>
      <c r="DZ1608"/>
      <c r="EA1608"/>
      <c r="EB1608"/>
      <c r="EC1608"/>
      <c r="ED1608"/>
      <c r="EE1608"/>
      <c r="EF1608"/>
      <c r="EG1608"/>
      <c r="EH1608"/>
      <c r="EI1608"/>
      <c r="EJ1608"/>
      <c r="EK1608"/>
      <c r="EL1608"/>
      <c r="EM1608"/>
      <c r="EN1608"/>
      <c r="EO1608"/>
      <c r="EP1608"/>
      <c r="EQ1608"/>
      <c r="ER1608"/>
      <c r="ES1608"/>
      <c r="ET1608"/>
      <c r="EU1608"/>
      <c r="EV1608"/>
      <c r="EW1608"/>
      <c r="EX1608"/>
      <c r="EY1608"/>
    </row>
    <row r="1609" spans="1:155">
      <c r="A1609"/>
      <c r="B1609"/>
      <c r="C1609"/>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c r="CW1609"/>
      <c r="CX1609"/>
      <c r="CY1609"/>
      <c r="CZ1609"/>
      <c r="DA1609"/>
      <c r="DB1609"/>
      <c r="DC1609"/>
      <c r="DD1609"/>
      <c r="DE1609"/>
      <c r="DF1609"/>
      <c r="DG1609"/>
      <c r="DH1609"/>
      <c r="DI1609"/>
      <c r="DJ1609"/>
      <c r="DK1609"/>
      <c r="DL1609"/>
      <c r="DM1609"/>
      <c r="DN1609"/>
      <c r="DO1609"/>
      <c r="DP1609"/>
      <c r="DQ1609"/>
      <c r="DR1609"/>
      <c r="DS1609"/>
      <c r="DT1609"/>
      <c r="DU1609"/>
      <c r="DV1609"/>
      <c r="DW1609"/>
      <c r="DX1609"/>
      <c r="DY1609"/>
      <c r="DZ1609"/>
      <c r="EA1609"/>
      <c r="EB1609"/>
      <c r="EC1609"/>
      <c r="ED1609"/>
      <c r="EE1609"/>
      <c r="EF1609"/>
      <c r="EG1609"/>
      <c r="EH1609"/>
      <c r="EI1609"/>
      <c r="EJ1609"/>
      <c r="EK1609"/>
      <c r="EL1609"/>
      <c r="EM1609"/>
      <c r="EN1609"/>
      <c r="EO1609"/>
      <c r="EP1609"/>
      <c r="EQ1609"/>
      <c r="ER1609"/>
      <c r="ES1609"/>
      <c r="ET1609"/>
      <c r="EU1609"/>
      <c r="EV1609"/>
      <c r="EW1609"/>
      <c r="EX1609"/>
      <c r="EY1609"/>
    </row>
    <row r="1610" spans="1:155">
      <c r="A1610"/>
      <c r="B1610"/>
      <c r="C1610"/>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c r="CW1610"/>
      <c r="CX1610"/>
      <c r="CY1610"/>
      <c r="CZ1610"/>
      <c r="DA1610"/>
      <c r="DB1610"/>
      <c r="DC1610"/>
      <c r="DD1610"/>
      <c r="DE1610"/>
      <c r="DF1610"/>
      <c r="DG1610"/>
      <c r="DH1610"/>
      <c r="DI1610"/>
      <c r="DJ1610"/>
      <c r="DK1610"/>
      <c r="DL1610"/>
      <c r="DM1610"/>
      <c r="DN1610"/>
      <c r="DO1610"/>
      <c r="DP1610"/>
      <c r="DQ1610"/>
      <c r="DR1610"/>
      <c r="DS1610"/>
      <c r="DT1610"/>
      <c r="DU1610"/>
      <c r="DV1610"/>
      <c r="DW1610"/>
      <c r="DX1610"/>
      <c r="DY1610"/>
      <c r="DZ1610"/>
      <c r="EA1610"/>
      <c r="EB1610"/>
      <c r="EC1610"/>
      <c r="ED1610"/>
      <c r="EE1610"/>
      <c r="EF1610"/>
      <c r="EG1610"/>
      <c r="EH1610"/>
      <c r="EI1610"/>
      <c r="EJ1610"/>
      <c r="EK1610"/>
      <c r="EL1610"/>
      <c r="EM1610"/>
      <c r="EN1610"/>
      <c r="EO1610"/>
      <c r="EP1610"/>
      <c r="EQ1610"/>
      <c r="ER1610"/>
      <c r="ES1610"/>
      <c r="ET1610"/>
      <c r="EU1610"/>
      <c r="EV1610"/>
      <c r="EW1610"/>
      <c r="EX1610"/>
      <c r="EY1610"/>
    </row>
    <row r="1611" spans="1:155">
      <c r="A1611"/>
      <c r="B1611"/>
      <c r="C1611"/>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c r="CW1611"/>
      <c r="CX1611"/>
      <c r="CY1611"/>
      <c r="CZ1611"/>
      <c r="DA1611"/>
      <c r="DB1611"/>
      <c r="DC1611"/>
      <c r="DD1611"/>
      <c r="DE1611"/>
      <c r="DF1611"/>
      <c r="DG1611"/>
      <c r="DH1611"/>
      <c r="DI1611"/>
      <c r="DJ1611"/>
      <c r="DK1611"/>
      <c r="DL1611"/>
      <c r="DM1611"/>
      <c r="DN1611"/>
      <c r="DO1611"/>
      <c r="DP1611"/>
      <c r="DQ1611"/>
      <c r="DR1611"/>
      <c r="DS1611"/>
      <c r="DT1611"/>
      <c r="DU1611"/>
      <c r="DV1611"/>
      <c r="DW1611"/>
      <c r="DX1611"/>
      <c r="DY1611"/>
      <c r="DZ1611"/>
      <c r="EA1611"/>
      <c r="EB1611"/>
      <c r="EC1611"/>
      <c r="ED1611"/>
      <c r="EE1611"/>
      <c r="EF1611"/>
      <c r="EG1611"/>
      <c r="EH1611"/>
      <c r="EI1611"/>
      <c r="EJ1611"/>
      <c r="EK1611"/>
      <c r="EL1611"/>
      <c r="EM1611"/>
      <c r="EN1611"/>
      <c r="EO1611"/>
      <c r="EP1611"/>
      <c r="EQ1611"/>
      <c r="ER1611"/>
      <c r="ES1611"/>
      <c r="ET1611"/>
      <c r="EU1611"/>
      <c r="EV1611"/>
      <c r="EW1611"/>
      <c r="EX1611"/>
      <c r="EY1611"/>
    </row>
    <row r="1612" spans="1:155">
      <c r="A1612"/>
      <c r="B1612"/>
      <c r="C1612"/>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c r="CW1612"/>
      <c r="CX1612"/>
      <c r="CY1612"/>
      <c r="CZ1612"/>
      <c r="DA1612"/>
      <c r="DB1612"/>
      <c r="DC1612"/>
      <c r="DD1612"/>
      <c r="DE1612"/>
      <c r="DF1612"/>
      <c r="DG1612"/>
      <c r="DH1612"/>
      <c r="DI1612"/>
      <c r="DJ1612"/>
      <c r="DK1612"/>
      <c r="DL1612"/>
      <c r="DM1612"/>
      <c r="DN1612"/>
      <c r="DO1612"/>
      <c r="DP1612"/>
      <c r="DQ1612"/>
      <c r="DR1612"/>
      <c r="DS1612"/>
      <c r="DT1612"/>
      <c r="DU1612"/>
      <c r="DV1612"/>
      <c r="DW1612"/>
      <c r="DX1612"/>
      <c r="DY1612"/>
      <c r="DZ1612"/>
      <c r="EA1612"/>
      <c r="EB1612"/>
      <c r="EC1612"/>
      <c r="ED1612"/>
      <c r="EE1612"/>
      <c r="EF1612"/>
      <c r="EG1612"/>
      <c r="EH1612"/>
      <c r="EI1612"/>
      <c r="EJ1612"/>
      <c r="EK1612"/>
      <c r="EL1612"/>
      <c r="EM1612"/>
      <c r="EN1612"/>
      <c r="EO1612"/>
      <c r="EP1612"/>
      <c r="EQ1612"/>
      <c r="ER1612"/>
      <c r="ES1612"/>
      <c r="ET1612"/>
      <c r="EU1612"/>
      <c r="EV1612"/>
      <c r="EW1612"/>
      <c r="EX1612"/>
      <c r="EY1612"/>
    </row>
    <row r="1613" spans="1:155">
      <c r="A1613"/>
      <c r="B1613"/>
      <c r="C1613"/>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c r="CW1613"/>
      <c r="CX1613"/>
      <c r="CY1613"/>
      <c r="CZ1613"/>
      <c r="DA1613"/>
      <c r="DB1613"/>
      <c r="DC1613"/>
      <c r="DD1613"/>
      <c r="DE1613"/>
      <c r="DF1613"/>
      <c r="DG1613"/>
      <c r="DH1613"/>
      <c r="DI1613"/>
      <c r="DJ1613"/>
      <c r="DK1613"/>
      <c r="DL1613"/>
      <c r="DM1613"/>
      <c r="DN1613"/>
      <c r="DO1613"/>
      <c r="DP1613"/>
      <c r="DQ1613"/>
      <c r="DR1613"/>
      <c r="DS1613"/>
      <c r="DT1613"/>
      <c r="DU1613"/>
      <c r="DV1613"/>
      <c r="DW1613"/>
      <c r="DX1613"/>
      <c r="DY1613"/>
      <c r="DZ1613"/>
      <c r="EA1613"/>
      <c r="EB1613"/>
      <c r="EC1613"/>
      <c r="ED1613"/>
      <c r="EE1613"/>
      <c r="EF1613"/>
      <c r="EG1613"/>
      <c r="EH1613"/>
      <c r="EI1613"/>
      <c r="EJ1613"/>
      <c r="EK1613"/>
      <c r="EL1613"/>
      <c r="EM1613"/>
      <c r="EN1613"/>
      <c r="EO1613"/>
      <c r="EP1613"/>
      <c r="EQ1613"/>
      <c r="ER1613"/>
      <c r="ES1613"/>
      <c r="ET1613"/>
      <c r="EU1613"/>
      <c r="EV1613"/>
      <c r="EW1613"/>
      <c r="EX1613"/>
      <c r="EY1613"/>
    </row>
    <row r="1614" spans="1:155">
      <c r="A1614"/>
      <c r="B1614"/>
      <c r="C1614"/>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c r="CW1614"/>
      <c r="CX1614"/>
      <c r="CY1614"/>
      <c r="CZ1614"/>
      <c r="DA1614"/>
      <c r="DB1614"/>
      <c r="DC1614"/>
      <c r="DD1614"/>
      <c r="DE1614"/>
      <c r="DF1614"/>
      <c r="DG1614"/>
      <c r="DH1614"/>
      <c r="DI1614"/>
      <c r="DJ1614"/>
      <c r="DK1614"/>
      <c r="DL1614"/>
      <c r="DM1614"/>
      <c r="DN1614"/>
      <c r="DO1614"/>
      <c r="DP1614"/>
      <c r="DQ1614"/>
      <c r="DR1614"/>
      <c r="DS1614"/>
      <c r="DT1614"/>
      <c r="DU1614"/>
      <c r="DV1614"/>
      <c r="DW1614"/>
      <c r="DX1614"/>
      <c r="DY1614"/>
      <c r="DZ1614"/>
      <c r="EA1614"/>
      <c r="EB1614"/>
      <c r="EC1614"/>
      <c r="ED1614"/>
      <c r="EE1614"/>
      <c r="EF1614"/>
      <c r="EG1614"/>
      <c r="EH1614"/>
      <c r="EI1614"/>
      <c r="EJ1614"/>
      <c r="EK1614"/>
      <c r="EL1614"/>
      <c r="EM1614"/>
      <c r="EN1614"/>
      <c r="EO1614"/>
      <c r="EP1614"/>
      <c r="EQ1614"/>
      <c r="ER1614"/>
      <c r="ES1614"/>
      <c r="ET1614"/>
      <c r="EU1614"/>
      <c r="EV1614"/>
      <c r="EW1614"/>
      <c r="EX1614"/>
      <c r="EY1614"/>
    </row>
    <row r="1615" spans="1:155">
      <c r="A1615"/>
      <c r="B1615"/>
      <c r="C1615"/>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c r="CW1615"/>
      <c r="CX1615"/>
      <c r="CY1615"/>
      <c r="CZ1615"/>
      <c r="DA1615"/>
      <c r="DB1615"/>
      <c r="DC1615"/>
      <c r="DD1615"/>
      <c r="DE1615"/>
      <c r="DF1615"/>
      <c r="DG1615"/>
      <c r="DH1615"/>
      <c r="DI1615"/>
      <c r="DJ1615"/>
      <c r="DK1615"/>
      <c r="DL1615"/>
      <c r="DM1615"/>
      <c r="DN1615"/>
      <c r="DO1615"/>
      <c r="DP1615"/>
      <c r="DQ1615"/>
      <c r="DR1615"/>
      <c r="DS1615"/>
      <c r="DT1615"/>
      <c r="DU1615"/>
      <c r="DV1615"/>
      <c r="DW1615"/>
      <c r="DX1615"/>
      <c r="DY1615"/>
      <c r="DZ1615"/>
      <c r="EA1615"/>
      <c r="EB1615"/>
      <c r="EC1615"/>
      <c r="ED1615"/>
      <c r="EE1615"/>
      <c r="EF1615"/>
      <c r="EG1615"/>
      <c r="EH1615"/>
      <c r="EI1615"/>
      <c r="EJ1615"/>
      <c r="EK1615"/>
      <c r="EL1615"/>
      <c r="EM1615"/>
      <c r="EN1615"/>
      <c r="EO1615"/>
      <c r="EP1615"/>
      <c r="EQ1615"/>
      <c r="ER1615"/>
      <c r="ES1615"/>
      <c r="ET1615"/>
      <c r="EU1615"/>
      <c r="EV1615"/>
      <c r="EW1615"/>
      <c r="EX1615"/>
      <c r="EY1615"/>
    </row>
    <row r="1616" spans="1:155">
      <c r="A1616"/>
      <c r="B1616"/>
      <c r="C1616"/>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c r="CW1616"/>
      <c r="CX1616"/>
      <c r="CY1616"/>
      <c r="CZ1616"/>
      <c r="DA1616"/>
      <c r="DB1616"/>
      <c r="DC1616"/>
      <c r="DD1616"/>
      <c r="DE1616"/>
      <c r="DF1616"/>
      <c r="DG1616"/>
      <c r="DH1616"/>
      <c r="DI1616"/>
      <c r="DJ1616"/>
      <c r="DK1616"/>
      <c r="DL1616"/>
      <c r="DM1616"/>
      <c r="DN1616"/>
      <c r="DO1616"/>
      <c r="DP1616"/>
      <c r="DQ1616"/>
      <c r="DR1616"/>
      <c r="DS1616"/>
      <c r="DT1616"/>
      <c r="DU1616"/>
      <c r="DV1616"/>
      <c r="DW1616"/>
      <c r="DX1616"/>
      <c r="DY1616"/>
      <c r="DZ1616"/>
      <c r="EA1616"/>
      <c r="EB1616"/>
      <c r="EC1616"/>
      <c r="ED1616"/>
      <c r="EE1616"/>
      <c r="EF1616"/>
      <c r="EG1616"/>
      <c r="EH1616"/>
      <c r="EI1616"/>
      <c r="EJ1616"/>
      <c r="EK1616"/>
      <c r="EL1616"/>
      <c r="EM1616"/>
      <c r="EN1616"/>
      <c r="EO1616"/>
      <c r="EP1616"/>
      <c r="EQ1616"/>
      <c r="ER1616"/>
      <c r="ES1616"/>
      <c r="ET1616"/>
      <c r="EU1616"/>
      <c r="EV1616"/>
      <c r="EW1616"/>
      <c r="EX1616"/>
      <c r="EY1616"/>
    </row>
    <row r="1617" spans="1:155">
      <c r="A1617"/>
      <c r="B1617"/>
      <c r="C1617"/>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c r="CW1617"/>
      <c r="CX1617"/>
      <c r="CY1617"/>
      <c r="CZ1617"/>
      <c r="DA1617"/>
      <c r="DB1617"/>
      <c r="DC1617"/>
      <c r="DD1617"/>
      <c r="DE1617"/>
      <c r="DF1617"/>
      <c r="DG1617"/>
      <c r="DH1617"/>
      <c r="DI1617"/>
      <c r="DJ1617"/>
      <c r="DK1617"/>
      <c r="DL1617"/>
      <c r="DM1617"/>
      <c r="DN1617"/>
      <c r="DO1617"/>
      <c r="DP1617"/>
      <c r="DQ1617"/>
      <c r="DR1617"/>
      <c r="DS1617"/>
      <c r="DT1617"/>
      <c r="DU1617"/>
      <c r="DV1617"/>
      <c r="DW1617"/>
      <c r="DX1617"/>
      <c r="DY1617"/>
      <c r="DZ1617"/>
      <c r="EA1617"/>
      <c r="EB1617"/>
      <c r="EC1617"/>
      <c r="ED1617"/>
      <c r="EE1617"/>
      <c r="EF1617"/>
      <c r="EG1617"/>
      <c r="EH1617"/>
      <c r="EI1617"/>
      <c r="EJ1617"/>
      <c r="EK1617"/>
      <c r="EL1617"/>
      <c r="EM1617"/>
      <c r="EN1617"/>
      <c r="EO1617"/>
      <c r="EP1617"/>
      <c r="EQ1617"/>
      <c r="ER1617"/>
      <c r="ES1617"/>
      <c r="ET1617"/>
      <c r="EU1617"/>
      <c r="EV1617"/>
      <c r="EW1617"/>
      <c r="EX1617"/>
      <c r="EY1617"/>
    </row>
    <row r="1618" spans="1:155">
      <c r="A1618"/>
      <c r="B1618"/>
      <c r="C1618"/>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c r="CW1618"/>
      <c r="CX1618"/>
      <c r="CY1618"/>
      <c r="CZ1618"/>
      <c r="DA1618"/>
      <c r="DB1618"/>
      <c r="DC1618"/>
      <c r="DD1618"/>
      <c r="DE1618"/>
      <c r="DF1618"/>
      <c r="DG1618"/>
      <c r="DH1618"/>
      <c r="DI1618"/>
      <c r="DJ1618"/>
      <c r="DK1618"/>
      <c r="DL1618"/>
      <c r="DM1618"/>
      <c r="DN1618"/>
      <c r="DO1618"/>
      <c r="DP1618"/>
      <c r="DQ1618"/>
      <c r="DR1618"/>
      <c r="DS1618"/>
      <c r="DT1618"/>
      <c r="DU1618"/>
      <c r="DV1618"/>
      <c r="DW1618"/>
      <c r="DX1618"/>
      <c r="DY1618"/>
      <c r="DZ1618"/>
      <c r="EA1618"/>
      <c r="EB1618"/>
      <c r="EC1618"/>
      <c r="ED1618"/>
      <c r="EE1618"/>
      <c r="EF1618"/>
      <c r="EG1618"/>
      <c r="EH1618"/>
      <c r="EI1618"/>
      <c r="EJ1618"/>
      <c r="EK1618"/>
      <c r="EL1618"/>
      <c r="EM1618"/>
      <c r="EN1618"/>
      <c r="EO1618"/>
      <c r="EP1618"/>
      <c r="EQ1618"/>
      <c r="ER1618"/>
      <c r="ES1618"/>
      <c r="ET1618"/>
      <c r="EU1618"/>
      <c r="EV1618"/>
      <c r="EW1618"/>
      <c r="EX1618"/>
      <c r="EY1618"/>
    </row>
    <row r="1619" spans="1:155">
      <c r="A1619"/>
      <c r="B1619"/>
      <c r="C1619"/>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c r="CW1619"/>
      <c r="CX1619"/>
      <c r="CY1619"/>
      <c r="CZ1619"/>
      <c r="DA1619"/>
      <c r="DB1619"/>
      <c r="DC1619"/>
      <c r="DD1619"/>
      <c r="DE1619"/>
      <c r="DF1619"/>
      <c r="DG1619"/>
      <c r="DH1619"/>
      <c r="DI1619"/>
      <c r="DJ1619"/>
      <c r="DK1619"/>
      <c r="DL1619"/>
      <c r="DM1619"/>
      <c r="DN1619"/>
      <c r="DO1619"/>
      <c r="DP1619"/>
      <c r="DQ1619"/>
      <c r="DR1619"/>
      <c r="DS1619"/>
      <c r="DT1619"/>
      <c r="DU1619"/>
      <c r="DV1619"/>
      <c r="DW1619"/>
      <c r="DX1619"/>
      <c r="DY1619"/>
      <c r="DZ1619"/>
      <c r="EA1619"/>
      <c r="EB1619"/>
      <c r="EC1619"/>
      <c r="ED1619"/>
      <c r="EE1619"/>
      <c r="EF1619"/>
      <c r="EG1619"/>
      <c r="EH1619"/>
      <c r="EI1619"/>
      <c r="EJ1619"/>
      <c r="EK1619"/>
      <c r="EL1619"/>
      <c r="EM1619"/>
      <c r="EN1619"/>
      <c r="EO1619"/>
      <c r="EP1619"/>
      <c r="EQ1619"/>
      <c r="ER1619"/>
      <c r="ES1619"/>
      <c r="ET1619"/>
      <c r="EU1619"/>
      <c r="EV1619"/>
      <c r="EW1619"/>
      <c r="EX1619"/>
      <c r="EY1619"/>
    </row>
    <row r="1620" spans="1:155">
      <c r="A1620"/>
      <c r="B1620"/>
      <c r="C1620"/>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c r="CW1620"/>
      <c r="CX1620"/>
      <c r="CY1620"/>
      <c r="CZ1620"/>
      <c r="DA1620"/>
      <c r="DB1620"/>
      <c r="DC1620"/>
      <c r="DD1620"/>
      <c r="DE1620"/>
      <c r="DF1620"/>
      <c r="DG1620"/>
      <c r="DH1620"/>
      <c r="DI1620"/>
      <c r="DJ1620"/>
      <c r="DK1620"/>
      <c r="DL1620"/>
      <c r="DM1620"/>
      <c r="DN1620"/>
      <c r="DO1620"/>
      <c r="DP1620"/>
      <c r="DQ1620"/>
      <c r="DR1620"/>
      <c r="DS1620"/>
      <c r="DT1620"/>
      <c r="DU1620"/>
      <c r="DV1620"/>
      <c r="DW1620"/>
      <c r="DX1620"/>
      <c r="DY1620"/>
      <c r="DZ1620"/>
      <c r="EA1620"/>
      <c r="EB1620"/>
      <c r="EC1620"/>
      <c r="ED1620"/>
      <c r="EE1620"/>
      <c r="EF1620"/>
      <c r="EG1620"/>
      <c r="EH1620"/>
      <c r="EI1620"/>
      <c r="EJ1620"/>
      <c r="EK1620"/>
      <c r="EL1620"/>
      <c r="EM1620"/>
      <c r="EN1620"/>
      <c r="EO1620"/>
      <c r="EP1620"/>
      <c r="EQ1620"/>
      <c r="ER1620"/>
      <c r="ES1620"/>
      <c r="ET1620"/>
      <c r="EU1620"/>
      <c r="EV1620"/>
      <c r="EW1620"/>
      <c r="EX1620"/>
      <c r="EY1620"/>
    </row>
    <row r="1621" spans="1:155">
      <c r="A1621"/>
      <c r="B1621"/>
      <c r="C1621"/>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c r="CW1621"/>
      <c r="CX1621"/>
      <c r="CY1621"/>
      <c r="CZ1621"/>
      <c r="DA1621"/>
      <c r="DB1621"/>
      <c r="DC1621"/>
      <c r="DD1621"/>
      <c r="DE1621"/>
      <c r="DF1621"/>
      <c r="DG1621"/>
      <c r="DH1621"/>
      <c r="DI1621"/>
      <c r="DJ1621"/>
      <c r="DK1621"/>
      <c r="DL1621"/>
      <c r="DM1621"/>
      <c r="DN1621"/>
      <c r="DO1621"/>
      <c r="DP1621"/>
      <c r="DQ1621"/>
      <c r="DR1621"/>
      <c r="DS1621"/>
      <c r="DT1621"/>
      <c r="DU1621"/>
      <c r="DV1621"/>
      <c r="DW1621"/>
      <c r="DX1621"/>
      <c r="DY1621"/>
      <c r="DZ1621"/>
      <c r="EA1621"/>
      <c r="EB1621"/>
      <c r="EC1621"/>
      <c r="ED1621"/>
      <c r="EE1621"/>
      <c r="EF1621"/>
      <c r="EG1621"/>
      <c r="EH1621"/>
      <c r="EI1621"/>
      <c r="EJ1621"/>
      <c r="EK1621"/>
      <c r="EL1621"/>
      <c r="EM1621"/>
      <c r="EN1621"/>
      <c r="EO1621"/>
      <c r="EP1621"/>
      <c r="EQ1621"/>
      <c r="ER1621"/>
      <c r="ES1621"/>
      <c r="ET1621"/>
      <c r="EU1621"/>
      <c r="EV1621"/>
      <c r="EW1621"/>
      <c r="EX1621"/>
      <c r="EY1621"/>
    </row>
    <row r="1622" spans="1:155">
      <c r="A1622"/>
      <c r="B1622"/>
      <c r="C1622"/>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c r="CW1622"/>
      <c r="CX1622"/>
      <c r="CY1622"/>
      <c r="CZ1622"/>
      <c r="DA1622"/>
      <c r="DB1622"/>
      <c r="DC1622"/>
      <c r="DD1622"/>
      <c r="DE1622"/>
      <c r="DF1622"/>
      <c r="DG1622"/>
      <c r="DH1622"/>
      <c r="DI1622"/>
      <c r="DJ1622"/>
      <c r="DK1622"/>
      <c r="DL1622"/>
      <c r="DM1622"/>
      <c r="DN1622"/>
      <c r="DO1622"/>
      <c r="DP1622"/>
      <c r="DQ1622"/>
      <c r="DR1622"/>
      <c r="DS1622"/>
      <c r="DT1622"/>
      <c r="DU1622"/>
      <c r="DV1622"/>
      <c r="DW1622"/>
      <c r="DX1622"/>
      <c r="DY1622"/>
      <c r="DZ1622"/>
      <c r="EA1622"/>
      <c r="EB1622"/>
      <c r="EC1622"/>
      <c r="ED1622"/>
      <c r="EE1622"/>
      <c r="EF1622"/>
      <c r="EG1622"/>
      <c r="EH1622"/>
      <c r="EI1622"/>
      <c r="EJ1622"/>
      <c r="EK1622"/>
      <c r="EL1622"/>
      <c r="EM1622"/>
      <c r="EN1622"/>
      <c r="EO1622"/>
      <c r="EP1622"/>
      <c r="EQ1622"/>
      <c r="ER1622"/>
      <c r="ES1622"/>
      <c r="ET1622"/>
      <c r="EU1622"/>
      <c r="EV1622"/>
      <c r="EW1622"/>
      <c r="EX1622"/>
      <c r="EY1622"/>
    </row>
    <row r="1623" spans="1:155">
      <c r="A1623"/>
      <c r="B1623"/>
      <c r="C1623"/>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c r="CW1623"/>
      <c r="CX1623"/>
      <c r="CY1623"/>
      <c r="CZ1623"/>
      <c r="DA1623"/>
      <c r="DB1623"/>
      <c r="DC1623"/>
      <c r="DD1623"/>
      <c r="DE1623"/>
      <c r="DF1623"/>
      <c r="DG1623"/>
      <c r="DH1623"/>
      <c r="DI1623"/>
      <c r="DJ1623"/>
      <c r="DK1623"/>
      <c r="DL1623"/>
      <c r="DM1623"/>
      <c r="DN1623"/>
      <c r="DO1623"/>
      <c r="DP1623"/>
      <c r="DQ1623"/>
      <c r="DR1623"/>
      <c r="DS1623"/>
      <c r="DT1623"/>
      <c r="DU1623"/>
      <c r="DV1623"/>
      <c r="DW1623"/>
      <c r="DX1623"/>
      <c r="DY1623"/>
      <c r="DZ1623"/>
      <c r="EA1623"/>
      <c r="EB1623"/>
      <c r="EC1623"/>
      <c r="ED1623"/>
      <c r="EE1623"/>
      <c r="EF1623"/>
      <c r="EG1623"/>
      <c r="EH1623"/>
      <c r="EI1623"/>
      <c r="EJ1623"/>
      <c r="EK1623"/>
      <c r="EL1623"/>
      <c r="EM1623"/>
      <c r="EN1623"/>
      <c r="EO1623"/>
      <c r="EP1623"/>
      <c r="EQ1623"/>
      <c r="ER1623"/>
      <c r="ES1623"/>
      <c r="ET1623"/>
      <c r="EU1623"/>
      <c r="EV1623"/>
      <c r="EW1623"/>
      <c r="EX1623"/>
      <c r="EY1623"/>
    </row>
    <row r="1624" spans="1:155">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c r="CW1624"/>
      <c r="CX1624"/>
      <c r="CY1624"/>
      <c r="CZ1624"/>
      <c r="DA1624"/>
      <c r="DB1624"/>
      <c r="DC1624"/>
      <c r="DD1624"/>
      <c r="DE1624"/>
      <c r="DF1624"/>
      <c r="DG1624"/>
      <c r="DH1624"/>
      <c r="DI1624"/>
      <c r="DJ1624"/>
      <c r="DK1624"/>
      <c r="DL1624"/>
      <c r="DM1624"/>
      <c r="DN1624"/>
      <c r="DO1624"/>
      <c r="DP1624"/>
      <c r="DQ1624"/>
      <c r="DR1624"/>
      <c r="DS1624"/>
      <c r="DT1624"/>
      <c r="DU1624"/>
      <c r="DV1624"/>
      <c r="DW1624"/>
      <c r="DX1624"/>
      <c r="DY1624"/>
      <c r="DZ1624"/>
      <c r="EA1624"/>
      <c r="EB1624"/>
      <c r="EC1624"/>
      <c r="ED1624"/>
      <c r="EE1624"/>
      <c r="EF1624"/>
      <c r="EG1624"/>
      <c r="EH1624"/>
      <c r="EI1624"/>
      <c r="EJ1624"/>
      <c r="EK1624"/>
      <c r="EL1624"/>
      <c r="EM1624"/>
      <c r="EN1624"/>
      <c r="EO1624"/>
      <c r="EP1624"/>
      <c r="EQ1624"/>
      <c r="ER1624"/>
      <c r="ES1624"/>
      <c r="ET1624"/>
      <c r="EU1624"/>
      <c r="EV1624"/>
      <c r="EW1624"/>
      <c r="EX1624"/>
      <c r="EY1624"/>
    </row>
    <row r="1625" spans="1:155">
      <c r="A1625"/>
      <c r="B1625"/>
      <c r="C1625"/>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c r="CW1625"/>
      <c r="CX1625"/>
      <c r="CY1625"/>
      <c r="CZ1625"/>
      <c r="DA1625"/>
      <c r="DB1625"/>
      <c r="DC1625"/>
      <c r="DD1625"/>
      <c r="DE1625"/>
      <c r="DF1625"/>
      <c r="DG1625"/>
      <c r="DH1625"/>
      <c r="DI1625"/>
      <c r="DJ1625"/>
      <c r="DK1625"/>
      <c r="DL1625"/>
      <c r="DM1625"/>
      <c r="DN1625"/>
      <c r="DO1625"/>
      <c r="DP1625"/>
      <c r="DQ1625"/>
      <c r="DR1625"/>
      <c r="DS1625"/>
      <c r="DT1625"/>
      <c r="DU1625"/>
      <c r="DV1625"/>
      <c r="DW1625"/>
      <c r="DX1625"/>
      <c r="DY1625"/>
      <c r="DZ1625"/>
      <c r="EA1625"/>
      <c r="EB1625"/>
      <c r="EC1625"/>
      <c r="ED1625"/>
      <c r="EE1625"/>
      <c r="EF1625"/>
      <c r="EG1625"/>
      <c r="EH1625"/>
      <c r="EI1625"/>
      <c r="EJ1625"/>
      <c r="EK1625"/>
      <c r="EL1625"/>
      <c r="EM1625"/>
      <c r="EN1625"/>
      <c r="EO1625"/>
      <c r="EP1625"/>
      <c r="EQ1625"/>
      <c r="ER1625"/>
      <c r="ES1625"/>
      <c r="ET1625"/>
      <c r="EU1625"/>
      <c r="EV1625"/>
      <c r="EW1625"/>
      <c r="EX1625"/>
      <c r="EY1625"/>
    </row>
    <row r="1626" spans="1:155">
      <c r="A1626"/>
      <c r="B1626"/>
      <c r="C1626"/>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c r="CW1626"/>
      <c r="CX1626"/>
      <c r="CY1626"/>
      <c r="CZ1626"/>
      <c r="DA1626"/>
      <c r="DB1626"/>
      <c r="DC1626"/>
      <c r="DD1626"/>
      <c r="DE1626"/>
      <c r="DF1626"/>
      <c r="DG1626"/>
      <c r="DH1626"/>
      <c r="DI1626"/>
      <c r="DJ1626"/>
      <c r="DK1626"/>
      <c r="DL1626"/>
      <c r="DM1626"/>
      <c r="DN1626"/>
      <c r="DO1626"/>
      <c r="DP1626"/>
      <c r="DQ1626"/>
      <c r="DR1626"/>
      <c r="DS1626"/>
      <c r="DT1626"/>
      <c r="DU1626"/>
      <c r="DV1626"/>
      <c r="DW1626"/>
      <c r="DX1626"/>
      <c r="DY1626"/>
      <c r="DZ1626"/>
      <c r="EA1626"/>
      <c r="EB1626"/>
      <c r="EC1626"/>
      <c r="ED1626"/>
      <c r="EE1626"/>
      <c r="EF1626"/>
      <c r="EG1626"/>
      <c r="EH1626"/>
      <c r="EI1626"/>
      <c r="EJ1626"/>
      <c r="EK1626"/>
      <c r="EL1626"/>
      <c r="EM1626"/>
      <c r="EN1626"/>
      <c r="EO1626"/>
      <c r="EP1626"/>
      <c r="EQ1626"/>
      <c r="ER1626"/>
      <c r="ES1626"/>
      <c r="ET1626"/>
      <c r="EU1626"/>
      <c r="EV1626"/>
      <c r="EW1626"/>
      <c r="EX1626"/>
      <c r="EY1626"/>
    </row>
    <row r="1627" spans="1:155">
      <c r="A1627"/>
      <c r="B1627"/>
      <c r="C1627"/>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c r="CW1627"/>
      <c r="CX1627"/>
      <c r="CY1627"/>
      <c r="CZ1627"/>
      <c r="DA1627"/>
      <c r="DB1627"/>
      <c r="DC1627"/>
      <c r="DD1627"/>
      <c r="DE1627"/>
      <c r="DF1627"/>
      <c r="DG1627"/>
      <c r="DH1627"/>
      <c r="DI1627"/>
      <c r="DJ1627"/>
      <c r="DK1627"/>
      <c r="DL1627"/>
      <c r="DM1627"/>
      <c r="DN1627"/>
      <c r="DO1627"/>
      <c r="DP1627"/>
      <c r="DQ1627"/>
      <c r="DR1627"/>
      <c r="DS1627"/>
      <c r="DT1627"/>
      <c r="DU1627"/>
      <c r="DV1627"/>
      <c r="DW1627"/>
      <c r="DX1627"/>
      <c r="DY1627"/>
      <c r="DZ1627"/>
      <c r="EA1627"/>
      <c r="EB1627"/>
      <c r="EC1627"/>
      <c r="ED1627"/>
      <c r="EE1627"/>
      <c r="EF1627"/>
      <c r="EG1627"/>
      <c r="EH1627"/>
      <c r="EI1627"/>
      <c r="EJ1627"/>
      <c r="EK1627"/>
      <c r="EL1627"/>
      <c r="EM1627"/>
      <c r="EN1627"/>
      <c r="EO1627"/>
      <c r="EP1627"/>
      <c r="EQ1627"/>
      <c r="ER1627"/>
      <c r="ES1627"/>
      <c r="ET1627"/>
      <c r="EU1627"/>
      <c r="EV1627"/>
      <c r="EW1627"/>
      <c r="EX1627"/>
      <c r="EY1627"/>
    </row>
    <row r="1628" spans="1:155">
      <c r="A1628"/>
      <c r="B1628"/>
      <c r="C1628"/>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c r="CW1628"/>
      <c r="CX1628"/>
      <c r="CY1628"/>
      <c r="CZ1628"/>
      <c r="DA1628"/>
      <c r="DB1628"/>
      <c r="DC1628"/>
      <c r="DD1628"/>
      <c r="DE1628"/>
      <c r="DF1628"/>
      <c r="DG1628"/>
      <c r="DH1628"/>
      <c r="DI1628"/>
      <c r="DJ1628"/>
      <c r="DK1628"/>
      <c r="DL1628"/>
      <c r="DM1628"/>
      <c r="DN1628"/>
      <c r="DO1628"/>
      <c r="DP1628"/>
      <c r="DQ1628"/>
      <c r="DR1628"/>
      <c r="DS1628"/>
      <c r="DT1628"/>
      <c r="DU1628"/>
      <c r="DV1628"/>
      <c r="DW1628"/>
      <c r="DX1628"/>
      <c r="DY1628"/>
      <c r="DZ1628"/>
      <c r="EA1628"/>
      <c r="EB1628"/>
      <c r="EC1628"/>
      <c r="ED1628"/>
      <c r="EE1628"/>
      <c r="EF1628"/>
      <c r="EG1628"/>
      <c r="EH1628"/>
      <c r="EI1628"/>
      <c r="EJ1628"/>
      <c r="EK1628"/>
      <c r="EL1628"/>
      <c r="EM1628"/>
      <c r="EN1628"/>
      <c r="EO1628"/>
      <c r="EP1628"/>
      <c r="EQ1628"/>
      <c r="ER1628"/>
      <c r="ES1628"/>
      <c r="ET1628"/>
      <c r="EU1628"/>
      <c r="EV1628"/>
      <c r="EW1628"/>
      <c r="EX1628"/>
      <c r="EY1628"/>
    </row>
    <row r="1629" spans="1:155">
      <c r="A1629"/>
      <c r="B1629"/>
      <c r="C1629"/>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c r="CW1629"/>
      <c r="CX1629"/>
      <c r="CY1629"/>
      <c r="CZ1629"/>
      <c r="DA1629"/>
      <c r="DB1629"/>
      <c r="DC1629"/>
      <c r="DD1629"/>
      <c r="DE1629"/>
      <c r="DF1629"/>
      <c r="DG1629"/>
      <c r="DH1629"/>
      <c r="DI1629"/>
      <c r="DJ1629"/>
      <c r="DK1629"/>
      <c r="DL1629"/>
      <c r="DM1629"/>
      <c r="DN1629"/>
      <c r="DO1629"/>
      <c r="DP1629"/>
      <c r="DQ1629"/>
      <c r="DR1629"/>
      <c r="DS1629"/>
      <c r="DT1629"/>
      <c r="DU1629"/>
      <c r="DV1629"/>
      <c r="DW1629"/>
      <c r="DX1629"/>
      <c r="DY1629"/>
      <c r="DZ1629"/>
      <c r="EA1629"/>
      <c r="EB1629"/>
      <c r="EC1629"/>
      <c r="ED1629"/>
      <c r="EE1629"/>
      <c r="EF1629"/>
      <c r="EG1629"/>
      <c r="EH1629"/>
      <c r="EI1629"/>
      <c r="EJ1629"/>
      <c r="EK1629"/>
      <c r="EL1629"/>
      <c r="EM1629"/>
      <c r="EN1629"/>
      <c r="EO1629"/>
      <c r="EP1629"/>
      <c r="EQ1629"/>
      <c r="ER1629"/>
      <c r="ES1629"/>
      <c r="ET1629"/>
      <c r="EU1629"/>
      <c r="EV1629"/>
      <c r="EW1629"/>
      <c r="EX1629"/>
      <c r="EY1629"/>
    </row>
    <row r="1630" spans="1:155">
      <c r="A1630"/>
      <c r="B1630"/>
      <c r="C1630"/>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c r="CW1630"/>
      <c r="CX1630"/>
      <c r="CY1630"/>
      <c r="CZ1630"/>
      <c r="DA1630"/>
      <c r="DB1630"/>
      <c r="DC1630"/>
      <c r="DD1630"/>
      <c r="DE1630"/>
      <c r="DF1630"/>
      <c r="DG1630"/>
      <c r="DH1630"/>
      <c r="DI1630"/>
      <c r="DJ1630"/>
      <c r="DK1630"/>
      <c r="DL1630"/>
      <c r="DM1630"/>
      <c r="DN1630"/>
      <c r="DO1630"/>
      <c r="DP1630"/>
      <c r="DQ1630"/>
      <c r="DR1630"/>
      <c r="DS1630"/>
      <c r="DT1630"/>
      <c r="DU1630"/>
      <c r="DV1630"/>
      <c r="DW1630"/>
      <c r="DX1630"/>
      <c r="DY1630"/>
      <c r="DZ1630"/>
      <c r="EA1630"/>
      <c r="EB1630"/>
      <c r="EC1630"/>
      <c r="ED1630"/>
      <c r="EE1630"/>
      <c r="EF1630"/>
      <c r="EG1630"/>
      <c r="EH1630"/>
      <c r="EI1630"/>
      <c r="EJ1630"/>
      <c r="EK1630"/>
      <c r="EL1630"/>
      <c r="EM1630"/>
      <c r="EN1630"/>
      <c r="EO1630"/>
      <c r="EP1630"/>
      <c r="EQ1630"/>
      <c r="ER1630"/>
      <c r="ES1630"/>
      <c r="ET1630"/>
      <c r="EU1630"/>
      <c r="EV1630"/>
      <c r="EW1630"/>
      <c r="EX1630"/>
      <c r="EY1630"/>
    </row>
    <row r="1631" spans="1:155">
      <c r="A1631"/>
      <c r="B1631"/>
      <c r="C1631"/>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c r="CW1631"/>
      <c r="CX1631"/>
      <c r="CY1631"/>
      <c r="CZ1631"/>
      <c r="DA1631"/>
      <c r="DB1631"/>
      <c r="DC1631"/>
      <c r="DD1631"/>
      <c r="DE1631"/>
      <c r="DF1631"/>
      <c r="DG1631"/>
      <c r="DH1631"/>
      <c r="DI1631"/>
      <c r="DJ1631"/>
      <c r="DK1631"/>
      <c r="DL1631"/>
      <c r="DM1631"/>
      <c r="DN1631"/>
      <c r="DO1631"/>
      <c r="DP1631"/>
      <c r="DQ1631"/>
      <c r="DR1631"/>
      <c r="DS1631"/>
      <c r="DT1631"/>
      <c r="DU1631"/>
      <c r="DV1631"/>
      <c r="DW1631"/>
      <c r="DX1631"/>
      <c r="DY1631"/>
      <c r="DZ1631"/>
      <c r="EA1631"/>
      <c r="EB1631"/>
      <c r="EC1631"/>
      <c r="ED1631"/>
      <c r="EE1631"/>
      <c r="EF1631"/>
      <c r="EG1631"/>
      <c r="EH1631"/>
      <c r="EI1631"/>
      <c r="EJ1631"/>
      <c r="EK1631"/>
      <c r="EL1631"/>
      <c r="EM1631"/>
      <c r="EN1631"/>
      <c r="EO1631"/>
      <c r="EP1631"/>
      <c r="EQ1631"/>
      <c r="ER1631"/>
      <c r="ES1631"/>
      <c r="ET1631"/>
      <c r="EU1631"/>
      <c r="EV1631"/>
      <c r="EW1631"/>
      <c r="EX1631"/>
      <c r="EY1631"/>
    </row>
    <row r="1632" spans="1:155">
      <c r="A1632"/>
      <c r="B1632"/>
      <c r="C1632"/>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c r="CW1632"/>
      <c r="CX1632"/>
      <c r="CY1632"/>
      <c r="CZ1632"/>
      <c r="DA1632"/>
      <c r="DB1632"/>
      <c r="DC1632"/>
      <c r="DD1632"/>
      <c r="DE1632"/>
      <c r="DF1632"/>
      <c r="DG1632"/>
      <c r="DH1632"/>
      <c r="DI1632"/>
      <c r="DJ1632"/>
      <c r="DK1632"/>
      <c r="DL1632"/>
      <c r="DM1632"/>
      <c r="DN1632"/>
      <c r="DO1632"/>
      <c r="DP1632"/>
      <c r="DQ1632"/>
      <c r="DR1632"/>
      <c r="DS1632"/>
      <c r="DT1632"/>
      <c r="DU1632"/>
      <c r="DV1632"/>
      <c r="DW1632"/>
      <c r="DX1632"/>
      <c r="DY1632"/>
      <c r="DZ1632"/>
      <c r="EA1632"/>
      <c r="EB1632"/>
      <c r="EC1632"/>
      <c r="ED1632"/>
      <c r="EE1632"/>
      <c r="EF1632"/>
      <c r="EG1632"/>
      <c r="EH1632"/>
      <c r="EI1632"/>
      <c r="EJ1632"/>
      <c r="EK1632"/>
      <c r="EL1632"/>
      <c r="EM1632"/>
      <c r="EN1632"/>
      <c r="EO1632"/>
      <c r="EP1632"/>
      <c r="EQ1632"/>
      <c r="ER1632"/>
      <c r="ES1632"/>
      <c r="ET1632"/>
      <c r="EU1632"/>
      <c r="EV1632"/>
      <c r="EW1632"/>
      <c r="EX1632"/>
      <c r="EY1632"/>
    </row>
    <row r="1633" spans="1:155">
      <c r="A1633"/>
      <c r="B1633"/>
      <c r="C1633"/>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c r="CW1633"/>
      <c r="CX1633"/>
      <c r="CY1633"/>
      <c r="CZ1633"/>
      <c r="DA1633"/>
      <c r="DB1633"/>
      <c r="DC1633"/>
      <c r="DD1633"/>
      <c r="DE1633"/>
      <c r="DF1633"/>
      <c r="DG1633"/>
      <c r="DH1633"/>
      <c r="DI1633"/>
      <c r="DJ1633"/>
      <c r="DK1633"/>
      <c r="DL1633"/>
      <c r="DM1633"/>
      <c r="DN1633"/>
      <c r="DO1633"/>
      <c r="DP1633"/>
      <c r="DQ1633"/>
      <c r="DR1633"/>
      <c r="DS1633"/>
      <c r="DT1633"/>
      <c r="DU1633"/>
      <c r="DV1633"/>
      <c r="DW1633"/>
      <c r="DX1633"/>
      <c r="DY1633"/>
      <c r="DZ1633"/>
      <c r="EA1633"/>
      <c r="EB1633"/>
      <c r="EC1633"/>
      <c r="ED1633"/>
      <c r="EE1633"/>
      <c r="EF1633"/>
      <c r="EG1633"/>
      <c r="EH1633"/>
      <c r="EI1633"/>
      <c r="EJ1633"/>
      <c r="EK1633"/>
      <c r="EL1633"/>
      <c r="EM1633"/>
      <c r="EN1633"/>
      <c r="EO1633"/>
      <c r="EP1633"/>
      <c r="EQ1633"/>
      <c r="ER1633"/>
      <c r="ES1633"/>
      <c r="ET1633"/>
      <c r="EU1633"/>
      <c r="EV1633"/>
      <c r="EW1633"/>
      <c r="EX1633"/>
      <c r="EY1633"/>
    </row>
    <row r="1634" spans="1:155">
      <c r="A1634"/>
      <c r="B1634"/>
      <c r="C1634"/>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c r="CW1634"/>
      <c r="CX1634"/>
      <c r="CY1634"/>
      <c r="CZ1634"/>
      <c r="DA1634"/>
      <c r="DB1634"/>
      <c r="DC1634"/>
      <c r="DD1634"/>
      <c r="DE1634"/>
      <c r="DF1634"/>
      <c r="DG1634"/>
      <c r="DH1634"/>
      <c r="DI1634"/>
      <c r="DJ1634"/>
      <c r="DK1634"/>
      <c r="DL1634"/>
      <c r="DM1634"/>
      <c r="DN1634"/>
      <c r="DO1634"/>
      <c r="DP1634"/>
      <c r="DQ1634"/>
      <c r="DR1634"/>
      <c r="DS1634"/>
      <c r="DT1634"/>
      <c r="DU1634"/>
      <c r="DV1634"/>
      <c r="DW1634"/>
      <c r="DX1634"/>
      <c r="DY1634"/>
      <c r="DZ1634"/>
      <c r="EA1634"/>
      <c r="EB1634"/>
      <c r="EC1634"/>
      <c r="ED1634"/>
      <c r="EE1634"/>
      <c r="EF1634"/>
      <c r="EG1634"/>
      <c r="EH1634"/>
      <c r="EI1634"/>
      <c r="EJ1634"/>
      <c r="EK1634"/>
      <c r="EL1634"/>
      <c r="EM1634"/>
      <c r="EN1634"/>
      <c r="EO1634"/>
      <c r="EP1634"/>
      <c r="EQ1634"/>
      <c r="ER1634"/>
      <c r="ES1634"/>
      <c r="ET1634"/>
      <c r="EU1634"/>
      <c r="EV1634"/>
      <c r="EW1634"/>
      <c r="EX1634"/>
      <c r="EY1634"/>
    </row>
    <row r="1635" spans="1:155">
      <c r="A1635"/>
      <c r="B1635"/>
      <c r="C1635"/>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c r="CW1635"/>
      <c r="CX1635"/>
      <c r="CY1635"/>
      <c r="CZ1635"/>
      <c r="DA1635"/>
      <c r="DB1635"/>
      <c r="DC1635"/>
      <c r="DD1635"/>
      <c r="DE1635"/>
      <c r="DF1635"/>
      <c r="DG1635"/>
      <c r="DH1635"/>
      <c r="DI1635"/>
      <c r="DJ1635"/>
      <c r="DK1635"/>
      <c r="DL1635"/>
      <c r="DM1635"/>
      <c r="DN1635"/>
      <c r="DO1635"/>
      <c r="DP1635"/>
      <c r="DQ1635"/>
      <c r="DR1635"/>
      <c r="DS1635"/>
      <c r="DT1635"/>
      <c r="DU1635"/>
      <c r="DV1635"/>
      <c r="DW1635"/>
      <c r="DX1635"/>
      <c r="DY1635"/>
      <c r="DZ1635"/>
      <c r="EA1635"/>
      <c r="EB1635"/>
      <c r="EC1635"/>
      <c r="ED1635"/>
      <c r="EE1635"/>
      <c r="EF1635"/>
      <c r="EG1635"/>
      <c r="EH1635"/>
      <c r="EI1635"/>
      <c r="EJ1635"/>
      <c r="EK1635"/>
      <c r="EL1635"/>
      <c r="EM1635"/>
      <c r="EN1635"/>
      <c r="EO1635"/>
      <c r="EP1635"/>
      <c r="EQ1635"/>
      <c r="ER1635"/>
      <c r="ES1635"/>
      <c r="ET1635"/>
      <c r="EU1635"/>
      <c r="EV1635"/>
      <c r="EW1635"/>
      <c r="EX1635"/>
      <c r="EY1635"/>
    </row>
    <row r="1636" spans="1:155">
      <c r="A1636"/>
      <c r="B1636"/>
      <c r="C1636"/>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c r="CW1636"/>
      <c r="CX1636"/>
      <c r="CY1636"/>
      <c r="CZ1636"/>
      <c r="DA1636"/>
      <c r="DB1636"/>
      <c r="DC1636"/>
      <c r="DD1636"/>
      <c r="DE1636"/>
      <c r="DF1636"/>
      <c r="DG1636"/>
      <c r="DH1636"/>
      <c r="DI1636"/>
      <c r="DJ1636"/>
      <c r="DK1636"/>
      <c r="DL1636"/>
      <c r="DM1636"/>
      <c r="DN1636"/>
      <c r="DO1636"/>
      <c r="DP1636"/>
      <c r="DQ1636"/>
      <c r="DR1636"/>
      <c r="DS1636"/>
      <c r="DT1636"/>
      <c r="DU1636"/>
      <c r="DV1636"/>
      <c r="DW1636"/>
      <c r="DX1636"/>
      <c r="DY1636"/>
      <c r="DZ1636"/>
      <c r="EA1636"/>
      <c r="EB1636"/>
      <c r="EC1636"/>
      <c r="ED1636"/>
      <c r="EE1636"/>
      <c r="EF1636"/>
      <c r="EG1636"/>
      <c r="EH1636"/>
      <c r="EI1636"/>
      <c r="EJ1636"/>
      <c r="EK1636"/>
      <c r="EL1636"/>
      <c r="EM1636"/>
      <c r="EN1636"/>
      <c r="EO1636"/>
      <c r="EP1636"/>
      <c r="EQ1636"/>
      <c r="ER1636"/>
      <c r="ES1636"/>
      <c r="ET1636"/>
      <c r="EU1636"/>
      <c r="EV1636"/>
      <c r="EW1636"/>
      <c r="EX1636"/>
      <c r="EY1636"/>
    </row>
    <row r="1637" spans="1:155">
      <c r="A1637"/>
      <c r="B1637"/>
      <c r="C1637"/>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c r="CW1637"/>
      <c r="CX1637"/>
      <c r="CY1637"/>
      <c r="CZ1637"/>
      <c r="DA1637"/>
      <c r="DB1637"/>
      <c r="DC1637"/>
      <c r="DD1637"/>
      <c r="DE1637"/>
      <c r="DF1637"/>
      <c r="DG1637"/>
      <c r="DH1637"/>
      <c r="DI1637"/>
      <c r="DJ1637"/>
      <c r="DK1637"/>
      <c r="DL1637"/>
      <c r="DM1637"/>
      <c r="DN1637"/>
      <c r="DO1637"/>
      <c r="DP1637"/>
      <c r="DQ1637"/>
      <c r="DR1637"/>
      <c r="DS1637"/>
      <c r="DT1637"/>
      <c r="DU1637"/>
      <c r="DV1637"/>
      <c r="DW1637"/>
      <c r="DX1637"/>
      <c r="DY1637"/>
      <c r="DZ1637"/>
      <c r="EA1637"/>
      <c r="EB1637"/>
      <c r="EC1637"/>
      <c r="ED1637"/>
      <c r="EE1637"/>
      <c r="EF1637"/>
      <c r="EG1637"/>
      <c r="EH1637"/>
      <c r="EI1637"/>
      <c r="EJ1637"/>
      <c r="EK1637"/>
      <c r="EL1637"/>
      <c r="EM1637"/>
      <c r="EN1637"/>
      <c r="EO1637"/>
      <c r="EP1637"/>
      <c r="EQ1637"/>
      <c r="ER1637"/>
      <c r="ES1637"/>
      <c r="ET1637"/>
      <c r="EU1637"/>
      <c r="EV1637"/>
      <c r="EW1637"/>
      <c r="EX1637"/>
      <c r="EY1637"/>
    </row>
    <row r="1638" spans="1:155">
      <c r="A1638"/>
      <c r="B1638"/>
      <c r="C1638"/>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c r="CW1638"/>
      <c r="CX1638"/>
      <c r="CY1638"/>
      <c r="CZ1638"/>
      <c r="DA1638"/>
      <c r="DB1638"/>
      <c r="DC1638"/>
      <c r="DD1638"/>
      <c r="DE1638"/>
      <c r="DF1638"/>
      <c r="DG1638"/>
      <c r="DH1638"/>
      <c r="DI1638"/>
      <c r="DJ1638"/>
      <c r="DK1638"/>
      <c r="DL1638"/>
      <c r="DM1638"/>
      <c r="DN1638"/>
      <c r="DO1638"/>
      <c r="DP1638"/>
      <c r="DQ1638"/>
      <c r="DR1638"/>
      <c r="DS1638"/>
      <c r="DT1638"/>
      <c r="DU1638"/>
      <c r="DV1638"/>
      <c r="DW1638"/>
      <c r="DX1638"/>
      <c r="DY1638"/>
      <c r="DZ1638"/>
      <c r="EA1638"/>
      <c r="EB1638"/>
      <c r="EC1638"/>
      <c r="ED1638"/>
      <c r="EE1638"/>
      <c r="EF1638"/>
      <c r="EG1638"/>
      <c r="EH1638"/>
      <c r="EI1638"/>
      <c r="EJ1638"/>
      <c r="EK1638"/>
      <c r="EL1638"/>
      <c r="EM1638"/>
      <c r="EN1638"/>
      <c r="EO1638"/>
      <c r="EP1638"/>
      <c r="EQ1638"/>
      <c r="ER1638"/>
      <c r="ES1638"/>
      <c r="ET1638"/>
      <c r="EU1638"/>
      <c r="EV1638"/>
      <c r="EW1638"/>
      <c r="EX1638"/>
      <c r="EY1638"/>
    </row>
    <row r="1639" spans="1:155">
      <c r="A1639"/>
      <c r="B1639"/>
      <c r="C1639"/>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c r="CW1639"/>
      <c r="CX1639"/>
      <c r="CY1639"/>
      <c r="CZ1639"/>
      <c r="DA1639"/>
      <c r="DB1639"/>
      <c r="DC1639"/>
      <c r="DD1639"/>
      <c r="DE1639"/>
      <c r="DF1639"/>
      <c r="DG1639"/>
      <c r="DH1639"/>
      <c r="DI1639"/>
      <c r="DJ1639"/>
      <c r="DK1639"/>
      <c r="DL1639"/>
      <c r="DM1639"/>
      <c r="DN1639"/>
      <c r="DO1639"/>
      <c r="DP1639"/>
      <c r="DQ1639"/>
      <c r="DR1639"/>
      <c r="DS1639"/>
      <c r="DT1639"/>
      <c r="DU1639"/>
      <c r="DV1639"/>
      <c r="DW1639"/>
      <c r="DX1639"/>
      <c r="DY1639"/>
      <c r="DZ1639"/>
      <c r="EA1639"/>
      <c r="EB1639"/>
      <c r="EC1639"/>
      <c r="ED1639"/>
      <c r="EE1639"/>
      <c r="EF1639"/>
      <c r="EG1639"/>
      <c r="EH1639"/>
      <c r="EI1639"/>
      <c r="EJ1639"/>
      <c r="EK1639"/>
      <c r="EL1639"/>
      <c r="EM1639"/>
      <c r="EN1639"/>
      <c r="EO1639"/>
      <c r="EP1639"/>
      <c r="EQ1639"/>
      <c r="ER1639"/>
      <c r="ES1639"/>
      <c r="ET1639"/>
      <c r="EU1639"/>
      <c r="EV1639"/>
      <c r="EW1639"/>
      <c r="EX1639"/>
      <c r="EY1639"/>
    </row>
    <row r="1640" spans="1:155">
      <c r="A1640"/>
      <c r="B1640"/>
      <c r="C1640"/>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c r="CW1640"/>
      <c r="CX1640"/>
      <c r="CY1640"/>
      <c r="CZ1640"/>
      <c r="DA1640"/>
      <c r="DB1640"/>
      <c r="DC1640"/>
      <c r="DD1640"/>
      <c r="DE1640"/>
      <c r="DF1640"/>
      <c r="DG1640"/>
      <c r="DH1640"/>
      <c r="DI1640"/>
      <c r="DJ1640"/>
      <c r="DK1640"/>
      <c r="DL1640"/>
      <c r="DM1640"/>
      <c r="DN1640"/>
      <c r="DO1640"/>
      <c r="DP1640"/>
      <c r="DQ1640"/>
      <c r="DR1640"/>
      <c r="DS1640"/>
      <c r="DT1640"/>
      <c r="DU1640"/>
      <c r="DV1640"/>
      <c r="DW1640"/>
      <c r="DX1640"/>
      <c r="DY1640"/>
      <c r="DZ1640"/>
      <c r="EA1640"/>
      <c r="EB1640"/>
      <c r="EC1640"/>
      <c r="ED1640"/>
      <c r="EE1640"/>
      <c r="EF1640"/>
      <c r="EG1640"/>
      <c r="EH1640"/>
      <c r="EI1640"/>
      <c r="EJ1640"/>
      <c r="EK1640"/>
      <c r="EL1640"/>
      <c r="EM1640"/>
      <c r="EN1640"/>
      <c r="EO1640"/>
      <c r="EP1640"/>
      <c r="EQ1640"/>
      <c r="ER1640"/>
      <c r="ES1640"/>
      <c r="ET1640"/>
      <c r="EU1640"/>
      <c r="EV1640"/>
      <c r="EW1640"/>
      <c r="EX1640"/>
      <c r="EY1640"/>
    </row>
    <row r="1641" spans="1:155">
      <c r="A1641"/>
      <c r="B1641"/>
      <c r="C1641"/>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c r="CW1641"/>
      <c r="CX1641"/>
      <c r="CY1641"/>
      <c r="CZ1641"/>
      <c r="DA1641"/>
      <c r="DB1641"/>
      <c r="DC1641"/>
      <c r="DD1641"/>
      <c r="DE1641"/>
      <c r="DF1641"/>
      <c r="DG1641"/>
      <c r="DH1641"/>
      <c r="DI1641"/>
      <c r="DJ1641"/>
      <c r="DK1641"/>
      <c r="DL1641"/>
      <c r="DM1641"/>
      <c r="DN1641"/>
      <c r="DO1641"/>
      <c r="DP1641"/>
      <c r="DQ1641"/>
      <c r="DR1641"/>
      <c r="DS1641"/>
      <c r="DT1641"/>
      <c r="DU1641"/>
      <c r="DV1641"/>
      <c r="DW1641"/>
      <c r="DX1641"/>
      <c r="DY1641"/>
      <c r="DZ1641"/>
      <c r="EA1641"/>
      <c r="EB1641"/>
      <c r="EC1641"/>
      <c r="ED1641"/>
      <c r="EE1641"/>
      <c r="EF1641"/>
      <c r="EG1641"/>
      <c r="EH1641"/>
      <c r="EI1641"/>
      <c r="EJ1641"/>
      <c r="EK1641"/>
      <c r="EL1641"/>
      <c r="EM1641"/>
      <c r="EN1641"/>
      <c r="EO1641"/>
      <c r="EP1641"/>
      <c r="EQ1641"/>
      <c r="ER1641"/>
      <c r="ES1641"/>
      <c r="ET1641"/>
      <c r="EU1641"/>
      <c r="EV1641"/>
      <c r="EW1641"/>
      <c r="EX1641"/>
      <c r="EY1641"/>
    </row>
    <row r="1642" spans="1:155">
      <c r="A1642"/>
      <c r="B1642"/>
      <c r="C1642"/>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c r="CW1642"/>
      <c r="CX1642"/>
      <c r="CY1642"/>
      <c r="CZ1642"/>
      <c r="DA1642"/>
      <c r="DB1642"/>
      <c r="DC1642"/>
      <c r="DD1642"/>
      <c r="DE1642"/>
      <c r="DF1642"/>
      <c r="DG1642"/>
      <c r="DH1642"/>
      <c r="DI1642"/>
      <c r="DJ1642"/>
      <c r="DK1642"/>
      <c r="DL1642"/>
      <c r="DM1642"/>
      <c r="DN1642"/>
      <c r="DO1642"/>
      <c r="DP1642"/>
      <c r="DQ1642"/>
      <c r="DR1642"/>
      <c r="DS1642"/>
      <c r="DT1642"/>
      <c r="DU1642"/>
      <c r="DV1642"/>
      <c r="DW1642"/>
      <c r="DX1642"/>
      <c r="DY1642"/>
      <c r="DZ1642"/>
      <c r="EA1642"/>
      <c r="EB1642"/>
      <c r="EC1642"/>
      <c r="ED1642"/>
      <c r="EE1642"/>
      <c r="EF1642"/>
      <c r="EG1642"/>
      <c r="EH1642"/>
      <c r="EI1642"/>
      <c r="EJ1642"/>
      <c r="EK1642"/>
      <c r="EL1642"/>
      <c r="EM1642"/>
      <c r="EN1642"/>
      <c r="EO1642"/>
      <c r="EP1642"/>
      <c r="EQ1642"/>
      <c r="ER1642"/>
      <c r="ES1642"/>
      <c r="ET1642"/>
      <c r="EU1642"/>
      <c r="EV1642"/>
      <c r="EW1642"/>
      <c r="EX1642"/>
      <c r="EY1642"/>
    </row>
    <row r="1643" spans="1:155">
      <c r="A1643"/>
      <c r="B1643"/>
      <c r="C1643"/>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c r="CW1643"/>
      <c r="CX1643"/>
      <c r="CY1643"/>
      <c r="CZ1643"/>
      <c r="DA1643"/>
      <c r="DB1643"/>
      <c r="DC1643"/>
      <c r="DD1643"/>
      <c r="DE1643"/>
      <c r="DF1643"/>
      <c r="DG1643"/>
      <c r="DH1643"/>
      <c r="DI1643"/>
      <c r="DJ1643"/>
      <c r="DK1643"/>
      <c r="DL1643"/>
      <c r="DM1643"/>
      <c r="DN1643"/>
      <c r="DO1643"/>
      <c r="DP1643"/>
      <c r="DQ1643"/>
      <c r="DR1643"/>
      <c r="DS1643"/>
      <c r="DT1643"/>
      <c r="DU1643"/>
      <c r="DV1643"/>
      <c r="DW1643"/>
      <c r="DX1643"/>
      <c r="DY1643"/>
      <c r="DZ1643"/>
      <c r="EA1643"/>
      <c r="EB1643"/>
      <c r="EC1643"/>
      <c r="ED1643"/>
      <c r="EE1643"/>
      <c r="EF1643"/>
      <c r="EG1643"/>
      <c r="EH1643"/>
      <c r="EI1643"/>
      <c r="EJ1643"/>
      <c r="EK1643"/>
      <c r="EL1643"/>
      <c r="EM1643"/>
      <c r="EN1643"/>
      <c r="EO1643"/>
      <c r="EP1643"/>
      <c r="EQ1643"/>
      <c r="ER1643"/>
      <c r="ES1643"/>
      <c r="ET1643"/>
      <c r="EU1643"/>
      <c r="EV1643"/>
      <c r="EW1643"/>
      <c r="EX1643"/>
      <c r="EY1643"/>
    </row>
    <row r="1644" spans="1:155">
      <c r="A1644"/>
      <c r="B1644"/>
      <c r="C1644"/>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c r="CW1644"/>
      <c r="CX1644"/>
      <c r="CY1644"/>
      <c r="CZ1644"/>
      <c r="DA1644"/>
      <c r="DB1644"/>
      <c r="DC1644"/>
      <c r="DD1644"/>
      <c r="DE1644"/>
      <c r="DF1644"/>
      <c r="DG1644"/>
      <c r="DH1644"/>
      <c r="DI1644"/>
      <c r="DJ1644"/>
      <c r="DK1644"/>
      <c r="DL1644"/>
      <c r="DM1644"/>
      <c r="DN1644"/>
      <c r="DO1644"/>
      <c r="DP1644"/>
      <c r="DQ1644"/>
      <c r="DR1644"/>
      <c r="DS1644"/>
      <c r="DT1644"/>
      <c r="DU1644"/>
      <c r="DV1644"/>
      <c r="DW1644"/>
      <c r="DX1644"/>
      <c r="DY1644"/>
      <c r="DZ1644"/>
      <c r="EA1644"/>
      <c r="EB1644"/>
      <c r="EC1644"/>
      <c r="ED1644"/>
      <c r="EE1644"/>
      <c r="EF1644"/>
      <c r="EG1644"/>
      <c r="EH1644"/>
      <c r="EI1644"/>
      <c r="EJ1644"/>
      <c r="EK1644"/>
      <c r="EL1644"/>
      <c r="EM1644"/>
      <c r="EN1644"/>
      <c r="EO1644"/>
      <c r="EP1644"/>
      <c r="EQ1644"/>
      <c r="ER1644"/>
      <c r="ES1644"/>
      <c r="ET1644"/>
      <c r="EU1644"/>
      <c r="EV1644"/>
      <c r="EW1644"/>
      <c r="EX1644"/>
      <c r="EY1644"/>
    </row>
    <row r="1645" spans="1:155">
      <c r="A1645"/>
      <c r="B1645"/>
      <c r="C1645"/>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c r="CW1645"/>
      <c r="CX1645"/>
      <c r="CY1645"/>
      <c r="CZ1645"/>
      <c r="DA1645"/>
      <c r="DB1645"/>
      <c r="DC1645"/>
      <c r="DD1645"/>
      <c r="DE1645"/>
      <c r="DF1645"/>
      <c r="DG1645"/>
      <c r="DH1645"/>
      <c r="DI1645"/>
      <c r="DJ1645"/>
      <c r="DK1645"/>
      <c r="DL1645"/>
      <c r="DM1645"/>
      <c r="DN1645"/>
      <c r="DO1645"/>
      <c r="DP1645"/>
      <c r="DQ1645"/>
      <c r="DR1645"/>
      <c r="DS1645"/>
      <c r="DT1645"/>
      <c r="DU1645"/>
      <c r="DV1645"/>
      <c r="DW1645"/>
      <c r="DX1645"/>
      <c r="DY1645"/>
      <c r="DZ1645"/>
      <c r="EA1645"/>
      <c r="EB1645"/>
      <c r="EC1645"/>
      <c r="ED1645"/>
      <c r="EE1645"/>
      <c r="EF1645"/>
      <c r="EG1645"/>
      <c r="EH1645"/>
      <c r="EI1645"/>
      <c r="EJ1645"/>
      <c r="EK1645"/>
      <c r="EL1645"/>
      <c r="EM1645"/>
      <c r="EN1645"/>
      <c r="EO1645"/>
      <c r="EP1645"/>
      <c r="EQ1645"/>
      <c r="ER1645"/>
      <c r="ES1645"/>
      <c r="ET1645"/>
      <c r="EU1645"/>
      <c r="EV1645"/>
      <c r="EW1645"/>
      <c r="EX1645"/>
      <c r="EY1645"/>
    </row>
    <row r="1646" spans="1:155">
      <c r="A1646"/>
      <c r="B1646"/>
      <c r="C1646"/>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c r="CW1646"/>
      <c r="CX1646"/>
      <c r="CY1646"/>
      <c r="CZ1646"/>
      <c r="DA1646"/>
      <c r="DB1646"/>
      <c r="DC1646"/>
      <c r="DD1646"/>
      <c r="DE1646"/>
      <c r="DF1646"/>
      <c r="DG1646"/>
      <c r="DH1646"/>
      <c r="DI1646"/>
      <c r="DJ1646"/>
      <c r="DK1646"/>
      <c r="DL1646"/>
      <c r="DM1646"/>
      <c r="DN1646"/>
      <c r="DO1646"/>
      <c r="DP1646"/>
      <c r="DQ1646"/>
      <c r="DR1646"/>
      <c r="DS1646"/>
      <c r="DT1646"/>
      <c r="DU1646"/>
      <c r="DV1646"/>
      <c r="DW1646"/>
      <c r="DX1646"/>
      <c r="DY1646"/>
      <c r="DZ1646"/>
      <c r="EA1646"/>
      <c r="EB1646"/>
      <c r="EC1646"/>
      <c r="ED1646"/>
      <c r="EE1646"/>
      <c r="EF1646"/>
      <c r="EG1646"/>
      <c r="EH1646"/>
      <c r="EI1646"/>
      <c r="EJ1646"/>
      <c r="EK1646"/>
      <c r="EL1646"/>
      <c r="EM1646"/>
      <c r="EN1646"/>
      <c r="EO1646"/>
      <c r="EP1646"/>
      <c r="EQ1646"/>
      <c r="ER1646"/>
      <c r="ES1646"/>
      <c r="ET1646"/>
      <c r="EU1646"/>
      <c r="EV1646"/>
      <c r="EW1646"/>
      <c r="EX1646"/>
      <c r="EY1646"/>
    </row>
    <row r="1647" spans="1:155">
      <c r="A1647"/>
      <c r="B1647"/>
      <c r="C1647"/>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c r="CW1647"/>
      <c r="CX1647"/>
      <c r="CY1647"/>
      <c r="CZ1647"/>
      <c r="DA1647"/>
      <c r="DB1647"/>
      <c r="DC1647"/>
      <c r="DD1647"/>
      <c r="DE1647"/>
      <c r="DF1647"/>
      <c r="DG1647"/>
      <c r="DH1647"/>
      <c r="DI1647"/>
      <c r="DJ1647"/>
      <c r="DK1647"/>
      <c r="DL1647"/>
      <c r="DM1647"/>
      <c r="DN1647"/>
      <c r="DO1647"/>
      <c r="DP1647"/>
      <c r="DQ1647"/>
      <c r="DR1647"/>
      <c r="DS1647"/>
      <c r="DT1647"/>
      <c r="DU1647"/>
      <c r="DV1647"/>
      <c r="DW1647"/>
      <c r="DX1647"/>
      <c r="DY1647"/>
      <c r="DZ1647"/>
      <c r="EA1647"/>
      <c r="EB1647"/>
      <c r="EC1647"/>
      <c r="ED1647"/>
      <c r="EE1647"/>
      <c r="EF1647"/>
      <c r="EG1647"/>
      <c r="EH1647"/>
      <c r="EI1647"/>
      <c r="EJ1647"/>
      <c r="EK1647"/>
      <c r="EL1647"/>
      <c r="EM1647"/>
      <c r="EN1647"/>
      <c r="EO1647"/>
      <c r="EP1647"/>
      <c r="EQ1647"/>
      <c r="ER1647"/>
      <c r="ES1647"/>
      <c r="ET1647"/>
      <c r="EU1647"/>
      <c r="EV1647"/>
      <c r="EW1647"/>
      <c r="EX1647"/>
      <c r="EY1647"/>
    </row>
    <row r="1648" spans="1:155">
      <c r="A1648"/>
      <c r="B1648"/>
      <c r="C1648"/>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c r="CW1648"/>
      <c r="CX1648"/>
      <c r="CY1648"/>
      <c r="CZ1648"/>
      <c r="DA1648"/>
      <c r="DB1648"/>
      <c r="DC1648"/>
      <c r="DD1648"/>
      <c r="DE1648"/>
      <c r="DF1648"/>
      <c r="DG1648"/>
      <c r="DH1648"/>
      <c r="DI1648"/>
      <c r="DJ1648"/>
      <c r="DK1648"/>
      <c r="DL1648"/>
      <c r="DM1648"/>
      <c r="DN1648"/>
      <c r="DO1648"/>
      <c r="DP1648"/>
      <c r="DQ1648"/>
      <c r="DR1648"/>
      <c r="DS1648"/>
      <c r="DT1648"/>
      <c r="DU1648"/>
      <c r="DV1648"/>
      <c r="DW1648"/>
      <c r="DX1648"/>
      <c r="DY1648"/>
      <c r="DZ1648"/>
      <c r="EA1648"/>
      <c r="EB1648"/>
      <c r="EC1648"/>
      <c r="ED1648"/>
      <c r="EE1648"/>
      <c r="EF1648"/>
      <c r="EG1648"/>
      <c r="EH1648"/>
      <c r="EI1648"/>
      <c r="EJ1648"/>
      <c r="EK1648"/>
      <c r="EL1648"/>
      <c r="EM1648"/>
      <c r="EN1648"/>
      <c r="EO1648"/>
      <c r="EP1648"/>
      <c r="EQ1648"/>
      <c r="ER1648"/>
      <c r="ES1648"/>
      <c r="ET1648"/>
      <c r="EU1648"/>
      <c r="EV1648"/>
      <c r="EW1648"/>
      <c r="EX1648"/>
      <c r="EY1648"/>
    </row>
    <row r="1649" spans="1:155">
      <c r="A1649"/>
      <c r="B1649"/>
      <c r="C1649"/>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c r="CW1649"/>
      <c r="CX1649"/>
      <c r="CY1649"/>
      <c r="CZ1649"/>
      <c r="DA1649"/>
      <c r="DB1649"/>
      <c r="DC1649"/>
      <c r="DD1649"/>
      <c r="DE1649"/>
      <c r="DF1649"/>
      <c r="DG1649"/>
      <c r="DH1649"/>
      <c r="DI1649"/>
      <c r="DJ1649"/>
      <c r="DK1649"/>
      <c r="DL1649"/>
      <c r="DM1649"/>
      <c r="DN1649"/>
      <c r="DO1649"/>
      <c r="DP1649"/>
      <c r="DQ1649"/>
      <c r="DR1649"/>
      <c r="DS1649"/>
      <c r="DT1649"/>
      <c r="DU1649"/>
      <c r="DV1649"/>
      <c r="DW1649"/>
      <c r="DX1649"/>
      <c r="DY1649"/>
      <c r="DZ1649"/>
      <c r="EA1649"/>
      <c r="EB1649"/>
      <c r="EC1649"/>
      <c r="ED1649"/>
      <c r="EE1649"/>
      <c r="EF1649"/>
      <c r="EG1649"/>
      <c r="EH1649"/>
      <c r="EI1649"/>
      <c r="EJ1649"/>
      <c r="EK1649"/>
      <c r="EL1649"/>
      <c r="EM1649"/>
      <c r="EN1649"/>
      <c r="EO1649"/>
      <c r="EP1649"/>
      <c r="EQ1649"/>
      <c r="ER1649"/>
      <c r="ES1649"/>
      <c r="ET1649"/>
      <c r="EU1649"/>
      <c r="EV1649"/>
      <c r="EW1649"/>
      <c r="EX1649"/>
      <c r="EY1649"/>
    </row>
    <row r="1650" spans="1:155">
      <c r="A1650"/>
      <c r="B1650"/>
      <c r="C1650"/>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c r="CW1650"/>
      <c r="CX1650"/>
      <c r="CY1650"/>
      <c r="CZ1650"/>
      <c r="DA1650"/>
      <c r="DB1650"/>
      <c r="DC1650"/>
      <c r="DD1650"/>
      <c r="DE1650"/>
      <c r="DF1650"/>
      <c r="DG1650"/>
      <c r="DH1650"/>
      <c r="DI1650"/>
      <c r="DJ1650"/>
      <c r="DK1650"/>
      <c r="DL1650"/>
      <c r="DM1650"/>
      <c r="DN1650"/>
      <c r="DO1650"/>
      <c r="DP1650"/>
      <c r="DQ1650"/>
      <c r="DR1650"/>
      <c r="DS1650"/>
      <c r="DT1650"/>
      <c r="DU1650"/>
      <c r="DV1650"/>
      <c r="DW1650"/>
      <c r="DX1650"/>
      <c r="DY1650"/>
      <c r="DZ1650"/>
      <c r="EA1650"/>
      <c r="EB1650"/>
      <c r="EC1650"/>
      <c r="ED1650"/>
      <c r="EE1650"/>
      <c r="EF1650"/>
      <c r="EG1650"/>
      <c r="EH1650"/>
      <c r="EI1650"/>
      <c r="EJ1650"/>
      <c r="EK1650"/>
      <c r="EL1650"/>
      <c r="EM1650"/>
      <c r="EN1650"/>
      <c r="EO1650"/>
      <c r="EP1650"/>
      <c r="EQ1650"/>
      <c r="ER1650"/>
      <c r="ES1650"/>
      <c r="ET1650"/>
      <c r="EU1650"/>
      <c r="EV1650"/>
      <c r="EW1650"/>
      <c r="EX1650"/>
      <c r="EY1650"/>
    </row>
    <row r="1651" spans="1:155">
      <c r="A1651"/>
      <c r="B1651"/>
      <c r="C1651"/>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c r="CW1651"/>
      <c r="CX1651"/>
      <c r="CY1651"/>
      <c r="CZ1651"/>
      <c r="DA1651"/>
      <c r="DB1651"/>
      <c r="DC1651"/>
      <c r="DD1651"/>
      <c r="DE1651"/>
      <c r="DF1651"/>
      <c r="DG1651"/>
      <c r="DH1651"/>
      <c r="DI1651"/>
      <c r="DJ1651"/>
      <c r="DK1651"/>
      <c r="DL1651"/>
      <c r="DM1651"/>
      <c r="DN1651"/>
      <c r="DO1651"/>
      <c r="DP1651"/>
      <c r="DQ1651"/>
      <c r="DR1651"/>
      <c r="DS1651"/>
      <c r="DT1651"/>
      <c r="DU1651"/>
      <c r="DV1651"/>
      <c r="DW1651"/>
      <c r="DX1651"/>
      <c r="DY1651"/>
      <c r="DZ1651"/>
      <c r="EA1651"/>
      <c r="EB1651"/>
      <c r="EC1651"/>
      <c r="ED1651"/>
      <c r="EE1651"/>
      <c r="EF1651"/>
      <c r="EG1651"/>
      <c r="EH1651"/>
      <c r="EI1651"/>
      <c r="EJ1651"/>
      <c r="EK1651"/>
      <c r="EL1651"/>
      <c r="EM1651"/>
      <c r="EN1651"/>
      <c r="EO1651"/>
      <c r="EP1651"/>
      <c r="EQ1651"/>
      <c r="ER1651"/>
      <c r="ES1651"/>
      <c r="ET1651"/>
      <c r="EU1651"/>
      <c r="EV1651"/>
      <c r="EW1651"/>
      <c r="EX1651"/>
      <c r="EY1651"/>
    </row>
    <row r="1652" spans="1:155">
      <c r="A1652"/>
      <c r="B1652"/>
      <c r="C1652"/>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c r="CW1652"/>
      <c r="CX1652"/>
      <c r="CY1652"/>
      <c r="CZ1652"/>
      <c r="DA1652"/>
      <c r="DB1652"/>
      <c r="DC1652"/>
      <c r="DD1652"/>
      <c r="DE1652"/>
      <c r="DF1652"/>
      <c r="DG1652"/>
      <c r="DH1652"/>
      <c r="DI1652"/>
      <c r="DJ1652"/>
      <c r="DK1652"/>
      <c r="DL1652"/>
      <c r="DM1652"/>
      <c r="DN1652"/>
      <c r="DO1652"/>
      <c r="DP1652"/>
      <c r="DQ1652"/>
      <c r="DR1652"/>
      <c r="DS1652"/>
      <c r="DT1652"/>
      <c r="DU1652"/>
      <c r="DV1652"/>
      <c r="DW1652"/>
      <c r="DX1652"/>
      <c r="DY1652"/>
      <c r="DZ1652"/>
      <c r="EA1652"/>
      <c r="EB1652"/>
      <c r="EC1652"/>
      <c r="ED1652"/>
      <c r="EE1652"/>
      <c r="EF1652"/>
      <c r="EG1652"/>
      <c r="EH1652"/>
      <c r="EI1652"/>
      <c r="EJ1652"/>
      <c r="EK1652"/>
      <c r="EL1652"/>
      <c r="EM1652"/>
      <c r="EN1652"/>
      <c r="EO1652"/>
      <c r="EP1652"/>
      <c r="EQ1652"/>
      <c r="ER1652"/>
      <c r="ES1652"/>
      <c r="ET1652"/>
      <c r="EU1652"/>
      <c r="EV1652"/>
      <c r="EW1652"/>
      <c r="EX1652"/>
      <c r="EY1652"/>
    </row>
    <row r="1653" spans="1:155">
      <c r="A1653"/>
      <c r="B1653"/>
      <c r="C1653"/>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c r="CW1653"/>
      <c r="CX1653"/>
      <c r="CY1653"/>
      <c r="CZ1653"/>
      <c r="DA1653"/>
      <c r="DB1653"/>
      <c r="DC1653"/>
      <c r="DD1653"/>
      <c r="DE1653"/>
      <c r="DF1653"/>
      <c r="DG1653"/>
      <c r="DH1653"/>
      <c r="DI1653"/>
      <c r="DJ1653"/>
      <c r="DK1653"/>
      <c r="DL1653"/>
      <c r="DM1653"/>
      <c r="DN1653"/>
      <c r="DO1653"/>
      <c r="DP1653"/>
      <c r="DQ1653"/>
      <c r="DR1653"/>
      <c r="DS1653"/>
      <c r="DT1653"/>
      <c r="DU1653"/>
      <c r="DV1653"/>
      <c r="DW1653"/>
      <c r="DX1653"/>
      <c r="DY1653"/>
      <c r="DZ1653"/>
      <c r="EA1653"/>
      <c r="EB1653"/>
      <c r="EC1653"/>
      <c r="ED1653"/>
      <c r="EE1653"/>
      <c r="EF1653"/>
      <c r="EG1653"/>
      <c r="EH1653"/>
      <c r="EI1653"/>
      <c r="EJ1653"/>
      <c r="EK1653"/>
      <c r="EL1653"/>
      <c r="EM1653"/>
      <c r="EN1653"/>
      <c r="EO1653"/>
      <c r="EP1653"/>
      <c r="EQ1653"/>
      <c r="ER1653"/>
      <c r="ES1653"/>
      <c r="ET1653"/>
      <c r="EU1653"/>
      <c r="EV1653"/>
      <c r="EW1653"/>
      <c r="EX1653"/>
      <c r="EY1653"/>
    </row>
    <row r="1654" spans="1:155">
      <c r="A1654"/>
      <c r="B1654"/>
      <c r="C1654"/>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c r="CW1654"/>
      <c r="CX1654"/>
      <c r="CY1654"/>
      <c r="CZ1654"/>
      <c r="DA1654"/>
      <c r="DB1654"/>
      <c r="DC1654"/>
      <c r="DD1654"/>
      <c r="DE1654"/>
      <c r="DF1654"/>
      <c r="DG1654"/>
      <c r="DH1654"/>
      <c r="DI1654"/>
      <c r="DJ1654"/>
      <c r="DK1654"/>
      <c r="DL1654"/>
      <c r="DM1654"/>
      <c r="DN1654"/>
      <c r="DO1654"/>
      <c r="DP1654"/>
      <c r="DQ1654"/>
      <c r="DR1654"/>
      <c r="DS1654"/>
      <c r="DT1654"/>
      <c r="DU1654"/>
      <c r="DV1654"/>
      <c r="DW1654"/>
      <c r="DX1654"/>
      <c r="DY1654"/>
      <c r="DZ1654"/>
      <c r="EA1654"/>
      <c r="EB1654"/>
      <c r="EC1654"/>
      <c r="ED1654"/>
      <c r="EE1654"/>
      <c r="EF1654"/>
      <c r="EG1654"/>
      <c r="EH1654"/>
      <c r="EI1654"/>
      <c r="EJ1654"/>
      <c r="EK1654"/>
      <c r="EL1654"/>
      <c r="EM1654"/>
      <c r="EN1654"/>
      <c r="EO1654"/>
      <c r="EP1654"/>
      <c r="EQ1654"/>
      <c r="ER1654"/>
      <c r="ES1654"/>
      <c r="ET1654"/>
      <c r="EU1654"/>
      <c r="EV1654"/>
      <c r="EW1654"/>
      <c r="EX1654"/>
      <c r="EY1654"/>
    </row>
    <row r="1655" spans="1:155">
      <c r="A1655"/>
      <c r="B1655"/>
      <c r="C1655"/>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c r="CW1655"/>
      <c r="CX1655"/>
      <c r="CY1655"/>
      <c r="CZ1655"/>
      <c r="DA1655"/>
      <c r="DB1655"/>
      <c r="DC1655"/>
      <c r="DD1655"/>
      <c r="DE1655"/>
      <c r="DF1655"/>
      <c r="DG1655"/>
      <c r="DH1655"/>
      <c r="DI1655"/>
      <c r="DJ1655"/>
      <c r="DK1655"/>
      <c r="DL1655"/>
      <c r="DM1655"/>
      <c r="DN1655"/>
      <c r="DO1655"/>
      <c r="DP1655"/>
      <c r="DQ1655"/>
      <c r="DR1655"/>
      <c r="DS1655"/>
      <c r="DT1655"/>
      <c r="DU1655"/>
      <c r="DV1655"/>
      <c r="DW1655"/>
      <c r="DX1655"/>
      <c r="DY1655"/>
      <c r="DZ1655"/>
      <c r="EA1655"/>
      <c r="EB1655"/>
      <c r="EC1655"/>
      <c r="ED1655"/>
      <c r="EE1655"/>
      <c r="EF1655"/>
      <c r="EG1655"/>
      <c r="EH1655"/>
      <c r="EI1655"/>
      <c r="EJ1655"/>
      <c r="EK1655"/>
      <c r="EL1655"/>
      <c r="EM1655"/>
      <c r="EN1655"/>
      <c r="EO1655"/>
      <c r="EP1655"/>
      <c r="EQ1655"/>
      <c r="ER1655"/>
      <c r="ES1655"/>
      <c r="ET1655"/>
      <c r="EU1655"/>
      <c r="EV1655"/>
      <c r="EW1655"/>
      <c r="EX1655"/>
      <c r="EY1655"/>
    </row>
    <row r="1656" spans="1:155">
      <c r="A1656"/>
      <c r="B1656"/>
      <c r="C1656"/>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c r="CW1656"/>
      <c r="CX1656"/>
      <c r="CY1656"/>
      <c r="CZ1656"/>
      <c r="DA1656"/>
      <c r="DB1656"/>
      <c r="DC1656"/>
      <c r="DD1656"/>
      <c r="DE1656"/>
      <c r="DF1656"/>
      <c r="DG1656"/>
      <c r="DH1656"/>
      <c r="DI1656"/>
      <c r="DJ1656"/>
      <c r="DK1656"/>
      <c r="DL1656"/>
      <c r="DM1656"/>
      <c r="DN1656"/>
      <c r="DO1656"/>
      <c r="DP1656"/>
      <c r="DQ1656"/>
      <c r="DR1656"/>
      <c r="DS1656"/>
      <c r="DT1656"/>
      <c r="DU1656"/>
      <c r="DV1656"/>
      <c r="DW1656"/>
      <c r="DX1656"/>
      <c r="DY1656"/>
      <c r="DZ1656"/>
      <c r="EA1656"/>
      <c r="EB1656"/>
      <c r="EC1656"/>
      <c r="ED1656"/>
      <c r="EE1656"/>
      <c r="EF1656"/>
      <c r="EG1656"/>
      <c r="EH1656"/>
      <c r="EI1656"/>
      <c r="EJ1656"/>
      <c r="EK1656"/>
      <c r="EL1656"/>
      <c r="EM1656"/>
      <c r="EN1656"/>
      <c r="EO1656"/>
      <c r="EP1656"/>
      <c r="EQ1656"/>
      <c r="ER1656"/>
      <c r="ES1656"/>
      <c r="ET1656"/>
      <c r="EU1656"/>
      <c r="EV1656"/>
      <c r="EW1656"/>
      <c r="EX1656"/>
      <c r="EY1656"/>
    </row>
    <row r="1657" spans="1:155">
      <c r="A1657"/>
      <c r="B1657"/>
      <c r="C1657"/>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c r="CW1657"/>
      <c r="CX1657"/>
      <c r="CY1657"/>
      <c r="CZ1657"/>
      <c r="DA1657"/>
      <c r="DB1657"/>
      <c r="DC1657"/>
      <c r="DD1657"/>
      <c r="DE1657"/>
      <c r="DF1657"/>
      <c r="DG1657"/>
      <c r="DH1657"/>
      <c r="DI1657"/>
      <c r="DJ1657"/>
      <c r="DK1657"/>
      <c r="DL1657"/>
      <c r="DM1657"/>
      <c r="DN1657"/>
      <c r="DO1657"/>
      <c r="DP1657"/>
      <c r="DQ1657"/>
      <c r="DR1657"/>
      <c r="DS1657"/>
      <c r="DT1657"/>
      <c r="DU1657"/>
      <c r="DV1657"/>
      <c r="DW1657"/>
      <c r="DX1657"/>
      <c r="DY1657"/>
      <c r="DZ1657"/>
      <c r="EA1657"/>
      <c r="EB1657"/>
      <c r="EC1657"/>
      <c r="ED1657"/>
      <c r="EE1657"/>
      <c r="EF1657"/>
      <c r="EG1657"/>
      <c r="EH1657"/>
      <c r="EI1657"/>
      <c r="EJ1657"/>
      <c r="EK1657"/>
      <c r="EL1657"/>
      <c r="EM1657"/>
      <c r="EN1657"/>
      <c r="EO1657"/>
      <c r="EP1657"/>
      <c r="EQ1657"/>
      <c r="ER1657"/>
      <c r="ES1657"/>
      <c r="ET1657"/>
      <c r="EU1657"/>
      <c r="EV1657"/>
      <c r="EW1657"/>
      <c r="EX1657"/>
      <c r="EY1657"/>
    </row>
    <row r="1658" spans="1:155">
      <c r="A1658"/>
      <c r="B1658"/>
      <c r="C1658"/>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c r="CW1658"/>
      <c r="CX1658"/>
      <c r="CY1658"/>
      <c r="CZ1658"/>
      <c r="DA1658"/>
      <c r="DB1658"/>
      <c r="DC1658"/>
      <c r="DD1658"/>
      <c r="DE1658"/>
      <c r="DF1658"/>
      <c r="DG1658"/>
      <c r="DH1658"/>
      <c r="DI1658"/>
      <c r="DJ1658"/>
      <c r="DK1658"/>
      <c r="DL1658"/>
      <c r="DM1658"/>
      <c r="DN1658"/>
      <c r="DO1658"/>
      <c r="DP1658"/>
      <c r="DQ1658"/>
      <c r="DR1658"/>
      <c r="DS1658"/>
      <c r="DT1658"/>
      <c r="DU1658"/>
      <c r="DV1658"/>
      <c r="DW1658"/>
      <c r="DX1658"/>
      <c r="DY1658"/>
      <c r="DZ1658"/>
      <c r="EA1658"/>
      <c r="EB1658"/>
      <c r="EC1658"/>
      <c r="ED1658"/>
      <c r="EE1658"/>
      <c r="EF1658"/>
      <c r="EG1658"/>
      <c r="EH1658"/>
      <c r="EI1658"/>
      <c r="EJ1658"/>
      <c r="EK1658"/>
      <c r="EL1658"/>
      <c r="EM1658"/>
      <c r="EN1658"/>
      <c r="EO1658"/>
      <c r="EP1658"/>
      <c r="EQ1658"/>
      <c r="ER1658"/>
      <c r="ES1658"/>
      <c r="ET1658"/>
      <c r="EU1658"/>
      <c r="EV1658"/>
      <c r="EW1658"/>
      <c r="EX1658"/>
      <c r="EY1658"/>
    </row>
    <row r="1659" spans="1:155">
      <c r="A1659"/>
      <c r="B1659"/>
      <c r="C1659"/>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c r="CW1659"/>
      <c r="CX1659"/>
      <c r="CY1659"/>
      <c r="CZ1659"/>
      <c r="DA1659"/>
      <c r="DB1659"/>
      <c r="DC1659"/>
      <c r="DD1659"/>
      <c r="DE1659"/>
      <c r="DF1659"/>
      <c r="DG1659"/>
      <c r="DH1659"/>
      <c r="DI1659"/>
      <c r="DJ1659"/>
      <c r="DK1659"/>
      <c r="DL1659"/>
      <c r="DM1659"/>
      <c r="DN1659"/>
      <c r="DO1659"/>
      <c r="DP1659"/>
      <c r="DQ1659"/>
      <c r="DR1659"/>
      <c r="DS1659"/>
      <c r="DT1659"/>
      <c r="DU1659"/>
      <c r="DV1659"/>
      <c r="DW1659"/>
      <c r="DX1659"/>
      <c r="DY1659"/>
      <c r="DZ1659"/>
      <c r="EA1659"/>
      <c r="EB1659"/>
      <c r="EC1659"/>
      <c r="ED1659"/>
      <c r="EE1659"/>
      <c r="EF1659"/>
      <c r="EG1659"/>
      <c r="EH1659"/>
      <c r="EI1659"/>
      <c r="EJ1659"/>
      <c r="EK1659"/>
      <c r="EL1659"/>
      <c r="EM1659"/>
      <c r="EN1659"/>
      <c r="EO1659"/>
      <c r="EP1659"/>
      <c r="EQ1659"/>
      <c r="ER1659"/>
      <c r="ES1659"/>
      <c r="ET1659"/>
      <c r="EU1659"/>
      <c r="EV1659"/>
      <c r="EW1659"/>
      <c r="EX1659"/>
      <c r="EY1659"/>
    </row>
    <row r="1660" spans="1:155">
      <c r="A1660"/>
      <c r="B1660"/>
      <c r="C1660"/>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c r="CW1660"/>
      <c r="CX1660"/>
      <c r="CY1660"/>
      <c r="CZ1660"/>
      <c r="DA1660"/>
      <c r="DB1660"/>
      <c r="DC1660"/>
      <c r="DD1660"/>
      <c r="DE1660"/>
      <c r="DF1660"/>
      <c r="DG1660"/>
      <c r="DH1660"/>
      <c r="DI1660"/>
      <c r="DJ1660"/>
      <c r="DK1660"/>
      <c r="DL1660"/>
      <c r="DM1660"/>
      <c r="DN1660"/>
      <c r="DO1660"/>
      <c r="DP1660"/>
      <c r="DQ1660"/>
      <c r="DR1660"/>
      <c r="DS1660"/>
      <c r="DT1660"/>
      <c r="DU1660"/>
      <c r="DV1660"/>
      <c r="DW1660"/>
      <c r="DX1660"/>
      <c r="DY1660"/>
      <c r="DZ1660"/>
      <c r="EA1660"/>
      <c r="EB1660"/>
      <c r="EC1660"/>
      <c r="ED1660"/>
      <c r="EE1660"/>
      <c r="EF1660"/>
      <c r="EG1660"/>
      <c r="EH1660"/>
      <c r="EI1660"/>
      <c r="EJ1660"/>
      <c r="EK1660"/>
      <c r="EL1660"/>
      <c r="EM1660"/>
      <c r="EN1660"/>
      <c r="EO1660"/>
      <c r="EP1660"/>
      <c r="EQ1660"/>
      <c r="ER1660"/>
      <c r="ES1660"/>
      <c r="ET1660"/>
      <c r="EU1660"/>
      <c r="EV1660"/>
      <c r="EW1660"/>
      <c r="EX1660"/>
      <c r="EY1660"/>
    </row>
    <row r="1661" spans="1:155">
      <c r="A1661"/>
      <c r="B1661"/>
      <c r="C1661"/>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c r="CW1661"/>
      <c r="CX1661"/>
      <c r="CY1661"/>
      <c r="CZ1661"/>
      <c r="DA1661"/>
      <c r="DB1661"/>
      <c r="DC1661"/>
      <c r="DD1661"/>
      <c r="DE1661"/>
      <c r="DF1661"/>
      <c r="DG1661"/>
      <c r="DH1661"/>
      <c r="DI1661"/>
      <c r="DJ1661"/>
      <c r="DK1661"/>
      <c r="DL1661"/>
      <c r="DM1661"/>
      <c r="DN1661"/>
      <c r="DO1661"/>
      <c r="DP1661"/>
      <c r="DQ1661"/>
      <c r="DR1661"/>
      <c r="DS1661"/>
      <c r="DT1661"/>
      <c r="DU1661"/>
      <c r="DV1661"/>
      <c r="DW1661"/>
      <c r="DX1661"/>
      <c r="DY1661"/>
      <c r="DZ1661"/>
      <c r="EA1661"/>
      <c r="EB1661"/>
      <c r="EC1661"/>
      <c r="ED1661"/>
      <c r="EE1661"/>
      <c r="EF1661"/>
      <c r="EG1661"/>
      <c r="EH1661"/>
      <c r="EI1661"/>
      <c r="EJ1661"/>
      <c r="EK1661"/>
      <c r="EL1661"/>
      <c r="EM1661"/>
      <c r="EN1661"/>
      <c r="EO1661"/>
      <c r="EP1661"/>
      <c r="EQ1661"/>
      <c r="ER1661"/>
      <c r="ES1661"/>
      <c r="ET1661"/>
      <c r="EU1661"/>
      <c r="EV1661"/>
      <c r="EW1661"/>
      <c r="EX1661"/>
      <c r="EY1661"/>
    </row>
    <row r="1662" spans="1:155">
      <c r="A1662"/>
      <c r="B1662"/>
      <c r="C1662"/>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c r="CW1662"/>
      <c r="CX1662"/>
      <c r="CY1662"/>
      <c r="CZ1662"/>
      <c r="DA1662"/>
      <c r="DB1662"/>
      <c r="DC1662"/>
      <c r="DD1662"/>
      <c r="DE1662"/>
      <c r="DF1662"/>
      <c r="DG1662"/>
      <c r="DH1662"/>
      <c r="DI1662"/>
      <c r="DJ1662"/>
      <c r="DK1662"/>
      <c r="DL1662"/>
      <c r="DM1662"/>
      <c r="DN1662"/>
      <c r="DO1662"/>
      <c r="DP1662"/>
      <c r="DQ1662"/>
      <c r="DR1662"/>
      <c r="DS1662"/>
      <c r="DT1662"/>
      <c r="DU1662"/>
      <c r="DV1662"/>
      <c r="DW1662"/>
      <c r="DX1662"/>
      <c r="DY1662"/>
      <c r="DZ1662"/>
      <c r="EA1662"/>
      <c r="EB1662"/>
      <c r="EC1662"/>
      <c r="ED1662"/>
      <c r="EE1662"/>
      <c r="EF1662"/>
      <c r="EG1662"/>
      <c r="EH1662"/>
      <c r="EI1662"/>
      <c r="EJ1662"/>
      <c r="EK1662"/>
      <c r="EL1662"/>
      <c r="EM1662"/>
      <c r="EN1662"/>
      <c r="EO1662"/>
      <c r="EP1662"/>
      <c r="EQ1662"/>
      <c r="ER1662"/>
      <c r="ES1662"/>
      <c r="ET1662"/>
      <c r="EU1662"/>
      <c r="EV1662"/>
      <c r="EW1662"/>
      <c r="EX1662"/>
      <c r="EY1662"/>
    </row>
    <row r="1663" spans="1:155">
      <c r="A1663"/>
      <c r="B1663"/>
      <c r="C1663"/>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c r="CW1663"/>
      <c r="CX1663"/>
      <c r="CY1663"/>
      <c r="CZ1663"/>
      <c r="DA1663"/>
      <c r="DB1663"/>
      <c r="DC1663"/>
      <c r="DD1663"/>
      <c r="DE1663"/>
      <c r="DF1663"/>
      <c r="DG1663"/>
      <c r="DH1663"/>
      <c r="DI1663"/>
      <c r="DJ1663"/>
      <c r="DK1663"/>
      <c r="DL1663"/>
      <c r="DM1663"/>
      <c r="DN1663"/>
      <c r="DO1663"/>
      <c r="DP1663"/>
      <c r="DQ1663"/>
      <c r="DR1663"/>
      <c r="DS1663"/>
      <c r="DT1663"/>
      <c r="DU1663"/>
      <c r="DV1663"/>
      <c r="DW1663"/>
      <c r="DX1663"/>
      <c r="DY1663"/>
      <c r="DZ1663"/>
      <c r="EA1663"/>
      <c r="EB1663"/>
      <c r="EC1663"/>
      <c r="ED1663"/>
      <c r="EE1663"/>
      <c r="EF1663"/>
      <c r="EG1663"/>
      <c r="EH1663"/>
      <c r="EI1663"/>
      <c r="EJ1663"/>
      <c r="EK1663"/>
      <c r="EL1663"/>
      <c r="EM1663"/>
      <c r="EN1663"/>
      <c r="EO1663"/>
      <c r="EP1663"/>
      <c r="EQ1663"/>
      <c r="ER1663"/>
      <c r="ES1663"/>
      <c r="ET1663"/>
      <c r="EU1663"/>
      <c r="EV1663"/>
      <c r="EW1663"/>
      <c r="EX1663"/>
      <c r="EY1663"/>
    </row>
    <row r="1664" spans="1:155">
      <c r="A1664"/>
      <c r="B1664"/>
      <c r="C1664"/>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c r="CW1664"/>
      <c r="CX1664"/>
      <c r="CY1664"/>
      <c r="CZ1664"/>
      <c r="DA1664"/>
      <c r="DB1664"/>
      <c r="DC1664"/>
      <c r="DD1664"/>
      <c r="DE1664"/>
      <c r="DF1664"/>
      <c r="DG1664"/>
      <c r="DH1664"/>
      <c r="DI1664"/>
      <c r="DJ1664"/>
      <c r="DK1664"/>
      <c r="DL1664"/>
      <c r="DM1664"/>
      <c r="DN1664"/>
      <c r="DO1664"/>
      <c r="DP1664"/>
      <c r="DQ1664"/>
      <c r="DR1664"/>
      <c r="DS1664"/>
      <c r="DT1664"/>
      <c r="DU1664"/>
      <c r="DV1664"/>
      <c r="DW1664"/>
      <c r="DX1664"/>
      <c r="DY1664"/>
      <c r="DZ1664"/>
      <c r="EA1664"/>
      <c r="EB1664"/>
      <c r="EC1664"/>
      <c r="ED1664"/>
      <c r="EE1664"/>
      <c r="EF1664"/>
      <c r="EG1664"/>
      <c r="EH1664"/>
      <c r="EI1664"/>
      <c r="EJ1664"/>
      <c r="EK1664"/>
      <c r="EL1664"/>
      <c r="EM1664"/>
      <c r="EN1664"/>
      <c r="EO1664"/>
      <c r="EP1664"/>
      <c r="EQ1664"/>
      <c r="ER1664"/>
      <c r="ES1664"/>
      <c r="ET1664"/>
      <c r="EU1664"/>
      <c r="EV1664"/>
      <c r="EW1664"/>
      <c r="EX1664"/>
      <c r="EY1664"/>
    </row>
    <row r="1665" spans="1:155">
      <c r="A1665"/>
      <c r="B1665"/>
      <c r="C1665"/>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c r="CW1665"/>
      <c r="CX1665"/>
      <c r="CY1665"/>
      <c r="CZ1665"/>
      <c r="DA1665"/>
      <c r="DB1665"/>
      <c r="DC1665"/>
      <c r="DD1665"/>
      <c r="DE1665"/>
      <c r="DF1665"/>
      <c r="DG1665"/>
      <c r="DH1665"/>
      <c r="DI1665"/>
      <c r="DJ1665"/>
      <c r="DK1665"/>
      <c r="DL1665"/>
      <c r="DM1665"/>
      <c r="DN1665"/>
      <c r="DO1665"/>
      <c r="DP1665"/>
      <c r="DQ1665"/>
      <c r="DR1665"/>
      <c r="DS1665"/>
      <c r="DT1665"/>
      <c r="DU1665"/>
      <c r="DV1665"/>
      <c r="DW1665"/>
      <c r="DX1665"/>
      <c r="DY1665"/>
      <c r="DZ1665"/>
      <c r="EA1665"/>
      <c r="EB1665"/>
      <c r="EC1665"/>
      <c r="ED1665"/>
      <c r="EE1665"/>
      <c r="EF1665"/>
      <c r="EG1665"/>
      <c r="EH1665"/>
      <c r="EI1665"/>
      <c r="EJ1665"/>
      <c r="EK1665"/>
      <c r="EL1665"/>
      <c r="EM1665"/>
      <c r="EN1665"/>
      <c r="EO1665"/>
      <c r="EP1665"/>
      <c r="EQ1665"/>
      <c r="ER1665"/>
      <c r="ES1665"/>
      <c r="ET1665"/>
      <c r="EU1665"/>
      <c r="EV1665"/>
      <c r="EW1665"/>
      <c r="EX1665"/>
      <c r="EY1665"/>
    </row>
    <row r="1666" spans="1:155">
      <c r="A1666"/>
      <c r="B1666"/>
      <c r="C1666"/>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c r="CW1666"/>
      <c r="CX1666"/>
      <c r="CY1666"/>
      <c r="CZ1666"/>
      <c r="DA1666"/>
      <c r="DB1666"/>
      <c r="DC1666"/>
      <c r="DD1666"/>
      <c r="DE1666"/>
      <c r="DF1666"/>
      <c r="DG1666"/>
      <c r="DH1666"/>
      <c r="DI1666"/>
      <c r="DJ1666"/>
      <c r="DK1666"/>
      <c r="DL1666"/>
      <c r="DM1666"/>
      <c r="DN1666"/>
      <c r="DO1666"/>
      <c r="DP1666"/>
      <c r="DQ1666"/>
      <c r="DR1666"/>
      <c r="DS1666"/>
      <c r="DT1666"/>
      <c r="DU1666"/>
      <c r="DV1666"/>
      <c r="DW1666"/>
      <c r="DX1666"/>
      <c r="DY1666"/>
      <c r="DZ1666"/>
      <c r="EA1666"/>
      <c r="EB1666"/>
      <c r="EC1666"/>
      <c r="ED1666"/>
      <c r="EE1666"/>
      <c r="EF1666"/>
      <c r="EG1666"/>
      <c r="EH1666"/>
      <c r="EI1666"/>
      <c r="EJ1666"/>
      <c r="EK1666"/>
      <c r="EL1666"/>
      <c r="EM1666"/>
      <c r="EN1666"/>
      <c r="EO1666"/>
      <c r="EP1666"/>
      <c r="EQ1666"/>
      <c r="ER1666"/>
      <c r="ES1666"/>
      <c r="ET1666"/>
      <c r="EU1666"/>
      <c r="EV1666"/>
      <c r="EW1666"/>
      <c r="EX1666"/>
      <c r="EY1666"/>
    </row>
    <row r="1667" spans="1:155">
      <c r="A1667"/>
      <c r="B1667"/>
      <c r="C1667"/>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c r="CW1667"/>
      <c r="CX1667"/>
      <c r="CY1667"/>
      <c r="CZ1667"/>
      <c r="DA1667"/>
      <c r="DB1667"/>
      <c r="DC1667"/>
      <c r="DD1667"/>
      <c r="DE1667"/>
      <c r="DF1667"/>
      <c r="DG1667"/>
      <c r="DH1667"/>
      <c r="DI1667"/>
      <c r="DJ1667"/>
      <c r="DK1667"/>
      <c r="DL1667"/>
      <c r="DM1667"/>
      <c r="DN1667"/>
      <c r="DO1667"/>
      <c r="DP1667"/>
      <c r="DQ1667"/>
      <c r="DR1667"/>
      <c r="DS1667"/>
      <c r="DT1667"/>
      <c r="DU1667"/>
      <c r="DV1667"/>
      <c r="DW1667"/>
      <c r="DX1667"/>
      <c r="DY1667"/>
      <c r="DZ1667"/>
      <c r="EA1667"/>
      <c r="EB1667"/>
      <c r="EC1667"/>
      <c r="ED1667"/>
      <c r="EE1667"/>
      <c r="EF1667"/>
      <c r="EG1667"/>
      <c r="EH1667"/>
      <c r="EI1667"/>
      <c r="EJ1667"/>
      <c r="EK1667"/>
      <c r="EL1667"/>
      <c r="EM1667"/>
      <c r="EN1667"/>
      <c r="EO1667"/>
      <c r="EP1667"/>
      <c r="EQ1667"/>
      <c r="ER1667"/>
      <c r="ES1667"/>
      <c r="ET1667"/>
      <c r="EU1667"/>
      <c r="EV1667"/>
      <c r="EW1667"/>
      <c r="EX1667"/>
      <c r="EY1667"/>
    </row>
    <row r="1668" spans="1:155">
      <c r="A1668"/>
      <c r="B1668"/>
      <c r="C1668"/>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c r="CW1668"/>
      <c r="CX1668"/>
      <c r="CY1668"/>
      <c r="CZ1668"/>
      <c r="DA1668"/>
      <c r="DB1668"/>
      <c r="DC1668"/>
      <c r="DD1668"/>
      <c r="DE1668"/>
      <c r="DF1668"/>
      <c r="DG1668"/>
      <c r="DH1668"/>
      <c r="DI1668"/>
      <c r="DJ1668"/>
      <c r="DK1668"/>
      <c r="DL1668"/>
      <c r="DM1668"/>
      <c r="DN1668"/>
      <c r="DO1668"/>
      <c r="DP1668"/>
      <c r="DQ1668"/>
      <c r="DR1668"/>
      <c r="DS1668"/>
      <c r="DT1668"/>
      <c r="DU1668"/>
      <c r="DV1668"/>
      <c r="DW1668"/>
      <c r="DX1668"/>
      <c r="DY1668"/>
      <c r="DZ1668"/>
      <c r="EA1668"/>
      <c r="EB1668"/>
      <c r="EC1668"/>
      <c r="ED1668"/>
      <c r="EE1668"/>
      <c r="EF1668"/>
      <c r="EG1668"/>
      <c r="EH1668"/>
      <c r="EI1668"/>
      <c r="EJ1668"/>
      <c r="EK1668"/>
      <c r="EL1668"/>
      <c r="EM1668"/>
      <c r="EN1668"/>
      <c r="EO1668"/>
      <c r="EP1668"/>
      <c r="EQ1668"/>
      <c r="ER1668"/>
      <c r="ES1668"/>
      <c r="ET1668"/>
      <c r="EU1668"/>
      <c r="EV1668"/>
      <c r="EW1668"/>
      <c r="EX1668"/>
      <c r="EY1668"/>
    </row>
    <row r="1669" spans="1:155">
      <c r="A1669"/>
      <c r="B1669"/>
      <c r="C1669"/>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c r="CW1669"/>
      <c r="CX1669"/>
      <c r="CY1669"/>
      <c r="CZ1669"/>
      <c r="DA1669"/>
      <c r="DB1669"/>
      <c r="DC1669"/>
      <c r="DD1669"/>
      <c r="DE1669"/>
      <c r="DF1669"/>
      <c r="DG1669"/>
      <c r="DH1669"/>
      <c r="DI1669"/>
      <c r="DJ1669"/>
      <c r="DK1669"/>
      <c r="DL1669"/>
      <c r="DM1669"/>
      <c r="DN1669"/>
      <c r="DO1669"/>
      <c r="DP1669"/>
      <c r="DQ1669"/>
      <c r="DR1669"/>
      <c r="DS1669"/>
      <c r="DT1669"/>
      <c r="DU1669"/>
      <c r="DV1669"/>
      <c r="DW1669"/>
      <c r="DX1669"/>
      <c r="DY1669"/>
      <c r="DZ1669"/>
      <c r="EA1669"/>
      <c r="EB1669"/>
      <c r="EC1669"/>
      <c r="ED1669"/>
      <c r="EE1669"/>
      <c r="EF1669"/>
      <c r="EG1669"/>
      <c r="EH1669"/>
      <c r="EI1669"/>
      <c r="EJ1669"/>
      <c r="EK1669"/>
      <c r="EL1669"/>
      <c r="EM1669"/>
      <c r="EN1669"/>
      <c r="EO1669"/>
      <c r="EP1669"/>
      <c r="EQ1669"/>
      <c r="ER1669"/>
      <c r="ES1669"/>
      <c r="ET1669"/>
      <c r="EU1669"/>
      <c r="EV1669"/>
      <c r="EW1669"/>
      <c r="EX1669"/>
      <c r="EY1669"/>
    </row>
    <row r="1670" spans="1:155">
      <c r="A1670"/>
      <c r="B1670"/>
      <c r="C1670"/>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c r="CW1670"/>
      <c r="CX1670"/>
      <c r="CY1670"/>
      <c r="CZ1670"/>
      <c r="DA1670"/>
      <c r="DB1670"/>
      <c r="DC1670"/>
      <c r="DD1670"/>
      <c r="DE1670"/>
      <c r="DF1670"/>
      <c r="DG1670"/>
      <c r="DH1670"/>
      <c r="DI1670"/>
      <c r="DJ1670"/>
      <c r="DK1670"/>
      <c r="DL1670"/>
      <c r="DM1670"/>
      <c r="DN1670"/>
      <c r="DO1670"/>
      <c r="DP1670"/>
      <c r="DQ1670"/>
      <c r="DR1670"/>
      <c r="DS1670"/>
      <c r="DT1670"/>
      <c r="DU1670"/>
      <c r="DV1670"/>
      <c r="DW1670"/>
      <c r="DX1670"/>
      <c r="DY1670"/>
      <c r="DZ1670"/>
      <c r="EA1670"/>
      <c r="EB1670"/>
      <c r="EC1670"/>
      <c r="ED1670"/>
      <c r="EE1670"/>
      <c r="EF1670"/>
      <c r="EG1670"/>
      <c r="EH1670"/>
      <c r="EI1670"/>
      <c r="EJ1670"/>
      <c r="EK1670"/>
      <c r="EL1670"/>
      <c r="EM1670"/>
      <c r="EN1670"/>
      <c r="EO1670"/>
      <c r="EP1670"/>
      <c r="EQ1670"/>
      <c r="ER1670"/>
      <c r="ES1670"/>
      <c r="ET1670"/>
      <c r="EU1670"/>
      <c r="EV1670"/>
      <c r="EW1670"/>
      <c r="EX1670"/>
      <c r="EY1670"/>
    </row>
    <row r="1671" spans="1:155">
      <c r="A1671"/>
      <c r="B1671"/>
      <c r="C1671"/>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c r="CW1671"/>
      <c r="CX1671"/>
      <c r="CY1671"/>
      <c r="CZ1671"/>
      <c r="DA1671"/>
      <c r="DB1671"/>
      <c r="DC1671"/>
      <c r="DD1671"/>
      <c r="DE1671"/>
      <c r="DF1671"/>
      <c r="DG1671"/>
      <c r="DH1671"/>
      <c r="DI1671"/>
      <c r="DJ1671"/>
      <c r="DK1671"/>
      <c r="DL1671"/>
      <c r="DM1671"/>
      <c r="DN1671"/>
      <c r="DO1671"/>
      <c r="DP1671"/>
      <c r="DQ1671"/>
      <c r="DR1671"/>
      <c r="DS1671"/>
      <c r="DT1671"/>
      <c r="DU1671"/>
      <c r="DV1671"/>
      <c r="DW1671"/>
      <c r="DX1671"/>
      <c r="DY1671"/>
      <c r="DZ1671"/>
      <c r="EA1671"/>
      <c r="EB1671"/>
      <c r="EC1671"/>
      <c r="ED1671"/>
      <c r="EE1671"/>
      <c r="EF1671"/>
      <c r="EG1671"/>
      <c r="EH1671"/>
      <c r="EI1671"/>
      <c r="EJ1671"/>
      <c r="EK1671"/>
      <c r="EL1671"/>
      <c r="EM1671"/>
      <c r="EN1671"/>
      <c r="EO1671"/>
      <c r="EP1671"/>
      <c r="EQ1671"/>
      <c r="ER1671"/>
      <c r="ES1671"/>
      <c r="ET1671"/>
      <c r="EU1671"/>
      <c r="EV1671"/>
      <c r="EW1671"/>
      <c r="EX1671"/>
      <c r="EY1671"/>
    </row>
    <row r="1672" spans="1:155">
      <c r="A1672"/>
      <c r="B1672"/>
      <c r="C1672"/>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c r="CW1672"/>
      <c r="CX1672"/>
      <c r="CY1672"/>
      <c r="CZ1672"/>
      <c r="DA1672"/>
      <c r="DB1672"/>
      <c r="DC1672"/>
      <c r="DD1672"/>
      <c r="DE1672"/>
      <c r="DF1672"/>
      <c r="DG1672"/>
      <c r="DH1672"/>
      <c r="DI1672"/>
      <c r="DJ1672"/>
      <c r="DK1672"/>
      <c r="DL1672"/>
      <c r="DM1672"/>
      <c r="DN1672"/>
      <c r="DO1672"/>
      <c r="DP1672"/>
      <c r="DQ1672"/>
      <c r="DR1672"/>
      <c r="DS1672"/>
      <c r="DT1672"/>
      <c r="DU1672"/>
      <c r="DV1672"/>
      <c r="DW1672"/>
      <c r="DX1672"/>
      <c r="DY1672"/>
      <c r="DZ1672"/>
      <c r="EA1672"/>
      <c r="EB1672"/>
      <c r="EC1672"/>
      <c r="ED1672"/>
      <c r="EE1672"/>
      <c r="EF1672"/>
      <c r="EG1672"/>
      <c r="EH1672"/>
      <c r="EI1672"/>
      <c r="EJ1672"/>
      <c r="EK1672"/>
      <c r="EL1672"/>
      <c r="EM1672"/>
      <c r="EN1672"/>
      <c r="EO1672"/>
      <c r="EP1672"/>
      <c r="EQ1672"/>
      <c r="ER1672"/>
      <c r="ES1672"/>
      <c r="ET1672"/>
      <c r="EU1672"/>
      <c r="EV1672"/>
      <c r="EW1672"/>
      <c r="EX1672"/>
      <c r="EY1672"/>
    </row>
    <row r="1673" spans="1:155">
      <c r="A1673"/>
      <c r="B1673"/>
      <c r="C1673"/>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c r="CW1673"/>
      <c r="CX1673"/>
      <c r="CY1673"/>
      <c r="CZ1673"/>
      <c r="DA1673"/>
      <c r="DB1673"/>
      <c r="DC1673"/>
      <c r="DD1673"/>
      <c r="DE1673"/>
      <c r="DF1673"/>
      <c r="DG1673"/>
      <c r="DH1673"/>
      <c r="DI1673"/>
      <c r="DJ1673"/>
      <c r="DK1673"/>
      <c r="DL1673"/>
      <c r="DM1673"/>
      <c r="DN1673"/>
      <c r="DO1673"/>
      <c r="DP1673"/>
      <c r="DQ1673"/>
      <c r="DR1673"/>
      <c r="DS1673"/>
      <c r="DT1673"/>
      <c r="DU1673"/>
      <c r="DV1673"/>
      <c r="DW1673"/>
      <c r="DX1673"/>
      <c r="DY1673"/>
      <c r="DZ1673"/>
      <c r="EA1673"/>
      <c r="EB1673"/>
      <c r="EC1673"/>
      <c r="ED1673"/>
      <c r="EE1673"/>
      <c r="EF1673"/>
      <c r="EG1673"/>
      <c r="EH1673"/>
      <c r="EI1673"/>
      <c r="EJ1673"/>
      <c r="EK1673"/>
      <c r="EL1673"/>
      <c r="EM1673"/>
      <c r="EN1673"/>
      <c r="EO1673"/>
      <c r="EP1673"/>
      <c r="EQ1673"/>
      <c r="ER1673"/>
      <c r="ES1673"/>
      <c r="ET1673"/>
      <c r="EU1673"/>
      <c r="EV1673"/>
      <c r="EW1673"/>
      <c r="EX1673"/>
      <c r="EY1673"/>
    </row>
    <row r="1674" spans="1:155">
      <c r="A1674"/>
      <c r="B1674"/>
      <c r="C1674"/>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c r="CW1674"/>
      <c r="CX1674"/>
      <c r="CY1674"/>
      <c r="CZ1674"/>
      <c r="DA1674"/>
      <c r="DB1674"/>
      <c r="DC1674"/>
      <c r="DD1674"/>
      <c r="DE1674"/>
      <c r="DF1674"/>
      <c r="DG1674"/>
      <c r="DH1674"/>
      <c r="DI1674"/>
      <c r="DJ1674"/>
      <c r="DK1674"/>
      <c r="DL1674"/>
      <c r="DM1674"/>
      <c r="DN1674"/>
      <c r="DO1674"/>
      <c r="DP1674"/>
      <c r="DQ1674"/>
      <c r="DR1674"/>
      <c r="DS1674"/>
      <c r="DT1674"/>
      <c r="DU1674"/>
      <c r="DV1674"/>
      <c r="DW1674"/>
      <c r="DX1674"/>
      <c r="DY1674"/>
      <c r="DZ1674"/>
      <c r="EA1674"/>
      <c r="EB1674"/>
      <c r="EC1674"/>
      <c r="ED1674"/>
      <c r="EE1674"/>
      <c r="EF1674"/>
      <c r="EG1674"/>
      <c r="EH1674"/>
      <c r="EI1674"/>
      <c r="EJ1674"/>
      <c r="EK1674"/>
      <c r="EL1674"/>
      <c r="EM1674"/>
      <c r="EN1674"/>
      <c r="EO1674"/>
      <c r="EP1674"/>
      <c r="EQ1674"/>
      <c r="ER1674"/>
      <c r="ES1674"/>
      <c r="ET1674"/>
      <c r="EU1674"/>
      <c r="EV1674"/>
      <c r="EW1674"/>
      <c r="EX1674"/>
      <c r="EY1674"/>
    </row>
    <row r="1675" spans="1:155">
      <c r="A1675"/>
      <c r="B1675"/>
      <c r="C1675"/>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c r="CW1675"/>
      <c r="CX1675"/>
      <c r="CY1675"/>
      <c r="CZ1675"/>
      <c r="DA1675"/>
      <c r="DB1675"/>
      <c r="DC1675"/>
      <c r="DD1675"/>
      <c r="DE1675"/>
      <c r="DF1675"/>
      <c r="DG1675"/>
      <c r="DH1675"/>
      <c r="DI1675"/>
      <c r="DJ1675"/>
      <c r="DK1675"/>
      <c r="DL1675"/>
      <c r="DM1675"/>
      <c r="DN1675"/>
      <c r="DO1675"/>
      <c r="DP1675"/>
      <c r="DQ1675"/>
      <c r="DR1675"/>
      <c r="DS1675"/>
      <c r="DT1675"/>
      <c r="DU1675"/>
      <c r="DV1675"/>
      <c r="DW1675"/>
      <c r="DX1675"/>
      <c r="DY1675"/>
      <c r="DZ1675"/>
      <c r="EA1675"/>
      <c r="EB1675"/>
      <c r="EC1675"/>
      <c r="ED1675"/>
      <c r="EE1675"/>
      <c r="EF1675"/>
      <c r="EG1675"/>
      <c r="EH1675"/>
      <c r="EI1675"/>
      <c r="EJ1675"/>
      <c r="EK1675"/>
      <c r="EL1675"/>
      <c r="EM1675"/>
      <c r="EN1675"/>
      <c r="EO1675"/>
      <c r="EP1675"/>
      <c r="EQ1675"/>
      <c r="ER1675"/>
      <c r="ES1675"/>
      <c r="ET1675"/>
      <c r="EU1675"/>
      <c r="EV1675"/>
      <c r="EW1675"/>
      <c r="EX1675"/>
      <c r="EY1675"/>
    </row>
    <row r="1676" spans="1:155">
      <c r="A1676"/>
      <c r="B1676"/>
      <c r="C1676"/>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c r="CW1676"/>
      <c r="CX1676"/>
      <c r="CY1676"/>
      <c r="CZ1676"/>
      <c r="DA1676"/>
      <c r="DB1676"/>
      <c r="DC1676"/>
      <c r="DD1676"/>
      <c r="DE1676"/>
      <c r="DF1676"/>
      <c r="DG1676"/>
      <c r="DH1676"/>
      <c r="DI1676"/>
      <c r="DJ1676"/>
      <c r="DK1676"/>
      <c r="DL1676"/>
      <c r="DM1676"/>
      <c r="DN1676"/>
      <c r="DO1676"/>
      <c r="DP1676"/>
      <c r="DQ1676"/>
      <c r="DR1676"/>
      <c r="DS1676"/>
      <c r="DT1676"/>
      <c r="DU1676"/>
      <c r="DV1676"/>
      <c r="DW1676"/>
      <c r="DX1676"/>
      <c r="DY1676"/>
      <c r="DZ1676"/>
      <c r="EA1676"/>
      <c r="EB1676"/>
      <c r="EC1676"/>
      <c r="ED1676"/>
      <c r="EE1676"/>
      <c r="EF1676"/>
      <c r="EG1676"/>
      <c r="EH1676"/>
      <c r="EI1676"/>
      <c r="EJ1676"/>
      <c r="EK1676"/>
      <c r="EL1676"/>
      <c r="EM1676"/>
      <c r="EN1676"/>
      <c r="EO1676"/>
      <c r="EP1676"/>
      <c r="EQ1676"/>
      <c r="ER1676"/>
      <c r="ES1676"/>
      <c r="ET1676"/>
      <c r="EU1676"/>
      <c r="EV1676"/>
      <c r="EW1676"/>
      <c r="EX1676"/>
      <c r="EY1676"/>
    </row>
    <row r="1677" spans="1:155">
      <c r="A1677"/>
      <c r="B1677"/>
      <c r="C1677"/>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c r="CW1677"/>
      <c r="CX1677"/>
      <c r="CY1677"/>
      <c r="CZ1677"/>
      <c r="DA1677"/>
      <c r="DB1677"/>
      <c r="DC1677"/>
      <c r="DD1677"/>
      <c r="DE1677"/>
      <c r="DF1677"/>
      <c r="DG1677"/>
      <c r="DH1677"/>
      <c r="DI1677"/>
      <c r="DJ1677"/>
      <c r="DK1677"/>
      <c r="DL1677"/>
      <c r="DM1677"/>
      <c r="DN1677"/>
      <c r="DO1677"/>
      <c r="DP1677"/>
      <c r="DQ1677"/>
      <c r="DR1677"/>
      <c r="DS1677"/>
      <c r="DT1677"/>
      <c r="DU1677"/>
      <c r="DV1677"/>
      <c r="DW1677"/>
      <c r="DX1677"/>
      <c r="DY1677"/>
      <c r="DZ1677"/>
      <c r="EA1677"/>
      <c r="EB1677"/>
      <c r="EC1677"/>
      <c r="ED1677"/>
      <c r="EE1677"/>
      <c r="EF1677"/>
      <c r="EG1677"/>
      <c r="EH1677"/>
      <c r="EI1677"/>
      <c r="EJ1677"/>
      <c r="EK1677"/>
      <c r="EL1677"/>
      <c r="EM1677"/>
      <c r="EN1677"/>
      <c r="EO1677"/>
      <c r="EP1677"/>
      <c r="EQ1677"/>
      <c r="ER1677"/>
      <c r="ES1677"/>
      <c r="ET1677"/>
      <c r="EU1677"/>
      <c r="EV1677"/>
      <c r="EW1677"/>
      <c r="EX1677"/>
      <c r="EY1677"/>
    </row>
    <row r="1678" spans="1:155">
      <c r="A1678"/>
      <c r="B1678"/>
      <c r="C1678"/>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c r="CW1678"/>
      <c r="CX1678"/>
      <c r="CY1678"/>
      <c r="CZ1678"/>
      <c r="DA1678"/>
      <c r="DB1678"/>
      <c r="DC1678"/>
      <c r="DD1678"/>
      <c r="DE1678"/>
      <c r="DF1678"/>
      <c r="DG1678"/>
      <c r="DH1678"/>
      <c r="DI1678"/>
      <c r="DJ1678"/>
      <c r="DK1678"/>
      <c r="DL1678"/>
      <c r="DM1678"/>
      <c r="DN1678"/>
      <c r="DO1678"/>
      <c r="DP1678"/>
      <c r="DQ1678"/>
      <c r="DR1678"/>
      <c r="DS1678"/>
      <c r="DT1678"/>
      <c r="DU1678"/>
      <c r="DV1678"/>
      <c r="DW1678"/>
      <c r="DX1678"/>
      <c r="DY1678"/>
      <c r="DZ1678"/>
      <c r="EA1678"/>
      <c r="EB1678"/>
      <c r="EC1678"/>
      <c r="ED1678"/>
      <c r="EE1678"/>
      <c r="EF1678"/>
      <c r="EG1678"/>
      <c r="EH1678"/>
      <c r="EI1678"/>
      <c r="EJ1678"/>
      <c r="EK1678"/>
      <c r="EL1678"/>
      <c r="EM1678"/>
      <c r="EN1678"/>
      <c r="EO1678"/>
      <c r="EP1678"/>
      <c r="EQ1678"/>
      <c r="ER1678"/>
      <c r="ES1678"/>
      <c r="ET1678"/>
      <c r="EU1678"/>
      <c r="EV1678"/>
      <c r="EW1678"/>
      <c r="EX1678"/>
      <c r="EY1678"/>
    </row>
    <row r="1679" spans="1:155">
      <c r="A1679"/>
      <c r="B1679"/>
      <c r="C1679"/>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c r="CW1679"/>
      <c r="CX1679"/>
      <c r="CY1679"/>
      <c r="CZ1679"/>
      <c r="DA1679"/>
      <c r="DB1679"/>
      <c r="DC1679"/>
      <c r="DD1679"/>
      <c r="DE1679"/>
      <c r="DF1679"/>
      <c r="DG1679"/>
      <c r="DH1679"/>
      <c r="DI1679"/>
      <c r="DJ1679"/>
      <c r="DK1679"/>
      <c r="DL1679"/>
      <c r="DM1679"/>
      <c r="DN1679"/>
      <c r="DO1679"/>
      <c r="DP1679"/>
      <c r="DQ1679"/>
      <c r="DR1679"/>
      <c r="DS1679"/>
      <c r="DT1679"/>
      <c r="DU1679"/>
      <c r="DV1679"/>
      <c r="DW1679"/>
      <c r="DX1679"/>
      <c r="DY1679"/>
      <c r="DZ1679"/>
      <c r="EA1679"/>
      <c r="EB1679"/>
      <c r="EC1679"/>
      <c r="ED1679"/>
      <c r="EE1679"/>
      <c r="EF1679"/>
      <c r="EG1679"/>
      <c r="EH1679"/>
      <c r="EI1679"/>
      <c r="EJ1679"/>
      <c r="EK1679"/>
      <c r="EL1679"/>
      <c r="EM1679"/>
      <c r="EN1679"/>
      <c r="EO1679"/>
      <c r="EP1679"/>
      <c r="EQ1679"/>
      <c r="ER1679"/>
      <c r="ES1679"/>
      <c r="ET1679"/>
      <c r="EU1679"/>
      <c r="EV1679"/>
      <c r="EW1679"/>
      <c r="EX1679"/>
      <c r="EY1679"/>
    </row>
    <row r="1680" spans="1:155">
      <c r="A1680"/>
      <c r="B1680"/>
      <c r="C1680"/>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c r="CW1680"/>
      <c r="CX1680"/>
      <c r="CY1680"/>
      <c r="CZ1680"/>
      <c r="DA1680"/>
      <c r="DB1680"/>
      <c r="DC1680"/>
      <c r="DD1680"/>
      <c r="DE1680"/>
      <c r="DF1680"/>
      <c r="DG1680"/>
      <c r="DH1680"/>
      <c r="DI1680"/>
      <c r="DJ1680"/>
      <c r="DK1680"/>
      <c r="DL1680"/>
      <c r="DM1680"/>
      <c r="DN1680"/>
      <c r="DO1680"/>
      <c r="DP1680"/>
      <c r="DQ1680"/>
      <c r="DR1680"/>
      <c r="DS1680"/>
      <c r="DT1680"/>
      <c r="DU1680"/>
      <c r="DV1680"/>
      <c r="DW1680"/>
      <c r="DX1680"/>
      <c r="DY1680"/>
      <c r="DZ1680"/>
      <c r="EA1680"/>
      <c r="EB1680"/>
      <c r="EC1680"/>
      <c r="ED1680"/>
      <c r="EE1680"/>
      <c r="EF1680"/>
      <c r="EG1680"/>
      <c r="EH1680"/>
      <c r="EI1680"/>
      <c r="EJ1680"/>
      <c r="EK1680"/>
      <c r="EL1680"/>
      <c r="EM1680"/>
      <c r="EN1680"/>
      <c r="EO1680"/>
      <c r="EP1680"/>
      <c r="EQ1680"/>
      <c r="ER1680"/>
      <c r="ES1680"/>
      <c r="ET1680"/>
      <c r="EU1680"/>
      <c r="EV1680"/>
      <c r="EW1680"/>
      <c r="EX1680"/>
      <c r="EY1680"/>
    </row>
    <row r="1681" spans="1:155">
      <c r="A1681"/>
      <c r="B1681"/>
      <c r="C1681"/>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c r="CW1681"/>
      <c r="CX1681"/>
      <c r="CY1681"/>
      <c r="CZ1681"/>
      <c r="DA1681"/>
      <c r="DB1681"/>
      <c r="DC1681"/>
      <c r="DD1681"/>
      <c r="DE1681"/>
      <c r="DF1681"/>
      <c r="DG1681"/>
      <c r="DH1681"/>
      <c r="DI1681"/>
      <c r="DJ1681"/>
      <c r="DK1681"/>
      <c r="DL1681"/>
      <c r="DM1681"/>
      <c r="DN1681"/>
      <c r="DO1681"/>
      <c r="DP1681"/>
      <c r="DQ1681"/>
      <c r="DR1681"/>
      <c r="DS1681"/>
      <c r="DT1681"/>
      <c r="DU1681"/>
      <c r="DV1681"/>
      <c r="DW1681"/>
      <c r="DX1681"/>
      <c r="DY1681"/>
      <c r="DZ1681"/>
      <c r="EA1681"/>
      <c r="EB1681"/>
      <c r="EC1681"/>
      <c r="ED1681"/>
      <c r="EE1681"/>
      <c r="EF1681"/>
      <c r="EG1681"/>
      <c r="EH1681"/>
      <c r="EI1681"/>
      <c r="EJ1681"/>
      <c r="EK1681"/>
      <c r="EL1681"/>
      <c r="EM1681"/>
      <c r="EN1681"/>
      <c r="EO1681"/>
      <c r="EP1681"/>
      <c r="EQ1681"/>
      <c r="ER1681"/>
      <c r="ES1681"/>
      <c r="ET1681"/>
      <c r="EU1681"/>
      <c r="EV1681"/>
      <c r="EW1681"/>
      <c r="EX1681"/>
      <c r="EY1681"/>
    </row>
    <row r="1682" spans="1:155">
      <c r="A1682"/>
      <c r="B1682"/>
      <c r="C1682"/>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c r="CW1682"/>
      <c r="CX1682"/>
      <c r="CY1682"/>
      <c r="CZ1682"/>
      <c r="DA1682"/>
      <c r="DB1682"/>
      <c r="DC1682"/>
      <c r="DD1682"/>
      <c r="DE1682"/>
      <c r="DF1682"/>
      <c r="DG1682"/>
      <c r="DH1682"/>
      <c r="DI1682"/>
      <c r="DJ1682"/>
      <c r="DK1682"/>
      <c r="DL1682"/>
      <c r="DM1682"/>
      <c r="DN1682"/>
      <c r="DO1682"/>
      <c r="DP1682"/>
      <c r="DQ1682"/>
      <c r="DR1682"/>
      <c r="DS1682"/>
      <c r="DT1682"/>
      <c r="DU1682"/>
      <c r="DV1682"/>
      <c r="DW1682"/>
      <c r="DX1682"/>
      <c r="DY1682"/>
      <c r="DZ1682"/>
      <c r="EA1682"/>
      <c r="EB1682"/>
      <c r="EC1682"/>
      <c r="ED1682"/>
      <c r="EE1682"/>
      <c r="EF1682"/>
      <c r="EG1682"/>
      <c r="EH1682"/>
      <c r="EI1682"/>
      <c r="EJ1682"/>
      <c r="EK1682"/>
      <c r="EL1682"/>
      <c r="EM1682"/>
      <c r="EN1682"/>
      <c r="EO1682"/>
      <c r="EP1682"/>
      <c r="EQ1682"/>
      <c r="ER1682"/>
      <c r="ES1682"/>
      <c r="ET1682"/>
      <c r="EU1682"/>
      <c r="EV1682"/>
      <c r="EW1682"/>
      <c r="EX1682"/>
      <c r="EY1682"/>
    </row>
    <row r="1683" spans="1:155">
      <c r="A1683"/>
      <c r="B1683"/>
      <c r="C1683"/>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c r="CW1683"/>
      <c r="CX1683"/>
      <c r="CY1683"/>
      <c r="CZ1683"/>
      <c r="DA1683"/>
      <c r="DB1683"/>
      <c r="DC1683"/>
      <c r="DD1683"/>
      <c r="DE1683"/>
      <c r="DF1683"/>
      <c r="DG1683"/>
      <c r="DH1683"/>
      <c r="DI1683"/>
      <c r="DJ1683"/>
      <c r="DK1683"/>
      <c r="DL1683"/>
      <c r="DM1683"/>
      <c r="DN1683"/>
      <c r="DO1683"/>
      <c r="DP1683"/>
      <c r="DQ1683"/>
      <c r="DR1683"/>
      <c r="DS1683"/>
      <c r="DT1683"/>
      <c r="DU1683"/>
      <c r="DV1683"/>
      <c r="DW1683"/>
      <c r="DX1683"/>
      <c r="DY1683"/>
      <c r="DZ1683"/>
      <c r="EA1683"/>
      <c r="EB1683"/>
      <c r="EC1683"/>
      <c r="ED1683"/>
      <c r="EE1683"/>
      <c r="EF1683"/>
      <c r="EG1683"/>
      <c r="EH1683"/>
      <c r="EI1683"/>
      <c r="EJ1683"/>
      <c r="EK1683"/>
      <c r="EL1683"/>
      <c r="EM1683"/>
      <c r="EN1683"/>
      <c r="EO1683"/>
      <c r="EP1683"/>
      <c r="EQ1683"/>
      <c r="ER1683"/>
      <c r="ES1683"/>
      <c r="ET1683"/>
      <c r="EU1683"/>
      <c r="EV1683"/>
      <c r="EW1683"/>
      <c r="EX1683"/>
      <c r="EY1683"/>
    </row>
    <row r="1684" spans="1:155">
      <c r="A1684"/>
      <c r="B1684"/>
      <c r="C1684"/>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c r="CW1684"/>
      <c r="CX1684"/>
      <c r="CY1684"/>
      <c r="CZ1684"/>
      <c r="DA1684"/>
      <c r="DB1684"/>
      <c r="DC1684"/>
      <c r="DD1684"/>
      <c r="DE1684"/>
      <c r="DF1684"/>
      <c r="DG1684"/>
      <c r="DH1684"/>
      <c r="DI1684"/>
      <c r="DJ1684"/>
      <c r="DK1684"/>
      <c r="DL1684"/>
      <c r="DM1684"/>
      <c r="DN1684"/>
      <c r="DO1684"/>
      <c r="DP1684"/>
      <c r="DQ1684"/>
      <c r="DR1684"/>
      <c r="DS1684"/>
      <c r="DT1684"/>
      <c r="DU1684"/>
      <c r="DV1684"/>
      <c r="DW1684"/>
      <c r="DX1684"/>
      <c r="DY1684"/>
      <c r="DZ1684"/>
      <c r="EA1684"/>
      <c r="EB1684"/>
      <c r="EC1684"/>
      <c r="ED1684"/>
      <c r="EE1684"/>
      <c r="EF1684"/>
      <c r="EG1684"/>
      <c r="EH1684"/>
      <c r="EI1684"/>
      <c r="EJ1684"/>
      <c r="EK1684"/>
      <c r="EL1684"/>
      <c r="EM1684"/>
      <c r="EN1684"/>
      <c r="EO1684"/>
      <c r="EP1684"/>
      <c r="EQ1684"/>
      <c r="ER1684"/>
      <c r="ES1684"/>
      <c r="ET1684"/>
      <c r="EU1684"/>
      <c r="EV1684"/>
      <c r="EW1684"/>
      <c r="EX1684"/>
      <c r="EY1684"/>
    </row>
    <row r="1685" spans="1:155">
      <c r="A1685"/>
      <c r="B1685"/>
      <c r="C1685"/>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c r="CW1685"/>
      <c r="CX1685"/>
      <c r="CY1685"/>
      <c r="CZ1685"/>
      <c r="DA1685"/>
      <c r="DB1685"/>
      <c r="DC1685"/>
      <c r="DD1685"/>
      <c r="DE1685"/>
      <c r="DF1685"/>
      <c r="DG1685"/>
      <c r="DH1685"/>
      <c r="DI1685"/>
      <c r="DJ1685"/>
      <c r="DK1685"/>
      <c r="DL1685"/>
      <c r="DM1685"/>
      <c r="DN1685"/>
      <c r="DO1685"/>
      <c r="DP1685"/>
      <c r="DQ1685"/>
      <c r="DR1685"/>
      <c r="DS1685"/>
      <c r="DT1685"/>
      <c r="DU1685"/>
      <c r="DV1685"/>
      <c r="DW1685"/>
      <c r="DX1685"/>
      <c r="DY1685"/>
      <c r="DZ1685"/>
      <c r="EA1685"/>
      <c r="EB1685"/>
      <c r="EC1685"/>
      <c r="ED1685"/>
      <c r="EE1685"/>
      <c r="EF1685"/>
      <c r="EG1685"/>
      <c r="EH1685"/>
      <c r="EI1685"/>
      <c r="EJ1685"/>
      <c r="EK1685"/>
      <c r="EL1685"/>
      <c r="EM1685"/>
      <c r="EN1685"/>
      <c r="EO1685"/>
      <c r="EP1685"/>
      <c r="EQ1685"/>
      <c r="ER1685"/>
      <c r="ES1685"/>
      <c r="ET1685"/>
      <c r="EU1685"/>
      <c r="EV1685"/>
      <c r="EW1685"/>
      <c r="EX1685"/>
      <c r="EY1685"/>
    </row>
    <row r="1686" spans="1:155">
      <c r="A1686"/>
      <c r="B1686"/>
      <c r="C1686"/>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c r="CW1686"/>
      <c r="CX1686"/>
      <c r="CY1686"/>
      <c r="CZ1686"/>
      <c r="DA1686"/>
      <c r="DB1686"/>
      <c r="DC1686"/>
      <c r="DD1686"/>
      <c r="DE1686"/>
      <c r="DF1686"/>
      <c r="DG1686"/>
      <c r="DH1686"/>
      <c r="DI1686"/>
      <c r="DJ1686"/>
      <c r="DK1686"/>
      <c r="DL1686"/>
      <c r="DM1686"/>
      <c r="DN1686"/>
      <c r="DO1686"/>
      <c r="DP1686"/>
      <c r="DQ1686"/>
      <c r="DR1686"/>
      <c r="DS1686"/>
      <c r="DT1686"/>
      <c r="DU1686"/>
      <c r="DV1686"/>
      <c r="DW1686"/>
      <c r="DX1686"/>
      <c r="DY1686"/>
      <c r="DZ1686"/>
      <c r="EA1686"/>
      <c r="EB1686"/>
      <c r="EC1686"/>
      <c r="ED1686"/>
      <c r="EE1686"/>
      <c r="EF1686"/>
      <c r="EG1686"/>
      <c r="EH1686"/>
      <c r="EI1686"/>
      <c r="EJ1686"/>
      <c r="EK1686"/>
      <c r="EL1686"/>
      <c r="EM1686"/>
      <c r="EN1686"/>
      <c r="EO1686"/>
      <c r="EP1686"/>
      <c r="EQ1686"/>
      <c r="ER1686"/>
      <c r="ES1686"/>
      <c r="ET1686"/>
      <c r="EU1686"/>
      <c r="EV1686"/>
      <c r="EW1686"/>
      <c r="EX1686"/>
      <c r="EY1686"/>
    </row>
    <row r="1687" spans="1:155">
      <c r="A1687"/>
      <c r="B1687"/>
      <c r="C1687"/>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c r="CW1687"/>
      <c r="CX1687"/>
      <c r="CY1687"/>
      <c r="CZ1687"/>
      <c r="DA1687"/>
      <c r="DB1687"/>
      <c r="DC1687"/>
      <c r="DD1687"/>
      <c r="DE1687"/>
      <c r="DF1687"/>
      <c r="DG1687"/>
      <c r="DH1687"/>
      <c r="DI1687"/>
      <c r="DJ1687"/>
      <c r="DK1687"/>
      <c r="DL1687"/>
      <c r="DM1687"/>
      <c r="DN1687"/>
      <c r="DO1687"/>
      <c r="DP1687"/>
      <c r="DQ1687"/>
      <c r="DR1687"/>
      <c r="DS1687"/>
      <c r="DT1687"/>
      <c r="DU1687"/>
      <c r="DV1687"/>
      <c r="DW1687"/>
      <c r="DX1687"/>
      <c r="DY1687"/>
      <c r="DZ1687"/>
      <c r="EA1687"/>
      <c r="EB1687"/>
      <c r="EC1687"/>
      <c r="ED1687"/>
      <c r="EE1687"/>
      <c r="EF1687"/>
      <c r="EG1687"/>
      <c r="EH1687"/>
      <c r="EI1687"/>
      <c r="EJ1687"/>
      <c r="EK1687"/>
      <c r="EL1687"/>
      <c r="EM1687"/>
      <c r="EN1687"/>
      <c r="EO1687"/>
      <c r="EP1687"/>
      <c r="EQ1687"/>
      <c r="ER1687"/>
      <c r="ES1687"/>
      <c r="ET1687"/>
      <c r="EU1687"/>
      <c r="EV1687"/>
      <c r="EW1687"/>
      <c r="EX1687"/>
      <c r="EY1687"/>
    </row>
    <row r="1688" spans="1:155">
      <c r="A1688"/>
      <c r="B1688"/>
      <c r="C1688"/>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c r="CW1688"/>
      <c r="CX1688"/>
      <c r="CY1688"/>
      <c r="CZ1688"/>
      <c r="DA1688"/>
      <c r="DB1688"/>
      <c r="DC1688"/>
      <c r="DD1688"/>
      <c r="DE1688"/>
      <c r="DF1688"/>
      <c r="DG1688"/>
      <c r="DH1688"/>
      <c r="DI1688"/>
      <c r="DJ1688"/>
      <c r="DK1688"/>
      <c r="DL1688"/>
      <c r="DM1688"/>
      <c r="DN1688"/>
      <c r="DO1688"/>
      <c r="DP1688"/>
      <c r="DQ1688"/>
      <c r="DR1688"/>
      <c r="DS1688"/>
      <c r="DT1688"/>
      <c r="DU1688"/>
      <c r="DV1688"/>
      <c r="DW1688"/>
      <c r="DX1688"/>
      <c r="DY1688"/>
      <c r="DZ1688"/>
      <c r="EA1688"/>
      <c r="EB1688"/>
      <c r="EC1688"/>
      <c r="ED1688"/>
      <c r="EE1688"/>
      <c r="EF1688"/>
      <c r="EG1688"/>
      <c r="EH1688"/>
      <c r="EI1688"/>
      <c r="EJ1688"/>
      <c r="EK1688"/>
      <c r="EL1688"/>
      <c r="EM1688"/>
      <c r="EN1688"/>
      <c r="EO1688"/>
      <c r="EP1688"/>
      <c r="EQ1688"/>
      <c r="ER1688"/>
      <c r="ES1688"/>
      <c r="ET1688"/>
      <c r="EU1688"/>
      <c r="EV1688"/>
      <c r="EW1688"/>
      <c r="EX1688"/>
      <c r="EY1688"/>
    </row>
    <row r="1689" spans="1:155">
      <c r="A1689"/>
      <c r="B1689"/>
      <c r="C1689"/>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c r="CW1689"/>
      <c r="CX1689"/>
      <c r="CY1689"/>
      <c r="CZ1689"/>
      <c r="DA1689"/>
      <c r="DB1689"/>
      <c r="DC1689"/>
      <c r="DD1689"/>
      <c r="DE1689"/>
      <c r="DF1689"/>
      <c r="DG1689"/>
      <c r="DH1689"/>
      <c r="DI1689"/>
      <c r="DJ1689"/>
      <c r="DK1689"/>
      <c r="DL1689"/>
      <c r="DM1689"/>
      <c r="DN1689"/>
      <c r="DO1689"/>
      <c r="DP1689"/>
      <c r="DQ1689"/>
      <c r="DR1689"/>
      <c r="DS1689"/>
      <c r="DT1689"/>
      <c r="DU1689"/>
      <c r="DV1689"/>
      <c r="DW1689"/>
      <c r="DX1689"/>
      <c r="DY1689"/>
      <c r="DZ1689"/>
      <c r="EA1689"/>
      <c r="EB1689"/>
      <c r="EC1689"/>
      <c r="ED1689"/>
      <c r="EE1689"/>
      <c r="EF1689"/>
      <c r="EG1689"/>
      <c r="EH1689"/>
      <c r="EI1689"/>
      <c r="EJ1689"/>
      <c r="EK1689"/>
      <c r="EL1689"/>
      <c r="EM1689"/>
      <c r="EN1689"/>
      <c r="EO1689"/>
      <c r="EP1689"/>
      <c r="EQ1689"/>
      <c r="ER1689"/>
      <c r="ES1689"/>
      <c r="ET1689"/>
      <c r="EU1689"/>
      <c r="EV1689"/>
      <c r="EW1689"/>
      <c r="EX1689"/>
      <c r="EY1689"/>
    </row>
    <row r="1690" spans="1:155">
      <c r="A1690"/>
      <c r="B1690"/>
      <c r="C1690"/>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c r="CW1690"/>
      <c r="CX1690"/>
      <c r="CY1690"/>
      <c r="CZ1690"/>
      <c r="DA1690"/>
      <c r="DB1690"/>
      <c r="DC1690"/>
      <c r="DD1690"/>
      <c r="DE1690"/>
      <c r="DF1690"/>
      <c r="DG1690"/>
      <c r="DH1690"/>
      <c r="DI1690"/>
      <c r="DJ1690"/>
      <c r="DK1690"/>
      <c r="DL1690"/>
      <c r="DM1690"/>
      <c r="DN1690"/>
      <c r="DO1690"/>
      <c r="DP1690"/>
      <c r="DQ1690"/>
      <c r="DR1690"/>
      <c r="DS1690"/>
      <c r="DT1690"/>
      <c r="DU1690"/>
      <c r="DV1690"/>
      <c r="DW1690"/>
      <c r="DX1690"/>
      <c r="DY1690"/>
      <c r="DZ1690"/>
      <c r="EA1690"/>
      <c r="EB1690"/>
      <c r="EC1690"/>
      <c r="ED1690"/>
      <c r="EE1690"/>
      <c r="EF1690"/>
      <c r="EG1690"/>
      <c r="EH1690"/>
      <c r="EI1690"/>
      <c r="EJ1690"/>
      <c r="EK1690"/>
      <c r="EL1690"/>
      <c r="EM1690"/>
      <c r="EN1690"/>
      <c r="EO1690"/>
      <c r="EP1690"/>
      <c r="EQ1690"/>
      <c r="ER1690"/>
      <c r="ES1690"/>
      <c r="ET1690"/>
      <c r="EU1690"/>
      <c r="EV1690"/>
      <c r="EW1690"/>
      <c r="EX1690"/>
      <c r="EY1690"/>
    </row>
    <row r="1691" spans="1:155">
      <c r="A1691"/>
      <c r="B1691"/>
      <c r="C1691"/>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c r="CW1691"/>
      <c r="CX1691"/>
      <c r="CY1691"/>
      <c r="CZ1691"/>
      <c r="DA1691"/>
      <c r="DB1691"/>
      <c r="DC1691"/>
      <c r="DD1691"/>
      <c r="DE1691"/>
      <c r="DF1691"/>
      <c r="DG1691"/>
      <c r="DH1691"/>
      <c r="DI1691"/>
      <c r="DJ1691"/>
      <c r="DK1691"/>
      <c r="DL1691"/>
      <c r="DM1691"/>
      <c r="DN1691"/>
      <c r="DO1691"/>
      <c r="DP1691"/>
      <c r="DQ1691"/>
      <c r="DR1691"/>
      <c r="DS1691"/>
      <c r="DT1691"/>
      <c r="DU1691"/>
      <c r="DV1691"/>
      <c r="DW1691"/>
      <c r="DX1691"/>
      <c r="DY1691"/>
      <c r="DZ1691"/>
      <c r="EA1691"/>
      <c r="EB1691"/>
      <c r="EC1691"/>
      <c r="ED1691"/>
      <c r="EE1691"/>
      <c r="EF1691"/>
      <c r="EG1691"/>
      <c r="EH1691"/>
      <c r="EI1691"/>
      <c r="EJ1691"/>
      <c r="EK1691"/>
      <c r="EL1691"/>
      <c r="EM1691"/>
      <c r="EN1691"/>
      <c r="EO1691"/>
      <c r="EP1691"/>
      <c r="EQ1691"/>
      <c r="ER1691"/>
      <c r="ES1691"/>
      <c r="ET1691"/>
      <c r="EU1691"/>
      <c r="EV1691"/>
      <c r="EW1691"/>
      <c r="EX1691"/>
      <c r="EY1691"/>
    </row>
    <row r="1692" spans="1:155">
      <c r="A1692"/>
      <c r="B1692"/>
      <c r="C1692"/>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c r="CW1692"/>
      <c r="CX1692"/>
      <c r="CY1692"/>
      <c r="CZ1692"/>
      <c r="DA1692"/>
      <c r="DB1692"/>
      <c r="DC1692"/>
      <c r="DD1692"/>
      <c r="DE1692"/>
      <c r="DF1692"/>
      <c r="DG1692"/>
      <c r="DH1692"/>
      <c r="DI1692"/>
      <c r="DJ1692"/>
      <c r="DK1692"/>
      <c r="DL1692"/>
      <c r="DM1692"/>
      <c r="DN1692"/>
      <c r="DO1692"/>
      <c r="DP1692"/>
      <c r="DQ1692"/>
      <c r="DR1692"/>
      <c r="DS1692"/>
      <c r="DT1692"/>
      <c r="DU1692"/>
      <c r="DV1692"/>
      <c r="DW1692"/>
      <c r="DX1692"/>
      <c r="DY1692"/>
      <c r="DZ1692"/>
      <c r="EA1692"/>
      <c r="EB1692"/>
      <c r="EC1692"/>
      <c r="ED1692"/>
      <c r="EE1692"/>
      <c r="EF1692"/>
      <c r="EG1692"/>
      <c r="EH1692"/>
      <c r="EI1692"/>
      <c r="EJ1692"/>
      <c r="EK1692"/>
      <c r="EL1692"/>
      <c r="EM1692"/>
      <c r="EN1692"/>
      <c r="EO1692"/>
      <c r="EP1692"/>
      <c r="EQ1692"/>
      <c r="ER1692"/>
      <c r="ES1692"/>
      <c r="ET1692"/>
      <c r="EU1692"/>
      <c r="EV1692"/>
      <c r="EW1692"/>
      <c r="EX1692"/>
      <c r="EY1692"/>
    </row>
    <row r="1693" spans="1:155">
      <c r="A1693"/>
      <c r="B1693"/>
      <c r="C1693"/>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c r="CW1693"/>
      <c r="CX1693"/>
      <c r="CY1693"/>
      <c r="CZ1693"/>
      <c r="DA1693"/>
      <c r="DB1693"/>
      <c r="DC1693"/>
      <c r="DD1693"/>
      <c r="DE1693"/>
      <c r="DF1693"/>
      <c r="DG1693"/>
      <c r="DH1693"/>
      <c r="DI1693"/>
      <c r="DJ1693"/>
      <c r="DK1693"/>
      <c r="DL1693"/>
      <c r="DM1693"/>
      <c r="DN1693"/>
      <c r="DO1693"/>
      <c r="DP1693"/>
      <c r="DQ1693"/>
      <c r="DR1693"/>
      <c r="DS1693"/>
      <c r="DT1693"/>
      <c r="DU1693"/>
      <c r="DV1693"/>
      <c r="DW1693"/>
      <c r="DX1693"/>
      <c r="DY1693"/>
      <c r="DZ1693"/>
      <c r="EA1693"/>
      <c r="EB1693"/>
      <c r="EC1693"/>
      <c r="ED1693"/>
      <c r="EE1693"/>
      <c r="EF1693"/>
      <c r="EG1693"/>
      <c r="EH1693"/>
      <c r="EI1693"/>
      <c r="EJ1693"/>
      <c r="EK1693"/>
      <c r="EL1693"/>
      <c r="EM1693"/>
      <c r="EN1693"/>
      <c r="EO1693"/>
      <c r="EP1693"/>
      <c r="EQ1693"/>
      <c r="ER1693"/>
      <c r="ES1693"/>
      <c r="ET1693"/>
      <c r="EU1693"/>
      <c r="EV1693"/>
      <c r="EW1693"/>
      <c r="EX1693"/>
      <c r="EY1693"/>
    </row>
    <row r="1694" spans="1:155">
      <c r="A1694"/>
      <c r="B1694"/>
      <c r="C1694"/>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c r="CW1694"/>
      <c r="CX1694"/>
      <c r="CY1694"/>
      <c r="CZ1694"/>
      <c r="DA1694"/>
      <c r="DB1694"/>
      <c r="DC1694"/>
      <c r="DD1694"/>
      <c r="DE1694"/>
      <c r="DF1694"/>
      <c r="DG1694"/>
      <c r="DH1694"/>
      <c r="DI1694"/>
      <c r="DJ1694"/>
      <c r="DK1694"/>
      <c r="DL1694"/>
      <c r="DM1694"/>
      <c r="DN1694"/>
      <c r="DO1694"/>
      <c r="DP1694"/>
      <c r="DQ1694"/>
      <c r="DR1694"/>
      <c r="DS1694"/>
      <c r="DT1694"/>
      <c r="DU1694"/>
      <c r="DV1694"/>
      <c r="DW1694"/>
      <c r="DX1694"/>
      <c r="DY1694"/>
      <c r="DZ1694"/>
      <c r="EA1694"/>
      <c r="EB1694"/>
      <c r="EC1694"/>
      <c r="ED1694"/>
      <c r="EE1694"/>
      <c r="EF1694"/>
      <c r="EG1694"/>
      <c r="EH1694"/>
      <c r="EI1694"/>
      <c r="EJ1694"/>
      <c r="EK1694"/>
      <c r="EL1694"/>
      <c r="EM1694"/>
      <c r="EN1694"/>
      <c r="EO1694"/>
      <c r="EP1694"/>
      <c r="EQ1694"/>
      <c r="ER1694"/>
      <c r="ES1694"/>
      <c r="ET1694"/>
      <c r="EU1694"/>
      <c r="EV1694"/>
      <c r="EW1694"/>
      <c r="EX1694"/>
      <c r="EY1694"/>
    </row>
    <row r="1695" spans="1:155">
      <c r="A1695"/>
      <c r="B1695"/>
      <c r="C1695"/>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c r="CW1695"/>
      <c r="CX1695"/>
      <c r="CY1695"/>
      <c r="CZ1695"/>
      <c r="DA1695"/>
      <c r="DB1695"/>
      <c r="DC1695"/>
      <c r="DD1695"/>
      <c r="DE1695"/>
      <c r="DF1695"/>
      <c r="DG1695"/>
      <c r="DH1695"/>
      <c r="DI1695"/>
      <c r="DJ1695"/>
      <c r="DK1695"/>
      <c r="DL1695"/>
      <c r="DM1695"/>
      <c r="DN1695"/>
      <c r="DO1695"/>
      <c r="DP1695"/>
      <c r="DQ1695"/>
      <c r="DR1695"/>
      <c r="DS1695"/>
      <c r="DT1695"/>
      <c r="DU1695"/>
      <c r="DV1695"/>
      <c r="DW1695"/>
      <c r="DX1695"/>
      <c r="DY1695"/>
      <c r="DZ1695"/>
      <c r="EA1695"/>
      <c r="EB1695"/>
      <c r="EC1695"/>
      <c r="ED1695"/>
      <c r="EE1695"/>
      <c r="EF1695"/>
      <c r="EG1695"/>
      <c r="EH1695"/>
      <c r="EI1695"/>
      <c r="EJ1695"/>
      <c r="EK1695"/>
      <c r="EL1695"/>
      <c r="EM1695"/>
      <c r="EN1695"/>
      <c r="EO1695"/>
      <c r="EP1695"/>
      <c r="EQ1695"/>
      <c r="ER1695"/>
      <c r="ES1695"/>
      <c r="ET1695"/>
      <c r="EU1695"/>
      <c r="EV1695"/>
      <c r="EW1695"/>
      <c r="EX1695"/>
      <c r="EY1695"/>
    </row>
    <row r="1696" spans="1:155">
      <c r="A1696"/>
      <c r="B1696"/>
      <c r="C1696"/>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c r="CW1696"/>
      <c r="CX1696"/>
      <c r="CY1696"/>
      <c r="CZ1696"/>
      <c r="DA1696"/>
      <c r="DB1696"/>
      <c r="DC1696"/>
      <c r="DD1696"/>
      <c r="DE1696"/>
      <c r="DF1696"/>
      <c r="DG1696"/>
      <c r="DH1696"/>
      <c r="DI1696"/>
      <c r="DJ1696"/>
      <c r="DK1696"/>
      <c r="DL1696"/>
      <c r="DM1696"/>
      <c r="DN1696"/>
      <c r="DO1696"/>
      <c r="DP1696"/>
      <c r="DQ1696"/>
      <c r="DR1696"/>
      <c r="DS1696"/>
      <c r="DT1696"/>
      <c r="DU1696"/>
      <c r="DV1696"/>
      <c r="DW1696"/>
      <c r="DX1696"/>
      <c r="DY1696"/>
      <c r="DZ1696"/>
      <c r="EA1696"/>
      <c r="EB1696"/>
      <c r="EC1696"/>
      <c r="ED1696"/>
      <c r="EE1696"/>
      <c r="EF1696"/>
      <c r="EG1696"/>
      <c r="EH1696"/>
      <c r="EI1696"/>
      <c r="EJ1696"/>
      <c r="EK1696"/>
      <c r="EL1696"/>
      <c r="EM1696"/>
      <c r="EN1696"/>
      <c r="EO1696"/>
      <c r="EP1696"/>
      <c r="EQ1696"/>
      <c r="ER1696"/>
      <c r="ES1696"/>
      <c r="ET1696"/>
      <c r="EU1696"/>
      <c r="EV1696"/>
      <c r="EW1696"/>
      <c r="EX1696"/>
      <c r="EY1696"/>
    </row>
    <row r="1697" spans="1:155">
      <c r="A1697"/>
      <c r="B1697"/>
      <c r="C1697"/>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c r="CW1697"/>
      <c r="CX1697"/>
      <c r="CY1697"/>
      <c r="CZ1697"/>
      <c r="DA1697"/>
      <c r="DB1697"/>
      <c r="DC1697"/>
      <c r="DD1697"/>
      <c r="DE1697"/>
      <c r="DF1697"/>
      <c r="DG1697"/>
      <c r="DH1697"/>
      <c r="DI1697"/>
      <c r="DJ1697"/>
      <c r="DK1697"/>
      <c r="DL1697"/>
      <c r="DM1697"/>
      <c r="DN1697"/>
      <c r="DO1697"/>
      <c r="DP1697"/>
      <c r="DQ1697"/>
      <c r="DR1697"/>
      <c r="DS1697"/>
      <c r="DT1697"/>
      <c r="DU1697"/>
      <c r="DV1697"/>
      <c r="DW1697"/>
      <c r="DX1697"/>
      <c r="DY1697"/>
      <c r="DZ1697"/>
      <c r="EA1697"/>
      <c r="EB1697"/>
      <c r="EC1697"/>
      <c r="ED1697"/>
      <c r="EE1697"/>
      <c r="EF1697"/>
      <c r="EG1697"/>
      <c r="EH1697"/>
      <c r="EI1697"/>
      <c r="EJ1697"/>
      <c r="EK1697"/>
      <c r="EL1697"/>
      <c r="EM1697"/>
      <c r="EN1697"/>
      <c r="EO1697"/>
      <c r="EP1697"/>
      <c r="EQ1697"/>
      <c r="ER1697"/>
      <c r="ES1697"/>
      <c r="ET1697"/>
      <c r="EU1697"/>
      <c r="EV1697"/>
      <c r="EW1697"/>
      <c r="EX1697"/>
      <c r="EY1697"/>
    </row>
    <row r="1698" spans="1:155">
      <c r="A1698"/>
      <c r="B1698"/>
      <c r="C1698"/>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c r="CW1698"/>
      <c r="CX1698"/>
      <c r="CY1698"/>
      <c r="CZ1698"/>
      <c r="DA1698"/>
      <c r="DB1698"/>
      <c r="DC1698"/>
      <c r="DD1698"/>
      <c r="DE1698"/>
      <c r="DF1698"/>
      <c r="DG1698"/>
      <c r="DH1698"/>
      <c r="DI1698"/>
      <c r="DJ1698"/>
      <c r="DK1698"/>
      <c r="DL1698"/>
      <c r="DM1698"/>
      <c r="DN1698"/>
      <c r="DO1698"/>
      <c r="DP1698"/>
      <c r="DQ1698"/>
      <c r="DR1698"/>
      <c r="DS1698"/>
      <c r="DT1698"/>
      <c r="DU1698"/>
      <c r="DV1698"/>
      <c r="DW1698"/>
      <c r="DX1698"/>
      <c r="DY1698"/>
      <c r="DZ1698"/>
      <c r="EA1698"/>
      <c r="EB1698"/>
      <c r="EC1698"/>
      <c r="ED1698"/>
      <c r="EE1698"/>
      <c r="EF1698"/>
      <c r="EG1698"/>
      <c r="EH1698"/>
      <c r="EI1698"/>
      <c r="EJ1698"/>
      <c r="EK1698"/>
      <c r="EL1698"/>
      <c r="EM1698"/>
      <c r="EN1698"/>
      <c r="EO1698"/>
      <c r="EP1698"/>
      <c r="EQ1698"/>
      <c r="ER1698"/>
      <c r="ES1698"/>
      <c r="ET1698"/>
      <c r="EU1698"/>
      <c r="EV1698"/>
      <c r="EW1698"/>
      <c r="EX1698"/>
      <c r="EY1698"/>
    </row>
    <row r="1699" spans="1:155">
      <c r="A1699"/>
      <c r="B1699"/>
      <c r="C1699"/>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c r="CW1699"/>
      <c r="CX1699"/>
      <c r="CY1699"/>
      <c r="CZ1699"/>
      <c r="DA1699"/>
      <c r="DB1699"/>
      <c r="DC1699"/>
      <c r="DD1699"/>
      <c r="DE1699"/>
      <c r="DF1699"/>
      <c r="DG1699"/>
      <c r="DH1699"/>
      <c r="DI1699"/>
      <c r="DJ1699"/>
      <c r="DK1699"/>
      <c r="DL1699"/>
      <c r="DM1699"/>
      <c r="DN1699"/>
      <c r="DO1699"/>
      <c r="DP1699"/>
      <c r="DQ1699"/>
      <c r="DR1699"/>
      <c r="DS1699"/>
      <c r="DT1699"/>
      <c r="DU1699"/>
      <c r="DV1699"/>
      <c r="DW1699"/>
      <c r="DX1699"/>
      <c r="DY1699"/>
      <c r="DZ1699"/>
      <c r="EA1699"/>
      <c r="EB1699"/>
      <c r="EC1699"/>
      <c r="ED1699"/>
      <c r="EE1699"/>
      <c r="EF1699"/>
      <c r="EG1699"/>
      <c r="EH1699"/>
      <c r="EI1699"/>
      <c r="EJ1699"/>
      <c r="EK1699"/>
      <c r="EL1699"/>
      <c r="EM1699"/>
      <c r="EN1699"/>
      <c r="EO1699"/>
      <c r="EP1699"/>
      <c r="EQ1699"/>
      <c r="ER1699"/>
      <c r="ES1699"/>
      <c r="ET1699"/>
      <c r="EU1699"/>
      <c r="EV1699"/>
      <c r="EW1699"/>
      <c r="EX1699"/>
      <c r="EY1699"/>
    </row>
    <row r="1700" spans="1:155">
      <c r="A1700"/>
      <c r="B1700"/>
      <c r="C1700"/>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c r="CW1700"/>
      <c r="CX1700"/>
      <c r="CY1700"/>
      <c r="CZ1700"/>
      <c r="DA1700"/>
      <c r="DB1700"/>
      <c r="DC1700"/>
      <c r="DD1700"/>
      <c r="DE1700"/>
      <c r="DF1700"/>
      <c r="DG1700"/>
      <c r="DH1700"/>
      <c r="DI1700"/>
      <c r="DJ1700"/>
      <c r="DK1700"/>
      <c r="DL1700"/>
      <c r="DM1700"/>
      <c r="DN1700"/>
      <c r="DO1700"/>
      <c r="DP1700"/>
      <c r="DQ1700"/>
      <c r="DR1700"/>
      <c r="DS1700"/>
      <c r="DT1700"/>
      <c r="DU1700"/>
      <c r="DV1700"/>
      <c r="DW1700"/>
      <c r="DX1700"/>
      <c r="DY1700"/>
      <c r="DZ1700"/>
      <c r="EA1700"/>
      <c r="EB1700"/>
      <c r="EC1700"/>
      <c r="ED1700"/>
      <c r="EE1700"/>
      <c r="EF1700"/>
      <c r="EG1700"/>
      <c r="EH1700"/>
      <c r="EI1700"/>
      <c r="EJ1700"/>
      <c r="EK1700"/>
      <c r="EL1700"/>
      <c r="EM1700"/>
      <c r="EN1700"/>
      <c r="EO1700"/>
      <c r="EP1700"/>
      <c r="EQ1700"/>
      <c r="ER1700"/>
      <c r="ES1700"/>
      <c r="ET1700"/>
      <c r="EU1700"/>
      <c r="EV1700"/>
      <c r="EW1700"/>
      <c r="EX1700"/>
      <c r="EY1700"/>
    </row>
    <row r="1701" spans="1:155">
      <c r="A1701"/>
      <c r="B1701"/>
      <c r="C1701"/>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c r="CW1701"/>
      <c r="CX1701"/>
      <c r="CY1701"/>
      <c r="CZ1701"/>
      <c r="DA1701"/>
      <c r="DB1701"/>
      <c r="DC1701"/>
      <c r="DD1701"/>
      <c r="DE1701"/>
      <c r="DF1701"/>
      <c r="DG1701"/>
      <c r="DH1701"/>
      <c r="DI1701"/>
      <c r="DJ1701"/>
      <c r="DK1701"/>
      <c r="DL1701"/>
      <c r="DM1701"/>
      <c r="DN1701"/>
      <c r="DO1701"/>
      <c r="DP1701"/>
      <c r="DQ1701"/>
      <c r="DR1701"/>
      <c r="DS1701"/>
      <c r="DT1701"/>
      <c r="DU1701"/>
      <c r="DV1701"/>
      <c r="DW1701"/>
      <c r="DX1701"/>
      <c r="DY1701"/>
      <c r="DZ1701"/>
      <c r="EA1701"/>
      <c r="EB1701"/>
      <c r="EC1701"/>
      <c r="ED1701"/>
      <c r="EE1701"/>
      <c r="EF1701"/>
      <c r="EG1701"/>
      <c r="EH1701"/>
      <c r="EI1701"/>
      <c r="EJ1701"/>
      <c r="EK1701"/>
      <c r="EL1701"/>
      <c r="EM1701"/>
      <c r="EN1701"/>
      <c r="EO1701"/>
      <c r="EP1701"/>
      <c r="EQ1701"/>
      <c r="ER1701"/>
      <c r="ES1701"/>
      <c r="ET1701"/>
      <c r="EU1701"/>
      <c r="EV1701"/>
      <c r="EW1701"/>
      <c r="EX1701"/>
      <c r="EY1701"/>
    </row>
    <row r="1702" spans="1:155">
      <c r="A1702"/>
      <c r="B1702"/>
      <c r="C1702"/>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c r="CW1702"/>
      <c r="CX1702"/>
      <c r="CY1702"/>
      <c r="CZ1702"/>
      <c r="DA1702"/>
      <c r="DB1702"/>
      <c r="DC1702"/>
      <c r="DD1702"/>
      <c r="DE1702"/>
      <c r="DF1702"/>
      <c r="DG1702"/>
      <c r="DH1702"/>
      <c r="DI1702"/>
      <c r="DJ1702"/>
      <c r="DK1702"/>
      <c r="DL1702"/>
      <c r="DM1702"/>
      <c r="DN1702"/>
      <c r="DO1702"/>
      <c r="DP1702"/>
      <c r="DQ1702"/>
      <c r="DR1702"/>
      <c r="DS1702"/>
      <c r="DT1702"/>
      <c r="DU1702"/>
      <c r="DV1702"/>
      <c r="DW1702"/>
      <c r="DX1702"/>
      <c r="DY1702"/>
      <c r="DZ1702"/>
      <c r="EA1702"/>
      <c r="EB1702"/>
      <c r="EC1702"/>
      <c r="ED1702"/>
      <c r="EE1702"/>
      <c r="EF1702"/>
      <c r="EG1702"/>
      <c r="EH1702"/>
      <c r="EI1702"/>
      <c r="EJ1702"/>
      <c r="EK1702"/>
      <c r="EL1702"/>
      <c r="EM1702"/>
      <c r="EN1702"/>
      <c r="EO1702"/>
      <c r="EP1702"/>
      <c r="EQ1702"/>
      <c r="ER1702"/>
      <c r="ES1702"/>
      <c r="ET1702"/>
      <c r="EU1702"/>
      <c r="EV1702"/>
      <c r="EW1702"/>
      <c r="EX1702"/>
      <c r="EY1702"/>
    </row>
    <row r="1703" spans="1:155">
      <c r="A1703"/>
      <c r="B1703"/>
      <c r="C1703"/>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c r="CW1703"/>
      <c r="CX1703"/>
      <c r="CY1703"/>
      <c r="CZ1703"/>
      <c r="DA1703"/>
      <c r="DB1703"/>
      <c r="DC1703"/>
      <c r="DD1703"/>
      <c r="DE1703"/>
      <c r="DF1703"/>
      <c r="DG1703"/>
      <c r="DH1703"/>
      <c r="DI1703"/>
      <c r="DJ1703"/>
      <c r="DK1703"/>
      <c r="DL1703"/>
      <c r="DM1703"/>
      <c r="DN1703"/>
      <c r="DO1703"/>
      <c r="DP1703"/>
      <c r="DQ1703"/>
      <c r="DR1703"/>
      <c r="DS1703"/>
      <c r="DT1703"/>
      <c r="DU1703"/>
      <c r="DV1703"/>
      <c r="DW1703"/>
      <c r="DX1703"/>
      <c r="DY1703"/>
      <c r="DZ1703"/>
      <c r="EA1703"/>
      <c r="EB1703"/>
      <c r="EC1703"/>
      <c r="ED1703"/>
      <c r="EE1703"/>
      <c r="EF1703"/>
      <c r="EG1703"/>
      <c r="EH1703"/>
      <c r="EI1703"/>
      <c r="EJ1703"/>
      <c r="EK1703"/>
      <c r="EL1703"/>
      <c r="EM1703"/>
      <c r="EN1703"/>
      <c r="EO1703"/>
      <c r="EP1703"/>
      <c r="EQ1703"/>
      <c r="ER1703"/>
      <c r="ES1703"/>
      <c r="ET1703"/>
      <c r="EU1703"/>
      <c r="EV1703"/>
      <c r="EW1703"/>
      <c r="EX1703"/>
      <c r="EY1703"/>
    </row>
    <row r="1704" spans="1:155">
      <c r="A1704"/>
      <c r="B1704"/>
      <c r="C1704"/>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c r="CW1704"/>
      <c r="CX1704"/>
      <c r="CY1704"/>
      <c r="CZ1704"/>
      <c r="DA1704"/>
      <c r="DB1704"/>
      <c r="DC1704"/>
      <c r="DD1704"/>
      <c r="DE1704"/>
      <c r="DF1704"/>
      <c r="DG1704"/>
      <c r="DH1704"/>
      <c r="DI1704"/>
      <c r="DJ1704"/>
      <c r="DK1704"/>
      <c r="DL1704"/>
      <c r="DM1704"/>
      <c r="DN1704"/>
      <c r="DO1704"/>
      <c r="DP1704"/>
      <c r="DQ1704"/>
      <c r="DR1704"/>
      <c r="DS1704"/>
      <c r="DT1704"/>
      <c r="DU1704"/>
      <c r="DV1704"/>
      <c r="DW1704"/>
      <c r="DX1704"/>
      <c r="DY1704"/>
      <c r="DZ1704"/>
      <c r="EA1704"/>
      <c r="EB1704"/>
      <c r="EC1704"/>
      <c r="ED1704"/>
      <c r="EE1704"/>
      <c r="EF1704"/>
      <c r="EG1704"/>
      <c r="EH1704"/>
      <c r="EI1704"/>
      <c r="EJ1704"/>
      <c r="EK1704"/>
      <c r="EL1704"/>
      <c r="EM1704"/>
      <c r="EN1704"/>
      <c r="EO1704"/>
      <c r="EP1704"/>
      <c r="EQ1704"/>
      <c r="ER1704"/>
      <c r="ES1704"/>
      <c r="ET1704"/>
      <c r="EU1704"/>
      <c r="EV1704"/>
      <c r="EW1704"/>
      <c r="EX1704"/>
      <c r="EY1704"/>
    </row>
    <row r="1705" spans="1:155">
      <c r="A1705"/>
      <c r="B1705"/>
      <c r="C1705"/>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c r="CW1705"/>
      <c r="CX1705"/>
      <c r="CY1705"/>
      <c r="CZ1705"/>
      <c r="DA1705"/>
      <c r="DB1705"/>
      <c r="DC1705"/>
      <c r="DD1705"/>
      <c r="DE1705"/>
      <c r="DF1705"/>
      <c r="DG1705"/>
      <c r="DH1705"/>
      <c r="DI1705"/>
      <c r="DJ1705"/>
      <c r="DK1705"/>
      <c r="DL1705"/>
      <c r="DM1705"/>
      <c r="DN1705"/>
      <c r="DO1705"/>
      <c r="DP1705"/>
      <c r="DQ1705"/>
      <c r="DR1705"/>
      <c r="DS1705"/>
      <c r="DT1705"/>
      <c r="DU1705"/>
      <c r="DV1705"/>
      <c r="DW1705"/>
      <c r="DX1705"/>
      <c r="DY1705"/>
      <c r="DZ1705"/>
      <c r="EA1705"/>
      <c r="EB1705"/>
      <c r="EC1705"/>
      <c r="ED1705"/>
      <c r="EE1705"/>
      <c r="EF1705"/>
      <c r="EG1705"/>
      <c r="EH1705"/>
      <c r="EI1705"/>
      <c r="EJ1705"/>
      <c r="EK1705"/>
      <c r="EL1705"/>
      <c r="EM1705"/>
      <c r="EN1705"/>
      <c r="EO1705"/>
      <c r="EP1705"/>
      <c r="EQ1705"/>
      <c r="ER1705"/>
      <c r="ES1705"/>
      <c r="ET1705"/>
      <c r="EU1705"/>
      <c r="EV1705"/>
      <c r="EW1705"/>
      <c r="EX1705"/>
      <c r="EY1705"/>
    </row>
    <row r="1706" spans="1:155">
      <c r="A1706"/>
      <c r="B1706"/>
      <c r="C1706"/>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c r="CW1706"/>
      <c r="CX1706"/>
      <c r="CY1706"/>
      <c r="CZ1706"/>
      <c r="DA1706"/>
      <c r="DB1706"/>
      <c r="DC1706"/>
      <c r="DD1706"/>
      <c r="DE1706"/>
      <c r="DF1706"/>
      <c r="DG1706"/>
      <c r="DH1706"/>
      <c r="DI1706"/>
      <c r="DJ1706"/>
      <c r="DK1706"/>
      <c r="DL1706"/>
      <c r="DM1706"/>
      <c r="DN1706"/>
      <c r="DO1706"/>
      <c r="DP1706"/>
      <c r="DQ1706"/>
      <c r="DR1706"/>
      <c r="DS1706"/>
      <c r="DT1706"/>
      <c r="DU1706"/>
      <c r="DV1706"/>
      <c r="DW1706"/>
      <c r="DX1706"/>
      <c r="DY1706"/>
      <c r="DZ1706"/>
      <c r="EA1706"/>
      <c r="EB1706"/>
      <c r="EC1706"/>
      <c r="ED1706"/>
      <c r="EE1706"/>
      <c r="EF1706"/>
      <c r="EG1706"/>
      <c r="EH1706"/>
      <c r="EI1706"/>
      <c r="EJ1706"/>
      <c r="EK1706"/>
      <c r="EL1706"/>
      <c r="EM1706"/>
      <c r="EN1706"/>
      <c r="EO1706"/>
      <c r="EP1706"/>
      <c r="EQ1706"/>
      <c r="ER1706"/>
      <c r="ES1706"/>
      <c r="ET1706"/>
      <c r="EU1706"/>
      <c r="EV1706"/>
      <c r="EW1706"/>
      <c r="EX1706"/>
      <c r="EY1706"/>
    </row>
    <row r="1707" spans="1:155">
      <c r="A1707"/>
      <c r="B1707"/>
      <c r="C1707"/>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c r="CW1707"/>
      <c r="CX1707"/>
      <c r="CY1707"/>
      <c r="CZ1707"/>
      <c r="DA1707"/>
      <c r="DB1707"/>
      <c r="DC1707"/>
      <c r="DD1707"/>
      <c r="DE1707"/>
      <c r="DF1707"/>
      <c r="DG1707"/>
      <c r="DH1707"/>
      <c r="DI1707"/>
      <c r="DJ1707"/>
      <c r="DK1707"/>
      <c r="DL1707"/>
      <c r="DM1707"/>
      <c r="DN1707"/>
      <c r="DO1707"/>
      <c r="DP1707"/>
      <c r="DQ1707"/>
      <c r="DR1707"/>
      <c r="DS1707"/>
      <c r="DT1707"/>
      <c r="DU1707"/>
      <c r="DV1707"/>
      <c r="DW1707"/>
      <c r="DX1707"/>
      <c r="DY1707"/>
      <c r="DZ1707"/>
      <c r="EA1707"/>
      <c r="EB1707"/>
      <c r="EC1707"/>
      <c r="ED1707"/>
      <c r="EE1707"/>
      <c r="EF1707"/>
      <c r="EG1707"/>
      <c r="EH1707"/>
      <c r="EI1707"/>
      <c r="EJ1707"/>
      <c r="EK1707"/>
      <c r="EL1707"/>
      <c r="EM1707"/>
      <c r="EN1707"/>
      <c r="EO1707"/>
      <c r="EP1707"/>
      <c r="EQ1707"/>
      <c r="ER1707"/>
      <c r="ES1707"/>
      <c r="ET1707"/>
      <c r="EU1707"/>
      <c r="EV1707"/>
      <c r="EW1707"/>
      <c r="EX1707"/>
      <c r="EY1707"/>
    </row>
    <row r="1708" spans="1:155">
      <c r="A1708"/>
      <c r="B1708"/>
      <c r="C1708"/>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c r="CW1708"/>
      <c r="CX1708"/>
      <c r="CY1708"/>
      <c r="CZ1708"/>
      <c r="DA1708"/>
      <c r="DB1708"/>
      <c r="DC1708"/>
      <c r="DD1708"/>
      <c r="DE1708"/>
      <c r="DF1708"/>
      <c r="DG1708"/>
      <c r="DH1708"/>
      <c r="DI1708"/>
      <c r="DJ1708"/>
      <c r="DK1708"/>
      <c r="DL1708"/>
      <c r="DM1708"/>
      <c r="DN1708"/>
      <c r="DO1708"/>
      <c r="DP1708"/>
      <c r="DQ1708"/>
      <c r="DR1708"/>
      <c r="DS1708"/>
      <c r="DT1708"/>
      <c r="DU1708"/>
      <c r="DV1708"/>
      <c r="DW1708"/>
      <c r="DX1708"/>
      <c r="DY1708"/>
      <c r="DZ1708"/>
      <c r="EA1708"/>
      <c r="EB1708"/>
      <c r="EC1708"/>
      <c r="ED1708"/>
      <c r="EE1708"/>
      <c r="EF1708"/>
      <c r="EG1708"/>
      <c r="EH1708"/>
      <c r="EI1708"/>
      <c r="EJ1708"/>
      <c r="EK1708"/>
      <c r="EL1708"/>
      <c r="EM1708"/>
      <c r="EN1708"/>
      <c r="EO1708"/>
      <c r="EP1708"/>
      <c r="EQ1708"/>
      <c r="ER1708"/>
      <c r="ES1708"/>
      <c r="ET1708"/>
      <c r="EU1708"/>
      <c r="EV1708"/>
      <c r="EW1708"/>
      <c r="EX1708"/>
      <c r="EY1708"/>
    </row>
    <row r="1709" spans="1:155">
      <c r="A1709"/>
      <c r="B1709"/>
      <c r="C1709"/>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c r="CW1709"/>
      <c r="CX1709"/>
      <c r="CY1709"/>
      <c r="CZ1709"/>
      <c r="DA1709"/>
      <c r="DB1709"/>
      <c r="DC1709"/>
      <c r="DD1709"/>
      <c r="DE1709"/>
      <c r="DF1709"/>
      <c r="DG1709"/>
      <c r="DH1709"/>
      <c r="DI1709"/>
      <c r="DJ1709"/>
      <c r="DK1709"/>
      <c r="DL1709"/>
      <c r="DM1709"/>
      <c r="DN1709"/>
      <c r="DO1709"/>
      <c r="DP1709"/>
      <c r="DQ1709"/>
      <c r="DR1709"/>
      <c r="DS1709"/>
      <c r="DT1709"/>
      <c r="DU1709"/>
      <c r="DV1709"/>
      <c r="DW1709"/>
      <c r="DX1709"/>
      <c r="DY1709"/>
      <c r="DZ1709"/>
      <c r="EA1709"/>
      <c r="EB1709"/>
      <c r="EC1709"/>
      <c r="ED1709"/>
      <c r="EE1709"/>
      <c r="EF1709"/>
      <c r="EG1709"/>
      <c r="EH1709"/>
      <c r="EI1709"/>
      <c r="EJ1709"/>
      <c r="EK1709"/>
      <c r="EL1709"/>
      <c r="EM1709"/>
      <c r="EN1709"/>
      <c r="EO1709"/>
      <c r="EP1709"/>
      <c r="EQ1709"/>
      <c r="ER1709"/>
      <c r="ES1709"/>
      <c r="ET1709"/>
      <c r="EU1709"/>
      <c r="EV1709"/>
      <c r="EW1709"/>
      <c r="EX1709"/>
      <c r="EY1709"/>
    </row>
    <row r="1710" spans="1:155">
      <c r="A1710"/>
      <c r="B1710"/>
      <c r="C1710"/>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c r="CW1710"/>
      <c r="CX1710"/>
      <c r="CY1710"/>
      <c r="CZ1710"/>
      <c r="DA1710"/>
      <c r="DB1710"/>
      <c r="DC1710"/>
      <c r="DD1710"/>
      <c r="DE1710"/>
      <c r="DF1710"/>
      <c r="DG1710"/>
      <c r="DH1710"/>
      <c r="DI1710"/>
      <c r="DJ1710"/>
      <c r="DK1710"/>
      <c r="DL1710"/>
      <c r="DM1710"/>
      <c r="DN1710"/>
      <c r="DO1710"/>
      <c r="DP1710"/>
      <c r="DQ1710"/>
      <c r="DR1710"/>
      <c r="DS1710"/>
      <c r="DT1710"/>
      <c r="DU1710"/>
      <c r="DV1710"/>
      <c r="DW1710"/>
      <c r="DX1710"/>
      <c r="DY1710"/>
      <c r="DZ1710"/>
      <c r="EA1710"/>
      <c r="EB1710"/>
      <c r="EC1710"/>
      <c r="ED1710"/>
      <c r="EE1710"/>
      <c r="EF1710"/>
      <c r="EG1710"/>
      <c r="EH1710"/>
      <c r="EI1710"/>
      <c r="EJ1710"/>
      <c r="EK1710"/>
      <c r="EL1710"/>
      <c r="EM1710"/>
      <c r="EN1710"/>
      <c r="EO1710"/>
      <c r="EP1710"/>
      <c r="EQ1710"/>
      <c r="ER1710"/>
      <c r="ES1710"/>
      <c r="ET1710"/>
      <c r="EU1710"/>
      <c r="EV1710"/>
      <c r="EW1710"/>
      <c r="EX1710"/>
      <c r="EY1710"/>
    </row>
    <row r="1711" spans="1:155">
      <c r="A1711"/>
      <c r="B1711"/>
      <c r="C1711"/>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c r="CW1711"/>
      <c r="CX1711"/>
      <c r="CY1711"/>
      <c r="CZ1711"/>
      <c r="DA1711"/>
      <c r="DB1711"/>
      <c r="DC1711"/>
      <c r="DD1711"/>
      <c r="DE1711"/>
      <c r="DF1711"/>
      <c r="DG1711"/>
      <c r="DH1711"/>
      <c r="DI1711"/>
      <c r="DJ1711"/>
      <c r="DK1711"/>
      <c r="DL1711"/>
      <c r="DM1711"/>
      <c r="DN1711"/>
      <c r="DO1711"/>
      <c r="DP1711"/>
      <c r="DQ1711"/>
      <c r="DR1711"/>
      <c r="DS1711"/>
      <c r="DT1711"/>
      <c r="DU1711"/>
      <c r="DV1711"/>
      <c r="DW1711"/>
      <c r="DX1711"/>
      <c r="DY1711"/>
      <c r="DZ1711"/>
      <c r="EA1711"/>
      <c r="EB1711"/>
      <c r="EC1711"/>
      <c r="ED1711"/>
      <c r="EE1711"/>
      <c r="EF1711"/>
      <c r="EG1711"/>
      <c r="EH1711"/>
      <c r="EI1711"/>
      <c r="EJ1711"/>
      <c r="EK1711"/>
      <c r="EL1711"/>
      <c r="EM1711"/>
      <c r="EN1711"/>
      <c r="EO1711"/>
      <c r="EP1711"/>
      <c r="EQ1711"/>
      <c r="ER1711"/>
      <c r="ES1711"/>
      <c r="ET1711"/>
      <c r="EU1711"/>
      <c r="EV1711"/>
      <c r="EW1711"/>
      <c r="EX1711"/>
      <c r="EY1711"/>
    </row>
    <row r="1712" spans="1:155">
      <c r="A1712"/>
      <c r="B1712"/>
      <c r="C1712"/>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c r="CW1712"/>
      <c r="CX1712"/>
      <c r="CY1712"/>
      <c r="CZ1712"/>
      <c r="DA1712"/>
      <c r="DB1712"/>
      <c r="DC1712"/>
      <c r="DD1712"/>
      <c r="DE1712"/>
      <c r="DF1712"/>
      <c r="DG1712"/>
      <c r="DH1712"/>
      <c r="DI1712"/>
      <c r="DJ1712"/>
      <c r="DK1712"/>
      <c r="DL1712"/>
      <c r="DM1712"/>
      <c r="DN1712"/>
      <c r="DO1712"/>
      <c r="DP1712"/>
      <c r="DQ1712"/>
      <c r="DR1712"/>
      <c r="DS1712"/>
      <c r="DT1712"/>
      <c r="DU1712"/>
      <c r="DV1712"/>
      <c r="DW1712"/>
      <c r="DX1712"/>
      <c r="DY1712"/>
      <c r="DZ1712"/>
      <c r="EA1712"/>
      <c r="EB1712"/>
      <c r="EC1712"/>
      <c r="ED1712"/>
      <c r="EE1712"/>
      <c r="EF1712"/>
      <c r="EG1712"/>
      <c r="EH1712"/>
      <c r="EI1712"/>
      <c r="EJ1712"/>
      <c r="EK1712"/>
      <c r="EL1712"/>
      <c r="EM1712"/>
      <c r="EN1712"/>
      <c r="EO1712"/>
      <c r="EP1712"/>
      <c r="EQ1712"/>
      <c r="ER1712"/>
      <c r="ES1712"/>
      <c r="ET1712"/>
      <c r="EU1712"/>
      <c r="EV1712"/>
      <c r="EW1712"/>
      <c r="EX1712"/>
      <c r="EY1712"/>
    </row>
    <row r="1713" spans="1:155">
      <c r="A1713"/>
      <c r="B1713"/>
      <c r="C1713"/>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c r="CW1713"/>
      <c r="CX1713"/>
      <c r="CY1713"/>
      <c r="CZ1713"/>
      <c r="DA1713"/>
      <c r="DB1713"/>
      <c r="DC1713"/>
      <c r="DD1713"/>
      <c r="DE1713"/>
      <c r="DF1713"/>
      <c r="DG1713"/>
      <c r="DH1713"/>
      <c r="DI1713"/>
      <c r="DJ1713"/>
      <c r="DK1713"/>
      <c r="DL1713"/>
      <c r="DM1713"/>
      <c r="DN1713"/>
      <c r="DO1713"/>
      <c r="DP1713"/>
      <c r="DQ1713"/>
      <c r="DR1713"/>
      <c r="DS1713"/>
      <c r="DT1713"/>
      <c r="DU1713"/>
      <c r="DV1713"/>
      <c r="DW1713"/>
      <c r="DX1713"/>
      <c r="DY1713"/>
      <c r="DZ1713"/>
      <c r="EA1713"/>
      <c r="EB1713"/>
      <c r="EC1713"/>
      <c r="ED1713"/>
      <c r="EE1713"/>
      <c r="EF1713"/>
      <c r="EG1713"/>
      <c r="EH1713"/>
      <c r="EI1713"/>
      <c r="EJ1713"/>
      <c r="EK1713"/>
      <c r="EL1713"/>
      <c r="EM1713"/>
      <c r="EN1713"/>
      <c r="EO1713"/>
      <c r="EP1713"/>
      <c r="EQ1713"/>
      <c r="ER1713"/>
      <c r="ES1713"/>
      <c r="ET1713"/>
      <c r="EU1713"/>
      <c r="EV1713"/>
      <c r="EW1713"/>
      <c r="EX1713"/>
      <c r="EY1713"/>
    </row>
    <row r="1714" spans="1:155">
      <c r="A1714"/>
      <c r="B1714"/>
      <c r="C1714"/>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c r="CW1714"/>
      <c r="CX1714"/>
      <c r="CY1714"/>
      <c r="CZ1714"/>
      <c r="DA1714"/>
      <c r="DB1714"/>
      <c r="DC1714"/>
      <c r="DD1714"/>
      <c r="DE1714"/>
      <c r="DF1714"/>
      <c r="DG1714"/>
      <c r="DH1714"/>
      <c r="DI1714"/>
      <c r="DJ1714"/>
      <c r="DK1714"/>
      <c r="DL1714"/>
      <c r="DM1714"/>
      <c r="DN1714"/>
      <c r="DO1714"/>
      <c r="DP1714"/>
      <c r="DQ1714"/>
      <c r="DR1714"/>
      <c r="DS1714"/>
      <c r="DT1714"/>
      <c r="DU1714"/>
      <c r="DV1714"/>
      <c r="DW1714"/>
      <c r="DX1714"/>
      <c r="DY1714"/>
      <c r="DZ1714"/>
      <c r="EA1714"/>
      <c r="EB1714"/>
      <c r="EC1714"/>
      <c r="ED1714"/>
      <c r="EE1714"/>
      <c r="EF1714"/>
      <c r="EG1714"/>
      <c r="EH1714"/>
      <c r="EI1714"/>
      <c r="EJ1714"/>
      <c r="EK1714"/>
      <c r="EL1714"/>
      <c r="EM1714"/>
      <c r="EN1714"/>
      <c r="EO1714"/>
      <c r="EP1714"/>
      <c r="EQ1714"/>
      <c r="ER1714"/>
      <c r="ES1714"/>
      <c r="ET1714"/>
      <c r="EU1714"/>
      <c r="EV1714"/>
      <c r="EW1714"/>
      <c r="EX1714"/>
      <c r="EY1714"/>
    </row>
    <row r="1715" spans="1:155">
      <c r="A1715"/>
      <c r="B1715"/>
      <c r="C1715"/>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c r="CW1715"/>
      <c r="CX1715"/>
      <c r="CY1715"/>
      <c r="CZ1715"/>
      <c r="DA1715"/>
      <c r="DB1715"/>
      <c r="DC1715"/>
      <c r="DD1715"/>
      <c r="DE1715"/>
      <c r="DF1715"/>
      <c r="DG1715"/>
      <c r="DH1715"/>
      <c r="DI1715"/>
      <c r="DJ1715"/>
      <c r="DK1715"/>
      <c r="DL1715"/>
      <c r="DM1715"/>
      <c r="DN1715"/>
      <c r="DO1715"/>
      <c r="DP1715"/>
      <c r="DQ1715"/>
      <c r="DR1715"/>
      <c r="DS1715"/>
      <c r="DT1715"/>
      <c r="DU1715"/>
      <c r="DV1715"/>
      <c r="DW1715"/>
      <c r="DX1715"/>
      <c r="DY1715"/>
      <c r="DZ1715"/>
      <c r="EA1715"/>
      <c r="EB1715"/>
      <c r="EC1715"/>
      <c r="ED1715"/>
      <c r="EE1715"/>
      <c r="EF1715"/>
      <c r="EG1715"/>
      <c r="EH1715"/>
      <c r="EI1715"/>
      <c r="EJ1715"/>
      <c r="EK1715"/>
      <c r="EL1715"/>
      <c r="EM1715"/>
      <c r="EN1715"/>
      <c r="EO1715"/>
      <c r="EP1715"/>
      <c r="EQ1715"/>
      <c r="ER1715"/>
      <c r="ES1715"/>
      <c r="ET1715"/>
      <c r="EU1715"/>
      <c r="EV1715"/>
      <c r="EW1715"/>
      <c r="EX1715"/>
      <c r="EY1715"/>
    </row>
    <row r="1716" spans="1:155">
      <c r="A1716"/>
      <c r="B1716"/>
      <c r="C1716"/>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c r="CW1716"/>
      <c r="CX1716"/>
      <c r="CY1716"/>
      <c r="CZ1716"/>
      <c r="DA1716"/>
      <c r="DB1716"/>
      <c r="DC1716"/>
      <c r="DD1716"/>
      <c r="DE1716"/>
      <c r="DF1716"/>
      <c r="DG1716"/>
      <c r="DH1716"/>
      <c r="DI1716"/>
      <c r="DJ1716"/>
      <c r="DK1716"/>
      <c r="DL1716"/>
      <c r="DM1716"/>
      <c r="DN1716"/>
      <c r="DO1716"/>
      <c r="DP1716"/>
      <c r="DQ1716"/>
      <c r="DR1716"/>
      <c r="DS1716"/>
      <c r="DT1716"/>
      <c r="DU1716"/>
      <c r="DV1716"/>
      <c r="DW1716"/>
      <c r="DX1716"/>
      <c r="DY1716"/>
      <c r="DZ1716"/>
      <c r="EA1716"/>
      <c r="EB1716"/>
      <c r="EC1716"/>
      <c r="ED1716"/>
      <c r="EE1716"/>
      <c r="EF1716"/>
      <c r="EG1716"/>
      <c r="EH1716"/>
      <c r="EI1716"/>
      <c r="EJ1716"/>
      <c r="EK1716"/>
      <c r="EL1716"/>
      <c r="EM1716"/>
      <c r="EN1716"/>
      <c r="EO1716"/>
      <c r="EP1716"/>
      <c r="EQ1716"/>
      <c r="ER1716"/>
      <c r="ES1716"/>
      <c r="ET1716"/>
      <c r="EU1716"/>
      <c r="EV1716"/>
      <c r="EW1716"/>
      <c r="EX1716"/>
      <c r="EY1716"/>
    </row>
    <row r="1717" spans="1:155">
      <c r="A1717"/>
      <c r="B1717"/>
      <c r="C1717"/>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c r="CW1717"/>
      <c r="CX1717"/>
      <c r="CY1717"/>
      <c r="CZ1717"/>
      <c r="DA1717"/>
      <c r="DB1717"/>
      <c r="DC1717"/>
      <c r="DD1717"/>
      <c r="DE1717"/>
      <c r="DF1717"/>
      <c r="DG1717"/>
      <c r="DH1717"/>
      <c r="DI1717"/>
      <c r="DJ1717"/>
      <c r="DK1717"/>
      <c r="DL1717"/>
      <c r="DM1717"/>
      <c r="DN1717"/>
      <c r="DO1717"/>
      <c r="DP1717"/>
      <c r="DQ1717"/>
      <c r="DR1717"/>
      <c r="DS1717"/>
      <c r="DT1717"/>
      <c r="DU1717"/>
      <c r="DV1717"/>
      <c r="DW1717"/>
      <c r="DX1717"/>
      <c r="DY1717"/>
      <c r="DZ1717"/>
      <c r="EA1717"/>
      <c r="EB1717"/>
      <c r="EC1717"/>
      <c r="ED1717"/>
      <c r="EE1717"/>
      <c r="EF1717"/>
      <c r="EG1717"/>
      <c r="EH1717"/>
      <c r="EI1717"/>
      <c r="EJ1717"/>
      <c r="EK1717"/>
      <c r="EL1717"/>
      <c r="EM1717"/>
      <c r="EN1717"/>
      <c r="EO1717"/>
      <c r="EP1717"/>
      <c r="EQ1717"/>
      <c r="ER1717"/>
      <c r="ES1717"/>
      <c r="ET1717"/>
      <c r="EU1717"/>
      <c r="EV1717"/>
      <c r="EW1717"/>
      <c r="EX1717"/>
      <c r="EY1717"/>
    </row>
    <row r="1718" spans="1:155">
      <c r="A1718"/>
      <c r="B1718"/>
      <c r="C1718"/>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c r="CW1718"/>
      <c r="CX1718"/>
      <c r="CY1718"/>
      <c r="CZ1718"/>
      <c r="DA1718"/>
      <c r="DB1718"/>
      <c r="DC1718"/>
      <c r="DD1718"/>
      <c r="DE1718"/>
      <c r="DF1718"/>
      <c r="DG1718"/>
      <c r="DH1718"/>
      <c r="DI1718"/>
      <c r="DJ1718"/>
      <c r="DK1718"/>
      <c r="DL1718"/>
      <c r="DM1718"/>
      <c r="DN1718"/>
      <c r="DO1718"/>
      <c r="DP1718"/>
      <c r="DQ1718"/>
      <c r="DR1718"/>
      <c r="DS1718"/>
      <c r="DT1718"/>
      <c r="DU1718"/>
      <c r="DV1718"/>
      <c r="DW1718"/>
      <c r="DX1718"/>
      <c r="DY1718"/>
      <c r="DZ1718"/>
      <c r="EA1718"/>
      <c r="EB1718"/>
      <c r="EC1718"/>
      <c r="ED1718"/>
      <c r="EE1718"/>
      <c r="EF1718"/>
      <c r="EG1718"/>
      <c r="EH1718"/>
      <c r="EI1718"/>
      <c r="EJ1718"/>
      <c r="EK1718"/>
      <c r="EL1718"/>
      <c r="EM1718"/>
      <c r="EN1718"/>
      <c r="EO1718"/>
      <c r="EP1718"/>
      <c r="EQ1718"/>
      <c r="ER1718"/>
      <c r="ES1718"/>
      <c r="ET1718"/>
      <c r="EU1718"/>
      <c r="EV1718"/>
      <c r="EW1718"/>
      <c r="EX1718"/>
      <c r="EY1718"/>
    </row>
    <row r="1719" spans="1:155">
      <c r="A1719"/>
      <c r="B1719"/>
      <c r="C1719"/>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c r="CW1719"/>
      <c r="CX1719"/>
      <c r="CY1719"/>
      <c r="CZ1719"/>
      <c r="DA1719"/>
      <c r="DB1719"/>
      <c r="DC1719"/>
      <c r="DD1719"/>
      <c r="DE1719"/>
      <c r="DF1719"/>
      <c r="DG1719"/>
      <c r="DH1719"/>
      <c r="DI1719"/>
      <c r="DJ1719"/>
      <c r="DK1719"/>
      <c r="DL1719"/>
      <c r="DM1719"/>
      <c r="DN1719"/>
      <c r="DO1719"/>
      <c r="DP1719"/>
      <c r="DQ1719"/>
      <c r="DR1719"/>
      <c r="DS1719"/>
      <c r="DT1719"/>
      <c r="DU1719"/>
      <c r="DV1719"/>
      <c r="DW1719"/>
      <c r="DX1719"/>
      <c r="DY1719"/>
      <c r="DZ1719"/>
      <c r="EA1719"/>
      <c r="EB1719"/>
      <c r="EC1719"/>
      <c r="ED1719"/>
      <c r="EE1719"/>
      <c r="EF1719"/>
      <c r="EG1719"/>
      <c r="EH1719"/>
      <c r="EI1719"/>
      <c r="EJ1719"/>
      <c r="EK1719"/>
      <c r="EL1719"/>
      <c r="EM1719"/>
      <c r="EN1719"/>
      <c r="EO1719"/>
      <c r="EP1719"/>
      <c r="EQ1719"/>
      <c r="ER1719"/>
      <c r="ES1719"/>
      <c r="ET1719"/>
      <c r="EU1719"/>
      <c r="EV1719"/>
      <c r="EW1719"/>
      <c r="EX1719"/>
      <c r="EY1719"/>
    </row>
    <row r="1720" spans="1:155">
      <c r="A1720"/>
      <c r="B1720"/>
      <c r="C1720"/>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c r="CW1720"/>
      <c r="CX1720"/>
      <c r="CY1720"/>
      <c r="CZ1720"/>
      <c r="DA1720"/>
      <c r="DB1720"/>
      <c r="DC1720"/>
      <c r="DD1720"/>
      <c r="DE1720"/>
      <c r="DF1720"/>
      <c r="DG1720"/>
      <c r="DH1720"/>
      <c r="DI1720"/>
      <c r="DJ1720"/>
      <c r="DK1720"/>
      <c r="DL1720"/>
      <c r="DM1720"/>
      <c r="DN1720"/>
      <c r="DO1720"/>
      <c r="DP1720"/>
      <c r="DQ1720"/>
      <c r="DR1720"/>
      <c r="DS1720"/>
      <c r="DT1720"/>
      <c r="DU1720"/>
      <c r="DV1720"/>
      <c r="DW1720"/>
      <c r="DX1720"/>
      <c r="DY1720"/>
      <c r="DZ1720"/>
      <c r="EA1720"/>
      <c r="EB1720"/>
      <c r="EC1720"/>
      <c r="ED1720"/>
      <c r="EE1720"/>
      <c r="EF1720"/>
      <c r="EG1720"/>
      <c r="EH1720"/>
      <c r="EI1720"/>
      <c r="EJ1720"/>
      <c r="EK1720"/>
      <c r="EL1720"/>
      <c r="EM1720"/>
      <c r="EN1720"/>
      <c r="EO1720"/>
      <c r="EP1720"/>
      <c r="EQ1720"/>
      <c r="ER1720"/>
      <c r="ES1720"/>
      <c r="ET1720"/>
      <c r="EU1720"/>
      <c r="EV1720"/>
      <c r="EW1720"/>
      <c r="EX1720"/>
      <c r="EY1720"/>
    </row>
    <row r="1721" spans="1:155">
      <c r="A1721"/>
      <c r="B1721"/>
      <c r="C1721"/>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c r="CW1721"/>
      <c r="CX1721"/>
      <c r="CY1721"/>
      <c r="CZ1721"/>
      <c r="DA1721"/>
      <c r="DB1721"/>
      <c r="DC1721"/>
      <c r="DD1721"/>
      <c r="DE1721"/>
      <c r="DF1721"/>
      <c r="DG1721"/>
      <c r="DH1721"/>
      <c r="DI1721"/>
      <c r="DJ1721"/>
      <c r="DK1721"/>
      <c r="DL1721"/>
      <c r="DM1721"/>
      <c r="DN1721"/>
      <c r="DO1721"/>
      <c r="DP1721"/>
      <c r="DQ1721"/>
      <c r="DR1721"/>
      <c r="DS1721"/>
      <c r="DT1721"/>
      <c r="DU1721"/>
      <c r="DV1721"/>
      <c r="DW1721"/>
      <c r="DX1721"/>
      <c r="DY1721"/>
      <c r="DZ1721"/>
      <c r="EA1721"/>
      <c r="EB1721"/>
      <c r="EC1721"/>
      <c r="ED1721"/>
      <c r="EE1721"/>
      <c r="EF1721"/>
      <c r="EG1721"/>
      <c r="EH1721"/>
      <c r="EI1721"/>
      <c r="EJ1721"/>
      <c r="EK1721"/>
      <c r="EL1721"/>
      <c r="EM1721"/>
      <c r="EN1721"/>
      <c r="EO1721"/>
      <c r="EP1721"/>
      <c r="EQ1721"/>
      <c r="ER1721"/>
      <c r="ES1721"/>
      <c r="ET1721"/>
      <c r="EU1721"/>
      <c r="EV1721"/>
      <c r="EW1721"/>
      <c r="EX1721"/>
      <c r="EY1721"/>
    </row>
    <row r="1722" spans="1:155">
      <c r="A1722"/>
      <c r="B1722"/>
      <c r="C1722"/>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c r="CW1722"/>
      <c r="CX1722"/>
      <c r="CY1722"/>
      <c r="CZ1722"/>
      <c r="DA1722"/>
      <c r="DB1722"/>
      <c r="DC1722"/>
      <c r="DD1722"/>
      <c r="DE1722"/>
      <c r="DF1722"/>
      <c r="DG1722"/>
      <c r="DH1722"/>
      <c r="DI1722"/>
      <c r="DJ1722"/>
      <c r="DK1722"/>
      <c r="DL1722"/>
      <c r="DM1722"/>
      <c r="DN1722"/>
      <c r="DO1722"/>
      <c r="DP1722"/>
      <c r="DQ1722"/>
      <c r="DR1722"/>
      <c r="DS1722"/>
      <c r="DT1722"/>
      <c r="DU1722"/>
      <c r="DV1722"/>
      <c r="DW1722"/>
      <c r="DX1722"/>
      <c r="DY1722"/>
      <c r="DZ1722"/>
      <c r="EA1722"/>
      <c r="EB1722"/>
      <c r="EC1722"/>
      <c r="ED1722"/>
      <c r="EE1722"/>
      <c r="EF1722"/>
      <c r="EG1722"/>
      <c r="EH1722"/>
      <c r="EI1722"/>
      <c r="EJ1722"/>
      <c r="EK1722"/>
      <c r="EL1722"/>
      <c r="EM1722"/>
      <c r="EN1722"/>
      <c r="EO1722"/>
      <c r="EP1722"/>
      <c r="EQ1722"/>
      <c r="ER1722"/>
      <c r="ES1722"/>
      <c r="ET1722"/>
      <c r="EU1722"/>
      <c r="EV1722"/>
      <c r="EW1722"/>
      <c r="EX1722"/>
      <c r="EY1722"/>
    </row>
    <row r="1723" spans="1:155">
      <c r="A1723"/>
      <c r="B1723"/>
      <c r="C1723"/>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c r="CW1723"/>
      <c r="CX1723"/>
      <c r="CY1723"/>
      <c r="CZ1723"/>
      <c r="DA1723"/>
      <c r="DB1723"/>
      <c r="DC1723"/>
      <c r="DD1723"/>
      <c r="DE1723"/>
      <c r="DF1723"/>
      <c r="DG1723"/>
      <c r="DH1723"/>
      <c r="DI1723"/>
      <c r="DJ1723"/>
      <c r="DK1723"/>
      <c r="DL1723"/>
      <c r="DM1723"/>
      <c r="DN1723"/>
      <c r="DO1723"/>
      <c r="DP1723"/>
      <c r="DQ1723"/>
      <c r="DR1723"/>
      <c r="DS1723"/>
      <c r="DT1723"/>
      <c r="DU1723"/>
      <c r="DV1723"/>
      <c r="DW1723"/>
      <c r="DX1723"/>
      <c r="DY1723"/>
      <c r="DZ1723"/>
      <c r="EA1723"/>
      <c r="EB1723"/>
      <c r="EC1723"/>
      <c r="ED1723"/>
      <c r="EE1723"/>
      <c r="EF1723"/>
      <c r="EG1723"/>
      <c r="EH1723"/>
      <c r="EI1723"/>
      <c r="EJ1723"/>
      <c r="EK1723"/>
      <c r="EL1723"/>
      <c r="EM1723"/>
      <c r="EN1723"/>
      <c r="EO1723"/>
      <c r="EP1723"/>
      <c r="EQ1723"/>
      <c r="ER1723"/>
      <c r="ES1723"/>
      <c r="ET1723"/>
      <c r="EU1723"/>
      <c r="EV1723"/>
      <c r="EW1723"/>
      <c r="EX1723"/>
      <c r="EY1723"/>
    </row>
    <row r="1724" spans="1:155">
      <c r="A1724"/>
      <c r="B1724"/>
      <c r="C1724"/>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c r="CW1724"/>
      <c r="CX1724"/>
      <c r="CY1724"/>
      <c r="CZ1724"/>
      <c r="DA1724"/>
      <c r="DB1724"/>
      <c r="DC1724"/>
      <c r="DD1724"/>
      <c r="DE1724"/>
      <c r="DF1724"/>
      <c r="DG1724"/>
      <c r="DH1724"/>
      <c r="DI1724"/>
      <c r="DJ1724"/>
      <c r="DK1724"/>
      <c r="DL1724"/>
      <c r="DM1724"/>
      <c r="DN1724"/>
      <c r="DO1724"/>
      <c r="DP1724"/>
      <c r="DQ1724"/>
      <c r="DR1724"/>
      <c r="DS1724"/>
      <c r="DT1724"/>
      <c r="DU1724"/>
      <c r="DV1724"/>
      <c r="DW1724"/>
      <c r="DX1724"/>
      <c r="DY1724"/>
      <c r="DZ1724"/>
      <c r="EA1724"/>
      <c r="EB1724"/>
      <c r="EC1724"/>
      <c r="ED1724"/>
      <c r="EE1724"/>
      <c r="EF1724"/>
      <c r="EG1724"/>
      <c r="EH1724"/>
      <c r="EI1724"/>
      <c r="EJ1724"/>
      <c r="EK1724"/>
      <c r="EL1724"/>
      <c r="EM1724"/>
      <c r="EN1724"/>
      <c r="EO1724"/>
      <c r="EP1724"/>
      <c r="EQ1724"/>
      <c r="ER1724"/>
      <c r="ES1724"/>
      <c r="ET1724"/>
      <c r="EU1724"/>
      <c r="EV1724"/>
      <c r="EW1724"/>
      <c r="EX1724"/>
      <c r="EY1724"/>
    </row>
    <row r="1725" spans="1:155">
      <c r="A1725"/>
      <c r="B1725"/>
      <c r="C1725"/>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c r="CW1725"/>
      <c r="CX1725"/>
      <c r="CY1725"/>
      <c r="CZ1725"/>
      <c r="DA1725"/>
      <c r="DB1725"/>
      <c r="DC1725"/>
      <c r="DD1725"/>
      <c r="DE1725"/>
      <c r="DF1725"/>
      <c r="DG1725"/>
      <c r="DH1725"/>
      <c r="DI1725"/>
      <c r="DJ1725"/>
      <c r="DK1725"/>
      <c r="DL1725"/>
      <c r="DM1725"/>
      <c r="DN1725"/>
      <c r="DO1725"/>
      <c r="DP1725"/>
      <c r="DQ1725"/>
      <c r="DR1725"/>
      <c r="DS1725"/>
      <c r="DT1725"/>
      <c r="DU1725"/>
      <c r="DV1725"/>
      <c r="DW1725"/>
      <c r="DX1725"/>
      <c r="DY1725"/>
      <c r="DZ1725"/>
      <c r="EA1725"/>
      <c r="EB1725"/>
      <c r="EC1725"/>
      <c r="ED1725"/>
      <c r="EE1725"/>
      <c r="EF1725"/>
      <c r="EG1725"/>
      <c r="EH1725"/>
      <c r="EI1725"/>
      <c r="EJ1725"/>
      <c r="EK1725"/>
      <c r="EL1725"/>
      <c r="EM1725"/>
      <c r="EN1725"/>
      <c r="EO1725"/>
      <c r="EP1725"/>
      <c r="EQ1725"/>
      <c r="ER1725"/>
      <c r="ES1725"/>
      <c r="ET1725"/>
      <c r="EU1725"/>
      <c r="EV1725"/>
      <c r="EW1725"/>
      <c r="EX1725"/>
      <c r="EY1725"/>
    </row>
    <row r="1726" spans="1:155">
      <c r="A1726"/>
      <c r="B1726"/>
      <c r="C1726"/>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c r="CW1726"/>
      <c r="CX1726"/>
      <c r="CY1726"/>
      <c r="CZ1726"/>
      <c r="DA1726"/>
      <c r="DB1726"/>
      <c r="DC1726"/>
      <c r="DD1726"/>
      <c r="DE1726"/>
      <c r="DF1726"/>
      <c r="DG1726"/>
      <c r="DH1726"/>
      <c r="DI1726"/>
      <c r="DJ1726"/>
      <c r="DK1726"/>
      <c r="DL1726"/>
      <c r="DM1726"/>
      <c r="DN1726"/>
      <c r="DO1726"/>
      <c r="DP1726"/>
      <c r="DQ1726"/>
      <c r="DR1726"/>
      <c r="DS1726"/>
      <c r="DT1726"/>
      <c r="DU1726"/>
      <c r="DV1726"/>
      <c r="DW1726"/>
      <c r="DX1726"/>
      <c r="DY1726"/>
      <c r="DZ1726"/>
      <c r="EA1726"/>
      <c r="EB1726"/>
      <c r="EC1726"/>
      <c r="ED1726"/>
      <c r="EE1726"/>
      <c r="EF1726"/>
      <c r="EG1726"/>
      <c r="EH1726"/>
      <c r="EI1726"/>
      <c r="EJ1726"/>
      <c r="EK1726"/>
      <c r="EL1726"/>
      <c r="EM1726"/>
      <c r="EN1726"/>
      <c r="EO1726"/>
      <c r="EP1726"/>
      <c r="EQ1726"/>
      <c r="ER1726"/>
      <c r="ES1726"/>
      <c r="ET1726"/>
      <c r="EU1726"/>
      <c r="EV1726"/>
      <c r="EW1726"/>
      <c r="EX1726"/>
      <c r="EY1726"/>
    </row>
    <row r="1727" spans="1:155">
      <c r="A1727"/>
      <c r="B1727"/>
      <c r="C1727"/>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c r="CW1727"/>
      <c r="CX1727"/>
      <c r="CY1727"/>
      <c r="CZ1727"/>
      <c r="DA1727"/>
      <c r="DB1727"/>
      <c r="DC1727"/>
      <c r="DD1727"/>
      <c r="DE1727"/>
      <c r="DF1727"/>
      <c r="DG1727"/>
      <c r="DH1727"/>
      <c r="DI1727"/>
      <c r="DJ1727"/>
      <c r="DK1727"/>
      <c r="DL1727"/>
      <c r="DM1727"/>
      <c r="DN1727"/>
      <c r="DO1727"/>
      <c r="DP1727"/>
      <c r="DQ1727"/>
      <c r="DR1727"/>
      <c r="DS1727"/>
      <c r="DT1727"/>
      <c r="DU1727"/>
      <c r="DV1727"/>
      <c r="DW1727"/>
      <c r="DX1727"/>
      <c r="DY1727"/>
      <c r="DZ1727"/>
      <c r="EA1727"/>
      <c r="EB1727"/>
      <c r="EC1727"/>
      <c r="ED1727"/>
      <c r="EE1727"/>
      <c r="EF1727"/>
      <c r="EG1727"/>
      <c r="EH1727"/>
      <c r="EI1727"/>
      <c r="EJ1727"/>
      <c r="EK1727"/>
      <c r="EL1727"/>
      <c r="EM1727"/>
      <c r="EN1727"/>
      <c r="EO1727"/>
      <c r="EP1727"/>
      <c r="EQ1727"/>
      <c r="ER1727"/>
      <c r="ES1727"/>
      <c r="ET1727"/>
      <c r="EU1727"/>
      <c r="EV1727"/>
      <c r="EW1727"/>
      <c r="EX1727"/>
      <c r="EY1727"/>
    </row>
    <row r="1728" spans="1:155">
      <c r="A1728"/>
      <c r="B1728"/>
      <c r="C1728"/>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c r="CW1728"/>
      <c r="CX1728"/>
      <c r="CY1728"/>
      <c r="CZ1728"/>
      <c r="DA1728"/>
      <c r="DB1728"/>
      <c r="DC1728"/>
      <c r="DD1728"/>
      <c r="DE1728"/>
      <c r="DF1728"/>
      <c r="DG1728"/>
      <c r="DH1728"/>
      <c r="DI1728"/>
      <c r="DJ1728"/>
      <c r="DK1728"/>
      <c r="DL1728"/>
      <c r="DM1728"/>
      <c r="DN1728"/>
      <c r="DO1728"/>
      <c r="DP1728"/>
      <c r="DQ1728"/>
      <c r="DR1728"/>
      <c r="DS1728"/>
      <c r="DT1728"/>
      <c r="DU1728"/>
      <c r="DV1728"/>
      <c r="DW1728"/>
      <c r="DX1728"/>
      <c r="DY1728"/>
      <c r="DZ1728"/>
      <c r="EA1728"/>
      <c r="EB1728"/>
      <c r="EC1728"/>
      <c r="ED1728"/>
      <c r="EE1728"/>
      <c r="EF1728"/>
      <c r="EG1728"/>
      <c r="EH1728"/>
      <c r="EI1728"/>
      <c r="EJ1728"/>
      <c r="EK1728"/>
      <c r="EL1728"/>
      <c r="EM1728"/>
      <c r="EN1728"/>
      <c r="EO1728"/>
      <c r="EP1728"/>
      <c r="EQ1728"/>
      <c r="ER1728"/>
      <c r="ES1728"/>
      <c r="ET1728"/>
      <c r="EU1728"/>
      <c r="EV1728"/>
      <c r="EW1728"/>
      <c r="EX1728"/>
      <c r="EY1728"/>
    </row>
    <row r="1729" spans="1:155">
      <c r="A1729"/>
      <c r="B1729"/>
      <c r="C1729"/>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c r="CW1729"/>
      <c r="CX1729"/>
      <c r="CY1729"/>
      <c r="CZ1729"/>
      <c r="DA1729"/>
      <c r="DB1729"/>
      <c r="DC1729"/>
      <c r="DD1729"/>
      <c r="DE1729"/>
      <c r="DF1729"/>
      <c r="DG1729"/>
      <c r="DH1729"/>
      <c r="DI1729"/>
      <c r="DJ1729"/>
      <c r="DK1729"/>
      <c r="DL1729"/>
      <c r="DM1729"/>
      <c r="DN1729"/>
      <c r="DO1729"/>
      <c r="DP1729"/>
      <c r="DQ1729"/>
      <c r="DR1729"/>
      <c r="DS1729"/>
      <c r="DT1729"/>
      <c r="DU1729"/>
      <c r="DV1729"/>
      <c r="DW1729"/>
      <c r="DX1729"/>
      <c r="DY1729"/>
      <c r="DZ1729"/>
      <c r="EA1729"/>
      <c r="EB1729"/>
      <c r="EC1729"/>
      <c r="ED1729"/>
      <c r="EE1729"/>
      <c r="EF1729"/>
      <c r="EG1729"/>
      <c r="EH1729"/>
      <c r="EI1729"/>
      <c r="EJ1729"/>
      <c r="EK1729"/>
      <c r="EL1729"/>
      <c r="EM1729"/>
      <c r="EN1729"/>
      <c r="EO1729"/>
      <c r="EP1729"/>
      <c r="EQ1729"/>
      <c r="ER1729"/>
      <c r="ES1729"/>
      <c r="ET1729"/>
      <c r="EU1729"/>
      <c r="EV1729"/>
      <c r="EW1729"/>
      <c r="EX1729"/>
      <c r="EY1729"/>
    </row>
    <row r="1730" spans="1:155">
      <c r="A1730"/>
      <c r="B1730"/>
      <c r="C1730"/>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c r="CW1730"/>
      <c r="CX1730"/>
      <c r="CY1730"/>
      <c r="CZ1730"/>
      <c r="DA1730"/>
      <c r="DB1730"/>
      <c r="DC1730"/>
      <c r="DD1730"/>
      <c r="DE1730"/>
      <c r="DF1730"/>
      <c r="DG1730"/>
      <c r="DH1730"/>
      <c r="DI1730"/>
      <c r="DJ1730"/>
      <c r="DK1730"/>
      <c r="DL1730"/>
      <c r="DM1730"/>
      <c r="DN1730"/>
      <c r="DO1730"/>
      <c r="DP1730"/>
      <c r="DQ1730"/>
      <c r="DR1730"/>
      <c r="DS1730"/>
      <c r="DT1730"/>
      <c r="DU1730"/>
      <c r="DV1730"/>
      <c r="DW1730"/>
      <c r="DX1730"/>
      <c r="DY1730"/>
      <c r="DZ1730"/>
      <c r="EA1730"/>
      <c r="EB1730"/>
      <c r="EC1730"/>
      <c r="ED1730"/>
      <c r="EE1730"/>
      <c r="EF1730"/>
      <c r="EG1730"/>
      <c r="EH1730"/>
      <c r="EI1730"/>
      <c r="EJ1730"/>
      <c r="EK1730"/>
      <c r="EL1730"/>
      <c r="EM1730"/>
      <c r="EN1730"/>
      <c r="EO1730"/>
      <c r="EP1730"/>
      <c r="EQ1730"/>
      <c r="ER1730"/>
      <c r="ES1730"/>
      <c r="ET1730"/>
      <c r="EU1730"/>
      <c r="EV1730"/>
      <c r="EW1730"/>
      <c r="EX1730"/>
      <c r="EY1730"/>
    </row>
    <row r="1731" spans="1:155">
      <c r="A1731"/>
      <c r="B1731"/>
      <c r="C1731"/>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c r="CW1731"/>
      <c r="CX1731"/>
      <c r="CY1731"/>
      <c r="CZ1731"/>
      <c r="DA1731"/>
      <c r="DB1731"/>
      <c r="DC1731"/>
      <c r="DD1731"/>
      <c r="DE1731"/>
      <c r="DF1731"/>
      <c r="DG1731"/>
      <c r="DH1731"/>
      <c r="DI1731"/>
      <c r="DJ1731"/>
      <c r="DK1731"/>
      <c r="DL1731"/>
      <c r="DM1731"/>
      <c r="DN1731"/>
      <c r="DO1731"/>
      <c r="DP1731"/>
      <c r="DQ1731"/>
      <c r="DR1731"/>
      <c r="DS1731"/>
      <c r="DT1731"/>
      <c r="DU1731"/>
      <c r="DV1731"/>
      <c r="DW1731"/>
      <c r="DX1731"/>
      <c r="DY1731"/>
      <c r="DZ1731"/>
      <c r="EA1731"/>
      <c r="EB1731"/>
      <c r="EC1731"/>
      <c r="ED1731"/>
      <c r="EE1731"/>
      <c r="EF1731"/>
      <c r="EG1731"/>
      <c r="EH1731"/>
      <c r="EI1731"/>
      <c r="EJ1731"/>
      <c r="EK1731"/>
      <c r="EL1731"/>
      <c r="EM1731"/>
      <c r="EN1731"/>
      <c r="EO1731"/>
      <c r="EP1731"/>
      <c r="EQ1731"/>
      <c r="ER1731"/>
      <c r="ES1731"/>
      <c r="ET1731"/>
      <c r="EU1731"/>
      <c r="EV1731"/>
      <c r="EW1731"/>
      <c r="EX1731"/>
      <c r="EY1731"/>
    </row>
    <row r="1732" spans="1:155">
      <c r="A1732"/>
      <c r="B1732"/>
      <c r="C1732"/>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c r="CW1732"/>
      <c r="CX1732"/>
      <c r="CY1732"/>
      <c r="CZ1732"/>
      <c r="DA1732"/>
      <c r="DB1732"/>
      <c r="DC1732"/>
      <c r="DD1732"/>
      <c r="DE1732"/>
      <c r="DF1732"/>
      <c r="DG1732"/>
      <c r="DH1732"/>
      <c r="DI1732"/>
      <c r="DJ1732"/>
      <c r="DK1732"/>
      <c r="DL1732"/>
      <c r="DM1732"/>
      <c r="DN1732"/>
      <c r="DO1732"/>
      <c r="DP1732"/>
      <c r="DQ1732"/>
      <c r="DR1732"/>
      <c r="DS1732"/>
      <c r="DT1732"/>
      <c r="DU1732"/>
      <c r="DV1732"/>
      <c r="DW1732"/>
      <c r="DX1732"/>
      <c r="DY1732"/>
      <c r="DZ1732"/>
      <c r="EA1732"/>
      <c r="EB1732"/>
      <c r="EC1732"/>
      <c r="ED1732"/>
      <c r="EE1732"/>
      <c r="EF1732"/>
      <c r="EG1732"/>
      <c r="EH1732"/>
      <c r="EI1732"/>
      <c r="EJ1732"/>
      <c r="EK1732"/>
      <c r="EL1732"/>
      <c r="EM1732"/>
      <c r="EN1732"/>
      <c r="EO1732"/>
      <c r="EP1732"/>
      <c r="EQ1732"/>
      <c r="ER1732"/>
      <c r="ES1732"/>
      <c r="ET1732"/>
      <c r="EU1732"/>
      <c r="EV1732"/>
      <c r="EW1732"/>
      <c r="EX1732"/>
      <c r="EY1732"/>
    </row>
    <row r="1733" spans="1:155">
      <c r="A1733"/>
      <c r="B1733"/>
      <c r="C1733"/>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c r="CW1733"/>
      <c r="CX1733"/>
      <c r="CY1733"/>
      <c r="CZ1733"/>
      <c r="DA1733"/>
      <c r="DB1733"/>
      <c r="DC1733"/>
      <c r="DD1733"/>
      <c r="DE1733"/>
      <c r="DF1733"/>
      <c r="DG1733"/>
      <c r="DH1733"/>
      <c r="DI1733"/>
      <c r="DJ1733"/>
      <c r="DK1733"/>
      <c r="DL1733"/>
      <c r="DM1733"/>
      <c r="DN1733"/>
      <c r="DO1733"/>
      <c r="DP1733"/>
      <c r="DQ1733"/>
      <c r="DR1733"/>
      <c r="DS1733"/>
      <c r="DT1733"/>
      <c r="DU1733"/>
      <c r="DV1733"/>
      <c r="DW1733"/>
      <c r="DX1733"/>
      <c r="DY1733"/>
      <c r="DZ1733"/>
      <c r="EA1733"/>
      <c r="EB1733"/>
      <c r="EC1733"/>
      <c r="ED1733"/>
      <c r="EE1733"/>
      <c r="EF1733"/>
      <c r="EG1733"/>
      <c r="EH1733"/>
      <c r="EI1733"/>
      <c r="EJ1733"/>
      <c r="EK1733"/>
      <c r="EL1733"/>
      <c r="EM1733"/>
      <c r="EN1733"/>
      <c r="EO1733"/>
      <c r="EP1733"/>
      <c r="EQ1733"/>
      <c r="ER1733"/>
      <c r="ES1733"/>
      <c r="ET1733"/>
      <c r="EU1733"/>
      <c r="EV1733"/>
      <c r="EW1733"/>
      <c r="EX1733"/>
      <c r="EY1733"/>
    </row>
    <row r="1734" spans="1:155">
      <c r="A1734"/>
      <c r="B1734"/>
      <c r="C1734"/>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c r="CW1734"/>
      <c r="CX1734"/>
      <c r="CY1734"/>
      <c r="CZ1734"/>
      <c r="DA1734"/>
      <c r="DB1734"/>
      <c r="DC1734"/>
      <c r="DD1734"/>
      <c r="DE1734"/>
      <c r="DF1734"/>
      <c r="DG1734"/>
      <c r="DH1734"/>
      <c r="DI1734"/>
      <c r="DJ1734"/>
      <c r="DK1734"/>
      <c r="DL1734"/>
      <c r="DM1734"/>
      <c r="DN1734"/>
      <c r="DO1734"/>
      <c r="DP1734"/>
      <c r="DQ1734"/>
      <c r="DR1734"/>
      <c r="DS1734"/>
      <c r="DT1734"/>
      <c r="DU1734"/>
      <c r="DV1734"/>
      <c r="DW1734"/>
      <c r="DX1734"/>
      <c r="DY1734"/>
      <c r="DZ1734"/>
      <c r="EA1734"/>
      <c r="EB1734"/>
      <c r="EC1734"/>
      <c r="ED1734"/>
      <c r="EE1734"/>
      <c r="EF1734"/>
      <c r="EG1734"/>
      <c r="EH1734"/>
      <c r="EI1734"/>
      <c r="EJ1734"/>
      <c r="EK1734"/>
      <c r="EL1734"/>
      <c r="EM1734"/>
      <c r="EN1734"/>
      <c r="EO1734"/>
      <c r="EP1734"/>
      <c r="EQ1734"/>
      <c r="ER1734"/>
      <c r="ES1734"/>
      <c r="ET1734"/>
      <c r="EU1734"/>
      <c r="EV1734"/>
      <c r="EW1734"/>
      <c r="EX1734"/>
      <c r="EY1734"/>
    </row>
    <row r="1735" spans="1:155">
      <c r="A1735"/>
      <c r="B1735"/>
      <c r="C1735"/>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c r="CW1735"/>
      <c r="CX1735"/>
      <c r="CY1735"/>
      <c r="CZ1735"/>
      <c r="DA1735"/>
      <c r="DB1735"/>
      <c r="DC1735"/>
      <c r="DD1735"/>
      <c r="DE1735"/>
      <c r="DF1735"/>
      <c r="DG1735"/>
      <c r="DH1735"/>
      <c r="DI1735"/>
      <c r="DJ1735"/>
      <c r="DK1735"/>
      <c r="DL1735"/>
      <c r="DM1735"/>
      <c r="DN1735"/>
      <c r="DO1735"/>
      <c r="DP1735"/>
      <c r="DQ1735"/>
      <c r="DR1735"/>
      <c r="DS1735"/>
      <c r="DT1735"/>
      <c r="DU1735"/>
      <c r="DV1735"/>
      <c r="DW1735"/>
      <c r="DX1735"/>
      <c r="DY1735"/>
      <c r="DZ1735"/>
      <c r="EA1735"/>
      <c r="EB1735"/>
      <c r="EC1735"/>
      <c r="ED1735"/>
      <c r="EE1735"/>
      <c r="EF1735"/>
      <c r="EG1735"/>
      <c r="EH1735"/>
      <c r="EI1735"/>
      <c r="EJ1735"/>
      <c r="EK1735"/>
      <c r="EL1735"/>
      <c r="EM1735"/>
      <c r="EN1735"/>
      <c r="EO1735"/>
      <c r="EP1735"/>
      <c r="EQ1735"/>
      <c r="ER1735"/>
      <c r="ES1735"/>
      <c r="ET1735"/>
      <c r="EU1735"/>
      <c r="EV1735"/>
      <c r="EW1735"/>
      <c r="EX1735"/>
      <c r="EY1735"/>
    </row>
    <row r="1736" spans="1:155">
      <c r="A1736"/>
      <c r="B1736"/>
      <c r="C1736"/>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c r="CW1736"/>
      <c r="CX1736"/>
      <c r="CY1736"/>
      <c r="CZ1736"/>
      <c r="DA1736"/>
      <c r="DB1736"/>
      <c r="DC1736"/>
      <c r="DD1736"/>
      <c r="DE1736"/>
      <c r="DF1736"/>
      <c r="DG1736"/>
      <c r="DH1736"/>
      <c r="DI1736"/>
      <c r="DJ1736"/>
      <c r="DK1736"/>
      <c r="DL1736"/>
      <c r="DM1736"/>
      <c r="DN1736"/>
      <c r="DO1736"/>
      <c r="DP1736"/>
      <c r="DQ1736"/>
      <c r="DR1736"/>
      <c r="DS1736"/>
      <c r="DT1736"/>
      <c r="DU1736"/>
      <c r="DV1736"/>
      <c r="DW1736"/>
      <c r="DX1736"/>
      <c r="DY1736"/>
      <c r="DZ1736"/>
      <c r="EA1736"/>
      <c r="EB1736"/>
      <c r="EC1736"/>
      <c r="ED1736"/>
      <c r="EE1736"/>
      <c r="EF1736"/>
      <c r="EG1736"/>
      <c r="EH1736"/>
      <c r="EI1736"/>
      <c r="EJ1736"/>
      <c r="EK1736"/>
      <c r="EL1736"/>
      <c r="EM1736"/>
      <c r="EN1736"/>
      <c r="EO1736"/>
      <c r="EP1736"/>
      <c r="EQ1736"/>
      <c r="ER1736"/>
      <c r="ES1736"/>
      <c r="ET1736"/>
      <c r="EU1736"/>
      <c r="EV1736"/>
      <c r="EW1736"/>
      <c r="EX1736"/>
      <c r="EY1736"/>
    </row>
    <row r="1737" spans="1:155">
      <c r="A1737"/>
      <c r="B1737"/>
      <c r="C1737"/>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c r="CW1737"/>
      <c r="CX1737"/>
      <c r="CY1737"/>
      <c r="CZ1737"/>
      <c r="DA1737"/>
      <c r="DB1737"/>
      <c r="DC1737"/>
      <c r="DD1737"/>
      <c r="DE1737"/>
      <c r="DF1737"/>
      <c r="DG1737"/>
      <c r="DH1737"/>
      <c r="DI1737"/>
      <c r="DJ1737"/>
      <c r="DK1737"/>
      <c r="DL1737"/>
      <c r="DM1737"/>
      <c r="DN1737"/>
      <c r="DO1737"/>
      <c r="DP1737"/>
      <c r="DQ1737"/>
      <c r="DR1737"/>
      <c r="DS1737"/>
      <c r="DT1737"/>
      <c r="DU1737"/>
      <c r="DV1737"/>
      <c r="DW1737"/>
      <c r="DX1737"/>
      <c r="DY1737"/>
      <c r="DZ1737"/>
      <c r="EA1737"/>
      <c r="EB1737"/>
      <c r="EC1737"/>
      <c r="ED1737"/>
      <c r="EE1737"/>
      <c r="EF1737"/>
      <c r="EG1737"/>
      <c r="EH1737"/>
      <c r="EI1737"/>
      <c r="EJ1737"/>
      <c r="EK1737"/>
      <c r="EL1737"/>
      <c r="EM1737"/>
      <c r="EN1737"/>
      <c r="EO1737"/>
      <c r="EP1737"/>
      <c r="EQ1737"/>
      <c r="ER1737"/>
      <c r="ES1737"/>
      <c r="ET1737"/>
      <c r="EU1737"/>
      <c r="EV1737"/>
      <c r="EW1737"/>
      <c r="EX1737"/>
      <c r="EY1737"/>
    </row>
    <row r="1738" spans="1:155">
      <c r="A1738"/>
      <c r="B1738"/>
      <c r="C1738"/>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c r="CW1738"/>
      <c r="CX1738"/>
      <c r="CY1738"/>
      <c r="CZ1738"/>
      <c r="DA1738"/>
      <c r="DB1738"/>
      <c r="DC1738"/>
      <c r="DD1738"/>
      <c r="DE1738"/>
      <c r="DF1738"/>
      <c r="DG1738"/>
      <c r="DH1738"/>
      <c r="DI1738"/>
      <c r="DJ1738"/>
      <c r="DK1738"/>
      <c r="DL1738"/>
      <c r="DM1738"/>
      <c r="DN1738"/>
      <c r="DO1738"/>
      <c r="DP1738"/>
      <c r="DQ1738"/>
      <c r="DR1738"/>
      <c r="DS1738"/>
      <c r="DT1738"/>
      <c r="DU1738"/>
      <c r="DV1738"/>
      <c r="DW1738"/>
      <c r="DX1738"/>
      <c r="DY1738"/>
      <c r="DZ1738"/>
      <c r="EA1738"/>
      <c r="EB1738"/>
      <c r="EC1738"/>
      <c r="ED1738"/>
      <c r="EE1738"/>
      <c r="EF1738"/>
      <c r="EG1738"/>
      <c r="EH1738"/>
      <c r="EI1738"/>
      <c r="EJ1738"/>
      <c r="EK1738"/>
      <c r="EL1738"/>
      <c r="EM1738"/>
      <c r="EN1738"/>
      <c r="EO1738"/>
      <c r="EP1738"/>
      <c r="EQ1738"/>
      <c r="ER1738"/>
      <c r="ES1738"/>
      <c r="ET1738"/>
      <c r="EU1738"/>
      <c r="EV1738"/>
      <c r="EW1738"/>
      <c r="EX1738"/>
      <c r="EY1738"/>
    </row>
    <row r="1739" spans="1:155">
      <c r="A1739"/>
      <c r="B1739"/>
      <c r="C1739"/>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c r="CW1739"/>
      <c r="CX1739"/>
      <c r="CY1739"/>
      <c r="CZ1739"/>
      <c r="DA1739"/>
      <c r="DB1739"/>
      <c r="DC1739"/>
      <c r="DD1739"/>
      <c r="DE1739"/>
      <c r="DF1739"/>
      <c r="DG1739"/>
      <c r="DH1739"/>
      <c r="DI1739"/>
      <c r="DJ1739"/>
      <c r="DK1739"/>
      <c r="DL1739"/>
      <c r="DM1739"/>
      <c r="DN1739"/>
      <c r="DO1739"/>
      <c r="DP1739"/>
      <c r="DQ1739"/>
      <c r="DR1739"/>
      <c r="DS1739"/>
      <c r="DT1739"/>
      <c r="DU1739"/>
      <c r="DV1739"/>
      <c r="DW1739"/>
      <c r="DX1739"/>
      <c r="DY1739"/>
      <c r="DZ1739"/>
      <c r="EA1739"/>
      <c r="EB1739"/>
      <c r="EC1739"/>
      <c r="ED1739"/>
      <c r="EE1739"/>
      <c r="EF1739"/>
      <c r="EG1739"/>
      <c r="EH1739"/>
      <c r="EI1739"/>
      <c r="EJ1739"/>
      <c r="EK1739"/>
      <c r="EL1739"/>
      <c r="EM1739"/>
      <c r="EN1739"/>
      <c r="EO1739"/>
      <c r="EP1739"/>
      <c r="EQ1739"/>
      <c r="ER1739"/>
      <c r="ES1739"/>
      <c r="ET1739"/>
      <c r="EU1739"/>
      <c r="EV1739"/>
      <c r="EW1739"/>
      <c r="EX1739"/>
      <c r="EY1739"/>
    </row>
    <row r="1740" spans="1:155">
      <c r="A1740"/>
      <c r="B1740"/>
      <c r="C1740"/>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c r="CW1740"/>
      <c r="CX1740"/>
      <c r="CY1740"/>
      <c r="CZ1740"/>
      <c r="DA1740"/>
      <c r="DB1740"/>
      <c r="DC1740"/>
      <c r="DD1740"/>
      <c r="DE1740"/>
      <c r="DF1740"/>
      <c r="DG1740"/>
      <c r="DH1740"/>
      <c r="DI1740"/>
      <c r="DJ1740"/>
      <c r="DK1740"/>
      <c r="DL1740"/>
      <c r="DM1740"/>
      <c r="DN1740"/>
      <c r="DO1740"/>
      <c r="DP1740"/>
      <c r="DQ1740"/>
      <c r="DR1740"/>
      <c r="DS1740"/>
      <c r="DT1740"/>
      <c r="DU1740"/>
      <c r="DV1740"/>
      <c r="DW1740"/>
      <c r="DX1740"/>
      <c r="DY1740"/>
      <c r="DZ1740"/>
      <c r="EA1740"/>
      <c r="EB1740"/>
      <c r="EC1740"/>
      <c r="ED1740"/>
      <c r="EE1740"/>
      <c r="EF1740"/>
      <c r="EG1740"/>
      <c r="EH1740"/>
      <c r="EI1740"/>
      <c r="EJ1740"/>
      <c r="EK1740"/>
      <c r="EL1740"/>
      <c r="EM1740"/>
      <c r="EN1740"/>
      <c r="EO1740"/>
      <c r="EP1740"/>
      <c r="EQ1740"/>
      <c r="ER1740"/>
      <c r="ES1740"/>
      <c r="ET1740"/>
      <c r="EU1740"/>
      <c r="EV1740"/>
      <c r="EW1740"/>
      <c r="EX1740"/>
      <c r="EY1740"/>
    </row>
    <row r="1741" spans="1:155">
      <c r="A1741"/>
      <c r="B1741"/>
      <c r="C1741"/>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c r="CW1741"/>
      <c r="CX1741"/>
      <c r="CY1741"/>
      <c r="CZ1741"/>
      <c r="DA1741"/>
      <c r="DB1741"/>
      <c r="DC1741"/>
      <c r="DD1741"/>
      <c r="DE1741"/>
      <c r="DF1741"/>
      <c r="DG1741"/>
      <c r="DH1741"/>
      <c r="DI1741"/>
      <c r="DJ1741"/>
      <c r="DK1741"/>
      <c r="DL1741"/>
      <c r="DM1741"/>
      <c r="DN1741"/>
      <c r="DO1741"/>
      <c r="DP1741"/>
      <c r="DQ1741"/>
      <c r="DR1741"/>
      <c r="DS1741"/>
      <c r="DT1741"/>
      <c r="DU1741"/>
      <c r="DV1741"/>
      <c r="DW1741"/>
      <c r="DX1741"/>
      <c r="DY1741"/>
      <c r="DZ1741"/>
      <c r="EA1741"/>
      <c r="EB1741"/>
      <c r="EC1741"/>
      <c r="ED1741"/>
      <c r="EE1741"/>
      <c r="EF1741"/>
      <c r="EG1741"/>
      <c r="EH1741"/>
      <c r="EI1741"/>
      <c r="EJ1741"/>
      <c r="EK1741"/>
      <c r="EL1741"/>
      <c r="EM1741"/>
      <c r="EN1741"/>
      <c r="EO1741"/>
      <c r="EP1741"/>
      <c r="EQ1741"/>
      <c r="ER1741"/>
      <c r="ES1741"/>
      <c r="ET1741"/>
      <c r="EU1741"/>
      <c r="EV1741"/>
      <c r="EW1741"/>
      <c r="EX1741"/>
      <c r="EY1741"/>
    </row>
    <row r="1742" spans="1:155">
      <c r="A1742"/>
      <c r="B1742"/>
      <c r="C1742"/>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c r="CW1742"/>
      <c r="CX1742"/>
      <c r="CY1742"/>
      <c r="CZ1742"/>
      <c r="DA1742"/>
      <c r="DB1742"/>
      <c r="DC1742"/>
      <c r="DD1742"/>
      <c r="DE1742"/>
      <c r="DF1742"/>
      <c r="DG1742"/>
      <c r="DH1742"/>
      <c r="DI1742"/>
      <c r="DJ1742"/>
      <c r="DK1742"/>
      <c r="DL1742"/>
      <c r="DM1742"/>
      <c r="DN1742"/>
      <c r="DO1742"/>
      <c r="DP1742"/>
      <c r="DQ1742"/>
      <c r="DR1742"/>
      <c r="DS1742"/>
      <c r="DT1742"/>
      <c r="DU1742"/>
      <c r="DV1742"/>
      <c r="DW1742"/>
      <c r="DX1742"/>
      <c r="DY1742"/>
      <c r="DZ1742"/>
      <c r="EA1742"/>
      <c r="EB1742"/>
      <c r="EC1742"/>
      <c r="ED1742"/>
      <c r="EE1742"/>
      <c r="EF1742"/>
      <c r="EG1742"/>
      <c r="EH1742"/>
      <c r="EI1742"/>
      <c r="EJ1742"/>
      <c r="EK1742"/>
      <c r="EL1742"/>
      <c r="EM1742"/>
      <c r="EN1742"/>
      <c r="EO1742"/>
      <c r="EP1742"/>
      <c r="EQ1742"/>
      <c r="ER1742"/>
      <c r="ES1742"/>
      <c r="ET1742"/>
      <c r="EU1742"/>
      <c r="EV1742"/>
      <c r="EW1742"/>
      <c r="EX1742"/>
      <c r="EY1742"/>
    </row>
    <row r="1743" spans="1:155">
      <c r="A1743"/>
      <c r="B1743"/>
      <c r="C1743"/>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c r="CW1743"/>
      <c r="CX1743"/>
      <c r="CY1743"/>
      <c r="CZ1743"/>
      <c r="DA1743"/>
      <c r="DB1743"/>
      <c r="DC1743"/>
      <c r="DD1743"/>
      <c r="DE1743"/>
      <c r="DF1743"/>
      <c r="DG1743"/>
      <c r="DH1743"/>
      <c r="DI1743"/>
      <c r="DJ1743"/>
      <c r="DK1743"/>
      <c r="DL1743"/>
      <c r="DM1743"/>
      <c r="DN1743"/>
      <c r="DO1743"/>
      <c r="DP1743"/>
      <c r="DQ1743"/>
      <c r="DR1743"/>
      <c r="DS1743"/>
      <c r="DT1743"/>
      <c r="DU1743"/>
      <c r="DV1743"/>
      <c r="DW1743"/>
      <c r="DX1743"/>
      <c r="DY1743"/>
      <c r="DZ1743"/>
      <c r="EA1743"/>
      <c r="EB1743"/>
      <c r="EC1743"/>
      <c r="ED1743"/>
      <c r="EE1743"/>
      <c r="EF1743"/>
      <c r="EG1743"/>
      <c r="EH1743"/>
      <c r="EI1743"/>
      <c r="EJ1743"/>
      <c r="EK1743"/>
      <c r="EL1743"/>
      <c r="EM1743"/>
      <c r="EN1743"/>
      <c r="EO1743"/>
      <c r="EP1743"/>
      <c r="EQ1743"/>
      <c r="ER1743"/>
      <c r="ES1743"/>
      <c r="ET1743"/>
      <c r="EU1743"/>
      <c r="EV1743"/>
      <c r="EW1743"/>
      <c r="EX1743"/>
      <c r="EY1743"/>
    </row>
    <row r="1744" spans="1:155">
      <c r="A1744"/>
      <c r="B1744"/>
      <c r="C1744"/>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c r="CW1744"/>
      <c r="CX1744"/>
      <c r="CY1744"/>
      <c r="CZ1744"/>
      <c r="DA1744"/>
      <c r="DB1744"/>
      <c r="DC1744"/>
      <c r="DD1744"/>
      <c r="DE1744"/>
      <c r="DF1744"/>
      <c r="DG1744"/>
      <c r="DH1744"/>
      <c r="DI1744"/>
      <c r="DJ1744"/>
      <c r="DK1744"/>
      <c r="DL1744"/>
      <c r="DM1744"/>
      <c r="DN1744"/>
      <c r="DO1744"/>
      <c r="DP1744"/>
      <c r="DQ1744"/>
      <c r="DR1744"/>
      <c r="DS1744"/>
      <c r="DT1744"/>
      <c r="DU1744"/>
      <c r="DV1744"/>
      <c r="DW1744"/>
      <c r="DX1744"/>
      <c r="DY1744"/>
      <c r="DZ1744"/>
      <c r="EA1744"/>
      <c r="EB1744"/>
      <c r="EC1744"/>
      <c r="ED1744"/>
      <c r="EE1744"/>
      <c r="EF1744"/>
      <c r="EG1744"/>
      <c r="EH1744"/>
      <c r="EI1744"/>
      <c r="EJ1744"/>
      <c r="EK1744"/>
      <c r="EL1744"/>
      <c r="EM1744"/>
      <c r="EN1744"/>
      <c r="EO1744"/>
      <c r="EP1744"/>
      <c r="EQ1744"/>
      <c r="ER1744"/>
      <c r="ES1744"/>
      <c r="ET1744"/>
      <c r="EU1744"/>
      <c r="EV1744"/>
      <c r="EW1744"/>
      <c r="EX1744"/>
      <c r="EY1744"/>
    </row>
    <row r="1745" spans="1:155">
      <c r="A1745"/>
      <c r="B1745"/>
      <c r="C1745"/>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c r="CW1745"/>
      <c r="CX1745"/>
      <c r="CY1745"/>
      <c r="CZ1745"/>
      <c r="DA1745"/>
      <c r="DB1745"/>
      <c r="DC1745"/>
      <c r="DD1745"/>
      <c r="DE1745"/>
      <c r="DF1745"/>
      <c r="DG1745"/>
      <c r="DH1745"/>
      <c r="DI1745"/>
      <c r="DJ1745"/>
      <c r="DK1745"/>
      <c r="DL1745"/>
      <c r="DM1745"/>
      <c r="DN1745"/>
      <c r="DO1745"/>
      <c r="DP1745"/>
      <c r="DQ1745"/>
      <c r="DR1745"/>
      <c r="DS1745"/>
      <c r="DT1745"/>
      <c r="DU1745"/>
      <c r="DV1745"/>
      <c r="DW1745"/>
      <c r="DX1745"/>
      <c r="DY1745"/>
      <c r="DZ1745"/>
      <c r="EA1745"/>
      <c r="EB1745"/>
      <c r="EC1745"/>
      <c r="ED1745"/>
      <c r="EE1745"/>
      <c r="EF1745"/>
      <c r="EG1745"/>
      <c r="EH1745"/>
      <c r="EI1745"/>
      <c r="EJ1745"/>
      <c r="EK1745"/>
      <c r="EL1745"/>
      <c r="EM1745"/>
      <c r="EN1745"/>
      <c r="EO1745"/>
      <c r="EP1745"/>
      <c r="EQ1745"/>
      <c r="ER1745"/>
      <c r="ES1745"/>
      <c r="ET1745"/>
      <c r="EU1745"/>
      <c r="EV1745"/>
      <c r="EW1745"/>
      <c r="EX1745"/>
      <c r="EY1745"/>
    </row>
    <row r="1746" spans="1:155">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c r="CW1746"/>
      <c r="CX1746"/>
      <c r="CY1746"/>
      <c r="CZ1746"/>
      <c r="DA1746"/>
      <c r="DB1746"/>
      <c r="DC1746"/>
      <c r="DD1746"/>
      <c r="DE1746"/>
      <c r="DF1746"/>
      <c r="DG1746"/>
      <c r="DH1746"/>
      <c r="DI1746"/>
      <c r="DJ1746"/>
      <c r="DK1746"/>
      <c r="DL1746"/>
      <c r="DM1746"/>
      <c r="DN1746"/>
      <c r="DO1746"/>
      <c r="DP1746"/>
      <c r="DQ1746"/>
      <c r="DR1746"/>
      <c r="DS1746"/>
      <c r="DT1746"/>
      <c r="DU1746"/>
      <c r="DV1746"/>
      <c r="DW1746"/>
      <c r="DX1746"/>
      <c r="DY1746"/>
      <c r="DZ1746"/>
      <c r="EA1746"/>
      <c r="EB1746"/>
      <c r="EC1746"/>
      <c r="ED1746"/>
      <c r="EE1746"/>
      <c r="EF1746"/>
      <c r="EG1746"/>
      <c r="EH1746"/>
      <c r="EI1746"/>
      <c r="EJ1746"/>
      <c r="EK1746"/>
      <c r="EL1746"/>
      <c r="EM1746"/>
      <c r="EN1746"/>
      <c r="EO1746"/>
      <c r="EP1746"/>
      <c r="EQ1746"/>
      <c r="ER1746"/>
      <c r="ES1746"/>
      <c r="ET1746"/>
      <c r="EU1746"/>
      <c r="EV1746"/>
      <c r="EW1746"/>
      <c r="EX1746"/>
      <c r="EY1746"/>
    </row>
    <row r="1747" spans="1:155">
      <c r="A1747"/>
      <c r="B1747"/>
      <c r="C1747"/>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c r="CW1747"/>
      <c r="CX1747"/>
      <c r="CY1747"/>
      <c r="CZ1747"/>
      <c r="DA1747"/>
      <c r="DB1747"/>
      <c r="DC1747"/>
      <c r="DD1747"/>
      <c r="DE1747"/>
      <c r="DF1747"/>
      <c r="DG1747"/>
      <c r="DH1747"/>
      <c r="DI1747"/>
      <c r="DJ1747"/>
      <c r="DK1747"/>
      <c r="DL1747"/>
      <c r="DM1747"/>
      <c r="DN1747"/>
      <c r="DO1747"/>
      <c r="DP1747"/>
      <c r="DQ1747"/>
      <c r="DR1747"/>
      <c r="DS1747"/>
      <c r="DT1747"/>
      <c r="DU1747"/>
      <c r="DV1747"/>
      <c r="DW1747"/>
      <c r="DX1747"/>
      <c r="DY1747"/>
      <c r="DZ1747"/>
      <c r="EA1747"/>
      <c r="EB1747"/>
      <c r="EC1747"/>
      <c r="ED1747"/>
      <c r="EE1747"/>
      <c r="EF1747"/>
      <c r="EG1747"/>
      <c r="EH1747"/>
      <c r="EI1747"/>
      <c r="EJ1747"/>
      <c r="EK1747"/>
      <c r="EL1747"/>
      <c r="EM1747"/>
      <c r="EN1747"/>
      <c r="EO1747"/>
      <c r="EP1747"/>
      <c r="EQ1747"/>
      <c r="ER1747"/>
      <c r="ES1747"/>
      <c r="ET1747"/>
      <c r="EU1747"/>
      <c r="EV1747"/>
      <c r="EW1747"/>
      <c r="EX1747"/>
      <c r="EY1747"/>
    </row>
    <row r="1748" spans="1:155">
      <c r="A1748"/>
      <c r="B1748"/>
      <c r="C1748"/>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c r="CW1748"/>
      <c r="CX1748"/>
      <c r="CY1748"/>
      <c r="CZ1748"/>
      <c r="DA1748"/>
      <c r="DB1748"/>
      <c r="DC1748"/>
      <c r="DD1748"/>
      <c r="DE1748"/>
      <c r="DF1748"/>
      <c r="DG1748"/>
      <c r="DH1748"/>
      <c r="DI1748"/>
      <c r="DJ1748"/>
      <c r="DK1748"/>
      <c r="DL1748"/>
      <c r="DM1748"/>
      <c r="DN1748"/>
      <c r="DO1748"/>
      <c r="DP1748"/>
      <c r="DQ1748"/>
      <c r="DR1748"/>
      <c r="DS1748"/>
      <c r="DT1748"/>
      <c r="DU1748"/>
      <c r="DV1748"/>
      <c r="DW1748"/>
      <c r="DX1748"/>
      <c r="DY1748"/>
      <c r="DZ1748"/>
      <c r="EA1748"/>
      <c r="EB1748"/>
      <c r="EC1748"/>
      <c r="ED1748"/>
      <c r="EE1748"/>
      <c r="EF1748"/>
      <c r="EG1748"/>
      <c r="EH1748"/>
      <c r="EI1748"/>
      <c r="EJ1748"/>
      <c r="EK1748"/>
      <c r="EL1748"/>
      <c r="EM1748"/>
      <c r="EN1748"/>
      <c r="EO1748"/>
      <c r="EP1748"/>
      <c r="EQ1748"/>
      <c r="ER1748"/>
      <c r="ES1748"/>
      <c r="ET1748"/>
      <c r="EU1748"/>
      <c r="EV1748"/>
      <c r="EW1748"/>
      <c r="EX1748"/>
      <c r="EY1748"/>
    </row>
    <row r="1749" spans="1:155">
      <c r="A1749"/>
      <c r="B1749"/>
      <c r="C1749"/>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c r="CW1749"/>
      <c r="CX1749"/>
      <c r="CY1749"/>
      <c r="CZ1749"/>
      <c r="DA1749"/>
      <c r="DB1749"/>
      <c r="DC1749"/>
      <c r="DD1749"/>
      <c r="DE1749"/>
      <c r="DF1749"/>
      <c r="DG1749"/>
      <c r="DH1749"/>
      <c r="DI1749"/>
      <c r="DJ1749"/>
      <c r="DK1749"/>
      <c r="DL1749"/>
      <c r="DM1749"/>
      <c r="DN1749"/>
      <c r="DO1749"/>
      <c r="DP1749"/>
      <c r="DQ1749"/>
      <c r="DR1749"/>
      <c r="DS1749"/>
      <c r="DT1749"/>
      <c r="DU1749"/>
      <c r="DV1749"/>
      <c r="DW1749"/>
      <c r="DX1749"/>
      <c r="DY1749"/>
      <c r="DZ1749"/>
      <c r="EA1749"/>
      <c r="EB1749"/>
      <c r="EC1749"/>
      <c r="ED1749"/>
      <c r="EE1749"/>
      <c r="EF1749"/>
      <c r="EG1749"/>
      <c r="EH1749"/>
      <c r="EI1749"/>
      <c r="EJ1749"/>
      <c r="EK1749"/>
      <c r="EL1749"/>
      <c r="EM1749"/>
      <c r="EN1749"/>
      <c r="EO1749"/>
      <c r="EP1749"/>
      <c r="EQ1749"/>
      <c r="ER1749"/>
      <c r="ES1749"/>
      <c r="ET1749"/>
      <c r="EU1749"/>
      <c r="EV1749"/>
      <c r="EW1749"/>
      <c r="EX1749"/>
      <c r="EY1749"/>
    </row>
    <row r="1750" spans="1:155">
      <c r="A1750"/>
      <c r="B1750"/>
      <c r="C1750"/>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c r="CW1750"/>
      <c r="CX1750"/>
      <c r="CY1750"/>
      <c r="CZ1750"/>
      <c r="DA1750"/>
      <c r="DB1750"/>
      <c r="DC1750"/>
      <c r="DD1750"/>
      <c r="DE1750"/>
      <c r="DF1750"/>
      <c r="DG1750"/>
      <c r="DH1750"/>
      <c r="DI1750"/>
      <c r="DJ1750"/>
      <c r="DK1750"/>
      <c r="DL1750"/>
      <c r="DM1750"/>
      <c r="DN1750"/>
      <c r="DO1750"/>
      <c r="DP1750"/>
      <c r="DQ1750"/>
      <c r="DR1750"/>
      <c r="DS1750"/>
      <c r="DT1750"/>
      <c r="DU1750"/>
      <c r="DV1750"/>
      <c r="DW1750"/>
      <c r="DX1750"/>
      <c r="DY1750"/>
      <c r="DZ1750"/>
      <c r="EA1750"/>
      <c r="EB1750"/>
      <c r="EC1750"/>
      <c r="ED1750"/>
      <c r="EE1750"/>
      <c r="EF1750"/>
      <c r="EG1750"/>
      <c r="EH1750"/>
      <c r="EI1750"/>
      <c r="EJ1750"/>
      <c r="EK1750"/>
      <c r="EL1750"/>
      <c r="EM1750"/>
      <c r="EN1750"/>
      <c r="EO1750"/>
      <c r="EP1750"/>
      <c r="EQ1750"/>
      <c r="ER1750"/>
      <c r="ES1750"/>
      <c r="ET1750"/>
      <c r="EU1750"/>
      <c r="EV1750"/>
      <c r="EW1750"/>
      <c r="EX1750"/>
      <c r="EY1750"/>
    </row>
    <row r="1751" spans="1:155">
      <c r="A1751"/>
      <c r="B1751"/>
      <c r="C1751"/>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c r="CW1751"/>
      <c r="CX1751"/>
      <c r="CY1751"/>
      <c r="CZ1751"/>
      <c r="DA1751"/>
      <c r="DB1751"/>
      <c r="DC1751"/>
      <c r="DD1751"/>
      <c r="DE1751"/>
      <c r="DF1751"/>
      <c r="DG1751"/>
      <c r="DH1751"/>
      <c r="DI1751"/>
      <c r="DJ1751"/>
      <c r="DK1751"/>
      <c r="DL1751"/>
      <c r="DM1751"/>
      <c r="DN1751"/>
      <c r="DO1751"/>
      <c r="DP1751"/>
      <c r="DQ1751"/>
      <c r="DR1751"/>
      <c r="DS1751"/>
      <c r="DT1751"/>
      <c r="DU1751"/>
      <c r="DV1751"/>
      <c r="DW1751"/>
      <c r="DX1751"/>
      <c r="DY1751"/>
      <c r="DZ1751"/>
      <c r="EA1751"/>
      <c r="EB1751"/>
      <c r="EC1751"/>
      <c r="ED1751"/>
      <c r="EE1751"/>
      <c r="EF1751"/>
      <c r="EG1751"/>
      <c r="EH1751"/>
      <c r="EI1751"/>
      <c r="EJ1751"/>
      <c r="EK1751"/>
      <c r="EL1751"/>
      <c r="EM1751"/>
      <c r="EN1751"/>
      <c r="EO1751"/>
      <c r="EP1751"/>
      <c r="EQ1751"/>
      <c r="ER1751"/>
      <c r="ES1751"/>
      <c r="ET1751"/>
      <c r="EU1751"/>
      <c r="EV1751"/>
      <c r="EW1751"/>
      <c r="EX1751"/>
      <c r="EY1751"/>
    </row>
    <row r="1752" spans="1:155">
      <c r="A1752"/>
      <c r="B1752"/>
      <c r="C1752"/>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c r="CW1752"/>
      <c r="CX1752"/>
      <c r="CY1752"/>
      <c r="CZ1752"/>
      <c r="DA1752"/>
      <c r="DB1752"/>
      <c r="DC1752"/>
      <c r="DD1752"/>
      <c r="DE1752"/>
      <c r="DF1752"/>
      <c r="DG1752"/>
      <c r="DH1752"/>
      <c r="DI1752"/>
      <c r="DJ1752"/>
      <c r="DK1752"/>
      <c r="DL1752"/>
      <c r="DM1752"/>
      <c r="DN1752"/>
      <c r="DO1752"/>
      <c r="DP1752"/>
      <c r="DQ1752"/>
      <c r="DR1752"/>
      <c r="DS1752"/>
      <c r="DT1752"/>
      <c r="DU1752"/>
      <c r="DV1752"/>
      <c r="DW1752"/>
      <c r="DX1752"/>
      <c r="DY1752"/>
      <c r="DZ1752"/>
      <c r="EA1752"/>
      <c r="EB1752"/>
      <c r="EC1752"/>
      <c r="ED1752"/>
      <c r="EE1752"/>
      <c r="EF1752"/>
      <c r="EG1752"/>
      <c r="EH1752"/>
      <c r="EI1752"/>
      <c r="EJ1752"/>
      <c r="EK1752"/>
      <c r="EL1752"/>
      <c r="EM1752"/>
      <c r="EN1752"/>
      <c r="EO1752"/>
      <c r="EP1752"/>
      <c r="EQ1752"/>
      <c r="ER1752"/>
      <c r="ES1752"/>
      <c r="ET1752"/>
      <c r="EU1752"/>
      <c r="EV1752"/>
      <c r="EW1752"/>
      <c r="EX1752"/>
      <c r="EY1752"/>
    </row>
    <row r="1753" spans="1:155">
      <c r="A1753"/>
      <c r="B1753"/>
      <c r="C1753"/>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c r="CW1753"/>
      <c r="CX1753"/>
      <c r="CY1753"/>
      <c r="CZ1753"/>
      <c r="DA1753"/>
      <c r="DB1753"/>
      <c r="DC1753"/>
      <c r="DD1753"/>
      <c r="DE1753"/>
      <c r="DF1753"/>
      <c r="DG1753"/>
      <c r="DH1753"/>
      <c r="DI1753"/>
      <c r="DJ1753"/>
      <c r="DK1753"/>
      <c r="DL1753"/>
      <c r="DM1753"/>
      <c r="DN1753"/>
      <c r="DO1753"/>
      <c r="DP1753"/>
      <c r="DQ1753"/>
      <c r="DR1753"/>
      <c r="DS1753"/>
      <c r="DT1753"/>
      <c r="DU1753"/>
      <c r="DV1753"/>
      <c r="DW1753"/>
      <c r="DX1753"/>
      <c r="DY1753"/>
      <c r="DZ1753"/>
      <c r="EA1753"/>
      <c r="EB1753"/>
      <c r="EC1753"/>
      <c r="ED1753"/>
      <c r="EE1753"/>
      <c r="EF1753"/>
      <c r="EG1753"/>
      <c r="EH1753"/>
      <c r="EI1753"/>
      <c r="EJ1753"/>
      <c r="EK1753"/>
      <c r="EL1753"/>
      <c r="EM1753"/>
      <c r="EN1753"/>
      <c r="EO1753"/>
      <c r="EP1753"/>
      <c r="EQ1753"/>
      <c r="ER1753"/>
      <c r="ES1753"/>
      <c r="ET1753"/>
      <c r="EU1753"/>
      <c r="EV1753"/>
      <c r="EW1753"/>
      <c r="EX1753"/>
      <c r="EY1753"/>
    </row>
    <row r="1754" spans="1:155">
      <c r="A1754"/>
      <c r="B1754"/>
      <c r="C1754"/>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c r="CW1754"/>
      <c r="CX1754"/>
      <c r="CY1754"/>
      <c r="CZ1754"/>
      <c r="DA1754"/>
      <c r="DB1754"/>
      <c r="DC1754"/>
      <c r="DD1754"/>
      <c r="DE1754"/>
      <c r="DF1754"/>
      <c r="DG1754"/>
      <c r="DH1754"/>
      <c r="DI1754"/>
      <c r="DJ1754"/>
      <c r="DK1754"/>
      <c r="DL1754"/>
      <c r="DM1754"/>
      <c r="DN1754"/>
      <c r="DO1754"/>
      <c r="DP1754"/>
      <c r="DQ1754"/>
      <c r="DR1754"/>
      <c r="DS1754"/>
      <c r="DT1754"/>
      <c r="DU1754"/>
      <c r="DV1754"/>
      <c r="DW1754"/>
      <c r="DX1754"/>
      <c r="DY1754"/>
      <c r="DZ1754"/>
      <c r="EA1754"/>
      <c r="EB1754"/>
      <c r="EC1754"/>
      <c r="ED1754"/>
      <c r="EE1754"/>
      <c r="EF1754"/>
      <c r="EG1754"/>
      <c r="EH1754"/>
      <c r="EI1754"/>
      <c r="EJ1754"/>
      <c r="EK1754"/>
      <c r="EL1754"/>
      <c r="EM1754"/>
      <c r="EN1754"/>
      <c r="EO1754"/>
      <c r="EP1754"/>
      <c r="EQ1754"/>
      <c r="ER1754"/>
      <c r="ES1754"/>
      <c r="ET1754"/>
      <c r="EU1754"/>
      <c r="EV1754"/>
      <c r="EW1754"/>
      <c r="EX1754"/>
      <c r="EY1754"/>
    </row>
    <row r="1755" spans="1:155">
      <c r="A1755"/>
      <c r="B1755"/>
      <c r="C1755"/>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c r="CW1755"/>
      <c r="CX1755"/>
      <c r="CY1755"/>
      <c r="CZ1755"/>
      <c r="DA1755"/>
      <c r="DB1755"/>
      <c r="DC1755"/>
      <c r="DD1755"/>
      <c r="DE1755"/>
      <c r="DF1755"/>
      <c r="DG1755"/>
      <c r="DH1755"/>
      <c r="DI1755"/>
      <c r="DJ1755"/>
      <c r="DK1755"/>
      <c r="DL1755"/>
      <c r="DM1755"/>
      <c r="DN1755"/>
      <c r="DO1755"/>
      <c r="DP1755"/>
      <c r="DQ1755"/>
      <c r="DR1755"/>
      <c r="DS1755"/>
      <c r="DT1755"/>
      <c r="DU1755"/>
      <c r="DV1755"/>
      <c r="DW1755"/>
      <c r="DX1755"/>
      <c r="DY1755"/>
      <c r="DZ1755"/>
      <c r="EA1755"/>
      <c r="EB1755"/>
      <c r="EC1755"/>
      <c r="ED1755"/>
      <c r="EE1755"/>
      <c r="EF1755"/>
      <c r="EG1755"/>
      <c r="EH1755"/>
      <c r="EI1755"/>
      <c r="EJ1755"/>
      <c r="EK1755"/>
      <c r="EL1755"/>
      <c r="EM1755"/>
      <c r="EN1755"/>
      <c r="EO1755"/>
      <c r="EP1755"/>
      <c r="EQ1755"/>
      <c r="ER1755"/>
      <c r="ES1755"/>
      <c r="ET1755"/>
      <c r="EU1755"/>
      <c r="EV1755"/>
      <c r="EW1755"/>
      <c r="EX1755"/>
      <c r="EY1755"/>
    </row>
    <row r="1756" spans="1:155">
      <c r="A1756"/>
      <c r="B1756"/>
      <c r="C1756"/>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c r="CW1756"/>
      <c r="CX1756"/>
      <c r="CY1756"/>
      <c r="CZ1756"/>
      <c r="DA1756"/>
      <c r="DB1756"/>
      <c r="DC1756"/>
      <c r="DD1756"/>
      <c r="DE1756"/>
      <c r="DF1756"/>
      <c r="DG1756"/>
      <c r="DH1756"/>
      <c r="DI1756"/>
      <c r="DJ1756"/>
      <c r="DK1756"/>
      <c r="DL1756"/>
      <c r="DM1756"/>
      <c r="DN1756"/>
      <c r="DO1756"/>
      <c r="DP1756"/>
      <c r="DQ1756"/>
      <c r="DR1756"/>
      <c r="DS1756"/>
      <c r="DT1756"/>
      <c r="DU1756"/>
      <c r="DV1756"/>
      <c r="DW1756"/>
      <c r="DX1756"/>
      <c r="DY1756"/>
      <c r="DZ1756"/>
      <c r="EA1756"/>
      <c r="EB1756"/>
      <c r="EC1756"/>
      <c r="ED1756"/>
      <c r="EE1756"/>
      <c r="EF1756"/>
      <c r="EG1756"/>
      <c r="EH1756"/>
      <c r="EI1756"/>
      <c r="EJ1756"/>
      <c r="EK1756"/>
      <c r="EL1756"/>
      <c r="EM1756"/>
      <c r="EN1756"/>
      <c r="EO1756"/>
      <c r="EP1756"/>
      <c r="EQ1756"/>
      <c r="ER1756"/>
      <c r="ES1756"/>
      <c r="ET1756"/>
      <c r="EU1756"/>
      <c r="EV1756"/>
      <c r="EW1756"/>
      <c r="EX1756"/>
      <c r="EY1756"/>
    </row>
    <row r="1757" spans="1:155">
      <c r="A1757"/>
      <c r="B1757"/>
      <c r="C1757"/>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c r="CW1757"/>
      <c r="CX1757"/>
      <c r="CY1757"/>
      <c r="CZ1757"/>
      <c r="DA1757"/>
      <c r="DB1757"/>
      <c r="DC1757"/>
      <c r="DD1757"/>
      <c r="DE1757"/>
      <c r="DF1757"/>
      <c r="DG1757"/>
      <c r="DH1757"/>
      <c r="DI1757"/>
      <c r="DJ1757"/>
      <c r="DK1757"/>
      <c r="DL1757"/>
      <c r="DM1757"/>
      <c r="DN1757"/>
      <c r="DO1757"/>
      <c r="DP1757"/>
      <c r="DQ1757"/>
      <c r="DR1757"/>
      <c r="DS1757"/>
      <c r="DT1757"/>
      <c r="DU1757"/>
      <c r="DV1757"/>
      <c r="DW1757"/>
      <c r="DX1757"/>
      <c r="DY1757"/>
      <c r="DZ1757"/>
      <c r="EA1757"/>
      <c r="EB1757"/>
      <c r="EC1757"/>
      <c r="ED1757"/>
      <c r="EE1757"/>
      <c r="EF1757"/>
      <c r="EG1757"/>
      <c r="EH1757"/>
      <c r="EI1757"/>
      <c r="EJ1757"/>
      <c r="EK1757"/>
      <c r="EL1757"/>
      <c r="EM1757"/>
      <c r="EN1757"/>
      <c r="EO1757"/>
      <c r="EP1757"/>
      <c r="EQ1757"/>
      <c r="ER1757"/>
      <c r="ES1757"/>
      <c r="ET1757"/>
      <c r="EU1757"/>
      <c r="EV1757"/>
      <c r="EW1757"/>
      <c r="EX1757"/>
      <c r="EY1757"/>
    </row>
    <row r="1758" spans="1:155">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c r="CW1758"/>
      <c r="CX1758"/>
      <c r="CY1758"/>
      <c r="CZ1758"/>
      <c r="DA1758"/>
      <c r="DB1758"/>
      <c r="DC1758"/>
      <c r="DD1758"/>
      <c r="DE1758"/>
      <c r="DF1758"/>
      <c r="DG1758"/>
      <c r="DH1758"/>
      <c r="DI1758"/>
      <c r="DJ1758"/>
      <c r="DK1758"/>
      <c r="DL1758"/>
      <c r="DM1758"/>
      <c r="DN1758"/>
      <c r="DO1758"/>
      <c r="DP1758"/>
      <c r="DQ1758"/>
      <c r="DR1758"/>
      <c r="DS1758"/>
      <c r="DT1758"/>
      <c r="DU1758"/>
      <c r="DV1758"/>
      <c r="DW1758"/>
      <c r="DX1758"/>
      <c r="DY1758"/>
      <c r="DZ1758"/>
      <c r="EA1758"/>
      <c r="EB1758"/>
      <c r="EC1758"/>
      <c r="ED1758"/>
      <c r="EE1758"/>
      <c r="EF1758"/>
      <c r="EG1758"/>
      <c r="EH1758"/>
      <c r="EI1758"/>
      <c r="EJ1758"/>
      <c r="EK1758"/>
      <c r="EL1758"/>
      <c r="EM1758"/>
      <c r="EN1758"/>
      <c r="EO1758"/>
      <c r="EP1758"/>
      <c r="EQ1758"/>
      <c r="ER1758"/>
      <c r="ES1758"/>
      <c r="ET1758"/>
      <c r="EU1758"/>
      <c r="EV1758"/>
      <c r="EW1758"/>
      <c r="EX1758"/>
      <c r="EY1758"/>
    </row>
    <row r="1759" spans="1:155">
      <c r="A1759"/>
      <c r="B1759"/>
      <c r="C1759"/>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c r="CW1759"/>
      <c r="CX1759"/>
      <c r="CY1759"/>
      <c r="CZ1759"/>
      <c r="DA1759"/>
      <c r="DB1759"/>
      <c r="DC1759"/>
      <c r="DD1759"/>
      <c r="DE1759"/>
      <c r="DF1759"/>
      <c r="DG1759"/>
      <c r="DH1759"/>
      <c r="DI1759"/>
      <c r="DJ1759"/>
      <c r="DK1759"/>
      <c r="DL1759"/>
      <c r="DM1759"/>
      <c r="DN1759"/>
      <c r="DO1759"/>
      <c r="DP1759"/>
      <c r="DQ1759"/>
      <c r="DR1759"/>
      <c r="DS1759"/>
      <c r="DT1759"/>
      <c r="DU1759"/>
      <c r="DV1759"/>
      <c r="DW1759"/>
      <c r="DX1759"/>
      <c r="DY1759"/>
      <c r="DZ1759"/>
      <c r="EA1759"/>
      <c r="EB1759"/>
      <c r="EC1759"/>
      <c r="ED1759"/>
      <c r="EE1759"/>
      <c r="EF1759"/>
      <c r="EG1759"/>
      <c r="EH1759"/>
      <c r="EI1759"/>
      <c r="EJ1759"/>
      <c r="EK1759"/>
      <c r="EL1759"/>
      <c r="EM1759"/>
      <c r="EN1759"/>
      <c r="EO1759"/>
      <c r="EP1759"/>
      <c r="EQ1759"/>
      <c r="ER1759"/>
      <c r="ES1759"/>
      <c r="ET1759"/>
      <c r="EU1759"/>
      <c r="EV1759"/>
      <c r="EW1759"/>
      <c r="EX1759"/>
      <c r="EY1759"/>
    </row>
    <row r="1760" spans="1:155">
      <c r="A1760"/>
      <c r="B1760"/>
      <c r="C1760"/>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c r="CW1760"/>
      <c r="CX1760"/>
      <c r="CY1760"/>
      <c r="CZ1760"/>
      <c r="DA1760"/>
      <c r="DB1760"/>
      <c r="DC1760"/>
      <c r="DD1760"/>
      <c r="DE1760"/>
      <c r="DF1760"/>
      <c r="DG1760"/>
      <c r="DH1760"/>
      <c r="DI1760"/>
      <c r="DJ1760"/>
      <c r="DK1760"/>
      <c r="DL1760"/>
      <c r="DM1760"/>
      <c r="DN1760"/>
      <c r="DO1760"/>
      <c r="DP1760"/>
      <c r="DQ1760"/>
      <c r="DR1760"/>
      <c r="DS1760"/>
      <c r="DT1760"/>
      <c r="DU1760"/>
      <c r="DV1760"/>
      <c r="DW1760"/>
      <c r="DX1760"/>
      <c r="DY1760"/>
      <c r="DZ1760"/>
      <c r="EA1760"/>
      <c r="EB1760"/>
      <c r="EC1760"/>
      <c r="ED1760"/>
      <c r="EE1760"/>
      <c r="EF1760"/>
      <c r="EG1760"/>
      <c r="EH1760"/>
      <c r="EI1760"/>
      <c r="EJ1760"/>
      <c r="EK1760"/>
      <c r="EL1760"/>
      <c r="EM1760"/>
      <c r="EN1760"/>
      <c r="EO1760"/>
      <c r="EP1760"/>
      <c r="EQ1760"/>
      <c r="ER1760"/>
      <c r="ES1760"/>
      <c r="ET1760"/>
      <c r="EU1760"/>
      <c r="EV1760"/>
      <c r="EW1760"/>
      <c r="EX1760"/>
      <c r="EY1760"/>
    </row>
    <row r="1761" spans="1:155">
      <c r="A1761"/>
      <c r="B1761"/>
      <c r="C1761"/>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c r="CW1761"/>
      <c r="CX1761"/>
      <c r="CY1761"/>
      <c r="CZ1761"/>
      <c r="DA1761"/>
      <c r="DB1761"/>
      <c r="DC1761"/>
      <c r="DD1761"/>
      <c r="DE1761"/>
      <c r="DF1761"/>
      <c r="DG1761"/>
      <c r="DH1761"/>
      <c r="DI1761"/>
      <c r="DJ1761"/>
      <c r="DK1761"/>
      <c r="DL1761"/>
      <c r="DM1761"/>
      <c r="DN1761"/>
      <c r="DO1761"/>
      <c r="DP1761"/>
      <c r="DQ1761"/>
      <c r="DR1761"/>
      <c r="DS1761"/>
      <c r="DT1761"/>
      <c r="DU1761"/>
      <c r="DV1761"/>
      <c r="DW1761"/>
      <c r="DX1761"/>
      <c r="DY1761"/>
      <c r="DZ1761"/>
      <c r="EA1761"/>
      <c r="EB1761"/>
      <c r="EC1761"/>
      <c r="ED1761"/>
      <c r="EE1761"/>
      <c r="EF1761"/>
      <c r="EG1761"/>
      <c r="EH1761"/>
      <c r="EI1761"/>
      <c r="EJ1761"/>
      <c r="EK1761"/>
      <c r="EL1761"/>
      <c r="EM1761"/>
      <c r="EN1761"/>
      <c r="EO1761"/>
      <c r="EP1761"/>
      <c r="EQ1761"/>
      <c r="ER1761"/>
      <c r="ES1761"/>
      <c r="ET1761"/>
      <c r="EU1761"/>
      <c r="EV1761"/>
      <c r="EW1761"/>
      <c r="EX1761"/>
      <c r="EY1761"/>
    </row>
    <row r="1762" spans="1:155">
      <c r="A1762"/>
      <c r="B1762"/>
      <c r="C1762"/>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c r="CW1762"/>
      <c r="CX1762"/>
      <c r="CY1762"/>
      <c r="CZ1762"/>
      <c r="DA1762"/>
      <c r="DB1762"/>
      <c r="DC1762"/>
      <c r="DD1762"/>
      <c r="DE1762"/>
      <c r="DF1762"/>
      <c r="DG1762"/>
      <c r="DH1762"/>
      <c r="DI1762"/>
      <c r="DJ1762"/>
      <c r="DK1762"/>
      <c r="DL1762"/>
      <c r="DM1762"/>
      <c r="DN1762"/>
      <c r="DO1762"/>
      <c r="DP1762"/>
      <c r="DQ1762"/>
      <c r="DR1762"/>
      <c r="DS1762"/>
      <c r="DT1762"/>
      <c r="DU1762"/>
      <c r="DV1762"/>
      <c r="DW1762"/>
      <c r="DX1762"/>
      <c r="DY1762"/>
      <c r="DZ1762"/>
      <c r="EA1762"/>
      <c r="EB1762"/>
      <c r="EC1762"/>
      <c r="ED1762"/>
      <c r="EE1762"/>
      <c r="EF1762"/>
      <c r="EG1762"/>
      <c r="EH1762"/>
      <c r="EI1762"/>
      <c r="EJ1762"/>
      <c r="EK1762"/>
      <c r="EL1762"/>
      <c r="EM1762"/>
      <c r="EN1762"/>
      <c r="EO1762"/>
      <c r="EP1762"/>
      <c r="EQ1762"/>
      <c r="ER1762"/>
      <c r="ES1762"/>
      <c r="ET1762"/>
      <c r="EU1762"/>
      <c r="EV1762"/>
      <c r="EW1762"/>
      <c r="EX1762"/>
      <c r="EY1762"/>
    </row>
    <row r="1763" spans="1:155">
      <c r="A1763"/>
      <c r="B1763"/>
      <c r="C1763"/>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c r="CW1763"/>
      <c r="CX1763"/>
      <c r="CY1763"/>
      <c r="CZ1763"/>
      <c r="DA1763"/>
      <c r="DB1763"/>
      <c r="DC1763"/>
      <c r="DD1763"/>
      <c r="DE1763"/>
      <c r="DF1763"/>
      <c r="DG1763"/>
      <c r="DH1763"/>
      <c r="DI1763"/>
      <c r="DJ1763"/>
      <c r="DK1763"/>
      <c r="DL1763"/>
      <c r="DM1763"/>
      <c r="DN1763"/>
      <c r="DO1763"/>
      <c r="DP1763"/>
      <c r="DQ1763"/>
      <c r="DR1763"/>
      <c r="DS1763"/>
      <c r="DT1763"/>
      <c r="DU1763"/>
      <c r="DV1763"/>
      <c r="DW1763"/>
      <c r="DX1763"/>
      <c r="DY1763"/>
      <c r="DZ1763"/>
      <c r="EA1763"/>
      <c r="EB1763"/>
      <c r="EC1763"/>
      <c r="ED1763"/>
      <c r="EE1763"/>
      <c r="EF1763"/>
      <c r="EG1763"/>
      <c r="EH1763"/>
      <c r="EI1763"/>
      <c r="EJ1763"/>
      <c r="EK1763"/>
      <c r="EL1763"/>
      <c r="EM1763"/>
      <c r="EN1763"/>
      <c r="EO1763"/>
      <c r="EP1763"/>
      <c r="EQ1763"/>
      <c r="ER1763"/>
      <c r="ES1763"/>
      <c r="ET1763"/>
      <c r="EU1763"/>
      <c r="EV1763"/>
      <c r="EW1763"/>
      <c r="EX1763"/>
      <c r="EY1763"/>
    </row>
    <row r="1764" spans="1:155">
      <c r="A1764"/>
      <c r="B1764"/>
      <c r="C1764"/>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c r="CW1764"/>
      <c r="CX1764"/>
      <c r="CY1764"/>
      <c r="CZ1764"/>
      <c r="DA1764"/>
      <c r="DB1764"/>
      <c r="DC1764"/>
      <c r="DD1764"/>
      <c r="DE1764"/>
      <c r="DF1764"/>
      <c r="DG1764"/>
      <c r="DH1764"/>
      <c r="DI1764"/>
      <c r="DJ1764"/>
      <c r="DK1764"/>
      <c r="DL1764"/>
      <c r="DM1764"/>
      <c r="DN1764"/>
      <c r="DO1764"/>
      <c r="DP1764"/>
      <c r="DQ1764"/>
      <c r="DR1764"/>
      <c r="DS1764"/>
      <c r="DT1764"/>
      <c r="DU1764"/>
      <c r="DV1764"/>
      <c r="DW1764"/>
      <c r="DX1764"/>
      <c r="DY1764"/>
      <c r="DZ1764"/>
      <c r="EA1764"/>
      <c r="EB1764"/>
      <c r="EC1764"/>
      <c r="ED1764"/>
      <c r="EE1764"/>
      <c r="EF1764"/>
      <c r="EG1764"/>
      <c r="EH1764"/>
      <c r="EI1764"/>
      <c r="EJ1764"/>
      <c r="EK1764"/>
      <c r="EL1764"/>
      <c r="EM1764"/>
      <c r="EN1764"/>
      <c r="EO1764"/>
      <c r="EP1764"/>
      <c r="EQ1764"/>
      <c r="ER1764"/>
      <c r="ES1764"/>
      <c r="ET1764"/>
      <c r="EU1764"/>
      <c r="EV1764"/>
      <c r="EW1764"/>
      <c r="EX1764"/>
      <c r="EY1764"/>
    </row>
    <row r="1765" spans="1:155">
      <c r="A1765"/>
      <c r="B1765"/>
      <c r="C1765"/>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c r="CW1765"/>
      <c r="CX1765"/>
      <c r="CY1765"/>
      <c r="CZ1765"/>
      <c r="DA1765"/>
      <c r="DB1765"/>
      <c r="DC1765"/>
      <c r="DD1765"/>
      <c r="DE1765"/>
      <c r="DF1765"/>
      <c r="DG1765"/>
      <c r="DH1765"/>
      <c r="DI1765"/>
      <c r="DJ1765"/>
      <c r="DK1765"/>
      <c r="DL1765"/>
      <c r="DM1765"/>
      <c r="DN1765"/>
      <c r="DO1765"/>
      <c r="DP1765"/>
      <c r="DQ1765"/>
      <c r="DR1765"/>
      <c r="DS1765"/>
      <c r="DT1765"/>
      <c r="DU1765"/>
      <c r="DV1765"/>
      <c r="DW1765"/>
      <c r="DX1765"/>
      <c r="DY1765"/>
      <c r="DZ1765"/>
      <c r="EA1765"/>
      <c r="EB1765"/>
      <c r="EC1765"/>
      <c r="ED1765"/>
      <c r="EE1765"/>
      <c r="EF1765"/>
      <c r="EG1765"/>
      <c r="EH1765"/>
      <c r="EI1765"/>
      <c r="EJ1765"/>
      <c r="EK1765"/>
      <c r="EL1765"/>
      <c r="EM1765"/>
      <c r="EN1765"/>
      <c r="EO1765"/>
      <c r="EP1765"/>
      <c r="EQ1765"/>
      <c r="ER1765"/>
      <c r="ES1765"/>
      <c r="ET1765"/>
      <c r="EU1765"/>
      <c r="EV1765"/>
      <c r="EW1765"/>
      <c r="EX1765"/>
      <c r="EY1765"/>
    </row>
    <row r="1766" spans="1:155">
      <c r="A1766"/>
      <c r="B1766"/>
      <c r="C1766"/>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c r="CW1766"/>
      <c r="CX1766"/>
      <c r="CY1766"/>
      <c r="CZ1766"/>
      <c r="DA1766"/>
      <c r="DB1766"/>
      <c r="DC1766"/>
      <c r="DD1766"/>
      <c r="DE1766"/>
      <c r="DF1766"/>
      <c r="DG1766"/>
      <c r="DH1766"/>
      <c r="DI1766"/>
      <c r="DJ1766"/>
      <c r="DK1766"/>
      <c r="DL1766"/>
      <c r="DM1766"/>
      <c r="DN1766"/>
      <c r="DO1766"/>
      <c r="DP1766"/>
      <c r="DQ1766"/>
      <c r="DR1766"/>
      <c r="DS1766"/>
      <c r="DT1766"/>
      <c r="DU1766"/>
      <c r="DV1766"/>
      <c r="DW1766"/>
      <c r="DX1766"/>
      <c r="DY1766"/>
      <c r="DZ1766"/>
      <c r="EA1766"/>
      <c r="EB1766"/>
      <c r="EC1766"/>
      <c r="ED1766"/>
      <c r="EE1766"/>
      <c r="EF1766"/>
      <c r="EG1766"/>
      <c r="EH1766"/>
      <c r="EI1766"/>
      <c r="EJ1766"/>
      <c r="EK1766"/>
      <c r="EL1766"/>
      <c r="EM1766"/>
      <c r="EN1766"/>
      <c r="EO1766"/>
      <c r="EP1766"/>
      <c r="EQ1766"/>
      <c r="ER1766"/>
      <c r="ES1766"/>
      <c r="ET1766"/>
      <c r="EU1766"/>
      <c r="EV1766"/>
      <c r="EW1766"/>
      <c r="EX1766"/>
      <c r="EY1766"/>
    </row>
    <row r="1767" spans="1:155">
      <c r="A1767"/>
      <c r="B1767"/>
      <c r="C1767"/>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c r="CW1767"/>
      <c r="CX1767"/>
      <c r="CY1767"/>
      <c r="CZ1767"/>
      <c r="DA1767"/>
      <c r="DB1767"/>
      <c r="DC1767"/>
      <c r="DD1767"/>
      <c r="DE1767"/>
      <c r="DF1767"/>
      <c r="DG1767"/>
      <c r="DH1767"/>
      <c r="DI1767"/>
      <c r="DJ1767"/>
      <c r="DK1767"/>
      <c r="DL1767"/>
      <c r="DM1767"/>
      <c r="DN1767"/>
      <c r="DO1767"/>
      <c r="DP1767"/>
      <c r="DQ1767"/>
      <c r="DR1767"/>
      <c r="DS1767"/>
      <c r="DT1767"/>
      <c r="DU1767"/>
      <c r="DV1767"/>
      <c r="DW1767"/>
      <c r="DX1767"/>
      <c r="DY1767"/>
      <c r="DZ1767"/>
      <c r="EA1767"/>
      <c r="EB1767"/>
      <c r="EC1767"/>
      <c r="ED1767"/>
      <c r="EE1767"/>
      <c r="EF1767"/>
      <c r="EG1767"/>
      <c r="EH1767"/>
      <c r="EI1767"/>
      <c r="EJ1767"/>
      <c r="EK1767"/>
      <c r="EL1767"/>
      <c r="EM1767"/>
      <c r="EN1767"/>
      <c r="EO1767"/>
      <c r="EP1767"/>
      <c r="EQ1767"/>
      <c r="ER1767"/>
      <c r="ES1767"/>
      <c r="ET1767"/>
      <c r="EU1767"/>
      <c r="EV1767"/>
      <c r="EW1767"/>
      <c r="EX1767"/>
      <c r="EY1767"/>
    </row>
    <row r="1768" spans="1:155">
      <c r="A1768"/>
      <c r="B1768"/>
      <c r="C1768"/>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c r="CW1768"/>
      <c r="CX1768"/>
      <c r="CY1768"/>
      <c r="CZ1768"/>
      <c r="DA1768"/>
      <c r="DB1768"/>
      <c r="DC1768"/>
      <c r="DD1768"/>
      <c r="DE1768"/>
      <c r="DF1768"/>
      <c r="DG1768"/>
      <c r="DH1768"/>
      <c r="DI1768"/>
      <c r="DJ1768"/>
      <c r="DK1768"/>
      <c r="DL1768"/>
      <c r="DM1768"/>
      <c r="DN1768"/>
      <c r="DO1768"/>
      <c r="DP1768"/>
      <c r="DQ1768"/>
      <c r="DR1768"/>
      <c r="DS1768"/>
      <c r="DT1768"/>
      <c r="DU1768"/>
      <c r="DV1768"/>
      <c r="DW1768"/>
      <c r="DX1768"/>
      <c r="DY1768"/>
      <c r="DZ1768"/>
      <c r="EA1768"/>
      <c r="EB1768"/>
      <c r="EC1768"/>
      <c r="ED1768"/>
      <c r="EE1768"/>
      <c r="EF1768"/>
      <c r="EG1768"/>
      <c r="EH1768"/>
      <c r="EI1768"/>
      <c r="EJ1768"/>
      <c r="EK1768"/>
      <c r="EL1768"/>
      <c r="EM1768"/>
      <c r="EN1768"/>
      <c r="EO1768"/>
      <c r="EP1768"/>
      <c r="EQ1768"/>
      <c r="ER1768"/>
      <c r="ES1768"/>
      <c r="ET1768"/>
      <c r="EU1768"/>
      <c r="EV1768"/>
      <c r="EW1768"/>
      <c r="EX1768"/>
      <c r="EY1768"/>
    </row>
    <row r="1769" spans="1:155">
      <c r="A1769"/>
      <c r="B1769"/>
      <c r="C1769"/>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c r="CW1769"/>
      <c r="CX1769"/>
      <c r="CY1769"/>
      <c r="CZ1769"/>
      <c r="DA1769"/>
      <c r="DB1769"/>
      <c r="DC1769"/>
      <c r="DD1769"/>
      <c r="DE1769"/>
      <c r="DF1769"/>
      <c r="DG1769"/>
      <c r="DH1769"/>
      <c r="DI1769"/>
      <c r="DJ1769"/>
      <c r="DK1769"/>
      <c r="DL1769"/>
      <c r="DM1769"/>
      <c r="DN1769"/>
      <c r="DO1769"/>
      <c r="DP1769"/>
      <c r="DQ1769"/>
      <c r="DR1769"/>
      <c r="DS1769"/>
      <c r="DT1769"/>
      <c r="DU1769"/>
      <c r="DV1769"/>
      <c r="DW1769"/>
      <c r="DX1769"/>
      <c r="DY1769"/>
      <c r="DZ1769"/>
      <c r="EA1769"/>
      <c r="EB1769"/>
      <c r="EC1769"/>
      <c r="ED1769"/>
      <c r="EE1769"/>
      <c r="EF1769"/>
      <c r="EG1769"/>
      <c r="EH1769"/>
      <c r="EI1769"/>
      <c r="EJ1769"/>
      <c r="EK1769"/>
      <c r="EL1769"/>
      <c r="EM1769"/>
      <c r="EN1769"/>
      <c r="EO1769"/>
      <c r="EP1769"/>
      <c r="EQ1769"/>
      <c r="ER1769"/>
      <c r="ES1769"/>
      <c r="ET1769"/>
      <c r="EU1769"/>
      <c r="EV1769"/>
      <c r="EW1769"/>
      <c r="EX1769"/>
      <c r="EY1769"/>
    </row>
    <row r="1770" spans="1:155">
      <c r="A1770"/>
      <c r="B1770"/>
      <c r="C1770"/>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c r="CW1770"/>
      <c r="CX1770"/>
      <c r="CY1770"/>
      <c r="CZ1770"/>
      <c r="DA1770"/>
      <c r="DB1770"/>
      <c r="DC1770"/>
      <c r="DD1770"/>
      <c r="DE1770"/>
      <c r="DF1770"/>
      <c r="DG1770"/>
      <c r="DH1770"/>
      <c r="DI1770"/>
      <c r="DJ1770"/>
      <c r="DK1770"/>
      <c r="DL1770"/>
      <c r="DM1770"/>
      <c r="DN1770"/>
      <c r="DO1770"/>
      <c r="DP1770"/>
      <c r="DQ1770"/>
      <c r="DR1770"/>
      <c r="DS1770"/>
      <c r="DT1770"/>
      <c r="DU1770"/>
      <c r="DV1770"/>
      <c r="DW1770"/>
      <c r="DX1770"/>
      <c r="DY1770"/>
      <c r="DZ1770"/>
      <c r="EA1770"/>
      <c r="EB1770"/>
      <c r="EC1770"/>
      <c r="ED1770"/>
      <c r="EE1770"/>
      <c r="EF1770"/>
      <c r="EG1770"/>
      <c r="EH1770"/>
      <c r="EI1770"/>
      <c r="EJ1770"/>
      <c r="EK1770"/>
      <c r="EL1770"/>
      <c r="EM1770"/>
      <c r="EN1770"/>
      <c r="EO1770"/>
      <c r="EP1770"/>
      <c r="EQ1770"/>
      <c r="ER1770"/>
      <c r="ES1770"/>
      <c r="ET1770"/>
      <c r="EU1770"/>
      <c r="EV1770"/>
      <c r="EW1770"/>
      <c r="EX1770"/>
      <c r="EY1770"/>
    </row>
    <row r="1771" spans="1:155">
      <c r="A1771"/>
      <c r="B1771"/>
      <c r="C1771"/>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c r="CW1771"/>
      <c r="CX1771"/>
      <c r="CY1771"/>
      <c r="CZ1771"/>
      <c r="DA1771"/>
      <c r="DB1771"/>
      <c r="DC1771"/>
      <c r="DD1771"/>
      <c r="DE1771"/>
      <c r="DF1771"/>
      <c r="DG1771"/>
      <c r="DH1771"/>
      <c r="DI1771"/>
      <c r="DJ1771"/>
      <c r="DK1771"/>
      <c r="DL1771"/>
      <c r="DM1771"/>
      <c r="DN1771"/>
      <c r="DO1771"/>
      <c r="DP1771"/>
      <c r="DQ1771"/>
      <c r="DR1771"/>
      <c r="DS1771"/>
      <c r="DT1771"/>
      <c r="DU1771"/>
      <c r="DV1771"/>
      <c r="DW1771"/>
      <c r="DX1771"/>
      <c r="DY1771"/>
      <c r="DZ1771"/>
      <c r="EA1771"/>
      <c r="EB1771"/>
      <c r="EC1771"/>
      <c r="ED1771"/>
      <c r="EE1771"/>
      <c r="EF1771"/>
      <c r="EG1771"/>
      <c r="EH1771"/>
      <c r="EI1771"/>
      <c r="EJ1771"/>
      <c r="EK1771"/>
      <c r="EL1771"/>
      <c r="EM1771"/>
      <c r="EN1771"/>
      <c r="EO1771"/>
      <c r="EP1771"/>
      <c r="EQ1771"/>
      <c r="ER1771"/>
      <c r="ES1771"/>
      <c r="ET1771"/>
      <c r="EU1771"/>
      <c r="EV1771"/>
      <c r="EW1771"/>
      <c r="EX1771"/>
      <c r="EY1771"/>
    </row>
    <row r="1772" spans="1:155">
      <c r="A1772"/>
      <c r="B1772"/>
      <c r="C1772"/>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c r="CW1772"/>
      <c r="CX1772"/>
      <c r="CY1772"/>
      <c r="CZ1772"/>
      <c r="DA1772"/>
      <c r="DB1772"/>
      <c r="DC1772"/>
      <c r="DD1772"/>
      <c r="DE1772"/>
      <c r="DF1772"/>
      <c r="DG1772"/>
      <c r="DH1772"/>
      <c r="DI1772"/>
      <c r="DJ1772"/>
      <c r="DK1772"/>
      <c r="DL1772"/>
      <c r="DM1772"/>
      <c r="DN1772"/>
      <c r="DO1772"/>
      <c r="DP1772"/>
      <c r="DQ1772"/>
      <c r="DR1772"/>
      <c r="DS1772"/>
      <c r="DT1772"/>
      <c r="DU1772"/>
      <c r="DV1772"/>
      <c r="DW1772"/>
      <c r="DX1772"/>
      <c r="DY1772"/>
      <c r="DZ1772"/>
      <c r="EA1772"/>
      <c r="EB1772"/>
      <c r="EC1772"/>
      <c r="ED1772"/>
      <c r="EE1772"/>
      <c r="EF1772"/>
      <c r="EG1772"/>
      <c r="EH1772"/>
      <c r="EI1772"/>
      <c r="EJ1772"/>
      <c r="EK1772"/>
      <c r="EL1772"/>
      <c r="EM1772"/>
      <c r="EN1772"/>
      <c r="EO1772"/>
      <c r="EP1772"/>
      <c r="EQ1772"/>
      <c r="ER1772"/>
      <c r="ES1772"/>
      <c r="ET1772"/>
      <c r="EU1772"/>
      <c r="EV1772"/>
      <c r="EW1772"/>
      <c r="EX1772"/>
      <c r="EY1772"/>
    </row>
    <row r="1773" spans="1:155">
      <c r="A1773"/>
      <c r="B1773"/>
      <c r="C1773"/>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c r="CW1773"/>
      <c r="CX1773"/>
      <c r="CY1773"/>
      <c r="CZ1773"/>
      <c r="DA1773"/>
      <c r="DB1773"/>
      <c r="DC1773"/>
      <c r="DD1773"/>
      <c r="DE1773"/>
      <c r="DF1773"/>
      <c r="DG1773"/>
      <c r="DH1773"/>
      <c r="DI1773"/>
      <c r="DJ1773"/>
      <c r="DK1773"/>
      <c r="DL1773"/>
      <c r="DM1773"/>
      <c r="DN1773"/>
      <c r="DO1773"/>
      <c r="DP1773"/>
      <c r="DQ1773"/>
      <c r="DR1773"/>
      <c r="DS1773"/>
      <c r="DT1773"/>
      <c r="DU1773"/>
      <c r="DV1773"/>
      <c r="DW1773"/>
      <c r="DX1773"/>
      <c r="DY1773"/>
      <c r="DZ1773"/>
      <c r="EA1773"/>
      <c r="EB1773"/>
      <c r="EC1773"/>
      <c r="ED1773"/>
      <c r="EE1773"/>
      <c r="EF1773"/>
      <c r="EG1773"/>
      <c r="EH1773"/>
      <c r="EI1773"/>
      <c r="EJ1773"/>
      <c r="EK1773"/>
      <c r="EL1773"/>
      <c r="EM1773"/>
      <c r="EN1773"/>
      <c r="EO1773"/>
      <c r="EP1773"/>
      <c r="EQ1773"/>
      <c r="ER1773"/>
      <c r="ES1773"/>
      <c r="ET1773"/>
      <c r="EU1773"/>
      <c r="EV1773"/>
      <c r="EW1773"/>
      <c r="EX1773"/>
      <c r="EY1773"/>
    </row>
    <row r="1774" spans="1:155">
      <c r="A1774"/>
      <c r="B1774"/>
      <c r="C1774"/>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c r="CW1774"/>
      <c r="CX1774"/>
      <c r="CY1774"/>
      <c r="CZ1774"/>
      <c r="DA1774"/>
      <c r="DB1774"/>
      <c r="DC1774"/>
      <c r="DD1774"/>
      <c r="DE1774"/>
      <c r="DF1774"/>
      <c r="DG1774"/>
      <c r="DH1774"/>
      <c r="DI1774"/>
      <c r="DJ1774"/>
      <c r="DK1774"/>
      <c r="DL1774"/>
      <c r="DM1774"/>
      <c r="DN1774"/>
      <c r="DO1774"/>
      <c r="DP1774"/>
      <c r="DQ1774"/>
      <c r="DR1774"/>
      <c r="DS1774"/>
      <c r="DT1774"/>
      <c r="DU1774"/>
      <c r="DV1774"/>
      <c r="DW1774"/>
      <c r="DX1774"/>
      <c r="DY1774"/>
      <c r="DZ1774"/>
      <c r="EA1774"/>
      <c r="EB1774"/>
      <c r="EC1774"/>
      <c r="ED1774"/>
      <c r="EE1774"/>
      <c r="EF1774"/>
      <c r="EG1774"/>
      <c r="EH1774"/>
      <c r="EI1774"/>
      <c r="EJ1774"/>
      <c r="EK1774"/>
      <c r="EL1774"/>
      <c r="EM1774"/>
      <c r="EN1774"/>
      <c r="EO1774"/>
      <c r="EP1774"/>
      <c r="EQ1774"/>
      <c r="ER1774"/>
      <c r="ES1774"/>
      <c r="ET1774"/>
      <c r="EU1774"/>
      <c r="EV1774"/>
      <c r="EW1774"/>
      <c r="EX1774"/>
      <c r="EY1774"/>
    </row>
    <row r="1775" spans="1:155">
      <c r="A1775"/>
      <c r="B1775"/>
      <c r="C1775"/>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c r="CW1775"/>
      <c r="CX1775"/>
      <c r="CY1775"/>
      <c r="CZ1775"/>
      <c r="DA1775"/>
      <c r="DB1775"/>
      <c r="DC1775"/>
      <c r="DD1775"/>
      <c r="DE1775"/>
      <c r="DF1775"/>
      <c r="DG1775"/>
      <c r="DH1775"/>
      <c r="DI1775"/>
      <c r="DJ1775"/>
      <c r="DK1775"/>
      <c r="DL1775"/>
      <c r="DM1775"/>
      <c r="DN1775"/>
      <c r="DO1775"/>
      <c r="DP1775"/>
      <c r="DQ1775"/>
      <c r="DR1775"/>
      <c r="DS1775"/>
      <c r="DT1775"/>
      <c r="DU1775"/>
      <c r="DV1775"/>
      <c r="DW1775"/>
      <c r="DX1775"/>
      <c r="DY1775"/>
      <c r="DZ1775"/>
      <c r="EA1775"/>
      <c r="EB1775"/>
      <c r="EC1775"/>
      <c r="ED1775"/>
      <c r="EE1775"/>
      <c r="EF1775"/>
      <c r="EG1775"/>
      <c r="EH1775"/>
      <c r="EI1775"/>
      <c r="EJ1775"/>
      <c r="EK1775"/>
      <c r="EL1775"/>
      <c r="EM1775"/>
      <c r="EN1775"/>
      <c r="EO1775"/>
      <c r="EP1775"/>
      <c r="EQ1775"/>
      <c r="ER1775"/>
      <c r="ES1775"/>
      <c r="ET1775"/>
      <c r="EU1775"/>
      <c r="EV1775"/>
      <c r="EW1775"/>
      <c r="EX1775"/>
      <c r="EY1775"/>
    </row>
    <row r="1776" spans="1:155">
      <c r="A1776"/>
      <c r="B1776"/>
      <c r="C1776"/>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c r="CW1776"/>
      <c r="CX1776"/>
      <c r="CY1776"/>
      <c r="CZ1776"/>
      <c r="DA1776"/>
      <c r="DB1776"/>
      <c r="DC1776"/>
      <c r="DD1776"/>
      <c r="DE1776"/>
      <c r="DF1776"/>
      <c r="DG1776"/>
      <c r="DH1776"/>
      <c r="DI1776"/>
      <c r="DJ1776"/>
      <c r="DK1776"/>
      <c r="DL1776"/>
      <c r="DM1776"/>
      <c r="DN1776"/>
      <c r="DO1776"/>
      <c r="DP1776"/>
      <c r="DQ1776"/>
      <c r="DR1776"/>
      <c r="DS1776"/>
      <c r="DT1776"/>
      <c r="DU1776"/>
      <c r="DV1776"/>
      <c r="DW1776"/>
      <c r="DX1776"/>
      <c r="DY1776"/>
      <c r="DZ1776"/>
      <c r="EA1776"/>
      <c r="EB1776"/>
      <c r="EC1776"/>
      <c r="ED1776"/>
      <c r="EE1776"/>
      <c r="EF1776"/>
      <c r="EG1776"/>
      <c r="EH1776"/>
      <c r="EI1776"/>
      <c r="EJ1776"/>
      <c r="EK1776"/>
      <c r="EL1776"/>
      <c r="EM1776"/>
      <c r="EN1776"/>
      <c r="EO1776"/>
      <c r="EP1776"/>
      <c r="EQ1776"/>
      <c r="ER1776"/>
      <c r="ES1776"/>
      <c r="ET1776"/>
      <c r="EU1776"/>
      <c r="EV1776"/>
      <c r="EW1776"/>
      <c r="EX1776"/>
      <c r="EY1776"/>
    </row>
    <row r="1777" spans="1:155">
      <c r="A1777"/>
      <c r="B1777"/>
      <c r="C1777"/>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c r="CW1777"/>
      <c r="CX1777"/>
      <c r="CY1777"/>
      <c r="CZ1777"/>
      <c r="DA1777"/>
      <c r="DB1777"/>
      <c r="DC1777"/>
      <c r="DD1777"/>
      <c r="DE1777"/>
      <c r="DF1777"/>
      <c r="DG1777"/>
      <c r="DH1777"/>
      <c r="DI1777"/>
      <c r="DJ1777"/>
      <c r="DK1777"/>
      <c r="DL1777"/>
      <c r="DM1777"/>
      <c r="DN1777"/>
      <c r="DO1777"/>
      <c r="DP1777"/>
      <c r="DQ1777"/>
      <c r="DR1777"/>
      <c r="DS1777"/>
      <c r="DT1777"/>
      <c r="DU1777"/>
      <c r="DV1777"/>
      <c r="DW1777"/>
      <c r="DX1777"/>
      <c r="DY1777"/>
      <c r="DZ1777"/>
      <c r="EA1777"/>
      <c r="EB1777"/>
      <c r="EC1777"/>
      <c r="ED1777"/>
      <c r="EE1777"/>
      <c r="EF1777"/>
      <c r="EG1777"/>
      <c r="EH1777"/>
      <c r="EI1777"/>
      <c r="EJ1777"/>
      <c r="EK1777"/>
      <c r="EL1777"/>
      <c r="EM1777"/>
      <c r="EN1777"/>
      <c r="EO1777"/>
      <c r="EP1777"/>
      <c r="EQ1777"/>
      <c r="ER1777"/>
      <c r="ES1777"/>
      <c r="ET1777"/>
      <c r="EU1777"/>
      <c r="EV1777"/>
      <c r="EW1777"/>
      <c r="EX1777"/>
      <c r="EY1777"/>
    </row>
    <row r="1778" spans="1:155">
      <c r="A1778"/>
      <c r="B1778"/>
      <c r="C1778"/>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c r="CW1778"/>
      <c r="CX1778"/>
      <c r="CY1778"/>
      <c r="CZ1778"/>
      <c r="DA1778"/>
      <c r="DB1778"/>
      <c r="DC1778"/>
      <c r="DD1778"/>
      <c r="DE1778"/>
      <c r="DF1778"/>
      <c r="DG1778"/>
      <c r="DH1778"/>
      <c r="DI1778"/>
      <c r="DJ1778"/>
      <c r="DK1778"/>
      <c r="DL1778"/>
      <c r="DM1778"/>
      <c r="DN1778"/>
      <c r="DO1778"/>
      <c r="DP1778"/>
      <c r="DQ1778"/>
      <c r="DR1778"/>
      <c r="DS1778"/>
      <c r="DT1778"/>
      <c r="DU1778"/>
      <c r="DV1778"/>
      <c r="DW1778"/>
      <c r="DX1778"/>
      <c r="DY1778"/>
      <c r="DZ1778"/>
      <c r="EA1778"/>
      <c r="EB1778"/>
      <c r="EC1778"/>
      <c r="ED1778"/>
      <c r="EE1778"/>
      <c r="EF1778"/>
      <c r="EG1778"/>
      <c r="EH1778"/>
      <c r="EI1778"/>
      <c r="EJ1778"/>
      <c r="EK1778"/>
      <c r="EL1778"/>
      <c r="EM1778"/>
      <c r="EN1778"/>
      <c r="EO1778"/>
      <c r="EP1778"/>
      <c r="EQ1778"/>
      <c r="ER1778"/>
      <c r="ES1778"/>
      <c r="ET1778"/>
      <c r="EU1778"/>
      <c r="EV1778"/>
      <c r="EW1778"/>
      <c r="EX1778"/>
      <c r="EY1778"/>
    </row>
    <row r="1779" spans="1:155">
      <c r="A1779"/>
      <c r="B1779"/>
      <c r="C1779"/>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c r="CW1779"/>
      <c r="CX1779"/>
      <c r="CY1779"/>
      <c r="CZ1779"/>
      <c r="DA1779"/>
      <c r="DB1779"/>
      <c r="DC1779"/>
      <c r="DD1779"/>
      <c r="DE1779"/>
      <c r="DF1779"/>
      <c r="DG1779"/>
      <c r="DH1779"/>
      <c r="DI1779"/>
      <c r="DJ1779"/>
      <c r="DK1779"/>
      <c r="DL1779"/>
      <c r="DM1779"/>
      <c r="DN1779"/>
      <c r="DO1779"/>
      <c r="DP1779"/>
      <c r="DQ1779"/>
      <c r="DR1779"/>
      <c r="DS1779"/>
      <c r="DT1779"/>
      <c r="DU1779"/>
      <c r="DV1779"/>
      <c r="DW1779"/>
      <c r="DX1779"/>
      <c r="DY1779"/>
      <c r="DZ1779"/>
      <c r="EA1779"/>
      <c r="EB1779"/>
      <c r="EC1779"/>
      <c r="ED1779"/>
      <c r="EE1779"/>
      <c r="EF1779"/>
      <c r="EG1779"/>
      <c r="EH1779"/>
      <c r="EI1779"/>
      <c r="EJ1779"/>
      <c r="EK1779"/>
      <c r="EL1779"/>
      <c r="EM1779"/>
      <c r="EN1779"/>
      <c r="EO1779"/>
      <c r="EP1779"/>
      <c r="EQ1779"/>
      <c r="ER1779"/>
      <c r="ES1779"/>
      <c r="ET1779"/>
      <c r="EU1779"/>
      <c r="EV1779"/>
      <c r="EW1779"/>
      <c r="EX1779"/>
      <c r="EY1779"/>
    </row>
    <row r="1780" spans="1:155">
      <c r="A1780"/>
      <c r="B1780"/>
      <c r="C1780"/>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c r="CW1780"/>
      <c r="CX1780"/>
      <c r="CY1780"/>
      <c r="CZ1780"/>
      <c r="DA1780"/>
      <c r="DB1780"/>
      <c r="DC1780"/>
      <c r="DD1780"/>
      <c r="DE1780"/>
      <c r="DF1780"/>
      <c r="DG1780"/>
      <c r="DH1780"/>
      <c r="DI1780"/>
      <c r="DJ1780"/>
      <c r="DK1780"/>
      <c r="DL1780"/>
      <c r="DM1780"/>
      <c r="DN1780"/>
      <c r="DO1780"/>
      <c r="DP1780"/>
      <c r="DQ1780"/>
      <c r="DR1780"/>
      <c r="DS1780"/>
      <c r="DT1780"/>
      <c r="DU1780"/>
      <c r="DV1780"/>
      <c r="DW1780"/>
      <c r="DX1780"/>
      <c r="DY1780"/>
      <c r="DZ1780"/>
      <c r="EA1780"/>
      <c r="EB1780"/>
      <c r="EC1780"/>
      <c r="ED1780"/>
      <c r="EE1780"/>
      <c r="EF1780"/>
      <c r="EG1780"/>
      <c r="EH1780"/>
      <c r="EI1780"/>
      <c r="EJ1780"/>
      <c r="EK1780"/>
      <c r="EL1780"/>
      <c r="EM1780"/>
      <c r="EN1780"/>
      <c r="EO1780"/>
      <c r="EP1780"/>
      <c r="EQ1780"/>
      <c r="ER1780"/>
      <c r="ES1780"/>
      <c r="ET1780"/>
      <c r="EU1780"/>
      <c r="EV1780"/>
      <c r="EW1780"/>
      <c r="EX1780"/>
      <c r="EY1780"/>
    </row>
    <row r="1781" spans="1:155">
      <c r="A1781"/>
      <c r="B1781"/>
      <c r="C1781"/>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c r="CW1781"/>
      <c r="CX1781"/>
      <c r="CY1781"/>
      <c r="CZ1781"/>
      <c r="DA1781"/>
      <c r="DB1781"/>
      <c r="DC1781"/>
      <c r="DD1781"/>
      <c r="DE1781"/>
      <c r="DF1781"/>
      <c r="DG1781"/>
      <c r="DH1781"/>
      <c r="DI1781"/>
      <c r="DJ1781"/>
      <c r="DK1781"/>
      <c r="DL1781"/>
      <c r="DM1781"/>
      <c r="DN1781"/>
      <c r="DO1781"/>
      <c r="DP1781"/>
      <c r="DQ1781"/>
      <c r="DR1781"/>
      <c r="DS1781"/>
      <c r="DT1781"/>
      <c r="DU1781"/>
      <c r="DV1781"/>
      <c r="DW1781"/>
      <c r="DX1781"/>
      <c r="DY1781"/>
      <c r="DZ1781"/>
      <c r="EA1781"/>
      <c r="EB1781"/>
      <c r="EC1781"/>
      <c r="ED1781"/>
      <c r="EE1781"/>
      <c r="EF1781"/>
      <c r="EG1781"/>
      <c r="EH1781"/>
      <c r="EI1781"/>
      <c r="EJ1781"/>
      <c r="EK1781"/>
      <c r="EL1781"/>
      <c r="EM1781"/>
      <c r="EN1781"/>
      <c r="EO1781"/>
      <c r="EP1781"/>
      <c r="EQ1781"/>
      <c r="ER1781"/>
      <c r="ES1781"/>
      <c r="ET1781"/>
      <c r="EU1781"/>
      <c r="EV1781"/>
      <c r="EW1781"/>
      <c r="EX1781"/>
      <c r="EY1781"/>
    </row>
    <row r="1782" spans="1:155">
      <c r="A1782"/>
      <c r="B1782"/>
      <c r="C1782"/>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c r="CW1782"/>
      <c r="CX1782"/>
      <c r="CY1782"/>
      <c r="CZ1782"/>
      <c r="DA1782"/>
      <c r="DB1782"/>
      <c r="DC1782"/>
      <c r="DD1782"/>
      <c r="DE1782"/>
      <c r="DF1782"/>
      <c r="DG1782"/>
      <c r="DH1782"/>
      <c r="DI1782"/>
      <c r="DJ1782"/>
      <c r="DK1782"/>
      <c r="DL1782"/>
      <c r="DM1782"/>
      <c r="DN1782"/>
      <c r="DO1782"/>
      <c r="DP1782"/>
      <c r="DQ1782"/>
      <c r="DR1782"/>
      <c r="DS1782"/>
      <c r="DT1782"/>
      <c r="DU1782"/>
      <c r="DV1782"/>
      <c r="DW1782"/>
      <c r="DX1782"/>
      <c r="DY1782"/>
      <c r="DZ1782"/>
      <c r="EA1782"/>
      <c r="EB1782"/>
      <c r="EC1782"/>
      <c r="ED1782"/>
      <c r="EE1782"/>
      <c r="EF1782"/>
      <c r="EG1782"/>
      <c r="EH1782"/>
      <c r="EI1782"/>
      <c r="EJ1782"/>
      <c r="EK1782"/>
      <c r="EL1782"/>
      <c r="EM1782"/>
      <c r="EN1782"/>
      <c r="EO1782"/>
      <c r="EP1782"/>
      <c r="EQ1782"/>
      <c r="ER1782"/>
      <c r="ES1782"/>
      <c r="ET1782"/>
      <c r="EU1782"/>
      <c r="EV1782"/>
      <c r="EW1782"/>
      <c r="EX1782"/>
      <c r="EY1782"/>
    </row>
    <row r="1783" spans="1:155">
      <c r="A1783"/>
      <c r="B1783"/>
      <c r="C1783"/>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c r="CW1783"/>
      <c r="CX1783"/>
      <c r="CY1783"/>
      <c r="CZ1783"/>
      <c r="DA1783"/>
      <c r="DB1783"/>
      <c r="DC1783"/>
      <c r="DD1783"/>
      <c r="DE1783"/>
      <c r="DF1783"/>
      <c r="DG1783"/>
      <c r="DH1783"/>
      <c r="DI1783"/>
      <c r="DJ1783"/>
      <c r="DK1783"/>
      <c r="DL1783"/>
      <c r="DM1783"/>
      <c r="DN1783"/>
      <c r="DO1783"/>
      <c r="DP1783"/>
      <c r="DQ1783"/>
      <c r="DR1783"/>
      <c r="DS1783"/>
      <c r="DT1783"/>
      <c r="DU1783"/>
      <c r="DV1783"/>
      <c r="DW1783"/>
      <c r="DX1783"/>
      <c r="DY1783"/>
      <c r="DZ1783"/>
      <c r="EA1783"/>
      <c r="EB1783"/>
      <c r="EC1783"/>
      <c r="ED1783"/>
      <c r="EE1783"/>
      <c r="EF1783"/>
      <c r="EG1783"/>
      <c r="EH1783"/>
      <c r="EI1783"/>
      <c r="EJ1783"/>
      <c r="EK1783"/>
      <c r="EL1783"/>
      <c r="EM1783"/>
      <c r="EN1783"/>
      <c r="EO1783"/>
      <c r="EP1783"/>
      <c r="EQ1783"/>
      <c r="ER1783"/>
      <c r="ES1783"/>
      <c r="ET1783"/>
      <c r="EU1783"/>
      <c r="EV1783"/>
      <c r="EW1783"/>
      <c r="EX1783"/>
      <c r="EY1783"/>
    </row>
    <row r="1784" spans="1:155">
      <c r="A1784"/>
      <c r="B1784"/>
      <c r="C1784"/>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c r="CW1784"/>
      <c r="CX1784"/>
      <c r="CY1784"/>
      <c r="CZ1784"/>
      <c r="DA1784"/>
      <c r="DB1784"/>
      <c r="DC1784"/>
      <c r="DD1784"/>
      <c r="DE1784"/>
      <c r="DF1784"/>
      <c r="DG1784"/>
      <c r="DH1784"/>
      <c r="DI1784"/>
      <c r="DJ1784"/>
      <c r="DK1784"/>
      <c r="DL1784"/>
      <c r="DM1784"/>
      <c r="DN1784"/>
      <c r="DO1784"/>
      <c r="DP1784"/>
      <c r="DQ1784"/>
      <c r="DR1784"/>
      <c r="DS1784"/>
      <c r="DT1784"/>
      <c r="DU1784"/>
      <c r="DV1784"/>
      <c r="DW1784"/>
      <c r="DX1784"/>
      <c r="DY1784"/>
      <c r="DZ1784"/>
      <c r="EA1784"/>
      <c r="EB1784"/>
      <c r="EC1784"/>
      <c r="ED1784"/>
      <c r="EE1784"/>
      <c r="EF1784"/>
      <c r="EG1784"/>
      <c r="EH1784"/>
      <c r="EI1784"/>
      <c r="EJ1784"/>
      <c r="EK1784"/>
      <c r="EL1784"/>
      <c r="EM1784"/>
      <c r="EN1784"/>
      <c r="EO1784"/>
      <c r="EP1784"/>
      <c r="EQ1784"/>
      <c r="ER1784"/>
      <c r="ES1784"/>
      <c r="ET1784"/>
      <c r="EU1784"/>
      <c r="EV1784"/>
      <c r="EW1784"/>
      <c r="EX1784"/>
      <c r="EY1784"/>
    </row>
    <row r="1785" spans="1:155">
      <c r="A1785"/>
      <c r="B1785"/>
      <c r="C1785"/>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c r="CW1785"/>
      <c r="CX1785"/>
      <c r="CY1785"/>
      <c r="CZ1785"/>
      <c r="DA1785"/>
      <c r="DB1785"/>
      <c r="DC1785"/>
      <c r="DD1785"/>
      <c r="DE1785"/>
      <c r="DF1785"/>
      <c r="DG1785"/>
      <c r="DH1785"/>
      <c r="DI1785"/>
      <c r="DJ1785"/>
      <c r="DK1785"/>
      <c r="DL1785"/>
      <c r="DM1785"/>
      <c r="DN1785"/>
      <c r="DO1785"/>
      <c r="DP1785"/>
      <c r="DQ1785"/>
      <c r="DR1785"/>
      <c r="DS1785"/>
      <c r="DT1785"/>
      <c r="DU1785"/>
      <c r="DV1785"/>
      <c r="DW1785"/>
      <c r="DX1785"/>
      <c r="DY1785"/>
      <c r="DZ1785"/>
      <c r="EA1785"/>
      <c r="EB1785"/>
      <c r="EC1785"/>
      <c r="ED1785"/>
      <c r="EE1785"/>
      <c r="EF1785"/>
      <c r="EG1785"/>
      <c r="EH1785"/>
      <c r="EI1785"/>
      <c r="EJ1785"/>
      <c r="EK1785"/>
      <c r="EL1785"/>
      <c r="EM1785"/>
      <c r="EN1785"/>
      <c r="EO1785"/>
      <c r="EP1785"/>
      <c r="EQ1785"/>
      <c r="ER1785"/>
      <c r="ES1785"/>
      <c r="ET1785"/>
      <c r="EU1785"/>
      <c r="EV1785"/>
      <c r="EW1785"/>
      <c r="EX1785"/>
      <c r="EY1785"/>
    </row>
    <row r="1786" spans="1:155">
      <c r="A1786"/>
      <c r="B1786"/>
      <c r="C1786"/>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c r="CW1786"/>
      <c r="CX1786"/>
      <c r="CY1786"/>
      <c r="CZ1786"/>
      <c r="DA1786"/>
      <c r="DB1786"/>
      <c r="DC1786"/>
      <c r="DD1786"/>
      <c r="DE1786"/>
      <c r="DF1786"/>
      <c r="DG1786"/>
      <c r="DH1786"/>
      <c r="DI1786"/>
      <c r="DJ1786"/>
      <c r="DK1786"/>
      <c r="DL1786"/>
      <c r="DM1786"/>
      <c r="DN1786"/>
      <c r="DO1786"/>
      <c r="DP1786"/>
      <c r="DQ1786"/>
      <c r="DR1786"/>
      <c r="DS1786"/>
      <c r="DT1786"/>
      <c r="DU1786"/>
      <c r="DV1786"/>
      <c r="DW1786"/>
      <c r="DX1786"/>
      <c r="DY1786"/>
      <c r="DZ1786"/>
      <c r="EA1786"/>
      <c r="EB1786"/>
      <c r="EC1786"/>
      <c r="ED1786"/>
      <c r="EE1786"/>
      <c r="EF1786"/>
      <c r="EG1786"/>
      <c r="EH1786"/>
      <c r="EI1786"/>
      <c r="EJ1786"/>
      <c r="EK1786"/>
      <c r="EL1786"/>
      <c r="EM1786"/>
      <c r="EN1786"/>
      <c r="EO1786"/>
      <c r="EP1786"/>
      <c r="EQ1786"/>
      <c r="ER1786"/>
      <c r="ES1786"/>
      <c r="ET1786"/>
      <c r="EU1786"/>
      <c r="EV1786"/>
      <c r="EW1786"/>
      <c r="EX1786"/>
      <c r="EY1786"/>
    </row>
    <row r="1787" spans="1:155">
      <c r="A1787"/>
      <c r="B1787"/>
      <c r="C1787"/>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c r="CW1787"/>
      <c r="CX1787"/>
      <c r="CY1787"/>
      <c r="CZ1787"/>
      <c r="DA1787"/>
      <c r="DB1787"/>
      <c r="DC1787"/>
      <c r="DD1787"/>
      <c r="DE1787"/>
      <c r="DF1787"/>
      <c r="DG1787"/>
      <c r="DH1787"/>
      <c r="DI1787"/>
      <c r="DJ1787"/>
      <c r="DK1787"/>
      <c r="DL1787"/>
      <c r="DM1787"/>
      <c r="DN1787"/>
      <c r="DO1787"/>
      <c r="DP1787"/>
      <c r="DQ1787"/>
      <c r="DR1787"/>
      <c r="DS1787"/>
      <c r="DT1787"/>
      <c r="DU1787"/>
      <c r="DV1787"/>
      <c r="DW1787"/>
      <c r="DX1787"/>
      <c r="DY1787"/>
      <c r="DZ1787"/>
      <c r="EA1787"/>
      <c r="EB1787"/>
      <c r="EC1787"/>
      <c r="ED1787"/>
      <c r="EE1787"/>
      <c r="EF1787"/>
      <c r="EG1787"/>
      <c r="EH1787"/>
      <c r="EI1787"/>
      <c r="EJ1787"/>
      <c r="EK1787"/>
      <c r="EL1787"/>
      <c r="EM1787"/>
      <c r="EN1787"/>
      <c r="EO1787"/>
      <c r="EP1787"/>
      <c r="EQ1787"/>
      <c r="ER1787"/>
      <c r="ES1787"/>
      <c r="ET1787"/>
      <c r="EU1787"/>
      <c r="EV1787"/>
      <c r="EW1787"/>
      <c r="EX1787"/>
      <c r="EY1787"/>
    </row>
    <row r="1788" spans="1:155">
      <c r="A1788"/>
      <c r="B1788"/>
      <c r="C1788"/>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c r="CW1788"/>
      <c r="CX1788"/>
      <c r="CY1788"/>
      <c r="CZ1788"/>
      <c r="DA1788"/>
      <c r="DB1788"/>
      <c r="DC1788"/>
      <c r="DD1788"/>
      <c r="DE1788"/>
      <c r="DF1788"/>
      <c r="DG1788"/>
      <c r="DH1788"/>
      <c r="DI1788"/>
      <c r="DJ1788"/>
      <c r="DK1788"/>
      <c r="DL1788"/>
      <c r="DM1788"/>
      <c r="DN1788"/>
      <c r="DO1788"/>
      <c r="DP1788"/>
      <c r="DQ1788"/>
      <c r="DR1788"/>
      <c r="DS1788"/>
      <c r="DT1788"/>
      <c r="DU1788"/>
      <c r="DV1788"/>
      <c r="DW1788"/>
      <c r="DX1788"/>
      <c r="DY1788"/>
      <c r="DZ1788"/>
      <c r="EA1788"/>
      <c r="EB1788"/>
      <c r="EC1788"/>
      <c r="ED1788"/>
      <c r="EE1788"/>
      <c r="EF1788"/>
      <c r="EG1788"/>
      <c r="EH1788"/>
      <c r="EI1788"/>
      <c r="EJ1788"/>
      <c r="EK1788"/>
      <c r="EL1788"/>
      <c r="EM1788"/>
      <c r="EN1788"/>
      <c r="EO1788"/>
      <c r="EP1788"/>
      <c r="EQ1788"/>
      <c r="ER1788"/>
      <c r="ES1788"/>
      <c r="ET1788"/>
      <c r="EU1788"/>
      <c r="EV1788"/>
      <c r="EW1788"/>
      <c r="EX1788"/>
      <c r="EY1788"/>
    </row>
    <row r="1789" spans="1:155">
      <c r="A1789"/>
      <c r="B1789"/>
      <c r="C1789"/>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c r="CW1789"/>
      <c r="CX1789"/>
      <c r="CY1789"/>
      <c r="CZ1789"/>
      <c r="DA1789"/>
      <c r="DB1789"/>
      <c r="DC1789"/>
      <c r="DD1789"/>
      <c r="DE1789"/>
      <c r="DF1789"/>
      <c r="DG1789"/>
      <c r="DH1789"/>
      <c r="DI1789"/>
      <c r="DJ1789"/>
      <c r="DK1789"/>
      <c r="DL1789"/>
      <c r="DM1789"/>
      <c r="DN1789"/>
      <c r="DO1789"/>
      <c r="DP1789"/>
      <c r="DQ1789"/>
      <c r="DR1789"/>
      <c r="DS1789"/>
      <c r="DT1789"/>
      <c r="DU1789"/>
      <c r="DV1789"/>
      <c r="DW1789"/>
      <c r="DX1789"/>
      <c r="DY1789"/>
      <c r="DZ1789"/>
      <c r="EA1789"/>
      <c r="EB1789"/>
      <c r="EC1789"/>
      <c r="ED1789"/>
      <c r="EE1789"/>
      <c r="EF1789"/>
      <c r="EG1789"/>
      <c r="EH1789"/>
      <c r="EI1789"/>
      <c r="EJ1789"/>
      <c r="EK1789"/>
      <c r="EL1789"/>
      <c r="EM1789"/>
      <c r="EN1789"/>
      <c r="EO1789"/>
      <c r="EP1789"/>
      <c r="EQ1789"/>
      <c r="ER1789"/>
      <c r="ES1789"/>
      <c r="ET1789"/>
      <c r="EU1789"/>
      <c r="EV1789"/>
      <c r="EW1789"/>
      <c r="EX1789"/>
      <c r="EY1789"/>
    </row>
    <row r="1790" spans="1:155">
      <c r="A1790"/>
      <c r="B1790"/>
      <c r="C1790"/>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c r="CW1790"/>
      <c r="CX1790"/>
      <c r="CY1790"/>
      <c r="CZ1790"/>
      <c r="DA1790"/>
      <c r="DB1790"/>
      <c r="DC1790"/>
      <c r="DD1790"/>
      <c r="DE1790"/>
      <c r="DF1790"/>
      <c r="DG1790"/>
      <c r="DH1790"/>
      <c r="DI1790"/>
      <c r="DJ1790"/>
      <c r="DK1790"/>
      <c r="DL1790"/>
      <c r="DM1790"/>
      <c r="DN1790"/>
      <c r="DO1790"/>
      <c r="DP1790"/>
      <c r="DQ1790"/>
      <c r="DR1790"/>
      <c r="DS1790"/>
      <c r="DT1790"/>
      <c r="DU1790"/>
      <c r="DV1790"/>
      <c r="DW1790"/>
      <c r="DX1790"/>
      <c r="DY1790"/>
      <c r="DZ1790"/>
      <c r="EA1790"/>
      <c r="EB1790"/>
      <c r="EC1790"/>
      <c r="ED1790"/>
      <c r="EE1790"/>
      <c r="EF1790"/>
      <c r="EG1790"/>
      <c r="EH1790"/>
      <c r="EI1790"/>
      <c r="EJ1790"/>
      <c r="EK1790"/>
      <c r="EL1790"/>
      <c r="EM1790"/>
      <c r="EN1790"/>
      <c r="EO1790"/>
      <c r="EP1790"/>
      <c r="EQ1790"/>
      <c r="ER1790"/>
      <c r="ES1790"/>
      <c r="ET1790"/>
      <c r="EU1790"/>
      <c r="EV1790"/>
      <c r="EW1790"/>
      <c r="EX1790"/>
      <c r="EY1790"/>
    </row>
    <row r="1791" spans="1:155">
      <c r="A1791"/>
      <c r="B1791"/>
      <c r="C1791"/>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c r="CW1791"/>
      <c r="CX1791"/>
      <c r="CY1791"/>
      <c r="CZ1791"/>
      <c r="DA1791"/>
      <c r="DB1791"/>
      <c r="DC1791"/>
      <c r="DD1791"/>
      <c r="DE1791"/>
      <c r="DF1791"/>
      <c r="DG1791"/>
      <c r="DH1791"/>
      <c r="DI1791"/>
      <c r="DJ1791"/>
      <c r="DK1791"/>
      <c r="DL1791"/>
      <c r="DM1791"/>
      <c r="DN1791"/>
      <c r="DO1791"/>
      <c r="DP1791"/>
      <c r="DQ1791"/>
      <c r="DR1791"/>
      <c r="DS1791"/>
      <c r="DT1791"/>
      <c r="DU1791"/>
      <c r="DV1791"/>
      <c r="DW1791"/>
      <c r="DX1791"/>
      <c r="DY1791"/>
      <c r="DZ1791"/>
      <c r="EA1791"/>
      <c r="EB1791"/>
      <c r="EC1791"/>
      <c r="ED1791"/>
      <c r="EE1791"/>
      <c r="EF1791"/>
      <c r="EG1791"/>
      <c r="EH1791"/>
      <c r="EI1791"/>
      <c r="EJ1791"/>
      <c r="EK1791"/>
      <c r="EL1791"/>
      <c r="EM1791"/>
      <c r="EN1791"/>
      <c r="EO1791"/>
      <c r="EP1791"/>
      <c r="EQ1791"/>
      <c r="ER1791"/>
      <c r="ES1791"/>
      <c r="ET1791"/>
      <c r="EU1791"/>
      <c r="EV1791"/>
      <c r="EW1791"/>
      <c r="EX1791"/>
      <c r="EY1791"/>
    </row>
    <row r="1792" spans="1:155">
      <c r="A1792"/>
      <c r="B1792"/>
      <c r="C1792"/>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c r="CW1792"/>
      <c r="CX1792"/>
      <c r="CY1792"/>
      <c r="CZ1792"/>
      <c r="DA1792"/>
      <c r="DB1792"/>
      <c r="DC1792"/>
      <c r="DD1792"/>
      <c r="DE1792"/>
      <c r="DF1792"/>
      <c r="DG1792"/>
      <c r="DH1792"/>
      <c r="DI1792"/>
      <c r="DJ1792"/>
      <c r="DK1792"/>
      <c r="DL1792"/>
      <c r="DM1792"/>
      <c r="DN1792"/>
      <c r="DO1792"/>
      <c r="DP1792"/>
      <c r="DQ1792"/>
      <c r="DR1792"/>
      <c r="DS1792"/>
      <c r="DT1792"/>
      <c r="DU1792"/>
      <c r="DV1792"/>
      <c r="DW1792"/>
      <c r="DX1792"/>
      <c r="DY1792"/>
      <c r="DZ1792"/>
      <c r="EA1792"/>
      <c r="EB1792"/>
      <c r="EC1792"/>
      <c r="ED1792"/>
      <c r="EE1792"/>
      <c r="EF1792"/>
      <c r="EG1792"/>
      <c r="EH1792"/>
      <c r="EI1792"/>
      <c r="EJ1792"/>
      <c r="EK1792"/>
      <c r="EL1792"/>
      <c r="EM1792"/>
      <c r="EN1792"/>
      <c r="EO1792"/>
      <c r="EP1792"/>
      <c r="EQ1792"/>
      <c r="ER1792"/>
      <c r="ES1792"/>
      <c r="ET1792"/>
      <c r="EU1792"/>
      <c r="EV1792"/>
      <c r="EW1792"/>
      <c r="EX1792"/>
      <c r="EY1792"/>
    </row>
    <row r="1793" spans="1:155">
      <c r="A1793"/>
      <c r="B1793"/>
      <c r="C1793"/>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c r="CW1793"/>
      <c r="CX1793"/>
      <c r="CY1793"/>
      <c r="CZ1793"/>
      <c r="DA1793"/>
      <c r="DB1793"/>
      <c r="DC1793"/>
      <c r="DD1793"/>
      <c r="DE1793"/>
      <c r="DF1793"/>
      <c r="DG1793"/>
      <c r="DH1793"/>
      <c r="DI1793"/>
      <c r="DJ1793"/>
      <c r="DK1793"/>
      <c r="DL1793"/>
      <c r="DM1793"/>
      <c r="DN1793"/>
      <c r="DO1793"/>
      <c r="DP1793"/>
      <c r="DQ1793"/>
      <c r="DR1793"/>
      <c r="DS1793"/>
      <c r="DT1793"/>
      <c r="DU1793"/>
      <c r="DV1793"/>
      <c r="DW1793"/>
      <c r="DX1793"/>
      <c r="DY1793"/>
      <c r="DZ1793"/>
      <c r="EA1793"/>
      <c r="EB1793"/>
      <c r="EC1793"/>
      <c r="ED1793"/>
      <c r="EE1793"/>
      <c r="EF1793"/>
      <c r="EG1793"/>
      <c r="EH1793"/>
      <c r="EI1793"/>
      <c r="EJ1793"/>
      <c r="EK1793"/>
      <c r="EL1793"/>
      <c r="EM1793"/>
      <c r="EN1793"/>
      <c r="EO1793"/>
      <c r="EP1793"/>
      <c r="EQ1793"/>
      <c r="ER1793"/>
      <c r="ES1793"/>
      <c r="ET1793"/>
      <c r="EU1793"/>
      <c r="EV1793"/>
      <c r="EW1793"/>
      <c r="EX1793"/>
      <c r="EY1793"/>
    </row>
    <row r="1794" spans="1:155">
      <c r="A1794"/>
      <c r="B1794"/>
      <c r="C1794"/>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c r="CW1794"/>
      <c r="CX1794"/>
      <c r="CY1794"/>
      <c r="CZ1794"/>
      <c r="DA1794"/>
      <c r="DB1794"/>
      <c r="DC1794"/>
      <c r="DD1794"/>
      <c r="DE1794"/>
      <c r="DF1794"/>
      <c r="DG1794"/>
      <c r="DH1794"/>
      <c r="DI1794"/>
      <c r="DJ1794"/>
      <c r="DK1794"/>
      <c r="DL1794"/>
      <c r="DM1794"/>
      <c r="DN1794"/>
      <c r="DO1794"/>
      <c r="DP1794"/>
      <c r="DQ1794"/>
      <c r="DR1794"/>
      <c r="DS1794"/>
      <c r="DT1794"/>
      <c r="DU1794"/>
      <c r="DV1794"/>
      <c r="DW1794"/>
      <c r="DX1794"/>
      <c r="DY1794"/>
      <c r="DZ1794"/>
      <c r="EA1794"/>
      <c r="EB1794"/>
      <c r="EC1794"/>
      <c r="ED1794"/>
      <c r="EE1794"/>
      <c r="EF1794"/>
      <c r="EG1794"/>
      <c r="EH1794"/>
      <c r="EI1794"/>
      <c r="EJ1794"/>
      <c r="EK1794"/>
      <c r="EL1794"/>
      <c r="EM1794"/>
      <c r="EN1794"/>
      <c r="EO1794"/>
      <c r="EP1794"/>
      <c r="EQ1794"/>
      <c r="ER1794"/>
      <c r="ES1794"/>
      <c r="ET1794"/>
      <c r="EU1794"/>
      <c r="EV1794"/>
      <c r="EW1794"/>
      <c r="EX1794"/>
      <c r="EY1794"/>
    </row>
    <row r="1795" spans="1:155">
      <c r="A1795"/>
      <c r="B1795"/>
      <c r="C1795"/>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c r="CW1795"/>
      <c r="CX1795"/>
      <c r="CY1795"/>
      <c r="CZ1795"/>
      <c r="DA1795"/>
      <c r="DB1795"/>
      <c r="DC1795"/>
      <c r="DD1795"/>
      <c r="DE1795"/>
      <c r="DF1795"/>
      <c r="DG1795"/>
      <c r="DH1795"/>
      <c r="DI1795"/>
      <c r="DJ1795"/>
      <c r="DK1795"/>
      <c r="DL1795"/>
      <c r="DM1795"/>
      <c r="DN1795"/>
      <c r="DO1795"/>
      <c r="DP1795"/>
      <c r="DQ1795"/>
      <c r="DR1795"/>
      <c r="DS1795"/>
      <c r="DT1795"/>
      <c r="DU1795"/>
      <c r="DV1795"/>
      <c r="DW1795"/>
      <c r="DX1795"/>
      <c r="DY1795"/>
      <c r="DZ1795"/>
      <c r="EA1795"/>
      <c r="EB1795"/>
      <c r="EC1795"/>
      <c r="ED1795"/>
      <c r="EE1795"/>
      <c r="EF1795"/>
      <c r="EG1795"/>
      <c r="EH1795"/>
      <c r="EI1795"/>
      <c r="EJ1795"/>
      <c r="EK1795"/>
      <c r="EL1795"/>
      <c r="EM1795"/>
      <c r="EN1795"/>
      <c r="EO1795"/>
      <c r="EP1795"/>
      <c r="EQ1795"/>
      <c r="ER1795"/>
      <c r="ES1795"/>
      <c r="ET1795"/>
      <c r="EU1795"/>
      <c r="EV1795"/>
      <c r="EW1795"/>
      <c r="EX1795"/>
      <c r="EY1795"/>
    </row>
    <row r="1796" spans="1:155">
      <c r="A1796"/>
      <c r="B1796"/>
      <c r="C1796"/>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c r="CW1796"/>
      <c r="CX1796"/>
      <c r="CY1796"/>
      <c r="CZ1796"/>
      <c r="DA1796"/>
      <c r="DB1796"/>
      <c r="DC1796"/>
      <c r="DD1796"/>
      <c r="DE1796"/>
      <c r="DF1796"/>
      <c r="DG1796"/>
      <c r="DH1796"/>
      <c r="DI1796"/>
      <c r="DJ1796"/>
      <c r="DK1796"/>
      <c r="DL1796"/>
      <c r="DM1796"/>
      <c r="DN1796"/>
      <c r="DO1796"/>
      <c r="DP1796"/>
      <c r="DQ1796"/>
      <c r="DR1796"/>
      <c r="DS1796"/>
      <c r="DT1796"/>
      <c r="DU1796"/>
      <c r="DV1796"/>
      <c r="DW1796"/>
      <c r="DX1796"/>
      <c r="DY1796"/>
      <c r="DZ1796"/>
      <c r="EA1796"/>
      <c r="EB1796"/>
      <c r="EC1796"/>
      <c r="ED1796"/>
      <c r="EE1796"/>
      <c r="EF1796"/>
      <c r="EG1796"/>
      <c r="EH1796"/>
      <c r="EI1796"/>
      <c r="EJ1796"/>
      <c r="EK1796"/>
      <c r="EL1796"/>
      <c r="EM1796"/>
      <c r="EN1796"/>
      <c r="EO1796"/>
      <c r="EP1796"/>
      <c r="EQ1796"/>
      <c r="ER1796"/>
      <c r="ES1796"/>
      <c r="ET1796"/>
      <c r="EU1796"/>
      <c r="EV1796"/>
      <c r="EW1796"/>
      <c r="EX1796"/>
      <c r="EY1796"/>
    </row>
    <row r="1797" spans="1:155">
      <c r="A1797"/>
      <c r="B1797"/>
      <c r="C1797"/>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c r="CW1797"/>
      <c r="CX1797"/>
      <c r="CY1797"/>
      <c r="CZ1797"/>
      <c r="DA1797"/>
      <c r="DB1797"/>
      <c r="DC1797"/>
      <c r="DD1797"/>
      <c r="DE1797"/>
      <c r="DF1797"/>
      <c r="DG1797"/>
      <c r="DH1797"/>
      <c r="DI1797"/>
      <c r="DJ1797"/>
      <c r="DK1797"/>
      <c r="DL1797"/>
      <c r="DM1797"/>
      <c r="DN1797"/>
      <c r="DO1797"/>
      <c r="DP1797"/>
      <c r="DQ1797"/>
      <c r="DR1797"/>
      <c r="DS1797"/>
      <c r="DT1797"/>
      <c r="DU1797"/>
      <c r="DV1797"/>
      <c r="DW1797"/>
      <c r="DX1797"/>
      <c r="DY1797"/>
      <c r="DZ1797"/>
      <c r="EA1797"/>
      <c r="EB1797"/>
      <c r="EC1797"/>
      <c r="ED1797"/>
      <c r="EE1797"/>
      <c r="EF1797"/>
      <c r="EG1797"/>
      <c r="EH1797"/>
      <c r="EI1797"/>
      <c r="EJ1797"/>
      <c r="EK1797"/>
      <c r="EL1797"/>
      <c r="EM1797"/>
      <c r="EN1797"/>
      <c r="EO1797"/>
      <c r="EP1797"/>
      <c r="EQ1797"/>
      <c r="ER1797"/>
      <c r="ES1797"/>
      <c r="ET1797"/>
      <c r="EU1797"/>
      <c r="EV1797"/>
      <c r="EW1797"/>
      <c r="EX1797"/>
      <c r="EY1797"/>
    </row>
    <row r="1798" spans="1:155">
      <c r="A1798"/>
      <c r="B1798"/>
      <c r="C1798"/>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c r="CW1798"/>
      <c r="CX1798"/>
      <c r="CY1798"/>
      <c r="CZ1798"/>
      <c r="DA1798"/>
      <c r="DB1798"/>
      <c r="DC1798"/>
      <c r="DD1798"/>
      <c r="DE1798"/>
      <c r="DF1798"/>
      <c r="DG1798"/>
      <c r="DH1798"/>
      <c r="DI1798"/>
      <c r="DJ1798"/>
      <c r="DK1798"/>
      <c r="DL1798"/>
      <c r="DM1798"/>
      <c r="DN1798"/>
      <c r="DO1798"/>
      <c r="DP1798"/>
      <c r="DQ1798"/>
      <c r="DR1798"/>
      <c r="DS1798"/>
      <c r="DT1798"/>
      <c r="DU1798"/>
      <c r="DV1798"/>
      <c r="DW1798"/>
      <c r="DX1798"/>
      <c r="DY1798"/>
      <c r="DZ1798"/>
      <c r="EA1798"/>
      <c r="EB1798"/>
      <c r="EC1798"/>
      <c r="ED1798"/>
      <c r="EE1798"/>
      <c r="EF1798"/>
      <c r="EG1798"/>
      <c r="EH1798"/>
      <c r="EI1798"/>
      <c r="EJ1798"/>
      <c r="EK1798"/>
      <c r="EL1798"/>
      <c r="EM1798"/>
      <c r="EN1798"/>
      <c r="EO1798"/>
      <c r="EP1798"/>
      <c r="EQ1798"/>
      <c r="ER1798"/>
      <c r="ES1798"/>
      <c r="ET1798"/>
      <c r="EU1798"/>
      <c r="EV1798"/>
      <c r="EW1798"/>
      <c r="EX1798"/>
      <c r="EY1798"/>
    </row>
    <row r="1799" spans="1:155">
      <c r="A1799"/>
      <c r="B1799"/>
      <c r="C1799"/>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c r="CW1799"/>
      <c r="CX1799"/>
      <c r="CY1799"/>
      <c r="CZ1799"/>
      <c r="DA1799"/>
      <c r="DB1799"/>
      <c r="DC1799"/>
      <c r="DD1799"/>
      <c r="DE1799"/>
      <c r="DF1799"/>
      <c r="DG1799"/>
      <c r="DH1799"/>
      <c r="DI1799"/>
      <c r="DJ1799"/>
      <c r="DK1799"/>
      <c r="DL1799"/>
      <c r="DM1799"/>
      <c r="DN1799"/>
      <c r="DO1799"/>
      <c r="DP1799"/>
      <c r="DQ1799"/>
      <c r="DR1799"/>
      <c r="DS1799"/>
      <c r="DT1799"/>
      <c r="DU1799"/>
      <c r="DV1799"/>
      <c r="DW1799"/>
      <c r="DX1799"/>
      <c r="DY1799"/>
      <c r="DZ1799"/>
      <c r="EA1799"/>
      <c r="EB1799"/>
      <c r="EC1799"/>
      <c r="ED1799"/>
      <c r="EE1799"/>
      <c r="EF1799"/>
      <c r="EG1799"/>
      <c r="EH1799"/>
      <c r="EI1799"/>
      <c r="EJ1799"/>
      <c r="EK1799"/>
      <c r="EL1799"/>
      <c r="EM1799"/>
      <c r="EN1799"/>
      <c r="EO1799"/>
      <c r="EP1799"/>
      <c r="EQ1799"/>
      <c r="ER1799"/>
      <c r="ES1799"/>
      <c r="ET1799"/>
      <c r="EU1799"/>
      <c r="EV1799"/>
      <c r="EW1799"/>
      <c r="EX1799"/>
      <c r="EY1799"/>
    </row>
    <row r="1800" spans="1:155">
      <c r="A1800"/>
      <c r="B1800"/>
      <c r="C1800"/>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c r="CW1800"/>
      <c r="CX1800"/>
      <c r="CY1800"/>
      <c r="CZ1800"/>
      <c r="DA1800"/>
      <c r="DB1800"/>
      <c r="DC1800"/>
      <c r="DD1800"/>
      <c r="DE1800"/>
      <c r="DF1800"/>
      <c r="DG1800"/>
      <c r="DH1800"/>
      <c r="DI1800"/>
      <c r="DJ1800"/>
      <c r="DK1800"/>
      <c r="DL1800"/>
      <c r="DM1800"/>
      <c r="DN1800"/>
      <c r="DO1800"/>
      <c r="DP1800"/>
      <c r="DQ1800"/>
      <c r="DR1800"/>
      <c r="DS1800"/>
      <c r="DT1800"/>
      <c r="DU1800"/>
      <c r="DV1800"/>
      <c r="DW1800"/>
      <c r="DX1800"/>
      <c r="DY1800"/>
      <c r="DZ1800"/>
      <c r="EA1800"/>
      <c r="EB1800"/>
      <c r="EC1800"/>
      <c r="ED1800"/>
      <c r="EE1800"/>
      <c r="EF1800"/>
      <c r="EG1800"/>
      <c r="EH1800"/>
      <c r="EI1800"/>
      <c r="EJ1800"/>
      <c r="EK1800"/>
      <c r="EL1800"/>
      <c r="EM1800"/>
      <c r="EN1800"/>
      <c r="EO1800"/>
      <c r="EP1800"/>
      <c r="EQ1800"/>
      <c r="ER1800"/>
      <c r="ES1800"/>
      <c r="ET1800"/>
      <c r="EU1800"/>
      <c r="EV1800"/>
      <c r="EW1800"/>
      <c r="EX1800"/>
      <c r="EY1800"/>
    </row>
    <row r="1801" spans="1:155">
      <c r="A1801"/>
      <c r="B1801"/>
      <c r="C1801"/>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c r="CW1801"/>
      <c r="CX1801"/>
      <c r="CY1801"/>
      <c r="CZ1801"/>
      <c r="DA1801"/>
      <c r="DB1801"/>
      <c r="DC1801"/>
      <c r="DD1801"/>
      <c r="DE1801"/>
      <c r="DF1801"/>
      <c r="DG1801"/>
      <c r="DH1801"/>
      <c r="DI1801"/>
      <c r="DJ1801"/>
      <c r="DK1801"/>
      <c r="DL1801"/>
      <c r="DM1801"/>
      <c r="DN1801"/>
      <c r="DO1801"/>
      <c r="DP1801"/>
      <c r="DQ1801"/>
      <c r="DR1801"/>
      <c r="DS1801"/>
      <c r="DT1801"/>
      <c r="DU1801"/>
      <c r="DV1801"/>
      <c r="DW1801"/>
      <c r="DX1801"/>
      <c r="DY1801"/>
      <c r="DZ1801"/>
      <c r="EA1801"/>
      <c r="EB1801"/>
      <c r="EC1801"/>
      <c r="ED1801"/>
      <c r="EE1801"/>
      <c r="EF1801"/>
      <c r="EG1801"/>
      <c r="EH1801"/>
      <c r="EI1801"/>
      <c r="EJ1801"/>
      <c r="EK1801"/>
      <c r="EL1801"/>
      <c r="EM1801"/>
      <c r="EN1801"/>
      <c r="EO1801"/>
      <c r="EP1801"/>
      <c r="EQ1801"/>
      <c r="ER1801"/>
      <c r="ES1801"/>
      <c r="ET1801"/>
      <c r="EU1801"/>
      <c r="EV1801"/>
      <c r="EW1801"/>
      <c r="EX1801"/>
      <c r="EY1801"/>
    </row>
    <row r="1802" spans="1:155">
      <c r="A1802"/>
      <c r="B1802"/>
      <c r="C1802"/>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c r="CW1802"/>
      <c r="CX1802"/>
      <c r="CY1802"/>
      <c r="CZ1802"/>
      <c r="DA1802"/>
      <c r="DB1802"/>
      <c r="DC1802"/>
      <c r="DD1802"/>
      <c r="DE1802"/>
      <c r="DF1802"/>
      <c r="DG1802"/>
      <c r="DH1802"/>
      <c r="DI1802"/>
      <c r="DJ1802"/>
      <c r="DK1802"/>
      <c r="DL1802"/>
      <c r="DM1802"/>
      <c r="DN1802"/>
      <c r="DO1802"/>
      <c r="DP1802"/>
      <c r="DQ1802"/>
      <c r="DR1802"/>
      <c r="DS1802"/>
      <c r="DT1802"/>
      <c r="DU1802"/>
      <c r="DV1802"/>
      <c r="DW1802"/>
      <c r="DX1802"/>
      <c r="DY1802"/>
      <c r="DZ1802"/>
      <c r="EA1802"/>
      <c r="EB1802"/>
      <c r="EC1802"/>
      <c r="ED1802"/>
      <c r="EE1802"/>
      <c r="EF1802"/>
      <c r="EG1802"/>
      <c r="EH1802"/>
      <c r="EI1802"/>
      <c r="EJ1802"/>
      <c r="EK1802"/>
      <c r="EL1802"/>
      <c r="EM1802"/>
      <c r="EN1802"/>
      <c r="EO1802"/>
      <c r="EP1802"/>
      <c r="EQ1802"/>
      <c r="ER1802"/>
      <c r="ES1802"/>
      <c r="ET1802"/>
      <c r="EU1802"/>
      <c r="EV1802"/>
      <c r="EW1802"/>
      <c r="EX1802"/>
      <c r="EY1802"/>
    </row>
    <row r="1803" spans="1:155">
      <c r="A1803"/>
      <c r="B1803"/>
      <c r="C1803"/>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c r="CW1803"/>
      <c r="CX1803"/>
      <c r="CY1803"/>
      <c r="CZ1803"/>
      <c r="DA1803"/>
      <c r="DB1803"/>
      <c r="DC1803"/>
      <c r="DD1803"/>
      <c r="DE1803"/>
      <c r="DF1803"/>
      <c r="DG1803"/>
      <c r="DH1803"/>
      <c r="DI1803"/>
      <c r="DJ1803"/>
      <c r="DK1803"/>
      <c r="DL1803"/>
      <c r="DM1803"/>
      <c r="DN1803"/>
      <c r="DO1803"/>
      <c r="DP1803"/>
      <c r="DQ1803"/>
      <c r="DR1803"/>
      <c r="DS1803"/>
      <c r="DT1803"/>
      <c r="DU1803"/>
      <c r="DV1803"/>
      <c r="DW1803"/>
      <c r="DX1803"/>
      <c r="DY1803"/>
      <c r="DZ1803"/>
      <c r="EA1803"/>
      <c r="EB1803"/>
      <c r="EC1803"/>
      <c r="ED1803"/>
      <c r="EE1803"/>
      <c r="EF1803"/>
      <c r="EG1803"/>
      <c r="EH1803"/>
      <c r="EI1803"/>
      <c r="EJ1803"/>
      <c r="EK1803"/>
      <c r="EL1803"/>
      <c r="EM1803"/>
      <c r="EN1803"/>
      <c r="EO1803"/>
      <c r="EP1803"/>
      <c r="EQ1803"/>
      <c r="ER1803"/>
      <c r="ES1803"/>
      <c r="ET1803"/>
      <c r="EU1803"/>
      <c r="EV1803"/>
      <c r="EW1803"/>
      <c r="EX1803"/>
      <c r="EY1803"/>
    </row>
    <row r="1804" spans="1:155">
      <c r="A1804"/>
      <c r="B1804"/>
      <c r="C1804"/>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c r="CW1804"/>
      <c r="CX1804"/>
      <c r="CY1804"/>
      <c r="CZ1804"/>
      <c r="DA1804"/>
      <c r="DB1804"/>
      <c r="DC1804"/>
      <c r="DD1804"/>
      <c r="DE1804"/>
      <c r="DF1804"/>
      <c r="DG1804"/>
      <c r="DH1804"/>
      <c r="DI1804"/>
      <c r="DJ1804"/>
      <c r="DK1804"/>
      <c r="DL1804"/>
      <c r="DM1804"/>
      <c r="DN1804"/>
      <c r="DO1804"/>
      <c r="DP1804"/>
      <c r="DQ1804"/>
      <c r="DR1804"/>
      <c r="DS1804"/>
      <c r="DT1804"/>
      <c r="DU1804"/>
      <c r="DV1804"/>
      <c r="DW1804"/>
      <c r="DX1804"/>
      <c r="DY1804"/>
      <c r="DZ1804"/>
      <c r="EA1804"/>
      <c r="EB1804"/>
      <c r="EC1804"/>
      <c r="ED1804"/>
      <c r="EE1804"/>
      <c r="EF1804"/>
      <c r="EG1804"/>
      <c r="EH1804"/>
      <c r="EI1804"/>
      <c r="EJ1804"/>
      <c r="EK1804"/>
      <c r="EL1804"/>
      <c r="EM1804"/>
      <c r="EN1804"/>
      <c r="EO1804"/>
      <c r="EP1804"/>
      <c r="EQ1804"/>
      <c r="ER1804"/>
      <c r="ES1804"/>
      <c r="ET1804"/>
      <c r="EU1804"/>
      <c r="EV1804"/>
      <c r="EW1804"/>
      <c r="EX1804"/>
      <c r="EY1804"/>
    </row>
    <row r="1805" spans="1:155">
      <c r="A1805"/>
      <c r="B1805"/>
      <c r="C1805"/>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c r="CW1805"/>
      <c r="CX1805"/>
      <c r="CY1805"/>
      <c r="CZ1805"/>
      <c r="DA1805"/>
      <c r="DB1805"/>
      <c r="DC1805"/>
      <c r="DD1805"/>
      <c r="DE1805"/>
      <c r="DF1805"/>
      <c r="DG1805"/>
      <c r="DH1805"/>
      <c r="DI1805"/>
      <c r="DJ1805"/>
      <c r="DK1805"/>
      <c r="DL1805"/>
      <c r="DM1805"/>
      <c r="DN1805"/>
      <c r="DO1805"/>
      <c r="DP1805"/>
      <c r="DQ1805"/>
      <c r="DR1805"/>
      <c r="DS1805"/>
      <c r="DT1805"/>
      <c r="DU1805"/>
      <c r="DV1805"/>
      <c r="DW1805"/>
      <c r="DX1805"/>
      <c r="DY1805"/>
      <c r="DZ1805"/>
      <c r="EA1805"/>
      <c r="EB1805"/>
      <c r="EC1805"/>
      <c r="ED1805"/>
      <c r="EE1805"/>
      <c r="EF1805"/>
      <c r="EG1805"/>
      <c r="EH1805"/>
      <c r="EI1805"/>
      <c r="EJ1805"/>
      <c r="EK1805"/>
      <c r="EL1805"/>
      <c r="EM1805"/>
      <c r="EN1805"/>
      <c r="EO1805"/>
      <c r="EP1805"/>
      <c r="EQ1805"/>
      <c r="ER1805"/>
      <c r="ES1805"/>
      <c r="ET1805"/>
      <c r="EU1805"/>
      <c r="EV1805"/>
      <c r="EW1805"/>
      <c r="EX1805"/>
      <c r="EY1805"/>
    </row>
    <row r="1806" spans="1:155">
      <c r="A1806"/>
      <c r="B1806"/>
      <c r="C1806"/>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c r="CW1806"/>
      <c r="CX1806"/>
      <c r="CY1806"/>
      <c r="CZ1806"/>
      <c r="DA1806"/>
      <c r="DB1806"/>
      <c r="DC1806"/>
      <c r="DD1806"/>
      <c r="DE1806"/>
      <c r="DF1806"/>
      <c r="DG1806"/>
      <c r="DH1806"/>
      <c r="DI1806"/>
      <c r="DJ1806"/>
      <c r="DK1806"/>
      <c r="DL1806"/>
      <c r="DM1806"/>
      <c r="DN1806"/>
      <c r="DO1806"/>
      <c r="DP1806"/>
      <c r="DQ1806"/>
      <c r="DR1806"/>
      <c r="DS1806"/>
      <c r="DT1806"/>
      <c r="DU1806"/>
      <c r="DV1806"/>
      <c r="DW1806"/>
      <c r="DX1806"/>
      <c r="DY1806"/>
      <c r="DZ1806"/>
      <c r="EA1806"/>
      <c r="EB1806"/>
      <c r="EC1806"/>
      <c r="ED1806"/>
      <c r="EE1806"/>
      <c r="EF1806"/>
      <c r="EG1806"/>
      <c r="EH1806"/>
      <c r="EI1806"/>
      <c r="EJ1806"/>
      <c r="EK1806"/>
      <c r="EL1806"/>
      <c r="EM1806"/>
      <c r="EN1806"/>
      <c r="EO1806"/>
      <c r="EP1806"/>
      <c r="EQ1806"/>
      <c r="ER1806"/>
      <c r="ES1806"/>
      <c r="ET1806"/>
      <c r="EU1806"/>
      <c r="EV1806"/>
      <c r="EW1806"/>
      <c r="EX1806"/>
      <c r="EY1806"/>
    </row>
    <row r="1807" spans="1:155">
      <c r="A1807"/>
      <c r="B1807"/>
      <c r="C1807"/>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c r="CW1807"/>
      <c r="CX1807"/>
      <c r="CY1807"/>
      <c r="CZ1807"/>
      <c r="DA1807"/>
      <c r="DB1807"/>
      <c r="DC1807"/>
      <c r="DD1807"/>
      <c r="DE1807"/>
      <c r="DF1807"/>
      <c r="DG1807"/>
      <c r="DH1807"/>
      <c r="DI1807"/>
      <c r="DJ1807"/>
      <c r="DK1807"/>
      <c r="DL1807"/>
      <c r="DM1807"/>
      <c r="DN1807"/>
      <c r="DO1807"/>
      <c r="DP1807"/>
      <c r="DQ1807"/>
      <c r="DR1807"/>
      <c r="DS1807"/>
      <c r="DT1807"/>
      <c r="DU1807"/>
      <c r="DV1807"/>
      <c r="DW1807"/>
      <c r="DX1807"/>
      <c r="DY1807"/>
      <c r="DZ1807"/>
      <c r="EA1807"/>
      <c r="EB1807"/>
      <c r="EC1807"/>
      <c r="ED1807"/>
      <c r="EE1807"/>
      <c r="EF1807"/>
      <c r="EG1807"/>
      <c r="EH1807"/>
      <c r="EI1807"/>
      <c r="EJ1807"/>
      <c r="EK1807"/>
      <c r="EL1807"/>
      <c r="EM1807"/>
      <c r="EN1807"/>
      <c r="EO1807"/>
      <c r="EP1807"/>
      <c r="EQ1807"/>
      <c r="ER1807"/>
      <c r="ES1807"/>
      <c r="ET1807"/>
      <c r="EU1807"/>
      <c r="EV1807"/>
      <c r="EW1807"/>
      <c r="EX1807"/>
      <c r="EY1807"/>
    </row>
    <row r="1808" spans="1:155">
      <c r="A1808"/>
      <c r="B1808"/>
      <c r="C1808"/>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c r="CW1808"/>
      <c r="CX1808"/>
      <c r="CY1808"/>
      <c r="CZ1808"/>
      <c r="DA1808"/>
      <c r="DB1808"/>
      <c r="DC1808"/>
      <c r="DD1808"/>
      <c r="DE1808"/>
      <c r="DF1808"/>
      <c r="DG1808"/>
      <c r="DH1808"/>
      <c r="DI1808"/>
      <c r="DJ1808"/>
      <c r="DK1808"/>
      <c r="DL1808"/>
      <c r="DM1808"/>
      <c r="DN1808"/>
      <c r="DO1808"/>
      <c r="DP1808"/>
      <c r="DQ1808"/>
      <c r="DR1808"/>
      <c r="DS1808"/>
      <c r="DT1808"/>
      <c r="DU1808"/>
      <c r="DV1808"/>
      <c r="DW1808"/>
      <c r="DX1808"/>
      <c r="DY1808"/>
      <c r="DZ1808"/>
      <c r="EA1808"/>
      <c r="EB1808"/>
      <c r="EC1808"/>
      <c r="ED1808"/>
      <c r="EE1808"/>
      <c r="EF1808"/>
      <c r="EG1808"/>
      <c r="EH1808"/>
      <c r="EI1808"/>
      <c r="EJ1808"/>
      <c r="EK1808"/>
      <c r="EL1808"/>
      <c r="EM1808"/>
      <c r="EN1808"/>
      <c r="EO1808"/>
      <c r="EP1808"/>
      <c r="EQ1808"/>
      <c r="ER1808"/>
      <c r="ES1808"/>
      <c r="ET1808"/>
      <c r="EU1808"/>
      <c r="EV1808"/>
      <c r="EW1808"/>
      <c r="EX1808"/>
      <c r="EY1808"/>
    </row>
    <row r="1809" spans="1:155">
      <c r="A1809"/>
      <c r="B1809"/>
      <c r="C1809"/>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c r="CW1809"/>
      <c r="CX1809"/>
      <c r="CY1809"/>
      <c r="CZ1809"/>
      <c r="DA1809"/>
      <c r="DB1809"/>
      <c r="DC1809"/>
      <c r="DD1809"/>
      <c r="DE1809"/>
      <c r="DF1809"/>
      <c r="DG1809"/>
      <c r="DH1809"/>
      <c r="DI1809"/>
      <c r="DJ1809"/>
      <c r="DK1809"/>
      <c r="DL1809"/>
      <c r="DM1809"/>
      <c r="DN1809"/>
      <c r="DO1809"/>
      <c r="DP1809"/>
      <c r="DQ1809"/>
      <c r="DR1809"/>
      <c r="DS1809"/>
      <c r="DT1809"/>
      <c r="DU1809"/>
      <c r="DV1809"/>
      <c r="DW1809"/>
      <c r="DX1809"/>
      <c r="DY1809"/>
      <c r="DZ1809"/>
      <c r="EA1809"/>
      <c r="EB1809"/>
      <c r="EC1809"/>
      <c r="ED1809"/>
      <c r="EE1809"/>
      <c r="EF1809"/>
      <c r="EG1809"/>
      <c r="EH1809"/>
      <c r="EI1809"/>
      <c r="EJ1809"/>
      <c r="EK1809"/>
      <c r="EL1809"/>
      <c r="EM1809"/>
      <c r="EN1809"/>
      <c r="EO1809"/>
      <c r="EP1809"/>
      <c r="EQ1809"/>
      <c r="ER1809"/>
      <c r="ES1809"/>
      <c r="ET1809"/>
      <c r="EU1809"/>
      <c r="EV1809"/>
      <c r="EW1809"/>
      <c r="EX1809"/>
      <c r="EY1809"/>
    </row>
    <row r="1810" spans="1:155">
      <c r="A1810"/>
      <c r="B1810"/>
      <c r="C1810"/>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c r="CW1810"/>
      <c r="CX1810"/>
      <c r="CY1810"/>
      <c r="CZ1810"/>
      <c r="DA1810"/>
      <c r="DB1810"/>
      <c r="DC1810"/>
      <c r="DD1810"/>
      <c r="DE1810"/>
      <c r="DF1810"/>
      <c r="DG1810"/>
      <c r="DH1810"/>
      <c r="DI1810"/>
      <c r="DJ1810"/>
      <c r="DK1810"/>
      <c r="DL1810"/>
      <c r="DM1810"/>
      <c r="DN1810"/>
      <c r="DO1810"/>
      <c r="DP1810"/>
      <c r="DQ1810"/>
      <c r="DR1810"/>
      <c r="DS1810"/>
      <c r="DT1810"/>
      <c r="DU1810"/>
      <c r="DV1810"/>
      <c r="DW1810"/>
      <c r="DX1810"/>
      <c r="DY1810"/>
      <c r="DZ1810"/>
      <c r="EA1810"/>
      <c r="EB1810"/>
      <c r="EC1810"/>
      <c r="ED1810"/>
      <c r="EE1810"/>
      <c r="EF1810"/>
      <c r="EG1810"/>
      <c r="EH1810"/>
      <c r="EI1810"/>
      <c r="EJ1810"/>
      <c r="EK1810"/>
      <c r="EL1810"/>
      <c r="EM1810"/>
      <c r="EN1810"/>
      <c r="EO1810"/>
      <c r="EP1810"/>
      <c r="EQ1810"/>
      <c r="ER1810"/>
      <c r="ES1810"/>
      <c r="ET1810"/>
      <c r="EU1810"/>
      <c r="EV1810"/>
      <c r="EW1810"/>
      <c r="EX1810"/>
      <c r="EY1810"/>
    </row>
    <row r="1811" spans="1:155">
      <c r="A1811"/>
      <c r="B1811"/>
      <c r="C1811"/>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c r="CW1811"/>
      <c r="CX1811"/>
      <c r="CY1811"/>
      <c r="CZ1811"/>
      <c r="DA1811"/>
      <c r="DB1811"/>
      <c r="DC1811"/>
      <c r="DD1811"/>
      <c r="DE1811"/>
      <c r="DF1811"/>
      <c r="DG1811"/>
      <c r="DH1811"/>
      <c r="DI1811"/>
      <c r="DJ1811"/>
      <c r="DK1811"/>
      <c r="DL1811"/>
      <c r="DM1811"/>
      <c r="DN1811"/>
      <c r="DO1811"/>
      <c r="DP1811"/>
      <c r="DQ1811"/>
      <c r="DR1811"/>
      <c r="DS1811"/>
      <c r="DT1811"/>
      <c r="DU1811"/>
      <c r="DV1811"/>
      <c r="DW1811"/>
      <c r="DX1811"/>
      <c r="DY1811"/>
      <c r="DZ1811"/>
      <c r="EA1811"/>
      <c r="EB1811"/>
      <c r="EC1811"/>
      <c r="ED1811"/>
      <c r="EE1811"/>
      <c r="EF1811"/>
      <c r="EG1811"/>
      <c r="EH1811"/>
      <c r="EI1811"/>
      <c r="EJ1811"/>
      <c r="EK1811"/>
      <c r="EL1811"/>
      <c r="EM1811"/>
      <c r="EN1811"/>
      <c r="EO1811"/>
      <c r="EP1811"/>
      <c r="EQ1811"/>
      <c r="ER1811"/>
      <c r="ES1811"/>
      <c r="ET1811"/>
      <c r="EU1811"/>
      <c r="EV1811"/>
      <c r="EW1811"/>
      <c r="EX1811"/>
      <c r="EY1811"/>
    </row>
    <row r="1812" spans="1:155">
      <c r="A1812"/>
      <c r="B1812"/>
      <c r="C1812"/>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c r="CW1812"/>
      <c r="CX1812"/>
      <c r="CY1812"/>
      <c r="CZ1812"/>
      <c r="DA1812"/>
      <c r="DB1812"/>
      <c r="DC1812"/>
      <c r="DD1812"/>
      <c r="DE1812"/>
      <c r="DF1812"/>
      <c r="DG1812"/>
      <c r="DH1812"/>
      <c r="DI1812"/>
      <c r="DJ1812"/>
      <c r="DK1812"/>
      <c r="DL1812"/>
      <c r="DM1812"/>
      <c r="DN1812"/>
      <c r="DO1812"/>
      <c r="DP1812"/>
      <c r="DQ1812"/>
      <c r="DR1812"/>
      <c r="DS1812"/>
      <c r="DT1812"/>
      <c r="DU1812"/>
      <c r="DV1812"/>
      <c r="DW1812"/>
      <c r="DX1812"/>
      <c r="DY1812"/>
      <c r="DZ1812"/>
      <c r="EA1812"/>
      <c r="EB1812"/>
      <c r="EC1812"/>
      <c r="ED1812"/>
      <c r="EE1812"/>
      <c r="EF1812"/>
      <c r="EG1812"/>
      <c r="EH1812"/>
      <c r="EI1812"/>
      <c r="EJ1812"/>
      <c r="EK1812"/>
      <c r="EL1812"/>
      <c r="EM1812"/>
      <c r="EN1812"/>
      <c r="EO1812"/>
      <c r="EP1812"/>
      <c r="EQ1812"/>
      <c r="ER1812"/>
      <c r="ES1812"/>
      <c r="ET1812"/>
      <c r="EU1812"/>
      <c r="EV1812"/>
      <c r="EW1812"/>
      <c r="EX1812"/>
      <c r="EY1812"/>
    </row>
    <row r="1813" spans="1:155">
      <c r="A1813"/>
      <c r="B1813"/>
      <c r="C1813"/>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c r="CW1813"/>
      <c r="CX1813"/>
      <c r="CY1813"/>
      <c r="CZ1813"/>
      <c r="DA1813"/>
      <c r="DB1813"/>
      <c r="DC1813"/>
      <c r="DD1813"/>
      <c r="DE1813"/>
      <c r="DF1813"/>
      <c r="DG1813"/>
      <c r="DH1813"/>
      <c r="DI1813"/>
      <c r="DJ1813"/>
      <c r="DK1813"/>
      <c r="DL1813"/>
      <c r="DM1813"/>
      <c r="DN1813"/>
      <c r="DO1813"/>
      <c r="DP1813"/>
      <c r="DQ1813"/>
      <c r="DR1813"/>
      <c r="DS1813"/>
      <c r="DT1813"/>
      <c r="DU1813"/>
      <c r="DV1813"/>
      <c r="DW1813"/>
      <c r="DX1813"/>
      <c r="DY1813"/>
      <c r="DZ1813"/>
      <c r="EA1813"/>
      <c r="EB1813"/>
      <c r="EC1813"/>
      <c r="ED1813"/>
      <c r="EE1813"/>
      <c r="EF1813"/>
      <c r="EG1813"/>
      <c r="EH1813"/>
      <c r="EI1813"/>
      <c r="EJ1813"/>
      <c r="EK1813"/>
      <c r="EL1813"/>
      <c r="EM1813"/>
      <c r="EN1813"/>
      <c r="EO1813"/>
      <c r="EP1813"/>
      <c r="EQ1813"/>
      <c r="ER1813"/>
      <c r="ES1813"/>
      <c r="ET1813"/>
      <c r="EU1813"/>
      <c r="EV1813"/>
      <c r="EW1813"/>
      <c r="EX1813"/>
      <c r="EY1813"/>
    </row>
    <row r="1814" spans="1:155">
      <c r="A1814"/>
      <c r="B1814"/>
      <c r="C1814"/>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c r="CW1814"/>
      <c r="CX1814"/>
      <c r="CY1814"/>
      <c r="CZ1814"/>
      <c r="DA1814"/>
      <c r="DB1814"/>
      <c r="DC1814"/>
      <c r="DD1814"/>
      <c r="DE1814"/>
      <c r="DF1814"/>
      <c r="DG1814"/>
      <c r="DH1814"/>
      <c r="DI1814"/>
      <c r="DJ1814"/>
      <c r="DK1814"/>
      <c r="DL1814"/>
      <c r="DM1814"/>
      <c r="DN1814"/>
      <c r="DO1814"/>
      <c r="DP1814"/>
      <c r="DQ1814"/>
      <c r="DR1814"/>
      <c r="DS1814"/>
      <c r="DT1814"/>
      <c r="DU1814"/>
      <c r="DV1814"/>
      <c r="DW1814"/>
      <c r="DX1814"/>
      <c r="DY1814"/>
      <c r="DZ1814"/>
      <c r="EA1814"/>
      <c r="EB1814"/>
      <c r="EC1814"/>
      <c r="ED1814"/>
      <c r="EE1814"/>
      <c r="EF1814"/>
      <c r="EG1814"/>
      <c r="EH1814"/>
      <c r="EI1814"/>
      <c r="EJ1814"/>
      <c r="EK1814"/>
      <c r="EL1814"/>
      <c r="EM1814"/>
      <c r="EN1814"/>
      <c r="EO1814"/>
      <c r="EP1814"/>
      <c r="EQ1814"/>
      <c r="ER1814"/>
      <c r="ES1814"/>
      <c r="ET1814"/>
      <c r="EU1814"/>
      <c r="EV1814"/>
      <c r="EW1814"/>
      <c r="EX1814"/>
      <c r="EY1814"/>
    </row>
    <row r="1815" spans="1:155">
      <c r="A1815"/>
      <c r="B1815"/>
      <c r="C1815"/>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c r="CW1815"/>
      <c r="CX1815"/>
      <c r="CY1815"/>
      <c r="CZ1815"/>
      <c r="DA1815"/>
      <c r="DB1815"/>
      <c r="DC1815"/>
      <c r="DD1815"/>
      <c r="DE1815"/>
      <c r="DF1815"/>
      <c r="DG1815"/>
      <c r="DH1815"/>
      <c r="DI1815"/>
      <c r="DJ1815"/>
      <c r="DK1815"/>
      <c r="DL1815"/>
      <c r="DM1815"/>
      <c r="DN1815"/>
      <c r="DO1815"/>
      <c r="DP1815"/>
      <c r="DQ1815"/>
      <c r="DR1815"/>
      <c r="DS1815"/>
      <c r="DT1815"/>
      <c r="DU1815"/>
      <c r="DV1815"/>
      <c r="DW1815"/>
      <c r="DX1815"/>
      <c r="DY1815"/>
      <c r="DZ1815"/>
      <c r="EA1815"/>
      <c r="EB1815"/>
      <c r="EC1815"/>
      <c r="ED1815"/>
      <c r="EE1815"/>
      <c r="EF1815"/>
      <c r="EG1815"/>
      <c r="EH1815"/>
      <c r="EI1815"/>
      <c r="EJ1815"/>
      <c r="EK1815"/>
      <c r="EL1815"/>
      <c r="EM1815"/>
      <c r="EN1815"/>
      <c r="EO1815"/>
      <c r="EP1815"/>
      <c r="EQ1815"/>
      <c r="ER1815"/>
      <c r="ES1815"/>
      <c r="ET1815"/>
      <c r="EU1815"/>
      <c r="EV1815"/>
      <c r="EW1815"/>
      <c r="EX1815"/>
      <c r="EY1815"/>
    </row>
    <row r="1816" spans="1:155">
      <c r="A1816"/>
      <c r="B1816"/>
      <c r="C1816"/>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c r="CW1816"/>
      <c r="CX1816"/>
      <c r="CY1816"/>
      <c r="CZ1816"/>
      <c r="DA1816"/>
      <c r="DB1816"/>
      <c r="DC1816"/>
      <c r="DD1816"/>
      <c r="DE1816"/>
      <c r="DF1816"/>
      <c r="DG1816"/>
      <c r="DH1816"/>
      <c r="DI1816"/>
      <c r="DJ1816"/>
      <c r="DK1816"/>
      <c r="DL1816"/>
      <c r="DM1816"/>
      <c r="DN1816"/>
      <c r="DO1816"/>
      <c r="DP1816"/>
      <c r="DQ1816"/>
      <c r="DR1816"/>
      <c r="DS1816"/>
      <c r="DT1816"/>
      <c r="DU1816"/>
      <c r="DV1816"/>
      <c r="DW1816"/>
      <c r="DX1816"/>
      <c r="DY1816"/>
      <c r="DZ1816"/>
      <c r="EA1816"/>
      <c r="EB1816"/>
      <c r="EC1816"/>
      <c r="ED1816"/>
      <c r="EE1816"/>
      <c r="EF1816"/>
      <c r="EG1816"/>
      <c r="EH1816"/>
      <c r="EI1816"/>
      <c r="EJ1816"/>
      <c r="EK1816"/>
      <c r="EL1816"/>
      <c r="EM1816"/>
      <c r="EN1816"/>
      <c r="EO1816"/>
      <c r="EP1816"/>
      <c r="EQ1816"/>
      <c r="ER1816"/>
      <c r="ES1816"/>
      <c r="ET1816"/>
      <c r="EU1816"/>
      <c r="EV1816"/>
      <c r="EW1816"/>
      <c r="EX1816"/>
      <c r="EY1816"/>
    </row>
    <row r="1817" spans="1:155">
      <c r="A1817"/>
      <c r="B1817"/>
      <c r="C1817"/>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c r="CW1817"/>
      <c r="CX1817"/>
      <c r="CY1817"/>
      <c r="CZ1817"/>
      <c r="DA1817"/>
      <c r="DB1817"/>
      <c r="DC1817"/>
      <c r="DD1817"/>
      <c r="DE1817"/>
      <c r="DF1817"/>
      <c r="DG1817"/>
      <c r="DH1817"/>
      <c r="DI1817"/>
      <c r="DJ1817"/>
      <c r="DK1817"/>
      <c r="DL1817"/>
      <c r="DM1817"/>
      <c r="DN1817"/>
      <c r="DO1817"/>
      <c r="DP1817"/>
      <c r="DQ1817"/>
      <c r="DR1817"/>
      <c r="DS1817"/>
      <c r="DT1817"/>
      <c r="DU1817"/>
      <c r="DV1817"/>
      <c r="DW1817"/>
      <c r="DX1817"/>
      <c r="DY1817"/>
      <c r="DZ1817"/>
      <c r="EA1817"/>
      <c r="EB1817"/>
      <c r="EC1817"/>
      <c r="ED1817"/>
      <c r="EE1817"/>
      <c r="EF1817"/>
      <c r="EG1817"/>
      <c r="EH1817"/>
      <c r="EI1817"/>
      <c r="EJ1817"/>
      <c r="EK1817"/>
      <c r="EL1817"/>
      <c r="EM1817"/>
      <c r="EN1817"/>
      <c r="EO1817"/>
      <c r="EP1817"/>
      <c r="EQ1817"/>
      <c r="ER1817"/>
      <c r="ES1817"/>
      <c r="ET1817"/>
      <c r="EU1817"/>
      <c r="EV1817"/>
      <c r="EW1817"/>
      <c r="EX1817"/>
      <c r="EY1817"/>
    </row>
    <row r="1818" spans="1:155">
      <c r="A1818"/>
      <c r="B1818"/>
      <c r="C1818"/>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c r="CW1818"/>
      <c r="CX1818"/>
      <c r="CY1818"/>
      <c r="CZ1818"/>
      <c r="DA1818"/>
      <c r="DB1818"/>
      <c r="DC1818"/>
      <c r="DD1818"/>
      <c r="DE1818"/>
      <c r="DF1818"/>
      <c r="DG1818"/>
      <c r="DH1818"/>
      <c r="DI1818"/>
      <c r="DJ1818"/>
      <c r="DK1818"/>
      <c r="DL1818"/>
      <c r="DM1818"/>
      <c r="DN1818"/>
      <c r="DO1818"/>
      <c r="DP1818"/>
      <c r="DQ1818"/>
      <c r="DR1818"/>
      <c r="DS1818"/>
      <c r="DT1818"/>
      <c r="DU1818"/>
      <c r="DV1818"/>
      <c r="DW1818"/>
      <c r="DX1818"/>
      <c r="DY1818"/>
      <c r="DZ1818"/>
      <c r="EA1818"/>
      <c r="EB1818"/>
      <c r="EC1818"/>
      <c r="ED1818"/>
      <c r="EE1818"/>
      <c r="EF1818"/>
      <c r="EG1818"/>
      <c r="EH1818"/>
      <c r="EI1818"/>
      <c r="EJ1818"/>
      <c r="EK1818"/>
      <c r="EL1818"/>
      <c r="EM1818"/>
      <c r="EN1818"/>
      <c r="EO1818"/>
      <c r="EP1818"/>
      <c r="EQ1818"/>
      <c r="ER1818"/>
      <c r="ES1818"/>
      <c r="ET1818"/>
      <c r="EU1818"/>
      <c r="EV1818"/>
      <c r="EW1818"/>
      <c r="EX1818"/>
      <c r="EY1818"/>
    </row>
    <row r="1819" spans="1:155">
      <c r="A1819"/>
      <c r="B1819"/>
      <c r="C1819"/>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c r="CW1819"/>
      <c r="CX1819"/>
      <c r="CY1819"/>
      <c r="CZ1819"/>
      <c r="DA1819"/>
      <c r="DB1819"/>
      <c r="DC1819"/>
      <c r="DD1819"/>
      <c r="DE1819"/>
      <c r="DF1819"/>
      <c r="DG1819"/>
      <c r="DH1819"/>
      <c r="DI1819"/>
      <c r="DJ1819"/>
      <c r="DK1819"/>
      <c r="DL1819"/>
      <c r="DM1819"/>
      <c r="DN1819"/>
      <c r="DO1819"/>
      <c r="DP1819"/>
      <c r="DQ1819"/>
      <c r="DR1819"/>
      <c r="DS1819"/>
      <c r="DT1819"/>
      <c r="DU1819"/>
      <c r="DV1819"/>
      <c r="DW1819"/>
      <c r="DX1819"/>
      <c r="DY1819"/>
      <c r="DZ1819"/>
      <c r="EA1819"/>
      <c r="EB1819"/>
      <c r="EC1819"/>
      <c r="ED1819"/>
      <c r="EE1819"/>
      <c r="EF1819"/>
      <c r="EG1819"/>
      <c r="EH1819"/>
      <c r="EI1819"/>
      <c r="EJ1819"/>
      <c r="EK1819"/>
      <c r="EL1819"/>
      <c r="EM1819"/>
      <c r="EN1819"/>
      <c r="EO1819"/>
      <c r="EP1819"/>
      <c r="EQ1819"/>
      <c r="ER1819"/>
      <c r="ES1819"/>
      <c r="ET1819"/>
      <c r="EU1819"/>
      <c r="EV1819"/>
      <c r="EW1819"/>
      <c r="EX1819"/>
      <c r="EY1819"/>
    </row>
    <row r="1820" spans="1:155">
      <c r="A1820"/>
      <c r="B1820"/>
      <c r="C1820"/>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c r="CW1820"/>
      <c r="CX1820"/>
      <c r="CY1820"/>
      <c r="CZ1820"/>
      <c r="DA1820"/>
      <c r="DB1820"/>
      <c r="DC1820"/>
      <c r="DD1820"/>
      <c r="DE1820"/>
      <c r="DF1820"/>
      <c r="DG1820"/>
      <c r="DH1820"/>
      <c r="DI1820"/>
      <c r="DJ1820"/>
      <c r="DK1820"/>
      <c r="DL1820"/>
      <c r="DM1820"/>
      <c r="DN1820"/>
      <c r="DO1820"/>
      <c r="DP1820"/>
      <c r="DQ1820"/>
      <c r="DR1820"/>
      <c r="DS1820"/>
      <c r="DT1820"/>
      <c r="DU1820"/>
      <c r="DV1820"/>
      <c r="DW1820"/>
      <c r="DX1820"/>
      <c r="DY1820"/>
      <c r="DZ1820"/>
      <c r="EA1820"/>
      <c r="EB1820"/>
      <c r="EC1820"/>
      <c r="ED1820"/>
      <c r="EE1820"/>
      <c r="EF1820"/>
      <c r="EG1820"/>
      <c r="EH1820"/>
      <c r="EI1820"/>
      <c r="EJ1820"/>
      <c r="EK1820"/>
      <c r="EL1820"/>
      <c r="EM1820"/>
      <c r="EN1820"/>
      <c r="EO1820"/>
      <c r="EP1820"/>
      <c r="EQ1820"/>
      <c r="ER1820"/>
      <c r="ES1820"/>
      <c r="ET1820"/>
      <c r="EU1820"/>
      <c r="EV1820"/>
      <c r="EW1820"/>
      <c r="EX1820"/>
      <c r="EY1820"/>
    </row>
    <row r="1821" spans="1:155">
      <c r="A1821"/>
      <c r="B1821"/>
      <c r="C1821"/>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c r="CW1821"/>
      <c r="CX1821"/>
      <c r="CY1821"/>
      <c r="CZ1821"/>
      <c r="DA1821"/>
      <c r="DB1821"/>
      <c r="DC1821"/>
      <c r="DD1821"/>
      <c r="DE1821"/>
      <c r="DF1821"/>
      <c r="DG1821"/>
      <c r="DH1821"/>
      <c r="DI1821"/>
      <c r="DJ1821"/>
      <c r="DK1821"/>
      <c r="DL1821"/>
      <c r="DM1821"/>
      <c r="DN1821"/>
      <c r="DO1821"/>
      <c r="DP1821"/>
      <c r="DQ1821"/>
      <c r="DR1821"/>
      <c r="DS1821"/>
      <c r="DT1821"/>
      <c r="DU1821"/>
      <c r="DV1821"/>
      <c r="DW1821"/>
      <c r="DX1821"/>
      <c r="DY1821"/>
      <c r="DZ1821"/>
      <c r="EA1821"/>
      <c r="EB1821"/>
      <c r="EC1821"/>
      <c r="ED1821"/>
      <c r="EE1821"/>
      <c r="EF1821"/>
      <c r="EG1821"/>
      <c r="EH1821"/>
      <c r="EI1821"/>
      <c r="EJ1821"/>
      <c r="EK1821"/>
      <c r="EL1821"/>
      <c r="EM1821"/>
      <c r="EN1821"/>
      <c r="EO1821"/>
      <c r="EP1821"/>
      <c r="EQ1821"/>
      <c r="ER1821"/>
      <c r="ES1821"/>
      <c r="ET1821"/>
      <c r="EU1821"/>
      <c r="EV1821"/>
      <c r="EW1821"/>
      <c r="EX1821"/>
      <c r="EY1821"/>
    </row>
    <row r="1822" spans="1:155">
      <c r="A1822"/>
      <c r="B1822"/>
      <c r="C1822"/>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c r="CW1822"/>
      <c r="CX1822"/>
      <c r="CY1822"/>
      <c r="CZ1822"/>
      <c r="DA1822"/>
      <c r="DB1822"/>
      <c r="DC1822"/>
      <c r="DD1822"/>
      <c r="DE1822"/>
      <c r="DF1822"/>
      <c r="DG1822"/>
      <c r="DH1822"/>
      <c r="DI1822"/>
      <c r="DJ1822"/>
      <c r="DK1822"/>
      <c r="DL1822"/>
      <c r="DM1822"/>
      <c r="DN1822"/>
      <c r="DO1822"/>
      <c r="DP1822"/>
      <c r="DQ1822"/>
      <c r="DR1822"/>
      <c r="DS1822"/>
      <c r="DT1822"/>
      <c r="DU1822"/>
      <c r="DV1822"/>
      <c r="DW1822"/>
      <c r="DX1822"/>
      <c r="DY1822"/>
      <c r="DZ1822"/>
      <c r="EA1822"/>
      <c r="EB1822"/>
      <c r="EC1822"/>
      <c r="ED1822"/>
      <c r="EE1822"/>
      <c r="EF1822"/>
      <c r="EG1822"/>
      <c r="EH1822"/>
      <c r="EI1822"/>
      <c r="EJ1822"/>
      <c r="EK1822"/>
      <c r="EL1822"/>
      <c r="EM1822"/>
      <c r="EN1822"/>
      <c r="EO1822"/>
      <c r="EP1822"/>
      <c r="EQ1822"/>
      <c r="ER1822"/>
      <c r="ES1822"/>
      <c r="ET1822"/>
      <c r="EU1822"/>
      <c r="EV1822"/>
      <c r="EW1822"/>
      <c r="EX1822"/>
      <c r="EY1822"/>
    </row>
    <row r="1823" spans="1:155">
      <c r="A1823"/>
      <c r="B1823"/>
      <c r="C1823"/>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c r="CW1823"/>
      <c r="CX1823"/>
      <c r="CY1823"/>
      <c r="CZ1823"/>
      <c r="DA1823"/>
      <c r="DB1823"/>
      <c r="DC1823"/>
      <c r="DD1823"/>
      <c r="DE1823"/>
      <c r="DF1823"/>
      <c r="DG1823"/>
      <c r="DH1823"/>
      <c r="DI1823"/>
      <c r="DJ1823"/>
      <c r="DK1823"/>
      <c r="DL1823"/>
      <c r="DM1823"/>
      <c r="DN1823"/>
      <c r="DO1823"/>
      <c r="DP1823"/>
      <c r="DQ1823"/>
      <c r="DR1823"/>
      <c r="DS1823"/>
      <c r="DT1823"/>
      <c r="DU1823"/>
      <c r="DV1823"/>
      <c r="DW1823"/>
      <c r="DX1823"/>
      <c r="DY1823"/>
      <c r="DZ1823"/>
      <c r="EA1823"/>
      <c r="EB1823"/>
      <c r="EC1823"/>
      <c r="ED1823"/>
      <c r="EE1823"/>
      <c r="EF1823"/>
      <c r="EG1823"/>
      <c r="EH1823"/>
      <c r="EI1823"/>
      <c r="EJ1823"/>
      <c r="EK1823"/>
      <c r="EL1823"/>
      <c r="EM1823"/>
      <c r="EN1823"/>
      <c r="EO1823"/>
      <c r="EP1823"/>
      <c r="EQ1823"/>
      <c r="ER1823"/>
      <c r="ES1823"/>
      <c r="ET1823"/>
      <c r="EU1823"/>
      <c r="EV1823"/>
      <c r="EW1823"/>
      <c r="EX1823"/>
      <c r="EY1823"/>
    </row>
    <row r="1824" spans="1:155">
      <c r="A1824"/>
      <c r="B1824"/>
      <c r="C1824"/>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c r="CW1824"/>
      <c r="CX1824"/>
      <c r="CY1824"/>
      <c r="CZ1824"/>
      <c r="DA1824"/>
      <c r="DB1824"/>
      <c r="DC1824"/>
      <c r="DD1824"/>
      <c r="DE1824"/>
      <c r="DF1824"/>
      <c r="DG1824"/>
      <c r="DH1824"/>
      <c r="DI1824"/>
      <c r="DJ1824"/>
      <c r="DK1824"/>
      <c r="DL1824"/>
      <c r="DM1824"/>
      <c r="DN1824"/>
      <c r="DO1824"/>
      <c r="DP1824"/>
      <c r="DQ1824"/>
      <c r="DR1824"/>
      <c r="DS1824"/>
      <c r="DT1824"/>
      <c r="DU1824"/>
      <c r="DV1824"/>
      <c r="DW1824"/>
      <c r="DX1824"/>
      <c r="DY1824"/>
      <c r="DZ1824"/>
      <c r="EA1824"/>
      <c r="EB1824"/>
      <c r="EC1824"/>
      <c r="ED1824"/>
      <c r="EE1824"/>
      <c r="EF1824"/>
      <c r="EG1824"/>
      <c r="EH1824"/>
      <c r="EI1824"/>
      <c r="EJ1824"/>
      <c r="EK1824"/>
      <c r="EL1824"/>
      <c r="EM1824"/>
      <c r="EN1824"/>
      <c r="EO1824"/>
      <c r="EP1824"/>
      <c r="EQ1824"/>
      <c r="ER1824"/>
      <c r="ES1824"/>
      <c r="ET1824"/>
      <c r="EU1824"/>
      <c r="EV1824"/>
      <c r="EW1824"/>
      <c r="EX1824"/>
      <c r="EY1824"/>
    </row>
    <row r="1825" spans="1:155">
      <c r="A1825"/>
      <c r="B1825"/>
      <c r="C1825"/>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c r="CW1825"/>
      <c r="CX1825"/>
      <c r="CY1825"/>
      <c r="CZ1825"/>
      <c r="DA1825"/>
      <c r="DB1825"/>
      <c r="DC1825"/>
      <c r="DD1825"/>
      <c r="DE1825"/>
      <c r="DF1825"/>
      <c r="DG1825"/>
      <c r="DH1825"/>
      <c r="DI1825"/>
      <c r="DJ1825"/>
      <c r="DK1825"/>
      <c r="DL1825"/>
      <c r="DM1825"/>
      <c r="DN1825"/>
      <c r="DO1825"/>
      <c r="DP1825"/>
      <c r="DQ1825"/>
      <c r="DR1825"/>
      <c r="DS1825"/>
      <c r="DT1825"/>
      <c r="DU1825"/>
      <c r="DV1825"/>
      <c r="DW1825"/>
      <c r="DX1825"/>
      <c r="DY1825"/>
      <c r="DZ1825"/>
      <c r="EA1825"/>
      <c r="EB1825"/>
      <c r="EC1825"/>
      <c r="ED1825"/>
      <c r="EE1825"/>
      <c r="EF1825"/>
      <c r="EG1825"/>
      <c r="EH1825"/>
      <c r="EI1825"/>
      <c r="EJ1825"/>
      <c r="EK1825"/>
      <c r="EL1825"/>
      <c r="EM1825"/>
      <c r="EN1825"/>
      <c r="EO1825"/>
      <c r="EP1825"/>
      <c r="EQ1825"/>
      <c r="ER1825"/>
      <c r="ES1825"/>
      <c r="ET1825"/>
      <c r="EU1825"/>
      <c r="EV1825"/>
      <c r="EW1825"/>
      <c r="EX1825"/>
      <c r="EY1825"/>
    </row>
    <row r="1826" spans="1:155">
      <c r="A1826"/>
      <c r="B1826"/>
      <c r="C1826"/>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c r="CW1826"/>
      <c r="CX1826"/>
      <c r="CY1826"/>
      <c r="CZ1826"/>
      <c r="DA1826"/>
      <c r="DB1826"/>
      <c r="DC1826"/>
      <c r="DD1826"/>
      <c r="DE1826"/>
      <c r="DF1826"/>
      <c r="DG1826"/>
      <c r="DH1826"/>
      <c r="DI1826"/>
      <c r="DJ1826"/>
      <c r="DK1826"/>
      <c r="DL1826"/>
      <c r="DM1826"/>
      <c r="DN1826"/>
      <c r="DO1826"/>
      <c r="DP1826"/>
      <c r="DQ1826"/>
      <c r="DR1826"/>
      <c r="DS1826"/>
      <c r="DT1826"/>
      <c r="DU1826"/>
      <c r="DV1826"/>
      <c r="DW1826"/>
      <c r="DX1826"/>
      <c r="DY1826"/>
      <c r="DZ1826"/>
      <c r="EA1826"/>
      <c r="EB1826"/>
      <c r="EC1826"/>
      <c r="ED1826"/>
      <c r="EE1826"/>
      <c r="EF1826"/>
      <c r="EG1826"/>
      <c r="EH1826"/>
      <c r="EI1826"/>
      <c r="EJ1826"/>
      <c r="EK1826"/>
      <c r="EL1826"/>
      <c r="EM1826"/>
      <c r="EN1826"/>
      <c r="EO1826"/>
      <c r="EP1826"/>
      <c r="EQ1826"/>
      <c r="ER1826"/>
      <c r="ES1826"/>
      <c r="ET1826"/>
      <c r="EU1826"/>
      <c r="EV1826"/>
      <c r="EW1826"/>
      <c r="EX1826"/>
      <c r="EY1826"/>
    </row>
    <row r="1827" spans="1:155">
      <c r="A1827"/>
      <c r="B1827"/>
      <c r="C1827"/>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c r="CW1827"/>
      <c r="CX1827"/>
      <c r="CY1827"/>
      <c r="CZ1827"/>
      <c r="DA1827"/>
      <c r="DB1827"/>
      <c r="DC1827"/>
      <c r="DD1827"/>
      <c r="DE1827"/>
      <c r="DF1827"/>
      <c r="DG1827"/>
      <c r="DH1827"/>
      <c r="DI1827"/>
      <c r="DJ1827"/>
      <c r="DK1827"/>
      <c r="DL1827"/>
      <c r="DM1827"/>
      <c r="DN1827"/>
      <c r="DO1827"/>
      <c r="DP1827"/>
      <c r="DQ1827"/>
      <c r="DR1827"/>
      <c r="DS1827"/>
      <c r="DT1827"/>
      <c r="DU1827"/>
      <c r="DV1827"/>
      <c r="DW1827"/>
      <c r="DX1827"/>
      <c r="DY1827"/>
      <c r="DZ1827"/>
      <c r="EA1827"/>
      <c r="EB1827"/>
      <c r="EC1827"/>
      <c r="ED1827"/>
      <c r="EE1827"/>
      <c r="EF1827"/>
      <c r="EG1827"/>
      <c r="EH1827"/>
      <c r="EI1827"/>
      <c r="EJ1827"/>
      <c r="EK1827"/>
      <c r="EL1827"/>
      <c r="EM1827"/>
      <c r="EN1827"/>
      <c r="EO1827"/>
      <c r="EP1827"/>
      <c r="EQ1827"/>
      <c r="ER1827"/>
      <c r="ES1827"/>
      <c r="ET1827"/>
      <c r="EU1827"/>
      <c r="EV1827"/>
      <c r="EW1827"/>
      <c r="EX1827"/>
      <c r="EY1827"/>
    </row>
    <row r="1828" spans="1:155">
      <c r="A1828"/>
      <c r="B1828"/>
      <c r="C1828"/>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c r="CW1828"/>
      <c r="CX1828"/>
      <c r="CY1828"/>
      <c r="CZ1828"/>
      <c r="DA1828"/>
      <c r="DB1828"/>
      <c r="DC1828"/>
      <c r="DD1828"/>
      <c r="DE1828"/>
      <c r="DF1828"/>
      <c r="DG1828"/>
      <c r="DH1828"/>
      <c r="DI1828"/>
      <c r="DJ1828"/>
      <c r="DK1828"/>
      <c r="DL1828"/>
      <c r="DM1828"/>
      <c r="DN1828"/>
      <c r="DO1828"/>
      <c r="DP1828"/>
      <c r="DQ1828"/>
      <c r="DR1828"/>
      <c r="DS1828"/>
      <c r="DT1828"/>
      <c r="DU1828"/>
      <c r="DV1828"/>
      <c r="DW1828"/>
      <c r="DX1828"/>
      <c r="DY1828"/>
      <c r="DZ1828"/>
      <c r="EA1828"/>
      <c r="EB1828"/>
      <c r="EC1828"/>
      <c r="ED1828"/>
      <c r="EE1828"/>
      <c r="EF1828"/>
      <c r="EG1828"/>
      <c r="EH1828"/>
      <c r="EI1828"/>
      <c r="EJ1828"/>
      <c r="EK1828"/>
      <c r="EL1828"/>
      <c r="EM1828"/>
      <c r="EN1828"/>
      <c r="EO1828"/>
      <c r="EP1828"/>
      <c r="EQ1828"/>
      <c r="ER1828"/>
      <c r="ES1828"/>
      <c r="ET1828"/>
      <c r="EU1828"/>
      <c r="EV1828"/>
      <c r="EW1828"/>
      <c r="EX1828"/>
      <c r="EY1828"/>
    </row>
    <row r="1829" spans="1:155">
      <c r="A1829"/>
      <c r="B1829"/>
      <c r="C1829"/>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c r="CW1829"/>
      <c r="CX1829"/>
      <c r="CY1829"/>
      <c r="CZ1829"/>
      <c r="DA1829"/>
      <c r="DB1829"/>
      <c r="DC1829"/>
      <c r="DD1829"/>
      <c r="DE1829"/>
      <c r="DF1829"/>
      <c r="DG1829"/>
      <c r="DH1829"/>
      <c r="DI1829"/>
      <c r="DJ1829"/>
      <c r="DK1829"/>
      <c r="DL1829"/>
      <c r="DM1829"/>
      <c r="DN1829"/>
      <c r="DO1829"/>
      <c r="DP1829"/>
      <c r="DQ1829"/>
      <c r="DR1829"/>
      <c r="DS1829"/>
      <c r="DT1829"/>
      <c r="DU1829"/>
      <c r="DV1829"/>
      <c r="DW1829"/>
      <c r="DX1829"/>
      <c r="DY1829"/>
      <c r="DZ1829"/>
      <c r="EA1829"/>
      <c r="EB1829"/>
      <c r="EC1829"/>
      <c r="ED1829"/>
      <c r="EE1829"/>
      <c r="EF1829"/>
      <c r="EG1829"/>
      <c r="EH1829"/>
      <c r="EI1829"/>
      <c r="EJ1829"/>
      <c r="EK1829"/>
      <c r="EL1829"/>
      <c r="EM1829"/>
      <c r="EN1829"/>
      <c r="EO1829"/>
      <c r="EP1829"/>
      <c r="EQ1829"/>
      <c r="ER1829"/>
      <c r="ES1829"/>
      <c r="ET1829"/>
      <c r="EU1829"/>
      <c r="EV1829"/>
      <c r="EW1829"/>
      <c r="EX1829"/>
      <c r="EY1829"/>
    </row>
    <row r="1830" spans="1:155">
      <c r="A1830"/>
      <c r="B1830"/>
      <c r="C1830"/>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c r="CW1830"/>
      <c r="CX1830"/>
      <c r="CY1830"/>
      <c r="CZ1830"/>
      <c r="DA1830"/>
      <c r="DB1830"/>
      <c r="DC1830"/>
      <c r="DD1830"/>
      <c r="DE1830"/>
      <c r="DF1830"/>
      <c r="DG1830"/>
      <c r="DH1830"/>
      <c r="DI1830"/>
      <c r="DJ1830"/>
      <c r="DK1830"/>
      <c r="DL1830"/>
      <c r="DM1830"/>
      <c r="DN1830"/>
      <c r="DO1830"/>
      <c r="DP1830"/>
      <c r="DQ1830"/>
      <c r="DR1830"/>
      <c r="DS1830"/>
      <c r="DT1830"/>
      <c r="DU1830"/>
      <c r="DV1830"/>
      <c r="DW1830"/>
      <c r="DX1830"/>
      <c r="DY1830"/>
      <c r="DZ1830"/>
      <c r="EA1830"/>
      <c r="EB1830"/>
      <c r="EC1830"/>
      <c r="ED1830"/>
      <c r="EE1830"/>
      <c r="EF1830"/>
      <c r="EG1830"/>
      <c r="EH1830"/>
      <c r="EI1830"/>
      <c r="EJ1830"/>
      <c r="EK1830"/>
      <c r="EL1830"/>
      <c r="EM1830"/>
      <c r="EN1830"/>
      <c r="EO1830"/>
      <c r="EP1830"/>
      <c r="EQ1830"/>
      <c r="ER1830"/>
      <c r="ES1830"/>
      <c r="ET1830"/>
      <c r="EU1830"/>
      <c r="EV1830"/>
      <c r="EW1830"/>
      <c r="EX1830"/>
      <c r="EY1830"/>
    </row>
    <row r="1831" spans="1:155">
      <c r="A1831"/>
      <c r="B1831"/>
      <c r="C1831"/>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c r="CW1831"/>
      <c r="CX1831"/>
      <c r="CY1831"/>
      <c r="CZ1831"/>
      <c r="DA1831"/>
      <c r="DB1831"/>
      <c r="DC1831"/>
      <c r="DD1831"/>
      <c r="DE1831"/>
      <c r="DF1831"/>
      <c r="DG1831"/>
      <c r="DH1831"/>
      <c r="DI1831"/>
      <c r="DJ1831"/>
      <c r="DK1831"/>
      <c r="DL1831"/>
      <c r="DM1831"/>
      <c r="DN1831"/>
      <c r="DO1831"/>
      <c r="DP1831"/>
      <c r="DQ1831"/>
      <c r="DR1831"/>
      <c r="DS1831"/>
      <c r="DT1831"/>
      <c r="DU1831"/>
      <c r="DV1831"/>
      <c r="DW1831"/>
      <c r="DX1831"/>
      <c r="DY1831"/>
      <c r="DZ1831"/>
      <c r="EA1831"/>
      <c r="EB1831"/>
      <c r="EC1831"/>
      <c r="ED1831"/>
      <c r="EE1831"/>
      <c r="EF1831"/>
      <c r="EG1831"/>
      <c r="EH1831"/>
      <c r="EI1831"/>
      <c r="EJ1831"/>
      <c r="EK1831"/>
      <c r="EL1831"/>
      <c r="EM1831"/>
      <c r="EN1831"/>
      <c r="EO1831"/>
      <c r="EP1831"/>
      <c r="EQ1831"/>
      <c r="ER1831"/>
      <c r="ES1831"/>
      <c r="ET1831"/>
      <c r="EU1831"/>
      <c r="EV1831"/>
      <c r="EW1831"/>
      <c r="EX1831"/>
      <c r="EY1831"/>
    </row>
    <row r="1832" spans="1:155">
      <c r="A1832"/>
      <c r="B1832"/>
      <c r="C1832"/>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c r="CW1832"/>
      <c r="CX1832"/>
      <c r="CY1832"/>
      <c r="CZ1832"/>
      <c r="DA1832"/>
      <c r="DB1832"/>
      <c r="DC1832"/>
      <c r="DD1832"/>
      <c r="DE1832"/>
      <c r="DF1832"/>
      <c r="DG1832"/>
      <c r="DH1832"/>
      <c r="DI1832"/>
      <c r="DJ1832"/>
      <c r="DK1832"/>
      <c r="DL1832"/>
      <c r="DM1832"/>
      <c r="DN1832"/>
      <c r="DO1832"/>
      <c r="DP1832"/>
      <c r="DQ1832"/>
      <c r="DR1832"/>
      <c r="DS1832"/>
      <c r="DT1832"/>
      <c r="DU1832"/>
      <c r="DV1832"/>
      <c r="DW1832"/>
      <c r="DX1832"/>
      <c r="DY1832"/>
      <c r="DZ1832"/>
      <c r="EA1832"/>
      <c r="EB1832"/>
      <c r="EC1832"/>
      <c r="ED1832"/>
      <c r="EE1832"/>
      <c r="EF1832"/>
      <c r="EG1832"/>
      <c r="EH1832"/>
      <c r="EI1832"/>
      <c r="EJ1832"/>
      <c r="EK1832"/>
      <c r="EL1832"/>
      <c r="EM1832"/>
      <c r="EN1832"/>
      <c r="EO1832"/>
      <c r="EP1832"/>
      <c r="EQ1832"/>
      <c r="ER1832"/>
      <c r="ES1832"/>
      <c r="ET1832"/>
      <c r="EU1832"/>
      <c r="EV1832"/>
      <c r="EW1832"/>
      <c r="EX1832"/>
      <c r="EY1832"/>
    </row>
    <row r="1833" spans="1:155">
      <c r="A1833"/>
      <c r="B1833"/>
      <c r="C1833"/>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c r="CW1833"/>
      <c r="CX1833"/>
      <c r="CY1833"/>
      <c r="CZ1833"/>
      <c r="DA1833"/>
      <c r="DB1833"/>
      <c r="DC1833"/>
      <c r="DD1833"/>
      <c r="DE1833"/>
      <c r="DF1833"/>
      <c r="DG1833"/>
      <c r="DH1833"/>
      <c r="DI1833"/>
      <c r="DJ1833"/>
      <c r="DK1833"/>
      <c r="DL1833"/>
      <c r="DM1833"/>
      <c r="DN1833"/>
      <c r="DO1833"/>
      <c r="DP1833"/>
      <c r="DQ1833"/>
      <c r="DR1833"/>
      <c r="DS1833"/>
      <c r="DT1833"/>
      <c r="DU1833"/>
      <c r="DV1833"/>
      <c r="DW1833"/>
      <c r="DX1833"/>
      <c r="DY1833"/>
      <c r="DZ1833"/>
      <c r="EA1833"/>
      <c r="EB1833"/>
      <c r="EC1833"/>
      <c r="ED1833"/>
      <c r="EE1833"/>
      <c r="EF1833"/>
      <c r="EG1833"/>
      <c r="EH1833"/>
      <c r="EI1833"/>
      <c r="EJ1833"/>
      <c r="EK1833"/>
      <c r="EL1833"/>
      <c r="EM1833"/>
      <c r="EN1833"/>
      <c r="EO1833"/>
      <c r="EP1833"/>
      <c r="EQ1833"/>
      <c r="ER1833"/>
      <c r="ES1833"/>
      <c r="ET1833"/>
      <c r="EU1833"/>
      <c r="EV1833"/>
      <c r="EW1833"/>
      <c r="EX1833"/>
      <c r="EY1833"/>
    </row>
    <row r="1834" spans="1:155">
      <c r="A1834"/>
      <c r="B1834"/>
      <c r="C1834"/>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c r="CW1834"/>
      <c r="CX1834"/>
      <c r="CY1834"/>
      <c r="CZ1834"/>
      <c r="DA1834"/>
      <c r="DB1834"/>
      <c r="DC1834"/>
      <c r="DD1834"/>
      <c r="DE1834"/>
      <c r="DF1834"/>
      <c r="DG1834"/>
      <c r="DH1834"/>
      <c r="DI1834"/>
      <c r="DJ1834"/>
      <c r="DK1834"/>
      <c r="DL1834"/>
      <c r="DM1834"/>
      <c r="DN1834"/>
      <c r="DO1834"/>
      <c r="DP1834"/>
      <c r="DQ1834"/>
      <c r="DR1834"/>
      <c r="DS1834"/>
      <c r="DT1834"/>
      <c r="DU1834"/>
      <c r="DV1834"/>
      <c r="DW1834"/>
      <c r="DX1834"/>
      <c r="DY1834"/>
      <c r="DZ1834"/>
      <c r="EA1834"/>
      <c r="EB1834"/>
      <c r="EC1834"/>
      <c r="ED1834"/>
      <c r="EE1834"/>
      <c r="EF1834"/>
      <c r="EG1834"/>
      <c r="EH1834"/>
      <c r="EI1834"/>
      <c r="EJ1834"/>
      <c r="EK1834"/>
      <c r="EL1834"/>
      <c r="EM1834"/>
      <c r="EN1834"/>
      <c r="EO1834"/>
      <c r="EP1834"/>
      <c r="EQ1834"/>
      <c r="ER1834"/>
      <c r="ES1834"/>
      <c r="ET1834"/>
      <c r="EU1834"/>
      <c r="EV1834"/>
      <c r="EW1834"/>
      <c r="EX1834"/>
      <c r="EY1834"/>
    </row>
    <row r="1835" spans="1:155">
      <c r="A1835"/>
      <c r="B1835"/>
      <c r="C1835"/>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c r="CW1835"/>
      <c r="CX1835"/>
      <c r="CY1835"/>
      <c r="CZ1835"/>
      <c r="DA1835"/>
      <c r="DB1835"/>
      <c r="DC1835"/>
      <c r="DD1835"/>
      <c r="DE1835"/>
      <c r="DF1835"/>
      <c r="DG1835"/>
      <c r="DH1835"/>
      <c r="DI1835"/>
      <c r="DJ1835"/>
      <c r="DK1835"/>
      <c r="DL1835"/>
      <c r="DM1835"/>
      <c r="DN1835"/>
      <c r="DO1835"/>
      <c r="DP1835"/>
      <c r="DQ1835"/>
      <c r="DR1835"/>
      <c r="DS1835"/>
      <c r="DT1835"/>
      <c r="DU1835"/>
      <c r="DV1835"/>
      <c r="DW1835"/>
      <c r="DX1835"/>
      <c r="DY1835"/>
      <c r="DZ1835"/>
      <c r="EA1835"/>
      <c r="EB1835"/>
      <c r="EC1835"/>
      <c r="ED1835"/>
      <c r="EE1835"/>
      <c r="EF1835"/>
      <c r="EG1835"/>
      <c r="EH1835"/>
      <c r="EI1835"/>
      <c r="EJ1835"/>
      <c r="EK1835"/>
      <c r="EL1835"/>
      <c r="EM1835"/>
      <c r="EN1835"/>
      <c r="EO1835"/>
      <c r="EP1835"/>
      <c r="EQ1835"/>
      <c r="ER1835"/>
      <c r="ES1835"/>
      <c r="ET1835"/>
      <c r="EU1835"/>
      <c r="EV1835"/>
      <c r="EW1835"/>
      <c r="EX1835"/>
      <c r="EY1835"/>
    </row>
    <row r="1836" spans="1:155">
      <c r="A1836"/>
      <c r="B1836"/>
      <c r="C1836"/>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c r="CW1836"/>
      <c r="CX1836"/>
      <c r="CY1836"/>
      <c r="CZ1836"/>
      <c r="DA1836"/>
      <c r="DB1836"/>
      <c r="DC1836"/>
      <c r="DD1836"/>
      <c r="DE1836"/>
      <c r="DF1836"/>
      <c r="DG1836"/>
      <c r="DH1836"/>
      <c r="DI1836"/>
      <c r="DJ1836"/>
      <c r="DK1836"/>
      <c r="DL1836"/>
      <c r="DM1836"/>
      <c r="DN1836"/>
      <c r="DO1836"/>
      <c r="DP1836"/>
      <c r="DQ1836"/>
      <c r="DR1836"/>
      <c r="DS1836"/>
      <c r="DT1836"/>
      <c r="DU1836"/>
      <c r="DV1836"/>
      <c r="DW1836"/>
      <c r="DX1836"/>
      <c r="DY1836"/>
      <c r="DZ1836"/>
      <c r="EA1836"/>
      <c r="EB1836"/>
      <c r="EC1836"/>
      <c r="ED1836"/>
      <c r="EE1836"/>
      <c r="EF1836"/>
      <c r="EG1836"/>
      <c r="EH1836"/>
      <c r="EI1836"/>
      <c r="EJ1836"/>
      <c r="EK1836"/>
      <c r="EL1836"/>
      <c r="EM1836"/>
      <c r="EN1836"/>
      <c r="EO1836"/>
      <c r="EP1836"/>
      <c r="EQ1836"/>
      <c r="ER1836"/>
      <c r="ES1836"/>
      <c r="ET1836"/>
      <c r="EU1836"/>
      <c r="EV1836"/>
      <c r="EW1836"/>
      <c r="EX1836"/>
      <c r="EY1836"/>
    </row>
    <row r="1837" spans="1:155">
      <c r="A1837"/>
      <c r="B1837"/>
      <c r="C1837"/>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c r="CW1837"/>
      <c r="CX1837"/>
      <c r="CY1837"/>
      <c r="CZ1837"/>
      <c r="DA1837"/>
      <c r="DB1837"/>
      <c r="DC1837"/>
      <c r="DD1837"/>
      <c r="DE1837"/>
      <c r="DF1837"/>
      <c r="DG1837"/>
      <c r="DH1837"/>
      <c r="DI1837"/>
      <c r="DJ1837"/>
      <c r="DK1837"/>
      <c r="DL1837"/>
      <c r="DM1837"/>
      <c r="DN1837"/>
      <c r="DO1837"/>
      <c r="DP1837"/>
      <c r="DQ1837"/>
      <c r="DR1837"/>
      <c r="DS1837"/>
      <c r="DT1837"/>
      <c r="DU1837"/>
      <c r="DV1837"/>
      <c r="DW1837"/>
      <c r="DX1837"/>
      <c r="DY1837"/>
      <c r="DZ1837"/>
      <c r="EA1837"/>
      <c r="EB1837"/>
      <c r="EC1837"/>
      <c r="ED1837"/>
      <c r="EE1837"/>
      <c r="EF1837"/>
      <c r="EG1837"/>
      <c r="EH1837"/>
      <c r="EI1837"/>
      <c r="EJ1837"/>
      <c r="EK1837"/>
      <c r="EL1837"/>
      <c r="EM1837"/>
      <c r="EN1837"/>
      <c r="EO1837"/>
      <c r="EP1837"/>
      <c r="EQ1837"/>
      <c r="ER1837"/>
      <c r="ES1837"/>
      <c r="ET1837"/>
      <c r="EU1837"/>
      <c r="EV1837"/>
      <c r="EW1837"/>
      <c r="EX1837"/>
      <c r="EY1837"/>
    </row>
    <row r="1838" spans="1:155">
      <c r="A1838"/>
      <c r="B1838"/>
      <c r="C1838"/>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c r="CW1838"/>
      <c r="CX1838"/>
      <c r="CY1838"/>
      <c r="CZ1838"/>
      <c r="DA1838"/>
      <c r="DB1838"/>
      <c r="DC1838"/>
      <c r="DD1838"/>
      <c r="DE1838"/>
      <c r="DF1838"/>
      <c r="DG1838"/>
      <c r="DH1838"/>
      <c r="DI1838"/>
      <c r="DJ1838"/>
      <c r="DK1838"/>
      <c r="DL1838"/>
      <c r="DM1838"/>
      <c r="DN1838"/>
      <c r="DO1838"/>
      <c r="DP1838"/>
      <c r="DQ1838"/>
      <c r="DR1838"/>
      <c r="DS1838"/>
      <c r="DT1838"/>
      <c r="DU1838"/>
      <c r="DV1838"/>
      <c r="DW1838"/>
      <c r="DX1838"/>
      <c r="DY1838"/>
      <c r="DZ1838"/>
      <c r="EA1838"/>
      <c r="EB1838"/>
      <c r="EC1838"/>
      <c r="ED1838"/>
      <c r="EE1838"/>
      <c r="EF1838"/>
      <c r="EG1838"/>
      <c r="EH1838"/>
      <c r="EI1838"/>
      <c r="EJ1838"/>
      <c r="EK1838"/>
      <c r="EL1838"/>
      <c r="EM1838"/>
      <c r="EN1838"/>
      <c r="EO1838"/>
      <c r="EP1838"/>
      <c r="EQ1838"/>
      <c r="ER1838"/>
      <c r="ES1838"/>
      <c r="ET1838"/>
      <c r="EU1838"/>
      <c r="EV1838"/>
      <c r="EW1838"/>
      <c r="EX1838"/>
      <c r="EY1838"/>
    </row>
    <row r="1839" spans="1:155">
      <c r="A1839"/>
      <c r="B1839"/>
      <c r="C1839"/>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c r="CW1839"/>
      <c r="CX1839"/>
      <c r="CY1839"/>
      <c r="CZ1839"/>
      <c r="DA1839"/>
      <c r="DB1839"/>
      <c r="DC1839"/>
      <c r="DD1839"/>
      <c r="DE1839"/>
      <c r="DF1839"/>
      <c r="DG1839"/>
      <c r="DH1839"/>
      <c r="DI1839"/>
      <c r="DJ1839"/>
      <c r="DK1839"/>
      <c r="DL1839"/>
      <c r="DM1839"/>
      <c r="DN1839"/>
      <c r="DO1839"/>
      <c r="DP1839"/>
      <c r="DQ1839"/>
      <c r="DR1839"/>
      <c r="DS1839"/>
      <c r="DT1839"/>
      <c r="DU1839"/>
      <c r="DV1839"/>
      <c r="DW1839"/>
      <c r="DX1839"/>
      <c r="DY1839"/>
      <c r="DZ1839"/>
      <c r="EA1839"/>
      <c r="EB1839"/>
      <c r="EC1839"/>
      <c r="ED1839"/>
      <c r="EE1839"/>
      <c r="EF1839"/>
      <c r="EG1839"/>
      <c r="EH1839"/>
      <c r="EI1839"/>
      <c r="EJ1839"/>
      <c r="EK1839"/>
      <c r="EL1839"/>
      <c r="EM1839"/>
      <c r="EN1839"/>
      <c r="EO1839"/>
      <c r="EP1839"/>
      <c r="EQ1839"/>
      <c r="ER1839"/>
      <c r="ES1839"/>
      <c r="ET1839"/>
      <c r="EU1839"/>
      <c r="EV1839"/>
      <c r="EW1839"/>
      <c r="EX1839"/>
      <c r="EY1839"/>
    </row>
    <row r="1840" spans="1:155">
      <c r="A1840"/>
      <c r="B1840"/>
      <c r="C1840"/>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c r="CW1840"/>
      <c r="CX1840"/>
      <c r="CY1840"/>
      <c r="CZ1840"/>
      <c r="DA1840"/>
      <c r="DB1840"/>
      <c r="DC1840"/>
      <c r="DD1840"/>
      <c r="DE1840"/>
      <c r="DF1840"/>
      <c r="DG1840"/>
      <c r="DH1840"/>
      <c r="DI1840"/>
      <c r="DJ1840"/>
      <c r="DK1840"/>
      <c r="DL1840"/>
      <c r="DM1840"/>
      <c r="DN1840"/>
      <c r="DO1840"/>
      <c r="DP1840"/>
      <c r="DQ1840"/>
      <c r="DR1840"/>
      <c r="DS1840"/>
      <c r="DT1840"/>
      <c r="DU1840"/>
      <c r="DV1840"/>
      <c r="DW1840"/>
      <c r="DX1840"/>
      <c r="DY1840"/>
      <c r="DZ1840"/>
      <c r="EA1840"/>
      <c r="EB1840"/>
      <c r="EC1840"/>
      <c r="ED1840"/>
      <c r="EE1840"/>
      <c r="EF1840"/>
      <c r="EG1840"/>
      <c r="EH1840"/>
      <c r="EI1840"/>
      <c r="EJ1840"/>
      <c r="EK1840"/>
      <c r="EL1840"/>
      <c r="EM1840"/>
      <c r="EN1840"/>
      <c r="EO1840"/>
      <c r="EP1840"/>
      <c r="EQ1840"/>
      <c r="ER1840"/>
      <c r="ES1840"/>
      <c r="ET1840"/>
      <c r="EU1840"/>
      <c r="EV1840"/>
      <c r="EW1840"/>
      <c r="EX1840"/>
      <c r="EY1840"/>
    </row>
    <row r="1841" spans="1:155">
      <c r="A1841"/>
      <c r="B1841"/>
      <c r="C1841"/>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c r="CW1841"/>
      <c r="CX1841"/>
      <c r="CY1841"/>
      <c r="CZ1841"/>
      <c r="DA1841"/>
      <c r="DB1841"/>
      <c r="DC1841"/>
      <c r="DD1841"/>
      <c r="DE1841"/>
      <c r="DF1841"/>
      <c r="DG1841"/>
      <c r="DH1841"/>
      <c r="DI1841"/>
      <c r="DJ1841"/>
      <c r="DK1841"/>
      <c r="DL1841"/>
      <c r="DM1841"/>
      <c r="DN1841"/>
      <c r="DO1841"/>
      <c r="DP1841"/>
      <c r="DQ1841"/>
      <c r="DR1841"/>
      <c r="DS1841"/>
      <c r="DT1841"/>
      <c r="DU1841"/>
      <c r="DV1841"/>
      <c r="DW1841"/>
      <c r="DX1841"/>
      <c r="DY1841"/>
      <c r="DZ1841"/>
      <c r="EA1841"/>
      <c r="EB1841"/>
      <c r="EC1841"/>
      <c r="ED1841"/>
      <c r="EE1841"/>
      <c r="EF1841"/>
      <c r="EG1841"/>
      <c r="EH1841"/>
      <c r="EI1841"/>
      <c r="EJ1841"/>
      <c r="EK1841"/>
      <c r="EL1841"/>
      <c r="EM1841"/>
      <c r="EN1841"/>
      <c r="EO1841"/>
      <c r="EP1841"/>
      <c r="EQ1841"/>
      <c r="ER1841"/>
      <c r="ES1841"/>
      <c r="ET1841"/>
      <c r="EU1841"/>
      <c r="EV1841"/>
      <c r="EW1841"/>
      <c r="EX1841"/>
      <c r="EY1841"/>
    </row>
    <row r="1842" spans="1:155">
      <c r="A1842"/>
      <c r="B1842"/>
      <c r="C1842"/>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c r="CW1842"/>
      <c r="CX1842"/>
      <c r="CY1842"/>
      <c r="CZ1842"/>
      <c r="DA1842"/>
      <c r="DB1842"/>
      <c r="DC1842"/>
      <c r="DD1842"/>
      <c r="DE1842"/>
      <c r="DF1842"/>
      <c r="DG1842"/>
      <c r="DH1842"/>
      <c r="DI1842"/>
      <c r="DJ1842"/>
      <c r="DK1842"/>
      <c r="DL1842"/>
      <c r="DM1842"/>
      <c r="DN1842"/>
      <c r="DO1842"/>
      <c r="DP1842"/>
      <c r="DQ1842"/>
      <c r="DR1842"/>
      <c r="DS1842"/>
      <c r="DT1842"/>
      <c r="DU1842"/>
      <c r="DV1842"/>
      <c r="DW1842"/>
      <c r="DX1842"/>
      <c r="DY1842"/>
      <c r="DZ1842"/>
      <c r="EA1842"/>
      <c r="EB1842"/>
      <c r="EC1842"/>
      <c r="ED1842"/>
      <c r="EE1842"/>
      <c r="EF1842"/>
      <c r="EG1842"/>
      <c r="EH1842"/>
      <c r="EI1842"/>
      <c r="EJ1842"/>
      <c r="EK1842"/>
      <c r="EL1842"/>
      <c r="EM1842"/>
      <c r="EN1842"/>
      <c r="EO1842"/>
      <c r="EP1842"/>
      <c r="EQ1842"/>
      <c r="ER1842"/>
      <c r="ES1842"/>
      <c r="ET1842"/>
      <c r="EU1842"/>
      <c r="EV1842"/>
      <c r="EW1842"/>
      <c r="EX1842"/>
      <c r="EY1842"/>
    </row>
    <row r="1843" spans="1:155">
      <c r="A1843"/>
      <c r="B1843"/>
      <c r="C1843"/>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c r="CW1843"/>
      <c r="CX1843"/>
      <c r="CY1843"/>
      <c r="CZ1843"/>
      <c r="DA1843"/>
      <c r="DB1843"/>
      <c r="DC1843"/>
      <c r="DD1843"/>
      <c r="DE1843"/>
      <c r="DF1843"/>
      <c r="DG1843"/>
      <c r="DH1843"/>
      <c r="DI1843"/>
      <c r="DJ1843"/>
      <c r="DK1843"/>
      <c r="DL1843"/>
      <c r="DM1843"/>
      <c r="DN1843"/>
      <c r="DO1843"/>
      <c r="DP1843"/>
      <c r="DQ1843"/>
      <c r="DR1843"/>
      <c r="DS1843"/>
      <c r="DT1843"/>
      <c r="DU1843"/>
      <c r="DV1843"/>
      <c r="DW1843"/>
      <c r="DX1843"/>
      <c r="DY1843"/>
      <c r="DZ1843"/>
      <c r="EA1843"/>
      <c r="EB1843"/>
      <c r="EC1843"/>
      <c r="ED1843"/>
      <c r="EE1843"/>
      <c r="EF1843"/>
      <c r="EG1843"/>
      <c r="EH1843"/>
      <c r="EI1843"/>
      <c r="EJ1843"/>
      <c r="EK1843"/>
      <c r="EL1843"/>
      <c r="EM1843"/>
      <c r="EN1843"/>
      <c r="EO1843"/>
      <c r="EP1843"/>
      <c r="EQ1843"/>
      <c r="ER1843"/>
      <c r="ES1843"/>
      <c r="ET1843"/>
      <c r="EU1843"/>
      <c r="EV1843"/>
      <c r="EW1843"/>
      <c r="EX1843"/>
      <c r="EY1843"/>
    </row>
    <row r="1844" spans="1:155">
      <c r="A1844"/>
      <c r="B1844"/>
      <c r="C1844"/>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c r="CW1844"/>
      <c r="CX1844"/>
      <c r="CY1844"/>
      <c r="CZ1844"/>
      <c r="DA1844"/>
      <c r="DB1844"/>
      <c r="DC1844"/>
      <c r="DD1844"/>
      <c r="DE1844"/>
      <c r="DF1844"/>
      <c r="DG1844"/>
      <c r="DH1844"/>
      <c r="DI1844"/>
      <c r="DJ1844"/>
      <c r="DK1844"/>
      <c r="DL1844"/>
      <c r="DM1844"/>
      <c r="DN1844"/>
      <c r="DO1844"/>
      <c r="DP1844"/>
      <c r="DQ1844"/>
      <c r="DR1844"/>
      <c r="DS1844"/>
      <c r="DT1844"/>
      <c r="DU1844"/>
      <c r="DV1844"/>
      <c r="DW1844"/>
      <c r="DX1844"/>
      <c r="DY1844"/>
      <c r="DZ1844"/>
      <c r="EA1844"/>
      <c r="EB1844"/>
      <c r="EC1844"/>
      <c r="ED1844"/>
      <c r="EE1844"/>
      <c r="EF1844"/>
      <c r="EG1844"/>
      <c r="EH1844"/>
      <c r="EI1844"/>
      <c r="EJ1844"/>
      <c r="EK1844"/>
      <c r="EL1844"/>
      <c r="EM1844"/>
      <c r="EN1844"/>
      <c r="EO1844"/>
      <c r="EP1844"/>
      <c r="EQ1844"/>
      <c r="ER1844"/>
      <c r="ES1844"/>
      <c r="ET1844"/>
      <c r="EU1844"/>
      <c r="EV1844"/>
      <c r="EW1844"/>
      <c r="EX1844"/>
      <c r="EY1844"/>
    </row>
    <row r="1845" spans="1:155">
      <c r="A1845"/>
      <c r="B1845"/>
      <c r="C1845"/>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c r="CW1845"/>
      <c r="CX1845"/>
      <c r="CY1845"/>
      <c r="CZ1845"/>
      <c r="DA1845"/>
      <c r="DB1845"/>
      <c r="DC1845"/>
      <c r="DD1845"/>
      <c r="DE1845"/>
      <c r="DF1845"/>
      <c r="DG1845"/>
      <c r="DH1845"/>
      <c r="DI1845"/>
      <c r="DJ1845"/>
      <c r="DK1845"/>
      <c r="DL1845"/>
      <c r="DM1845"/>
      <c r="DN1845"/>
      <c r="DO1845"/>
      <c r="DP1845"/>
      <c r="DQ1845"/>
      <c r="DR1845"/>
      <c r="DS1845"/>
      <c r="DT1845"/>
      <c r="DU1845"/>
      <c r="DV1845"/>
      <c r="DW1845"/>
      <c r="DX1845"/>
      <c r="DY1845"/>
      <c r="DZ1845"/>
      <c r="EA1845"/>
      <c r="EB1845"/>
      <c r="EC1845"/>
      <c r="ED1845"/>
      <c r="EE1845"/>
      <c r="EF1845"/>
      <c r="EG1845"/>
      <c r="EH1845"/>
      <c r="EI1845"/>
      <c r="EJ1845"/>
      <c r="EK1845"/>
      <c r="EL1845"/>
      <c r="EM1845"/>
      <c r="EN1845"/>
      <c r="EO1845"/>
      <c r="EP1845"/>
      <c r="EQ1845"/>
      <c r="ER1845"/>
      <c r="ES1845"/>
      <c r="ET1845"/>
      <c r="EU1845"/>
      <c r="EV1845"/>
      <c r="EW1845"/>
      <c r="EX1845"/>
      <c r="EY1845"/>
    </row>
    <row r="1846" spans="1:155">
      <c r="A1846"/>
      <c r="B1846"/>
      <c r="C1846"/>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c r="CW1846"/>
      <c r="CX1846"/>
      <c r="CY1846"/>
      <c r="CZ1846"/>
      <c r="DA1846"/>
      <c r="DB1846"/>
      <c r="DC1846"/>
      <c r="DD1846"/>
      <c r="DE1846"/>
      <c r="DF1846"/>
      <c r="DG1846"/>
      <c r="DH1846"/>
      <c r="DI1846"/>
      <c r="DJ1846"/>
      <c r="DK1846"/>
      <c r="DL1846"/>
      <c r="DM1846"/>
      <c r="DN1846"/>
      <c r="DO1846"/>
      <c r="DP1846"/>
      <c r="DQ1846"/>
      <c r="DR1846"/>
      <c r="DS1846"/>
      <c r="DT1846"/>
      <c r="DU1846"/>
      <c r="DV1846"/>
      <c r="DW1846"/>
      <c r="DX1846"/>
      <c r="DY1846"/>
      <c r="DZ1846"/>
      <c r="EA1846"/>
      <c r="EB1846"/>
      <c r="EC1846"/>
      <c r="ED1846"/>
      <c r="EE1846"/>
      <c r="EF1846"/>
      <c r="EG1846"/>
      <c r="EH1846"/>
      <c r="EI1846"/>
      <c r="EJ1846"/>
      <c r="EK1846"/>
      <c r="EL1846"/>
      <c r="EM1846"/>
      <c r="EN1846"/>
      <c r="EO1846"/>
      <c r="EP1846"/>
      <c r="EQ1846"/>
      <c r="ER1846"/>
      <c r="ES1846"/>
      <c r="ET1846"/>
      <c r="EU1846"/>
      <c r="EV1846"/>
      <c r="EW1846"/>
      <c r="EX1846"/>
      <c r="EY1846"/>
    </row>
    <row r="1847" spans="1:155">
      <c r="A1847"/>
      <c r="B1847"/>
      <c r="C1847"/>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c r="CW1847"/>
      <c r="CX1847"/>
      <c r="CY1847"/>
      <c r="CZ1847"/>
      <c r="DA1847"/>
      <c r="DB1847"/>
      <c r="DC1847"/>
      <c r="DD1847"/>
      <c r="DE1847"/>
      <c r="DF1847"/>
      <c r="DG1847"/>
      <c r="DH1847"/>
      <c r="DI1847"/>
      <c r="DJ1847"/>
      <c r="DK1847"/>
      <c r="DL1847"/>
      <c r="DM1847"/>
      <c r="DN1847"/>
      <c r="DO1847"/>
      <c r="DP1847"/>
      <c r="DQ1847"/>
      <c r="DR1847"/>
      <c r="DS1847"/>
      <c r="DT1847"/>
      <c r="DU1847"/>
      <c r="DV1847"/>
      <c r="DW1847"/>
      <c r="DX1847"/>
      <c r="DY1847"/>
      <c r="DZ1847"/>
      <c r="EA1847"/>
      <c r="EB1847"/>
      <c r="EC1847"/>
      <c r="ED1847"/>
      <c r="EE1847"/>
      <c r="EF1847"/>
      <c r="EG1847"/>
      <c r="EH1847"/>
      <c r="EI1847"/>
      <c r="EJ1847"/>
      <c r="EK1847"/>
      <c r="EL1847"/>
      <c r="EM1847"/>
      <c r="EN1847"/>
      <c r="EO1847"/>
      <c r="EP1847"/>
      <c r="EQ1847"/>
      <c r="ER1847"/>
      <c r="ES1847"/>
      <c r="ET1847"/>
      <c r="EU1847"/>
      <c r="EV1847"/>
      <c r="EW1847"/>
      <c r="EX1847"/>
      <c r="EY1847"/>
    </row>
    <row r="1848" spans="1:155">
      <c r="A1848"/>
      <c r="B1848"/>
      <c r="C1848"/>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c r="CW1848"/>
      <c r="CX1848"/>
      <c r="CY1848"/>
      <c r="CZ1848"/>
      <c r="DA1848"/>
      <c r="DB1848"/>
      <c r="DC1848"/>
      <c r="DD1848"/>
      <c r="DE1848"/>
      <c r="DF1848"/>
      <c r="DG1848"/>
      <c r="DH1848"/>
      <c r="DI1848"/>
      <c r="DJ1848"/>
      <c r="DK1848"/>
      <c r="DL1848"/>
      <c r="DM1848"/>
      <c r="DN1848"/>
      <c r="DO1848"/>
      <c r="DP1848"/>
      <c r="DQ1848"/>
      <c r="DR1848"/>
      <c r="DS1848"/>
      <c r="DT1848"/>
      <c r="DU1848"/>
      <c r="DV1848"/>
      <c r="DW1848"/>
      <c r="DX1848"/>
      <c r="DY1848"/>
      <c r="DZ1848"/>
      <c r="EA1848"/>
      <c r="EB1848"/>
      <c r="EC1848"/>
      <c r="ED1848"/>
      <c r="EE1848"/>
      <c r="EF1848"/>
      <c r="EG1848"/>
      <c r="EH1848"/>
      <c r="EI1848"/>
      <c r="EJ1848"/>
      <c r="EK1848"/>
      <c r="EL1848"/>
      <c r="EM1848"/>
      <c r="EN1848"/>
      <c r="EO1848"/>
      <c r="EP1848"/>
      <c r="EQ1848"/>
      <c r="ER1848"/>
      <c r="ES1848"/>
      <c r="ET1848"/>
      <c r="EU1848"/>
      <c r="EV1848"/>
      <c r="EW1848"/>
      <c r="EX1848"/>
      <c r="EY1848"/>
    </row>
    <row r="1849" spans="1:155">
      <c r="A1849"/>
      <c r="B1849"/>
      <c r="C1849"/>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c r="CW1849"/>
      <c r="CX1849"/>
      <c r="CY1849"/>
      <c r="CZ1849"/>
      <c r="DA1849"/>
      <c r="DB1849"/>
      <c r="DC1849"/>
      <c r="DD1849"/>
      <c r="DE1849"/>
      <c r="DF1849"/>
      <c r="DG1849"/>
      <c r="DH1849"/>
      <c r="DI1849"/>
      <c r="DJ1849"/>
      <c r="DK1849"/>
      <c r="DL1849"/>
      <c r="DM1849"/>
      <c r="DN1849"/>
      <c r="DO1849"/>
      <c r="DP1849"/>
      <c r="DQ1849"/>
      <c r="DR1849"/>
      <c r="DS1849"/>
      <c r="DT1849"/>
      <c r="DU1849"/>
      <c r="DV1849"/>
      <c r="DW1849"/>
      <c r="DX1849"/>
      <c r="DY1849"/>
      <c r="DZ1849"/>
      <c r="EA1849"/>
      <c r="EB1849"/>
      <c r="EC1849"/>
      <c r="ED1849"/>
      <c r="EE1849"/>
      <c r="EF1849"/>
      <c r="EG1849"/>
      <c r="EH1849"/>
      <c r="EI1849"/>
      <c r="EJ1849"/>
      <c r="EK1849"/>
      <c r="EL1849"/>
      <c r="EM1849"/>
      <c r="EN1849"/>
      <c r="EO1849"/>
      <c r="EP1849"/>
      <c r="EQ1849"/>
      <c r="ER1849"/>
      <c r="ES1849"/>
      <c r="ET1849"/>
      <c r="EU1849"/>
      <c r="EV1849"/>
      <c r="EW1849"/>
      <c r="EX1849"/>
      <c r="EY1849"/>
    </row>
    <row r="1850" spans="1:155">
      <c r="A1850"/>
      <c r="B1850"/>
      <c r="C1850"/>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c r="CW1850"/>
      <c r="CX1850"/>
      <c r="CY1850"/>
      <c r="CZ1850"/>
      <c r="DA1850"/>
      <c r="DB1850"/>
      <c r="DC1850"/>
      <c r="DD1850"/>
      <c r="DE1850"/>
      <c r="DF1850"/>
      <c r="DG1850"/>
      <c r="DH1850"/>
      <c r="DI1850"/>
      <c r="DJ1850"/>
      <c r="DK1850"/>
      <c r="DL1850"/>
      <c r="DM1850"/>
      <c r="DN1850"/>
      <c r="DO1850"/>
      <c r="DP1850"/>
      <c r="DQ1850"/>
      <c r="DR1850"/>
      <c r="DS1850"/>
      <c r="DT1850"/>
      <c r="DU1850"/>
      <c r="DV1850"/>
      <c r="DW1850"/>
      <c r="DX1850"/>
      <c r="DY1850"/>
      <c r="DZ1850"/>
      <c r="EA1850"/>
      <c r="EB1850"/>
      <c r="EC1850"/>
      <c r="ED1850"/>
      <c r="EE1850"/>
      <c r="EF1850"/>
      <c r="EG1850"/>
      <c r="EH1850"/>
      <c r="EI1850"/>
      <c r="EJ1850"/>
      <c r="EK1850"/>
      <c r="EL1850"/>
      <c r="EM1850"/>
      <c r="EN1850"/>
      <c r="EO1850"/>
      <c r="EP1850"/>
      <c r="EQ1850"/>
      <c r="ER1850"/>
      <c r="ES1850"/>
      <c r="ET1850"/>
      <c r="EU1850"/>
      <c r="EV1850"/>
      <c r="EW1850"/>
      <c r="EX1850"/>
      <c r="EY1850"/>
    </row>
    <row r="1851" spans="1:155">
      <c r="A1851"/>
      <c r="B1851"/>
      <c r="C1851"/>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c r="CW1851"/>
      <c r="CX1851"/>
      <c r="CY1851"/>
      <c r="CZ1851"/>
      <c r="DA1851"/>
      <c r="DB1851"/>
      <c r="DC1851"/>
      <c r="DD1851"/>
      <c r="DE1851"/>
      <c r="DF1851"/>
      <c r="DG1851"/>
      <c r="DH1851"/>
      <c r="DI1851"/>
      <c r="DJ1851"/>
      <c r="DK1851"/>
      <c r="DL1851"/>
      <c r="DM1851"/>
      <c r="DN1851"/>
      <c r="DO1851"/>
      <c r="DP1851"/>
      <c r="DQ1851"/>
      <c r="DR1851"/>
      <c r="DS1851"/>
      <c r="DT1851"/>
      <c r="DU1851"/>
      <c r="DV1851"/>
      <c r="DW1851"/>
      <c r="DX1851"/>
      <c r="DY1851"/>
      <c r="DZ1851"/>
      <c r="EA1851"/>
      <c r="EB1851"/>
      <c r="EC1851"/>
      <c r="ED1851"/>
      <c r="EE1851"/>
      <c r="EF1851"/>
      <c r="EG1851"/>
      <c r="EH1851"/>
      <c r="EI1851"/>
      <c r="EJ1851"/>
      <c r="EK1851"/>
      <c r="EL1851"/>
      <c r="EM1851"/>
      <c r="EN1851"/>
      <c r="EO1851"/>
      <c r="EP1851"/>
      <c r="EQ1851"/>
      <c r="ER1851"/>
      <c r="ES1851"/>
      <c r="ET1851"/>
      <c r="EU1851"/>
      <c r="EV1851"/>
      <c r="EW1851"/>
      <c r="EX1851"/>
      <c r="EY1851"/>
    </row>
    <row r="1852" spans="1:155">
      <c r="A1852"/>
      <c r="B1852"/>
      <c r="C1852"/>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c r="CW1852"/>
      <c r="CX1852"/>
      <c r="CY1852"/>
      <c r="CZ1852"/>
      <c r="DA1852"/>
      <c r="DB1852"/>
      <c r="DC1852"/>
      <c r="DD1852"/>
      <c r="DE1852"/>
      <c r="DF1852"/>
      <c r="DG1852"/>
      <c r="DH1852"/>
      <c r="DI1852"/>
      <c r="DJ1852"/>
      <c r="DK1852"/>
      <c r="DL1852"/>
      <c r="DM1852"/>
      <c r="DN1852"/>
      <c r="DO1852"/>
      <c r="DP1852"/>
      <c r="DQ1852"/>
      <c r="DR1852"/>
      <c r="DS1852"/>
      <c r="DT1852"/>
      <c r="DU1852"/>
      <c r="DV1852"/>
      <c r="DW1852"/>
      <c r="DX1852"/>
      <c r="DY1852"/>
      <c r="DZ1852"/>
      <c r="EA1852"/>
      <c r="EB1852"/>
      <c r="EC1852"/>
      <c r="ED1852"/>
      <c r="EE1852"/>
      <c r="EF1852"/>
      <c r="EG1852"/>
      <c r="EH1852"/>
      <c r="EI1852"/>
      <c r="EJ1852"/>
      <c r="EK1852"/>
      <c r="EL1852"/>
      <c r="EM1852"/>
      <c r="EN1852"/>
      <c r="EO1852"/>
      <c r="EP1852"/>
      <c r="EQ1852"/>
      <c r="ER1852"/>
      <c r="ES1852"/>
      <c r="ET1852"/>
      <c r="EU1852"/>
      <c r="EV1852"/>
      <c r="EW1852"/>
      <c r="EX1852"/>
      <c r="EY1852"/>
    </row>
    <row r="1853" spans="1:155">
      <c r="A1853"/>
      <c r="B1853"/>
      <c r="C1853"/>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c r="CW1853"/>
      <c r="CX1853"/>
      <c r="CY1853"/>
      <c r="CZ1853"/>
      <c r="DA1853"/>
      <c r="DB1853"/>
      <c r="DC1853"/>
      <c r="DD1853"/>
      <c r="DE1853"/>
      <c r="DF1853"/>
      <c r="DG1853"/>
      <c r="DH1853"/>
      <c r="DI1853"/>
      <c r="DJ1853"/>
      <c r="DK1853"/>
      <c r="DL1853"/>
      <c r="DM1853"/>
      <c r="DN1853"/>
      <c r="DO1853"/>
      <c r="DP1853"/>
      <c r="DQ1853"/>
      <c r="DR1853"/>
      <c r="DS1853"/>
      <c r="DT1853"/>
      <c r="DU1853"/>
      <c r="DV1853"/>
      <c r="DW1853"/>
      <c r="DX1853"/>
      <c r="DY1853"/>
      <c r="DZ1853"/>
      <c r="EA1853"/>
      <c r="EB1853"/>
      <c r="EC1853"/>
      <c r="ED1853"/>
      <c r="EE1853"/>
      <c r="EF1853"/>
      <c r="EG1853"/>
      <c r="EH1853"/>
      <c r="EI1853"/>
      <c r="EJ1853"/>
      <c r="EK1853"/>
      <c r="EL1853"/>
      <c r="EM1853"/>
      <c r="EN1853"/>
      <c r="EO1853"/>
      <c r="EP1853"/>
      <c r="EQ1853"/>
      <c r="ER1853"/>
      <c r="ES1853"/>
      <c r="ET1853"/>
      <c r="EU1853"/>
      <c r="EV1853"/>
      <c r="EW1853"/>
      <c r="EX1853"/>
      <c r="EY1853"/>
    </row>
    <row r="1854" spans="1:155">
      <c r="A1854"/>
      <c r="B1854"/>
      <c r="C1854"/>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c r="CW1854"/>
      <c r="CX1854"/>
      <c r="CY1854"/>
      <c r="CZ1854"/>
      <c r="DA1854"/>
      <c r="DB1854"/>
      <c r="DC1854"/>
      <c r="DD1854"/>
      <c r="DE1854"/>
      <c r="DF1854"/>
      <c r="DG1854"/>
      <c r="DH1854"/>
      <c r="DI1854"/>
      <c r="DJ1854"/>
      <c r="DK1854"/>
      <c r="DL1854"/>
      <c r="DM1854"/>
      <c r="DN1854"/>
      <c r="DO1854"/>
      <c r="DP1854"/>
      <c r="DQ1854"/>
      <c r="DR1854"/>
      <c r="DS1854"/>
      <c r="DT1854"/>
      <c r="DU1854"/>
      <c r="DV1854"/>
      <c r="DW1854"/>
      <c r="DX1854"/>
      <c r="DY1854"/>
      <c r="DZ1854"/>
      <c r="EA1854"/>
      <c r="EB1854"/>
      <c r="EC1854"/>
      <c r="ED1854"/>
      <c r="EE1854"/>
      <c r="EF1854"/>
      <c r="EG1854"/>
      <c r="EH1854"/>
      <c r="EI1854"/>
      <c r="EJ1854"/>
      <c r="EK1854"/>
      <c r="EL1854"/>
      <c r="EM1854"/>
      <c r="EN1854"/>
      <c r="EO1854"/>
      <c r="EP1854"/>
      <c r="EQ1854"/>
      <c r="ER1854"/>
      <c r="ES1854"/>
      <c r="ET1854"/>
      <c r="EU1854"/>
      <c r="EV1854"/>
      <c r="EW1854"/>
      <c r="EX1854"/>
      <c r="EY1854"/>
    </row>
    <row r="1855" spans="1:155">
      <c r="A1855"/>
      <c r="B1855"/>
      <c r="C1855"/>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c r="CW1855"/>
      <c r="CX1855"/>
      <c r="CY1855"/>
      <c r="CZ1855"/>
      <c r="DA1855"/>
      <c r="DB1855"/>
      <c r="DC1855"/>
      <c r="DD1855"/>
      <c r="DE1855"/>
      <c r="DF1855"/>
      <c r="DG1855"/>
      <c r="DH1855"/>
      <c r="DI1855"/>
      <c r="DJ1855"/>
      <c r="DK1855"/>
      <c r="DL1855"/>
      <c r="DM1855"/>
      <c r="DN1855"/>
      <c r="DO1855"/>
      <c r="DP1855"/>
      <c r="DQ1855"/>
      <c r="DR1855"/>
      <c r="DS1855"/>
      <c r="DT1855"/>
      <c r="DU1855"/>
      <c r="DV1855"/>
      <c r="DW1855"/>
      <c r="DX1855"/>
      <c r="DY1855"/>
      <c r="DZ1855"/>
      <c r="EA1855"/>
      <c r="EB1855"/>
      <c r="EC1855"/>
      <c r="ED1855"/>
      <c r="EE1855"/>
      <c r="EF1855"/>
      <c r="EG1855"/>
      <c r="EH1855"/>
      <c r="EI1855"/>
      <c r="EJ1855"/>
      <c r="EK1855"/>
      <c r="EL1855"/>
      <c r="EM1855"/>
      <c r="EN1855"/>
      <c r="EO1855"/>
      <c r="EP1855"/>
      <c r="EQ1855"/>
      <c r="ER1855"/>
      <c r="ES1855"/>
      <c r="ET1855"/>
      <c r="EU1855"/>
      <c r="EV1855"/>
      <c r="EW1855"/>
      <c r="EX1855"/>
      <c r="EY1855"/>
    </row>
    <row r="1856" spans="1:155">
      <c r="A1856"/>
      <c r="B1856"/>
      <c r="C1856"/>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c r="CW1856"/>
      <c r="CX1856"/>
      <c r="CY1856"/>
      <c r="CZ1856"/>
      <c r="DA1856"/>
      <c r="DB1856"/>
      <c r="DC1856"/>
      <c r="DD1856"/>
      <c r="DE1856"/>
      <c r="DF1856"/>
      <c r="DG1856"/>
      <c r="DH1856"/>
      <c r="DI1856"/>
      <c r="DJ1856"/>
      <c r="DK1856"/>
      <c r="DL1856"/>
      <c r="DM1856"/>
      <c r="DN1856"/>
      <c r="DO1856"/>
      <c r="DP1856"/>
      <c r="DQ1856"/>
      <c r="DR1856"/>
      <c r="DS1856"/>
      <c r="DT1856"/>
      <c r="DU1856"/>
      <c r="DV1856"/>
      <c r="DW1856"/>
      <c r="DX1856"/>
      <c r="DY1856"/>
      <c r="DZ1856"/>
      <c r="EA1856"/>
      <c r="EB1856"/>
      <c r="EC1856"/>
      <c r="ED1856"/>
      <c r="EE1856"/>
      <c r="EF1856"/>
      <c r="EG1856"/>
      <c r="EH1856"/>
      <c r="EI1856"/>
      <c r="EJ1856"/>
      <c r="EK1856"/>
      <c r="EL1856"/>
      <c r="EM1856"/>
      <c r="EN1856"/>
      <c r="EO1856"/>
      <c r="EP1856"/>
      <c r="EQ1856"/>
      <c r="ER1856"/>
      <c r="ES1856"/>
      <c r="ET1856"/>
      <c r="EU1856"/>
      <c r="EV1856"/>
      <c r="EW1856"/>
      <c r="EX1856"/>
      <c r="EY1856"/>
    </row>
    <row r="1857" spans="1:155">
      <c r="A1857"/>
      <c r="B1857"/>
      <c r="C1857"/>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c r="CW1857"/>
      <c r="CX1857"/>
      <c r="CY1857"/>
      <c r="CZ1857"/>
      <c r="DA1857"/>
      <c r="DB1857"/>
      <c r="DC1857"/>
      <c r="DD1857"/>
      <c r="DE1857"/>
      <c r="DF1857"/>
      <c r="DG1857"/>
      <c r="DH1857"/>
      <c r="DI1857"/>
      <c r="DJ1857"/>
      <c r="DK1857"/>
      <c r="DL1857"/>
      <c r="DM1857"/>
      <c r="DN1857"/>
      <c r="DO1857"/>
      <c r="DP1857"/>
      <c r="DQ1857"/>
      <c r="DR1857"/>
      <c r="DS1857"/>
      <c r="DT1857"/>
      <c r="DU1857"/>
      <c r="DV1857"/>
      <c r="DW1857"/>
      <c r="DX1857"/>
      <c r="DY1857"/>
      <c r="DZ1857"/>
      <c r="EA1857"/>
      <c r="EB1857"/>
      <c r="EC1857"/>
      <c r="ED1857"/>
      <c r="EE1857"/>
      <c r="EF1857"/>
      <c r="EG1857"/>
      <c r="EH1857"/>
      <c r="EI1857"/>
      <c r="EJ1857"/>
      <c r="EK1857"/>
      <c r="EL1857"/>
      <c r="EM1857"/>
      <c r="EN1857"/>
      <c r="EO1857"/>
      <c r="EP1857"/>
      <c r="EQ1857"/>
      <c r="ER1857"/>
      <c r="ES1857"/>
      <c r="ET1857"/>
      <c r="EU1857"/>
      <c r="EV1857"/>
      <c r="EW1857"/>
      <c r="EX1857"/>
      <c r="EY1857"/>
    </row>
    <row r="1858" spans="1:155">
      <c r="A1858"/>
      <c r="B1858"/>
      <c r="C1858"/>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c r="CW1858"/>
      <c r="CX1858"/>
      <c r="CY1858"/>
      <c r="CZ1858"/>
      <c r="DA1858"/>
      <c r="DB1858"/>
      <c r="DC1858"/>
      <c r="DD1858"/>
      <c r="DE1858"/>
      <c r="DF1858"/>
      <c r="DG1858"/>
      <c r="DH1858"/>
      <c r="DI1858"/>
      <c r="DJ1858"/>
      <c r="DK1858"/>
      <c r="DL1858"/>
      <c r="DM1858"/>
      <c r="DN1858"/>
      <c r="DO1858"/>
      <c r="DP1858"/>
      <c r="DQ1858"/>
      <c r="DR1858"/>
      <c r="DS1858"/>
      <c r="DT1858"/>
      <c r="DU1858"/>
      <c r="DV1858"/>
      <c r="DW1858"/>
      <c r="DX1858"/>
      <c r="DY1858"/>
      <c r="DZ1858"/>
      <c r="EA1858"/>
      <c r="EB1858"/>
      <c r="EC1858"/>
      <c r="ED1858"/>
      <c r="EE1858"/>
      <c r="EF1858"/>
      <c r="EG1858"/>
      <c r="EH1858"/>
      <c r="EI1858"/>
      <c r="EJ1858"/>
      <c r="EK1858"/>
      <c r="EL1858"/>
      <c r="EM1858"/>
      <c r="EN1858"/>
      <c r="EO1858"/>
      <c r="EP1858"/>
      <c r="EQ1858"/>
      <c r="ER1858"/>
      <c r="ES1858"/>
      <c r="ET1858"/>
      <c r="EU1858"/>
      <c r="EV1858"/>
      <c r="EW1858"/>
      <c r="EX1858"/>
      <c r="EY1858"/>
    </row>
    <row r="1859" spans="1:155">
      <c r="A1859"/>
      <c r="B1859"/>
      <c r="C1859"/>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c r="CW1859"/>
      <c r="CX1859"/>
      <c r="CY1859"/>
      <c r="CZ1859"/>
      <c r="DA1859"/>
      <c r="DB1859"/>
      <c r="DC1859"/>
      <c r="DD1859"/>
      <c r="DE1859"/>
      <c r="DF1859"/>
      <c r="DG1859"/>
      <c r="DH1859"/>
      <c r="DI1859"/>
      <c r="DJ1859"/>
      <c r="DK1859"/>
      <c r="DL1859"/>
      <c r="DM1859"/>
      <c r="DN1859"/>
      <c r="DO1859"/>
      <c r="DP1859"/>
      <c r="DQ1859"/>
      <c r="DR1859"/>
      <c r="DS1859"/>
      <c r="DT1859"/>
      <c r="DU1859"/>
      <c r="DV1859"/>
      <c r="DW1859"/>
      <c r="DX1859"/>
      <c r="DY1859"/>
      <c r="DZ1859"/>
      <c r="EA1859"/>
      <c r="EB1859"/>
      <c r="EC1859"/>
      <c r="ED1859"/>
      <c r="EE1859"/>
      <c r="EF1859"/>
      <c r="EG1859"/>
      <c r="EH1859"/>
      <c r="EI1859"/>
      <c r="EJ1859"/>
      <c r="EK1859"/>
      <c r="EL1859"/>
      <c r="EM1859"/>
      <c r="EN1859"/>
      <c r="EO1859"/>
      <c r="EP1859"/>
      <c r="EQ1859"/>
      <c r="ER1859"/>
      <c r="ES1859"/>
      <c r="ET1859"/>
      <c r="EU1859"/>
      <c r="EV1859"/>
      <c r="EW1859"/>
      <c r="EX1859"/>
      <c r="EY1859"/>
    </row>
    <row r="1860" spans="1:155">
      <c r="A1860"/>
      <c r="B1860"/>
      <c r="C1860"/>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c r="CW1860"/>
      <c r="CX1860"/>
      <c r="CY1860"/>
      <c r="CZ1860"/>
      <c r="DA1860"/>
      <c r="DB1860"/>
      <c r="DC1860"/>
      <c r="DD1860"/>
      <c r="DE1860"/>
      <c r="DF1860"/>
      <c r="DG1860"/>
      <c r="DH1860"/>
      <c r="DI1860"/>
      <c r="DJ1860"/>
      <c r="DK1860"/>
      <c r="DL1860"/>
      <c r="DM1860"/>
      <c r="DN1860"/>
      <c r="DO1860"/>
      <c r="DP1860"/>
      <c r="DQ1860"/>
      <c r="DR1860"/>
      <c r="DS1860"/>
      <c r="DT1860"/>
      <c r="DU1860"/>
      <c r="DV1860"/>
      <c r="DW1860"/>
      <c r="DX1860"/>
      <c r="DY1860"/>
      <c r="DZ1860"/>
      <c r="EA1860"/>
      <c r="EB1860"/>
      <c r="EC1860"/>
      <c r="ED1860"/>
      <c r="EE1860"/>
      <c r="EF1860"/>
      <c r="EG1860"/>
      <c r="EH1860"/>
      <c r="EI1860"/>
      <c r="EJ1860"/>
      <c r="EK1860"/>
      <c r="EL1860"/>
      <c r="EM1860"/>
      <c r="EN1860"/>
      <c r="EO1860"/>
      <c r="EP1860"/>
      <c r="EQ1860"/>
      <c r="ER1860"/>
      <c r="ES1860"/>
      <c r="ET1860"/>
      <c r="EU1860"/>
      <c r="EV1860"/>
      <c r="EW1860"/>
      <c r="EX1860"/>
      <c r="EY1860"/>
    </row>
    <row r="1861" spans="1:155">
      <c r="A1861"/>
      <c r="B1861"/>
      <c r="C1861"/>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c r="CW1861"/>
      <c r="CX1861"/>
      <c r="CY1861"/>
      <c r="CZ1861"/>
      <c r="DA1861"/>
      <c r="DB1861"/>
      <c r="DC1861"/>
      <c r="DD1861"/>
      <c r="DE1861"/>
      <c r="DF1861"/>
      <c r="DG1861"/>
      <c r="DH1861"/>
      <c r="DI1861"/>
      <c r="DJ1861"/>
      <c r="DK1861"/>
      <c r="DL1861"/>
      <c r="DM1861"/>
      <c r="DN1861"/>
      <c r="DO1861"/>
      <c r="DP1861"/>
      <c r="DQ1861"/>
      <c r="DR1861"/>
      <c r="DS1861"/>
      <c r="DT1861"/>
      <c r="DU1861"/>
      <c r="DV1861"/>
      <c r="DW1861"/>
      <c r="DX1861"/>
      <c r="DY1861"/>
      <c r="DZ1861"/>
      <c r="EA1861"/>
      <c r="EB1861"/>
      <c r="EC1861"/>
      <c r="ED1861"/>
      <c r="EE1861"/>
      <c r="EF1861"/>
      <c r="EG1861"/>
      <c r="EH1861"/>
      <c r="EI1861"/>
      <c r="EJ1861"/>
      <c r="EK1861"/>
      <c r="EL1861"/>
      <c r="EM1861"/>
      <c r="EN1861"/>
      <c r="EO1861"/>
      <c r="EP1861"/>
      <c r="EQ1861"/>
      <c r="ER1861"/>
      <c r="ES1861"/>
      <c r="ET1861"/>
      <c r="EU1861"/>
      <c r="EV1861"/>
      <c r="EW1861"/>
      <c r="EX1861"/>
      <c r="EY1861"/>
    </row>
    <row r="1862" spans="1:155">
      <c r="A1862"/>
      <c r="B1862"/>
      <c r="C1862"/>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c r="CW1862"/>
      <c r="CX1862"/>
      <c r="CY1862"/>
      <c r="CZ1862"/>
      <c r="DA1862"/>
      <c r="DB1862"/>
      <c r="DC1862"/>
      <c r="DD1862"/>
      <c r="DE1862"/>
      <c r="DF1862"/>
      <c r="DG1862"/>
      <c r="DH1862"/>
      <c r="DI1862"/>
      <c r="DJ1862"/>
      <c r="DK1862"/>
      <c r="DL1862"/>
      <c r="DM1862"/>
      <c r="DN1862"/>
      <c r="DO1862"/>
      <c r="DP1862"/>
      <c r="DQ1862"/>
      <c r="DR1862"/>
      <c r="DS1862"/>
      <c r="DT1862"/>
      <c r="DU1862"/>
      <c r="DV1862"/>
      <c r="DW1862"/>
      <c r="DX1862"/>
      <c r="DY1862"/>
      <c r="DZ1862"/>
      <c r="EA1862"/>
      <c r="EB1862"/>
      <c r="EC1862"/>
      <c r="ED1862"/>
      <c r="EE1862"/>
      <c r="EF1862"/>
      <c r="EG1862"/>
      <c r="EH1862"/>
      <c r="EI1862"/>
      <c r="EJ1862"/>
      <c r="EK1862"/>
      <c r="EL1862"/>
      <c r="EM1862"/>
      <c r="EN1862"/>
      <c r="EO1862"/>
      <c r="EP1862"/>
      <c r="EQ1862"/>
      <c r="ER1862"/>
      <c r="ES1862"/>
      <c r="ET1862"/>
      <c r="EU1862"/>
      <c r="EV1862"/>
      <c r="EW1862"/>
      <c r="EX1862"/>
      <c r="EY1862"/>
    </row>
    <row r="1863" spans="1:155">
      <c r="A1863"/>
      <c r="B1863"/>
      <c r="C1863"/>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c r="CW1863"/>
      <c r="CX1863"/>
      <c r="CY1863"/>
      <c r="CZ1863"/>
      <c r="DA1863"/>
      <c r="DB1863"/>
      <c r="DC1863"/>
      <c r="DD1863"/>
      <c r="DE1863"/>
      <c r="DF1863"/>
      <c r="DG1863"/>
      <c r="DH1863"/>
      <c r="DI1863"/>
      <c r="DJ1863"/>
      <c r="DK1863"/>
      <c r="DL1863"/>
      <c r="DM1863"/>
      <c r="DN1863"/>
      <c r="DO1863"/>
      <c r="DP1863"/>
      <c r="DQ1863"/>
      <c r="DR1863"/>
      <c r="DS1863"/>
      <c r="DT1863"/>
      <c r="DU1863"/>
      <c r="DV1863"/>
      <c r="DW1863"/>
      <c r="DX1863"/>
      <c r="DY1863"/>
      <c r="DZ1863"/>
      <c r="EA1863"/>
      <c r="EB1863"/>
      <c r="EC1863"/>
      <c r="ED1863"/>
      <c r="EE1863"/>
      <c r="EF1863"/>
      <c r="EG1863"/>
      <c r="EH1863"/>
      <c r="EI1863"/>
      <c r="EJ1863"/>
      <c r="EK1863"/>
      <c r="EL1863"/>
      <c r="EM1863"/>
      <c r="EN1863"/>
      <c r="EO1863"/>
      <c r="EP1863"/>
      <c r="EQ1863"/>
      <c r="ER1863"/>
      <c r="ES1863"/>
      <c r="ET1863"/>
      <c r="EU1863"/>
      <c r="EV1863"/>
      <c r="EW1863"/>
      <c r="EX1863"/>
      <c r="EY1863"/>
    </row>
    <row r="1864" spans="1:155">
      <c r="A1864"/>
      <c r="B1864"/>
      <c r="C1864"/>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c r="CW1864"/>
      <c r="CX1864"/>
      <c r="CY1864"/>
      <c r="CZ1864"/>
      <c r="DA1864"/>
      <c r="DB1864"/>
      <c r="DC1864"/>
      <c r="DD1864"/>
      <c r="DE1864"/>
      <c r="DF1864"/>
      <c r="DG1864"/>
      <c r="DH1864"/>
      <c r="DI1864"/>
      <c r="DJ1864"/>
      <c r="DK1864"/>
      <c r="DL1864"/>
      <c r="DM1864"/>
      <c r="DN1864"/>
      <c r="DO1864"/>
      <c r="DP1864"/>
      <c r="DQ1864"/>
      <c r="DR1864"/>
      <c r="DS1864"/>
      <c r="DT1864"/>
      <c r="DU1864"/>
      <c r="DV1864"/>
      <c r="DW1864"/>
      <c r="DX1864"/>
      <c r="DY1864"/>
      <c r="DZ1864"/>
      <c r="EA1864"/>
      <c r="EB1864"/>
      <c r="EC1864"/>
      <c r="ED1864"/>
      <c r="EE1864"/>
      <c r="EF1864"/>
      <c r="EG1864"/>
      <c r="EH1864"/>
      <c r="EI1864"/>
      <c r="EJ1864"/>
      <c r="EK1864"/>
      <c r="EL1864"/>
      <c r="EM1864"/>
      <c r="EN1864"/>
      <c r="EO1864"/>
      <c r="EP1864"/>
      <c r="EQ1864"/>
      <c r="ER1864"/>
      <c r="ES1864"/>
      <c r="ET1864"/>
      <c r="EU1864"/>
      <c r="EV1864"/>
      <c r="EW1864"/>
      <c r="EX1864"/>
      <c r="EY1864"/>
    </row>
    <row r="1865" spans="1:155">
      <c r="A1865"/>
      <c r="B1865"/>
      <c r="C1865"/>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c r="CW1865"/>
      <c r="CX1865"/>
      <c r="CY1865"/>
      <c r="CZ1865"/>
      <c r="DA1865"/>
      <c r="DB1865"/>
      <c r="DC1865"/>
      <c r="DD1865"/>
      <c r="DE1865"/>
      <c r="DF1865"/>
      <c r="DG1865"/>
      <c r="DH1865"/>
      <c r="DI1865"/>
      <c r="DJ1865"/>
      <c r="DK1865"/>
      <c r="DL1865"/>
      <c r="DM1865"/>
      <c r="DN1865"/>
      <c r="DO1865"/>
      <c r="DP1865"/>
      <c r="DQ1865"/>
      <c r="DR1865"/>
      <c r="DS1865"/>
      <c r="DT1865"/>
      <c r="DU1865"/>
      <c r="DV1865"/>
      <c r="DW1865"/>
      <c r="DX1865"/>
      <c r="DY1865"/>
      <c r="DZ1865"/>
      <c r="EA1865"/>
      <c r="EB1865"/>
      <c r="EC1865"/>
      <c r="ED1865"/>
      <c r="EE1865"/>
      <c r="EF1865"/>
      <c r="EG1865"/>
      <c r="EH1865"/>
      <c r="EI1865"/>
      <c r="EJ1865"/>
      <c r="EK1865"/>
      <c r="EL1865"/>
      <c r="EM1865"/>
      <c r="EN1865"/>
      <c r="EO1865"/>
      <c r="EP1865"/>
      <c r="EQ1865"/>
      <c r="ER1865"/>
      <c r="ES1865"/>
      <c r="ET1865"/>
      <c r="EU1865"/>
      <c r="EV1865"/>
      <c r="EW1865"/>
      <c r="EX1865"/>
      <c r="EY1865"/>
    </row>
    <row r="1866" spans="1:155">
      <c r="A1866"/>
      <c r="B1866"/>
      <c r="C1866"/>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c r="CW1866"/>
      <c r="CX1866"/>
      <c r="CY1866"/>
      <c r="CZ1866"/>
      <c r="DA1866"/>
      <c r="DB1866"/>
      <c r="DC1866"/>
      <c r="DD1866"/>
      <c r="DE1866"/>
      <c r="DF1866"/>
      <c r="DG1866"/>
      <c r="DH1866"/>
      <c r="DI1866"/>
      <c r="DJ1866"/>
      <c r="DK1866"/>
      <c r="DL1866"/>
      <c r="DM1866"/>
      <c r="DN1866"/>
      <c r="DO1866"/>
      <c r="DP1866"/>
      <c r="DQ1866"/>
      <c r="DR1866"/>
      <c r="DS1866"/>
      <c r="DT1866"/>
      <c r="DU1866"/>
      <c r="DV1866"/>
      <c r="DW1866"/>
      <c r="DX1866"/>
      <c r="DY1866"/>
      <c r="DZ1866"/>
      <c r="EA1866"/>
      <c r="EB1866"/>
      <c r="EC1866"/>
      <c r="ED1866"/>
      <c r="EE1866"/>
      <c r="EF1866"/>
      <c r="EG1866"/>
      <c r="EH1866"/>
      <c r="EI1866"/>
      <c r="EJ1866"/>
      <c r="EK1866"/>
      <c r="EL1866"/>
      <c r="EM1866"/>
      <c r="EN1866"/>
      <c r="EO1866"/>
      <c r="EP1866"/>
      <c r="EQ1866"/>
      <c r="ER1866"/>
      <c r="ES1866"/>
      <c r="ET1866"/>
      <c r="EU1866"/>
      <c r="EV1866"/>
      <c r="EW1866"/>
      <c r="EX1866"/>
      <c r="EY1866"/>
    </row>
    <row r="1867" spans="1:155">
      <c r="A1867"/>
      <c r="B1867"/>
      <c r="C1867"/>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c r="CW1867"/>
      <c r="CX1867"/>
      <c r="CY1867"/>
      <c r="CZ1867"/>
      <c r="DA1867"/>
      <c r="DB1867"/>
      <c r="DC1867"/>
      <c r="DD1867"/>
      <c r="DE1867"/>
      <c r="DF1867"/>
      <c r="DG1867"/>
      <c r="DH1867"/>
      <c r="DI1867"/>
      <c r="DJ1867"/>
      <c r="DK1867"/>
      <c r="DL1867"/>
      <c r="DM1867"/>
      <c r="DN1867"/>
      <c r="DO1867"/>
      <c r="DP1867"/>
      <c r="DQ1867"/>
      <c r="DR1867"/>
      <c r="DS1867"/>
      <c r="DT1867"/>
      <c r="DU1867"/>
      <c r="DV1867"/>
      <c r="DW1867"/>
      <c r="DX1867"/>
      <c r="DY1867"/>
      <c r="DZ1867"/>
      <c r="EA1867"/>
      <c r="EB1867"/>
      <c r="EC1867"/>
      <c r="ED1867"/>
      <c r="EE1867"/>
      <c r="EF1867"/>
      <c r="EG1867"/>
      <c r="EH1867"/>
      <c r="EI1867"/>
      <c r="EJ1867"/>
      <c r="EK1867"/>
      <c r="EL1867"/>
      <c r="EM1867"/>
      <c r="EN1867"/>
      <c r="EO1867"/>
      <c r="EP1867"/>
      <c r="EQ1867"/>
      <c r="ER1867"/>
      <c r="ES1867"/>
      <c r="ET1867"/>
      <c r="EU1867"/>
      <c r="EV1867"/>
      <c r="EW1867"/>
      <c r="EX1867"/>
      <c r="EY1867"/>
    </row>
    <row r="1868" spans="1:155">
      <c r="A1868"/>
      <c r="B1868"/>
      <c r="C1868"/>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c r="CW1868"/>
      <c r="CX1868"/>
      <c r="CY1868"/>
      <c r="CZ1868"/>
      <c r="DA1868"/>
      <c r="DB1868"/>
      <c r="DC1868"/>
      <c r="DD1868"/>
      <c r="DE1868"/>
      <c r="DF1868"/>
      <c r="DG1868"/>
      <c r="DH1868"/>
      <c r="DI1868"/>
      <c r="DJ1868"/>
      <c r="DK1868"/>
      <c r="DL1868"/>
      <c r="DM1868"/>
      <c r="DN1868"/>
      <c r="DO1868"/>
      <c r="DP1868"/>
      <c r="DQ1868"/>
      <c r="DR1868"/>
      <c r="DS1868"/>
      <c r="DT1868"/>
      <c r="DU1868"/>
      <c r="DV1868"/>
      <c r="DW1868"/>
      <c r="DX1868"/>
      <c r="DY1868"/>
      <c r="DZ1868"/>
      <c r="EA1868"/>
      <c r="EB1868"/>
      <c r="EC1868"/>
      <c r="ED1868"/>
      <c r="EE1868"/>
      <c r="EF1868"/>
      <c r="EG1868"/>
      <c r="EH1868"/>
      <c r="EI1868"/>
      <c r="EJ1868"/>
      <c r="EK1868"/>
      <c r="EL1868"/>
      <c r="EM1868"/>
      <c r="EN1868"/>
      <c r="EO1868"/>
      <c r="EP1868"/>
      <c r="EQ1868"/>
      <c r="ER1868"/>
      <c r="ES1868"/>
      <c r="ET1868"/>
      <c r="EU1868"/>
      <c r="EV1868"/>
      <c r="EW1868"/>
      <c r="EX1868"/>
      <c r="EY1868"/>
    </row>
    <row r="1869" spans="1:155">
      <c r="A1869"/>
      <c r="B1869"/>
      <c r="C1869"/>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c r="CW1869"/>
      <c r="CX1869"/>
      <c r="CY1869"/>
      <c r="CZ1869"/>
      <c r="DA1869"/>
      <c r="DB1869"/>
      <c r="DC1869"/>
      <c r="DD1869"/>
      <c r="DE1869"/>
      <c r="DF1869"/>
      <c r="DG1869"/>
      <c r="DH1869"/>
      <c r="DI1869"/>
      <c r="DJ1869"/>
      <c r="DK1869"/>
      <c r="DL1869"/>
      <c r="DM1869"/>
      <c r="DN1869"/>
      <c r="DO1869"/>
      <c r="DP1869"/>
      <c r="DQ1869"/>
      <c r="DR1869"/>
      <c r="DS1869"/>
      <c r="DT1869"/>
      <c r="DU1869"/>
      <c r="DV1869"/>
      <c r="DW1869"/>
      <c r="DX1869"/>
      <c r="DY1869"/>
      <c r="DZ1869"/>
      <c r="EA1869"/>
      <c r="EB1869"/>
      <c r="EC1869"/>
      <c r="ED1869"/>
      <c r="EE1869"/>
      <c r="EF1869"/>
      <c r="EG1869"/>
      <c r="EH1869"/>
      <c r="EI1869"/>
      <c r="EJ1869"/>
      <c r="EK1869"/>
      <c r="EL1869"/>
      <c r="EM1869"/>
      <c r="EN1869"/>
      <c r="EO1869"/>
      <c r="EP1869"/>
      <c r="EQ1869"/>
      <c r="ER1869"/>
      <c r="ES1869"/>
      <c r="ET1869"/>
      <c r="EU1869"/>
      <c r="EV1869"/>
      <c r="EW1869"/>
      <c r="EX1869"/>
      <c r="EY1869"/>
    </row>
    <row r="1870" spans="1:155">
      <c r="A1870"/>
      <c r="B1870"/>
      <c r="C1870"/>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c r="CW1870"/>
      <c r="CX1870"/>
      <c r="CY1870"/>
      <c r="CZ1870"/>
      <c r="DA1870"/>
      <c r="DB1870"/>
      <c r="DC1870"/>
      <c r="DD1870"/>
      <c r="DE1870"/>
      <c r="DF1870"/>
      <c r="DG1870"/>
      <c r="DH1870"/>
      <c r="DI1870"/>
      <c r="DJ1870"/>
      <c r="DK1870"/>
      <c r="DL1870"/>
      <c r="DM1870"/>
      <c r="DN1870"/>
      <c r="DO1870"/>
      <c r="DP1870"/>
      <c r="DQ1870"/>
      <c r="DR1870"/>
      <c r="DS1870"/>
      <c r="DT1870"/>
      <c r="DU1870"/>
      <c r="DV1870"/>
      <c r="DW1870"/>
      <c r="DX1870"/>
      <c r="DY1870"/>
      <c r="DZ1870"/>
      <c r="EA1870"/>
      <c r="EB1870"/>
      <c r="EC1870"/>
      <c r="ED1870"/>
      <c r="EE1870"/>
      <c r="EF1870"/>
      <c r="EG1870"/>
      <c r="EH1870"/>
      <c r="EI1870"/>
      <c r="EJ1870"/>
      <c r="EK1870"/>
      <c r="EL1870"/>
      <c r="EM1870"/>
      <c r="EN1870"/>
      <c r="EO1870"/>
      <c r="EP1870"/>
      <c r="EQ1870"/>
      <c r="ER1870"/>
      <c r="ES1870"/>
      <c r="ET1870"/>
      <c r="EU1870"/>
      <c r="EV1870"/>
      <c r="EW1870"/>
      <c r="EX1870"/>
      <c r="EY1870"/>
    </row>
    <row r="1871" spans="1:155">
      <c r="A1871"/>
      <c r="B1871"/>
      <c r="C1871"/>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c r="CW1871"/>
      <c r="CX1871"/>
      <c r="CY1871"/>
      <c r="CZ1871"/>
      <c r="DA1871"/>
      <c r="DB1871"/>
      <c r="DC1871"/>
      <c r="DD1871"/>
      <c r="DE1871"/>
      <c r="DF1871"/>
      <c r="DG1871"/>
      <c r="DH1871"/>
      <c r="DI1871"/>
      <c r="DJ1871"/>
      <c r="DK1871"/>
      <c r="DL1871"/>
      <c r="DM1871"/>
      <c r="DN1871"/>
      <c r="DO1871"/>
      <c r="DP1871"/>
      <c r="DQ1871"/>
      <c r="DR1871"/>
      <c r="DS1871"/>
      <c r="DT1871"/>
      <c r="DU1871"/>
      <c r="DV1871"/>
      <c r="DW1871"/>
      <c r="DX1871"/>
      <c r="DY1871"/>
      <c r="DZ1871"/>
      <c r="EA1871"/>
      <c r="EB1871"/>
      <c r="EC1871"/>
      <c r="ED1871"/>
      <c r="EE1871"/>
      <c r="EF1871"/>
      <c r="EG1871"/>
      <c r="EH1871"/>
      <c r="EI1871"/>
      <c r="EJ1871"/>
      <c r="EK1871"/>
      <c r="EL1871"/>
      <c r="EM1871"/>
      <c r="EN1871"/>
      <c r="EO1871"/>
      <c r="EP1871"/>
      <c r="EQ1871"/>
      <c r="ER1871"/>
      <c r="ES1871"/>
      <c r="ET1871"/>
      <c r="EU1871"/>
      <c r="EV1871"/>
      <c r="EW1871"/>
      <c r="EX1871"/>
      <c r="EY1871"/>
    </row>
    <row r="1872" spans="1:155">
      <c r="A1872"/>
      <c r="B1872"/>
      <c r="C1872"/>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c r="CW1872"/>
      <c r="CX1872"/>
      <c r="CY1872"/>
      <c r="CZ1872"/>
      <c r="DA1872"/>
      <c r="DB1872"/>
      <c r="DC1872"/>
      <c r="DD1872"/>
      <c r="DE1872"/>
      <c r="DF1872"/>
      <c r="DG1872"/>
      <c r="DH1872"/>
      <c r="DI1872"/>
      <c r="DJ1872"/>
      <c r="DK1872"/>
      <c r="DL1872"/>
      <c r="DM1872"/>
      <c r="DN1872"/>
      <c r="DO1872"/>
      <c r="DP1872"/>
      <c r="DQ1872"/>
      <c r="DR1872"/>
      <c r="DS1872"/>
      <c r="DT1872"/>
      <c r="DU1872"/>
      <c r="DV1872"/>
      <c r="DW1872"/>
      <c r="DX1872"/>
      <c r="DY1872"/>
      <c r="DZ1872"/>
      <c r="EA1872"/>
      <c r="EB1872"/>
      <c r="EC1872"/>
      <c r="ED1872"/>
      <c r="EE1872"/>
      <c r="EF1872"/>
      <c r="EG1872"/>
      <c r="EH1872"/>
      <c r="EI1872"/>
      <c r="EJ1872"/>
      <c r="EK1872"/>
      <c r="EL1872"/>
      <c r="EM1872"/>
      <c r="EN1872"/>
      <c r="EO1872"/>
      <c r="EP1872"/>
      <c r="EQ1872"/>
      <c r="ER1872"/>
      <c r="ES1872"/>
      <c r="ET1872"/>
      <c r="EU1872"/>
      <c r="EV1872"/>
      <c r="EW1872"/>
      <c r="EX1872"/>
      <c r="EY1872"/>
    </row>
    <row r="1873" spans="1:155">
      <c r="A1873"/>
      <c r="B1873"/>
      <c r="C1873"/>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c r="CW1873"/>
      <c r="CX1873"/>
      <c r="CY1873"/>
      <c r="CZ1873"/>
      <c r="DA1873"/>
      <c r="DB1873"/>
      <c r="DC1873"/>
      <c r="DD1873"/>
      <c r="DE1873"/>
      <c r="DF1873"/>
      <c r="DG1873"/>
      <c r="DH1873"/>
      <c r="DI1873"/>
      <c r="DJ1873"/>
      <c r="DK1873"/>
      <c r="DL1873"/>
      <c r="DM1873"/>
      <c r="DN1873"/>
      <c r="DO1873"/>
      <c r="DP1873"/>
      <c r="DQ1873"/>
      <c r="DR1873"/>
      <c r="DS1873"/>
      <c r="DT1873"/>
      <c r="DU1873"/>
      <c r="DV1873"/>
      <c r="DW1873"/>
      <c r="DX1873"/>
      <c r="DY1873"/>
      <c r="DZ1873"/>
      <c r="EA1873"/>
      <c r="EB1873"/>
      <c r="EC1873"/>
      <c r="ED1873"/>
      <c r="EE1873"/>
      <c r="EF1873"/>
      <c r="EG1873"/>
      <c r="EH1873"/>
      <c r="EI1873"/>
      <c r="EJ1873"/>
      <c r="EK1873"/>
      <c r="EL1873"/>
      <c r="EM1873"/>
      <c r="EN1873"/>
      <c r="EO1873"/>
      <c r="EP1873"/>
      <c r="EQ1873"/>
      <c r="ER1873"/>
      <c r="ES1873"/>
      <c r="ET1873"/>
      <c r="EU1873"/>
      <c r="EV1873"/>
      <c r="EW1873"/>
      <c r="EX1873"/>
      <c r="EY1873"/>
    </row>
    <row r="1874" spans="1:155">
      <c r="A1874"/>
      <c r="B1874"/>
      <c r="C1874"/>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c r="CW1874"/>
      <c r="CX1874"/>
      <c r="CY1874"/>
      <c r="CZ1874"/>
      <c r="DA1874"/>
      <c r="DB1874"/>
      <c r="DC1874"/>
      <c r="DD1874"/>
      <c r="DE1874"/>
      <c r="DF1874"/>
      <c r="DG1874"/>
      <c r="DH1874"/>
      <c r="DI1874"/>
      <c r="DJ1874"/>
      <c r="DK1874"/>
      <c r="DL1874"/>
      <c r="DM1874"/>
      <c r="DN1874"/>
      <c r="DO1874"/>
      <c r="DP1874"/>
      <c r="DQ1874"/>
      <c r="DR1874"/>
      <c r="DS1874"/>
      <c r="DT1874"/>
      <c r="DU1874"/>
      <c r="DV1874"/>
      <c r="DW1874"/>
      <c r="DX1874"/>
      <c r="DY1874"/>
      <c r="DZ1874"/>
      <c r="EA1874"/>
      <c r="EB1874"/>
      <c r="EC1874"/>
      <c r="ED1874"/>
      <c r="EE1874"/>
      <c r="EF1874"/>
      <c r="EG1874"/>
      <c r="EH1874"/>
      <c r="EI1874"/>
      <c r="EJ1874"/>
      <c r="EK1874"/>
      <c r="EL1874"/>
      <c r="EM1874"/>
      <c r="EN1874"/>
      <c r="EO1874"/>
      <c r="EP1874"/>
      <c r="EQ1874"/>
      <c r="ER1874"/>
      <c r="ES1874"/>
      <c r="ET1874"/>
      <c r="EU1874"/>
      <c r="EV1874"/>
      <c r="EW1874"/>
      <c r="EX1874"/>
      <c r="EY1874"/>
    </row>
    <row r="1875" spans="1:155">
      <c r="A1875"/>
      <c r="B1875"/>
      <c r="C1875"/>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c r="CW1875"/>
      <c r="CX1875"/>
      <c r="CY1875"/>
      <c r="CZ1875"/>
      <c r="DA1875"/>
      <c r="DB1875"/>
      <c r="DC1875"/>
      <c r="DD1875"/>
      <c r="DE1875"/>
      <c r="DF1875"/>
      <c r="DG1875"/>
      <c r="DH1875"/>
      <c r="DI1875"/>
      <c r="DJ1875"/>
      <c r="DK1875"/>
      <c r="DL1875"/>
      <c r="DM1875"/>
      <c r="DN1875"/>
      <c r="DO1875"/>
      <c r="DP1875"/>
      <c r="DQ1875"/>
      <c r="DR1875"/>
      <c r="DS1875"/>
      <c r="DT1875"/>
      <c r="DU1875"/>
      <c r="DV1875"/>
      <c r="DW1875"/>
      <c r="DX1875"/>
      <c r="DY1875"/>
      <c r="DZ1875"/>
      <c r="EA1875"/>
      <c r="EB1875"/>
      <c r="EC1875"/>
      <c r="ED1875"/>
      <c r="EE1875"/>
      <c r="EF1875"/>
      <c r="EG1875"/>
      <c r="EH1875"/>
      <c r="EI1875"/>
      <c r="EJ1875"/>
      <c r="EK1875"/>
      <c r="EL1875"/>
      <c r="EM1875"/>
      <c r="EN1875"/>
      <c r="EO1875"/>
      <c r="EP1875"/>
      <c r="EQ1875"/>
      <c r="ER1875"/>
      <c r="ES1875"/>
      <c r="ET1875"/>
      <c r="EU1875"/>
      <c r="EV1875"/>
      <c r="EW1875"/>
      <c r="EX1875"/>
      <c r="EY1875"/>
    </row>
    <row r="1876" spans="1:155">
      <c r="A1876"/>
      <c r="B1876"/>
      <c r="C1876"/>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c r="CW1876"/>
      <c r="CX1876"/>
      <c r="CY1876"/>
      <c r="CZ1876"/>
      <c r="DA1876"/>
      <c r="DB1876"/>
      <c r="DC1876"/>
      <c r="DD1876"/>
      <c r="DE1876"/>
      <c r="DF1876"/>
      <c r="DG1876"/>
      <c r="DH1876"/>
      <c r="DI1876"/>
      <c r="DJ1876"/>
      <c r="DK1876"/>
      <c r="DL1876"/>
      <c r="DM1876"/>
      <c r="DN1876"/>
      <c r="DO1876"/>
      <c r="DP1876"/>
      <c r="DQ1876"/>
      <c r="DR1876"/>
      <c r="DS1876"/>
      <c r="DT1876"/>
      <c r="DU1876"/>
      <c r="DV1876"/>
      <c r="DW1876"/>
      <c r="DX1876"/>
      <c r="DY1876"/>
      <c r="DZ1876"/>
      <c r="EA1876"/>
      <c r="EB1876"/>
      <c r="EC1876"/>
      <c r="ED1876"/>
      <c r="EE1876"/>
      <c r="EF1876"/>
      <c r="EG1876"/>
      <c r="EH1876"/>
      <c r="EI1876"/>
      <c r="EJ1876"/>
      <c r="EK1876"/>
      <c r="EL1876"/>
      <c r="EM1876"/>
      <c r="EN1876"/>
      <c r="EO1876"/>
      <c r="EP1876"/>
      <c r="EQ1876"/>
      <c r="ER1876"/>
      <c r="ES1876"/>
      <c r="ET1876"/>
      <c r="EU1876"/>
      <c r="EV1876"/>
      <c r="EW1876"/>
      <c r="EX1876"/>
      <c r="EY1876"/>
    </row>
    <row r="1877" spans="1:155">
      <c r="A1877"/>
      <c r="B1877"/>
      <c r="C1877"/>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c r="CW1877"/>
      <c r="CX1877"/>
      <c r="CY1877"/>
      <c r="CZ1877"/>
      <c r="DA1877"/>
      <c r="DB1877"/>
      <c r="DC1877"/>
      <c r="DD1877"/>
      <c r="DE1877"/>
      <c r="DF1877"/>
      <c r="DG1877"/>
      <c r="DH1877"/>
      <c r="DI1877"/>
      <c r="DJ1877"/>
      <c r="DK1877"/>
      <c r="DL1877"/>
      <c r="DM1877"/>
      <c r="DN1877"/>
      <c r="DO1877"/>
      <c r="DP1877"/>
      <c r="DQ1877"/>
      <c r="DR1877"/>
      <c r="DS1877"/>
      <c r="DT1877"/>
      <c r="DU1877"/>
      <c r="DV1877"/>
      <c r="DW1877"/>
      <c r="DX1877"/>
      <c r="DY1877"/>
      <c r="DZ1877"/>
      <c r="EA1877"/>
      <c r="EB1877"/>
      <c r="EC1877"/>
      <c r="ED1877"/>
      <c r="EE1877"/>
      <c r="EF1877"/>
      <c r="EG1877"/>
      <c r="EH1877"/>
      <c r="EI1877"/>
      <c r="EJ1877"/>
      <c r="EK1877"/>
      <c r="EL1877"/>
      <c r="EM1877"/>
      <c r="EN1877"/>
      <c r="EO1877"/>
      <c r="EP1877"/>
      <c r="EQ1877"/>
      <c r="ER1877"/>
      <c r="ES1877"/>
      <c r="ET1877"/>
      <c r="EU1877"/>
      <c r="EV1877"/>
      <c r="EW1877"/>
      <c r="EX1877"/>
      <c r="EY1877"/>
    </row>
    <row r="1878" spans="1:155">
      <c r="A1878"/>
      <c r="B1878"/>
      <c r="C1878"/>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c r="CW1878"/>
      <c r="CX1878"/>
      <c r="CY1878"/>
      <c r="CZ1878"/>
      <c r="DA1878"/>
      <c r="DB1878"/>
      <c r="DC1878"/>
      <c r="DD1878"/>
      <c r="DE1878"/>
      <c r="DF1878"/>
      <c r="DG1878"/>
      <c r="DH1878"/>
      <c r="DI1878"/>
      <c r="DJ1878"/>
      <c r="DK1878"/>
      <c r="DL1878"/>
      <c r="DM1878"/>
      <c r="DN1878"/>
      <c r="DO1878"/>
      <c r="DP1878"/>
      <c r="DQ1878"/>
      <c r="DR1878"/>
      <c r="DS1878"/>
      <c r="DT1878"/>
      <c r="DU1878"/>
      <c r="DV1878"/>
      <c r="DW1878"/>
      <c r="DX1878"/>
      <c r="DY1878"/>
      <c r="DZ1878"/>
      <c r="EA1878"/>
      <c r="EB1878"/>
      <c r="EC1878"/>
      <c r="ED1878"/>
      <c r="EE1878"/>
      <c r="EF1878"/>
      <c r="EG1878"/>
      <c r="EH1878"/>
      <c r="EI1878"/>
      <c r="EJ1878"/>
      <c r="EK1878"/>
      <c r="EL1878"/>
      <c r="EM1878"/>
      <c r="EN1878"/>
      <c r="EO1878"/>
      <c r="EP1878"/>
      <c r="EQ1878"/>
      <c r="ER1878"/>
      <c r="ES1878"/>
      <c r="ET1878"/>
      <c r="EU1878"/>
      <c r="EV1878"/>
      <c r="EW1878"/>
      <c r="EX1878"/>
      <c r="EY1878"/>
    </row>
    <row r="1879" spans="1:155">
      <c r="A1879"/>
      <c r="B1879"/>
      <c r="C1879"/>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c r="CW1879"/>
      <c r="CX1879"/>
      <c r="CY1879"/>
      <c r="CZ1879"/>
      <c r="DA1879"/>
      <c r="DB1879"/>
      <c r="DC1879"/>
      <c r="DD1879"/>
      <c r="DE1879"/>
      <c r="DF1879"/>
      <c r="DG1879"/>
      <c r="DH1879"/>
      <c r="DI1879"/>
      <c r="DJ1879"/>
      <c r="DK1879"/>
      <c r="DL1879"/>
      <c r="DM1879"/>
      <c r="DN1879"/>
      <c r="DO1879"/>
      <c r="DP1879"/>
      <c r="DQ1879"/>
      <c r="DR1879"/>
      <c r="DS1879"/>
      <c r="DT1879"/>
      <c r="DU1879"/>
      <c r="DV1879"/>
      <c r="DW1879"/>
      <c r="DX1879"/>
      <c r="DY1879"/>
      <c r="DZ1879"/>
      <c r="EA1879"/>
      <c r="EB1879"/>
      <c r="EC1879"/>
      <c r="ED1879"/>
      <c r="EE1879"/>
      <c r="EF1879"/>
      <c r="EG1879"/>
      <c r="EH1879"/>
      <c r="EI1879"/>
      <c r="EJ1879"/>
      <c r="EK1879"/>
      <c r="EL1879"/>
      <c r="EM1879"/>
      <c r="EN1879"/>
      <c r="EO1879"/>
      <c r="EP1879"/>
      <c r="EQ1879"/>
      <c r="ER1879"/>
      <c r="ES1879"/>
      <c r="ET1879"/>
      <c r="EU1879"/>
      <c r="EV1879"/>
      <c r="EW1879"/>
      <c r="EX1879"/>
      <c r="EY1879"/>
    </row>
    <row r="1880" spans="1:155">
      <c r="A1880"/>
      <c r="B1880"/>
      <c r="C1880"/>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c r="CW1880"/>
      <c r="CX1880"/>
      <c r="CY1880"/>
      <c r="CZ1880"/>
      <c r="DA1880"/>
      <c r="DB1880"/>
      <c r="DC1880"/>
      <c r="DD1880"/>
      <c r="DE1880"/>
      <c r="DF1880"/>
      <c r="DG1880"/>
      <c r="DH1880"/>
      <c r="DI1880"/>
      <c r="DJ1880"/>
      <c r="DK1880"/>
      <c r="DL1880"/>
      <c r="DM1880"/>
      <c r="DN1880"/>
      <c r="DO1880"/>
      <c r="DP1880"/>
      <c r="DQ1880"/>
      <c r="DR1880"/>
      <c r="DS1880"/>
      <c r="DT1880"/>
      <c r="DU1880"/>
      <c r="DV1880"/>
      <c r="DW1880"/>
      <c r="DX1880"/>
      <c r="DY1880"/>
      <c r="DZ1880"/>
      <c r="EA1880"/>
      <c r="EB1880"/>
      <c r="EC1880"/>
      <c r="ED1880"/>
      <c r="EE1880"/>
      <c r="EF1880"/>
      <c r="EG1880"/>
      <c r="EH1880"/>
      <c r="EI1880"/>
      <c r="EJ1880"/>
      <c r="EK1880"/>
      <c r="EL1880"/>
      <c r="EM1880"/>
      <c r="EN1880"/>
      <c r="EO1880"/>
      <c r="EP1880"/>
      <c r="EQ1880"/>
      <c r="ER1880"/>
      <c r="ES1880"/>
      <c r="ET1880"/>
      <c r="EU1880"/>
      <c r="EV1880"/>
      <c r="EW1880"/>
      <c r="EX1880"/>
      <c r="EY1880"/>
    </row>
    <row r="1881" spans="1:155">
      <c r="A1881"/>
      <c r="B1881"/>
      <c r="C1881"/>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c r="CW1881"/>
      <c r="CX1881"/>
      <c r="CY1881"/>
      <c r="CZ1881"/>
      <c r="DA1881"/>
      <c r="DB1881"/>
      <c r="DC1881"/>
      <c r="DD1881"/>
      <c r="DE1881"/>
      <c r="DF1881"/>
      <c r="DG1881"/>
      <c r="DH1881"/>
      <c r="DI1881"/>
      <c r="DJ1881"/>
      <c r="DK1881"/>
      <c r="DL1881"/>
      <c r="DM1881"/>
      <c r="DN1881"/>
      <c r="DO1881"/>
      <c r="DP1881"/>
      <c r="DQ1881"/>
      <c r="DR1881"/>
      <c r="DS1881"/>
      <c r="DT1881"/>
      <c r="DU1881"/>
      <c r="DV1881"/>
      <c r="DW1881"/>
      <c r="DX1881"/>
      <c r="DY1881"/>
      <c r="DZ1881"/>
      <c r="EA1881"/>
      <c r="EB1881"/>
      <c r="EC1881"/>
      <c r="ED1881"/>
      <c r="EE1881"/>
      <c r="EF1881"/>
      <c r="EG1881"/>
      <c r="EH1881"/>
      <c r="EI1881"/>
      <c r="EJ1881"/>
      <c r="EK1881"/>
      <c r="EL1881"/>
      <c r="EM1881"/>
      <c r="EN1881"/>
      <c r="EO1881"/>
      <c r="EP1881"/>
      <c r="EQ1881"/>
      <c r="ER1881"/>
      <c r="ES1881"/>
      <c r="ET1881"/>
      <c r="EU1881"/>
      <c r="EV1881"/>
      <c r="EW1881"/>
      <c r="EX1881"/>
      <c r="EY1881"/>
    </row>
    <row r="1882" spans="1:155">
      <c r="A1882"/>
      <c r="B1882"/>
      <c r="C1882"/>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c r="CW1882"/>
      <c r="CX1882"/>
      <c r="CY1882"/>
      <c r="CZ1882"/>
      <c r="DA1882"/>
      <c r="DB1882"/>
      <c r="DC1882"/>
      <c r="DD1882"/>
      <c r="DE1882"/>
      <c r="DF1882"/>
      <c r="DG1882"/>
      <c r="DH1882"/>
      <c r="DI1882"/>
      <c r="DJ1882"/>
      <c r="DK1882"/>
      <c r="DL1882"/>
      <c r="DM1882"/>
      <c r="DN1882"/>
      <c r="DO1882"/>
      <c r="DP1882"/>
      <c r="DQ1882"/>
      <c r="DR1882"/>
      <c r="DS1882"/>
      <c r="DT1882"/>
      <c r="DU1882"/>
      <c r="DV1882"/>
      <c r="DW1882"/>
      <c r="DX1882"/>
      <c r="DY1882"/>
      <c r="DZ1882"/>
      <c r="EA1882"/>
      <c r="EB1882"/>
      <c r="EC1882"/>
      <c r="ED1882"/>
      <c r="EE1882"/>
      <c r="EF1882"/>
      <c r="EG1882"/>
      <c r="EH1882"/>
      <c r="EI1882"/>
      <c r="EJ1882"/>
      <c r="EK1882"/>
      <c r="EL1882"/>
      <c r="EM1882"/>
      <c r="EN1882"/>
      <c r="EO1882"/>
      <c r="EP1882"/>
      <c r="EQ1882"/>
      <c r="ER1882"/>
      <c r="ES1882"/>
      <c r="ET1882"/>
      <c r="EU1882"/>
      <c r="EV1882"/>
      <c r="EW1882"/>
      <c r="EX1882"/>
      <c r="EY1882"/>
    </row>
    <row r="1883" spans="1:155">
      <c r="A1883"/>
      <c r="B1883"/>
      <c r="C1883"/>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c r="CW1883"/>
      <c r="CX1883"/>
      <c r="CY1883"/>
      <c r="CZ1883"/>
      <c r="DA1883"/>
      <c r="DB1883"/>
      <c r="DC1883"/>
      <c r="DD1883"/>
      <c r="DE1883"/>
      <c r="DF1883"/>
      <c r="DG1883"/>
      <c r="DH1883"/>
      <c r="DI1883"/>
      <c r="DJ1883"/>
      <c r="DK1883"/>
      <c r="DL1883"/>
      <c r="DM1883"/>
      <c r="DN1883"/>
      <c r="DO1883"/>
      <c r="DP1883"/>
      <c r="DQ1883"/>
      <c r="DR1883"/>
      <c r="DS1883"/>
      <c r="DT1883"/>
      <c r="DU1883"/>
      <c r="DV1883"/>
      <c r="DW1883"/>
      <c r="DX1883"/>
      <c r="DY1883"/>
      <c r="DZ1883"/>
      <c r="EA1883"/>
      <c r="EB1883"/>
      <c r="EC1883"/>
      <c r="ED1883"/>
      <c r="EE1883"/>
      <c r="EF1883"/>
      <c r="EG1883"/>
      <c r="EH1883"/>
      <c r="EI1883"/>
      <c r="EJ1883"/>
      <c r="EK1883"/>
      <c r="EL1883"/>
      <c r="EM1883"/>
      <c r="EN1883"/>
      <c r="EO1883"/>
      <c r="EP1883"/>
      <c r="EQ1883"/>
      <c r="ER1883"/>
      <c r="ES1883"/>
      <c r="ET1883"/>
      <c r="EU1883"/>
      <c r="EV1883"/>
      <c r="EW1883"/>
      <c r="EX1883"/>
      <c r="EY1883"/>
    </row>
    <row r="1884" spans="1:155">
      <c r="A1884"/>
      <c r="B1884"/>
      <c r="C1884"/>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c r="CW1884"/>
      <c r="CX1884"/>
      <c r="CY1884"/>
      <c r="CZ1884"/>
      <c r="DA1884"/>
      <c r="DB1884"/>
      <c r="DC1884"/>
      <c r="DD1884"/>
      <c r="DE1884"/>
      <c r="DF1884"/>
      <c r="DG1884"/>
      <c r="DH1884"/>
      <c r="DI1884"/>
      <c r="DJ1884"/>
      <c r="DK1884"/>
      <c r="DL1884"/>
      <c r="DM1884"/>
      <c r="DN1884"/>
      <c r="DO1884"/>
      <c r="DP1884"/>
      <c r="DQ1884"/>
      <c r="DR1884"/>
      <c r="DS1884"/>
      <c r="DT1884"/>
      <c r="DU1884"/>
      <c r="DV1884"/>
      <c r="DW1884"/>
      <c r="DX1884"/>
      <c r="DY1884"/>
      <c r="DZ1884"/>
      <c r="EA1884"/>
      <c r="EB1884"/>
      <c r="EC1884"/>
      <c r="ED1884"/>
      <c r="EE1884"/>
      <c r="EF1884"/>
      <c r="EG1884"/>
      <c r="EH1884"/>
      <c r="EI1884"/>
      <c r="EJ1884"/>
      <c r="EK1884"/>
      <c r="EL1884"/>
      <c r="EM1884"/>
      <c r="EN1884"/>
      <c r="EO1884"/>
      <c r="EP1884"/>
      <c r="EQ1884"/>
      <c r="ER1884"/>
      <c r="ES1884"/>
      <c r="ET1884"/>
      <c r="EU1884"/>
      <c r="EV1884"/>
      <c r="EW1884"/>
      <c r="EX1884"/>
      <c r="EY1884"/>
    </row>
    <row r="1885" spans="1:155">
      <c r="A1885"/>
      <c r="B1885"/>
      <c r="C1885"/>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c r="CW1885"/>
      <c r="CX1885"/>
      <c r="CY1885"/>
      <c r="CZ1885"/>
      <c r="DA1885"/>
      <c r="DB1885"/>
      <c r="DC1885"/>
      <c r="DD1885"/>
      <c r="DE1885"/>
      <c r="DF1885"/>
      <c r="DG1885"/>
      <c r="DH1885"/>
      <c r="DI1885"/>
      <c r="DJ1885"/>
      <c r="DK1885"/>
      <c r="DL1885"/>
      <c r="DM1885"/>
      <c r="DN1885"/>
      <c r="DO1885"/>
      <c r="DP1885"/>
      <c r="DQ1885"/>
      <c r="DR1885"/>
      <c r="DS1885"/>
      <c r="DT1885"/>
      <c r="DU1885"/>
      <c r="DV1885"/>
      <c r="DW1885"/>
      <c r="DX1885"/>
      <c r="DY1885"/>
      <c r="DZ1885"/>
      <c r="EA1885"/>
      <c r="EB1885"/>
      <c r="EC1885"/>
      <c r="ED1885"/>
      <c r="EE1885"/>
      <c r="EF1885"/>
      <c r="EG1885"/>
      <c r="EH1885"/>
      <c r="EI1885"/>
      <c r="EJ1885"/>
      <c r="EK1885"/>
      <c r="EL1885"/>
      <c r="EM1885"/>
      <c r="EN1885"/>
      <c r="EO1885"/>
      <c r="EP1885"/>
      <c r="EQ1885"/>
      <c r="ER1885"/>
      <c r="ES1885"/>
      <c r="ET1885"/>
      <c r="EU1885"/>
      <c r="EV1885"/>
      <c r="EW1885"/>
      <c r="EX1885"/>
      <c r="EY1885"/>
    </row>
    <row r="1886" spans="1:155">
      <c r="A1886"/>
      <c r="B1886"/>
      <c r="C1886"/>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c r="CW1886"/>
      <c r="CX1886"/>
      <c r="CY1886"/>
      <c r="CZ1886"/>
      <c r="DA1886"/>
      <c r="DB1886"/>
      <c r="DC1886"/>
      <c r="DD1886"/>
      <c r="DE1886"/>
      <c r="DF1886"/>
      <c r="DG1886"/>
      <c r="DH1886"/>
      <c r="DI1886"/>
      <c r="DJ1886"/>
      <c r="DK1886"/>
      <c r="DL1886"/>
      <c r="DM1886"/>
      <c r="DN1886"/>
      <c r="DO1886"/>
      <c r="DP1886"/>
      <c r="DQ1886"/>
      <c r="DR1886"/>
      <c r="DS1886"/>
      <c r="DT1886"/>
      <c r="DU1886"/>
      <c r="DV1886"/>
      <c r="DW1886"/>
      <c r="DX1886"/>
      <c r="DY1886"/>
      <c r="DZ1886"/>
      <c r="EA1886"/>
      <c r="EB1886"/>
      <c r="EC1886"/>
      <c r="ED1886"/>
      <c r="EE1886"/>
      <c r="EF1886"/>
      <c r="EG1886"/>
      <c r="EH1886"/>
      <c r="EI1886"/>
      <c r="EJ1886"/>
      <c r="EK1886"/>
      <c r="EL1886"/>
      <c r="EM1886"/>
      <c r="EN1886"/>
      <c r="EO1886"/>
      <c r="EP1886"/>
      <c r="EQ1886"/>
      <c r="ER1886"/>
      <c r="ES1886"/>
      <c r="ET1886"/>
      <c r="EU1886"/>
      <c r="EV1886"/>
      <c r="EW1886"/>
      <c r="EX1886"/>
      <c r="EY1886"/>
    </row>
    <row r="1887" spans="1:155">
      <c r="A1887"/>
      <c r="B1887"/>
      <c r="C1887"/>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c r="CW1887"/>
      <c r="CX1887"/>
      <c r="CY1887"/>
      <c r="CZ1887"/>
      <c r="DA1887"/>
      <c r="DB1887"/>
      <c r="DC1887"/>
      <c r="DD1887"/>
      <c r="DE1887"/>
      <c r="DF1887"/>
      <c r="DG1887"/>
      <c r="DH1887"/>
      <c r="DI1887"/>
      <c r="DJ1887"/>
      <c r="DK1887"/>
      <c r="DL1887"/>
      <c r="DM1887"/>
      <c r="DN1887"/>
      <c r="DO1887"/>
      <c r="DP1887"/>
      <c r="DQ1887"/>
      <c r="DR1887"/>
      <c r="DS1887"/>
      <c r="DT1887"/>
      <c r="DU1887"/>
      <c r="DV1887"/>
      <c r="DW1887"/>
      <c r="DX1887"/>
      <c r="DY1887"/>
      <c r="DZ1887"/>
      <c r="EA1887"/>
      <c r="EB1887"/>
      <c r="EC1887"/>
      <c r="ED1887"/>
      <c r="EE1887"/>
      <c r="EF1887"/>
      <c r="EG1887"/>
      <c r="EH1887"/>
      <c r="EI1887"/>
      <c r="EJ1887"/>
      <c r="EK1887"/>
      <c r="EL1887"/>
      <c r="EM1887"/>
      <c r="EN1887"/>
      <c r="EO1887"/>
      <c r="EP1887"/>
      <c r="EQ1887"/>
      <c r="ER1887"/>
      <c r="ES1887"/>
      <c r="ET1887"/>
      <c r="EU1887"/>
      <c r="EV1887"/>
      <c r="EW1887"/>
      <c r="EX1887"/>
      <c r="EY1887"/>
    </row>
    <row r="1888" spans="1:155">
      <c r="A1888"/>
      <c r="B1888"/>
      <c r="C1888"/>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c r="CW1888"/>
      <c r="CX1888"/>
      <c r="CY1888"/>
      <c r="CZ1888"/>
      <c r="DA1888"/>
      <c r="DB1888"/>
      <c r="DC1888"/>
      <c r="DD1888"/>
      <c r="DE1888"/>
      <c r="DF1888"/>
      <c r="DG1888"/>
      <c r="DH1888"/>
      <c r="DI1888"/>
      <c r="DJ1888"/>
      <c r="DK1888"/>
      <c r="DL1888"/>
      <c r="DM1888"/>
      <c r="DN1888"/>
      <c r="DO1888"/>
      <c r="DP1888"/>
      <c r="DQ1888"/>
      <c r="DR1888"/>
      <c r="DS1888"/>
      <c r="DT1888"/>
      <c r="DU1888"/>
      <c r="DV1888"/>
      <c r="DW1888"/>
      <c r="DX1888"/>
      <c r="DY1888"/>
      <c r="DZ1888"/>
      <c r="EA1888"/>
      <c r="EB1888"/>
      <c r="EC1888"/>
      <c r="ED1888"/>
      <c r="EE1888"/>
      <c r="EF1888"/>
      <c r="EG1888"/>
      <c r="EH1888"/>
      <c r="EI1888"/>
      <c r="EJ1888"/>
      <c r="EK1888"/>
      <c r="EL1888"/>
      <c r="EM1888"/>
      <c r="EN1888"/>
      <c r="EO1888"/>
      <c r="EP1888"/>
      <c r="EQ1888"/>
      <c r="ER1888"/>
      <c r="ES1888"/>
      <c r="ET1888"/>
      <c r="EU1888"/>
      <c r="EV1888"/>
      <c r="EW1888"/>
      <c r="EX1888"/>
      <c r="EY1888"/>
    </row>
    <row r="1889" spans="1:155">
      <c r="A1889"/>
      <c r="B1889"/>
      <c r="C1889"/>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c r="CW1889"/>
      <c r="CX1889"/>
      <c r="CY1889"/>
      <c r="CZ1889"/>
      <c r="DA1889"/>
      <c r="DB1889"/>
      <c r="DC1889"/>
      <c r="DD1889"/>
      <c r="DE1889"/>
      <c r="DF1889"/>
      <c r="DG1889"/>
      <c r="DH1889"/>
      <c r="DI1889"/>
      <c r="DJ1889"/>
      <c r="DK1889"/>
      <c r="DL1889"/>
      <c r="DM1889"/>
      <c r="DN1889"/>
      <c r="DO1889"/>
      <c r="DP1889"/>
      <c r="DQ1889"/>
      <c r="DR1889"/>
      <c r="DS1889"/>
      <c r="DT1889"/>
      <c r="DU1889"/>
      <c r="DV1889"/>
      <c r="DW1889"/>
      <c r="DX1889"/>
      <c r="DY1889"/>
      <c r="DZ1889"/>
      <c r="EA1889"/>
      <c r="EB1889"/>
      <c r="EC1889"/>
      <c r="ED1889"/>
      <c r="EE1889"/>
      <c r="EF1889"/>
      <c r="EG1889"/>
      <c r="EH1889"/>
      <c r="EI1889"/>
      <c r="EJ1889"/>
      <c r="EK1889"/>
      <c r="EL1889"/>
      <c r="EM1889"/>
      <c r="EN1889"/>
      <c r="EO1889"/>
      <c r="EP1889"/>
      <c r="EQ1889"/>
      <c r="ER1889"/>
      <c r="ES1889"/>
      <c r="ET1889"/>
      <c r="EU1889"/>
      <c r="EV1889"/>
      <c r="EW1889"/>
      <c r="EX1889"/>
      <c r="EY1889"/>
    </row>
    <row r="1890" spans="1:155">
      <c r="A1890"/>
      <c r="B1890"/>
      <c r="C1890"/>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c r="CW1890"/>
      <c r="CX1890"/>
      <c r="CY1890"/>
      <c r="CZ1890"/>
      <c r="DA1890"/>
      <c r="DB1890"/>
      <c r="DC1890"/>
      <c r="DD1890"/>
      <c r="DE1890"/>
      <c r="DF1890"/>
      <c r="DG1890"/>
      <c r="DH1890"/>
      <c r="DI1890"/>
      <c r="DJ1890"/>
      <c r="DK1890"/>
      <c r="DL1890"/>
      <c r="DM1890"/>
      <c r="DN1890"/>
      <c r="DO1890"/>
      <c r="DP1890"/>
      <c r="DQ1890"/>
      <c r="DR1890"/>
      <c r="DS1890"/>
      <c r="DT1890"/>
      <c r="DU1890"/>
      <c r="DV1890"/>
      <c r="DW1890"/>
      <c r="DX1890"/>
      <c r="DY1890"/>
      <c r="DZ1890"/>
      <c r="EA1890"/>
      <c r="EB1890"/>
      <c r="EC1890"/>
      <c r="ED1890"/>
      <c r="EE1890"/>
      <c r="EF1890"/>
      <c r="EG1890"/>
      <c r="EH1890"/>
      <c r="EI1890"/>
      <c r="EJ1890"/>
      <c r="EK1890"/>
      <c r="EL1890"/>
      <c r="EM1890"/>
      <c r="EN1890"/>
      <c r="EO1890"/>
      <c r="EP1890"/>
      <c r="EQ1890"/>
      <c r="ER1890"/>
      <c r="ES1890"/>
      <c r="ET1890"/>
      <c r="EU1890"/>
      <c r="EV1890"/>
      <c r="EW1890"/>
      <c r="EX1890"/>
      <c r="EY1890"/>
    </row>
    <row r="1891" spans="1:155">
      <c r="A1891"/>
      <c r="B1891"/>
      <c r="C1891"/>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c r="CW1891"/>
      <c r="CX1891"/>
      <c r="CY1891"/>
      <c r="CZ1891"/>
      <c r="DA1891"/>
      <c r="DB1891"/>
      <c r="DC1891"/>
      <c r="DD1891"/>
      <c r="DE1891"/>
      <c r="DF1891"/>
      <c r="DG1891"/>
      <c r="DH1891"/>
      <c r="DI1891"/>
      <c r="DJ1891"/>
      <c r="DK1891"/>
      <c r="DL1891"/>
      <c r="DM1891"/>
      <c r="DN1891"/>
      <c r="DO1891"/>
      <c r="DP1891"/>
      <c r="DQ1891"/>
      <c r="DR1891"/>
      <c r="DS1891"/>
      <c r="DT1891"/>
      <c r="DU1891"/>
      <c r="DV1891"/>
      <c r="DW1891"/>
      <c r="DX1891"/>
      <c r="DY1891"/>
      <c r="DZ1891"/>
      <c r="EA1891"/>
      <c r="EB1891"/>
      <c r="EC1891"/>
      <c r="ED1891"/>
      <c r="EE1891"/>
      <c r="EF1891"/>
      <c r="EG1891"/>
      <c r="EH1891"/>
      <c r="EI1891"/>
      <c r="EJ1891"/>
      <c r="EK1891"/>
      <c r="EL1891"/>
      <c r="EM1891"/>
      <c r="EN1891"/>
      <c r="EO1891"/>
      <c r="EP1891"/>
      <c r="EQ1891"/>
      <c r="ER1891"/>
      <c r="ES1891"/>
      <c r="ET1891"/>
      <c r="EU1891"/>
      <c r="EV1891"/>
      <c r="EW1891"/>
      <c r="EX1891"/>
      <c r="EY1891"/>
    </row>
    <row r="1892" spans="1:155">
      <c r="A1892"/>
      <c r="B1892"/>
      <c r="C1892"/>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c r="CW1892"/>
      <c r="CX1892"/>
      <c r="CY1892"/>
      <c r="CZ1892"/>
      <c r="DA1892"/>
      <c r="DB1892"/>
      <c r="DC1892"/>
      <c r="DD1892"/>
      <c r="DE1892"/>
      <c r="DF1892"/>
      <c r="DG1892"/>
      <c r="DH1892"/>
      <c r="DI1892"/>
      <c r="DJ1892"/>
      <c r="DK1892"/>
      <c r="DL1892"/>
      <c r="DM1892"/>
      <c r="DN1892"/>
      <c r="DO1892"/>
      <c r="DP1892"/>
      <c r="DQ1892"/>
      <c r="DR1892"/>
      <c r="DS1892"/>
      <c r="DT1892"/>
      <c r="DU1892"/>
      <c r="DV1892"/>
      <c r="DW1892"/>
      <c r="DX1892"/>
      <c r="DY1892"/>
      <c r="DZ1892"/>
      <c r="EA1892"/>
      <c r="EB1892"/>
      <c r="EC1892"/>
      <c r="ED1892"/>
      <c r="EE1892"/>
      <c r="EF1892"/>
      <c r="EG1892"/>
      <c r="EH1892"/>
      <c r="EI1892"/>
      <c r="EJ1892"/>
      <c r="EK1892"/>
      <c r="EL1892"/>
      <c r="EM1892"/>
      <c r="EN1892"/>
      <c r="EO1892"/>
      <c r="EP1892"/>
      <c r="EQ1892"/>
      <c r="ER1892"/>
      <c r="ES1892"/>
      <c r="ET1892"/>
      <c r="EU1892"/>
      <c r="EV1892"/>
      <c r="EW1892"/>
      <c r="EX1892"/>
      <c r="EY1892"/>
    </row>
    <row r="1893" spans="1:155">
      <c r="A1893"/>
      <c r="B1893"/>
      <c r="C1893"/>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c r="CW1893"/>
      <c r="CX1893"/>
      <c r="CY1893"/>
      <c r="CZ1893"/>
      <c r="DA1893"/>
      <c r="DB1893"/>
      <c r="DC1893"/>
      <c r="DD1893"/>
      <c r="DE1893"/>
      <c r="DF1893"/>
      <c r="DG1893"/>
      <c r="DH1893"/>
      <c r="DI1893"/>
      <c r="DJ1893"/>
      <c r="DK1893"/>
      <c r="DL1893"/>
      <c r="DM1893"/>
      <c r="DN1893"/>
      <c r="DO1893"/>
      <c r="DP1893"/>
      <c r="DQ1893"/>
      <c r="DR1893"/>
      <c r="DS1893"/>
      <c r="DT1893"/>
      <c r="DU1893"/>
      <c r="DV1893"/>
      <c r="DW1893"/>
      <c r="DX1893"/>
      <c r="DY1893"/>
      <c r="DZ1893"/>
      <c r="EA1893"/>
      <c r="EB1893"/>
      <c r="EC1893"/>
      <c r="ED1893"/>
      <c r="EE1893"/>
      <c r="EF1893"/>
      <c r="EG1893"/>
      <c r="EH1893"/>
      <c r="EI1893"/>
      <c r="EJ1893"/>
      <c r="EK1893"/>
      <c r="EL1893"/>
      <c r="EM1893"/>
      <c r="EN1893"/>
      <c r="EO1893"/>
      <c r="EP1893"/>
      <c r="EQ1893"/>
      <c r="ER1893"/>
      <c r="ES1893"/>
      <c r="ET1893"/>
      <c r="EU1893"/>
      <c r="EV1893"/>
      <c r="EW1893"/>
      <c r="EX1893"/>
      <c r="EY1893"/>
    </row>
    <row r="1894" spans="1:155">
      <c r="A1894"/>
      <c r="B1894"/>
      <c r="C1894"/>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c r="CW1894"/>
      <c r="CX1894"/>
      <c r="CY1894"/>
      <c r="CZ1894"/>
      <c r="DA1894"/>
      <c r="DB1894"/>
      <c r="DC1894"/>
      <c r="DD1894"/>
      <c r="DE1894"/>
      <c r="DF1894"/>
      <c r="DG1894"/>
      <c r="DH1894"/>
      <c r="DI1894"/>
      <c r="DJ1894"/>
      <c r="DK1894"/>
      <c r="DL1894"/>
      <c r="DM1894"/>
      <c r="DN1894"/>
      <c r="DO1894"/>
      <c r="DP1894"/>
      <c r="DQ1894"/>
      <c r="DR1894"/>
      <c r="DS1894"/>
      <c r="DT1894"/>
      <c r="DU1894"/>
      <c r="DV1894"/>
      <c r="DW1894"/>
      <c r="DX1894"/>
      <c r="DY1894"/>
      <c r="DZ1894"/>
      <c r="EA1894"/>
      <c r="EB1894"/>
      <c r="EC1894"/>
      <c r="ED1894"/>
      <c r="EE1894"/>
      <c r="EF1894"/>
      <c r="EG1894"/>
      <c r="EH1894"/>
      <c r="EI1894"/>
      <c r="EJ1894"/>
      <c r="EK1894"/>
      <c r="EL1894"/>
      <c r="EM1894"/>
      <c r="EN1894"/>
      <c r="EO1894"/>
      <c r="EP1894"/>
      <c r="EQ1894"/>
      <c r="ER1894"/>
      <c r="ES1894"/>
      <c r="ET1894"/>
      <c r="EU1894"/>
      <c r="EV1894"/>
      <c r="EW1894"/>
      <c r="EX1894"/>
      <c r="EY1894"/>
    </row>
    <row r="1895" spans="1:155">
      <c r="A1895"/>
      <c r="B1895"/>
      <c r="C1895"/>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c r="CW1895"/>
      <c r="CX1895"/>
      <c r="CY1895"/>
      <c r="CZ1895"/>
      <c r="DA1895"/>
      <c r="DB1895"/>
      <c r="DC1895"/>
      <c r="DD1895"/>
      <c r="DE1895"/>
      <c r="DF1895"/>
      <c r="DG1895"/>
      <c r="DH1895"/>
      <c r="DI1895"/>
      <c r="DJ1895"/>
      <c r="DK1895"/>
      <c r="DL1895"/>
      <c r="DM1895"/>
      <c r="DN1895"/>
      <c r="DO1895"/>
      <c r="DP1895"/>
      <c r="DQ1895"/>
      <c r="DR1895"/>
      <c r="DS1895"/>
      <c r="DT1895"/>
      <c r="DU1895"/>
      <c r="DV1895"/>
      <c r="DW1895"/>
      <c r="DX1895"/>
      <c r="DY1895"/>
      <c r="DZ1895"/>
      <c r="EA1895"/>
      <c r="EB1895"/>
      <c r="EC1895"/>
      <c r="ED1895"/>
      <c r="EE1895"/>
      <c r="EF1895"/>
      <c r="EG1895"/>
      <c r="EH1895"/>
      <c r="EI1895"/>
      <c r="EJ1895"/>
      <c r="EK1895"/>
      <c r="EL1895"/>
      <c r="EM1895"/>
      <c r="EN1895"/>
      <c r="EO1895"/>
      <c r="EP1895"/>
      <c r="EQ1895"/>
      <c r="ER1895"/>
      <c r="ES1895"/>
      <c r="ET1895"/>
      <c r="EU1895"/>
      <c r="EV1895"/>
      <c r="EW1895"/>
      <c r="EX1895"/>
      <c r="EY1895"/>
    </row>
    <row r="1896" spans="1:155">
      <c r="A1896"/>
      <c r="B1896"/>
      <c r="C1896"/>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c r="CW1896"/>
      <c r="CX1896"/>
      <c r="CY1896"/>
      <c r="CZ1896"/>
      <c r="DA1896"/>
      <c r="DB1896"/>
      <c r="DC1896"/>
      <c r="DD1896"/>
      <c r="DE1896"/>
      <c r="DF1896"/>
      <c r="DG1896"/>
      <c r="DH1896"/>
      <c r="DI1896"/>
      <c r="DJ1896"/>
      <c r="DK1896"/>
      <c r="DL1896"/>
      <c r="DM1896"/>
      <c r="DN1896"/>
      <c r="DO1896"/>
      <c r="DP1896"/>
      <c r="DQ1896"/>
      <c r="DR1896"/>
      <c r="DS1896"/>
      <c r="DT1896"/>
      <c r="DU1896"/>
      <c r="DV1896"/>
      <c r="DW1896"/>
      <c r="DX1896"/>
      <c r="DY1896"/>
      <c r="DZ1896"/>
      <c r="EA1896"/>
      <c r="EB1896"/>
      <c r="EC1896"/>
      <c r="ED1896"/>
      <c r="EE1896"/>
      <c r="EF1896"/>
      <c r="EG1896"/>
      <c r="EH1896"/>
      <c r="EI1896"/>
      <c r="EJ1896"/>
      <c r="EK1896"/>
      <c r="EL1896"/>
      <c r="EM1896"/>
      <c r="EN1896"/>
      <c r="EO1896"/>
      <c r="EP1896"/>
      <c r="EQ1896"/>
      <c r="ER1896"/>
      <c r="ES1896"/>
      <c r="ET1896"/>
      <c r="EU1896"/>
      <c r="EV1896"/>
      <c r="EW1896"/>
      <c r="EX1896"/>
      <c r="EY1896"/>
    </row>
    <row r="1897" spans="1:155">
      <c r="A1897"/>
      <c r="B1897"/>
      <c r="C1897"/>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c r="CW1897"/>
      <c r="CX1897"/>
      <c r="CY1897"/>
      <c r="CZ1897"/>
      <c r="DA1897"/>
      <c r="DB1897"/>
      <c r="DC1897"/>
      <c r="DD1897"/>
      <c r="DE1897"/>
      <c r="DF1897"/>
      <c r="DG1897"/>
      <c r="DH1897"/>
      <c r="DI1897"/>
      <c r="DJ1897"/>
      <c r="DK1897"/>
      <c r="DL1897"/>
      <c r="DM1897"/>
      <c r="DN1897"/>
      <c r="DO1897"/>
      <c r="DP1897"/>
      <c r="DQ1897"/>
      <c r="DR1897"/>
      <c r="DS1897"/>
      <c r="DT1897"/>
      <c r="DU1897"/>
      <c r="DV1897"/>
      <c r="DW1897"/>
      <c r="DX1897"/>
      <c r="DY1897"/>
      <c r="DZ1897"/>
      <c r="EA1897"/>
      <c r="EB1897"/>
      <c r="EC1897"/>
      <c r="ED1897"/>
      <c r="EE1897"/>
      <c r="EF1897"/>
      <c r="EG1897"/>
      <c r="EH1897"/>
      <c r="EI1897"/>
      <c r="EJ1897"/>
      <c r="EK1897"/>
      <c r="EL1897"/>
      <c r="EM1897"/>
      <c r="EN1897"/>
      <c r="EO1897"/>
      <c r="EP1897"/>
      <c r="EQ1897"/>
      <c r="ER1897"/>
      <c r="ES1897"/>
      <c r="ET1897"/>
      <c r="EU1897"/>
      <c r="EV1897"/>
      <c r="EW1897"/>
      <c r="EX1897"/>
      <c r="EY1897"/>
    </row>
    <row r="1898" spans="1:155">
      <c r="A1898"/>
      <c r="B1898"/>
      <c r="C1898"/>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c r="CW1898"/>
      <c r="CX1898"/>
      <c r="CY1898"/>
      <c r="CZ1898"/>
      <c r="DA1898"/>
      <c r="DB1898"/>
      <c r="DC1898"/>
      <c r="DD1898"/>
      <c r="DE1898"/>
      <c r="DF1898"/>
      <c r="DG1898"/>
      <c r="DH1898"/>
      <c r="DI1898"/>
      <c r="DJ1898"/>
      <c r="DK1898"/>
      <c r="DL1898"/>
      <c r="DM1898"/>
      <c r="DN1898"/>
      <c r="DO1898"/>
      <c r="DP1898"/>
      <c r="DQ1898"/>
      <c r="DR1898"/>
      <c r="DS1898"/>
      <c r="DT1898"/>
      <c r="DU1898"/>
      <c r="DV1898"/>
      <c r="DW1898"/>
      <c r="DX1898"/>
      <c r="DY1898"/>
      <c r="DZ1898"/>
      <c r="EA1898"/>
      <c r="EB1898"/>
      <c r="EC1898"/>
      <c r="ED1898"/>
      <c r="EE1898"/>
      <c r="EF1898"/>
      <c r="EG1898"/>
      <c r="EH1898"/>
      <c r="EI1898"/>
      <c r="EJ1898"/>
      <c r="EK1898"/>
      <c r="EL1898"/>
      <c r="EM1898"/>
      <c r="EN1898"/>
      <c r="EO1898"/>
      <c r="EP1898"/>
      <c r="EQ1898"/>
      <c r="ER1898"/>
      <c r="ES1898"/>
      <c r="ET1898"/>
      <c r="EU1898"/>
      <c r="EV1898"/>
      <c r="EW1898"/>
      <c r="EX1898"/>
      <c r="EY1898"/>
    </row>
    <row r="1899" spans="1:155">
      <c r="A1899"/>
      <c r="B1899"/>
      <c r="C1899"/>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c r="CW1899"/>
      <c r="CX1899"/>
      <c r="CY1899"/>
      <c r="CZ1899"/>
      <c r="DA1899"/>
      <c r="DB1899"/>
      <c r="DC1899"/>
      <c r="DD1899"/>
      <c r="DE1899"/>
      <c r="DF1899"/>
      <c r="DG1899"/>
      <c r="DH1899"/>
      <c r="DI1899"/>
      <c r="DJ1899"/>
      <c r="DK1899"/>
      <c r="DL1899"/>
      <c r="DM1899"/>
      <c r="DN1899"/>
      <c r="DO1899"/>
      <c r="DP1899"/>
      <c r="DQ1899"/>
      <c r="DR1899"/>
      <c r="DS1899"/>
      <c r="DT1899"/>
      <c r="DU1899"/>
      <c r="DV1899"/>
      <c r="DW1899"/>
      <c r="DX1899"/>
      <c r="DY1899"/>
      <c r="DZ1899"/>
      <c r="EA1899"/>
      <c r="EB1899"/>
      <c r="EC1899"/>
      <c r="ED1899"/>
      <c r="EE1899"/>
      <c r="EF1899"/>
      <c r="EG1899"/>
      <c r="EH1899"/>
      <c r="EI1899"/>
      <c r="EJ1899"/>
      <c r="EK1899"/>
      <c r="EL1899"/>
      <c r="EM1899"/>
      <c r="EN1899"/>
      <c r="EO1899"/>
      <c r="EP1899"/>
      <c r="EQ1899"/>
      <c r="ER1899"/>
      <c r="ES1899"/>
      <c r="ET1899"/>
      <c r="EU1899"/>
      <c r="EV1899"/>
      <c r="EW1899"/>
      <c r="EX1899"/>
      <c r="EY1899"/>
    </row>
    <row r="1900" spans="1:155">
      <c r="A1900"/>
      <c r="B1900"/>
      <c r="C1900"/>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c r="CW1900"/>
      <c r="CX1900"/>
      <c r="CY1900"/>
      <c r="CZ1900"/>
      <c r="DA1900"/>
      <c r="DB1900"/>
      <c r="DC1900"/>
      <c r="DD1900"/>
      <c r="DE1900"/>
      <c r="DF1900"/>
      <c r="DG1900"/>
      <c r="DH1900"/>
      <c r="DI1900"/>
      <c r="DJ1900"/>
      <c r="DK1900"/>
      <c r="DL1900"/>
      <c r="DM1900"/>
      <c r="DN1900"/>
      <c r="DO1900"/>
      <c r="DP1900"/>
      <c r="DQ1900"/>
      <c r="DR1900"/>
      <c r="DS1900"/>
      <c r="DT1900"/>
      <c r="DU1900"/>
      <c r="DV1900"/>
      <c r="DW1900"/>
      <c r="DX1900"/>
      <c r="DY1900"/>
      <c r="DZ1900"/>
      <c r="EA1900"/>
      <c r="EB1900"/>
      <c r="EC1900"/>
      <c r="ED1900"/>
      <c r="EE1900"/>
      <c r="EF1900"/>
      <c r="EG1900"/>
      <c r="EH1900"/>
      <c r="EI1900"/>
      <c r="EJ1900"/>
      <c r="EK1900"/>
      <c r="EL1900"/>
      <c r="EM1900"/>
      <c r="EN1900"/>
      <c r="EO1900"/>
      <c r="EP1900"/>
      <c r="EQ1900"/>
      <c r="ER1900"/>
      <c r="ES1900"/>
      <c r="ET1900"/>
      <c r="EU1900"/>
      <c r="EV1900"/>
      <c r="EW1900"/>
      <c r="EX1900"/>
      <c r="EY1900"/>
    </row>
    <row r="1901" spans="1:155">
      <c r="A1901"/>
      <c r="B1901"/>
      <c r="C1901"/>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c r="CW1901"/>
      <c r="CX1901"/>
      <c r="CY1901"/>
      <c r="CZ1901"/>
      <c r="DA1901"/>
      <c r="DB1901"/>
      <c r="DC1901"/>
      <c r="DD1901"/>
      <c r="DE1901"/>
      <c r="DF1901"/>
      <c r="DG1901"/>
      <c r="DH1901"/>
      <c r="DI1901"/>
      <c r="DJ1901"/>
      <c r="DK1901"/>
      <c r="DL1901"/>
      <c r="DM1901"/>
      <c r="DN1901"/>
      <c r="DO1901"/>
      <c r="DP1901"/>
      <c r="DQ1901"/>
      <c r="DR1901"/>
      <c r="DS1901"/>
      <c r="DT1901"/>
      <c r="DU1901"/>
      <c r="DV1901"/>
      <c r="DW1901"/>
      <c r="DX1901"/>
      <c r="DY1901"/>
      <c r="DZ1901"/>
      <c r="EA1901"/>
      <c r="EB1901"/>
      <c r="EC1901"/>
      <c r="ED1901"/>
      <c r="EE1901"/>
      <c r="EF1901"/>
      <c r="EG1901"/>
      <c r="EH1901"/>
      <c r="EI1901"/>
      <c r="EJ1901"/>
      <c r="EK1901"/>
      <c r="EL1901"/>
      <c r="EM1901"/>
      <c r="EN1901"/>
      <c r="EO1901"/>
      <c r="EP1901"/>
      <c r="EQ1901"/>
      <c r="ER1901"/>
      <c r="ES1901"/>
      <c r="ET1901"/>
      <c r="EU1901"/>
      <c r="EV1901"/>
      <c r="EW1901"/>
      <c r="EX1901"/>
      <c r="EY1901"/>
    </row>
    <row r="1902" spans="1:155">
      <c r="A1902"/>
      <c r="B1902"/>
      <c r="C1902"/>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c r="CW1902"/>
      <c r="CX1902"/>
      <c r="CY1902"/>
      <c r="CZ1902"/>
      <c r="DA1902"/>
      <c r="DB1902"/>
      <c r="DC1902"/>
      <c r="DD1902"/>
      <c r="DE1902"/>
      <c r="DF1902"/>
      <c r="DG1902"/>
      <c r="DH1902"/>
      <c r="DI1902"/>
      <c r="DJ1902"/>
      <c r="DK1902"/>
      <c r="DL1902"/>
      <c r="DM1902"/>
      <c r="DN1902"/>
      <c r="DO1902"/>
      <c r="DP1902"/>
      <c r="DQ1902"/>
      <c r="DR1902"/>
      <c r="DS1902"/>
      <c r="DT1902"/>
      <c r="DU1902"/>
      <c r="DV1902"/>
      <c r="DW1902"/>
      <c r="DX1902"/>
      <c r="DY1902"/>
      <c r="DZ1902"/>
      <c r="EA1902"/>
      <c r="EB1902"/>
      <c r="EC1902"/>
      <c r="ED1902"/>
      <c r="EE1902"/>
      <c r="EF1902"/>
      <c r="EG1902"/>
      <c r="EH1902"/>
      <c r="EI1902"/>
      <c r="EJ1902"/>
      <c r="EK1902"/>
      <c r="EL1902"/>
      <c r="EM1902"/>
      <c r="EN1902"/>
      <c r="EO1902"/>
      <c r="EP1902"/>
      <c r="EQ1902"/>
      <c r="ER1902"/>
      <c r="ES1902"/>
      <c r="ET1902"/>
      <c r="EU1902"/>
      <c r="EV1902"/>
      <c r="EW1902"/>
      <c r="EX1902"/>
      <c r="EY1902"/>
    </row>
    <row r="1903" spans="1:155">
      <c r="A1903"/>
      <c r="B1903"/>
      <c r="C1903"/>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c r="CW1903"/>
      <c r="CX1903"/>
      <c r="CY1903"/>
      <c r="CZ1903"/>
      <c r="DA1903"/>
      <c r="DB1903"/>
      <c r="DC1903"/>
      <c r="DD1903"/>
      <c r="DE1903"/>
      <c r="DF1903"/>
      <c r="DG1903"/>
      <c r="DH1903"/>
      <c r="DI1903"/>
      <c r="DJ1903"/>
      <c r="DK1903"/>
      <c r="DL1903"/>
      <c r="DM1903"/>
      <c r="DN1903"/>
      <c r="DO1903"/>
      <c r="DP1903"/>
      <c r="DQ1903"/>
      <c r="DR1903"/>
      <c r="DS1903"/>
      <c r="DT1903"/>
      <c r="DU1903"/>
      <c r="DV1903"/>
      <c r="DW1903"/>
      <c r="DX1903"/>
      <c r="DY1903"/>
      <c r="DZ1903"/>
      <c r="EA1903"/>
      <c r="EB1903"/>
      <c r="EC1903"/>
      <c r="ED1903"/>
      <c r="EE1903"/>
      <c r="EF1903"/>
      <c r="EG1903"/>
      <c r="EH1903"/>
      <c r="EI1903"/>
      <c r="EJ1903"/>
      <c r="EK1903"/>
      <c r="EL1903"/>
      <c r="EM1903"/>
      <c r="EN1903"/>
      <c r="EO1903"/>
      <c r="EP1903"/>
      <c r="EQ1903"/>
      <c r="ER1903"/>
      <c r="ES1903"/>
      <c r="ET1903"/>
      <c r="EU1903"/>
      <c r="EV1903"/>
      <c r="EW1903"/>
      <c r="EX1903"/>
      <c r="EY1903"/>
    </row>
    <row r="1904" spans="1:155">
      <c r="A1904"/>
      <c r="B1904"/>
      <c r="C1904"/>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c r="CW1904"/>
      <c r="CX1904"/>
      <c r="CY1904"/>
      <c r="CZ1904"/>
      <c r="DA1904"/>
      <c r="DB1904"/>
      <c r="DC1904"/>
      <c r="DD1904"/>
      <c r="DE1904"/>
      <c r="DF1904"/>
      <c r="DG1904"/>
      <c r="DH1904"/>
      <c r="DI1904"/>
      <c r="DJ1904"/>
      <c r="DK1904"/>
      <c r="DL1904"/>
      <c r="DM1904"/>
      <c r="DN1904"/>
      <c r="DO1904"/>
      <c r="DP1904"/>
      <c r="DQ1904"/>
      <c r="DR1904"/>
      <c r="DS1904"/>
      <c r="DT1904"/>
      <c r="DU1904"/>
      <c r="DV1904"/>
      <c r="DW1904"/>
      <c r="DX1904"/>
      <c r="DY1904"/>
      <c r="DZ1904"/>
      <c r="EA1904"/>
      <c r="EB1904"/>
      <c r="EC1904"/>
      <c r="ED1904"/>
      <c r="EE1904"/>
      <c r="EF1904"/>
      <c r="EG1904"/>
      <c r="EH1904"/>
      <c r="EI1904"/>
      <c r="EJ1904"/>
      <c r="EK1904"/>
      <c r="EL1904"/>
      <c r="EM1904"/>
      <c r="EN1904"/>
      <c r="EO1904"/>
      <c r="EP1904"/>
      <c r="EQ1904"/>
      <c r="ER1904"/>
      <c r="ES1904"/>
      <c r="ET1904"/>
      <c r="EU1904"/>
      <c r="EV1904"/>
      <c r="EW1904"/>
      <c r="EX1904"/>
      <c r="EY1904"/>
    </row>
    <row r="1905" spans="1:155">
      <c r="A1905"/>
      <c r="B1905"/>
      <c r="C1905"/>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c r="CW1905"/>
      <c r="CX1905"/>
      <c r="CY1905"/>
      <c r="CZ1905"/>
      <c r="DA1905"/>
      <c r="DB1905"/>
      <c r="DC1905"/>
      <c r="DD1905"/>
      <c r="DE1905"/>
      <c r="DF1905"/>
      <c r="DG1905"/>
      <c r="DH1905"/>
      <c r="DI1905"/>
      <c r="DJ1905"/>
      <c r="DK1905"/>
      <c r="DL1905"/>
      <c r="DM1905"/>
      <c r="DN1905"/>
      <c r="DO1905"/>
      <c r="DP1905"/>
      <c r="DQ1905"/>
      <c r="DR1905"/>
      <c r="DS1905"/>
      <c r="DT1905"/>
      <c r="DU1905"/>
      <c r="DV1905"/>
      <c r="DW1905"/>
      <c r="DX1905"/>
      <c r="DY1905"/>
      <c r="DZ1905"/>
      <c r="EA1905"/>
      <c r="EB1905"/>
      <c r="EC1905"/>
      <c r="ED1905"/>
      <c r="EE1905"/>
      <c r="EF1905"/>
      <c r="EG1905"/>
      <c r="EH1905"/>
      <c r="EI1905"/>
      <c r="EJ1905"/>
      <c r="EK1905"/>
      <c r="EL1905"/>
      <c r="EM1905"/>
      <c r="EN1905"/>
      <c r="EO1905"/>
      <c r="EP1905"/>
      <c r="EQ1905"/>
      <c r="ER1905"/>
      <c r="ES1905"/>
      <c r="ET1905"/>
      <c r="EU1905"/>
      <c r="EV1905"/>
      <c r="EW1905"/>
      <c r="EX1905"/>
      <c r="EY1905"/>
    </row>
    <row r="1906" spans="1:155">
      <c r="A1906"/>
      <c r="B1906"/>
      <c r="C1906"/>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c r="CW1906"/>
      <c r="CX1906"/>
      <c r="CY1906"/>
      <c r="CZ1906"/>
      <c r="DA1906"/>
      <c r="DB1906"/>
      <c r="DC1906"/>
      <c r="DD1906"/>
      <c r="DE1906"/>
      <c r="DF1906"/>
      <c r="DG1906"/>
      <c r="DH1906"/>
      <c r="DI1906"/>
      <c r="DJ1906"/>
      <c r="DK1906"/>
      <c r="DL1906"/>
      <c r="DM1906"/>
      <c r="DN1906"/>
      <c r="DO1906"/>
      <c r="DP1906"/>
      <c r="DQ1906"/>
      <c r="DR1906"/>
      <c r="DS1906"/>
      <c r="DT1906"/>
      <c r="DU1906"/>
      <c r="DV1906"/>
      <c r="DW1906"/>
      <c r="DX1906"/>
      <c r="DY1906"/>
      <c r="DZ1906"/>
      <c r="EA1906"/>
      <c r="EB1906"/>
      <c r="EC1906"/>
      <c r="ED1906"/>
      <c r="EE1906"/>
      <c r="EF1906"/>
      <c r="EG1906"/>
      <c r="EH1906"/>
      <c r="EI1906"/>
      <c r="EJ1906"/>
      <c r="EK1906"/>
      <c r="EL1906"/>
      <c r="EM1906"/>
      <c r="EN1906"/>
      <c r="EO1906"/>
      <c r="EP1906"/>
      <c r="EQ1906"/>
      <c r="ER1906"/>
      <c r="ES1906"/>
      <c r="ET1906"/>
      <c r="EU1906"/>
      <c r="EV1906"/>
      <c r="EW1906"/>
      <c r="EX1906"/>
      <c r="EY1906"/>
    </row>
    <row r="1907" spans="1:155">
      <c r="A1907"/>
      <c r="B1907"/>
      <c r="C1907"/>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c r="CW1907"/>
      <c r="CX1907"/>
      <c r="CY1907"/>
      <c r="CZ1907"/>
      <c r="DA1907"/>
      <c r="DB1907"/>
      <c r="DC1907"/>
      <c r="DD1907"/>
      <c r="DE1907"/>
      <c r="DF1907"/>
      <c r="DG1907"/>
      <c r="DH1907"/>
      <c r="DI1907"/>
      <c r="DJ1907"/>
      <c r="DK1907"/>
      <c r="DL1907"/>
      <c r="DM1907"/>
      <c r="DN1907"/>
      <c r="DO1907"/>
      <c r="DP1907"/>
      <c r="DQ1907"/>
      <c r="DR1907"/>
      <c r="DS1907"/>
      <c r="DT1907"/>
      <c r="DU1907"/>
      <c r="DV1907"/>
      <c r="DW1907"/>
      <c r="DX1907"/>
      <c r="DY1907"/>
      <c r="DZ1907"/>
      <c r="EA1907"/>
      <c r="EB1907"/>
      <c r="EC1907"/>
      <c r="ED1907"/>
      <c r="EE1907"/>
      <c r="EF1907"/>
      <c r="EG1907"/>
      <c r="EH1907"/>
      <c r="EI1907"/>
      <c r="EJ1907"/>
      <c r="EK1907"/>
      <c r="EL1907"/>
      <c r="EM1907"/>
      <c r="EN1907"/>
      <c r="EO1907"/>
      <c r="EP1907"/>
      <c r="EQ1907"/>
      <c r="ER1907"/>
      <c r="ES1907"/>
      <c r="ET1907"/>
      <c r="EU1907"/>
      <c r="EV1907"/>
      <c r="EW1907"/>
      <c r="EX1907"/>
      <c r="EY1907"/>
    </row>
    <row r="1908" spans="1:155">
      <c r="A1908"/>
      <c r="B1908"/>
      <c r="C1908"/>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c r="CW1908"/>
      <c r="CX1908"/>
      <c r="CY1908"/>
      <c r="CZ1908"/>
      <c r="DA1908"/>
      <c r="DB1908"/>
      <c r="DC1908"/>
      <c r="DD1908"/>
      <c r="DE1908"/>
      <c r="DF1908"/>
      <c r="DG1908"/>
      <c r="DH1908"/>
      <c r="DI1908"/>
      <c r="DJ1908"/>
      <c r="DK1908"/>
      <c r="DL1908"/>
      <c r="DM1908"/>
      <c r="DN1908"/>
      <c r="DO1908"/>
      <c r="DP1908"/>
      <c r="DQ1908"/>
      <c r="DR1908"/>
      <c r="DS1908"/>
      <c r="DT1908"/>
      <c r="DU1908"/>
      <c r="DV1908"/>
      <c r="DW1908"/>
      <c r="DX1908"/>
      <c r="DY1908"/>
      <c r="DZ1908"/>
      <c r="EA1908"/>
      <c r="EB1908"/>
      <c r="EC1908"/>
      <c r="ED1908"/>
      <c r="EE1908"/>
      <c r="EF1908"/>
      <c r="EG1908"/>
      <c r="EH1908"/>
      <c r="EI1908"/>
      <c r="EJ1908"/>
      <c r="EK1908"/>
      <c r="EL1908"/>
      <c r="EM1908"/>
      <c r="EN1908"/>
      <c r="EO1908"/>
      <c r="EP1908"/>
      <c r="EQ1908"/>
      <c r="ER1908"/>
      <c r="ES1908"/>
      <c r="ET1908"/>
      <c r="EU1908"/>
      <c r="EV1908"/>
      <c r="EW1908"/>
      <c r="EX1908"/>
      <c r="EY1908"/>
    </row>
    <row r="1909" spans="1:155">
      <c r="A1909"/>
      <c r="B1909"/>
      <c r="C1909"/>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c r="CW1909"/>
      <c r="CX1909"/>
      <c r="CY1909"/>
      <c r="CZ1909"/>
      <c r="DA1909"/>
      <c r="DB1909"/>
      <c r="DC1909"/>
      <c r="DD1909"/>
      <c r="DE1909"/>
      <c r="DF1909"/>
      <c r="DG1909"/>
      <c r="DH1909"/>
      <c r="DI1909"/>
      <c r="DJ1909"/>
      <c r="DK1909"/>
      <c r="DL1909"/>
      <c r="DM1909"/>
      <c r="DN1909"/>
      <c r="DO1909"/>
      <c r="DP1909"/>
      <c r="DQ1909"/>
      <c r="DR1909"/>
      <c r="DS1909"/>
      <c r="DT1909"/>
      <c r="DU1909"/>
      <c r="DV1909"/>
      <c r="DW1909"/>
      <c r="DX1909"/>
      <c r="DY1909"/>
      <c r="DZ1909"/>
      <c r="EA1909"/>
      <c r="EB1909"/>
      <c r="EC1909"/>
      <c r="ED1909"/>
      <c r="EE1909"/>
      <c r="EF1909"/>
      <c r="EG1909"/>
      <c r="EH1909"/>
      <c r="EI1909"/>
      <c r="EJ1909"/>
      <c r="EK1909"/>
      <c r="EL1909"/>
      <c r="EM1909"/>
      <c r="EN1909"/>
      <c r="EO1909"/>
      <c r="EP1909"/>
      <c r="EQ1909"/>
      <c r="ER1909"/>
      <c r="ES1909"/>
      <c r="ET1909"/>
      <c r="EU1909"/>
      <c r="EV1909"/>
      <c r="EW1909"/>
      <c r="EX1909"/>
      <c r="EY1909"/>
    </row>
    <row r="1910" spans="1:155">
      <c r="A1910"/>
      <c r="B1910"/>
      <c r="C1910"/>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c r="CW1910"/>
      <c r="CX1910"/>
      <c r="CY1910"/>
      <c r="CZ1910"/>
      <c r="DA1910"/>
      <c r="DB1910"/>
      <c r="DC1910"/>
      <c r="DD1910"/>
      <c r="DE1910"/>
      <c r="DF1910"/>
      <c r="DG1910"/>
      <c r="DH1910"/>
      <c r="DI1910"/>
      <c r="DJ1910"/>
      <c r="DK1910"/>
      <c r="DL1910"/>
      <c r="DM1910"/>
      <c r="DN1910"/>
      <c r="DO1910"/>
      <c r="DP1910"/>
      <c r="DQ1910"/>
      <c r="DR1910"/>
      <c r="DS1910"/>
      <c r="DT1910"/>
      <c r="DU1910"/>
      <c r="DV1910"/>
      <c r="DW1910"/>
      <c r="DX1910"/>
      <c r="DY1910"/>
      <c r="DZ1910"/>
      <c r="EA1910"/>
      <c r="EB1910"/>
      <c r="EC1910"/>
      <c r="ED1910"/>
      <c r="EE1910"/>
      <c r="EF1910"/>
      <c r="EG1910"/>
      <c r="EH1910"/>
      <c r="EI1910"/>
      <c r="EJ1910"/>
      <c r="EK1910"/>
      <c r="EL1910"/>
      <c r="EM1910"/>
      <c r="EN1910"/>
      <c r="EO1910"/>
      <c r="EP1910"/>
      <c r="EQ1910"/>
      <c r="ER1910"/>
      <c r="ES1910"/>
      <c r="ET1910"/>
      <c r="EU1910"/>
      <c r="EV1910"/>
      <c r="EW1910"/>
      <c r="EX1910"/>
      <c r="EY1910"/>
    </row>
    <row r="1911" spans="1:155">
      <c r="A1911"/>
      <c r="B1911"/>
      <c r="C1911"/>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c r="CW1911"/>
      <c r="CX1911"/>
      <c r="CY1911"/>
      <c r="CZ1911"/>
      <c r="DA1911"/>
      <c r="DB1911"/>
      <c r="DC1911"/>
      <c r="DD1911"/>
      <c r="DE1911"/>
      <c r="DF1911"/>
      <c r="DG1911"/>
      <c r="DH1911"/>
      <c r="DI1911"/>
      <c r="DJ1911"/>
      <c r="DK1911"/>
      <c r="DL1911"/>
      <c r="DM1911"/>
      <c r="DN1911"/>
      <c r="DO1911"/>
      <c r="DP1911"/>
      <c r="DQ1911"/>
      <c r="DR1911"/>
      <c r="DS1911"/>
      <c r="DT1911"/>
      <c r="DU1911"/>
      <c r="DV1911"/>
      <c r="DW1911"/>
      <c r="DX1911"/>
      <c r="DY1911"/>
      <c r="DZ1911"/>
      <c r="EA1911"/>
      <c r="EB1911"/>
      <c r="EC1911"/>
      <c r="ED1911"/>
      <c r="EE1911"/>
      <c r="EF1911"/>
      <c r="EG1911"/>
      <c r="EH1911"/>
      <c r="EI1911"/>
      <c r="EJ1911"/>
      <c r="EK1911"/>
      <c r="EL1911"/>
      <c r="EM1911"/>
      <c r="EN1911"/>
      <c r="EO1911"/>
      <c r="EP1911"/>
      <c r="EQ1911"/>
      <c r="ER1911"/>
      <c r="ES1911"/>
      <c r="ET1911"/>
      <c r="EU1911"/>
      <c r="EV1911"/>
      <c r="EW1911"/>
      <c r="EX1911"/>
      <c r="EY1911"/>
    </row>
    <row r="1912" spans="1:155">
      <c r="A1912"/>
      <c r="B1912"/>
      <c r="C1912"/>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c r="CW1912"/>
      <c r="CX1912"/>
      <c r="CY1912"/>
      <c r="CZ1912"/>
      <c r="DA1912"/>
      <c r="DB1912"/>
      <c r="DC1912"/>
      <c r="DD1912"/>
      <c r="DE1912"/>
      <c r="DF1912"/>
      <c r="DG1912"/>
      <c r="DH1912"/>
      <c r="DI1912"/>
      <c r="DJ1912"/>
      <c r="DK1912"/>
      <c r="DL1912"/>
      <c r="DM1912"/>
      <c r="DN1912"/>
      <c r="DO1912"/>
      <c r="DP1912"/>
      <c r="DQ1912"/>
      <c r="DR1912"/>
      <c r="DS1912"/>
      <c r="DT1912"/>
      <c r="DU1912"/>
      <c r="DV1912"/>
      <c r="DW1912"/>
      <c r="DX1912"/>
      <c r="DY1912"/>
      <c r="DZ1912"/>
      <c r="EA1912"/>
      <c r="EB1912"/>
      <c r="EC1912"/>
      <c r="ED1912"/>
      <c r="EE1912"/>
      <c r="EF1912"/>
      <c r="EG1912"/>
      <c r="EH1912"/>
      <c r="EI1912"/>
      <c r="EJ1912"/>
      <c r="EK1912"/>
      <c r="EL1912"/>
      <c r="EM1912"/>
      <c r="EN1912"/>
      <c r="EO1912"/>
      <c r="EP1912"/>
      <c r="EQ1912"/>
      <c r="ER1912"/>
      <c r="ES1912"/>
      <c r="ET1912"/>
      <c r="EU1912"/>
      <c r="EV1912"/>
      <c r="EW1912"/>
      <c r="EX1912"/>
      <c r="EY1912"/>
    </row>
    <row r="1913" spans="1:155">
      <c r="A1913"/>
      <c r="B1913"/>
      <c r="C1913"/>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c r="CW1913"/>
      <c r="CX1913"/>
      <c r="CY1913"/>
      <c r="CZ1913"/>
      <c r="DA1913"/>
      <c r="DB1913"/>
      <c r="DC1913"/>
      <c r="DD1913"/>
      <c r="DE1913"/>
      <c r="DF1913"/>
      <c r="DG1913"/>
      <c r="DH1913"/>
      <c r="DI1913"/>
      <c r="DJ1913"/>
      <c r="DK1913"/>
      <c r="DL1913"/>
      <c r="DM1913"/>
      <c r="DN1913"/>
      <c r="DO1913"/>
      <c r="DP1913"/>
      <c r="DQ1913"/>
      <c r="DR1913"/>
      <c r="DS1913"/>
      <c r="DT1913"/>
      <c r="DU1913"/>
      <c r="DV1913"/>
      <c r="DW1913"/>
      <c r="DX1913"/>
      <c r="DY1913"/>
      <c r="DZ1913"/>
      <c r="EA1913"/>
      <c r="EB1913"/>
      <c r="EC1913"/>
      <c r="ED1913"/>
      <c r="EE1913"/>
      <c r="EF1913"/>
      <c r="EG1913"/>
      <c r="EH1913"/>
      <c r="EI1913"/>
      <c r="EJ1913"/>
      <c r="EK1913"/>
      <c r="EL1913"/>
      <c r="EM1913"/>
      <c r="EN1913"/>
      <c r="EO1913"/>
      <c r="EP1913"/>
      <c r="EQ1913"/>
      <c r="ER1913"/>
      <c r="ES1913"/>
      <c r="ET1913"/>
      <c r="EU1913"/>
      <c r="EV1913"/>
      <c r="EW1913"/>
      <c r="EX1913"/>
      <c r="EY1913"/>
    </row>
    <row r="1914" spans="1:155">
      <c r="A1914"/>
      <c r="B1914"/>
      <c r="C1914"/>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c r="CW1914"/>
      <c r="CX1914"/>
      <c r="CY1914"/>
      <c r="CZ1914"/>
      <c r="DA1914"/>
      <c r="DB1914"/>
      <c r="DC1914"/>
      <c r="DD1914"/>
      <c r="DE1914"/>
      <c r="DF1914"/>
      <c r="DG1914"/>
      <c r="DH1914"/>
      <c r="DI1914"/>
      <c r="DJ1914"/>
      <c r="DK1914"/>
      <c r="DL1914"/>
      <c r="DM1914"/>
      <c r="DN1914"/>
      <c r="DO1914"/>
      <c r="DP1914"/>
      <c r="DQ1914"/>
      <c r="DR1914"/>
      <c r="DS1914"/>
      <c r="DT1914"/>
      <c r="DU1914"/>
      <c r="DV1914"/>
      <c r="DW1914"/>
      <c r="DX1914"/>
      <c r="DY1914"/>
      <c r="DZ1914"/>
      <c r="EA1914"/>
      <c r="EB1914"/>
      <c r="EC1914"/>
      <c r="ED1914"/>
      <c r="EE1914"/>
      <c r="EF1914"/>
      <c r="EG1914"/>
      <c r="EH1914"/>
      <c r="EI1914"/>
      <c r="EJ1914"/>
      <c r="EK1914"/>
      <c r="EL1914"/>
      <c r="EM1914"/>
      <c r="EN1914"/>
      <c r="EO1914"/>
      <c r="EP1914"/>
      <c r="EQ1914"/>
      <c r="ER1914"/>
      <c r="ES1914"/>
      <c r="ET1914"/>
      <c r="EU1914"/>
      <c r="EV1914"/>
      <c r="EW1914"/>
      <c r="EX1914"/>
      <c r="EY1914"/>
    </row>
    <row r="1915" spans="1:155">
      <c r="A1915"/>
      <c r="B1915"/>
      <c r="C1915"/>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c r="CW1915"/>
      <c r="CX1915"/>
      <c r="CY1915"/>
      <c r="CZ1915"/>
      <c r="DA1915"/>
      <c r="DB1915"/>
      <c r="DC1915"/>
      <c r="DD1915"/>
      <c r="DE1915"/>
      <c r="DF1915"/>
      <c r="DG1915"/>
      <c r="DH1915"/>
      <c r="DI1915"/>
      <c r="DJ1915"/>
      <c r="DK1915"/>
      <c r="DL1915"/>
      <c r="DM1915"/>
      <c r="DN1915"/>
      <c r="DO1915"/>
      <c r="DP1915"/>
      <c r="DQ1915"/>
      <c r="DR1915"/>
      <c r="DS1915"/>
      <c r="DT1915"/>
      <c r="DU1915"/>
      <c r="DV1915"/>
      <c r="DW1915"/>
      <c r="DX1915"/>
      <c r="DY1915"/>
      <c r="DZ1915"/>
      <c r="EA1915"/>
      <c r="EB1915"/>
      <c r="EC1915"/>
      <c r="ED1915"/>
      <c r="EE1915"/>
      <c r="EF1915"/>
      <c r="EG1915"/>
      <c r="EH1915"/>
      <c r="EI1915"/>
      <c r="EJ1915"/>
      <c r="EK1915"/>
      <c r="EL1915"/>
      <c r="EM1915"/>
      <c r="EN1915"/>
      <c r="EO1915"/>
      <c r="EP1915"/>
      <c r="EQ1915"/>
      <c r="ER1915"/>
      <c r="ES1915"/>
      <c r="ET1915"/>
      <c r="EU1915"/>
      <c r="EV1915"/>
      <c r="EW1915"/>
      <c r="EX1915"/>
      <c r="EY1915"/>
    </row>
    <row r="1916" spans="1:155">
      <c r="A1916"/>
      <c r="B1916"/>
      <c r="C1916"/>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c r="CW1916"/>
      <c r="CX1916"/>
      <c r="CY1916"/>
      <c r="CZ1916"/>
      <c r="DA1916"/>
      <c r="DB1916"/>
      <c r="DC1916"/>
      <c r="DD1916"/>
      <c r="DE1916"/>
      <c r="DF1916"/>
      <c r="DG1916"/>
      <c r="DH1916"/>
      <c r="DI1916"/>
      <c r="DJ1916"/>
      <c r="DK1916"/>
      <c r="DL1916"/>
      <c r="DM1916"/>
      <c r="DN1916"/>
      <c r="DO1916"/>
      <c r="DP1916"/>
      <c r="DQ1916"/>
      <c r="DR1916"/>
      <c r="DS1916"/>
      <c r="DT1916"/>
      <c r="DU1916"/>
      <c r="DV1916"/>
      <c r="DW1916"/>
      <c r="DX1916"/>
      <c r="DY1916"/>
      <c r="DZ1916"/>
      <c r="EA1916"/>
      <c r="EB1916"/>
      <c r="EC1916"/>
      <c r="ED1916"/>
      <c r="EE1916"/>
      <c r="EF1916"/>
      <c r="EG1916"/>
      <c r="EH1916"/>
      <c r="EI1916"/>
      <c r="EJ1916"/>
      <c r="EK1916"/>
      <c r="EL1916"/>
      <c r="EM1916"/>
      <c r="EN1916"/>
      <c r="EO1916"/>
      <c r="EP1916"/>
      <c r="EQ1916"/>
      <c r="ER1916"/>
      <c r="ES1916"/>
      <c r="ET1916"/>
      <c r="EU1916"/>
      <c r="EV1916"/>
      <c r="EW1916"/>
      <c r="EX1916"/>
      <c r="EY1916"/>
    </row>
    <row r="1917" spans="1:155">
      <c r="A1917"/>
      <c r="B1917"/>
      <c r="C1917"/>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c r="CW1917"/>
      <c r="CX1917"/>
      <c r="CY1917"/>
      <c r="CZ1917"/>
      <c r="DA1917"/>
      <c r="DB1917"/>
      <c r="DC1917"/>
      <c r="DD1917"/>
      <c r="DE1917"/>
      <c r="DF1917"/>
      <c r="DG1917"/>
      <c r="DH1917"/>
      <c r="DI1917"/>
      <c r="DJ1917"/>
      <c r="DK1917"/>
      <c r="DL1917"/>
      <c r="DM1917"/>
      <c r="DN1917"/>
      <c r="DO1917"/>
      <c r="DP1917"/>
      <c r="DQ1917"/>
      <c r="DR1917"/>
      <c r="DS1917"/>
      <c r="DT1917"/>
      <c r="DU1917"/>
      <c r="DV1917"/>
      <c r="DW1917"/>
      <c r="DX1917"/>
      <c r="DY1917"/>
      <c r="DZ1917"/>
      <c r="EA1917"/>
      <c r="EB1917"/>
      <c r="EC1917"/>
      <c r="ED1917"/>
      <c r="EE1917"/>
      <c r="EF1917"/>
      <c r="EG1917"/>
      <c r="EH1917"/>
      <c r="EI1917"/>
      <c r="EJ1917"/>
      <c r="EK1917"/>
      <c r="EL1917"/>
      <c r="EM1917"/>
      <c r="EN1917"/>
      <c r="EO1917"/>
      <c r="EP1917"/>
      <c r="EQ1917"/>
      <c r="ER1917"/>
      <c r="ES1917"/>
      <c r="ET1917"/>
      <c r="EU1917"/>
      <c r="EV1917"/>
      <c r="EW1917"/>
      <c r="EX1917"/>
      <c r="EY1917"/>
    </row>
    <row r="1918" spans="1:155">
      <c r="A1918"/>
      <c r="B1918"/>
      <c r="C1918"/>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c r="CW1918"/>
      <c r="CX1918"/>
      <c r="CY1918"/>
      <c r="CZ1918"/>
      <c r="DA1918"/>
      <c r="DB1918"/>
      <c r="DC1918"/>
      <c r="DD1918"/>
      <c r="DE1918"/>
      <c r="DF1918"/>
      <c r="DG1918"/>
      <c r="DH1918"/>
      <c r="DI1918"/>
      <c r="DJ1918"/>
      <c r="DK1918"/>
      <c r="DL1918"/>
      <c r="DM1918"/>
      <c r="DN1918"/>
      <c r="DO1918"/>
      <c r="DP1918"/>
      <c r="DQ1918"/>
      <c r="DR1918"/>
      <c r="DS1918"/>
      <c r="DT1918"/>
      <c r="DU1918"/>
      <c r="DV1918"/>
      <c r="DW1918"/>
      <c r="DX1918"/>
      <c r="DY1918"/>
      <c r="DZ1918"/>
      <c r="EA1918"/>
      <c r="EB1918"/>
      <c r="EC1918"/>
      <c r="ED1918"/>
      <c r="EE1918"/>
      <c r="EF1918"/>
      <c r="EG1918"/>
      <c r="EH1918"/>
      <c r="EI1918"/>
      <c r="EJ1918"/>
      <c r="EK1918"/>
      <c r="EL1918"/>
      <c r="EM1918"/>
      <c r="EN1918"/>
      <c r="EO1918"/>
      <c r="EP1918"/>
      <c r="EQ1918"/>
      <c r="ER1918"/>
      <c r="ES1918"/>
      <c r="ET1918"/>
      <c r="EU1918"/>
      <c r="EV1918"/>
      <c r="EW1918"/>
      <c r="EX1918"/>
      <c r="EY1918"/>
    </row>
    <row r="1919" spans="1:155">
      <c r="A1919"/>
      <c r="B1919"/>
      <c r="C1919"/>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c r="CW1919"/>
      <c r="CX1919"/>
      <c r="CY1919"/>
      <c r="CZ1919"/>
      <c r="DA1919"/>
      <c r="DB1919"/>
      <c r="DC1919"/>
      <c r="DD1919"/>
      <c r="DE1919"/>
      <c r="DF1919"/>
      <c r="DG1919"/>
      <c r="DH1919"/>
      <c r="DI1919"/>
      <c r="DJ1919"/>
      <c r="DK1919"/>
      <c r="DL1919"/>
      <c r="DM1919"/>
      <c r="DN1919"/>
      <c r="DO1919"/>
      <c r="DP1919"/>
      <c r="DQ1919"/>
      <c r="DR1919"/>
      <c r="DS1919"/>
      <c r="DT1919"/>
      <c r="DU1919"/>
      <c r="DV1919"/>
      <c r="DW1919"/>
      <c r="DX1919"/>
      <c r="DY1919"/>
      <c r="DZ1919"/>
      <c r="EA1919"/>
      <c r="EB1919"/>
      <c r="EC1919"/>
      <c r="ED1919"/>
      <c r="EE1919"/>
      <c r="EF1919"/>
      <c r="EG1919"/>
      <c r="EH1919"/>
      <c r="EI1919"/>
      <c r="EJ1919"/>
      <c r="EK1919"/>
      <c r="EL1919"/>
      <c r="EM1919"/>
      <c r="EN1919"/>
      <c r="EO1919"/>
      <c r="EP1919"/>
      <c r="EQ1919"/>
      <c r="ER1919"/>
      <c r="ES1919"/>
      <c r="ET1919"/>
      <c r="EU1919"/>
      <c r="EV1919"/>
      <c r="EW1919"/>
      <c r="EX1919"/>
      <c r="EY1919"/>
    </row>
    <row r="1920" spans="1:155">
      <c r="A1920"/>
      <c r="B1920"/>
      <c r="C1920"/>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c r="CW1920"/>
      <c r="CX1920"/>
      <c r="CY1920"/>
      <c r="CZ1920"/>
      <c r="DA1920"/>
      <c r="DB1920"/>
      <c r="DC1920"/>
      <c r="DD1920"/>
      <c r="DE1920"/>
      <c r="DF1920"/>
      <c r="DG1920"/>
      <c r="DH1920"/>
      <c r="DI1920"/>
      <c r="DJ1920"/>
      <c r="DK1920"/>
      <c r="DL1920"/>
      <c r="DM1920"/>
      <c r="DN1920"/>
      <c r="DO1920"/>
      <c r="DP1920"/>
      <c r="DQ1920"/>
      <c r="DR1920"/>
      <c r="DS1920"/>
      <c r="DT1920"/>
      <c r="DU1920"/>
      <c r="DV1920"/>
      <c r="DW1920"/>
      <c r="DX1920"/>
      <c r="DY1920"/>
      <c r="DZ1920"/>
      <c r="EA1920"/>
      <c r="EB1920"/>
      <c r="EC1920"/>
      <c r="ED1920"/>
      <c r="EE1920"/>
      <c r="EF1920"/>
      <c r="EG1920"/>
      <c r="EH1920"/>
      <c r="EI1920"/>
      <c r="EJ1920"/>
      <c r="EK1920"/>
      <c r="EL1920"/>
      <c r="EM1920"/>
      <c r="EN1920"/>
      <c r="EO1920"/>
      <c r="EP1920"/>
      <c r="EQ1920"/>
      <c r="ER1920"/>
      <c r="ES1920"/>
      <c r="ET1920"/>
      <c r="EU1920"/>
      <c r="EV1920"/>
      <c r="EW1920"/>
      <c r="EX1920"/>
      <c r="EY1920"/>
    </row>
    <row r="1921" spans="1:155">
      <c r="A1921"/>
      <c r="B1921"/>
      <c r="C1921"/>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c r="CW1921"/>
      <c r="CX1921"/>
      <c r="CY1921"/>
      <c r="CZ1921"/>
      <c r="DA1921"/>
      <c r="DB1921"/>
      <c r="DC1921"/>
      <c r="DD1921"/>
      <c r="DE1921"/>
      <c r="DF1921"/>
      <c r="DG1921"/>
      <c r="DH1921"/>
      <c r="DI1921"/>
      <c r="DJ1921"/>
      <c r="DK1921"/>
      <c r="DL1921"/>
      <c r="DM1921"/>
      <c r="DN1921"/>
      <c r="DO1921"/>
      <c r="DP1921"/>
      <c r="DQ1921"/>
      <c r="DR1921"/>
      <c r="DS1921"/>
      <c r="DT1921"/>
      <c r="DU1921"/>
      <c r="DV1921"/>
      <c r="DW1921"/>
      <c r="DX1921"/>
      <c r="DY1921"/>
      <c r="DZ1921"/>
      <c r="EA1921"/>
      <c r="EB1921"/>
      <c r="EC1921"/>
      <c r="ED1921"/>
      <c r="EE1921"/>
      <c r="EF1921"/>
      <c r="EG1921"/>
      <c r="EH1921"/>
      <c r="EI1921"/>
      <c r="EJ1921"/>
      <c r="EK1921"/>
      <c r="EL1921"/>
      <c r="EM1921"/>
      <c r="EN1921"/>
      <c r="EO1921"/>
      <c r="EP1921"/>
      <c r="EQ1921"/>
      <c r="ER1921"/>
      <c r="ES1921"/>
      <c r="ET1921"/>
      <c r="EU1921"/>
      <c r="EV1921"/>
      <c r="EW1921"/>
      <c r="EX1921"/>
      <c r="EY1921"/>
    </row>
    <row r="1922" spans="1:155">
      <c r="A1922"/>
      <c r="B1922"/>
      <c r="C1922"/>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c r="CW1922"/>
      <c r="CX1922"/>
      <c r="CY1922"/>
      <c r="CZ1922"/>
      <c r="DA1922"/>
      <c r="DB1922"/>
      <c r="DC1922"/>
      <c r="DD1922"/>
      <c r="DE1922"/>
      <c r="DF1922"/>
      <c r="DG1922"/>
      <c r="DH1922"/>
      <c r="DI1922"/>
      <c r="DJ1922"/>
      <c r="DK1922"/>
      <c r="DL1922"/>
      <c r="DM1922"/>
      <c r="DN1922"/>
      <c r="DO1922"/>
      <c r="DP1922"/>
      <c r="DQ1922"/>
      <c r="DR1922"/>
      <c r="DS1922"/>
      <c r="DT1922"/>
      <c r="DU1922"/>
      <c r="DV1922"/>
      <c r="DW1922"/>
      <c r="DX1922"/>
      <c r="DY1922"/>
      <c r="DZ1922"/>
      <c r="EA1922"/>
      <c r="EB1922"/>
      <c r="EC1922"/>
      <c r="ED1922"/>
      <c r="EE1922"/>
      <c r="EF1922"/>
      <c r="EG1922"/>
      <c r="EH1922"/>
      <c r="EI1922"/>
      <c r="EJ1922"/>
      <c r="EK1922"/>
      <c r="EL1922"/>
      <c r="EM1922"/>
      <c r="EN1922"/>
      <c r="EO1922"/>
      <c r="EP1922"/>
      <c r="EQ1922"/>
      <c r="ER1922"/>
      <c r="ES1922"/>
      <c r="ET1922"/>
      <c r="EU1922"/>
      <c r="EV1922"/>
      <c r="EW1922"/>
      <c r="EX1922"/>
      <c r="EY1922"/>
    </row>
    <row r="1923" spans="1:155">
      <c r="A1923"/>
      <c r="B1923"/>
      <c r="C1923"/>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c r="CW1923"/>
      <c r="CX1923"/>
      <c r="CY1923"/>
      <c r="CZ1923"/>
      <c r="DA1923"/>
      <c r="DB1923"/>
      <c r="DC1923"/>
      <c r="DD1923"/>
      <c r="DE1923"/>
      <c r="DF1923"/>
      <c r="DG1923"/>
      <c r="DH1923"/>
      <c r="DI1923"/>
      <c r="DJ1923"/>
      <c r="DK1923"/>
      <c r="DL1923"/>
      <c r="DM1923"/>
      <c r="DN1923"/>
      <c r="DO1923"/>
      <c r="DP1923"/>
      <c r="DQ1923"/>
      <c r="DR1923"/>
      <c r="DS1923"/>
      <c r="DT1923"/>
      <c r="DU1923"/>
      <c r="DV1923"/>
      <c r="DW1923"/>
      <c r="DX1923"/>
      <c r="DY1923"/>
      <c r="DZ1923"/>
      <c r="EA1923"/>
      <c r="EB1923"/>
      <c r="EC1923"/>
      <c r="ED1923"/>
      <c r="EE1923"/>
      <c r="EF1923"/>
      <c r="EG1923"/>
      <c r="EH1923"/>
      <c r="EI1923"/>
      <c r="EJ1923"/>
      <c r="EK1923"/>
      <c r="EL1923"/>
      <c r="EM1923"/>
      <c r="EN1923"/>
      <c r="EO1923"/>
      <c r="EP1923"/>
      <c r="EQ1923"/>
      <c r="ER1923"/>
      <c r="ES1923"/>
      <c r="ET1923"/>
      <c r="EU1923"/>
      <c r="EV1923"/>
      <c r="EW1923"/>
      <c r="EX1923"/>
      <c r="EY1923"/>
    </row>
    <row r="1924" spans="1:155">
      <c r="A1924"/>
      <c r="B1924"/>
      <c r="C1924"/>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c r="CW1924"/>
      <c r="CX1924"/>
      <c r="CY1924"/>
      <c r="CZ1924"/>
      <c r="DA1924"/>
      <c r="DB1924"/>
      <c r="DC1924"/>
      <c r="DD1924"/>
      <c r="DE1924"/>
      <c r="DF1924"/>
      <c r="DG1924"/>
      <c r="DH1924"/>
      <c r="DI1924"/>
      <c r="DJ1924"/>
      <c r="DK1924"/>
      <c r="DL1924"/>
      <c r="DM1924"/>
      <c r="DN1924"/>
      <c r="DO1924"/>
      <c r="DP1924"/>
      <c r="DQ1924"/>
      <c r="DR1924"/>
      <c r="DS1924"/>
      <c r="DT1924"/>
      <c r="DU1924"/>
      <c r="DV1924"/>
      <c r="DW1924"/>
      <c r="DX1924"/>
      <c r="DY1924"/>
      <c r="DZ1924"/>
      <c r="EA1924"/>
      <c r="EB1924"/>
      <c r="EC1924"/>
      <c r="ED1924"/>
      <c r="EE1924"/>
      <c r="EF1924"/>
      <c r="EG1924"/>
      <c r="EH1924"/>
      <c r="EI1924"/>
      <c r="EJ1924"/>
      <c r="EK1924"/>
      <c r="EL1924"/>
      <c r="EM1924"/>
      <c r="EN1924"/>
      <c r="EO1924"/>
      <c r="EP1924"/>
      <c r="EQ1924"/>
      <c r="ER1924"/>
      <c r="ES1924"/>
      <c r="ET1924"/>
      <c r="EU1924"/>
      <c r="EV1924"/>
      <c r="EW1924"/>
      <c r="EX1924"/>
      <c r="EY1924"/>
    </row>
    <row r="1925" spans="1:155">
      <c r="A1925"/>
      <c r="B1925"/>
      <c r="C1925"/>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c r="CW1925"/>
      <c r="CX1925"/>
      <c r="CY1925"/>
      <c r="CZ1925"/>
      <c r="DA1925"/>
      <c r="DB1925"/>
      <c r="DC1925"/>
      <c r="DD1925"/>
      <c r="DE1925"/>
      <c r="DF1925"/>
      <c r="DG1925"/>
      <c r="DH1925"/>
      <c r="DI1925"/>
      <c r="DJ1925"/>
      <c r="DK1925"/>
      <c r="DL1925"/>
      <c r="DM1925"/>
      <c r="DN1925"/>
      <c r="DO1925"/>
      <c r="DP1925"/>
      <c r="DQ1925"/>
      <c r="DR1925"/>
      <c r="DS1925"/>
      <c r="DT1925"/>
      <c r="DU1925"/>
      <c r="DV1925"/>
      <c r="DW1925"/>
      <c r="DX1925"/>
      <c r="DY1925"/>
      <c r="DZ1925"/>
      <c r="EA1925"/>
      <c r="EB1925"/>
      <c r="EC1925"/>
      <c r="ED1925"/>
      <c r="EE1925"/>
      <c r="EF1925"/>
      <c r="EG1925"/>
      <c r="EH1925"/>
      <c r="EI1925"/>
      <c r="EJ1925"/>
      <c r="EK1925"/>
      <c r="EL1925"/>
      <c r="EM1925"/>
      <c r="EN1925"/>
      <c r="EO1925"/>
      <c r="EP1925"/>
      <c r="EQ1925"/>
      <c r="ER1925"/>
      <c r="ES1925"/>
      <c r="ET1925"/>
      <c r="EU1925"/>
      <c r="EV1925"/>
      <c r="EW1925"/>
      <c r="EX1925"/>
      <c r="EY1925"/>
    </row>
    <row r="1926" spans="1:155">
      <c r="A1926"/>
      <c r="B1926"/>
      <c r="C1926"/>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c r="CW1926"/>
      <c r="CX1926"/>
      <c r="CY1926"/>
      <c r="CZ1926"/>
      <c r="DA1926"/>
      <c r="DB1926"/>
      <c r="DC1926"/>
      <c r="DD1926"/>
      <c r="DE1926"/>
      <c r="DF1926"/>
      <c r="DG1926"/>
      <c r="DH1926"/>
      <c r="DI1926"/>
      <c r="DJ1926"/>
      <c r="DK1926"/>
      <c r="DL1926"/>
      <c r="DM1926"/>
      <c r="DN1926"/>
      <c r="DO1926"/>
      <c r="DP1926"/>
      <c r="DQ1926"/>
      <c r="DR1926"/>
      <c r="DS1926"/>
      <c r="DT1926"/>
      <c r="DU1926"/>
      <c r="DV1926"/>
      <c r="DW1926"/>
      <c r="DX1926"/>
      <c r="DY1926"/>
      <c r="DZ1926"/>
      <c r="EA1926"/>
      <c r="EB1926"/>
      <c r="EC1926"/>
      <c r="ED1926"/>
      <c r="EE1926"/>
      <c r="EF1926"/>
      <c r="EG1926"/>
      <c r="EH1926"/>
      <c r="EI1926"/>
      <c r="EJ1926"/>
      <c r="EK1926"/>
      <c r="EL1926"/>
      <c r="EM1926"/>
      <c r="EN1926"/>
      <c r="EO1926"/>
      <c r="EP1926"/>
      <c r="EQ1926"/>
      <c r="ER1926"/>
      <c r="ES1926"/>
      <c r="ET1926"/>
      <c r="EU1926"/>
      <c r="EV1926"/>
      <c r="EW1926"/>
      <c r="EX1926"/>
      <c r="EY1926"/>
    </row>
    <row r="1927" spans="1:155">
      <c r="A1927"/>
      <c r="B1927"/>
      <c r="C1927"/>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c r="CW1927"/>
      <c r="CX1927"/>
      <c r="CY1927"/>
      <c r="CZ1927"/>
      <c r="DA1927"/>
      <c r="DB1927"/>
      <c r="DC1927"/>
      <c r="DD1927"/>
      <c r="DE1927"/>
      <c r="DF1927"/>
      <c r="DG1927"/>
      <c r="DH1927"/>
      <c r="DI1927"/>
      <c r="DJ1927"/>
      <c r="DK1927"/>
      <c r="DL1927"/>
      <c r="DM1927"/>
      <c r="DN1927"/>
      <c r="DO1927"/>
      <c r="DP1927"/>
      <c r="DQ1927"/>
      <c r="DR1927"/>
      <c r="DS1927"/>
      <c r="DT1927"/>
      <c r="DU1927"/>
      <c r="DV1927"/>
      <c r="DW1927"/>
      <c r="DX1927"/>
      <c r="DY1927"/>
      <c r="DZ1927"/>
      <c r="EA1927"/>
      <c r="EB1927"/>
      <c r="EC1927"/>
      <c r="ED1927"/>
      <c r="EE1927"/>
      <c r="EF1927"/>
      <c r="EG1927"/>
      <c r="EH1927"/>
      <c r="EI1927"/>
      <c r="EJ1927"/>
      <c r="EK1927"/>
      <c r="EL1927"/>
      <c r="EM1927"/>
      <c r="EN1927"/>
      <c r="EO1927"/>
      <c r="EP1927"/>
      <c r="EQ1927"/>
      <c r="ER1927"/>
      <c r="ES1927"/>
      <c r="ET1927"/>
      <c r="EU1927"/>
      <c r="EV1927"/>
      <c r="EW1927"/>
      <c r="EX1927"/>
      <c r="EY1927"/>
    </row>
    <row r="1928" spans="1:155">
      <c r="A1928"/>
      <c r="B1928"/>
      <c r="C1928"/>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c r="CW1928"/>
      <c r="CX1928"/>
      <c r="CY1928"/>
      <c r="CZ1928"/>
      <c r="DA1928"/>
      <c r="DB1928"/>
      <c r="DC1928"/>
      <c r="DD1928"/>
      <c r="DE1928"/>
      <c r="DF1928"/>
      <c r="DG1928"/>
      <c r="DH1928"/>
      <c r="DI1928"/>
      <c r="DJ1928"/>
      <c r="DK1928"/>
      <c r="DL1928"/>
      <c r="DM1928"/>
      <c r="DN1928"/>
      <c r="DO1928"/>
      <c r="DP1928"/>
      <c r="DQ1928"/>
      <c r="DR1928"/>
      <c r="DS1928"/>
      <c r="DT1928"/>
      <c r="DU1928"/>
      <c r="DV1928"/>
      <c r="DW1928"/>
      <c r="DX1928"/>
      <c r="DY1928"/>
      <c r="DZ1928"/>
      <c r="EA1928"/>
      <c r="EB1928"/>
      <c r="EC1928"/>
      <c r="ED1928"/>
      <c r="EE1928"/>
      <c r="EF1928"/>
      <c r="EG1928"/>
      <c r="EH1928"/>
      <c r="EI1928"/>
      <c r="EJ1928"/>
      <c r="EK1928"/>
      <c r="EL1928"/>
      <c r="EM1928"/>
      <c r="EN1928"/>
      <c r="EO1928"/>
      <c r="EP1928"/>
      <c r="EQ1928"/>
      <c r="ER1928"/>
      <c r="ES1928"/>
      <c r="ET1928"/>
      <c r="EU1928"/>
      <c r="EV1928"/>
      <c r="EW1928"/>
      <c r="EX1928"/>
      <c r="EY1928"/>
    </row>
    <row r="1929" spans="1:155">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c r="CW1929"/>
      <c r="CX1929"/>
      <c r="CY1929"/>
      <c r="CZ1929"/>
      <c r="DA1929"/>
      <c r="DB1929"/>
      <c r="DC1929"/>
      <c r="DD1929"/>
      <c r="DE1929"/>
      <c r="DF1929"/>
      <c r="DG1929"/>
      <c r="DH1929"/>
      <c r="DI1929"/>
      <c r="DJ1929"/>
      <c r="DK1929"/>
      <c r="DL1929"/>
      <c r="DM1929"/>
      <c r="DN1929"/>
      <c r="DO1929"/>
      <c r="DP1929"/>
      <c r="DQ1929"/>
      <c r="DR1929"/>
      <c r="DS1929"/>
      <c r="DT1929"/>
      <c r="DU1929"/>
      <c r="DV1929"/>
      <c r="DW1929"/>
      <c r="DX1929"/>
      <c r="DY1929"/>
      <c r="DZ1929"/>
      <c r="EA1929"/>
      <c r="EB1929"/>
      <c r="EC1929"/>
      <c r="ED1929"/>
      <c r="EE1929"/>
      <c r="EF1929"/>
      <c r="EG1929"/>
      <c r="EH1929"/>
      <c r="EI1929"/>
      <c r="EJ1929"/>
      <c r="EK1929"/>
      <c r="EL1929"/>
      <c r="EM1929"/>
      <c r="EN1929"/>
      <c r="EO1929"/>
      <c r="EP1929"/>
      <c r="EQ1929"/>
      <c r="ER1929"/>
      <c r="ES1929"/>
      <c r="ET1929"/>
      <c r="EU1929"/>
      <c r="EV1929"/>
      <c r="EW1929"/>
      <c r="EX1929"/>
      <c r="EY1929"/>
    </row>
    <row r="1930" spans="1:155">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c r="CW1930"/>
      <c r="CX1930"/>
      <c r="CY1930"/>
      <c r="CZ1930"/>
      <c r="DA1930"/>
      <c r="DB1930"/>
      <c r="DC1930"/>
      <c r="DD1930"/>
      <c r="DE1930"/>
      <c r="DF1930"/>
      <c r="DG1930"/>
      <c r="DH1930"/>
      <c r="DI1930"/>
      <c r="DJ1930"/>
      <c r="DK1930"/>
      <c r="DL1930"/>
      <c r="DM1930"/>
      <c r="DN1930"/>
      <c r="DO1930"/>
      <c r="DP1930"/>
      <c r="DQ1930"/>
      <c r="DR1930"/>
      <c r="DS1930"/>
      <c r="DT1930"/>
      <c r="DU1930"/>
      <c r="DV1930"/>
      <c r="DW1930"/>
      <c r="DX1930"/>
      <c r="DY1930"/>
      <c r="DZ1930"/>
      <c r="EA1930"/>
      <c r="EB1930"/>
      <c r="EC1930"/>
      <c r="ED1930"/>
      <c r="EE1930"/>
      <c r="EF1930"/>
      <c r="EG1930"/>
      <c r="EH1930"/>
      <c r="EI1930"/>
      <c r="EJ1930"/>
      <c r="EK1930"/>
      <c r="EL1930"/>
      <c r="EM1930"/>
      <c r="EN1930"/>
      <c r="EO1930"/>
      <c r="EP1930"/>
      <c r="EQ1930"/>
      <c r="ER1930"/>
      <c r="ES1930"/>
      <c r="ET1930"/>
      <c r="EU1930"/>
      <c r="EV1930"/>
      <c r="EW1930"/>
      <c r="EX1930"/>
      <c r="EY1930"/>
    </row>
    <row r="1931" spans="1:155">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c r="CW1931"/>
      <c r="CX1931"/>
      <c r="CY1931"/>
      <c r="CZ1931"/>
      <c r="DA1931"/>
      <c r="DB1931"/>
      <c r="DC1931"/>
      <c r="DD1931"/>
      <c r="DE1931"/>
      <c r="DF1931"/>
      <c r="DG1931"/>
      <c r="DH1931"/>
      <c r="DI1931"/>
      <c r="DJ1931"/>
      <c r="DK1931"/>
      <c r="DL1931"/>
      <c r="DM1931"/>
      <c r="DN1931"/>
      <c r="DO1931"/>
      <c r="DP1931"/>
      <c r="DQ1931"/>
      <c r="DR1931"/>
      <c r="DS1931"/>
      <c r="DT1931"/>
      <c r="DU1931"/>
      <c r="DV1931"/>
      <c r="DW1931"/>
      <c r="DX1931"/>
      <c r="DY1931"/>
      <c r="DZ1931"/>
      <c r="EA1931"/>
      <c r="EB1931"/>
      <c r="EC1931"/>
      <c r="ED1931"/>
      <c r="EE1931"/>
      <c r="EF1931"/>
      <c r="EG1931"/>
      <c r="EH1931"/>
      <c r="EI1931"/>
      <c r="EJ1931"/>
      <c r="EK1931"/>
      <c r="EL1931"/>
      <c r="EM1931"/>
      <c r="EN1931"/>
      <c r="EO1931"/>
      <c r="EP1931"/>
      <c r="EQ1931"/>
      <c r="ER1931"/>
      <c r="ES1931"/>
      <c r="ET1931"/>
      <c r="EU1931"/>
      <c r="EV1931"/>
      <c r="EW1931"/>
      <c r="EX1931"/>
      <c r="EY1931"/>
    </row>
    <row r="1932" spans="1:155">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c r="CW1932"/>
      <c r="CX1932"/>
      <c r="CY1932"/>
      <c r="CZ1932"/>
      <c r="DA1932"/>
      <c r="DB1932"/>
      <c r="DC1932"/>
      <c r="DD1932"/>
      <c r="DE1932"/>
      <c r="DF1932"/>
      <c r="DG1932"/>
      <c r="DH1932"/>
      <c r="DI1932"/>
      <c r="DJ1932"/>
      <c r="DK1932"/>
      <c r="DL1932"/>
      <c r="DM1932"/>
      <c r="DN1932"/>
      <c r="DO1932"/>
      <c r="DP1932"/>
      <c r="DQ1932"/>
      <c r="DR1932"/>
      <c r="DS1932"/>
      <c r="DT1932"/>
      <c r="DU1932"/>
      <c r="DV1932"/>
      <c r="DW1932"/>
      <c r="DX1932"/>
      <c r="DY1932"/>
      <c r="DZ1932"/>
      <c r="EA1932"/>
      <c r="EB1932"/>
      <c r="EC1932"/>
      <c r="ED1932"/>
      <c r="EE1932"/>
      <c r="EF1932"/>
      <c r="EG1932"/>
      <c r="EH1932"/>
      <c r="EI1932"/>
      <c r="EJ1932"/>
      <c r="EK1932"/>
      <c r="EL1932"/>
      <c r="EM1932"/>
      <c r="EN1932"/>
      <c r="EO1932"/>
      <c r="EP1932"/>
      <c r="EQ1932"/>
      <c r="ER1932"/>
      <c r="ES1932"/>
      <c r="ET1932"/>
      <c r="EU1932"/>
      <c r="EV1932"/>
      <c r="EW1932"/>
      <c r="EX1932"/>
      <c r="EY1932"/>
    </row>
    <row r="1933" spans="1:155">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c r="CW1933"/>
      <c r="CX1933"/>
      <c r="CY1933"/>
      <c r="CZ1933"/>
      <c r="DA1933"/>
      <c r="DB1933"/>
      <c r="DC1933"/>
      <c r="DD1933"/>
      <c r="DE1933"/>
      <c r="DF1933"/>
      <c r="DG1933"/>
      <c r="DH1933"/>
      <c r="DI1933"/>
      <c r="DJ1933"/>
      <c r="DK1933"/>
      <c r="DL1933"/>
      <c r="DM1933"/>
      <c r="DN1933"/>
      <c r="DO1933"/>
      <c r="DP1933"/>
      <c r="DQ1933"/>
      <c r="DR1933"/>
      <c r="DS1933"/>
      <c r="DT1933"/>
      <c r="DU1933"/>
      <c r="DV1933"/>
      <c r="DW1933"/>
      <c r="DX1933"/>
      <c r="DY1933"/>
      <c r="DZ1933"/>
      <c r="EA1933"/>
      <c r="EB1933"/>
      <c r="EC1933"/>
      <c r="ED1933"/>
      <c r="EE1933"/>
      <c r="EF1933"/>
      <c r="EG1933"/>
      <c r="EH1933"/>
      <c r="EI1933"/>
      <c r="EJ1933"/>
      <c r="EK1933"/>
      <c r="EL1933"/>
      <c r="EM1933"/>
      <c r="EN1933"/>
      <c r="EO1933"/>
      <c r="EP1933"/>
      <c r="EQ1933"/>
      <c r="ER1933"/>
      <c r="ES1933"/>
      <c r="ET1933"/>
      <c r="EU1933"/>
      <c r="EV1933"/>
      <c r="EW1933"/>
      <c r="EX1933"/>
      <c r="EY1933"/>
    </row>
    <row r="1934" spans="1:155">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c r="CW1934"/>
      <c r="CX1934"/>
      <c r="CY1934"/>
      <c r="CZ1934"/>
      <c r="DA1934"/>
      <c r="DB1934"/>
      <c r="DC1934"/>
      <c r="DD1934"/>
      <c r="DE1934"/>
      <c r="DF1934"/>
      <c r="DG1934"/>
      <c r="DH1934"/>
      <c r="DI1934"/>
      <c r="DJ1934"/>
      <c r="DK1934"/>
      <c r="DL1934"/>
      <c r="DM1934"/>
      <c r="DN1934"/>
      <c r="DO1934"/>
      <c r="DP1934"/>
      <c r="DQ1934"/>
      <c r="DR1934"/>
      <c r="DS1934"/>
      <c r="DT1934"/>
      <c r="DU1934"/>
      <c r="DV1934"/>
      <c r="DW1934"/>
      <c r="DX1934"/>
      <c r="DY1934"/>
      <c r="DZ1934"/>
      <c r="EA1934"/>
      <c r="EB1934"/>
      <c r="EC1934"/>
      <c r="ED1934"/>
      <c r="EE1934"/>
      <c r="EF1934"/>
      <c r="EG1934"/>
      <c r="EH1934"/>
      <c r="EI1934"/>
      <c r="EJ1934"/>
      <c r="EK1934"/>
      <c r="EL1934"/>
      <c r="EM1934"/>
      <c r="EN1934"/>
      <c r="EO1934"/>
      <c r="EP1934"/>
      <c r="EQ1934"/>
      <c r="ER1934"/>
      <c r="ES1934"/>
      <c r="ET1934"/>
      <c r="EU1934"/>
      <c r="EV1934"/>
      <c r="EW1934"/>
      <c r="EX1934"/>
      <c r="EY1934"/>
    </row>
    <row r="1935" spans="1:155">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c r="CW1935"/>
      <c r="CX1935"/>
      <c r="CY1935"/>
      <c r="CZ1935"/>
      <c r="DA1935"/>
      <c r="DB1935"/>
      <c r="DC1935"/>
      <c r="DD1935"/>
      <c r="DE1935"/>
      <c r="DF1935"/>
      <c r="DG1935"/>
      <c r="DH1935"/>
      <c r="DI1935"/>
      <c r="DJ1935"/>
      <c r="DK1935"/>
      <c r="DL1935"/>
      <c r="DM1935"/>
      <c r="DN1935"/>
      <c r="DO1935"/>
      <c r="DP1935"/>
      <c r="DQ1935"/>
      <c r="DR1935"/>
      <c r="DS1935"/>
      <c r="DT1935"/>
      <c r="DU1935"/>
      <c r="DV1935"/>
      <c r="DW1935"/>
      <c r="DX1935"/>
      <c r="DY1935"/>
      <c r="DZ1935"/>
      <c r="EA1935"/>
      <c r="EB1935"/>
      <c r="EC1935"/>
      <c r="ED1935"/>
      <c r="EE1935"/>
      <c r="EF1935"/>
      <c r="EG1935"/>
      <c r="EH1935"/>
      <c r="EI1935"/>
      <c r="EJ1935"/>
      <c r="EK1935"/>
      <c r="EL1935"/>
      <c r="EM1935"/>
      <c r="EN1935"/>
      <c r="EO1935"/>
      <c r="EP1935"/>
      <c r="EQ1935"/>
      <c r="ER1935"/>
      <c r="ES1935"/>
      <c r="ET1935"/>
      <c r="EU1935"/>
      <c r="EV1935"/>
      <c r="EW1935"/>
      <c r="EX1935"/>
      <c r="EY1935"/>
    </row>
    <row r="1936" spans="1:155">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c r="CW1936"/>
      <c r="CX1936"/>
      <c r="CY1936"/>
      <c r="CZ1936"/>
      <c r="DA1936"/>
      <c r="DB1936"/>
      <c r="DC1936"/>
      <c r="DD1936"/>
      <c r="DE1936"/>
      <c r="DF1936"/>
      <c r="DG1936"/>
      <c r="DH1936"/>
      <c r="DI1936"/>
      <c r="DJ1936"/>
      <c r="DK1936"/>
      <c r="DL1936"/>
      <c r="DM1936"/>
      <c r="DN1936"/>
      <c r="DO1936"/>
      <c r="DP1936"/>
      <c r="DQ1936"/>
      <c r="DR1936"/>
      <c r="DS1936"/>
      <c r="DT1936"/>
      <c r="DU1936"/>
      <c r="DV1936"/>
      <c r="DW1936"/>
      <c r="DX1936"/>
      <c r="DY1936"/>
      <c r="DZ1936"/>
      <c r="EA1936"/>
      <c r="EB1936"/>
      <c r="EC1936"/>
      <c r="ED1936"/>
      <c r="EE1936"/>
      <c r="EF1936"/>
      <c r="EG1936"/>
      <c r="EH1936"/>
      <c r="EI1936"/>
      <c r="EJ1936"/>
      <c r="EK1936"/>
      <c r="EL1936"/>
      <c r="EM1936"/>
      <c r="EN1936"/>
      <c r="EO1936"/>
      <c r="EP1936"/>
      <c r="EQ1936"/>
      <c r="ER1936"/>
      <c r="ES1936"/>
      <c r="ET1936"/>
      <c r="EU1936"/>
      <c r="EV1936"/>
      <c r="EW1936"/>
      <c r="EX1936"/>
      <c r="EY1936"/>
    </row>
    <row r="1937" spans="1:155">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c r="CW1937"/>
      <c r="CX1937"/>
      <c r="CY1937"/>
      <c r="CZ1937"/>
      <c r="DA1937"/>
      <c r="DB1937"/>
      <c r="DC1937"/>
      <c r="DD1937"/>
      <c r="DE1937"/>
      <c r="DF1937"/>
      <c r="DG1937"/>
      <c r="DH1937"/>
      <c r="DI1937"/>
      <c r="DJ1937"/>
      <c r="DK1937"/>
      <c r="DL1937"/>
      <c r="DM1937"/>
      <c r="DN1937"/>
      <c r="DO1937"/>
      <c r="DP1937"/>
      <c r="DQ1937"/>
      <c r="DR1937"/>
      <c r="DS1937"/>
      <c r="DT1937"/>
      <c r="DU1937"/>
      <c r="DV1937"/>
      <c r="DW1937"/>
      <c r="DX1937"/>
      <c r="DY1937"/>
      <c r="DZ1937"/>
      <c r="EA1937"/>
      <c r="EB1937"/>
      <c r="EC1937"/>
      <c r="ED1937"/>
      <c r="EE1937"/>
      <c r="EF1937"/>
      <c r="EG1937"/>
      <c r="EH1937"/>
      <c r="EI1937"/>
      <c r="EJ1937"/>
      <c r="EK1937"/>
      <c r="EL1937"/>
      <c r="EM1937"/>
      <c r="EN1937"/>
      <c r="EO1937"/>
      <c r="EP1937"/>
      <c r="EQ1937"/>
      <c r="ER1937"/>
      <c r="ES1937"/>
      <c r="ET1937"/>
      <c r="EU1937"/>
      <c r="EV1937"/>
      <c r="EW1937"/>
      <c r="EX1937"/>
      <c r="EY1937"/>
    </row>
    <row r="1938" spans="1:155">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c r="CW1938"/>
      <c r="CX1938"/>
      <c r="CY1938"/>
      <c r="CZ1938"/>
      <c r="DA1938"/>
      <c r="DB1938"/>
      <c r="DC1938"/>
      <c r="DD1938"/>
      <c r="DE1938"/>
      <c r="DF1938"/>
      <c r="DG1938"/>
      <c r="DH1938"/>
      <c r="DI1938"/>
      <c r="DJ1938"/>
      <c r="DK1938"/>
      <c r="DL1938"/>
      <c r="DM1938"/>
      <c r="DN1938"/>
      <c r="DO1938"/>
      <c r="DP1938"/>
      <c r="DQ1938"/>
      <c r="DR1938"/>
      <c r="DS1938"/>
      <c r="DT1938"/>
      <c r="DU1938"/>
      <c r="DV1938"/>
      <c r="DW1938"/>
      <c r="DX1938"/>
      <c r="DY1938"/>
      <c r="DZ1938"/>
      <c r="EA1938"/>
      <c r="EB1938"/>
      <c r="EC1938"/>
      <c r="ED1938"/>
      <c r="EE1938"/>
      <c r="EF1938"/>
      <c r="EG1938"/>
      <c r="EH1938"/>
      <c r="EI1938"/>
      <c r="EJ1938"/>
      <c r="EK1938"/>
      <c r="EL1938"/>
      <c r="EM1938"/>
      <c r="EN1938"/>
      <c r="EO1938"/>
      <c r="EP1938"/>
      <c r="EQ1938"/>
      <c r="ER1938"/>
      <c r="ES1938"/>
      <c r="ET1938"/>
      <c r="EU1938"/>
      <c r="EV1938"/>
      <c r="EW1938"/>
      <c r="EX1938"/>
      <c r="EY1938"/>
    </row>
    <row r="1939" spans="1:155">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c r="CW1939"/>
      <c r="CX1939"/>
      <c r="CY1939"/>
      <c r="CZ1939"/>
      <c r="DA1939"/>
      <c r="DB1939"/>
      <c r="DC1939"/>
      <c r="DD1939"/>
      <c r="DE1939"/>
      <c r="DF1939"/>
      <c r="DG1939"/>
      <c r="DH1939"/>
      <c r="DI1939"/>
      <c r="DJ1939"/>
      <c r="DK1939"/>
      <c r="DL1939"/>
      <c r="DM1939"/>
      <c r="DN1939"/>
      <c r="DO1939"/>
      <c r="DP1939"/>
      <c r="DQ1939"/>
      <c r="DR1939"/>
      <c r="DS1939"/>
      <c r="DT1939"/>
      <c r="DU1939"/>
      <c r="DV1939"/>
      <c r="DW1939"/>
      <c r="DX1939"/>
      <c r="DY1939"/>
      <c r="DZ1939"/>
      <c r="EA1939"/>
      <c r="EB1939"/>
      <c r="EC1939"/>
      <c r="ED1939"/>
      <c r="EE1939"/>
      <c r="EF1939"/>
      <c r="EG1939"/>
      <c r="EH1939"/>
      <c r="EI1939"/>
      <c r="EJ1939"/>
      <c r="EK1939"/>
      <c r="EL1939"/>
      <c r="EM1939"/>
      <c r="EN1939"/>
      <c r="EO1939"/>
      <c r="EP1939"/>
      <c r="EQ1939"/>
      <c r="ER1939"/>
      <c r="ES1939"/>
      <c r="ET1939"/>
      <c r="EU1939"/>
      <c r="EV1939"/>
      <c r="EW1939"/>
      <c r="EX1939"/>
      <c r="EY1939"/>
    </row>
    <row r="1940" spans="1:155">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c r="CW1940"/>
      <c r="CX1940"/>
      <c r="CY1940"/>
      <c r="CZ1940"/>
      <c r="DA1940"/>
      <c r="DB1940"/>
      <c r="DC1940"/>
      <c r="DD1940"/>
      <c r="DE1940"/>
      <c r="DF1940"/>
      <c r="DG1940"/>
      <c r="DH1940"/>
      <c r="DI1940"/>
      <c r="DJ1940"/>
      <c r="DK1940"/>
      <c r="DL1940"/>
      <c r="DM1940"/>
      <c r="DN1940"/>
      <c r="DO1940"/>
      <c r="DP1940"/>
      <c r="DQ1940"/>
      <c r="DR1940"/>
      <c r="DS1940"/>
      <c r="DT1940"/>
      <c r="DU1940"/>
      <c r="DV1940"/>
      <c r="DW1940"/>
      <c r="DX1940"/>
      <c r="DY1940"/>
      <c r="DZ1940"/>
      <c r="EA1940"/>
      <c r="EB1940"/>
      <c r="EC1940"/>
      <c r="ED1940"/>
      <c r="EE1940"/>
      <c r="EF1940"/>
      <c r="EG1940"/>
      <c r="EH1940"/>
      <c r="EI1940"/>
      <c r="EJ1940"/>
      <c r="EK1940"/>
      <c r="EL1940"/>
      <c r="EM1940"/>
      <c r="EN1940"/>
      <c r="EO1940"/>
      <c r="EP1940"/>
      <c r="EQ1940"/>
      <c r="ER1940"/>
      <c r="ES1940"/>
      <c r="ET1940"/>
      <c r="EU1940"/>
      <c r="EV1940"/>
      <c r="EW1940"/>
      <c r="EX1940"/>
      <c r="EY1940"/>
    </row>
    <row r="1941" spans="1:155">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c r="CW1941"/>
      <c r="CX1941"/>
      <c r="CY1941"/>
      <c r="CZ1941"/>
      <c r="DA1941"/>
      <c r="DB1941"/>
      <c r="DC1941"/>
      <c r="DD1941"/>
      <c r="DE1941"/>
      <c r="DF1941"/>
      <c r="DG1941"/>
      <c r="DH1941"/>
      <c r="DI1941"/>
      <c r="DJ1941"/>
      <c r="DK1941"/>
      <c r="DL1941"/>
      <c r="DM1941"/>
      <c r="DN1941"/>
      <c r="DO1941"/>
      <c r="DP1941"/>
      <c r="DQ1941"/>
      <c r="DR1941"/>
      <c r="DS1941"/>
      <c r="DT1941"/>
      <c r="DU1941"/>
      <c r="DV1941"/>
      <c r="DW1941"/>
      <c r="DX1941"/>
      <c r="DY1941"/>
      <c r="DZ1941"/>
      <c r="EA1941"/>
      <c r="EB1941"/>
      <c r="EC1941"/>
      <c r="ED1941"/>
      <c r="EE1941"/>
      <c r="EF1941"/>
      <c r="EG1941"/>
      <c r="EH1941"/>
      <c r="EI1941"/>
      <c r="EJ1941"/>
      <c r="EK1941"/>
      <c r="EL1941"/>
      <c r="EM1941"/>
      <c r="EN1941"/>
      <c r="EO1941"/>
      <c r="EP1941"/>
      <c r="EQ1941"/>
      <c r="ER1941"/>
      <c r="ES1941"/>
      <c r="ET1941"/>
      <c r="EU1941"/>
      <c r="EV1941"/>
      <c r="EW1941"/>
      <c r="EX1941"/>
      <c r="EY1941"/>
    </row>
    <row r="1942" spans="1:155">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c r="CW1942"/>
      <c r="CX1942"/>
      <c r="CY1942"/>
      <c r="CZ1942"/>
      <c r="DA1942"/>
      <c r="DB1942"/>
      <c r="DC1942"/>
      <c r="DD1942"/>
      <c r="DE1942"/>
      <c r="DF1942"/>
      <c r="DG1942"/>
      <c r="DH1942"/>
      <c r="DI1942"/>
      <c r="DJ1942"/>
      <c r="DK1942"/>
      <c r="DL1942"/>
      <c r="DM1942"/>
      <c r="DN1942"/>
      <c r="DO1942"/>
      <c r="DP1942"/>
      <c r="DQ1942"/>
      <c r="DR1942"/>
      <c r="DS1942"/>
      <c r="DT1942"/>
      <c r="DU1942"/>
      <c r="DV1942"/>
      <c r="DW1942"/>
      <c r="DX1942"/>
      <c r="DY1942"/>
      <c r="DZ1942"/>
      <c r="EA1942"/>
      <c r="EB1942"/>
      <c r="EC1942"/>
      <c r="ED1942"/>
      <c r="EE1942"/>
      <c r="EF1942"/>
      <c r="EG1942"/>
      <c r="EH1942"/>
      <c r="EI1942"/>
      <c r="EJ1942"/>
      <c r="EK1942"/>
      <c r="EL1942"/>
      <c r="EM1942"/>
      <c r="EN1942"/>
      <c r="EO1942"/>
      <c r="EP1942"/>
      <c r="EQ1942"/>
      <c r="ER1942"/>
      <c r="ES1942"/>
      <c r="ET1942"/>
      <c r="EU1942"/>
      <c r="EV1942"/>
      <c r="EW1942"/>
      <c r="EX1942"/>
      <c r="EY1942"/>
    </row>
    <row r="1943" spans="1:155">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c r="CW1943"/>
      <c r="CX1943"/>
      <c r="CY1943"/>
      <c r="CZ1943"/>
      <c r="DA1943"/>
      <c r="DB1943"/>
      <c r="DC1943"/>
      <c r="DD1943"/>
      <c r="DE1943"/>
      <c r="DF1943"/>
      <c r="DG1943"/>
      <c r="DH1943"/>
      <c r="DI1943"/>
      <c r="DJ1943"/>
      <c r="DK1943"/>
      <c r="DL1943"/>
      <c r="DM1943"/>
      <c r="DN1943"/>
      <c r="DO1943"/>
      <c r="DP1943"/>
      <c r="DQ1943"/>
      <c r="DR1943"/>
      <c r="DS1943"/>
      <c r="DT1943"/>
      <c r="DU1943"/>
      <c r="DV1943"/>
      <c r="DW1943"/>
      <c r="DX1943"/>
      <c r="DY1943"/>
      <c r="DZ1943"/>
      <c r="EA1943"/>
      <c r="EB1943"/>
      <c r="EC1943"/>
      <c r="ED1943"/>
      <c r="EE1943"/>
      <c r="EF1943"/>
      <c r="EG1943"/>
      <c r="EH1943"/>
      <c r="EI1943"/>
      <c r="EJ1943"/>
      <c r="EK1943"/>
      <c r="EL1943"/>
      <c r="EM1943"/>
      <c r="EN1943"/>
      <c r="EO1943"/>
      <c r="EP1943"/>
      <c r="EQ1943"/>
      <c r="ER1943"/>
      <c r="ES1943"/>
      <c r="ET1943"/>
      <c r="EU1943"/>
      <c r="EV1943"/>
      <c r="EW1943"/>
      <c r="EX1943"/>
      <c r="EY1943"/>
    </row>
    <row r="1944" spans="1:155">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c r="CW1944"/>
      <c r="CX1944"/>
      <c r="CY1944"/>
      <c r="CZ1944"/>
      <c r="DA1944"/>
      <c r="DB1944"/>
      <c r="DC1944"/>
      <c r="DD1944"/>
      <c r="DE1944"/>
      <c r="DF1944"/>
      <c r="DG1944"/>
      <c r="DH1944"/>
      <c r="DI1944"/>
      <c r="DJ1944"/>
      <c r="DK1944"/>
      <c r="DL1944"/>
      <c r="DM1944"/>
      <c r="DN1944"/>
      <c r="DO1944"/>
      <c r="DP1944"/>
      <c r="DQ1944"/>
      <c r="DR1944"/>
      <c r="DS1944"/>
      <c r="DT1944"/>
      <c r="DU1944"/>
      <c r="DV1944"/>
      <c r="DW1944"/>
      <c r="DX1944"/>
      <c r="DY1944"/>
      <c r="DZ1944"/>
      <c r="EA1944"/>
      <c r="EB1944"/>
      <c r="EC1944"/>
      <c r="ED1944"/>
      <c r="EE1944"/>
      <c r="EF1944"/>
      <c r="EG1944"/>
      <c r="EH1944"/>
      <c r="EI1944"/>
      <c r="EJ1944"/>
      <c r="EK1944"/>
      <c r="EL1944"/>
      <c r="EM1944"/>
      <c r="EN1944"/>
      <c r="EO1944"/>
      <c r="EP1944"/>
      <c r="EQ1944"/>
      <c r="ER1944"/>
      <c r="ES1944"/>
      <c r="ET1944"/>
      <c r="EU1944"/>
      <c r="EV1944"/>
      <c r="EW1944"/>
      <c r="EX1944"/>
      <c r="EY1944"/>
    </row>
    <row r="1945" spans="1:155">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c r="CW1945"/>
      <c r="CX1945"/>
      <c r="CY1945"/>
      <c r="CZ1945"/>
      <c r="DA1945"/>
      <c r="DB1945"/>
      <c r="DC1945"/>
      <c r="DD1945"/>
      <c r="DE1945"/>
      <c r="DF1945"/>
      <c r="DG1945"/>
      <c r="DH1945"/>
      <c r="DI1945"/>
      <c r="DJ1945"/>
      <c r="DK1945"/>
      <c r="DL1945"/>
      <c r="DM1945"/>
      <c r="DN1945"/>
      <c r="DO1945"/>
      <c r="DP1945"/>
      <c r="DQ1945"/>
      <c r="DR1945"/>
      <c r="DS1945"/>
      <c r="DT1945"/>
      <c r="DU1945"/>
      <c r="DV1945"/>
      <c r="DW1945"/>
      <c r="DX1945"/>
      <c r="DY1945"/>
      <c r="DZ1945"/>
      <c r="EA1945"/>
      <c r="EB1945"/>
      <c r="EC1945"/>
      <c r="ED1945"/>
      <c r="EE1945"/>
      <c r="EF1945"/>
      <c r="EG1945"/>
      <c r="EH1945"/>
      <c r="EI1945"/>
      <c r="EJ1945"/>
      <c r="EK1945"/>
      <c r="EL1945"/>
      <c r="EM1945"/>
      <c r="EN1945"/>
      <c r="EO1945"/>
      <c r="EP1945"/>
      <c r="EQ1945"/>
      <c r="ER1945"/>
      <c r="ES1945"/>
      <c r="ET1945"/>
      <c r="EU1945"/>
      <c r="EV1945"/>
      <c r="EW1945"/>
      <c r="EX1945"/>
      <c r="EY1945"/>
    </row>
    <row r="1946" spans="1:155">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c r="CW1946"/>
      <c r="CX1946"/>
      <c r="CY1946"/>
      <c r="CZ1946"/>
      <c r="DA1946"/>
      <c r="DB1946"/>
      <c r="DC1946"/>
      <c r="DD1946"/>
      <c r="DE1946"/>
      <c r="DF1946"/>
      <c r="DG1946"/>
      <c r="DH1946"/>
      <c r="DI1946"/>
      <c r="DJ1946"/>
      <c r="DK1946"/>
      <c r="DL1946"/>
      <c r="DM1946"/>
      <c r="DN1946"/>
      <c r="DO1946"/>
      <c r="DP1946"/>
      <c r="DQ1946"/>
      <c r="DR1946"/>
      <c r="DS1946"/>
      <c r="DT1946"/>
      <c r="DU1946"/>
      <c r="DV1946"/>
      <c r="DW1946"/>
      <c r="DX1946"/>
      <c r="DY1946"/>
      <c r="DZ1946"/>
      <c r="EA1946"/>
      <c r="EB1946"/>
      <c r="EC1946"/>
      <c r="ED1946"/>
      <c r="EE1946"/>
      <c r="EF1946"/>
      <c r="EG1946"/>
      <c r="EH1946"/>
      <c r="EI1946"/>
      <c r="EJ1946"/>
      <c r="EK1946"/>
      <c r="EL1946"/>
      <c r="EM1946"/>
      <c r="EN1946"/>
      <c r="EO1946"/>
      <c r="EP1946"/>
      <c r="EQ1946"/>
      <c r="ER1946"/>
      <c r="ES1946"/>
      <c r="ET1946"/>
      <c r="EU1946"/>
      <c r="EV1946"/>
      <c r="EW1946"/>
      <c r="EX1946"/>
      <c r="EY1946"/>
    </row>
    <row r="1947" spans="1:155">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c r="CW1947"/>
      <c r="CX1947"/>
      <c r="CY1947"/>
      <c r="CZ1947"/>
      <c r="DA1947"/>
      <c r="DB1947"/>
      <c r="DC1947"/>
      <c r="DD1947"/>
      <c r="DE1947"/>
      <c r="DF1947"/>
      <c r="DG1947"/>
      <c r="DH1947"/>
      <c r="DI1947"/>
      <c r="DJ1947"/>
      <c r="DK1947"/>
      <c r="DL1947"/>
      <c r="DM1947"/>
      <c r="DN1947"/>
      <c r="DO1947"/>
      <c r="DP1947"/>
      <c r="DQ1947"/>
      <c r="DR1947"/>
      <c r="DS1947"/>
      <c r="DT1947"/>
      <c r="DU1947"/>
      <c r="DV1947"/>
      <c r="DW1947"/>
      <c r="DX1947"/>
      <c r="DY1947"/>
      <c r="DZ1947"/>
      <c r="EA1947"/>
      <c r="EB1947"/>
      <c r="EC1947"/>
      <c r="ED1947"/>
      <c r="EE1947"/>
      <c r="EF1947"/>
      <c r="EG1947"/>
      <c r="EH1947"/>
      <c r="EI1947"/>
      <c r="EJ1947"/>
      <c r="EK1947"/>
      <c r="EL1947"/>
      <c r="EM1947"/>
      <c r="EN1947"/>
      <c r="EO1947"/>
      <c r="EP1947"/>
      <c r="EQ1947"/>
      <c r="ER1947"/>
      <c r="ES1947"/>
      <c r="ET1947"/>
      <c r="EU1947"/>
      <c r="EV1947"/>
      <c r="EW1947"/>
      <c r="EX1947"/>
      <c r="EY1947"/>
    </row>
    <row r="1948" spans="1:155">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c r="CW1948"/>
      <c r="CX1948"/>
      <c r="CY1948"/>
      <c r="CZ1948"/>
      <c r="DA1948"/>
      <c r="DB1948"/>
      <c r="DC1948"/>
      <c r="DD1948"/>
      <c r="DE1948"/>
      <c r="DF1948"/>
      <c r="DG1948"/>
      <c r="DH1948"/>
      <c r="DI1948"/>
      <c r="DJ1948"/>
      <c r="DK1948"/>
      <c r="DL1948"/>
      <c r="DM1948"/>
      <c r="DN1948"/>
      <c r="DO1948"/>
      <c r="DP1948"/>
      <c r="DQ1948"/>
      <c r="DR1948"/>
      <c r="DS1948"/>
      <c r="DT1948"/>
      <c r="DU1948"/>
      <c r="DV1948"/>
      <c r="DW1948"/>
      <c r="DX1948"/>
      <c r="DY1948"/>
      <c r="DZ1948"/>
      <c r="EA1948"/>
      <c r="EB1948"/>
      <c r="EC1948"/>
      <c r="ED1948"/>
      <c r="EE1948"/>
      <c r="EF1948"/>
      <c r="EG1948"/>
      <c r="EH1948"/>
      <c r="EI1948"/>
      <c r="EJ1948"/>
      <c r="EK1948"/>
      <c r="EL1948"/>
      <c r="EM1948"/>
      <c r="EN1948"/>
      <c r="EO1948"/>
      <c r="EP1948"/>
      <c r="EQ1948"/>
      <c r="ER1948"/>
      <c r="ES1948"/>
      <c r="ET1948"/>
      <c r="EU1948"/>
      <c r="EV1948"/>
      <c r="EW1948"/>
      <c r="EX1948"/>
      <c r="EY1948"/>
    </row>
    <row r="1949" spans="1:155">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c r="CW1949"/>
      <c r="CX1949"/>
      <c r="CY1949"/>
      <c r="CZ1949"/>
      <c r="DA1949"/>
      <c r="DB1949"/>
      <c r="DC1949"/>
      <c r="DD1949"/>
      <c r="DE1949"/>
      <c r="DF1949"/>
      <c r="DG1949"/>
      <c r="DH1949"/>
      <c r="DI1949"/>
      <c r="DJ1949"/>
      <c r="DK1949"/>
      <c r="DL1949"/>
      <c r="DM1949"/>
      <c r="DN1949"/>
      <c r="DO1949"/>
      <c r="DP1949"/>
      <c r="DQ1949"/>
      <c r="DR1949"/>
      <c r="DS1949"/>
      <c r="DT1949"/>
      <c r="DU1949"/>
      <c r="DV1949"/>
      <c r="DW1949"/>
      <c r="DX1949"/>
      <c r="DY1949"/>
      <c r="DZ1949"/>
      <c r="EA1949"/>
      <c r="EB1949"/>
      <c r="EC1949"/>
      <c r="ED1949"/>
      <c r="EE1949"/>
      <c r="EF1949"/>
      <c r="EG1949"/>
      <c r="EH1949"/>
      <c r="EI1949"/>
      <c r="EJ1949"/>
      <c r="EK1949"/>
      <c r="EL1949"/>
      <c r="EM1949"/>
      <c r="EN1949"/>
      <c r="EO1949"/>
      <c r="EP1949"/>
      <c r="EQ1949"/>
      <c r="ER1949"/>
      <c r="ES1949"/>
      <c r="ET1949"/>
      <c r="EU1949"/>
      <c r="EV1949"/>
      <c r="EW1949"/>
      <c r="EX1949"/>
      <c r="EY1949"/>
    </row>
    <row r="1950" spans="1:155">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c r="CW1950"/>
      <c r="CX1950"/>
      <c r="CY1950"/>
      <c r="CZ1950"/>
      <c r="DA1950"/>
      <c r="DB1950"/>
      <c r="DC1950"/>
      <c r="DD1950"/>
      <c r="DE1950"/>
      <c r="DF1950"/>
      <c r="DG1950"/>
      <c r="DH1950"/>
      <c r="DI1950"/>
      <c r="DJ1950"/>
      <c r="DK1950"/>
      <c r="DL1950"/>
      <c r="DM1950"/>
      <c r="DN1950"/>
      <c r="DO1950"/>
      <c r="DP1950"/>
      <c r="DQ1950"/>
      <c r="DR1950"/>
      <c r="DS1950"/>
      <c r="DT1950"/>
      <c r="DU1950"/>
      <c r="DV1950"/>
      <c r="DW1950"/>
      <c r="DX1950"/>
      <c r="DY1950"/>
      <c r="DZ1950"/>
      <c r="EA1950"/>
      <c r="EB1950"/>
      <c r="EC1950"/>
      <c r="ED1950"/>
      <c r="EE1950"/>
      <c r="EF1950"/>
      <c r="EG1950"/>
      <c r="EH1950"/>
      <c r="EI1950"/>
      <c r="EJ1950"/>
      <c r="EK1950"/>
      <c r="EL1950"/>
      <c r="EM1950"/>
      <c r="EN1950"/>
      <c r="EO1950"/>
      <c r="EP1950"/>
      <c r="EQ1950"/>
      <c r="ER1950"/>
      <c r="ES1950"/>
      <c r="ET1950"/>
      <c r="EU1950"/>
      <c r="EV1950"/>
      <c r="EW1950"/>
      <c r="EX1950"/>
      <c r="EY1950"/>
    </row>
    <row r="1951" spans="1:155">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c r="CW1951"/>
      <c r="CX1951"/>
      <c r="CY1951"/>
      <c r="CZ1951"/>
      <c r="DA1951"/>
      <c r="DB1951"/>
      <c r="DC1951"/>
      <c r="DD1951"/>
      <c r="DE1951"/>
      <c r="DF1951"/>
      <c r="DG1951"/>
      <c r="DH1951"/>
      <c r="DI1951"/>
      <c r="DJ1951"/>
      <c r="DK1951"/>
      <c r="DL1951"/>
      <c r="DM1951"/>
      <c r="DN1951"/>
      <c r="DO1951"/>
      <c r="DP1951"/>
      <c r="DQ1951"/>
      <c r="DR1951"/>
      <c r="DS1951"/>
      <c r="DT1951"/>
      <c r="DU1951"/>
      <c r="DV1951"/>
      <c r="DW1951"/>
      <c r="DX1951"/>
      <c r="DY1951"/>
      <c r="DZ1951"/>
      <c r="EA1951"/>
      <c r="EB1951"/>
      <c r="EC1951"/>
      <c r="ED1951"/>
      <c r="EE1951"/>
      <c r="EF1951"/>
      <c r="EG1951"/>
      <c r="EH1951"/>
      <c r="EI1951"/>
      <c r="EJ1951"/>
      <c r="EK1951"/>
      <c r="EL1951"/>
      <c r="EM1951"/>
      <c r="EN1951"/>
      <c r="EO1951"/>
      <c r="EP1951"/>
      <c r="EQ1951"/>
      <c r="ER1951"/>
      <c r="ES1951"/>
      <c r="ET1951"/>
      <c r="EU1951"/>
      <c r="EV1951"/>
      <c r="EW1951"/>
      <c r="EX1951"/>
      <c r="EY1951"/>
    </row>
    <row r="1952" spans="1:155">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c r="CW1952"/>
      <c r="CX1952"/>
      <c r="CY1952"/>
      <c r="CZ1952"/>
      <c r="DA1952"/>
      <c r="DB1952"/>
      <c r="DC1952"/>
      <c r="DD1952"/>
      <c r="DE1952"/>
      <c r="DF1952"/>
      <c r="DG1952"/>
      <c r="DH1952"/>
      <c r="DI1952"/>
      <c r="DJ1952"/>
      <c r="DK1952"/>
      <c r="DL1952"/>
      <c r="DM1952"/>
      <c r="DN1952"/>
      <c r="DO1952"/>
      <c r="DP1952"/>
      <c r="DQ1952"/>
      <c r="DR1952"/>
      <c r="DS1952"/>
      <c r="DT1952"/>
      <c r="DU1952"/>
      <c r="DV1952"/>
      <c r="DW1952"/>
      <c r="DX1952"/>
      <c r="DY1952"/>
      <c r="DZ1952"/>
      <c r="EA1952"/>
      <c r="EB1952"/>
      <c r="EC1952"/>
      <c r="ED1952"/>
      <c r="EE1952"/>
      <c r="EF1952"/>
      <c r="EG1952"/>
      <c r="EH1952"/>
      <c r="EI1952"/>
      <c r="EJ1952"/>
      <c r="EK1952"/>
      <c r="EL1952"/>
      <c r="EM1952"/>
      <c r="EN1952"/>
      <c r="EO1952"/>
      <c r="EP1952"/>
      <c r="EQ1952"/>
      <c r="ER1952"/>
      <c r="ES1952"/>
      <c r="ET1952"/>
      <c r="EU1952"/>
      <c r="EV1952"/>
      <c r="EW1952"/>
      <c r="EX1952"/>
      <c r="EY1952"/>
    </row>
    <row r="1953" spans="1:155">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c r="CW1953"/>
      <c r="CX1953"/>
      <c r="CY1953"/>
      <c r="CZ1953"/>
      <c r="DA1953"/>
      <c r="DB1953"/>
      <c r="DC1953"/>
      <c r="DD1953"/>
      <c r="DE1953"/>
      <c r="DF1953"/>
      <c r="DG1953"/>
      <c r="DH1953"/>
      <c r="DI1953"/>
      <c r="DJ1953"/>
      <c r="DK1953"/>
      <c r="DL1953"/>
      <c r="DM1953"/>
      <c r="DN1953"/>
      <c r="DO1953"/>
      <c r="DP1953"/>
      <c r="DQ1953"/>
      <c r="DR1953"/>
      <c r="DS1953"/>
      <c r="DT1953"/>
      <c r="DU1953"/>
      <c r="DV1953"/>
      <c r="DW1953"/>
      <c r="DX1953"/>
      <c r="DY1953"/>
      <c r="DZ1953"/>
      <c r="EA1953"/>
      <c r="EB1953"/>
      <c r="EC1953"/>
      <c r="ED1953"/>
      <c r="EE1953"/>
      <c r="EF1953"/>
      <c r="EG1953"/>
      <c r="EH1953"/>
      <c r="EI1953"/>
      <c r="EJ1953"/>
      <c r="EK1953"/>
      <c r="EL1953"/>
      <c r="EM1953"/>
      <c r="EN1953"/>
      <c r="EO1953"/>
      <c r="EP1953"/>
      <c r="EQ1953"/>
      <c r="ER1953"/>
      <c r="ES1953"/>
      <c r="ET1953"/>
      <c r="EU1953"/>
      <c r="EV1953"/>
      <c r="EW1953"/>
      <c r="EX1953"/>
      <c r="EY1953"/>
    </row>
    <row r="1954" spans="1:155">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c r="CW1954"/>
      <c r="CX1954"/>
      <c r="CY1954"/>
      <c r="CZ1954"/>
      <c r="DA1954"/>
      <c r="DB1954"/>
      <c r="DC1954"/>
      <c r="DD1954"/>
      <c r="DE1954"/>
      <c r="DF1954"/>
      <c r="DG1954"/>
      <c r="DH1954"/>
      <c r="DI1954"/>
      <c r="DJ1954"/>
      <c r="DK1954"/>
      <c r="DL1954"/>
      <c r="DM1954"/>
      <c r="DN1954"/>
      <c r="DO1954"/>
      <c r="DP1954"/>
      <c r="DQ1954"/>
      <c r="DR1954"/>
      <c r="DS1954"/>
      <c r="DT1954"/>
      <c r="DU1954"/>
      <c r="DV1954"/>
      <c r="DW1954"/>
      <c r="DX1954"/>
      <c r="DY1954"/>
      <c r="DZ1954"/>
      <c r="EA1954"/>
      <c r="EB1954"/>
      <c r="EC1954"/>
      <c r="ED1954"/>
      <c r="EE1954"/>
      <c r="EF1954"/>
      <c r="EG1954"/>
      <c r="EH1954"/>
      <c r="EI1954"/>
      <c r="EJ1954"/>
      <c r="EK1954"/>
      <c r="EL1954"/>
      <c r="EM1954"/>
      <c r="EN1954"/>
      <c r="EO1954"/>
      <c r="EP1954"/>
      <c r="EQ1954"/>
      <c r="ER1954"/>
      <c r="ES1954"/>
      <c r="ET1954"/>
      <c r="EU1954"/>
      <c r="EV1954"/>
      <c r="EW1954"/>
      <c r="EX1954"/>
      <c r="EY1954"/>
    </row>
    <row r="1955" spans="1:155">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c r="CW1955"/>
      <c r="CX1955"/>
      <c r="CY1955"/>
      <c r="CZ1955"/>
      <c r="DA1955"/>
      <c r="DB1955"/>
      <c r="DC1955"/>
      <c r="DD1955"/>
      <c r="DE1955"/>
      <c r="DF1955"/>
      <c r="DG1955"/>
      <c r="DH1955"/>
      <c r="DI1955"/>
      <c r="DJ1955"/>
      <c r="DK1955"/>
      <c r="DL1955"/>
      <c r="DM1955"/>
      <c r="DN1955"/>
      <c r="DO1955"/>
      <c r="DP1955"/>
      <c r="DQ1955"/>
      <c r="DR1955"/>
      <c r="DS1955"/>
      <c r="DT1955"/>
      <c r="DU1955"/>
      <c r="DV1955"/>
      <c r="DW1955"/>
      <c r="DX1955"/>
      <c r="DY1955"/>
      <c r="DZ1955"/>
      <c r="EA1955"/>
      <c r="EB1955"/>
      <c r="EC1955"/>
      <c r="ED1955"/>
      <c r="EE1955"/>
      <c r="EF1955"/>
      <c r="EG1955"/>
      <c r="EH1955"/>
      <c r="EI1955"/>
      <c r="EJ1955"/>
      <c r="EK1955"/>
      <c r="EL1955"/>
      <c r="EM1955"/>
      <c r="EN1955"/>
      <c r="EO1955"/>
      <c r="EP1955"/>
      <c r="EQ1955"/>
      <c r="ER1955"/>
      <c r="ES1955"/>
      <c r="ET1955"/>
      <c r="EU1955"/>
      <c r="EV1955"/>
      <c r="EW1955"/>
      <c r="EX1955"/>
      <c r="EY1955"/>
    </row>
    <row r="1956" spans="1:155">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c r="CW1956"/>
      <c r="CX1956"/>
      <c r="CY1956"/>
      <c r="CZ1956"/>
      <c r="DA1956"/>
      <c r="DB1956"/>
      <c r="DC1956"/>
      <c r="DD1956"/>
      <c r="DE1956"/>
      <c r="DF1956"/>
      <c r="DG1956"/>
      <c r="DH1956"/>
      <c r="DI1956"/>
      <c r="DJ1956"/>
      <c r="DK1956"/>
      <c r="DL1956"/>
      <c r="DM1956"/>
      <c r="DN1956"/>
      <c r="DO1956"/>
      <c r="DP1956"/>
      <c r="DQ1956"/>
      <c r="DR1956"/>
      <c r="DS1956"/>
      <c r="DT1956"/>
      <c r="DU1956"/>
      <c r="DV1956"/>
      <c r="DW1956"/>
      <c r="DX1956"/>
      <c r="DY1956"/>
      <c r="DZ1956"/>
      <c r="EA1956"/>
      <c r="EB1956"/>
      <c r="EC1956"/>
      <c r="ED1956"/>
      <c r="EE1956"/>
      <c r="EF1956"/>
      <c r="EG1956"/>
      <c r="EH1956"/>
      <c r="EI1956"/>
      <c r="EJ1956"/>
      <c r="EK1956"/>
      <c r="EL1956"/>
      <c r="EM1956"/>
      <c r="EN1956"/>
      <c r="EO1956"/>
      <c r="EP1956"/>
      <c r="EQ1956"/>
      <c r="ER1956"/>
      <c r="ES1956"/>
      <c r="ET1956"/>
      <c r="EU1956"/>
      <c r="EV1956"/>
      <c r="EW1956"/>
      <c r="EX1956"/>
      <c r="EY1956"/>
    </row>
    <row r="1957" spans="1:155">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c r="CW1957"/>
      <c r="CX1957"/>
      <c r="CY1957"/>
      <c r="CZ1957"/>
      <c r="DA1957"/>
      <c r="DB1957"/>
      <c r="DC1957"/>
      <c r="DD1957"/>
      <c r="DE1957"/>
      <c r="DF1957"/>
      <c r="DG1957"/>
      <c r="DH1957"/>
      <c r="DI1957"/>
      <c r="DJ1957"/>
      <c r="DK1957"/>
      <c r="DL1957"/>
      <c r="DM1957"/>
      <c r="DN1957"/>
      <c r="DO1957"/>
      <c r="DP1957"/>
      <c r="DQ1957"/>
      <c r="DR1957"/>
      <c r="DS1957"/>
      <c r="DT1957"/>
      <c r="DU1957"/>
      <c r="DV1957"/>
      <c r="DW1957"/>
      <c r="DX1957"/>
      <c r="DY1957"/>
      <c r="DZ1957"/>
      <c r="EA1957"/>
      <c r="EB1957"/>
      <c r="EC1957"/>
      <c r="ED1957"/>
      <c r="EE1957"/>
      <c r="EF1957"/>
      <c r="EG1957"/>
      <c r="EH1957"/>
      <c r="EI1957"/>
      <c r="EJ1957"/>
      <c r="EK1957"/>
      <c r="EL1957"/>
      <c r="EM1957"/>
      <c r="EN1957"/>
      <c r="EO1957"/>
      <c r="EP1957"/>
      <c r="EQ1957"/>
      <c r="ER1957"/>
      <c r="ES1957"/>
      <c r="ET1957"/>
      <c r="EU1957"/>
      <c r="EV1957"/>
      <c r="EW1957"/>
      <c r="EX1957"/>
      <c r="EY1957"/>
    </row>
    <row r="1958" spans="1:155">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c r="CW1958"/>
      <c r="CX1958"/>
      <c r="CY1958"/>
      <c r="CZ1958"/>
      <c r="DA1958"/>
      <c r="DB1958"/>
      <c r="DC1958"/>
      <c r="DD1958"/>
      <c r="DE1958"/>
      <c r="DF1958"/>
      <c r="DG1958"/>
      <c r="DH1958"/>
      <c r="DI1958"/>
      <c r="DJ1958"/>
      <c r="DK1958"/>
      <c r="DL1958"/>
      <c r="DM1958"/>
      <c r="DN1958"/>
      <c r="DO1958"/>
      <c r="DP1958"/>
      <c r="DQ1958"/>
      <c r="DR1958"/>
      <c r="DS1958"/>
      <c r="DT1958"/>
      <c r="DU1958"/>
      <c r="DV1958"/>
      <c r="DW1958"/>
      <c r="DX1958"/>
      <c r="DY1958"/>
      <c r="DZ1958"/>
      <c r="EA1958"/>
      <c r="EB1958"/>
      <c r="EC1958"/>
      <c r="ED1958"/>
      <c r="EE1958"/>
      <c r="EF1958"/>
      <c r="EG1958"/>
      <c r="EH1958"/>
      <c r="EI1958"/>
      <c r="EJ1958"/>
      <c r="EK1958"/>
      <c r="EL1958"/>
      <c r="EM1958"/>
      <c r="EN1958"/>
      <c r="EO1958"/>
      <c r="EP1958"/>
      <c r="EQ1958"/>
      <c r="ER1958"/>
      <c r="ES1958"/>
      <c r="ET1958"/>
      <c r="EU1958"/>
      <c r="EV1958"/>
      <c r="EW1958"/>
      <c r="EX1958"/>
      <c r="EY1958"/>
    </row>
    <row r="1959" spans="1:155">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c r="CW1959"/>
      <c r="CX1959"/>
      <c r="CY1959"/>
      <c r="CZ1959"/>
      <c r="DA1959"/>
      <c r="DB1959"/>
      <c r="DC1959"/>
      <c r="DD1959"/>
      <c r="DE1959"/>
      <c r="DF1959"/>
      <c r="DG1959"/>
      <c r="DH1959"/>
      <c r="DI1959"/>
      <c r="DJ1959"/>
      <c r="DK1959"/>
      <c r="DL1959"/>
      <c r="DM1959"/>
      <c r="DN1959"/>
      <c r="DO1959"/>
      <c r="DP1959"/>
      <c r="DQ1959"/>
      <c r="DR1959"/>
      <c r="DS1959"/>
      <c r="DT1959"/>
      <c r="DU1959"/>
      <c r="DV1959"/>
      <c r="DW1959"/>
      <c r="DX1959"/>
      <c r="DY1959"/>
      <c r="DZ1959"/>
      <c r="EA1959"/>
      <c r="EB1959"/>
      <c r="EC1959"/>
      <c r="ED1959"/>
      <c r="EE1959"/>
      <c r="EF1959"/>
      <c r="EG1959"/>
      <c r="EH1959"/>
      <c r="EI1959"/>
      <c r="EJ1959"/>
      <c r="EK1959"/>
      <c r="EL1959"/>
      <c r="EM1959"/>
      <c r="EN1959"/>
      <c r="EO1959"/>
      <c r="EP1959"/>
      <c r="EQ1959"/>
      <c r="ER1959"/>
      <c r="ES1959"/>
      <c r="ET1959"/>
      <c r="EU1959"/>
      <c r="EV1959"/>
      <c r="EW1959"/>
      <c r="EX1959"/>
      <c r="EY1959"/>
    </row>
    <row r="1960" spans="1:155">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c r="CW1960"/>
      <c r="CX1960"/>
      <c r="CY1960"/>
      <c r="CZ1960"/>
      <c r="DA1960"/>
      <c r="DB1960"/>
      <c r="DC1960"/>
      <c r="DD1960"/>
      <c r="DE1960"/>
      <c r="DF1960"/>
      <c r="DG1960"/>
      <c r="DH1960"/>
      <c r="DI1960"/>
      <c r="DJ1960"/>
      <c r="DK1960"/>
      <c r="DL1960"/>
      <c r="DM1960"/>
      <c r="DN1960"/>
      <c r="DO1960"/>
      <c r="DP1960"/>
      <c r="DQ1960"/>
      <c r="DR1960"/>
      <c r="DS1960"/>
      <c r="DT1960"/>
      <c r="DU1960"/>
      <c r="DV1960"/>
      <c r="DW1960"/>
      <c r="DX1960"/>
      <c r="DY1960"/>
      <c r="DZ1960"/>
      <c r="EA1960"/>
      <c r="EB1960"/>
      <c r="EC1960"/>
      <c r="ED1960"/>
      <c r="EE1960"/>
      <c r="EF1960"/>
      <c r="EG1960"/>
      <c r="EH1960"/>
      <c r="EI1960"/>
      <c r="EJ1960"/>
      <c r="EK1960"/>
      <c r="EL1960"/>
      <c r="EM1960"/>
      <c r="EN1960"/>
      <c r="EO1960"/>
      <c r="EP1960"/>
      <c r="EQ1960"/>
      <c r="ER1960"/>
      <c r="ES1960"/>
      <c r="ET1960"/>
      <c r="EU1960"/>
      <c r="EV1960"/>
      <c r="EW1960"/>
      <c r="EX1960"/>
      <c r="EY1960"/>
    </row>
    <row r="1961" spans="1:155">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c r="CW1961"/>
      <c r="CX1961"/>
      <c r="CY1961"/>
      <c r="CZ1961"/>
      <c r="DA1961"/>
      <c r="DB1961"/>
      <c r="DC1961"/>
      <c r="DD1961"/>
      <c r="DE1961"/>
      <c r="DF1961"/>
      <c r="DG1961"/>
      <c r="DH1961"/>
      <c r="DI1961"/>
      <c r="DJ1961"/>
      <c r="DK1961"/>
      <c r="DL1961"/>
      <c r="DM1961"/>
      <c r="DN1961"/>
      <c r="DO1961"/>
      <c r="DP1961"/>
      <c r="DQ1961"/>
      <c r="DR1961"/>
      <c r="DS1961"/>
      <c r="DT1961"/>
      <c r="DU1961"/>
      <c r="DV1961"/>
      <c r="DW1961"/>
      <c r="DX1961"/>
      <c r="DY1961"/>
      <c r="DZ1961"/>
      <c r="EA1961"/>
      <c r="EB1961"/>
      <c r="EC1961"/>
      <c r="ED1961"/>
      <c r="EE1961"/>
      <c r="EF1961"/>
      <c r="EG1961"/>
      <c r="EH1961"/>
      <c r="EI1961"/>
      <c r="EJ1961"/>
      <c r="EK1961"/>
      <c r="EL1961"/>
      <c r="EM1961"/>
      <c r="EN1961"/>
      <c r="EO1961"/>
      <c r="EP1961"/>
      <c r="EQ1961"/>
      <c r="ER1961"/>
      <c r="ES1961"/>
      <c r="ET1961"/>
      <c r="EU1961"/>
      <c r="EV1961"/>
      <c r="EW1961"/>
      <c r="EX1961"/>
      <c r="EY1961"/>
    </row>
    <row r="1962" spans="1:155">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c r="CW1962"/>
      <c r="CX1962"/>
      <c r="CY1962"/>
      <c r="CZ1962"/>
      <c r="DA1962"/>
      <c r="DB1962"/>
      <c r="DC1962"/>
      <c r="DD1962"/>
      <c r="DE1962"/>
      <c r="DF1962"/>
      <c r="DG1962"/>
      <c r="DH1962"/>
      <c r="DI1962"/>
      <c r="DJ1962"/>
      <c r="DK1962"/>
      <c r="DL1962"/>
      <c r="DM1962"/>
      <c r="DN1962"/>
      <c r="DO1962"/>
      <c r="DP1962"/>
      <c r="DQ1962"/>
      <c r="DR1962"/>
      <c r="DS1962"/>
      <c r="DT1962"/>
      <c r="DU1962"/>
      <c r="DV1962"/>
      <c r="DW1962"/>
      <c r="DX1962"/>
      <c r="DY1962"/>
      <c r="DZ1962"/>
      <c r="EA1962"/>
      <c r="EB1962"/>
      <c r="EC1962"/>
      <c r="ED1962"/>
      <c r="EE1962"/>
      <c r="EF1962"/>
      <c r="EG1962"/>
      <c r="EH1962"/>
      <c r="EI1962"/>
      <c r="EJ1962"/>
      <c r="EK1962"/>
      <c r="EL1962"/>
      <c r="EM1962"/>
      <c r="EN1962"/>
      <c r="EO1962"/>
      <c r="EP1962"/>
      <c r="EQ1962"/>
      <c r="ER1962"/>
      <c r="ES1962"/>
      <c r="ET1962"/>
      <c r="EU1962"/>
      <c r="EV1962"/>
      <c r="EW1962"/>
      <c r="EX1962"/>
      <c r="EY1962"/>
    </row>
    <row r="1963" spans="1:155">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c r="CW1963"/>
      <c r="CX1963"/>
      <c r="CY1963"/>
      <c r="CZ1963"/>
      <c r="DA1963"/>
      <c r="DB1963"/>
      <c r="DC1963"/>
      <c r="DD1963"/>
      <c r="DE1963"/>
      <c r="DF1963"/>
      <c r="DG1963"/>
      <c r="DH1963"/>
      <c r="DI1963"/>
      <c r="DJ1963"/>
      <c r="DK1963"/>
      <c r="DL1963"/>
      <c r="DM1963"/>
      <c r="DN1963"/>
      <c r="DO1963"/>
      <c r="DP1963"/>
      <c r="DQ1963"/>
      <c r="DR1963"/>
      <c r="DS1963"/>
      <c r="DT1963"/>
      <c r="DU1963"/>
      <c r="DV1963"/>
      <c r="DW1963"/>
      <c r="DX1963"/>
      <c r="DY1963"/>
      <c r="DZ1963"/>
      <c r="EA1963"/>
      <c r="EB1963"/>
      <c r="EC1963"/>
      <c r="ED1963"/>
      <c r="EE1963"/>
      <c r="EF1963"/>
      <c r="EG1963"/>
      <c r="EH1963"/>
      <c r="EI1963"/>
      <c r="EJ1963"/>
      <c r="EK1963"/>
      <c r="EL1963"/>
      <c r="EM1963"/>
      <c r="EN1963"/>
      <c r="EO1963"/>
      <c r="EP1963"/>
      <c r="EQ1963"/>
      <c r="ER1963"/>
      <c r="ES1963"/>
      <c r="ET1963"/>
      <c r="EU1963"/>
      <c r="EV1963"/>
      <c r="EW1963"/>
      <c r="EX1963"/>
      <c r="EY1963"/>
    </row>
    <row r="1964" spans="1:155">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c r="CW1964"/>
      <c r="CX1964"/>
      <c r="CY1964"/>
      <c r="CZ1964"/>
      <c r="DA1964"/>
      <c r="DB1964"/>
      <c r="DC1964"/>
      <c r="DD1964"/>
      <c r="DE1964"/>
      <c r="DF1964"/>
      <c r="DG1964"/>
      <c r="DH1964"/>
      <c r="DI1964"/>
      <c r="DJ1964"/>
      <c r="DK1964"/>
      <c r="DL1964"/>
      <c r="DM1964"/>
      <c r="DN1964"/>
      <c r="DO1964"/>
      <c r="DP1964"/>
      <c r="DQ1964"/>
      <c r="DR1964"/>
      <c r="DS1964"/>
      <c r="DT1964"/>
      <c r="DU1964"/>
      <c r="DV1964"/>
      <c r="DW1964"/>
      <c r="DX1964"/>
      <c r="DY1964"/>
      <c r="DZ1964"/>
      <c r="EA1964"/>
      <c r="EB1964"/>
      <c r="EC1964"/>
      <c r="ED1964"/>
      <c r="EE1964"/>
      <c r="EF1964"/>
      <c r="EG1964"/>
      <c r="EH1964"/>
      <c r="EI1964"/>
      <c r="EJ1964"/>
      <c r="EK1964"/>
      <c r="EL1964"/>
      <c r="EM1964"/>
      <c r="EN1964"/>
      <c r="EO1964"/>
      <c r="EP1964"/>
      <c r="EQ1964"/>
      <c r="ER1964"/>
      <c r="ES1964"/>
      <c r="ET1964"/>
      <c r="EU1964"/>
      <c r="EV1964"/>
      <c r="EW1964"/>
      <c r="EX1964"/>
      <c r="EY1964"/>
    </row>
    <row r="1965" spans="1:155">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c r="CW1965"/>
      <c r="CX1965"/>
      <c r="CY1965"/>
      <c r="CZ1965"/>
      <c r="DA1965"/>
      <c r="DB1965"/>
      <c r="DC1965"/>
      <c r="DD1965"/>
      <c r="DE1965"/>
      <c r="DF1965"/>
      <c r="DG1965"/>
      <c r="DH1965"/>
      <c r="DI1965"/>
      <c r="DJ1965"/>
      <c r="DK1965"/>
      <c r="DL1965"/>
      <c r="DM1965"/>
      <c r="DN1965"/>
      <c r="DO1965"/>
      <c r="DP1965"/>
      <c r="DQ1965"/>
      <c r="DR1965"/>
      <c r="DS1965"/>
      <c r="DT1965"/>
      <c r="DU1965"/>
      <c r="DV1965"/>
      <c r="DW1965"/>
      <c r="DX1965"/>
      <c r="DY1965"/>
      <c r="DZ1965"/>
      <c r="EA1965"/>
      <c r="EB1965"/>
      <c r="EC1965"/>
      <c r="ED1965"/>
      <c r="EE1965"/>
      <c r="EF1965"/>
      <c r="EG1965"/>
      <c r="EH1965"/>
      <c r="EI1965"/>
      <c r="EJ1965"/>
      <c r="EK1965"/>
      <c r="EL1965"/>
      <c r="EM1965"/>
      <c r="EN1965"/>
      <c r="EO1965"/>
      <c r="EP1965"/>
      <c r="EQ1965"/>
      <c r="ER1965"/>
      <c r="ES1965"/>
      <c r="ET1965"/>
      <c r="EU1965"/>
      <c r="EV1965"/>
      <c r="EW1965"/>
      <c r="EX1965"/>
      <c r="EY1965"/>
    </row>
    <row r="1966" spans="1:155">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c r="CW1966"/>
      <c r="CX1966"/>
      <c r="CY1966"/>
      <c r="CZ1966"/>
      <c r="DA1966"/>
      <c r="DB1966"/>
      <c r="DC1966"/>
      <c r="DD1966"/>
      <c r="DE1966"/>
      <c r="DF1966"/>
      <c r="DG1966"/>
      <c r="DH1966"/>
      <c r="DI1966"/>
      <c r="DJ1966"/>
      <c r="DK1966"/>
      <c r="DL1966"/>
      <c r="DM1966"/>
      <c r="DN1966"/>
      <c r="DO1966"/>
      <c r="DP1966"/>
      <c r="DQ1966"/>
      <c r="DR1966"/>
      <c r="DS1966"/>
      <c r="DT1966"/>
      <c r="DU1966"/>
      <c r="DV1966"/>
      <c r="DW1966"/>
      <c r="DX1966"/>
      <c r="DY1966"/>
      <c r="DZ1966"/>
      <c r="EA1966"/>
      <c r="EB1966"/>
      <c r="EC1966"/>
      <c r="ED1966"/>
      <c r="EE1966"/>
      <c r="EF1966"/>
      <c r="EG1966"/>
      <c r="EH1966"/>
      <c r="EI1966"/>
      <c r="EJ1966"/>
      <c r="EK1966"/>
      <c r="EL1966"/>
      <c r="EM1966"/>
      <c r="EN1966"/>
      <c r="EO1966"/>
      <c r="EP1966"/>
      <c r="EQ1966"/>
      <c r="ER1966"/>
      <c r="ES1966"/>
      <c r="ET1966"/>
      <c r="EU1966"/>
      <c r="EV1966"/>
      <c r="EW1966"/>
      <c r="EX1966"/>
      <c r="EY1966"/>
    </row>
    <row r="1967" spans="1:155">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c r="CW1967"/>
      <c r="CX1967"/>
      <c r="CY1967"/>
      <c r="CZ1967"/>
      <c r="DA1967"/>
      <c r="DB1967"/>
      <c r="DC1967"/>
      <c r="DD1967"/>
      <c r="DE1967"/>
      <c r="DF1967"/>
      <c r="DG1967"/>
      <c r="DH1967"/>
      <c r="DI1967"/>
      <c r="DJ1967"/>
      <c r="DK1967"/>
      <c r="DL1967"/>
      <c r="DM1967"/>
      <c r="DN1967"/>
      <c r="DO1967"/>
      <c r="DP1967"/>
      <c r="DQ1967"/>
      <c r="DR1967"/>
      <c r="DS1967"/>
      <c r="DT1967"/>
      <c r="DU1967"/>
      <c r="DV1967"/>
      <c r="DW1967"/>
      <c r="DX1967"/>
      <c r="DY1967"/>
      <c r="DZ1967"/>
      <c r="EA1967"/>
      <c r="EB1967"/>
      <c r="EC1967"/>
      <c r="ED1967"/>
      <c r="EE1967"/>
      <c r="EF1967"/>
      <c r="EG1967"/>
      <c r="EH1967"/>
      <c r="EI1967"/>
      <c r="EJ1967"/>
      <c r="EK1967"/>
      <c r="EL1967"/>
      <c r="EM1967"/>
      <c r="EN1967"/>
      <c r="EO1967"/>
      <c r="EP1967"/>
      <c r="EQ1967"/>
      <c r="ER1967"/>
      <c r="ES1967"/>
      <c r="ET1967"/>
      <c r="EU1967"/>
      <c r="EV1967"/>
      <c r="EW1967"/>
      <c r="EX1967"/>
      <c r="EY1967"/>
    </row>
    <row r="1968" spans="1:155">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c r="CW1968"/>
      <c r="CX1968"/>
      <c r="CY1968"/>
      <c r="CZ1968"/>
      <c r="DA1968"/>
      <c r="DB1968"/>
      <c r="DC1968"/>
      <c r="DD1968"/>
      <c r="DE1968"/>
      <c r="DF1968"/>
      <c r="DG1968"/>
      <c r="DH1968"/>
      <c r="DI1968"/>
      <c r="DJ1968"/>
      <c r="DK1968"/>
      <c r="DL1968"/>
      <c r="DM1968"/>
      <c r="DN1968"/>
      <c r="DO1968"/>
      <c r="DP1968"/>
      <c r="DQ1968"/>
      <c r="DR1968"/>
      <c r="DS1968"/>
      <c r="DT1968"/>
      <c r="DU1968"/>
      <c r="DV1968"/>
      <c r="DW1968"/>
      <c r="DX1968"/>
      <c r="DY1968"/>
      <c r="DZ1968"/>
      <c r="EA1968"/>
      <c r="EB1968"/>
      <c r="EC1968"/>
      <c r="ED1968"/>
      <c r="EE1968"/>
      <c r="EF1968"/>
      <c r="EG1968"/>
      <c r="EH1968"/>
      <c r="EI1968"/>
      <c r="EJ1968"/>
      <c r="EK1968"/>
      <c r="EL1968"/>
      <c r="EM1968"/>
      <c r="EN1968"/>
      <c r="EO1968"/>
      <c r="EP1968"/>
      <c r="EQ1968"/>
      <c r="ER1968"/>
      <c r="ES1968"/>
      <c r="ET1968"/>
      <c r="EU1968"/>
      <c r="EV1968"/>
      <c r="EW1968"/>
      <c r="EX1968"/>
      <c r="EY1968"/>
    </row>
    <row r="1969" spans="1:155">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c r="CW1969"/>
      <c r="CX1969"/>
      <c r="CY1969"/>
      <c r="CZ1969"/>
      <c r="DA1969"/>
      <c r="DB1969"/>
      <c r="DC1969"/>
      <c r="DD1969"/>
      <c r="DE1969"/>
      <c r="DF1969"/>
      <c r="DG1969"/>
      <c r="DH1969"/>
      <c r="DI1969"/>
      <c r="DJ1969"/>
      <c r="DK1969"/>
      <c r="DL1969"/>
      <c r="DM1969"/>
      <c r="DN1969"/>
      <c r="DO1969"/>
      <c r="DP1969"/>
      <c r="DQ1969"/>
      <c r="DR1969"/>
      <c r="DS1969"/>
      <c r="DT1969"/>
      <c r="DU1969"/>
      <c r="DV1969"/>
      <c r="DW1969"/>
      <c r="DX1969"/>
      <c r="DY1969"/>
      <c r="DZ1969"/>
      <c r="EA1969"/>
      <c r="EB1969"/>
      <c r="EC1969"/>
      <c r="ED1969"/>
      <c r="EE1969"/>
      <c r="EF1969"/>
      <c r="EG1969"/>
      <c r="EH1969"/>
      <c r="EI1969"/>
      <c r="EJ1969"/>
      <c r="EK1969"/>
      <c r="EL1969"/>
      <c r="EM1969"/>
      <c r="EN1969"/>
      <c r="EO1969"/>
      <c r="EP1969"/>
      <c r="EQ1969"/>
      <c r="ER1969"/>
      <c r="ES1969"/>
      <c r="ET1969"/>
      <c r="EU1969"/>
      <c r="EV1969"/>
      <c r="EW1969"/>
      <c r="EX1969"/>
      <c r="EY1969"/>
    </row>
    <row r="1970" spans="1:155">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c r="CW1970"/>
      <c r="CX1970"/>
      <c r="CY1970"/>
      <c r="CZ1970"/>
      <c r="DA1970"/>
      <c r="DB1970"/>
      <c r="DC1970"/>
      <c r="DD1970"/>
      <c r="DE1970"/>
      <c r="DF1970"/>
      <c r="DG1970"/>
      <c r="DH1970"/>
      <c r="DI1970"/>
      <c r="DJ1970"/>
      <c r="DK1970"/>
      <c r="DL1970"/>
      <c r="DM1970"/>
      <c r="DN1970"/>
      <c r="DO1970"/>
      <c r="DP1970"/>
      <c r="DQ1970"/>
      <c r="DR1970"/>
      <c r="DS1970"/>
      <c r="DT1970"/>
      <c r="DU1970"/>
      <c r="DV1970"/>
      <c r="DW1970"/>
      <c r="DX1970"/>
      <c r="DY1970"/>
      <c r="DZ1970"/>
      <c r="EA1970"/>
      <c r="EB1970"/>
      <c r="EC1970"/>
      <c r="ED1970"/>
      <c r="EE1970"/>
      <c r="EF1970"/>
      <c r="EG1970"/>
      <c r="EH1970"/>
      <c r="EI1970"/>
      <c r="EJ1970"/>
      <c r="EK1970"/>
      <c r="EL1970"/>
      <c r="EM1970"/>
      <c r="EN1970"/>
      <c r="EO1970"/>
      <c r="EP1970"/>
      <c r="EQ1970"/>
      <c r="ER1970"/>
      <c r="ES1970"/>
      <c r="ET1970"/>
      <c r="EU1970"/>
      <c r="EV1970"/>
      <c r="EW1970"/>
      <c r="EX1970"/>
      <c r="EY1970"/>
    </row>
    <row r="1971" spans="1:155">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c r="CW1971"/>
      <c r="CX1971"/>
      <c r="CY1971"/>
      <c r="CZ1971"/>
      <c r="DA1971"/>
      <c r="DB1971"/>
      <c r="DC1971"/>
      <c r="DD1971"/>
      <c r="DE1971"/>
      <c r="DF1971"/>
      <c r="DG1971"/>
      <c r="DH1971"/>
      <c r="DI1971"/>
      <c r="DJ1971"/>
      <c r="DK1971"/>
      <c r="DL1971"/>
      <c r="DM1971"/>
      <c r="DN1971"/>
      <c r="DO1971"/>
      <c r="DP1971"/>
      <c r="DQ1971"/>
      <c r="DR1971"/>
      <c r="DS1971"/>
      <c r="DT1971"/>
      <c r="DU1971"/>
      <c r="DV1971"/>
      <c r="DW1971"/>
      <c r="DX1971"/>
      <c r="DY1971"/>
      <c r="DZ1971"/>
      <c r="EA1971"/>
      <c r="EB1971"/>
      <c r="EC1971"/>
      <c r="ED1971"/>
      <c r="EE1971"/>
      <c r="EF1971"/>
      <c r="EG1971"/>
      <c r="EH1971"/>
      <c r="EI1971"/>
      <c r="EJ1971"/>
      <c r="EK1971"/>
      <c r="EL1971"/>
      <c r="EM1971"/>
      <c r="EN1971"/>
      <c r="EO1971"/>
      <c r="EP1971"/>
      <c r="EQ1971"/>
      <c r="ER1971"/>
      <c r="ES1971"/>
      <c r="ET1971"/>
      <c r="EU1971"/>
      <c r="EV1971"/>
      <c r="EW1971"/>
      <c r="EX1971"/>
      <c r="EY1971"/>
    </row>
    <row r="1972" spans="1:155">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c r="CW1972"/>
      <c r="CX1972"/>
      <c r="CY1972"/>
      <c r="CZ1972"/>
      <c r="DA1972"/>
      <c r="DB1972"/>
      <c r="DC1972"/>
      <c r="DD1972"/>
      <c r="DE1972"/>
      <c r="DF1972"/>
      <c r="DG1972"/>
      <c r="DH1972"/>
      <c r="DI1972"/>
      <c r="DJ1972"/>
      <c r="DK1972"/>
      <c r="DL1972"/>
      <c r="DM1972"/>
      <c r="DN1972"/>
      <c r="DO1972"/>
      <c r="DP1972"/>
      <c r="DQ1972"/>
      <c r="DR1972"/>
      <c r="DS1972"/>
      <c r="DT1972"/>
      <c r="DU1972"/>
      <c r="DV1972"/>
      <c r="DW1972"/>
      <c r="DX1972"/>
      <c r="DY1972"/>
      <c r="DZ1972"/>
      <c r="EA1972"/>
      <c r="EB1972"/>
      <c r="EC1972"/>
      <c r="ED1972"/>
      <c r="EE1972"/>
      <c r="EF1972"/>
      <c r="EG1972"/>
      <c r="EH1972"/>
      <c r="EI1972"/>
      <c r="EJ1972"/>
      <c r="EK1972"/>
      <c r="EL1972"/>
      <c r="EM1972"/>
      <c r="EN1972"/>
      <c r="EO1972"/>
      <c r="EP1972"/>
      <c r="EQ1972"/>
      <c r="ER1972"/>
      <c r="ES1972"/>
      <c r="ET1972"/>
      <c r="EU1972"/>
      <c r="EV1972"/>
      <c r="EW1972"/>
      <c r="EX1972"/>
      <c r="EY1972"/>
    </row>
    <row r="1973" spans="1:155">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c r="CW1973"/>
      <c r="CX1973"/>
      <c r="CY1973"/>
      <c r="CZ1973"/>
      <c r="DA1973"/>
      <c r="DB1973"/>
      <c r="DC1973"/>
      <c r="DD1973"/>
      <c r="DE1973"/>
      <c r="DF1973"/>
      <c r="DG1973"/>
      <c r="DH1973"/>
      <c r="DI1973"/>
      <c r="DJ1973"/>
      <c r="DK1973"/>
      <c r="DL1973"/>
      <c r="DM1973"/>
      <c r="DN1973"/>
      <c r="DO1973"/>
      <c r="DP1973"/>
      <c r="DQ1973"/>
      <c r="DR1973"/>
      <c r="DS1973"/>
      <c r="DT1973"/>
      <c r="DU1973"/>
      <c r="DV1973"/>
      <c r="DW1973"/>
      <c r="DX1973"/>
      <c r="DY1973"/>
      <c r="DZ1973"/>
      <c r="EA1973"/>
      <c r="EB1973"/>
      <c r="EC1973"/>
      <c r="ED1973"/>
      <c r="EE1973"/>
      <c r="EF1973"/>
      <c r="EG1973"/>
      <c r="EH1973"/>
      <c r="EI1973"/>
      <c r="EJ1973"/>
      <c r="EK1973"/>
      <c r="EL1973"/>
      <c r="EM1973"/>
      <c r="EN1973"/>
      <c r="EO1973"/>
      <c r="EP1973"/>
      <c r="EQ1973"/>
      <c r="ER1973"/>
      <c r="ES1973"/>
      <c r="ET1973"/>
      <c r="EU1973"/>
      <c r="EV1973"/>
      <c r="EW1973"/>
      <c r="EX1973"/>
      <c r="EY1973"/>
    </row>
    <row r="1974" spans="1:155">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c r="CW1974"/>
      <c r="CX1974"/>
      <c r="CY1974"/>
      <c r="CZ1974"/>
      <c r="DA1974"/>
      <c r="DB1974"/>
      <c r="DC1974"/>
      <c r="DD1974"/>
      <c r="DE1974"/>
      <c r="DF1974"/>
      <c r="DG1974"/>
      <c r="DH1974"/>
      <c r="DI1974"/>
      <c r="DJ1974"/>
      <c r="DK1974"/>
      <c r="DL1974"/>
      <c r="DM1974"/>
      <c r="DN1974"/>
      <c r="DO1974"/>
      <c r="DP1974"/>
      <c r="DQ1974"/>
      <c r="DR1974"/>
      <c r="DS1974"/>
      <c r="DT1974"/>
      <c r="DU1974"/>
      <c r="DV1974"/>
      <c r="DW1974"/>
      <c r="DX1974"/>
      <c r="DY1974"/>
      <c r="DZ1974"/>
      <c r="EA1974"/>
      <c r="EB1974"/>
      <c r="EC1974"/>
      <c r="ED1974"/>
      <c r="EE1974"/>
      <c r="EF1974"/>
      <c r="EG1974"/>
      <c r="EH1974"/>
      <c r="EI1974"/>
      <c r="EJ1974"/>
      <c r="EK1974"/>
      <c r="EL1974"/>
      <c r="EM1974"/>
      <c r="EN1974"/>
      <c r="EO1974"/>
      <c r="EP1974"/>
      <c r="EQ1974"/>
      <c r="ER1974"/>
      <c r="ES1974"/>
      <c r="ET1974"/>
      <c r="EU1974"/>
      <c r="EV1974"/>
      <c r="EW1974"/>
      <c r="EX1974"/>
      <c r="EY1974"/>
    </row>
    <row r="1975" spans="1:155">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c r="CW1975"/>
      <c r="CX1975"/>
      <c r="CY1975"/>
      <c r="CZ1975"/>
      <c r="DA1975"/>
      <c r="DB1975"/>
      <c r="DC1975"/>
      <c r="DD1975"/>
      <c r="DE1975"/>
      <c r="DF1975"/>
      <c r="DG1975"/>
      <c r="DH1975"/>
      <c r="DI1975"/>
      <c r="DJ1975"/>
      <c r="DK1975"/>
      <c r="DL1975"/>
      <c r="DM1975"/>
      <c r="DN1975"/>
      <c r="DO1975"/>
      <c r="DP1975"/>
      <c r="DQ1975"/>
      <c r="DR1975"/>
      <c r="DS1975"/>
      <c r="DT1975"/>
      <c r="DU1975"/>
      <c r="DV1975"/>
      <c r="DW1975"/>
      <c r="DX1975"/>
      <c r="DY1975"/>
      <c r="DZ1975"/>
      <c r="EA1975"/>
      <c r="EB1975"/>
      <c r="EC1975"/>
      <c r="ED1975"/>
      <c r="EE1975"/>
      <c r="EF1975"/>
      <c r="EG1975"/>
      <c r="EH1975"/>
      <c r="EI1975"/>
      <c r="EJ1975"/>
      <c r="EK1975"/>
      <c r="EL1975"/>
      <c r="EM1975"/>
      <c r="EN1975"/>
      <c r="EO1975"/>
      <c r="EP1975"/>
      <c r="EQ1975"/>
      <c r="ER1975"/>
      <c r="ES1975"/>
      <c r="ET1975"/>
      <c r="EU1975"/>
      <c r="EV1975"/>
      <c r="EW1975"/>
      <c r="EX1975"/>
      <c r="EY1975"/>
    </row>
    <row r="1976" spans="1:155">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c r="CW1976"/>
      <c r="CX1976"/>
      <c r="CY1976"/>
      <c r="CZ1976"/>
      <c r="DA1976"/>
      <c r="DB1976"/>
      <c r="DC1976"/>
      <c r="DD1976"/>
      <c r="DE1976"/>
      <c r="DF1976"/>
      <c r="DG1976"/>
      <c r="DH1976"/>
      <c r="DI1976"/>
      <c r="DJ1976"/>
      <c r="DK1976"/>
      <c r="DL1976"/>
      <c r="DM1976"/>
      <c r="DN1976"/>
      <c r="DO1976"/>
      <c r="DP1976"/>
      <c r="DQ1976"/>
      <c r="DR1976"/>
      <c r="DS1976"/>
      <c r="DT1976"/>
      <c r="DU1976"/>
      <c r="DV1976"/>
      <c r="DW1976"/>
      <c r="DX1976"/>
      <c r="DY1976"/>
      <c r="DZ1976"/>
      <c r="EA1976"/>
      <c r="EB1976"/>
      <c r="EC1976"/>
      <c r="ED1976"/>
      <c r="EE1976"/>
      <c r="EF1976"/>
      <c r="EG1976"/>
      <c r="EH1976"/>
      <c r="EI1976"/>
      <c r="EJ1976"/>
      <c r="EK1976"/>
      <c r="EL1976"/>
      <c r="EM1976"/>
      <c r="EN1976"/>
      <c r="EO1976"/>
      <c r="EP1976"/>
      <c r="EQ1976"/>
      <c r="ER1976"/>
      <c r="ES1976"/>
      <c r="ET1976"/>
      <c r="EU1976"/>
      <c r="EV1976"/>
      <c r="EW1976"/>
      <c r="EX1976"/>
      <c r="EY1976"/>
    </row>
    <row r="1977" spans="1:155">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c r="CW1977"/>
      <c r="CX1977"/>
      <c r="CY1977"/>
      <c r="CZ1977"/>
      <c r="DA1977"/>
      <c r="DB1977"/>
      <c r="DC1977"/>
      <c r="DD1977"/>
      <c r="DE1977"/>
      <c r="DF1977"/>
      <c r="DG1977"/>
      <c r="DH1977"/>
      <c r="DI1977"/>
      <c r="DJ1977"/>
      <c r="DK1977"/>
      <c r="DL1977"/>
      <c r="DM1977"/>
      <c r="DN1977"/>
      <c r="DO1977"/>
      <c r="DP1977"/>
      <c r="DQ1977"/>
      <c r="DR1977"/>
      <c r="DS1977"/>
      <c r="DT1977"/>
      <c r="DU1977"/>
      <c r="DV1977"/>
      <c r="DW1977"/>
      <c r="DX1977"/>
      <c r="DY1977"/>
      <c r="DZ1977"/>
      <c r="EA1977"/>
      <c r="EB1977"/>
      <c r="EC1977"/>
      <c r="ED1977"/>
      <c r="EE1977"/>
      <c r="EF1977"/>
      <c r="EG1977"/>
      <c r="EH1977"/>
      <c r="EI1977"/>
      <c r="EJ1977"/>
      <c r="EK1977"/>
      <c r="EL1977"/>
      <c r="EM1977"/>
      <c r="EN1977"/>
      <c r="EO1977"/>
      <c r="EP1977"/>
      <c r="EQ1977"/>
      <c r="ER1977"/>
      <c r="ES1977"/>
      <c r="ET1977"/>
      <c r="EU1977"/>
      <c r="EV1977"/>
      <c r="EW1977"/>
      <c r="EX1977"/>
      <c r="EY1977"/>
    </row>
    <row r="1978" spans="1:155">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c r="CW1978"/>
      <c r="CX1978"/>
      <c r="CY1978"/>
      <c r="CZ1978"/>
      <c r="DA1978"/>
      <c r="DB1978"/>
      <c r="DC1978"/>
      <c r="DD1978"/>
      <c r="DE1978"/>
      <c r="DF1978"/>
      <c r="DG1978"/>
      <c r="DH1978"/>
      <c r="DI1978"/>
      <c r="DJ1978"/>
      <c r="DK1978"/>
      <c r="DL1978"/>
      <c r="DM1978"/>
      <c r="DN1978"/>
      <c r="DO1978"/>
      <c r="DP1978"/>
      <c r="DQ1978"/>
      <c r="DR1978"/>
      <c r="DS1978"/>
      <c r="DT1978"/>
      <c r="DU1978"/>
      <c r="DV1978"/>
      <c r="DW1978"/>
      <c r="DX1978"/>
      <c r="DY1978"/>
      <c r="DZ1978"/>
      <c r="EA1978"/>
      <c r="EB1978"/>
      <c r="EC1978"/>
      <c r="ED1978"/>
      <c r="EE1978"/>
      <c r="EF1978"/>
      <c r="EG1978"/>
      <c r="EH1978"/>
      <c r="EI1978"/>
      <c r="EJ1978"/>
      <c r="EK1978"/>
      <c r="EL1978"/>
      <c r="EM1978"/>
      <c r="EN1978"/>
      <c r="EO1978"/>
      <c r="EP1978"/>
      <c r="EQ1978"/>
      <c r="ER1978"/>
      <c r="ES1978"/>
      <c r="ET1978"/>
      <c r="EU1978"/>
      <c r="EV1978"/>
      <c r="EW1978"/>
      <c r="EX1978"/>
      <c r="EY1978"/>
    </row>
    <row r="1979" spans="1:155">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c r="CW1979"/>
      <c r="CX1979"/>
      <c r="CY1979"/>
      <c r="CZ1979"/>
      <c r="DA1979"/>
      <c r="DB1979"/>
      <c r="DC1979"/>
      <c r="DD1979"/>
      <c r="DE1979"/>
      <c r="DF1979"/>
      <c r="DG1979"/>
      <c r="DH1979"/>
      <c r="DI1979"/>
      <c r="DJ1979"/>
      <c r="DK1979"/>
      <c r="DL1979"/>
      <c r="DM1979"/>
      <c r="DN1979"/>
      <c r="DO1979"/>
      <c r="DP1979"/>
      <c r="DQ1979"/>
      <c r="DR1979"/>
      <c r="DS1979"/>
      <c r="DT1979"/>
      <c r="DU1979"/>
      <c r="DV1979"/>
      <c r="DW1979"/>
      <c r="DX1979"/>
      <c r="DY1979"/>
      <c r="DZ1979"/>
      <c r="EA1979"/>
      <c r="EB1979"/>
      <c r="EC1979"/>
      <c r="ED1979"/>
      <c r="EE1979"/>
      <c r="EF1979"/>
      <c r="EG1979"/>
      <c r="EH1979"/>
      <c r="EI1979"/>
      <c r="EJ1979"/>
      <c r="EK1979"/>
      <c r="EL1979"/>
      <c r="EM1979"/>
      <c r="EN1979"/>
      <c r="EO1979"/>
      <c r="EP1979"/>
      <c r="EQ1979"/>
      <c r="ER1979"/>
      <c r="ES1979"/>
      <c r="ET1979"/>
      <c r="EU1979"/>
      <c r="EV1979"/>
      <c r="EW1979"/>
      <c r="EX1979"/>
      <c r="EY1979"/>
    </row>
    <row r="1980" spans="1:155">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c r="CW1980"/>
      <c r="CX1980"/>
      <c r="CY1980"/>
      <c r="CZ1980"/>
      <c r="DA1980"/>
      <c r="DB1980"/>
      <c r="DC1980"/>
      <c r="DD1980"/>
      <c r="DE1980"/>
      <c r="DF1980"/>
      <c r="DG1980"/>
      <c r="DH1980"/>
      <c r="DI1980"/>
      <c r="DJ1980"/>
      <c r="DK1980"/>
      <c r="DL1980"/>
      <c r="DM1980"/>
      <c r="DN1980"/>
      <c r="DO1980"/>
      <c r="DP1980"/>
      <c r="DQ1980"/>
      <c r="DR1980"/>
      <c r="DS1980"/>
      <c r="DT1980"/>
      <c r="DU1980"/>
      <c r="DV1980"/>
      <c r="DW1980"/>
      <c r="DX1980"/>
      <c r="DY1980"/>
      <c r="DZ1980"/>
      <c r="EA1980"/>
      <c r="EB1980"/>
      <c r="EC1980"/>
      <c r="ED1980"/>
      <c r="EE1980"/>
      <c r="EF1980"/>
      <c r="EG1980"/>
      <c r="EH1980"/>
      <c r="EI1980"/>
      <c r="EJ1980"/>
      <c r="EK1980"/>
      <c r="EL1980"/>
      <c r="EM1980"/>
      <c r="EN1980"/>
      <c r="EO1980"/>
      <c r="EP1980"/>
      <c r="EQ1980"/>
      <c r="ER1980"/>
      <c r="ES1980"/>
      <c r="ET1980"/>
      <c r="EU1980"/>
      <c r="EV1980"/>
      <c r="EW1980"/>
      <c r="EX1980"/>
      <c r="EY1980"/>
    </row>
    <row r="1981" spans="1:155">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c r="CW1981"/>
      <c r="CX1981"/>
      <c r="CY1981"/>
      <c r="CZ1981"/>
      <c r="DA1981"/>
      <c r="DB1981"/>
      <c r="DC1981"/>
      <c r="DD1981"/>
      <c r="DE1981"/>
      <c r="DF1981"/>
      <c r="DG1981"/>
      <c r="DH1981"/>
      <c r="DI1981"/>
      <c r="DJ1981"/>
      <c r="DK1981"/>
      <c r="DL1981"/>
      <c r="DM1981"/>
      <c r="DN1981"/>
      <c r="DO1981"/>
      <c r="DP1981"/>
      <c r="DQ1981"/>
      <c r="DR1981"/>
      <c r="DS1981"/>
      <c r="DT1981"/>
      <c r="DU1981"/>
      <c r="DV1981"/>
      <c r="DW1981"/>
      <c r="DX1981"/>
      <c r="DY1981"/>
      <c r="DZ1981"/>
      <c r="EA1981"/>
      <c r="EB1981"/>
      <c r="EC1981"/>
      <c r="ED1981"/>
      <c r="EE1981"/>
      <c r="EF1981"/>
      <c r="EG1981"/>
      <c r="EH1981"/>
      <c r="EI1981"/>
      <c r="EJ1981"/>
      <c r="EK1981"/>
      <c r="EL1981"/>
      <c r="EM1981"/>
      <c r="EN1981"/>
      <c r="EO1981"/>
      <c r="EP1981"/>
      <c r="EQ1981"/>
      <c r="ER1981"/>
      <c r="ES1981"/>
      <c r="ET1981"/>
      <c r="EU1981"/>
      <c r="EV1981"/>
      <c r="EW1981"/>
      <c r="EX1981"/>
      <c r="EY1981"/>
    </row>
    <row r="1982" spans="1:155">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c r="CW1982"/>
      <c r="CX1982"/>
      <c r="CY1982"/>
      <c r="CZ1982"/>
      <c r="DA1982"/>
      <c r="DB1982"/>
      <c r="DC1982"/>
      <c r="DD1982"/>
      <c r="DE1982"/>
      <c r="DF1982"/>
      <c r="DG1982"/>
      <c r="DH1982"/>
      <c r="DI1982"/>
      <c r="DJ1982"/>
      <c r="DK1982"/>
      <c r="DL1982"/>
      <c r="DM1982"/>
      <c r="DN1982"/>
      <c r="DO1982"/>
      <c r="DP1982"/>
      <c r="DQ1982"/>
      <c r="DR1982"/>
      <c r="DS1982"/>
      <c r="DT1982"/>
      <c r="DU1982"/>
      <c r="DV1982"/>
      <c r="DW1982"/>
      <c r="DX1982"/>
      <c r="DY1982"/>
      <c r="DZ1982"/>
      <c r="EA1982"/>
      <c r="EB1982"/>
      <c r="EC1982"/>
      <c r="ED1982"/>
      <c r="EE1982"/>
      <c r="EF1982"/>
      <c r="EG1982"/>
      <c r="EH1982"/>
      <c r="EI1982"/>
      <c r="EJ1982"/>
      <c r="EK1982"/>
      <c r="EL1982"/>
      <c r="EM1982"/>
      <c r="EN1982"/>
      <c r="EO1982"/>
      <c r="EP1982"/>
      <c r="EQ1982"/>
      <c r="ER1982"/>
      <c r="ES1982"/>
      <c r="ET1982"/>
      <c r="EU1982"/>
      <c r="EV1982"/>
      <c r="EW1982"/>
      <c r="EX1982"/>
      <c r="EY1982"/>
    </row>
    <row r="1983" spans="1:155">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c r="CW1983"/>
      <c r="CX1983"/>
      <c r="CY1983"/>
      <c r="CZ1983"/>
      <c r="DA1983"/>
      <c r="DB1983"/>
      <c r="DC1983"/>
      <c r="DD1983"/>
      <c r="DE1983"/>
      <c r="DF1983"/>
      <c r="DG1983"/>
      <c r="DH1983"/>
      <c r="DI1983"/>
      <c r="DJ1983"/>
      <c r="DK1983"/>
      <c r="DL1983"/>
      <c r="DM1983"/>
      <c r="DN1983"/>
      <c r="DO1983"/>
      <c r="DP1983"/>
      <c r="DQ1983"/>
      <c r="DR1983"/>
      <c r="DS1983"/>
      <c r="DT1983"/>
      <c r="DU1983"/>
      <c r="DV1983"/>
      <c r="DW1983"/>
      <c r="DX1983"/>
      <c r="DY1983"/>
      <c r="DZ1983"/>
      <c r="EA1983"/>
      <c r="EB1983"/>
      <c r="EC1983"/>
      <c r="ED1983"/>
      <c r="EE1983"/>
      <c r="EF1983"/>
      <c r="EG1983"/>
      <c r="EH1983"/>
      <c r="EI1983"/>
      <c r="EJ1983"/>
      <c r="EK1983"/>
      <c r="EL1983"/>
      <c r="EM1983"/>
      <c r="EN1983"/>
      <c r="EO1983"/>
      <c r="EP1983"/>
      <c r="EQ1983"/>
      <c r="ER1983"/>
      <c r="ES1983"/>
      <c r="ET1983"/>
      <c r="EU1983"/>
      <c r="EV1983"/>
      <c r="EW1983"/>
      <c r="EX1983"/>
      <c r="EY1983"/>
    </row>
    <row r="1984" spans="1:155">
      <c r="A1984"/>
      <c r="B1984"/>
      <c r="C1984"/>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c r="CW1984"/>
      <c r="CX1984"/>
      <c r="CY1984"/>
      <c r="CZ1984"/>
      <c r="DA1984"/>
      <c r="DB1984"/>
      <c r="DC1984"/>
      <c r="DD1984"/>
      <c r="DE1984"/>
      <c r="DF1984"/>
      <c r="DG1984"/>
      <c r="DH1984"/>
      <c r="DI1984"/>
      <c r="DJ1984"/>
      <c r="DK1984"/>
      <c r="DL1984"/>
      <c r="DM1984"/>
      <c r="DN1984"/>
      <c r="DO1984"/>
      <c r="DP1984"/>
      <c r="DQ1984"/>
      <c r="DR1984"/>
      <c r="DS1984"/>
      <c r="DT1984"/>
      <c r="DU1984"/>
      <c r="DV1984"/>
      <c r="DW1984"/>
      <c r="DX1984"/>
      <c r="DY1984"/>
      <c r="DZ1984"/>
      <c r="EA1984"/>
      <c r="EB1984"/>
      <c r="EC1984"/>
      <c r="ED1984"/>
      <c r="EE1984"/>
      <c r="EF1984"/>
      <c r="EG1984"/>
      <c r="EH1984"/>
      <c r="EI1984"/>
      <c r="EJ1984"/>
      <c r="EK1984"/>
      <c r="EL1984"/>
      <c r="EM1984"/>
      <c r="EN1984"/>
      <c r="EO1984"/>
      <c r="EP1984"/>
      <c r="EQ1984"/>
      <c r="ER1984"/>
      <c r="ES1984"/>
      <c r="ET1984"/>
      <c r="EU1984"/>
      <c r="EV1984"/>
      <c r="EW1984"/>
      <c r="EX1984"/>
      <c r="EY1984"/>
    </row>
    <row r="1985" spans="1:155">
      <c r="A1985"/>
      <c r="B1985"/>
      <c r="C1985"/>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c r="CW1985"/>
      <c r="CX1985"/>
      <c r="CY1985"/>
      <c r="CZ1985"/>
      <c r="DA1985"/>
      <c r="DB1985"/>
      <c r="DC1985"/>
      <c r="DD1985"/>
      <c r="DE1985"/>
      <c r="DF1985"/>
      <c r="DG1985"/>
      <c r="DH1985"/>
      <c r="DI1985"/>
      <c r="DJ1985"/>
      <c r="DK1985"/>
      <c r="DL1985"/>
      <c r="DM1985"/>
      <c r="DN1985"/>
      <c r="DO1985"/>
      <c r="DP1985"/>
      <c r="DQ1985"/>
      <c r="DR1985"/>
      <c r="DS1985"/>
      <c r="DT1985"/>
      <c r="DU1985"/>
      <c r="DV1985"/>
      <c r="DW1985"/>
      <c r="DX1985"/>
      <c r="DY1985"/>
      <c r="DZ1985"/>
      <c r="EA1985"/>
      <c r="EB1985"/>
      <c r="EC1985"/>
      <c r="ED1985"/>
      <c r="EE1985"/>
      <c r="EF1985"/>
      <c r="EG1985"/>
      <c r="EH1985"/>
      <c r="EI1985"/>
      <c r="EJ1985"/>
      <c r="EK1985"/>
      <c r="EL1985"/>
      <c r="EM1985"/>
      <c r="EN1985"/>
      <c r="EO1985"/>
      <c r="EP1985"/>
      <c r="EQ1985"/>
      <c r="ER1985"/>
      <c r="ES1985"/>
      <c r="ET1985"/>
      <c r="EU1985"/>
      <c r="EV1985"/>
      <c r="EW1985"/>
      <c r="EX1985"/>
      <c r="EY1985"/>
    </row>
    <row r="1986" spans="1:155">
      <c r="A1986"/>
      <c r="B1986"/>
      <c r="C1986"/>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c r="CW1986"/>
      <c r="CX1986"/>
      <c r="CY1986"/>
      <c r="CZ1986"/>
      <c r="DA1986"/>
      <c r="DB1986"/>
      <c r="DC1986"/>
      <c r="DD1986"/>
      <c r="DE1986"/>
      <c r="DF1986"/>
      <c r="DG1986"/>
      <c r="DH1986"/>
      <c r="DI1986"/>
      <c r="DJ1986"/>
      <c r="DK1986"/>
      <c r="DL1986"/>
      <c r="DM1986"/>
      <c r="DN1986"/>
      <c r="DO1986"/>
      <c r="DP1986"/>
      <c r="DQ1986"/>
      <c r="DR1986"/>
      <c r="DS1986"/>
      <c r="DT1986"/>
      <c r="DU1986"/>
      <c r="DV1986"/>
      <c r="DW1986"/>
      <c r="DX1986"/>
      <c r="DY1986"/>
      <c r="DZ1986"/>
      <c r="EA1986"/>
      <c r="EB1986"/>
      <c r="EC1986"/>
      <c r="ED1986"/>
      <c r="EE1986"/>
      <c r="EF1986"/>
      <c r="EG1986"/>
      <c r="EH1986"/>
      <c r="EI1986"/>
      <c r="EJ1986"/>
      <c r="EK1986"/>
      <c r="EL1986"/>
      <c r="EM1986"/>
      <c r="EN1986"/>
      <c r="EO1986"/>
      <c r="EP1986"/>
      <c r="EQ1986"/>
      <c r="ER1986"/>
      <c r="ES1986"/>
      <c r="ET1986"/>
      <c r="EU1986"/>
      <c r="EV1986"/>
      <c r="EW1986"/>
      <c r="EX1986"/>
      <c r="EY1986"/>
    </row>
    <row r="1987" spans="1:155">
      <c r="A1987"/>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c r="CW1987"/>
      <c r="CX1987"/>
      <c r="CY1987"/>
      <c r="CZ1987"/>
      <c r="DA1987"/>
      <c r="DB1987"/>
      <c r="DC1987"/>
      <c r="DD1987"/>
      <c r="DE1987"/>
      <c r="DF1987"/>
      <c r="DG1987"/>
      <c r="DH1987"/>
      <c r="DI1987"/>
      <c r="DJ1987"/>
      <c r="DK1987"/>
      <c r="DL1987"/>
      <c r="DM1987"/>
      <c r="DN1987"/>
      <c r="DO1987"/>
      <c r="DP1987"/>
      <c r="DQ1987"/>
      <c r="DR1987"/>
      <c r="DS1987"/>
      <c r="DT1987"/>
      <c r="DU1987"/>
      <c r="DV1987"/>
      <c r="DW1987"/>
      <c r="DX1987"/>
      <c r="DY1987"/>
      <c r="DZ1987"/>
      <c r="EA1987"/>
      <c r="EB1987"/>
      <c r="EC1987"/>
      <c r="ED1987"/>
      <c r="EE1987"/>
      <c r="EF1987"/>
      <c r="EG1987"/>
      <c r="EH1987"/>
      <c r="EI1987"/>
      <c r="EJ1987"/>
      <c r="EK1987"/>
      <c r="EL1987"/>
      <c r="EM1987"/>
      <c r="EN1987"/>
      <c r="EO1987"/>
      <c r="EP1987"/>
      <c r="EQ1987"/>
      <c r="ER1987"/>
      <c r="ES1987"/>
      <c r="ET1987"/>
      <c r="EU1987"/>
      <c r="EV1987"/>
      <c r="EW1987"/>
      <c r="EX1987"/>
      <c r="EY1987"/>
    </row>
    <row r="1988" spans="1:155">
      <c r="A1988"/>
      <c r="B1988"/>
      <c r="C1988"/>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c r="CW1988"/>
      <c r="CX1988"/>
      <c r="CY1988"/>
      <c r="CZ1988"/>
      <c r="DA1988"/>
      <c r="DB1988"/>
      <c r="DC1988"/>
      <c r="DD1988"/>
      <c r="DE1988"/>
      <c r="DF1988"/>
      <c r="DG1988"/>
      <c r="DH1988"/>
      <c r="DI1988"/>
      <c r="DJ1988"/>
      <c r="DK1988"/>
      <c r="DL1988"/>
      <c r="DM1988"/>
      <c r="DN1988"/>
      <c r="DO1988"/>
      <c r="DP1988"/>
      <c r="DQ1988"/>
      <c r="DR1988"/>
      <c r="DS1988"/>
      <c r="DT1988"/>
      <c r="DU1988"/>
      <c r="DV1988"/>
      <c r="DW1988"/>
      <c r="DX1988"/>
      <c r="DY1988"/>
      <c r="DZ1988"/>
      <c r="EA1988"/>
      <c r="EB1988"/>
      <c r="EC1988"/>
      <c r="ED1988"/>
      <c r="EE1988"/>
      <c r="EF1988"/>
      <c r="EG1988"/>
      <c r="EH1988"/>
      <c r="EI1988"/>
      <c r="EJ1988"/>
      <c r="EK1988"/>
      <c r="EL1988"/>
      <c r="EM1988"/>
      <c r="EN1988"/>
      <c r="EO1988"/>
      <c r="EP1988"/>
      <c r="EQ1988"/>
      <c r="ER1988"/>
      <c r="ES1988"/>
      <c r="ET1988"/>
      <c r="EU1988"/>
      <c r="EV1988"/>
      <c r="EW1988"/>
      <c r="EX1988"/>
      <c r="EY1988"/>
    </row>
    <row r="1989" spans="1:155">
      <c r="A1989"/>
      <c r="B1989"/>
      <c r="C1989"/>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c r="CW1989"/>
      <c r="CX1989"/>
      <c r="CY1989"/>
      <c r="CZ1989"/>
      <c r="DA1989"/>
      <c r="DB1989"/>
      <c r="DC1989"/>
      <c r="DD1989"/>
      <c r="DE1989"/>
      <c r="DF1989"/>
      <c r="DG1989"/>
      <c r="DH1989"/>
      <c r="DI1989"/>
      <c r="DJ1989"/>
      <c r="DK1989"/>
      <c r="DL1989"/>
      <c r="DM1989"/>
      <c r="DN1989"/>
      <c r="DO1989"/>
      <c r="DP1989"/>
      <c r="DQ1989"/>
      <c r="DR1989"/>
      <c r="DS1989"/>
      <c r="DT1989"/>
      <c r="DU1989"/>
      <c r="DV1989"/>
      <c r="DW1989"/>
      <c r="DX1989"/>
      <c r="DY1989"/>
      <c r="DZ1989"/>
      <c r="EA1989"/>
      <c r="EB1989"/>
      <c r="EC1989"/>
      <c r="ED1989"/>
      <c r="EE1989"/>
      <c r="EF1989"/>
      <c r="EG1989"/>
      <c r="EH1989"/>
      <c r="EI1989"/>
      <c r="EJ1989"/>
      <c r="EK1989"/>
      <c r="EL1989"/>
      <c r="EM1989"/>
      <c r="EN1989"/>
      <c r="EO1989"/>
      <c r="EP1989"/>
      <c r="EQ1989"/>
      <c r="ER1989"/>
      <c r="ES1989"/>
      <c r="ET1989"/>
      <c r="EU1989"/>
      <c r="EV1989"/>
      <c r="EW1989"/>
      <c r="EX1989"/>
      <c r="EY1989"/>
    </row>
    <row r="1990" spans="1:155">
      <c r="A1990"/>
      <c r="B1990"/>
      <c r="C1990"/>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c r="CW1990"/>
      <c r="CX1990"/>
      <c r="CY1990"/>
      <c r="CZ1990"/>
      <c r="DA1990"/>
      <c r="DB1990"/>
      <c r="DC1990"/>
      <c r="DD1990"/>
      <c r="DE1990"/>
      <c r="DF1990"/>
      <c r="DG1990"/>
      <c r="DH1990"/>
      <c r="DI1990"/>
      <c r="DJ1990"/>
      <c r="DK1990"/>
      <c r="DL1990"/>
      <c r="DM1990"/>
      <c r="DN1990"/>
      <c r="DO1990"/>
      <c r="DP1990"/>
      <c r="DQ1990"/>
      <c r="DR1990"/>
      <c r="DS1990"/>
      <c r="DT1990"/>
      <c r="DU1990"/>
      <c r="DV1990"/>
      <c r="DW1990"/>
      <c r="DX1990"/>
      <c r="DY1990"/>
      <c r="DZ1990"/>
      <c r="EA1990"/>
      <c r="EB1990"/>
      <c r="EC1990"/>
      <c r="ED1990"/>
      <c r="EE1990"/>
      <c r="EF1990"/>
      <c r="EG1990"/>
      <c r="EH1990"/>
      <c r="EI1990"/>
      <c r="EJ1990"/>
      <c r="EK1990"/>
      <c r="EL1990"/>
      <c r="EM1990"/>
      <c r="EN1990"/>
      <c r="EO1990"/>
      <c r="EP1990"/>
      <c r="EQ1990"/>
      <c r="ER1990"/>
      <c r="ES1990"/>
      <c r="ET1990"/>
      <c r="EU1990"/>
      <c r="EV1990"/>
      <c r="EW1990"/>
      <c r="EX1990"/>
      <c r="EY1990"/>
    </row>
    <row r="1991" spans="1:155">
      <c r="A1991"/>
      <c r="B1991"/>
      <c r="C1991"/>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c r="CW1991"/>
      <c r="CX1991"/>
      <c r="CY1991"/>
      <c r="CZ1991"/>
      <c r="DA1991"/>
      <c r="DB1991"/>
      <c r="DC1991"/>
      <c r="DD1991"/>
      <c r="DE1991"/>
      <c r="DF1991"/>
      <c r="DG1991"/>
      <c r="DH1991"/>
      <c r="DI1991"/>
      <c r="DJ1991"/>
      <c r="DK1991"/>
      <c r="DL1991"/>
      <c r="DM1991"/>
      <c r="DN1991"/>
      <c r="DO1991"/>
      <c r="DP1991"/>
      <c r="DQ1991"/>
      <c r="DR1991"/>
      <c r="DS1991"/>
      <c r="DT1991"/>
      <c r="DU1991"/>
      <c r="DV1991"/>
      <c r="DW1991"/>
      <c r="DX1991"/>
      <c r="DY1991"/>
      <c r="DZ1991"/>
      <c r="EA1991"/>
      <c r="EB1991"/>
      <c r="EC1991"/>
      <c r="ED1991"/>
      <c r="EE1991"/>
      <c r="EF1991"/>
      <c r="EG1991"/>
      <c r="EH1991"/>
      <c r="EI1991"/>
      <c r="EJ1991"/>
      <c r="EK1991"/>
      <c r="EL1991"/>
      <c r="EM1991"/>
      <c r="EN1991"/>
      <c r="EO1991"/>
      <c r="EP1991"/>
      <c r="EQ1991"/>
      <c r="ER1991"/>
      <c r="ES1991"/>
      <c r="ET1991"/>
      <c r="EU1991"/>
      <c r="EV1991"/>
      <c r="EW1991"/>
      <c r="EX1991"/>
      <c r="EY1991"/>
    </row>
    <row r="1992" spans="1:155">
      <c r="A1992"/>
      <c r="B1992"/>
      <c r="C1992"/>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c r="CW1992"/>
      <c r="CX1992"/>
      <c r="CY1992"/>
      <c r="CZ1992"/>
      <c r="DA1992"/>
      <c r="DB1992"/>
      <c r="DC1992"/>
      <c r="DD1992"/>
      <c r="DE1992"/>
      <c r="DF1992"/>
      <c r="DG1992"/>
      <c r="DH1992"/>
      <c r="DI1992"/>
      <c r="DJ1992"/>
      <c r="DK1992"/>
      <c r="DL1992"/>
      <c r="DM1992"/>
      <c r="DN1992"/>
      <c r="DO1992"/>
      <c r="DP1992"/>
      <c r="DQ1992"/>
      <c r="DR1992"/>
      <c r="DS1992"/>
      <c r="DT1992"/>
      <c r="DU1992"/>
      <c r="DV1992"/>
      <c r="DW1992"/>
      <c r="DX1992"/>
      <c r="DY1992"/>
      <c r="DZ1992"/>
      <c r="EA1992"/>
      <c r="EB1992"/>
      <c r="EC1992"/>
      <c r="ED1992"/>
      <c r="EE1992"/>
      <c r="EF1992"/>
      <c r="EG1992"/>
      <c r="EH1992"/>
      <c r="EI1992"/>
      <c r="EJ1992"/>
      <c r="EK1992"/>
      <c r="EL1992"/>
      <c r="EM1992"/>
      <c r="EN1992"/>
      <c r="EO1992"/>
      <c r="EP1992"/>
      <c r="EQ1992"/>
      <c r="ER1992"/>
      <c r="ES1992"/>
      <c r="ET1992"/>
      <c r="EU1992"/>
      <c r="EV1992"/>
      <c r="EW1992"/>
      <c r="EX1992"/>
      <c r="EY1992"/>
    </row>
    <row r="1993" spans="1:155">
      <c r="A1993"/>
      <c r="B1993"/>
      <c r="C1993"/>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c r="CW1993"/>
      <c r="CX1993"/>
      <c r="CY1993"/>
      <c r="CZ1993"/>
      <c r="DA1993"/>
      <c r="DB1993"/>
      <c r="DC1993"/>
      <c r="DD1993"/>
      <c r="DE1993"/>
      <c r="DF1993"/>
      <c r="DG1993"/>
      <c r="DH1993"/>
      <c r="DI1993"/>
      <c r="DJ1993"/>
      <c r="DK1993"/>
      <c r="DL1993"/>
      <c r="DM1993"/>
      <c r="DN1993"/>
      <c r="DO1993"/>
      <c r="DP1993"/>
      <c r="DQ1993"/>
      <c r="DR1993"/>
      <c r="DS1993"/>
      <c r="DT1993"/>
      <c r="DU1993"/>
      <c r="DV1993"/>
      <c r="DW1993"/>
      <c r="DX1993"/>
      <c r="DY1993"/>
      <c r="DZ1993"/>
      <c r="EA1993"/>
      <c r="EB1993"/>
      <c r="EC1993"/>
      <c r="ED1993"/>
      <c r="EE1993"/>
      <c r="EF1993"/>
      <c r="EG1993"/>
      <c r="EH1993"/>
      <c r="EI1993"/>
      <c r="EJ1993"/>
      <c r="EK1993"/>
      <c r="EL1993"/>
      <c r="EM1993"/>
      <c r="EN1993"/>
      <c r="EO1993"/>
      <c r="EP1993"/>
      <c r="EQ1993"/>
      <c r="ER1993"/>
      <c r="ES1993"/>
      <c r="ET1993"/>
      <c r="EU1993"/>
      <c r="EV1993"/>
      <c r="EW1993"/>
      <c r="EX1993"/>
      <c r="EY1993"/>
    </row>
    <row r="1994" spans="1:155">
      <c r="A1994"/>
      <c r="B1994"/>
      <c r="C1994"/>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c r="CW1994"/>
      <c r="CX1994"/>
      <c r="CY1994"/>
      <c r="CZ1994"/>
      <c r="DA1994"/>
      <c r="DB1994"/>
      <c r="DC1994"/>
      <c r="DD1994"/>
      <c r="DE1994"/>
      <c r="DF1994"/>
      <c r="DG1994"/>
      <c r="DH1994"/>
      <c r="DI1994"/>
      <c r="DJ1994"/>
      <c r="DK1994"/>
      <c r="DL1994"/>
      <c r="DM1994"/>
      <c r="DN1994"/>
      <c r="DO1994"/>
      <c r="DP1994"/>
      <c r="DQ1994"/>
      <c r="DR1994"/>
      <c r="DS1994"/>
      <c r="DT1994"/>
      <c r="DU1994"/>
      <c r="DV1994"/>
      <c r="DW1994"/>
      <c r="DX1994"/>
      <c r="DY1994"/>
      <c r="DZ1994"/>
      <c r="EA1994"/>
      <c r="EB1994"/>
      <c r="EC1994"/>
      <c r="ED1994"/>
      <c r="EE1994"/>
      <c r="EF1994"/>
      <c r="EG1994"/>
      <c r="EH1994"/>
      <c r="EI1994"/>
      <c r="EJ1994"/>
      <c r="EK1994"/>
      <c r="EL1994"/>
      <c r="EM1994"/>
      <c r="EN1994"/>
      <c r="EO1994"/>
      <c r="EP1994"/>
      <c r="EQ1994"/>
      <c r="ER1994"/>
      <c r="ES1994"/>
      <c r="ET1994"/>
      <c r="EU1994"/>
      <c r="EV1994"/>
      <c r="EW1994"/>
      <c r="EX1994"/>
      <c r="EY1994"/>
    </row>
    <row r="1995" spans="1:155">
      <c r="A1995"/>
      <c r="B1995"/>
      <c r="C1995"/>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c r="CW1995"/>
      <c r="CX1995"/>
      <c r="CY1995"/>
      <c r="CZ1995"/>
      <c r="DA1995"/>
      <c r="DB1995"/>
      <c r="DC1995"/>
      <c r="DD1995"/>
      <c r="DE1995"/>
      <c r="DF1995"/>
      <c r="DG1995"/>
      <c r="DH1995"/>
      <c r="DI1995"/>
      <c r="DJ1995"/>
      <c r="DK1995"/>
      <c r="DL1995"/>
      <c r="DM1995"/>
      <c r="DN1995"/>
      <c r="DO1995"/>
      <c r="DP1995"/>
      <c r="DQ1995"/>
      <c r="DR1995"/>
      <c r="DS1995"/>
      <c r="DT1995"/>
      <c r="DU1995"/>
      <c r="DV1995"/>
      <c r="DW1995"/>
      <c r="DX1995"/>
      <c r="DY1995"/>
      <c r="DZ1995"/>
      <c r="EA1995"/>
      <c r="EB1995"/>
      <c r="EC1995"/>
      <c r="ED1995"/>
      <c r="EE1995"/>
      <c r="EF1995"/>
      <c r="EG1995"/>
      <c r="EH1995"/>
      <c r="EI1995"/>
      <c r="EJ1995"/>
      <c r="EK1995"/>
      <c r="EL1995"/>
      <c r="EM1995"/>
      <c r="EN1995"/>
      <c r="EO1995"/>
      <c r="EP1995"/>
      <c r="EQ1995"/>
      <c r="ER1995"/>
      <c r="ES1995"/>
      <c r="ET1995"/>
      <c r="EU1995"/>
      <c r="EV1995"/>
      <c r="EW1995"/>
      <c r="EX1995"/>
      <c r="EY1995"/>
    </row>
    <row r="1996" spans="1:155">
      <c r="A1996"/>
      <c r="B1996"/>
      <c r="C1996"/>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c r="CW1996"/>
      <c r="CX1996"/>
      <c r="CY1996"/>
      <c r="CZ1996"/>
      <c r="DA1996"/>
      <c r="DB1996"/>
      <c r="DC1996"/>
      <c r="DD1996"/>
      <c r="DE1996"/>
      <c r="DF1996"/>
      <c r="DG1996"/>
      <c r="DH1996"/>
      <c r="DI1996"/>
      <c r="DJ1996"/>
      <c r="DK1996"/>
      <c r="DL1996"/>
      <c r="DM1996"/>
      <c r="DN1996"/>
      <c r="DO1996"/>
      <c r="DP1996"/>
      <c r="DQ1996"/>
      <c r="DR1996"/>
      <c r="DS1996"/>
      <c r="DT1996"/>
      <c r="DU1996"/>
      <c r="DV1996"/>
      <c r="DW1996"/>
      <c r="DX1996"/>
      <c r="DY1996"/>
      <c r="DZ1996"/>
      <c r="EA1996"/>
      <c r="EB1996"/>
      <c r="EC1996"/>
      <c r="ED1996"/>
      <c r="EE1996"/>
      <c r="EF1996"/>
      <c r="EG1996"/>
      <c r="EH1996"/>
      <c r="EI1996"/>
      <c r="EJ1996"/>
      <c r="EK1996"/>
      <c r="EL1996"/>
      <c r="EM1996"/>
      <c r="EN1996"/>
      <c r="EO1996"/>
      <c r="EP1996"/>
      <c r="EQ1996"/>
      <c r="ER1996"/>
      <c r="ES1996"/>
      <c r="ET1996"/>
      <c r="EU1996"/>
      <c r="EV1996"/>
      <c r="EW1996"/>
      <c r="EX1996"/>
      <c r="EY1996"/>
    </row>
    <row r="1997" spans="1:155">
      <c r="A1997"/>
      <c r="B1997"/>
      <c r="C1997"/>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c r="CW1997"/>
      <c r="CX1997"/>
      <c r="CY1997"/>
      <c r="CZ1997"/>
      <c r="DA1997"/>
      <c r="DB1997"/>
      <c r="DC1997"/>
      <c r="DD1997"/>
      <c r="DE1997"/>
      <c r="DF1997"/>
      <c r="DG1997"/>
      <c r="DH1997"/>
      <c r="DI1997"/>
      <c r="DJ1997"/>
      <c r="DK1997"/>
      <c r="DL1997"/>
      <c r="DM1997"/>
      <c r="DN1997"/>
      <c r="DO1997"/>
      <c r="DP1997"/>
      <c r="DQ1997"/>
      <c r="DR1997"/>
      <c r="DS1997"/>
      <c r="DT1997"/>
      <c r="DU1997"/>
      <c r="DV1997"/>
      <c r="DW1997"/>
      <c r="DX1997"/>
      <c r="DY1997"/>
      <c r="DZ1997"/>
      <c r="EA1997"/>
      <c r="EB1997"/>
      <c r="EC1997"/>
      <c r="ED1997"/>
      <c r="EE1997"/>
      <c r="EF1997"/>
      <c r="EG1997"/>
      <c r="EH1997"/>
      <c r="EI1997"/>
      <c r="EJ1997"/>
      <c r="EK1997"/>
      <c r="EL1997"/>
      <c r="EM1997"/>
      <c r="EN1997"/>
      <c r="EO1997"/>
      <c r="EP1997"/>
      <c r="EQ1997"/>
      <c r="ER1997"/>
      <c r="ES1997"/>
      <c r="ET1997"/>
      <c r="EU1997"/>
      <c r="EV1997"/>
      <c r="EW1997"/>
      <c r="EX1997"/>
      <c r="EY1997"/>
    </row>
    <row r="1998" spans="1:155">
      <c r="A1998"/>
      <c r="B1998"/>
      <c r="C1998"/>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c r="CW1998"/>
      <c r="CX1998"/>
      <c r="CY1998"/>
      <c r="CZ1998"/>
      <c r="DA1998"/>
      <c r="DB1998"/>
      <c r="DC1998"/>
      <c r="DD1998"/>
      <c r="DE1998"/>
      <c r="DF1998"/>
      <c r="DG1998"/>
      <c r="DH1998"/>
      <c r="DI1998"/>
      <c r="DJ1998"/>
      <c r="DK1998"/>
      <c r="DL1998"/>
      <c r="DM1998"/>
      <c r="DN1998"/>
      <c r="DO1998"/>
      <c r="DP1998"/>
      <c r="DQ1998"/>
      <c r="DR1998"/>
      <c r="DS1998"/>
      <c r="DT1998"/>
      <c r="DU1998"/>
      <c r="DV1998"/>
      <c r="DW1998"/>
      <c r="DX1998"/>
      <c r="DY1998"/>
      <c r="DZ1998"/>
      <c r="EA1998"/>
      <c r="EB1998"/>
      <c r="EC1998"/>
      <c r="ED1998"/>
      <c r="EE1998"/>
      <c r="EF1998"/>
      <c r="EG1998"/>
      <c r="EH1998"/>
      <c r="EI1998"/>
      <c r="EJ1998"/>
      <c r="EK1998"/>
      <c r="EL1998"/>
      <c r="EM1998"/>
      <c r="EN1998"/>
      <c r="EO1998"/>
      <c r="EP1998"/>
      <c r="EQ1998"/>
      <c r="ER1998"/>
      <c r="ES1998"/>
      <c r="ET1998"/>
      <c r="EU1998"/>
      <c r="EV1998"/>
      <c r="EW1998"/>
      <c r="EX1998"/>
      <c r="EY1998"/>
    </row>
    <row r="1999" spans="1:155">
      <c r="A1999"/>
      <c r="B1999"/>
      <c r="C1999"/>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c r="CW1999"/>
      <c r="CX1999"/>
      <c r="CY1999"/>
      <c r="CZ1999"/>
      <c r="DA1999"/>
      <c r="DB1999"/>
      <c r="DC1999"/>
      <c r="DD1999"/>
      <c r="DE1999"/>
      <c r="DF1999"/>
      <c r="DG1999"/>
      <c r="DH1999"/>
      <c r="DI1999"/>
      <c r="DJ1999"/>
      <c r="DK1999"/>
      <c r="DL1999"/>
      <c r="DM1999"/>
      <c r="DN1999"/>
      <c r="DO1999"/>
      <c r="DP1999"/>
      <c r="DQ1999"/>
      <c r="DR1999"/>
      <c r="DS1999"/>
      <c r="DT1999"/>
      <c r="DU1999"/>
      <c r="DV1999"/>
      <c r="DW1999"/>
      <c r="DX1999"/>
      <c r="DY1999"/>
      <c r="DZ1999"/>
      <c r="EA1999"/>
      <c r="EB1999"/>
      <c r="EC1999"/>
      <c r="ED1999"/>
      <c r="EE1999"/>
      <c r="EF1999"/>
      <c r="EG1999"/>
      <c r="EH1999"/>
      <c r="EI1999"/>
      <c r="EJ1999"/>
      <c r="EK1999"/>
      <c r="EL1999"/>
      <c r="EM1999"/>
      <c r="EN1999"/>
      <c r="EO1999"/>
      <c r="EP1999"/>
      <c r="EQ1999"/>
      <c r="ER1999"/>
      <c r="ES1999"/>
      <c r="ET1999"/>
      <c r="EU1999"/>
      <c r="EV1999"/>
      <c r="EW1999"/>
      <c r="EX1999"/>
      <c r="EY1999"/>
    </row>
    <row r="2000" spans="1:155">
      <c r="A2000"/>
      <c r="B2000"/>
      <c r="C2000"/>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c r="CW2000"/>
      <c r="CX2000"/>
      <c r="CY2000"/>
      <c r="CZ2000"/>
      <c r="DA2000"/>
      <c r="DB2000"/>
      <c r="DC2000"/>
      <c r="DD2000"/>
      <c r="DE2000"/>
      <c r="DF2000"/>
      <c r="DG2000"/>
      <c r="DH2000"/>
      <c r="DI2000"/>
      <c r="DJ2000"/>
      <c r="DK2000"/>
      <c r="DL2000"/>
      <c r="DM2000"/>
      <c r="DN2000"/>
      <c r="DO2000"/>
      <c r="DP2000"/>
      <c r="DQ2000"/>
      <c r="DR2000"/>
      <c r="DS2000"/>
      <c r="DT2000"/>
      <c r="DU2000"/>
      <c r="DV2000"/>
      <c r="DW2000"/>
      <c r="DX2000"/>
      <c r="DY2000"/>
      <c r="DZ2000"/>
      <c r="EA2000"/>
      <c r="EB2000"/>
      <c r="EC2000"/>
      <c r="ED2000"/>
      <c r="EE2000"/>
      <c r="EF2000"/>
      <c r="EG2000"/>
      <c r="EH2000"/>
      <c r="EI2000"/>
      <c r="EJ2000"/>
      <c r="EK2000"/>
      <c r="EL2000"/>
      <c r="EM2000"/>
      <c r="EN2000"/>
      <c r="EO2000"/>
      <c r="EP2000"/>
      <c r="EQ2000"/>
      <c r="ER2000"/>
      <c r="ES2000"/>
      <c r="ET2000"/>
      <c r="EU2000"/>
      <c r="EV2000"/>
      <c r="EW2000"/>
      <c r="EX2000"/>
      <c r="EY2000"/>
    </row>
  </sheetData>
  <customSheetViews>
    <customSheetView guid="{F4DD0BDD-9BCD-4E13-8084-E09DC92B9F33}" scale="70" state="hidden">
      <pane xSplit="9" ySplit="5" topLeftCell="J6" activePane="bottomRight" state="frozen"/>
      <selection pane="bottomRight" activeCell="J39" sqref="J39"/>
      <pageMargins left="0.7" right="0.7" top="0.78740157499999996" bottom="0.78740157499999996" header="0.3" footer="0.3"/>
      <pageSetup paperSize="9" orientation="portrait" r:id="rId1"/>
    </customSheetView>
  </customSheetViews>
  <mergeCells count="24">
    <mergeCell ref="AF1:AG1"/>
    <mergeCell ref="A2:A5"/>
    <mergeCell ref="D2:D5"/>
    <mergeCell ref="E2:E5"/>
    <mergeCell ref="F2:F5"/>
    <mergeCell ref="G2:G5"/>
    <mergeCell ref="H2:H5"/>
    <mergeCell ref="I2:I5"/>
    <mergeCell ref="AC2:AC5"/>
    <mergeCell ref="AD2:AD5"/>
    <mergeCell ref="AE2:AE5"/>
    <mergeCell ref="T2:T5"/>
    <mergeCell ref="T1:Y1"/>
    <mergeCell ref="Z1:AE1"/>
    <mergeCell ref="C2:C5"/>
    <mergeCell ref="B2:B5"/>
    <mergeCell ref="Z2:Z5"/>
    <mergeCell ref="AA2:AA5"/>
    <mergeCell ref="AB2:AB5"/>
    <mergeCell ref="U2:U5"/>
    <mergeCell ref="V2:V5"/>
    <mergeCell ref="W2:W5"/>
    <mergeCell ref="X2:X5"/>
    <mergeCell ref="Y2:Y5"/>
  </mergeCells>
  <conditionalFormatting sqref="AM6:AM15 AI6:AI15 AK6:AK15 AO6:AO15 AQ6:AQ15 AW6:AW15 AU6:AU15 AS6:AS15 BW6:BW15 BY6:BY15 CE6:CE15 CG6:CG15 CI6:CI15 CO6:CO15 CQ6:CQ15 DG6:DG15 DI6:DI15 DK6:DK15 DM6:DM15 DO6:DO15 DQ6:DQ15 DS6:DS15 DU6:DU15 DW6:DW15 DY6:DY15 EA6:EA15 EC6:EC15 EE6:EE15 EG6:EG15 EI6:EI15 EK6:EK15 EM6:EM15 CS6:CS15 CU6:CU15 CW6:CW15 CY6:CY15 DA6:DA15 DC6:DC15 DE6:DE15 CM6:CM15 BU6:BU15 BS6:BS15 AY6:AY15 BG6:BG15 BE6:BE15 BC6:BC15 BA6:BA15 BK6:BK15 BM6:BM15 BI6:BI15 BO6:BO15 BQ6:BQ15 CC6:CC15 CK6:CK15 EQ6:EQ15 ES6:ES15 EU6:EU15">
    <cfRule type="expression" dxfId="226" priority="7">
      <formula>AI6&gt;=AH6</formula>
    </cfRule>
    <cfRule type="expression" dxfId="225" priority="8">
      <formula>AND(AI6&lt;AH6,AK6&lt;AJ6)</formula>
    </cfRule>
    <cfRule type="expression" dxfId="224" priority="9">
      <formula>AND(AI6&lt;AH6,AK6&gt;=AJ6)</formula>
    </cfRule>
  </conditionalFormatting>
  <conditionalFormatting sqref="EW6:EW15">
    <cfRule type="expression" dxfId="223" priority="5">
      <formula>EW6&gt;=EV6</formula>
    </cfRule>
    <cfRule type="expression" dxfId="222" priority="6">
      <formula>AND(EW6&lt;EV6)</formula>
    </cfRule>
  </conditionalFormatting>
  <conditionalFormatting sqref="EO6:EO15">
    <cfRule type="expression" dxfId="221" priority="10">
      <formula>EO6&gt;=EN6</formula>
    </cfRule>
    <cfRule type="expression" dxfId="220" priority="11">
      <formula>AND(EO6&lt;EN6,EW6&lt;EV6)</formula>
    </cfRule>
    <cfRule type="expression" dxfId="219" priority="12">
      <formula>AND(EO6&lt;EN6,EW6&gt;=EV6)</formula>
    </cfRule>
  </conditionalFormatting>
  <conditionalFormatting sqref="CA6:CA15">
    <cfRule type="expression" dxfId="218" priority="13">
      <formula>CA6&gt;=BZ6</formula>
    </cfRule>
    <cfRule type="expression" dxfId="217" priority="14">
      <formula>AND(CA6&lt;BZ6,CB6&gt;CC6)</formula>
    </cfRule>
    <cfRule type="expression" dxfId="216" priority="15">
      <formula>AND(CA6&lt;BZ6,CB6&lt;=CC6)</formula>
    </cfRule>
  </conditionalFormatting>
  <conditionalFormatting sqref="T6:AG15">
    <cfRule type="expression" dxfId="215" priority="1">
      <formula>$Y6&lt;&gt;""</formula>
    </cfRule>
  </conditionalFormatting>
  <conditionalFormatting sqref="Z6:AE15">
    <cfRule type="expression" dxfId="214" priority="2">
      <formula>Z6=""</formula>
    </cfRule>
    <cfRule type="expression" dxfId="213" priority="3">
      <formula>Z6&lt;=T6</formula>
    </cfRule>
    <cfRule type="expression" dxfId="212" priority="4">
      <formula>Z6&gt;T6</formula>
    </cfRule>
  </conditionalFormatting>
  <dataValidations count="2">
    <dataValidation type="list" allowBlank="1" showInputMessage="1" showErrorMessage="1" sqref="AF6:AG15">
      <formula1>Maturity_Achieved</formula1>
    </dataValidation>
    <dataValidation type="list" allowBlank="1" showInputMessage="1" showErrorMessage="1" sqref="AH6:EW15">
      <formula1>_DM__List</formula1>
    </dataValidation>
  </dataValidations>
  <pageMargins left="0.7" right="0.7" top="0.78740157499999996" bottom="0.78740157499999996" header="0.3" footer="0.3"/>
  <pageSetup paperSize="9"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8">
    <tabColor theme="0" tint="-0.499984740745262"/>
  </sheetPr>
  <dimension ref="A1:G37"/>
  <sheetViews>
    <sheetView workbookViewId="0">
      <selection activeCell="J39" sqref="J39"/>
    </sheetView>
  </sheetViews>
  <sheetFormatPr defaultColWidth="9.140625" defaultRowHeight="12.75"/>
  <cols>
    <col min="1" max="1" width="10" bestFit="1" customWidth="1"/>
    <col min="2" max="2" width="12.85546875" bestFit="1" customWidth="1"/>
    <col min="3" max="3" width="11.7109375" bestFit="1" customWidth="1"/>
    <col min="4" max="4" width="14.28515625" style="72" bestFit="1" customWidth="1"/>
    <col min="5" max="5" width="13.85546875" bestFit="1" customWidth="1"/>
    <col min="6" max="6" width="12.5703125" bestFit="1" customWidth="1"/>
    <col min="7" max="7" width="15.140625" bestFit="1" customWidth="1"/>
  </cols>
  <sheetData>
    <row r="1" spans="1:7" ht="13.5" thickBot="1">
      <c r="A1" s="138" t="s">
        <v>111</v>
      </c>
      <c r="B1" s="139" t="s">
        <v>297</v>
      </c>
      <c r="C1" s="139" t="s">
        <v>298</v>
      </c>
      <c r="D1" s="139" t="s">
        <v>299</v>
      </c>
      <c r="E1" s="139" t="s">
        <v>269</v>
      </c>
      <c r="F1" s="139" t="s">
        <v>270</v>
      </c>
      <c r="G1" s="140" t="s">
        <v>300</v>
      </c>
    </row>
    <row r="2" spans="1:7">
      <c r="A2" s="137" t="s">
        <v>261</v>
      </c>
      <c r="B2" s="137">
        <v>1</v>
      </c>
      <c r="C2" s="137" t="s">
        <v>262</v>
      </c>
      <c r="D2" s="137">
        <v>1</v>
      </c>
      <c r="E2" s="137">
        <v>1</v>
      </c>
      <c r="F2" s="137" t="s">
        <v>262</v>
      </c>
      <c r="G2" s="18" t="s">
        <v>301</v>
      </c>
    </row>
    <row r="3" spans="1:7">
      <c r="A3" s="136" t="s">
        <v>261</v>
      </c>
      <c r="B3" s="136">
        <v>2</v>
      </c>
      <c r="C3" s="136" t="s">
        <v>280</v>
      </c>
      <c r="D3" s="136">
        <v>1</v>
      </c>
      <c r="E3" s="136">
        <v>2</v>
      </c>
      <c r="F3" s="136" t="s">
        <v>280</v>
      </c>
      <c r="G3" s="17" t="s">
        <v>301</v>
      </c>
    </row>
    <row r="4" spans="1:7">
      <c r="A4" s="136" t="s">
        <v>261</v>
      </c>
      <c r="B4" s="136">
        <v>3</v>
      </c>
      <c r="C4" s="136" t="s">
        <v>281</v>
      </c>
      <c r="D4" s="136">
        <v>3</v>
      </c>
      <c r="E4" s="136">
        <v>3</v>
      </c>
      <c r="F4" s="136" t="s">
        <v>281</v>
      </c>
      <c r="G4" s="17" t="s">
        <v>301</v>
      </c>
    </row>
    <row r="5" spans="1:7">
      <c r="A5" s="136" t="s">
        <v>261</v>
      </c>
      <c r="B5" s="136">
        <v>4</v>
      </c>
      <c r="C5" s="136" t="s">
        <v>292</v>
      </c>
      <c r="D5" s="136">
        <v>1</v>
      </c>
      <c r="E5" s="136">
        <v>4</v>
      </c>
      <c r="F5" s="136" t="s">
        <v>292</v>
      </c>
      <c r="G5" s="17" t="s">
        <v>301</v>
      </c>
    </row>
    <row r="6" spans="1:7">
      <c r="A6" s="136" t="s">
        <v>261</v>
      </c>
      <c r="B6" s="136">
        <v>5</v>
      </c>
      <c r="C6" s="136" t="s">
        <v>293</v>
      </c>
      <c r="D6" s="136">
        <v>1</v>
      </c>
      <c r="E6" s="136">
        <v>5</v>
      </c>
      <c r="F6" s="136" t="s">
        <v>293</v>
      </c>
      <c r="G6" s="17" t="s">
        <v>301</v>
      </c>
    </row>
    <row r="7" spans="1:7">
      <c r="A7" s="136" t="s">
        <v>261</v>
      </c>
      <c r="B7" s="136">
        <v>6</v>
      </c>
      <c r="C7" s="136" t="s">
        <v>294</v>
      </c>
      <c r="D7" s="136">
        <v>2</v>
      </c>
      <c r="E7" s="136">
        <v>6</v>
      </c>
      <c r="F7" s="136" t="s">
        <v>294</v>
      </c>
      <c r="G7" s="17" t="s">
        <v>301</v>
      </c>
    </row>
    <row r="8" spans="1:7">
      <c r="A8" s="17"/>
      <c r="B8" s="17"/>
      <c r="C8" s="17"/>
      <c r="D8" s="17"/>
      <c r="E8" s="17"/>
      <c r="F8" s="17"/>
      <c r="G8" s="17"/>
    </row>
    <row r="9" spans="1:7">
      <c r="A9" s="17"/>
      <c r="B9" s="17"/>
      <c r="C9" s="17"/>
      <c r="D9" s="17"/>
      <c r="E9" s="17"/>
      <c r="F9" s="17"/>
      <c r="G9" s="17"/>
    </row>
    <row r="10" spans="1:7">
      <c r="A10" s="17"/>
      <c r="B10" s="17"/>
      <c r="C10" s="17"/>
      <c r="D10" s="17"/>
      <c r="E10" s="17"/>
      <c r="F10" s="17"/>
      <c r="G10" s="17"/>
    </row>
    <row r="11" spans="1:7">
      <c r="A11" s="17"/>
      <c r="B11" s="17"/>
      <c r="C11" s="17"/>
      <c r="D11" s="17"/>
      <c r="E11" s="17"/>
      <c r="F11" s="17"/>
      <c r="G11" s="17"/>
    </row>
    <row r="12" spans="1:7">
      <c r="A12" s="17"/>
      <c r="B12" s="17"/>
      <c r="C12" s="17"/>
      <c r="D12" s="17"/>
      <c r="E12" s="17"/>
      <c r="F12" s="17"/>
      <c r="G12" s="17"/>
    </row>
    <row r="13" spans="1:7">
      <c r="A13" s="17"/>
      <c r="B13" s="17"/>
      <c r="C13" s="17"/>
      <c r="D13" s="17"/>
      <c r="E13" s="17"/>
      <c r="F13" s="17"/>
      <c r="G13" s="17"/>
    </row>
    <row r="14" spans="1:7">
      <c r="A14" s="17"/>
      <c r="B14" s="17"/>
      <c r="C14" s="17"/>
      <c r="D14" s="17"/>
      <c r="E14" s="17"/>
      <c r="F14" s="17"/>
      <c r="G14" s="17"/>
    </row>
    <row r="15" spans="1:7">
      <c r="A15" s="17"/>
      <c r="B15" s="17"/>
      <c r="C15" s="17"/>
      <c r="D15" s="17"/>
      <c r="E15" s="17"/>
      <c r="F15" s="17"/>
      <c r="G15" s="17"/>
    </row>
    <row r="16" spans="1:7">
      <c r="A16" s="17"/>
      <c r="B16" s="17"/>
      <c r="C16" s="17"/>
      <c r="D16" s="17"/>
      <c r="E16" s="17"/>
      <c r="F16" s="17"/>
      <c r="G16" s="17"/>
    </row>
    <row r="17" spans="1:7">
      <c r="A17" s="17"/>
      <c r="B17" s="17"/>
      <c r="C17" s="17"/>
      <c r="D17" s="17"/>
      <c r="E17" s="17"/>
      <c r="F17" s="17"/>
      <c r="G17" s="17"/>
    </row>
    <row r="18" spans="1:7">
      <c r="A18" s="17"/>
      <c r="B18" s="17"/>
      <c r="C18" s="17"/>
      <c r="D18" s="17"/>
      <c r="E18" s="17"/>
      <c r="F18" s="17"/>
      <c r="G18" s="17"/>
    </row>
    <row r="19" spans="1:7">
      <c r="A19" s="17"/>
      <c r="B19" s="17"/>
      <c r="C19" s="17"/>
      <c r="D19" s="17"/>
      <c r="E19" s="17"/>
      <c r="F19" s="17"/>
      <c r="G19" s="17"/>
    </row>
    <row r="20" spans="1:7">
      <c r="A20" s="17"/>
      <c r="B20" s="17"/>
      <c r="C20" s="17"/>
      <c r="D20" s="17"/>
      <c r="E20" s="17"/>
      <c r="F20" s="17"/>
      <c r="G20" s="17"/>
    </row>
    <row r="21" spans="1:7">
      <c r="A21" s="17"/>
      <c r="B21" s="17"/>
      <c r="C21" s="17"/>
      <c r="D21" s="17"/>
      <c r="E21" s="17"/>
      <c r="F21" s="17"/>
      <c r="G21" s="17"/>
    </row>
    <row r="22" spans="1:7">
      <c r="A22" s="17"/>
      <c r="B22" s="17"/>
      <c r="C22" s="17"/>
      <c r="D22" s="17"/>
      <c r="E22" s="17"/>
      <c r="F22" s="17"/>
      <c r="G22" s="17"/>
    </row>
    <row r="23" spans="1:7">
      <c r="A23" s="17"/>
      <c r="B23" s="17"/>
      <c r="C23" s="17"/>
      <c r="D23" s="17"/>
      <c r="E23" s="17"/>
      <c r="F23" s="17"/>
      <c r="G23" s="17"/>
    </row>
    <row r="24" spans="1:7">
      <c r="A24" s="17"/>
      <c r="B24" s="17"/>
      <c r="C24" s="17"/>
      <c r="D24" s="17"/>
      <c r="E24" s="17"/>
      <c r="F24" s="17"/>
      <c r="G24" s="17"/>
    </row>
    <row r="25" spans="1:7">
      <c r="A25" s="17"/>
      <c r="B25" s="17"/>
      <c r="C25" s="17"/>
      <c r="D25" s="17"/>
      <c r="E25" s="17"/>
      <c r="F25" s="17"/>
      <c r="G25" s="17"/>
    </row>
    <row r="26" spans="1:7">
      <c r="A26" s="17"/>
      <c r="B26" s="17"/>
      <c r="C26" s="17"/>
      <c r="D26" s="17"/>
      <c r="E26" s="17"/>
      <c r="F26" s="17"/>
      <c r="G26" s="17"/>
    </row>
    <row r="27" spans="1:7">
      <c r="A27" s="17"/>
      <c r="B27" s="17"/>
      <c r="C27" s="17"/>
      <c r="D27" s="17"/>
      <c r="E27" s="17"/>
      <c r="F27" s="17"/>
      <c r="G27" s="17"/>
    </row>
    <row r="28" spans="1:7">
      <c r="A28" s="17"/>
      <c r="B28" s="17"/>
      <c r="C28" s="17"/>
      <c r="D28" s="17"/>
      <c r="E28" s="17"/>
      <c r="F28" s="17"/>
      <c r="G28" s="17"/>
    </row>
    <row r="29" spans="1:7">
      <c r="A29" s="17"/>
      <c r="B29" s="17"/>
      <c r="C29" s="17"/>
      <c r="D29" s="17"/>
      <c r="E29" s="17"/>
      <c r="F29" s="17"/>
      <c r="G29" s="17"/>
    </row>
    <row r="30" spans="1:7">
      <c r="A30" s="17"/>
      <c r="B30" s="17"/>
      <c r="C30" s="17"/>
      <c r="D30" s="17"/>
      <c r="E30" s="17"/>
      <c r="F30" s="17"/>
      <c r="G30" s="17"/>
    </row>
    <row r="31" spans="1:7">
      <c r="A31" s="17"/>
      <c r="B31" s="17"/>
      <c r="C31" s="17"/>
      <c r="D31" s="17"/>
      <c r="E31" s="17"/>
      <c r="F31" s="17"/>
      <c r="G31" s="17"/>
    </row>
    <row r="32" spans="1:7">
      <c r="A32" s="17"/>
      <c r="B32" s="17"/>
      <c r="C32" s="17"/>
      <c r="D32" s="17"/>
      <c r="E32" s="17"/>
      <c r="F32" s="17"/>
      <c r="G32" s="17"/>
    </row>
    <row r="33" spans="1:7">
      <c r="A33" s="17"/>
      <c r="B33" s="17"/>
      <c r="C33" s="17"/>
      <c r="D33" s="17"/>
      <c r="E33" s="17"/>
      <c r="F33" s="17"/>
      <c r="G33" s="17"/>
    </row>
    <row r="34" spans="1:7">
      <c r="A34" s="17"/>
      <c r="B34" s="17"/>
      <c r="C34" s="17"/>
      <c r="D34" s="17"/>
      <c r="E34" s="17"/>
      <c r="F34" s="17"/>
      <c r="G34" s="17"/>
    </row>
    <row r="35" spans="1:7">
      <c r="A35" s="17"/>
      <c r="B35" s="17"/>
      <c r="C35" s="17"/>
      <c r="D35" s="17"/>
      <c r="E35" s="17"/>
      <c r="F35" s="17"/>
      <c r="G35" s="17"/>
    </row>
    <row r="36" spans="1:7">
      <c r="A36" s="17"/>
      <c r="B36" s="17"/>
      <c r="C36" s="17"/>
      <c r="D36" s="17"/>
      <c r="E36" s="17"/>
      <c r="F36" s="17"/>
      <c r="G36" s="17"/>
    </row>
    <row r="37" spans="1:7">
      <c r="A37" s="17"/>
      <c r="B37" s="17"/>
      <c r="C37" s="17"/>
      <c r="D37" s="17"/>
      <c r="E37" s="17"/>
      <c r="F37" s="17"/>
      <c r="G37" s="17"/>
    </row>
  </sheetData>
  <customSheetViews>
    <customSheetView guid="{F4DD0BDD-9BCD-4E13-8084-E09DC92B9F33}" state="hidden">
      <selection activeCell="J39" sqref="J39"/>
      <pageMargins left="0.7" right="0.7" top="0.75" bottom="0.75" header="0.3" footer="0.3"/>
      <pageSetup paperSize="9" orientation="portrait" r:id="rId1"/>
    </customSheetView>
  </customSheetViews>
  <pageMargins left="0.7" right="0.7" top="0.75" bottom="0.75" header="0.3" footer="0.3"/>
  <pageSetup paperSize="9"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tabColor theme="1"/>
  </sheetPr>
  <dimension ref="A1:GJ124"/>
  <sheetViews>
    <sheetView topLeftCell="G1" zoomScale="85" zoomScaleNormal="85" workbookViewId="0">
      <selection activeCell="A10" sqref="A10"/>
    </sheetView>
  </sheetViews>
  <sheetFormatPr defaultColWidth="11.42578125" defaultRowHeight="12.75"/>
  <cols>
    <col min="1" max="1" width="10.5703125" style="27" bestFit="1" customWidth="1"/>
    <col min="2" max="2" width="13.140625" style="27" customWidth="1"/>
    <col min="3" max="3" width="21.28515625" style="32" customWidth="1"/>
    <col min="4" max="4" width="28.5703125" style="32" bestFit="1" customWidth="1"/>
    <col min="5" max="5" width="11.42578125" style="32"/>
    <col min="6" max="6" width="12.140625" style="32" bestFit="1" customWidth="1"/>
    <col min="7" max="7" width="15.140625" style="32" bestFit="1" customWidth="1"/>
    <col min="8" max="14" width="11.42578125" style="32"/>
    <col min="15" max="15" width="21.7109375" style="32" customWidth="1"/>
    <col min="16" max="28" width="11.42578125" style="32"/>
    <col min="29" max="29" width="11.42578125" style="32" customWidth="1"/>
    <col min="30" max="30" width="11.42578125" style="27" customWidth="1"/>
    <col min="31" max="16384" width="11.42578125" style="27"/>
  </cols>
  <sheetData>
    <row r="1" spans="1:192">
      <c r="A1" s="216"/>
      <c r="B1" s="216"/>
      <c r="C1" s="9"/>
      <c r="D1" s="9"/>
      <c r="E1" s="9"/>
      <c r="F1" s="9"/>
      <c r="G1" s="9"/>
      <c r="H1" s="9"/>
      <c r="I1" s="9"/>
      <c r="J1" s="9"/>
      <c r="K1" s="9"/>
      <c r="L1" s="9"/>
      <c r="M1" s="9"/>
      <c r="N1" s="1088" t="s">
        <v>184</v>
      </c>
      <c r="O1" s="1088"/>
      <c r="P1" s="1088"/>
      <c r="Q1" s="1088"/>
      <c r="R1" s="1088"/>
      <c r="S1" s="1088"/>
      <c r="T1" s="1088"/>
      <c r="U1" s="1088"/>
      <c r="V1" s="1090" t="s">
        <v>185</v>
      </c>
      <c r="W1" s="1090"/>
      <c r="X1" s="1090"/>
      <c r="Y1" s="1090"/>
      <c r="Z1" s="1090"/>
      <c r="AA1" s="1090"/>
      <c r="AB1" s="1090"/>
      <c r="AC1" s="1090"/>
    </row>
    <row r="2" spans="1:192" ht="13.5" thickBot="1">
      <c r="A2" s="216"/>
      <c r="B2" s="216"/>
      <c r="C2" s="9"/>
      <c r="D2" s="9"/>
      <c r="E2" s="9"/>
      <c r="F2" s="9"/>
      <c r="G2" s="9"/>
      <c r="H2" s="9"/>
      <c r="I2" s="9"/>
      <c r="J2" s="9"/>
      <c r="K2" s="9"/>
      <c r="L2" s="9"/>
      <c r="M2" s="9"/>
      <c r="N2" s="1089"/>
      <c r="O2" s="1089"/>
      <c r="P2" s="1089"/>
      <c r="Q2" s="1089"/>
      <c r="R2" s="1089"/>
      <c r="S2" s="1089"/>
      <c r="T2" s="1089"/>
      <c r="U2" s="1089"/>
      <c r="V2" s="1091"/>
      <c r="W2" s="1091"/>
      <c r="X2" s="1091"/>
      <c r="Y2" s="1091"/>
      <c r="Z2" s="1091"/>
      <c r="AA2" s="1091"/>
      <c r="AB2" s="1091"/>
      <c r="AC2" s="1091"/>
    </row>
    <row r="3" spans="1:192" ht="117">
      <c r="A3" s="217" t="s">
        <v>207</v>
      </c>
      <c r="B3" s="218" t="s">
        <v>242</v>
      </c>
      <c r="C3" s="219" t="s">
        <v>132</v>
      </c>
      <c r="D3" s="219" t="s">
        <v>16</v>
      </c>
      <c r="E3" s="220" t="s">
        <v>196</v>
      </c>
      <c r="F3" s="221" t="s">
        <v>197</v>
      </c>
      <c r="G3" s="221" t="s">
        <v>198</v>
      </c>
      <c r="H3" s="221" t="s">
        <v>199</v>
      </c>
      <c r="I3" s="221" t="s">
        <v>200</v>
      </c>
      <c r="J3" s="221" t="s">
        <v>201</v>
      </c>
      <c r="K3" s="221" t="s">
        <v>202</v>
      </c>
      <c r="L3" s="221" t="s">
        <v>204</v>
      </c>
      <c r="M3" s="222" t="s">
        <v>205</v>
      </c>
      <c r="N3" s="223" t="s">
        <v>117</v>
      </c>
      <c r="O3" s="224" t="s">
        <v>118</v>
      </c>
      <c r="P3" s="223" t="s">
        <v>119</v>
      </c>
      <c r="Q3" s="224" t="s">
        <v>120</v>
      </c>
      <c r="R3" s="224" t="s">
        <v>121</v>
      </c>
      <c r="S3" s="224" t="s">
        <v>116</v>
      </c>
      <c r="T3" s="224" t="s">
        <v>122</v>
      </c>
      <c r="U3" s="225" t="s">
        <v>123</v>
      </c>
      <c r="V3" s="42" t="s">
        <v>124</v>
      </c>
      <c r="W3" s="40" t="s">
        <v>125</v>
      </c>
      <c r="X3" s="39" t="s">
        <v>126</v>
      </c>
      <c r="Y3" s="40" t="s">
        <v>127</v>
      </c>
      <c r="Z3" s="40" t="s">
        <v>128</v>
      </c>
      <c r="AA3" s="40" t="s">
        <v>129</v>
      </c>
      <c r="AB3" s="40" t="s">
        <v>130</v>
      </c>
      <c r="AC3" s="41" t="s">
        <v>131</v>
      </c>
    </row>
    <row r="4" spans="1:192">
      <c r="A4" s="226">
        <f>LastDayMonth_This('Configuration | Scaling'!E15)</f>
        <v>1</v>
      </c>
      <c r="B4" s="227">
        <f>IF(C4="","",HLOOKUP(C4,'Configuration | Scaling'!$E$13:$Y$46,3,FALSE))</f>
        <v>1</v>
      </c>
      <c r="C4" s="228" t="str">
        <f>LOOKUP(A4,'Configuration | Scaling'!$E$15:$Y$15,_GPDS__List)</f>
        <v>PS</v>
      </c>
      <c r="D4" s="228"/>
      <c r="E4" s="229">
        <f t="shared" ref="E4:E35" si="0">IF(B4&lt;&gt;"",B4-$B$4,A4-B$4)</f>
        <v>0</v>
      </c>
      <c r="F4" s="230">
        <f>SUM(S4:U4)/SUM(O4:U4)</f>
        <v>0</v>
      </c>
      <c r="G4" s="230">
        <f>SUM(AA4:AC4)/SUM(W4:AC4)</f>
        <v>0</v>
      </c>
      <c r="H4" s="230">
        <f>SUM(P4:U4)/SUM(O4:U4)</f>
        <v>0</v>
      </c>
      <c r="I4" s="230">
        <f>SUM(X4:AC4)/SUM(W4:AC4)</f>
        <v>0</v>
      </c>
      <c r="J4" s="230">
        <f>SUM(R4:U4)/SUM(O4:U4)</f>
        <v>0</v>
      </c>
      <c r="K4" s="230">
        <f>SUM(Z4:AC4)/SUM(W4:AC4)</f>
        <v>0</v>
      </c>
      <c r="L4" s="230">
        <f>SUM(T4:U4)/SUM(O4:U4)</f>
        <v>0</v>
      </c>
      <c r="M4" s="231">
        <f>SUM(AB4:AC4)/SUM(W4:AC4)</f>
        <v>0</v>
      </c>
      <c r="N4" s="232">
        <f>LOOKUP(2,1/('Feat-Func-Development'!$AF$4:$EU$4&amp;'Feat-Func-Development'!$AF$5:$EU$5='aggregated FIP Data Prog1'!$A4&amp;'aggregated FIP Data Prog1'!$N$1),'Feat-Func-Development'!$AF$17:$EU$17)</f>
        <v>0</v>
      </c>
      <c r="O4" s="232">
        <f>LOOKUP(2,1/('Feat-Func-Development'!$AF$4:$EU$4&amp;'Feat-Func-Development'!$AF$5:$EU$5='aggregated FIP Data Prog1'!$A4&amp;'aggregated FIP Data Prog1'!$N$1),'Feat-Func-Development'!$AF$18:$EU$18)</f>
        <v>7</v>
      </c>
      <c r="P4" s="232">
        <f>LOOKUP(2,1/('Feat-Func-Development'!$AF$4:$EU$4&amp;'Feat-Func-Development'!$AF$5:$EU$5='aggregated FIP Data Prog1'!$A4&amp;'aggregated FIP Data Prog1'!$N$1),'Feat-Func-Development'!$AF$19:$EU$19)</f>
        <v>0</v>
      </c>
      <c r="Q4" s="232">
        <f>LOOKUP(2,1/('Feat-Func-Development'!$AF$4:$EU$4&amp;'Feat-Func-Development'!$AF$5:$EU$5='aggregated FIP Data Prog1'!$A4&amp;'aggregated FIP Data Prog1'!$N$1),'Feat-Func-Development'!$AF$20:$EU$20)</f>
        <v>0</v>
      </c>
      <c r="R4" s="232">
        <f>LOOKUP(2,1/('Feat-Func-Development'!$AF$4:$EU$4&amp;'Feat-Func-Development'!$AF$5:$EU$5='aggregated FIP Data Prog1'!$A4&amp;'aggregated FIP Data Prog1'!$N$1),'Feat-Func-Development'!$AF$21:$EU$21)</f>
        <v>0</v>
      </c>
      <c r="S4" s="232">
        <f>LOOKUP(2,1/('Feat-Func-Development'!$AF$4:$EU$4&amp;'Feat-Func-Development'!$AF$5:$EU$5='aggregated FIP Data Prog1'!$A4&amp;'aggregated FIP Data Prog1'!$N$1),'Feat-Func-Development'!$AF$22:$EU$22)</f>
        <v>0</v>
      </c>
      <c r="T4" s="232">
        <f>LOOKUP(2,1/('Feat-Func-Development'!$AF$4:$EU$4&amp;'Feat-Func-Development'!$AF$5:$EU$5='aggregated FIP Data Prog1'!$A4&amp;'aggregated FIP Data Prog1'!$N$1),'Feat-Func-Development'!$AF$23:$EU$23)</f>
        <v>0</v>
      </c>
      <c r="U4" s="232">
        <f>LOOKUP(2,1/('Feat-Func-Development'!$AF$4:$EU$4&amp;'Feat-Func-Development'!$AF$5:$EU$5='aggregated FIP Data Prog1'!$A4&amp;'aggregated FIP Data Prog1'!$N$1),'Feat-Func-Development'!$AF$24:$EU$24)</f>
        <v>0</v>
      </c>
      <c r="V4" s="29">
        <f>LOOKUP(2,1/('Feat-Func-Development'!$AF$4:$EU$4&amp;'Feat-Func-Development'!$AF$5:$EU$5='aggregated FIP Data Prog1'!$A4&amp;'aggregated FIP Data Prog1'!$V$1),'Feat-Func-Development'!$AF$17:$EU$17)</f>
        <v>0</v>
      </c>
      <c r="W4" s="29">
        <f>LOOKUP(2,1/('Feat-Func-Development'!$AF$4:$EU$4&amp;'Feat-Func-Development'!$AF$5:$EU$5='aggregated FIP Data Prog1'!$A4&amp;'aggregated FIP Data Prog1'!$V$1),'Feat-Func-Development'!$AF$18:$EU$18)</f>
        <v>7</v>
      </c>
      <c r="X4" s="29">
        <f>LOOKUP(2,1/('Feat-Func-Development'!$AF$4:$EU$4&amp;'Feat-Func-Development'!$AF$5:$EU$5='aggregated FIP Data Prog1'!$A4&amp;'aggregated FIP Data Prog1'!$V$1),'Feat-Func-Development'!$AF$19:$EU$19)</f>
        <v>0</v>
      </c>
      <c r="Y4" s="29">
        <f>LOOKUP(2,1/('Feat-Func-Development'!$AF$4:$EU$4&amp;'Feat-Func-Development'!$AF$5:$EU$5='aggregated FIP Data Prog1'!$A4&amp;'aggregated FIP Data Prog1'!$V$1),'Feat-Func-Development'!$AF$20:$EU$20)</f>
        <v>0</v>
      </c>
      <c r="Z4" s="29">
        <f>LOOKUP(2,1/('Feat-Func-Development'!$AF$4:$EU$4&amp;'Feat-Func-Development'!$AF$5:$EU$5='aggregated FIP Data Prog1'!$A4&amp;'aggregated FIP Data Prog1'!$V$1),'Feat-Func-Development'!$AF$21:$EU$21)</f>
        <v>0</v>
      </c>
      <c r="AA4" s="29">
        <f>LOOKUP(2,1/('Feat-Func-Development'!$AF$4:$EU$4&amp;'Feat-Func-Development'!$AF$5:$EU$5='aggregated FIP Data Prog1'!$A4&amp;'aggregated FIP Data Prog1'!$V$1),'Feat-Func-Development'!$AF$22:$EU$22)</f>
        <v>0</v>
      </c>
      <c r="AB4" s="29">
        <f>LOOKUP(2,1/('Feat-Func-Development'!$AF$4:$EU$4&amp;'Feat-Func-Development'!$AF$5:$EU$5='aggregated FIP Data Prog1'!$A4&amp;'aggregated FIP Data Prog1'!$V$1),'Feat-Func-Development'!$AF$23:$EU$23)</f>
        <v>0</v>
      </c>
      <c r="AC4" s="29">
        <f>LOOKUP(2,1/('Feat-Func-Development'!$AF$4:$EU$4&amp;'Feat-Func-Development'!$AF$5:$EU$5='aggregated FIP Data Prog1'!$A4&amp;'aggregated FIP Data Prog1'!$V$1),'Feat-Func-Development'!$AF$24:$EU$24)</f>
        <v>0</v>
      </c>
    </row>
    <row r="5" spans="1:192">
      <c r="A5" s="226">
        <f>LastDayMonth(A4)</f>
        <v>32</v>
      </c>
      <c r="B5" s="227" t="str">
        <f>IF(C5="","",HLOOKUP(C5,'Configuration | Scaling'!$E$13:$Y$46,3,FALSE))</f>
        <v/>
      </c>
      <c r="C5" s="228" t="str">
        <f>IF(COUNTIF(C$4:C4,LOOKUP(A5,'Configuration | Scaling'!$E$15:$Y$15,_GPDS__List))=0,LOOKUP(A5,'Configuration | Scaling'!$E$15:$Y$15,_GPDS__List),"")</f>
        <v/>
      </c>
      <c r="D5" s="228"/>
      <c r="E5" s="229">
        <f t="shared" si="0"/>
        <v>31</v>
      </c>
      <c r="F5" s="230">
        <f t="shared" ref="F5:F63" si="1">SUM(S5:U5)/SUM(O5:U5)</f>
        <v>0</v>
      </c>
      <c r="G5" s="230">
        <f t="shared" ref="G5:G63" si="2">SUM(AA5:AC5)/SUM(W5:AC5)</f>
        <v>0</v>
      </c>
      <c r="H5" s="230">
        <f t="shared" ref="H5:H63" si="3">SUM(P5:U5)/SUM(O5:U5)</f>
        <v>1</v>
      </c>
      <c r="I5" s="230">
        <f t="shared" ref="I5:I63" si="4">SUM(X5:AC5)/SUM(W5:AC5)</f>
        <v>1</v>
      </c>
      <c r="J5" s="230">
        <f t="shared" ref="J5:J63" si="5">SUM(R5:U5)/SUM(O5:U5)</f>
        <v>0</v>
      </c>
      <c r="K5" s="230">
        <f t="shared" ref="K5:K63" si="6">SUM(Z5:AC5)/SUM(W5:AC5)</f>
        <v>0</v>
      </c>
      <c r="L5" s="230">
        <f t="shared" ref="L5:L63" si="7">SUM(T5:U5)/SUM(O5:U5)</f>
        <v>0</v>
      </c>
      <c r="M5" s="231">
        <f t="shared" ref="M5:M63" si="8">SUM(AB5:AC5)/SUM(W5:AC5)</f>
        <v>0</v>
      </c>
      <c r="N5" s="232">
        <f>LOOKUP(2,1/('Feat-Func-Development'!$AF$4:$EU$4&amp;'Feat-Func-Development'!$AF$5:$EU$5='aggregated FIP Data Prog1'!$A5&amp;'aggregated FIP Data Prog1'!$N$1),'Feat-Func-Development'!$AF$17:$EU$17)</f>
        <v>0</v>
      </c>
      <c r="O5" s="232">
        <f>LOOKUP(2,1/('Feat-Func-Development'!$AF$4:$EU$4&amp;'Feat-Func-Development'!$AF$5:$EU$5='aggregated FIP Data Prog1'!$A5&amp;'aggregated FIP Data Prog1'!$N$1),'Feat-Func-Development'!$AF$18:$EU$18)</f>
        <v>0</v>
      </c>
      <c r="P5" s="232">
        <f>LOOKUP(2,1/('Feat-Func-Development'!$AF$4:$EU$4&amp;'Feat-Func-Development'!$AF$5:$EU$5='aggregated FIP Data Prog1'!$A5&amp;'aggregated FIP Data Prog1'!$N$1),'Feat-Func-Development'!$AF$19:$EU$19)</f>
        <v>7</v>
      </c>
      <c r="Q5" s="232">
        <f>LOOKUP(2,1/('Feat-Func-Development'!$AF$4:$EU$4&amp;'Feat-Func-Development'!$AF$5:$EU$5='aggregated FIP Data Prog1'!$A5&amp;'aggregated FIP Data Prog1'!$N$1),'Feat-Func-Development'!$AF$20:$EU$20)</f>
        <v>0</v>
      </c>
      <c r="R5" s="232">
        <f>LOOKUP(2,1/('Feat-Func-Development'!$AF$4:$EU$4&amp;'Feat-Func-Development'!$AF$5:$EU$5='aggregated FIP Data Prog1'!$A5&amp;'aggregated FIP Data Prog1'!$N$1),'Feat-Func-Development'!$AF$21:$EU$21)</f>
        <v>0</v>
      </c>
      <c r="S5" s="232">
        <f>LOOKUP(2,1/('Feat-Func-Development'!$AF$4:$EU$4&amp;'Feat-Func-Development'!$AF$5:$EU$5='aggregated FIP Data Prog1'!$A5&amp;'aggregated FIP Data Prog1'!$N$1),'Feat-Func-Development'!$AF$22:$EU$22)</f>
        <v>0</v>
      </c>
      <c r="T5" s="232">
        <f>LOOKUP(2,1/('Feat-Func-Development'!$AF$4:$EU$4&amp;'Feat-Func-Development'!$AF$5:$EU$5='aggregated FIP Data Prog1'!$A5&amp;'aggregated FIP Data Prog1'!$N$1),'Feat-Func-Development'!$AF$23:$EU$23)</f>
        <v>0</v>
      </c>
      <c r="U5" s="232">
        <f>LOOKUP(2,1/('Feat-Func-Development'!$AF$4:$EU$4&amp;'Feat-Func-Development'!$AF$5:$EU$5='aggregated FIP Data Prog1'!$A5&amp;'aggregated FIP Data Prog1'!$N$1),'Feat-Func-Development'!$AF$24:$EU$24)</f>
        <v>0</v>
      </c>
      <c r="V5" s="29">
        <f>LOOKUP(2,1/('Feat-Func-Development'!$AF$4:$EU$4&amp;'Feat-Func-Development'!$AF$5:$EU$5='aggregated FIP Data Prog1'!$A5&amp;'aggregated FIP Data Prog1'!$V$1),'Feat-Func-Development'!$AF$17:$EU$17)</f>
        <v>0</v>
      </c>
      <c r="W5" s="29">
        <f>LOOKUP(2,1/('Feat-Func-Development'!$AF$4:$EU$4&amp;'Feat-Func-Development'!$AF$5:$EU$5='aggregated FIP Data Prog1'!$A5&amp;'aggregated FIP Data Prog1'!$V$1),'Feat-Func-Development'!$AF$18:$EU$18)</f>
        <v>0</v>
      </c>
      <c r="X5" s="29">
        <f>LOOKUP(2,1/('Feat-Func-Development'!$AF$4:$EU$4&amp;'Feat-Func-Development'!$AF$5:$EU$5='aggregated FIP Data Prog1'!$A5&amp;'aggregated FIP Data Prog1'!$V$1),'Feat-Func-Development'!$AF$19:$EU$19)</f>
        <v>7</v>
      </c>
      <c r="Y5" s="29">
        <f>LOOKUP(2,1/('Feat-Func-Development'!$AF$4:$EU$4&amp;'Feat-Func-Development'!$AF$5:$EU$5='aggregated FIP Data Prog1'!$A5&amp;'aggregated FIP Data Prog1'!$V$1),'Feat-Func-Development'!$AF$20:$EU$20)</f>
        <v>0</v>
      </c>
      <c r="Z5" s="29">
        <f>LOOKUP(2,1/('Feat-Func-Development'!$AF$4:$EU$4&amp;'Feat-Func-Development'!$AF$5:$EU$5='aggregated FIP Data Prog1'!$A5&amp;'aggregated FIP Data Prog1'!$V$1),'Feat-Func-Development'!$AF$21:$EU$21)</f>
        <v>0</v>
      </c>
      <c r="AA5" s="29">
        <f>LOOKUP(2,1/('Feat-Func-Development'!$AF$4:$EU$4&amp;'Feat-Func-Development'!$AF$5:$EU$5='aggregated FIP Data Prog1'!$A5&amp;'aggregated FIP Data Prog1'!$V$1),'Feat-Func-Development'!$AF$22:$EU$22)</f>
        <v>0</v>
      </c>
      <c r="AB5" s="29">
        <f>LOOKUP(2,1/('Feat-Func-Development'!$AF$4:$EU$4&amp;'Feat-Func-Development'!$AF$5:$EU$5='aggregated FIP Data Prog1'!$A5&amp;'aggregated FIP Data Prog1'!$V$1),'Feat-Func-Development'!$AF$23:$EU$23)</f>
        <v>0</v>
      </c>
      <c r="AC5" s="29">
        <f>LOOKUP(2,1/('Feat-Func-Development'!$AF$4:$EU$4&amp;'Feat-Func-Development'!$AF$5:$EU$5='aggregated FIP Data Prog1'!$A5&amp;'aggregated FIP Data Prog1'!$V$1),'Feat-Func-Development'!$AF$24:$EU$24)</f>
        <v>0</v>
      </c>
    </row>
    <row r="6" spans="1:192">
      <c r="A6" s="226">
        <f t="shared" ref="A6:A63" si="9">LastDayMonth(A5)</f>
        <v>60</v>
      </c>
      <c r="B6" s="227">
        <f>IF(C6="","",HLOOKUP(C6,'Configuration | Scaling'!$E$13:$Y$46,3,FALSE))</f>
        <v>34</v>
      </c>
      <c r="C6" s="228" t="str">
        <f>IF(COUNTIF(C$4:C5,LOOKUP(A6,'Configuration | Scaling'!$E$15:$Y$15,_GPDS__List))=0,LOOKUP(A6,'Configuration | Scaling'!$E$15:$Y$15,_GPDS__List),"")</f>
        <v>PSC</v>
      </c>
      <c r="D6" s="228"/>
      <c r="E6" s="229">
        <f t="shared" si="0"/>
        <v>33</v>
      </c>
      <c r="F6" s="230">
        <f t="shared" si="1"/>
        <v>0</v>
      </c>
      <c r="G6" s="230">
        <f t="shared" si="2"/>
        <v>0</v>
      </c>
      <c r="H6" s="230">
        <f t="shared" si="3"/>
        <v>1</v>
      </c>
      <c r="I6" s="230">
        <f t="shared" si="4"/>
        <v>1</v>
      </c>
      <c r="J6" s="230">
        <f t="shared" si="5"/>
        <v>0</v>
      </c>
      <c r="K6" s="230">
        <f t="shared" si="6"/>
        <v>0</v>
      </c>
      <c r="L6" s="230">
        <f t="shared" si="7"/>
        <v>0</v>
      </c>
      <c r="M6" s="231">
        <f t="shared" si="8"/>
        <v>0</v>
      </c>
      <c r="N6" s="232">
        <f>LOOKUP(2,1/('Feat-Func-Development'!$AF$4:$EU$4&amp;'Feat-Func-Development'!$AF$5:$EU$5='aggregated FIP Data Prog1'!$A6&amp;'aggregated FIP Data Prog1'!$N$1),'Feat-Func-Development'!$AF$17:$EU$17)</f>
        <v>0</v>
      </c>
      <c r="O6" s="232">
        <f>LOOKUP(2,1/('Feat-Func-Development'!$AF$4:$EU$4&amp;'Feat-Func-Development'!$AF$5:$EU$5='aggregated FIP Data Prog1'!$A6&amp;'aggregated FIP Data Prog1'!$N$1),'Feat-Func-Development'!$AF$18:$EU$18)</f>
        <v>0</v>
      </c>
      <c r="P6" s="232">
        <f>LOOKUP(2,1/('Feat-Func-Development'!$AF$4:$EU$4&amp;'Feat-Func-Development'!$AF$5:$EU$5='aggregated FIP Data Prog1'!$A6&amp;'aggregated FIP Data Prog1'!$N$1),'Feat-Func-Development'!$AF$19:$EU$19)</f>
        <v>7</v>
      </c>
      <c r="Q6" s="232">
        <f>LOOKUP(2,1/('Feat-Func-Development'!$AF$4:$EU$4&amp;'Feat-Func-Development'!$AF$5:$EU$5='aggregated FIP Data Prog1'!$A6&amp;'aggregated FIP Data Prog1'!$N$1),'Feat-Func-Development'!$AF$20:$EU$20)</f>
        <v>0</v>
      </c>
      <c r="R6" s="232">
        <f>LOOKUP(2,1/('Feat-Func-Development'!$AF$4:$EU$4&amp;'Feat-Func-Development'!$AF$5:$EU$5='aggregated FIP Data Prog1'!$A6&amp;'aggregated FIP Data Prog1'!$N$1),'Feat-Func-Development'!$AF$21:$EU$21)</f>
        <v>0</v>
      </c>
      <c r="S6" s="232">
        <f>LOOKUP(2,1/('Feat-Func-Development'!$AF$4:$EU$4&amp;'Feat-Func-Development'!$AF$5:$EU$5='aggregated FIP Data Prog1'!$A6&amp;'aggregated FIP Data Prog1'!$N$1),'Feat-Func-Development'!$AF$22:$EU$22)</f>
        <v>0</v>
      </c>
      <c r="T6" s="232">
        <f>LOOKUP(2,1/('Feat-Func-Development'!$AF$4:$EU$4&amp;'Feat-Func-Development'!$AF$5:$EU$5='aggregated FIP Data Prog1'!$A6&amp;'aggregated FIP Data Prog1'!$N$1),'Feat-Func-Development'!$AF$23:$EU$23)</f>
        <v>0</v>
      </c>
      <c r="U6" s="232">
        <f>LOOKUP(2,1/('Feat-Func-Development'!$AF$4:$EU$4&amp;'Feat-Func-Development'!$AF$5:$EU$5='aggregated FIP Data Prog1'!$A6&amp;'aggregated FIP Data Prog1'!$N$1),'Feat-Func-Development'!$AF$24:$EU$24)</f>
        <v>0</v>
      </c>
      <c r="V6" s="29">
        <f>LOOKUP(2,1/('Feat-Func-Development'!$AF$4:$EU$4&amp;'Feat-Func-Development'!$AF$5:$EU$5='aggregated FIP Data Prog1'!$A6&amp;'aggregated FIP Data Prog1'!$V$1),'Feat-Func-Development'!$AF$17:$EU$17)</f>
        <v>0</v>
      </c>
      <c r="W6" s="29">
        <f>LOOKUP(2,1/('Feat-Func-Development'!$AF$4:$EU$4&amp;'Feat-Func-Development'!$AF$5:$EU$5='aggregated FIP Data Prog1'!$A6&amp;'aggregated FIP Data Prog1'!$V$1),'Feat-Func-Development'!$AF$18:$EU$18)</f>
        <v>0</v>
      </c>
      <c r="X6" s="29">
        <f>LOOKUP(2,1/('Feat-Func-Development'!$AF$4:$EU$4&amp;'Feat-Func-Development'!$AF$5:$EU$5='aggregated FIP Data Prog1'!$A6&amp;'aggregated FIP Data Prog1'!$V$1),'Feat-Func-Development'!$AF$19:$EU$19)</f>
        <v>7</v>
      </c>
      <c r="Y6" s="29">
        <f>LOOKUP(2,1/('Feat-Func-Development'!$AF$4:$EU$4&amp;'Feat-Func-Development'!$AF$5:$EU$5='aggregated FIP Data Prog1'!$A6&amp;'aggregated FIP Data Prog1'!$V$1),'Feat-Func-Development'!$AF$20:$EU$20)</f>
        <v>0</v>
      </c>
      <c r="Z6" s="29">
        <f>LOOKUP(2,1/('Feat-Func-Development'!$AF$4:$EU$4&amp;'Feat-Func-Development'!$AF$5:$EU$5='aggregated FIP Data Prog1'!$A6&amp;'aggregated FIP Data Prog1'!$V$1),'Feat-Func-Development'!$AF$21:$EU$21)</f>
        <v>0</v>
      </c>
      <c r="AA6" s="29">
        <f>LOOKUP(2,1/('Feat-Func-Development'!$AF$4:$EU$4&amp;'Feat-Func-Development'!$AF$5:$EU$5='aggregated FIP Data Prog1'!$A6&amp;'aggregated FIP Data Prog1'!$V$1),'Feat-Func-Development'!$AF$22:$EU$22)</f>
        <v>0</v>
      </c>
      <c r="AB6" s="29">
        <f>LOOKUP(2,1/('Feat-Func-Development'!$AF$4:$EU$4&amp;'Feat-Func-Development'!$AF$5:$EU$5='aggregated FIP Data Prog1'!$A6&amp;'aggregated FIP Data Prog1'!$V$1),'Feat-Func-Development'!$AF$23:$EU$23)</f>
        <v>0</v>
      </c>
      <c r="AC6" s="29">
        <f>LOOKUP(2,1/('Feat-Func-Development'!$AF$4:$EU$4&amp;'Feat-Func-Development'!$AF$5:$EU$5='aggregated FIP Data Prog1'!$A6&amp;'aggregated FIP Data Prog1'!$V$1),'Feat-Func-Development'!$AF$24:$EU$24)</f>
        <v>0</v>
      </c>
    </row>
    <row r="7" spans="1:192">
      <c r="A7" s="226">
        <f t="shared" si="9"/>
        <v>91</v>
      </c>
      <c r="B7" s="227">
        <f>IF(C7="","",HLOOKUP(C7,'Configuration | Scaling'!$E$13:$Y$46,3,FALSE))</f>
        <v>61</v>
      </c>
      <c r="C7" s="228" t="str">
        <f>IF(COUNTIF(C$4:C6,LOOKUP(A7,'Configuration | Scaling'!$E$15:$Y$15,_GPDS__List))=0,LOOKUP(A7,'Configuration | Scaling'!$E$15:$Y$15,_GPDS__List),"")</f>
        <v>UPV0 Start</v>
      </c>
      <c r="D7" s="228"/>
      <c r="E7" s="229">
        <f t="shared" si="0"/>
        <v>60</v>
      </c>
      <c r="F7" s="233">
        <f t="shared" si="1"/>
        <v>0</v>
      </c>
      <c r="G7" s="233">
        <f t="shared" si="2"/>
        <v>0</v>
      </c>
      <c r="H7" s="233">
        <f t="shared" si="3"/>
        <v>1</v>
      </c>
      <c r="I7" s="233">
        <f t="shared" si="4"/>
        <v>1</v>
      </c>
      <c r="J7" s="233">
        <f t="shared" si="5"/>
        <v>1</v>
      </c>
      <c r="K7" s="233">
        <f t="shared" si="6"/>
        <v>0</v>
      </c>
      <c r="L7" s="233">
        <f t="shared" si="7"/>
        <v>0</v>
      </c>
      <c r="M7" s="234">
        <f t="shared" si="8"/>
        <v>0</v>
      </c>
      <c r="N7" s="232">
        <f>LOOKUP(2,1/('Feat-Func-Development'!$AF$4:$EU$4&amp;'Feat-Func-Development'!$AF$5:$EU$5='aggregated FIP Data Prog1'!$A7&amp;'aggregated FIP Data Prog1'!$N$1),'Feat-Func-Development'!$AF$17:$EU$17)</f>
        <v>0</v>
      </c>
      <c r="O7" s="232">
        <f>LOOKUP(2,1/('Feat-Func-Development'!$AF$4:$EU$4&amp;'Feat-Func-Development'!$AF$5:$EU$5='aggregated FIP Data Prog1'!$A7&amp;'aggregated FIP Data Prog1'!$N$1),'Feat-Func-Development'!$AF$18:$EU$18)</f>
        <v>0</v>
      </c>
      <c r="P7" s="232">
        <f>LOOKUP(2,1/('Feat-Func-Development'!$AF$4:$EU$4&amp;'Feat-Func-Development'!$AF$5:$EU$5='aggregated FIP Data Prog1'!$A7&amp;'aggregated FIP Data Prog1'!$N$1),'Feat-Func-Development'!$AF$19:$EU$19)</f>
        <v>0</v>
      </c>
      <c r="Q7" s="232">
        <f>LOOKUP(2,1/('Feat-Func-Development'!$AF$4:$EU$4&amp;'Feat-Func-Development'!$AF$5:$EU$5='aggregated FIP Data Prog1'!$A7&amp;'aggregated FIP Data Prog1'!$N$1),'Feat-Func-Development'!$AF$20:$EU$20)</f>
        <v>0</v>
      </c>
      <c r="R7" s="232">
        <f>LOOKUP(2,1/('Feat-Func-Development'!$AF$4:$EU$4&amp;'Feat-Func-Development'!$AF$5:$EU$5='aggregated FIP Data Prog1'!$A7&amp;'aggregated FIP Data Prog1'!$N$1),'Feat-Func-Development'!$AF$21:$EU$21)</f>
        <v>7</v>
      </c>
      <c r="S7" s="232">
        <f>LOOKUP(2,1/('Feat-Func-Development'!$AF$4:$EU$4&amp;'Feat-Func-Development'!$AF$5:$EU$5='aggregated FIP Data Prog1'!$A7&amp;'aggregated FIP Data Prog1'!$N$1),'Feat-Func-Development'!$AF$22:$EU$22)</f>
        <v>0</v>
      </c>
      <c r="T7" s="232">
        <f>LOOKUP(2,1/('Feat-Func-Development'!$AF$4:$EU$4&amp;'Feat-Func-Development'!$AF$5:$EU$5='aggregated FIP Data Prog1'!$A7&amp;'aggregated FIP Data Prog1'!$N$1),'Feat-Func-Development'!$AF$23:$EU$23)</f>
        <v>0</v>
      </c>
      <c r="U7" s="232">
        <f>LOOKUP(2,1/('Feat-Func-Development'!$AF$4:$EU$4&amp;'Feat-Func-Development'!$AF$5:$EU$5='aggregated FIP Data Prog1'!$A7&amp;'aggregated FIP Data Prog1'!$N$1),'Feat-Func-Development'!$AF$24:$EU$24)</f>
        <v>0</v>
      </c>
      <c r="V7" s="29">
        <f>LOOKUP(2,1/('Feat-Func-Development'!$AF$4:$EU$4&amp;'Feat-Func-Development'!$AF$5:$EU$5='aggregated FIP Data Prog1'!$A7&amp;'aggregated FIP Data Prog1'!$V$1),'Feat-Func-Development'!$AF$17:$EU$17)</f>
        <v>0</v>
      </c>
      <c r="W7" s="29">
        <f>LOOKUP(2,1/('Feat-Func-Development'!$AF$4:$EU$4&amp;'Feat-Func-Development'!$AF$5:$EU$5='aggregated FIP Data Prog1'!$A7&amp;'aggregated FIP Data Prog1'!$V$1),'Feat-Func-Development'!$AF$18:$EU$18)</f>
        <v>0</v>
      </c>
      <c r="X7" s="29">
        <f>LOOKUP(2,1/('Feat-Func-Development'!$AF$4:$EU$4&amp;'Feat-Func-Development'!$AF$5:$EU$5='aggregated FIP Data Prog1'!$A7&amp;'aggregated FIP Data Prog1'!$V$1),'Feat-Func-Development'!$AF$19:$EU$19)</f>
        <v>1</v>
      </c>
      <c r="Y7" s="29">
        <f>LOOKUP(2,1/('Feat-Func-Development'!$AF$4:$EU$4&amp;'Feat-Func-Development'!$AF$5:$EU$5='aggregated FIP Data Prog1'!$A7&amp;'aggregated FIP Data Prog1'!$V$1),'Feat-Func-Development'!$AF$20:$EU$20)</f>
        <v>6</v>
      </c>
      <c r="Z7" s="29">
        <f>LOOKUP(2,1/('Feat-Func-Development'!$AF$4:$EU$4&amp;'Feat-Func-Development'!$AF$5:$EU$5='aggregated FIP Data Prog1'!$A7&amp;'aggregated FIP Data Prog1'!$V$1),'Feat-Func-Development'!$AF$21:$EU$21)</f>
        <v>0</v>
      </c>
      <c r="AA7" s="29">
        <f>LOOKUP(2,1/('Feat-Func-Development'!$AF$4:$EU$4&amp;'Feat-Func-Development'!$AF$5:$EU$5='aggregated FIP Data Prog1'!$A7&amp;'aggregated FIP Data Prog1'!$V$1),'Feat-Func-Development'!$AF$22:$EU$22)</f>
        <v>0</v>
      </c>
      <c r="AB7" s="29">
        <f>LOOKUP(2,1/('Feat-Func-Development'!$AF$4:$EU$4&amp;'Feat-Func-Development'!$AF$5:$EU$5='aggregated FIP Data Prog1'!$A7&amp;'aggregated FIP Data Prog1'!$V$1),'Feat-Func-Development'!$AF$23:$EU$23)</f>
        <v>0</v>
      </c>
      <c r="AC7" s="29">
        <f>LOOKUP(2,1/('Feat-Func-Development'!$AF$4:$EU$4&amp;'Feat-Func-Development'!$AF$5:$EU$5='aggregated FIP Data Prog1'!$A7&amp;'aggregated FIP Data Prog1'!$V$1),'Feat-Func-Development'!$AF$24:$EU$24)</f>
        <v>0</v>
      </c>
    </row>
    <row r="8" spans="1:192">
      <c r="A8" s="226">
        <f t="shared" si="9"/>
        <v>121</v>
      </c>
      <c r="B8" s="227">
        <f>IF(C8="","",HLOOKUP(C8,'Configuration | Scaling'!$E$13:$Y$46,3,FALSE))</f>
        <v>94</v>
      </c>
      <c r="C8" s="228" t="str">
        <f>IF(COUNTIF(C$4:C7,LOOKUP(A8,'Configuration | Scaling'!$E$15:$Y$15,_GPDS__List))=0,LOOKUP(A8,'Configuration | Scaling'!$E$15:$Y$15,_GPDS__List),"")</f>
        <v>UPV0</v>
      </c>
      <c r="D8" s="228" t="s">
        <v>374</v>
      </c>
      <c r="E8" s="229">
        <f t="shared" si="0"/>
        <v>93</v>
      </c>
      <c r="F8" s="233">
        <f t="shared" si="1"/>
        <v>0</v>
      </c>
      <c r="G8" s="233">
        <f t="shared" si="2"/>
        <v>0</v>
      </c>
      <c r="H8" s="233">
        <f t="shared" si="3"/>
        <v>1</v>
      </c>
      <c r="I8" s="233">
        <f t="shared" si="4"/>
        <v>1</v>
      </c>
      <c r="J8" s="233">
        <f t="shared" si="5"/>
        <v>1</v>
      </c>
      <c r="K8" s="233">
        <f t="shared" si="6"/>
        <v>0</v>
      </c>
      <c r="L8" s="233">
        <f t="shared" si="7"/>
        <v>0</v>
      </c>
      <c r="M8" s="234">
        <f t="shared" si="8"/>
        <v>0</v>
      </c>
      <c r="N8" s="232">
        <f>LOOKUP(2,1/('Feat-Func-Development'!$AF$4:$EU$4&amp;'Feat-Func-Development'!$AF$5:$EU$5='aggregated FIP Data Prog1'!$A8&amp;'aggregated FIP Data Prog1'!$N$1),'Feat-Func-Development'!$AF$17:$EU$17)</f>
        <v>0</v>
      </c>
      <c r="O8" s="232">
        <f>LOOKUP(2,1/('Feat-Func-Development'!$AF$4:$EU$4&amp;'Feat-Func-Development'!$AF$5:$EU$5='aggregated FIP Data Prog1'!$A8&amp;'aggregated FIP Data Prog1'!$N$1),'Feat-Func-Development'!$AF$18:$EU$18)</f>
        <v>0</v>
      </c>
      <c r="P8" s="232">
        <f>LOOKUP(2,1/('Feat-Func-Development'!$AF$4:$EU$4&amp;'Feat-Func-Development'!$AF$5:$EU$5='aggregated FIP Data Prog1'!$A8&amp;'aggregated FIP Data Prog1'!$N$1),'Feat-Func-Development'!$AF$19:$EU$19)</f>
        <v>0</v>
      </c>
      <c r="Q8" s="232">
        <f>LOOKUP(2,1/('Feat-Func-Development'!$AF$4:$EU$4&amp;'Feat-Func-Development'!$AF$5:$EU$5='aggregated FIP Data Prog1'!$A8&amp;'aggregated FIP Data Prog1'!$N$1),'Feat-Func-Development'!$AF$20:$EU$20)</f>
        <v>0</v>
      </c>
      <c r="R8" s="232">
        <f>LOOKUP(2,1/('Feat-Func-Development'!$AF$4:$EU$4&amp;'Feat-Func-Development'!$AF$5:$EU$5='aggregated FIP Data Prog1'!$A8&amp;'aggregated FIP Data Prog1'!$N$1),'Feat-Func-Development'!$AF$21:$EU$21)</f>
        <v>7</v>
      </c>
      <c r="S8" s="232">
        <f>LOOKUP(2,1/('Feat-Func-Development'!$AF$4:$EU$4&amp;'Feat-Func-Development'!$AF$5:$EU$5='aggregated FIP Data Prog1'!$A8&amp;'aggregated FIP Data Prog1'!$N$1),'Feat-Func-Development'!$AF$22:$EU$22)</f>
        <v>0</v>
      </c>
      <c r="T8" s="232">
        <f>LOOKUP(2,1/('Feat-Func-Development'!$AF$4:$EU$4&amp;'Feat-Func-Development'!$AF$5:$EU$5='aggregated FIP Data Prog1'!$A8&amp;'aggregated FIP Data Prog1'!$N$1),'Feat-Func-Development'!$AF$23:$EU$23)</f>
        <v>0</v>
      </c>
      <c r="U8" s="232">
        <f>LOOKUP(2,1/('Feat-Func-Development'!$AF$4:$EU$4&amp;'Feat-Func-Development'!$AF$5:$EU$5='aggregated FIP Data Prog1'!$A8&amp;'aggregated FIP Data Prog1'!$N$1),'Feat-Func-Development'!$AF$24:$EU$24)</f>
        <v>0</v>
      </c>
      <c r="V8" s="29">
        <f>LOOKUP(2,1/('Feat-Func-Development'!$AF$4:$EU$4&amp;'Feat-Func-Development'!$AF$5:$EU$5='aggregated FIP Data Prog1'!$A8&amp;'aggregated FIP Data Prog1'!$V$1),'Feat-Func-Development'!$AF$17:$EU$17)</f>
        <v>0</v>
      </c>
      <c r="W8" s="29">
        <f>LOOKUP(2,1/('Feat-Func-Development'!$AF$4:$EU$4&amp;'Feat-Func-Development'!$AF$5:$EU$5='aggregated FIP Data Prog1'!$A8&amp;'aggregated FIP Data Prog1'!$V$1),'Feat-Func-Development'!$AF$18:$EU$18)</f>
        <v>0</v>
      </c>
      <c r="X8" s="29">
        <f>LOOKUP(2,1/('Feat-Func-Development'!$AF$4:$EU$4&amp;'Feat-Func-Development'!$AF$5:$EU$5='aggregated FIP Data Prog1'!$A8&amp;'aggregated FIP Data Prog1'!$V$1),'Feat-Func-Development'!$AF$19:$EU$19)</f>
        <v>1</v>
      </c>
      <c r="Y8" s="29">
        <f>LOOKUP(2,1/('Feat-Func-Development'!$AF$4:$EU$4&amp;'Feat-Func-Development'!$AF$5:$EU$5='aggregated FIP Data Prog1'!$A8&amp;'aggregated FIP Data Prog1'!$V$1),'Feat-Func-Development'!$AF$20:$EU$20)</f>
        <v>6</v>
      </c>
      <c r="Z8" s="29">
        <f>LOOKUP(2,1/('Feat-Func-Development'!$AF$4:$EU$4&amp;'Feat-Func-Development'!$AF$5:$EU$5='aggregated FIP Data Prog1'!$A8&amp;'aggregated FIP Data Prog1'!$V$1),'Feat-Func-Development'!$AF$21:$EU$21)</f>
        <v>0</v>
      </c>
      <c r="AA8" s="29">
        <f>LOOKUP(2,1/('Feat-Func-Development'!$AF$4:$EU$4&amp;'Feat-Func-Development'!$AF$5:$EU$5='aggregated FIP Data Prog1'!$A8&amp;'aggregated FIP Data Prog1'!$V$1),'Feat-Func-Development'!$AF$22:$EU$22)</f>
        <v>0</v>
      </c>
      <c r="AB8" s="29">
        <f>LOOKUP(2,1/('Feat-Func-Development'!$AF$4:$EU$4&amp;'Feat-Func-Development'!$AF$5:$EU$5='aggregated FIP Data Prog1'!$A8&amp;'aggregated FIP Data Prog1'!$V$1),'Feat-Func-Development'!$AF$23:$EU$23)</f>
        <v>0</v>
      </c>
      <c r="AC8" s="29">
        <f>LOOKUP(2,1/('Feat-Func-Development'!$AF$4:$EU$4&amp;'Feat-Func-Development'!$AF$5:$EU$5='aggregated FIP Data Prog1'!$A8&amp;'aggregated FIP Data Prog1'!$V$1),'Feat-Func-Development'!$AF$24:$EU$24)</f>
        <v>0</v>
      </c>
    </row>
    <row r="9" spans="1:192">
      <c r="A9" s="226">
        <f t="shared" si="9"/>
        <v>152</v>
      </c>
      <c r="B9" s="227">
        <f>IF(C9="","",HLOOKUP(C9,'Configuration | Scaling'!$E$13:$Y$46,3,FALSE))</f>
        <v>122</v>
      </c>
      <c r="C9" s="228" t="str">
        <f>IF(COUNTIF(C$4:C8,LOOKUP(A9,'Configuration | Scaling'!$E$15:$Y$15,_GPDS__List))=0,LOOKUP(A9,'Configuration | Scaling'!$E$15:$Y$15,_GPDS__List),"")</f>
        <v>UPV1</v>
      </c>
      <c r="D9" s="228"/>
      <c r="E9" s="229">
        <f t="shared" si="0"/>
        <v>121</v>
      </c>
      <c r="F9" s="233">
        <f t="shared" si="1"/>
        <v>0</v>
      </c>
      <c r="G9" s="233">
        <f t="shared" si="2"/>
        <v>0</v>
      </c>
      <c r="H9" s="233">
        <f t="shared" si="3"/>
        <v>1</v>
      </c>
      <c r="I9" s="233">
        <f t="shared" si="4"/>
        <v>1</v>
      </c>
      <c r="J9" s="233">
        <f t="shared" si="5"/>
        <v>1</v>
      </c>
      <c r="K9" s="233">
        <f t="shared" si="6"/>
        <v>0</v>
      </c>
      <c r="L9" s="233">
        <f t="shared" si="7"/>
        <v>0</v>
      </c>
      <c r="M9" s="234">
        <f t="shared" si="8"/>
        <v>0</v>
      </c>
      <c r="N9" s="232">
        <f>LOOKUP(2,1/('Feat-Func-Development'!$AF$4:$EU$4&amp;'Feat-Func-Development'!$AF$5:$EU$5='aggregated FIP Data Prog1'!$A9&amp;'aggregated FIP Data Prog1'!$N$1),'Feat-Func-Development'!$AF$17:$EU$17)</f>
        <v>0</v>
      </c>
      <c r="O9" s="232">
        <f>LOOKUP(2,1/('Feat-Func-Development'!$AF$4:$EU$4&amp;'Feat-Func-Development'!$AF$5:$EU$5='aggregated FIP Data Prog1'!$A9&amp;'aggregated FIP Data Prog1'!$N$1),'Feat-Func-Development'!$AF$18:$EU$18)</f>
        <v>0</v>
      </c>
      <c r="P9" s="232">
        <f>LOOKUP(2,1/('Feat-Func-Development'!$AF$4:$EU$4&amp;'Feat-Func-Development'!$AF$5:$EU$5='aggregated FIP Data Prog1'!$A9&amp;'aggregated FIP Data Prog1'!$N$1),'Feat-Func-Development'!$AF$19:$EU$19)</f>
        <v>0</v>
      </c>
      <c r="Q9" s="232">
        <f>LOOKUP(2,1/('Feat-Func-Development'!$AF$4:$EU$4&amp;'Feat-Func-Development'!$AF$5:$EU$5='aggregated FIP Data Prog1'!$A9&amp;'aggregated FIP Data Prog1'!$N$1),'Feat-Func-Development'!$AF$20:$EU$20)</f>
        <v>0</v>
      </c>
      <c r="R9" s="232">
        <f>LOOKUP(2,1/('Feat-Func-Development'!$AF$4:$EU$4&amp;'Feat-Func-Development'!$AF$5:$EU$5='aggregated FIP Data Prog1'!$A9&amp;'aggregated FIP Data Prog1'!$N$1),'Feat-Func-Development'!$AF$21:$EU$21)</f>
        <v>7</v>
      </c>
      <c r="S9" s="232">
        <f>LOOKUP(2,1/('Feat-Func-Development'!$AF$4:$EU$4&amp;'Feat-Func-Development'!$AF$5:$EU$5='aggregated FIP Data Prog1'!$A9&amp;'aggregated FIP Data Prog1'!$N$1),'Feat-Func-Development'!$AF$22:$EU$22)</f>
        <v>0</v>
      </c>
      <c r="T9" s="232">
        <f>LOOKUP(2,1/('Feat-Func-Development'!$AF$4:$EU$4&amp;'Feat-Func-Development'!$AF$5:$EU$5='aggregated FIP Data Prog1'!$A9&amp;'aggregated FIP Data Prog1'!$N$1),'Feat-Func-Development'!$AF$23:$EU$23)</f>
        <v>0</v>
      </c>
      <c r="U9" s="232">
        <f>LOOKUP(2,1/('Feat-Func-Development'!$AF$4:$EU$4&amp;'Feat-Func-Development'!$AF$5:$EU$5='aggregated FIP Data Prog1'!$A9&amp;'aggregated FIP Data Prog1'!$N$1),'Feat-Func-Development'!$AF$24:$EU$24)</f>
        <v>0</v>
      </c>
      <c r="V9" s="29">
        <f>LOOKUP(2,1/('Feat-Func-Development'!$AF$4:$EU$4&amp;'Feat-Func-Development'!$AF$5:$EU$5='aggregated FIP Data Prog1'!$A9&amp;'aggregated FIP Data Prog1'!$V$1),'Feat-Func-Development'!$AF$17:$EU$17)</f>
        <v>0</v>
      </c>
      <c r="W9" s="29">
        <f>LOOKUP(2,1/('Feat-Func-Development'!$AF$4:$EU$4&amp;'Feat-Func-Development'!$AF$5:$EU$5='aggregated FIP Data Prog1'!$A9&amp;'aggregated FIP Data Prog1'!$V$1),'Feat-Func-Development'!$AF$18:$EU$18)</f>
        <v>0</v>
      </c>
      <c r="X9" s="29">
        <f>LOOKUP(2,1/('Feat-Func-Development'!$AF$4:$EU$4&amp;'Feat-Func-Development'!$AF$5:$EU$5='aggregated FIP Data Prog1'!$A9&amp;'aggregated FIP Data Prog1'!$V$1),'Feat-Func-Development'!$AF$19:$EU$19)</f>
        <v>1</v>
      </c>
      <c r="Y9" s="29">
        <f>LOOKUP(2,1/('Feat-Func-Development'!$AF$4:$EU$4&amp;'Feat-Func-Development'!$AF$5:$EU$5='aggregated FIP Data Prog1'!$A9&amp;'aggregated FIP Data Prog1'!$V$1),'Feat-Func-Development'!$AF$20:$EU$20)</f>
        <v>6</v>
      </c>
      <c r="Z9" s="29">
        <f>LOOKUP(2,1/('Feat-Func-Development'!$AF$4:$EU$4&amp;'Feat-Func-Development'!$AF$5:$EU$5='aggregated FIP Data Prog1'!$A9&amp;'aggregated FIP Data Prog1'!$V$1),'Feat-Func-Development'!$AF$21:$EU$21)</f>
        <v>0</v>
      </c>
      <c r="AA9" s="29">
        <f>LOOKUP(2,1/('Feat-Func-Development'!$AF$4:$EU$4&amp;'Feat-Func-Development'!$AF$5:$EU$5='aggregated FIP Data Prog1'!$A9&amp;'aggregated FIP Data Prog1'!$V$1),'Feat-Func-Development'!$AF$22:$EU$22)</f>
        <v>0</v>
      </c>
      <c r="AB9" s="29">
        <f>LOOKUP(2,1/('Feat-Func-Development'!$AF$4:$EU$4&amp;'Feat-Func-Development'!$AF$5:$EU$5='aggregated FIP Data Prog1'!$A9&amp;'aggregated FIP Data Prog1'!$V$1),'Feat-Func-Development'!$AF$23:$EU$23)</f>
        <v>0</v>
      </c>
      <c r="AC9" s="29">
        <f>LOOKUP(2,1/('Feat-Func-Development'!$AF$4:$EU$4&amp;'Feat-Func-Development'!$AF$5:$EU$5='aggregated FIP Data Prog1'!$A9&amp;'aggregated FIP Data Prog1'!$V$1),'Feat-Func-Development'!$AF$24:$EU$24)</f>
        <v>0</v>
      </c>
    </row>
    <row r="10" spans="1:192">
      <c r="A10" s="226">
        <f t="shared" si="9"/>
        <v>182</v>
      </c>
      <c r="B10" s="227" t="str">
        <f>IF(C10="","",HLOOKUP(C10,'Configuration | Scaling'!$E$13:$Y$46,3,FALSE))</f>
        <v/>
      </c>
      <c r="C10" s="228" t="str">
        <f>IF(COUNTIF(C$4:C9,LOOKUP(A10,'Configuration | Scaling'!$E$15:$Y$15,_GPDS__List))=0,LOOKUP(A10,'Configuration | Scaling'!$E$15:$Y$15,_GPDS__List),"")</f>
        <v/>
      </c>
      <c r="D10" s="228"/>
      <c r="E10" s="229">
        <f t="shared" si="0"/>
        <v>181</v>
      </c>
      <c r="F10" s="233">
        <f t="shared" si="1"/>
        <v>0</v>
      </c>
      <c r="G10" s="233">
        <f t="shared" si="2"/>
        <v>0</v>
      </c>
      <c r="H10" s="233">
        <f t="shared" si="3"/>
        <v>1</v>
      </c>
      <c r="I10" s="233">
        <f t="shared" si="4"/>
        <v>1</v>
      </c>
      <c r="J10" s="233">
        <f t="shared" si="5"/>
        <v>1</v>
      </c>
      <c r="K10" s="233">
        <f t="shared" si="6"/>
        <v>0</v>
      </c>
      <c r="L10" s="233">
        <f t="shared" si="7"/>
        <v>0</v>
      </c>
      <c r="M10" s="234">
        <f t="shared" si="8"/>
        <v>0</v>
      </c>
      <c r="N10" s="232">
        <f>LOOKUP(2,1/('Feat-Func-Development'!$AF$4:$EU$4&amp;'Feat-Func-Development'!$AF$5:$EU$5='aggregated FIP Data Prog1'!$A10&amp;'aggregated FIP Data Prog1'!$N$1),'Feat-Func-Development'!$AF$17:$EU$17)</f>
        <v>0</v>
      </c>
      <c r="O10" s="232">
        <f>LOOKUP(2,1/('Feat-Func-Development'!$AF$4:$EU$4&amp;'Feat-Func-Development'!$AF$5:$EU$5='aggregated FIP Data Prog1'!$A10&amp;'aggregated FIP Data Prog1'!$N$1),'Feat-Func-Development'!$AF$18:$EU$18)</f>
        <v>0</v>
      </c>
      <c r="P10" s="232">
        <f>LOOKUP(2,1/('Feat-Func-Development'!$AF$4:$EU$4&amp;'Feat-Func-Development'!$AF$5:$EU$5='aggregated FIP Data Prog1'!$A10&amp;'aggregated FIP Data Prog1'!$N$1),'Feat-Func-Development'!$AF$19:$EU$19)</f>
        <v>0</v>
      </c>
      <c r="Q10" s="232">
        <f>LOOKUP(2,1/('Feat-Func-Development'!$AF$4:$EU$4&amp;'Feat-Func-Development'!$AF$5:$EU$5='aggregated FIP Data Prog1'!$A10&amp;'aggregated FIP Data Prog1'!$N$1),'Feat-Func-Development'!$AF$20:$EU$20)</f>
        <v>0</v>
      </c>
      <c r="R10" s="232">
        <f>LOOKUP(2,1/('Feat-Func-Development'!$AF$4:$EU$4&amp;'Feat-Func-Development'!$AF$5:$EU$5='aggregated FIP Data Prog1'!$A10&amp;'aggregated FIP Data Prog1'!$N$1),'Feat-Func-Development'!$AF$21:$EU$21)</f>
        <v>7</v>
      </c>
      <c r="S10" s="232">
        <f>LOOKUP(2,1/('Feat-Func-Development'!$AF$4:$EU$4&amp;'Feat-Func-Development'!$AF$5:$EU$5='aggregated FIP Data Prog1'!$A10&amp;'aggregated FIP Data Prog1'!$N$1),'Feat-Func-Development'!$AF$22:$EU$22)</f>
        <v>0</v>
      </c>
      <c r="T10" s="232">
        <f>LOOKUP(2,1/('Feat-Func-Development'!$AF$4:$EU$4&amp;'Feat-Func-Development'!$AF$5:$EU$5='aggregated FIP Data Prog1'!$A10&amp;'aggregated FIP Data Prog1'!$N$1),'Feat-Func-Development'!$AF$23:$EU$23)</f>
        <v>0</v>
      </c>
      <c r="U10" s="232">
        <f>LOOKUP(2,1/('Feat-Func-Development'!$AF$4:$EU$4&amp;'Feat-Func-Development'!$AF$5:$EU$5='aggregated FIP Data Prog1'!$A10&amp;'aggregated FIP Data Prog1'!$N$1),'Feat-Func-Development'!$AF$24:$EU$24)</f>
        <v>0</v>
      </c>
      <c r="V10" s="29">
        <f>LOOKUP(2,1/('Feat-Func-Development'!$AF$4:$EU$4&amp;'Feat-Func-Development'!$AF$5:$EU$5='aggregated FIP Data Prog1'!$A10&amp;'aggregated FIP Data Prog1'!$V$1),'Feat-Func-Development'!$AF$17:$EU$17)</f>
        <v>0</v>
      </c>
      <c r="W10" s="29">
        <f>LOOKUP(2,1/('Feat-Func-Development'!$AF$4:$EU$4&amp;'Feat-Func-Development'!$AF$5:$EU$5='aggregated FIP Data Prog1'!$A10&amp;'aggregated FIP Data Prog1'!$V$1),'Feat-Func-Development'!$AF$18:$EU$18)</f>
        <v>0</v>
      </c>
      <c r="X10" s="29">
        <f>LOOKUP(2,1/('Feat-Func-Development'!$AF$4:$EU$4&amp;'Feat-Func-Development'!$AF$5:$EU$5='aggregated FIP Data Prog1'!$A10&amp;'aggregated FIP Data Prog1'!$V$1),'Feat-Func-Development'!$AF$19:$EU$19)</f>
        <v>1</v>
      </c>
      <c r="Y10" s="29">
        <f>LOOKUP(2,1/('Feat-Func-Development'!$AF$4:$EU$4&amp;'Feat-Func-Development'!$AF$5:$EU$5='aggregated FIP Data Prog1'!$A10&amp;'aggregated FIP Data Prog1'!$V$1),'Feat-Func-Development'!$AF$20:$EU$20)</f>
        <v>6</v>
      </c>
      <c r="Z10" s="29">
        <f>LOOKUP(2,1/('Feat-Func-Development'!$AF$4:$EU$4&amp;'Feat-Func-Development'!$AF$5:$EU$5='aggregated FIP Data Prog1'!$A10&amp;'aggregated FIP Data Prog1'!$V$1),'Feat-Func-Development'!$AF$21:$EU$21)</f>
        <v>0</v>
      </c>
      <c r="AA10" s="29">
        <f>LOOKUP(2,1/('Feat-Func-Development'!$AF$4:$EU$4&amp;'Feat-Func-Development'!$AF$5:$EU$5='aggregated FIP Data Prog1'!$A10&amp;'aggregated FIP Data Prog1'!$V$1),'Feat-Func-Development'!$AF$22:$EU$22)</f>
        <v>0</v>
      </c>
      <c r="AB10" s="29">
        <f>LOOKUP(2,1/('Feat-Func-Development'!$AF$4:$EU$4&amp;'Feat-Func-Development'!$AF$5:$EU$5='aggregated FIP Data Prog1'!$A10&amp;'aggregated FIP Data Prog1'!$V$1),'Feat-Func-Development'!$AF$23:$EU$23)</f>
        <v>0</v>
      </c>
      <c r="AC10" s="29">
        <f>LOOKUP(2,1/('Feat-Func-Development'!$AF$4:$EU$4&amp;'Feat-Func-Development'!$AF$5:$EU$5='aggregated FIP Data Prog1'!$A10&amp;'aggregated FIP Data Prog1'!$V$1),'Feat-Func-Development'!$AF$24:$EU$24)</f>
        <v>0</v>
      </c>
    </row>
    <row r="11" spans="1:192">
      <c r="A11" s="226">
        <f t="shared" si="9"/>
        <v>213</v>
      </c>
      <c r="B11" s="227" t="str">
        <f>IF(C11="","",HLOOKUP(C11,'Configuration | Scaling'!$E$13:$Y$46,3,FALSE))</f>
        <v/>
      </c>
      <c r="C11" s="228" t="str">
        <f>IF(COUNTIF(C$4:C10,LOOKUP(A11,'Configuration | Scaling'!$E$15:$Y$15,_GPDS__List))=0,LOOKUP(A11,'Configuration | Scaling'!$E$15:$Y$15,_GPDS__List),"")</f>
        <v/>
      </c>
      <c r="D11" s="228" t="s">
        <v>375</v>
      </c>
      <c r="E11" s="229">
        <f t="shared" si="0"/>
        <v>212</v>
      </c>
      <c r="F11" s="233">
        <f t="shared" si="1"/>
        <v>0</v>
      </c>
      <c r="G11" s="233">
        <f t="shared" si="2"/>
        <v>0</v>
      </c>
      <c r="H11" s="233">
        <f t="shared" si="3"/>
        <v>1</v>
      </c>
      <c r="I11" s="233">
        <f t="shared" si="4"/>
        <v>1</v>
      </c>
      <c r="J11" s="233">
        <f t="shared" si="5"/>
        <v>1</v>
      </c>
      <c r="K11" s="233">
        <f t="shared" si="6"/>
        <v>0</v>
      </c>
      <c r="L11" s="233">
        <f t="shared" si="7"/>
        <v>0</v>
      </c>
      <c r="M11" s="234">
        <f t="shared" si="8"/>
        <v>0</v>
      </c>
      <c r="N11" s="232">
        <f>LOOKUP(2,1/('Feat-Func-Development'!$AF$4:$EU$4&amp;'Feat-Func-Development'!$AF$5:$EU$5='aggregated FIP Data Prog1'!$A11&amp;'aggregated FIP Data Prog1'!$N$1),'Feat-Func-Development'!$AF$17:$EU$17)</f>
        <v>0</v>
      </c>
      <c r="O11" s="232">
        <f>LOOKUP(2,1/('Feat-Func-Development'!$AF$4:$EU$4&amp;'Feat-Func-Development'!$AF$5:$EU$5='aggregated FIP Data Prog1'!$A11&amp;'aggregated FIP Data Prog1'!$N$1),'Feat-Func-Development'!$AF$18:$EU$18)</f>
        <v>0</v>
      </c>
      <c r="P11" s="232">
        <f>LOOKUP(2,1/('Feat-Func-Development'!$AF$4:$EU$4&amp;'Feat-Func-Development'!$AF$5:$EU$5='aggregated FIP Data Prog1'!$A11&amp;'aggregated FIP Data Prog1'!$N$1),'Feat-Func-Development'!$AF$19:$EU$19)</f>
        <v>0</v>
      </c>
      <c r="Q11" s="232">
        <f>LOOKUP(2,1/('Feat-Func-Development'!$AF$4:$EU$4&amp;'Feat-Func-Development'!$AF$5:$EU$5='aggregated FIP Data Prog1'!$A11&amp;'aggregated FIP Data Prog1'!$N$1),'Feat-Func-Development'!$AF$20:$EU$20)</f>
        <v>0</v>
      </c>
      <c r="R11" s="232">
        <f>LOOKUP(2,1/('Feat-Func-Development'!$AF$4:$EU$4&amp;'Feat-Func-Development'!$AF$5:$EU$5='aggregated FIP Data Prog1'!$A11&amp;'aggregated FIP Data Prog1'!$N$1),'Feat-Func-Development'!$AF$21:$EU$21)</f>
        <v>7</v>
      </c>
      <c r="S11" s="232">
        <f>LOOKUP(2,1/('Feat-Func-Development'!$AF$4:$EU$4&amp;'Feat-Func-Development'!$AF$5:$EU$5='aggregated FIP Data Prog1'!$A11&amp;'aggregated FIP Data Prog1'!$N$1),'Feat-Func-Development'!$AF$22:$EU$22)</f>
        <v>0</v>
      </c>
      <c r="T11" s="232">
        <f>LOOKUP(2,1/('Feat-Func-Development'!$AF$4:$EU$4&amp;'Feat-Func-Development'!$AF$5:$EU$5='aggregated FIP Data Prog1'!$A11&amp;'aggregated FIP Data Prog1'!$N$1),'Feat-Func-Development'!$AF$23:$EU$23)</f>
        <v>0</v>
      </c>
      <c r="U11" s="232">
        <f>LOOKUP(2,1/('Feat-Func-Development'!$AF$4:$EU$4&amp;'Feat-Func-Development'!$AF$5:$EU$5='aggregated FIP Data Prog1'!$A11&amp;'aggregated FIP Data Prog1'!$N$1),'Feat-Func-Development'!$AF$24:$EU$24)</f>
        <v>0</v>
      </c>
      <c r="V11" s="29">
        <f>LOOKUP(2,1/('Feat-Func-Development'!$AF$4:$EU$4&amp;'Feat-Func-Development'!$AF$5:$EU$5='aggregated FIP Data Prog1'!$A11&amp;'aggregated FIP Data Prog1'!$V$1),'Feat-Func-Development'!$AF$17:$EU$17)</f>
        <v>0</v>
      </c>
      <c r="W11" s="29">
        <f>LOOKUP(2,1/('Feat-Func-Development'!$AF$4:$EU$4&amp;'Feat-Func-Development'!$AF$5:$EU$5='aggregated FIP Data Prog1'!$A11&amp;'aggregated FIP Data Prog1'!$V$1),'Feat-Func-Development'!$AF$18:$EU$18)</f>
        <v>0</v>
      </c>
      <c r="X11" s="29">
        <f>LOOKUP(2,1/('Feat-Func-Development'!$AF$4:$EU$4&amp;'Feat-Func-Development'!$AF$5:$EU$5='aggregated FIP Data Prog1'!$A11&amp;'aggregated FIP Data Prog1'!$V$1),'Feat-Func-Development'!$AF$19:$EU$19)</f>
        <v>1</v>
      </c>
      <c r="Y11" s="29">
        <f>LOOKUP(2,1/('Feat-Func-Development'!$AF$4:$EU$4&amp;'Feat-Func-Development'!$AF$5:$EU$5='aggregated FIP Data Prog1'!$A11&amp;'aggregated FIP Data Prog1'!$V$1),'Feat-Func-Development'!$AF$20:$EU$20)</f>
        <v>6</v>
      </c>
      <c r="Z11" s="29">
        <f>LOOKUP(2,1/('Feat-Func-Development'!$AF$4:$EU$4&amp;'Feat-Func-Development'!$AF$5:$EU$5='aggregated FIP Data Prog1'!$A11&amp;'aggregated FIP Data Prog1'!$V$1),'Feat-Func-Development'!$AF$21:$EU$21)</f>
        <v>0</v>
      </c>
      <c r="AA11" s="29">
        <f>LOOKUP(2,1/('Feat-Func-Development'!$AF$4:$EU$4&amp;'Feat-Func-Development'!$AF$5:$EU$5='aggregated FIP Data Prog1'!$A11&amp;'aggregated FIP Data Prog1'!$V$1),'Feat-Func-Development'!$AF$22:$EU$22)</f>
        <v>0</v>
      </c>
      <c r="AB11" s="29">
        <f>LOOKUP(2,1/('Feat-Func-Development'!$AF$4:$EU$4&amp;'Feat-Func-Development'!$AF$5:$EU$5='aggregated FIP Data Prog1'!$A11&amp;'aggregated FIP Data Prog1'!$V$1),'Feat-Func-Development'!$AF$23:$EU$23)</f>
        <v>0</v>
      </c>
      <c r="AC11" s="29">
        <f>LOOKUP(2,1/('Feat-Func-Development'!$AF$4:$EU$4&amp;'Feat-Func-Development'!$AF$5:$EU$5='aggregated FIP Data Prog1'!$A11&amp;'aggregated FIP Data Prog1'!$V$1),'Feat-Func-Development'!$AF$24:$EU$24)</f>
        <v>0</v>
      </c>
    </row>
    <row r="12" spans="1:192">
      <c r="A12" s="226">
        <f t="shared" si="9"/>
        <v>244</v>
      </c>
      <c r="B12" s="227" t="str">
        <f>IF(C12="","",HLOOKUP(C12,'Configuration | Scaling'!$E$13:$Y$46,3,FALSE))</f>
        <v/>
      </c>
      <c r="C12" s="228" t="str">
        <f>IF(COUNTIF(C$4:C11,LOOKUP(A12,'Configuration | Scaling'!$E$15:$Y$15,_GPDS__List))=0,LOOKUP(A12,'Configuration | Scaling'!$E$15:$Y$15,_GPDS__List),"")</f>
        <v/>
      </c>
      <c r="D12" s="228"/>
      <c r="E12" s="229">
        <f t="shared" si="0"/>
        <v>243</v>
      </c>
      <c r="F12" s="233">
        <f t="shared" si="1"/>
        <v>0</v>
      </c>
      <c r="G12" s="233">
        <f t="shared" si="2"/>
        <v>0</v>
      </c>
      <c r="H12" s="233">
        <f t="shared" si="3"/>
        <v>1</v>
      </c>
      <c r="I12" s="233">
        <f t="shared" si="4"/>
        <v>1</v>
      </c>
      <c r="J12" s="233">
        <f t="shared" si="5"/>
        <v>1</v>
      </c>
      <c r="K12" s="233">
        <f t="shared" si="6"/>
        <v>0</v>
      </c>
      <c r="L12" s="233">
        <f t="shared" si="7"/>
        <v>0</v>
      </c>
      <c r="M12" s="234">
        <f t="shared" si="8"/>
        <v>0</v>
      </c>
      <c r="N12" s="232">
        <f>LOOKUP(2,1/('Feat-Func-Development'!$AF$4:$EU$4&amp;'Feat-Func-Development'!$AF$5:$EU$5='aggregated FIP Data Prog1'!$A12&amp;'aggregated FIP Data Prog1'!$N$1),'Feat-Func-Development'!$AF$17:$EU$17)</f>
        <v>0</v>
      </c>
      <c r="O12" s="232">
        <f>LOOKUP(2,1/('Feat-Func-Development'!$AF$4:$EU$4&amp;'Feat-Func-Development'!$AF$5:$EU$5='aggregated FIP Data Prog1'!$A12&amp;'aggregated FIP Data Prog1'!$N$1),'Feat-Func-Development'!$AF$18:$EU$18)</f>
        <v>0</v>
      </c>
      <c r="P12" s="232">
        <f>LOOKUP(2,1/('Feat-Func-Development'!$AF$4:$EU$4&amp;'Feat-Func-Development'!$AF$5:$EU$5='aggregated FIP Data Prog1'!$A12&amp;'aggregated FIP Data Prog1'!$N$1),'Feat-Func-Development'!$AF$19:$EU$19)</f>
        <v>0</v>
      </c>
      <c r="Q12" s="232">
        <f>LOOKUP(2,1/('Feat-Func-Development'!$AF$4:$EU$4&amp;'Feat-Func-Development'!$AF$5:$EU$5='aggregated FIP Data Prog1'!$A12&amp;'aggregated FIP Data Prog1'!$N$1),'Feat-Func-Development'!$AF$20:$EU$20)</f>
        <v>0</v>
      </c>
      <c r="R12" s="232">
        <f>LOOKUP(2,1/('Feat-Func-Development'!$AF$4:$EU$4&amp;'Feat-Func-Development'!$AF$5:$EU$5='aggregated FIP Data Prog1'!$A12&amp;'aggregated FIP Data Prog1'!$N$1),'Feat-Func-Development'!$AF$21:$EU$21)</f>
        <v>7</v>
      </c>
      <c r="S12" s="232">
        <f>LOOKUP(2,1/('Feat-Func-Development'!$AF$4:$EU$4&amp;'Feat-Func-Development'!$AF$5:$EU$5='aggregated FIP Data Prog1'!$A12&amp;'aggregated FIP Data Prog1'!$N$1),'Feat-Func-Development'!$AF$22:$EU$22)</f>
        <v>0</v>
      </c>
      <c r="T12" s="232">
        <f>LOOKUP(2,1/('Feat-Func-Development'!$AF$4:$EU$4&amp;'Feat-Func-Development'!$AF$5:$EU$5='aggregated FIP Data Prog1'!$A12&amp;'aggregated FIP Data Prog1'!$N$1),'Feat-Func-Development'!$AF$23:$EU$23)</f>
        <v>0</v>
      </c>
      <c r="U12" s="232">
        <f>LOOKUP(2,1/('Feat-Func-Development'!$AF$4:$EU$4&amp;'Feat-Func-Development'!$AF$5:$EU$5='aggregated FIP Data Prog1'!$A12&amp;'aggregated FIP Data Prog1'!$N$1),'Feat-Func-Development'!$AF$24:$EU$24)</f>
        <v>0</v>
      </c>
      <c r="V12" s="29">
        <f>LOOKUP(2,1/('Feat-Func-Development'!$AF$4:$EU$4&amp;'Feat-Func-Development'!$AF$5:$EU$5='aggregated FIP Data Prog1'!$A12&amp;'aggregated FIP Data Prog1'!$V$1),'Feat-Func-Development'!$AF$17:$EU$17)</f>
        <v>0</v>
      </c>
      <c r="W12" s="29">
        <f>LOOKUP(2,1/('Feat-Func-Development'!$AF$4:$EU$4&amp;'Feat-Func-Development'!$AF$5:$EU$5='aggregated FIP Data Prog1'!$A12&amp;'aggregated FIP Data Prog1'!$V$1),'Feat-Func-Development'!$AF$18:$EU$18)</f>
        <v>0</v>
      </c>
      <c r="X12" s="29">
        <f>LOOKUP(2,1/('Feat-Func-Development'!$AF$4:$EU$4&amp;'Feat-Func-Development'!$AF$5:$EU$5='aggregated FIP Data Prog1'!$A12&amp;'aggregated FIP Data Prog1'!$V$1),'Feat-Func-Development'!$AF$19:$EU$19)</f>
        <v>1</v>
      </c>
      <c r="Y12" s="29">
        <f>LOOKUP(2,1/('Feat-Func-Development'!$AF$4:$EU$4&amp;'Feat-Func-Development'!$AF$5:$EU$5='aggregated FIP Data Prog1'!$A12&amp;'aggregated FIP Data Prog1'!$V$1),'Feat-Func-Development'!$AF$20:$EU$20)</f>
        <v>6</v>
      </c>
      <c r="Z12" s="29">
        <f>LOOKUP(2,1/('Feat-Func-Development'!$AF$4:$EU$4&amp;'Feat-Func-Development'!$AF$5:$EU$5='aggregated FIP Data Prog1'!$A12&amp;'aggregated FIP Data Prog1'!$V$1),'Feat-Func-Development'!$AF$21:$EU$21)</f>
        <v>0</v>
      </c>
      <c r="AA12" s="29">
        <f>LOOKUP(2,1/('Feat-Func-Development'!$AF$4:$EU$4&amp;'Feat-Func-Development'!$AF$5:$EU$5='aggregated FIP Data Prog1'!$A12&amp;'aggregated FIP Data Prog1'!$V$1),'Feat-Func-Development'!$AF$22:$EU$22)</f>
        <v>0</v>
      </c>
      <c r="AB12" s="29">
        <f>LOOKUP(2,1/('Feat-Func-Development'!$AF$4:$EU$4&amp;'Feat-Func-Development'!$AF$5:$EU$5='aggregated FIP Data Prog1'!$A12&amp;'aggregated FIP Data Prog1'!$V$1),'Feat-Func-Development'!$AF$23:$EU$23)</f>
        <v>0</v>
      </c>
      <c r="AC12" s="29">
        <f>LOOKUP(2,1/('Feat-Func-Development'!$AF$4:$EU$4&amp;'Feat-Func-Development'!$AF$5:$EU$5='aggregated FIP Data Prog1'!$A12&amp;'aggregated FIP Data Prog1'!$V$1),'Feat-Func-Development'!$AF$24:$EU$24)</f>
        <v>0</v>
      </c>
    </row>
    <row r="13" spans="1:192">
      <c r="A13" s="226">
        <f t="shared" si="9"/>
        <v>274</v>
      </c>
      <c r="B13" s="227">
        <f>IF(C13="","",HLOOKUP(C13,'Configuration | Scaling'!$E$13:$Y$46,3,FALSE))</f>
        <v>245</v>
      </c>
      <c r="C13" s="228" t="str">
        <f>IF(COUNTIF(C$4:C12,LOOKUP(A13,'Configuration | Scaling'!$E$15:$Y$15,_GPDS__List))=0,LOOKUP(A13,'Configuration | Scaling'!$E$15:$Y$15,_GPDS__List),"")</f>
        <v>M-1</v>
      </c>
      <c r="D13" s="228"/>
      <c r="E13" s="229">
        <f t="shared" si="0"/>
        <v>244</v>
      </c>
      <c r="F13" s="233">
        <f t="shared" si="1"/>
        <v>0.2857142857142857</v>
      </c>
      <c r="G13" s="233">
        <f t="shared" si="2"/>
        <v>0</v>
      </c>
      <c r="H13" s="233">
        <f t="shared" si="3"/>
        <v>1</v>
      </c>
      <c r="I13" s="233">
        <f t="shared" si="4"/>
        <v>1</v>
      </c>
      <c r="J13" s="233">
        <f t="shared" si="5"/>
        <v>1</v>
      </c>
      <c r="K13" s="233">
        <f t="shared" si="6"/>
        <v>0</v>
      </c>
      <c r="L13" s="233">
        <f t="shared" si="7"/>
        <v>0</v>
      </c>
      <c r="M13" s="234">
        <f t="shared" si="8"/>
        <v>0</v>
      </c>
      <c r="N13" s="232">
        <f>LOOKUP(2,1/('Feat-Func-Development'!$AF$4:$EU$4&amp;'Feat-Func-Development'!$AF$5:$EU$5='aggregated FIP Data Prog1'!$A13&amp;'aggregated FIP Data Prog1'!$N$1),'Feat-Func-Development'!$AF$17:$EU$17)</f>
        <v>0</v>
      </c>
      <c r="O13" s="232">
        <f>LOOKUP(2,1/('Feat-Func-Development'!$AF$4:$EU$4&amp;'Feat-Func-Development'!$AF$5:$EU$5='aggregated FIP Data Prog1'!$A13&amp;'aggregated FIP Data Prog1'!$N$1),'Feat-Func-Development'!$AF$18:$EU$18)</f>
        <v>0</v>
      </c>
      <c r="P13" s="232">
        <f>LOOKUP(2,1/('Feat-Func-Development'!$AF$4:$EU$4&amp;'Feat-Func-Development'!$AF$5:$EU$5='aggregated FIP Data Prog1'!$A13&amp;'aggregated FIP Data Prog1'!$N$1),'Feat-Func-Development'!$AF$19:$EU$19)</f>
        <v>0</v>
      </c>
      <c r="Q13" s="232">
        <f>LOOKUP(2,1/('Feat-Func-Development'!$AF$4:$EU$4&amp;'Feat-Func-Development'!$AF$5:$EU$5='aggregated FIP Data Prog1'!$A13&amp;'aggregated FIP Data Prog1'!$N$1),'Feat-Func-Development'!$AF$20:$EU$20)</f>
        <v>0</v>
      </c>
      <c r="R13" s="232">
        <f>LOOKUP(2,1/('Feat-Func-Development'!$AF$4:$EU$4&amp;'Feat-Func-Development'!$AF$5:$EU$5='aggregated FIP Data Prog1'!$A13&amp;'aggregated FIP Data Prog1'!$N$1),'Feat-Func-Development'!$AF$21:$EU$21)</f>
        <v>5</v>
      </c>
      <c r="S13" s="232">
        <f>LOOKUP(2,1/('Feat-Func-Development'!$AF$4:$EU$4&amp;'Feat-Func-Development'!$AF$5:$EU$5='aggregated FIP Data Prog1'!$A13&amp;'aggregated FIP Data Prog1'!$N$1),'Feat-Func-Development'!$AF$22:$EU$22)</f>
        <v>2</v>
      </c>
      <c r="T13" s="232">
        <f>LOOKUP(2,1/('Feat-Func-Development'!$AF$4:$EU$4&amp;'Feat-Func-Development'!$AF$5:$EU$5='aggregated FIP Data Prog1'!$A13&amp;'aggregated FIP Data Prog1'!$N$1),'Feat-Func-Development'!$AF$23:$EU$23)</f>
        <v>0</v>
      </c>
      <c r="U13" s="232">
        <f>LOOKUP(2,1/('Feat-Func-Development'!$AF$4:$EU$4&amp;'Feat-Func-Development'!$AF$5:$EU$5='aggregated FIP Data Prog1'!$A13&amp;'aggregated FIP Data Prog1'!$N$1),'Feat-Func-Development'!$AF$24:$EU$24)</f>
        <v>0</v>
      </c>
      <c r="V13" s="29">
        <f>LOOKUP(2,1/('Feat-Func-Development'!$AF$4:$EU$4&amp;'Feat-Func-Development'!$AF$5:$EU$5='aggregated FIP Data Prog1'!$A13&amp;'aggregated FIP Data Prog1'!$V$1),'Feat-Func-Development'!$AF$17:$EU$17)</f>
        <v>0</v>
      </c>
      <c r="W13" s="29">
        <f>LOOKUP(2,1/('Feat-Func-Development'!$AF$4:$EU$4&amp;'Feat-Func-Development'!$AF$5:$EU$5='aggregated FIP Data Prog1'!$A13&amp;'aggregated FIP Data Prog1'!$V$1),'Feat-Func-Development'!$AF$18:$EU$18)</f>
        <v>0</v>
      </c>
      <c r="X13" s="29">
        <f>LOOKUP(2,1/('Feat-Func-Development'!$AF$4:$EU$4&amp;'Feat-Func-Development'!$AF$5:$EU$5='aggregated FIP Data Prog1'!$A13&amp;'aggregated FIP Data Prog1'!$V$1),'Feat-Func-Development'!$AF$19:$EU$19)</f>
        <v>1</v>
      </c>
      <c r="Y13" s="29">
        <f>LOOKUP(2,1/('Feat-Func-Development'!$AF$4:$EU$4&amp;'Feat-Func-Development'!$AF$5:$EU$5='aggregated FIP Data Prog1'!$A13&amp;'aggregated FIP Data Prog1'!$V$1),'Feat-Func-Development'!$AF$20:$EU$20)</f>
        <v>6</v>
      </c>
      <c r="Z13" s="29">
        <f>LOOKUP(2,1/('Feat-Func-Development'!$AF$4:$EU$4&amp;'Feat-Func-Development'!$AF$5:$EU$5='aggregated FIP Data Prog1'!$A13&amp;'aggregated FIP Data Prog1'!$V$1),'Feat-Func-Development'!$AF$21:$EU$21)</f>
        <v>0</v>
      </c>
      <c r="AA13" s="29">
        <f>LOOKUP(2,1/('Feat-Func-Development'!$AF$4:$EU$4&amp;'Feat-Func-Development'!$AF$5:$EU$5='aggregated FIP Data Prog1'!$A13&amp;'aggregated FIP Data Prog1'!$V$1),'Feat-Func-Development'!$AF$22:$EU$22)</f>
        <v>0</v>
      </c>
      <c r="AB13" s="29">
        <f>LOOKUP(2,1/('Feat-Func-Development'!$AF$4:$EU$4&amp;'Feat-Func-Development'!$AF$5:$EU$5='aggregated FIP Data Prog1'!$A13&amp;'aggregated FIP Data Prog1'!$V$1),'Feat-Func-Development'!$AF$23:$EU$23)</f>
        <v>0</v>
      </c>
      <c r="AC13" s="29">
        <f>LOOKUP(2,1/('Feat-Func-Development'!$AF$4:$EU$4&amp;'Feat-Func-Development'!$AF$5:$EU$5='aggregated FIP Data Prog1'!$A13&amp;'aggregated FIP Data Prog1'!$V$1),'Feat-Func-Development'!$AF$24:$EU$24)</f>
        <v>0</v>
      </c>
    </row>
    <row r="14" spans="1:192">
      <c r="A14" s="226">
        <f t="shared" si="9"/>
        <v>305</v>
      </c>
      <c r="B14" s="227">
        <f>IF(C14="","",HLOOKUP(C14,'Configuration | Scaling'!$E$13:$Y$46,3,FALSE))</f>
        <v>275</v>
      </c>
      <c r="C14" s="228" t="str">
        <f>IF(COUNTIF(C$4:C13,LOOKUP(A14,'Configuration | Scaling'!$E$15:$Y$15,_GPDS__List))=0,LOOKUP(A14,'Configuration | Scaling'!$E$15:$Y$15,_GPDS__List),"")</f>
        <v>M-1 DC</v>
      </c>
      <c r="D14" s="228" t="s">
        <v>376</v>
      </c>
      <c r="E14" s="229">
        <f t="shared" si="0"/>
        <v>274</v>
      </c>
      <c r="F14" s="233">
        <f t="shared" si="1"/>
        <v>0.2857142857142857</v>
      </c>
      <c r="G14" s="233">
        <f t="shared" si="2"/>
        <v>0</v>
      </c>
      <c r="H14" s="233">
        <f t="shared" si="3"/>
        <v>1</v>
      </c>
      <c r="I14" s="233">
        <f t="shared" si="4"/>
        <v>1</v>
      </c>
      <c r="J14" s="233">
        <f t="shared" si="5"/>
        <v>1</v>
      </c>
      <c r="K14" s="233">
        <f t="shared" si="6"/>
        <v>0</v>
      </c>
      <c r="L14" s="233">
        <f t="shared" si="7"/>
        <v>0</v>
      </c>
      <c r="M14" s="234">
        <f t="shared" si="8"/>
        <v>0</v>
      </c>
      <c r="N14" s="232">
        <f>LOOKUP(2,1/('Feat-Func-Development'!$AF$4:$EU$4&amp;'Feat-Func-Development'!$AF$5:$EU$5='aggregated FIP Data Prog1'!$A14&amp;'aggregated FIP Data Prog1'!$N$1),'Feat-Func-Development'!$AF$17:$EU$17)</f>
        <v>0</v>
      </c>
      <c r="O14" s="232">
        <f>LOOKUP(2,1/('Feat-Func-Development'!$AF$4:$EU$4&amp;'Feat-Func-Development'!$AF$5:$EU$5='aggregated FIP Data Prog1'!$A14&amp;'aggregated FIP Data Prog1'!$N$1),'Feat-Func-Development'!$AF$18:$EU$18)</f>
        <v>0</v>
      </c>
      <c r="P14" s="232">
        <f>LOOKUP(2,1/('Feat-Func-Development'!$AF$4:$EU$4&amp;'Feat-Func-Development'!$AF$5:$EU$5='aggregated FIP Data Prog1'!$A14&amp;'aggregated FIP Data Prog1'!$N$1),'Feat-Func-Development'!$AF$19:$EU$19)</f>
        <v>0</v>
      </c>
      <c r="Q14" s="232">
        <f>LOOKUP(2,1/('Feat-Func-Development'!$AF$4:$EU$4&amp;'Feat-Func-Development'!$AF$5:$EU$5='aggregated FIP Data Prog1'!$A14&amp;'aggregated FIP Data Prog1'!$N$1),'Feat-Func-Development'!$AF$20:$EU$20)</f>
        <v>0</v>
      </c>
      <c r="R14" s="232">
        <f>LOOKUP(2,1/('Feat-Func-Development'!$AF$4:$EU$4&amp;'Feat-Func-Development'!$AF$5:$EU$5='aggregated FIP Data Prog1'!$A14&amp;'aggregated FIP Data Prog1'!$N$1),'Feat-Func-Development'!$AF$21:$EU$21)</f>
        <v>5</v>
      </c>
      <c r="S14" s="232">
        <f>LOOKUP(2,1/('Feat-Func-Development'!$AF$4:$EU$4&amp;'Feat-Func-Development'!$AF$5:$EU$5='aggregated FIP Data Prog1'!$A14&amp;'aggregated FIP Data Prog1'!$N$1),'Feat-Func-Development'!$AF$22:$EU$22)</f>
        <v>2</v>
      </c>
      <c r="T14" s="232">
        <f>LOOKUP(2,1/('Feat-Func-Development'!$AF$4:$EU$4&amp;'Feat-Func-Development'!$AF$5:$EU$5='aggregated FIP Data Prog1'!$A14&amp;'aggregated FIP Data Prog1'!$N$1),'Feat-Func-Development'!$AF$23:$EU$23)</f>
        <v>0</v>
      </c>
      <c r="U14" s="232">
        <f>LOOKUP(2,1/('Feat-Func-Development'!$AF$4:$EU$4&amp;'Feat-Func-Development'!$AF$5:$EU$5='aggregated FIP Data Prog1'!$A14&amp;'aggregated FIP Data Prog1'!$N$1),'Feat-Func-Development'!$AF$24:$EU$24)</f>
        <v>0</v>
      </c>
      <c r="V14" s="29">
        <f>LOOKUP(2,1/('Feat-Func-Development'!$AF$4:$EU$4&amp;'Feat-Func-Development'!$AF$5:$EU$5='aggregated FIP Data Prog1'!$A14&amp;'aggregated FIP Data Prog1'!$V$1),'Feat-Func-Development'!$AF$17:$EU$17)</f>
        <v>0</v>
      </c>
      <c r="W14" s="29">
        <f>LOOKUP(2,1/('Feat-Func-Development'!$AF$4:$EU$4&amp;'Feat-Func-Development'!$AF$5:$EU$5='aggregated FIP Data Prog1'!$A14&amp;'aggregated FIP Data Prog1'!$V$1),'Feat-Func-Development'!$AF$18:$EU$18)</f>
        <v>0</v>
      </c>
      <c r="X14" s="29">
        <f>LOOKUP(2,1/('Feat-Func-Development'!$AF$4:$EU$4&amp;'Feat-Func-Development'!$AF$5:$EU$5='aggregated FIP Data Prog1'!$A14&amp;'aggregated FIP Data Prog1'!$V$1),'Feat-Func-Development'!$AF$19:$EU$19)</f>
        <v>1</v>
      </c>
      <c r="Y14" s="29">
        <f>LOOKUP(2,1/('Feat-Func-Development'!$AF$4:$EU$4&amp;'Feat-Func-Development'!$AF$5:$EU$5='aggregated FIP Data Prog1'!$A14&amp;'aggregated FIP Data Prog1'!$V$1),'Feat-Func-Development'!$AF$20:$EU$20)</f>
        <v>6</v>
      </c>
      <c r="Z14" s="29">
        <f>LOOKUP(2,1/('Feat-Func-Development'!$AF$4:$EU$4&amp;'Feat-Func-Development'!$AF$5:$EU$5='aggregated FIP Data Prog1'!$A14&amp;'aggregated FIP Data Prog1'!$V$1),'Feat-Func-Development'!$AF$21:$EU$21)</f>
        <v>0</v>
      </c>
      <c r="AA14" s="29">
        <f>LOOKUP(2,1/('Feat-Func-Development'!$AF$4:$EU$4&amp;'Feat-Func-Development'!$AF$5:$EU$5='aggregated FIP Data Prog1'!$A14&amp;'aggregated FIP Data Prog1'!$V$1),'Feat-Func-Development'!$AF$22:$EU$22)</f>
        <v>0</v>
      </c>
      <c r="AB14" s="29">
        <f>LOOKUP(2,1/('Feat-Func-Development'!$AF$4:$EU$4&amp;'Feat-Func-Development'!$AF$5:$EU$5='aggregated FIP Data Prog1'!$A14&amp;'aggregated FIP Data Prog1'!$V$1),'Feat-Func-Development'!$AF$23:$EU$23)</f>
        <v>0</v>
      </c>
      <c r="AC14" s="29">
        <f>LOOKUP(2,1/('Feat-Func-Development'!$AF$4:$EU$4&amp;'Feat-Func-Development'!$AF$5:$EU$5='aggregated FIP Data Prog1'!$A14&amp;'aggregated FIP Data Prog1'!$V$1),'Feat-Func-Development'!$AF$24:$EU$24)</f>
        <v>0</v>
      </c>
    </row>
    <row r="15" spans="1:192" s="328" customFormat="1">
      <c r="A15" s="226">
        <f t="shared" si="9"/>
        <v>335</v>
      </c>
      <c r="B15" s="227">
        <f>IF(C15="","",HLOOKUP(C15,'Configuration | Scaling'!$E$13:$Y$46,3,FALSE))</f>
        <v>315</v>
      </c>
      <c r="C15" s="228" t="str">
        <f>IF(COUNTIF(C$4:C14,LOOKUP(A15,'Configuration | Scaling'!$E$15:$Y$15,_GPDS__List))=0,LOOKUP(A15,'Configuration | Scaling'!$E$15:$Y$15,_GPDS__List),"")</f>
        <v>FDJ</v>
      </c>
      <c r="D15" s="228"/>
      <c r="E15" s="229">
        <f t="shared" si="0"/>
        <v>314</v>
      </c>
      <c r="F15" s="233">
        <f t="shared" si="1"/>
        <v>0.2857142857142857</v>
      </c>
      <c r="G15" s="233">
        <f t="shared" si="2"/>
        <v>0</v>
      </c>
      <c r="H15" s="233">
        <f t="shared" si="3"/>
        <v>1</v>
      </c>
      <c r="I15" s="233">
        <f t="shared" si="4"/>
        <v>1</v>
      </c>
      <c r="J15" s="233">
        <f t="shared" si="5"/>
        <v>1</v>
      </c>
      <c r="K15" s="233">
        <f t="shared" si="6"/>
        <v>0</v>
      </c>
      <c r="L15" s="233">
        <f t="shared" si="7"/>
        <v>0</v>
      </c>
      <c r="M15" s="234">
        <f t="shared" si="8"/>
        <v>0</v>
      </c>
      <c r="N15" s="232">
        <f>LOOKUP(2,1/('Feat-Func-Development'!$AF$4:$EU$4&amp;'Feat-Func-Development'!$AF$5:$EU$5='aggregated FIP Data Prog1'!$A15&amp;'aggregated FIP Data Prog1'!$N$1),'Feat-Func-Development'!$AF$17:$EU$17)</f>
        <v>0</v>
      </c>
      <c r="O15" s="232">
        <f>LOOKUP(2,1/('Feat-Func-Development'!$AF$4:$EU$4&amp;'Feat-Func-Development'!$AF$5:$EU$5='aggregated FIP Data Prog1'!$A15&amp;'aggregated FIP Data Prog1'!$N$1),'Feat-Func-Development'!$AF$18:$EU$18)</f>
        <v>0</v>
      </c>
      <c r="P15" s="232">
        <f>LOOKUP(2,1/('Feat-Func-Development'!$AF$4:$EU$4&amp;'Feat-Func-Development'!$AF$5:$EU$5='aggregated FIP Data Prog1'!$A15&amp;'aggregated FIP Data Prog1'!$N$1),'Feat-Func-Development'!$AF$19:$EU$19)</f>
        <v>0</v>
      </c>
      <c r="Q15" s="232">
        <f>LOOKUP(2,1/('Feat-Func-Development'!$AF$4:$EU$4&amp;'Feat-Func-Development'!$AF$5:$EU$5='aggregated FIP Data Prog1'!$A15&amp;'aggregated FIP Data Prog1'!$N$1),'Feat-Func-Development'!$AF$20:$EU$20)</f>
        <v>0</v>
      </c>
      <c r="R15" s="232">
        <f>LOOKUP(2,1/('Feat-Func-Development'!$AF$4:$EU$4&amp;'Feat-Func-Development'!$AF$5:$EU$5='aggregated FIP Data Prog1'!$A15&amp;'aggregated FIP Data Prog1'!$N$1),'Feat-Func-Development'!$AF$21:$EU$21)</f>
        <v>5</v>
      </c>
      <c r="S15" s="232">
        <f>LOOKUP(2,1/('Feat-Func-Development'!$AF$4:$EU$4&amp;'Feat-Func-Development'!$AF$5:$EU$5='aggregated FIP Data Prog1'!$A15&amp;'aggregated FIP Data Prog1'!$N$1),'Feat-Func-Development'!$AF$22:$EU$22)</f>
        <v>2</v>
      </c>
      <c r="T15" s="232">
        <f>LOOKUP(2,1/('Feat-Func-Development'!$AF$4:$EU$4&amp;'Feat-Func-Development'!$AF$5:$EU$5='aggregated FIP Data Prog1'!$A15&amp;'aggregated FIP Data Prog1'!$N$1),'Feat-Func-Development'!$AF$23:$EU$23)</f>
        <v>0</v>
      </c>
      <c r="U15" s="232">
        <f>LOOKUP(2,1/('Feat-Func-Development'!$AF$4:$EU$4&amp;'Feat-Func-Development'!$AF$5:$EU$5='aggregated FIP Data Prog1'!$A15&amp;'aggregated FIP Data Prog1'!$N$1),'Feat-Func-Development'!$AF$24:$EU$24)</f>
        <v>0</v>
      </c>
      <c r="V15" s="29">
        <f>LOOKUP(2,1/('Feat-Func-Development'!$AF$4:$EU$4&amp;'Feat-Func-Development'!$AF$5:$EU$5='aggregated FIP Data Prog1'!$A15&amp;'aggregated FIP Data Prog1'!$V$1),'Feat-Func-Development'!$AF$17:$EU$17)</f>
        <v>0</v>
      </c>
      <c r="W15" s="29">
        <f>LOOKUP(2,1/('Feat-Func-Development'!$AF$4:$EU$4&amp;'Feat-Func-Development'!$AF$5:$EU$5='aggregated FIP Data Prog1'!$A15&amp;'aggregated FIP Data Prog1'!$V$1),'Feat-Func-Development'!$AF$18:$EU$18)</f>
        <v>0</v>
      </c>
      <c r="X15" s="29">
        <f>LOOKUP(2,1/('Feat-Func-Development'!$AF$4:$EU$4&amp;'Feat-Func-Development'!$AF$5:$EU$5='aggregated FIP Data Prog1'!$A15&amp;'aggregated FIP Data Prog1'!$V$1),'Feat-Func-Development'!$AF$19:$EU$19)</f>
        <v>1</v>
      </c>
      <c r="Y15" s="29">
        <f>LOOKUP(2,1/('Feat-Func-Development'!$AF$4:$EU$4&amp;'Feat-Func-Development'!$AF$5:$EU$5='aggregated FIP Data Prog1'!$A15&amp;'aggregated FIP Data Prog1'!$V$1),'Feat-Func-Development'!$AF$20:$EU$20)</f>
        <v>6</v>
      </c>
      <c r="Z15" s="29">
        <f>LOOKUP(2,1/('Feat-Func-Development'!$AF$4:$EU$4&amp;'Feat-Func-Development'!$AF$5:$EU$5='aggregated FIP Data Prog1'!$A15&amp;'aggregated FIP Data Prog1'!$V$1),'Feat-Func-Development'!$AF$21:$EU$21)</f>
        <v>0</v>
      </c>
      <c r="AA15" s="29">
        <f>LOOKUP(2,1/('Feat-Func-Development'!$AF$4:$EU$4&amp;'Feat-Func-Development'!$AF$5:$EU$5='aggregated FIP Data Prog1'!$A15&amp;'aggregated FIP Data Prog1'!$V$1),'Feat-Func-Development'!$AF$22:$EU$22)</f>
        <v>0</v>
      </c>
      <c r="AB15" s="29">
        <f>LOOKUP(2,1/('Feat-Func-Development'!$AF$4:$EU$4&amp;'Feat-Func-Development'!$AF$5:$EU$5='aggregated FIP Data Prog1'!$A15&amp;'aggregated FIP Data Prog1'!$V$1),'Feat-Func-Development'!$AF$23:$EU$23)</f>
        <v>0</v>
      </c>
      <c r="AC15" s="29">
        <f>LOOKUP(2,1/('Feat-Func-Development'!$AF$4:$EU$4&amp;'Feat-Func-Development'!$AF$5:$EU$5='aggregated FIP Data Prog1'!$A15&amp;'aggregated FIP Data Prog1'!$V$1),'Feat-Func-Development'!$AF$24:$EU$24)</f>
        <v>0</v>
      </c>
      <c r="AD15" s="27"/>
      <c r="AE15" s="27"/>
      <c r="AF15" s="27"/>
      <c r="AG15" s="27"/>
      <c r="AH15" s="27"/>
      <c r="AI15" s="27"/>
      <c r="AJ15" s="27"/>
      <c r="AK15" s="27"/>
      <c r="AL15" s="27"/>
      <c r="AM15" s="27"/>
      <c r="AN15" s="27"/>
      <c r="AO15" s="27"/>
      <c r="AP15" s="27"/>
      <c r="AQ15" s="27"/>
      <c r="AR15" s="27"/>
      <c r="AS15" s="27"/>
      <c r="AT15" s="27"/>
      <c r="AU15" s="27"/>
      <c r="AV15" s="27"/>
      <c r="AW15" s="27"/>
      <c r="AX15" s="27"/>
      <c r="AY15" s="27"/>
      <c r="AZ15" s="27"/>
      <c r="BA15" s="27"/>
      <c r="BB15" s="27"/>
      <c r="BC15" s="27"/>
      <c r="BD15" s="27"/>
      <c r="BE15" s="27"/>
      <c r="BF15" s="27"/>
      <c r="BG15" s="27"/>
      <c r="BH15" s="27"/>
      <c r="BI15" s="27"/>
      <c r="BJ15" s="27"/>
      <c r="BK15" s="27"/>
      <c r="BL15" s="27"/>
      <c r="BM15" s="27"/>
      <c r="BN15" s="27"/>
      <c r="BO15" s="27"/>
      <c r="BP15" s="27"/>
      <c r="BQ15" s="27"/>
      <c r="BR15" s="27"/>
      <c r="BS15" s="27"/>
      <c r="BT15" s="27"/>
      <c r="BU15" s="27"/>
      <c r="BV15" s="27"/>
      <c r="BW15" s="27"/>
      <c r="BX15" s="27"/>
      <c r="BY15" s="27"/>
      <c r="BZ15" s="27"/>
      <c r="CA15" s="27"/>
      <c r="CB15" s="27"/>
      <c r="CC15" s="27"/>
      <c r="CD15" s="27"/>
      <c r="CE15" s="27"/>
      <c r="CF15" s="27"/>
      <c r="CG15" s="27"/>
      <c r="CH15" s="27"/>
      <c r="CI15" s="27"/>
      <c r="CJ15" s="27"/>
      <c r="CK15" s="27"/>
      <c r="CL15" s="27"/>
      <c r="CM15" s="27"/>
      <c r="CN15" s="27"/>
      <c r="CO15" s="27"/>
      <c r="CP15" s="27"/>
      <c r="CQ15" s="27"/>
      <c r="CR15" s="27"/>
      <c r="CS15" s="27"/>
      <c r="CT15" s="27"/>
      <c r="CU15" s="27"/>
      <c r="CV15" s="27"/>
      <c r="CW15" s="27"/>
      <c r="CX15" s="27"/>
      <c r="CY15" s="27"/>
      <c r="CZ15" s="27"/>
      <c r="DA15" s="27"/>
      <c r="DB15" s="27"/>
      <c r="DC15" s="27"/>
      <c r="DD15" s="27"/>
      <c r="DE15" s="27"/>
      <c r="DF15" s="27"/>
      <c r="DG15" s="27"/>
      <c r="DH15" s="27"/>
      <c r="DI15" s="27"/>
      <c r="DJ15" s="27"/>
      <c r="DK15" s="27"/>
      <c r="DL15" s="27"/>
      <c r="DM15" s="27"/>
      <c r="DN15" s="27"/>
      <c r="DO15" s="27"/>
      <c r="DP15" s="27"/>
      <c r="DQ15" s="27"/>
      <c r="DR15" s="27"/>
      <c r="DS15" s="27"/>
      <c r="DT15" s="27"/>
      <c r="DU15" s="27"/>
      <c r="DV15" s="27"/>
      <c r="DW15" s="27"/>
      <c r="DX15" s="27"/>
      <c r="DY15" s="27"/>
      <c r="DZ15" s="27"/>
      <c r="EA15" s="27"/>
      <c r="EB15" s="27"/>
      <c r="EC15" s="27"/>
      <c r="ED15" s="27"/>
      <c r="EE15" s="27"/>
      <c r="EF15" s="27"/>
      <c r="EG15" s="27"/>
      <c r="EH15" s="27"/>
      <c r="EI15" s="27"/>
      <c r="EJ15" s="27"/>
      <c r="EK15" s="27"/>
      <c r="EL15" s="27"/>
      <c r="EM15" s="27"/>
      <c r="EN15" s="27"/>
      <c r="EO15" s="27"/>
      <c r="EP15" s="27"/>
      <c r="EQ15" s="27"/>
      <c r="ER15" s="27"/>
      <c r="ES15" s="27"/>
      <c r="ET15" s="27"/>
      <c r="EU15" s="27"/>
      <c r="EV15" s="27"/>
      <c r="EW15" s="27"/>
      <c r="EX15" s="27"/>
      <c r="EY15" s="27"/>
      <c r="EZ15" s="27"/>
      <c r="FA15" s="27"/>
      <c r="FB15" s="27"/>
      <c r="FC15" s="27"/>
      <c r="FD15" s="27"/>
      <c r="FE15" s="27"/>
      <c r="FF15" s="27"/>
      <c r="FG15" s="27"/>
      <c r="FH15" s="27"/>
      <c r="FI15" s="27"/>
      <c r="FJ15" s="27"/>
      <c r="FK15" s="27"/>
      <c r="FL15" s="27"/>
      <c r="FM15" s="27"/>
      <c r="FN15" s="27"/>
      <c r="FO15" s="27"/>
      <c r="FP15" s="27"/>
      <c r="FQ15" s="27"/>
      <c r="FR15" s="27"/>
      <c r="FS15" s="27"/>
      <c r="FT15" s="27"/>
      <c r="FU15" s="27"/>
      <c r="FV15" s="27"/>
      <c r="FW15" s="27"/>
      <c r="FX15" s="27"/>
      <c r="FY15" s="27"/>
      <c r="FZ15" s="27"/>
      <c r="GA15" s="27"/>
      <c r="GB15" s="27"/>
      <c r="GC15" s="27"/>
      <c r="GD15" s="27"/>
      <c r="GE15" s="27"/>
      <c r="GF15" s="27"/>
      <c r="GG15" s="27"/>
      <c r="GH15" s="27"/>
      <c r="GI15" s="27"/>
      <c r="GJ15" s="27"/>
    </row>
    <row r="16" spans="1:192">
      <c r="A16" s="226">
        <f t="shared" si="9"/>
        <v>366</v>
      </c>
      <c r="B16" s="227">
        <f>IF(C16="","",HLOOKUP(C16,'Configuration | Scaling'!$E$13:$Y$46,3,FALSE))</f>
        <v>336</v>
      </c>
      <c r="C16" s="228" t="str">
        <f>IF(COUNTIF(C$4:C15,LOOKUP(A16,'Configuration | Scaling'!$E$15:$Y$15,_GPDS__List))=0,LOOKUP(A16,'Configuration | Scaling'!$E$15:$Y$15,_GPDS__List),"")</f>
        <v>VP BB</v>
      </c>
      <c r="D16" s="228"/>
      <c r="E16" s="229">
        <f t="shared" si="0"/>
        <v>335</v>
      </c>
      <c r="F16" s="233">
        <f t="shared" si="1"/>
        <v>1</v>
      </c>
      <c r="G16" s="233">
        <f t="shared" si="2"/>
        <v>0</v>
      </c>
      <c r="H16" s="233">
        <f t="shared" si="3"/>
        <v>1</v>
      </c>
      <c r="I16" s="233">
        <f t="shared" si="4"/>
        <v>1</v>
      </c>
      <c r="J16" s="233">
        <f t="shared" si="5"/>
        <v>1</v>
      </c>
      <c r="K16" s="233">
        <f t="shared" si="6"/>
        <v>0</v>
      </c>
      <c r="L16" s="233">
        <f t="shared" si="7"/>
        <v>0</v>
      </c>
      <c r="M16" s="234">
        <f t="shared" si="8"/>
        <v>0</v>
      </c>
      <c r="N16" s="232">
        <f>LOOKUP(2,1/('Feat-Func-Development'!$AF$4:$EU$4&amp;'Feat-Func-Development'!$AF$5:$EU$5='aggregated FIP Data Prog1'!$A16&amp;'aggregated FIP Data Prog1'!$N$1),'Feat-Func-Development'!$AF$17:$EU$17)</f>
        <v>0</v>
      </c>
      <c r="O16" s="232">
        <f>LOOKUP(2,1/('Feat-Func-Development'!$AF$4:$EU$4&amp;'Feat-Func-Development'!$AF$5:$EU$5='aggregated FIP Data Prog1'!$A16&amp;'aggregated FIP Data Prog1'!$N$1),'Feat-Func-Development'!$AF$18:$EU$18)</f>
        <v>0</v>
      </c>
      <c r="P16" s="232">
        <f>LOOKUP(2,1/('Feat-Func-Development'!$AF$4:$EU$4&amp;'Feat-Func-Development'!$AF$5:$EU$5='aggregated FIP Data Prog1'!$A16&amp;'aggregated FIP Data Prog1'!$N$1),'Feat-Func-Development'!$AF$19:$EU$19)</f>
        <v>0</v>
      </c>
      <c r="Q16" s="232">
        <f>LOOKUP(2,1/('Feat-Func-Development'!$AF$4:$EU$4&amp;'Feat-Func-Development'!$AF$5:$EU$5='aggregated FIP Data Prog1'!$A16&amp;'aggregated FIP Data Prog1'!$N$1),'Feat-Func-Development'!$AF$20:$EU$20)</f>
        <v>0</v>
      </c>
      <c r="R16" s="232">
        <f>LOOKUP(2,1/('Feat-Func-Development'!$AF$4:$EU$4&amp;'Feat-Func-Development'!$AF$5:$EU$5='aggregated FIP Data Prog1'!$A16&amp;'aggregated FIP Data Prog1'!$N$1),'Feat-Func-Development'!$AF$21:$EU$21)</f>
        <v>0</v>
      </c>
      <c r="S16" s="232">
        <f>LOOKUP(2,1/('Feat-Func-Development'!$AF$4:$EU$4&amp;'Feat-Func-Development'!$AF$5:$EU$5='aggregated FIP Data Prog1'!$A16&amp;'aggregated FIP Data Prog1'!$N$1),'Feat-Func-Development'!$AF$22:$EU$22)</f>
        <v>7</v>
      </c>
      <c r="T16" s="232">
        <f>LOOKUP(2,1/('Feat-Func-Development'!$AF$4:$EU$4&amp;'Feat-Func-Development'!$AF$5:$EU$5='aggregated FIP Data Prog1'!$A16&amp;'aggregated FIP Data Prog1'!$N$1),'Feat-Func-Development'!$AF$23:$EU$23)</f>
        <v>0</v>
      </c>
      <c r="U16" s="232">
        <f>LOOKUP(2,1/('Feat-Func-Development'!$AF$4:$EU$4&amp;'Feat-Func-Development'!$AF$5:$EU$5='aggregated FIP Data Prog1'!$A16&amp;'aggregated FIP Data Prog1'!$N$1),'Feat-Func-Development'!$AF$24:$EU$24)</f>
        <v>0</v>
      </c>
      <c r="V16" s="29">
        <f>LOOKUP(2,1/('Feat-Func-Development'!$AF$4:$EU$4&amp;'Feat-Func-Development'!$AF$5:$EU$5='aggregated FIP Data Prog1'!$A16&amp;'aggregated FIP Data Prog1'!$V$1),'Feat-Func-Development'!$AF$17:$EU$17)</f>
        <v>0</v>
      </c>
      <c r="W16" s="29">
        <f>LOOKUP(2,1/('Feat-Func-Development'!$AF$4:$EU$4&amp;'Feat-Func-Development'!$AF$5:$EU$5='aggregated FIP Data Prog1'!$A16&amp;'aggregated FIP Data Prog1'!$V$1),'Feat-Func-Development'!$AF$18:$EU$18)</f>
        <v>0</v>
      </c>
      <c r="X16" s="29">
        <f>LOOKUP(2,1/('Feat-Func-Development'!$AF$4:$EU$4&amp;'Feat-Func-Development'!$AF$5:$EU$5='aggregated FIP Data Prog1'!$A16&amp;'aggregated FIP Data Prog1'!$V$1),'Feat-Func-Development'!$AF$19:$EU$19)</f>
        <v>1</v>
      </c>
      <c r="Y16" s="29">
        <f>LOOKUP(2,1/('Feat-Func-Development'!$AF$4:$EU$4&amp;'Feat-Func-Development'!$AF$5:$EU$5='aggregated FIP Data Prog1'!$A16&amp;'aggregated FIP Data Prog1'!$V$1),'Feat-Func-Development'!$AF$20:$EU$20)</f>
        <v>6</v>
      </c>
      <c r="Z16" s="29">
        <f>LOOKUP(2,1/('Feat-Func-Development'!$AF$4:$EU$4&amp;'Feat-Func-Development'!$AF$5:$EU$5='aggregated FIP Data Prog1'!$A16&amp;'aggregated FIP Data Prog1'!$V$1),'Feat-Func-Development'!$AF$21:$EU$21)</f>
        <v>0</v>
      </c>
      <c r="AA16" s="29">
        <f>LOOKUP(2,1/('Feat-Func-Development'!$AF$4:$EU$4&amp;'Feat-Func-Development'!$AF$5:$EU$5='aggregated FIP Data Prog1'!$A16&amp;'aggregated FIP Data Prog1'!$V$1),'Feat-Func-Development'!$AF$22:$EU$22)</f>
        <v>0</v>
      </c>
      <c r="AB16" s="29">
        <f>LOOKUP(2,1/('Feat-Func-Development'!$AF$4:$EU$4&amp;'Feat-Func-Development'!$AF$5:$EU$5='aggregated FIP Data Prog1'!$A16&amp;'aggregated FIP Data Prog1'!$V$1),'Feat-Func-Development'!$AF$23:$EU$23)</f>
        <v>0</v>
      </c>
      <c r="AC16" s="29">
        <f>LOOKUP(2,1/('Feat-Func-Development'!$AF$4:$EU$4&amp;'Feat-Func-Development'!$AF$5:$EU$5='aggregated FIP Data Prog1'!$A16&amp;'aggregated FIP Data Prog1'!$V$1),'Feat-Func-Development'!$AF$24:$EU$24)</f>
        <v>0</v>
      </c>
    </row>
    <row r="17" spans="1:192">
      <c r="A17" s="226">
        <f t="shared" si="9"/>
        <v>397</v>
      </c>
      <c r="B17" s="227">
        <f>IF(C17="","",HLOOKUP(C17,'Configuration | Scaling'!$E$13:$Y$46,3,FALSE))</f>
        <v>367</v>
      </c>
      <c r="C17" s="228" t="str">
        <f>IF(COUNTIF(C$4:C16,LOOKUP(A17,'Configuration | Scaling'!$E$15:$Y$15,_GPDS__List))=0,LOOKUP(A17,'Configuration | Scaling'!$E$15:$Y$15,_GPDS__List),"")</f>
        <v>VP T/C</v>
      </c>
      <c r="D17" s="228"/>
      <c r="E17" s="229">
        <f t="shared" si="0"/>
        <v>366</v>
      </c>
      <c r="F17" s="233">
        <f t="shared" si="1"/>
        <v>1</v>
      </c>
      <c r="G17" s="233">
        <f t="shared" si="2"/>
        <v>0</v>
      </c>
      <c r="H17" s="233">
        <f t="shared" si="3"/>
        <v>1</v>
      </c>
      <c r="I17" s="233">
        <f t="shared" si="4"/>
        <v>1</v>
      </c>
      <c r="J17" s="233">
        <f t="shared" si="5"/>
        <v>1</v>
      </c>
      <c r="K17" s="233">
        <f t="shared" si="6"/>
        <v>0</v>
      </c>
      <c r="L17" s="233">
        <f t="shared" si="7"/>
        <v>0</v>
      </c>
      <c r="M17" s="234">
        <f t="shared" si="8"/>
        <v>0</v>
      </c>
      <c r="N17" s="232">
        <f>LOOKUP(2,1/('Feat-Func-Development'!$AF$4:$EU$4&amp;'Feat-Func-Development'!$AF$5:$EU$5='aggregated FIP Data Prog1'!$A17&amp;'aggregated FIP Data Prog1'!$N$1),'Feat-Func-Development'!$AF$17:$EU$17)</f>
        <v>0</v>
      </c>
      <c r="O17" s="232">
        <f>LOOKUP(2,1/('Feat-Func-Development'!$AF$4:$EU$4&amp;'Feat-Func-Development'!$AF$5:$EU$5='aggregated FIP Data Prog1'!$A17&amp;'aggregated FIP Data Prog1'!$N$1),'Feat-Func-Development'!$AF$18:$EU$18)</f>
        <v>0</v>
      </c>
      <c r="P17" s="232">
        <f>LOOKUP(2,1/('Feat-Func-Development'!$AF$4:$EU$4&amp;'Feat-Func-Development'!$AF$5:$EU$5='aggregated FIP Data Prog1'!$A17&amp;'aggregated FIP Data Prog1'!$N$1),'Feat-Func-Development'!$AF$19:$EU$19)</f>
        <v>0</v>
      </c>
      <c r="Q17" s="232">
        <f>LOOKUP(2,1/('Feat-Func-Development'!$AF$4:$EU$4&amp;'Feat-Func-Development'!$AF$5:$EU$5='aggregated FIP Data Prog1'!$A17&amp;'aggregated FIP Data Prog1'!$N$1),'Feat-Func-Development'!$AF$20:$EU$20)</f>
        <v>0</v>
      </c>
      <c r="R17" s="232">
        <f>LOOKUP(2,1/('Feat-Func-Development'!$AF$4:$EU$4&amp;'Feat-Func-Development'!$AF$5:$EU$5='aggregated FIP Data Prog1'!$A17&amp;'aggregated FIP Data Prog1'!$N$1),'Feat-Func-Development'!$AF$21:$EU$21)</f>
        <v>0</v>
      </c>
      <c r="S17" s="232">
        <f>LOOKUP(2,1/('Feat-Func-Development'!$AF$4:$EU$4&amp;'Feat-Func-Development'!$AF$5:$EU$5='aggregated FIP Data Prog1'!$A17&amp;'aggregated FIP Data Prog1'!$N$1),'Feat-Func-Development'!$AF$22:$EU$22)</f>
        <v>7</v>
      </c>
      <c r="T17" s="232">
        <f>LOOKUP(2,1/('Feat-Func-Development'!$AF$4:$EU$4&amp;'Feat-Func-Development'!$AF$5:$EU$5='aggregated FIP Data Prog1'!$A17&amp;'aggregated FIP Data Prog1'!$N$1),'Feat-Func-Development'!$AF$23:$EU$23)</f>
        <v>0</v>
      </c>
      <c r="U17" s="232">
        <f>LOOKUP(2,1/('Feat-Func-Development'!$AF$4:$EU$4&amp;'Feat-Func-Development'!$AF$5:$EU$5='aggregated FIP Data Prog1'!$A17&amp;'aggregated FIP Data Prog1'!$N$1),'Feat-Func-Development'!$AF$24:$EU$24)</f>
        <v>0</v>
      </c>
      <c r="V17" s="29">
        <f>LOOKUP(2,1/('Feat-Func-Development'!$AF$4:$EU$4&amp;'Feat-Func-Development'!$AF$5:$EU$5='aggregated FIP Data Prog1'!$A17&amp;'aggregated FIP Data Prog1'!$V$1),'Feat-Func-Development'!$AF$17:$EU$17)</f>
        <v>0</v>
      </c>
      <c r="W17" s="29">
        <f>LOOKUP(2,1/('Feat-Func-Development'!$AF$4:$EU$4&amp;'Feat-Func-Development'!$AF$5:$EU$5='aggregated FIP Data Prog1'!$A17&amp;'aggregated FIP Data Prog1'!$V$1),'Feat-Func-Development'!$AF$18:$EU$18)</f>
        <v>0</v>
      </c>
      <c r="X17" s="29">
        <f>LOOKUP(2,1/('Feat-Func-Development'!$AF$4:$EU$4&amp;'Feat-Func-Development'!$AF$5:$EU$5='aggregated FIP Data Prog1'!$A17&amp;'aggregated FIP Data Prog1'!$V$1),'Feat-Func-Development'!$AF$19:$EU$19)</f>
        <v>1</v>
      </c>
      <c r="Y17" s="29">
        <f>LOOKUP(2,1/('Feat-Func-Development'!$AF$4:$EU$4&amp;'Feat-Func-Development'!$AF$5:$EU$5='aggregated FIP Data Prog1'!$A17&amp;'aggregated FIP Data Prog1'!$V$1),'Feat-Func-Development'!$AF$20:$EU$20)</f>
        <v>6</v>
      </c>
      <c r="Z17" s="29">
        <f>LOOKUP(2,1/('Feat-Func-Development'!$AF$4:$EU$4&amp;'Feat-Func-Development'!$AF$5:$EU$5='aggregated FIP Data Prog1'!$A17&amp;'aggregated FIP Data Prog1'!$V$1),'Feat-Func-Development'!$AF$21:$EU$21)</f>
        <v>0</v>
      </c>
      <c r="AA17" s="29">
        <f>LOOKUP(2,1/('Feat-Func-Development'!$AF$4:$EU$4&amp;'Feat-Func-Development'!$AF$5:$EU$5='aggregated FIP Data Prog1'!$A17&amp;'aggregated FIP Data Prog1'!$V$1),'Feat-Func-Development'!$AF$22:$EU$22)</f>
        <v>0</v>
      </c>
      <c r="AB17" s="29">
        <f>LOOKUP(2,1/('Feat-Func-Development'!$AF$4:$EU$4&amp;'Feat-Func-Development'!$AF$5:$EU$5='aggregated FIP Data Prog1'!$A17&amp;'aggregated FIP Data Prog1'!$V$1),'Feat-Func-Development'!$AF$23:$EU$23)</f>
        <v>0</v>
      </c>
      <c r="AC17" s="29">
        <f>LOOKUP(2,1/('Feat-Func-Development'!$AF$4:$EU$4&amp;'Feat-Func-Development'!$AF$5:$EU$5='aggregated FIP Data Prog1'!$A17&amp;'aggregated FIP Data Prog1'!$V$1),'Feat-Func-Development'!$AF$24:$EU$24)</f>
        <v>0</v>
      </c>
    </row>
    <row r="18" spans="1:192" s="328" customFormat="1">
      <c r="A18" s="226">
        <f t="shared" si="9"/>
        <v>425</v>
      </c>
      <c r="B18" s="227" t="str">
        <f>IF(C18="","",HLOOKUP(C18,'Configuration | Scaling'!$E$13:$Y$46,3,FALSE))</f>
        <v/>
      </c>
      <c r="C18" s="228" t="str">
        <f>IF(COUNTIF(C$4:C17,LOOKUP(A18,'Configuration | Scaling'!$E$15:$Y$15,_GPDS__List))=0,LOOKUP(A18,'Configuration | Scaling'!$E$15:$Y$15,_GPDS__List),"")</f>
        <v/>
      </c>
      <c r="D18" s="228"/>
      <c r="E18" s="229">
        <f t="shared" si="0"/>
        <v>424</v>
      </c>
      <c r="F18" s="233">
        <f t="shared" si="1"/>
        <v>1</v>
      </c>
      <c r="G18" s="233">
        <f t="shared" si="2"/>
        <v>0</v>
      </c>
      <c r="H18" s="233">
        <f t="shared" si="3"/>
        <v>1</v>
      </c>
      <c r="I18" s="233">
        <f t="shared" si="4"/>
        <v>1</v>
      </c>
      <c r="J18" s="233">
        <f t="shared" si="5"/>
        <v>1</v>
      </c>
      <c r="K18" s="233">
        <f t="shared" si="6"/>
        <v>0</v>
      </c>
      <c r="L18" s="233">
        <f t="shared" si="7"/>
        <v>0</v>
      </c>
      <c r="M18" s="234">
        <f t="shared" si="8"/>
        <v>0</v>
      </c>
      <c r="N18" s="232">
        <f>LOOKUP(2,1/('Feat-Func-Development'!$AF$4:$EU$4&amp;'Feat-Func-Development'!$AF$5:$EU$5='aggregated FIP Data Prog1'!$A18&amp;'aggregated FIP Data Prog1'!$N$1),'Feat-Func-Development'!$AF$17:$EU$17)</f>
        <v>0</v>
      </c>
      <c r="O18" s="232">
        <f>LOOKUP(2,1/('Feat-Func-Development'!$AF$4:$EU$4&amp;'Feat-Func-Development'!$AF$5:$EU$5='aggregated FIP Data Prog1'!$A18&amp;'aggregated FIP Data Prog1'!$N$1),'Feat-Func-Development'!$AF$18:$EU$18)</f>
        <v>0</v>
      </c>
      <c r="P18" s="232">
        <f>LOOKUP(2,1/('Feat-Func-Development'!$AF$4:$EU$4&amp;'Feat-Func-Development'!$AF$5:$EU$5='aggregated FIP Data Prog1'!$A18&amp;'aggregated FIP Data Prog1'!$N$1),'Feat-Func-Development'!$AF$19:$EU$19)</f>
        <v>0</v>
      </c>
      <c r="Q18" s="232">
        <f>LOOKUP(2,1/('Feat-Func-Development'!$AF$4:$EU$4&amp;'Feat-Func-Development'!$AF$5:$EU$5='aggregated FIP Data Prog1'!$A18&amp;'aggregated FIP Data Prog1'!$N$1),'Feat-Func-Development'!$AF$20:$EU$20)</f>
        <v>0</v>
      </c>
      <c r="R18" s="232">
        <f>LOOKUP(2,1/('Feat-Func-Development'!$AF$4:$EU$4&amp;'Feat-Func-Development'!$AF$5:$EU$5='aggregated FIP Data Prog1'!$A18&amp;'aggregated FIP Data Prog1'!$N$1),'Feat-Func-Development'!$AF$21:$EU$21)</f>
        <v>0</v>
      </c>
      <c r="S18" s="232">
        <f>LOOKUP(2,1/('Feat-Func-Development'!$AF$4:$EU$4&amp;'Feat-Func-Development'!$AF$5:$EU$5='aggregated FIP Data Prog1'!$A18&amp;'aggregated FIP Data Prog1'!$N$1),'Feat-Func-Development'!$AF$22:$EU$22)</f>
        <v>7</v>
      </c>
      <c r="T18" s="232">
        <f>LOOKUP(2,1/('Feat-Func-Development'!$AF$4:$EU$4&amp;'Feat-Func-Development'!$AF$5:$EU$5='aggregated FIP Data Prog1'!$A18&amp;'aggregated FIP Data Prog1'!$N$1),'Feat-Func-Development'!$AF$23:$EU$23)</f>
        <v>0</v>
      </c>
      <c r="U18" s="232">
        <f>LOOKUP(2,1/('Feat-Func-Development'!$AF$4:$EU$4&amp;'Feat-Func-Development'!$AF$5:$EU$5='aggregated FIP Data Prog1'!$A18&amp;'aggregated FIP Data Prog1'!$N$1),'Feat-Func-Development'!$AF$24:$EU$24)</f>
        <v>0</v>
      </c>
      <c r="V18" s="29">
        <f>LOOKUP(2,1/('Feat-Func-Development'!$AF$4:$EU$4&amp;'Feat-Func-Development'!$AF$5:$EU$5='aggregated FIP Data Prog1'!$A18&amp;'aggregated FIP Data Prog1'!$V$1),'Feat-Func-Development'!$AF$17:$EU$17)</f>
        <v>0</v>
      </c>
      <c r="W18" s="29">
        <f>LOOKUP(2,1/('Feat-Func-Development'!$AF$4:$EU$4&amp;'Feat-Func-Development'!$AF$5:$EU$5='aggregated FIP Data Prog1'!$A18&amp;'aggregated FIP Data Prog1'!$V$1),'Feat-Func-Development'!$AF$18:$EU$18)</f>
        <v>0</v>
      </c>
      <c r="X18" s="29">
        <f>LOOKUP(2,1/('Feat-Func-Development'!$AF$4:$EU$4&amp;'Feat-Func-Development'!$AF$5:$EU$5='aggregated FIP Data Prog1'!$A18&amp;'aggregated FIP Data Prog1'!$V$1),'Feat-Func-Development'!$AF$19:$EU$19)</f>
        <v>1</v>
      </c>
      <c r="Y18" s="29">
        <f>LOOKUP(2,1/('Feat-Func-Development'!$AF$4:$EU$4&amp;'Feat-Func-Development'!$AF$5:$EU$5='aggregated FIP Data Prog1'!$A18&amp;'aggregated FIP Data Prog1'!$V$1),'Feat-Func-Development'!$AF$20:$EU$20)</f>
        <v>6</v>
      </c>
      <c r="Z18" s="29">
        <f>LOOKUP(2,1/('Feat-Func-Development'!$AF$4:$EU$4&amp;'Feat-Func-Development'!$AF$5:$EU$5='aggregated FIP Data Prog1'!$A18&amp;'aggregated FIP Data Prog1'!$V$1),'Feat-Func-Development'!$AF$21:$EU$21)</f>
        <v>0</v>
      </c>
      <c r="AA18" s="29">
        <f>LOOKUP(2,1/('Feat-Func-Development'!$AF$4:$EU$4&amp;'Feat-Func-Development'!$AF$5:$EU$5='aggregated FIP Data Prog1'!$A18&amp;'aggregated FIP Data Prog1'!$V$1),'Feat-Func-Development'!$AF$22:$EU$22)</f>
        <v>0</v>
      </c>
      <c r="AB18" s="29">
        <f>LOOKUP(2,1/('Feat-Func-Development'!$AF$4:$EU$4&amp;'Feat-Func-Development'!$AF$5:$EU$5='aggregated FIP Data Prog1'!$A18&amp;'aggregated FIP Data Prog1'!$V$1),'Feat-Func-Development'!$AF$23:$EU$23)</f>
        <v>0</v>
      </c>
      <c r="AC18" s="29">
        <f>LOOKUP(2,1/('Feat-Func-Development'!$AF$4:$EU$4&amp;'Feat-Func-Development'!$AF$5:$EU$5='aggregated FIP Data Prog1'!$A18&amp;'aggregated FIP Data Prog1'!$V$1),'Feat-Func-Development'!$AF$24:$EU$24)</f>
        <v>0</v>
      </c>
      <c r="AD18" s="27"/>
      <c r="AE18" s="27"/>
      <c r="AF18" s="27"/>
      <c r="AG18" s="27"/>
      <c r="AH18" s="27"/>
      <c r="AI18" s="27"/>
      <c r="AJ18" s="27"/>
      <c r="AK18" s="27"/>
      <c r="AL18" s="27"/>
      <c r="AM18" s="27"/>
      <c r="AN18" s="27"/>
      <c r="AO18" s="27"/>
      <c r="AP18" s="27"/>
      <c r="AQ18" s="27"/>
      <c r="AR18" s="27"/>
      <c r="AS18" s="27"/>
      <c r="AT18" s="27"/>
      <c r="AU18" s="27"/>
      <c r="AV18" s="27"/>
      <c r="AW18" s="27"/>
      <c r="AX18" s="27"/>
      <c r="AY18" s="27"/>
      <c r="AZ18" s="27"/>
      <c r="BA18" s="27"/>
      <c r="BB18" s="27"/>
      <c r="BC18" s="27"/>
      <c r="BD18" s="27"/>
      <c r="BE18" s="27"/>
      <c r="BF18" s="27"/>
      <c r="BG18" s="27"/>
      <c r="BH18" s="27"/>
      <c r="BI18" s="27"/>
      <c r="BJ18" s="27"/>
      <c r="BK18" s="27"/>
      <c r="BL18" s="27"/>
      <c r="BM18" s="27"/>
      <c r="BN18" s="27"/>
      <c r="BO18" s="27"/>
      <c r="BP18" s="27"/>
      <c r="BQ18" s="27"/>
      <c r="BR18" s="27"/>
      <c r="BS18" s="27"/>
      <c r="BT18" s="27"/>
      <c r="BU18" s="27"/>
      <c r="BV18" s="27"/>
      <c r="BW18" s="27"/>
      <c r="BX18" s="27"/>
      <c r="BY18" s="27"/>
      <c r="BZ18" s="27"/>
      <c r="CA18" s="27"/>
      <c r="CB18" s="27"/>
      <c r="CC18" s="27"/>
      <c r="CD18" s="27"/>
      <c r="CE18" s="27"/>
      <c r="CF18" s="27"/>
      <c r="CG18" s="27"/>
      <c r="CH18" s="27"/>
      <c r="CI18" s="27"/>
      <c r="CJ18" s="27"/>
      <c r="CK18" s="27"/>
      <c r="CL18" s="27"/>
      <c r="CM18" s="27"/>
      <c r="CN18" s="27"/>
      <c r="CO18" s="27"/>
      <c r="CP18" s="27"/>
      <c r="CQ18" s="27"/>
      <c r="CR18" s="27"/>
      <c r="CS18" s="27"/>
      <c r="CT18" s="27"/>
      <c r="CU18" s="27"/>
      <c r="CV18" s="27"/>
      <c r="CW18" s="27"/>
      <c r="CX18" s="27"/>
      <c r="CY18" s="27"/>
      <c r="CZ18" s="27"/>
      <c r="DA18" s="27"/>
      <c r="DB18" s="27"/>
      <c r="DC18" s="27"/>
      <c r="DD18" s="27"/>
      <c r="DE18" s="27"/>
      <c r="DF18" s="27"/>
      <c r="DG18" s="27"/>
      <c r="DH18" s="27"/>
      <c r="DI18" s="27"/>
      <c r="DJ18" s="27"/>
      <c r="DK18" s="27"/>
      <c r="DL18" s="27"/>
      <c r="DM18" s="27"/>
      <c r="DN18" s="27"/>
      <c r="DO18" s="27"/>
      <c r="DP18" s="27"/>
      <c r="DQ18" s="27"/>
      <c r="DR18" s="27"/>
      <c r="DS18" s="27"/>
      <c r="DT18" s="27"/>
      <c r="DU18" s="27"/>
      <c r="DV18" s="27"/>
      <c r="DW18" s="27"/>
      <c r="DX18" s="27"/>
      <c r="DY18" s="27"/>
      <c r="DZ18" s="27"/>
      <c r="EA18" s="27"/>
      <c r="EB18" s="27"/>
      <c r="EC18" s="27"/>
      <c r="ED18" s="27"/>
      <c r="EE18" s="27"/>
      <c r="EF18" s="27"/>
      <c r="EG18" s="27"/>
      <c r="EH18" s="27"/>
      <c r="EI18" s="27"/>
      <c r="EJ18" s="27"/>
      <c r="EK18" s="27"/>
      <c r="EL18" s="27"/>
      <c r="EM18" s="27"/>
      <c r="EN18" s="27"/>
      <c r="EO18" s="27"/>
      <c r="EP18" s="27"/>
      <c r="EQ18" s="27"/>
      <c r="ER18" s="27"/>
      <c r="ES18" s="27"/>
      <c r="ET18" s="27"/>
      <c r="EU18" s="27"/>
      <c r="EV18" s="27"/>
      <c r="EW18" s="27"/>
      <c r="EX18" s="27"/>
      <c r="EY18" s="27"/>
      <c r="EZ18" s="27"/>
      <c r="FA18" s="27"/>
      <c r="FB18" s="27"/>
      <c r="FC18" s="27"/>
      <c r="FD18" s="27"/>
      <c r="FE18" s="27"/>
      <c r="FF18" s="27"/>
      <c r="FG18" s="27"/>
      <c r="FH18" s="27"/>
      <c r="FI18" s="27"/>
      <c r="FJ18" s="27"/>
      <c r="FK18" s="27"/>
      <c r="FL18" s="27"/>
      <c r="FM18" s="27"/>
      <c r="FN18" s="27"/>
      <c r="FO18" s="27"/>
      <c r="FP18" s="27"/>
      <c r="FQ18" s="27"/>
      <c r="FR18" s="27"/>
      <c r="FS18" s="27"/>
      <c r="FT18" s="27"/>
      <c r="FU18" s="27"/>
      <c r="FV18" s="27"/>
      <c r="FW18" s="27"/>
      <c r="FX18" s="27"/>
      <c r="FY18" s="27"/>
      <c r="FZ18" s="27"/>
      <c r="GA18" s="27"/>
      <c r="GB18" s="27"/>
      <c r="GC18" s="27"/>
      <c r="GD18" s="27"/>
      <c r="GE18" s="27"/>
      <c r="GF18" s="27"/>
      <c r="GG18" s="27"/>
      <c r="GH18" s="27"/>
      <c r="GI18" s="27"/>
      <c r="GJ18" s="27"/>
    </row>
    <row r="19" spans="1:192" s="51" customFormat="1">
      <c r="A19" s="226">
        <f t="shared" si="9"/>
        <v>456</v>
      </c>
      <c r="B19" s="227" t="str">
        <f>IF(C19="","",HLOOKUP(C19,'Configuration | Scaling'!$E$13:$Y$46,3,FALSE))</f>
        <v/>
      </c>
      <c r="C19" s="228" t="str">
        <f>IF(COUNTIF(C$4:C18,LOOKUP(A19,'Configuration | Scaling'!$E$15:$Y$15,_GPDS__List))=0,LOOKUP(A19,'Configuration | Scaling'!$E$15:$Y$15,_GPDS__List),"")</f>
        <v/>
      </c>
      <c r="D19" s="228"/>
      <c r="E19" s="229">
        <f t="shared" si="0"/>
        <v>455</v>
      </c>
      <c r="F19" s="233">
        <f t="shared" si="1"/>
        <v>1</v>
      </c>
      <c r="G19" s="233">
        <f t="shared" si="2"/>
        <v>0</v>
      </c>
      <c r="H19" s="233">
        <f t="shared" si="3"/>
        <v>1</v>
      </c>
      <c r="I19" s="233">
        <f t="shared" si="4"/>
        <v>1</v>
      </c>
      <c r="J19" s="233">
        <f t="shared" si="5"/>
        <v>1</v>
      </c>
      <c r="K19" s="233">
        <f t="shared" si="6"/>
        <v>1</v>
      </c>
      <c r="L19" s="233">
        <f t="shared" si="7"/>
        <v>0</v>
      </c>
      <c r="M19" s="234">
        <f t="shared" si="8"/>
        <v>0</v>
      </c>
      <c r="N19" s="232">
        <f>LOOKUP(2,1/('Feat-Func-Development'!$AF$4:$EU$4&amp;'Feat-Func-Development'!$AF$5:$EU$5='aggregated FIP Data Prog1'!$A19&amp;'aggregated FIP Data Prog1'!$N$1),'Feat-Func-Development'!$AF$17:$EU$17)</f>
        <v>0</v>
      </c>
      <c r="O19" s="232">
        <f>LOOKUP(2,1/('Feat-Func-Development'!$AF$4:$EU$4&amp;'Feat-Func-Development'!$AF$5:$EU$5='aggregated FIP Data Prog1'!$A19&amp;'aggregated FIP Data Prog1'!$N$1),'Feat-Func-Development'!$AF$18:$EU$18)</f>
        <v>0</v>
      </c>
      <c r="P19" s="232">
        <f>LOOKUP(2,1/('Feat-Func-Development'!$AF$4:$EU$4&amp;'Feat-Func-Development'!$AF$5:$EU$5='aggregated FIP Data Prog1'!$A19&amp;'aggregated FIP Data Prog1'!$N$1),'Feat-Func-Development'!$AF$19:$EU$19)</f>
        <v>0</v>
      </c>
      <c r="Q19" s="232">
        <f>LOOKUP(2,1/('Feat-Func-Development'!$AF$4:$EU$4&amp;'Feat-Func-Development'!$AF$5:$EU$5='aggregated FIP Data Prog1'!$A19&amp;'aggregated FIP Data Prog1'!$N$1),'Feat-Func-Development'!$AF$20:$EU$20)</f>
        <v>0</v>
      </c>
      <c r="R19" s="232">
        <f>LOOKUP(2,1/('Feat-Func-Development'!$AF$4:$EU$4&amp;'Feat-Func-Development'!$AF$5:$EU$5='aggregated FIP Data Prog1'!$A19&amp;'aggregated FIP Data Prog1'!$N$1),'Feat-Func-Development'!$AF$21:$EU$21)</f>
        <v>0</v>
      </c>
      <c r="S19" s="232">
        <f>LOOKUP(2,1/('Feat-Func-Development'!$AF$4:$EU$4&amp;'Feat-Func-Development'!$AF$5:$EU$5='aggregated FIP Data Prog1'!$A19&amp;'aggregated FIP Data Prog1'!$N$1),'Feat-Func-Development'!$AF$22:$EU$22)</f>
        <v>7</v>
      </c>
      <c r="T19" s="232">
        <f>LOOKUP(2,1/('Feat-Func-Development'!$AF$4:$EU$4&amp;'Feat-Func-Development'!$AF$5:$EU$5='aggregated FIP Data Prog1'!$A19&amp;'aggregated FIP Data Prog1'!$N$1),'Feat-Func-Development'!$AF$23:$EU$23)</f>
        <v>0</v>
      </c>
      <c r="U19" s="232">
        <f>LOOKUP(2,1/('Feat-Func-Development'!$AF$4:$EU$4&amp;'Feat-Func-Development'!$AF$5:$EU$5='aggregated FIP Data Prog1'!$A19&amp;'aggregated FIP Data Prog1'!$N$1),'Feat-Func-Development'!$AF$24:$EU$24)</f>
        <v>0</v>
      </c>
      <c r="V19" s="29">
        <f>LOOKUP(2,1/('Feat-Func-Development'!$AF$4:$EU$4&amp;'Feat-Func-Development'!$AF$5:$EU$5='aggregated FIP Data Prog1'!$A19&amp;'aggregated FIP Data Prog1'!$V$1),'Feat-Func-Development'!$AF$17:$EU$17)</f>
        <v>0</v>
      </c>
      <c r="W19" s="29">
        <f>LOOKUP(2,1/('Feat-Func-Development'!$AF$4:$EU$4&amp;'Feat-Func-Development'!$AF$5:$EU$5='aggregated FIP Data Prog1'!$A19&amp;'aggregated FIP Data Prog1'!$V$1),'Feat-Func-Development'!$AF$18:$EU$18)</f>
        <v>0</v>
      </c>
      <c r="X19" s="29">
        <f>LOOKUP(2,1/('Feat-Func-Development'!$AF$4:$EU$4&amp;'Feat-Func-Development'!$AF$5:$EU$5='aggregated FIP Data Prog1'!$A19&amp;'aggregated FIP Data Prog1'!$V$1),'Feat-Func-Development'!$AF$19:$EU$19)</f>
        <v>0</v>
      </c>
      <c r="Y19" s="29">
        <f>LOOKUP(2,1/('Feat-Func-Development'!$AF$4:$EU$4&amp;'Feat-Func-Development'!$AF$5:$EU$5='aggregated FIP Data Prog1'!$A19&amp;'aggregated FIP Data Prog1'!$V$1),'Feat-Func-Development'!$AF$20:$EU$20)</f>
        <v>0</v>
      </c>
      <c r="Z19" s="29">
        <f>LOOKUP(2,1/('Feat-Func-Development'!$AF$4:$EU$4&amp;'Feat-Func-Development'!$AF$5:$EU$5='aggregated FIP Data Prog1'!$A19&amp;'aggregated FIP Data Prog1'!$V$1),'Feat-Func-Development'!$AF$21:$EU$21)</f>
        <v>7</v>
      </c>
      <c r="AA19" s="29">
        <f>LOOKUP(2,1/('Feat-Func-Development'!$AF$4:$EU$4&amp;'Feat-Func-Development'!$AF$5:$EU$5='aggregated FIP Data Prog1'!$A19&amp;'aggregated FIP Data Prog1'!$V$1),'Feat-Func-Development'!$AF$22:$EU$22)</f>
        <v>0</v>
      </c>
      <c r="AB19" s="29">
        <f>LOOKUP(2,1/('Feat-Func-Development'!$AF$4:$EU$4&amp;'Feat-Func-Development'!$AF$5:$EU$5='aggregated FIP Data Prog1'!$A19&amp;'aggregated FIP Data Prog1'!$V$1),'Feat-Func-Development'!$AF$23:$EU$23)</f>
        <v>0</v>
      </c>
      <c r="AC19" s="29">
        <f>LOOKUP(2,1/('Feat-Func-Development'!$AF$4:$EU$4&amp;'Feat-Func-Development'!$AF$5:$EU$5='aggregated FIP Data Prog1'!$A19&amp;'aggregated FIP Data Prog1'!$V$1),'Feat-Func-Development'!$AF$24:$EU$24)</f>
        <v>0</v>
      </c>
      <c r="AD19" s="27"/>
      <c r="AE19" s="27"/>
      <c r="AF19" s="27"/>
      <c r="AG19" s="27"/>
      <c r="AH19" s="27"/>
      <c r="AI19" s="27"/>
      <c r="AJ19" s="27"/>
      <c r="AK19" s="27"/>
      <c r="AL19" s="27"/>
      <c r="AM19" s="27"/>
      <c r="AN19" s="27"/>
      <c r="AO19" s="27"/>
      <c r="AP19" s="27"/>
      <c r="AQ19" s="27"/>
      <c r="AR19" s="27"/>
      <c r="AS19" s="27"/>
      <c r="AT19" s="27"/>
      <c r="AU19" s="27"/>
      <c r="AV19" s="27"/>
      <c r="AW19" s="27"/>
      <c r="AX19" s="27"/>
      <c r="AY19" s="27"/>
      <c r="AZ19" s="27"/>
      <c r="BA19" s="27"/>
      <c r="BB19" s="27"/>
      <c r="BC19" s="27"/>
      <c r="BD19" s="27"/>
      <c r="BE19" s="27"/>
      <c r="BF19" s="27"/>
      <c r="BG19" s="27"/>
      <c r="BH19" s="27"/>
      <c r="BI19" s="27"/>
      <c r="BJ19" s="27"/>
      <c r="BK19" s="27"/>
      <c r="BL19" s="27"/>
      <c r="BM19" s="27"/>
      <c r="BN19" s="27"/>
      <c r="BO19" s="27"/>
      <c r="BP19" s="27"/>
      <c r="BQ19" s="27"/>
      <c r="BR19" s="27"/>
      <c r="BS19" s="27"/>
      <c r="BT19" s="27"/>
      <c r="BU19" s="27"/>
      <c r="BV19" s="27"/>
      <c r="BW19" s="27"/>
      <c r="BX19" s="27"/>
      <c r="BY19" s="27"/>
      <c r="BZ19" s="27"/>
      <c r="CA19" s="27"/>
      <c r="CB19" s="27"/>
      <c r="CC19" s="27"/>
      <c r="CD19" s="27"/>
      <c r="CE19" s="27"/>
      <c r="CF19" s="27"/>
      <c r="CG19" s="27"/>
      <c r="CH19" s="27"/>
      <c r="CI19" s="27"/>
      <c r="CJ19" s="27"/>
      <c r="CK19" s="27"/>
      <c r="CL19" s="27"/>
      <c r="CM19" s="27"/>
      <c r="CN19" s="27"/>
      <c r="CO19" s="27"/>
      <c r="CP19" s="27"/>
      <c r="CQ19" s="27"/>
      <c r="CR19" s="27"/>
      <c r="CS19" s="27"/>
      <c r="CT19" s="27"/>
      <c r="CU19" s="27"/>
      <c r="CV19" s="27"/>
      <c r="CW19" s="27"/>
      <c r="CX19" s="27"/>
      <c r="CY19" s="27"/>
      <c r="CZ19" s="27"/>
      <c r="DA19" s="27"/>
      <c r="DB19" s="27"/>
      <c r="DC19" s="27"/>
      <c r="DD19" s="27"/>
      <c r="DE19" s="27"/>
      <c r="DF19" s="27"/>
      <c r="DG19" s="27"/>
      <c r="DH19" s="27"/>
      <c r="DI19" s="27"/>
      <c r="DJ19" s="27"/>
      <c r="DK19" s="27"/>
      <c r="DL19" s="27"/>
      <c r="DM19" s="27"/>
      <c r="DN19" s="27"/>
      <c r="DO19" s="27"/>
      <c r="DP19" s="27"/>
      <c r="DQ19" s="27"/>
      <c r="DR19" s="27"/>
      <c r="DS19" s="27"/>
      <c r="DT19" s="27"/>
      <c r="DU19" s="27"/>
      <c r="DV19" s="27"/>
      <c r="DW19" s="27"/>
      <c r="DX19" s="27"/>
      <c r="DY19" s="27"/>
      <c r="DZ19" s="27"/>
      <c r="EA19" s="27"/>
      <c r="EB19" s="27"/>
      <c r="EC19" s="27"/>
      <c r="ED19" s="27"/>
      <c r="EE19" s="27"/>
      <c r="EF19" s="27"/>
      <c r="EG19" s="27"/>
      <c r="EH19" s="27"/>
      <c r="EI19" s="27"/>
      <c r="EJ19" s="27"/>
      <c r="EK19" s="27"/>
      <c r="EL19" s="27"/>
      <c r="EM19" s="27"/>
      <c r="EN19" s="27"/>
      <c r="EO19" s="27"/>
      <c r="EP19" s="27"/>
      <c r="EQ19" s="27"/>
      <c r="ER19" s="27"/>
      <c r="ES19" s="27"/>
      <c r="ET19" s="27"/>
      <c r="EU19" s="27"/>
      <c r="EV19" s="27"/>
      <c r="EW19" s="27"/>
      <c r="EX19" s="27"/>
      <c r="EY19" s="27"/>
      <c r="EZ19" s="27"/>
      <c r="FA19" s="27"/>
      <c r="FB19" s="27"/>
      <c r="FC19" s="27"/>
      <c r="FD19" s="27"/>
      <c r="FE19" s="27"/>
      <c r="FF19" s="27"/>
      <c r="FG19" s="27"/>
      <c r="FH19" s="27"/>
      <c r="FI19" s="27"/>
      <c r="FJ19" s="27"/>
      <c r="FK19" s="27"/>
      <c r="FL19" s="27"/>
      <c r="FM19" s="27"/>
      <c r="FN19" s="27"/>
      <c r="FO19" s="27"/>
      <c r="FP19" s="27"/>
      <c r="FQ19" s="27"/>
      <c r="FR19" s="27"/>
      <c r="FS19" s="27"/>
      <c r="FT19" s="27"/>
      <c r="FU19" s="27"/>
      <c r="FV19" s="27"/>
      <c r="FW19" s="27"/>
      <c r="FX19" s="27"/>
      <c r="FY19" s="27"/>
      <c r="FZ19" s="27"/>
      <c r="GA19" s="27"/>
      <c r="GB19" s="27"/>
      <c r="GC19" s="27"/>
      <c r="GD19" s="27"/>
      <c r="GE19" s="27"/>
      <c r="GF19" s="27"/>
      <c r="GG19" s="27"/>
      <c r="GH19" s="27"/>
      <c r="GI19" s="27"/>
      <c r="GJ19" s="27"/>
    </row>
    <row r="20" spans="1:192">
      <c r="A20" s="226">
        <f t="shared" si="9"/>
        <v>486</v>
      </c>
      <c r="B20" s="227">
        <f>IF(C20="","",HLOOKUP(C20,'Configuration | Scaling'!$E$13:$Y$46,3,FALSE))</f>
        <v>459</v>
      </c>
      <c r="C20" s="228" t="str">
        <f>IF(COUNTIF(C$4:C19,LOOKUP(A20,'Configuration | Scaling'!$E$15:$Y$15,_GPDS__List))=0,LOOKUP(A20,'Configuration | Scaling'!$E$15:$Y$15,_GPDS__List),"")</f>
        <v>VP</v>
      </c>
      <c r="D20" s="228"/>
      <c r="E20" s="229">
        <f t="shared" si="0"/>
        <v>458</v>
      </c>
      <c r="F20" s="233">
        <f t="shared" si="1"/>
        <v>1</v>
      </c>
      <c r="G20" s="233">
        <f t="shared" si="2"/>
        <v>0</v>
      </c>
      <c r="H20" s="233">
        <f t="shared" si="3"/>
        <v>1</v>
      </c>
      <c r="I20" s="233">
        <f t="shared" si="4"/>
        <v>1</v>
      </c>
      <c r="J20" s="233">
        <f t="shared" si="5"/>
        <v>1</v>
      </c>
      <c r="K20" s="233">
        <f t="shared" si="6"/>
        <v>1</v>
      </c>
      <c r="L20" s="233">
        <f t="shared" si="7"/>
        <v>0</v>
      </c>
      <c r="M20" s="234">
        <f t="shared" si="8"/>
        <v>0</v>
      </c>
      <c r="N20" s="232">
        <f>LOOKUP(2,1/('Feat-Func-Development'!$AF$4:$EU$4&amp;'Feat-Func-Development'!$AF$5:$EU$5='aggregated FIP Data Prog1'!$A20&amp;'aggregated FIP Data Prog1'!$N$1),'Feat-Func-Development'!$AF$17:$EU$17)</f>
        <v>0</v>
      </c>
      <c r="O20" s="232">
        <f>LOOKUP(2,1/('Feat-Func-Development'!$AF$4:$EU$4&amp;'Feat-Func-Development'!$AF$5:$EU$5='aggregated FIP Data Prog1'!$A20&amp;'aggregated FIP Data Prog1'!$N$1),'Feat-Func-Development'!$AF$18:$EU$18)</f>
        <v>0</v>
      </c>
      <c r="P20" s="232">
        <f>LOOKUP(2,1/('Feat-Func-Development'!$AF$4:$EU$4&amp;'Feat-Func-Development'!$AF$5:$EU$5='aggregated FIP Data Prog1'!$A20&amp;'aggregated FIP Data Prog1'!$N$1),'Feat-Func-Development'!$AF$19:$EU$19)</f>
        <v>0</v>
      </c>
      <c r="Q20" s="232">
        <f>LOOKUP(2,1/('Feat-Func-Development'!$AF$4:$EU$4&amp;'Feat-Func-Development'!$AF$5:$EU$5='aggregated FIP Data Prog1'!$A20&amp;'aggregated FIP Data Prog1'!$N$1),'Feat-Func-Development'!$AF$20:$EU$20)</f>
        <v>0</v>
      </c>
      <c r="R20" s="232">
        <f>LOOKUP(2,1/('Feat-Func-Development'!$AF$4:$EU$4&amp;'Feat-Func-Development'!$AF$5:$EU$5='aggregated FIP Data Prog1'!$A20&amp;'aggregated FIP Data Prog1'!$N$1),'Feat-Func-Development'!$AF$21:$EU$21)</f>
        <v>0</v>
      </c>
      <c r="S20" s="232">
        <f>LOOKUP(2,1/('Feat-Func-Development'!$AF$4:$EU$4&amp;'Feat-Func-Development'!$AF$5:$EU$5='aggregated FIP Data Prog1'!$A20&amp;'aggregated FIP Data Prog1'!$N$1),'Feat-Func-Development'!$AF$22:$EU$22)</f>
        <v>7</v>
      </c>
      <c r="T20" s="232">
        <f>LOOKUP(2,1/('Feat-Func-Development'!$AF$4:$EU$4&amp;'Feat-Func-Development'!$AF$5:$EU$5='aggregated FIP Data Prog1'!$A20&amp;'aggregated FIP Data Prog1'!$N$1),'Feat-Func-Development'!$AF$23:$EU$23)</f>
        <v>0</v>
      </c>
      <c r="U20" s="232">
        <f>LOOKUP(2,1/('Feat-Func-Development'!$AF$4:$EU$4&amp;'Feat-Func-Development'!$AF$5:$EU$5='aggregated FIP Data Prog1'!$A20&amp;'aggregated FIP Data Prog1'!$N$1),'Feat-Func-Development'!$AF$24:$EU$24)</f>
        <v>0</v>
      </c>
      <c r="V20" s="29">
        <f>LOOKUP(2,1/('Feat-Func-Development'!$AF$4:$EU$4&amp;'Feat-Func-Development'!$AF$5:$EU$5='aggregated FIP Data Prog1'!$A20&amp;'aggregated FIP Data Prog1'!$V$1),'Feat-Func-Development'!$AF$17:$EU$17)</f>
        <v>0</v>
      </c>
      <c r="W20" s="29">
        <f>LOOKUP(2,1/('Feat-Func-Development'!$AF$4:$EU$4&amp;'Feat-Func-Development'!$AF$5:$EU$5='aggregated FIP Data Prog1'!$A20&amp;'aggregated FIP Data Prog1'!$V$1),'Feat-Func-Development'!$AF$18:$EU$18)</f>
        <v>0</v>
      </c>
      <c r="X20" s="29">
        <f>LOOKUP(2,1/('Feat-Func-Development'!$AF$4:$EU$4&amp;'Feat-Func-Development'!$AF$5:$EU$5='aggregated FIP Data Prog1'!$A20&amp;'aggregated FIP Data Prog1'!$V$1),'Feat-Func-Development'!$AF$19:$EU$19)</f>
        <v>0</v>
      </c>
      <c r="Y20" s="29">
        <f>LOOKUP(2,1/('Feat-Func-Development'!$AF$4:$EU$4&amp;'Feat-Func-Development'!$AF$5:$EU$5='aggregated FIP Data Prog1'!$A20&amp;'aggregated FIP Data Prog1'!$V$1),'Feat-Func-Development'!$AF$20:$EU$20)</f>
        <v>0</v>
      </c>
      <c r="Z20" s="29">
        <f>LOOKUP(2,1/('Feat-Func-Development'!$AF$4:$EU$4&amp;'Feat-Func-Development'!$AF$5:$EU$5='aggregated FIP Data Prog1'!$A20&amp;'aggregated FIP Data Prog1'!$V$1),'Feat-Func-Development'!$AF$21:$EU$21)</f>
        <v>7</v>
      </c>
      <c r="AA20" s="29">
        <f>LOOKUP(2,1/('Feat-Func-Development'!$AF$4:$EU$4&amp;'Feat-Func-Development'!$AF$5:$EU$5='aggregated FIP Data Prog1'!$A20&amp;'aggregated FIP Data Prog1'!$V$1),'Feat-Func-Development'!$AF$22:$EU$22)</f>
        <v>0</v>
      </c>
      <c r="AB20" s="29">
        <f>LOOKUP(2,1/('Feat-Func-Development'!$AF$4:$EU$4&amp;'Feat-Func-Development'!$AF$5:$EU$5='aggregated FIP Data Prog1'!$A20&amp;'aggregated FIP Data Prog1'!$V$1),'Feat-Func-Development'!$AF$23:$EU$23)</f>
        <v>0</v>
      </c>
      <c r="AC20" s="29">
        <f>LOOKUP(2,1/('Feat-Func-Development'!$AF$4:$EU$4&amp;'Feat-Func-Development'!$AF$5:$EU$5='aggregated FIP Data Prog1'!$A20&amp;'aggregated FIP Data Prog1'!$V$1),'Feat-Func-Development'!$AF$24:$EU$24)</f>
        <v>0</v>
      </c>
    </row>
    <row r="21" spans="1:192">
      <c r="A21" s="226">
        <f t="shared" si="9"/>
        <v>517</v>
      </c>
      <c r="B21" s="227">
        <f>IF(C21="","",HLOOKUP(C21,'Configuration | Scaling'!$E$13:$Y$46,3,FALSE))</f>
        <v>507</v>
      </c>
      <c r="C21" s="228" t="str">
        <f>IF(COUNTIF(C$4:C20,LOOKUP(A21,'Configuration | Scaling'!$E$15:$Y$15,_GPDS__List))=0,LOOKUP(A21,'Configuration | Scaling'!$E$15:$Y$15,_GPDS__List),"")</f>
        <v>PEC</v>
      </c>
      <c r="D21" s="228" t="s">
        <v>377</v>
      </c>
      <c r="E21" s="229">
        <f t="shared" si="0"/>
        <v>506</v>
      </c>
      <c r="F21" s="233">
        <f t="shared" si="1"/>
        <v>1</v>
      </c>
      <c r="G21" s="233">
        <f t="shared" si="2"/>
        <v>0</v>
      </c>
      <c r="H21" s="233">
        <f t="shared" si="3"/>
        <v>1</v>
      </c>
      <c r="I21" s="233">
        <f t="shared" si="4"/>
        <v>1</v>
      </c>
      <c r="J21" s="233">
        <f t="shared" si="5"/>
        <v>1</v>
      </c>
      <c r="K21" s="233">
        <f t="shared" si="6"/>
        <v>1</v>
      </c>
      <c r="L21" s="233">
        <f t="shared" si="7"/>
        <v>0</v>
      </c>
      <c r="M21" s="234">
        <f t="shared" si="8"/>
        <v>0</v>
      </c>
      <c r="N21" s="232">
        <f>LOOKUP(2,1/('Feat-Func-Development'!$AF$4:$EU$4&amp;'Feat-Func-Development'!$AF$5:$EU$5='aggregated FIP Data Prog1'!$A21&amp;'aggregated FIP Data Prog1'!$N$1),'Feat-Func-Development'!$AF$17:$EU$17)</f>
        <v>0</v>
      </c>
      <c r="O21" s="232">
        <f>LOOKUP(2,1/('Feat-Func-Development'!$AF$4:$EU$4&amp;'Feat-Func-Development'!$AF$5:$EU$5='aggregated FIP Data Prog1'!$A21&amp;'aggregated FIP Data Prog1'!$N$1),'Feat-Func-Development'!$AF$18:$EU$18)</f>
        <v>0</v>
      </c>
      <c r="P21" s="232">
        <f>LOOKUP(2,1/('Feat-Func-Development'!$AF$4:$EU$4&amp;'Feat-Func-Development'!$AF$5:$EU$5='aggregated FIP Data Prog1'!$A21&amp;'aggregated FIP Data Prog1'!$N$1),'Feat-Func-Development'!$AF$19:$EU$19)</f>
        <v>0</v>
      </c>
      <c r="Q21" s="232">
        <f>LOOKUP(2,1/('Feat-Func-Development'!$AF$4:$EU$4&amp;'Feat-Func-Development'!$AF$5:$EU$5='aggregated FIP Data Prog1'!$A21&amp;'aggregated FIP Data Prog1'!$N$1),'Feat-Func-Development'!$AF$20:$EU$20)</f>
        <v>0</v>
      </c>
      <c r="R21" s="232">
        <f>LOOKUP(2,1/('Feat-Func-Development'!$AF$4:$EU$4&amp;'Feat-Func-Development'!$AF$5:$EU$5='aggregated FIP Data Prog1'!$A21&amp;'aggregated FIP Data Prog1'!$N$1),'Feat-Func-Development'!$AF$21:$EU$21)</f>
        <v>0</v>
      </c>
      <c r="S21" s="232">
        <f>LOOKUP(2,1/('Feat-Func-Development'!$AF$4:$EU$4&amp;'Feat-Func-Development'!$AF$5:$EU$5='aggregated FIP Data Prog1'!$A21&amp;'aggregated FIP Data Prog1'!$N$1),'Feat-Func-Development'!$AF$22:$EU$22)</f>
        <v>7</v>
      </c>
      <c r="T21" s="232">
        <f>LOOKUP(2,1/('Feat-Func-Development'!$AF$4:$EU$4&amp;'Feat-Func-Development'!$AF$5:$EU$5='aggregated FIP Data Prog1'!$A21&amp;'aggregated FIP Data Prog1'!$N$1),'Feat-Func-Development'!$AF$23:$EU$23)</f>
        <v>0</v>
      </c>
      <c r="U21" s="232">
        <f>LOOKUP(2,1/('Feat-Func-Development'!$AF$4:$EU$4&amp;'Feat-Func-Development'!$AF$5:$EU$5='aggregated FIP Data Prog1'!$A21&amp;'aggregated FIP Data Prog1'!$N$1),'Feat-Func-Development'!$AF$24:$EU$24)</f>
        <v>0</v>
      </c>
      <c r="V21" s="29">
        <f>LOOKUP(2,1/('Feat-Func-Development'!$AF$4:$EU$4&amp;'Feat-Func-Development'!$AF$5:$EU$5='aggregated FIP Data Prog1'!$A21&amp;'aggregated FIP Data Prog1'!$V$1),'Feat-Func-Development'!$AF$17:$EU$17)</f>
        <v>0</v>
      </c>
      <c r="W21" s="29">
        <f>LOOKUP(2,1/('Feat-Func-Development'!$AF$4:$EU$4&amp;'Feat-Func-Development'!$AF$5:$EU$5='aggregated FIP Data Prog1'!$A21&amp;'aggregated FIP Data Prog1'!$V$1),'Feat-Func-Development'!$AF$18:$EU$18)</f>
        <v>0</v>
      </c>
      <c r="X21" s="29">
        <f>LOOKUP(2,1/('Feat-Func-Development'!$AF$4:$EU$4&amp;'Feat-Func-Development'!$AF$5:$EU$5='aggregated FIP Data Prog1'!$A21&amp;'aggregated FIP Data Prog1'!$V$1),'Feat-Func-Development'!$AF$19:$EU$19)</f>
        <v>0</v>
      </c>
      <c r="Y21" s="29">
        <f>LOOKUP(2,1/('Feat-Func-Development'!$AF$4:$EU$4&amp;'Feat-Func-Development'!$AF$5:$EU$5='aggregated FIP Data Prog1'!$A21&amp;'aggregated FIP Data Prog1'!$V$1),'Feat-Func-Development'!$AF$20:$EU$20)</f>
        <v>0</v>
      </c>
      <c r="Z21" s="29">
        <f>LOOKUP(2,1/('Feat-Func-Development'!$AF$4:$EU$4&amp;'Feat-Func-Development'!$AF$5:$EU$5='aggregated FIP Data Prog1'!$A21&amp;'aggregated FIP Data Prog1'!$V$1),'Feat-Func-Development'!$AF$21:$EU$21)</f>
        <v>7</v>
      </c>
      <c r="AA21" s="29">
        <f>LOOKUP(2,1/('Feat-Func-Development'!$AF$4:$EU$4&amp;'Feat-Func-Development'!$AF$5:$EU$5='aggregated FIP Data Prog1'!$A21&amp;'aggregated FIP Data Prog1'!$V$1),'Feat-Func-Development'!$AF$22:$EU$22)</f>
        <v>0</v>
      </c>
      <c r="AB21" s="29">
        <f>LOOKUP(2,1/('Feat-Func-Development'!$AF$4:$EU$4&amp;'Feat-Func-Development'!$AF$5:$EU$5='aggregated FIP Data Prog1'!$A21&amp;'aggregated FIP Data Prog1'!$V$1),'Feat-Func-Development'!$AF$23:$EU$23)</f>
        <v>0</v>
      </c>
      <c r="AC21" s="29">
        <f>LOOKUP(2,1/('Feat-Func-Development'!$AF$4:$EU$4&amp;'Feat-Func-Development'!$AF$5:$EU$5='aggregated FIP Data Prog1'!$A21&amp;'aggregated FIP Data Prog1'!$V$1),'Feat-Func-Development'!$AF$24:$EU$24)</f>
        <v>0</v>
      </c>
    </row>
    <row r="22" spans="1:192">
      <c r="A22" s="226">
        <f t="shared" si="9"/>
        <v>547</v>
      </c>
      <c r="B22" s="227" t="str">
        <f>IF(C22="","",HLOOKUP(C22,'Configuration | Scaling'!$E$13:$Y$46,3,FALSE))</f>
        <v/>
      </c>
      <c r="C22" s="228" t="str">
        <f>IF(COUNTIF(C$4:C21,LOOKUP(A22,'Configuration | Scaling'!$E$15:$Y$15,_GPDS__List))=0,LOOKUP(A22,'Configuration | Scaling'!$E$15:$Y$15,_GPDS__List),"")</f>
        <v/>
      </c>
      <c r="D22" s="228"/>
      <c r="E22" s="229">
        <f t="shared" si="0"/>
        <v>546</v>
      </c>
      <c r="F22" s="233">
        <f t="shared" si="1"/>
        <v>1</v>
      </c>
      <c r="G22" s="233">
        <f t="shared" si="2"/>
        <v>0</v>
      </c>
      <c r="H22" s="233">
        <f t="shared" si="3"/>
        <v>1</v>
      </c>
      <c r="I22" s="233">
        <f t="shared" si="4"/>
        <v>1</v>
      </c>
      <c r="J22" s="233">
        <f t="shared" si="5"/>
        <v>1</v>
      </c>
      <c r="K22" s="233">
        <f t="shared" si="6"/>
        <v>1</v>
      </c>
      <c r="L22" s="233">
        <f t="shared" si="7"/>
        <v>0</v>
      </c>
      <c r="M22" s="234">
        <f t="shared" si="8"/>
        <v>0</v>
      </c>
      <c r="N22" s="232">
        <f>LOOKUP(2,1/('Feat-Func-Development'!$AF$4:$EU$4&amp;'Feat-Func-Development'!$AF$5:$EU$5='aggregated FIP Data Prog1'!$A22&amp;'aggregated FIP Data Prog1'!$N$1),'Feat-Func-Development'!$AF$17:$EU$17)</f>
        <v>0</v>
      </c>
      <c r="O22" s="232">
        <f>LOOKUP(2,1/('Feat-Func-Development'!$AF$4:$EU$4&amp;'Feat-Func-Development'!$AF$5:$EU$5='aggregated FIP Data Prog1'!$A22&amp;'aggregated FIP Data Prog1'!$N$1),'Feat-Func-Development'!$AF$18:$EU$18)</f>
        <v>0</v>
      </c>
      <c r="P22" s="232">
        <f>LOOKUP(2,1/('Feat-Func-Development'!$AF$4:$EU$4&amp;'Feat-Func-Development'!$AF$5:$EU$5='aggregated FIP Data Prog1'!$A22&amp;'aggregated FIP Data Prog1'!$N$1),'Feat-Func-Development'!$AF$19:$EU$19)</f>
        <v>0</v>
      </c>
      <c r="Q22" s="232">
        <f>LOOKUP(2,1/('Feat-Func-Development'!$AF$4:$EU$4&amp;'Feat-Func-Development'!$AF$5:$EU$5='aggregated FIP Data Prog1'!$A22&amp;'aggregated FIP Data Prog1'!$N$1),'Feat-Func-Development'!$AF$20:$EU$20)</f>
        <v>0</v>
      </c>
      <c r="R22" s="232">
        <f>LOOKUP(2,1/('Feat-Func-Development'!$AF$4:$EU$4&amp;'Feat-Func-Development'!$AF$5:$EU$5='aggregated FIP Data Prog1'!$A22&amp;'aggregated FIP Data Prog1'!$N$1),'Feat-Func-Development'!$AF$21:$EU$21)</f>
        <v>0</v>
      </c>
      <c r="S22" s="232">
        <f>LOOKUP(2,1/('Feat-Func-Development'!$AF$4:$EU$4&amp;'Feat-Func-Development'!$AF$5:$EU$5='aggregated FIP Data Prog1'!$A22&amp;'aggregated FIP Data Prog1'!$N$1),'Feat-Func-Development'!$AF$22:$EU$22)</f>
        <v>7</v>
      </c>
      <c r="T22" s="232">
        <f>LOOKUP(2,1/('Feat-Func-Development'!$AF$4:$EU$4&amp;'Feat-Func-Development'!$AF$5:$EU$5='aggregated FIP Data Prog1'!$A22&amp;'aggregated FIP Data Prog1'!$N$1),'Feat-Func-Development'!$AF$23:$EU$23)</f>
        <v>0</v>
      </c>
      <c r="U22" s="232">
        <f>LOOKUP(2,1/('Feat-Func-Development'!$AF$4:$EU$4&amp;'Feat-Func-Development'!$AF$5:$EU$5='aggregated FIP Data Prog1'!$A22&amp;'aggregated FIP Data Prog1'!$N$1),'Feat-Func-Development'!$AF$24:$EU$24)</f>
        <v>0</v>
      </c>
      <c r="V22" s="29">
        <f>LOOKUP(2,1/('Feat-Func-Development'!$AF$4:$EU$4&amp;'Feat-Func-Development'!$AF$5:$EU$5='aggregated FIP Data Prog1'!$A22&amp;'aggregated FIP Data Prog1'!$V$1),'Feat-Func-Development'!$AF$17:$EU$17)</f>
        <v>0</v>
      </c>
      <c r="W22" s="29">
        <f>LOOKUP(2,1/('Feat-Func-Development'!$AF$4:$EU$4&amp;'Feat-Func-Development'!$AF$5:$EU$5='aggregated FIP Data Prog1'!$A22&amp;'aggregated FIP Data Prog1'!$V$1),'Feat-Func-Development'!$AF$18:$EU$18)</f>
        <v>0</v>
      </c>
      <c r="X22" s="29">
        <f>LOOKUP(2,1/('Feat-Func-Development'!$AF$4:$EU$4&amp;'Feat-Func-Development'!$AF$5:$EU$5='aggregated FIP Data Prog1'!$A22&amp;'aggregated FIP Data Prog1'!$V$1),'Feat-Func-Development'!$AF$19:$EU$19)</f>
        <v>0</v>
      </c>
      <c r="Y22" s="29">
        <f>LOOKUP(2,1/('Feat-Func-Development'!$AF$4:$EU$4&amp;'Feat-Func-Development'!$AF$5:$EU$5='aggregated FIP Data Prog1'!$A22&amp;'aggregated FIP Data Prog1'!$V$1),'Feat-Func-Development'!$AF$20:$EU$20)</f>
        <v>0</v>
      </c>
      <c r="Z22" s="29">
        <f>LOOKUP(2,1/('Feat-Func-Development'!$AF$4:$EU$4&amp;'Feat-Func-Development'!$AF$5:$EU$5='aggregated FIP Data Prog1'!$A22&amp;'aggregated FIP Data Prog1'!$V$1),'Feat-Func-Development'!$AF$21:$EU$21)</f>
        <v>7</v>
      </c>
      <c r="AA22" s="29">
        <f>LOOKUP(2,1/('Feat-Func-Development'!$AF$4:$EU$4&amp;'Feat-Func-Development'!$AF$5:$EU$5='aggregated FIP Data Prog1'!$A22&amp;'aggregated FIP Data Prog1'!$V$1),'Feat-Func-Development'!$AF$22:$EU$22)</f>
        <v>0</v>
      </c>
      <c r="AB22" s="29">
        <f>LOOKUP(2,1/('Feat-Func-Development'!$AF$4:$EU$4&amp;'Feat-Func-Development'!$AF$5:$EU$5='aggregated FIP Data Prog1'!$A22&amp;'aggregated FIP Data Prog1'!$V$1),'Feat-Func-Development'!$AF$23:$EU$23)</f>
        <v>0</v>
      </c>
      <c r="AC22" s="29">
        <f>LOOKUP(2,1/('Feat-Func-Development'!$AF$4:$EU$4&amp;'Feat-Func-Development'!$AF$5:$EU$5='aggregated FIP Data Prog1'!$A22&amp;'aggregated FIP Data Prog1'!$V$1),'Feat-Func-Development'!$AF$24:$EU$24)</f>
        <v>0</v>
      </c>
    </row>
    <row r="23" spans="1:192">
      <c r="A23" s="226">
        <f t="shared" si="9"/>
        <v>578</v>
      </c>
      <c r="B23" s="227" t="str">
        <f>IF(C23="","",HLOOKUP(C23,'Configuration | Scaling'!$E$13:$Y$46,3,FALSE))</f>
        <v/>
      </c>
      <c r="C23" s="228" t="str">
        <f>IF(COUNTIF(C$4:C22,LOOKUP(A23,'Configuration | Scaling'!$E$15:$Y$15,_GPDS__List))=0,LOOKUP(A23,'Configuration | Scaling'!$E$15:$Y$15,_GPDS__List),"")</f>
        <v/>
      </c>
      <c r="D23" s="228"/>
      <c r="E23" s="229">
        <f t="shared" si="0"/>
        <v>577</v>
      </c>
      <c r="F23" s="233">
        <f t="shared" si="1"/>
        <v>1</v>
      </c>
      <c r="G23" s="233">
        <f t="shared" si="2"/>
        <v>0</v>
      </c>
      <c r="H23" s="233">
        <f t="shared" si="3"/>
        <v>1</v>
      </c>
      <c r="I23" s="233">
        <f t="shared" si="4"/>
        <v>1</v>
      </c>
      <c r="J23" s="233">
        <f t="shared" si="5"/>
        <v>1</v>
      </c>
      <c r="K23" s="233">
        <f t="shared" si="6"/>
        <v>1</v>
      </c>
      <c r="L23" s="233">
        <f t="shared" si="7"/>
        <v>0</v>
      </c>
      <c r="M23" s="234">
        <f t="shared" si="8"/>
        <v>0</v>
      </c>
      <c r="N23" s="232">
        <f>LOOKUP(2,1/('Feat-Func-Development'!$AF$4:$EU$4&amp;'Feat-Func-Development'!$AF$5:$EU$5='aggregated FIP Data Prog1'!$A23&amp;'aggregated FIP Data Prog1'!$N$1),'Feat-Func-Development'!$AF$17:$EU$17)</f>
        <v>0</v>
      </c>
      <c r="O23" s="232">
        <f>LOOKUP(2,1/('Feat-Func-Development'!$AF$4:$EU$4&amp;'Feat-Func-Development'!$AF$5:$EU$5='aggregated FIP Data Prog1'!$A23&amp;'aggregated FIP Data Prog1'!$N$1),'Feat-Func-Development'!$AF$18:$EU$18)</f>
        <v>0</v>
      </c>
      <c r="P23" s="232">
        <f>LOOKUP(2,1/('Feat-Func-Development'!$AF$4:$EU$4&amp;'Feat-Func-Development'!$AF$5:$EU$5='aggregated FIP Data Prog1'!$A23&amp;'aggregated FIP Data Prog1'!$N$1),'Feat-Func-Development'!$AF$19:$EU$19)</f>
        <v>0</v>
      </c>
      <c r="Q23" s="232">
        <f>LOOKUP(2,1/('Feat-Func-Development'!$AF$4:$EU$4&amp;'Feat-Func-Development'!$AF$5:$EU$5='aggregated FIP Data Prog1'!$A23&amp;'aggregated FIP Data Prog1'!$N$1),'Feat-Func-Development'!$AF$20:$EU$20)</f>
        <v>0</v>
      </c>
      <c r="R23" s="232">
        <f>LOOKUP(2,1/('Feat-Func-Development'!$AF$4:$EU$4&amp;'Feat-Func-Development'!$AF$5:$EU$5='aggregated FIP Data Prog1'!$A23&amp;'aggregated FIP Data Prog1'!$N$1),'Feat-Func-Development'!$AF$21:$EU$21)</f>
        <v>0</v>
      </c>
      <c r="S23" s="232">
        <f>LOOKUP(2,1/('Feat-Func-Development'!$AF$4:$EU$4&amp;'Feat-Func-Development'!$AF$5:$EU$5='aggregated FIP Data Prog1'!$A23&amp;'aggregated FIP Data Prog1'!$N$1),'Feat-Func-Development'!$AF$22:$EU$22)</f>
        <v>7</v>
      </c>
      <c r="T23" s="232">
        <f>LOOKUP(2,1/('Feat-Func-Development'!$AF$4:$EU$4&amp;'Feat-Func-Development'!$AF$5:$EU$5='aggregated FIP Data Prog1'!$A23&amp;'aggregated FIP Data Prog1'!$N$1),'Feat-Func-Development'!$AF$23:$EU$23)</f>
        <v>0</v>
      </c>
      <c r="U23" s="232">
        <f>LOOKUP(2,1/('Feat-Func-Development'!$AF$4:$EU$4&amp;'Feat-Func-Development'!$AF$5:$EU$5='aggregated FIP Data Prog1'!$A23&amp;'aggregated FIP Data Prog1'!$N$1),'Feat-Func-Development'!$AF$24:$EU$24)</f>
        <v>0</v>
      </c>
      <c r="V23" s="29">
        <f>LOOKUP(2,1/('Feat-Func-Development'!$AF$4:$EU$4&amp;'Feat-Func-Development'!$AF$5:$EU$5='aggregated FIP Data Prog1'!$A23&amp;'aggregated FIP Data Prog1'!$V$1),'Feat-Func-Development'!$AF$17:$EU$17)</f>
        <v>0</v>
      </c>
      <c r="W23" s="29">
        <f>LOOKUP(2,1/('Feat-Func-Development'!$AF$4:$EU$4&amp;'Feat-Func-Development'!$AF$5:$EU$5='aggregated FIP Data Prog1'!$A23&amp;'aggregated FIP Data Prog1'!$V$1),'Feat-Func-Development'!$AF$18:$EU$18)</f>
        <v>0</v>
      </c>
      <c r="X23" s="29">
        <f>LOOKUP(2,1/('Feat-Func-Development'!$AF$4:$EU$4&amp;'Feat-Func-Development'!$AF$5:$EU$5='aggregated FIP Data Prog1'!$A23&amp;'aggregated FIP Data Prog1'!$V$1),'Feat-Func-Development'!$AF$19:$EU$19)</f>
        <v>0</v>
      </c>
      <c r="Y23" s="29">
        <f>LOOKUP(2,1/('Feat-Func-Development'!$AF$4:$EU$4&amp;'Feat-Func-Development'!$AF$5:$EU$5='aggregated FIP Data Prog1'!$A23&amp;'aggregated FIP Data Prog1'!$V$1),'Feat-Func-Development'!$AF$20:$EU$20)</f>
        <v>0</v>
      </c>
      <c r="Z23" s="29">
        <f>LOOKUP(2,1/('Feat-Func-Development'!$AF$4:$EU$4&amp;'Feat-Func-Development'!$AF$5:$EU$5='aggregated FIP Data Prog1'!$A23&amp;'aggregated FIP Data Prog1'!$V$1),'Feat-Func-Development'!$AF$21:$EU$21)</f>
        <v>7</v>
      </c>
      <c r="AA23" s="29">
        <f>LOOKUP(2,1/('Feat-Func-Development'!$AF$4:$EU$4&amp;'Feat-Func-Development'!$AF$5:$EU$5='aggregated FIP Data Prog1'!$A23&amp;'aggregated FIP Data Prog1'!$V$1),'Feat-Func-Development'!$AF$22:$EU$22)</f>
        <v>0</v>
      </c>
      <c r="AB23" s="29">
        <f>LOOKUP(2,1/('Feat-Func-Development'!$AF$4:$EU$4&amp;'Feat-Func-Development'!$AF$5:$EU$5='aggregated FIP Data Prog1'!$A23&amp;'aggregated FIP Data Prog1'!$V$1),'Feat-Func-Development'!$AF$23:$EU$23)</f>
        <v>0</v>
      </c>
      <c r="AC23" s="29">
        <f>LOOKUP(2,1/('Feat-Func-Development'!$AF$4:$EU$4&amp;'Feat-Func-Development'!$AF$5:$EU$5='aggregated FIP Data Prog1'!$A23&amp;'aggregated FIP Data Prog1'!$V$1),'Feat-Func-Development'!$AF$24:$EU$24)</f>
        <v>0</v>
      </c>
    </row>
    <row r="24" spans="1:192">
      <c r="A24" s="226">
        <f t="shared" si="9"/>
        <v>609</v>
      </c>
      <c r="B24" s="227">
        <f>IF(C24="","",HLOOKUP(C24,'Configuration | Scaling'!$E$13:$Y$46,3,FALSE))</f>
        <v>579</v>
      </c>
      <c r="C24" s="228" t="str">
        <f>IF(COUNTIF(C$4:C23,LOOKUP(A24,'Configuration | Scaling'!$E$15:$Y$15,_GPDS__List))=0,LOOKUP(A24,'Configuration | Scaling'!$E$15:$Y$15,_GPDS__List),"")</f>
        <v>FEC</v>
      </c>
      <c r="D24" s="228"/>
      <c r="E24" s="229">
        <f t="shared" si="0"/>
        <v>578</v>
      </c>
      <c r="F24" s="233">
        <f t="shared" si="1"/>
        <v>1</v>
      </c>
      <c r="G24" s="233">
        <f t="shared" si="2"/>
        <v>0</v>
      </c>
      <c r="H24" s="233">
        <f t="shared" si="3"/>
        <v>1</v>
      </c>
      <c r="I24" s="233">
        <f t="shared" si="4"/>
        <v>1</v>
      </c>
      <c r="J24" s="233">
        <f t="shared" si="5"/>
        <v>1</v>
      </c>
      <c r="K24" s="233">
        <f t="shared" si="6"/>
        <v>1</v>
      </c>
      <c r="L24" s="233">
        <f t="shared" si="7"/>
        <v>0</v>
      </c>
      <c r="M24" s="234">
        <f t="shared" si="8"/>
        <v>0</v>
      </c>
      <c r="N24" s="232">
        <f>LOOKUP(2,1/('Feat-Func-Development'!$AF$4:$EU$4&amp;'Feat-Func-Development'!$AF$5:$EU$5='aggregated FIP Data Prog1'!$A24&amp;'aggregated FIP Data Prog1'!$N$1),'Feat-Func-Development'!$AF$17:$EU$17)</f>
        <v>0</v>
      </c>
      <c r="O24" s="232">
        <f>LOOKUP(2,1/('Feat-Func-Development'!$AF$4:$EU$4&amp;'Feat-Func-Development'!$AF$5:$EU$5='aggregated FIP Data Prog1'!$A24&amp;'aggregated FIP Data Prog1'!$N$1),'Feat-Func-Development'!$AF$18:$EU$18)</f>
        <v>0</v>
      </c>
      <c r="P24" s="232">
        <f>LOOKUP(2,1/('Feat-Func-Development'!$AF$4:$EU$4&amp;'Feat-Func-Development'!$AF$5:$EU$5='aggregated FIP Data Prog1'!$A24&amp;'aggregated FIP Data Prog1'!$N$1),'Feat-Func-Development'!$AF$19:$EU$19)</f>
        <v>0</v>
      </c>
      <c r="Q24" s="232">
        <f>LOOKUP(2,1/('Feat-Func-Development'!$AF$4:$EU$4&amp;'Feat-Func-Development'!$AF$5:$EU$5='aggregated FIP Data Prog1'!$A24&amp;'aggregated FIP Data Prog1'!$N$1),'Feat-Func-Development'!$AF$20:$EU$20)</f>
        <v>0</v>
      </c>
      <c r="R24" s="232">
        <f>LOOKUP(2,1/('Feat-Func-Development'!$AF$4:$EU$4&amp;'Feat-Func-Development'!$AF$5:$EU$5='aggregated FIP Data Prog1'!$A24&amp;'aggregated FIP Data Prog1'!$N$1),'Feat-Func-Development'!$AF$21:$EU$21)</f>
        <v>0</v>
      </c>
      <c r="S24" s="232">
        <f>LOOKUP(2,1/('Feat-Func-Development'!$AF$4:$EU$4&amp;'Feat-Func-Development'!$AF$5:$EU$5='aggregated FIP Data Prog1'!$A24&amp;'aggregated FIP Data Prog1'!$N$1),'Feat-Func-Development'!$AF$22:$EU$22)</f>
        <v>7</v>
      </c>
      <c r="T24" s="232">
        <f>LOOKUP(2,1/('Feat-Func-Development'!$AF$4:$EU$4&amp;'Feat-Func-Development'!$AF$5:$EU$5='aggregated FIP Data Prog1'!$A24&amp;'aggregated FIP Data Prog1'!$N$1),'Feat-Func-Development'!$AF$23:$EU$23)</f>
        <v>0</v>
      </c>
      <c r="U24" s="232">
        <f>LOOKUP(2,1/('Feat-Func-Development'!$AF$4:$EU$4&amp;'Feat-Func-Development'!$AF$5:$EU$5='aggregated FIP Data Prog1'!$A24&amp;'aggregated FIP Data Prog1'!$N$1),'Feat-Func-Development'!$AF$24:$EU$24)</f>
        <v>0</v>
      </c>
      <c r="V24" s="29">
        <f>LOOKUP(2,1/('Feat-Func-Development'!$AF$4:$EU$4&amp;'Feat-Func-Development'!$AF$5:$EU$5='aggregated FIP Data Prog1'!$A24&amp;'aggregated FIP Data Prog1'!$V$1),'Feat-Func-Development'!$AF$17:$EU$17)</f>
        <v>0</v>
      </c>
      <c r="W24" s="29">
        <f>LOOKUP(2,1/('Feat-Func-Development'!$AF$4:$EU$4&amp;'Feat-Func-Development'!$AF$5:$EU$5='aggregated FIP Data Prog1'!$A24&amp;'aggregated FIP Data Prog1'!$V$1),'Feat-Func-Development'!$AF$18:$EU$18)</f>
        <v>0</v>
      </c>
      <c r="X24" s="29">
        <f>LOOKUP(2,1/('Feat-Func-Development'!$AF$4:$EU$4&amp;'Feat-Func-Development'!$AF$5:$EU$5='aggregated FIP Data Prog1'!$A24&amp;'aggregated FIP Data Prog1'!$V$1),'Feat-Func-Development'!$AF$19:$EU$19)</f>
        <v>0</v>
      </c>
      <c r="Y24" s="29">
        <f>LOOKUP(2,1/('Feat-Func-Development'!$AF$4:$EU$4&amp;'Feat-Func-Development'!$AF$5:$EU$5='aggregated FIP Data Prog1'!$A24&amp;'aggregated FIP Data Prog1'!$V$1),'Feat-Func-Development'!$AF$20:$EU$20)</f>
        <v>0</v>
      </c>
      <c r="Z24" s="29">
        <f>LOOKUP(2,1/('Feat-Func-Development'!$AF$4:$EU$4&amp;'Feat-Func-Development'!$AF$5:$EU$5='aggregated FIP Data Prog1'!$A24&amp;'aggregated FIP Data Prog1'!$V$1),'Feat-Func-Development'!$AF$21:$EU$21)</f>
        <v>7</v>
      </c>
      <c r="AA24" s="29">
        <f>LOOKUP(2,1/('Feat-Func-Development'!$AF$4:$EU$4&amp;'Feat-Func-Development'!$AF$5:$EU$5='aggregated FIP Data Prog1'!$A24&amp;'aggregated FIP Data Prog1'!$V$1),'Feat-Func-Development'!$AF$22:$EU$22)</f>
        <v>0</v>
      </c>
      <c r="AB24" s="29">
        <f>LOOKUP(2,1/('Feat-Func-Development'!$AF$4:$EU$4&amp;'Feat-Func-Development'!$AF$5:$EU$5='aggregated FIP Data Prog1'!$A24&amp;'aggregated FIP Data Prog1'!$V$1),'Feat-Func-Development'!$AF$23:$EU$23)</f>
        <v>0</v>
      </c>
      <c r="AC24" s="29">
        <f>LOOKUP(2,1/('Feat-Func-Development'!$AF$4:$EU$4&amp;'Feat-Func-Development'!$AF$5:$EU$5='aggregated FIP Data Prog1'!$A24&amp;'aggregated FIP Data Prog1'!$V$1),'Feat-Func-Development'!$AF$24:$EU$24)</f>
        <v>0</v>
      </c>
    </row>
    <row r="25" spans="1:192">
      <c r="A25" s="226">
        <f t="shared" si="9"/>
        <v>639</v>
      </c>
      <c r="B25" s="227" t="str">
        <f>IF(C25="","",HLOOKUP(C25,'Configuration | Scaling'!$E$13:$Y$46,3,FALSE))</f>
        <v/>
      </c>
      <c r="C25" s="228" t="str">
        <f>IF(COUNTIF(C$4:C24,LOOKUP(A25,'Configuration | Scaling'!$E$15:$Y$15,_GPDS__List))=0,LOOKUP(A25,'Configuration | Scaling'!$E$15:$Y$15,_GPDS__List),"")</f>
        <v/>
      </c>
      <c r="D25" s="228"/>
      <c r="E25" s="229">
        <f t="shared" si="0"/>
        <v>638</v>
      </c>
      <c r="F25" s="235">
        <f t="shared" si="1"/>
        <v>1</v>
      </c>
      <c r="G25" s="235">
        <f t="shared" si="2"/>
        <v>0</v>
      </c>
      <c r="H25" s="235">
        <f t="shared" si="3"/>
        <v>1</v>
      </c>
      <c r="I25" s="235">
        <f t="shared" si="4"/>
        <v>1</v>
      </c>
      <c r="J25" s="235">
        <f t="shared" si="5"/>
        <v>1</v>
      </c>
      <c r="K25" s="235">
        <f t="shared" si="6"/>
        <v>1</v>
      </c>
      <c r="L25" s="235">
        <f t="shared" si="7"/>
        <v>0</v>
      </c>
      <c r="M25" s="236">
        <f t="shared" si="8"/>
        <v>0</v>
      </c>
      <c r="N25" s="232">
        <f>LOOKUP(2,1/('Feat-Func-Development'!$AF$4:$EU$4&amp;'Feat-Func-Development'!$AF$5:$EU$5='aggregated FIP Data Prog1'!$A25&amp;'aggregated FIP Data Prog1'!$N$1),'Feat-Func-Development'!$AF$17:$EU$17)</f>
        <v>0</v>
      </c>
      <c r="O25" s="232">
        <f>LOOKUP(2,1/('Feat-Func-Development'!$AF$4:$EU$4&amp;'Feat-Func-Development'!$AF$5:$EU$5='aggregated FIP Data Prog1'!$A25&amp;'aggregated FIP Data Prog1'!$N$1),'Feat-Func-Development'!$AF$18:$EU$18)</f>
        <v>0</v>
      </c>
      <c r="P25" s="232">
        <f>LOOKUP(2,1/('Feat-Func-Development'!$AF$4:$EU$4&amp;'Feat-Func-Development'!$AF$5:$EU$5='aggregated FIP Data Prog1'!$A25&amp;'aggregated FIP Data Prog1'!$N$1),'Feat-Func-Development'!$AF$19:$EU$19)</f>
        <v>0</v>
      </c>
      <c r="Q25" s="232">
        <f>LOOKUP(2,1/('Feat-Func-Development'!$AF$4:$EU$4&amp;'Feat-Func-Development'!$AF$5:$EU$5='aggregated FIP Data Prog1'!$A25&amp;'aggregated FIP Data Prog1'!$N$1),'Feat-Func-Development'!$AF$20:$EU$20)</f>
        <v>0</v>
      </c>
      <c r="R25" s="232">
        <f>LOOKUP(2,1/('Feat-Func-Development'!$AF$4:$EU$4&amp;'Feat-Func-Development'!$AF$5:$EU$5='aggregated FIP Data Prog1'!$A25&amp;'aggregated FIP Data Prog1'!$N$1),'Feat-Func-Development'!$AF$21:$EU$21)</f>
        <v>0</v>
      </c>
      <c r="S25" s="232">
        <f>LOOKUP(2,1/('Feat-Func-Development'!$AF$4:$EU$4&amp;'Feat-Func-Development'!$AF$5:$EU$5='aggregated FIP Data Prog1'!$A25&amp;'aggregated FIP Data Prog1'!$N$1),'Feat-Func-Development'!$AF$22:$EU$22)</f>
        <v>7</v>
      </c>
      <c r="T25" s="232">
        <f>LOOKUP(2,1/('Feat-Func-Development'!$AF$4:$EU$4&amp;'Feat-Func-Development'!$AF$5:$EU$5='aggregated FIP Data Prog1'!$A25&amp;'aggregated FIP Data Prog1'!$N$1),'Feat-Func-Development'!$AF$23:$EU$23)</f>
        <v>0</v>
      </c>
      <c r="U25" s="232">
        <f>LOOKUP(2,1/('Feat-Func-Development'!$AF$4:$EU$4&amp;'Feat-Func-Development'!$AF$5:$EU$5='aggregated FIP Data Prog1'!$A25&amp;'aggregated FIP Data Prog1'!$N$1),'Feat-Func-Development'!$AF$24:$EU$24)</f>
        <v>0</v>
      </c>
      <c r="V25" s="29">
        <f>LOOKUP(2,1/('Feat-Func-Development'!$AF$4:$EU$4&amp;'Feat-Func-Development'!$AF$5:$EU$5='aggregated FIP Data Prog1'!$A25&amp;'aggregated FIP Data Prog1'!$V$1),'Feat-Func-Development'!$AF$17:$EU$17)</f>
        <v>0</v>
      </c>
      <c r="W25" s="29">
        <f>LOOKUP(2,1/('Feat-Func-Development'!$AF$4:$EU$4&amp;'Feat-Func-Development'!$AF$5:$EU$5='aggregated FIP Data Prog1'!$A25&amp;'aggregated FIP Data Prog1'!$V$1),'Feat-Func-Development'!$AF$18:$EU$18)</f>
        <v>0</v>
      </c>
      <c r="X25" s="29">
        <f>LOOKUP(2,1/('Feat-Func-Development'!$AF$4:$EU$4&amp;'Feat-Func-Development'!$AF$5:$EU$5='aggregated FIP Data Prog1'!$A25&amp;'aggregated FIP Data Prog1'!$V$1),'Feat-Func-Development'!$AF$19:$EU$19)</f>
        <v>0</v>
      </c>
      <c r="Y25" s="29">
        <f>LOOKUP(2,1/('Feat-Func-Development'!$AF$4:$EU$4&amp;'Feat-Func-Development'!$AF$5:$EU$5='aggregated FIP Data Prog1'!$A25&amp;'aggregated FIP Data Prog1'!$V$1),'Feat-Func-Development'!$AF$20:$EU$20)</f>
        <v>0</v>
      </c>
      <c r="Z25" s="29">
        <f>LOOKUP(2,1/('Feat-Func-Development'!$AF$4:$EU$4&amp;'Feat-Func-Development'!$AF$5:$EU$5='aggregated FIP Data Prog1'!$A25&amp;'aggregated FIP Data Prog1'!$V$1),'Feat-Func-Development'!$AF$21:$EU$21)</f>
        <v>7</v>
      </c>
      <c r="AA25" s="29">
        <f>LOOKUP(2,1/('Feat-Func-Development'!$AF$4:$EU$4&amp;'Feat-Func-Development'!$AF$5:$EU$5='aggregated FIP Data Prog1'!$A25&amp;'aggregated FIP Data Prog1'!$V$1),'Feat-Func-Development'!$AF$22:$EU$22)</f>
        <v>0</v>
      </c>
      <c r="AB25" s="29">
        <f>LOOKUP(2,1/('Feat-Func-Development'!$AF$4:$EU$4&amp;'Feat-Func-Development'!$AF$5:$EU$5='aggregated FIP Data Prog1'!$A25&amp;'aggregated FIP Data Prog1'!$V$1),'Feat-Func-Development'!$AF$23:$EU$23)</f>
        <v>0</v>
      </c>
      <c r="AC25" s="29">
        <f>LOOKUP(2,1/('Feat-Func-Development'!$AF$4:$EU$4&amp;'Feat-Func-Development'!$AF$5:$EU$5='aggregated FIP Data Prog1'!$A25&amp;'aggregated FIP Data Prog1'!$V$1),'Feat-Func-Development'!$AF$24:$EU$24)</f>
        <v>0</v>
      </c>
    </row>
    <row r="26" spans="1:192">
      <c r="A26" s="226">
        <f t="shared" si="9"/>
        <v>670</v>
      </c>
      <c r="B26" s="227" t="str">
        <f>IF(C26="","",HLOOKUP(C26,'Configuration | Scaling'!$E$13:$Y$46,3,FALSE))</f>
        <v/>
      </c>
      <c r="C26" s="228" t="str">
        <f>IF(COUNTIF(C$4:C25,LOOKUP(A26,'Configuration | Scaling'!$E$15:$Y$15,_GPDS__List))=0,LOOKUP(A26,'Configuration | Scaling'!$E$15:$Y$15,_GPDS__List),"")</f>
        <v/>
      </c>
      <c r="D26" s="228"/>
      <c r="E26" s="229">
        <f t="shared" si="0"/>
        <v>669</v>
      </c>
      <c r="F26" s="235">
        <f t="shared" si="1"/>
        <v>1</v>
      </c>
      <c r="G26" s="235">
        <f t="shared" si="2"/>
        <v>0</v>
      </c>
      <c r="H26" s="235">
        <f t="shared" si="3"/>
        <v>1</v>
      </c>
      <c r="I26" s="235">
        <f t="shared" si="4"/>
        <v>1</v>
      </c>
      <c r="J26" s="235">
        <f t="shared" si="5"/>
        <v>1</v>
      </c>
      <c r="K26" s="235">
        <f t="shared" si="6"/>
        <v>1</v>
      </c>
      <c r="L26" s="235">
        <f t="shared" si="7"/>
        <v>0</v>
      </c>
      <c r="M26" s="236">
        <f t="shared" si="8"/>
        <v>0</v>
      </c>
      <c r="N26" s="232">
        <f>LOOKUP(2,1/('Feat-Func-Development'!$AF$4:$EU$4&amp;'Feat-Func-Development'!$AF$5:$EU$5='aggregated FIP Data Prog1'!$A26&amp;'aggregated FIP Data Prog1'!$N$1),'Feat-Func-Development'!$AF$17:$EU$17)</f>
        <v>0</v>
      </c>
      <c r="O26" s="232">
        <f>LOOKUP(2,1/('Feat-Func-Development'!$AF$4:$EU$4&amp;'Feat-Func-Development'!$AF$5:$EU$5='aggregated FIP Data Prog1'!$A26&amp;'aggregated FIP Data Prog1'!$N$1),'Feat-Func-Development'!$AF$18:$EU$18)</f>
        <v>0</v>
      </c>
      <c r="P26" s="232">
        <f>LOOKUP(2,1/('Feat-Func-Development'!$AF$4:$EU$4&amp;'Feat-Func-Development'!$AF$5:$EU$5='aggregated FIP Data Prog1'!$A26&amp;'aggregated FIP Data Prog1'!$N$1),'Feat-Func-Development'!$AF$19:$EU$19)</f>
        <v>0</v>
      </c>
      <c r="Q26" s="232">
        <f>LOOKUP(2,1/('Feat-Func-Development'!$AF$4:$EU$4&amp;'Feat-Func-Development'!$AF$5:$EU$5='aggregated FIP Data Prog1'!$A26&amp;'aggregated FIP Data Prog1'!$N$1),'Feat-Func-Development'!$AF$20:$EU$20)</f>
        <v>0</v>
      </c>
      <c r="R26" s="232">
        <f>LOOKUP(2,1/('Feat-Func-Development'!$AF$4:$EU$4&amp;'Feat-Func-Development'!$AF$5:$EU$5='aggregated FIP Data Prog1'!$A26&amp;'aggregated FIP Data Prog1'!$N$1),'Feat-Func-Development'!$AF$21:$EU$21)</f>
        <v>0</v>
      </c>
      <c r="S26" s="232">
        <f>LOOKUP(2,1/('Feat-Func-Development'!$AF$4:$EU$4&amp;'Feat-Func-Development'!$AF$5:$EU$5='aggregated FIP Data Prog1'!$A26&amp;'aggregated FIP Data Prog1'!$N$1),'Feat-Func-Development'!$AF$22:$EU$22)</f>
        <v>7</v>
      </c>
      <c r="T26" s="232">
        <f>LOOKUP(2,1/('Feat-Func-Development'!$AF$4:$EU$4&amp;'Feat-Func-Development'!$AF$5:$EU$5='aggregated FIP Data Prog1'!$A26&amp;'aggregated FIP Data Prog1'!$N$1),'Feat-Func-Development'!$AF$23:$EU$23)</f>
        <v>0</v>
      </c>
      <c r="U26" s="232">
        <f>LOOKUP(2,1/('Feat-Func-Development'!$AF$4:$EU$4&amp;'Feat-Func-Development'!$AF$5:$EU$5='aggregated FIP Data Prog1'!$A26&amp;'aggregated FIP Data Prog1'!$N$1),'Feat-Func-Development'!$AF$24:$EU$24)</f>
        <v>0</v>
      </c>
      <c r="V26" s="29">
        <f>LOOKUP(2,1/('Feat-Func-Development'!$AF$4:$EU$4&amp;'Feat-Func-Development'!$AF$5:$EU$5='aggregated FIP Data Prog1'!$A26&amp;'aggregated FIP Data Prog1'!$V$1),'Feat-Func-Development'!$AF$17:$EU$17)</f>
        <v>0</v>
      </c>
      <c r="W26" s="29">
        <f>LOOKUP(2,1/('Feat-Func-Development'!$AF$4:$EU$4&amp;'Feat-Func-Development'!$AF$5:$EU$5='aggregated FIP Data Prog1'!$A26&amp;'aggregated FIP Data Prog1'!$V$1),'Feat-Func-Development'!$AF$18:$EU$18)</f>
        <v>0</v>
      </c>
      <c r="X26" s="29">
        <f>LOOKUP(2,1/('Feat-Func-Development'!$AF$4:$EU$4&amp;'Feat-Func-Development'!$AF$5:$EU$5='aggregated FIP Data Prog1'!$A26&amp;'aggregated FIP Data Prog1'!$V$1),'Feat-Func-Development'!$AF$19:$EU$19)</f>
        <v>0</v>
      </c>
      <c r="Y26" s="29">
        <f>LOOKUP(2,1/('Feat-Func-Development'!$AF$4:$EU$4&amp;'Feat-Func-Development'!$AF$5:$EU$5='aggregated FIP Data Prog1'!$A26&amp;'aggregated FIP Data Prog1'!$V$1),'Feat-Func-Development'!$AF$20:$EU$20)</f>
        <v>0</v>
      </c>
      <c r="Z26" s="29">
        <f>LOOKUP(2,1/('Feat-Func-Development'!$AF$4:$EU$4&amp;'Feat-Func-Development'!$AF$5:$EU$5='aggregated FIP Data Prog1'!$A26&amp;'aggregated FIP Data Prog1'!$V$1),'Feat-Func-Development'!$AF$21:$EU$21)</f>
        <v>7</v>
      </c>
      <c r="AA26" s="29">
        <f>LOOKUP(2,1/('Feat-Func-Development'!$AF$4:$EU$4&amp;'Feat-Func-Development'!$AF$5:$EU$5='aggregated FIP Data Prog1'!$A26&amp;'aggregated FIP Data Prog1'!$V$1),'Feat-Func-Development'!$AF$22:$EU$22)</f>
        <v>0</v>
      </c>
      <c r="AB26" s="29">
        <f>LOOKUP(2,1/('Feat-Func-Development'!$AF$4:$EU$4&amp;'Feat-Func-Development'!$AF$5:$EU$5='aggregated FIP Data Prog1'!$A26&amp;'aggregated FIP Data Prog1'!$V$1),'Feat-Func-Development'!$AF$23:$EU$23)</f>
        <v>0</v>
      </c>
      <c r="AC26" s="29">
        <f>LOOKUP(2,1/('Feat-Func-Development'!$AF$4:$EU$4&amp;'Feat-Func-Development'!$AF$5:$EU$5='aggregated FIP Data Prog1'!$A26&amp;'aggregated FIP Data Prog1'!$V$1),'Feat-Func-Development'!$AF$24:$EU$24)</f>
        <v>0</v>
      </c>
    </row>
    <row r="27" spans="1:192">
      <c r="A27" s="226">
        <f t="shared" si="9"/>
        <v>700</v>
      </c>
      <c r="B27" s="227">
        <f>IF(C27="","",HLOOKUP(C27,'Configuration | Scaling'!$E$13:$Y$46,3,FALSE))</f>
        <v>671</v>
      </c>
      <c r="C27" s="228" t="str">
        <f>IF(COUNTIF(C$4:C26,LOOKUP(A27,'Configuration | Scaling'!$E$15:$Y$15,_GPDS__List))=0,LOOKUP(A27,'Configuration | Scaling'!$E$15:$Y$15,_GPDS__List),"")</f>
        <v>TT</v>
      </c>
      <c r="D27" s="228"/>
      <c r="E27" s="229">
        <f t="shared" si="0"/>
        <v>670</v>
      </c>
      <c r="F27" s="235">
        <f t="shared" si="1"/>
        <v>1</v>
      </c>
      <c r="G27" s="235">
        <f t="shared" si="2"/>
        <v>0</v>
      </c>
      <c r="H27" s="235">
        <f t="shared" si="3"/>
        <v>1</v>
      </c>
      <c r="I27" s="235">
        <f t="shared" si="4"/>
        <v>1</v>
      </c>
      <c r="J27" s="235">
        <f t="shared" si="5"/>
        <v>1</v>
      </c>
      <c r="K27" s="235">
        <f t="shared" si="6"/>
        <v>1</v>
      </c>
      <c r="L27" s="235">
        <f t="shared" si="7"/>
        <v>0</v>
      </c>
      <c r="M27" s="236">
        <f t="shared" si="8"/>
        <v>0</v>
      </c>
      <c r="N27" s="232">
        <f>LOOKUP(2,1/('Feat-Func-Development'!$AF$4:$EU$4&amp;'Feat-Func-Development'!$AF$5:$EU$5='aggregated FIP Data Prog1'!$A27&amp;'aggregated FIP Data Prog1'!$N$1),'Feat-Func-Development'!$AF$17:$EU$17)</f>
        <v>0</v>
      </c>
      <c r="O27" s="232">
        <f>LOOKUP(2,1/('Feat-Func-Development'!$AF$4:$EU$4&amp;'Feat-Func-Development'!$AF$5:$EU$5='aggregated FIP Data Prog1'!$A27&amp;'aggregated FIP Data Prog1'!$N$1),'Feat-Func-Development'!$AF$18:$EU$18)</f>
        <v>0</v>
      </c>
      <c r="P27" s="232">
        <f>LOOKUP(2,1/('Feat-Func-Development'!$AF$4:$EU$4&amp;'Feat-Func-Development'!$AF$5:$EU$5='aggregated FIP Data Prog1'!$A27&amp;'aggregated FIP Data Prog1'!$N$1),'Feat-Func-Development'!$AF$19:$EU$19)</f>
        <v>0</v>
      </c>
      <c r="Q27" s="232">
        <f>LOOKUP(2,1/('Feat-Func-Development'!$AF$4:$EU$4&amp;'Feat-Func-Development'!$AF$5:$EU$5='aggregated FIP Data Prog1'!$A27&amp;'aggregated FIP Data Prog1'!$N$1),'Feat-Func-Development'!$AF$20:$EU$20)</f>
        <v>0</v>
      </c>
      <c r="R27" s="232">
        <f>LOOKUP(2,1/('Feat-Func-Development'!$AF$4:$EU$4&amp;'Feat-Func-Development'!$AF$5:$EU$5='aggregated FIP Data Prog1'!$A27&amp;'aggregated FIP Data Prog1'!$N$1),'Feat-Func-Development'!$AF$21:$EU$21)</f>
        <v>0</v>
      </c>
      <c r="S27" s="232">
        <f>LOOKUP(2,1/('Feat-Func-Development'!$AF$4:$EU$4&amp;'Feat-Func-Development'!$AF$5:$EU$5='aggregated FIP Data Prog1'!$A27&amp;'aggregated FIP Data Prog1'!$N$1),'Feat-Func-Development'!$AF$22:$EU$22)</f>
        <v>7</v>
      </c>
      <c r="T27" s="232">
        <f>LOOKUP(2,1/('Feat-Func-Development'!$AF$4:$EU$4&amp;'Feat-Func-Development'!$AF$5:$EU$5='aggregated FIP Data Prog1'!$A27&amp;'aggregated FIP Data Prog1'!$N$1),'Feat-Func-Development'!$AF$23:$EU$23)</f>
        <v>0</v>
      </c>
      <c r="U27" s="232">
        <f>LOOKUP(2,1/('Feat-Func-Development'!$AF$4:$EU$4&amp;'Feat-Func-Development'!$AF$5:$EU$5='aggregated FIP Data Prog1'!$A27&amp;'aggregated FIP Data Prog1'!$N$1),'Feat-Func-Development'!$AF$24:$EU$24)</f>
        <v>0</v>
      </c>
      <c r="V27" s="29">
        <f>LOOKUP(2,1/('Feat-Func-Development'!$AF$4:$EU$4&amp;'Feat-Func-Development'!$AF$5:$EU$5='aggregated FIP Data Prog1'!$A27&amp;'aggregated FIP Data Prog1'!$V$1),'Feat-Func-Development'!$AF$17:$EU$17)</f>
        <v>0</v>
      </c>
      <c r="W27" s="29">
        <f>LOOKUP(2,1/('Feat-Func-Development'!$AF$4:$EU$4&amp;'Feat-Func-Development'!$AF$5:$EU$5='aggregated FIP Data Prog1'!$A27&amp;'aggregated FIP Data Prog1'!$V$1),'Feat-Func-Development'!$AF$18:$EU$18)</f>
        <v>0</v>
      </c>
      <c r="X27" s="29">
        <f>LOOKUP(2,1/('Feat-Func-Development'!$AF$4:$EU$4&amp;'Feat-Func-Development'!$AF$5:$EU$5='aggregated FIP Data Prog1'!$A27&amp;'aggregated FIP Data Prog1'!$V$1),'Feat-Func-Development'!$AF$19:$EU$19)</f>
        <v>0</v>
      </c>
      <c r="Y27" s="29">
        <f>LOOKUP(2,1/('Feat-Func-Development'!$AF$4:$EU$4&amp;'Feat-Func-Development'!$AF$5:$EU$5='aggregated FIP Data Prog1'!$A27&amp;'aggregated FIP Data Prog1'!$V$1),'Feat-Func-Development'!$AF$20:$EU$20)</f>
        <v>0</v>
      </c>
      <c r="Z27" s="29">
        <f>LOOKUP(2,1/('Feat-Func-Development'!$AF$4:$EU$4&amp;'Feat-Func-Development'!$AF$5:$EU$5='aggregated FIP Data Prog1'!$A27&amp;'aggregated FIP Data Prog1'!$V$1),'Feat-Func-Development'!$AF$21:$EU$21)</f>
        <v>7</v>
      </c>
      <c r="AA27" s="29">
        <f>LOOKUP(2,1/('Feat-Func-Development'!$AF$4:$EU$4&amp;'Feat-Func-Development'!$AF$5:$EU$5='aggregated FIP Data Prog1'!$A27&amp;'aggregated FIP Data Prog1'!$V$1),'Feat-Func-Development'!$AF$22:$EU$22)</f>
        <v>0</v>
      </c>
      <c r="AB27" s="29">
        <f>LOOKUP(2,1/('Feat-Func-Development'!$AF$4:$EU$4&amp;'Feat-Func-Development'!$AF$5:$EU$5='aggregated FIP Data Prog1'!$A27&amp;'aggregated FIP Data Prog1'!$V$1),'Feat-Func-Development'!$AF$23:$EU$23)</f>
        <v>0</v>
      </c>
      <c r="AC27" s="29">
        <f>LOOKUP(2,1/('Feat-Func-Development'!$AF$4:$EU$4&amp;'Feat-Func-Development'!$AF$5:$EU$5='aggregated FIP Data Prog1'!$A27&amp;'aggregated FIP Data Prog1'!$V$1),'Feat-Func-Development'!$AF$24:$EU$24)</f>
        <v>0</v>
      </c>
    </row>
    <row r="28" spans="1:192">
      <c r="A28" s="226">
        <f t="shared" si="9"/>
        <v>731</v>
      </c>
      <c r="B28" s="227" t="str">
        <f>IF(C28="","",HLOOKUP(C28,'Configuration | Scaling'!$E$13:$Y$46,3,FALSE))</f>
        <v/>
      </c>
      <c r="C28" s="228" t="str">
        <f>IF(COUNTIF(C$4:C27,LOOKUP(A28,'Configuration | Scaling'!$E$15:$Y$15,_GPDS__List))=0,LOOKUP(A28,'Configuration | Scaling'!$E$15:$Y$15,_GPDS__List),"")</f>
        <v/>
      </c>
      <c r="D28" s="228"/>
      <c r="E28" s="229">
        <f t="shared" si="0"/>
        <v>730</v>
      </c>
      <c r="F28" s="235">
        <f t="shared" si="1"/>
        <v>1</v>
      </c>
      <c r="G28" s="235">
        <f t="shared" si="2"/>
        <v>0</v>
      </c>
      <c r="H28" s="235">
        <f t="shared" si="3"/>
        <v>1</v>
      </c>
      <c r="I28" s="235">
        <f t="shared" si="4"/>
        <v>1</v>
      </c>
      <c r="J28" s="235">
        <f t="shared" si="5"/>
        <v>1</v>
      </c>
      <c r="K28" s="235">
        <f t="shared" si="6"/>
        <v>1</v>
      </c>
      <c r="L28" s="235">
        <f t="shared" si="7"/>
        <v>0</v>
      </c>
      <c r="M28" s="236">
        <f t="shared" si="8"/>
        <v>0</v>
      </c>
      <c r="N28" s="232">
        <f>LOOKUP(2,1/('Feat-Func-Development'!$AF$4:$EU$4&amp;'Feat-Func-Development'!$AF$5:$EU$5='aggregated FIP Data Prog1'!$A28&amp;'aggregated FIP Data Prog1'!$N$1),'Feat-Func-Development'!$AF$17:$EU$17)</f>
        <v>0</v>
      </c>
      <c r="O28" s="232">
        <f>LOOKUP(2,1/('Feat-Func-Development'!$AF$4:$EU$4&amp;'Feat-Func-Development'!$AF$5:$EU$5='aggregated FIP Data Prog1'!$A28&amp;'aggregated FIP Data Prog1'!$N$1),'Feat-Func-Development'!$AF$18:$EU$18)</f>
        <v>0</v>
      </c>
      <c r="P28" s="232">
        <f>LOOKUP(2,1/('Feat-Func-Development'!$AF$4:$EU$4&amp;'Feat-Func-Development'!$AF$5:$EU$5='aggregated FIP Data Prog1'!$A28&amp;'aggregated FIP Data Prog1'!$N$1),'Feat-Func-Development'!$AF$19:$EU$19)</f>
        <v>0</v>
      </c>
      <c r="Q28" s="232">
        <f>LOOKUP(2,1/('Feat-Func-Development'!$AF$4:$EU$4&amp;'Feat-Func-Development'!$AF$5:$EU$5='aggregated FIP Data Prog1'!$A28&amp;'aggregated FIP Data Prog1'!$N$1),'Feat-Func-Development'!$AF$20:$EU$20)</f>
        <v>0</v>
      </c>
      <c r="R28" s="232">
        <f>LOOKUP(2,1/('Feat-Func-Development'!$AF$4:$EU$4&amp;'Feat-Func-Development'!$AF$5:$EU$5='aggregated FIP Data Prog1'!$A28&amp;'aggregated FIP Data Prog1'!$N$1),'Feat-Func-Development'!$AF$21:$EU$21)</f>
        <v>0</v>
      </c>
      <c r="S28" s="232">
        <f>LOOKUP(2,1/('Feat-Func-Development'!$AF$4:$EU$4&amp;'Feat-Func-Development'!$AF$5:$EU$5='aggregated FIP Data Prog1'!$A28&amp;'aggregated FIP Data Prog1'!$N$1),'Feat-Func-Development'!$AF$22:$EU$22)</f>
        <v>7</v>
      </c>
      <c r="T28" s="232">
        <f>LOOKUP(2,1/('Feat-Func-Development'!$AF$4:$EU$4&amp;'Feat-Func-Development'!$AF$5:$EU$5='aggregated FIP Data Prog1'!$A28&amp;'aggregated FIP Data Prog1'!$N$1),'Feat-Func-Development'!$AF$23:$EU$23)</f>
        <v>0</v>
      </c>
      <c r="U28" s="232">
        <f>LOOKUP(2,1/('Feat-Func-Development'!$AF$4:$EU$4&amp;'Feat-Func-Development'!$AF$5:$EU$5='aggregated FIP Data Prog1'!$A28&amp;'aggregated FIP Data Prog1'!$N$1),'Feat-Func-Development'!$AF$24:$EU$24)</f>
        <v>0</v>
      </c>
      <c r="V28" s="29">
        <f>LOOKUP(2,1/('Feat-Func-Development'!$AF$4:$EU$4&amp;'Feat-Func-Development'!$AF$5:$EU$5='aggregated FIP Data Prog1'!$A28&amp;'aggregated FIP Data Prog1'!$V$1),'Feat-Func-Development'!$AF$17:$EU$17)</f>
        <v>0</v>
      </c>
      <c r="W28" s="29">
        <f>LOOKUP(2,1/('Feat-Func-Development'!$AF$4:$EU$4&amp;'Feat-Func-Development'!$AF$5:$EU$5='aggregated FIP Data Prog1'!$A28&amp;'aggregated FIP Data Prog1'!$V$1),'Feat-Func-Development'!$AF$18:$EU$18)</f>
        <v>0</v>
      </c>
      <c r="X28" s="29">
        <f>LOOKUP(2,1/('Feat-Func-Development'!$AF$4:$EU$4&amp;'Feat-Func-Development'!$AF$5:$EU$5='aggregated FIP Data Prog1'!$A28&amp;'aggregated FIP Data Prog1'!$V$1),'Feat-Func-Development'!$AF$19:$EU$19)</f>
        <v>0</v>
      </c>
      <c r="Y28" s="29">
        <f>LOOKUP(2,1/('Feat-Func-Development'!$AF$4:$EU$4&amp;'Feat-Func-Development'!$AF$5:$EU$5='aggregated FIP Data Prog1'!$A28&amp;'aggregated FIP Data Prog1'!$V$1),'Feat-Func-Development'!$AF$20:$EU$20)</f>
        <v>0</v>
      </c>
      <c r="Z28" s="29">
        <f>LOOKUP(2,1/('Feat-Func-Development'!$AF$4:$EU$4&amp;'Feat-Func-Development'!$AF$5:$EU$5='aggregated FIP Data Prog1'!$A28&amp;'aggregated FIP Data Prog1'!$V$1),'Feat-Func-Development'!$AF$21:$EU$21)</f>
        <v>7</v>
      </c>
      <c r="AA28" s="29">
        <f>LOOKUP(2,1/('Feat-Func-Development'!$AF$4:$EU$4&amp;'Feat-Func-Development'!$AF$5:$EU$5='aggregated FIP Data Prog1'!$A28&amp;'aggregated FIP Data Prog1'!$V$1),'Feat-Func-Development'!$AF$22:$EU$22)</f>
        <v>0</v>
      </c>
      <c r="AB28" s="29">
        <f>LOOKUP(2,1/('Feat-Func-Development'!$AF$4:$EU$4&amp;'Feat-Func-Development'!$AF$5:$EU$5='aggregated FIP Data Prog1'!$A28&amp;'aggregated FIP Data Prog1'!$V$1),'Feat-Func-Development'!$AF$23:$EU$23)</f>
        <v>0</v>
      </c>
      <c r="AC28" s="29">
        <f>LOOKUP(2,1/('Feat-Func-Development'!$AF$4:$EU$4&amp;'Feat-Func-Development'!$AF$5:$EU$5='aggregated FIP Data Prog1'!$A28&amp;'aggregated FIP Data Prog1'!$V$1),'Feat-Func-Development'!$AF$24:$EU$24)</f>
        <v>0</v>
      </c>
    </row>
    <row r="29" spans="1:192">
      <c r="A29" s="226">
        <f t="shared" si="9"/>
        <v>762</v>
      </c>
      <c r="B29" s="227">
        <f>IF(C29="","",HLOOKUP(C29,'Configuration | Scaling'!$E$13:$Y$46,3,FALSE))</f>
        <v>732</v>
      </c>
      <c r="C29" s="228" t="str">
        <f>IF(COUNTIF(C$4:C28,LOOKUP(A29,'Configuration | Scaling'!$E$15:$Y$15,_GPDS__List))=0,LOOKUP(A29,'Configuration | Scaling'!$E$15:$Y$15,_GPDS__List),"")</f>
        <v>PP</v>
      </c>
      <c r="D29" s="228"/>
      <c r="E29" s="229">
        <f t="shared" si="0"/>
        <v>731</v>
      </c>
      <c r="F29" s="235">
        <f t="shared" si="1"/>
        <v>1</v>
      </c>
      <c r="G29" s="235">
        <f t="shared" si="2"/>
        <v>0</v>
      </c>
      <c r="H29" s="235">
        <f t="shared" si="3"/>
        <v>1</v>
      </c>
      <c r="I29" s="235">
        <f t="shared" si="4"/>
        <v>1</v>
      </c>
      <c r="J29" s="235">
        <f t="shared" si="5"/>
        <v>1</v>
      </c>
      <c r="K29" s="235">
        <f t="shared" si="6"/>
        <v>1</v>
      </c>
      <c r="L29" s="235">
        <f t="shared" si="7"/>
        <v>0</v>
      </c>
      <c r="M29" s="236">
        <f t="shared" si="8"/>
        <v>0</v>
      </c>
      <c r="N29" s="232">
        <f>LOOKUP(2,1/('Feat-Func-Development'!$AF$4:$EU$4&amp;'Feat-Func-Development'!$AF$5:$EU$5='aggregated FIP Data Prog1'!$A29&amp;'aggregated FIP Data Prog1'!$N$1),'Feat-Func-Development'!$AF$17:$EU$17)</f>
        <v>0</v>
      </c>
      <c r="O29" s="232">
        <f>LOOKUP(2,1/('Feat-Func-Development'!$AF$4:$EU$4&amp;'Feat-Func-Development'!$AF$5:$EU$5='aggregated FIP Data Prog1'!$A29&amp;'aggregated FIP Data Prog1'!$N$1),'Feat-Func-Development'!$AF$18:$EU$18)</f>
        <v>0</v>
      </c>
      <c r="P29" s="232">
        <f>LOOKUP(2,1/('Feat-Func-Development'!$AF$4:$EU$4&amp;'Feat-Func-Development'!$AF$5:$EU$5='aggregated FIP Data Prog1'!$A29&amp;'aggregated FIP Data Prog1'!$N$1),'Feat-Func-Development'!$AF$19:$EU$19)</f>
        <v>0</v>
      </c>
      <c r="Q29" s="232">
        <f>LOOKUP(2,1/('Feat-Func-Development'!$AF$4:$EU$4&amp;'Feat-Func-Development'!$AF$5:$EU$5='aggregated FIP Data Prog1'!$A29&amp;'aggregated FIP Data Prog1'!$N$1),'Feat-Func-Development'!$AF$20:$EU$20)</f>
        <v>0</v>
      </c>
      <c r="R29" s="232">
        <f>LOOKUP(2,1/('Feat-Func-Development'!$AF$4:$EU$4&amp;'Feat-Func-Development'!$AF$5:$EU$5='aggregated FIP Data Prog1'!$A29&amp;'aggregated FIP Data Prog1'!$N$1),'Feat-Func-Development'!$AF$21:$EU$21)</f>
        <v>0</v>
      </c>
      <c r="S29" s="232">
        <f>LOOKUP(2,1/('Feat-Func-Development'!$AF$4:$EU$4&amp;'Feat-Func-Development'!$AF$5:$EU$5='aggregated FIP Data Prog1'!$A29&amp;'aggregated FIP Data Prog1'!$N$1),'Feat-Func-Development'!$AF$22:$EU$22)</f>
        <v>7</v>
      </c>
      <c r="T29" s="232">
        <f>LOOKUP(2,1/('Feat-Func-Development'!$AF$4:$EU$4&amp;'Feat-Func-Development'!$AF$5:$EU$5='aggregated FIP Data Prog1'!$A29&amp;'aggregated FIP Data Prog1'!$N$1),'Feat-Func-Development'!$AF$23:$EU$23)</f>
        <v>0</v>
      </c>
      <c r="U29" s="232">
        <f>LOOKUP(2,1/('Feat-Func-Development'!$AF$4:$EU$4&amp;'Feat-Func-Development'!$AF$5:$EU$5='aggregated FIP Data Prog1'!$A29&amp;'aggregated FIP Data Prog1'!$N$1),'Feat-Func-Development'!$AF$24:$EU$24)</f>
        <v>0</v>
      </c>
      <c r="V29" s="29">
        <f>LOOKUP(2,1/('Feat-Func-Development'!$AF$4:$EU$4&amp;'Feat-Func-Development'!$AF$5:$EU$5='aggregated FIP Data Prog1'!$A29&amp;'aggregated FIP Data Prog1'!$V$1),'Feat-Func-Development'!$AF$17:$EU$17)</f>
        <v>0</v>
      </c>
      <c r="W29" s="29">
        <f>LOOKUP(2,1/('Feat-Func-Development'!$AF$4:$EU$4&amp;'Feat-Func-Development'!$AF$5:$EU$5='aggregated FIP Data Prog1'!$A29&amp;'aggregated FIP Data Prog1'!$V$1),'Feat-Func-Development'!$AF$18:$EU$18)</f>
        <v>0</v>
      </c>
      <c r="X29" s="29">
        <f>LOOKUP(2,1/('Feat-Func-Development'!$AF$4:$EU$4&amp;'Feat-Func-Development'!$AF$5:$EU$5='aggregated FIP Data Prog1'!$A29&amp;'aggregated FIP Data Prog1'!$V$1),'Feat-Func-Development'!$AF$19:$EU$19)</f>
        <v>0</v>
      </c>
      <c r="Y29" s="29">
        <f>LOOKUP(2,1/('Feat-Func-Development'!$AF$4:$EU$4&amp;'Feat-Func-Development'!$AF$5:$EU$5='aggregated FIP Data Prog1'!$A29&amp;'aggregated FIP Data Prog1'!$V$1),'Feat-Func-Development'!$AF$20:$EU$20)</f>
        <v>0</v>
      </c>
      <c r="Z29" s="29">
        <f>LOOKUP(2,1/('Feat-Func-Development'!$AF$4:$EU$4&amp;'Feat-Func-Development'!$AF$5:$EU$5='aggregated FIP Data Prog1'!$A29&amp;'aggregated FIP Data Prog1'!$V$1),'Feat-Func-Development'!$AF$21:$EU$21)</f>
        <v>7</v>
      </c>
      <c r="AA29" s="29">
        <f>LOOKUP(2,1/('Feat-Func-Development'!$AF$4:$EU$4&amp;'Feat-Func-Development'!$AF$5:$EU$5='aggregated FIP Data Prog1'!$A29&amp;'aggregated FIP Data Prog1'!$V$1),'Feat-Func-Development'!$AF$22:$EU$22)</f>
        <v>0</v>
      </c>
      <c r="AB29" s="29">
        <f>LOOKUP(2,1/('Feat-Func-Development'!$AF$4:$EU$4&amp;'Feat-Func-Development'!$AF$5:$EU$5='aggregated FIP Data Prog1'!$A29&amp;'aggregated FIP Data Prog1'!$V$1),'Feat-Func-Development'!$AF$23:$EU$23)</f>
        <v>0</v>
      </c>
      <c r="AC29" s="29">
        <f>LOOKUP(2,1/('Feat-Func-Development'!$AF$4:$EU$4&amp;'Feat-Func-Development'!$AF$5:$EU$5='aggregated FIP Data Prog1'!$A29&amp;'aggregated FIP Data Prog1'!$V$1),'Feat-Func-Development'!$AF$24:$EU$24)</f>
        <v>0</v>
      </c>
    </row>
    <row r="30" spans="1:192">
      <c r="A30" s="226">
        <f t="shared" si="9"/>
        <v>790</v>
      </c>
      <c r="B30" s="227" t="str">
        <f>IF(C30="","",HLOOKUP(C30,'Configuration | Scaling'!$E$13:$Y$46,3,FALSE))</f>
        <v/>
      </c>
      <c r="C30" s="228" t="str">
        <f>IF(COUNTIF(C$4:C29,LOOKUP(A30,'Configuration | Scaling'!$E$15:$Y$15,_GPDS__List))=0,LOOKUP(A30,'Configuration | Scaling'!$E$15:$Y$15,_GPDS__List),"")</f>
        <v/>
      </c>
      <c r="D30" s="228"/>
      <c r="E30" s="229">
        <f t="shared" si="0"/>
        <v>789</v>
      </c>
      <c r="F30" s="235">
        <f t="shared" si="1"/>
        <v>1</v>
      </c>
      <c r="G30" s="235">
        <f t="shared" si="2"/>
        <v>0</v>
      </c>
      <c r="H30" s="235">
        <f t="shared" si="3"/>
        <v>1</v>
      </c>
      <c r="I30" s="235">
        <f t="shared" si="4"/>
        <v>1</v>
      </c>
      <c r="J30" s="235">
        <f t="shared" si="5"/>
        <v>1</v>
      </c>
      <c r="K30" s="235">
        <f t="shared" si="6"/>
        <v>1</v>
      </c>
      <c r="L30" s="235">
        <f t="shared" si="7"/>
        <v>0.8571428571428571</v>
      </c>
      <c r="M30" s="236">
        <f t="shared" si="8"/>
        <v>0</v>
      </c>
      <c r="N30" s="232">
        <f>LOOKUP(2,1/('Feat-Func-Development'!$AF$4:$EU$4&amp;'Feat-Func-Development'!$AF$5:$EU$5='aggregated FIP Data Prog1'!$A30&amp;'aggregated FIP Data Prog1'!$N$1),'Feat-Func-Development'!$AF$17:$EU$17)</f>
        <v>0</v>
      </c>
      <c r="O30" s="232">
        <f>LOOKUP(2,1/('Feat-Func-Development'!$AF$4:$EU$4&amp;'Feat-Func-Development'!$AF$5:$EU$5='aggregated FIP Data Prog1'!$A30&amp;'aggregated FIP Data Prog1'!$N$1),'Feat-Func-Development'!$AF$18:$EU$18)</f>
        <v>0</v>
      </c>
      <c r="P30" s="232">
        <f>LOOKUP(2,1/('Feat-Func-Development'!$AF$4:$EU$4&amp;'Feat-Func-Development'!$AF$5:$EU$5='aggregated FIP Data Prog1'!$A30&amp;'aggregated FIP Data Prog1'!$N$1),'Feat-Func-Development'!$AF$19:$EU$19)</f>
        <v>0</v>
      </c>
      <c r="Q30" s="232">
        <f>LOOKUP(2,1/('Feat-Func-Development'!$AF$4:$EU$4&amp;'Feat-Func-Development'!$AF$5:$EU$5='aggregated FIP Data Prog1'!$A30&amp;'aggregated FIP Data Prog1'!$N$1),'Feat-Func-Development'!$AF$20:$EU$20)</f>
        <v>0</v>
      </c>
      <c r="R30" s="232">
        <f>LOOKUP(2,1/('Feat-Func-Development'!$AF$4:$EU$4&amp;'Feat-Func-Development'!$AF$5:$EU$5='aggregated FIP Data Prog1'!$A30&amp;'aggregated FIP Data Prog1'!$N$1),'Feat-Func-Development'!$AF$21:$EU$21)</f>
        <v>0</v>
      </c>
      <c r="S30" s="232">
        <f>LOOKUP(2,1/('Feat-Func-Development'!$AF$4:$EU$4&amp;'Feat-Func-Development'!$AF$5:$EU$5='aggregated FIP Data Prog1'!$A30&amp;'aggregated FIP Data Prog1'!$N$1),'Feat-Func-Development'!$AF$22:$EU$22)</f>
        <v>1</v>
      </c>
      <c r="T30" s="232">
        <f>LOOKUP(2,1/('Feat-Func-Development'!$AF$4:$EU$4&amp;'Feat-Func-Development'!$AF$5:$EU$5='aggregated FIP Data Prog1'!$A30&amp;'aggregated FIP Data Prog1'!$N$1),'Feat-Func-Development'!$AF$23:$EU$23)</f>
        <v>6</v>
      </c>
      <c r="U30" s="232">
        <f>LOOKUP(2,1/('Feat-Func-Development'!$AF$4:$EU$4&amp;'Feat-Func-Development'!$AF$5:$EU$5='aggregated FIP Data Prog1'!$A30&amp;'aggregated FIP Data Prog1'!$N$1),'Feat-Func-Development'!$AF$24:$EU$24)</f>
        <v>0</v>
      </c>
      <c r="V30" s="29">
        <f>LOOKUP(2,1/('Feat-Func-Development'!$AF$4:$EU$4&amp;'Feat-Func-Development'!$AF$5:$EU$5='aggregated FIP Data Prog1'!$A30&amp;'aggregated FIP Data Prog1'!$V$1),'Feat-Func-Development'!$AF$17:$EU$17)</f>
        <v>0</v>
      </c>
      <c r="W30" s="29">
        <f>LOOKUP(2,1/('Feat-Func-Development'!$AF$4:$EU$4&amp;'Feat-Func-Development'!$AF$5:$EU$5='aggregated FIP Data Prog1'!$A30&amp;'aggregated FIP Data Prog1'!$V$1),'Feat-Func-Development'!$AF$18:$EU$18)</f>
        <v>0</v>
      </c>
      <c r="X30" s="29">
        <f>LOOKUP(2,1/('Feat-Func-Development'!$AF$4:$EU$4&amp;'Feat-Func-Development'!$AF$5:$EU$5='aggregated FIP Data Prog1'!$A30&amp;'aggregated FIP Data Prog1'!$V$1),'Feat-Func-Development'!$AF$19:$EU$19)</f>
        <v>0</v>
      </c>
      <c r="Y30" s="29">
        <f>LOOKUP(2,1/('Feat-Func-Development'!$AF$4:$EU$4&amp;'Feat-Func-Development'!$AF$5:$EU$5='aggregated FIP Data Prog1'!$A30&amp;'aggregated FIP Data Prog1'!$V$1),'Feat-Func-Development'!$AF$20:$EU$20)</f>
        <v>0</v>
      </c>
      <c r="Z30" s="29">
        <f>LOOKUP(2,1/('Feat-Func-Development'!$AF$4:$EU$4&amp;'Feat-Func-Development'!$AF$5:$EU$5='aggregated FIP Data Prog1'!$A30&amp;'aggregated FIP Data Prog1'!$V$1),'Feat-Func-Development'!$AF$21:$EU$21)</f>
        <v>7</v>
      </c>
      <c r="AA30" s="29">
        <f>LOOKUP(2,1/('Feat-Func-Development'!$AF$4:$EU$4&amp;'Feat-Func-Development'!$AF$5:$EU$5='aggregated FIP Data Prog1'!$A30&amp;'aggregated FIP Data Prog1'!$V$1),'Feat-Func-Development'!$AF$22:$EU$22)</f>
        <v>0</v>
      </c>
      <c r="AB30" s="29">
        <f>LOOKUP(2,1/('Feat-Func-Development'!$AF$4:$EU$4&amp;'Feat-Func-Development'!$AF$5:$EU$5='aggregated FIP Data Prog1'!$A30&amp;'aggregated FIP Data Prog1'!$V$1),'Feat-Func-Development'!$AF$23:$EU$23)</f>
        <v>0</v>
      </c>
      <c r="AC30" s="29">
        <f>LOOKUP(2,1/('Feat-Func-Development'!$AF$4:$EU$4&amp;'Feat-Func-Development'!$AF$5:$EU$5='aggregated FIP Data Prog1'!$A30&amp;'aggregated FIP Data Prog1'!$V$1),'Feat-Func-Development'!$AF$24:$EU$24)</f>
        <v>0</v>
      </c>
    </row>
    <row r="31" spans="1:192">
      <c r="A31" s="226">
        <f t="shared" si="9"/>
        <v>821</v>
      </c>
      <c r="B31" s="227">
        <f>IF(C31="","",HLOOKUP(C31,'Configuration | Scaling'!$E$13:$Y$46,3,FALSE))</f>
        <v>791</v>
      </c>
      <c r="C31" s="228" t="str">
        <f>IF(COUNTIF(C$4:C30,LOOKUP(A31,'Configuration | Scaling'!$E$15:$Y$15,_GPDS__List))=0,LOOKUP(A31,'Configuration | Scaling'!$E$15:$Y$15,_GPDS__List),"")</f>
        <v>MP1</v>
      </c>
      <c r="D31" s="228"/>
      <c r="E31" s="229">
        <f t="shared" si="0"/>
        <v>790</v>
      </c>
      <c r="F31" s="235">
        <f t="shared" si="1"/>
        <v>1</v>
      </c>
      <c r="G31" s="235">
        <f t="shared" si="2"/>
        <v>0</v>
      </c>
      <c r="H31" s="235">
        <f t="shared" si="3"/>
        <v>1</v>
      </c>
      <c r="I31" s="235">
        <f t="shared" si="4"/>
        <v>1</v>
      </c>
      <c r="J31" s="235">
        <f t="shared" si="5"/>
        <v>1</v>
      </c>
      <c r="K31" s="235">
        <f t="shared" si="6"/>
        <v>1</v>
      </c>
      <c r="L31" s="235">
        <f t="shared" si="7"/>
        <v>0.8571428571428571</v>
      </c>
      <c r="M31" s="236">
        <f t="shared" si="8"/>
        <v>0</v>
      </c>
      <c r="N31" s="232">
        <f>LOOKUP(2,1/('Feat-Func-Development'!$AF$4:$EU$4&amp;'Feat-Func-Development'!$AF$5:$EU$5='aggregated FIP Data Prog1'!$A31&amp;'aggregated FIP Data Prog1'!$N$1),'Feat-Func-Development'!$AF$17:$EU$17)</f>
        <v>0</v>
      </c>
      <c r="O31" s="232">
        <f>LOOKUP(2,1/('Feat-Func-Development'!$AF$4:$EU$4&amp;'Feat-Func-Development'!$AF$5:$EU$5='aggregated FIP Data Prog1'!$A31&amp;'aggregated FIP Data Prog1'!$N$1),'Feat-Func-Development'!$AF$18:$EU$18)</f>
        <v>0</v>
      </c>
      <c r="P31" s="232">
        <f>LOOKUP(2,1/('Feat-Func-Development'!$AF$4:$EU$4&amp;'Feat-Func-Development'!$AF$5:$EU$5='aggregated FIP Data Prog1'!$A31&amp;'aggregated FIP Data Prog1'!$N$1),'Feat-Func-Development'!$AF$19:$EU$19)</f>
        <v>0</v>
      </c>
      <c r="Q31" s="232">
        <f>LOOKUP(2,1/('Feat-Func-Development'!$AF$4:$EU$4&amp;'Feat-Func-Development'!$AF$5:$EU$5='aggregated FIP Data Prog1'!$A31&amp;'aggregated FIP Data Prog1'!$N$1),'Feat-Func-Development'!$AF$20:$EU$20)</f>
        <v>0</v>
      </c>
      <c r="R31" s="232">
        <f>LOOKUP(2,1/('Feat-Func-Development'!$AF$4:$EU$4&amp;'Feat-Func-Development'!$AF$5:$EU$5='aggregated FIP Data Prog1'!$A31&amp;'aggregated FIP Data Prog1'!$N$1),'Feat-Func-Development'!$AF$21:$EU$21)</f>
        <v>0</v>
      </c>
      <c r="S31" s="232">
        <f>LOOKUP(2,1/('Feat-Func-Development'!$AF$4:$EU$4&amp;'Feat-Func-Development'!$AF$5:$EU$5='aggregated FIP Data Prog1'!$A31&amp;'aggregated FIP Data Prog1'!$N$1),'Feat-Func-Development'!$AF$22:$EU$22)</f>
        <v>1</v>
      </c>
      <c r="T31" s="232">
        <f>LOOKUP(2,1/('Feat-Func-Development'!$AF$4:$EU$4&amp;'Feat-Func-Development'!$AF$5:$EU$5='aggregated FIP Data Prog1'!$A31&amp;'aggregated FIP Data Prog1'!$N$1),'Feat-Func-Development'!$AF$23:$EU$23)</f>
        <v>6</v>
      </c>
      <c r="U31" s="232">
        <f>LOOKUP(2,1/('Feat-Func-Development'!$AF$4:$EU$4&amp;'Feat-Func-Development'!$AF$5:$EU$5='aggregated FIP Data Prog1'!$A31&amp;'aggregated FIP Data Prog1'!$N$1),'Feat-Func-Development'!$AF$24:$EU$24)</f>
        <v>0</v>
      </c>
      <c r="V31" s="29">
        <f>LOOKUP(2,1/('Feat-Func-Development'!$AF$4:$EU$4&amp;'Feat-Func-Development'!$AF$5:$EU$5='aggregated FIP Data Prog1'!$A31&amp;'aggregated FIP Data Prog1'!$V$1),'Feat-Func-Development'!$AF$17:$EU$17)</f>
        <v>0</v>
      </c>
      <c r="W31" s="29">
        <f>LOOKUP(2,1/('Feat-Func-Development'!$AF$4:$EU$4&amp;'Feat-Func-Development'!$AF$5:$EU$5='aggregated FIP Data Prog1'!$A31&amp;'aggregated FIP Data Prog1'!$V$1),'Feat-Func-Development'!$AF$18:$EU$18)</f>
        <v>0</v>
      </c>
      <c r="X31" s="29">
        <f>LOOKUP(2,1/('Feat-Func-Development'!$AF$4:$EU$4&amp;'Feat-Func-Development'!$AF$5:$EU$5='aggregated FIP Data Prog1'!$A31&amp;'aggregated FIP Data Prog1'!$V$1),'Feat-Func-Development'!$AF$19:$EU$19)</f>
        <v>0</v>
      </c>
      <c r="Y31" s="29">
        <f>LOOKUP(2,1/('Feat-Func-Development'!$AF$4:$EU$4&amp;'Feat-Func-Development'!$AF$5:$EU$5='aggregated FIP Data Prog1'!$A31&amp;'aggregated FIP Data Prog1'!$V$1),'Feat-Func-Development'!$AF$20:$EU$20)</f>
        <v>0</v>
      </c>
      <c r="Z31" s="29">
        <f>LOOKUP(2,1/('Feat-Func-Development'!$AF$4:$EU$4&amp;'Feat-Func-Development'!$AF$5:$EU$5='aggregated FIP Data Prog1'!$A31&amp;'aggregated FIP Data Prog1'!$V$1),'Feat-Func-Development'!$AF$21:$EU$21)</f>
        <v>7</v>
      </c>
      <c r="AA31" s="29">
        <f>LOOKUP(2,1/('Feat-Func-Development'!$AF$4:$EU$4&amp;'Feat-Func-Development'!$AF$5:$EU$5='aggregated FIP Data Prog1'!$A31&amp;'aggregated FIP Data Prog1'!$V$1),'Feat-Func-Development'!$AF$22:$EU$22)</f>
        <v>0</v>
      </c>
      <c r="AB31" s="29">
        <f>LOOKUP(2,1/('Feat-Func-Development'!$AF$4:$EU$4&amp;'Feat-Func-Development'!$AF$5:$EU$5='aggregated FIP Data Prog1'!$A31&amp;'aggregated FIP Data Prog1'!$V$1),'Feat-Func-Development'!$AF$23:$EU$23)</f>
        <v>0</v>
      </c>
      <c r="AC31" s="29">
        <f>LOOKUP(2,1/('Feat-Func-Development'!$AF$4:$EU$4&amp;'Feat-Func-Development'!$AF$5:$EU$5='aggregated FIP Data Prog1'!$A31&amp;'aggregated FIP Data Prog1'!$V$1),'Feat-Func-Development'!$AF$24:$EU$24)</f>
        <v>0</v>
      </c>
    </row>
    <row r="32" spans="1:192">
      <c r="A32" s="226">
        <f t="shared" si="9"/>
        <v>851</v>
      </c>
      <c r="B32" s="227" t="str">
        <f>IF(C32="","",HLOOKUP(C32,'Configuration | Scaling'!$E$13:$Y$46,3,FALSE))</f>
        <v/>
      </c>
      <c r="C32" s="228" t="str">
        <f>IF(COUNTIF(C$4:C31,LOOKUP(A32,'Configuration | Scaling'!$E$15:$Y$15,_GPDS__List))=0,LOOKUP(A32,'Configuration | Scaling'!$E$15:$Y$15,_GPDS__List),"")</f>
        <v/>
      </c>
      <c r="D32" s="228"/>
      <c r="E32" s="229">
        <f t="shared" si="0"/>
        <v>850</v>
      </c>
      <c r="F32" s="235">
        <f t="shared" si="1"/>
        <v>1</v>
      </c>
      <c r="G32" s="235">
        <f t="shared" si="2"/>
        <v>0</v>
      </c>
      <c r="H32" s="235">
        <f t="shared" si="3"/>
        <v>1</v>
      </c>
      <c r="I32" s="235">
        <f t="shared" si="4"/>
        <v>1</v>
      </c>
      <c r="J32" s="235">
        <f t="shared" si="5"/>
        <v>1</v>
      </c>
      <c r="K32" s="235">
        <f t="shared" si="6"/>
        <v>1</v>
      </c>
      <c r="L32" s="235">
        <f t="shared" si="7"/>
        <v>0.8571428571428571</v>
      </c>
      <c r="M32" s="236">
        <f t="shared" si="8"/>
        <v>0</v>
      </c>
      <c r="N32" s="232">
        <f>LOOKUP(2,1/('Feat-Func-Development'!$AF$4:$EU$4&amp;'Feat-Func-Development'!$AF$5:$EU$5='aggregated FIP Data Prog1'!$A32&amp;'aggregated FIP Data Prog1'!$N$1),'Feat-Func-Development'!$AF$17:$EU$17)</f>
        <v>0</v>
      </c>
      <c r="O32" s="232">
        <f>LOOKUP(2,1/('Feat-Func-Development'!$AF$4:$EU$4&amp;'Feat-Func-Development'!$AF$5:$EU$5='aggregated FIP Data Prog1'!$A32&amp;'aggregated FIP Data Prog1'!$N$1),'Feat-Func-Development'!$AF$18:$EU$18)</f>
        <v>0</v>
      </c>
      <c r="P32" s="232">
        <f>LOOKUP(2,1/('Feat-Func-Development'!$AF$4:$EU$4&amp;'Feat-Func-Development'!$AF$5:$EU$5='aggregated FIP Data Prog1'!$A32&amp;'aggregated FIP Data Prog1'!$N$1),'Feat-Func-Development'!$AF$19:$EU$19)</f>
        <v>0</v>
      </c>
      <c r="Q32" s="232">
        <f>LOOKUP(2,1/('Feat-Func-Development'!$AF$4:$EU$4&amp;'Feat-Func-Development'!$AF$5:$EU$5='aggregated FIP Data Prog1'!$A32&amp;'aggregated FIP Data Prog1'!$N$1),'Feat-Func-Development'!$AF$20:$EU$20)</f>
        <v>0</v>
      </c>
      <c r="R32" s="232">
        <f>LOOKUP(2,1/('Feat-Func-Development'!$AF$4:$EU$4&amp;'Feat-Func-Development'!$AF$5:$EU$5='aggregated FIP Data Prog1'!$A32&amp;'aggregated FIP Data Prog1'!$N$1),'Feat-Func-Development'!$AF$21:$EU$21)</f>
        <v>0</v>
      </c>
      <c r="S32" s="232">
        <f>LOOKUP(2,1/('Feat-Func-Development'!$AF$4:$EU$4&amp;'Feat-Func-Development'!$AF$5:$EU$5='aggregated FIP Data Prog1'!$A32&amp;'aggregated FIP Data Prog1'!$N$1),'Feat-Func-Development'!$AF$22:$EU$22)</f>
        <v>1</v>
      </c>
      <c r="T32" s="232">
        <f>LOOKUP(2,1/('Feat-Func-Development'!$AF$4:$EU$4&amp;'Feat-Func-Development'!$AF$5:$EU$5='aggregated FIP Data Prog1'!$A32&amp;'aggregated FIP Data Prog1'!$N$1),'Feat-Func-Development'!$AF$23:$EU$23)</f>
        <v>6</v>
      </c>
      <c r="U32" s="232">
        <f>LOOKUP(2,1/('Feat-Func-Development'!$AF$4:$EU$4&amp;'Feat-Func-Development'!$AF$5:$EU$5='aggregated FIP Data Prog1'!$A32&amp;'aggregated FIP Data Prog1'!$N$1),'Feat-Func-Development'!$AF$24:$EU$24)</f>
        <v>0</v>
      </c>
      <c r="V32" s="29">
        <f>LOOKUP(2,1/('Feat-Func-Development'!$AF$4:$EU$4&amp;'Feat-Func-Development'!$AF$5:$EU$5='aggregated FIP Data Prog1'!$A32&amp;'aggregated FIP Data Prog1'!$V$1),'Feat-Func-Development'!$AF$17:$EU$17)</f>
        <v>0</v>
      </c>
      <c r="W32" s="29">
        <f>LOOKUP(2,1/('Feat-Func-Development'!$AF$4:$EU$4&amp;'Feat-Func-Development'!$AF$5:$EU$5='aggregated FIP Data Prog1'!$A32&amp;'aggregated FIP Data Prog1'!$V$1),'Feat-Func-Development'!$AF$18:$EU$18)</f>
        <v>0</v>
      </c>
      <c r="X32" s="29">
        <f>LOOKUP(2,1/('Feat-Func-Development'!$AF$4:$EU$4&amp;'Feat-Func-Development'!$AF$5:$EU$5='aggregated FIP Data Prog1'!$A32&amp;'aggregated FIP Data Prog1'!$V$1),'Feat-Func-Development'!$AF$19:$EU$19)</f>
        <v>0</v>
      </c>
      <c r="Y32" s="29">
        <f>LOOKUP(2,1/('Feat-Func-Development'!$AF$4:$EU$4&amp;'Feat-Func-Development'!$AF$5:$EU$5='aggregated FIP Data Prog1'!$A32&amp;'aggregated FIP Data Prog1'!$V$1),'Feat-Func-Development'!$AF$20:$EU$20)</f>
        <v>0</v>
      </c>
      <c r="Z32" s="29">
        <f>LOOKUP(2,1/('Feat-Func-Development'!$AF$4:$EU$4&amp;'Feat-Func-Development'!$AF$5:$EU$5='aggregated FIP Data Prog1'!$A32&amp;'aggregated FIP Data Prog1'!$V$1),'Feat-Func-Development'!$AF$21:$EU$21)</f>
        <v>7</v>
      </c>
      <c r="AA32" s="29">
        <f>LOOKUP(2,1/('Feat-Func-Development'!$AF$4:$EU$4&amp;'Feat-Func-Development'!$AF$5:$EU$5='aggregated FIP Data Prog1'!$A32&amp;'aggregated FIP Data Prog1'!$V$1),'Feat-Func-Development'!$AF$22:$EU$22)</f>
        <v>0</v>
      </c>
      <c r="AB32" s="29">
        <f>LOOKUP(2,1/('Feat-Func-Development'!$AF$4:$EU$4&amp;'Feat-Func-Development'!$AF$5:$EU$5='aggregated FIP Data Prog1'!$A32&amp;'aggregated FIP Data Prog1'!$V$1),'Feat-Func-Development'!$AF$23:$EU$23)</f>
        <v>0</v>
      </c>
      <c r="AC32" s="29">
        <f>LOOKUP(2,1/('Feat-Func-Development'!$AF$4:$EU$4&amp;'Feat-Func-Development'!$AF$5:$EU$5='aggregated FIP Data Prog1'!$A32&amp;'aggregated FIP Data Prog1'!$V$1),'Feat-Func-Development'!$AF$24:$EU$24)</f>
        <v>0</v>
      </c>
    </row>
    <row r="33" spans="1:29">
      <c r="A33" s="226">
        <f t="shared" si="9"/>
        <v>882</v>
      </c>
      <c r="B33" s="227" t="str">
        <f>IF(C33="","",HLOOKUP(C33,'Configuration | Scaling'!$E$13:$Y$46,3,FALSE))</f>
        <v/>
      </c>
      <c r="C33" s="228" t="str">
        <f>IF(COUNTIF(C$4:C32,LOOKUP(A33,'Configuration | Scaling'!$E$15:$Y$15,_GPDS__List))=0,LOOKUP(A33,'Configuration | Scaling'!$E$15:$Y$15,_GPDS__List),"")</f>
        <v/>
      </c>
      <c r="D33" s="228"/>
      <c r="E33" s="229">
        <f t="shared" si="0"/>
        <v>881</v>
      </c>
      <c r="F33" s="235">
        <f t="shared" si="1"/>
        <v>1</v>
      </c>
      <c r="G33" s="235">
        <f t="shared" si="2"/>
        <v>0</v>
      </c>
      <c r="H33" s="235">
        <f t="shared" si="3"/>
        <v>1</v>
      </c>
      <c r="I33" s="235">
        <f t="shared" si="4"/>
        <v>1</v>
      </c>
      <c r="J33" s="235">
        <f t="shared" si="5"/>
        <v>1</v>
      </c>
      <c r="K33" s="235">
        <f t="shared" si="6"/>
        <v>1</v>
      </c>
      <c r="L33" s="235">
        <f t="shared" si="7"/>
        <v>0.8571428571428571</v>
      </c>
      <c r="M33" s="236">
        <f t="shared" si="8"/>
        <v>0</v>
      </c>
      <c r="N33" s="232">
        <f>LOOKUP(2,1/('Feat-Func-Development'!$AF$4:$EU$4&amp;'Feat-Func-Development'!$AF$5:$EU$5='aggregated FIP Data Prog1'!$A33&amp;'aggregated FIP Data Prog1'!$N$1),'Feat-Func-Development'!$AF$17:$EU$17)</f>
        <v>0</v>
      </c>
      <c r="O33" s="232">
        <f>LOOKUP(2,1/('Feat-Func-Development'!$AF$4:$EU$4&amp;'Feat-Func-Development'!$AF$5:$EU$5='aggregated FIP Data Prog1'!$A33&amp;'aggregated FIP Data Prog1'!$N$1),'Feat-Func-Development'!$AF$18:$EU$18)</f>
        <v>0</v>
      </c>
      <c r="P33" s="232">
        <f>LOOKUP(2,1/('Feat-Func-Development'!$AF$4:$EU$4&amp;'Feat-Func-Development'!$AF$5:$EU$5='aggregated FIP Data Prog1'!$A33&amp;'aggregated FIP Data Prog1'!$N$1),'Feat-Func-Development'!$AF$19:$EU$19)</f>
        <v>0</v>
      </c>
      <c r="Q33" s="232">
        <f>LOOKUP(2,1/('Feat-Func-Development'!$AF$4:$EU$4&amp;'Feat-Func-Development'!$AF$5:$EU$5='aggregated FIP Data Prog1'!$A33&amp;'aggregated FIP Data Prog1'!$N$1),'Feat-Func-Development'!$AF$20:$EU$20)</f>
        <v>0</v>
      </c>
      <c r="R33" s="232">
        <f>LOOKUP(2,1/('Feat-Func-Development'!$AF$4:$EU$4&amp;'Feat-Func-Development'!$AF$5:$EU$5='aggregated FIP Data Prog1'!$A33&amp;'aggregated FIP Data Prog1'!$N$1),'Feat-Func-Development'!$AF$21:$EU$21)</f>
        <v>0</v>
      </c>
      <c r="S33" s="232">
        <f>LOOKUP(2,1/('Feat-Func-Development'!$AF$4:$EU$4&amp;'Feat-Func-Development'!$AF$5:$EU$5='aggregated FIP Data Prog1'!$A33&amp;'aggregated FIP Data Prog1'!$N$1),'Feat-Func-Development'!$AF$22:$EU$22)</f>
        <v>1</v>
      </c>
      <c r="T33" s="232">
        <f>LOOKUP(2,1/('Feat-Func-Development'!$AF$4:$EU$4&amp;'Feat-Func-Development'!$AF$5:$EU$5='aggregated FIP Data Prog1'!$A33&amp;'aggregated FIP Data Prog1'!$N$1),'Feat-Func-Development'!$AF$23:$EU$23)</f>
        <v>1</v>
      </c>
      <c r="U33" s="232">
        <f>LOOKUP(2,1/('Feat-Func-Development'!$AF$4:$EU$4&amp;'Feat-Func-Development'!$AF$5:$EU$5='aggregated FIP Data Prog1'!$A33&amp;'aggregated FIP Data Prog1'!$N$1),'Feat-Func-Development'!$AF$24:$EU$24)</f>
        <v>5</v>
      </c>
      <c r="V33" s="29">
        <f>LOOKUP(2,1/('Feat-Func-Development'!$AF$4:$EU$4&amp;'Feat-Func-Development'!$AF$5:$EU$5='aggregated FIP Data Prog1'!$A33&amp;'aggregated FIP Data Prog1'!$V$1),'Feat-Func-Development'!$AF$17:$EU$17)</f>
        <v>0</v>
      </c>
      <c r="W33" s="29">
        <f>LOOKUP(2,1/('Feat-Func-Development'!$AF$4:$EU$4&amp;'Feat-Func-Development'!$AF$5:$EU$5='aggregated FIP Data Prog1'!$A33&amp;'aggregated FIP Data Prog1'!$V$1),'Feat-Func-Development'!$AF$18:$EU$18)</f>
        <v>0</v>
      </c>
      <c r="X33" s="29">
        <f>LOOKUP(2,1/('Feat-Func-Development'!$AF$4:$EU$4&amp;'Feat-Func-Development'!$AF$5:$EU$5='aggregated FIP Data Prog1'!$A33&amp;'aggregated FIP Data Prog1'!$V$1),'Feat-Func-Development'!$AF$19:$EU$19)</f>
        <v>0</v>
      </c>
      <c r="Y33" s="29">
        <f>LOOKUP(2,1/('Feat-Func-Development'!$AF$4:$EU$4&amp;'Feat-Func-Development'!$AF$5:$EU$5='aggregated FIP Data Prog1'!$A33&amp;'aggregated FIP Data Prog1'!$V$1),'Feat-Func-Development'!$AF$20:$EU$20)</f>
        <v>0</v>
      </c>
      <c r="Z33" s="29">
        <f>LOOKUP(2,1/('Feat-Func-Development'!$AF$4:$EU$4&amp;'Feat-Func-Development'!$AF$5:$EU$5='aggregated FIP Data Prog1'!$A33&amp;'aggregated FIP Data Prog1'!$V$1),'Feat-Func-Development'!$AF$21:$EU$21)</f>
        <v>7</v>
      </c>
      <c r="AA33" s="29">
        <f>LOOKUP(2,1/('Feat-Func-Development'!$AF$4:$EU$4&amp;'Feat-Func-Development'!$AF$5:$EU$5='aggregated FIP Data Prog1'!$A33&amp;'aggregated FIP Data Prog1'!$V$1),'Feat-Func-Development'!$AF$22:$EU$22)</f>
        <v>0</v>
      </c>
      <c r="AB33" s="29">
        <f>LOOKUP(2,1/('Feat-Func-Development'!$AF$4:$EU$4&amp;'Feat-Func-Development'!$AF$5:$EU$5='aggregated FIP Data Prog1'!$A33&amp;'aggregated FIP Data Prog1'!$V$1),'Feat-Func-Development'!$AF$23:$EU$23)</f>
        <v>0</v>
      </c>
      <c r="AC33" s="29">
        <f>LOOKUP(2,1/('Feat-Func-Development'!$AF$4:$EU$4&amp;'Feat-Func-Development'!$AF$5:$EU$5='aggregated FIP Data Prog1'!$A33&amp;'aggregated FIP Data Prog1'!$V$1),'Feat-Func-Development'!$AF$24:$EU$24)</f>
        <v>0</v>
      </c>
    </row>
    <row r="34" spans="1:29">
      <c r="A34" s="226">
        <f t="shared" si="9"/>
        <v>912</v>
      </c>
      <c r="B34" s="227" t="str">
        <f>IF(C34="","",HLOOKUP(C34,'Configuration | Scaling'!$E$13:$Y$46,3,FALSE))</f>
        <v/>
      </c>
      <c r="C34" s="228" t="str">
        <f>IF(COUNTIF(C$4:C33,LOOKUP(A34,'Configuration | Scaling'!$E$15:$Y$15,_GPDS__List))=0,LOOKUP(A34,'Configuration | Scaling'!$E$15:$Y$15,_GPDS__List),"")</f>
        <v/>
      </c>
      <c r="D34" s="228"/>
      <c r="E34" s="229">
        <f t="shared" si="0"/>
        <v>911</v>
      </c>
      <c r="F34" s="235">
        <f t="shared" si="1"/>
        <v>1</v>
      </c>
      <c r="G34" s="235">
        <f t="shared" si="2"/>
        <v>0</v>
      </c>
      <c r="H34" s="235">
        <f t="shared" si="3"/>
        <v>1</v>
      </c>
      <c r="I34" s="235">
        <f t="shared" si="4"/>
        <v>1</v>
      </c>
      <c r="J34" s="235">
        <f t="shared" si="5"/>
        <v>1</v>
      </c>
      <c r="K34" s="235">
        <f t="shared" si="6"/>
        <v>1</v>
      </c>
      <c r="L34" s="235">
        <f t="shared" si="7"/>
        <v>0.8571428571428571</v>
      </c>
      <c r="M34" s="236">
        <f t="shared" si="8"/>
        <v>0</v>
      </c>
      <c r="N34" s="232">
        <f>LOOKUP(2,1/('Feat-Func-Development'!$AF$4:$EU$4&amp;'Feat-Func-Development'!$AF$5:$EU$5='aggregated FIP Data Prog1'!$A34&amp;'aggregated FIP Data Prog1'!$N$1),'Feat-Func-Development'!$AF$17:$EU$17)</f>
        <v>0</v>
      </c>
      <c r="O34" s="232">
        <f>LOOKUP(2,1/('Feat-Func-Development'!$AF$4:$EU$4&amp;'Feat-Func-Development'!$AF$5:$EU$5='aggregated FIP Data Prog1'!$A34&amp;'aggregated FIP Data Prog1'!$N$1),'Feat-Func-Development'!$AF$18:$EU$18)</f>
        <v>0</v>
      </c>
      <c r="P34" s="232">
        <f>LOOKUP(2,1/('Feat-Func-Development'!$AF$4:$EU$4&amp;'Feat-Func-Development'!$AF$5:$EU$5='aggregated FIP Data Prog1'!$A34&amp;'aggregated FIP Data Prog1'!$N$1),'Feat-Func-Development'!$AF$19:$EU$19)</f>
        <v>0</v>
      </c>
      <c r="Q34" s="232">
        <f>LOOKUP(2,1/('Feat-Func-Development'!$AF$4:$EU$4&amp;'Feat-Func-Development'!$AF$5:$EU$5='aggregated FIP Data Prog1'!$A34&amp;'aggregated FIP Data Prog1'!$N$1),'Feat-Func-Development'!$AF$20:$EU$20)</f>
        <v>0</v>
      </c>
      <c r="R34" s="232">
        <f>LOOKUP(2,1/('Feat-Func-Development'!$AF$4:$EU$4&amp;'Feat-Func-Development'!$AF$5:$EU$5='aggregated FIP Data Prog1'!$A34&amp;'aggregated FIP Data Prog1'!$N$1),'Feat-Func-Development'!$AF$21:$EU$21)</f>
        <v>0</v>
      </c>
      <c r="S34" s="232">
        <f>LOOKUP(2,1/('Feat-Func-Development'!$AF$4:$EU$4&amp;'Feat-Func-Development'!$AF$5:$EU$5='aggregated FIP Data Prog1'!$A34&amp;'aggregated FIP Data Prog1'!$N$1),'Feat-Func-Development'!$AF$22:$EU$22)</f>
        <v>1</v>
      </c>
      <c r="T34" s="232">
        <f>LOOKUP(2,1/('Feat-Func-Development'!$AF$4:$EU$4&amp;'Feat-Func-Development'!$AF$5:$EU$5='aggregated FIP Data Prog1'!$A34&amp;'aggregated FIP Data Prog1'!$N$1),'Feat-Func-Development'!$AF$23:$EU$23)</f>
        <v>1</v>
      </c>
      <c r="U34" s="232">
        <f>LOOKUP(2,1/('Feat-Func-Development'!$AF$4:$EU$4&amp;'Feat-Func-Development'!$AF$5:$EU$5='aggregated FIP Data Prog1'!$A34&amp;'aggregated FIP Data Prog1'!$N$1),'Feat-Func-Development'!$AF$24:$EU$24)</f>
        <v>5</v>
      </c>
      <c r="V34" s="29">
        <f>LOOKUP(2,1/('Feat-Func-Development'!$AF$4:$EU$4&amp;'Feat-Func-Development'!$AF$5:$EU$5='aggregated FIP Data Prog1'!$A34&amp;'aggregated FIP Data Prog1'!$V$1),'Feat-Func-Development'!$AF$17:$EU$17)</f>
        <v>0</v>
      </c>
      <c r="W34" s="29">
        <f>LOOKUP(2,1/('Feat-Func-Development'!$AF$4:$EU$4&amp;'Feat-Func-Development'!$AF$5:$EU$5='aggregated FIP Data Prog1'!$A34&amp;'aggregated FIP Data Prog1'!$V$1),'Feat-Func-Development'!$AF$18:$EU$18)</f>
        <v>0</v>
      </c>
      <c r="X34" s="29">
        <f>LOOKUP(2,1/('Feat-Func-Development'!$AF$4:$EU$4&amp;'Feat-Func-Development'!$AF$5:$EU$5='aggregated FIP Data Prog1'!$A34&amp;'aggregated FIP Data Prog1'!$V$1),'Feat-Func-Development'!$AF$19:$EU$19)</f>
        <v>0</v>
      </c>
      <c r="Y34" s="29">
        <f>LOOKUP(2,1/('Feat-Func-Development'!$AF$4:$EU$4&amp;'Feat-Func-Development'!$AF$5:$EU$5='aggregated FIP Data Prog1'!$A34&amp;'aggregated FIP Data Prog1'!$V$1),'Feat-Func-Development'!$AF$20:$EU$20)</f>
        <v>0</v>
      </c>
      <c r="Z34" s="29">
        <f>LOOKUP(2,1/('Feat-Func-Development'!$AF$4:$EU$4&amp;'Feat-Func-Development'!$AF$5:$EU$5='aggregated FIP Data Prog1'!$A34&amp;'aggregated FIP Data Prog1'!$V$1),'Feat-Func-Development'!$AF$21:$EU$21)</f>
        <v>7</v>
      </c>
      <c r="AA34" s="29">
        <f>LOOKUP(2,1/('Feat-Func-Development'!$AF$4:$EU$4&amp;'Feat-Func-Development'!$AF$5:$EU$5='aggregated FIP Data Prog1'!$A34&amp;'aggregated FIP Data Prog1'!$V$1),'Feat-Func-Development'!$AF$22:$EU$22)</f>
        <v>0</v>
      </c>
      <c r="AB34" s="29">
        <f>LOOKUP(2,1/('Feat-Func-Development'!$AF$4:$EU$4&amp;'Feat-Func-Development'!$AF$5:$EU$5='aggregated FIP Data Prog1'!$A34&amp;'aggregated FIP Data Prog1'!$V$1),'Feat-Func-Development'!$AF$23:$EU$23)</f>
        <v>0</v>
      </c>
      <c r="AC34" s="29">
        <f>LOOKUP(2,1/('Feat-Func-Development'!$AF$4:$EU$4&amp;'Feat-Func-Development'!$AF$5:$EU$5='aggregated FIP Data Prog1'!$A34&amp;'aggregated FIP Data Prog1'!$V$1),'Feat-Func-Development'!$AF$24:$EU$24)</f>
        <v>0</v>
      </c>
    </row>
    <row r="35" spans="1:29">
      <c r="A35" s="226">
        <f t="shared" si="9"/>
        <v>943</v>
      </c>
      <c r="B35" s="227" t="str">
        <f>IF(C35="","",HLOOKUP(C35,'Configuration | Scaling'!$E$13:$Y$46,3,FALSE))</f>
        <v/>
      </c>
      <c r="C35" s="228" t="str">
        <f>IF(COUNTIF(C$4:C34,LOOKUP(A35,'Configuration | Scaling'!$E$15:$Y$15,_GPDS__List))=0,LOOKUP(A35,'Configuration | Scaling'!$E$15:$Y$15,_GPDS__List),"")</f>
        <v/>
      </c>
      <c r="D35" s="228"/>
      <c r="E35" s="229">
        <f t="shared" si="0"/>
        <v>942</v>
      </c>
      <c r="F35" s="235">
        <f t="shared" si="1"/>
        <v>1</v>
      </c>
      <c r="G35" s="235">
        <f t="shared" si="2"/>
        <v>0</v>
      </c>
      <c r="H35" s="235">
        <f t="shared" si="3"/>
        <v>1</v>
      </c>
      <c r="I35" s="235">
        <f t="shared" si="4"/>
        <v>1</v>
      </c>
      <c r="J35" s="235">
        <f t="shared" si="5"/>
        <v>1</v>
      </c>
      <c r="K35" s="235">
        <f t="shared" si="6"/>
        <v>1</v>
      </c>
      <c r="L35" s="235">
        <f t="shared" si="7"/>
        <v>0.8571428571428571</v>
      </c>
      <c r="M35" s="236">
        <f t="shared" si="8"/>
        <v>0</v>
      </c>
      <c r="N35" s="232">
        <f>LOOKUP(2,1/('Feat-Func-Development'!$AF$4:$EU$4&amp;'Feat-Func-Development'!$AF$5:$EU$5='aggregated FIP Data Prog1'!$A35&amp;'aggregated FIP Data Prog1'!$N$1),'Feat-Func-Development'!$AF$17:$EU$17)</f>
        <v>0</v>
      </c>
      <c r="O35" s="232">
        <f>LOOKUP(2,1/('Feat-Func-Development'!$AF$4:$EU$4&amp;'Feat-Func-Development'!$AF$5:$EU$5='aggregated FIP Data Prog1'!$A35&amp;'aggregated FIP Data Prog1'!$N$1),'Feat-Func-Development'!$AF$18:$EU$18)</f>
        <v>0</v>
      </c>
      <c r="P35" s="232">
        <f>LOOKUP(2,1/('Feat-Func-Development'!$AF$4:$EU$4&amp;'Feat-Func-Development'!$AF$5:$EU$5='aggregated FIP Data Prog1'!$A35&amp;'aggregated FIP Data Prog1'!$N$1),'Feat-Func-Development'!$AF$19:$EU$19)</f>
        <v>0</v>
      </c>
      <c r="Q35" s="232">
        <f>LOOKUP(2,1/('Feat-Func-Development'!$AF$4:$EU$4&amp;'Feat-Func-Development'!$AF$5:$EU$5='aggregated FIP Data Prog1'!$A35&amp;'aggregated FIP Data Prog1'!$N$1),'Feat-Func-Development'!$AF$20:$EU$20)</f>
        <v>0</v>
      </c>
      <c r="R35" s="232">
        <f>LOOKUP(2,1/('Feat-Func-Development'!$AF$4:$EU$4&amp;'Feat-Func-Development'!$AF$5:$EU$5='aggregated FIP Data Prog1'!$A35&amp;'aggregated FIP Data Prog1'!$N$1),'Feat-Func-Development'!$AF$21:$EU$21)</f>
        <v>0</v>
      </c>
      <c r="S35" s="232">
        <f>LOOKUP(2,1/('Feat-Func-Development'!$AF$4:$EU$4&amp;'Feat-Func-Development'!$AF$5:$EU$5='aggregated FIP Data Prog1'!$A35&amp;'aggregated FIP Data Prog1'!$N$1),'Feat-Func-Development'!$AF$22:$EU$22)</f>
        <v>1</v>
      </c>
      <c r="T35" s="232">
        <f>LOOKUP(2,1/('Feat-Func-Development'!$AF$4:$EU$4&amp;'Feat-Func-Development'!$AF$5:$EU$5='aggregated FIP Data Prog1'!$A35&amp;'aggregated FIP Data Prog1'!$N$1),'Feat-Func-Development'!$AF$23:$EU$23)</f>
        <v>1</v>
      </c>
      <c r="U35" s="232">
        <f>LOOKUP(2,1/('Feat-Func-Development'!$AF$4:$EU$4&amp;'Feat-Func-Development'!$AF$5:$EU$5='aggregated FIP Data Prog1'!$A35&amp;'aggregated FIP Data Prog1'!$N$1),'Feat-Func-Development'!$AF$24:$EU$24)</f>
        <v>5</v>
      </c>
      <c r="V35" s="29">
        <f>LOOKUP(2,1/('Feat-Func-Development'!$AF$4:$EU$4&amp;'Feat-Func-Development'!$AF$5:$EU$5='aggregated FIP Data Prog1'!$A35&amp;'aggregated FIP Data Prog1'!$V$1),'Feat-Func-Development'!$AF$17:$EU$17)</f>
        <v>0</v>
      </c>
      <c r="W35" s="29">
        <f>LOOKUP(2,1/('Feat-Func-Development'!$AF$4:$EU$4&amp;'Feat-Func-Development'!$AF$5:$EU$5='aggregated FIP Data Prog1'!$A35&amp;'aggregated FIP Data Prog1'!$V$1),'Feat-Func-Development'!$AF$18:$EU$18)</f>
        <v>0</v>
      </c>
      <c r="X35" s="29">
        <f>LOOKUP(2,1/('Feat-Func-Development'!$AF$4:$EU$4&amp;'Feat-Func-Development'!$AF$5:$EU$5='aggregated FIP Data Prog1'!$A35&amp;'aggregated FIP Data Prog1'!$V$1),'Feat-Func-Development'!$AF$19:$EU$19)</f>
        <v>0</v>
      </c>
      <c r="Y35" s="29">
        <f>LOOKUP(2,1/('Feat-Func-Development'!$AF$4:$EU$4&amp;'Feat-Func-Development'!$AF$5:$EU$5='aggregated FIP Data Prog1'!$A35&amp;'aggregated FIP Data Prog1'!$V$1),'Feat-Func-Development'!$AF$20:$EU$20)</f>
        <v>0</v>
      </c>
      <c r="Z35" s="29">
        <f>LOOKUP(2,1/('Feat-Func-Development'!$AF$4:$EU$4&amp;'Feat-Func-Development'!$AF$5:$EU$5='aggregated FIP Data Prog1'!$A35&amp;'aggregated FIP Data Prog1'!$V$1),'Feat-Func-Development'!$AF$21:$EU$21)</f>
        <v>7</v>
      </c>
      <c r="AA35" s="29">
        <f>LOOKUP(2,1/('Feat-Func-Development'!$AF$4:$EU$4&amp;'Feat-Func-Development'!$AF$5:$EU$5='aggregated FIP Data Prog1'!$A35&amp;'aggregated FIP Data Prog1'!$V$1),'Feat-Func-Development'!$AF$22:$EU$22)</f>
        <v>0</v>
      </c>
      <c r="AB35" s="29">
        <f>LOOKUP(2,1/('Feat-Func-Development'!$AF$4:$EU$4&amp;'Feat-Func-Development'!$AF$5:$EU$5='aggregated FIP Data Prog1'!$A35&amp;'aggregated FIP Data Prog1'!$V$1),'Feat-Func-Development'!$AF$23:$EU$23)</f>
        <v>0</v>
      </c>
      <c r="AC35" s="29">
        <f>LOOKUP(2,1/('Feat-Func-Development'!$AF$4:$EU$4&amp;'Feat-Func-Development'!$AF$5:$EU$5='aggregated FIP Data Prog1'!$A35&amp;'aggregated FIP Data Prog1'!$V$1),'Feat-Func-Development'!$AF$24:$EU$24)</f>
        <v>0</v>
      </c>
    </row>
    <row r="36" spans="1:29">
      <c r="A36" s="226">
        <f t="shared" si="9"/>
        <v>974</v>
      </c>
      <c r="B36" s="227">
        <f>IF(C36="","",HLOOKUP(C36,'Configuration | Scaling'!$E$13:$Y$46,3,FALSE))</f>
        <v>944</v>
      </c>
      <c r="C36" s="228" t="str">
        <f>IF(COUNTIF(C$4:C35,LOOKUP(A36,'Configuration | Scaling'!$E$15:$Y$15,_GPDS__List))=0,LOOKUP(A36,'Configuration | Scaling'!$E$15:$Y$15,_GPDS__List),"")</f>
        <v>MP2</v>
      </c>
      <c r="D36" s="228"/>
      <c r="E36" s="229">
        <f t="shared" ref="E36:E63" si="10">IF(B36&lt;&gt;"",B36-$B$4,A36-B$4)</f>
        <v>943</v>
      </c>
      <c r="F36" s="235">
        <f t="shared" si="1"/>
        <v>1</v>
      </c>
      <c r="G36" s="235">
        <f t="shared" si="2"/>
        <v>0</v>
      </c>
      <c r="H36" s="235">
        <f t="shared" si="3"/>
        <v>1</v>
      </c>
      <c r="I36" s="235">
        <f t="shared" si="4"/>
        <v>1</v>
      </c>
      <c r="J36" s="235">
        <f t="shared" si="5"/>
        <v>1</v>
      </c>
      <c r="K36" s="235">
        <f t="shared" si="6"/>
        <v>1</v>
      </c>
      <c r="L36" s="235">
        <f t="shared" si="7"/>
        <v>0.8571428571428571</v>
      </c>
      <c r="M36" s="236">
        <f t="shared" si="8"/>
        <v>0</v>
      </c>
      <c r="N36" s="232">
        <f>LOOKUP(2,1/('Feat-Func-Development'!$AF$4:$EU$4&amp;'Feat-Func-Development'!$AF$5:$EU$5='aggregated FIP Data Prog1'!$A36&amp;'aggregated FIP Data Prog1'!$N$1),'Feat-Func-Development'!$AF$17:$EU$17)</f>
        <v>0</v>
      </c>
      <c r="O36" s="232">
        <f>LOOKUP(2,1/('Feat-Func-Development'!$AF$4:$EU$4&amp;'Feat-Func-Development'!$AF$5:$EU$5='aggregated FIP Data Prog1'!$A36&amp;'aggregated FIP Data Prog1'!$N$1),'Feat-Func-Development'!$AF$18:$EU$18)</f>
        <v>0</v>
      </c>
      <c r="P36" s="232">
        <f>LOOKUP(2,1/('Feat-Func-Development'!$AF$4:$EU$4&amp;'Feat-Func-Development'!$AF$5:$EU$5='aggregated FIP Data Prog1'!$A36&amp;'aggregated FIP Data Prog1'!$N$1),'Feat-Func-Development'!$AF$19:$EU$19)</f>
        <v>0</v>
      </c>
      <c r="Q36" s="232">
        <f>LOOKUP(2,1/('Feat-Func-Development'!$AF$4:$EU$4&amp;'Feat-Func-Development'!$AF$5:$EU$5='aggregated FIP Data Prog1'!$A36&amp;'aggregated FIP Data Prog1'!$N$1),'Feat-Func-Development'!$AF$20:$EU$20)</f>
        <v>0</v>
      </c>
      <c r="R36" s="232">
        <f>LOOKUP(2,1/('Feat-Func-Development'!$AF$4:$EU$4&amp;'Feat-Func-Development'!$AF$5:$EU$5='aggregated FIP Data Prog1'!$A36&amp;'aggregated FIP Data Prog1'!$N$1),'Feat-Func-Development'!$AF$21:$EU$21)</f>
        <v>0</v>
      </c>
      <c r="S36" s="232">
        <f>LOOKUP(2,1/('Feat-Func-Development'!$AF$4:$EU$4&amp;'Feat-Func-Development'!$AF$5:$EU$5='aggregated FIP Data Prog1'!$A36&amp;'aggregated FIP Data Prog1'!$N$1),'Feat-Func-Development'!$AF$22:$EU$22)</f>
        <v>1</v>
      </c>
      <c r="T36" s="232">
        <f>LOOKUP(2,1/('Feat-Func-Development'!$AF$4:$EU$4&amp;'Feat-Func-Development'!$AF$5:$EU$5='aggregated FIP Data Prog1'!$A36&amp;'aggregated FIP Data Prog1'!$N$1),'Feat-Func-Development'!$AF$23:$EU$23)</f>
        <v>1</v>
      </c>
      <c r="U36" s="232">
        <f>LOOKUP(2,1/('Feat-Func-Development'!$AF$4:$EU$4&amp;'Feat-Func-Development'!$AF$5:$EU$5='aggregated FIP Data Prog1'!$A36&amp;'aggregated FIP Data Prog1'!$N$1),'Feat-Func-Development'!$AF$24:$EU$24)</f>
        <v>5</v>
      </c>
      <c r="V36" s="29">
        <f>LOOKUP(2,1/('Feat-Func-Development'!$AF$4:$EU$4&amp;'Feat-Func-Development'!$AF$5:$EU$5='aggregated FIP Data Prog1'!$A36&amp;'aggregated FIP Data Prog1'!$V$1),'Feat-Func-Development'!$AF$17:$EU$17)</f>
        <v>0</v>
      </c>
      <c r="W36" s="29">
        <f>LOOKUP(2,1/('Feat-Func-Development'!$AF$4:$EU$4&amp;'Feat-Func-Development'!$AF$5:$EU$5='aggregated FIP Data Prog1'!$A36&amp;'aggregated FIP Data Prog1'!$V$1),'Feat-Func-Development'!$AF$18:$EU$18)</f>
        <v>0</v>
      </c>
      <c r="X36" s="29">
        <f>LOOKUP(2,1/('Feat-Func-Development'!$AF$4:$EU$4&amp;'Feat-Func-Development'!$AF$5:$EU$5='aggregated FIP Data Prog1'!$A36&amp;'aggregated FIP Data Prog1'!$V$1),'Feat-Func-Development'!$AF$19:$EU$19)</f>
        <v>0</v>
      </c>
      <c r="Y36" s="29">
        <f>LOOKUP(2,1/('Feat-Func-Development'!$AF$4:$EU$4&amp;'Feat-Func-Development'!$AF$5:$EU$5='aggregated FIP Data Prog1'!$A36&amp;'aggregated FIP Data Prog1'!$V$1),'Feat-Func-Development'!$AF$20:$EU$20)</f>
        <v>0</v>
      </c>
      <c r="Z36" s="29">
        <f>LOOKUP(2,1/('Feat-Func-Development'!$AF$4:$EU$4&amp;'Feat-Func-Development'!$AF$5:$EU$5='aggregated FIP Data Prog1'!$A36&amp;'aggregated FIP Data Prog1'!$V$1),'Feat-Func-Development'!$AF$21:$EU$21)</f>
        <v>7</v>
      </c>
      <c r="AA36" s="29">
        <f>LOOKUP(2,1/('Feat-Func-Development'!$AF$4:$EU$4&amp;'Feat-Func-Development'!$AF$5:$EU$5='aggregated FIP Data Prog1'!$A36&amp;'aggregated FIP Data Prog1'!$V$1),'Feat-Func-Development'!$AF$22:$EU$22)</f>
        <v>0</v>
      </c>
      <c r="AB36" s="29">
        <f>LOOKUP(2,1/('Feat-Func-Development'!$AF$4:$EU$4&amp;'Feat-Func-Development'!$AF$5:$EU$5='aggregated FIP Data Prog1'!$A36&amp;'aggregated FIP Data Prog1'!$V$1),'Feat-Func-Development'!$AF$23:$EU$23)</f>
        <v>0</v>
      </c>
      <c r="AC36" s="29">
        <f>LOOKUP(2,1/('Feat-Func-Development'!$AF$4:$EU$4&amp;'Feat-Func-Development'!$AF$5:$EU$5='aggregated FIP Data Prog1'!$A36&amp;'aggregated FIP Data Prog1'!$V$1),'Feat-Func-Development'!$AF$24:$EU$24)</f>
        <v>0</v>
      </c>
    </row>
    <row r="37" spans="1:29">
      <c r="A37" s="226">
        <f t="shared" si="9"/>
        <v>1004</v>
      </c>
      <c r="B37" s="227">
        <f>IF(C37="","",HLOOKUP(C37,'Configuration | Scaling'!$E$13:$Y$46,3,FALSE))</f>
        <v>975</v>
      </c>
      <c r="C37" s="228" t="str">
        <f>IF(COUNTIF(C$4:C36,LOOKUP(A37,'Configuration | Scaling'!$E$15:$Y$15,_GPDS__List))=0,LOOKUP(A37,'Configuration | Scaling'!$E$15:$Y$15,_GPDS__List),"")</f>
        <v>OKTB</v>
      </c>
      <c r="D37" s="228"/>
      <c r="E37" s="229">
        <f t="shared" si="10"/>
        <v>974</v>
      </c>
      <c r="F37" s="235">
        <f t="shared" si="1"/>
        <v>1</v>
      </c>
      <c r="G37" s="235">
        <f t="shared" si="2"/>
        <v>0</v>
      </c>
      <c r="H37" s="235">
        <f t="shared" si="3"/>
        <v>1</v>
      </c>
      <c r="I37" s="235">
        <f t="shared" si="4"/>
        <v>1</v>
      </c>
      <c r="J37" s="235">
        <f t="shared" si="5"/>
        <v>1</v>
      </c>
      <c r="K37" s="235">
        <f t="shared" si="6"/>
        <v>1</v>
      </c>
      <c r="L37" s="235">
        <f t="shared" si="7"/>
        <v>0.8571428571428571</v>
      </c>
      <c r="M37" s="236">
        <f t="shared" si="8"/>
        <v>0</v>
      </c>
      <c r="N37" s="232">
        <f>LOOKUP(2,1/('Feat-Func-Development'!$AF$4:$EU$4&amp;'Feat-Func-Development'!$AF$5:$EU$5='aggregated FIP Data Prog1'!$A37&amp;'aggregated FIP Data Prog1'!$N$1),'Feat-Func-Development'!$AF$17:$EU$17)</f>
        <v>0</v>
      </c>
      <c r="O37" s="232">
        <f>LOOKUP(2,1/('Feat-Func-Development'!$AF$4:$EU$4&amp;'Feat-Func-Development'!$AF$5:$EU$5='aggregated FIP Data Prog1'!$A37&amp;'aggregated FIP Data Prog1'!$N$1),'Feat-Func-Development'!$AF$18:$EU$18)</f>
        <v>0</v>
      </c>
      <c r="P37" s="232">
        <f>LOOKUP(2,1/('Feat-Func-Development'!$AF$4:$EU$4&amp;'Feat-Func-Development'!$AF$5:$EU$5='aggregated FIP Data Prog1'!$A37&amp;'aggregated FIP Data Prog1'!$N$1),'Feat-Func-Development'!$AF$19:$EU$19)</f>
        <v>0</v>
      </c>
      <c r="Q37" s="232">
        <f>LOOKUP(2,1/('Feat-Func-Development'!$AF$4:$EU$4&amp;'Feat-Func-Development'!$AF$5:$EU$5='aggregated FIP Data Prog1'!$A37&amp;'aggregated FIP Data Prog1'!$N$1),'Feat-Func-Development'!$AF$20:$EU$20)</f>
        <v>0</v>
      </c>
      <c r="R37" s="232">
        <f>LOOKUP(2,1/('Feat-Func-Development'!$AF$4:$EU$4&amp;'Feat-Func-Development'!$AF$5:$EU$5='aggregated FIP Data Prog1'!$A37&amp;'aggregated FIP Data Prog1'!$N$1),'Feat-Func-Development'!$AF$21:$EU$21)</f>
        <v>0</v>
      </c>
      <c r="S37" s="232">
        <f>LOOKUP(2,1/('Feat-Func-Development'!$AF$4:$EU$4&amp;'Feat-Func-Development'!$AF$5:$EU$5='aggregated FIP Data Prog1'!$A37&amp;'aggregated FIP Data Prog1'!$N$1),'Feat-Func-Development'!$AF$22:$EU$22)</f>
        <v>1</v>
      </c>
      <c r="T37" s="232">
        <f>LOOKUP(2,1/('Feat-Func-Development'!$AF$4:$EU$4&amp;'Feat-Func-Development'!$AF$5:$EU$5='aggregated FIP Data Prog1'!$A37&amp;'aggregated FIP Data Prog1'!$N$1),'Feat-Func-Development'!$AF$23:$EU$23)</f>
        <v>1</v>
      </c>
      <c r="U37" s="232">
        <f>LOOKUP(2,1/('Feat-Func-Development'!$AF$4:$EU$4&amp;'Feat-Func-Development'!$AF$5:$EU$5='aggregated FIP Data Prog1'!$A37&amp;'aggregated FIP Data Prog1'!$N$1),'Feat-Func-Development'!$AF$24:$EU$24)</f>
        <v>5</v>
      </c>
      <c r="V37" s="29">
        <f>LOOKUP(2,1/('Feat-Func-Development'!$AF$4:$EU$4&amp;'Feat-Func-Development'!$AF$5:$EU$5='aggregated FIP Data Prog1'!$A37&amp;'aggregated FIP Data Prog1'!$V$1),'Feat-Func-Development'!$AF$17:$EU$17)</f>
        <v>0</v>
      </c>
      <c r="W37" s="29">
        <f>LOOKUP(2,1/('Feat-Func-Development'!$AF$4:$EU$4&amp;'Feat-Func-Development'!$AF$5:$EU$5='aggregated FIP Data Prog1'!$A37&amp;'aggregated FIP Data Prog1'!$V$1),'Feat-Func-Development'!$AF$18:$EU$18)</f>
        <v>0</v>
      </c>
      <c r="X37" s="29">
        <f>LOOKUP(2,1/('Feat-Func-Development'!$AF$4:$EU$4&amp;'Feat-Func-Development'!$AF$5:$EU$5='aggregated FIP Data Prog1'!$A37&amp;'aggregated FIP Data Prog1'!$V$1),'Feat-Func-Development'!$AF$19:$EU$19)</f>
        <v>0</v>
      </c>
      <c r="Y37" s="29">
        <f>LOOKUP(2,1/('Feat-Func-Development'!$AF$4:$EU$4&amp;'Feat-Func-Development'!$AF$5:$EU$5='aggregated FIP Data Prog1'!$A37&amp;'aggregated FIP Data Prog1'!$V$1),'Feat-Func-Development'!$AF$20:$EU$20)</f>
        <v>0</v>
      </c>
      <c r="Z37" s="29">
        <f>LOOKUP(2,1/('Feat-Func-Development'!$AF$4:$EU$4&amp;'Feat-Func-Development'!$AF$5:$EU$5='aggregated FIP Data Prog1'!$A37&amp;'aggregated FIP Data Prog1'!$V$1),'Feat-Func-Development'!$AF$21:$EU$21)</f>
        <v>7</v>
      </c>
      <c r="AA37" s="29">
        <f>LOOKUP(2,1/('Feat-Func-Development'!$AF$4:$EU$4&amp;'Feat-Func-Development'!$AF$5:$EU$5='aggregated FIP Data Prog1'!$A37&amp;'aggregated FIP Data Prog1'!$V$1),'Feat-Func-Development'!$AF$22:$EU$22)</f>
        <v>0</v>
      </c>
      <c r="AB37" s="29">
        <f>LOOKUP(2,1/('Feat-Func-Development'!$AF$4:$EU$4&amp;'Feat-Func-Development'!$AF$5:$EU$5='aggregated FIP Data Prog1'!$A37&amp;'aggregated FIP Data Prog1'!$V$1),'Feat-Func-Development'!$AF$23:$EU$23)</f>
        <v>0</v>
      </c>
      <c r="AC37" s="29">
        <f>LOOKUP(2,1/('Feat-Func-Development'!$AF$4:$EU$4&amp;'Feat-Func-Development'!$AF$5:$EU$5='aggregated FIP Data Prog1'!$A37&amp;'aggregated FIP Data Prog1'!$V$1),'Feat-Func-Development'!$AF$24:$EU$24)</f>
        <v>0</v>
      </c>
    </row>
    <row r="38" spans="1:29">
      <c r="A38" s="226">
        <f t="shared" si="9"/>
        <v>1035</v>
      </c>
      <c r="B38" s="227" t="str">
        <f>IF(C38="","",HLOOKUP(C38,'Configuration | Scaling'!$E$13:$Y$46,3,FALSE))</f>
        <v/>
      </c>
      <c r="C38" s="228" t="str">
        <f>IF(COUNTIF(C$4:C37,LOOKUP(A38,'Configuration | Scaling'!$E$15:$Y$15,_GPDS__List))=0,LOOKUP(A38,'Configuration | Scaling'!$E$15:$Y$15,_GPDS__List),"")</f>
        <v/>
      </c>
      <c r="D38" s="228"/>
      <c r="E38" s="229">
        <f t="shared" si="10"/>
        <v>1034</v>
      </c>
      <c r="F38" s="235">
        <f t="shared" si="1"/>
        <v>1</v>
      </c>
      <c r="G38" s="235">
        <f t="shared" si="2"/>
        <v>0</v>
      </c>
      <c r="H38" s="235">
        <f t="shared" si="3"/>
        <v>1</v>
      </c>
      <c r="I38" s="235">
        <f t="shared" si="4"/>
        <v>1</v>
      </c>
      <c r="J38" s="235">
        <f t="shared" si="5"/>
        <v>1</v>
      </c>
      <c r="K38" s="235">
        <f t="shared" si="6"/>
        <v>1</v>
      </c>
      <c r="L38" s="235">
        <f t="shared" si="7"/>
        <v>0.8571428571428571</v>
      </c>
      <c r="M38" s="236">
        <f t="shared" si="8"/>
        <v>0</v>
      </c>
      <c r="N38" s="232">
        <f>LOOKUP(2,1/('Feat-Func-Development'!$AF$4:$EU$4&amp;'Feat-Func-Development'!$AF$5:$EU$5='aggregated FIP Data Prog1'!$A38&amp;'aggregated FIP Data Prog1'!$N$1),'Feat-Func-Development'!$AF$17:$EU$17)</f>
        <v>0</v>
      </c>
      <c r="O38" s="232">
        <f>LOOKUP(2,1/('Feat-Func-Development'!$AF$4:$EU$4&amp;'Feat-Func-Development'!$AF$5:$EU$5='aggregated FIP Data Prog1'!$A38&amp;'aggregated FIP Data Prog1'!$N$1),'Feat-Func-Development'!$AF$18:$EU$18)</f>
        <v>0</v>
      </c>
      <c r="P38" s="232">
        <f>LOOKUP(2,1/('Feat-Func-Development'!$AF$4:$EU$4&amp;'Feat-Func-Development'!$AF$5:$EU$5='aggregated FIP Data Prog1'!$A38&amp;'aggregated FIP Data Prog1'!$N$1),'Feat-Func-Development'!$AF$19:$EU$19)</f>
        <v>0</v>
      </c>
      <c r="Q38" s="232">
        <f>LOOKUP(2,1/('Feat-Func-Development'!$AF$4:$EU$4&amp;'Feat-Func-Development'!$AF$5:$EU$5='aggregated FIP Data Prog1'!$A38&amp;'aggregated FIP Data Prog1'!$N$1),'Feat-Func-Development'!$AF$20:$EU$20)</f>
        <v>0</v>
      </c>
      <c r="R38" s="232">
        <f>LOOKUP(2,1/('Feat-Func-Development'!$AF$4:$EU$4&amp;'Feat-Func-Development'!$AF$5:$EU$5='aggregated FIP Data Prog1'!$A38&amp;'aggregated FIP Data Prog1'!$N$1),'Feat-Func-Development'!$AF$21:$EU$21)</f>
        <v>0</v>
      </c>
      <c r="S38" s="232">
        <f>LOOKUP(2,1/('Feat-Func-Development'!$AF$4:$EU$4&amp;'Feat-Func-Development'!$AF$5:$EU$5='aggregated FIP Data Prog1'!$A38&amp;'aggregated FIP Data Prog1'!$N$1),'Feat-Func-Development'!$AF$22:$EU$22)</f>
        <v>1</v>
      </c>
      <c r="T38" s="232">
        <f>LOOKUP(2,1/('Feat-Func-Development'!$AF$4:$EU$4&amp;'Feat-Func-Development'!$AF$5:$EU$5='aggregated FIP Data Prog1'!$A38&amp;'aggregated FIP Data Prog1'!$N$1),'Feat-Func-Development'!$AF$23:$EU$23)</f>
        <v>1</v>
      </c>
      <c r="U38" s="232">
        <f>LOOKUP(2,1/('Feat-Func-Development'!$AF$4:$EU$4&amp;'Feat-Func-Development'!$AF$5:$EU$5='aggregated FIP Data Prog1'!$A38&amp;'aggregated FIP Data Prog1'!$N$1),'Feat-Func-Development'!$AF$24:$EU$24)</f>
        <v>5</v>
      </c>
      <c r="V38" s="29">
        <f>LOOKUP(2,1/('Feat-Func-Development'!$AF$4:$EU$4&amp;'Feat-Func-Development'!$AF$5:$EU$5='aggregated FIP Data Prog1'!$A38&amp;'aggregated FIP Data Prog1'!$V$1),'Feat-Func-Development'!$AF$17:$EU$17)</f>
        <v>0</v>
      </c>
      <c r="W38" s="29">
        <f>LOOKUP(2,1/('Feat-Func-Development'!$AF$4:$EU$4&amp;'Feat-Func-Development'!$AF$5:$EU$5='aggregated FIP Data Prog1'!$A38&amp;'aggregated FIP Data Prog1'!$V$1),'Feat-Func-Development'!$AF$18:$EU$18)</f>
        <v>0</v>
      </c>
      <c r="X38" s="29">
        <f>LOOKUP(2,1/('Feat-Func-Development'!$AF$4:$EU$4&amp;'Feat-Func-Development'!$AF$5:$EU$5='aggregated FIP Data Prog1'!$A38&amp;'aggregated FIP Data Prog1'!$V$1),'Feat-Func-Development'!$AF$19:$EU$19)</f>
        <v>0</v>
      </c>
      <c r="Y38" s="29">
        <f>LOOKUP(2,1/('Feat-Func-Development'!$AF$4:$EU$4&amp;'Feat-Func-Development'!$AF$5:$EU$5='aggregated FIP Data Prog1'!$A38&amp;'aggregated FIP Data Prog1'!$V$1),'Feat-Func-Development'!$AF$20:$EU$20)</f>
        <v>0</v>
      </c>
      <c r="Z38" s="29">
        <f>LOOKUP(2,1/('Feat-Func-Development'!$AF$4:$EU$4&amp;'Feat-Func-Development'!$AF$5:$EU$5='aggregated FIP Data Prog1'!$A38&amp;'aggregated FIP Data Prog1'!$V$1),'Feat-Func-Development'!$AF$21:$EU$21)</f>
        <v>7</v>
      </c>
      <c r="AA38" s="29">
        <f>LOOKUP(2,1/('Feat-Func-Development'!$AF$4:$EU$4&amp;'Feat-Func-Development'!$AF$5:$EU$5='aggregated FIP Data Prog1'!$A38&amp;'aggregated FIP Data Prog1'!$V$1),'Feat-Func-Development'!$AF$22:$EU$22)</f>
        <v>0</v>
      </c>
      <c r="AB38" s="29">
        <f>LOOKUP(2,1/('Feat-Func-Development'!$AF$4:$EU$4&amp;'Feat-Func-Development'!$AF$5:$EU$5='aggregated FIP Data Prog1'!$A38&amp;'aggregated FIP Data Prog1'!$V$1),'Feat-Func-Development'!$AF$23:$EU$23)</f>
        <v>0</v>
      </c>
      <c r="AC38" s="29">
        <f>LOOKUP(2,1/('Feat-Func-Development'!$AF$4:$EU$4&amp;'Feat-Func-Development'!$AF$5:$EU$5='aggregated FIP Data Prog1'!$A38&amp;'aggregated FIP Data Prog1'!$V$1),'Feat-Func-Development'!$AF$24:$EU$24)</f>
        <v>0</v>
      </c>
    </row>
    <row r="39" spans="1:29">
      <c r="A39" s="226">
        <f t="shared" si="9"/>
        <v>1065</v>
      </c>
      <c r="B39" s="227" t="str">
        <f>IF(C39="","",HLOOKUP(C39,'Configuration | Scaling'!$E$13:$Y$46,3,FALSE))</f>
        <v/>
      </c>
      <c r="C39" s="228" t="str">
        <f>IF(COUNTIF(C$4:C38,LOOKUP(A39,'Configuration | Scaling'!$E$15:$Y$15,_GPDS__List))=0,LOOKUP(A39,'Configuration | Scaling'!$E$15:$Y$15,_GPDS__List),"")</f>
        <v/>
      </c>
      <c r="D39" s="228"/>
      <c r="E39" s="229">
        <f t="shared" si="10"/>
        <v>1064</v>
      </c>
      <c r="F39" s="235">
        <f t="shared" si="1"/>
        <v>1</v>
      </c>
      <c r="G39" s="235">
        <f t="shared" si="2"/>
        <v>0</v>
      </c>
      <c r="H39" s="235">
        <f t="shared" si="3"/>
        <v>1</v>
      </c>
      <c r="I39" s="235">
        <f t="shared" si="4"/>
        <v>1</v>
      </c>
      <c r="J39" s="235">
        <f t="shared" si="5"/>
        <v>1</v>
      </c>
      <c r="K39" s="235">
        <f t="shared" si="6"/>
        <v>1</v>
      </c>
      <c r="L39" s="235">
        <f t="shared" si="7"/>
        <v>0.8571428571428571</v>
      </c>
      <c r="M39" s="236">
        <f t="shared" si="8"/>
        <v>0</v>
      </c>
      <c r="N39" s="232">
        <f>LOOKUP(2,1/('Feat-Func-Development'!$AF$4:$EU$4&amp;'Feat-Func-Development'!$AF$5:$EU$5='aggregated FIP Data Prog1'!$A39&amp;'aggregated FIP Data Prog1'!$N$1),'Feat-Func-Development'!$AF$17:$EU$17)</f>
        <v>0</v>
      </c>
      <c r="O39" s="232">
        <f>LOOKUP(2,1/('Feat-Func-Development'!$AF$4:$EU$4&amp;'Feat-Func-Development'!$AF$5:$EU$5='aggregated FIP Data Prog1'!$A39&amp;'aggregated FIP Data Prog1'!$N$1),'Feat-Func-Development'!$AF$18:$EU$18)</f>
        <v>0</v>
      </c>
      <c r="P39" s="232">
        <f>LOOKUP(2,1/('Feat-Func-Development'!$AF$4:$EU$4&amp;'Feat-Func-Development'!$AF$5:$EU$5='aggregated FIP Data Prog1'!$A39&amp;'aggregated FIP Data Prog1'!$N$1),'Feat-Func-Development'!$AF$19:$EU$19)</f>
        <v>0</v>
      </c>
      <c r="Q39" s="232">
        <f>LOOKUP(2,1/('Feat-Func-Development'!$AF$4:$EU$4&amp;'Feat-Func-Development'!$AF$5:$EU$5='aggregated FIP Data Prog1'!$A39&amp;'aggregated FIP Data Prog1'!$N$1),'Feat-Func-Development'!$AF$20:$EU$20)</f>
        <v>0</v>
      </c>
      <c r="R39" s="232">
        <f>LOOKUP(2,1/('Feat-Func-Development'!$AF$4:$EU$4&amp;'Feat-Func-Development'!$AF$5:$EU$5='aggregated FIP Data Prog1'!$A39&amp;'aggregated FIP Data Prog1'!$N$1),'Feat-Func-Development'!$AF$21:$EU$21)</f>
        <v>0</v>
      </c>
      <c r="S39" s="232">
        <f>LOOKUP(2,1/('Feat-Func-Development'!$AF$4:$EU$4&amp;'Feat-Func-Development'!$AF$5:$EU$5='aggregated FIP Data Prog1'!$A39&amp;'aggregated FIP Data Prog1'!$N$1),'Feat-Func-Development'!$AF$22:$EU$22)</f>
        <v>1</v>
      </c>
      <c r="T39" s="232">
        <f>LOOKUP(2,1/('Feat-Func-Development'!$AF$4:$EU$4&amp;'Feat-Func-Development'!$AF$5:$EU$5='aggregated FIP Data Prog1'!$A39&amp;'aggregated FIP Data Prog1'!$N$1),'Feat-Func-Development'!$AF$23:$EU$23)</f>
        <v>1</v>
      </c>
      <c r="U39" s="232">
        <f>LOOKUP(2,1/('Feat-Func-Development'!$AF$4:$EU$4&amp;'Feat-Func-Development'!$AF$5:$EU$5='aggregated FIP Data Prog1'!$A39&amp;'aggregated FIP Data Prog1'!$N$1),'Feat-Func-Development'!$AF$24:$EU$24)</f>
        <v>5</v>
      </c>
      <c r="V39" s="29">
        <f>LOOKUP(2,1/('Feat-Func-Development'!$AF$4:$EU$4&amp;'Feat-Func-Development'!$AF$5:$EU$5='aggregated FIP Data Prog1'!$A39&amp;'aggregated FIP Data Prog1'!$V$1),'Feat-Func-Development'!$AF$17:$EU$17)</f>
        <v>0</v>
      </c>
      <c r="W39" s="29">
        <f>LOOKUP(2,1/('Feat-Func-Development'!$AF$4:$EU$4&amp;'Feat-Func-Development'!$AF$5:$EU$5='aggregated FIP Data Prog1'!$A39&amp;'aggregated FIP Data Prog1'!$V$1),'Feat-Func-Development'!$AF$18:$EU$18)</f>
        <v>0</v>
      </c>
      <c r="X39" s="29">
        <f>LOOKUP(2,1/('Feat-Func-Development'!$AF$4:$EU$4&amp;'Feat-Func-Development'!$AF$5:$EU$5='aggregated FIP Data Prog1'!$A39&amp;'aggregated FIP Data Prog1'!$V$1),'Feat-Func-Development'!$AF$19:$EU$19)</f>
        <v>0</v>
      </c>
      <c r="Y39" s="29">
        <f>LOOKUP(2,1/('Feat-Func-Development'!$AF$4:$EU$4&amp;'Feat-Func-Development'!$AF$5:$EU$5='aggregated FIP Data Prog1'!$A39&amp;'aggregated FIP Data Prog1'!$V$1),'Feat-Func-Development'!$AF$20:$EU$20)</f>
        <v>0</v>
      </c>
      <c r="Z39" s="29">
        <f>LOOKUP(2,1/('Feat-Func-Development'!$AF$4:$EU$4&amp;'Feat-Func-Development'!$AF$5:$EU$5='aggregated FIP Data Prog1'!$A39&amp;'aggregated FIP Data Prog1'!$V$1),'Feat-Func-Development'!$AF$21:$EU$21)</f>
        <v>7</v>
      </c>
      <c r="AA39" s="29">
        <f>LOOKUP(2,1/('Feat-Func-Development'!$AF$4:$EU$4&amp;'Feat-Func-Development'!$AF$5:$EU$5='aggregated FIP Data Prog1'!$A39&amp;'aggregated FIP Data Prog1'!$V$1),'Feat-Func-Development'!$AF$22:$EU$22)</f>
        <v>0</v>
      </c>
      <c r="AB39" s="29">
        <f>LOOKUP(2,1/('Feat-Func-Development'!$AF$4:$EU$4&amp;'Feat-Func-Development'!$AF$5:$EU$5='aggregated FIP Data Prog1'!$A39&amp;'aggregated FIP Data Prog1'!$V$1),'Feat-Func-Development'!$AF$23:$EU$23)</f>
        <v>0</v>
      </c>
      <c r="AC39" s="29">
        <f>LOOKUP(2,1/('Feat-Func-Development'!$AF$4:$EU$4&amp;'Feat-Func-Development'!$AF$5:$EU$5='aggregated FIP Data Prog1'!$A39&amp;'aggregated FIP Data Prog1'!$V$1),'Feat-Func-Development'!$AF$24:$EU$24)</f>
        <v>0</v>
      </c>
    </row>
    <row r="40" spans="1:29">
      <c r="A40" s="226">
        <f t="shared" si="9"/>
        <v>1096</v>
      </c>
      <c r="B40" s="227" t="str">
        <f>IF(C40="","",HLOOKUP(C40,'Configuration | Scaling'!$E$13:$Y$46,3,FALSE))</f>
        <v/>
      </c>
      <c r="C40" s="228" t="str">
        <f>IF(COUNTIF(C$4:C39,LOOKUP(A40,'Configuration | Scaling'!$E$15:$Y$15,_GPDS__List))=0,LOOKUP(A40,'Configuration | Scaling'!$E$15:$Y$15,_GPDS__List),"")</f>
        <v/>
      </c>
      <c r="D40" s="228"/>
      <c r="E40" s="229">
        <f t="shared" si="10"/>
        <v>1095</v>
      </c>
      <c r="F40" s="235">
        <f t="shared" si="1"/>
        <v>1</v>
      </c>
      <c r="G40" s="235">
        <f t="shared" si="2"/>
        <v>0</v>
      </c>
      <c r="H40" s="235">
        <f t="shared" si="3"/>
        <v>1</v>
      </c>
      <c r="I40" s="235">
        <f t="shared" si="4"/>
        <v>1</v>
      </c>
      <c r="J40" s="235">
        <f t="shared" si="5"/>
        <v>1</v>
      </c>
      <c r="K40" s="235">
        <f t="shared" si="6"/>
        <v>1</v>
      </c>
      <c r="L40" s="235">
        <f t="shared" si="7"/>
        <v>0.8571428571428571</v>
      </c>
      <c r="M40" s="236">
        <f t="shared" si="8"/>
        <v>0</v>
      </c>
      <c r="N40" s="232">
        <f>LOOKUP(2,1/('Feat-Func-Development'!$AF$4:$EU$4&amp;'Feat-Func-Development'!$AF$5:$EU$5='aggregated FIP Data Prog1'!$A40&amp;'aggregated FIP Data Prog1'!$N$1),'Feat-Func-Development'!$AF$17:$EU$17)</f>
        <v>0</v>
      </c>
      <c r="O40" s="232">
        <f>LOOKUP(2,1/('Feat-Func-Development'!$AF$4:$EU$4&amp;'Feat-Func-Development'!$AF$5:$EU$5='aggregated FIP Data Prog1'!$A40&amp;'aggregated FIP Data Prog1'!$N$1),'Feat-Func-Development'!$AF$18:$EU$18)</f>
        <v>0</v>
      </c>
      <c r="P40" s="232">
        <f>LOOKUP(2,1/('Feat-Func-Development'!$AF$4:$EU$4&amp;'Feat-Func-Development'!$AF$5:$EU$5='aggregated FIP Data Prog1'!$A40&amp;'aggregated FIP Data Prog1'!$N$1),'Feat-Func-Development'!$AF$19:$EU$19)</f>
        <v>0</v>
      </c>
      <c r="Q40" s="232">
        <f>LOOKUP(2,1/('Feat-Func-Development'!$AF$4:$EU$4&amp;'Feat-Func-Development'!$AF$5:$EU$5='aggregated FIP Data Prog1'!$A40&amp;'aggregated FIP Data Prog1'!$N$1),'Feat-Func-Development'!$AF$20:$EU$20)</f>
        <v>0</v>
      </c>
      <c r="R40" s="232">
        <f>LOOKUP(2,1/('Feat-Func-Development'!$AF$4:$EU$4&amp;'Feat-Func-Development'!$AF$5:$EU$5='aggregated FIP Data Prog1'!$A40&amp;'aggregated FIP Data Prog1'!$N$1),'Feat-Func-Development'!$AF$21:$EU$21)</f>
        <v>0</v>
      </c>
      <c r="S40" s="232">
        <f>LOOKUP(2,1/('Feat-Func-Development'!$AF$4:$EU$4&amp;'Feat-Func-Development'!$AF$5:$EU$5='aggregated FIP Data Prog1'!$A40&amp;'aggregated FIP Data Prog1'!$N$1),'Feat-Func-Development'!$AF$22:$EU$22)</f>
        <v>1</v>
      </c>
      <c r="T40" s="232">
        <f>LOOKUP(2,1/('Feat-Func-Development'!$AF$4:$EU$4&amp;'Feat-Func-Development'!$AF$5:$EU$5='aggregated FIP Data Prog1'!$A40&amp;'aggregated FIP Data Prog1'!$N$1),'Feat-Func-Development'!$AF$23:$EU$23)</f>
        <v>1</v>
      </c>
      <c r="U40" s="232">
        <f>LOOKUP(2,1/('Feat-Func-Development'!$AF$4:$EU$4&amp;'Feat-Func-Development'!$AF$5:$EU$5='aggregated FIP Data Prog1'!$A40&amp;'aggregated FIP Data Prog1'!$N$1),'Feat-Func-Development'!$AF$24:$EU$24)</f>
        <v>5</v>
      </c>
      <c r="V40" s="29">
        <f>LOOKUP(2,1/('Feat-Func-Development'!$AF$4:$EU$4&amp;'Feat-Func-Development'!$AF$5:$EU$5='aggregated FIP Data Prog1'!$A40&amp;'aggregated FIP Data Prog1'!$V$1),'Feat-Func-Development'!$AF$17:$EU$17)</f>
        <v>0</v>
      </c>
      <c r="W40" s="29">
        <f>LOOKUP(2,1/('Feat-Func-Development'!$AF$4:$EU$4&amp;'Feat-Func-Development'!$AF$5:$EU$5='aggregated FIP Data Prog1'!$A40&amp;'aggregated FIP Data Prog1'!$V$1),'Feat-Func-Development'!$AF$18:$EU$18)</f>
        <v>0</v>
      </c>
      <c r="X40" s="29">
        <f>LOOKUP(2,1/('Feat-Func-Development'!$AF$4:$EU$4&amp;'Feat-Func-Development'!$AF$5:$EU$5='aggregated FIP Data Prog1'!$A40&amp;'aggregated FIP Data Prog1'!$V$1),'Feat-Func-Development'!$AF$19:$EU$19)</f>
        <v>0</v>
      </c>
      <c r="Y40" s="29">
        <f>LOOKUP(2,1/('Feat-Func-Development'!$AF$4:$EU$4&amp;'Feat-Func-Development'!$AF$5:$EU$5='aggregated FIP Data Prog1'!$A40&amp;'aggregated FIP Data Prog1'!$V$1),'Feat-Func-Development'!$AF$20:$EU$20)</f>
        <v>0</v>
      </c>
      <c r="Z40" s="29">
        <f>LOOKUP(2,1/('Feat-Func-Development'!$AF$4:$EU$4&amp;'Feat-Func-Development'!$AF$5:$EU$5='aggregated FIP Data Prog1'!$A40&amp;'aggregated FIP Data Prog1'!$V$1),'Feat-Func-Development'!$AF$21:$EU$21)</f>
        <v>7</v>
      </c>
      <c r="AA40" s="29">
        <f>LOOKUP(2,1/('Feat-Func-Development'!$AF$4:$EU$4&amp;'Feat-Func-Development'!$AF$5:$EU$5='aggregated FIP Data Prog1'!$A40&amp;'aggregated FIP Data Prog1'!$V$1),'Feat-Func-Development'!$AF$22:$EU$22)</f>
        <v>0</v>
      </c>
      <c r="AB40" s="29">
        <f>LOOKUP(2,1/('Feat-Func-Development'!$AF$4:$EU$4&amp;'Feat-Func-Development'!$AF$5:$EU$5='aggregated FIP Data Prog1'!$A40&amp;'aggregated FIP Data Prog1'!$V$1),'Feat-Func-Development'!$AF$23:$EU$23)</f>
        <v>0</v>
      </c>
      <c r="AC40" s="29">
        <f>LOOKUP(2,1/('Feat-Func-Development'!$AF$4:$EU$4&amp;'Feat-Func-Development'!$AF$5:$EU$5='aggregated FIP Data Prog1'!$A40&amp;'aggregated FIP Data Prog1'!$V$1),'Feat-Func-Development'!$AF$24:$EU$24)</f>
        <v>0</v>
      </c>
    </row>
    <row r="41" spans="1:29">
      <c r="A41" s="226">
        <f t="shared" si="9"/>
        <v>1127</v>
      </c>
      <c r="B41" s="227" t="str">
        <f>IF(C41="","",HLOOKUP(C41,'Configuration | Scaling'!$E$13:$Y$46,3,FALSE))</f>
        <v/>
      </c>
      <c r="C41" s="228" t="str">
        <f>IF(COUNTIF(C$4:C40,LOOKUP(A41,'Configuration | Scaling'!$E$15:$Y$15,_GPDS__List))=0,LOOKUP(A41,'Configuration | Scaling'!$E$15:$Y$15,_GPDS__List),"")</f>
        <v/>
      </c>
      <c r="D41" s="228"/>
      <c r="E41" s="229">
        <f t="shared" si="10"/>
        <v>1126</v>
      </c>
      <c r="F41" s="235">
        <f t="shared" si="1"/>
        <v>1</v>
      </c>
      <c r="G41" s="235">
        <f t="shared" si="2"/>
        <v>0</v>
      </c>
      <c r="H41" s="235">
        <f t="shared" si="3"/>
        <v>1</v>
      </c>
      <c r="I41" s="235">
        <f t="shared" si="4"/>
        <v>1</v>
      </c>
      <c r="J41" s="235">
        <f t="shared" si="5"/>
        <v>1</v>
      </c>
      <c r="K41" s="235">
        <f t="shared" si="6"/>
        <v>1</v>
      </c>
      <c r="L41" s="235">
        <f t="shared" si="7"/>
        <v>0.8571428571428571</v>
      </c>
      <c r="M41" s="236">
        <f t="shared" si="8"/>
        <v>0</v>
      </c>
      <c r="N41" s="232">
        <f>LOOKUP(2,1/('Feat-Func-Development'!$AF$4:$EU$4&amp;'Feat-Func-Development'!$AF$5:$EU$5='aggregated FIP Data Prog1'!$A41&amp;'aggregated FIP Data Prog1'!$N$1),'Feat-Func-Development'!$AF$17:$EU$17)</f>
        <v>0</v>
      </c>
      <c r="O41" s="232">
        <f>LOOKUP(2,1/('Feat-Func-Development'!$AF$4:$EU$4&amp;'Feat-Func-Development'!$AF$5:$EU$5='aggregated FIP Data Prog1'!$A41&amp;'aggregated FIP Data Prog1'!$N$1),'Feat-Func-Development'!$AF$18:$EU$18)</f>
        <v>0</v>
      </c>
      <c r="P41" s="232">
        <f>LOOKUP(2,1/('Feat-Func-Development'!$AF$4:$EU$4&amp;'Feat-Func-Development'!$AF$5:$EU$5='aggregated FIP Data Prog1'!$A41&amp;'aggregated FIP Data Prog1'!$N$1),'Feat-Func-Development'!$AF$19:$EU$19)</f>
        <v>0</v>
      </c>
      <c r="Q41" s="232">
        <f>LOOKUP(2,1/('Feat-Func-Development'!$AF$4:$EU$4&amp;'Feat-Func-Development'!$AF$5:$EU$5='aggregated FIP Data Prog1'!$A41&amp;'aggregated FIP Data Prog1'!$N$1),'Feat-Func-Development'!$AF$20:$EU$20)</f>
        <v>0</v>
      </c>
      <c r="R41" s="232">
        <f>LOOKUP(2,1/('Feat-Func-Development'!$AF$4:$EU$4&amp;'Feat-Func-Development'!$AF$5:$EU$5='aggregated FIP Data Prog1'!$A41&amp;'aggregated FIP Data Prog1'!$N$1),'Feat-Func-Development'!$AF$21:$EU$21)</f>
        <v>0</v>
      </c>
      <c r="S41" s="232">
        <f>LOOKUP(2,1/('Feat-Func-Development'!$AF$4:$EU$4&amp;'Feat-Func-Development'!$AF$5:$EU$5='aggregated FIP Data Prog1'!$A41&amp;'aggregated FIP Data Prog1'!$N$1),'Feat-Func-Development'!$AF$22:$EU$22)</f>
        <v>1</v>
      </c>
      <c r="T41" s="232">
        <f>LOOKUP(2,1/('Feat-Func-Development'!$AF$4:$EU$4&amp;'Feat-Func-Development'!$AF$5:$EU$5='aggregated FIP Data Prog1'!$A41&amp;'aggregated FIP Data Prog1'!$N$1),'Feat-Func-Development'!$AF$23:$EU$23)</f>
        <v>1</v>
      </c>
      <c r="U41" s="232">
        <f>LOOKUP(2,1/('Feat-Func-Development'!$AF$4:$EU$4&amp;'Feat-Func-Development'!$AF$5:$EU$5='aggregated FIP Data Prog1'!$A41&amp;'aggregated FIP Data Prog1'!$N$1),'Feat-Func-Development'!$AF$24:$EU$24)</f>
        <v>5</v>
      </c>
      <c r="V41" s="29">
        <f>LOOKUP(2,1/('Feat-Func-Development'!$AF$4:$EU$4&amp;'Feat-Func-Development'!$AF$5:$EU$5='aggregated FIP Data Prog1'!$A41&amp;'aggregated FIP Data Prog1'!$V$1),'Feat-Func-Development'!$AF$17:$EU$17)</f>
        <v>0</v>
      </c>
      <c r="W41" s="29">
        <f>LOOKUP(2,1/('Feat-Func-Development'!$AF$4:$EU$4&amp;'Feat-Func-Development'!$AF$5:$EU$5='aggregated FIP Data Prog1'!$A41&amp;'aggregated FIP Data Prog1'!$V$1),'Feat-Func-Development'!$AF$18:$EU$18)</f>
        <v>0</v>
      </c>
      <c r="X41" s="29">
        <f>LOOKUP(2,1/('Feat-Func-Development'!$AF$4:$EU$4&amp;'Feat-Func-Development'!$AF$5:$EU$5='aggregated FIP Data Prog1'!$A41&amp;'aggregated FIP Data Prog1'!$V$1),'Feat-Func-Development'!$AF$19:$EU$19)</f>
        <v>0</v>
      </c>
      <c r="Y41" s="29">
        <f>LOOKUP(2,1/('Feat-Func-Development'!$AF$4:$EU$4&amp;'Feat-Func-Development'!$AF$5:$EU$5='aggregated FIP Data Prog1'!$A41&amp;'aggregated FIP Data Prog1'!$V$1),'Feat-Func-Development'!$AF$20:$EU$20)</f>
        <v>0</v>
      </c>
      <c r="Z41" s="29">
        <f>LOOKUP(2,1/('Feat-Func-Development'!$AF$4:$EU$4&amp;'Feat-Func-Development'!$AF$5:$EU$5='aggregated FIP Data Prog1'!$A41&amp;'aggregated FIP Data Prog1'!$V$1),'Feat-Func-Development'!$AF$21:$EU$21)</f>
        <v>7</v>
      </c>
      <c r="AA41" s="29">
        <f>LOOKUP(2,1/('Feat-Func-Development'!$AF$4:$EU$4&amp;'Feat-Func-Development'!$AF$5:$EU$5='aggregated FIP Data Prog1'!$A41&amp;'aggregated FIP Data Prog1'!$V$1),'Feat-Func-Development'!$AF$22:$EU$22)</f>
        <v>0</v>
      </c>
      <c r="AB41" s="29">
        <f>LOOKUP(2,1/('Feat-Func-Development'!$AF$4:$EU$4&amp;'Feat-Func-Development'!$AF$5:$EU$5='aggregated FIP Data Prog1'!$A41&amp;'aggregated FIP Data Prog1'!$V$1),'Feat-Func-Development'!$AF$23:$EU$23)</f>
        <v>0</v>
      </c>
      <c r="AC41" s="29">
        <f>LOOKUP(2,1/('Feat-Func-Development'!$AF$4:$EU$4&amp;'Feat-Func-Development'!$AF$5:$EU$5='aggregated FIP Data Prog1'!$A41&amp;'aggregated FIP Data Prog1'!$V$1),'Feat-Func-Development'!$AF$24:$EU$24)</f>
        <v>0</v>
      </c>
    </row>
    <row r="42" spans="1:29">
      <c r="A42" s="226">
        <f t="shared" si="9"/>
        <v>1155</v>
      </c>
      <c r="B42" s="227" t="str">
        <f>IF(C42="","",HLOOKUP(C42,'Configuration | Scaling'!$E$13:$Y$46,3,FALSE))</f>
        <v/>
      </c>
      <c r="C42" s="228" t="str">
        <f>IF(COUNTIF(C$4:C41,LOOKUP(A42,'Configuration | Scaling'!$E$15:$Y$15,_GPDS__List))=0,LOOKUP(A42,'Configuration | Scaling'!$E$15:$Y$15,_GPDS__List),"")</f>
        <v/>
      </c>
      <c r="D42" s="228"/>
      <c r="E42" s="229">
        <f t="shared" si="10"/>
        <v>1154</v>
      </c>
      <c r="F42" s="235">
        <f t="shared" si="1"/>
        <v>1</v>
      </c>
      <c r="G42" s="235">
        <f t="shared" si="2"/>
        <v>0</v>
      </c>
      <c r="H42" s="235">
        <f t="shared" si="3"/>
        <v>1</v>
      </c>
      <c r="I42" s="235">
        <f t="shared" si="4"/>
        <v>1</v>
      </c>
      <c r="J42" s="235">
        <f t="shared" si="5"/>
        <v>1</v>
      </c>
      <c r="K42" s="235">
        <f t="shared" si="6"/>
        <v>1</v>
      </c>
      <c r="L42" s="235">
        <f t="shared" si="7"/>
        <v>0.8571428571428571</v>
      </c>
      <c r="M42" s="236">
        <f t="shared" si="8"/>
        <v>0</v>
      </c>
      <c r="N42" s="232">
        <f>LOOKUP(2,1/('Feat-Func-Development'!$AF$4:$EU$4&amp;'Feat-Func-Development'!$AF$5:$EU$5='aggregated FIP Data Prog1'!$A42&amp;'aggregated FIP Data Prog1'!$N$1),'Feat-Func-Development'!$AF$17:$EU$17)</f>
        <v>0</v>
      </c>
      <c r="O42" s="232">
        <f>LOOKUP(2,1/('Feat-Func-Development'!$AF$4:$EU$4&amp;'Feat-Func-Development'!$AF$5:$EU$5='aggregated FIP Data Prog1'!$A42&amp;'aggregated FIP Data Prog1'!$N$1),'Feat-Func-Development'!$AF$18:$EU$18)</f>
        <v>0</v>
      </c>
      <c r="P42" s="232">
        <f>LOOKUP(2,1/('Feat-Func-Development'!$AF$4:$EU$4&amp;'Feat-Func-Development'!$AF$5:$EU$5='aggregated FIP Data Prog1'!$A42&amp;'aggregated FIP Data Prog1'!$N$1),'Feat-Func-Development'!$AF$19:$EU$19)</f>
        <v>0</v>
      </c>
      <c r="Q42" s="232">
        <f>LOOKUP(2,1/('Feat-Func-Development'!$AF$4:$EU$4&amp;'Feat-Func-Development'!$AF$5:$EU$5='aggregated FIP Data Prog1'!$A42&amp;'aggregated FIP Data Prog1'!$N$1),'Feat-Func-Development'!$AF$20:$EU$20)</f>
        <v>0</v>
      </c>
      <c r="R42" s="232">
        <f>LOOKUP(2,1/('Feat-Func-Development'!$AF$4:$EU$4&amp;'Feat-Func-Development'!$AF$5:$EU$5='aggregated FIP Data Prog1'!$A42&amp;'aggregated FIP Data Prog1'!$N$1),'Feat-Func-Development'!$AF$21:$EU$21)</f>
        <v>0</v>
      </c>
      <c r="S42" s="232">
        <f>LOOKUP(2,1/('Feat-Func-Development'!$AF$4:$EU$4&amp;'Feat-Func-Development'!$AF$5:$EU$5='aggregated FIP Data Prog1'!$A42&amp;'aggregated FIP Data Prog1'!$N$1),'Feat-Func-Development'!$AF$22:$EU$22)</f>
        <v>1</v>
      </c>
      <c r="T42" s="232">
        <f>LOOKUP(2,1/('Feat-Func-Development'!$AF$4:$EU$4&amp;'Feat-Func-Development'!$AF$5:$EU$5='aggregated FIP Data Prog1'!$A42&amp;'aggregated FIP Data Prog1'!$N$1),'Feat-Func-Development'!$AF$23:$EU$23)</f>
        <v>1</v>
      </c>
      <c r="U42" s="232">
        <f>LOOKUP(2,1/('Feat-Func-Development'!$AF$4:$EU$4&amp;'Feat-Func-Development'!$AF$5:$EU$5='aggregated FIP Data Prog1'!$A42&amp;'aggregated FIP Data Prog1'!$N$1),'Feat-Func-Development'!$AF$24:$EU$24)</f>
        <v>5</v>
      </c>
      <c r="V42" s="29">
        <f>LOOKUP(2,1/('Feat-Func-Development'!$AF$4:$EU$4&amp;'Feat-Func-Development'!$AF$5:$EU$5='aggregated FIP Data Prog1'!$A42&amp;'aggregated FIP Data Prog1'!$V$1),'Feat-Func-Development'!$AF$17:$EU$17)</f>
        <v>0</v>
      </c>
      <c r="W42" s="29">
        <f>LOOKUP(2,1/('Feat-Func-Development'!$AF$4:$EU$4&amp;'Feat-Func-Development'!$AF$5:$EU$5='aggregated FIP Data Prog1'!$A42&amp;'aggregated FIP Data Prog1'!$V$1),'Feat-Func-Development'!$AF$18:$EU$18)</f>
        <v>0</v>
      </c>
      <c r="X42" s="29">
        <f>LOOKUP(2,1/('Feat-Func-Development'!$AF$4:$EU$4&amp;'Feat-Func-Development'!$AF$5:$EU$5='aggregated FIP Data Prog1'!$A42&amp;'aggregated FIP Data Prog1'!$V$1),'Feat-Func-Development'!$AF$19:$EU$19)</f>
        <v>0</v>
      </c>
      <c r="Y42" s="29">
        <f>LOOKUP(2,1/('Feat-Func-Development'!$AF$4:$EU$4&amp;'Feat-Func-Development'!$AF$5:$EU$5='aggregated FIP Data Prog1'!$A42&amp;'aggregated FIP Data Prog1'!$V$1),'Feat-Func-Development'!$AF$20:$EU$20)</f>
        <v>0</v>
      </c>
      <c r="Z42" s="29">
        <f>LOOKUP(2,1/('Feat-Func-Development'!$AF$4:$EU$4&amp;'Feat-Func-Development'!$AF$5:$EU$5='aggregated FIP Data Prog1'!$A42&amp;'aggregated FIP Data Prog1'!$V$1),'Feat-Func-Development'!$AF$21:$EU$21)</f>
        <v>7</v>
      </c>
      <c r="AA42" s="29">
        <f>LOOKUP(2,1/('Feat-Func-Development'!$AF$4:$EU$4&amp;'Feat-Func-Development'!$AF$5:$EU$5='aggregated FIP Data Prog1'!$A42&amp;'aggregated FIP Data Prog1'!$V$1),'Feat-Func-Development'!$AF$22:$EU$22)</f>
        <v>0</v>
      </c>
      <c r="AB42" s="29">
        <f>LOOKUP(2,1/('Feat-Func-Development'!$AF$4:$EU$4&amp;'Feat-Func-Development'!$AF$5:$EU$5='aggregated FIP Data Prog1'!$A42&amp;'aggregated FIP Data Prog1'!$V$1),'Feat-Func-Development'!$AF$23:$EU$23)</f>
        <v>0</v>
      </c>
      <c r="AC42" s="29">
        <f>LOOKUP(2,1/('Feat-Func-Development'!$AF$4:$EU$4&amp;'Feat-Func-Development'!$AF$5:$EU$5='aggregated FIP Data Prog1'!$A42&amp;'aggregated FIP Data Prog1'!$V$1),'Feat-Func-Development'!$AF$24:$EU$24)</f>
        <v>0</v>
      </c>
    </row>
    <row r="43" spans="1:29">
      <c r="A43" s="226">
        <f t="shared" si="9"/>
        <v>1186</v>
      </c>
      <c r="B43" s="227" t="str">
        <f>IF(C43="","",HLOOKUP(C43,'Configuration | Scaling'!$E$13:$Y$46,3,FALSE))</f>
        <v/>
      </c>
      <c r="C43" s="228" t="str">
        <f>IF(COUNTIF(C$4:C42,LOOKUP(A43,'Configuration | Scaling'!$E$15:$Y$15,_GPDS__List))=0,LOOKUP(A43,'Configuration | Scaling'!$E$15:$Y$15,_GPDS__List),"")</f>
        <v/>
      </c>
      <c r="D43" s="228"/>
      <c r="E43" s="229">
        <f t="shared" si="10"/>
        <v>1185</v>
      </c>
      <c r="F43" s="235">
        <f t="shared" si="1"/>
        <v>1</v>
      </c>
      <c r="G43" s="235">
        <f t="shared" si="2"/>
        <v>0</v>
      </c>
      <c r="H43" s="235">
        <f t="shared" si="3"/>
        <v>1</v>
      </c>
      <c r="I43" s="235">
        <f t="shared" si="4"/>
        <v>1</v>
      </c>
      <c r="J43" s="235">
        <f t="shared" si="5"/>
        <v>1</v>
      </c>
      <c r="K43" s="235">
        <f t="shared" si="6"/>
        <v>1</v>
      </c>
      <c r="L43" s="235">
        <f t="shared" si="7"/>
        <v>0.8571428571428571</v>
      </c>
      <c r="M43" s="236">
        <f t="shared" si="8"/>
        <v>0</v>
      </c>
      <c r="N43" s="232">
        <f>LOOKUP(2,1/('Feat-Func-Development'!$AF$4:$EU$4&amp;'Feat-Func-Development'!$AF$5:$EU$5='aggregated FIP Data Prog1'!$A43&amp;'aggregated FIP Data Prog1'!$N$1),'Feat-Func-Development'!$AF$17:$EU$17)</f>
        <v>0</v>
      </c>
      <c r="O43" s="232">
        <f>LOOKUP(2,1/('Feat-Func-Development'!$AF$4:$EU$4&amp;'Feat-Func-Development'!$AF$5:$EU$5='aggregated FIP Data Prog1'!$A43&amp;'aggregated FIP Data Prog1'!$N$1),'Feat-Func-Development'!$AF$18:$EU$18)</f>
        <v>0</v>
      </c>
      <c r="P43" s="232">
        <f>LOOKUP(2,1/('Feat-Func-Development'!$AF$4:$EU$4&amp;'Feat-Func-Development'!$AF$5:$EU$5='aggregated FIP Data Prog1'!$A43&amp;'aggregated FIP Data Prog1'!$N$1),'Feat-Func-Development'!$AF$19:$EU$19)</f>
        <v>0</v>
      </c>
      <c r="Q43" s="232">
        <f>LOOKUP(2,1/('Feat-Func-Development'!$AF$4:$EU$4&amp;'Feat-Func-Development'!$AF$5:$EU$5='aggregated FIP Data Prog1'!$A43&amp;'aggregated FIP Data Prog1'!$N$1),'Feat-Func-Development'!$AF$20:$EU$20)</f>
        <v>0</v>
      </c>
      <c r="R43" s="232">
        <f>LOOKUP(2,1/('Feat-Func-Development'!$AF$4:$EU$4&amp;'Feat-Func-Development'!$AF$5:$EU$5='aggregated FIP Data Prog1'!$A43&amp;'aggregated FIP Data Prog1'!$N$1),'Feat-Func-Development'!$AF$21:$EU$21)</f>
        <v>0</v>
      </c>
      <c r="S43" s="232">
        <f>LOOKUP(2,1/('Feat-Func-Development'!$AF$4:$EU$4&amp;'Feat-Func-Development'!$AF$5:$EU$5='aggregated FIP Data Prog1'!$A43&amp;'aggregated FIP Data Prog1'!$N$1),'Feat-Func-Development'!$AF$22:$EU$22)</f>
        <v>1</v>
      </c>
      <c r="T43" s="232">
        <f>LOOKUP(2,1/('Feat-Func-Development'!$AF$4:$EU$4&amp;'Feat-Func-Development'!$AF$5:$EU$5='aggregated FIP Data Prog1'!$A43&amp;'aggregated FIP Data Prog1'!$N$1),'Feat-Func-Development'!$AF$23:$EU$23)</f>
        <v>1</v>
      </c>
      <c r="U43" s="232">
        <f>LOOKUP(2,1/('Feat-Func-Development'!$AF$4:$EU$4&amp;'Feat-Func-Development'!$AF$5:$EU$5='aggregated FIP Data Prog1'!$A43&amp;'aggregated FIP Data Prog1'!$N$1),'Feat-Func-Development'!$AF$24:$EU$24)</f>
        <v>5</v>
      </c>
      <c r="V43" s="29">
        <f>LOOKUP(2,1/('Feat-Func-Development'!$AF$4:$EU$4&amp;'Feat-Func-Development'!$AF$5:$EU$5='aggregated FIP Data Prog1'!$A43&amp;'aggregated FIP Data Prog1'!$V$1),'Feat-Func-Development'!$AF$17:$EU$17)</f>
        <v>0</v>
      </c>
      <c r="W43" s="29">
        <f>LOOKUP(2,1/('Feat-Func-Development'!$AF$4:$EU$4&amp;'Feat-Func-Development'!$AF$5:$EU$5='aggregated FIP Data Prog1'!$A43&amp;'aggregated FIP Data Prog1'!$V$1),'Feat-Func-Development'!$AF$18:$EU$18)</f>
        <v>0</v>
      </c>
      <c r="X43" s="29">
        <f>LOOKUP(2,1/('Feat-Func-Development'!$AF$4:$EU$4&amp;'Feat-Func-Development'!$AF$5:$EU$5='aggregated FIP Data Prog1'!$A43&amp;'aggregated FIP Data Prog1'!$V$1),'Feat-Func-Development'!$AF$19:$EU$19)</f>
        <v>0</v>
      </c>
      <c r="Y43" s="29">
        <f>LOOKUP(2,1/('Feat-Func-Development'!$AF$4:$EU$4&amp;'Feat-Func-Development'!$AF$5:$EU$5='aggregated FIP Data Prog1'!$A43&amp;'aggregated FIP Data Prog1'!$V$1),'Feat-Func-Development'!$AF$20:$EU$20)</f>
        <v>0</v>
      </c>
      <c r="Z43" s="29">
        <f>LOOKUP(2,1/('Feat-Func-Development'!$AF$4:$EU$4&amp;'Feat-Func-Development'!$AF$5:$EU$5='aggregated FIP Data Prog1'!$A43&amp;'aggregated FIP Data Prog1'!$V$1),'Feat-Func-Development'!$AF$21:$EU$21)</f>
        <v>7</v>
      </c>
      <c r="AA43" s="29">
        <f>LOOKUP(2,1/('Feat-Func-Development'!$AF$4:$EU$4&amp;'Feat-Func-Development'!$AF$5:$EU$5='aggregated FIP Data Prog1'!$A43&amp;'aggregated FIP Data Prog1'!$V$1),'Feat-Func-Development'!$AF$22:$EU$22)</f>
        <v>0</v>
      </c>
      <c r="AB43" s="29">
        <f>LOOKUP(2,1/('Feat-Func-Development'!$AF$4:$EU$4&amp;'Feat-Func-Development'!$AF$5:$EU$5='aggregated FIP Data Prog1'!$A43&amp;'aggregated FIP Data Prog1'!$V$1),'Feat-Func-Development'!$AF$23:$EU$23)</f>
        <v>0</v>
      </c>
      <c r="AC43" s="29">
        <f>LOOKUP(2,1/('Feat-Func-Development'!$AF$4:$EU$4&amp;'Feat-Func-Development'!$AF$5:$EU$5='aggregated FIP Data Prog1'!$A43&amp;'aggregated FIP Data Prog1'!$V$1),'Feat-Func-Development'!$AF$24:$EU$24)</f>
        <v>0</v>
      </c>
    </row>
    <row r="44" spans="1:29">
      <c r="A44" s="226">
        <f t="shared" si="9"/>
        <v>1216</v>
      </c>
      <c r="B44" s="227" t="str">
        <f>IF(C44="","",HLOOKUP(C44,'Configuration | Scaling'!$E$13:$Y$46,3,FALSE))</f>
        <v/>
      </c>
      <c r="C44" s="228" t="str">
        <f>IF(COUNTIF(C$4:C43,LOOKUP(A44,'Configuration | Scaling'!$E$15:$Y$15,_GPDS__List))=0,LOOKUP(A44,'Configuration | Scaling'!$E$15:$Y$15,_GPDS__List),"")</f>
        <v/>
      </c>
      <c r="D44" s="228"/>
      <c r="E44" s="229">
        <f t="shared" si="10"/>
        <v>1215</v>
      </c>
      <c r="F44" s="235">
        <f t="shared" si="1"/>
        <v>1</v>
      </c>
      <c r="G44" s="235">
        <f t="shared" si="2"/>
        <v>0</v>
      </c>
      <c r="H44" s="235">
        <f t="shared" si="3"/>
        <v>1</v>
      </c>
      <c r="I44" s="235">
        <f t="shared" si="4"/>
        <v>1</v>
      </c>
      <c r="J44" s="235">
        <f t="shared" si="5"/>
        <v>1</v>
      </c>
      <c r="K44" s="235">
        <f t="shared" si="6"/>
        <v>1</v>
      </c>
      <c r="L44" s="235">
        <f t="shared" si="7"/>
        <v>0.8571428571428571</v>
      </c>
      <c r="M44" s="236">
        <f t="shared" si="8"/>
        <v>0</v>
      </c>
      <c r="N44" s="232">
        <f>LOOKUP(2,1/('Feat-Func-Development'!$AF$4:$EU$4&amp;'Feat-Func-Development'!$AF$5:$EU$5='aggregated FIP Data Prog1'!$A44&amp;'aggregated FIP Data Prog1'!$N$1),'Feat-Func-Development'!$AF$17:$EU$17)</f>
        <v>0</v>
      </c>
      <c r="O44" s="232">
        <f>LOOKUP(2,1/('Feat-Func-Development'!$AF$4:$EU$4&amp;'Feat-Func-Development'!$AF$5:$EU$5='aggregated FIP Data Prog1'!$A44&amp;'aggregated FIP Data Prog1'!$N$1),'Feat-Func-Development'!$AF$18:$EU$18)</f>
        <v>0</v>
      </c>
      <c r="P44" s="232">
        <f>LOOKUP(2,1/('Feat-Func-Development'!$AF$4:$EU$4&amp;'Feat-Func-Development'!$AF$5:$EU$5='aggregated FIP Data Prog1'!$A44&amp;'aggregated FIP Data Prog1'!$N$1),'Feat-Func-Development'!$AF$19:$EU$19)</f>
        <v>0</v>
      </c>
      <c r="Q44" s="232">
        <f>LOOKUP(2,1/('Feat-Func-Development'!$AF$4:$EU$4&amp;'Feat-Func-Development'!$AF$5:$EU$5='aggregated FIP Data Prog1'!$A44&amp;'aggregated FIP Data Prog1'!$N$1),'Feat-Func-Development'!$AF$20:$EU$20)</f>
        <v>0</v>
      </c>
      <c r="R44" s="232">
        <f>LOOKUP(2,1/('Feat-Func-Development'!$AF$4:$EU$4&amp;'Feat-Func-Development'!$AF$5:$EU$5='aggregated FIP Data Prog1'!$A44&amp;'aggregated FIP Data Prog1'!$N$1),'Feat-Func-Development'!$AF$21:$EU$21)</f>
        <v>0</v>
      </c>
      <c r="S44" s="232">
        <f>LOOKUP(2,1/('Feat-Func-Development'!$AF$4:$EU$4&amp;'Feat-Func-Development'!$AF$5:$EU$5='aggregated FIP Data Prog1'!$A44&amp;'aggregated FIP Data Prog1'!$N$1),'Feat-Func-Development'!$AF$22:$EU$22)</f>
        <v>1</v>
      </c>
      <c r="T44" s="232">
        <f>LOOKUP(2,1/('Feat-Func-Development'!$AF$4:$EU$4&amp;'Feat-Func-Development'!$AF$5:$EU$5='aggregated FIP Data Prog1'!$A44&amp;'aggregated FIP Data Prog1'!$N$1),'Feat-Func-Development'!$AF$23:$EU$23)</f>
        <v>1</v>
      </c>
      <c r="U44" s="232">
        <f>LOOKUP(2,1/('Feat-Func-Development'!$AF$4:$EU$4&amp;'Feat-Func-Development'!$AF$5:$EU$5='aggregated FIP Data Prog1'!$A44&amp;'aggregated FIP Data Prog1'!$N$1),'Feat-Func-Development'!$AF$24:$EU$24)</f>
        <v>5</v>
      </c>
      <c r="V44" s="29">
        <f>LOOKUP(2,1/('Feat-Func-Development'!$AF$4:$EU$4&amp;'Feat-Func-Development'!$AF$5:$EU$5='aggregated FIP Data Prog1'!$A44&amp;'aggregated FIP Data Prog1'!$V$1),'Feat-Func-Development'!$AF$17:$EU$17)</f>
        <v>0</v>
      </c>
      <c r="W44" s="29">
        <f>LOOKUP(2,1/('Feat-Func-Development'!$AF$4:$EU$4&amp;'Feat-Func-Development'!$AF$5:$EU$5='aggregated FIP Data Prog1'!$A44&amp;'aggregated FIP Data Prog1'!$V$1),'Feat-Func-Development'!$AF$18:$EU$18)</f>
        <v>0</v>
      </c>
      <c r="X44" s="29">
        <f>LOOKUP(2,1/('Feat-Func-Development'!$AF$4:$EU$4&amp;'Feat-Func-Development'!$AF$5:$EU$5='aggregated FIP Data Prog1'!$A44&amp;'aggregated FIP Data Prog1'!$V$1),'Feat-Func-Development'!$AF$19:$EU$19)</f>
        <v>0</v>
      </c>
      <c r="Y44" s="29">
        <f>LOOKUP(2,1/('Feat-Func-Development'!$AF$4:$EU$4&amp;'Feat-Func-Development'!$AF$5:$EU$5='aggregated FIP Data Prog1'!$A44&amp;'aggregated FIP Data Prog1'!$V$1),'Feat-Func-Development'!$AF$20:$EU$20)</f>
        <v>0</v>
      </c>
      <c r="Z44" s="29">
        <f>LOOKUP(2,1/('Feat-Func-Development'!$AF$4:$EU$4&amp;'Feat-Func-Development'!$AF$5:$EU$5='aggregated FIP Data Prog1'!$A44&amp;'aggregated FIP Data Prog1'!$V$1),'Feat-Func-Development'!$AF$21:$EU$21)</f>
        <v>7</v>
      </c>
      <c r="AA44" s="29">
        <f>LOOKUP(2,1/('Feat-Func-Development'!$AF$4:$EU$4&amp;'Feat-Func-Development'!$AF$5:$EU$5='aggregated FIP Data Prog1'!$A44&amp;'aggregated FIP Data Prog1'!$V$1),'Feat-Func-Development'!$AF$22:$EU$22)</f>
        <v>0</v>
      </c>
      <c r="AB44" s="29">
        <f>LOOKUP(2,1/('Feat-Func-Development'!$AF$4:$EU$4&amp;'Feat-Func-Development'!$AF$5:$EU$5='aggregated FIP Data Prog1'!$A44&amp;'aggregated FIP Data Prog1'!$V$1),'Feat-Func-Development'!$AF$23:$EU$23)</f>
        <v>0</v>
      </c>
      <c r="AC44" s="29">
        <f>LOOKUP(2,1/('Feat-Func-Development'!$AF$4:$EU$4&amp;'Feat-Func-Development'!$AF$5:$EU$5='aggregated FIP Data Prog1'!$A44&amp;'aggregated FIP Data Prog1'!$V$1),'Feat-Func-Development'!$AF$24:$EU$24)</f>
        <v>0</v>
      </c>
    </row>
    <row r="45" spans="1:29">
      <c r="A45" s="226">
        <f t="shared" si="9"/>
        <v>1247</v>
      </c>
      <c r="B45" s="227" t="str">
        <f>IF(C45="","",HLOOKUP(C45,'Configuration | Scaling'!$E$13:$Y$46,3,FALSE))</f>
        <v/>
      </c>
      <c r="C45" s="228" t="str">
        <f>IF(COUNTIF(C$4:C44,LOOKUP(A45,'Configuration | Scaling'!$E$15:$Y$15,_GPDS__List))=0,LOOKUP(A45,'Configuration | Scaling'!$E$15:$Y$15,_GPDS__List),"")</f>
        <v/>
      </c>
      <c r="D45" s="228"/>
      <c r="E45" s="229">
        <f t="shared" si="10"/>
        <v>1246</v>
      </c>
      <c r="F45" s="235">
        <f t="shared" si="1"/>
        <v>1</v>
      </c>
      <c r="G45" s="235">
        <f t="shared" si="2"/>
        <v>0</v>
      </c>
      <c r="H45" s="235">
        <f t="shared" si="3"/>
        <v>1</v>
      </c>
      <c r="I45" s="235">
        <f t="shared" si="4"/>
        <v>1</v>
      </c>
      <c r="J45" s="235">
        <f t="shared" si="5"/>
        <v>1</v>
      </c>
      <c r="K45" s="235">
        <f t="shared" si="6"/>
        <v>1</v>
      </c>
      <c r="L45" s="235">
        <f t="shared" si="7"/>
        <v>0.8571428571428571</v>
      </c>
      <c r="M45" s="236">
        <f t="shared" si="8"/>
        <v>0</v>
      </c>
      <c r="N45" s="232">
        <f>LOOKUP(2,1/('Feat-Func-Development'!$AF$4:$EU$4&amp;'Feat-Func-Development'!$AF$5:$EU$5='aggregated FIP Data Prog1'!$A45&amp;'aggregated FIP Data Prog1'!$N$1),'Feat-Func-Development'!$AF$17:$EU$17)</f>
        <v>0</v>
      </c>
      <c r="O45" s="232">
        <f>LOOKUP(2,1/('Feat-Func-Development'!$AF$4:$EU$4&amp;'Feat-Func-Development'!$AF$5:$EU$5='aggregated FIP Data Prog1'!$A45&amp;'aggregated FIP Data Prog1'!$N$1),'Feat-Func-Development'!$AF$18:$EU$18)</f>
        <v>0</v>
      </c>
      <c r="P45" s="232">
        <f>LOOKUP(2,1/('Feat-Func-Development'!$AF$4:$EU$4&amp;'Feat-Func-Development'!$AF$5:$EU$5='aggregated FIP Data Prog1'!$A45&amp;'aggregated FIP Data Prog1'!$N$1),'Feat-Func-Development'!$AF$19:$EU$19)</f>
        <v>0</v>
      </c>
      <c r="Q45" s="232">
        <f>LOOKUP(2,1/('Feat-Func-Development'!$AF$4:$EU$4&amp;'Feat-Func-Development'!$AF$5:$EU$5='aggregated FIP Data Prog1'!$A45&amp;'aggregated FIP Data Prog1'!$N$1),'Feat-Func-Development'!$AF$20:$EU$20)</f>
        <v>0</v>
      </c>
      <c r="R45" s="232">
        <f>LOOKUP(2,1/('Feat-Func-Development'!$AF$4:$EU$4&amp;'Feat-Func-Development'!$AF$5:$EU$5='aggregated FIP Data Prog1'!$A45&amp;'aggregated FIP Data Prog1'!$N$1),'Feat-Func-Development'!$AF$21:$EU$21)</f>
        <v>0</v>
      </c>
      <c r="S45" s="232">
        <f>LOOKUP(2,1/('Feat-Func-Development'!$AF$4:$EU$4&amp;'Feat-Func-Development'!$AF$5:$EU$5='aggregated FIP Data Prog1'!$A45&amp;'aggregated FIP Data Prog1'!$N$1),'Feat-Func-Development'!$AF$22:$EU$22)</f>
        <v>1</v>
      </c>
      <c r="T45" s="232">
        <f>LOOKUP(2,1/('Feat-Func-Development'!$AF$4:$EU$4&amp;'Feat-Func-Development'!$AF$5:$EU$5='aggregated FIP Data Prog1'!$A45&amp;'aggregated FIP Data Prog1'!$N$1),'Feat-Func-Development'!$AF$23:$EU$23)</f>
        <v>1</v>
      </c>
      <c r="U45" s="232">
        <f>LOOKUP(2,1/('Feat-Func-Development'!$AF$4:$EU$4&amp;'Feat-Func-Development'!$AF$5:$EU$5='aggregated FIP Data Prog1'!$A45&amp;'aggregated FIP Data Prog1'!$N$1),'Feat-Func-Development'!$AF$24:$EU$24)</f>
        <v>5</v>
      </c>
      <c r="V45" s="29">
        <f>LOOKUP(2,1/('Feat-Func-Development'!$AF$4:$EU$4&amp;'Feat-Func-Development'!$AF$5:$EU$5='aggregated FIP Data Prog1'!$A45&amp;'aggregated FIP Data Prog1'!$V$1),'Feat-Func-Development'!$AF$17:$EU$17)</f>
        <v>0</v>
      </c>
      <c r="W45" s="29">
        <f>LOOKUP(2,1/('Feat-Func-Development'!$AF$4:$EU$4&amp;'Feat-Func-Development'!$AF$5:$EU$5='aggregated FIP Data Prog1'!$A45&amp;'aggregated FIP Data Prog1'!$V$1),'Feat-Func-Development'!$AF$18:$EU$18)</f>
        <v>0</v>
      </c>
      <c r="X45" s="29">
        <f>LOOKUP(2,1/('Feat-Func-Development'!$AF$4:$EU$4&amp;'Feat-Func-Development'!$AF$5:$EU$5='aggregated FIP Data Prog1'!$A45&amp;'aggregated FIP Data Prog1'!$V$1),'Feat-Func-Development'!$AF$19:$EU$19)</f>
        <v>0</v>
      </c>
      <c r="Y45" s="29">
        <f>LOOKUP(2,1/('Feat-Func-Development'!$AF$4:$EU$4&amp;'Feat-Func-Development'!$AF$5:$EU$5='aggregated FIP Data Prog1'!$A45&amp;'aggregated FIP Data Prog1'!$V$1),'Feat-Func-Development'!$AF$20:$EU$20)</f>
        <v>0</v>
      </c>
      <c r="Z45" s="29">
        <f>LOOKUP(2,1/('Feat-Func-Development'!$AF$4:$EU$4&amp;'Feat-Func-Development'!$AF$5:$EU$5='aggregated FIP Data Prog1'!$A45&amp;'aggregated FIP Data Prog1'!$V$1),'Feat-Func-Development'!$AF$21:$EU$21)</f>
        <v>7</v>
      </c>
      <c r="AA45" s="29">
        <f>LOOKUP(2,1/('Feat-Func-Development'!$AF$4:$EU$4&amp;'Feat-Func-Development'!$AF$5:$EU$5='aggregated FIP Data Prog1'!$A45&amp;'aggregated FIP Data Prog1'!$V$1),'Feat-Func-Development'!$AF$22:$EU$22)</f>
        <v>0</v>
      </c>
      <c r="AB45" s="29">
        <f>LOOKUP(2,1/('Feat-Func-Development'!$AF$4:$EU$4&amp;'Feat-Func-Development'!$AF$5:$EU$5='aggregated FIP Data Prog1'!$A45&amp;'aggregated FIP Data Prog1'!$V$1),'Feat-Func-Development'!$AF$23:$EU$23)</f>
        <v>0</v>
      </c>
      <c r="AC45" s="29">
        <f>LOOKUP(2,1/('Feat-Func-Development'!$AF$4:$EU$4&amp;'Feat-Func-Development'!$AF$5:$EU$5='aggregated FIP Data Prog1'!$A45&amp;'aggregated FIP Data Prog1'!$V$1),'Feat-Func-Development'!$AF$24:$EU$24)</f>
        <v>0</v>
      </c>
    </row>
    <row r="46" spans="1:29">
      <c r="A46" s="226">
        <f t="shared" si="9"/>
        <v>1277</v>
      </c>
      <c r="B46" s="227" t="str">
        <f>IF(C46="","",HLOOKUP(C46,'Configuration | Scaling'!$E$13:$Y$46,3,FALSE))</f>
        <v/>
      </c>
      <c r="C46" s="228" t="str">
        <f>IF(COUNTIF(C$4:C45,LOOKUP(A46,'Configuration | Scaling'!$E$15:$Y$15,_GPDS__List))=0,LOOKUP(A46,'Configuration | Scaling'!$E$15:$Y$15,_GPDS__List),"")</f>
        <v/>
      </c>
      <c r="D46" s="228"/>
      <c r="E46" s="229">
        <f t="shared" si="10"/>
        <v>1276</v>
      </c>
      <c r="F46" s="235">
        <f t="shared" si="1"/>
        <v>1</v>
      </c>
      <c r="G46" s="235">
        <f t="shared" si="2"/>
        <v>0</v>
      </c>
      <c r="H46" s="235">
        <f t="shared" si="3"/>
        <v>1</v>
      </c>
      <c r="I46" s="235">
        <f t="shared" si="4"/>
        <v>1</v>
      </c>
      <c r="J46" s="235">
        <f t="shared" si="5"/>
        <v>1</v>
      </c>
      <c r="K46" s="235">
        <f t="shared" si="6"/>
        <v>1</v>
      </c>
      <c r="L46" s="235">
        <f t="shared" si="7"/>
        <v>0.8571428571428571</v>
      </c>
      <c r="M46" s="236">
        <f t="shared" si="8"/>
        <v>0</v>
      </c>
      <c r="N46" s="232">
        <f>LOOKUP(2,1/('Feat-Func-Development'!$AF$4:$EU$4&amp;'Feat-Func-Development'!$AF$5:$EU$5='aggregated FIP Data Prog1'!$A46&amp;'aggregated FIP Data Prog1'!$N$1),'Feat-Func-Development'!$AF$17:$EU$17)</f>
        <v>0</v>
      </c>
      <c r="O46" s="232">
        <f>LOOKUP(2,1/('Feat-Func-Development'!$AF$4:$EU$4&amp;'Feat-Func-Development'!$AF$5:$EU$5='aggregated FIP Data Prog1'!$A46&amp;'aggregated FIP Data Prog1'!$N$1),'Feat-Func-Development'!$AF$18:$EU$18)</f>
        <v>0</v>
      </c>
      <c r="P46" s="232">
        <f>LOOKUP(2,1/('Feat-Func-Development'!$AF$4:$EU$4&amp;'Feat-Func-Development'!$AF$5:$EU$5='aggregated FIP Data Prog1'!$A46&amp;'aggregated FIP Data Prog1'!$N$1),'Feat-Func-Development'!$AF$19:$EU$19)</f>
        <v>0</v>
      </c>
      <c r="Q46" s="232">
        <f>LOOKUP(2,1/('Feat-Func-Development'!$AF$4:$EU$4&amp;'Feat-Func-Development'!$AF$5:$EU$5='aggregated FIP Data Prog1'!$A46&amp;'aggregated FIP Data Prog1'!$N$1),'Feat-Func-Development'!$AF$20:$EU$20)</f>
        <v>0</v>
      </c>
      <c r="R46" s="232">
        <f>LOOKUP(2,1/('Feat-Func-Development'!$AF$4:$EU$4&amp;'Feat-Func-Development'!$AF$5:$EU$5='aggregated FIP Data Prog1'!$A46&amp;'aggregated FIP Data Prog1'!$N$1),'Feat-Func-Development'!$AF$21:$EU$21)</f>
        <v>0</v>
      </c>
      <c r="S46" s="232">
        <f>LOOKUP(2,1/('Feat-Func-Development'!$AF$4:$EU$4&amp;'Feat-Func-Development'!$AF$5:$EU$5='aggregated FIP Data Prog1'!$A46&amp;'aggregated FIP Data Prog1'!$N$1),'Feat-Func-Development'!$AF$22:$EU$22)</f>
        <v>1</v>
      </c>
      <c r="T46" s="232">
        <f>LOOKUP(2,1/('Feat-Func-Development'!$AF$4:$EU$4&amp;'Feat-Func-Development'!$AF$5:$EU$5='aggregated FIP Data Prog1'!$A46&amp;'aggregated FIP Data Prog1'!$N$1),'Feat-Func-Development'!$AF$23:$EU$23)</f>
        <v>1</v>
      </c>
      <c r="U46" s="232">
        <f>LOOKUP(2,1/('Feat-Func-Development'!$AF$4:$EU$4&amp;'Feat-Func-Development'!$AF$5:$EU$5='aggregated FIP Data Prog1'!$A46&amp;'aggregated FIP Data Prog1'!$N$1),'Feat-Func-Development'!$AF$24:$EU$24)</f>
        <v>5</v>
      </c>
      <c r="V46" s="29">
        <f>LOOKUP(2,1/('Feat-Func-Development'!$AF$4:$EU$4&amp;'Feat-Func-Development'!$AF$5:$EU$5='aggregated FIP Data Prog1'!$A46&amp;'aggregated FIP Data Prog1'!$V$1),'Feat-Func-Development'!$AF$17:$EU$17)</f>
        <v>0</v>
      </c>
      <c r="W46" s="29">
        <f>LOOKUP(2,1/('Feat-Func-Development'!$AF$4:$EU$4&amp;'Feat-Func-Development'!$AF$5:$EU$5='aggregated FIP Data Prog1'!$A46&amp;'aggregated FIP Data Prog1'!$V$1),'Feat-Func-Development'!$AF$18:$EU$18)</f>
        <v>0</v>
      </c>
      <c r="X46" s="29">
        <f>LOOKUP(2,1/('Feat-Func-Development'!$AF$4:$EU$4&amp;'Feat-Func-Development'!$AF$5:$EU$5='aggregated FIP Data Prog1'!$A46&amp;'aggregated FIP Data Prog1'!$V$1),'Feat-Func-Development'!$AF$19:$EU$19)</f>
        <v>0</v>
      </c>
      <c r="Y46" s="29">
        <f>LOOKUP(2,1/('Feat-Func-Development'!$AF$4:$EU$4&amp;'Feat-Func-Development'!$AF$5:$EU$5='aggregated FIP Data Prog1'!$A46&amp;'aggregated FIP Data Prog1'!$V$1),'Feat-Func-Development'!$AF$20:$EU$20)</f>
        <v>0</v>
      </c>
      <c r="Z46" s="29">
        <f>LOOKUP(2,1/('Feat-Func-Development'!$AF$4:$EU$4&amp;'Feat-Func-Development'!$AF$5:$EU$5='aggregated FIP Data Prog1'!$A46&amp;'aggregated FIP Data Prog1'!$V$1),'Feat-Func-Development'!$AF$21:$EU$21)</f>
        <v>7</v>
      </c>
      <c r="AA46" s="29">
        <f>LOOKUP(2,1/('Feat-Func-Development'!$AF$4:$EU$4&amp;'Feat-Func-Development'!$AF$5:$EU$5='aggregated FIP Data Prog1'!$A46&amp;'aggregated FIP Data Prog1'!$V$1),'Feat-Func-Development'!$AF$22:$EU$22)</f>
        <v>0</v>
      </c>
      <c r="AB46" s="29">
        <f>LOOKUP(2,1/('Feat-Func-Development'!$AF$4:$EU$4&amp;'Feat-Func-Development'!$AF$5:$EU$5='aggregated FIP Data Prog1'!$A46&amp;'aggregated FIP Data Prog1'!$V$1),'Feat-Func-Development'!$AF$23:$EU$23)</f>
        <v>0</v>
      </c>
      <c r="AC46" s="29">
        <f>LOOKUP(2,1/('Feat-Func-Development'!$AF$4:$EU$4&amp;'Feat-Func-Development'!$AF$5:$EU$5='aggregated FIP Data Prog1'!$A46&amp;'aggregated FIP Data Prog1'!$V$1),'Feat-Func-Development'!$AF$24:$EU$24)</f>
        <v>0</v>
      </c>
    </row>
    <row r="47" spans="1:29">
      <c r="A47" s="226">
        <f t="shared" si="9"/>
        <v>1308</v>
      </c>
      <c r="B47" s="227" t="str">
        <f>IF(C47="","",HLOOKUP(C47,'Configuration | Scaling'!$E$13:$Y$46,3,FALSE))</f>
        <v/>
      </c>
      <c r="C47" s="228" t="str">
        <f>IF(COUNTIF(C$4:C46,LOOKUP(A47,'Configuration | Scaling'!$E$15:$Y$15,_GPDS__List))=0,LOOKUP(A47,'Configuration | Scaling'!$E$15:$Y$15,_GPDS__List),"")</f>
        <v/>
      </c>
      <c r="D47" s="228"/>
      <c r="E47" s="229">
        <f t="shared" si="10"/>
        <v>1307</v>
      </c>
      <c r="F47" s="235">
        <f t="shared" si="1"/>
        <v>1</v>
      </c>
      <c r="G47" s="235">
        <f t="shared" si="2"/>
        <v>0</v>
      </c>
      <c r="H47" s="235">
        <f t="shared" si="3"/>
        <v>1</v>
      </c>
      <c r="I47" s="235">
        <f t="shared" si="4"/>
        <v>1</v>
      </c>
      <c r="J47" s="235">
        <f t="shared" si="5"/>
        <v>1</v>
      </c>
      <c r="K47" s="235">
        <f t="shared" si="6"/>
        <v>1</v>
      </c>
      <c r="L47" s="235">
        <f t="shared" si="7"/>
        <v>0.8571428571428571</v>
      </c>
      <c r="M47" s="236">
        <f t="shared" si="8"/>
        <v>0</v>
      </c>
      <c r="N47" s="232">
        <f>LOOKUP(2,1/('Feat-Func-Development'!$AF$4:$EU$4&amp;'Feat-Func-Development'!$AF$5:$EU$5='aggregated FIP Data Prog1'!$A47&amp;'aggregated FIP Data Prog1'!$N$1),'Feat-Func-Development'!$AF$17:$EU$17)</f>
        <v>0</v>
      </c>
      <c r="O47" s="232">
        <f>LOOKUP(2,1/('Feat-Func-Development'!$AF$4:$EU$4&amp;'Feat-Func-Development'!$AF$5:$EU$5='aggregated FIP Data Prog1'!$A47&amp;'aggregated FIP Data Prog1'!$N$1),'Feat-Func-Development'!$AF$18:$EU$18)</f>
        <v>0</v>
      </c>
      <c r="P47" s="232">
        <f>LOOKUP(2,1/('Feat-Func-Development'!$AF$4:$EU$4&amp;'Feat-Func-Development'!$AF$5:$EU$5='aggregated FIP Data Prog1'!$A47&amp;'aggregated FIP Data Prog1'!$N$1),'Feat-Func-Development'!$AF$19:$EU$19)</f>
        <v>0</v>
      </c>
      <c r="Q47" s="232">
        <f>LOOKUP(2,1/('Feat-Func-Development'!$AF$4:$EU$4&amp;'Feat-Func-Development'!$AF$5:$EU$5='aggregated FIP Data Prog1'!$A47&amp;'aggregated FIP Data Prog1'!$N$1),'Feat-Func-Development'!$AF$20:$EU$20)</f>
        <v>0</v>
      </c>
      <c r="R47" s="232">
        <f>LOOKUP(2,1/('Feat-Func-Development'!$AF$4:$EU$4&amp;'Feat-Func-Development'!$AF$5:$EU$5='aggregated FIP Data Prog1'!$A47&amp;'aggregated FIP Data Prog1'!$N$1),'Feat-Func-Development'!$AF$21:$EU$21)</f>
        <v>0</v>
      </c>
      <c r="S47" s="232">
        <f>LOOKUP(2,1/('Feat-Func-Development'!$AF$4:$EU$4&amp;'Feat-Func-Development'!$AF$5:$EU$5='aggregated FIP Data Prog1'!$A47&amp;'aggregated FIP Data Prog1'!$N$1),'Feat-Func-Development'!$AF$22:$EU$22)</f>
        <v>1</v>
      </c>
      <c r="T47" s="232">
        <f>LOOKUP(2,1/('Feat-Func-Development'!$AF$4:$EU$4&amp;'Feat-Func-Development'!$AF$5:$EU$5='aggregated FIP Data Prog1'!$A47&amp;'aggregated FIP Data Prog1'!$N$1),'Feat-Func-Development'!$AF$23:$EU$23)</f>
        <v>1</v>
      </c>
      <c r="U47" s="232">
        <f>LOOKUP(2,1/('Feat-Func-Development'!$AF$4:$EU$4&amp;'Feat-Func-Development'!$AF$5:$EU$5='aggregated FIP Data Prog1'!$A47&amp;'aggregated FIP Data Prog1'!$N$1),'Feat-Func-Development'!$AF$24:$EU$24)</f>
        <v>5</v>
      </c>
      <c r="V47" s="29">
        <f>LOOKUP(2,1/('Feat-Func-Development'!$AF$4:$EU$4&amp;'Feat-Func-Development'!$AF$5:$EU$5='aggregated FIP Data Prog1'!$A47&amp;'aggregated FIP Data Prog1'!$V$1),'Feat-Func-Development'!$AF$17:$EU$17)</f>
        <v>0</v>
      </c>
      <c r="W47" s="29">
        <f>LOOKUP(2,1/('Feat-Func-Development'!$AF$4:$EU$4&amp;'Feat-Func-Development'!$AF$5:$EU$5='aggregated FIP Data Prog1'!$A47&amp;'aggregated FIP Data Prog1'!$V$1),'Feat-Func-Development'!$AF$18:$EU$18)</f>
        <v>0</v>
      </c>
      <c r="X47" s="29">
        <f>LOOKUP(2,1/('Feat-Func-Development'!$AF$4:$EU$4&amp;'Feat-Func-Development'!$AF$5:$EU$5='aggregated FIP Data Prog1'!$A47&amp;'aggregated FIP Data Prog1'!$V$1),'Feat-Func-Development'!$AF$19:$EU$19)</f>
        <v>0</v>
      </c>
      <c r="Y47" s="29">
        <f>LOOKUP(2,1/('Feat-Func-Development'!$AF$4:$EU$4&amp;'Feat-Func-Development'!$AF$5:$EU$5='aggregated FIP Data Prog1'!$A47&amp;'aggregated FIP Data Prog1'!$V$1),'Feat-Func-Development'!$AF$20:$EU$20)</f>
        <v>0</v>
      </c>
      <c r="Z47" s="29">
        <f>LOOKUP(2,1/('Feat-Func-Development'!$AF$4:$EU$4&amp;'Feat-Func-Development'!$AF$5:$EU$5='aggregated FIP Data Prog1'!$A47&amp;'aggregated FIP Data Prog1'!$V$1),'Feat-Func-Development'!$AF$21:$EU$21)</f>
        <v>7</v>
      </c>
      <c r="AA47" s="29">
        <f>LOOKUP(2,1/('Feat-Func-Development'!$AF$4:$EU$4&amp;'Feat-Func-Development'!$AF$5:$EU$5='aggregated FIP Data Prog1'!$A47&amp;'aggregated FIP Data Prog1'!$V$1),'Feat-Func-Development'!$AF$22:$EU$22)</f>
        <v>0</v>
      </c>
      <c r="AB47" s="29">
        <f>LOOKUP(2,1/('Feat-Func-Development'!$AF$4:$EU$4&amp;'Feat-Func-Development'!$AF$5:$EU$5='aggregated FIP Data Prog1'!$A47&amp;'aggregated FIP Data Prog1'!$V$1),'Feat-Func-Development'!$AF$23:$EU$23)</f>
        <v>0</v>
      </c>
      <c r="AC47" s="29">
        <f>LOOKUP(2,1/('Feat-Func-Development'!$AF$4:$EU$4&amp;'Feat-Func-Development'!$AF$5:$EU$5='aggregated FIP Data Prog1'!$A47&amp;'aggregated FIP Data Prog1'!$V$1),'Feat-Func-Development'!$AF$24:$EU$24)</f>
        <v>0</v>
      </c>
    </row>
    <row r="48" spans="1:29">
      <c r="A48" s="226">
        <f t="shared" si="9"/>
        <v>1339</v>
      </c>
      <c r="B48" s="227" t="str">
        <f>IF(C48="","",HLOOKUP(C48,'Configuration | Scaling'!$E$13:$Y$46,3,FALSE))</f>
        <v/>
      </c>
      <c r="C48" s="228" t="str">
        <f>IF(COUNTIF(C$4:C47,LOOKUP(A48,'Configuration | Scaling'!$E$15:$Y$15,_GPDS__List))=0,LOOKUP(A48,'Configuration | Scaling'!$E$15:$Y$15,_GPDS__List),"")</f>
        <v/>
      </c>
      <c r="D48" s="228"/>
      <c r="E48" s="229">
        <f t="shared" si="10"/>
        <v>1338</v>
      </c>
      <c r="F48" s="235">
        <f t="shared" si="1"/>
        <v>1</v>
      </c>
      <c r="G48" s="235">
        <f t="shared" si="2"/>
        <v>0</v>
      </c>
      <c r="H48" s="235">
        <f t="shared" si="3"/>
        <v>1</v>
      </c>
      <c r="I48" s="235">
        <f t="shared" si="4"/>
        <v>1</v>
      </c>
      <c r="J48" s="235">
        <f t="shared" si="5"/>
        <v>1</v>
      </c>
      <c r="K48" s="235">
        <f t="shared" si="6"/>
        <v>1</v>
      </c>
      <c r="L48" s="235">
        <f t="shared" si="7"/>
        <v>0.8571428571428571</v>
      </c>
      <c r="M48" s="236">
        <f t="shared" si="8"/>
        <v>0</v>
      </c>
      <c r="N48" s="232">
        <f>LOOKUP(2,1/('Feat-Func-Development'!$AF$4:$EU$4&amp;'Feat-Func-Development'!$AF$5:$EU$5='aggregated FIP Data Prog1'!$A48&amp;'aggregated FIP Data Prog1'!$N$1),'Feat-Func-Development'!$AF$17:$EU$17)</f>
        <v>0</v>
      </c>
      <c r="O48" s="232">
        <f>LOOKUP(2,1/('Feat-Func-Development'!$AF$4:$EU$4&amp;'Feat-Func-Development'!$AF$5:$EU$5='aggregated FIP Data Prog1'!$A48&amp;'aggregated FIP Data Prog1'!$N$1),'Feat-Func-Development'!$AF$18:$EU$18)</f>
        <v>0</v>
      </c>
      <c r="P48" s="232">
        <f>LOOKUP(2,1/('Feat-Func-Development'!$AF$4:$EU$4&amp;'Feat-Func-Development'!$AF$5:$EU$5='aggregated FIP Data Prog1'!$A48&amp;'aggregated FIP Data Prog1'!$N$1),'Feat-Func-Development'!$AF$19:$EU$19)</f>
        <v>0</v>
      </c>
      <c r="Q48" s="232">
        <f>LOOKUP(2,1/('Feat-Func-Development'!$AF$4:$EU$4&amp;'Feat-Func-Development'!$AF$5:$EU$5='aggregated FIP Data Prog1'!$A48&amp;'aggregated FIP Data Prog1'!$N$1),'Feat-Func-Development'!$AF$20:$EU$20)</f>
        <v>0</v>
      </c>
      <c r="R48" s="232">
        <f>LOOKUP(2,1/('Feat-Func-Development'!$AF$4:$EU$4&amp;'Feat-Func-Development'!$AF$5:$EU$5='aggregated FIP Data Prog1'!$A48&amp;'aggregated FIP Data Prog1'!$N$1),'Feat-Func-Development'!$AF$21:$EU$21)</f>
        <v>0</v>
      </c>
      <c r="S48" s="232">
        <f>LOOKUP(2,1/('Feat-Func-Development'!$AF$4:$EU$4&amp;'Feat-Func-Development'!$AF$5:$EU$5='aggregated FIP Data Prog1'!$A48&amp;'aggregated FIP Data Prog1'!$N$1),'Feat-Func-Development'!$AF$22:$EU$22)</f>
        <v>1</v>
      </c>
      <c r="T48" s="232">
        <f>LOOKUP(2,1/('Feat-Func-Development'!$AF$4:$EU$4&amp;'Feat-Func-Development'!$AF$5:$EU$5='aggregated FIP Data Prog1'!$A48&amp;'aggregated FIP Data Prog1'!$N$1),'Feat-Func-Development'!$AF$23:$EU$23)</f>
        <v>1</v>
      </c>
      <c r="U48" s="232">
        <f>LOOKUP(2,1/('Feat-Func-Development'!$AF$4:$EU$4&amp;'Feat-Func-Development'!$AF$5:$EU$5='aggregated FIP Data Prog1'!$A48&amp;'aggregated FIP Data Prog1'!$N$1),'Feat-Func-Development'!$AF$24:$EU$24)</f>
        <v>5</v>
      </c>
      <c r="V48" s="29">
        <f>LOOKUP(2,1/('Feat-Func-Development'!$AF$4:$EU$4&amp;'Feat-Func-Development'!$AF$5:$EU$5='aggregated FIP Data Prog1'!$A48&amp;'aggregated FIP Data Prog1'!$V$1),'Feat-Func-Development'!$AF$17:$EU$17)</f>
        <v>0</v>
      </c>
      <c r="W48" s="29">
        <f>LOOKUP(2,1/('Feat-Func-Development'!$AF$4:$EU$4&amp;'Feat-Func-Development'!$AF$5:$EU$5='aggregated FIP Data Prog1'!$A48&amp;'aggregated FIP Data Prog1'!$V$1),'Feat-Func-Development'!$AF$18:$EU$18)</f>
        <v>0</v>
      </c>
      <c r="X48" s="29">
        <f>LOOKUP(2,1/('Feat-Func-Development'!$AF$4:$EU$4&amp;'Feat-Func-Development'!$AF$5:$EU$5='aggregated FIP Data Prog1'!$A48&amp;'aggregated FIP Data Prog1'!$V$1),'Feat-Func-Development'!$AF$19:$EU$19)</f>
        <v>0</v>
      </c>
      <c r="Y48" s="29">
        <f>LOOKUP(2,1/('Feat-Func-Development'!$AF$4:$EU$4&amp;'Feat-Func-Development'!$AF$5:$EU$5='aggregated FIP Data Prog1'!$A48&amp;'aggregated FIP Data Prog1'!$V$1),'Feat-Func-Development'!$AF$20:$EU$20)</f>
        <v>0</v>
      </c>
      <c r="Z48" s="29">
        <f>LOOKUP(2,1/('Feat-Func-Development'!$AF$4:$EU$4&amp;'Feat-Func-Development'!$AF$5:$EU$5='aggregated FIP Data Prog1'!$A48&amp;'aggregated FIP Data Prog1'!$V$1),'Feat-Func-Development'!$AF$21:$EU$21)</f>
        <v>7</v>
      </c>
      <c r="AA48" s="29">
        <f>LOOKUP(2,1/('Feat-Func-Development'!$AF$4:$EU$4&amp;'Feat-Func-Development'!$AF$5:$EU$5='aggregated FIP Data Prog1'!$A48&amp;'aggregated FIP Data Prog1'!$V$1),'Feat-Func-Development'!$AF$22:$EU$22)</f>
        <v>0</v>
      </c>
      <c r="AB48" s="29">
        <f>LOOKUP(2,1/('Feat-Func-Development'!$AF$4:$EU$4&amp;'Feat-Func-Development'!$AF$5:$EU$5='aggregated FIP Data Prog1'!$A48&amp;'aggregated FIP Data Prog1'!$V$1),'Feat-Func-Development'!$AF$23:$EU$23)</f>
        <v>0</v>
      </c>
      <c r="AC48" s="29">
        <f>LOOKUP(2,1/('Feat-Func-Development'!$AF$4:$EU$4&amp;'Feat-Func-Development'!$AF$5:$EU$5='aggregated FIP Data Prog1'!$A48&amp;'aggregated FIP Data Prog1'!$V$1),'Feat-Func-Development'!$AF$24:$EU$24)</f>
        <v>0</v>
      </c>
    </row>
    <row r="49" spans="1:29">
      <c r="A49" s="226">
        <f t="shared" si="9"/>
        <v>1369</v>
      </c>
      <c r="B49" s="227" t="str">
        <f>IF(C49="","",HLOOKUP(C49,'Configuration | Scaling'!$E$13:$Y$46,3,FALSE))</f>
        <v/>
      </c>
      <c r="C49" s="228" t="str">
        <f>IF(COUNTIF(C$4:C48,LOOKUP(A49,'Configuration | Scaling'!$E$15:$Y$15,_GPDS__List))=0,LOOKUP(A49,'Configuration | Scaling'!$E$15:$Y$15,_GPDS__List),"")</f>
        <v/>
      </c>
      <c r="D49" s="228"/>
      <c r="E49" s="229">
        <f t="shared" si="10"/>
        <v>1368</v>
      </c>
      <c r="F49" s="235">
        <f t="shared" si="1"/>
        <v>1</v>
      </c>
      <c r="G49" s="235">
        <f t="shared" si="2"/>
        <v>0</v>
      </c>
      <c r="H49" s="235">
        <f t="shared" si="3"/>
        <v>1</v>
      </c>
      <c r="I49" s="235">
        <f t="shared" si="4"/>
        <v>1</v>
      </c>
      <c r="J49" s="235">
        <f t="shared" si="5"/>
        <v>1</v>
      </c>
      <c r="K49" s="235">
        <f t="shared" si="6"/>
        <v>1</v>
      </c>
      <c r="L49" s="235">
        <f t="shared" si="7"/>
        <v>0.8571428571428571</v>
      </c>
      <c r="M49" s="236">
        <f t="shared" si="8"/>
        <v>0</v>
      </c>
      <c r="N49" s="232">
        <f>LOOKUP(2,1/('Feat-Func-Development'!$AF$4:$EU$4&amp;'Feat-Func-Development'!$AF$5:$EU$5='aggregated FIP Data Prog1'!$A49&amp;'aggregated FIP Data Prog1'!$N$1),'Feat-Func-Development'!$AF$17:$EU$17)</f>
        <v>0</v>
      </c>
      <c r="O49" s="232">
        <f>LOOKUP(2,1/('Feat-Func-Development'!$AF$4:$EU$4&amp;'Feat-Func-Development'!$AF$5:$EU$5='aggregated FIP Data Prog1'!$A49&amp;'aggregated FIP Data Prog1'!$N$1),'Feat-Func-Development'!$AF$18:$EU$18)</f>
        <v>0</v>
      </c>
      <c r="P49" s="232">
        <f>LOOKUP(2,1/('Feat-Func-Development'!$AF$4:$EU$4&amp;'Feat-Func-Development'!$AF$5:$EU$5='aggregated FIP Data Prog1'!$A49&amp;'aggregated FIP Data Prog1'!$N$1),'Feat-Func-Development'!$AF$19:$EU$19)</f>
        <v>0</v>
      </c>
      <c r="Q49" s="232">
        <f>LOOKUP(2,1/('Feat-Func-Development'!$AF$4:$EU$4&amp;'Feat-Func-Development'!$AF$5:$EU$5='aggregated FIP Data Prog1'!$A49&amp;'aggregated FIP Data Prog1'!$N$1),'Feat-Func-Development'!$AF$20:$EU$20)</f>
        <v>0</v>
      </c>
      <c r="R49" s="232">
        <f>LOOKUP(2,1/('Feat-Func-Development'!$AF$4:$EU$4&amp;'Feat-Func-Development'!$AF$5:$EU$5='aggregated FIP Data Prog1'!$A49&amp;'aggregated FIP Data Prog1'!$N$1),'Feat-Func-Development'!$AF$21:$EU$21)</f>
        <v>0</v>
      </c>
      <c r="S49" s="232">
        <f>LOOKUP(2,1/('Feat-Func-Development'!$AF$4:$EU$4&amp;'Feat-Func-Development'!$AF$5:$EU$5='aggregated FIP Data Prog1'!$A49&amp;'aggregated FIP Data Prog1'!$N$1),'Feat-Func-Development'!$AF$22:$EU$22)</f>
        <v>1</v>
      </c>
      <c r="T49" s="232">
        <f>LOOKUP(2,1/('Feat-Func-Development'!$AF$4:$EU$4&amp;'Feat-Func-Development'!$AF$5:$EU$5='aggregated FIP Data Prog1'!$A49&amp;'aggregated FIP Data Prog1'!$N$1),'Feat-Func-Development'!$AF$23:$EU$23)</f>
        <v>1</v>
      </c>
      <c r="U49" s="232">
        <f>LOOKUP(2,1/('Feat-Func-Development'!$AF$4:$EU$4&amp;'Feat-Func-Development'!$AF$5:$EU$5='aggregated FIP Data Prog1'!$A49&amp;'aggregated FIP Data Prog1'!$N$1),'Feat-Func-Development'!$AF$24:$EU$24)</f>
        <v>5</v>
      </c>
      <c r="V49" s="29">
        <f>LOOKUP(2,1/('Feat-Func-Development'!$AF$4:$EU$4&amp;'Feat-Func-Development'!$AF$5:$EU$5='aggregated FIP Data Prog1'!$A49&amp;'aggregated FIP Data Prog1'!$V$1),'Feat-Func-Development'!$AF$17:$EU$17)</f>
        <v>0</v>
      </c>
      <c r="W49" s="29">
        <f>LOOKUP(2,1/('Feat-Func-Development'!$AF$4:$EU$4&amp;'Feat-Func-Development'!$AF$5:$EU$5='aggregated FIP Data Prog1'!$A49&amp;'aggregated FIP Data Prog1'!$V$1),'Feat-Func-Development'!$AF$18:$EU$18)</f>
        <v>0</v>
      </c>
      <c r="X49" s="29">
        <f>LOOKUP(2,1/('Feat-Func-Development'!$AF$4:$EU$4&amp;'Feat-Func-Development'!$AF$5:$EU$5='aggregated FIP Data Prog1'!$A49&amp;'aggregated FIP Data Prog1'!$V$1),'Feat-Func-Development'!$AF$19:$EU$19)</f>
        <v>0</v>
      </c>
      <c r="Y49" s="29">
        <f>LOOKUP(2,1/('Feat-Func-Development'!$AF$4:$EU$4&amp;'Feat-Func-Development'!$AF$5:$EU$5='aggregated FIP Data Prog1'!$A49&amp;'aggregated FIP Data Prog1'!$V$1),'Feat-Func-Development'!$AF$20:$EU$20)</f>
        <v>0</v>
      </c>
      <c r="Z49" s="29">
        <f>LOOKUP(2,1/('Feat-Func-Development'!$AF$4:$EU$4&amp;'Feat-Func-Development'!$AF$5:$EU$5='aggregated FIP Data Prog1'!$A49&amp;'aggregated FIP Data Prog1'!$V$1),'Feat-Func-Development'!$AF$21:$EU$21)</f>
        <v>7</v>
      </c>
      <c r="AA49" s="29">
        <f>LOOKUP(2,1/('Feat-Func-Development'!$AF$4:$EU$4&amp;'Feat-Func-Development'!$AF$5:$EU$5='aggregated FIP Data Prog1'!$A49&amp;'aggregated FIP Data Prog1'!$V$1),'Feat-Func-Development'!$AF$22:$EU$22)</f>
        <v>0</v>
      </c>
      <c r="AB49" s="29">
        <f>LOOKUP(2,1/('Feat-Func-Development'!$AF$4:$EU$4&amp;'Feat-Func-Development'!$AF$5:$EU$5='aggregated FIP Data Prog1'!$A49&amp;'aggregated FIP Data Prog1'!$V$1),'Feat-Func-Development'!$AF$23:$EU$23)</f>
        <v>0</v>
      </c>
      <c r="AC49" s="29">
        <f>LOOKUP(2,1/('Feat-Func-Development'!$AF$4:$EU$4&amp;'Feat-Func-Development'!$AF$5:$EU$5='aggregated FIP Data Prog1'!$A49&amp;'aggregated FIP Data Prog1'!$V$1),'Feat-Func-Development'!$AF$24:$EU$24)</f>
        <v>0</v>
      </c>
    </row>
    <row r="50" spans="1:29">
      <c r="A50" s="226">
        <f t="shared" si="9"/>
        <v>1400</v>
      </c>
      <c r="B50" s="227" t="str">
        <f>IF(C50="","",HLOOKUP(C50,'Configuration | Scaling'!$E$13:$Y$46,3,FALSE))</f>
        <v/>
      </c>
      <c r="C50" s="228" t="str">
        <f>IF(COUNTIF(C$4:C49,LOOKUP(A50,'Configuration | Scaling'!$E$15:$Y$15,_GPDS__List))=0,LOOKUP(A50,'Configuration | Scaling'!$E$15:$Y$15,_GPDS__List),"")</f>
        <v/>
      </c>
      <c r="D50" s="228"/>
      <c r="E50" s="229">
        <f t="shared" si="10"/>
        <v>1399</v>
      </c>
      <c r="F50" s="235">
        <f t="shared" si="1"/>
        <v>1</v>
      </c>
      <c r="G50" s="235">
        <f t="shared" si="2"/>
        <v>0</v>
      </c>
      <c r="H50" s="235">
        <f t="shared" si="3"/>
        <v>1</v>
      </c>
      <c r="I50" s="235">
        <f t="shared" si="4"/>
        <v>1</v>
      </c>
      <c r="J50" s="235">
        <f t="shared" si="5"/>
        <v>1</v>
      </c>
      <c r="K50" s="235">
        <f t="shared" si="6"/>
        <v>1</v>
      </c>
      <c r="L50" s="235">
        <f t="shared" si="7"/>
        <v>0.8571428571428571</v>
      </c>
      <c r="M50" s="236">
        <f t="shared" si="8"/>
        <v>0</v>
      </c>
      <c r="N50" s="232">
        <f>LOOKUP(2,1/('Feat-Func-Development'!$AF$4:$EU$4&amp;'Feat-Func-Development'!$AF$5:$EU$5='aggregated FIP Data Prog1'!$A50&amp;'aggregated FIP Data Prog1'!$N$1),'Feat-Func-Development'!$AF$17:$EU$17)</f>
        <v>0</v>
      </c>
      <c r="O50" s="232">
        <f>LOOKUP(2,1/('Feat-Func-Development'!$AF$4:$EU$4&amp;'Feat-Func-Development'!$AF$5:$EU$5='aggregated FIP Data Prog1'!$A50&amp;'aggregated FIP Data Prog1'!$N$1),'Feat-Func-Development'!$AF$18:$EU$18)</f>
        <v>0</v>
      </c>
      <c r="P50" s="232">
        <f>LOOKUP(2,1/('Feat-Func-Development'!$AF$4:$EU$4&amp;'Feat-Func-Development'!$AF$5:$EU$5='aggregated FIP Data Prog1'!$A50&amp;'aggregated FIP Data Prog1'!$N$1),'Feat-Func-Development'!$AF$19:$EU$19)</f>
        <v>0</v>
      </c>
      <c r="Q50" s="232">
        <f>LOOKUP(2,1/('Feat-Func-Development'!$AF$4:$EU$4&amp;'Feat-Func-Development'!$AF$5:$EU$5='aggregated FIP Data Prog1'!$A50&amp;'aggregated FIP Data Prog1'!$N$1),'Feat-Func-Development'!$AF$20:$EU$20)</f>
        <v>0</v>
      </c>
      <c r="R50" s="232">
        <f>LOOKUP(2,1/('Feat-Func-Development'!$AF$4:$EU$4&amp;'Feat-Func-Development'!$AF$5:$EU$5='aggregated FIP Data Prog1'!$A50&amp;'aggregated FIP Data Prog1'!$N$1),'Feat-Func-Development'!$AF$21:$EU$21)</f>
        <v>0</v>
      </c>
      <c r="S50" s="232">
        <f>LOOKUP(2,1/('Feat-Func-Development'!$AF$4:$EU$4&amp;'Feat-Func-Development'!$AF$5:$EU$5='aggregated FIP Data Prog1'!$A50&amp;'aggregated FIP Data Prog1'!$N$1),'Feat-Func-Development'!$AF$22:$EU$22)</f>
        <v>1</v>
      </c>
      <c r="T50" s="232">
        <f>LOOKUP(2,1/('Feat-Func-Development'!$AF$4:$EU$4&amp;'Feat-Func-Development'!$AF$5:$EU$5='aggregated FIP Data Prog1'!$A50&amp;'aggregated FIP Data Prog1'!$N$1),'Feat-Func-Development'!$AF$23:$EU$23)</f>
        <v>1</v>
      </c>
      <c r="U50" s="232">
        <f>LOOKUP(2,1/('Feat-Func-Development'!$AF$4:$EU$4&amp;'Feat-Func-Development'!$AF$5:$EU$5='aggregated FIP Data Prog1'!$A50&amp;'aggregated FIP Data Prog1'!$N$1),'Feat-Func-Development'!$AF$24:$EU$24)</f>
        <v>5</v>
      </c>
      <c r="V50" s="29">
        <f>LOOKUP(2,1/('Feat-Func-Development'!$AF$4:$EU$4&amp;'Feat-Func-Development'!$AF$5:$EU$5='aggregated FIP Data Prog1'!$A50&amp;'aggregated FIP Data Prog1'!$V$1),'Feat-Func-Development'!$AF$17:$EU$17)</f>
        <v>0</v>
      </c>
      <c r="W50" s="29">
        <f>LOOKUP(2,1/('Feat-Func-Development'!$AF$4:$EU$4&amp;'Feat-Func-Development'!$AF$5:$EU$5='aggregated FIP Data Prog1'!$A50&amp;'aggregated FIP Data Prog1'!$V$1),'Feat-Func-Development'!$AF$18:$EU$18)</f>
        <v>0</v>
      </c>
      <c r="X50" s="29">
        <f>LOOKUP(2,1/('Feat-Func-Development'!$AF$4:$EU$4&amp;'Feat-Func-Development'!$AF$5:$EU$5='aggregated FIP Data Prog1'!$A50&amp;'aggregated FIP Data Prog1'!$V$1),'Feat-Func-Development'!$AF$19:$EU$19)</f>
        <v>0</v>
      </c>
      <c r="Y50" s="29">
        <f>LOOKUP(2,1/('Feat-Func-Development'!$AF$4:$EU$4&amp;'Feat-Func-Development'!$AF$5:$EU$5='aggregated FIP Data Prog1'!$A50&amp;'aggregated FIP Data Prog1'!$V$1),'Feat-Func-Development'!$AF$20:$EU$20)</f>
        <v>0</v>
      </c>
      <c r="Z50" s="29">
        <f>LOOKUP(2,1/('Feat-Func-Development'!$AF$4:$EU$4&amp;'Feat-Func-Development'!$AF$5:$EU$5='aggregated FIP Data Prog1'!$A50&amp;'aggregated FIP Data Prog1'!$V$1),'Feat-Func-Development'!$AF$21:$EU$21)</f>
        <v>7</v>
      </c>
      <c r="AA50" s="29">
        <f>LOOKUP(2,1/('Feat-Func-Development'!$AF$4:$EU$4&amp;'Feat-Func-Development'!$AF$5:$EU$5='aggregated FIP Data Prog1'!$A50&amp;'aggregated FIP Data Prog1'!$V$1),'Feat-Func-Development'!$AF$22:$EU$22)</f>
        <v>0</v>
      </c>
      <c r="AB50" s="29">
        <f>LOOKUP(2,1/('Feat-Func-Development'!$AF$4:$EU$4&amp;'Feat-Func-Development'!$AF$5:$EU$5='aggregated FIP Data Prog1'!$A50&amp;'aggregated FIP Data Prog1'!$V$1),'Feat-Func-Development'!$AF$23:$EU$23)</f>
        <v>0</v>
      </c>
      <c r="AC50" s="29">
        <f>LOOKUP(2,1/('Feat-Func-Development'!$AF$4:$EU$4&amp;'Feat-Func-Development'!$AF$5:$EU$5='aggregated FIP Data Prog1'!$A50&amp;'aggregated FIP Data Prog1'!$V$1),'Feat-Func-Development'!$AF$24:$EU$24)</f>
        <v>0</v>
      </c>
    </row>
    <row r="51" spans="1:29">
      <c r="A51" s="226">
        <f t="shared" si="9"/>
        <v>1430</v>
      </c>
      <c r="B51" s="227" t="str">
        <f>IF(C51="","",HLOOKUP(C51,'Configuration | Scaling'!$E$13:$Y$46,3,FALSE))</f>
        <v/>
      </c>
      <c r="C51" s="228" t="str">
        <f>IF(COUNTIF(C$4:C50,LOOKUP(A51,'Configuration | Scaling'!$E$15:$Y$15,_GPDS__List))=0,LOOKUP(A51,'Configuration | Scaling'!$E$15:$Y$15,_GPDS__List),"")</f>
        <v/>
      </c>
      <c r="D51" s="228"/>
      <c r="E51" s="229">
        <f t="shared" si="10"/>
        <v>1429</v>
      </c>
      <c r="F51" s="235">
        <f t="shared" si="1"/>
        <v>1</v>
      </c>
      <c r="G51" s="235">
        <f t="shared" si="2"/>
        <v>0</v>
      </c>
      <c r="H51" s="235">
        <f t="shared" si="3"/>
        <v>1</v>
      </c>
      <c r="I51" s="235">
        <f t="shared" si="4"/>
        <v>1</v>
      </c>
      <c r="J51" s="235">
        <f t="shared" si="5"/>
        <v>1</v>
      </c>
      <c r="K51" s="235">
        <f t="shared" si="6"/>
        <v>1</v>
      </c>
      <c r="L51" s="235">
        <f t="shared" si="7"/>
        <v>0.8571428571428571</v>
      </c>
      <c r="M51" s="236">
        <f t="shared" si="8"/>
        <v>0</v>
      </c>
      <c r="N51" s="232">
        <f>LOOKUP(2,1/('Feat-Func-Development'!$AF$4:$EU$4&amp;'Feat-Func-Development'!$AF$5:$EU$5='aggregated FIP Data Prog1'!$A51&amp;'aggregated FIP Data Prog1'!$N$1),'Feat-Func-Development'!$AF$17:$EU$17)</f>
        <v>0</v>
      </c>
      <c r="O51" s="232">
        <f>LOOKUP(2,1/('Feat-Func-Development'!$AF$4:$EU$4&amp;'Feat-Func-Development'!$AF$5:$EU$5='aggregated FIP Data Prog1'!$A51&amp;'aggregated FIP Data Prog1'!$N$1),'Feat-Func-Development'!$AF$18:$EU$18)</f>
        <v>0</v>
      </c>
      <c r="P51" s="232">
        <f>LOOKUP(2,1/('Feat-Func-Development'!$AF$4:$EU$4&amp;'Feat-Func-Development'!$AF$5:$EU$5='aggregated FIP Data Prog1'!$A51&amp;'aggregated FIP Data Prog1'!$N$1),'Feat-Func-Development'!$AF$19:$EU$19)</f>
        <v>0</v>
      </c>
      <c r="Q51" s="232">
        <f>LOOKUP(2,1/('Feat-Func-Development'!$AF$4:$EU$4&amp;'Feat-Func-Development'!$AF$5:$EU$5='aggregated FIP Data Prog1'!$A51&amp;'aggregated FIP Data Prog1'!$N$1),'Feat-Func-Development'!$AF$20:$EU$20)</f>
        <v>0</v>
      </c>
      <c r="R51" s="232">
        <f>LOOKUP(2,1/('Feat-Func-Development'!$AF$4:$EU$4&amp;'Feat-Func-Development'!$AF$5:$EU$5='aggregated FIP Data Prog1'!$A51&amp;'aggregated FIP Data Prog1'!$N$1),'Feat-Func-Development'!$AF$21:$EU$21)</f>
        <v>0</v>
      </c>
      <c r="S51" s="232">
        <f>LOOKUP(2,1/('Feat-Func-Development'!$AF$4:$EU$4&amp;'Feat-Func-Development'!$AF$5:$EU$5='aggregated FIP Data Prog1'!$A51&amp;'aggregated FIP Data Prog1'!$N$1),'Feat-Func-Development'!$AF$22:$EU$22)</f>
        <v>1</v>
      </c>
      <c r="T51" s="232">
        <f>LOOKUP(2,1/('Feat-Func-Development'!$AF$4:$EU$4&amp;'Feat-Func-Development'!$AF$5:$EU$5='aggregated FIP Data Prog1'!$A51&amp;'aggregated FIP Data Prog1'!$N$1),'Feat-Func-Development'!$AF$23:$EU$23)</f>
        <v>1</v>
      </c>
      <c r="U51" s="232">
        <f>LOOKUP(2,1/('Feat-Func-Development'!$AF$4:$EU$4&amp;'Feat-Func-Development'!$AF$5:$EU$5='aggregated FIP Data Prog1'!$A51&amp;'aggregated FIP Data Prog1'!$N$1),'Feat-Func-Development'!$AF$24:$EU$24)</f>
        <v>5</v>
      </c>
      <c r="V51" s="29">
        <f>LOOKUP(2,1/('Feat-Func-Development'!$AF$4:$EU$4&amp;'Feat-Func-Development'!$AF$5:$EU$5='aggregated FIP Data Prog1'!$A51&amp;'aggregated FIP Data Prog1'!$V$1),'Feat-Func-Development'!$AF$17:$EU$17)</f>
        <v>0</v>
      </c>
      <c r="W51" s="29">
        <f>LOOKUP(2,1/('Feat-Func-Development'!$AF$4:$EU$4&amp;'Feat-Func-Development'!$AF$5:$EU$5='aggregated FIP Data Prog1'!$A51&amp;'aggregated FIP Data Prog1'!$V$1),'Feat-Func-Development'!$AF$18:$EU$18)</f>
        <v>0</v>
      </c>
      <c r="X51" s="29">
        <f>LOOKUP(2,1/('Feat-Func-Development'!$AF$4:$EU$4&amp;'Feat-Func-Development'!$AF$5:$EU$5='aggregated FIP Data Prog1'!$A51&amp;'aggregated FIP Data Prog1'!$V$1),'Feat-Func-Development'!$AF$19:$EU$19)</f>
        <v>0</v>
      </c>
      <c r="Y51" s="29">
        <f>LOOKUP(2,1/('Feat-Func-Development'!$AF$4:$EU$4&amp;'Feat-Func-Development'!$AF$5:$EU$5='aggregated FIP Data Prog1'!$A51&amp;'aggregated FIP Data Prog1'!$V$1),'Feat-Func-Development'!$AF$20:$EU$20)</f>
        <v>0</v>
      </c>
      <c r="Z51" s="29">
        <f>LOOKUP(2,1/('Feat-Func-Development'!$AF$4:$EU$4&amp;'Feat-Func-Development'!$AF$5:$EU$5='aggregated FIP Data Prog1'!$A51&amp;'aggregated FIP Data Prog1'!$V$1),'Feat-Func-Development'!$AF$21:$EU$21)</f>
        <v>7</v>
      </c>
      <c r="AA51" s="29">
        <f>LOOKUP(2,1/('Feat-Func-Development'!$AF$4:$EU$4&amp;'Feat-Func-Development'!$AF$5:$EU$5='aggregated FIP Data Prog1'!$A51&amp;'aggregated FIP Data Prog1'!$V$1),'Feat-Func-Development'!$AF$22:$EU$22)</f>
        <v>0</v>
      </c>
      <c r="AB51" s="29">
        <f>LOOKUP(2,1/('Feat-Func-Development'!$AF$4:$EU$4&amp;'Feat-Func-Development'!$AF$5:$EU$5='aggregated FIP Data Prog1'!$A51&amp;'aggregated FIP Data Prog1'!$V$1),'Feat-Func-Development'!$AF$23:$EU$23)</f>
        <v>0</v>
      </c>
      <c r="AC51" s="29">
        <f>LOOKUP(2,1/('Feat-Func-Development'!$AF$4:$EU$4&amp;'Feat-Func-Development'!$AF$5:$EU$5='aggregated FIP Data Prog1'!$A51&amp;'aggregated FIP Data Prog1'!$V$1),'Feat-Func-Development'!$AF$24:$EU$24)</f>
        <v>0</v>
      </c>
    </row>
    <row r="52" spans="1:29">
      <c r="A52" s="226">
        <f t="shared" si="9"/>
        <v>1461</v>
      </c>
      <c r="B52" s="227" t="str">
        <f>IF(C52="","",HLOOKUP(C52,'Configuration | Scaling'!$E$13:$Y$46,3,FALSE))</f>
        <v/>
      </c>
      <c r="C52" s="228" t="str">
        <f>IF(COUNTIF(C$4:C51,LOOKUP(A52,'Configuration | Scaling'!$E$15:$Y$15,_GPDS__List))=0,LOOKUP(A52,'Configuration | Scaling'!$E$15:$Y$15,_GPDS__List),"")</f>
        <v/>
      </c>
      <c r="D52" s="228"/>
      <c r="E52" s="229">
        <f t="shared" si="10"/>
        <v>1460</v>
      </c>
      <c r="F52" s="235">
        <f t="shared" si="1"/>
        <v>1</v>
      </c>
      <c r="G52" s="235">
        <f t="shared" si="2"/>
        <v>0</v>
      </c>
      <c r="H52" s="235">
        <f t="shared" si="3"/>
        <v>1</v>
      </c>
      <c r="I52" s="235">
        <f t="shared" si="4"/>
        <v>1</v>
      </c>
      <c r="J52" s="235">
        <f t="shared" si="5"/>
        <v>1</v>
      </c>
      <c r="K52" s="235">
        <f t="shared" si="6"/>
        <v>1</v>
      </c>
      <c r="L52" s="235">
        <f t="shared" si="7"/>
        <v>0.8571428571428571</v>
      </c>
      <c r="M52" s="236">
        <f t="shared" si="8"/>
        <v>0</v>
      </c>
      <c r="N52" s="232">
        <f>LOOKUP(2,1/('Feat-Func-Development'!$AF$4:$EU$4&amp;'Feat-Func-Development'!$AF$5:$EU$5='aggregated FIP Data Prog1'!$A52&amp;'aggregated FIP Data Prog1'!$N$1),'Feat-Func-Development'!$AF$17:$EU$17)</f>
        <v>0</v>
      </c>
      <c r="O52" s="232">
        <f>LOOKUP(2,1/('Feat-Func-Development'!$AF$4:$EU$4&amp;'Feat-Func-Development'!$AF$5:$EU$5='aggregated FIP Data Prog1'!$A52&amp;'aggregated FIP Data Prog1'!$N$1),'Feat-Func-Development'!$AF$18:$EU$18)</f>
        <v>0</v>
      </c>
      <c r="P52" s="232">
        <f>LOOKUP(2,1/('Feat-Func-Development'!$AF$4:$EU$4&amp;'Feat-Func-Development'!$AF$5:$EU$5='aggregated FIP Data Prog1'!$A52&amp;'aggregated FIP Data Prog1'!$N$1),'Feat-Func-Development'!$AF$19:$EU$19)</f>
        <v>0</v>
      </c>
      <c r="Q52" s="232">
        <f>LOOKUP(2,1/('Feat-Func-Development'!$AF$4:$EU$4&amp;'Feat-Func-Development'!$AF$5:$EU$5='aggregated FIP Data Prog1'!$A52&amp;'aggregated FIP Data Prog1'!$N$1),'Feat-Func-Development'!$AF$20:$EU$20)</f>
        <v>0</v>
      </c>
      <c r="R52" s="232">
        <f>LOOKUP(2,1/('Feat-Func-Development'!$AF$4:$EU$4&amp;'Feat-Func-Development'!$AF$5:$EU$5='aggregated FIP Data Prog1'!$A52&amp;'aggregated FIP Data Prog1'!$N$1),'Feat-Func-Development'!$AF$21:$EU$21)</f>
        <v>0</v>
      </c>
      <c r="S52" s="232">
        <f>LOOKUP(2,1/('Feat-Func-Development'!$AF$4:$EU$4&amp;'Feat-Func-Development'!$AF$5:$EU$5='aggregated FIP Data Prog1'!$A52&amp;'aggregated FIP Data Prog1'!$N$1),'Feat-Func-Development'!$AF$22:$EU$22)</f>
        <v>1</v>
      </c>
      <c r="T52" s="232">
        <f>LOOKUP(2,1/('Feat-Func-Development'!$AF$4:$EU$4&amp;'Feat-Func-Development'!$AF$5:$EU$5='aggregated FIP Data Prog1'!$A52&amp;'aggregated FIP Data Prog1'!$N$1),'Feat-Func-Development'!$AF$23:$EU$23)</f>
        <v>1</v>
      </c>
      <c r="U52" s="232">
        <f>LOOKUP(2,1/('Feat-Func-Development'!$AF$4:$EU$4&amp;'Feat-Func-Development'!$AF$5:$EU$5='aggregated FIP Data Prog1'!$A52&amp;'aggregated FIP Data Prog1'!$N$1),'Feat-Func-Development'!$AF$24:$EU$24)</f>
        <v>5</v>
      </c>
      <c r="V52" s="29">
        <f>LOOKUP(2,1/('Feat-Func-Development'!$AF$4:$EU$4&amp;'Feat-Func-Development'!$AF$5:$EU$5='aggregated FIP Data Prog1'!$A52&amp;'aggregated FIP Data Prog1'!$V$1),'Feat-Func-Development'!$AF$17:$EU$17)</f>
        <v>0</v>
      </c>
      <c r="W52" s="29">
        <f>LOOKUP(2,1/('Feat-Func-Development'!$AF$4:$EU$4&amp;'Feat-Func-Development'!$AF$5:$EU$5='aggregated FIP Data Prog1'!$A52&amp;'aggregated FIP Data Prog1'!$V$1),'Feat-Func-Development'!$AF$18:$EU$18)</f>
        <v>0</v>
      </c>
      <c r="X52" s="29">
        <f>LOOKUP(2,1/('Feat-Func-Development'!$AF$4:$EU$4&amp;'Feat-Func-Development'!$AF$5:$EU$5='aggregated FIP Data Prog1'!$A52&amp;'aggregated FIP Data Prog1'!$V$1),'Feat-Func-Development'!$AF$19:$EU$19)</f>
        <v>0</v>
      </c>
      <c r="Y52" s="29">
        <f>LOOKUP(2,1/('Feat-Func-Development'!$AF$4:$EU$4&amp;'Feat-Func-Development'!$AF$5:$EU$5='aggregated FIP Data Prog1'!$A52&amp;'aggregated FIP Data Prog1'!$V$1),'Feat-Func-Development'!$AF$20:$EU$20)</f>
        <v>0</v>
      </c>
      <c r="Z52" s="29">
        <f>LOOKUP(2,1/('Feat-Func-Development'!$AF$4:$EU$4&amp;'Feat-Func-Development'!$AF$5:$EU$5='aggregated FIP Data Prog1'!$A52&amp;'aggregated FIP Data Prog1'!$V$1),'Feat-Func-Development'!$AF$21:$EU$21)</f>
        <v>7</v>
      </c>
      <c r="AA52" s="29">
        <f>LOOKUP(2,1/('Feat-Func-Development'!$AF$4:$EU$4&amp;'Feat-Func-Development'!$AF$5:$EU$5='aggregated FIP Data Prog1'!$A52&amp;'aggregated FIP Data Prog1'!$V$1),'Feat-Func-Development'!$AF$22:$EU$22)</f>
        <v>0</v>
      </c>
      <c r="AB52" s="29">
        <f>LOOKUP(2,1/('Feat-Func-Development'!$AF$4:$EU$4&amp;'Feat-Func-Development'!$AF$5:$EU$5='aggregated FIP Data Prog1'!$A52&amp;'aggregated FIP Data Prog1'!$V$1),'Feat-Func-Development'!$AF$23:$EU$23)</f>
        <v>0</v>
      </c>
      <c r="AC52" s="29">
        <f>LOOKUP(2,1/('Feat-Func-Development'!$AF$4:$EU$4&amp;'Feat-Func-Development'!$AF$5:$EU$5='aggregated FIP Data Prog1'!$A52&amp;'aggregated FIP Data Prog1'!$V$1),'Feat-Func-Development'!$AF$24:$EU$24)</f>
        <v>0</v>
      </c>
    </row>
    <row r="53" spans="1:29">
      <c r="A53" s="226">
        <f t="shared" si="9"/>
        <v>1492</v>
      </c>
      <c r="B53" s="227" t="str">
        <f>IF(C53="","",HLOOKUP(C53,'Configuration | Scaling'!$E$13:$Y$46,3,FALSE))</f>
        <v/>
      </c>
      <c r="C53" s="228" t="str">
        <f>IF(COUNTIF(C$4:C52,LOOKUP(A53,'Configuration | Scaling'!$E$15:$Y$15,_GPDS__List))=0,LOOKUP(A53,'Configuration | Scaling'!$E$15:$Y$15,_GPDS__List),"")</f>
        <v/>
      </c>
      <c r="D53" s="228"/>
      <c r="E53" s="229">
        <f t="shared" si="10"/>
        <v>1491</v>
      </c>
      <c r="F53" s="235">
        <f t="shared" si="1"/>
        <v>1</v>
      </c>
      <c r="G53" s="235">
        <f t="shared" si="2"/>
        <v>0</v>
      </c>
      <c r="H53" s="235">
        <f t="shared" si="3"/>
        <v>1</v>
      </c>
      <c r="I53" s="235">
        <f t="shared" si="4"/>
        <v>1</v>
      </c>
      <c r="J53" s="235">
        <f t="shared" si="5"/>
        <v>1</v>
      </c>
      <c r="K53" s="235">
        <f t="shared" si="6"/>
        <v>1</v>
      </c>
      <c r="L53" s="235">
        <f t="shared" si="7"/>
        <v>0.8571428571428571</v>
      </c>
      <c r="M53" s="236">
        <f t="shared" si="8"/>
        <v>0</v>
      </c>
      <c r="N53" s="232">
        <f>LOOKUP(2,1/('Feat-Func-Development'!$AF$4:$EU$4&amp;'Feat-Func-Development'!$AF$5:$EU$5='aggregated FIP Data Prog1'!$A53&amp;'aggregated FIP Data Prog1'!$N$1),'Feat-Func-Development'!$AF$17:$EU$17)</f>
        <v>0</v>
      </c>
      <c r="O53" s="232">
        <f>LOOKUP(2,1/('Feat-Func-Development'!$AF$4:$EU$4&amp;'Feat-Func-Development'!$AF$5:$EU$5='aggregated FIP Data Prog1'!$A53&amp;'aggregated FIP Data Prog1'!$N$1),'Feat-Func-Development'!$AF$18:$EU$18)</f>
        <v>0</v>
      </c>
      <c r="P53" s="232">
        <f>LOOKUP(2,1/('Feat-Func-Development'!$AF$4:$EU$4&amp;'Feat-Func-Development'!$AF$5:$EU$5='aggregated FIP Data Prog1'!$A53&amp;'aggregated FIP Data Prog1'!$N$1),'Feat-Func-Development'!$AF$19:$EU$19)</f>
        <v>0</v>
      </c>
      <c r="Q53" s="232">
        <f>LOOKUP(2,1/('Feat-Func-Development'!$AF$4:$EU$4&amp;'Feat-Func-Development'!$AF$5:$EU$5='aggregated FIP Data Prog1'!$A53&amp;'aggregated FIP Data Prog1'!$N$1),'Feat-Func-Development'!$AF$20:$EU$20)</f>
        <v>0</v>
      </c>
      <c r="R53" s="232">
        <f>LOOKUP(2,1/('Feat-Func-Development'!$AF$4:$EU$4&amp;'Feat-Func-Development'!$AF$5:$EU$5='aggregated FIP Data Prog1'!$A53&amp;'aggregated FIP Data Prog1'!$N$1),'Feat-Func-Development'!$AF$21:$EU$21)</f>
        <v>0</v>
      </c>
      <c r="S53" s="232">
        <f>LOOKUP(2,1/('Feat-Func-Development'!$AF$4:$EU$4&amp;'Feat-Func-Development'!$AF$5:$EU$5='aggregated FIP Data Prog1'!$A53&amp;'aggregated FIP Data Prog1'!$N$1),'Feat-Func-Development'!$AF$22:$EU$22)</f>
        <v>1</v>
      </c>
      <c r="T53" s="232">
        <f>LOOKUP(2,1/('Feat-Func-Development'!$AF$4:$EU$4&amp;'Feat-Func-Development'!$AF$5:$EU$5='aggregated FIP Data Prog1'!$A53&amp;'aggregated FIP Data Prog1'!$N$1),'Feat-Func-Development'!$AF$23:$EU$23)</f>
        <v>1</v>
      </c>
      <c r="U53" s="232">
        <f>LOOKUP(2,1/('Feat-Func-Development'!$AF$4:$EU$4&amp;'Feat-Func-Development'!$AF$5:$EU$5='aggregated FIP Data Prog1'!$A53&amp;'aggregated FIP Data Prog1'!$N$1),'Feat-Func-Development'!$AF$24:$EU$24)</f>
        <v>5</v>
      </c>
      <c r="V53" s="29">
        <f>LOOKUP(2,1/('Feat-Func-Development'!$AF$4:$EU$4&amp;'Feat-Func-Development'!$AF$5:$EU$5='aggregated FIP Data Prog1'!$A53&amp;'aggregated FIP Data Prog1'!$V$1),'Feat-Func-Development'!$AF$17:$EU$17)</f>
        <v>0</v>
      </c>
      <c r="W53" s="29">
        <f>LOOKUP(2,1/('Feat-Func-Development'!$AF$4:$EU$4&amp;'Feat-Func-Development'!$AF$5:$EU$5='aggregated FIP Data Prog1'!$A53&amp;'aggregated FIP Data Prog1'!$V$1),'Feat-Func-Development'!$AF$18:$EU$18)</f>
        <v>0</v>
      </c>
      <c r="X53" s="29">
        <f>LOOKUP(2,1/('Feat-Func-Development'!$AF$4:$EU$4&amp;'Feat-Func-Development'!$AF$5:$EU$5='aggregated FIP Data Prog1'!$A53&amp;'aggregated FIP Data Prog1'!$V$1),'Feat-Func-Development'!$AF$19:$EU$19)</f>
        <v>0</v>
      </c>
      <c r="Y53" s="29">
        <f>LOOKUP(2,1/('Feat-Func-Development'!$AF$4:$EU$4&amp;'Feat-Func-Development'!$AF$5:$EU$5='aggregated FIP Data Prog1'!$A53&amp;'aggregated FIP Data Prog1'!$V$1),'Feat-Func-Development'!$AF$20:$EU$20)</f>
        <v>0</v>
      </c>
      <c r="Z53" s="29">
        <f>LOOKUP(2,1/('Feat-Func-Development'!$AF$4:$EU$4&amp;'Feat-Func-Development'!$AF$5:$EU$5='aggregated FIP Data Prog1'!$A53&amp;'aggregated FIP Data Prog1'!$V$1),'Feat-Func-Development'!$AF$21:$EU$21)</f>
        <v>7</v>
      </c>
      <c r="AA53" s="29">
        <f>LOOKUP(2,1/('Feat-Func-Development'!$AF$4:$EU$4&amp;'Feat-Func-Development'!$AF$5:$EU$5='aggregated FIP Data Prog1'!$A53&amp;'aggregated FIP Data Prog1'!$V$1),'Feat-Func-Development'!$AF$22:$EU$22)</f>
        <v>0</v>
      </c>
      <c r="AB53" s="29">
        <f>LOOKUP(2,1/('Feat-Func-Development'!$AF$4:$EU$4&amp;'Feat-Func-Development'!$AF$5:$EU$5='aggregated FIP Data Prog1'!$A53&amp;'aggregated FIP Data Prog1'!$V$1),'Feat-Func-Development'!$AF$23:$EU$23)</f>
        <v>0</v>
      </c>
      <c r="AC53" s="29">
        <f>LOOKUP(2,1/('Feat-Func-Development'!$AF$4:$EU$4&amp;'Feat-Func-Development'!$AF$5:$EU$5='aggregated FIP Data Prog1'!$A53&amp;'aggregated FIP Data Prog1'!$V$1),'Feat-Func-Development'!$AF$24:$EU$24)</f>
        <v>0</v>
      </c>
    </row>
    <row r="54" spans="1:29">
      <c r="A54" s="226">
        <f t="shared" si="9"/>
        <v>1521</v>
      </c>
      <c r="B54" s="227" t="str">
        <f>IF(C54="","",HLOOKUP(C54,'Configuration | Scaling'!$E$13:$Y$46,3,FALSE))</f>
        <v/>
      </c>
      <c r="C54" s="228" t="str">
        <f>IF(COUNTIF(C$4:C53,LOOKUP(A54,'Configuration | Scaling'!$E$15:$Y$15,_GPDS__List))=0,LOOKUP(A54,'Configuration | Scaling'!$E$15:$Y$15,_GPDS__List),"")</f>
        <v/>
      </c>
      <c r="D54" s="228"/>
      <c r="E54" s="229">
        <f t="shared" si="10"/>
        <v>1520</v>
      </c>
      <c r="F54" s="235">
        <f t="shared" si="1"/>
        <v>1</v>
      </c>
      <c r="G54" s="235">
        <f t="shared" si="2"/>
        <v>0</v>
      </c>
      <c r="H54" s="235">
        <f t="shared" si="3"/>
        <v>1</v>
      </c>
      <c r="I54" s="235">
        <f t="shared" si="4"/>
        <v>1</v>
      </c>
      <c r="J54" s="235">
        <f t="shared" si="5"/>
        <v>1</v>
      </c>
      <c r="K54" s="235">
        <f t="shared" si="6"/>
        <v>1</v>
      </c>
      <c r="L54" s="235">
        <f t="shared" si="7"/>
        <v>0.8571428571428571</v>
      </c>
      <c r="M54" s="236">
        <f t="shared" si="8"/>
        <v>0</v>
      </c>
      <c r="N54" s="232">
        <f>LOOKUP(2,1/('Feat-Func-Development'!$AF$4:$EU$4&amp;'Feat-Func-Development'!$AF$5:$EU$5='aggregated FIP Data Prog1'!$A54&amp;'aggregated FIP Data Prog1'!$N$1),'Feat-Func-Development'!$AF$17:$EU$17)</f>
        <v>0</v>
      </c>
      <c r="O54" s="232">
        <f>LOOKUP(2,1/('Feat-Func-Development'!$AF$4:$EU$4&amp;'Feat-Func-Development'!$AF$5:$EU$5='aggregated FIP Data Prog1'!$A54&amp;'aggregated FIP Data Prog1'!$N$1),'Feat-Func-Development'!$AF$18:$EU$18)</f>
        <v>0</v>
      </c>
      <c r="P54" s="232">
        <f>LOOKUP(2,1/('Feat-Func-Development'!$AF$4:$EU$4&amp;'Feat-Func-Development'!$AF$5:$EU$5='aggregated FIP Data Prog1'!$A54&amp;'aggregated FIP Data Prog1'!$N$1),'Feat-Func-Development'!$AF$19:$EU$19)</f>
        <v>0</v>
      </c>
      <c r="Q54" s="232">
        <f>LOOKUP(2,1/('Feat-Func-Development'!$AF$4:$EU$4&amp;'Feat-Func-Development'!$AF$5:$EU$5='aggregated FIP Data Prog1'!$A54&amp;'aggregated FIP Data Prog1'!$N$1),'Feat-Func-Development'!$AF$20:$EU$20)</f>
        <v>0</v>
      </c>
      <c r="R54" s="232">
        <f>LOOKUP(2,1/('Feat-Func-Development'!$AF$4:$EU$4&amp;'Feat-Func-Development'!$AF$5:$EU$5='aggregated FIP Data Prog1'!$A54&amp;'aggregated FIP Data Prog1'!$N$1),'Feat-Func-Development'!$AF$21:$EU$21)</f>
        <v>0</v>
      </c>
      <c r="S54" s="232">
        <f>LOOKUP(2,1/('Feat-Func-Development'!$AF$4:$EU$4&amp;'Feat-Func-Development'!$AF$5:$EU$5='aggregated FIP Data Prog1'!$A54&amp;'aggregated FIP Data Prog1'!$N$1),'Feat-Func-Development'!$AF$22:$EU$22)</f>
        <v>1</v>
      </c>
      <c r="T54" s="232">
        <f>LOOKUP(2,1/('Feat-Func-Development'!$AF$4:$EU$4&amp;'Feat-Func-Development'!$AF$5:$EU$5='aggregated FIP Data Prog1'!$A54&amp;'aggregated FIP Data Prog1'!$N$1),'Feat-Func-Development'!$AF$23:$EU$23)</f>
        <v>1</v>
      </c>
      <c r="U54" s="232">
        <f>LOOKUP(2,1/('Feat-Func-Development'!$AF$4:$EU$4&amp;'Feat-Func-Development'!$AF$5:$EU$5='aggregated FIP Data Prog1'!$A54&amp;'aggregated FIP Data Prog1'!$N$1),'Feat-Func-Development'!$AF$24:$EU$24)</f>
        <v>5</v>
      </c>
      <c r="V54" s="29">
        <f>LOOKUP(2,1/('Feat-Func-Development'!$AF$4:$EU$4&amp;'Feat-Func-Development'!$AF$5:$EU$5='aggregated FIP Data Prog1'!$A54&amp;'aggregated FIP Data Prog1'!$V$1),'Feat-Func-Development'!$AF$17:$EU$17)</f>
        <v>0</v>
      </c>
      <c r="W54" s="29">
        <f>LOOKUP(2,1/('Feat-Func-Development'!$AF$4:$EU$4&amp;'Feat-Func-Development'!$AF$5:$EU$5='aggregated FIP Data Prog1'!$A54&amp;'aggregated FIP Data Prog1'!$V$1),'Feat-Func-Development'!$AF$18:$EU$18)</f>
        <v>0</v>
      </c>
      <c r="X54" s="29">
        <f>LOOKUP(2,1/('Feat-Func-Development'!$AF$4:$EU$4&amp;'Feat-Func-Development'!$AF$5:$EU$5='aggregated FIP Data Prog1'!$A54&amp;'aggregated FIP Data Prog1'!$V$1),'Feat-Func-Development'!$AF$19:$EU$19)</f>
        <v>0</v>
      </c>
      <c r="Y54" s="29">
        <f>LOOKUP(2,1/('Feat-Func-Development'!$AF$4:$EU$4&amp;'Feat-Func-Development'!$AF$5:$EU$5='aggregated FIP Data Prog1'!$A54&amp;'aggregated FIP Data Prog1'!$V$1),'Feat-Func-Development'!$AF$20:$EU$20)</f>
        <v>0</v>
      </c>
      <c r="Z54" s="29">
        <f>LOOKUP(2,1/('Feat-Func-Development'!$AF$4:$EU$4&amp;'Feat-Func-Development'!$AF$5:$EU$5='aggregated FIP Data Prog1'!$A54&amp;'aggregated FIP Data Prog1'!$V$1),'Feat-Func-Development'!$AF$21:$EU$21)</f>
        <v>7</v>
      </c>
      <c r="AA54" s="29">
        <f>LOOKUP(2,1/('Feat-Func-Development'!$AF$4:$EU$4&amp;'Feat-Func-Development'!$AF$5:$EU$5='aggregated FIP Data Prog1'!$A54&amp;'aggregated FIP Data Prog1'!$V$1),'Feat-Func-Development'!$AF$22:$EU$22)</f>
        <v>0</v>
      </c>
      <c r="AB54" s="29">
        <f>LOOKUP(2,1/('Feat-Func-Development'!$AF$4:$EU$4&amp;'Feat-Func-Development'!$AF$5:$EU$5='aggregated FIP Data Prog1'!$A54&amp;'aggregated FIP Data Prog1'!$V$1),'Feat-Func-Development'!$AF$23:$EU$23)</f>
        <v>0</v>
      </c>
      <c r="AC54" s="29">
        <f>LOOKUP(2,1/('Feat-Func-Development'!$AF$4:$EU$4&amp;'Feat-Func-Development'!$AF$5:$EU$5='aggregated FIP Data Prog1'!$A54&amp;'aggregated FIP Data Prog1'!$V$1),'Feat-Func-Development'!$AF$24:$EU$24)</f>
        <v>0</v>
      </c>
    </row>
    <row r="55" spans="1:29">
      <c r="A55" s="226">
        <f t="shared" si="9"/>
        <v>1552</v>
      </c>
      <c r="B55" s="227" t="str">
        <f>IF(C55="","",HLOOKUP(C55,'Configuration | Scaling'!$E$13:$Y$46,3,FALSE))</f>
        <v/>
      </c>
      <c r="C55" s="228" t="str">
        <f>IF(COUNTIF(C$4:C54,LOOKUP(A55,'Configuration | Scaling'!$E$15:$Y$15,_GPDS__List))=0,LOOKUP(A55,'Configuration | Scaling'!$E$15:$Y$15,_GPDS__List),"")</f>
        <v/>
      </c>
      <c r="D55" s="228"/>
      <c r="E55" s="229">
        <f t="shared" si="10"/>
        <v>1551</v>
      </c>
      <c r="F55" s="235">
        <f t="shared" si="1"/>
        <v>1</v>
      </c>
      <c r="G55" s="235">
        <f t="shared" si="2"/>
        <v>0</v>
      </c>
      <c r="H55" s="235">
        <f t="shared" si="3"/>
        <v>1</v>
      </c>
      <c r="I55" s="235">
        <f t="shared" si="4"/>
        <v>1</v>
      </c>
      <c r="J55" s="235">
        <f t="shared" si="5"/>
        <v>1</v>
      </c>
      <c r="K55" s="235">
        <f t="shared" si="6"/>
        <v>1</v>
      </c>
      <c r="L55" s="235">
        <f t="shared" si="7"/>
        <v>0.8571428571428571</v>
      </c>
      <c r="M55" s="236">
        <f t="shared" si="8"/>
        <v>0</v>
      </c>
      <c r="N55" s="232">
        <f>LOOKUP(2,1/('Feat-Func-Development'!$AF$4:$EU$4&amp;'Feat-Func-Development'!$AF$5:$EU$5='aggregated FIP Data Prog1'!$A55&amp;'aggregated FIP Data Prog1'!$N$1),'Feat-Func-Development'!$AF$17:$EU$17)</f>
        <v>0</v>
      </c>
      <c r="O55" s="232">
        <f>LOOKUP(2,1/('Feat-Func-Development'!$AF$4:$EU$4&amp;'Feat-Func-Development'!$AF$5:$EU$5='aggregated FIP Data Prog1'!$A55&amp;'aggregated FIP Data Prog1'!$N$1),'Feat-Func-Development'!$AF$18:$EU$18)</f>
        <v>0</v>
      </c>
      <c r="P55" s="232">
        <f>LOOKUP(2,1/('Feat-Func-Development'!$AF$4:$EU$4&amp;'Feat-Func-Development'!$AF$5:$EU$5='aggregated FIP Data Prog1'!$A55&amp;'aggregated FIP Data Prog1'!$N$1),'Feat-Func-Development'!$AF$19:$EU$19)</f>
        <v>0</v>
      </c>
      <c r="Q55" s="232">
        <f>LOOKUP(2,1/('Feat-Func-Development'!$AF$4:$EU$4&amp;'Feat-Func-Development'!$AF$5:$EU$5='aggregated FIP Data Prog1'!$A55&amp;'aggregated FIP Data Prog1'!$N$1),'Feat-Func-Development'!$AF$20:$EU$20)</f>
        <v>0</v>
      </c>
      <c r="R55" s="232">
        <f>LOOKUP(2,1/('Feat-Func-Development'!$AF$4:$EU$4&amp;'Feat-Func-Development'!$AF$5:$EU$5='aggregated FIP Data Prog1'!$A55&amp;'aggregated FIP Data Prog1'!$N$1),'Feat-Func-Development'!$AF$21:$EU$21)</f>
        <v>0</v>
      </c>
      <c r="S55" s="232">
        <f>LOOKUP(2,1/('Feat-Func-Development'!$AF$4:$EU$4&amp;'Feat-Func-Development'!$AF$5:$EU$5='aggregated FIP Data Prog1'!$A55&amp;'aggregated FIP Data Prog1'!$N$1),'Feat-Func-Development'!$AF$22:$EU$22)</f>
        <v>1</v>
      </c>
      <c r="T55" s="232">
        <f>LOOKUP(2,1/('Feat-Func-Development'!$AF$4:$EU$4&amp;'Feat-Func-Development'!$AF$5:$EU$5='aggregated FIP Data Prog1'!$A55&amp;'aggregated FIP Data Prog1'!$N$1),'Feat-Func-Development'!$AF$23:$EU$23)</f>
        <v>1</v>
      </c>
      <c r="U55" s="232">
        <f>LOOKUP(2,1/('Feat-Func-Development'!$AF$4:$EU$4&amp;'Feat-Func-Development'!$AF$5:$EU$5='aggregated FIP Data Prog1'!$A55&amp;'aggregated FIP Data Prog1'!$N$1),'Feat-Func-Development'!$AF$24:$EU$24)</f>
        <v>5</v>
      </c>
      <c r="V55" s="29">
        <f>LOOKUP(2,1/('Feat-Func-Development'!$AF$4:$EU$4&amp;'Feat-Func-Development'!$AF$5:$EU$5='aggregated FIP Data Prog1'!$A55&amp;'aggregated FIP Data Prog1'!$V$1),'Feat-Func-Development'!$AF$17:$EU$17)</f>
        <v>0</v>
      </c>
      <c r="W55" s="29">
        <f>LOOKUP(2,1/('Feat-Func-Development'!$AF$4:$EU$4&amp;'Feat-Func-Development'!$AF$5:$EU$5='aggregated FIP Data Prog1'!$A55&amp;'aggregated FIP Data Prog1'!$V$1),'Feat-Func-Development'!$AF$18:$EU$18)</f>
        <v>0</v>
      </c>
      <c r="X55" s="29">
        <f>LOOKUP(2,1/('Feat-Func-Development'!$AF$4:$EU$4&amp;'Feat-Func-Development'!$AF$5:$EU$5='aggregated FIP Data Prog1'!$A55&amp;'aggregated FIP Data Prog1'!$V$1),'Feat-Func-Development'!$AF$19:$EU$19)</f>
        <v>0</v>
      </c>
      <c r="Y55" s="29">
        <f>LOOKUP(2,1/('Feat-Func-Development'!$AF$4:$EU$4&amp;'Feat-Func-Development'!$AF$5:$EU$5='aggregated FIP Data Prog1'!$A55&amp;'aggregated FIP Data Prog1'!$V$1),'Feat-Func-Development'!$AF$20:$EU$20)</f>
        <v>0</v>
      </c>
      <c r="Z55" s="29">
        <f>LOOKUP(2,1/('Feat-Func-Development'!$AF$4:$EU$4&amp;'Feat-Func-Development'!$AF$5:$EU$5='aggregated FIP Data Prog1'!$A55&amp;'aggregated FIP Data Prog1'!$V$1),'Feat-Func-Development'!$AF$21:$EU$21)</f>
        <v>7</v>
      </c>
      <c r="AA55" s="29">
        <f>LOOKUP(2,1/('Feat-Func-Development'!$AF$4:$EU$4&amp;'Feat-Func-Development'!$AF$5:$EU$5='aggregated FIP Data Prog1'!$A55&amp;'aggregated FIP Data Prog1'!$V$1),'Feat-Func-Development'!$AF$22:$EU$22)</f>
        <v>0</v>
      </c>
      <c r="AB55" s="29">
        <f>LOOKUP(2,1/('Feat-Func-Development'!$AF$4:$EU$4&amp;'Feat-Func-Development'!$AF$5:$EU$5='aggregated FIP Data Prog1'!$A55&amp;'aggregated FIP Data Prog1'!$V$1),'Feat-Func-Development'!$AF$23:$EU$23)</f>
        <v>0</v>
      </c>
      <c r="AC55" s="29">
        <f>LOOKUP(2,1/('Feat-Func-Development'!$AF$4:$EU$4&amp;'Feat-Func-Development'!$AF$5:$EU$5='aggregated FIP Data Prog1'!$A55&amp;'aggregated FIP Data Prog1'!$V$1),'Feat-Func-Development'!$AF$24:$EU$24)</f>
        <v>0</v>
      </c>
    </row>
    <row r="56" spans="1:29">
      <c r="A56" s="226">
        <f t="shared" si="9"/>
        <v>1582</v>
      </c>
      <c r="B56" s="227" t="str">
        <f>IF(C56="","",HLOOKUP(C56,'Configuration | Scaling'!$E$13:$Y$46,3,FALSE))</f>
        <v/>
      </c>
      <c r="C56" s="228" t="str">
        <f>IF(COUNTIF(C$4:C55,LOOKUP(A56,'Configuration | Scaling'!$E$15:$Y$15,_GPDS__List))=0,LOOKUP(A56,'Configuration | Scaling'!$E$15:$Y$15,_GPDS__List),"")</f>
        <v/>
      </c>
      <c r="D56" s="228"/>
      <c r="E56" s="229">
        <f t="shared" si="10"/>
        <v>1581</v>
      </c>
      <c r="F56" s="235">
        <f t="shared" si="1"/>
        <v>1</v>
      </c>
      <c r="G56" s="235">
        <f t="shared" si="2"/>
        <v>0</v>
      </c>
      <c r="H56" s="235">
        <f t="shared" si="3"/>
        <v>1</v>
      </c>
      <c r="I56" s="235">
        <f t="shared" si="4"/>
        <v>1</v>
      </c>
      <c r="J56" s="235">
        <f t="shared" si="5"/>
        <v>1</v>
      </c>
      <c r="K56" s="235">
        <f t="shared" si="6"/>
        <v>1</v>
      </c>
      <c r="L56" s="235">
        <f t="shared" si="7"/>
        <v>0.8571428571428571</v>
      </c>
      <c r="M56" s="236">
        <f t="shared" si="8"/>
        <v>0</v>
      </c>
      <c r="N56" s="232">
        <f>LOOKUP(2,1/('Feat-Func-Development'!$AF$4:$EU$4&amp;'Feat-Func-Development'!$AF$5:$EU$5='aggregated FIP Data Prog1'!$A56&amp;'aggregated FIP Data Prog1'!$N$1),'Feat-Func-Development'!$AF$17:$EU$17)</f>
        <v>0</v>
      </c>
      <c r="O56" s="232">
        <f>LOOKUP(2,1/('Feat-Func-Development'!$AF$4:$EU$4&amp;'Feat-Func-Development'!$AF$5:$EU$5='aggregated FIP Data Prog1'!$A56&amp;'aggregated FIP Data Prog1'!$N$1),'Feat-Func-Development'!$AF$18:$EU$18)</f>
        <v>0</v>
      </c>
      <c r="P56" s="232">
        <f>LOOKUP(2,1/('Feat-Func-Development'!$AF$4:$EU$4&amp;'Feat-Func-Development'!$AF$5:$EU$5='aggregated FIP Data Prog1'!$A56&amp;'aggregated FIP Data Prog1'!$N$1),'Feat-Func-Development'!$AF$19:$EU$19)</f>
        <v>0</v>
      </c>
      <c r="Q56" s="232">
        <f>LOOKUP(2,1/('Feat-Func-Development'!$AF$4:$EU$4&amp;'Feat-Func-Development'!$AF$5:$EU$5='aggregated FIP Data Prog1'!$A56&amp;'aggregated FIP Data Prog1'!$N$1),'Feat-Func-Development'!$AF$20:$EU$20)</f>
        <v>0</v>
      </c>
      <c r="R56" s="232">
        <f>LOOKUP(2,1/('Feat-Func-Development'!$AF$4:$EU$4&amp;'Feat-Func-Development'!$AF$5:$EU$5='aggregated FIP Data Prog1'!$A56&amp;'aggregated FIP Data Prog1'!$N$1),'Feat-Func-Development'!$AF$21:$EU$21)</f>
        <v>0</v>
      </c>
      <c r="S56" s="232">
        <f>LOOKUP(2,1/('Feat-Func-Development'!$AF$4:$EU$4&amp;'Feat-Func-Development'!$AF$5:$EU$5='aggregated FIP Data Prog1'!$A56&amp;'aggregated FIP Data Prog1'!$N$1),'Feat-Func-Development'!$AF$22:$EU$22)</f>
        <v>1</v>
      </c>
      <c r="T56" s="232">
        <f>LOOKUP(2,1/('Feat-Func-Development'!$AF$4:$EU$4&amp;'Feat-Func-Development'!$AF$5:$EU$5='aggregated FIP Data Prog1'!$A56&amp;'aggregated FIP Data Prog1'!$N$1),'Feat-Func-Development'!$AF$23:$EU$23)</f>
        <v>1</v>
      </c>
      <c r="U56" s="232">
        <f>LOOKUP(2,1/('Feat-Func-Development'!$AF$4:$EU$4&amp;'Feat-Func-Development'!$AF$5:$EU$5='aggregated FIP Data Prog1'!$A56&amp;'aggregated FIP Data Prog1'!$N$1),'Feat-Func-Development'!$AF$24:$EU$24)</f>
        <v>5</v>
      </c>
      <c r="V56" s="29">
        <f>LOOKUP(2,1/('Feat-Func-Development'!$AF$4:$EU$4&amp;'Feat-Func-Development'!$AF$5:$EU$5='aggregated FIP Data Prog1'!$A56&amp;'aggregated FIP Data Prog1'!$V$1),'Feat-Func-Development'!$AF$17:$EU$17)</f>
        <v>0</v>
      </c>
      <c r="W56" s="29">
        <f>LOOKUP(2,1/('Feat-Func-Development'!$AF$4:$EU$4&amp;'Feat-Func-Development'!$AF$5:$EU$5='aggregated FIP Data Prog1'!$A56&amp;'aggregated FIP Data Prog1'!$V$1),'Feat-Func-Development'!$AF$18:$EU$18)</f>
        <v>0</v>
      </c>
      <c r="X56" s="29">
        <f>LOOKUP(2,1/('Feat-Func-Development'!$AF$4:$EU$4&amp;'Feat-Func-Development'!$AF$5:$EU$5='aggregated FIP Data Prog1'!$A56&amp;'aggregated FIP Data Prog1'!$V$1),'Feat-Func-Development'!$AF$19:$EU$19)</f>
        <v>0</v>
      </c>
      <c r="Y56" s="29">
        <f>LOOKUP(2,1/('Feat-Func-Development'!$AF$4:$EU$4&amp;'Feat-Func-Development'!$AF$5:$EU$5='aggregated FIP Data Prog1'!$A56&amp;'aggregated FIP Data Prog1'!$V$1),'Feat-Func-Development'!$AF$20:$EU$20)</f>
        <v>0</v>
      </c>
      <c r="Z56" s="29">
        <f>LOOKUP(2,1/('Feat-Func-Development'!$AF$4:$EU$4&amp;'Feat-Func-Development'!$AF$5:$EU$5='aggregated FIP Data Prog1'!$A56&amp;'aggregated FIP Data Prog1'!$V$1),'Feat-Func-Development'!$AF$21:$EU$21)</f>
        <v>7</v>
      </c>
      <c r="AA56" s="29">
        <f>LOOKUP(2,1/('Feat-Func-Development'!$AF$4:$EU$4&amp;'Feat-Func-Development'!$AF$5:$EU$5='aggregated FIP Data Prog1'!$A56&amp;'aggregated FIP Data Prog1'!$V$1),'Feat-Func-Development'!$AF$22:$EU$22)</f>
        <v>0</v>
      </c>
      <c r="AB56" s="29">
        <f>LOOKUP(2,1/('Feat-Func-Development'!$AF$4:$EU$4&amp;'Feat-Func-Development'!$AF$5:$EU$5='aggregated FIP Data Prog1'!$A56&amp;'aggregated FIP Data Prog1'!$V$1),'Feat-Func-Development'!$AF$23:$EU$23)</f>
        <v>0</v>
      </c>
      <c r="AC56" s="29">
        <f>LOOKUP(2,1/('Feat-Func-Development'!$AF$4:$EU$4&amp;'Feat-Func-Development'!$AF$5:$EU$5='aggregated FIP Data Prog1'!$A56&amp;'aggregated FIP Data Prog1'!$V$1),'Feat-Func-Development'!$AF$24:$EU$24)</f>
        <v>0</v>
      </c>
    </row>
    <row r="57" spans="1:29">
      <c r="A57" s="226">
        <f t="shared" si="9"/>
        <v>1613</v>
      </c>
      <c r="B57" s="227" t="str">
        <f>IF(C57="","",HLOOKUP(C57,'Configuration | Scaling'!$E$13:$Y$46,3,FALSE))</f>
        <v/>
      </c>
      <c r="C57" s="228" t="str">
        <f>IF(COUNTIF(C$4:C56,LOOKUP(A57,'Configuration | Scaling'!$E$15:$Y$15,_GPDS__List))=0,LOOKUP(A57,'Configuration | Scaling'!$E$15:$Y$15,_GPDS__List),"")</f>
        <v/>
      </c>
      <c r="D57" s="228"/>
      <c r="E57" s="229">
        <f t="shared" si="10"/>
        <v>1612</v>
      </c>
      <c r="F57" s="235">
        <f t="shared" si="1"/>
        <v>1</v>
      </c>
      <c r="G57" s="235">
        <f t="shared" si="2"/>
        <v>0</v>
      </c>
      <c r="H57" s="235">
        <f t="shared" si="3"/>
        <v>1</v>
      </c>
      <c r="I57" s="235">
        <f t="shared" si="4"/>
        <v>1</v>
      </c>
      <c r="J57" s="235">
        <f t="shared" si="5"/>
        <v>1</v>
      </c>
      <c r="K57" s="235">
        <f t="shared" si="6"/>
        <v>1</v>
      </c>
      <c r="L57" s="235">
        <f t="shared" si="7"/>
        <v>0.8571428571428571</v>
      </c>
      <c r="M57" s="236">
        <f t="shared" si="8"/>
        <v>0</v>
      </c>
      <c r="N57" s="232">
        <f>LOOKUP(2,1/('Feat-Func-Development'!$AF$4:$EU$4&amp;'Feat-Func-Development'!$AF$5:$EU$5='aggregated FIP Data Prog1'!$A57&amp;'aggregated FIP Data Prog1'!$N$1),'Feat-Func-Development'!$AF$17:$EU$17)</f>
        <v>0</v>
      </c>
      <c r="O57" s="232">
        <f>LOOKUP(2,1/('Feat-Func-Development'!$AF$4:$EU$4&amp;'Feat-Func-Development'!$AF$5:$EU$5='aggregated FIP Data Prog1'!$A57&amp;'aggregated FIP Data Prog1'!$N$1),'Feat-Func-Development'!$AF$18:$EU$18)</f>
        <v>0</v>
      </c>
      <c r="P57" s="232">
        <f>LOOKUP(2,1/('Feat-Func-Development'!$AF$4:$EU$4&amp;'Feat-Func-Development'!$AF$5:$EU$5='aggregated FIP Data Prog1'!$A57&amp;'aggregated FIP Data Prog1'!$N$1),'Feat-Func-Development'!$AF$19:$EU$19)</f>
        <v>0</v>
      </c>
      <c r="Q57" s="232">
        <f>LOOKUP(2,1/('Feat-Func-Development'!$AF$4:$EU$4&amp;'Feat-Func-Development'!$AF$5:$EU$5='aggregated FIP Data Prog1'!$A57&amp;'aggregated FIP Data Prog1'!$N$1),'Feat-Func-Development'!$AF$20:$EU$20)</f>
        <v>0</v>
      </c>
      <c r="R57" s="232">
        <f>LOOKUP(2,1/('Feat-Func-Development'!$AF$4:$EU$4&amp;'Feat-Func-Development'!$AF$5:$EU$5='aggregated FIP Data Prog1'!$A57&amp;'aggregated FIP Data Prog1'!$N$1),'Feat-Func-Development'!$AF$21:$EU$21)</f>
        <v>0</v>
      </c>
      <c r="S57" s="232">
        <f>LOOKUP(2,1/('Feat-Func-Development'!$AF$4:$EU$4&amp;'Feat-Func-Development'!$AF$5:$EU$5='aggregated FIP Data Prog1'!$A57&amp;'aggregated FIP Data Prog1'!$N$1),'Feat-Func-Development'!$AF$22:$EU$22)</f>
        <v>1</v>
      </c>
      <c r="T57" s="232">
        <f>LOOKUP(2,1/('Feat-Func-Development'!$AF$4:$EU$4&amp;'Feat-Func-Development'!$AF$5:$EU$5='aggregated FIP Data Prog1'!$A57&amp;'aggregated FIP Data Prog1'!$N$1),'Feat-Func-Development'!$AF$23:$EU$23)</f>
        <v>1</v>
      </c>
      <c r="U57" s="232">
        <f>LOOKUP(2,1/('Feat-Func-Development'!$AF$4:$EU$4&amp;'Feat-Func-Development'!$AF$5:$EU$5='aggregated FIP Data Prog1'!$A57&amp;'aggregated FIP Data Prog1'!$N$1),'Feat-Func-Development'!$AF$24:$EU$24)</f>
        <v>5</v>
      </c>
      <c r="V57" s="29">
        <f>LOOKUP(2,1/('Feat-Func-Development'!$AF$4:$EU$4&amp;'Feat-Func-Development'!$AF$5:$EU$5='aggregated FIP Data Prog1'!$A57&amp;'aggregated FIP Data Prog1'!$V$1),'Feat-Func-Development'!$AF$17:$EU$17)</f>
        <v>0</v>
      </c>
      <c r="W57" s="29">
        <f>LOOKUP(2,1/('Feat-Func-Development'!$AF$4:$EU$4&amp;'Feat-Func-Development'!$AF$5:$EU$5='aggregated FIP Data Prog1'!$A57&amp;'aggregated FIP Data Prog1'!$V$1),'Feat-Func-Development'!$AF$18:$EU$18)</f>
        <v>0</v>
      </c>
      <c r="X57" s="29">
        <f>LOOKUP(2,1/('Feat-Func-Development'!$AF$4:$EU$4&amp;'Feat-Func-Development'!$AF$5:$EU$5='aggregated FIP Data Prog1'!$A57&amp;'aggregated FIP Data Prog1'!$V$1),'Feat-Func-Development'!$AF$19:$EU$19)</f>
        <v>0</v>
      </c>
      <c r="Y57" s="29">
        <f>LOOKUP(2,1/('Feat-Func-Development'!$AF$4:$EU$4&amp;'Feat-Func-Development'!$AF$5:$EU$5='aggregated FIP Data Prog1'!$A57&amp;'aggregated FIP Data Prog1'!$V$1),'Feat-Func-Development'!$AF$20:$EU$20)</f>
        <v>0</v>
      </c>
      <c r="Z57" s="29">
        <f>LOOKUP(2,1/('Feat-Func-Development'!$AF$4:$EU$4&amp;'Feat-Func-Development'!$AF$5:$EU$5='aggregated FIP Data Prog1'!$A57&amp;'aggregated FIP Data Prog1'!$V$1),'Feat-Func-Development'!$AF$21:$EU$21)</f>
        <v>7</v>
      </c>
      <c r="AA57" s="29">
        <f>LOOKUP(2,1/('Feat-Func-Development'!$AF$4:$EU$4&amp;'Feat-Func-Development'!$AF$5:$EU$5='aggregated FIP Data Prog1'!$A57&amp;'aggregated FIP Data Prog1'!$V$1),'Feat-Func-Development'!$AF$22:$EU$22)</f>
        <v>0</v>
      </c>
      <c r="AB57" s="29">
        <f>LOOKUP(2,1/('Feat-Func-Development'!$AF$4:$EU$4&amp;'Feat-Func-Development'!$AF$5:$EU$5='aggregated FIP Data Prog1'!$A57&amp;'aggregated FIP Data Prog1'!$V$1),'Feat-Func-Development'!$AF$23:$EU$23)</f>
        <v>0</v>
      </c>
      <c r="AC57" s="29">
        <f>LOOKUP(2,1/('Feat-Func-Development'!$AF$4:$EU$4&amp;'Feat-Func-Development'!$AF$5:$EU$5='aggregated FIP Data Prog1'!$A57&amp;'aggregated FIP Data Prog1'!$V$1),'Feat-Func-Development'!$AF$24:$EU$24)</f>
        <v>0</v>
      </c>
    </row>
    <row r="58" spans="1:29">
      <c r="A58" s="226">
        <f t="shared" si="9"/>
        <v>1643</v>
      </c>
      <c r="B58" s="227" t="str">
        <f>IF(C58="","",HLOOKUP(C58,'Configuration | Scaling'!$E$13:$Y$46,3,FALSE))</f>
        <v/>
      </c>
      <c r="C58" s="228" t="str">
        <f>IF(COUNTIF(C$4:C57,LOOKUP(A58,'Configuration | Scaling'!$E$15:$Y$15,_GPDS__List))=0,LOOKUP(A58,'Configuration | Scaling'!$E$15:$Y$15,_GPDS__List),"")</f>
        <v/>
      </c>
      <c r="D58" s="228"/>
      <c r="E58" s="229">
        <f t="shared" si="10"/>
        <v>1642</v>
      </c>
      <c r="F58" s="235">
        <f t="shared" si="1"/>
        <v>1</v>
      </c>
      <c r="G58" s="235">
        <f t="shared" si="2"/>
        <v>0</v>
      </c>
      <c r="H58" s="235">
        <f t="shared" si="3"/>
        <v>1</v>
      </c>
      <c r="I58" s="235">
        <f t="shared" si="4"/>
        <v>1</v>
      </c>
      <c r="J58" s="235">
        <f t="shared" si="5"/>
        <v>1</v>
      </c>
      <c r="K58" s="235">
        <f t="shared" si="6"/>
        <v>1</v>
      </c>
      <c r="L58" s="235">
        <f t="shared" si="7"/>
        <v>0.8571428571428571</v>
      </c>
      <c r="M58" s="236">
        <f t="shared" si="8"/>
        <v>0</v>
      </c>
      <c r="N58" s="232">
        <f>LOOKUP(2,1/('Feat-Func-Development'!$AF$4:$EU$4&amp;'Feat-Func-Development'!$AF$5:$EU$5='aggregated FIP Data Prog1'!$A58&amp;'aggregated FIP Data Prog1'!$N$1),'Feat-Func-Development'!$AF$17:$EU$17)</f>
        <v>0</v>
      </c>
      <c r="O58" s="232">
        <f>LOOKUP(2,1/('Feat-Func-Development'!$AF$4:$EU$4&amp;'Feat-Func-Development'!$AF$5:$EU$5='aggregated FIP Data Prog1'!$A58&amp;'aggregated FIP Data Prog1'!$N$1),'Feat-Func-Development'!$AF$18:$EU$18)</f>
        <v>0</v>
      </c>
      <c r="P58" s="232">
        <f>LOOKUP(2,1/('Feat-Func-Development'!$AF$4:$EU$4&amp;'Feat-Func-Development'!$AF$5:$EU$5='aggregated FIP Data Prog1'!$A58&amp;'aggregated FIP Data Prog1'!$N$1),'Feat-Func-Development'!$AF$19:$EU$19)</f>
        <v>0</v>
      </c>
      <c r="Q58" s="232">
        <f>LOOKUP(2,1/('Feat-Func-Development'!$AF$4:$EU$4&amp;'Feat-Func-Development'!$AF$5:$EU$5='aggregated FIP Data Prog1'!$A58&amp;'aggregated FIP Data Prog1'!$N$1),'Feat-Func-Development'!$AF$20:$EU$20)</f>
        <v>0</v>
      </c>
      <c r="R58" s="232">
        <f>LOOKUP(2,1/('Feat-Func-Development'!$AF$4:$EU$4&amp;'Feat-Func-Development'!$AF$5:$EU$5='aggregated FIP Data Prog1'!$A58&amp;'aggregated FIP Data Prog1'!$N$1),'Feat-Func-Development'!$AF$21:$EU$21)</f>
        <v>0</v>
      </c>
      <c r="S58" s="232">
        <f>LOOKUP(2,1/('Feat-Func-Development'!$AF$4:$EU$4&amp;'Feat-Func-Development'!$AF$5:$EU$5='aggregated FIP Data Prog1'!$A58&amp;'aggregated FIP Data Prog1'!$N$1),'Feat-Func-Development'!$AF$22:$EU$22)</f>
        <v>1</v>
      </c>
      <c r="T58" s="232">
        <f>LOOKUP(2,1/('Feat-Func-Development'!$AF$4:$EU$4&amp;'Feat-Func-Development'!$AF$5:$EU$5='aggregated FIP Data Prog1'!$A58&amp;'aggregated FIP Data Prog1'!$N$1),'Feat-Func-Development'!$AF$23:$EU$23)</f>
        <v>1</v>
      </c>
      <c r="U58" s="232">
        <f>LOOKUP(2,1/('Feat-Func-Development'!$AF$4:$EU$4&amp;'Feat-Func-Development'!$AF$5:$EU$5='aggregated FIP Data Prog1'!$A58&amp;'aggregated FIP Data Prog1'!$N$1),'Feat-Func-Development'!$AF$24:$EU$24)</f>
        <v>5</v>
      </c>
      <c r="V58" s="29">
        <f>LOOKUP(2,1/('Feat-Func-Development'!$AF$4:$EU$4&amp;'Feat-Func-Development'!$AF$5:$EU$5='aggregated FIP Data Prog1'!$A58&amp;'aggregated FIP Data Prog1'!$V$1),'Feat-Func-Development'!$AF$17:$EU$17)</f>
        <v>0</v>
      </c>
      <c r="W58" s="29">
        <f>LOOKUP(2,1/('Feat-Func-Development'!$AF$4:$EU$4&amp;'Feat-Func-Development'!$AF$5:$EU$5='aggregated FIP Data Prog1'!$A58&amp;'aggregated FIP Data Prog1'!$V$1),'Feat-Func-Development'!$AF$18:$EU$18)</f>
        <v>0</v>
      </c>
      <c r="X58" s="29">
        <f>LOOKUP(2,1/('Feat-Func-Development'!$AF$4:$EU$4&amp;'Feat-Func-Development'!$AF$5:$EU$5='aggregated FIP Data Prog1'!$A58&amp;'aggregated FIP Data Prog1'!$V$1),'Feat-Func-Development'!$AF$19:$EU$19)</f>
        <v>0</v>
      </c>
      <c r="Y58" s="29">
        <f>LOOKUP(2,1/('Feat-Func-Development'!$AF$4:$EU$4&amp;'Feat-Func-Development'!$AF$5:$EU$5='aggregated FIP Data Prog1'!$A58&amp;'aggregated FIP Data Prog1'!$V$1),'Feat-Func-Development'!$AF$20:$EU$20)</f>
        <v>0</v>
      </c>
      <c r="Z58" s="29">
        <f>LOOKUP(2,1/('Feat-Func-Development'!$AF$4:$EU$4&amp;'Feat-Func-Development'!$AF$5:$EU$5='aggregated FIP Data Prog1'!$A58&amp;'aggregated FIP Data Prog1'!$V$1),'Feat-Func-Development'!$AF$21:$EU$21)</f>
        <v>7</v>
      </c>
      <c r="AA58" s="29">
        <f>LOOKUP(2,1/('Feat-Func-Development'!$AF$4:$EU$4&amp;'Feat-Func-Development'!$AF$5:$EU$5='aggregated FIP Data Prog1'!$A58&amp;'aggregated FIP Data Prog1'!$V$1),'Feat-Func-Development'!$AF$22:$EU$22)</f>
        <v>0</v>
      </c>
      <c r="AB58" s="29">
        <f>LOOKUP(2,1/('Feat-Func-Development'!$AF$4:$EU$4&amp;'Feat-Func-Development'!$AF$5:$EU$5='aggregated FIP Data Prog1'!$A58&amp;'aggregated FIP Data Prog1'!$V$1),'Feat-Func-Development'!$AF$23:$EU$23)</f>
        <v>0</v>
      </c>
      <c r="AC58" s="29">
        <f>LOOKUP(2,1/('Feat-Func-Development'!$AF$4:$EU$4&amp;'Feat-Func-Development'!$AF$5:$EU$5='aggregated FIP Data Prog1'!$A58&amp;'aggregated FIP Data Prog1'!$V$1),'Feat-Func-Development'!$AF$24:$EU$24)</f>
        <v>0</v>
      </c>
    </row>
    <row r="59" spans="1:29">
      <c r="A59" s="226">
        <f t="shared" si="9"/>
        <v>1674</v>
      </c>
      <c r="B59" s="227" t="str">
        <f>IF(C59="","",HLOOKUP(C59,'Configuration | Scaling'!$E$13:$Y$46,3,FALSE))</f>
        <v/>
      </c>
      <c r="C59" s="228" t="str">
        <f>IF(COUNTIF(C$4:C58,LOOKUP(A59,'Configuration | Scaling'!$E$15:$Y$15,_GPDS__List))=0,LOOKUP(A59,'Configuration | Scaling'!$E$15:$Y$15,_GPDS__List),"")</f>
        <v/>
      </c>
      <c r="D59" s="228"/>
      <c r="E59" s="229">
        <f t="shared" si="10"/>
        <v>1673</v>
      </c>
      <c r="F59" s="235">
        <f t="shared" si="1"/>
        <v>1</v>
      </c>
      <c r="G59" s="235">
        <f t="shared" si="2"/>
        <v>0</v>
      </c>
      <c r="H59" s="235">
        <f t="shared" si="3"/>
        <v>1</v>
      </c>
      <c r="I59" s="235">
        <f t="shared" si="4"/>
        <v>1</v>
      </c>
      <c r="J59" s="235">
        <f t="shared" si="5"/>
        <v>1</v>
      </c>
      <c r="K59" s="235">
        <f t="shared" si="6"/>
        <v>1</v>
      </c>
      <c r="L59" s="235">
        <f t="shared" si="7"/>
        <v>0.8571428571428571</v>
      </c>
      <c r="M59" s="236">
        <f t="shared" si="8"/>
        <v>0</v>
      </c>
      <c r="N59" s="232">
        <f>LOOKUP(2,1/('Feat-Func-Development'!$AF$4:$EU$4&amp;'Feat-Func-Development'!$AF$5:$EU$5='aggregated FIP Data Prog1'!$A59&amp;'aggregated FIP Data Prog1'!$N$1),'Feat-Func-Development'!$AF$17:$EU$17)</f>
        <v>0</v>
      </c>
      <c r="O59" s="232">
        <f>LOOKUP(2,1/('Feat-Func-Development'!$AF$4:$EU$4&amp;'Feat-Func-Development'!$AF$5:$EU$5='aggregated FIP Data Prog1'!$A59&amp;'aggregated FIP Data Prog1'!$N$1),'Feat-Func-Development'!$AF$18:$EU$18)</f>
        <v>0</v>
      </c>
      <c r="P59" s="232">
        <f>LOOKUP(2,1/('Feat-Func-Development'!$AF$4:$EU$4&amp;'Feat-Func-Development'!$AF$5:$EU$5='aggregated FIP Data Prog1'!$A59&amp;'aggregated FIP Data Prog1'!$N$1),'Feat-Func-Development'!$AF$19:$EU$19)</f>
        <v>0</v>
      </c>
      <c r="Q59" s="232">
        <f>LOOKUP(2,1/('Feat-Func-Development'!$AF$4:$EU$4&amp;'Feat-Func-Development'!$AF$5:$EU$5='aggregated FIP Data Prog1'!$A59&amp;'aggregated FIP Data Prog1'!$N$1),'Feat-Func-Development'!$AF$20:$EU$20)</f>
        <v>0</v>
      </c>
      <c r="R59" s="232">
        <f>LOOKUP(2,1/('Feat-Func-Development'!$AF$4:$EU$4&amp;'Feat-Func-Development'!$AF$5:$EU$5='aggregated FIP Data Prog1'!$A59&amp;'aggregated FIP Data Prog1'!$N$1),'Feat-Func-Development'!$AF$21:$EU$21)</f>
        <v>0</v>
      </c>
      <c r="S59" s="232">
        <f>LOOKUP(2,1/('Feat-Func-Development'!$AF$4:$EU$4&amp;'Feat-Func-Development'!$AF$5:$EU$5='aggregated FIP Data Prog1'!$A59&amp;'aggregated FIP Data Prog1'!$N$1),'Feat-Func-Development'!$AF$22:$EU$22)</f>
        <v>1</v>
      </c>
      <c r="T59" s="232">
        <f>LOOKUP(2,1/('Feat-Func-Development'!$AF$4:$EU$4&amp;'Feat-Func-Development'!$AF$5:$EU$5='aggregated FIP Data Prog1'!$A59&amp;'aggregated FIP Data Prog1'!$N$1),'Feat-Func-Development'!$AF$23:$EU$23)</f>
        <v>1</v>
      </c>
      <c r="U59" s="232">
        <f>LOOKUP(2,1/('Feat-Func-Development'!$AF$4:$EU$4&amp;'Feat-Func-Development'!$AF$5:$EU$5='aggregated FIP Data Prog1'!$A59&amp;'aggregated FIP Data Prog1'!$N$1),'Feat-Func-Development'!$AF$24:$EU$24)</f>
        <v>5</v>
      </c>
      <c r="V59" s="29">
        <f>LOOKUP(2,1/('Feat-Func-Development'!$AF$4:$EU$4&amp;'Feat-Func-Development'!$AF$5:$EU$5='aggregated FIP Data Prog1'!$A59&amp;'aggregated FIP Data Prog1'!$V$1),'Feat-Func-Development'!$AF$17:$EU$17)</f>
        <v>0</v>
      </c>
      <c r="W59" s="29">
        <f>LOOKUP(2,1/('Feat-Func-Development'!$AF$4:$EU$4&amp;'Feat-Func-Development'!$AF$5:$EU$5='aggregated FIP Data Prog1'!$A59&amp;'aggregated FIP Data Prog1'!$V$1),'Feat-Func-Development'!$AF$18:$EU$18)</f>
        <v>0</v>
      </c>
      <c r="X59" s="29">
        <f>LOOKUP(2,1/('Feat-Func-Development'!$AF$4:$EU$4&amp;'Feat-Func-Development'!$AF$5:$EU$5='aggregated FIP Data Prog1'!$A59&amp;'aggregated FIP Data Prog1'!$V$1),'Feat-Func-Development'!$AF$19:$EU$19)</f>
        <v>0</v>
      </c>
      <c r="Y59" s="29">
        <f>LOOKUP(2,1/('Feat-Func-Development'!$AF$4:$EU$4&amp;'Feat-Func-Development'!$AF$5:$EU$5='aggregated FIP Data Prog1'!$A59&amp;'aggregated FIP Data Prog1'!$V$1),'Feat-Func-Development'!$AF$20:$EU$20)</f>
        <v>0</v>
      </c>
      <c r="Z59" s="29">
        <f>LOOKUP(2,1/('Feat-Func-Development'!$AF$4:$EU$4&amp;'Feat-Func-Development'!$AF$5:$EU$5='aggregated FIP Data Prog1'!$A59&amp;'aggregated FIP Data Prog1'!$V$1),'Feat-Func-Development'!$AF$21:$EU$21)</f>
        <v>7</v>
      </c>
      <c r="AA59" s="29">
        <f>LOOKUP(2,1/('Feat-Func-Development'!$AF$4:$EU$4&amp;'Feat-Func-Development'!$AF$5:$EU$5='aggregated FIP Data Prog1'!$A59&amp;'aggregated FIP Data Prog1'!$V$1),'Feat-Func-Development'!$AF$22:$EU$22)</f>
        <v>0</v>
      </c>
      <c r="AB59" s="29">
        <f>LOOKUP(2,1/('Feat-Func-Development'!$AF$4:$EU$4&amp;'Feat-Func-Development'!$AF$5:$EU$5='aggregated FIP Data Prog1'!$A59&amp;'aggregated FIP Data Prog1'!$V$1),'Feat-Func-Development'!$AF$23:$EU$23)</f>
        <v>0</v>
      </c>
      <c r="AC59" s="29">
        <f>LOOKUP(2,1/('Feat-Func-Development'!$AF$4:$EU$4&amp;'Feat-Func-Development'!$AF$5:$EU$5='aggregated FIP Data Prog1'!$A59&amp;'aggregated FIP Data Prog1'!$V$1),'Feat-Func-Development'!$AF$24:$EU$24)</f>
        <v>0</v>
      </c>
    </row>
    <row r="60" spans="1:29">
      <c r="A60" s="226">
        <f t="shared" si="9"/>
        <v>1705</v>
      </c>
      <c r="B60" s="227" t="str">
        <f>IF(C60="","",HLOOKUP(C60,'Configuration | Scaling'!$E$13:$Y$46,3,FALSE))</f>
        <v/>
      </c>
      <c r="C60" s="228" t="str">
        <f>IF(COUNTIF(C$4:C59,LOOKUP(A60,'Configuration | Scaling'!$E$15:$Y$15,_GPDS__List))=0,LOOKUP(A60,'Configuration | Scaling'!$E$15:$Y$15,_GPDS__List),"")</f>
        <v/>
      </c>
      <c r="D60" s="228"/>
      <c r="E60" s="229">
        <f t="shared" si="10"/>
        <v>1704</v>
      </c>
      <c r="F60" s="235">
        <f t="shared" si="1"/>
        <v>1</v>
      </c>
      <c r="G60" s="235">
        <f t="shared" si="2"/>
        <v>0</v>
      </c>
      <c r="H60" s="235">
        <f t="shared" si="3"/>
        <v>1</v>
      </c>
      <c r="I60" s="235">
        <f t="shared" si="4"/>
        <v>1</v>
      </c>
      <c r="J60" s="235">
        <f t="shared" si="5"/>
        <v>1</v>
      </c>
      <c r="K60" s="235">
        <f t="shared" si="6"/>
        <v>1</v>
      </c>
      <c r="L60" s="235">
        <f t="shared" si="7"/>
        <v>0.8571428571428571</v>
      </c>
      <c r="M60" s="236">
        <f t="shared" si="8"/>
        <v>0</v>
      </c>
      <c r="N60" s="232">
        <f>LOOKUP(2,1/('Feat-Func-Development'!$AF$4:$EU$4&amp;'Feat-Func-Development'!$AF$5:$EU$5='aggregated FIP Data Prog1'!$A60&amp;'aggregated FIP Data Prog1'!$N$1),'Feat-Func-Development'!$AF$17:$EU$17)</f>
        <v>0</v>
      </c>
      <c r="O60" s="232">
        <f>LOOKUP(2,1/('Feat-Func-Development'!$AF$4:$EU$4&amp;'Feat-Func-Development'!$AF$5:$EU$5='aggregated FIP Data Prog1'!$A60&amp;'aggregated FIP Data Prog1'!$N$1),'Feat-Func-Development'!$AF$18:$EU$18)</f>
        <v>0</v>
      </c>
      <c r="P60" s="232">
        <f>LOOKUP(2,1/('Feat-Func-Development'!$AF$4:$EU$4&amp;'Feat-Func-Development'!$AF$5:$EU$5='aggregated FIP Data Prog1'!$A60&amp;'aggregated FIP Data Prog1'!$N$1),'Feat-Func-Development'!$AF$19:$EU$19)</f>
        <v>0</v>
      </c>
      <c r="Q60" s="232">
        <f>LOOKUP(2,1/('Feat-Func-Development'!$AF$4:$EU$4&amp;'Feat-Func-Development'!$AF$5:$EU$5='aggregated FIP Data Prog1'!$A60&amp;'aggregated FIP Data Prog1'!$N$1),'Feat-Func-Development'!$AF$20:$EU$20)</f>
        <v>0</v>
      </c>
      <c r="R60" s="232">
        <f>LOOKUP(2,1/('Feat-Func-Development'!$AF$4:$EU$4&amp;'Feat-Func-Development'!$AF$5:$EU$5='aggregated FIP Data Prog1'!$A60&amp;'aggregated FIP Data Prog1'!$N$1),'Feat-Func-Development'!$AF$21:$EU$21)</f>
        <v>0</v>
      </c>
      <c r="S60" s="232">
        <f>LOOKUP(2,1/('Feat-Func-Development'!$AF$4:$EU$4&amp;'Feat-Func-Development'!$AF$5:$EU$5='aggregated FIP Data Prog1'!$A60&amp;'aggregated FIP Data Prog1'!$N$1),'Feat-Func-Development'!$AF$22:$EU$22)</f>
        <v>1</v>
      </c>
      <c r="T60" s="232">
        <f>LOOKUP(2,1/('Feat-Func-Development'!$AF$4:$EU$4&amp;'Feat-Func-Development'!$AF$5:$EU$5='aggregated FIP Data Prog1'!$A60&amp;'aggregated FIP Data Prog1'!$N$1),'Feat-Func-Development'!$AF$23:$EU$23)</f>
        <v>1</v>
      </c>
      <c r="U60" s="232">
        <f>LOOKUP(2,1/('Feat-Func-Development'!$AF$4:$EU$4&amp;'Feat-Func-Development'!$AF$5:$EU$5='aggregated FIP Data Prog1'!$A60&amp;'aggregated FIP Data Prog1'!$N$1),'Feat-Func-Development'!$AF$24:$EU$24)</f>
        <v>5</v>
      </c>
      <c r="V60" s="29">
        <f>LOOKUP(2,1/('Feat-Func-Development'!$AF$4:$EU$4&amp;'Feat-Func-Development'!$AF$5:$EU$5='aggregated FIP Data Prog1'!$A60&amp;'aggregated FIP Data Prog1'!$V$1),'Feat-Func-Development'!$AF$17:$EU$17)</f>
        <v>0</v>
      </c>
      <c r="W60" s="29">
        <f>LOOKUP(2,1/('Feat-Func-Development'!$AF$4:$EU$4&amp;'Feat-Func-Development'!$AF$5:$EU$5='aggregated FIP Data Prog1'!$A60&amp;'aggregated FIP Data Prog1'!$V$1),'Feat-Func-Development'!$AF$18:$EU$18)</f>
        <v>0</v>
      </c>
      <c r="X60" s="29">
        <f>LOOKUP(2,1/('Feat-Func-Development'!$AF$4:$EU$4&amp;'Feat-Func-Development'!$AF$5:$EU$5='aggregated FIP Data Prog1'!$A60&amp;'aggregated FIP Data Prog1'!$V$1),'Feat-Func-Development'!$AF$19:$EU$19)</f>
        <v>0</v>
      </c>
      <c r="Y60" s="29">
        <f>LOOKUP(2,1/('Feat-Func-Development'!$AF$4:$EU$4&amp;'Feat-Func-Development'!$AF$5:$EU$5='aggregated FIP Data Prog1'!$A60&amp;'aggregated FIP Data Prog1'!$V$1),'Feat-Func-Development'!$AF$20:$EU$20)</f>
        <v>0</v>
      </c>
      <c r="Z60" s="29">
        <f>LOOKUP(2,1/('Feat-Func-Development'!$AF$4:$EU$4&amp;'Feat-Func-Development'!$AF$5:$EU$5='aggregated FIP Data Prog1'!$A60&amp;'aggregated FIP Data Prog1'!$V$1),'Feat-Func-Development'!$AF$21:$EU$21)</f>
        <v>7</v>
      </c>
      <c r="AA60" s="29">
        <f>LOOKUP(2,1/('Feat-Func-Development'!$AF$4:$EU$4&amp;'Feat-Func-Development'!$AF$5:$EU$5='aggregated FIP Data Prog1'!$A60&amp;'aggregated FIP Data Prog1'!$V$1),'Feat-Func-Development'!$AF$22:$EU$22)</f>
        <v>0</v>
      </c>
      <c r="AB60" s="29">
        <f>LOOKUP(2,1/('Feat-Func-Development'!$AF$4:$EU$4&amp;'Feat-Func-Development'!$AF$5:$EU$5='aggregated FIP Data Prog1'!$A60&amp;'aggregated FIP Data Prog1'!$V$1),'Feat-Func-Development'!$AF$23:$EU$23)</f>
        <v>0</v>
      </c>
      <c r="AC60" s="29">
        <f>LOOKUP(2,1/('Feat-Func-Development'!$AF$4:$EU$4&amp;'Feat-Func-Development'!$AF$5:$EU$5='aggregated FIP Data Prog1'!$A60&amp;'aggregated FIP Data Prog1'!$V$1),'Feat-Func-Development'!$AF$24:$EU$24)</f>
        <v>0</v>
      </c>
    </row>
    <row r="61" spans="1:29">
      <c r="A61" s="226">
        <f t="shared" si="9"/>
        <v>1735</v>
      </c>
      <c r="B61" s="227" t="str">
        <f>IF(C61="","",HLOOKUP(C61,'Configuration | Scaling'!$E$13:$Y$46,3,FALSE))</f>
        <v/>
      </c>
      <c r="C61" s="228" t="str">
        <f>IF(COUNTIF(C$4:C60,LOOKUP(A61,'Configuration | Scaling'!$E$15:$Y$15,_GPDS__List))=0,LOOKUP(A61,'Configuration | Scaling'!$E$15:$Y$15,_GPDS__List),"")</f>
        <v/>
      </c>
      <c r="D61" s="228"/>
      <c r="E61" s="229">
        <f t="shared" si="10"/>
        <v>1734</v>
      </c>
      <c r="F61" s="235">
        <f t="shared" si="1"/>
        <v>1</v>
      </c>
      <c r="G61" s="235">
        <f t="shared" si="2"/>
        <v>0</v>
      </c>
      <c r="H61" s="235">
        <f t="shared" si="3"/>
        <v>1</v>
      </c>
      <c r="I61" s="235">
        <f t="shared" si="4"/>
        <v>1</v>
      </c>
      <c r="J61" s="235">
        <f t="shared" si="5"/>
        <v>1</v>
      </c>
      <c r="K61" s="235">
        <f t="shared" si="6"/>
        <v>1</v>
      </c>
      <c r="L61" s="235">
        <f t="shared" si="7"/>
        <v>0.8571428571428571</v>
      </c>
      <c r="M61" s="236">
        <f t="shared" si="8"/>
        <v>0</v>
      </c>
      <c r="N61" s="232">
        <f>LOOKUP(2,1/('Feat-Func-Development'!$AF$4:$EU$4&amp;'Feat-Func-Development'!$AF$5:$EU$5='aggregated FIP Data Prog1'!$A61&amp;'aggregated FIP Data Prog1'!$N$1),'Feat-Func-Development'!$AF$17:$EU$17)</f>
        <v>0</v>
      </c>
      <c r="O61" s="232">
        <f>LOOKUP(2,1/('Feat-Func-Development'!$AF$4:$EU$4&amp;'Feat-Func-Development'!$AF$5:$EU$5='aggregated FIP Data Prog1'!$A61&amp;'aggregated FIP Data Prog1'!$N$1),'Feat-Func-Development'!$AF$18:$EU$18)</f>
        <v>0</v>
      </c>
      <c r="P61" s="232">
        <f>LOOKUP(2,1/('Feat-Func-Development'!$AF$4:$EU$4&amp;'Feat-Func-Development'!$AF$5:$EU$5='aggregated FIP Data Prog1'!$A61&amp;'aggregated FIP Data Prog1'!$N$1),'Feat-Func-Development'!$AF$19:$EU$19)</f>
        <v>0</v>
      </c>
      <c r="Q61" s="232">
        <f>LOOKUP(2,1/('Feat-Func-Development'!$AF$4:$EU$4&amp;'Feat-Func-Development'!$AF$5:$EU$5='aggregated FIP Data Prog1'!$A61&amp;'aggregated FIP Data Prog1'!$N$1),'Feat-Func-Development'!$AF$20:$EU$20)</f>
        <v>0</v>
      </c>
      <c r="R61" s="232">
        <f>LOOKUP(2,1/('Feat-Func-Development'!$AF$4:$EU$4&amp;'Feat-Func-Development'!$AF$5:$EU$5='aggregated FIP Data Prog1'!$A61&amp;'aggregated FIP Data Prog1'!$N$1),'Feat-Func-Development'!$AF$21:$EU$21)</f>
        <v>0</v>
      </c>
      <c r="S61" s="232">
        <f>LOOKUP(2,1/('Feat-Func-Development'!$AF$4:$EU$4&amp;'Feat-Func-Development'!$AF$5:$EU$5='aggregated FIP Data Prog1'!$A61&amp;'aggregated FIP Data Prog1'!$N$1),'Feat-Func-Development'!$AF$22:$EU$22)</f>
        <v>1</v>
      </c>
      <c r="T61" s="232">
        <f>LOOKUP(2,1/('Feat-Func-Development'!$AF$4:$EU$4&amp;'Feat-Func-Development'!$AF$5:$EU$5='aggregated FIP Data Prog1'!$A61&amp;'aggregated FIP Data Prog1'!$N$1),'Feat-Func-Development'!$AF$23:$EU$23)</f>
        <v>1</v>
      </c>
      <c r="U61" s="232">
        <f>LOOKUP(2,1/('Feat-Func-Development'!$AF$4:$EU$4&amp;'Feat-Func-Development'!$AF$5:$EU$5='aggregated FIP Data Prog1'!$A61&amp;'aggregated FIP Data Prog1'!$N$1),'Feat-Func-Development'!$AF$24:$EU$24)</f>
        <v>5</v>
      </c>
      <c r="V61" s="29">
        <f>LOOKUP(2,1/('Feat-Func-Development'!$AF$4:$EU$4&amp;'Feat-Func-Development'!$AF$5:$EU$5='aggregated FIP Data Prog1'!$A61&amp;'aggregated FIP Data Prog1'!$V$1),'Feat-Func-Development'!$AF$17:$EU$17)</f>
        <v>0</v>
      </c>
      <c r="W61" s="29">
        <f>LOOKUP(2,1/('Feat-Func-Development'!$AF$4:$EU$4&amp;'Feat-Func-Development'!$AF$5:$EU$5='aggregated FIP Data Prog1'!$A61&amp;'aggregated FIP Data Prog1'!$V$1),'Feat-Func-Development'!$AF$18:$EU$18)</f>
        <v>0</v>
      </c>
      <c r="X61" s="29">
        <f>LOOKUP(2,1/('Feat-Func-Development'!$AF$4:$EU$4&amp;'Feat-Func-Development'!$AF$5:$EU$5='aggregated FIP Data Prog1'!$A61&amp;'aggregated FIP Data Prog1'!$V$1),'Feat-Func-Development'!$AF$19:$EU$19)</f>
        <v>0</v>
      </c>
      <c r="Y61" s="29">
        <f>LOOKUP(2,1/('Feat-Func-Development'!$AF$4:$EU$4&amp;'Feat-Func-Development'!$AF$5:$EU$5='aggregated FIP Data Prog1'!$A61&amp;'aggregated FIP Data Prog1'!$V$1),'Feat-Func-Development'!$AF$20:$EU$20)</f>
        <v>0</v>
      </c>
      <c r="Z61" s="29">
        <f>LOOKUP(2,1/('Feat-Func-Development'!$AF$4:$EU$4&amp;'Feat-Func-Development'!$AF$5:$EU$5='aggregated FIP Data Prog1'!$A61&amp;'aggregated FIP Data Prog1'!$V$1),'Feat-Func-Development'!$AF$21:$EU$21)</f>
        <v>7</v>
      </c>
      <c r="AA61" s="29">
        <f>LOOKUP(2,1/('Feat-Func-Development'!$AF$4:$EU$4&amp;'Feat-Func-Development'!$AF$5:$EU$5='aggregated FIP Data Prog1'!$A61&amp;'aggregated FIP Data Prog1'!$V$1),'Feat-Func-Development'!$AF$22:$EU$22)</f>
        <v>0</v>
      </c>
      <c r="AB61" s="29">
        <f>LOOKUP(2,1/('Feat-Func-Development'!$AF$4:$EU$4&amp;'Feat-Func-Development'!$AF$5:$EU$5='aggregated FIP Data Prog1'!$A61&amp;'aggregated FIP Data Prog1'!$V$1),'Feat-Func-Development'!$AF$23:$EU$23)</f>
        <v>0</v>
      </c>
      <c r="AC61" s="29">
        <f>LOOKUP(2,1/('Feat-Func-Development'!$AF$4:$EU$4&amp;'Feat-Func-Development'!$AF$5:$EU$5='aggregated FIP Data Prog1'!$A61&amp;'aggregated FIP Data Prog1'!$V$1),'Feat-Func-Development'!$AF$24:$EU$24)</f>
        <v>0</v>
      </c>
    </row>
    <row r="62" spans="1:29">
      <c r="A62" s="226">
        <f t="shared" si="9"/>
        <v>1766</v>
      </c>
      <c r="B62" s="227" t="str">
        <f>IF(C62="","",HLOOKUP(C62,'Configuration | Scaling'!$E$13:$Y$46,3,FALSE))</f>
        <v/>
      </c>
      <c r="C62" s="228" t="str">
        <f>IF(COUNTIF(C$4:C61,LOOKUP(A62,'Configuration | Scaling'!$E$15:$Y$15,_GPDS__List))=0,LOOKUP(A62,'Configuration | Scaling'!$E$15:$Y$15,_GPDS__List),"")</f>
        <v/>
      </c>
      <c r="D62" s="228"/>
      <c r="E62" s="229">
        <f t="shared" si="10"/>
        <v>1765</v>
      </c>
      <c r="F62" s="235">
        <f t="shared" si="1"/>
        <v>1</v>
      </c>
      <c r="G62" s="235">
        <f t="shared" si="2"/>
        <v>0</v>
      </c>
      <c r="H62" s="235">
        <f t="shared" si="3"/>
        <v>1</v>
      </c>
      <c r="I62" s="235">
        <f t="shared" si="4"/>
        <v>1</v>
      </c>
      <c r="J62" s="235">
        <f t="shared" si="5"/>
        <v>1</v>
      </c>
      <c r="K62" s="235">
        <f t="shared" si="6"/>
        <v>1</v>
      </c>
      <c r="L62" s="235">
        <f t="shared" si="7"/>
        <v>0.8571428571428571</v>
      </c>
      <c r="M62" s="236">
        <f t="shared" si="8"/>
        <v>0</v>
      </c>
      <c r="N62" s="232">
        <f>LOOKUP(2,1/('Feat-Func-Development'!$AF$4:$EU$4&amp;'Feat-Func-Development'!$AF$5:$EU$5='aggregated FIP Data Prog1'!$A62&amp;'aggregated FIP Data Prog1'!$N$1),'Feat-Func-Development'!$AF$17:$EU$17)</f>
        <v>0</v>
      </c>
      <c r="O62" s="232">
        <f>LOOKUP(2,1/('Feat-Func-Development'!$AF$4:$EU$4&amp;'Feat-Func-Development'!$AF$5:$EU$5='aggregated FIP Data Prog1'!$A62&amp;'aggregated FIP Data Prog1'!$N$1),'Feat-Func-Development'!$AF$18:$EU$18)</f>
        <v>0</v>
      </c>
      <c r="P62" s="232">
        <f>LOOKUP(2,1/('Feat-Func-Development'!$AF$4:$EU$4&amp;'Feat-Func-Development'!$AF$5:$EU$5='aggregated FIP Data Prog1'!$A62&amp;'aggregated FIP Data Prog1'!$N$1),'Feat-Func-Development'!$AF$19:$EU$19)</f>
        <v>0</v>
      </c>
      <c r="Q62" s="232">
        <f>LOOKUP(2,1/('Feat-Func-Development'!$AF$4:$EU$4&amp;'Feat-Func-Development'!$AF$5:$EU$5='aggregated FIP Data Prog1'!$A62&amp;'aggregated FIP Data Prog1'!$N$1),'Feat-Func-Development'!$AF$20:$EU$20)</f>
        <v>0</v>
      </c>
      <c r="R62" s="232">
        <f>LOOKUP(2,1/('Feat-Func-Development'!$AF$4:$EU$4&amp;'Feat-Func-Development'!$AF$5:$EU$5='aggregated FIP Data Prog1'!$A62&amp;'aggregated FIP Data Prog1'!$N$1),'Feat-Func-Development'!$AF$21:$EU$21)</f>
        <v>0</v>
      </c>
      <c r="S62" s="232">
        <f>LOOKUP(2,1/('Feat-Func-Development'!$AF$4:$EU$4&amp;'Feat-Func-Development'!$AF$5:$EU$5='aggregated FIP Data Prog1'!$A62&amp;'aggregated FIP Data Prog1'!$N$1),'Feat-Func-Development'!$AF$22:$EU$22)</f>
        <v>1</v>
      </c>
      <c r="T62" s="232">
        <f>LOOKUP(2,1/('Feat-Func-Development'!$AF$4:$EU$4&amp;'Feat-Func-Development'!$AF$5:$EU$5='aggregated FIP Data Prog1'!$A62&amp;'aggregated FIP Data Prog1'!$N$1),'Feat-Func-Development'!$AF$23:$EU$23)</f>
        <v>1</v>
      </c>
      <c r="U62" s="232">
        <f>LOOKUP(2,1/('Feat-Func-Development'!$AF$4:$EU$4&amp;'Feat-Func-Development'!$AF$5:$EU$5='aggregated FIP Data Prog1'!$A62&amp;'aggregated FIP Data Prog1'!$N$1),'Feat-Func-Development'!$AF$24:$EU$24)</f>
        <v>5</v>
      </c>
      <c r="V62" s="29">
        <f>LOOKUP(2,1/('Feat-Func-Development'!$AF$4:$EU$4&amp;'Feat-Func-Development'!$AF$5:$EU$5='aggregated FIP Data Prog1'!$A62&amp;'aggregated FIP Data Prog1'!$V$1),'Feat-Func-Development'!$AF$17:$EU$17)</f>
        <v>0</v>
      </c>
      <c r="W62" s="29">
        <f>LOOKUP(2,1/('Feat-Func-Development'!$AF$4:$EU$4&amp;'Feat-Func-Development'!$AF$5:$EU$5='aggregated FIP Data Prog1'!$A62&amp;'aggregated FIP Data Prog1'!$V$1),'Feat-Func-Development'!$AF$18:$EU$18)</f>
        <v>0</v>
      </c>
      <c r="X62" s="29">
        <f>LOOKUP(2,1/('Feat-Func-Development'!$AF$4:$EU$4&amp;'Feat-Func-Development'!$AF$5:$EU$5='aggregated FIP Data Prog1'!$A62&amp;'aggregated FIP Data Prog1'!$V$1),'Feat-Func-Development'!$AF$19:$EU$19)</f>
        <v>0</v>
      </c>
      <c r="Y62" s="29">
        <f>LOOKUP(2,1/('Feat-Func-Development'!$AF$4:$EU$4&amp;'Feat-Func-Development'!$AF$5:$EU$5='aggregated FIP Data Prog1'!$A62&amp;'aggregated FIP Data Prog1'!$V$1),'Feat-Func-Development'!$AF$20:$EU$20)</f>
        <v>0</v>
      </c>
      <c r="Z62" s="29">
        <f>LOOKUP(2,1/('Feat-Func-Development'!$AF$4:$EU$4&amp;'Feat-Func-Development'!$AF$5:$EU$5='aggregated FIP Data Prog1'!$A62&amp;'aggregated FIP Data Prog1'!$V$1),'Feat-Func-Development'!$AF$21:$EU$21)</f>
        <v>7</v>
      </c>
      <c r="AA62" s="29">
        <f>LOOKUP(2,1/('Feat-Func-Development'!$AF$4:$EU$4&amp;'Feat-Func-Development'!$AF$5:$EU$5='aggregated FIP Data Prog1'!$A62&amp;'aggregated FIP Data Prog1'!$V$1),'Feat-Func-Development'!$AF$22:$EU$22)</f>
        <v>0</v>
      </c>
      <c r="AB62" s="29">
        <f>LOOKUP(2,1/('Feat-Func-Development'!$AF$4:$EU$4&amp;'Feat-Func-Development'!$AF$5:$EU$5='aggregated FIP Data Prog1'!$A62&amp;'aggregated FIP Data Prog1'!$V$1),'Feat-Func-Development'!$AF$23:$EU$23)</f>
        <v>0</v>
      </c>
      <c r="AC62" s="29">
        <f>LOOKUP(2,1/('Feat-Func-Development'!$AF$4:$EU$4&amp;'Feat-Func-Development'!$AF$5:$EU$5='aggregated FIP Data Prog1'!$A62&amp;'aggregated FIP Data Prog1'!$V$1),'Feat-Func-Development'!$AF$24:$EU$24)</f>
        <v>0</v>
      </c>
    </row>
    <row r="63" spans="1:29" ht="13.5" thickBot="1">
      <c r="A63" s="306">
        <f t="shared" si="9"/>
        <v>1796</v>
      </c>
      <c r="B63" s="307" t="str">
        <f>IF(C63="","",HLOOKUP(C63,'Configuration | Scaling'!$E$13:$Y$46,3,FALSE))</f>
        <v/>
      </c>
      <c r="C63" s="237" t="str">
        <f>IF(COUNTIF(C$4:C62,LOOKUP(A63,'Configuration | Scaling'!$E$15:$Y$15,_GPDS__List))=0,LOOKUP(A63,'Configuration | Scaling'!$E$15:$Y$15,_GPDS__List),"")</f>
        <v/>
      </c>
      <c r="D63" s="237"/>
      <c r="E63" s="229">
        <f t="shared" si="10"/>
        <v>1795</v>
      </c>
      <c r="F63" s="238">
        <f t="shared" si="1"/>
        <v>1</v>
      </c>
      <c r="G63" s="238">
        <f t="shared" si="2"/>
        <v>0</v>
      </c>
      <c r="H63" s="238">
        <f t="shared" si="3"/>
        <v>1</v>
      </c>
      <c r="I63" s="238">
        <f t="shared" si="4"/>
        <v>1</v>
      </c>
      <c r="J63" s="238">
        <f t="shared" si="5"/>
        <v>1</v>
      </c>
      <c r="K63" s="238">
        <f t="shared" si="6"/>
        <v>1</v>
      </c>
      <c r="L63" s="238">
        <f t="shared" si="7"/>
        <v>0.8571428571428571</v>
      </c>
      <c r="M63" s="239">
        <f t="shared" si="8"/>
        <v>0</v>
      </c>
      <c r="N63" s="232">
        <f>LOOKUP(2,1/('Feat-Func-Development'!$AF$4:$EU$4&amp;'Feat-Func-Development'!$AF$5:$EU$5='aggregated FIP Data Prog1'!$A63&amp;'aggregated FIP Data Prog1'!$N$1),'Feat-Func-Development'!$AF$17:$EU$17)</f>
        <v>0</v>
      </c>
      <c r="O63" s="232">
        <f>LOOKUP(2,1/('Feat-Func-Development'!$AF$4:$EU$4&amp;'Feat-Func-Development'!$AF$5:$EU$5='aggregated FIP Data Prog1'!$A63&amp;'aggregated FIP Data Prog1'!$N$1),'Feat-Func-Development'!$AF$18:$EU$18)</f>
        <v>0</v>
      </c>
      <c r="P63" s="232">
        <f>LOOKUP(2,1/('Feat-Func-Development'!$AF$4:$EU$4&amp;'Feat-Func-Development'!$AF$5:$EU$5='aggregated FIP Data Prog1'!$A63&amp;'aggregated FIP Data Prog1'!$N$1),'Feat-Func-Development'!$AF$19:$EU$19)</f>
        <v>0</v>
      </c>
      <c r="Q63" s="232">
        <f>LOOKUP(2,1/('Feat-Func-Development'!$AF$4:$EU$4&amp;'Feat-Func-Development'!$AF$5:$EU$5='aggregated FIP Data Prog1'!$A63&amp;'aggregated FIP Data Prog1'!$N$1),'Feat-Func-Development'!$AF$20:$EU$20)</f>
        <v>0</v>
      </c>
      <c r="R63" s="232">
        <f>LOOKUP(2,1/('Feat-Func-Development'!$AF$4:$EU$4&amp;'Feat-Func-Development'!$AF$5:$EU$5='aggregated FIP Data Prog1'!$A63&amp;'aggregated FIP Data Prog1'!$N$1),'Feat-Func-Development'!$AF$21:$EU$21)</f>
        <v>0</v>
      </c>
      <c r="S63" s="232">
        <f>LOOKUP(2,1/('Feat-Func-Development'!$AF$4:$EU$4&amp;'Feat-Func-Development'!$AF$5:$EU$5='aggregated FIP Data Prog1'!$A63&amp;'aggregated FIP Data Prog1'!$N$1),'Feat-Func-Development'!$AF$22:$EU$22)</f>
        <v>1</v>
      </c>
      <c r="T63" s="232">
        <f>LOOKUP(2,1/('Feat-Func-Development'!$AF$4:$EU$4&amp;'Feat-Func-Development'!$AF$5:$EU$5='aggregated FIP Data Prog1'!$A63&amp;'aggregated FIP Data Prog1'!$N$1),'Feat-Func-Development'!$AF$23:$EU$23)</f>
        <v>1</v>
      </c>
      <c r="U63" s="232">
        <f>LOOKUP(2,1/('Feat-Func-Development'!$AF$4:$EU$4&amp;'Feat-Func-Development'!$AF$5:$EU$5='aggregated FIP Data Prog1'!$A63&amp;'aggregated FIP Data Prog1'!$N$1),'Feat-Func-Development'!$AF$24:$EU$24)</f>
        <v>5</v>
      </c>
      <c r="V63" s="29">
        <f>LOOKUP(2,1/('Feat-Func-Development'!$AF$4:$EU$4&amp;'Feat-Func-Development'!$AF$5:$EU$5='aggregated FIP Data Prog1'!$A63&amp;'aggregated FIP Data Prog1'!$V$1),'Feat-Func-Development'!$AF$17:$EU$17)</f>
        <v>0</v>
      </c>
      <c r="W63" s="29">
        <f>LOOKUP(2,1/('Feat-Func-Development'!$AF$4:$EU$4&amp;'Feat-Func-Development'!$AF$5:$EU$5='aggregated FIP Data Prog1'!$A63&amp;'aggregated FIP Data Prog1'!$V$1),'Feat-Func-Development'!$AF$18:$EU$18)</f>
        <v>0</v>
      </c>
      <c r="X63" s="29">
        <f>LOOKUP(2,1/('Feat-Func-Development'!$AF$4:$EU$4&amp;'Feat-Func-Development'!$AF$5:$EU$5='aggregated FIP Data Prog1'!$A63&amp;'aggregated FIP Data Prog1'!$V$1),'Feat-Func-Development'!$AF$19:$EU$19)</f>
        <v>0</v>
      </c>
      <c r="Y63" s="29">
        <f>LOOKUP(2,1/('Feat-Func-Development'!$AF$4:$EU$4&amp;'Feat-Func-Development'!$AF$5:$EU$5='aggregated FIP Data Prog1'!$A63&amp;'aggregated FIP Data Prog1'!$V$1),'Feat-Func-Development'!$AF$20:$EU$20)</f>
        <v>0</v>
      </c>
      <c r="Z63" s="29">
        <f>LOOKUP(2,1/('Feat-Func-Development'!$AF$4:$EU$4&amp;'Feat-Func-Development'!$AF$5:$EU$5='aggregated FIP Data Prog1'!$A63&amp;'aggregated FIP Data Prog1'!$V$1),'Feat-Func-Development'!$AF$21:$EU$21)</f>
        <v>7</v>
      </c>
      <c r="AA63" s="29">
        <f>LOOKUP(2,1/('Feat-Func-Development'!$AF$4:$EU$4&amp;'Feat-Func-Development'!$AF$5:$EU$5='aggregated FIP Data Prog1'!$A63&amp;'aggregated FIP Data Prog1'!$V$1),'Feat-Func-Development'!$AF$22:$EU$22)</f>
        <v>0</v>
      </c>
      <c r="AB63" s="29">
        <f>LOOKUP(2,1/('Feat-Func-Development'!$AF$4:$EU$4&amp;'Feat-Func-Development'!$AF$5:$EU$5='aggregated FIP Data Prog1'!$A63&amp;'aggregated FIP Data Prog1'!$V$1),'Feat-Func-Development'!$AF$23:$EU$23)</f>
        <v>0</v>
      </c>
      <c r="AC63" s="29">
        <f>LOOKUP(2,1/('Feat-Func-Development'!$AF$4:$EU$4&amp;'Feat-Func-Development'!$AF$5:$EU$5='aggregated FIP Data Prog1'!$A63&amp;'aggregated FIP Data Prog1'!$V$1),'Feat-Func-Development'!$AF$24:$EU$24)</f>
        <v>0</v>
      </c>
    </row>
    <row r="64" spans="1:29">
      <c r="A64" s="305"/>
      <c r="B64" s="305"/>
      <c r="C64" s="22"/>
      <c r="D64" s="241" t="s">
        <v>363</v>
      </c>
      <c r="E64" s="242">
        <f>filingDate</f>
        <v>522</v>
      </c>
      <c r="F64" s="22"/>
      <c r="G64" s="22"/>
      <c r="H64" s="22"/>
      <c r="I64" s="22"/>
      <c r="J64" s="22"/>
      <c r="K64" s="22"/>
      <c r="L64" s="22"/>
      <c r="M64" s="22"/>
      <c r="N64" s="22"/>
      <c r="O64" s="22"/>
      <c r="P64" s="22"/>
      <c r="Q64" s="22"/>
      <c r="R64" s="22"/>
      <c r="S64" s="22"/>
      <c r="T64" s="22"/>
      <c r="U64" s="71"/>
      <c r="V64" s="65"/>
      <c r="W64" s="65"/>
      <c r="X64" s="65"/>
      <c r="Y64" s="65"/>
      <c r="Z64" s="65"/>
      <c r="AA64" s="65"/>
      <c r="AB64" s="65"/>
      <c r="AC64" s="65"/>
    </row>
    <row r="65" spans="1:29">
      <c r="A65" s="240"/>
      <c r="B65" s="240"/>
      <c r="C65" s="22"/>
      <c r="D65" s="22" t="s">
        <v>197</v>
      </c>
      <c r="E65" s="243">
        <f>IF(ISNA(VLOOKUP($E$64,Maturity_Achieved,1,FALSE)),INDEX($A$4:$M$63,MATCH($E$64,$A$4:$A$63)+1,6),VLOOKUP($E$64,$A$4:$M$63,6,FALSE))</f>
        <v>1</v>
      </c>
      <c r="F65" s="71"/>
      <c r="G65" s="71"/>
      <c r="H65" s="71"/>
      <c r="I65" s="71"/>
      <c r="J65" s="71"/>
      <c r="K65" s="71"/>
      <c r="L65" s="71"/>
      <c r="M65" s="71"/>
      <c r="N65" s="71"/>
      <c r="O65" s="71"/>
      <c r="P65" s="71"/>
      <c r="Q65" s="71"/>
      <c r="R65" s="71"/>
      <c r="S65" s="71"/>
      <c r="T65" s="71" t="s">
        <v>206</v>
      </c>
      <c r="U65" s="244">
        <v>1</v>
      </c>
      <c r="V65" s="29">
        <f t="shared" ref="V65:AC74" si="11">IF(ISNA(MATCH($E$64,$A$4:$A$63,0)=$U65),IF((MATCH($E$64,$A$4:$A$63,1)+1)=$U65,V4,0),IF(MATCH($E$64,$A$4:$A$63,0)=$U65,V4,0))</f>
        <v>0</v>
      </c>
      <c r="W65" s="29">
        <f t="shared" si="11"/>
        <v>0</v>
      </c>
      <c r="X65" s="29">
        <f t="shared" si="11"/>
        <v>0</v>
      </c>
      <c r="Y65" s="29">
        <f t="shared" si="11"/>
        <v>0</v>
      </c>
      <c r="Z65" s="29">
        <f t="shared" si="11"/>
        <v>0</v>
      </c>
      <c r="AA65" s="29">
        <f t="shared" si="11"/>
        <v>0</v>
      </c>
      <c r="AB65" s="29">
        <f t="shared" si="11"/>
        <v>0</v>
      </c>
      <c r="AC65" s="29">
        <f t="shared" si="11"/>
        <v>0</v>
      </c>
    </row>
    <row r="66" spans="1:29">
      <c r="A66" s="240"/>
      <c r="B66" s="240"/>
      <c r="C66" s="22"/>
      <c r="D66" s="22" t="s">
        <v>203</v>
      </c>
      <c r="E66" s="243">
        <f>IF(ISNA(VLOOKUP($E$64,Maturity_Achieved,1,FALSE)),INDEX($A$4:$M$63,MATCH($E$64,$A$4:$A$63)+1,7),VLOOKUP($E$64,$A$4:$M$63,7,FALSE))</f>
        <v>0</v>
      </c>
      <c r="F66" s="71"/>
      <c r="G66" s="71"/>
      <c r="H66" s="71"/>
      <c r="I66" s="71"/>
      <c r="J66" s="71"/>
      <c r="K66" s="71"/>
      <c r="L66" s="71"/>
      <c r="M66" s="71"/>
      <c r="N66" s="71"/>
      <c r="O66" s="71"/>
      <c r="P66" s="71"/>
      <c r="Q66" s="71"/>
      <c r="R66" s="71"/>
      <c r="S66" s="71"/>
      <c r="T66" s="71"/>
      <c r="U66" s="245">
        <v>2</v>
      </c>
      <c r="V66" s="29">
        <f t="shared" si="11"/>
        <v>0</v>
      </c>
      <c r="W66" s="29">
        <f t="shared" si="11"/>
        <v>0</v>
      </c>
      <c r="X66" s="29">
        <f t="shared" si="11"/>
        <v>0</v>
      </c>
      <c r="Y66" s="29">
        <f t="shared" si="11"/>
        <v>0</v>
      </c>
      <c r="Z66" s="29">
        <f t="shared" si="11"/>
        <v>0</v>
      </c>
      <c r="AA66" s="29">
        <f t="shared" si="11"/>
        <v>0</v>
      </c>
      <c r="AB66" s="29">
        <f t="shared" si="11"/>
        <v>0</v>
      </c>
      <c r="AC66" s="29">
        <f t="shared" si="11"/>
        <v>0</v>
      </c>
    </row>
    <row r="67" spans="1:29">
      <c r="A67" s="240"/>
      <c r="B67" s="240"/>
      <c r="C67" s="22"/>
      <c r="D67" s="22" t="s">
        <v>199</v>
      </c>
      <c r="E67" s="243">
        <f>IF(ISNA(VLOOKUP($E$64,Maturity_Achieved,1,FALSE)),INDEX($A$4:$M$63,MATCH($E$64,$A$4:$A$63)+1,8),VLOOKUP($E$64,$A$4:$M$63,8,FALSE))</f>
        <v>1</v>
      </c>
      <c r="F67" s="71"/>
      <c r="G67" s="71"/>
      <c r="H67" s="71"/>
      <c r="I67" s="71"/>
      <c r="J67" s="71"/>
      <c r="K67" s="71"/>
      <c r="L67" s="71"/>
      <c r="M67" s="71"/>
      <c r="N67" s="71"/>
      <c r="O67" s="71"/>
      <c r="P67" s="71"/>
      <c r="Q67" s="71"/>
      <c r="R67" s="71"/>
      <c r="S67" s="71"/>
      <c r="T67" s="71"/>
      <c r="U67" s="244">
        <v>3</v>
      </c>
      <c r="V67" s="29">
        <f t="shared" si="11"/>
        <v>0</v>
      </c>
      <c r="W67" s="29">
        <f t="shared" si="11"/>
        <v>0</v>
      </c>
      <c r="X67" s="29">
        <f t="shared" si="11"/>
        <v>0</v>
      </c>
      <c r="Y67" s="29">
        <f t="shared" si="11"/>
        <v>0</v>
      </c>
      <c r="Z67" s="29">
        <f t="shared" si="11"/>
        <v>0</v>
      </c>
      <c r="AA67" s="29">
        <f t="shared" si="11"/>
        <v>0</v>
      </c>
      <c r="AB67" s="29">
        <f t="shared" si="11"/>
        <v>0</v>
      </c>
      <c r="AC67" s="29">
        <f t="shared" si="11"/>
        <v>0</v>
      </c>
    </row>
    <row r="68" spans="1:29">
      <c r="A68" s="240"/>
      <c r="B68" s="240"/>
      <c r="C68" s="22"/>
      <c r="D68" s="22" t="s">
        <v>200</v>
      </c>
      <c r="E68" s="243">
        <f>IF(ISNA(VLOOKUP($E$64,Maturity_Achieved,1,FALSE)),INDEX($A$4:$M$63,MATCH($E$64,$A$4:$A$63)+1,9),VLOOKUP($E$64,$A$4:$M$63,9,FALSE))</f>
        <v>1</v>
      </c>
      <c r="F68" s="71"/>
      <c r="G68" s="71"/>
      <c r="H68" s="71"/>
      <c r="I68" s="71"/>
      <c r="J68" s="71"/>
      <c r="K68" s="71"/>
      <c r="L68" s="71"/>
      <c r="M68" s="71"/>
      <c r="N68" s="71"/>
      <c r="O68" s="71"/>
      <c r="P68" s="71"/>
      <c r="Q68" s="71"/>
      <c r="R68" s="71"/>
      <c r="S68" s="71"/>
      <c r="T68" s="71"/>
      <c r="U68" s="245">
        <v>4</v>
      </c>
      <c r="V68" s="29">
        <f t="shared" si="11"/>
        <v>0</v>
      </c>
      <c r="W68" s="29">
        <f t="shared" si="11"/>
        <v>0</v>
      </c>
      <c r="X68" s="29">
        <f t="shared" si="11"/>
        <v>0</v>
      </c>
      <c r="Y68" s="29">
        <f t="shared" si="11"/>
        <v>0</v>
      </c>
      <c r="Z68" s="29">
        <f t="shared" si="11"/>
        <v>0</v>
      </c>
      <c r="AA68" s="29">
        <f t="shared" si="11"/>
        <v>0</v>
      </c>
      <c r="AB68" s="29">
        <f t="shared" si="11"/>
        <v>0</v>
      </c>
      <c r="AC68" s="29">
        <f t="shared" si="11"/>
        <v>0</v>
      </c>
    </row>
    <row r="69" spans="1:29">
      <c r="A69" s="240"/>
      <c r="B69" s="240"/>
      <c r="C69" s="22"/>
      <c r="D69" s="22" t="s">
        <v>201</v>
      </c>
      <c r="E69" s="243">
        <f>IF(ISNA(VLOOKUP($E$64,Maturity_Achieved,1,FALSE)),INDEX($A$4:$M$63,MATCH($E$64,$A$4:$A$63)+1,10),VLOOKUP($E$64,$A$4:$M$63,10,FALSE))</f>
        <v>1</v>
      </c>
      <c r="F69" s="71"/>
      <c r="G69" s="71"/>
      <c r="H69" s="71"/>
      <c r="I69" s="71"/>
      <c r="J69" s="71"/>
      <c r="K69" s="71"/>
      <c r="L69" s="71"/>
      <c r="M69" s="71"/>
      <c r="N69" s="71"/>
      <c r="O69" s="71"/>
      <c r="P69" s="71"/>
      <c r="Q69" s="71"/>
      <c r="R69" s="71"/>
      <c r="S69" s="71"/>
      <c r="T69" s="71"/>
      <c r="U69" s="244">
        <v>5</v>
      </c>
      <c r="V69" s="29">
        <f t="shared" si="11"/>
        <v>0</v>
      </c>
      <c r="W69" s="29">
        <f t="shared" si="11"/>
        <v>0</v>
      </c>
      <c r="X69" s="29">
        <f t="shared" si="11"/>
        <v>0</v>
      </c>
      <c r="Y69" s="29">
        <f t="shared" si="11"/>
        <v>0</v>
      </c>
      <c r="Z69" s="29">
        <f t="shared" si="11"/>
        <v>0</v>
      </c>
      <c r="AA69" s="29">
        <f t="shared" si="11"/>
        <v>0</v>
      </c>
      <c r="AB69" s="29">
        <f t="shared" si="11"/>
        <v>0</v>
      </c>
      <c r="AC69" s="29">
        <f t="shared" si="11"/>
        <v>0</v>
      </c>
    </row>
    <row r="70" spans="1:29">
      <c r="A70" s="240"/>
      <c r="B70" s="240"/>
      <c r="C70" s="22"/>
      <c r="D70" s="22" t="s">
        <v>202</v>
      </c>
      <c r="E70" s="243">
        <f>IF(ISNA(VLOOKUP($E$64,Maturity_Achieved,1,FALSE)),INDEX($A$4:$M$63,MATCH($E$64,$A$4:$A$63)+1,11),VLOOKUP($E$64,$A$4:$M$63,11,FALSE))</f>
        <v>1</v>
      </c>
      <c r="F70" s="71"/>
      <c r="G70" s="71"/>
      <c r="H70" s="71"/>
      <c r="I70" s="71"/>
      <c r="J70" s="71"/>
      <c r="K70" s="71"/>
      <c r="L70" s="71"/>
      <c r="M70" s="71"/>
      <c r="N70" s="71"/>
      <c r="O70" s="71"/>
      <c r="P70" s="71"/>
      <c r="Q70" s="71"/>
      <c r="R70" s="71"/>
      <c r="S70" s="71"/>
      <c r="T70" s="71"/>
      <c r="U70" s="245">
        <v>6</v>
      </c>
      <c r="V70" s="29">
        <f t="shared" si="11"/>
        <v>0</v>
      </c>
      <c r="W70" s="29">
        <f t="shared" si="11"/>
        <v>0</v>
      </c>
      <c r="X70" s="29">
        <f t="shared" si="11"/>
        <v>0</v>
      </c>
      <c r="Y70" s="29">
        <f t="shared" si="11"/>
        <v>0</v>
      </c>
      <c r="Z70" s="29">
        <f t="shared" si="11"/>
        <v>0</v>
      </c>
      <c r="AA70" s="29">
        <f t="shared" si="11"/>
        <v>0</v>
      </c>
      <c r="AB70" s="29">
        <f t="shared" si="11"/>
        <v>0</v>
      </c>
      <c r="AC70" s="29">
        <f t="shared" si="11"/>
        <v>0</v>
      </c>
    </row>
    <row r="71" spans="1:29">
      <c r="A71" s="240"/>
      <c r="B71" s="240"/>
      <c r="C71" s="22"/>
      <c r="D71" s="22" t="s">
        <v>204</v>
      </c>
      <c r="E71" s="243">
        <f>IF(ISNA(VLOOKUP($E$64,Maturity_Achieved,1,FALSE)),INDEX($A$4:$M$63,MATCH($E$64,$A$4:$A$63)+1,12),VLOOKUP($E$64,$A$4:$M$63,12,FALSE))</f>
        <v>0</v>
      </c>
      <c r="F71" s="71"/>
      <c r="G71" s="71"/>
      <c r="H71" s="71"/>
      <c r="I71" s="71"/>
      <c r="J71" s="71"/>
      <c r="K71" s="71"/>
      <c r="L71" s="71"/>
      <c r="M71" s="71"/>
      <c r="N71" s="71"/>
      <c r="O71" s="71"/>
      <c r="P71" s="71"/>
      <c r="Q71" s="71"/>
      <c r="R71" s="71"/>
      <c r="S71" s="71"/>
      <c r="T71" s="71"/>
      <c r="U71" s="244">
        <v>7</v>
      </c>
      <c r="V71" s="29">
        <f t="shared" si="11"/>
        <v>0</v>
      </c>
      <c r="W71" s="29">
        <f t="shared" si="11"/>
        <v>0</v>
      </c>
      <c r="X71" s="29">
        <f t="shared" si="11"/>
        <v>0</v>
      </c>
      <c r="Y71" s="29">
        <f t="shared" si="11"/>
        <v>0</v>
      </c>
      <c r="Z71" s="29">
        <f t="shared" si="11"/>
        <v>0</v>
      </c>
      <c r="AA71" s="29">
        <f t="shared" si="11"/>
        <v>0</v>
      </c>
      <c r="AB71" s="29">
        <f t="shared" si="11"/>
        <v>0</v>
      </c>
      <c r="AC71" s="29">
        <f t="shared" si="11"/>
        <v>0</v>
      </c>
    </row>
    <row r="72" spans="1:29" ht="13.5" thickBot="1">
      <c r="A72" s="240"/>
      <c r="B72" s="240"/>
      <c r="C72" s="22"/>
      <c r="D72" s="22" t="s">
        <v>205</v>
      </c>
      <c r="E72" s="246">
        <f>IF(ISNA(VLOOKUP($E$64,Maturity_Achieved,1,FALSE)),INDEX($A$4:$M$63,MATCH($E$64,$A$4:$A$63)+1,13),VLOOKUP($E$64,$A$4:$M$63,13,FALSE))</f>
        <v>0</v>
      </c>
      <c r="F72" s="71"/>
      <c r="G72" s="71"/>
      <c r="H72" s="71"/>
      <c r="I72" s="71"/>
      <c r="J72" s="71"/>
      <c r="K72" s="71"/>
      <c r="L72" s="71"/>
      <c r="M72" s="71"/>
      <c r="N72" s="71"/>
      <c r="O72" s="71"/>
      <c r="P72" s="71"/>
      <c r="Q72" s="71"/>
      <c r="R72" s="71"/>
      <c r="S72" s="71"/>
      <c r="T72" s="71"/>
      <c r="U72" s="245">
        <v>8</v>
      </c>
      <c r="V72" s="29">
        <f t="shared" si="11"/>
        <v>0</v>
      </c>
      <c r="W72" s="29">
        <f t="shared" si="11"/>
        <v>0</v>
      </c>
      <c r="X72" s="29">
        <f t="shared" si="11"/>
        <v>0</v>
      </c>
      <c r="Y72" s="29">
        <f t="shared" si="11"/>
        <v>0</v>
      </c>
      <c r="Z72" s="29">
        <f t="shared" si="11"/>
        <v>0</v>
      </c>
      <c r="AA72" s="29">
        <f t="shared" si="11"/>
        <v>0</v>
      </c>
      <c r="AB72" s="29">
        <f t="shared" si="11"/>
        <v>0</v>
      </c>
      <c r="AC72" s="29">
        <f t="shared" si="11"/>
        <v>0</v>
      </c>
    </row>
    <row r="73" spans="1:29" ht="13.5" thickBot="1">
      <c r="A73" s="240"/>
      <c r="B73" s="240"/>
      <c r="C73" s="22"/>
      <c r="D73" s="22"/>
      <c r="E73" s="71"/>
      <c r="F73" s="71"/>
      <c r="G73" s="71"/>
      <c r="H73" s="71"/>
      <c r="I73" s="71"/>
      <c r="J73" s="71"/>
      <c r="K73" s="71"/>
      <c r="L73" s="71"/>
      <c r="M73" s="71"/>
      <c r="N73" s="71"/>
      <c r="O73" s="71"/>
      <c r="P73" s="71"/>
      <c r="Q73" s="71"/>
      <c r="R73" s="71"/>
      <c r="S73" s="71"/>
      <c r="T73" s="71"/>
      <c r="U73" s="244">
        <v>9</v>
      </c>
      <c r="V73" s="29">
        <f t="shared" si="11"/>
        <v>0</v>
      </c>
      <c r="W73" s="29">
        <f t="shared" si="11"/>
        <v>0</v>
      </c>
      <c r="X73" s="29">
        <f t="shared" si="11"/>
        <v>0</v>
      </c>
      <c r="Y73" s="29">
        <f t="shared" si="11"/>
        <v>0</v>
      </c>
      <c r="Z73" s="29">
        <f t="shared" si="11"/>
        <v>0</v>
      </c>
      <c r="AA73" s="29">
        <f t="shared" si="11"/>
        <v>0</v>
      </c>
      <c r="AB73" s="29">
        <f t="shared" si="11"/>
        <v>0</v>
      </c>
      <c r="AC73" s="29">
        <f t="shared" si="11"/>
        <v>0</v>
      </c>
    </row>
    <row r="74" spans="1:29">
      <c r="A74" s="240"/>
      <c r="B74" s="240"/>
      <c r="C74" s="247" t="s">
        <v>279</v>
      </c>
      <c r="D74" s="248"/>
      <c r="E74" s="1092" t="str">
        <f>IF('Configuration | Scaling'!$B$45="UP",'Configuration | Scaling'!$O$13,IF('Configuration | Scaling'!$B$45="UN",'Configuration | Scaling'!$K$13,"Check Milestones"))</f>
        <v>FDJ</v>
      </c>
      <c r="F74" s="1093"/>
      <c r="G74" s="249"/>
      <c r="H74" s="1092" t="str">
        <f>IF('Configuration | Scaling'!$B$45="UP",'Configuration | Scaling'!$R$13,IF('Configuration | Scaling'!$B$45="UN",'Configuration | Scaling'!$M$13,"Check Milestones"))</f>
        <v>VP</v>
      </c>
      <c r="I74" s="1093"/>
      <c r="J74" s="71"/>
      <c r="K74" s="71"/>
      <c r="L74" s="71"/>
      <c r="M74" s="71"/>
      <c r="N74" s="71"/>
      <c r="O74" s="71"/>
      <c r="P74" s="71"/>
      <c r="Q74" s="71"/>
      <c r="R74" s="71"/>
      <c r="S74" s="71"/>
      <c r="T74" s="71"/>
      <c r="U74" s="245">
        <v>10</v>
      </c>
      <c r="V74" s="29">
        <f t="shared" si="11"/>
        <v>0</v>
      </c>
      <c r="W74" s="29">
        <f t="shared" si="11"/>
        <v>0</v>
      </c>
      <c r="X74" s="29">
        <f t="shared" si="11"/>
        <v>0</v>
      </c>
      <c r="Y74" s="29">
        <f t="shared" si="11"/>
        <v>0</v>
      </c>
      <c r="Z74" s="29">
        <f t="shared" si="11"/>
        <v>0</v>
      </c>
      <c r="AA74" s="29">
        <f t="shared" si="11"/>
        <v>0</v>
      </c>
      <c r="AB74" s="29">
        <f t="shared" si="11"/>
        <v>0</v>
      </c>
      <c r="AC74" s="29">
        <f t="shared" si="11"/>
        <v>0</v>
      </c>
    </row>
    <row r="75" spans="1:29" ht="13.5" thickBot="1">
      <c r="A75" s="240"/>
      <c r="B75" s="240"/>
      <c r="C75" s="250"/>
      <c r="D75" s="251"/>
      <c r="E75" s="252" t="str">
        <f>E74&amp;"Target"</f>
        <v>FDJTarget</v>
      </c>
      <c r="F75" s="253" t="str">
        <f>E74&amp;" Forecast"</f>
        <v>FDJ Forecast</v>
      </c>
      <c r="G75" s="254"/>
      <c r="H75" s="252" t="str">
        <f>H74&amp;" Target"</f>
        <v>VP Target</v>
      </c>
      <c r="I75" s="253" t="str">
        <f>H74&amp;" Forecast"</f>
        <v>VP Forecast</v>
      </c>
      <c r="J75" s="71"/>
      <c r="K75" s="71"/>
      <c r="L75" s="71"/>
      <c r="M75" s="71"/>
      <c r="N75" s="71"/>
      <c r="O75" s="71"/>
      <c r="P75" s="71"/>
      <c r="Q75" s="71"/>
      <c r="R75" s="71"/>
      <c r="S75" s="71"/>
      <c r="T75" s="71"/>
      <c r="U75" s="244">
        <v>11</v>
      </c>
      <c r="V75" s="29">
        <f t="shared" ref="V75:AC84" si="12">IF(ISNA(MATCH($E$64,$A$4:$A$63,0)=$U75),IF((MATCH($E$64,$A$4:$A$63,1)+1)=$U75,V14,0),IF(MATCH($E$64,$A$4:$A$63,0)=$U75,V14,0))</f>
        <v>0</v>
      </c>
      <c r="W75" s="29">
        <f t="shared" si="12"/>
        <v>0</v>
      </c>
      <c r="X75" s="29">
        <f t="shared" si="12"/>
        <v>0</v>
      </c>
      <c r="Y75" s="29">
        <f t="shared" si="12"/>
        <v>0</v>
      </c>
      <c r="Z75" s="29">
        <f t="shared" si="12"/>
        <v>0</v>
      </c>
      <c r="AA75" s="29">
        <f t="shared" si="12"/>
        <v>0</v>
      </c>
      <c r="AB75" s="29">
        <f t="shared" si="12"/>
        <v>0</v>
      </c>
      <c r="AC75" s="29">
        <f t="shared" si="12"/>
        <v>0</v>
      </c>
    </row>
    <row r="76" spans="1:29">
      <c r="A76" s="240"/>
      <c r="B76" s="240"/>
      <c r="C76" s="255" t="s">
        <v>117</v>
      </c>
      <c r="D76" s="256"/>
      <c r="E76" s="257">
        <f>INDEX($C$4:$AC$63,MATCH(E74,$C$4:$C$63,0),12)</f>
        <v>0</v>
      </c>
      <c r="F76" s="258">
        <f>'Feat-Func-Development'!AD17</f>
        <v>0</v>
      </c>
      <c r="G76" s="259"/>
      <c r="H76" s="257">
        <f>INDEX($C$4:$AC$63,MATCH(H74,$C$4:$C$63,0),12)</f>
        <v>0</v>
      </c>
      <c r="I76" s="258">
        <f>'Feat-Func-Development'!AE17</f>
        <v>0</v>
      </c>
      <c r="J76" s="71"/>
      <c r="K76" s="71"/>
      <c r="L76" s="71"/>
      <c r="M76" s="71"/>
      <c r="N76" s="71"/>
      <c r="O76" s="71"/>
      <c r="P76" s="71"/>
      <c r="Q76" s="71"/>
      <c r="R76" s="71"/>
      <c r="S76" s="71"/>
      <c r="T76" s="71"/>
      <c r="U76" s="245">
        <v>12</v>
      </c>
      <c r="V76" s="29">
        <f t="shared" si="12"/>
        <v>0</v>
      </c>
      <c r="W76" s="29">
        <f t="shared" si="12"/>
        <v>0</v>
      </c>
      <c r="X76" s="29">
        <f t="shared" si="12"/>
        <v>0</v>
      </c>
      <c r="Y76" s="29">
        <f t="shared" si="12"/>
        <v>0</v>
      </c>
      <c r="Z76" s="29">
        <f t="shared" si="12"/>
        <v>0</v>
      </c>
      <c r="AA76" s="29">
        <f t="shared" si="12"/>
        <v>0</v>
      </c>
      <c r="AB76" s="29">
        <f t="shared" si="12"/>
        <v>0</v>
      </c>
      <c r="AC76" s="29">
        <f t="shared" si="12"/>
        <v>0</v>
      </c>
    </row>
    <row r="77" spans="1:29">
      <c r="A77" s="240"/>
      <c r="B77" s="240"/>
      <c r="C77" s="260" t="s">
        <v>118</v>
      </c>
      <c r="D77" s="261"/>
      <c r="E77" s="262">
        <f>INDEX($C$4:$AC$63,MATCH(E74,$C$4:$C$63,0),13)</f>
        <v>0</v>
      </c>
      <c r="F77" s="231">
        <f>'Feat-Func-Development'!AD18</f>
        <v>0</v>
      </c>
      <c r="G77" s="263"/>
      <c r="H77" s="262">
        <f>INDEX($C$4:$AC$63,MATCH(H74,$C$4:$C$63,0),13)</f>
        <v>0</v>
      </c>
      <c r="I77" s="231">
        <f>'Feat-Func-Development'!AE18</f>
        <v>0</v>
      </c>
      <c r="J77" s="71"/>
      <c r="K77" s="71"/>
      <c r="L77" s="71"/>
      <c r="M77" s="71"/>
      <c r="N77" s="71"/>
      <c r="O77" s="71"/>
      <c r="P77" s="71"/>
      <c r="Q77" s="71"/>
      <c r="R77" s="71"/>
      <c r="S77" s="71"/>
      <c r="T77" s="71"/>
      <c r="U77" s="244">
        <v>13</v>
      </c>
      <c r="V77" s="29">
        <f t="shared" si="12"/>
        <v>0</v>
      </c>
      <c r="W77" s="29">
        <f t="shared" si="12"/>
        <v>0</v>
      </c>
      <c r="X77" s="29">
        <f t="shared" si="12"/>
        <v>0</v>
      </c>
      <c r="Y77" s="29">
        <f t="shared" si="12"/>
        <v>0</v>
      </c>
      <c r="Z77" s="29">
        <f t="shared" si="12"/>
        <v>0</v>
      </c>
      <c r="AA77" s="29">
        <f t="shared" si="12"/>
        <v>0</v>
      </c>
      <c r="AB77" s="29">
        <f t="shared" si="12"/>
        <v>0</v>
      </c>
      <c r="AC77" s="29">
        <f t="shared" si="12"/>
        <v>0</v>
      </c>
    </row>
    <row r="78" spans="1:29">
      <c r="A78" s="240"/>
      <c r="B78" s="240"/>
      <c r="C78" s="260" t="s">
        <v>119</v>
      </c>
      <c r="D78" s="261"/>
      <c r="E78" s="262">
        <f>INDEX($C$4:$AC$63,MATCH(E74,$C$4:$C$63,0),14)</f>
        <v>0</v>
      </c>
      <c r="F78" s="231">
        <f>'Feat-Func-Development'!AD19</f>
        <v>0</v>
      </c>
      <c r="G78" s="263"/>
      <c r="H78" s="262">
        <f>INDEX($C$4:$AC$63,MATCH(H74,$C$4:$C$63,0),14)</f>
        <v>0</v>
      </c>
      <c r="I78" s="231">
        <f>'Feat-Func-Development'!AE19</f>
        <v>0</v>
      </c>
      <c r="J78" s="71"/>
      <c r="K78" s="71"/>
      <c r="L78" s="71"/>
      <c r="M78" s="71"/>
      <c r="N78" s="71"/>
      <c r="O78" s="71"/>
      <c r="P78" s="71"/>
      <c r="Q78" s="71"/>
      <c r="R78" s="71"/>
      <c r="S78" s="71"/>
      <c r="T78" s="71"/>
      <c r="U78" s="245">
        <v>14</v>
      </c>
      <c r="V78" s="29">
        <f t="shared" si="12"/>
        <v>0</v>
      </c>
      <c r="W78" s="29">
        <f t="shared" si="12"/>
        <v>0</v>
      </c>
      <c r="X78" s="29">
        <f t="shared" si="12"/>
        <v>0</v>
      </c>
      <c r="Y78" s="29">
        <f t="shared" si="12"/>
        <v>0</v>
      </c>
      <c r="Z78" s="29">
        <f t="shared" si="12"/>
        <v>0</v>
      </c>
      <c r="AA78" s="29">
        <f t="shared" si="12"/>
        <v>0</v>
      </c>
      <c r="AB78" s="29">
        <f t="shared" si="12"/>
        <v>0</v>
      </c>
      <c r="AC78" s="29">
        <f t="shared" si="12"/>
        <v>0</v>
      </c>
    </row>
    <row r="79" spans="1:29">
      <c r="A79" s="240"/>
      <c r="B79" s="240"/>
      <c r="C79" s="260" t="s">
        <v>120</v>
      </c>
      <c r="D79" s="261"/>
      <c r="E79" s="262">
        <f>INDEX($C$4:$AC$63,MATCH(E74,$C$4:$C$63,0),15)</f>
        <v>0</v>
      </c>
      <c r="F79" s="231">
        <f>'Feat-Func-Development'!AD20</f>
        <v>0</v>
      </c>
      <c r="G79" s="263"/>
      <c r="H79" s="262">
        <f>INDEX($C$4:$AC$63,MATCH(H74,$C$4:$C$63,0),15)</f>
        <v>0</v>
      </c>
      <c r="I79" s="231">
        <f>'Feat-Func-Development'!AE20</f>
        <v>0</v>
      </c>
      <c r="J79" s="71"/>
      <c r="K79" s="71"/>
      <c r="L79" s="71"/>
      <c r="M79" s="71"/>
      <c r="N79" s="71"/>
      <c r="O79" s="71"/>
      <c r="P79" s="71"/>
      <c r="Q79" s="71"/>
      <c r="R79" s="71"/>
      <c r="S79" s="71"/>
      <c r="T79" s="71"/>
      <c r="U79" s="244">
        <v>15</v>
      </c>
      <c r="V79" s="29">
        <f t="shared" si="12"/>
        <v>0</v>
      </c>
      <c r="W79" s="29">
        <f t="shared" si="12"/>
        <v>0</v>
      </c>
      <c r="X79" s="29">
        <f t="shared" si="12"/>
        <v>0</v>
      </c>
      <c r="Y79" s="29">
        <f t="shared" si="12"/>
        <v>0</v>
      </c>
      <c r="Z79" s="29">
        <f t="shared" si="12"/>
        <v>0</v>
      </c>
      <c r="AA79" s="29">
        <f t="shared" si="12"/>
        <v>0</v>
      </c>
      <c r="AB79" s="29">
        <f t="shared" si="12"/>
        <v>0</v>
      </c>
      <c r="AC79" s="29">
        <f t="shared" si="12"/>
        <v>0</v>
      </c>
    </row>
    <row r="80" spans="1:29">
      <c r="A80" s="240"/>
      <c r="B80" s="240"/>
      <c r="C80" s="260" t="s">
        <v>121</v>
      </c>
      <c r="D80" s="261"/>
      <c r="E80" s="262">
        <f>INDEX($C$4:$AC$63,MATCH(E74,$C$4:$C$63,0),16)</f>
        <v>5</v>
      </c>
      <c r="F80" s="231">
        <f>'Feat-Func-Development'!AD21</f>
        <v>5</v>
      </c>
      <c r="G80" s="263"/>
      <c r="H80" s="262">
        <f>INDEX($C$4:$AC$63,MATCH(H74,$C$4:$C$63,0),16)</f>
        <v>0</v>
      </c>
      <c r="I80" s="231">
        <f>'Feat-Func-Development'!AE21</f>
        <v>0</v>
      </c>
      <c r="J80" s="71"/>
      <c r="K80" s="71"/>
      <c r="L80" s="71"/>
      <c r="M80" s="71"/>
      <c r="N80" s="71"/>
      <c r="O80" s="71"/>
      <c r="P80" s="71"/>
      <c r="Q80" s="71"/>
      <c r="R80" s="71"/>
      <c r="S80" s="71"/>
      <c r="T80" s="71"/>
      <c r="U80" s="245">
        <v>16</v>
      </c>
      <c r="V80" s="29">
        <f t="shared" si="12"/>
        <v>0</v>
      </c>
      <c r="W80" s="29">
        <f t="shared" si="12"/>
        <v>0</v>
      </c>
      <c r="X80" s="29">
        <f t="shared" si="12"/>
        <v>0</v>
      </c>
      <c r="Y80" s="29">
        <f t="shared" si="12"/>
        <v>0</v>
      </c>
      <c r="Z80" s="29">
        <f t="shared" si="12"/>
        <v>0</v>
      </c>
      <c r="AA80" s="29">
        <f t="shared" si="12"/>
        <v>0</v>
      </c>
      <c r="AB80" s="29">
        <f t="shared" si="12"/>
        <v>0</v>
      </c>
      <c r="AC80" s="29">
        <f t="shared" si="12"/>
        <v>0</v>
      </c>
    </row>
    <row r="81" spans="1:29">
      <c r="A81" s="240"/>
      <c r="B81" s="240"/>
      <c r="C81" s="260" t="s">
        <v>116</v>
      </c>
      <c r="D81" s="261"/>
      <c r="E81" s="262">
        <f>INDEX($C$4:$AC$63,MATCH(E74,$C$4:$C$63,0),17)</f>
        <v>2</v>
      </c>
      <c r="F81" s="231">
        <f>'Feat-Func-Development'!AD22</f>
        <v>2</v>
      </c>
      <c r="G81" s="263"/>
      <c r="H81" s="262">
        <f>INDEX($C$4:$AC$63,MATCH(H74,$C$4:$C$63,0),17)</f>
        <v>7</v>
      </c>
      <c r="I81" s="231">
        <f>'Feat-Func-Development'!AE22</f>
        <v>7</v>
      </c>
      <c r="J81" s="71"/>
      <c r="K81" s="71"/>
      <c r="L81" s="71"/>
      <c r="M81" s="71"/>
      <c r="N81" s="71"/>
      <c r="O81" s="71"/>
      <c r="P81" s="71"/>
      <c r="Q81" s="71"/>
      <c r="R81" s="71"/>
      <c r="S81" s="71"/>
      <c r="T81" s="71"/>
      <c r="U81" s="244">
        <v>17</v>
      </c>
      <c r="V81" s="29">
        <f t="shared" si="12"/>
        <v>0</v>
      </c>
      <c r="W81" s="29">
        <f t="shared" si="12"/>
        <v>0</v>
      </c>
      <c r="X81" s="29">
        <f t="shared" si="12"/>
        <v>0</v>
      </c>
      <c r="Y81" s="29">
        <f t="shared" si="12"/>
        <v>0</v>
      </c>
      <c r="Z81" s="29">
        <f t="shared" si="12"/>
        <v>0</v>
      </c>
      <c r="AA81" s="29">
        <f t="shared" si="12"/>
        <v>0</v>
      </c>
      <c r="AB81" s="29">
        <f t="shared" si="12"/>
        <v>0</v>
      </c>
      <c r="AC81" s="29">
        <f t="shared" si="12"/>
        <v>0</v>
      </c>
    </row>
    <row r="82" spans="1:29">
      <c r="A82" s="240"/>
      <c r="B82" s="240"/>
      <c r="C82" s="260" t="s">
        <v>122</v>
      </c>
      <c r="D82" s="261"/>
      <c r="E82" s="262">
        <f>INDEX($C$4:$AC$63,MATCH(E74,$C$4:$C$63,0),18)</f>
        <v>0</v>
      </c>
      <c r="F82" s="231">
        <f>'Feat-Func-Development'!AD23</f>
        <v>0</v>
      </c>
      <c r="G82" s="263"/>
      <c r="H82" s="262">
        <f>INDEX($C$4:$AC$63,MATCH(H74,$C$4:$C$63,0),18)</f>
        <v>0</v>
      </c>
      <c r="I82" s="231">
        <f>'Feat-Func-Development'!AE23</f>
        <v>0</v>
      </c>
      <c r="J82" s="71"/>
      <c r="K82" s="71"/>
      <c r="L82" s="71"/>
      <c r="M82" s="71"/>
      <c r="N82" s="71"/>
      <c r="O82" s="71"/>
      <c r="P82" s="71"/>
      <c r="Q82" s="71"/>
      <c r="R82" s="71"/>
      <c r="S82" s="71"/>
      <c r="T82" s="71"/>
      <c r="U82" s="245">
        <v>18</v>
      </c>
      <c r="V82" s="29">
        <f t="shared" si="12"/>
        <v>0</v>
      </c>
      <c r="W82" s="29">
        <f t="shared" si="12"/>
        <v>0</v>
      </c>
      <c r="X82" s="29">
        <f t="shared" si="12"/>
        <v>0</v>
      </c>
      <c r="Y82" s="29">
        <f t="shared" si="12"/>
        <v>0</v>
      </c>
      <c r="Z82" s="29">
        <f t="shared" si="12"/>
        <v>0</v>
      </c>
      <c r="AA82" s="29">
        <f t="shared" si="12"/>
        <v>0</v>
      </c>
      <c r="AB82" s="29">
        <f t="shared" si="12"/>
        <v>0</v>
      </c>
      <c r="AC82" s="29">
        <f t="shared" si="12"/>
        <v>0</v>
      </c>
    </row>
    <row r="83" spans="1:29" ht="13.5" thickBot="1">
      <c r="A83" s="240"/>
      <c r="B83" s="240"/>
      <c r="C83" s="250" t="s">
        <v>123</v>
      </c>
      <c r="D83" s="251"/>
      <c r="E83" s="252">
        <f>INDEX($C$4:$AC$63,MATCH(E74,$C$4:$C$63,0),19)</f>
        <v>0</v>
      </c>
      <c r="F83" s="253">
        <f>'Feat-Func-Development'!AD24</f>
        <v>0</v>
      </c>
      <c r="G83" s="254"/>
      <c r="H83" s="252">
        <f>INDEX($C$4:$AC$63,MATCH(H74,$C$4:$C$63,0),19)</f>
        <v>0</v>
      </c>
      <c r="I83" s="253">
        <f>'Feat-Func-Development'!AE24</f>
        <v>0</v>
      </c>
      <c r="J83" s="71"/>
      <c r="K83" s="71"/>
      <c r="L83" s="71"/>
      <c r="M83" s="71"/>
      <c r="N83" s="71"/>
      <c r="O83" s="71"/>
      <c r="P83" s="71"/>
      <c r="Q83" s="71"/>
      <c r="R83" s="71"/>
      <c r="S83" s="71"/>
      <c r="T83" s="71"/>
      <c r="U83" s="244">
        <v>19</v>
      </c>
      <c r="V83" s="29">
        <f t="shared" si="12"/>
        <v>0</v>
      </c>
      <c r="W83" s="29">
        <f t="shared" si="12"/>
        <v>0</v>
      </c>
      <c r="X83" s="29">
        <f t="shared" si="12"/>
        <v>0</v>
      </c>
      <c r="Y83" s="29">
        <f t="shared" si="12"/>
        <v>0</v>
      </c>
      <c r="Z83" s="29">
        <f t="shared" si="12"/>
        <v>7</v>
      </c>
      <c r="AA83" s="29">
        <f t="shared" si="12"/>
        <v>0</v>
      </c>
      <c r="AB83" s="29">
        <f t="shared" si="12"/>
        <v>0</v>
      </c>
      <c r="AC83" s="29">
        <f t="shared" si="12"/>
        <v>0</v>
      </c>
    </row>
    <row r="84" spans="1:29">
      <c r="A84" s="240"/>
      <c r="B84" s="240"/>
      <c r="C84" s="22"/>
      <c r="D84" s="22"/>
      <c r="E84" s="71"/>
      <c r="F84" s="71"/>
      <c r="G84" s="71"/>
      <c r="H84" s="71"/>
      <c r="I84" s="71"/>
      <c r="J84" s="71"/>
      <c r="K84" s="71"/>
      <c r="L84" s="71"/>
      <c r="M84" s="71"/>
      <c r="N84" s="71"/>
      <c r="O84" s="71"/>
      <c r="P84" s="71"/>
      <c r="Q84" s="71"/>
      <c r="R84" s="71"/>
      <c r="S84" s="71"/>
      <c r="T84" s="71"/>
      <c r="U84" s="245">
        <v>20</v>
      </c>
      <c r="V84" s="29">
        <f t="shared" si="12"/>
        <v>0</v>
      </c>
      <c r="W84" s="29">
        <f t="shared" si="12"/>
        <v>0</v>
      </c>
      <c r="X84" s="29">
        <f t="shared" si="12"/>
        <v>0</v>
      </c>
      <c r="Y84" s="29">
        <f t="shared" si="12"/>
        <v>0</v>
      </c>
      <c r="Z84" s="29">
        <f t="shared" si="12"/>
        <v>0</v>
      </c>
      <c r="AA84" s="29">
        <f t="shared" si="12"/>
        <v>0</v>
      </c>
      <c r="AB84" s="29">
        <f t="shared" si="12"/>
        <v>0</v>
      </c>
      <c r="AC84" s="29">
        <f t="shared" si="12"/>
        <v>0</v>
      </c>
    </row>
    <row r="85" spans="1:29">
      <c r="A85" s="240"/>
      <c r="B85" s="240"/>
      <c r="C85" s="22"/>
      <c r="D85" s="22"/>
      <c r="E85" s="71"/>
      <c r="F85" s="71"/>
      <c r="G85" s="71"/>
      <c r="H85" s="71"/>
      <c r="I85" s="71"/>
      <c r="J85" s="71"/>
      <c r="K85" s="71"/>
      <c r="L85" s="71"/>
      <c r="M85" s="71"/>
      <c r="N85" s="71"/>
      <c r="O85" s="71"/>
      <c r="P85" s="71"/>
      <c r="Q85" s="71"/>
      <c r="R85" s="71"/>
      <c r="S85" s="71"/>
      <c r="T85" s="71"/>
      <c r="U85" s="244">
        <v>21</v>
      </c>
      <c r="V85" s="29">
        <f t="shared" ref="V85:AC87" si="13">IF(ISNA(MATCH($E$64,$A$4:$A$63,0)=$U85),IF((MATCH($E$64,$A$4:$A$63,1)+1)=$U85,V24,0),IF(MATCH($E$64,$A$4:$A$63,0)=$U85,V24,0))</f>
        <v>0</v>
      </c>
      <c r="W85" s="29">
        <f t="shared" si="13"/>
        <v>0</v>
      </c>
      <c r="X85" s="29">
        <f t="shared" si="13"/>
        <v>0</v>
      </c>
      <c r="Y85" s="29">
        <f t="shared" si="13"/>
        <v>0</v>
      </c>
      <c r="Z85" s="29">
        <f t="shared" si="13"/>
        <v>0</v>
      </c>
      <c r="AA85" s="29">
        <f t="shared" si="13"/>
        <v>0</v>
      </c>
      <c r="AB85" s="29">
        <f t="shared" si="13"/>
        <v>0</v>
      </c>
      <c r="AC85" s="29">
        <f t="shared" si="13"/>
        <v>0</v>
      </c>
    </row>
    <row r="86" spans="1:29">
      <c r="A86" s="216"/>
      <c r="B86" s="216"/>
      <c r="C86" s="9"/>
      <c r="D86" s="9"/>
      <c r="E86" s="9"/>
      <c r="F86" s="9"/>
      <c r="G86" s="9"/>
      <c r="H86" s="9"/>
      <c r="I86" s="9"/>
      <c r="J86" s="9"/>
      <c r="K86" s="9"/>
      <c r="L86" s="9"/>
      <c r="M86" s="9"/>
      <c r="N86" s="9"/>
      <c r="O86" s="9"/>
      <c r="P86" s="9"/>
      <c r="Q86" s="9"/>
      <c r="R86" s="9"/>
      <c r="S86" s="9"/>
      <c r="T86" s="9"/>
      <c r="U86" s="245">
        <v>22</v>
      </c>
      <c r="V86" s="29">
        <f t="shared" si="13"/>
        <v>0</v>
      </c>
      <c r="W86" s="29">
        <f t="shared" si="13"/>
        <v>0</v>
      </c>
      <c r="X86" s="29">
        <f t="shared" si="13"/>
        <v>0</v>
      </c>
      <c r="Y86" s="29">
        <f t="shared" si="13"/>
        <v>0</v>
      </c>
      <c r="Z86" s="29">
        <f t="shared" si="13"/>
        <v>0</v>
      </c>
      <c r="AA86" s="29">
        <f t="shared" si="13"/>
        <v>0</v>
      </c>
      <c r="AB86" s="29">
        <f t="shared" si="13"/>
        <v>0</v>
      </c>
      <c r="AC86" s="29">
        <f t="shared" si="13"/>
        <v>0</v>
      </c>
    </row>
    <row r="87" spans="1:29">
      <c r="A87" s="216"/>
      <c r="B87" s="216"/>
      <c r="C87" s="9"/>
      <c r="D87" s="9"/>
      <c r="E87" s="9"/>
      <c r="F87" s="9"/>
      <c r="G87" s="9"/>
      <c r="H87" s="9"/>
      <c r="I87" s="9"/>
      <c r="J87" s="9"/>
      <c r="K87" s="9"/>
      <c r="L87" s="9"/>
      <c r="M87" s="9"/>
      <c r="N87" s="9"/>
      <c r="O87" s="9"/>
      <c r="P87" s="9"/>
      <c r="Q87" s="9"/>
      <c r="R87" s="9"/>
      <c r="S87" s="9"/>
      <c r="T87" s="9"/>
      <c r="U87" s="244">
        <v>23</v>
      </c>
      <c r="V87" s="29">
        <f t="shared" si="13"/>
        <v>0</v>
      </c>
      <c r="W87" s="29">
        <f t="shared" si="13"/>
        <v>0</v>
      </c>
      <c r="X87" s="29">
        <f t="shared" si="13"/>
        <v>0</v>
      </c>
      <c r="Y87" s="29">
        <f t="shared" si="13"/>
        <v>0</v>
      </c>
      <c r="Z87" s="29">
        <f t="shared" si="13"/>
        <v>0</v>
      </c>
      <c r="AA87" s="29">
        <f t="shared" si="13"/>
        <v>0</v>
      </c>
      <c r="AB87" s="29">
        <f t="shared" si="13"/>
        <v>0</v>
      </c>
      <c r="AC87" s="29">
        <f t="shared" si="13"/>
        <v>0</v>
      </c>
    </row>
    <row r="88" spans="1:29">
      <c r="U88" s="67">
        <v>24</v>
      </c>
      <c r="V88" s="29">
        <f t="shared" ref="V88:AC97" si="14">IF(ISNA(MATCH($E$64,$A$4:$A$63,0)=$U88),IF((MATCH($E$64,$A$4:$A$63,1)+1)=$U88,V27,0),IF(MATCH($E$64,$A$4:$A$63,0)=$U88,V27,IF((MATCH($E$64,$A$4:$A$63,1)+1)=$U88,V27,0)))</f>
        <v>0</v>
      </c>
      <c r="W88" s="29">
        <f t="shared" si="14"/>
        <v>0</v>
      </c>
      <c r="X88" s="29">
        <f t="shared" si="14"/>
        <v>0</v>
      </c>
      <c r="Y88" s="29">
        <f t="shared" si="14"/>
        <v>0</v>
      </c>
      <c r="Z88" s="29">
        <f t="shared" si="14"/>
        <v>0</v>
      </c>
      <c r="AA88" s="29">
        <f t="shared" si="14"/>
        <v>0</v>
      </c>
      <c r="AB88" s="29">
        <f t="shared" si="14"/>
        <v>0</v>
      </c>
      <c r="AC88" s="29">
        <f t="shared" si="14"/>
        <v>0</v>
      </c>
    </row>
    <row r="89" spans="1:29">
      <c r="U89" s="28">
        <v>25</v>
      </c>
      <c r="V89" s="29">
        <f t="shared" si="14"/>
        <v>0</v>
      </c>
      <c r="W89" s="29">
        <f t="shared" si="14"/>
        <v>0</v>
      </c>
      <c r="X89" s="29">
        <f t="shared" si="14"/>
        <v>0</v>
      </c>
      <c r="Y89" s="29">
        <f t="shared" si="14"/>
        <v>0</v>
      </c>
      <c r="Z89" s="29">
        <f t="shared" si="14"/>
        <v>0</v>
      </c>
      <c r="AA89" s="29">
        <f t="shared" si="14"/>
        <v>0</v>
      </c>
      <c r="AB89" s="29">
        <f t="shared" si="14"/>
        <v>0</v>
      </c>
      <c r="AC89" s="29">
        <f t="shared" si="14"/>
        <v>0</v>
      </c>
    </row>
    <row r="90" spans="1:29">
      <c r="U90" s="67">
        <v>26</v>
      </c>
      <c r="V90" s="29">
        <f t="shared" si="14"/>
        <v>0</v>
      </c>
      <c r="W90" s="29">
        <f t="shared" si="14"/>
        <v>0</v>
      </c>
      <c r="X90" s="29">
        <f t="shared" si="14"/>
        <v>0</v>
      </c>
      <c r="Y90" s="29">
        <f t="shared" si="14"/>
        <v>0</v>
      </c>
      <c r="Z90" s="29">
        <f t="shared" si="14"/>
        <v>0</v>
      </c>
      <c r="AA90" s="29">
        <f t="shared" si="14"/>
        <v>0</v>
      </c>
      <c r="AB90" s="29">
        <f t="shared" si="14"/>
        <v>0</v>
      </c>
      <c r="AC90" s="29">
        <f t="shared" si="14"/>
        <v>0</v>
      </c>
    </row>
    <row r="91" spans="1:29">
      <c r="U91" s="28">
        <v>27</v>
      </c>
      <c r="V91" s="29">
        <f t="shared" si="14"/>
        <v>0</v>
      </c>
      <c r="W91" s="29">
        <f t="shared" si="14"/>
        <v>0</v>
      </c>
      <c r="X91" s="29">
        <f t="shared" si="14"/>
        <v>0</v>
      </c>
      <c r="Y91" s="29">
        <f t="shared" si="14"/>
        <v>0</v>
      </c>
      <c r="Z91" s="29">
        <f t="shared" si="14"/>
        <v>0</v>
      </c>
      <c r="AA91" s="29">
        <f t="shared" si="14"/>
        <v>0</v>
      </c>
      <c r="AB91" s="29">
        <f t="shared" si="14"/>
        <v>0</v>
      </c>
      <c r="AC91" s="29">
        <f t="shared" si="14"/>
        <v>0</v>
      </c>
    </row>
    <row r="92" spans="1:29">
      <c r="U92" s="67">
        <v>28</v>
      </c>
      <c r="V92" s="29">
        <f t="shared" si="14"/>
        <v>0</v>
      </c>
      <c r="W92" s="29">
        <f t="shared" si="14"/>
        <v>0</v>
      </c>
      <c r="X92" s="29">
        <f t="shared" si="14"/>
        <v>0</v>
      </c>
      <c r="Y92" s="29">
        <f t="shared" si="14"/>
        <v>0</v>
      </c>
      <c r="Z92" s="29">
        <f t="shared" si="14"/>
        <v>0</v>
      </c>
      <c r="AA92" s="29">
        <f t="shared" si="14"/>
        <v>0</v>
      </c>
      <c r="AB92" s="29">
        <f t="shared" si="14"/>
        <v>0</v>
      </c>
      <c r="AC92" s="29">
        <f t="shared" si="14"/>
        <v>0</v>
      </c>
    </row>
    <row r="93" spans="1:29">
      <c r="U93" s="28">
        <v>29</v>
      </c>
      <c r="V93" s="29">
        <f t="shared" si="14"/>
        <v>0</v>
      </c>
      <c r="W93" s="29">
        <f t="shared" si="14"/>
        <v>0</v>
      </c>
      <c r="X93" s="29">
        <f t="shared" si="14"/>
        <v>0</v>
      </c>
      <c r="Y93" s="29">
        <f t="shared" si="14"/>
        <v>0</v>
      </c>
      <c r="Z93" s="29">
        <f t="shared" si="14"/>
        <v>0</v>
      </c>
      <c r="AA93" s="29">
        <f t="shared" si="14"/>
        <v>0</v>
      </c>
      <c r="AB93" s="29">
        <f t="shared" si="14"/>
        <v>0</v>
      </c>
      <c r="AC93" s="29">
        <f t="shared" si="14"/>
        <v>0</v>
      </c>
    </row>
    <row r="94" spans="1:29">
      <c r="U94" s="67">
        <v>30</v>
      </c>
      <c r="V94" s="29">
        <f t="shared" si="14"/>
        <v>0</v>
      </c>
      <c r="W94" s="29">
        <f t="shared" si="14"/>
        <v>0</v>
      </c>
      <c r="X94" s="29">
        <f t="shared" si="14"/>
        <v>0</v>
      </c>
      <c r="Y94" s="29">
        <f t="shared" si="14"/>
        <v>0</v>
      </c>
      <c r="Z94" s="29">
        <f t="shared" si="14"/>
        <v>0</v>
      </c>
      <c r="AA94" s="29">
        <f t="shared" si="14"/>
        <v>0</v>
      </c>
      <c r="AB94" s="29">
        <f t="shared" si="14"/>
        <v>0</v>
      </c>
      <c r="AC94" s="29">
        <f t="shared" si="14"/>
        <v>0</v>
      </c>
    </row>
    <row r="95" spans="1:29">
      <c r="U95" s="28">
        <v>31</v>
      </c>
      <c r="V95" s="29">
        <f t="shared" si="14"/>
        <v>0</v>
      </c>
      <c r="W95" s="29">
        <f t="shared" si="14"/>
        <v>0</v>
      </c>
      <c r="X95" s="29">
        <f t="shared" si="14"/>
        <v>0</v>
      </c>
      <c r="Y95" s="29">
        <f t="shared" si="14"/>
        <v>0</v>
      </c>
      <c r="Z95" s="29">
        <f t="shared" si="14"/>
        <v>0</v>
      </c>
      <c r="AA95" s="29">
        <f t="shared" si="14"/>
        <v>0</v>
      </c>
      <c r="AB95" s="29">
        <f t="shared" si="14"/>
        <v>0</v>
      </c>
      <c r="AC95" s="29">
        <f t="shared" si="14"/>
        <v>0</v>
      </c>
    </row>
    <row r="96" spans="1:29">
      <c r="U96" s="67">
        <v>32</v>
      </c>
      <c r="V96" s="29">
        <f t="shared" si="14"/>
        <v>0</v>
      </c>
      <c r="W96" s="29">
        <f t="shared" si="14"/>
        <v>0</v>
      </c>
      <c r="X96" s="29">
        <f t="shared" si="14"/>
        <v>0</v>
      </c>
      <c r="Y96" s="29">
        <f t="shared" si="14"/>
        <v>0</v>
      </c>
      <c r="Z96" s="29">
        <f t="shared" si="14"/>
        <v>0</v>
      </c>
      <c r="AA96" s="29">
        <f t="shared" si="14"/>
        <v>0</v>
      </c>
      <c r="AB96" s="29">
        <f t="shared" si="14"/>
        <v>0</v>
      </c>
      <c r="AC96" s="29">
        <f t="shared" si="14"/>
        <v>0</v>
      </c>
    </row>
    <row r="97" spans="21:29">
      <c r="U97" s="28">
        <v>33</v>
      </c>
      <c r="V97" s="29">
        <f t="shared" si="14"/>
        <v>0</v>
      </c>
      <c r="W97" s="29">
        <f t="shared" si="14"/>
        <v>0</v>
      </c>
      <c r="X97" s="29">
        <f t="shared" si="14"/>
        <v>0</v>
      </c>
      <c r="Y97" s="29">
        <f t="shared" si="14"/>
        <v>0</v>
      </c>
      <c r="Z97" s="29">
        <f t="shared" si="14"/>
        <v>0</v>
      </c>
      <c r="AA97" s="29">
        <f t="shared" si="14"/>
        <v>0</v>
      </c>
      <c r="AB97" s="29">
        <f t="shared" si="14"/>
        <v>0</v>
      </c>
      <c r="AC97" s="29">
        <f t="shared" si="14"/>
        <v>0</v>
      </c>
    </row>
    <row r="98" spans="21:29">
      <c r="U98" s="67">
        <v>34</v>
      </c>
      <c r="V98" s="29">
        <f t="shared" ref="V98:AC107" si="15">IF(ISNA(MATCH($E$64,$A$4:$A$63,0)=$U98),IF((MATCH($E$64,$A$4:$A$63,1)+1)=$U98,V37,0),IF(MATCH($E$64,$A$4:$A$63,0)=$U98,V37,IF((MATCH($E$64,$A$4:$A$63,1)+1)=$U98,V37,0)))</f>
        <v>0</v>
      </c>
      <c r="W98" s="29">
        <f t="shared" si="15"/>
        <v>0</v>
      </c>
      <c r="X98" s="29">
        <f t="shared" si="15"/>
        <v>0</v>
      </c>
      <c r="Y98" s="29">
        <f t="shared" si="15"/>
        <v>0</v>
      </c>
      <c r="Z98" s="29">
        <f t="shared" si="15"/>
        <v>0</v>
      </c>
      <c r="AA98" s="29">
        <f t="shared" si="15"/>
        <v>0</v>
      </c>
      <c r="AB98" s="29">
        <f t="shared" si="15"/>
        <v>0</v>
      </c>
      <c r="AC98" s="29">
        <f t="shared" si="15"/>
        <v>0</v>
      </c>
    </row>
    <row r="99" spans="21:29">
      <c r="U99" s="28">
        <v>35</v>
      </c>
      <c r="V99" s="29">
        <f t="shared" si="15"/>
        <v>0</v>
      </c>
      <c r="W99" s="29">
        <f t="shared" si="15"/>
        <v>0</v>
      </c>
      <c r="X99" s="29">
        <f t="shared" si="15"/>
        <v>0</v>
      </c>
      <c r="Y99" s="29">
        <f t="shared" si="15"/>
        <v>0</v>
      </c>
      <c r="Z99" s="29">
        <f t="shared" si="15"/>
        <v>0</v>
      </c>
      <c r="AA99" s="29">
        <f t="shared" si="15"/>
        <v>0</v>
      </c>
      <c r="AB99" s="29">
        <f t="shared" si="15"/>
        <v>0</v>
      </c>
      <c r="AC99" s="29">
        <f t="shared" si="15"/>
        <v>0</v>
      </c>
    </row>
    <row r="100" spans="21:29">
      <c r="U100" s="67">
        <v>36</v>
      </c>
      <c r="V100" s="29">
        <f t="shared" si="15"/>
        <v>0</v>
      </c>
      <c r="W100" s="29">
        <f t="shared" si="15"/>
        <v>0</v>
      </c>
      <c r="X100" s="29">
        <f t="shared" si="15"/>
        <v>0</v>
      </c>
      <c r="Y100" s="29">
        <f t="shared" si="15"/>
        <v>0</v>
      </c>
      <c r="Z100" s="29">
        <f t="shared" si="15"/>
        <v>0</v>
      </c>
      <c r="AA100" s="29">
        <f t="shared" si="15"/>
        <v>0</v>
      </c>
      <c r="AB100" s="29">
        <f t="shared" si="15"/>
        <v>0</v>
      </c>
      <c r="AC100" s="29">
        <f t="shared" si="15"/>
        <v>0</v>
      </c>
    </row>
    <row r="101" spans="21:29">
      <c r="U101" s="28">
        <v>37</v>
      </c>
      <c r="V101" s="29">
        <f t="shared" si="15"/>
        <v>0</v>
      </c>
      <c r="W101" s="29">
        <f t="shared" si="15"/>
        <v>0</v>
      </c>
      <c r="X101" s="29">
        <f t="shared" si="15"/>
        <v>0</v>
      </c>
      <c r="Y101" s="29">
        <f t="shared" si="15"/>
        <v>0</v>
      </c>
      <c r="Z101" s="29">
        <f t="shared" si="15"/>
        <v>0</v>
      </c>
      <c r="AA101" s="29">
        <f t="shared" si="15"/>
        <v>0</v>
      </c>
      <c r="AB101" s="29">
        <f t="shared" si="15"/>
        <v>0</v>
      </c>
      <c r="AC101" s="29">
        <f t="shared" si="15"/>
        <v>0</v>
      </c>
    </row>
    <row r="102" spans="21:29">
      <c r="U102" s="67">
        <v>38</v>
      </c>
      <c r="V102" s="29">
        <f t="shared" si="15"/>
        <v>0</v>
      </c>
      <c r="W102" s="29">
        <f t="shared" si="15"/>
        <v>0</v>
      </c>
      <c r="X102" s="29">
        <f t="shared" si="15"/>
        <v>0</v>
      </c>
      <c r="Y102" s="29">
        <f t="shared" si="15"/>
        <v>0</v>
      </c>
      <c r="Z102" s="29">
        <f t="shared" si="15"/>
        <v>0</v>
      </c>
      <c r="AA102" s="29">
        <f t="shared" si="15"/>
        <v>0</v>
      </c>
      <c r="AB102" s="29">
        <f t="shared" si="15"/>
        <v>0</v>
      </c>
      <c r="AC102" s="29">
        <f t="shared" si="15"/>
        <v>0</v>
      </c>
    </row>
    <row r="103" spans="21:29">
      <c r="U103" s="28">
        <v>39</v>
      </c>
      <c r="V103" s="29">
        <f t="shared" si="15"/>
        <v>0</v>
      </c>
      <c r="W103" s="29">
        <f t="shared" si="15"/>
        <v>0</v>
      </c>
      <c r="X103" s="29">
        <f t="shared" si="15"/>
        <v>0</v>
      </c>
      <c r="Y103" s="29">
        <f t="shared" si="15"/>
        <v>0</v>
      </c>
      <c r="Z103" s="29">
        <f t="shared" si="15"/>
        <v>0</v>
      </c>
      <c r="AA103" s="29">
        <f t="shared" si="15"/>
        <v>0</v>
      </c>
      <c r="AB103" s="29">
        <f t="shared" si="15"/>
        <v>0</v>
      </c>
      <c r="AC103" s="29">
        <f t="shared" si="15"/>
        <v>0</v>
      </c>
    </row>
    <row r="104" spans="21:29">
      <c r="U104" s="67">
        <v>40</v>
      </c>
      <c r="V104" s="29">
        <f t="shared" si="15"/>
        <v>0</v>
      </c>
      <c r="W104" s="29">
        <f t="shared" si="15"/>
        <v>0</v>
      </c>
      <c r="X104" s="29">
        <f t="shared" si="15"/>
        <v>0</v>
      </c>
      <c r="Y104" s="29">
        <f t="shared" si="15"/>
        <v>0</v>
      </c>
      <c r="Z104" s="29">
        <f t="shared" si="15"/>
        <v>0</v>
      </c>
      <c r="AA104" s="29">
        <f t="shared" si="15"/>
        <v>0</v>
      </c>
      <c r="AB104" s="29">
        <f t="shared" si="15"/>
        <v>0</v>
      </c>
      <c r="AC104" s="29">
        <f t="shared" si="15"/>
        <v>0</v>
      </c>
    </row>
    <row r="105" spans="21:29">
      <c r="U105" s="28">
        <v>41</v>
      </c>
      <c r="V105" s="29">
        <f t="shared" si="15"/>
        <v>0</v>
      </c>
      <c r="W105" s="29">
        <f t="shared" si="15"/>
        <v>0</v>
      </c>
      <c r="X105" s="29">
        <f t="shared" si="15"/>
        <v>0</v>
      </c>
      <c r="Y105" s="29">
        <f t="shared" si="15"/>
        <v>0</v>
      </c>
      <c r="Z105" s="29">
        <f t="shared" si="15"/>
        <v>0</v>
      </c>
      <c r="AA105" s="29">
        <f t="shared" si="15"/>
        <v>0</v>
      </c>
      <c r="AB105" s="29">
        <f t="shared" si="15"/>
        <v>0</v>
      </c>
      <c r="AC105" s="29">
        <f t="shared" si="15"/>
        <v>0</v>
      </c>
    </row>
    <row r="106" spans="21:29">
      <c r="U106" s="67">
        <v>42</v>
      </c>
      <c r="V106" s="29">
        <f t="shared" si="15"/>
        <v>0</v>
      </c>
      <c r="W106" s="29">
        <f t="shared" si="15"/>
        <v>0</v>
      </c>
      <c r="X106" s="29">
        <f t="shared" si="15"/>
        <v>0</v>
      </c>
      <c r="Y106" s="29">
        <f t="shared" si="15"/>
        <v>0</v>
      </c>
      <c r="Z106" s="29">
        <f t="shared" si="15"/>
        <v>0</v>
      </c>
      <c r="AA106" s="29">
        <f t="shared" si="15"/>
        <v>0</v>
      </c>
      <c r="AB106" s="29">
        <f t="shared" si="15"/>
        <v>0</v>
      </c>
      <c r="AC106" s="29">
        <f t="shared" si="15"/>
        <v>0</v>
      </c>
    </row>
    <row r="107" spans="21:29">
      <c r="U107" s="28">
        <v>43</v>
      </c>
      <c r="V107" s="29">
        <f t="shared" si="15"/>
        <v>0</v>
      </c>
      <c r="W107" s="29">
        <f t="shared" si="15"/>
        <v>0</v>
      </c>
      <c r="X107" s="29">
        <f t="shared" si="15"/>
        <v>0</v>
      </c>
      <c r="Y107" s="29">
        <f t="shared" si="15"/>
        <v>0</v>
      </c>
      <c r="Z107" s="29">
        <f t="shared" si="15"/>
        <v>0</v>
      </c>
      <c r="AA107" s="29">
        <f t="shared" si="15"/>
        <v>0</v>
      </c>
      <c r="AB107" s="29">
        <f t="shared" si="15"/>
        <v>0</v>
      </c>
      <c r="AC107" s="29">
        <f t="shared" si="15"/>
        <v>0</v>
      </c>
    </row>
    <row r="108" spans="21:29">
      <c r="U108" s="67">
        <v>44</v>
      </c>
      <c r="V108" s="29">
        <f t="shared" ref="V108:AC117" si="16">IF(ISNA(MATCH($E$64,$A$4:$A$63,0)=$U108),IF((MATCH($E$64,$A$4:$A$63,1)+1)=$U108,V47,0),IF(MATCH($E$64,$A$4:$A$63,0)=$U108,V47,IF((MATCH($E$64,$A$4:$A$63,1)+1)=$U108,V47,0)))</f>
        <v>0</v>
      </c>
      <c r="W108" s="29">
        <f t="shared" si="16"/>
        <v>0</v>
      </c>
      <c r="X108" s="29">
        <f t="shared" si="16"/>
        <v>0</v>
      </c>
      <c r="Y108" s="29">
        <f t="shared" si="16"/>
        <v>0</v>
      </c>
      <c r="Z108" s="29">
        <f t="shared" si="16"/>
        <v>0</v>
      </c>
      <c r="AA108" s="29">
        <f t="shared" si="16"/>
        <v>0</v>
      </c>
      <c r="AB108" s="29">
        <f t="shared" si="16"/>
        <v>0</v>
      </c>
      <c r="AC108" s="29">
        <f t="shared" si="16"/>
        <v>0</v>
      </c>
    </row>
    <row r="109" spans="21:29">
      <c r="U109" s="28">
        <v>45</v>
      </c>
      <c r="V109" s="29">
        <f t="shared" si="16"/>
        <v>0</v>
      </c>
      <c r="W109" s="29">
        <f t="shared" si="16"/>
        <v>0</v>
      </c>
      <c r="X109" s="29">
        <f t="shared" si="16"/>
        <v>0</v>
      </c>
      <c r="Y109" s="29">
        <f t="shared" si="16"/>
        <v>0</v>
      </c>
      <c r="Z109" s="29">
        <f t="shared" si="16"/>
        <v>0</v>
      </c>
      <c r="AA109" s="29">
        <f t="shared" si="16"/>
        <v>0</v>
      </c>
      <c r="AB109" s="29">
        <f t="shared" si="16"/>
        <v>0</v>
      </c>
      <c r="AC109" s="29">
        <f t="shared" si="16"/>
        <v>0</v>
      </c>
    </row>
    <row r="110" spans="21:29">
      <c r="U110" s="67">
        <v>46</v>
      </c>
      <c r="V110" s="29">
        <f t="shared" si="16"/>
        <v>0</v>
      </c>
      <c r="W110" s="29">
        <f t="shared" si="16"/>
        <v>0</v>
      </c>
      <c r="X110" s="29">
        <f t="shared" si="16"/>
        <v>0</v>
      </c>
      <c r="Y110" s="29">
        <f t="shared" si="16"/>
        <v>0</v>
      </c>
      <c r="Z110" s="29">
        <f t="shared" si="16"/>
        <v>0</v>
      </c>
      <c r="AA110" s="29">
        <f t="shared" si="16"/>
        <v>0</v>
      </c>
      <c r="AB110" s="29">
        <f t="shared" si="16"/>
        <v>0</v>
      </c>
      <c r="AC110" s="29">
        <f t="shared" si="16"/>
        <v>0</v>
      </c>
    </row>
    <row r="111" spans="21:29">
      <c r="U111" s="28">
        <v>47</v>
      </c>
      <c r="V111" s="29">
        <f t="shared" si="16"/>
        <v>0</v>
      </c>
      <c r="W111" s="29">
        <f t="shared" si="16"/>
        <v>0</v>
      </c>
      <c r="X111" s="29">
        <f t="shared" si="16"/>
        <v>0</v>
      </c>
      <c r="Y111" s="29">
        <f t="shared" si="16"/>
        <v>0</v>
      </c>
      <c r="Z111" s="29">
        <f t="shared" si="16"/>
        <v>0</v>
      </c>
      <c r="AA111" s="29">
        <f t="shared" si="16"/>
        <v>0</v>
      </c>
      <c r="AB111" s="29">
        <f t="shared" si="16"/>
        <v>0</v>
      </c>
      <c r="AC111" s="29">
        <f t="shared" si="16"/>
        <v>0</v>
      </c>
    </row>
    <row r="112" spans="21:29">
      <c r="U112" s="67">
        <v>48</v>
      </c>
      <c r="V112" s="29">
        <f t="shared" si="16"/>
        <v>0</v>
      </c>
      <c r="W112" s="29">
        <f t="shared" si="16"/>
        <v>0</v>
      </c>
      <c r="X112" s="29">
        <f t="shared" si="16"/>
        <v>0</v>
      </c>
      <c r="Y112" s="29">
        <f t="shared" si="16"/>
        <v>0</v>
      </c>
      <c r="Z112" s="29">
        <f t="shared" si="16"/>
        <v>0</v>
      </c>
      <c r="AA112" s="29">
        <f t="shared" si="16"/>
        <v>0</v>
      </c>
      <c r="AB112" s="29">
        <f t="shared" si="16"/>
        <v>0</v>
      </c>
      <c r="AC112" s="29">
        <f t="shared" si="16"/>
        <v>0</v>
      </c>
    </row>
    <row r="113" spans="21:29">
      <c r="U113" s="28">
        <v>49</v>
      </c>
      <c r="V113" s="29">
        <f t="shared" si="16"/>
        <v>0</v>
      </c>
      <c r="W113" s="29">
        <f t="shared" si="16"/>
        <v>0</v>
      </c>
      <c r="X113" s="29">
        <f t="shared" si="16"/>
        <v>0</v>
      </c>
      <c r="Y113" s="29">
        <f t="shared" si="16"/>
        <v>0</v>
      </c>
      <c r="Z113" s="29">
        <f t="shared" si="16"/>
        <v>0</v>
      </c>
      <c r="AA113" s="29">
        <f t="shared" si="16"/>
        <v>0</v>
      </c>
      <c r="AB113" s="29">
        <f t="shared" si="16"/>
        <v>0</v>
      </c>
      <c r="AC113" s="29">
        <f t="shared" si="16"/>
        <v>0</v>
      </c>
    </row>
    <row r="114" spans="21:29">
      <c r="U114" s="67">
        <v>50</v>
      </c>
      <c r="V114" s="29">
        <f t="shared" si="16"/>
        <v>0</v>
      </c>
      <c r="W114" s="29">
        <f t="shared" si="16"/>
        <v>0</v>
      </c>
      <c r="X114" s="29">
        <f t="shared" si="16"/>
        <v>0</v>
      </c>
      <c r="Y114" s="29">
        <f t="shared" si="16"/>
        <v>0</v>
      </c>
      <c r="Z114" s="29">
        <f t="shared" si="16"/>
        <v>0</v>
      </c>
      <c r="AA114" s="29">
        <f t="shared" si="16"/>
        <v>0</v>
      </c>
      <c r="AB114" s="29">
        <f t="shared" si="16"/>
        <v>0</v>
      </c>
      <c r="AC114" s="29">
        <f t="shared" si="16"/>
        <v>0</v>
      </c>
    </row>
    <row r="115" spans="21:29">
      <c r="U115" s="28">
        <v>51</v>
      </c>
      <c r="V115" s="29">
        <f t="shared" si="16"/>
        <v>0</v>
      </c>
      <c r="W115" s="29">
        <f t="shared" si="16"/>
        <v>0</v>
      </c>
      <c r="X115" s="29">
        <f t="shared" si="16"/>
        <v>0</v>
      </c>
      <c r="Y115" s="29">
        <f t="shared" si="16"/>
        <v>0</v>
      </c>
      <c r="Z115" s="29">
        <f t="shared" si="16"/>
        <v>0</v>
      </c>
      <c r="AA115" s="29">
        <f t="shared" si="16"/>
        <v>0</v>
      </c>
      <c r="AB115" s="29">
        <f t="shared" si="16"/>
        <v>0</v>
      </c>
      <c r="AC115" s="29">
        <f t="shared" si="16"/>
        <v>0</v>
      </c>
    </row>
    <row r="116" spans="21:29">
      <c r="U116" s="67">
        <v>52</v>
      </c>
      <c r="V116" s="29">
        <f t="shared" si="16"/>
        <v>0</v>
      </c>
      <c r="W116" s="29">
        <f t="shared" si="16"/>
        <v>0</v>
      </c>
      <c r="X116" s="29">
        <f t="shared" si="16"/>
        <v>0</v>
      </c>
      <c r="Y116" s="29">
        <f t="shared" si="16"/>
        <v>0</v>
      </c>
      <c r="Z116" s="29">
        <f t="shared" si="16"/>
        <v>0</v>
      </c>
      <c r="AA116" s="29">
        <f t="shared" si="16"/>
        <v>0</v>
      </c>
      <c r="AB116" s="29">
        <f t="shared" si="16"/>
        <v>0</v>
      </c>
      <c r="AC116" s="29">
        <f t="shared" si="16"/>
        <v>0</v>
      </c>
    </row>
    <row r="117" spans="21:29">
      <c r="U117" s="28">
        <v>53</v>
      </c>
      <c r="V117" s="29">
        <f t="shared" si="16"/>
        <v>0</v>
      </c>
      <c r="W117" s="29">
        <f t="shared" si="16"/>
        <v>0</v>
      </c>
      <c r="X117" s="29">
        <f t="shared" si="16"/>
        <v>0</v>
      </c>
      <c r="Y117" s="29">
        <f t="shared" si="16"/>
        <v>0</v>
      </c>
      <c r="Z117" s="29">
        <f t="shared" si="16"/>
        <v>0</v>
      </c>
      <c r="AA117" s="29">
        <f t="shared" si="16"/>
        <v>0</v>
      </c>
      <c r="AB117" s="29">
        <f t="shared" si="16"/>
        <v>0</v>
      </c>
      <c r="AC117" s="29">
        <f t="shared" si="16"/>
        <v>0</v>
      </c>
    </row>
    <row r="118" spans="21:29">
      <c r="U118" s="67">
        <v>54</v>
      </c>
      <c r="V118" s="29">
        <f t="shared" ref="V118:AC124" si="17">IF(ISNA(MATCH($E$64,$A$4:$A$63,0)=$U118),IF((MATCH($E$64,$A$4:$A$63,1)+1)=$U118,V57,0),IF(MATCH($E$64,$A$4:$A$63,0)=$U118,V57,IF((MATCH($E$64,$A$4:$A$63,1)+1)=$U118,V57,0)))</f>
        <v>0</v>
      </c>
      <c r="W118" s="29">
        <f t="shared" si="17"/>
        <v>0</v>
      </c>
      <c r="X118" s="29">
        <f t="shared" si="17"/>
        <v>0</v>
      </c>
      <c r="Y118" s="29">
        <f t="shared" si="17"/>
        <v>0</v>
      </c>
      <c r="Z118" s="29">
        <f t="shared" si="17"/>
        <v>0</v>
      </c>
      <c r="AA118" s="29">
        <f t="shared" si="17"/>
        <v>0</v>
      </c>
      <c r="AB118" s="29">
        <f t="shared" si="17"/>
        <v>0</v>
      </c>
      <c r="AC118" s="29">
        <f t="shared" si="17"/>
        <v>0</v>
      </c>
    </row>
    <row r="119" spans="21:29">
      <c r="U119" s="28">
        <v>55</v>
      </c>
      <c r="V119" s="29">
        <f t="shared" si="17"/>
        <v>0</v>
      </c>
      <c r="W119" s="29">
        <f t="shared" si="17"/>
        <v>0</v>
      </c>
      <c r="X119" s="29">
        <f t="shared" si="17"/>
        <v>0</v>
      </c>
      <c r="Y119" s="29">
        <f t="shared" si="17"/>
        <v>0</v>
      </c>
      <c r="Z119" s="29">
        <f t="shared" si="17"/>
        <v>0</v>
      </c>
      <c r="AA119" s="29">
        <f t="shared" si="17"/>
        <v>0</v>
      </c>
      <c r="AB119" s="29">
        <f t="shared" si="17"/>
        <v>0</v>
      </c>
      <c r="AC119" s="29">
        <f t="shared" si="17"/>
        <v>0</v>
      </c>
    </row>
    <row r="120" spans="21:29">
      <c r="U120" s="67">
        <v>56</v>
      </c>
      <c r="V120" s="29">
        <f t="shared" si="17"/>
        <v>0</v>
      </c>
      <c r="W120" s="29">
        <f t="shared" si="17"/>
        <v>0</v>
      </c>
      <c r="X120" s="29">
        <f t="shared" si="17"/>
        <v>0</v>
      </c>
      <c r="Y120" s="29">
        <f t="shared" si="17"/>
        <v>0</v>
      </c>
      <c r="Z120" s="29">
        <f t="shared" si="17"/>
        <v>0</v>
      </c>
      <c r="AA120" s="29">
        <f t="shared" si="17"/>
        <v>0</v>
      </c>
      <c r="AB120" s="29">
        <f t="shared" si="17"/>
        <v>0</v>
      </c>
      <c r="AC120" s="29">
        <f t="shared" si="17"/>
        <v>0</v>
      </c>
    </row>
    <row r="121" spans="21:29">
      <c r="U121" s="28">
        <v>57</v>
      </c>
      <c r="V121" s="29">
        <f t="shared" si="17"/>
        <v>0</v>
      </c>
      <c r="W121" s="29">
        <f t="shared" si="17"/>
        <v>0</v>
      </c>
      <c r="X121" s="29">
        <f t="shared" si="17"/>
        <v>0</v>
      </c>
      <c r="Y121" s="29">
        <f t="shared" si="17"/>
        <v>0</v>
      </c>
      <c r="Z121" s="29">
        <f t="shared" si="17"/>
        <v>0</v>
      </c>
      <c r="AA121" s="29">
        <f t="shared" si="17"/>
        <v>0</v>
      </c>
      <c r="AB121" s="29">
        <f t="shared" si="17"/>
        <v>0</v>
      </c>
      <c r="AC121" s="29">
        <f t="shared" si="17"/>
        <v>0</v>
      </c>
    </row>
    <row r="122" spans="21:29">
      <c r="U122" s="67">
        <v>58</v>
      </c>
      <c r="V122" s="29">
        <f t="shared" si="17"/>
        <v>0</v>
      </c>
      <c r="W122" s="29">
        <f t="shared" si="17"/>
        <v>0</v>
      </c>
      <c r="X122" s="29">
        <f t="shared" si="17"/>
        <v>0</v>
      </c>
      <c r="Y122" s="29">
        <f t="shared" si="17"/>
        <v>0</v>
      </c>
      <c r="Z122" s="29">
        <f t="shared" si="17"/>
        <v>0</v>
      </c>
      <c r="AA122" s="29">
        <f t="shared" si="17"/>
        <v>0</v>
      </c>
      <c r="AB122" s="29">
        <f t="shared" si="17"/>
        <v>0</v>
      </c>
      <c r="AC122" s="29">
        <f t="shared" si="17"/>
        <v>0</v>
      </c>
    </row>
    <row r="123" spans="21:29">
      <c r="U123" s="28">
        <v>59</v>
      </c>
      <c r="V123" s="29">
        <f t="shared" si="17"/>
        <v>0</v>
      </c>
      <c r="W123" s="29">
        <f t="shared" si="17"/>
        <v>0</v>
      </c>
      <c r="X123" s="29">
        <f t="shared" si="17"/>
        <v>0</v>
      </c>
      <c r="Y123" s="29">
        <f t="shared" si="17"/>
        <v>0</v>
      </c>
      <c r="Z123" s="29">
        <f t="shared" si="17"/>
        <v>0</v>
      </c>
      <c r="AA123" s="29">
        <f t="shared" si="17"/>
        <v>0</v>
      </c>
      <c r="AB123" s="29">
        <f t="shared" si="17"/>
        <v>0</v>
      </c>
      <c r="AC123" s="29">
        <f t="shared" si="17"/>
        <v>0</v>
      </c>
    </row>
    <row r="124" spans="21:29">
      <c r="U124" s="67">
        <v>60</v>
      </c>
      <c r="V124" s="29">
        <f t="shared" si="17"/>
        <v>0</v>
      </c>
      <c r="W124" s="29">
        <f t="shared" si="17"/>
        <v>0</v>
      </c>
      <c r="X124" s="29">
        <f t="shared" si="17"/>
        <v>0</v>
      </c>
      <c r="Y124" s="29">
        <f t="shared" si="17"/>
        <v>0</v>
      </c>
      <c r="Z124" s="29">
        <f t="shared" si="17"/>
        <v>0</v>
      </c>
      <c r="AA124" s="29">
        <f t="shared" si="17"/>
        <v>0</v>
      </c>
      <c r="AB124" s="29">
        <f t="shared" si="17"/>
        <v>0</v>
      </c>
      <c r="AC124" s="29">
        <f t="shared" si="17"/>
        <v>0</v>
      </c>
    </row>
  </sheetData>
  <customSheetViews>
    <customSheetView guid="{F4DD0BDD-9BCD-4E13-8084-E09DC92B9F33}" scale="85" state="hidden">
      <selection activeCell="H20" sqref="H20"/>
      <pageMargins left="0.7" right="0.7" top="0.78740157499999996" bottom="0.78740157499999996" header="0.3" footer="0.3"/>
      <pageSetup paperSize="9" orientation="portrait" r:id="rId1"/>
    </customSheetView>
  </customSheetViews>
  <mergeCells count="4">
    <mergeCell ref="N1:U2"/>
    <mergeCell ref="V1:AC2"/>
    <mergeCell ref="E74:F74"/>
    <mergeCell ref="H74:I74"/>
  </mergeCells>
  <pageMargins left="0.7" right="0.7" top="0.78740157499999996" bottom="0.78740157499999996"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tabColor theme="1"/>
  </sheetPr>
  <dimension ref="A1:AC124"/>
  <sheetViews>
    <sheetView topLeftCell="E1" zoomScale="85" zoomScaleNormal="85" workbookViewId="0">
      <selection activeCell="H30" sqref="H30"/>
    </sheetView>
  </sheetViews>
  <sheetFormatPr defaultColWidth="11.42578125" defaultRowHeight="12.75"/>
  <cols>
    <col min="1" max="1" width="13.140625" style="27" bestFit="1" customWidth="1"/>
    <col min="2" max="2" width="13.140625" style="27" customWidth="1"/>
    <col min="3" max="3" width="21.28515625" style="123" customWidth="1"/>
    <col min="4" max="4" width="28.5703125" style="123" bestFit="1" customWidth="1"/>
    <col min="5" max="5" width="11.42578125" style="123"/>
    <col min="6" max="6" width="12.140625" style="123" bestFit="1" customWidth="1"/>
    <col min="7" max="7" width="15.140625" style="123" bestFit="1" customWidth="1"/>
    <col min="8" max="29" width="11.42578125" style="123"/>
    <col min="30" max="16384" width="11.42578125" style="27"/>
  </cols>
  <sheetData>
    <row r="1" spans="1:29">
      <c r="N1" s="1090" t="s">
        <v>184</v>
      </c>
      <c r="O1" s="1090"/>
      <c r="P1" s="1090"/>
      <c r="Q1" s="1090"/>
      <c r="R1" s="1090"/>
      <c r="S1" s="1090"/>
      <c r="T1" s="1090"/>
      <c r="U1" s="1090"/>
      <c r="V1" s="1090" t="s">
        <v>185</v>
      </c>
      <c r="W1" s="1090"/>
      <c r="X1" s="1090"/>
      <c r="Y1" s="1090"/>
      <c r="Z1" s="1090"/>
      <c r="AA1" s="1090"/>
      <c r="AB1" s="1090"/>
      <c r="AC1" s="1090"/>
    </row>
    <row r="2" spans="1:29" ht="13.5" thickBot="1">
      <c r="N2" s="1091"/>
      <c r="O2" s="1091"/>
      <c r="P2" s="1091"/>
      <c r="Q2" s="1091"/>
      <c r="R2" s="1091"/>
      <c r="S2" s="1091"/>
      <c r="T2" s="1091"/>
      <c r="U2" s="1091"/>
      <c r="V2" s="1091"/>
      <c r="W2" s="1091"/>
      <c r="X2" s="1091"/>
      <c r="Y2" s="1091"/>
      <c r="Z2" s="1091"/>
      <c r="AA2" s="1091"/>
      <c r="AB2" s="1091"/>
      <c r="AC2" s="1091"/>
    </row>
    <row r="3" spans="1:29" ht="117">
      <c r="A3" s="33" t="s">
        <v>207</v>
      </c>
      <c r="B3" s="34" t="s">
        <v>242</v>
      </c>
      <c r="C3" s="35" t="s">
        <v>132</v>
      </c>
      <c r="D3" s="35" t="s">
        <v>16</v>
      </c>
      <c r="E3" s="36" t="s">
        <v>196</v>
      </c>
      <c r="F3" s="37" t="s">
        <v>197</v>
      </c>
      <c r="G3" s="37" t="s">
        <v>198</v>
      </c>
      <c r="H3" s="37" t="s">
        <v>199</v>
      </c>
      <c r="I3" s="37" t="s">
        <v>200</v>
      </c>
      <c r="J3" s="37" t="s">
        <v>201</v>
      </c>
      <c r="K3" s="37" t="s">
        <v>202</v>
      </c>
      <c r="L3" s="37" t="s">
        <v>204</v>
      </c>
      <c r="M3" s="38" t="s">
        <v>205</v>
      </c>
      <c r="N3" s="39" t="s">
        <v>117</v>
      </c>
      <c r="O3" s="40" t="s">
        <v>118</v>
      </c>
      <c r="P3" s="39" t="s">
        <v>119</v>
      </c>
      <c r="Q3" s="40" t="s">
        <v>120</v>
      </c>
      <c r="R3" s="40" t="s">
        <v>121</v>
      </c>
      <c r="S3" s="40" t="s">
        <v>116</v>
      </c>
      <c r="T3" s="40" t="s">
        <v>122</v>
      </c>
      <c r="U3" s="41" t="s">
        <v>123</v>
      </c>
      <c r="V3" s="42" t="s">
        <v>124</v>
      </c>
      <c r="W3" s="40" t="s">
        <v>125</v>
      </c>
      <c r="X3" s="39" t="s">
        <v>126</v>
      </c>
      <c r="Y3" s="40" t="s">
        <v>127</v>
      </c>
      <c r="Z3" s="40" t="s">
        <v>128</v>
      </c>
      <c r="AA3" s="40" t="s">
        <v>129</v>
      </c>
      <c r="AB3" s="40" t="s">
        <v>130</v>
      </c>
      <c r="AC3" s="41" t="s">
        <v>131</v>
      </c>
    </row>
    <row r="4" spans="1:29">
      <c r="A4" s="43">
        <f>LastDayMonth_This('Configuration | Scaling'!E16)</f>
        <v>1</v>
      </c>
      <c r="B4" s="44">
        <f>IF(C4="","",HLOOKUP(C4,'Configuration | Scaling'!$E$13:$Y$23,4,FALSE))</f>
        <v>1</v>
      </c>
      <c r="C4" s="29" t="str">
        <f>LOOKUP(A4,'Configuration | Scaling'!$E$16:$Y$16,_GPDS__List)</f>
        <v>PS</v>
      </c>
      <c r="D4" s="29"/>
      <c r="E4" s="45">
        <f>IF(B4&lt;&gt;"",B4-$B$4,A4-B$4)</f>
        <v>0</v>
      </c>
      <c r="F4" s="46">
        <f>SUM(S4:U4)/SUM(O4:U4)</f>
        <v>0</v>
      </c>
      <c r="G4" s="46">
        <f>SUM(AA4:AC4)/SUM(W4:AC4)</f>
        <v>0</v>
      </c>
      <c r="H4" s="46">
        <f>SUM(P4:U4)/SUM(O4:U4)</f>
        <v>0</v>
      </c>
      <c r="I4" s="46">
        <f>SUM(X4:AC4)/SUM(W4:AC4)</f>
        <v>0</v>
      </c>
      <c r="J4" s="46">
        <f>SUM(R4:U4)/SUM(O4:U4)</f>
        <v>0</v>
      </c>
      <c r="K4" s="46">
        <f>SUM(Z4:AC4)/SUM(W4:AC4)</f>
        <v>0</v>
      </c>
      <c r="L4" s="46">
        <f>SUM(T4:U4)/SUM(O4:U4)</f>
        <v>0</v>
      </c>
      <c r="M4" s="47">
        <f>SUM(AB4:AC4)/SUM(W4:AC4)</f>
        <v>0</v>
      </c>
      <c r="N4" s="48">
        <f>LOOKUP(2,1/('Feat-Func-Development'!$AF$4:$EU$4&amp;'Feat-Func-Development'!$AF$5:$EU$5='aggregated FIP Data Prog2'!$A4&amp;'aggregated FIP Data Prog2'!$N$1),'Feat-Func-Development'!$AF$57:$EU$57)</f>
        <v>0</v>
      </c>
      <c r="O4" s="48">
        <f>LOOKUP(2,1/('Feat-Func-Development'!$AF$4:$EU$4&amp;'Feat-Func-Development'!$AF$5:$EU$5='aggregated FIP Data Prog2'!$A4&amp;'aggregated FIP Data Prog2'!$N$1),'Feat-Func-Development'!$AF$58:$EU$58)</f>
        <v>5</v>
      </c>
      <c r="P4" s="48">
        <f>LOOKUP(2,1/('Feat-Func-Development'!$AF$4:$EU$4&amp;'Feat-Func-Development'!$AF$5:$EU$5='aggregated FIP Data Prog2'!$A4&amp;'aggregated FIP Data Prog2'!$N$1),'Feat-Func-Development'!$AF$59:$EU$59)</f>
        <v>0</v>
      </c>
      <c r="Q4" s="48">
        <f>LOOKUP(2,1/('Feat-Func-Development'!$AF$4:$EU$4&amp;'Feat-Func-Development'!$AF$5:$EU$5='aggregated FIP Data Prog2'!$A4&amp;'aggregated FIP Data Prog2'!$N$1),'Feat-Func-Development'!$AF$60:$EU$60)</f>
        <v>0</v>
      </c>
      <c r="R4" s="48">
        <f>LOOKUP(2,1/('Feat-Func-Development'!$AF$4:$EU$4&amp;'Feat-Func-Development'!$AF$5:$EU$5='aggregated FIP Data Prog2'!$A4&amp;'aggregated FIP Data Prog2'!$N$1),'Feat-Func-Development'!$AF$61:$EU$61)</f>
        <v>0</v>
      </c>
      <c r="S4" s="48">
        <f>LOOKUP(2,1/('Feat-Func-Development'!$AF$4:$EU$4&amp;'Feat-Func-Development'!$AF$5:$EU$5='aggregated FIP Data Prog2'!$A4&amp;'aggregated FIP Data Prog2'!$N$1),'Feat-Func-Development'!$AF$62:$EU$62)</f>
        <v>0</v>
      </c>
      <c r="T4" s="48">
        <f>LOOKUP(2,1/('Feat-Func-Development'!$AF$4:$EU$4&amp;'Feat-Func-Development'!$AF$5:$EU$5='aggregated FIP Data Prog2'!$A4&amp;'aggregated FIP Data Prog2'!$N$1),'Feat-Func-Development'!$AF$63:$EU$63)</f>
        <v>0</v>
      </c>
      <c r="U4" s="48">
        <f>LOOKUP(2,1/('Feat-Func-Development'!$AF$4:$EU$4&amp;'Feat-Func-Development'!$AF$5:$EU$5='aggregated FIP Data Prog2'!$A4&amp;'aggregated FIP Data Prog2'!$N$1),'Feat-Func-Development'!$AF$64:$EU$64)</f>
        <v>0</v>
      </c>
      <c r="V4" s="29">
        <f>LOOKUP(2,1/('Feat-Func-Development'!$AF$4:$EU$4&amp;'Feat-Func-Development'!$AF$5:$EU$5='aggregated FIP Data Prog2'!$A4&amp;'aggregated FIP Data Prog2'!$V$1),'Feat-Func-Development'!$AF$57:$EU$57)</f>
        <v>0</v>
      </c>
      <c r="W4" s="29">
        <f>LOOKUP(2,1/('Feat-Func-Development'!$AF$4:$EU$4&amp;'Feat-Func-Development'!$AF$5:$EU$5='aggregated FIP Data Prog2'!$A4&amp;'aggregated FIP Data Prog2'!$V$1),'Feat-Func-Development'!$AF$58:$EU$58)</f>
        <v>5</v>
      </c>
      <c r="X4" s="29">
        <f>LOOKUP(2,1/('Feat-Func-Development'!$AF$4:$EU$4&amp;'Feat-Func-Development'!$AF$5:$EU$5='aggregated FIP Data Prog2'!$A4&amp;'aggregated FIP Data Prog2'!$V$1),'Feat-Func-Development'!$AF$59:$EU$59)</f>
        <v>0</v>
      </c>
      <c r="Y4" s="29">
        <f>LOOKUP(2,1/('Feat-Func-Development'!$AF$4:$EU$4&amp;'Feat-Func-Development'!$AF$5:$EU$5='aggregated FIP Data Prog2'!$A4&amp;'aggregated FIP Data Prog2'!$V$1),'Feat-Func-Development'!$AF$60:$EU$60)</f>
        <v>0</v>
      </c>
      <c r="Z4" s="29">
        <f>LOOKUP(2,1/('Feat-Func-Development'!$AF$4:$EU$4&amp;'Feat-Func-Development'!$AF$5:$EU$5='aggregated FIP Data Prog2'!$A4&amp;'aggregated FIP Data Prog2'!$V$1),'Feat-Func-Development'!$AF$61:$EU$61)</f>
        <v>0</v>
      </c>
      <c r="AA4" s="29">
        <f>LOOKUP(2,1/('Feat-Func-Development'!$AF$4:$EU$4&amp;'Feat-Func-Development'!$AF$5:$EU$5='aggregated FIP Data Prog2'!$A4&amp;'aggregated FIP Data Prog2'!$V$1),'Feat-Func-Development'!$AF$62:$EU$62)</f>
        <v>0</v>
      </c>
      <c r="AB4" s="29">
        <f>LOOKUP(2,1/('Feat-Func-Development'!$AF$4:$EU$4&amp;'Feat-Func-Development'!$AF$5:$EU$5='aggregated FIP Data Prog2'!$A4&amp;'aggregated FIP Data Prog2'!$V$1),'Feat-Func-Development'!$AF$63:$EU$63)</f>
        <v>0</v>
      </c>
      <c r="AC4" s="29">
        <f>LOOKUP(2,1/('Feat-Func-Development'!$AF$4:$EU$4&amp;'Feat-Func-Development'!$AF$5:$EU$5='aggregated FIP Data Prog2'!$A4&amp;'aggregated FIP Data Prog2'!$V$1),'Feat-Func-Development'!$AF$64:$EU$64)</f>
        <v>0</v>
      </c>
    </row>
    <row r="5" spans="1:29">
      <c r="A5" s="43">
        <f>LastDayMonth(A4)</f>
        <v>32</v>
      </c>
      <c r="B5" s="44" t="str">
        <f>IF(C5="","",HLOOKUP(C5,'Configuration | Scaling'!$E$13:$Y$23,4,FALSE))</f>
        <v/>
      </c>
      <c r="C5" s="29" t="str">
        <f>IF(COUNTIF(C$4:C4,LOOKUP(A5,'Configuration | Scaling'!$E$16:$Y$16,_GPDS__List))=0,LOOKUP(A5,'Configuration | Scaling'!$E$16:$Y$16,_GPDS__List),"")</f>
        <v/>
      </c>
      <c r="D5" s="29"/>
      <c r="E5" s="45">
        <f t="shared" ref="E5:E63" si="0">IF(B5&lt;&gt;"",B5-$B$4,A5-B$4)</f>
        <v>31</v>
      </c>
      <c r="F5" s="46">
        <f t="shared" ref="F5:F63" si="1">SUM(S5:U5)/SUM(O5:U5)</f>
        <v>0</v>
      </c>
      <c r="G5" s="46">
        <f t="shared" ref="G5:G63" si="2">SUM(AA5:AC5)/SUM(W5:AC5)</f>
        <v>0</v>
      </c>
      <c r="H5" s="46">
        <f t="shared" ref="H5:H63" si="3">SUM(P5:U5)/SUM(O5:U5)</f>
        <v>1</v>
      </c>
      <c r="I5" s="46">
        <f t="shared" ref="I5:I63" si="4">SUM(X5:AC5)/SUM(W5:AC5)</f>
        <v>1</v>
      </c>
      <c r="J5" s="46">
        <f t="shared" ref="J5:J63" si="5">SUM(R5:U5)/SUM(O5:U5)</f>
        <v>0</v>
      </c>
      <c r="K5" s="46">
        <f t="shared" ref="K5:K63" si="6">SUM(Z5:AC5)/SUM(W5:AC5)</f>
        <v>0</v>
      </c>
      <c r="L5" s="46">
        <f t="shared" ref="L5:L63" si="7">SUM(T5:U5)/SUM(O5:U5)</f>
        <v>0</v>
      </c>
      <c r="M5" s="47">
        <f t="shared" ref="M5:M63" si="8">SUM(AB5:AC5)/SUM(W5:AC5)</f>
        <v>0</v>
      </c>
      <c r="N5" s="48">
        <f>LOOKUP(2,1/('Feat-Func-Development'!$AF$4:$EU$4&amp;'Feat-Func-Development'!$AF$5:$EU$5='aggregated FIP Data Prog2'!$A5&amp;'aggregated FIP Data Prog2'!$N$1),'Feat-Func-Development'!$AF$57:$EU$57)</f>
        <v>0</v>
      </c>
      <c r="O5" s="48">
        <f>LOOKUP(2,1/('Feat-Func-Development'!$AF$4:$EU$4&amp;'Feat-Func-Development'!$AF$5:$EU$5='aggregated FIP Data Prog2'!$A5&amp;'aggregated FIP Data Prog2'!$N$1),'Feat-Func-Development'!$AF$58:$EU$58)</f>
        <v>0</v>
      </c>
      <c r="P5" s="48">
        <f>LOOKUP(2,1/('Feat-Func-Development'!$AF$4:$EU$4&amp;'Feat-Func-Development'!$AF$5:$EU$5='aggregated FIP Data Prog2'!$A5&amp;'aggregated FIP Data Prog2'!$N$1),'Feat-Func-Development'!$AF$59:$EU$59)</f>
        <v>5</v>
      </c>
      <c r="Q5" s="48">
        <f>LOOKUP(2,1/('Feat-Func-Development'!$AF$4:$EU$4&amp;'Feat-Func-Development'!$AF$5:$EU$5='aggregated FIP Data Prog2'!$A5&amp;'aggregated FIP Data Prog2'!$N$1),'Feat-Func-Development'!$AF$60:$EU$60)</f>
        <v>0</v>
      </c>
      <c r="R5" s="48">
        <f>LOOKUP(2,1/('Feat-Func-Development'!$AF$4:$EU$4&amp;'Feat-Func-Development'!$AF$5:$EU$5='aggregated FIP Data Prog2'!$A5&amp;'aggregated FIP Data Prog2'!$N$1),'Feat-Func-Development'!$AF$61:$EU$61)</f>
        <v>0</v>
      </c>
      <c r="S5" s="48">
        <f>LOOKUP(2,1/('Feat-Func-Development'!$AF$4:$EU$4&amp;'Feat-Func-Development'!$AF$5:$EU$5='aggregated FIP Data Prog2'!$A5&amp;'aggregated FIP Data Prog2'!$N$1),'Feat-Func-Development'!$AF$62:$EU$62)</f>
        <v>0</v>
      </c>
      <c r="T5" s="48">
        <f>LOOKUP(2,1/('Feat-Func-Development'!$AF$4:$EU$4&amp;'Feat-Func-Development'!$AF$5:$EU$5='aggregated FIP Data Prog2'!$A5&amp;'aggregated FIP Data Prog2'!$N$1),'Feat-Func-Development'!$AF$63:$EU$63)</f>
        <v>0</v>
      </c>
      <c r="U5" s="48">
        <f>LOOKUP(2,1/('Feat-Func-Development'!$AF$4:$EU$4&amp;'Feat-Func-Development'!$AF$5:$EU$5='aggregated FIP Data Prog2'!$A5&amp;'aggregated FIP Data Prog2'!$N$1),'Feat-Func-Development'!$AF$64:$EU$64)</f>
        <v>0</v>
      </c>
      <c r="V5" s="29">
        <f>LOOKUP(2,1/('Feat-Func-Development'!$AF$4:$EU$4&amp;'Feat-Func-Development'!$AF$5:$EU$5='aggregated FIP Data Prog2'!$A5&amp;'aggregated FIP Data Prog2'!$V$1),'Feat-Func-Development'!$AF$57:$EU$57)</f>
        <v>0</v>
      </c>
      <c r="W5" s="29">
        <f>LOOKUP(2,1/('Feat-Func-Development'!$AF$4:$EU$4&amp;'Feat-Func-Development'!$AF$5:$EU$5='aggregated FIP Data Prog2'!$A5&amp;'aggregated FIP Data Prog2'!$V$1),'Feat-Func-Development'!$AF$58:$EU$58)</f>
        <v>0</v>
      </c>
      <c r="X5" s="29">
        <f>LOOKUP(2,1/('Feat-Func-Development'!$AF$4:$EU$4&amp;'Feat-Func-Development'!$AF$5:$EU$5='aggregated FIP Data Prog2'!$A5&amp;'aggregated FIP Data Prog2'!$V$1),'Feat-Func-Development'!$AF$59:$EU$59)</f>
        <v>5</v>
      </c>
      <c r="Y5" s="29">
        <f>LOOKUP(2,1/('Feat-Func-Development'!$AF$4:$EU$4&amp;'Feat-Func-Development'!$AF$5:$EU$5='aggregated FIP Data Prog2'!$A5&amp;'aggregated FIP Data Prog2'!$V$1),'Feat-Func-Development'!$AF$60:$EU$60)</f>
        <v>0</v>
      </c>
      <c r="Z5" s="29">
        <f>LOOKUP(2,1/('Feat-Func-Development'!$AF$4:$EU$4&amp;'Feat-Func-Development'!$AF$5:$EU$5='aggregated FIP Data Prog2'!$A5&amp;'aggregated FIP Data Prog2'!$V$1),'Feat-Func-Development'!$AF$61:$EU$61)</f>
        <v>0</v>
      </c>
      <c r="AA5" s="29">
        <f>LOOKUP(2,1/('Feat-Func-Development'!$AF$4:$EU$4&amp;'Feat-Func-Development'!$AF$5:$EU$5='aggregated FIP Data Prog2'!$A5&amp;'aggregated FIP Data Prog2'!$V$1),'Feat-Func-Development'!$AF$62:$EU$62)</f>
        <v>0</v>
      </c>
      <c r="AB5" s="29">
        <f>LOOKUP(2,1/('Feat-Func-Development'!$AF$4:$EU$4&amp;'Feat-Func-Development'!$AF$5:$EU$5='aggregated FIP Data Prog2'!$A5&amp;'aggregated FIP Data Prog2'!$V$1),'Feat-Func-Development'!$AF$63:$EU$63)</f>
        <v>0</v>
      </c>
      <c r="AC5" s="29">
        <f>LOOKUP(2,1/('Feat-Func-Development'!$AF$4:$EU$4&amp;'Feat-Func-Development'!$AF$5:$EU$5='aggregated FIP Data Prog2'!$A5&amp;'aggregated FIP Data Prog2'!$V$1),'Feat-Func-Development'!$AF$64:$EU$64)</f>
        <v>0</v>
      </c>
    </row>
    <row r="6" spans="1:29">
      <c r="A6" s="43">
        <f t="shared" ref="A6:A63" si="9">LastDayMonth(A5)</f>
        <v>60</v>
      </c>
      <c r="B6" s="44">
        <f>IF(C6="","",HLOOKUP(C6,'Configuration | Scaling'!$E$13:$Y$23,4,FALSE))</f>
        <v>34</v>
      </c>
      <c r="C6" s="29" t="str">
        <f>IF(COUNTIF(C$4:C5,LOOKUP(A6,'Configuration | Scaling'!$E$16:$Y$16,_GPDS__List))=0,LOOKUP(A6,'Configuration | Scaling'!$E$16:$Y$16,_GPDS__List),"")</f>
        <v>PSC</v>
      </c>
      <c r="D6" s="29"/>
      <c r="E6" s="45">
        <f t="shared" si="0"/>
        <v>33</v>
      </c>
      <c r="F6" s="46">
        <f t="shared" si="1"/>
        <v>0</v>
      </c>
      <c r="G6" s="46">
        <f t="shared" si="2"/>
        <v>0</v>
      </c>
      <c r="H6" s="46">
        <f t="shared" si="3"/>
        <v>1</v>
      </c>
      <c r="I6" s="46">
        <f t="shared" si="4"/>
        <v>1</v>
      </c>
      <c r="J6" s="46">
        <f t="shared" si="5"/>
        <v>0</v>
      </c>
      <c r="K6" s="46">
        <f t="shared" si="6"/>
        <v>0</v>
      </c>
      <c r="L6" s="46">
        <f t="shared" si="7"/>
        <v>0</v>
      </c>
      <c r="M6" s="47">
        <f t="shared" si="8"/>
        <v>0</v>
      </c>
      <c r="N6" s="48">
        <f>LOOKUP(2,1/('Feat-Func-Development'!$AF$4:$EU$4&amp;'Feat-Func-Development'!$AF$5:$EU$5='aggregated FIP Data Prog2'!$A6&amp;'aggregated FIP Data Prog2'!$N$1),'Feat-Func-Development'!$AF$57:$EU$57)</f>
        <v>0</v>
      </c>
      <c r="O6" s="48">
        <f>LOOKUP(2,1/('Feat-Func-Development'!$AF$4:$EU$4&amp;'Feat-Func-Development'!$AF$5:$EU$5='aggregated FIP Data Prog2'!$A6&amp;'aggregated FIP Data Prog2'!$N$1),'Feat-Func-Development'!$AF$58:$EU$58)</f>
        <v>0</v>
      </c>
      <c r="P6" s="48">
        <f>LOOKUP(2,1/('Feat-Func-Development'!$AF$4:$EU$4&amp;'Feat-Func-Development'!$AF$5:$EU$5='aggregated FIP Data Prog2'!$A6&amp;'aggregated FIP Data Prog2'!$N$1),'Feat-Func-Development'!$AF$59:$EU$59)</f>
        <v>5</v>
      </c>
      <c r="Q6" s="48">
        <f>LOOKUP(2,1/('Feat-Func-Development'!$AF$4:$EU$4&amp;'Feat-Func-Development'!$AF$5:$EU$5='aggregated FIP Data Prog2'!$A6&amp;'aggregated FIP Data Prog2'!$N$1),'Feat-Func-Development'!$AF$60:$EU$60)</f>
        <v>0</v>
      </c>
      <c r="R6" s="48">
        <f>LOOKUP(2,1/('Feat-Func-Development'!$AF$4:$EU$4&amp;'Feat-Func-Development'!$AF$5:$EU$5='aggregated FIP Data Prog2'!$A6&amp;'aggregated FIP Data Prog2'!$N$1),'Feat-Func-Development'!$AF$61:$EU$61)</f>
        <v>0</v>
      </c>
      <c r="S6" s="48">
        <f>LOOKUP(2,1/('Feat-Func-Development'!$AF$4:$EU$4&amp;'Feat-Func-Development'!$AF$5:$EU$5='aggregated FIP Data Prog2'!$A6&amp;'aggregated FIP Data Prog2'!$N$1),'Feat-Func-Development'!$AF$62:$EU$62)</f>
        <v>0</v>
      </c>
      <c r="T6" s="48">
        <f>LOOKUP(2,1/('Feat-Func-Development'!$AF$4:$EU$4&amp;'Feat-Func-Development'!$AF$5:$EU$5='aggregated FIP Data Prog2'!$A6&amp;'aggregated FIP Data Prog2'!$N$1),'Feat-Func-Development'!$AF$63:$EU$63)</f>
        <v>0</v>
      </c>
      <c r="U6" s="48">
        <f>LOOKUP(2,1/('Feat-Func-Development'!$AF$4:$EU$4&amp;'Feat-Func-Development'!$AF$5:$EU$5='aggregated FIP Data Prog2'!$A6&amp;'aggregated FIP Data Prog2'!$N$1),'Feat-Func-Development'!$AF$64:$EU$64)</f>
        <v>0</v>
      </c>
      <c r="V6" s="29">
        <f>LOOKUP(2,1/('Feat-Func-Development'!$AF$4:$EU$4&amp;'Feat-Func-Development'!$AF$5:$EU$5='aggregated FIP Data Prog2'!$A6&amp;'aggregated FIP Data Prog2'!$V$1),'Feat-Func-Development'!$AF$57:$EU$57)</f>
        <v>0</v>
      </c>
      <c r="W6" s="29">
        <f>LOOKUP(2,1/('Feat-Func-Development'!$AF$4:$EU$4&amp;'Feat-Func-Development'!$AF$5:$EU$5='aggregated FIP Data Prog2'!$A6&amp;'aggregated FIP Data Prog2'!$V$1),'Feat-Func-Development'!$AF$58:$EU$58)</f>
        <v>0</v>
      </c>
      <c r="X6" s="29">
        <f>LOOKUP(2,1/('Feat-Func-Development'!$AF$4:$EU$4&amp;'Feat-Func-Development'!$AF$5:$EU$5='aggregated FIP Data Prog2'!$A6&amp;'aggregated FIP Data Prog2'!$V$1),'Feat-Func-Development'!$AF$59:$EU$59)</f>
        <v>5</v>
      </c>
      <c r="Y6" s="29">
        <f>LOOKUP(2,1/('Feat-Func-Development'!$AF$4:$EU$4&amp;'Feat-Func-Development'!$AF$5:$EU$5='aggregated FIP Data Prog2'!$A6&amp;'aggregated FIP Data Prog2'!$V$1),'Feat-Func-Development'!$AF$60:$EU$60)</f>
        <v>0</v>
      </c>
      <c r="Z6" s="29">
        <f>LOOKUP(2,1/('Feat-Func-Development'!$AF$4:$EU$4&amp;'Feat-Func-Development'!$AF$5:$EU$5='aggregated FIP Data Prog2'!$A6&amp;'aggregated FIP Data Prog2'!$V$1),'Feat-Func-Development'!$AF$61:$EU$61)</f>
        <v>0</v>
      </c>
      <c r="AA6" s="29">
        <f>LOOKUP(2,1/('Feat-Func-Development'!$AF$4:$EU$4&amp;'Feat-Func-Development'!$AF$5:$EU$5='aggregated FIP Data Prog2'!$A6&amp;'aggregated FIP Data Prog2'!$V$1),'Feat-Func-Development'!$AF$62:$EU$62)</f>
        <v>0</v>
      </c>
      <c r="AB6" s="29">
        <f>LOOKUP(2,1/('Feat-Func-Development'!$AF$4:$EU$4&amp;'Feat-Func-Development'!$AF$5:$EU$5='aggregated FIP Data Prog2'!$A6&amp;'aggregated FIP Data Prog2'!$V$1),'Feat-Func-Development'!$AF$63:$EU$63)</f>
        <v>0</v>
      </c>
      <c r="AC6" s="29">
        <f>LOOKUP(2,1/('Feat-Func-Development'!$AF$4:$EU$4&amp;'Feat-Func-Development'!$AF$5:$EU$5='aggregated FIP Data Prog2'!$A6&amp;'aggregated FIP Data Prog2'!$V$1),'Feat-Func-Development'!$AF$64:$EU$64)</f>
        <v>0</v>
      </c>
    </row>
    <row r="7" spans="1:29">
      <c r="A7" s="43">
        <f t="shared" si="9"/>
        <v>91</v>
      </c>
      <c r="B7" s="44">
        <f>IF(C7="","",HLOOKUP(C7,'Configuration | Scaling'!$E$13:$Y$23,4,FALSE))</f>
        <v>61</v>
      </c>
      <c r="C7" s="29" t="str">
        <f>IF(COUNTIF(C$4:C6,LOOKUP(A7,'Configuration | Scaling'!$E$16:$Y$16,_GPDS__List))=0,LOOKUP(A7,'Configuration | Scaling'!$E$16:$Y$16,_GPDS__List),"")</f>
        <v>UPV0 Start</v>
      </c>
      <c r="D7" s="29"/>
      <c r="E7" s="45">
        <f t="shared" si="0"/>
        <v>60</v>
      </c>
      <c r="F7" s="49">
        <f t="shared" si="1"/>
        <v>0</v>
      </c>
      <c r="G7" s="49">
        <f t="shared" si="2"/>
        <v>0</v>
      </c>
      <c r="H7" s="49">
        <f t="shared" si="3"/>
        <v>1</v>
      </c>
      <c r="I7" s="49">
        <f t="shared" si="4"/>
        <v>1</v>
      </c>
      <c r="J7" s="49">
        <f t="shared" si="5"/>
        <v>1</v>
      </c>
      <c r="K7" s="49">
        <f t="shared" si="6"/>
        <v>0</v>
      </c>
      <c r="L7" s="49">
        <f t="shared" si="7"/>
        <v>0</v>
      </c>
      <c r="M7" s="50">
        <f t="shared" si="8"/>
        <v>0</v>
      </c>
      <c r="N7" s="48">
        <f>LOOKUP(2,1/('Feat-Func-Development'!$AF$4:$EU$4&amp;'Feat-Func-Development'!$AF$5:$EU$5='aggregated FIP Data Prog2'!$A7&amp;'aggregated FIP Data Prog2'!$N$1),'Feat-Func-Development'!$AF$57:$EU$57)</f>
        <v>0</v>
      </c>
      <c r="O7" s="48">
        <f>LOOKUP(2,1/('Feat-Func-Development'!$AF$4:$EU$4&amp;'Feat-Func-Development'!$AF$5:$EU$5='aggregated FIP Data Prog2'!$A7&amp;'aggregated FIP Data Prog2'!$N$1),'Feat-Func-Development'!$AF$58:$EU$58)</f>
        <v>0</v>
      </c>
      <c r="P7" s="48">
        <f>LOOKUP(2,1/('Feat-Func-Development'!$AF$4:$EU$4&amp;'Feat-Func-Development'!$AF$5:$EU$5='aggregated FIP Data Prog2'!$A7&amp;'aggregated FIP Data Prog2'!$N$1),'Feat-Func-Development'!$AF$59:$EU$59)</f>
        <v>0</v>
      </c>
      <c r="Q7" s="48">
        <f>LOOKUP(2,1/('Feat-Func-Development'!$AF$4:$EU$4&amp;'Feat-Func-Development'!$AF$5:$EU$5='aggregated FIP Data Prog2'!$A7&amp;'aggregated FIP Data Prog2'!$N$1),'Feat-Func-Development'!$AF$60:$EU$60)</f>
        <v>0</v>
      </c>
      <c r="R7" s="48">
        <f>LOOKUP(2,1/('Feat-Func-Development'!$AF$4:$EU$4&amp;'Feat-Func-Development'!$AF$5:$EU$5='aggregated FIP Data Prog2'!$A7&amp;'aggregated FIP Data Prog2'!$N$1),'Feat-Func-Development'!$AF$61:$EU$61)</f>
        <v>5</v>
      </c>
      <c r="S7" s="48">
        <f>LOOKUP(2,1/('Feat-Func-Development'!$AF$4:$EU$4&amp;'Feat-Func-Development'!$AF$5:$EU$5='aggregated FIP Data Prog2'!$A7&amp;'aggregated FIP Data Prog2'!$N$1),'Feat-Func-Development'!$AF$62:$EU$62)</f>
        <v>0</v>
      </c>
      <c r="T7" s="48">
        <f>LOOKUP(2,1/('Feat-Func-Development'!$AF$4:$EU$4&amp;'Feat-Func-Development'!$AF$5:$EU$5='aggregated FIP Data Prog2'!$A7&amp;'aggregated FIP Data Prog2'!$N$1),'Feat-Func-Development'!$AF$63:$EU$63)</f>
        <v>0</v>
      </c>
      <c r="U7" s="48">
        <f>LOOKUP(2,1/('Feat-Func-Development'!$AF$4:$EU$4&amp;'Feat-Func-Development'!$AF$5:$EU$5='aggregated FIP Data Prog2'!$A7&amp;'aggregated FIP Data Prog2'!$N$1),'Feat-Func-Development'!$AF$64:$EU$64)</f>
        <v>0</v>
      </c>
      <c r="V7" s="29">
        <f>LOOKUP(2,1/('Feat-Func-Development'!$AF$4:$EU$4&amp;'Feat-Func-Development'!$AF$5:$EU$5='aggregated FIP Data Prog2'!$A7&amp;'aggregated FIP Data Prog2'!$V$1),'Feat-Func-Development'!$AF$57:$EU$57)</f>
        <v>0</v>
      </c>
      <c r="W7" s="29">
        <f>LOOKUP(2,1/('Feat-Func-Development'!$AF$4:$EU$4&amp;'Feat-Func-Development'!$AF$5:$EU$5='aggregated FIP Data Prog2'!$A7&amp;'aggregated FIP Data Prog2'!$V$1),'Feat-Func-Development'!$AF$58:$EU$58)</f>
        <v>0</v>
      </c>
      <c r="X7" s="29">
        <f>LOOKUP(2,1/('Feat-Func-Development'!$AF$4:$EU$4&amp;'Feat-Func-Development'!$AF$5:$EU$5='aggregated FIP Data Prog2'!$A7&amp;'aggregated FIP Data Prog2'!$V$1),'Feat-Func-Development'!$AF$59:$EU$59)</f>
        <v>1</v>
      </c>
      <c r="Y7" s="29">
        <f>LOOKUP(2,1/('Feat-Func-Development'!$AF$4:$EU$4&amp;'Feat-Func-Development'!$AF$5:$EU$5='aggregated FIP Data Prog2'!$A7&amp;'aggregated FIP Data Prog2'!$V$1),'Feat-Func-Development'!$AF$60:$EU$60)</f>
        <v>4</v>
      </c>
      <c r="Z7" s="29">
        <f>LOOKUP(2,1/('Feat-Func-Development'!$AF$4:$EU$4&amp;'Feat-Func-Development'!$AF$5:$EU$5='aggregated FIP Data Prog2'!$A7&amp;'aggregated FIP Data Prog2'!$V$1),'Feat-Func-Development'!$AF$61:$EU$61)</f>
        <v>0</v>
      </c>
      <c r="AA7" s="29">
        <f>LOOKUP(2,1/('Feat-Func-Development'!$AF$4:$EU$4&amp;'Feat-Func-Development'!$AF$5:$EU$5='aggregated FIP Data Prog2'!$A7&amp;'aggregated FIP Data Prog2'!$V$1),'Feat-Func-Development'!$AF$62:$EU$62)</f>
        <v>0</v>
      </c>
      <c r="AB7" s="29">
        <f>LOOKUP(2,1/('Feat-Func-Development'!$AF$4:$EU$4&amp;'Feat-Func-Development'!$AF$5:$EU$5='aggregated FIP Data Prog2'!$A7&amp;'aggregated FIP Data Prog2'!$V$1),'Feat-Func-Development'!$AF$63:$EU$63)</f>
        <v>0</v>
      </c>
      <c r="AC7" s="29">
        <f>LOOKUP(2,1/('Feat-Func-Development'!$AF$4:$EU$4&amp;'Feat-Func-Development'!$AF$5:$EU$5='aggregated FIP Data Prog2'!$A7&amp;'aggregated FIP Data Prog2'!$V$1),'Feat-Func-Development'!$AF$64:$EU$64)</f>
        <v>0</v>
      </c>
    </row>
    <row r="8" spans="1:29">
      <c r="A8" s="43">
        <f t="shared" si="9"/>
        <v>121</v>
      </c>
      <c r="B8" s="44">
        <f>IF(C8="","",HLOOKUP(C8,'Configuration | Scaling'!$E$13:$Y$23,4,FALSE))</f>
        <v>94</v>
      </c>
      <c r="C8" s="29" t="str">
        <f>IF(COUNTIF(C$4:C7,LOOKUP(A8,'Configuration | Scaling'!$E$16:$Y$16,_GPDS__List))=0,LOOKUP(A8,'Configuration | Scaling'!$E$16:$Y$16,_GPDS__List),"")</f>
        <v>UPV0</v>
      </c>
      <c r="D8" s="29" t="s">
        <v>374</v>
      </c>
      <c r="E8" s="45">
        <f t="shared" si="0"/>
        <v>93</v>
      </c>
      <c r="F8" s="49">
        <f t="shared" si="1"/>
        <v>0</v>
      </c>
      <c r="G8" s="49">
        <f t="shared" si="2"/>
        <v>0</v>
      </c>
      <c r="H8" s="49">
        <f t="shared" si="3"/>
        <v>1</v>
      </c>
      <c r="I8" s="49">
        <f t="shared" si="4"/>
        <v>1</v>
      </c>
      <c r="J8" s="49">
        <f t="shared" si="5"/>
        <v>1</v>
      </c>
      <c r="K8" s="49">
        <f t="shared" si="6"/>
        <v>0</v>
      </c>
      <c r="L8" s="49">
        <f t="shared" si="7"/>
        <v>0</v>
      </c>
      <c r="M8" s="50">
        <f t="shared" si="8"/>
        <v>0</v>
      </c>
      <c r="N8" s="48">
        <f>LOOKUP(2,1/('Feat-Func-Development'!$AF$4:$EU$4&amp;'Feat-Func-Development'!$AF$5:$EU$5='aggregated FIP Data Prog2'!$A8&amp;'aggregated FIP Data Prog2'!$N$1),'Feat-Func-Development'!$AF$57:$EU$57)</f>
        <v>0</v>
      </c>
      <c r="O8" s="48">
        <f>LOOKUP(2,1/('Feat-Func-Development'!$AF$4:$EU$4&amp;'Feat-Func-Development'!$AF$5:$EU$5='aggregated FIP Data Prog2'!$A8&amp;'aggregated FIP Data Prog2'!$N$1),'Feat-Func-Development'!$AF$58:$EU$58)</f>
        <v>0</v>
      </c>
      <c r="P8" s="48">
        <f>LOOKUP(2,1/('Feat-Func-Development'!$AF$4:$EU$4&amp;'Feat-Func-Development'!$AF$5:$EU$5='aggregated FIP Data Prog2'!$A8&amp;'aggregated FIP Data Prog2'!$N$1),'Feat-Func-Development'!$AF$59:$EU$59)</f>
        <v>0</v>
      </c>
      <c r="Q8" s="48">
        <f>LOOKUP(2,1/('Feat-Func-Development'!$AF$4:$EU$4&amp;'Feat-Func-Development'!$AF$5:$EU$5='aggregated FIP Data Prog2'!$A8&amp;'aggregated FIP Data Prog2'!$N$1),'Feat-Func-Development'!$AF$60:$EU$60)</f>
        <v>0</v>
      </c>
      <c r="R8" s="48">
        <f>LOOKUP(2,1/('Feat-Func-Development'!$AF$4:$EU$4&amp;'Feat-Func-Development'!$AF$5:$EU$5='aggregated FIP Data Prog2'!$A8&amp;'aggregated FIP Data Prog2'!$N$1),'Feat-Func-Development'!$AF$61:$EU$61)</f>
        <v>5</v>
      </c>
      <c r="S8" s="48">
        <f>LOOKUP(2,1/('Feat-Func-Development'!$AF$4:$EU$4&amp;'Feat-Func-Development'!$AF$5:$EU$5='aggregated FIP Data Prog2'!$A8&amp;'aggregated FIP Data Prog2'!$N$1),'Feat-Func-Development'!$AF$62:$EU$62)</f>
        <v>0</v>
      </c>
      <c r="T8" s="48">
        <f>LOOKUP(2,1/('Feat-Func-Development'!$AF$4:$EU$4&amp;'Feat-Func-Development'!$AF$5:$EU$5='aggregated FIP Data Prog2'!$A8&amp;'aggregated FIP Data Prog2'!$N$1),'Feat-Func-Development'!$AF$63:$EU$63)</f>
        <v>0</v>
      </c>
      <c r="U8" s="48">
        <f>LOOKUP(2,1/('Feat-Func-Development'!$AF$4:$EU$4&amp;'Feat-Func-Development'!$AF$5:$EU$5='aggregated FIP Data Prog2'!$A8&amp;'aggregated FIP Data Prog2'!$N$1),'Feat-Func-Development'!$AF$64:$EU$64)</f>
        <v>0</v>
      </c>
      <c r="V8" s="29">
        <f>LOOKUP(2,1/('Feat-Func-Development'!$AF$4:$EU$4&amp;'Feat-Func-Development'!$AF$5:$EU$5='aggregated FIP Data Prog2'!$A8&amp;'aggregated FIP Data Prog2'!$V$1),'Feat-Func-Development'!$AF$57:$EU$57)</f>
        <v>0</v>
      </c>
      <c r="W8" s="29">
        <f>LOOKUP(2,1/('Feat-Func-Development'!$AF$4:$EU$4&amp;'Feat-Func-Development'!$AF$5:$EU$5='aggregated FIP Data Prog2'!$A8&amp;'aggregated FIP Data Prog2'!$V$1),'Feat-Func-Development'!$AF$58:$EU$58)</f>
        <v>0</v>
      </c>
      <c r="X8" s="29">
        <f>LOOKUP(2,1/('Feat-Func-Development'!$AF$4:$EU$4&amp;'Feat-Func-Development'!$AF$5:$EU$5='aggregated FIP Data Prog2'!$A8&amp;'aggregated FIP Data Prog2'!$V$1),'Feat-Func-Development'!$AF$59:$EU$59)</f>
        <v>1</v>
      </c>
      <c r="Y8" s="29">
        <f>LOOKUP(2,1/('Feat-Func-Development'!$AF$4:$EU$4&amp;'Feat-Func-Development'!$AF$5:$EU$5='aggregated FIP Data Prog2'!$A8&amp;'aggregated FIP Data Prog2'!$V$1),'Feat-Func-Development'!$AF$60:$EU$60)</f>
        <v>4</v>
      </c>
      <c r="Z8" s="29">
        <f>LOOKUP(2,1/('Feat-Func-Development'!$AF$4:$EU$4&amp;'Feat-Func-Development'!$AF$5:$EU$5='aggregated FIP Data Prog2'!$A8&amp;'aggregated FIP Data Prog2'!$V$1),'Feat-Func-Development'!$AF$61:$EU$61)</f>
        <v>0</v>
      </c>
      <c r="AA8" s="29">
        <f>LOOKUP(2,1/('Feat-Func-Development'!$AF$4:$EU$4&amp;'Feat-Func-Development'!$AF$5:$EU$5='aggregated FIP Data Prog2'!$A8&amp;'aggregated FIP Data Prog2'!$V$1),'Feat-Func-Development'!$AF$62:$EU$62)</f>
        <v>0</v>
      </c>
      <c r="AB8" s="29">
        <f>LOOKUP(2,1/('Feat-Func-Development'!$AF$4:$EU$4&amp;'Feat-Func-Development'!$AF$5:$EU$5='aggregated FIP Data Prog2'!$A8&amp;'aggregated FIP Data Prog2'!$V$1),'Feat-Func-Development'!$AF$63:$EU$63)</f>
        <v>0</v>
      </c>
      <c r="AC8" s="29">
        <f>LOOKUP(2,1/('Feat-Func-Development'!$AF$4:$EU$4&amp;'Feat-Func-Development'!$AF$5:$EU$5='aggregated FIP Data Prog2'!$A8&amp;'aggregated FIP Data Prog2'!$V$1),'Feat-Func-Development'!$AF$64:$EU$64)</f>
        <v>0</v>
      </c>
    </row>
    <row r="9" spans="1:29">
      <c r="A9" s="43">
        <f t="shared" si="9"/>
        <v>152</v>
      </c>
      <c r="B9" s="44">
        <f>IF(C9="","",HLOOKUP(C9,'Configuration | Scaling'!$E$13:$Y$23,4,FALSE))</f>
        <v>122</v>
      </c>
      <c r="C9" s="29" t="str">
        <f>IF(COUNTIF(C$4:C8,LOOKUP(A9,'Configuration | Scaling'!$E$16:$Y$16,_GPDS__List))=0,LOOKUP(A9,'Configuration | Scaling'!$E$16:$Y$16,_GPDS__List),"")</f>
        <v>UPV1</v>
      </c>
      <c r="D9" s="29" t="s">
        <v>375</v>
      </c>
      <c r="E9" s="45">
        <f t="shared" si="0"/>
        <v>121</v>
      </c>
      <c r="F9" s="49">
        <f t="shared" si="1"/>
        <v>0</v>
      </c>
      <c r="G9" s="49">
        <f t="shared" si="2"/>
        <v>0</v>
      </c>
      <c r="H9" s="49">
        <f t="shared" si="3"/>
        <v>1</v>
      </c>
      <c r="I9" s="49">
        <f t="shared" si="4"/>
        <v>1</v>
      </c>
      <c r="J9" s="49">
        <f t="shared" si="5"/>
        <v>1</v>
      </c>
      <c r="K9" s="49">
        <f t="shared" si="6"/>
        <v>0</v>
      </c>
      <c r="L9" s="49">
        <f t="shared" si="7"/>
        <v>0</v>
      </c>
      <c r="M9" s="50">
        <f t="shared" si="8"/>
        <v>0</v>
      </c>
      <c r="N9" s="48">
        <f>LOOKUP(2,1/('Feat-Func-Development'!$AF$4:$EU$4&amp;'Feat-Func-Development'!$AF$5:$EU$5='aggregated FIP Data Prog2'!$A9&amp;'aggregated FIP Data Prog2'!$N$1),'Feat-Func-Development'!$AF$57:$EU$57)</f>
        <v>0</v>
      </c>
      <c r="O9" s="48">
        <f>LOOKUP(2,1/('Feat-Func-Development'!$AF$4:$EU$4&amp;'Feat-Func-Development'!$AF$5:$EU$5='aggregated FIP Data Prog2'!$A9&amp;'aggregated FIP Data Prog2'!$N$1),'Feat-Func-Development'!$AF$58:$EU$58)</f>
        <v>0</v>
      </c>
      <c r="P9" s="48">
        <f>LOOKUP(2,1/('Feat-Func-Development'!$AF$4:$EU$4&amp;'Feat-Func-Development'!$AF$5:$EU$5='aggregated FIP Data Prog2'!$A9&amp;'aggregated FIP Data Prog2'!$N$1),'Feat-Func-Development'!$AF$59:$EU$59)</f>
        <v>0</v>
      </c>
      <c r="Q9" s="48">
        <f>LOOKUP(2,1/('Feat-Func-Development'!$AF$4:$EU$4&amp;'Feat-Func-Development'!$AF$5:$EU$5='aggregated FIP Data Prog2'!$A9&amp;'aggregated FIP Data Prog2'!$N$1),'Feat-Func-Development'!$AF$60:$EU$60)</f>
        <v>0</v>
      </c>
      <c r="R9" s="48">
        <f>LOOKUP(2,1/('Feat-Func-Development'!$AF$4:$EU$4&amp;'Feat-Func-Development'!$AF$5:$EU$5='aggregated FIP Data Prog2'!$A9&amp;'aggregated FIP Data Prog2'!$N$1),'Feat-Func-Development'!$AF$61:$EU$61)</f>
        <v>5</v>
      </c>
      <c r="S9" s="48">
        <f>LOOKUP(2,1/('Feat-Func-Development'!$AF$4:$EU$4&amp;'Feat-Func-Development'!$AF$5:$EU$5='aggregated FIP Data Prog2'!$A9&amp;'aggregated FIP Data Prog2'!$N$1),'Feat-Func-Development'!$AF$62:$EU$62)</f>
        <v>0</v>
      </c>
      <c r="T9" s="48">
        <f>LOOKUP(2,1/('Feat-Func-Development'!$AF$4:$EU$4&amp;'Feat-Func-Development'!$AF$5:$EU$5='aggregated FIP Data Prog2'!$A9&amp;'aggregated FIP Data Prog2'!$N$1),'Feat-Func-Development'!$AF$63:$EU$63)</f>
        <v>0</v>
      </c>
      <c r="U9" s="48">
        <f>LOOKUP(2,1/('Feat-Func-Development'!$AF$4:$EU$4&amp;'Feat-Func-Development'!$AF$5:$EU$5='aggregated FIP Data Prog2'!$A9&amp;'aggregated FIP Data Prog2'!$N$1),'Feat-Func-Development'!$AF$64:$EU$64)</f>
        <v>0</v>
      </c>
      <c r="V9" s="29">
        <f>LOOKUP(2,1/('Feat-Func-Development'!$AF$4:$EU$4&amp;'Feat-Func-Development'!$AF$5:$EU$5='aggregated FIP Data Prog2'!$A9&amp;'aggregated FIP Data Prog2'!$V$1),'Feat-Func-Development'!$AF$57:$EU$57)</f>
        <v>0</v>
      </c>
      <c r="W9" s="29">
        <f>LOOKUP(2,1/('Feat-Func-Development'!$AF$4:$EU$4&amp;'Feat-Func-Development'!$AF$5:$EU$5='aggregated FIP Data Prog2'!$A9&amp;'aggregated FIP Data Prog2'!$V$1),'Feat-Func-Development'!$AF$58:$EU$58)</f>
        <v>0</v>
      </c>
      <c r="X9" s="29">
        <f>LOOKUP(2,1/('Feat-Func-Development'!$AF$4:$EU$4&amp;'Feat-Func-Development'!$AF$5:$EU$5='aggregated FIP Data Prog2'!$A9&amp;'aggregated FIP Data Prog2'!$V$1),'Feat-Func-Development'!$AF$59:$EU$59)</f>
        <v>1</v>
      </c>
      <c r="Y9" s="29">
        <f>LOOKUP(2,1/('Feat-Func-Development'!$AF$4:$EU$4&amp;'Feat-Func-Development'!$AF$5:$EU$5='aggregated FIP Data Prog2'!$A9&amp;'aggregated FIP Data Prog2'!$V$1),'Feat-Func-Development'!$AF$60:$EU$60)</f>
        <v>4</v>
      </c>
      <c r="Z9" s="29">
        <f>LOOKUP(2,1/('Feat-Func-Development'!$AF$4:$EU$4&amp;'Feat-Func-Development'!$AF$5:$EU$5='aggregated FIP Data Prog2'!$A9&amp;'aggregated FIP Data Prog2'!$V$1),'Feat-Func-Development'!$AF$61:$EU$61)</f>
        <v>0</v>
      </c>
      <c r="AA9" s="29">
        <f>LOOKUP(2,1/('Feat-Func-Development'!$AF$4:$EU$4&amp;'Feat-Func-Development'!$AF$5:$EU$5='aggregated FIP Data Prog2'!$A9&amp;'aggregated FIP Data Prog2'!$V$1),'Feat-Func-Development'!$AF$62:$EU$62)</f>
        <v>0</v>
      </c>
      <c r="AB9" s="29">
        <f>LOOKUP(2,1/('Feat-Func-Development'!$AF$4:$EU$4&amp;'Feat-Func-Development'!$AF$5:$EU$5='aggregated FIP Data Prog2'!$A9&amp;'aggregated FIP Data Prog2'!$V$1),'Feat-Func-Development'!$AF$63:$EU$63)</f>
        <v>0</v>
      </c>
      <c r="AC9" s="29">
        <f>LOOKUP(2,1/('Feat-Func-Development'!$AF$4:$EU$4&amp;'Feat-Func-Development'!$AF$5:$EU$5='aggregated FIP Data Prog2'!$A9&amp;'aggregated FIP Data Prog2'!$V$1),'Feat-Func-Development'!$AF$64:$EU$64)</f>
        <v>0</v>
      </c>
    </row>
    <row r="10" spans="1:29">
      <c r="A10" s="43">
        <f t="shared" si="9"/>
        <v>182</v>
      </c>
      <c r="B10" s="44" t="str">
        <f>IF(C10="","",HLOOKUP(C10,'Configuration | Scaling'!$E$13:$Y$23,4,FALSE))</f>
        <v/>
      </c>
      <c r="C10" s="29" t="str">
        <f>IF(COUNTIF(C$4:C9,LOOKUP(A10,'Configuration | Scaling'!$E$16:$Y$16,_GPDS__List))=0,LOOKUP(A10,'Configuration | Scaling'!$E$16:$Y$16,_GPDS__List),"")</f>
        <v/>
      </c>
      <c r="D10" s="29"/>
      <c r="E10" s="45">
        <f t="shared" si="0"/>
        <v>181</v>
      </c>
      <c r="F10" s="49">
        <f t="shared" si="1"/>
        <v>0</v>
      </c>
      <c r="G10" s="49">
        <f t="shared" si="2"/>
        <v>0</v>
      </c>
      <c r="H10" s="49">
        <f t="shared" si="3"/>
        <v>1</v>
      </c>
      <c r="I10" s="49">
        <f t="shared" si="4"/>
        <v>1</v>
      </c>
      <c r="J10" s="49">
        <f t="shared" si="5"/>
        <v>1</v>
      </c>
      <c r="K10" s="49">
        <f t="shared" si="6"/>
        <v>0</v>
      </c>
      <c r="L10" s="49">
        <f t="shared" si="7"/>
        <v>0</v>
      </c>
      <c r="M10" s="50">
        <f t="shared" si="8"/>
        <v>0</v>
      </c>
      <c r="N10" s="48">
        <f>LOOKUP(2,1/('Feat-Func-Development'!$AF$4:$EU$4&amp;'Feat-Func-Development'!$AF$5:$EU$5='aggregated FIP Data Prog2'!$A10&amp;'aggregated FIP Data Prog2'!$N$1),'Feat-Func-Development'!$AF$57:$EU$57)</f>
        <v>0</v>
      </c>
      <c r="O10" s="48">
        <f>LOOKUP(2,1/('Feat-Func-Development'!$AF$4:$EU$4&amp;'Feat-Func-Development'!$AF$5:$EU$5='aggregated FIP Data Prog2'!$A10&amp;'aggregated FIP Data Prog2'!$N$1),'Feat-Func-Development'!$AF$58:$EU$58)</f>
        <v>0</v>
      </c>
      <c r="P10" s="48">
        <f>LOOKUP(2,1/('Feat-Func-Development'!$AF$4:$EU$4&amp;'Feat-Func-Development'!$AF$5:$EU$5='aggregated FIP Data Prog2'!$A10&amp;'aggregated FIP Data Prog2'!$N$1),'Feat-Func-Development'!$AF$59:$EU$59)</f>
        <v>0</v>
      </c>
      <c r="Q10" s="48">
        <f>LOOKUP(2,1/('Feat-Func-Development'!$AF$4:$EU$4&amp;'Feat-Func-Development'!$AF$5:$EU$5='aggregated FIP Data Prog2'!$A10&amp;'aggregated FIP Data Prog2'!$N$1),'Feat-Func-Development'!$AF$60:$EU$60)</f>
        <v>0</v>
      </c>
      <c r="R10" s="48">
        <f>LOOKUP(2,1/('Feat-Func-Development'!$AF$4:$EU$4&amp;'Feat-Func-Development'!$AF$5:$EU$5='aggregated FIP Data Prog2'!$A10&amp;'aggregated FIP Data Prog2'!$N$1),'Feat-Func-Development'!$AF$61:$EU$61)</f>
        <v>5</v>
      </c>
      <c r="S10" s="48">
        <f>LOOKUP(2,1/('Feat-Func-Development'!$AF$4:$EU$4&amp;'Feat-Func-Development'!$AF$5:$EU$5='aggregated FIP Data Prog2'!$A10&amp;'aggregated FIP Data Prog2'!$N$1),'Feat-Func-Development'!$AF$62:$EU$62)</f>
        <v>0</v>
      </c>
      <c r="T10" s="48">
        <f>LOOKUP(2,1/('Feat-Func-Development'!$AF$4:$EU$4&amp;'Feat-Func-Development'!$AF$5:$EU$5='aggregated FIP Data Prog2'!$A10&amp;'aggregated FIP Data Prog2'!$N$1),'Feat-Func-Development'!$AF$63:$EU$63)</f>
        <v>0</v>
      </c>
      <c r="U10" s="48">
        <f>LOOKUP(2,1/('Feat-Func-Development'!$AF$4:$EU$4&amp;'Feat-Func-Development'!$AF$5:$EU$5='aggregated FIP Data Prog2'!$A10&amp;'aggregated FIP Data Prog2'!$N$1),'Feat-Func-Development'!$AF$64:$EU$64)</f>
        <v>0</v>
      </c>
      <c r="V10" s="29">
        <f>LOOKUP(2,1/('Feat-Func-Development'!$AF$4:$EU$4&amp;'Feat-Func-Development'!$AF$5:$EU$5='aggregated FIP Data Prog2'!$A10&amp;'aggregated FIP Data Prog2'!$V$1),'Feat-Func-Development'!$AF$57:$EU$57)</f>
        <v>0</v>
      </c>
      <c r="W10" s="29">
        <f>LOOKUP(2,1/('Feat-Func-Development'!$AF$4:$EU$4&amp;'Feat-Func-Development'!$AF$5:$EU$5='aggregated FIP Data Prog2'!$A10&amp;'aggregated FIP Data Prog2'!$V$1),'Feat-Func-Development'!$AF$58:$EU$58)</f>
        <v>0</v>
      </c>
      <c r="X10" s="29">
        <f>LOOKUP(2,1/('Feat-Func-Development'!$AF$4:$EU$4&amp;'Feat-Func-Development'!$AF$5:$EU$5='aggregated FIP Data Prog2'!$A10&amp;'aggregated FIP Data Prog2'!$V$1),'Feat-Func-Development'!$AF$59:$EU$59)</f>
        <v>1</v>
      </c>
      <c r="Y10" s="29">
        <f>LOOKUP(2,1/('Feat-Func-Development'!$AF$4:$EU$4&amp;'Feat-Func-Development'!$AF$5:$EU$5='aggregated FIP Data Prog2'!$A10&amp;'aggregated FIP Data Prog2'!$V$1),'Feat-Func-Development'!$AF$60:$EU$60)</f>
        <v>4</v>
      </c>
      <c r="Z10" s="29">
        <f>LOOKUP(2,1/('Feat-Func-Development'!$AF$4:$EU$4&amp;'Feat-Func-Development'!$AF$5:$EU$5='aggregated FIP Data Prog2'!$A10&amp;'aggregated FIP Data Prog2'!$V$1),'Feat-Func-Development'!$AF$61:$EU$61)</f>
        <v>0</v>
      </c>
      <c r="AA10" s="29">
        <f>LOOKUP(2,1/('Feat-Func-Development'!$AF$4:$EU$4&amp;'Feat-Func-Development'!$AF$5:$EU$5='aggregated FIP Data Prog2'!$A10&amp;'aggregated FIP Data Prog2'!$V$1),'Feat-Func-Development'!$AF$62:$EU$62)</f>
        <v>0</v>
      </c>
      <c r="AB10" s="29">
        <f>LOOKUP(2,1/('Feat-Func-Development'!$AF$4:$EU$4&amp;'Feat-Func-Development'!$AF$5:$EU$5='aggregated FIP Data Prog2'!$A10&amp;'aggregated FIP Data Prog2'!$V$1),'Feat-Func-Development'!$AF$63:$EU$63)</f>
        <v>0</v>
      </c>
      <c r="AC10" s="29">
        <f>LOOKUP(2,1/('Feat-Func-Development'!$AF$4:$EU$4&amp;'Feat-Func-Development'!$AF$5:$EU$5='aggregated FIP Data Prog2'!$A10&amp;'aggregated FIP Data Prog2'!$V$1),'Feat-Func-Development'!$AF$64:$EU$64)</f>
        <v>0</v>
      </c>
    </row>
    <row r="11" spans="1:29">
      <c r="A11" s="43">
        <f t="shared" si="9"/>
        <v>213</v>
      </c>
      <c r="B11" s="44" t="str">
        <f>IF(C11="","",HLOOKUP(C11,'Configuration | Scaling'!$E$13:$Y$23,4,FALSE))</f>
        <v/>
      </c>
      <c r="C11" s="29" t="str">
        <f>IF(COUNTIF(C$4:C10,LOOKUP(A11,'Configuration | Scaling'!$E$16:$Y$16,_GPDS__List))=0,LOOKUP(A11,'Configuration | Scaling'!$E$16:$Y$16,_GPDS__List),"")</f>
        <v/>
      </c>
      <c r="D11" s="29" t="s">
        <v>376</v>
      </c>
      <c r="E11" s="45">
        <f t="shared" si="0"/>
        <v>212</v>
      </c>
      <c r="F11" s="49">
        <f t="shared" si="1"/>
        <v>0</v>
      </c>
      <c r="G11" s="49">
        <f t="shared" si="2"/>
        <v>0</v>
      </c>
      <c r="H11" s="49">
        <f t="shared" si="3"/>
        <v>1</v>
      </c>
      <c r="I11" s="49">
        <f t="shared" si="4"/>
        <v>1</v>
      </c>
      <c r="J11" s="49">
        <f t="shared" si="5"/>
        <v>1</v>
      </c>
      <c r="K11" s="49">
        <f t="shared" si="6"/>
        <v>0</v>
      </c>
      <c r="L11" s="49">
        <f t="shared" si="7"/>
        <v>0</v>
      </c>
      <c r="M11" s="50">
        <f t="shared" si="8"/>
        <v>0</v>
      </c>
      <c r="N11" s="48">
        <f>LOOKUP(2,1/('Feat-Func-Development'!$AF$4:$EU$4&amp;'Feat-Func-Development'!$AF$5:$EU$5='aggregated FIP Data Prog2'!$A11&amp;'aggregated FIP Data Prog2'!$N$1),'Feat-Func-Development'!$AF$57:$EU$57)</f>
        <v>0</v>
      </c>
      <c r="O11" s="48">
        <f>LOOKUP(2,1/('Feat-Func-Development'!$AF$4:$EU$4&amp;'Feat-Func-Development'!$AF$5:$EU$5='aggregated FIP Data Prog2'!$A11&amp;'aggregated FIP Data Prog2'!$N$1),'Feat-Func-Development'!$AF$58:$EU$58)</f>
        <v>0</v>
      </c>
      <c r="P11" s="48">
        <f>LOOKUP(2,1/('Feat-Func-Development'!$AF$4:$EU$4&amp;'Feat-Func-Development'!$AF$5:$EU$5='aggregated FIP Data Prog2'!$A11&amp;'aggregated FIP Data Prog2'!$N$1),'Feat-Func-Development'!$AF$59:$EU$59)</f>
        <v>0</v>
      </c>
      <c r="Q11" s="48">
        <f>LOOKUP(2,1/('Feat-Func-Development'!$AF$4:$EU$4&amp;'Feat-Func-Development'!$AF$5:$EU$5='aggregated FIP Data Prog2'!$A11&amp;'aggregated FIP Data Prog2'!$N$1),'Feat-Func-Development'!$AF$60:$EU$60)</f>
        <v>0</v>
      </c>
      <c r="R11" s="48">
        <f>LOOKUP(2,1/('Feat-Func-Development'!$AF$4:$EU$4&amp;'Feat-Func-Development'!$AF$5:$EU$5='aggregated FIP Data Prog2'!$A11&amp;'aggregated FIP Data Prog2'!$N$1),'Feat-Func-Development'!$AF$61:$EU$61)</f>
        <v>5</v>
      </c>
      <c r="S11" s="48">
        <f>LOOKUP(2,1/('Feat-Func-Development'!$AF$4:$EU$4&amp;'Feat-Func-Development'!$AF$5:$EU$5='aggregated FIP Data Prog2'!$A11&amp;'aggregated FIP Data Prog2'!$N$1),'Feat-Func-Development'!$AF$62:$EU$62)</f>
        <v>0</v>
      </c>
      <c r="T11" s="48">
        <f>LOOKUP(2,1/('Feat-Func-Development'!$AF$4:$EU$4&amp;'Feat-Func-Development'!$AF$5:$EU$5='aggregated FIP Data Prog2'!$A11&amp;'aggregated FIP Data Prog2'!$N$1),'Feat-Func-Development'!$AF$63:$EU$63)</f>
        <v>0</v>
      </c>
      <c r="U11" s="48">
        <f>LOOKUP(2,1/('Feat-Func-Development'!$AF$4:$EU$4&amp;'Feat-Func-Development'!$AF$5:$EU$5='aggregated FIP Data Prog2'!$A11&amp;'aggregated FIP Data Prog2'!$N$1),'Feat-Func-Development'!$AF$64:$EU$64)</f>
        <v>0</v>
      </c>
      <c r="V11" s="29">
        <f>LOOKUP(2,1/('Feat-Func-Development'!$AF$4:$EU$4&amp;'Feat-Func-Development'!$AF$5:$EU$5='aggregated FIP Data Prog2'!$A11&amp;'aggregated FIP Data Prog2'!$V$1),'Feat-Func-Development'!$AF$57:$EU$57)</f>
        <v>0</v>
      </c>
      <c r="W11" s="29">
        <f>LOOKUP(2,1/('Feat-Func-Development'!$AF$4:$EU$4&amp;'Feat-Func-Development'!$AF$5:$EU$5='aggregated FIP Data Prog2'!$A11&amp;'aggregated FIP Data Prog2'!$V$1),'Feat-Func-Development'!$AF$58:$EU$58)</f>
        <v>0</v>
      </c>
      <c r="X11" s="29">
        <f>LOOKUP(2,1/('Feat-Func-Development'!$AF$4:$EU$4&amp;'Feat-Func-Development'!$AF$5:$EU$5='aggregated FIP Data Prog2'!$A11&amp;'aggregated FIP Data Prog2'!$V$1),'Feat-Func-Development'!$AF$59:$EU$59)</f>
        <v>1</v>
      </c>
      <c r="Y11" s="29">
        <f>LOOKUP(2,1/('Feat-Func-Development'!$AF$4:$EU$4&amp;'Feat-Func-Development'!$AF$5:$EU$5='aggregated FIP Data Prog2'!$A11&amp;'aggregated FIP Data Prog2'!$V$1),'Feat-Func-Development'!$AF$60:$EU$60)</f>
        <v>4</v>
      </c>
      <c r="Z11" s="29">
        <f>LOOKUP(2,1/('Feat-Func-Development'!$AF$4:$EU$4&amp;'Feat-Func-Development'!$AF$5:$EU$5='aggregated FIP Data Prog2'!$A11&amp;'aggregated FIP Data Prog2'!$V$1),'Feat-Func-Development'!$AF$61:$EU$61)</f>
        <v>0</v>
      </c>
      <c r="AA11" s="29">
        <f>LOOKUP(2,1/('Feat-Func-Development'!$AF$4:$EU$4&amp;'Feat-Func-Development'!$AF$5:$EU$5='aggregated FIP Data Prog2'!$A11&amp;'aggregated FIP Data Prog2'!$V$1),'Feat-Func-Development'!$AF$62:$EU$62)</f>
        <v>0</v>
      </c>
      <c r="AB11" s="29">
        <f>LOOKUP(2,1/('Feat-Func-Development'!$AF$4:$EU$4&amp;'Feat-Func-Development'!$AF$5:$EU$5='aggregated FIP Data Prog2'!$A11&amp;'aggregated FIP Data Prog2'!$V$1),'Feat-Func-Development'!$AF$63:$EU$63)</f>
        <v>0</v>
      </c>
      <c r="AC11" s="29">
        <f>LOOKUP(2,1/('Feat-Func-Development'!$AF$4:$EU$4&amp;'Feat-Func-Development'!$AF$5:$EU$5='aggregated FIP Data Prog2'!$A11&amp;'aggregated FIP Data Prog2'!$V$1),'Feat-Func-Development'!$AF$64:$EU$64)</f>
        <v>0</v>
      </c>
    </row>
    <row r="12" spans="1:29">
      <c r="A12" s="43">
        <f t="shared" si="9"/>
        <v>244</v>
      </c>
      <c r="B12" s="44" t="str">
        <f>IF(C12="","",HLOOKUP(C12,'Configuration | Scaling'!$E$13:$Y$23,4,FALSE))</f>
        <v/>
      </c>
      <c r="C12" s="29" t="str">
        <f>IF(COUNTIF(C$4:C11,LOOKUP(A12,'Configuration | Scaling'!$E$16:$Y$16,_GPDS__List))=0,LOOKUP(A12,'Configuration | Scaling'!$E$16:$Y$16,_GPDS__List),"")</f>
        <v/>
      </c>
      <c r="D12" s="29"/>
      <c r="E12" s="45">
        <f t="shared" si="0"/>
        <v>243</v>
      </c>
      <c r="F12" s="49">
        <f t="shared" si="1"/>
        <v>0</v>
      </c>
      <c r="G12" s="49">
        <f t="shared" si="2"/>
        <v>0</v>
      </c>
      <c r="H12" s="49">
        <f t="shared" si="3"/>
        <v>1</v>
      </c>
      <c r="I12" s="49">
        <f t="shared" si="4"/>
        <v>1</v>
      </c>
      <c r="J12" s="49">
        <f t="shared" si="5"/>
        <v>1</v>
      </c>
      <c r="K12" s="49">
        <f t="shared" si="6"/>
        <v>0</v>
      </c>
      <c r="L12" s="49">
        <f t="shared" si="7"/>
        <v>0</v>
      </c>
      <c r="M12" s="50">
        <f t="shared" si="8"/>
        <v>0</v>
      </c>
      <c r="N12" s="48">
        <f>LOOKUP(2,1/('Feat-Func-Development'!$AF$4:$EU$4&amp;'Feat-Func-Development'!$AF$5:$EU$5='aggregated FIP Data Prog2'!$A12&amp;'aggregated FIP Data Prog2'!$N$1),'Feat-Func-Development'!$AF$57:$EU$57)</f>
        <v>0</v>
      </c>
      <c r="O12" s="48">
        <f>LOOKUP(2,1/('Feat-Func-Development'!$AF$4:$EU$4&amp;'Feat-Func-Development'!$AF$5:$EU$5='aggregated FIP Data Prog2'!$A12&amp;'aggregated FIP Data Prog2'!$N$1),'Feat-Func-Development'!$AF$58:$EU$58)</f>
        <v>0</v>
      </c>
      <c r="P12" s="48">
        <f>LOOKUP(2,1/('Feat-Func-Development'!$AF$4:$EU$4&amp;'Feat-Func-Development'!$AF$5:$EU$5='aggregated FIP Data Prog2'!$A12&amp;'aggregated FIP Data Prog2'!$N$1),'Feat-Func-Development'!$AF$59:$EU$59)</f>
        <v>0</v>
      </c>
      <c r="Q12" s="48">
        <f>LOOKUP(2,1/('Feat-Func-Development'!$AF$4:$EU$4&amp;'Feat-Func-Development'!$AF$5:$EU$5='aggregated FIP Data Prog2'!$A12&amp;'aggregated FIP Data Prog2'!$N$1),'Feat-Func-Development'!$AF$60:$EU$60)</f>
        <v>0</v>
      </c>
      <c r="R12" s="48">
        <f>LOOKUP(2,1/('Feat-Func-Development'!$AF$4:$EU$4&amp;'Feat-Func-Development'!$AF$5:$EU$5='aggregated FIP Data Prog2'!$A12&amp;'aggregated FIP Data Prog2'!$N$1),'Feat-Func-Development'!$AF$61:$EU$61)</f>
        <v>5</v>
      </c>
      <c r="S12" s="48">
        <f>LOOKUP(2,1/('Feat-Func-Development'!$AF$4:$EU$4&amp;'Feat-Func-Development'!$AF$5:$EU$5='aggregated FIP Data Prog2'!$A12&amp;'aggregated FIP Data Prog2'!$N$1),'Feat-Func-Development'!$AF$62:$EU$62)</f>
        <v>0</v>
      </c>
      <c r="T12" s="48">
        <f>LOOKUP(2,1/('Feat-Func-Development'!$AF$4:$EU$4&amp;'Feat-Func-Development'!$AF$5:$EU$5='aggregated FIP Data Prog2'!$A12&amp;'aggregated FIP Data Prog2'!$N$1),'Feat-Func-Development'!$AF$63:$EU$63)</f>
        <v>0</v>
      </c>
      <c r="U12" s="48">
        <f>LOOKUP(2,1/('Feat-Func-Development'!$AF$4:$EU$4&amp;'Feat-Func-Development'!$AF$5:$EU$5='aggregated FIP Data Prog2'!$A12&amp;'aggregated FIP Data Prog2'!$N$1),'Feat-Func-Development'!$AF$64:$EU$64)</f>
        <v>0</v>
      </c>
      <c r="V12" s="29">
        <f>LOOKUP(2,1/('Feat-Func-Development'!$AF$4:$EU$4&amp;'Feat-Func-Development'!$AF$5:$EU$5='aggregated FIP Data Prog2'!$A12&amp;'aggregated FIP Data Prog2'!$V$1),'Feat-Func-Development'!$AF$57:$EU$57)</f>
        <v>0</v>
      </c>
      <c r="W12" s="29">
        <f>LOOKUP(2,1/('Feat-Func-Development'!$AF$4:$EU$4&amp;'Feat-Func-Development'!$AF$5:$EU$5='aggregated FIP Data Prog2'!$A12&amp;'aggregated FIP Data Prog2'!$V$1),'Feat-Func-Development'!$AF$58:$EU$58)</f>
        <v>0</v>
      </c>
      <c r="X12" s="29">
        <f>LOOKUP(2,1/('Feat-Func-Development'!$AF$4:$EU$4&amp;'Feat-Func-Development'!$AF$5:$EU$5='aggregated FIP Data Prog2'!$A12&amp;'aggregated FIP Data Prog2'!$V$1),'Feat-Func-Development'!$AF$59:$EU$59)</f>
        <v>1</v>
      </c>
      <c r="Y12" s="29">
        <f>LOOKUP(2,1/('Feat-Func-Development'!$AF$4:$EU$4&amp;'Feat-Func-Development'!$AF$5:$EU$5='aggregated FIP Data Prog2'!$A12&amp;'aggregated FIP Data Prog2'!$V$1),'Feat-Func-Development'!$AF$60:$EU$60)</f>
        <v>4</v>
      </c>
      <c r="Z12" s="29">
        <f>LOOKUP(2,1/('Feat-Func-Development'!$AF$4:$EU$4&amp;'Feat-Func-Development'!$AF$5:$EU$5='aggregated FIP Data Prog2'!$A12&amp;'aggregated FIP Data Prog2'!$V$1),'Feat-Func-Development'!$AF$61:$EU$61)</f>
        <v>0</v>
      </c>
      <c r="AA12" s="29">
        <f>LOOKUP(2,1/('Feat-Func-Development'!$AF$4:$EU$4&amp;'Feat-Func-Development'!$AF$5:$EU$5='aggregated FIP Data Prog2'!$A12&amp;'aggregated FIP Data Prog2'!$V$1),'Feat-Func-Development'!$AF$62:$EU$62)</f>
        <v>0</v>
      </c>
      <c r="AB12" s="29">
        <f>LOOKUP(2,1/('Feat-Func-Development'!$AF$4:$EU$4&amp;'Feat-Func-Development'!$AF$5:$EU$5='aggregated FIP Data Prog2'!$A12&amp;'aggregated FIP Data Prog2'!$V$1),'Feat-Func-Development'!$AF$63:$EU$63)</f>
        <v>0</v>
      </c>
      <c r="AC12" s="29">
        <f>LOOKUP(2,1/('Feat-Func-Development'!$AF$4:$EU$4&amp;'Feat-Func-Development'!$AF$5:$EU$5='aggregated FIP Data Prog2'!$A12&amp;'aggregated FIP Data Prog2'!$V$1),'Feat-Func-Development'!$AF$64:$EU$64)</f>
        <v>0</v>
      </c>
    </row>
    <row r="13" spans="1:29">
      <c r="A13" s="43">
        <f t="shared" si="9"/>
        <v>274</v>
      </c>
      <c r="B13" s="44">
        <f>IF(C13="","",HLOOKUP(C13,'Configuration | Scaling'!$E$13:$Y$23,4,FALSE))</f>
        <v>245</v>
      </c>
      <c r="C13" s="29" t="str">
        <f>IF(COUNTIF(C$4:C12,LOOKUP(A13,'Configuration | Scaling'!$E$16:$Y$16,_GPDS__List))=0,LOOKUP(A13,'Configuration | Scaling'!$E$16:$Y$16,_GPDS__List),"")</f>
        <v>M-1</v>
      </c>
      <c r="D13" s="29" t="s">
        <v>377</v>
      </c>
      <c r="E13" s="45">
        <f t="shared" si="0"/>
        <v>244</v>
      </c>
      <c r="F13" s="49">
        <f t="shared" si="1"/>
        <v>0.4</v>
      </c>
      <c r="G13" s="49">
        <f t="shared" si="2"/>
        <v>0</v>
      </c>
      <c r="H13" s="49">
        <f t="shared" si="3"/>
        <v>1</v>
      </c>
      <c r="I13" s="49">
        <f t="shared" si="4"/>
        <v>1</v>
      </c>
      <c r="J13" s="49">
        <f t="shared" si="5"/>
        <v>1</v>
      </c>
      <c r="K13" s="49">
        <f t="shared" si="6"/>
        <v>0</v>
      </c>
      <c r="L13" s="49">
        <f t="shared" si="7"/>
        <v>0</v>
      </c>
      <c r="M13" s="50">
        <f t="shared" si="8"/>
        <v>0</v>
      </c>
      <c r="N13" s="48">
        <f>LOOKUP(2,1/('Feat-Func-Development'!$AF$4:$EU$4&amp;'Feat-Func-Development'!$AF$5:$EU$5='aggregated FIP Data Prog2'!$A13&amp;'aggregated FIP Data Prog2'!$N$1),'Feat-Func-Development'!$AF$57:$EU$57)</f>
        <v>0</v>
      </c>
      <c r="O13" s="48">
        <f>LOOKUP(2,1/('Feat-Func-Development'!$AF$4:$EU$4&amp;'Feat-Func-Development'!$AF$5:$EU$5='aggregated FIP Data Prog2'!$A13&amp;'aggregated FIP Data Prog2'!$N$1),'Feat-Func-Development'!$AF$58:$EU$58)</f>
        <v>0</v>
      </c>
      <c r="P13" s="48">
        <f>LOOKUP(2,1/('Feat-Func-Development'!$AF$4:$EU$4&amp;'Feat-Func-Development'!$AF$5:$EU$5='aggregated FIP Data Prog2'!$A13&amp;'aggregated FIP Data Prog2'!$N$1),'Feat-Func-Development'!$AF$59:$EU$59)</f>
        <v>0</v>
      </c>
      <c r="Q13" s="48">
        <f>LOOKUP(2,1/('Feat-Func-Development'!$AF$4:$EU$4&amp;'Feat-Func-Development'!$AF$5:$EU$5='aggregated FIP Data Prog2'!$A13&amp;'aggregated FIP Data Prog2'!$N$1),'Feat-Func-Development'!$AF$60:$EU$60)</f>
        <v>0</v>
      </c>
      <c r="R13" s="48">
        <f>LOOKUP(2,1/('Feat-Func-Development'!$AF$4:$EU$4&amp;'Feat-Func-Development'!$AF$5:$EU$5='aggregated FIP Data Prog2'!$A13&amp;'aggregated FIP Data Prog2'!$N$1),'Feat-Func-Development'!$AF$61:$EU$61)</f>
        <v>3</v>
      </c>
      <c r="S13" s="48">
        <f>LOOKUP(2,1/('Feat-Func-Development'!$AF$4:$EU$4&amp;'Feat-Func-Development'!$AF$5:$EU$5='aggregated FIP Data Prog2'!$A13&amp;'aggregated FIP Data Prog2'!$N$1),'Feat-Func-Development'!$AF$62:$EU$62)</f>
        <v>2</v>
      </c>
      <c r="T13" s="48">
        <f>LOOKUP(2,1/('Feat-Func-Development'!$AF$4:$EU$4&amp;'Feat-Func-Development'!$AF$5:$EU$5='aggregated FIP Data Prog2'!$A13&amp;'aggregated FIP Data Prog2'!$N$1),'Feat-Func-Development'!$AF$63:$EU$63)</f>
        <v>0</v>
      </c>
      <c r="U13" s="48">
        <f>LOOKUP(2,1/('Feat-Func-Development'!$AF$4:$EU$4&amp;'Feat-Func-Development'!$AF$5:$EU$5='aggregated FIP Data Prog2'!$A13&amp;'aggregated FIP Data Prog2'!$N$1),'Feat-Func-Development'!$AF$64:$EU$64)</f>
        <v>0</v>
      </c>
      <c r="V13" s="29">
        <f>LOOKUP(2,1/('Feat-Func-Development'!$AF$4:$EU$4&amp;'Feat-Func-Development'!$AF$5:$EU$5='aggregated FIP Data Prog2'!$A13&amp;'aggregated FIP Data Prog2'!$V$1),'Feat-Func-Development'!$AF$57:$EU$57)</f>
        <v>0</v>
      </c>
      <c r="W13" s="29">
        <f>LOOKUP(2,1/('Feat-Func-Development'!$AF$4:$EU$4&amp;'Feat-Func-Development'!$AF$5:$EU$5='aggregated FIP Data Prog2'!$A13&amp;'aggregated FIP Data Prog2'!$V$1),'Feat-Func-Development'!$AF$58:$EU$58)</f>
        <v>0</v>
      </c>
      <c r="X13" s="29">
        <f>LOOKUP(2,1/('Feat-Func-Development'!$AF$4:$EU$4&amp;'Feat-Func-Development'!$AF$5:$EU$5='aggregated FIP Data Prog2'!$A13&amp;'aggregated FIP Data Prog2'!$V$1),'Feat-Func-Development'!$AF$59:$EU$59)</f>
        <v>1</v>
      </c>
      <c r="Y13" s="29">
        <f>LOOKUP(2,1/('Feat-Func-Development'!$AF$4:$EU$4&amp;'Feat-Func-Development'!$AF$5:$EU$5='aggregated FIP Data Prog2'!$A13&amp;'aggregated FIP Data Prog2'!$V$1),'Feat-Func-Development'!$AF$60:$EU$60)</f>
        <v>4</v>
      </c>
      <c r="Z13" s="29">
        <f>LOOKUP(2,1/('Feat-Func-Development'!$AF$4:$EU$4&amp;'Feat-Func-Development'!$AF$5:$EU$5='aggregated FIP Data Prog2'!$A13&amp;'aggregated FIP Data Prog2'!$V$1),'Feat-Func-Development'!$AF$61:$EU$61)</f>
        <v>0</v>
      </c>
      <c r="AA13" s="29">
        <f>LOOKUP(2,1/('Feat-Func-Development'!$AF$4:$EU$4&amp;'Feat-Func-Development'!$AF$5:$EU$5='aggregated FIP Data Prog2'!$A13&amp;'aggregated FIP Data Prog2'!$V$1),'Feat-Func-Development'!$AF$62:$EU$62)</f>
        <v>0</v>
      </c>
      <c r="AB13" s="29">
        <f>LOOKUP(2,1/('Feat-Func-Development'!$AF$4:$EU$4&amp;'Feat-Func-Development'!$AF$5:$EU$5='aggregated FIP Data Prog2'!$A13&amp;'aggregated FIP Data Prog2'!$V$1),'Feat-Func-Development'!$AF$63:$EU$63)</f>
        <v>0</v>
      </c>
      <c r="AC13" s="29">
        <f>LOOKUP(2,1/('Feat-Func-Development'!$AF$4:$EU$4&amp;'Feat-Func-Development'!$AF$5:$EU$5='aggregated FIP Data Prog2'!$A13&amp;'aggregated FIP Data Prog2'!$V$1),'Feat-Func-Development'!$AF$64:$EU$64)</f>
        <v>0</v>
      </c>
    </row>
    <row r="14" spans="1:29">
      <c r="A14" s="43">
        <f t="shared" si="9"/>
        <v>305</v>
      </c>
      <c r="B14" s="44">
        <f>IF(C14="","",HLOOKUP(C14,'Configuration | Scaling'!$E$13:$Y$23,4,FALSE))</f>
        <v>275</v>
      </c>
      <c r="C14" s="29" t="str">
        <f>IF(COUNTIF(C$4:C13,LOOKUP(A14,'Configuration | Scaling'!$E$16:$Y$16,_GPDS__List))=0,LOOKUP(A14,'Configuration | Scaling'!$E$16:$Y$16,_GPDS__List),"")</f>
        <v>M-1 DC</v>
      </c>
      <c r="D14" s="29"/>
      <c r="E14" s="45">
        <f t="shared" si="0"/>
        <v>274</v>
      </c>
      <c r="F14" s="49">
        <f t="shared" si="1"/>
        <v>0.4</v>
      </c>
      <c r="G14" s="49">
        <f t="shared" si="2"/>
        <v>0</v>
      </c>
      <c r="H14" s="49">
        <f t="shared" si="3"/>
        <v>1</v>
      </c>
      <c r="I14" s="49">
        <f t="shared" si="4"/>
        <v>1</v>
      </c>
      <c r="J14" s="49">
        <f t="shared" si="5"/>
        <v>1</v>
      </c>
      <c r="K14" s="49">
        <f t="shared" si="6"/>
        <v>0</v>
      </c>
      <c r="L14" s="49">
        <f t="shared" si="7"/>
        <v>0</v>
      </c>
      <c r="M14" s="50">
        <f t="shared" si="8"/>
        <v>0</v>
      </c>
      <c r="N14" s="48">
        <f>LOOKUP(2,1/('Feat-Func-Development'!$AF$4:$EU$4&amp;'Feat-Func-Development'!$AF$5:$EU$5='aggregated FIP Data Prog2'!$A14&amp;'aggregated FIP Data Prog2'!$N$1),'Feat-Func-Development'!$AF$57:$EU$57)</f>
        <v>0</v>
      </c>
      <c r="O14" s="48">
        <f>LOOKUP(2,1/('Feat-Func-Development'!$AF$4:$EU$4&amp;'Feat-Func-Development'!$AF$5:$EU$5='aggregated FIP Data Prog2'!$A14&amp;'aggregated FIP Data Prog2'!$N$1),'Feat-Func-Development'!$AF$58:$EU$58)</f>
        <v>0</v>
      </c>
      <c r="P14" s="48">
        <f>LOOKUP(2,1/('Feat-Func-Development'!$AF$4:$EU$4&amp;'Feat-Func-Development'!$AF$5:$EU$5='aggregated FIP Data Prog2'!$A14&amp;'aggregated FIP Data Prog2'!$N$1),'Feat-Func-Development'!$AF$59:$EU$59)</f>
        <v>0</v>
      </c>
      <c r="Q14" s="48">
        <f>LOOKUP(2,1/('Feat-Func-Development'!$AF$4:$EU$4&amp;'Feat-Func-Development'!$AF$5:$EU$5='aggregated FIP Data Prog2'!$A14&amp;'aggregated FIP Data Prog2'!$N$1),'Feat-Func-Development'!$AF$60:$EU$60)</f>
        <v>0</v>
      </c>
      <c r="R14" s="48">
        <f>LOOKUP(2,1/('Feat-Func-Development'!$AF$4:$EU$4&amp;'Feat-Func-Development'!$AF$5:$EU$5='aggregated FIP Data Prog2'!$A14&amp;'aggregated FIP Data Prog2'!$N$1),'Feat-Func-Development'!$AF$61:$EU$61)</f>
        <v>3</v>
      </c>
      <c r="S14" s="48">
        <f>LOOKUP(2,1/('Feat-Func-Development'!$AF$4:$EU$4&amp;'Feat-Func-Development'!$AF$5:$EU$5='aggregated FIP Data Prog2'!$A14&amp;'aggregated FIP Data Prog2'!$N$1),'Feat-Func-Development'!$AF$62:$EU$62)</f>
        <v>2</v>
      </c>
      <c r="T14" s="48">
        <f>LOOKUP(2,1/('Feat-Func-Development'!$AF$4:$EU$4&amp;'Feat-Func-Development'!$AF$5:$EU$5='aggregated FIP Data Prog2'!$A14&amp;'aggregated FIP Data Prog2'!$N$1),'Feat-Func-Development'!$AF$63:$EU$63)</f>
        <v>0</v>
      </c>
      <c r="U14" s="48">
        <f>LOOKUP(2,1/('Feat-Func-Development'!$AF$4:$EU$4&amp;'Feat-Func-Development'!$AF$5:$EU$5='aggregated FIP Data Prog2'!$A14&amp;'aggregated FIP Data Prog2'!$N$1),'Feat-Func-Development'!$AF$64:$EU$64)</f>
        <v>0</v>
      </c>
      <c r="V14" s="29">
        <f>LOOKUP(2,1/('Feat-Func-Development'!$AF$4:$EU$4&amp;'Feat-Func-Development'!$AF$5:$EU$5='aggregated FIP Data Prog2'!$A14&amp;'aggregated FIP Data Prog2'!$V$1),'Feat-Func-Development'!$AF$57:$EU$57)</f>
        <v>0</v>
      </c>
      <c r="W14" s="29">
        <f>LOOKUP(2,1/('Feat-Func-Development'!$AF$4:$EU$4&amp;'Feat-Func-Development'!$AF$5:$EU$5='aggregated FIP Data Prog2'!$A14&amp;'aggregated FIP Data Prog2'!$V$1),'Feat-Func-Development'!$AF$58:$EU$58)</f>
        <v>0</v>
      </c>
      <c r="X14" s="29">
        <f>LOOKUP(2,1/('Feat-Func-Development'!$AF$4:$EU$4&amp;'Feat-Func-Development'!$AF$5:$EU$5='aggregated FIP Data Prog2'!$A14&amp;'aggregated FIP Data Prog2'!$V$1),'Feat-Func-Development'!$AF$59:$EU$59)</f>
        <v>1</v>
      </c>
      <c r="Y14" s="29">
        <f>LOOKUP(2,1/('Feat-Func-Development'!$AF$4:$EU$4&amp;'Feat-Func-Development'!$AF$5:$EU$5='aggregated FIP Data Prog2'!$A14&amp;'aggregated FIP Data Prog2'!$V$1),'Feat-Func-Development'!$AF$60:$EU$60)</f>
        <v>4</v>
      </c>
      <c r="Z14" s="29">
        <f>LOOKUP(2,1/('Feat-Func-Development'!$AF$4:$EU$4&amp;'Feat-Func-Development'!$AF$5:$EU$5='aggregated FIP Data Prog2'!$A14&amp;'aggregated FIP Data Prog2'!$V$1),'Feat-Func-Development'!$AF$61:$EU$61)</f>
        <v>0</v>
      </c>
      <c r="AA14" s="29">
        <f>LOOKUP(2,1/('Feat-Func-Development'!$AF$4:$EU$4&amp;'Feat-Func-Development'!$AF$5:$EU$5='aggregated FIP Data Prog2'!$A14&amp;'aggregated FIP Data Prog2'!$V$1),'Feat-Func-Development'!$AF$62:$EU$62)</f>
        <v>0</v>
      </c>
      <c r="AB14" s="29">
        <f>LOOKUP(2,1/('Feat-Func-Development'!$AF$4:$EU$4&amp;'Feat-Func-Development'!$AF$5:$EU$5='aggregated FIP Data Prog2'!$A14&amp;'aggregated FIP Data Prog2'!$V$1),'Feat-Func-Development'!$AF$63:$EU$63)</f>
        <v>0</v>
      </c>
      <c r="AC14" s="29">
        <f>LOOKUP(2,1/('Feat-Func-Development'!$AF$4:$EU$4&amp;'Feat-Func-Development'!$AF$5:$EU$5='aggregated FIP Data Prog2'!$A14&amp;'aggregated FIP Data Prog2'!$V$1),'Feat-Func-Development'!$AF$64:$EU$64)</f>
        <v>0</v>
      </c>
    </row>
    <row r="15" spans="1:29">
      <c r="A15" s="43">
        <f t="shared" si="9"/>
        <v>335</v>
      </c>
      <c r="B15" s="44">
        <f>IF(C15="","",HLOOKUP(C15,'Configuration | Scaling'!$E$13:$Y$23,4,FALSE))</f>
        <v>306</v>
      </c>
      <c r="C15" s="29" t="str">
        <f>IF(COUNTIF(C$4:C14,LOOKUP(A15,'Configuration | Scaling'!$E$16:$Y$16,_GPDS__List))=0,LOOKUP(A15,'Configuration | Scaling'!$E$16:$Y$16,_GPDS__List),"")</f>
        <v>FDJ</v>
      </c>
      <c r="D15" s="29"/>
      <c r="E15" s="45">
        <f t="shared" si="0"/>
        <v>305</v>
      </c>
      <c r="F15" s="49">
        <f t="shared" si="1"/>
        <v>0.4</v>
      </c>
      <c r="G15" s="49">
        <f t="shared" si="2"/>
        <v>0</v>
      </c>
      <c r="H15" s="49">
        <f t="shared" si="3"/>
        <v>1</v>
      </c>
      <c r="I15" s="49">
        <f t="shared" si="4"/>
        <v>1</v>
      </c>
      <c r="J15" s="49">
        <f t="shared" si="5"/>
        <v>1</v>
      </c>
      <c r="K15" s="49">
        <f t="shared" si="6"/>
        <v>0</v>
      </c>
      <c r="L15" s="49">
        <f t="shared" si="7"/>
        <v>0</v>
      </c>
      <c r="M15" s="50">
        <f t="shared" si="8"/>
        <v>0</v>
      </c>
      <c r="N15" s="48">
        <f>LOOKUP(2,1/('Feat-Func-Development'!$AF$4:$EU$4&amp;'Feat-Func-Development'!$AF$5:$EU$5='aggregated FIP Data Prog2'!$A15&amp;'aggregated FIP Data Prog2'!$N$1),'Feat-Func-Development'!$AF$57:$EU$57)</f>
        <v>0</v>
      </c>
      <c r="O15" s="48">
        <f>LOOKUP(2,1/('Feat-Func-Development'!$AF$4:$EU$4&amp;'Feat-Func-Development'!$AF$5:$EU$5='aggregated FIP Data Prog2'!$A15&amp;'aggregated FIP Data Prog2'!$N$1),'Feat-Func-Development'!$AF$58:$EU$58)</f>
        <v>0</v>
      </c>
      <c r="P15" s="48">
        <f>LOOKUP(2,1/('Feat-Func-Development'!$AF$4:$EU$4&amp;'Feat-Func-Development'!$AF$5:$EU$5='aggregated FIP Data Prog2'!$A15&amp;'aggregated FIP Data Prog2'!$N$1),'Feat-Func-Development'!$AF$59:$EU$59)</f>
        <v>0</v>
      </c>
      <c r="Q15" s="48">
        <f>LOOKUP(2,1/('Feat-Func-Development'!$AF$4:$EU$4&amp;'Feat-Func-Development'!$AF$5:$EU$5='aggregated FIP Data Prog2'!$A15&amp;'aggregated FIP Data Prog2'!$N$1),'Feat-Func-Development'!$AF$60:$EU$60)</f>
        <v>0</v>
      </c>
      <c r="R15" s="48">
        <f>LOOKUP(2,1/('Feat-Func-Development'!$AF$4:$EU$4&amp;'Feat-Func-Development'!$AF$5:$EU$5='aggregated FIP Data Prog2'!$A15&amp;'aggregated FIP Data Prog2'!$N$1),'Feat-Func-Development'!$AF$61:$EU$61)</f>
        <v>3</v>
      </c>
      <c r="S15" s="48">
        <f>LOOKUP(2,1/('Feat-Func-Development'!$AF$4:$EU$4&amp;'Feat-Func-Development'!$AF$5:$EU$5='aggregated FIP Data Prog2'!$A15&amp;'aggregated FIP Data Prog2'!$N$1),'Feat-Func-Development'!$AF$62:$EU$62)</f>
        <v>2</v>
      </c>
      <c r="T15" s="48">
        <f>LOOKUP(2,1/('Feat-Func-Development'!$AF$4:$EU$4&amp;'Feat-Func-Development'!$AF$5:$EU$5='aggregated FIP Data Prog2'!$A15&amp;'aggregated FIP Data Prog2'!$N$1),'Feat-Func-Development'!$AF$63:$EU$63)</f>
        <v>0</v>
      </c>
      <c r="U15" s="48">
        <f>LOOKUP(2,1/('Feat-Func-Development'!$AF$4:$EU$4&amp;'Feat-Func-Development'!$AF$5:$EU$5='aggregated FIP Data Prog2'!$A15&amp;'aggregated FIP Data Prog2'!$N$1),'Feat-Func-Development'!$AF$64:$EU$64)</f>
        <v>0</v>
      </c>
      <c r="V15" s="29">
        <f>LOOKUP(2,1/('Feat-Func-Development'!$AF$4:$EU$4&amp;'Feat-Func-Development'!$AF$5:$EU$5='aggregated FIP Data Prog2'!$A15&amp;'aggregated FIP Data Prog2'!$V$1),'Feat-Func-Development'!$AF$57:$EU$57)</f>
        <v>0</v>
      </c>
      <c r="W15" s="29">
        <f>LOOKUP(2,1/('Feat-Func-Development'!$AF$4:$EU$4&amp;'Feat-Func-Development'!$AF$5:$EU$5='aggregated FIP Data Prog2'!$A15&amp;'aggregated FIP Data Prog2'!$V$1),'Feat-Func-Development'!$AF$58:$EU$58)</f>
        <v>0</v>
      </c>
      <c r="X15" s="29">
        <f>LOOKUP(2,1/('Feat-Func-Development'!$AF$4:$EU$4&amp;'Feat-Func-Development'!$AF$5:$EU$5='aggregated FIP Data Prog2'!$A15&amp;'aggregated FIP Data Prog2'!$V$1),'Feat-Func-Development'!$AF$59:$EU$59)</f>
        <v>1</v>
      </c>
      <c r="Y15" s="29">
        <f>LOOKUP(2,1/('Feat-Func-Development'!$AF$4:$EU$4&amp;'Feat-Func-Development'!$AF$5:$EU$5='aggregated FIP Data Prog2'!$A15&amp;'aggregated FIP Data Prog2'!$V$1),'Feat-Func-Development'!$AF$60:$EU$60)</f>
        <v>4</v>
      </c>
      <c r="Z15" s="29">
        <f>LOOKUP(2,1/('Feat-Func-Development'!$AF$4:$EU$4&amp;'Feat-Func-Development'!$AF$5:$EU$5='aggregated FIP Data Prog2'!$A15&amp;'aggregated FIP Data Prog2'!$V$1),'Feat-Func-Development'!$AF$61:$EU$61)</f>
        <v>0</v>
      </c>
      <c r="AA15" s="29">
        <f>LOOKUP(2,1/('Feat-Func-Development'!$AF$4:$EU$4&amp;'Feat-Func-Development'!$AF$5:$EU$5='aggregated FIP Data Prog2'!$A15&amp;'aggregated FIP Data Prog2'!$V$1),'Feat-Func-Development'!$AF$62:$EU$62)</f>
        <v>0</v>
      </c>
      <c r="AB15" s="29">
        <f>LOOKUP(2,1/('Feat-Func-Development'!$AF$4:$EU$4&amp;'Feat-Func-Development'!$AF$5:$EU$5='aggregated FIP Data Prog2'!$A15&amp;'aggregated FIP Data Prog2'!$V$1),'Feat-Func-Development'!$AF$63:$EU$63)</f>
        <v>0</v>
      </c>
      <c r="AC15" s="29">
        <f>LOOKUP(2,1/('Feat-Func-Development'!$AF$4:$EU$4&amp;'Feat-Func-Development'!$AF$5:$EU$5='aggregated FIP Data Prog2'!$A15&amp;'aggregated FIP Data Prog2'!$V$1),'Feat-Func-Development'!$AF$64:$EU$64)</f>
        <v>0</v>
      </c>
    </row>
    <row r="16" spans="1:29">
      <c r="A16" s="43">
        <f t="shared" si="9"/>
        <v>366</v>
      </c>
      <c r="B16" s="44">
        <f>IF(C16="","",HLOOKUP(C16,'Configuration | Scaling'!$E$13:$Y$23,4,FALSE))</f>
        <v>336</v>
      </c>
      <c r="C16" s="29" t="str">
        <f>IF(COUNTIF(C$4:C15,LOOKUP(A16,'Configuration | Scaling'!$E$16:$Y$16,_GPDS__List))=0,LOOKUP(A16,'Configuration | Scaling'!$E$16:$Y$16,_GPDS__List),"")</f>
        <v>VP BB</v>
      </c>
      <c r="D16" s="29"/>
      <c r="E16" s="45">
        <f t="shared" si="0"/>
        <v>335</v>
      </c>
      <c r="F16" s="49">
        <f t="shared" si="1"/>
        <v>1</v>
      </c>
      <c r="G16" s="49">
        <f t="shared" si="2"/>
        <v>0</v>
      </c>
      <c r="H16" s="49">
        <f t="shared" si="3"/>
        <v>1</v>
      </c>
      <c r="I16" s="49">
        <f t="shared" si="4"/>
        <v>1</v>
      </c>
      <c r="J16" s="49">
        <f t="shared" si="5"/>
        <v>1</v>
      </c>
      <c r="K16" s="49">
        <f t="shared" si="6"/>
        <v>0</v>
      </c>
      <c r="L16" s="49">
        <f t="shared" si="7"/>
        <v>0</v>
      </c>
      <c r="M16" s="50">
        <f t="shared" si="8"/>
        <v>0</v>
      </c>
      <c r="N16" s="48">
        <f>LOOKUP(2,1/('Feat-Func-Development'!$AF$4:$EU$4&amp;'Feat-Func-Development'!$AF$5:$EU$5='aggregated FIP Data Prog2'!$A16&amp;'aggregated FIP Data Prog2'!$N$1),'Feat-Func-Development'!$AF$57:$EU$57)</f>
        <v>0</v>
      </c>
      <c r="O16" s="48">
        <f>LOOKUP(2,1/('Feat-Func-Development'!$AF$4:$EU$4&amp;'Feat-Func-Development'!$AF$5:$EU$5='aggregated FIP Data Prog2'!$A16&amp;'aggregated FIP Data Prog2'!$N$1),'Feat-Func-Development'!$AF$58:$EU$58)</f>
        <v>0</v>
      </c>
      <c r="P16" s="48">
        <f>LOOKUP(2,1/('Feat-Func-Development'!$AF$4:$EU$4&amp;'Feat-Func-Development'!$AF$5:$EU$5='aggregated FIP Data Prog2'!$A16&amp;'aggregated FIP Data Prog2'!$N$1),'Feat-Func-Development'!$AF$59:$EU$59)</f>
        <v>0</v>
      </c>
      <c r="Q16" s="48">
        <f>LOOKUP(2,1/('Feat-Func-Development'!$AF$4:$EU$4&amp;'Feat-Func-Development'!$AF$5:$EU$5='aggregated FIP Data Prog2'!$A16&amp;'aggregated FIP Data Prog2'!$N$1),'Feat-Func-Development'!$AF$60:$EU$60)</f>
        <v>0</v>
      </c>
      <c r="R16" s="48">
        <f>LOOKUP(2,1/('Feat-Func-Development'!$AF$4:$EU$4&amp;'Feat-Func-Development'!$AF$5:$EU$5='aggregated FIP Data Prog2'!$A16&amp;'aggregated FIP Data Prog2'!$N$1),'Feat-Func-Development'!$AF$61:$EU$61)</f>
        <v>0</v>
      </c>
      <c r="S16" s="48">
        <f>LOOKUP(2,1/('Feat-Func-Development'!$AF$4:$EU$4&amp;'Feat-Func-Development'!$AF$5:$EU$5='aggregated FIP Data Prog2'!$A16&amp;'aggregated FIP Data Prog2'!$N$1),'Feat-Func-Development'!$AF$62:$EU$62)</f>
        <v>5</v>
      </c>
      <c r="T16" s="48">
        <f>LOOKUP(2,1/('Feat-Func-Development'!$AF$4:$EU$4&amp;'Feat-Func-Development'!$AF$5:$EU$5='aggregated FIP Data Prog2'!$A16&amp;'aggregated FIP Data Prog2'!$N$1),'Feat-Func-Development'!$AF$63:$EU$63)</f>
        <v>0</v>
      </c>
      <c r="U16" s="48">
        <f>LOOKUP(2,1/('Feat-Func-Development'!$AF$4:$EU$4&amp;'Feat-Func-Development'!$AF$5:$EU$5='aggregated FIP Data Prog2'!$A16&amp;'aggregated FIP Data Prog2'!$N$1),'Feat-Func-Development'!$AF$64:$EU$64)</f>
        <v>0</v>
      </c>
      <c r="V16" s="29">
        <f>LOOKUP(2,1/('Feat-Func-Development'!$AF$4:$EU$4&amp;'Feat-Func-Development'!$AF$5:$EU$5='aggregated FIP Data Prog2'!$A16&amp;'aggregated FIP Data Prog2'!$V$1),'Feat-Func-Development'!$AF$57:$EU$57)</f>
        <v>0</v>
      </c>
      <c r="W16" s="29">
        <f>LOOKUP(2,1/('Feat-Func-Development'!$AF$4:$EU$4&amp;'Feat-Func-Development'!$AF$5:$EU$5='aggregated FIP Data Prog2'!$A16&amp;'aggregated FIP Data Prog2'!$V$1),'Feat-Func-Development'!$AF$58:$EU$58)</f>
        <v>0</v>
      </c>
      <c r="X16" s="29">
        <f>LOOKUP(2,1/('Feat-Func-Development'!$AF$4:$EU$4&amp;'Feat-Func-Development'!$AF$5:$EU$5='aggregated FIP Data Prog2'!$A16&amp;'aggregated FIP Data Prog2'!$V$1),'Feat-Func-Development'!$AF$59:$EU$59)</f>
        <v>1</v>
      </c>
      <c r="Y16" s="29">
        <f>LOOKUP(2,1/('Feat-Func-Development'!$AF$4:$EU$4&amp;'Feat-Func-Development'!$AF$5:$EU$5='aggregated FIP Data Prog2'!$A16&amp;'aggregated FIP Data Prog2'!$V$1),'Feat-Func-Development'!$AF$60:$EU$60)</f>
        <v>4</v>
      </c>
      <c r="Z16" s="29">
        <f>LOOKUP(2,1/('Feat-Func-Development'!$AF$4:$EU$4&amp;'Feat-Func-Development'!$AF$5:$EU$5='aggregated FIP Data Prog2'!$A16&amp;'aggregated FIP Data Prog2'!$V$1),'Feat-Func-Development'!$AF$61:$EU$61)</f>
        <v>0</v>
      </c>
      <c r="AA16" s="29">
        <f>LOOKUP(2,1/('Feat-Func-Development'!$AF$4:$EU$4&amp;'Feat-Func-Development'!$AF$5:$EU$5='aggregated FIP Data Prog2'!$A16&amp;'aggregated FIP Data Prog2'!$V$1),'Feat-Func-Development'!$AF$62:$EU$62)</f>
        <v>0</v>
      </c>
      <c r="AB16" s="29">
        <f>LOOKUP(2,1/('Feat-Func-Development'!$AF$4:$EU$4&amp;'Feat-Func-Development'!$AF$5:$EU$5='aggregated FIP Data Prog2'!$A16&amp;'aggregated FIP Data Prog2'!$V$1),'Feat-Func-Development'!$AF$63:$EU$63)</f>
        <v>0</v>
      </c>
      <c r="AC16" s="29">
        <f>LOOKUP(2,1/('Feat-Func-Development'!$AF$4:$EU$4&amp;'Feat-Func-Development'!$AF$5:$EU$5='aggregated FIP Data Prog2'!$A16&amp;'aggregated FIP Data Prog2'!$V$1),'Feat-Func-Development'!$AF$64:$EU$64)</f>
        <v>0</v>
      </c>
    </row>
    <row r="17" spans="1:29">
      <c r="A17" s="43">
        <f t="shared" si="9"/>
        <v>397</v>
      </c>
      <c r="B17" s="44">
        <f>IF(C17="","",HLOOKUP(C17,'Configuration | Scaling'!$E$13:$Y$23,4,FALSE))</f>
        <v>367</v>
      </c>
      <c r="C17" s="29" t="str">
        <f>IF(COUNTIF(C$4:C16,LOOKUP(A17,'Configuration | Scaling'!$E$16:$Y$16,_GPDS__List))=0,LOOKUP(A17,'Configuration | Scaling'!$E$16:$Y$16,_GPDS__List),"")</f>
        <v>VP T/C</v>
      </c>
      <c r="D17" s="29"/>
      <c r="E17" s="45">
        <f t="shared" si="0"/>
        <v>366</v>
      </c>
      <c r="F17" s="49">
        <f t="shared" si="1"/>
        <v>1</v>
      </c>
      <c r="G17" s="49">
        <f t="shared" si="2"/>
        <v>0</v>
      </c>
      <c r="H17" s="49">
        <f t="shared" si="3"/>
        <v>1</v>
      </c>
      <c r="I17" s="49">
        <f t="shared" si="4"/>
        <v>1</v>
      </c>
      <c r="J17" s="49">
        <f t="shared" si="5"/>
        <v>1</v>
      </c>
      <c r="K17" s="49">
        <f t="shared" si="6"/>
        <v>0</v>
      </c>
      <c r="L17" s="49">
        <f t="shared" si="7"/>
        <v>0</v>
      </c>
      <c r="M17" s="50">
        <f t="shared" si="8"/>
        <v>0</v>
      </c>
      <c r="N17" s="48">
        <f>LOOKUP(2,1/('Feat-Func-Development'!$AF$4:$EU$4&amp;'Feat-Func-Development'!$AF$5:$EU$5='aggregated FIP Data Prog2'!$A17&amp;'aggregated FIP Data Prog2'!$N$1),'Feat-Func-Development'!$AF$57:$EU$57)</f>
        <v>0</v>
      </c>
      <c r="O17" s="48">
        <f>LOOKUP(2,1/('Feat-Func-Development'!$AF$4:$EU$4&amp;'Feat-Func-Development'!$AF$5:$EU$5='aggregated FIP Data Prog2'!$A17&amp;'aggregated FIP Data Prog2'!$N$1),'Feat-Func-Development'!$AF$58:$EU$58)</f>
        <v>0</v>
      </c>
      <c r="P17" s="48">
        <f>LOOKUP(2,1/('Feat-Func-Development'!$AF$4:$EU$4&amp;'Feat-Func-Development'!$AF$5:$EU$5='aggregated FIP Data Prog2'!$A17&amp;'aggregated FIP Data Prog2'!$N$1),'Feat-Func-Development'!$AF$59:$EU$59)</f>
        <v>0</v>
      </c>
      <c r="Q17" s="48">
        <f>LOOKUP(2,1/('Feat-Func-Development'!$AF$4:$EU$4&amp;'Feat-Func-Development'!$AF$5:$EU$5='aggregated FIP Data Prog2'!$A17&amp;'aggregated FIP Data Prog2'!$N$1),'Feat-Func-Development'!$AF$60:$EU$60)</f>
        <v>0</v>
      </c>
      <c r="R17" s="48">
        <f>LOOKUP(2,1/('Feat-Func-Development'!$AF$4:$EU$4&amp;'Feat-Func-Development'!$AF$5:$EU$5='aggregated FIP Data Prog2'!$A17&amp;'aggregated FIP Data Prog2'!$N$1),'Feat-Func-Development'!$AF$61:$EU$61)</f>
        <v>0</v>
      </c>
      <c r="S17" s="48">
        <f>LOOKUP(2,1/('Feat-Func-Development'!$AF$4:$EU$4&amp;'Feat-Func-Development'!$AF$5:$EU$5='aggregated FIP Data Prog2'!$A17&amp;'aggregated FIP Data Prog2'!$N$1),'Feat-Func-Development'!$AF$62:$EU$62)</f>
        <v>5</v>
      </c>
      <c r="T17" s="48">
        <f>LOOKUP(2,1/('Feat-Func-Development'!$AF$4:$EU$4&amp;'Feat-Func-Development'!$AF$5:$EU$5='aggregated FIP Data Prog2'!$A17&amp;'aggregated FIP Data Prog2'!$N$1),'Feat-Func-Development'!$AF$63:$EU$63)</f>
        <v>0</v>
      </c>
      <c r="U17" s="48">
        <f>LOOKUP(2,1/('Feat-Func-Development'!$AF$4:$EU$4&amp;'Feat-Func-Development'!$AF$5:$EU$5='aggregated FIP Data Prog2'!$A17&amp;'aggregated FIP Data Prog2'!$N$1),'Feat-Func-Development'!$AF$64:$EU$64)</f>
        <v>0</v>
      </c>
      <c r="V17" s="29">
        <f>LOOKUP(2,1/('Feat-Func-Development'!$AF$4:$EU$4&amp;'Feat-Func-Development'!$AF$5:$EU$5='aggregated FIP Data Prog2'!$A17&amp;'aggregated FIP Data Prog2'!$V$1),'Feat-Func-Development'!$AF$57:$EU$57)</f>
        <v>0</v>
      </c>
      <c r="W17" s="29">
        <f>LOOKUP(2,1/('Feat-Func-Development'!$AF$4:$EU$4&amp;'Feat-Func-Development'!$AF$5:$EU$5='aggregated FIP Data Prog2'!$A17&amp;'aggregated FIP Data Prog2'!$V$1),'Feat-Func-Development'!$AF$58:$EU$58)</f>
        <v>0</v>
      </c>
      <c r="X17" s="29">
        <f>LOOKUP(2,1/('Feat-Func-Development'!$AF$4:$EU$4&amp;'Feat-Func-Development'!$AF$5:$EU$5='aggregated FIP Data Prog2'!$A17&amp;'aggregated FIP Data Prog2'!$V$1),'Feat-Func-Development'!$AF$59:$EU$59)</f>
        <v>1</v>
      </c>
      <c r="Y17" s="29">
        <f>LOOKUP(2,1/('Feat-Func-Development'!$AF$4:$EU$4&amp;'Feat-Func-Development'!$AF$5:$EU$5='aggregated FIP Data Prog2'!$A17&amp;'aggregated FIP Data Prog2'!$V$1),'Feat-Func-Development'!$AF$60:$EU$60)</f>
        <v>4</v>
      </c>
      <c r="Z17" s="29">
        <f>LOOKUP(2,1/('Feat-Func-Development'!$AF$4:$EU$4&amp;'Feat-Func-Development'!$AF$5:$EU$5='aggregated FIP Data Prog2'!$A17&amp;'aggregated FIP Data Prog2'!$V$1),'Feat-Func-Development'!$AF$61:$EU$61)</f>
        <v>0</v>
      </c>
      <c r="AA17" s="29">
        <f>LOOKUP(2,1/('Feat-Func-Development'!$AF$4:$EU$4&amp;'Feat-Func-Development'!$AF$5:$EU$5='aggregated FIP Data Prog2'!$A17&amp;'aggregated FIP Data Prog2'!$V$1),'Feat-Func-Development'!$AF$62:$EU$62)</f>
        <v>0</v>
      </c>
      <c r="AB17" s="29">
        <f>LOOKUP(2,1/('Feat-Func-Development'!$AF$4:$EU$4&amp;'Feat-Func-Development'!$AF$5:$EU$5='aggregated FIP Data Prog2'!$A17&amp;'aggregated FIP Data Prog2'!$V$1),'Feat-Func-Development'!$AF$63:$EU$63)</f>
        <v>0</v>
      </c>
      <c r="AC17" s="29">
        <f>LOOKUP(2,1/('Feat-Func-Development'!$AF$4:$EU$4&amp;'Feat-Func-Development'!$AF$5:$EU$5='aggregated FIP Data Prog2'!$A17&amp;'aggregated FIP Data Prog2'!$V$1),'Feat-Func-Development'!$AF$64:$EU$64)</f>
        <v>0</v>
      </c>
    </row>
    <row r="18" spans="1:29" s="51" customFormat="1">
      <c r="A18" s="43">
        <f t="shared" si="9"/>
        <v>425</v>
      </c>
      <c r="B18" s="44" t="str">
        <f>IF(C18="","",HLOOKUP(C18,'Configuration | Scaling'!$E$13:$Y$23,4,FALSE))</f>
        <v/>
      </c>
      <c r="C18" s="29" t="str">
        <f>IF(COUNTIF(C$4:C17,LOOKUP(A18,'Configuration | Scaling'!$E$16:$Y$16,_GPDS__List))=0,LOOKUP(A18,'Configuration | Scaling'!$E$16:$Y$16,_GPDS__List),"")</f>
        <v/>
      </c>
      <c r="D18" s="29"/>
      <c r="E18" s="45">
        <f t="shared" si="0"/>
        <v>424</v>
      </c>
      <c r="F18" s="49">
        <f t="shared" si="1"/>
        <v>1</v>
      </c>
      <c r="G18" s="49">
        <f t="shared" si="2"/>
        <v>0</v>
      </c>
      <c r="H18" s="49">
        <f t="shared" si="3"/>
        <v>1</v>
      </c>
      <c r="I18" s="49">
        <f t="shared" si="4"/>
        <v>1</v>
      </c>
      <c r="J18" s="49">
        <f t="shared" si="5"/>
        <v>1</v>
      </c>
      <c r="K18" s="49">
        <f t="shared" si="6"/>
        <v>0</v>
      </c>
      <c r="L18" s="49">
        <f t="shared" si="7"/>
        <v>0</v>
      </c>
      <c r="M18" s="50">
        <f t="shared" si="8"/>
        <v>0</v>
      </c>
      <c r="N18" s="48">
        <f>LOOKUP(2,1/('Feat-Func-Development'!$AF$4:$EU$4&amp;'Feat-Func-Development'!$AF$5:$EU$5='aggregated FIP Data Prog2'!$A18&amp;'aggregated FIP Data Prog2'!$N$1),'Feat-Func-Development'!$AF$57:$EU$57)</f>
        <v>0</v>
      </c>
      <c r="O18" s="48">
        <f>LOOKUP(2,1/('Feat-Func-Development'!$AF$4:$EU$4&amp;'Feat-Func-Development'!$AF$5:$EU$5='aggregated FIP Data Prog2'!$A18&amp;'aggregated FIP Data Prog2'!$N$1),'Feat-Func-Development'!$AF$58:$EU$58)</f>
        <v>0</v>
      </c>
      <c r="P18" s="48">
        <f>LOOKUP(2,1/('Feat-Func-Development'!$AF$4:$EU$4&amp;'Feat-Func-Development'!$AF$5:$EU$5='aggregated FIP Data Prog2'!$A18&amp;'aggregated FIP Data Prog2'!$N$1),'Feat-Func-Development'!$AF$59:$EU$59)</f>
        <v>0</v>
      </c>
      <c r="Q18" s="48">
        <f>LOOKUP(2,1/('Feat-Func-Development'!$AF$4:$EU$4&amp;'Feat-Func-Development'!$AF$5:$EU$5='aggregated FIP Data Prog2'!$A18&amp;'aggregated FIP Data Prog2'!$N$1),'Feat-Func-Development'!$AF$60:$EU$60)</f>
        <v>0</v>
      </c>
      <c r="R18" s="48">
        <f>LOOKUP(2,1/('Feat-Func-Development'!$AF$4:$EU$4&amp;'Feat-Func-Development'!$AF$5:$EU$5='aggregated FIP Data Prog2'!$A18&amp;'aggregated FIP Data Prog2'!$N$1),'Feat-Func-Development'!$AF$61:$EU$61)</f>
        <v>0</v>
      </c>
      <c r="S18" s="48">
        <f>LOOKUP(2,1/('Feat-Func-Development'!$AF$4:$EU$4&amp;'Feat-Func-Development'!$AF$5:$EU$5='aggregated FIP Data Prog2'!$A18&amp;'aggregated FIP Data Prog2'!$N$1),'Feat-Func-Development'!$AF$62:$EU$62)</f>
        <v>5</v>
      </c>
      <c r="T18" s="48">
        <f>LOOKUP(2,1/('Feat-Func-Development'!$AF$4:$EU$4&amp;'Feat-Func-Development'!$AF$5:$EU$5='aggregated FIP Data Prog2'!$A18&amp;'aggregated FIP Data Prog2'!$N$1),'Feat-Func-Development'!$AF$63:$EU$63)</f>
        <v>0</v>
      </c>
      <c r="U18" s="48">
        <f>LOOKUP(2,1/('Feat-Func-Development'!$AF$4:$EU$4&amp;'Feat-Func-Development'!$AF$5:$EU$5='aggregated FIP Data Prog2'!$A18&amp;'aggregated FIP Data Prog2'!$N$1),'Feat-Func-Development'!$AF$64:$EU$64)</f>
        <v>0</v>
      </c>
      <c r="V18" s="29">
        <f>LOOKUP(2,1/('Feat-Func-Development'!$AF$4:$EU$4&amp;'Feat-Func-Development'!$AF$5:$EU$5='aggregated FIP Data Prog2'!$A18&amp;'aggregated FIP Data Prog2'!$V$1),'Feat-Func-Development'!$AF$57:$EU$57)</f>
        <v>0</v>
      </c>
      <c r="W18" s="29">
        <f>LOOKUP(2,1/('Feat-Func-Development'!$AF$4:$EU$4&amp;'Feat-Func-Development'!$AF$5:$EU$5='aggregated FIP Data Prog2'!$A18&amp;'aggregated FIP Data Prog2'!$V$1),'Feat-Func-Development'!$AF$58:$EU$58)</f>
        <v>0</v>
      </c>
      <c r="X18" s="29">
        <f>LOOKUP(2,1/('Feat-Func-Development'!$AF$4:$EU$4&amp;'Feat-Func-Development'!$AF$5:$EU$5='aggregated FIP Data Prog2'!$A18&amp;'aggregated FIP Data Prog2'!$V$1),'Feat-Func-Development'!$AF$59:$EU$59)</f>
        <v>1</v>
      </c>
      <c r="Y18" s="29">
        <f>LOOKUP(2,1/('Feat-Func-Development'!$AF$4:$EU$4&amp;'Feat-Func-Development'!$AF$5:$EU$5='aggregated FIP Data Prog2'!$A18&amp;'aggregated FIP Data Prog2'!$V$1),'Feat-Func-Development'!$AF$60:$EU$60)</f>
        <v>4</v>
      </c>
      <c r="Z18" s="29">
        <f>LOOKUP(2,1/('Feat-Func-Development'!$AF$4:$EU$4&amp;'Feat-Func-Development'!$AF$5:$EU$5='aggregated FIP Data Prog2'!$A18&amp;'aggregated FIP Data Prog2'!$V$1),'Feat-Func-Development'!$AF$61:$EU$61)</f>
        <v>0</v>
      </c>
      <c r="AA18" s="29">
        <f>LOOKUP(2,1/('Feat-Func-Development'!$AF$4:$EU$4&amp;'Feat-Func-Development'!$AF$5:$EU$5='aggregated FIP Data Prog2'!$A18&amp;'aggregated FIP Data Prog2'!$V$1),'Feat-Func-Development'!$AF$62:$EU$62)</f>
        <v>0</v>
      </c>
      <c r="AB18" s="29">
        <f>LOOKUP(2,1/('Feat-Func-Development'!$AF$4:$EU$4&amp;'Feat-Func-Development'!$AF$5:$EU$5='aggregated FIP Data Prog2'!$A18&amp;'aggregated FIP Data Prog2'!$V$1),'Feat-Func-Development'!$AF$63:$EU$63)</f>
        <v>0</v>
      </c>
      <c r="AC18" s="29">
        <f>LOOKUP(2,1/('Feat-Func-Development'!$AF$4:$EU$4&amp;'Feat-Func-Development'!$AF$5:$EU$5='aggregated FIP Data Prog2'!$A18&amp;'aggregated FIP Data Prog2'!$V$1),'Feat-Func-Development'!$AF$64:$EU$64)</f>
        <v>0</v>
      </c>
    </row>
    <row r="19" spans="1:29" s="51" customFormat="1">
      <c r="A19" s="43">
        <f t="shared" si="9"/>
        <v>456</v>
      </c>
      <c r="B19" s="44" t="str">
        <f>IF(C19="","",HLOOKUP(C19,'Configuration | Scaling'!$E$13:$Y$23,4,FALSE))</f>
        <v/>
      </c>
      <c r="C19" s="29" t="str">
        <f>IF(COUNTIF(C$4:C18,LOOKUP(A19,'Configuration | Scaling'!$E$16:$Y$16,_GPDS__List))=0,LOOKUP(A19,'Configuration | Scaling'!$E$16:$Y$16,_GPDS__List),"")</f>
        <v/>
      </c>
      <c r="D19" s="29"/>
      <c r="E19" s="45">
        <f t="shared" si="0"/>
        <v>455</v>
      </c>
      <c r="F19" s="49">
        <f t="shared" si="1"/>
        <v>1</v>
      </c>
      <c r="G19" s="49">
        <f t="shared" si="2"/>
        <v>0</v>
      </c>
      <c r="H19" s="49">
        <f t="shared" si="3"/>
        <v>1</v>
      </c>
      <c r="I19" s="49">
        <f t="shared" si="4"/>
        <v>1</v>
      </c>
      <c r="J19" s="49">
        <f t="shared" si="5"/>
        <v>1</v>
      </c>
      <c r="K19" s="49">
        <f t="shared" si="6"/>
        <v>1</v>
      </c>
      <c r="L19" s="49">
        <f t="shared" si="7"/>
        <v>0</v>
      </c>
      <c r="M19" s="50">
        <f t="shared" si="8"/>
        <v>0</v>
      </c>
      <c r="N19" s="48">
        <f>LOOKUP(2,1/('Feat-Func-Development'!$AF$4:$EU$4&amp;'Feat-Func-Development'!$AF$5:$EU$5='aggregated FIP Data Prog2'!$A19&amp;'aggregated FIP Data Prog2'!$N$1),'Feat-Func-Development'!$AF$57:$EU$57)</f>
        <v>0</v>
      </c>
      <c r="O19" s="48">
        <f>LOOKUP(2,1/('Feat-Func-Development'!$AF$4:$EU$4&amp;'Feat-Func-Development'!$AF$5:$EU$5='aggregated FIP Data Prog2'!$A19&amp;'aggregated FIP Data Prog2'!$N$1),'Feat-Func-Development'!$AF$58:$EU$58)</f>
        <v>0</v>
      </c>
      <c r="P19" s="48">
        <f>LOOKUP(2,1/('Feat-Func-Development'!$AF$4:$EU$4&amp;'Feat-Func-Development'!$AF$5:$EU$5='aggregated FIP Data Prog2'!$A19&amp;'aggregated FIP Data Prog2'!$N$1),'Feat-Func-Development'!$AF$59:$EU$59)</f>
        <v>0</v>
      </c>
      <c r="Q19" s="48">
        <f>LOOKUP(2,1/('Feat-Func-Development'!$AF$4:$EU$4&amp;'Feat-Func-Development'!$AF$5:$EU$5='aggregated FIP Data Prog2'!$A19&amp;'aggregated FIP Data Prog2'!$N$1),'Feat-Func-Development'!$AF$60:$EU$60)</f>
        <v>0</v>
      </c>
      <c r="R19" s="48">
        <f>LOOKUP(2,1/('Feat-Func-Development'!$AF$4:$EU$4&amp;'Feat-Func-Development'!$AF$5:$EU$5='aggregated FIP Data Prog2'!$A19&amp;'aggregated FIP Data Prog2'!$N$1),'Feat-Func-Development'!$AF$61:$EU$61)</f>
        <v>0</v>
      </c>
      <c r="S19" s="48">
        <f>LOOKUP(2,1/('Feat-Func-Development'!$AF$4:$EU$4&amp;'Feat-Func-Development'!$AF$5:$EU$5='aggregated FIP Data Prog2'!$A19&amp;'aggregated FIP Data Prog2'!$N$1),'Feat-Func-Development'!$AF$62:$EU$62)</f>
        <v>5</v>
      </c>
      <c r="T19" s="48">
        <f>LOOKUP(2,1/('Feat-Func-Development'!$AF$4:$EU$4&amp;'Feat-Func-Development'!$AF$5:$EU$5='aggregated FIP Data Prog2'!$A19&amp;'aggregated FIP Data Prog2'!$N$1),'Feat-Func-Development'!$AF$63:$EU$63)</f>
        <v>0</v>
      </c>
      <c r="U19" s="48">
        <f>LOOKUP(2,1/('Feat-Func-Development'!$AF$4:$EU$4&amp;'Feat-Func-Development'!$AF$5:$EU$5='aggregated FIP Data Prog2'!$A19&amp;'aggregated FIP Data Prog2'!$N$1),'Feat-Func-Development'!$AF$64:$EU$64)</f>
        <v>0</v>
      </c>
      <c r="V19" s="29">
        <f>LOOKUP(2,1/('Feat-Func-Development'!$AF$4:$EU$4&amp;'Feat-Func-Development'!$AF$5:$EU$5='aggregated FIP Data Prog2'!$A19&amp;'aggregated FIP Data Prog2'!$V$1),'Feat-Func-Development'!$AF$57:$EU$57)</f>
        <v>0</v>
      </c>
      <c r="W19" s="29">
        <f>LOOKUP(2,1/('Feat-Func-Development'!$AF$4:$EU$4&amp;'Feat-Func-Development'!$AF$5:$EU$5='aggregated FIP Data Prog2'!$A19&amp;'aggregated FIP Data Prog2'!$V$1),'Feat-Func-Development'!$AF$58:$EU$58)</f>
        <v>0</v>
      </c>
      <c r="X19" s="29">
        <f>LOOKUP(2,1/('Feat-Func-Development'!$AF$4:$EU$4&amp;'Feat-Func-Development'!$AF$5:$EU$5='aggregated FIP Data Prog2'!$A19&amp;'aggregated FIP Data Prog2'!$V$1),'Feat-Func-Development'!$AF$59:$EU$59)</f>
        <v>0</v>
      </c>
      <c r="Y19" s="29">
        <f>LOOKUP(2,1/('Feat-Func-Development'!$AF$4:$EU$4&amp;'Feat-Func-Development'!$AF$5:$EU$5='aggregated FIP Data Prog2'!$A19&amp;'aggregated FIP Data Prog2'!$V$1),'Feat-Func-Development'!$AF$60:$EU$60)</f>
        <v>0</v>
      </c>
      <c r="Z19" s="29">
        <f>LOOKUP(2,1/('Feat-Func-Development'!$AF$4:$EU$4&amp;'Feat-Func-Development'!$AF$5:$EU$5='aggregated FIP Data Prog2'!$A19&amp;'aggregated FIP Data Prog2'!$V$1),'Feat-Func-Development'!$AF$61:$EU$61)</f>
        <v>5</v>
      </c>
      <c r="AA19" s="29">
        <f>LOOKUP(2,1/('Feat-Func-Development'!$AF$4:$EU$4&amp;'Feat-Func-Development'!$AF$5:$EU$5='aggregated FIP Data Prog2'!$A19&amp;'aggregated FIP Data Prog2'!$V$1),'Feat-Func-Development'!$AF$62:$EU$62)</f>
        <v>0</v>
      </c>
      <c r="AB19" s="29">
        <f>LOOKUP(2,1/('Feat-Func-Development'!$AF$4:$EU$4&amp;'Feat-Func-Development'!$AF$5:$EU$5='aggregated FIP Data Prog2'!$A19&amp;'aggregated FIP Data Prog2'!$V$1),'Feat-Func-Development'!$AF$63:$EU$63)</f>
        <v>0</v>
      </c>
      <c r="AC19" s="29">
        <f>LOOKUP(2,1/('Feat-Func-Development'!$AF$4:$EU$4&amp;'Feat-Func-Development'!$AF$5:$EU$5='aggregated FIP Data Prog2'!$A19&amp;'aggregated FIP Data Prog2'!$V$1),'Feat-Func-Development'!$AF$64:$EU$64)</f>
        <v>0</v>
      </c>
    </row>
    <row r="20" spans="1:29">
      <c r="A20" s="43">
        <f t="shared" si="9"/>
        <v>486</v>
      </c>
      <c r="B20" s="44">
        <f>IF(C20="","",HLOOKUP(C20,'Configuration | Scaling'!$E$13:$Y$23,4,FALSE))</f>
        <v>459</v>
      </c>
      <c r="C20" s="29" t="str">
        <f>IF(COUNTIF(C$4:C19,LOOKUP(A20,'Configuration | Scaling'!$E$16:$Y$16,_GPDS__List))=0,LOOKUP(A20,'Configuration | Scaling'!$E$16:$Y$16,_GPDS__List),"")</f>
        <v>VP</v>
      </c>
      <c r="D20" s="52"/>
      <c r="E20" s="45">
        <f t="shared" si="0"/>
        <v>458</v>
      </c>
      <c r="F20" s="49">
        <f t="shared" si="1"/>
        <v>1</v>
      </c>
      <c r="G20" s="49">
        <f t="shared" si="2"/>
        <v>0</v>
      </c>
      <c r="H20" s="49">
        <f t="shared" si="3"/>
        <v>1</v>
      </c>
      <c r="I20" s="49">
        <f t="shared" si="4"/>
        <v>1</v>
      </c>
      <c r="J20" s="49">
        <f t="shared" si="5"/>
        <v>1</v>
      </c>
      <c r="K20" s="49">
        <f t="shared" si="6"/>
        <v>1</v>
      </c>
      <c r="L20" s="49">
        <f t="shared" si="7"/>
        <v>0</v>
      </c>
      <c r="M20" s="50">
        <f t="shared" si="8"/>
        <v>0</v>
      </c>
      <c r="N20" s="48">
        <f>LOOKUP(2,1/('Feat-Func-Development'!$AF$4:$EU$4&amp;'Feat-Func-Development'!$AF$5:$EU$5='aggregated FIP Data Prog2'!$A20&amp;'aggregated FIP Data Prog2'!$N$1),'Feat-Func-Development'!$AF$57:$EU$57)</f>
        <v>0</v>
      </c>
      <c r="O20" s="48">
        <f>LOOKUP(2,1/('Feat-Func-Development'!$AF$4:$EU$4&amp;'Feat-Func-Development'!$AF$5:$EU$5='aggregated FIP Data Prog2'!$A20&amp;'aggregated FIP Data Prog2'!$N$1),'Feat-Func-Development'!$AF$58:$EU$58)</f>
        <v>0</v>
      </c>
      <c r="P20" s="48">
        <f>LOOKUP(2,1/('Feat-Func-Development'!$AF$4:$EU$4&amp;'Feat-Func-Development'!$AF$5:$EU$5='aggregated FIP Data Prog2'!$A20&amp;'aggregated FIP Data Prog2'!$N$1),'Feat-Func-Development'!$AF$59:$EU$59)</f>
        <v>0</v>
      </c>
      <c r="Q20" s="48">
        <f>LOOKUP(2,1/('Feat-Func-Development'!$AF$4:$EU$4&amp;'Feat-Func-Development'!$AF$5:$EU$5='aggregated FIP Data Prog2'!$A20&amp;'aggregated FIP Data Prog2'!$N$1),'Feat-Func-Development'!$AF$60:$EU$60)</f>
        <v>0</v>
      </c>
      <c r="R20" s="48">
        <f>LOOKUP(2,1/('Feat-Func-Development'!$AF$4:$EU$4&amp;'Feat-Func-Development'!$AF$5:$EU$5='aggregated FIP Data Prog2'!$A20&amp;'aggregated FIP Data Prog2'!$N$1),'Feat-Func-Development'!$AF$61:$EU$61)</f>
        <v>0</v>
      </c>
      <c r="S20" s="48">
        <f>LOOKUP(2,1/('Feat-Func-Development'!$AF$4:$EU$4&amp;'Feat-Func-Development'!$AF$5:$EU$5='aggregated FIP Data Prog2'!$A20&amp;'aggregated FIP Data Prog2'!$N$1),'Feat-Func-Development'!$AF$62:$EU$62)</f>
        <v>5</v>
      </c>
      <c r="T20" s="48">
        <f>LOOKUP(2,1/('Feat-Func-Development'!$AF$4:$EU$4&amp;'Feat-Func-Development'!$AF$5:$EU$5='aggregated FIP Data Prog2'!$A20&amp;'aggregated FIP Data Prog2'!$N$1),'Feat-Func-Development'!$AF$63:$EU$63)</f>
        <v>0</v>
      </c>
      <c r="U20" s="48">
        <f>LOOKUP(2,1/('Feat-Func-Development'!$AF$4:$EU$4&amp;'Feat-Func-Development'!$AF$5:$EU$5='aggregated FIP Data Prog2'!$A20&amp;'aggregated FIP Data Prog2'!$N$1),'Feat-Func-Development'!$AF$64:$EU$64)</f>
        <v>0</v>
      </c>
      <c r="V20" s="29">
        <f>LOOKUP(2,1/('Feat-Func-Development'!$AF$4:$EU$4&amp;'Feat-Func-Development'!$AF$5:$EU$5='aggregated FIP Data Prog2'!$A20&amp;'aggregated FIP Data Prog2'!$V$1),'Feat-Func-Development'!$AF$57:$EU$57)</f>
        <v>0</v>
      </c>
      <c r="W20" s="29">
        <f>LOOKUP(2,1/('Feat-Func-Development'!$AF$4:$EU$4&amp;'Feat-Func-Development'!$AF$5:$EU$5='aggregated FIP Data Prog2'!$A20&amp;'aggregated FIP Data Prog2'!$V$1),'Feat-Func-Development'!$AF$58:$EU$58)</f>
        <v>0</v>
      </c>
      <c r="X20" s="29">
        <f>LOOKUP(2,1/('Feat-Func-Development'!$AF$4:$EU$4&amp;'Feat-Func-Development'!$AF$5:$EU$5='aggregated FIP Data Prog2'!$A20&amp;'aggregated FIP Data Prog2'!$V$1),'Feat-Func-Development'!$AF$59:$EU$59)</f>
        <v>0</v>
      </c>
      <c r="Y20" s="29">
        <f>LOOKUP(2,1/('Feat-Func-Development'!$AF$4:$EU$4&amp;'Feat-Func-Development'!$AF$5:$EU$5='aggregated FIP Data Prog2'!$A20&amp;'aggregated FIP Data Prog2'!$V$1),'Feat-Func-Development'!$AF$60:$EU$60)</f>
        <v>0</v>
      </c>
      <c r="Z20" s="29">
        <f>LOOKUP(2,1/('Feat-Func-Development'!$AF$4:$EU$4&amp;'Feat-Func-Development'!$AF$5:$EU$5='aggregated FIP Data Prog2'!$A20&amp;'aggregated FIP Data Prog2'!$V$1),'Feat-Func-Development'!$AF$61:$EU$61)</f>
        <v>5</v>
      </c>
      <c r="AA20" s="29">
        <f>LOOKUP(2,1/('Feat-Func-Development'!$AF$4:$EU$4&amp;'Feat-Func-Development'!$AF$5:$EU$5='aggregated FIP Data Prog2'!$A20&amp;'aggregated FIP Data Prog2'!$V$1),'Feat-Func-Development'!$AF$62:$EU$62)</f>
        <v>0</v>
      </c>
      <c r="AB20" s="29">
        <f>LOOKUP(2,1/('Feat-Func-Development'!$AF$4:$EU$4&amp;'Feat-Func-Development'!$AF$5:$EU$5='aggregated FIP Data Prog2'!$A20&amp;'aggregated FIP Data Prog2'!$V$1),'Feat-Func-Development'!$AF$63:$EU$63)</f>
        <v>0</v>
      </c>
      <c r="AC20" s="29">
        <f>LOOKUP(2,1/('Feat-Func-Development'!$AF$4:$EU$4&amp;'Feat-Func-Development'!$AF$5:$EU$5='aggregated FIP Data Prog2'!$A20&amp;'aggregated FIP Data Prog2'!$V$1),'Feat-Func-Development'!$AF$64:$EU$64)</f>
        <v>0</v>
      </c>
    </row>
    <row r="21" spans="1:29">
      <c r="A21" s="43">
        <f t="shared" si="9"/>
        <v>517</v>
      </c>
      <c r="B21" s="44">
        <f>IF(C21="","",HLOOKUP(C21,'Configuration | Scaling'!$E$13:$Y$23,4,FALSE))</f>
        <v>507</v>
      </c>
      <c r="C21" s="29" t="str">
        <f>IF(COUNTIF(C$4:C20,LOOKUP(A21,'Configuration | Scaling'!$E$16:$Y$16,_GPDS__List))=0,LOOKUP(A21,'Configuration | Scaling'!$E$16:$Y$16,_GPDS__List),"")</f>
        <v>PEC</v>
      </c>
      <c r="D21" s="29" t="s">
        <v>378</v>
      </c>
      <c r="E21" s="45">
        <f t="shared" si="0"/>
        <v>506</v>
      </c>
      <c r="F21" s="49">
        <f t="shared" si="1"/>
        <v>1</v>
      </c>
      <c r="G21" s="49">
        <f t="shared" si="2"/>
        <v>0</v>
      </c>
      <c r="H21" s="49">
        <f t="shared" si="3"/>
        <v>1</v>
      </c>
      <c r="I21" s="49">
        <f t="shared" si="4"/>
        <v>1</v>
      </c>
      <c r="J21" s="49">
        <f t="shared" si="5"/>
        <v>1</v>
      </c>
      <c r="K21" s="49">
        <f t="shared" si="6"/>
        <v>1</v>
      </c>
      <c r="L21" s="49">
        <f t="shared" si="7"/>
        <v>0</v>
      </c>
      <c r="M21" s="50">
        <f t="shared" si="8"/>
        <v>0</v>
      </c>
      <c r="N21" s="48">
        <f>LOOKUP(2,1/('Feat-Func-Development'!$AF$4:$EU$4&amp;'Feat-Func-Development'!$AF$5:$EU$5='aggregated FIP Data Prog2'!$A21&amp;'aggregated FIP Data Prog2'!$N$1),'Feat-Func-Development'!$AF$57:$EU$57)</f>
        <v>0</v>
      </c>
      <c r="O21" s="48">
        <f>LOOKUP(2,1/('Feat-Func-Development'!$AF$4:$EU$4&amp;'Feat-Func-Development'!$AF$5:$EU$5='aggregated FIP Data Prog2'!$A21&amp;'aggregated FIP Data Prog2'!$N$1),'Feat-Func-Development'!$AF$58:$EU$58)</f>
        <v>0</v>
      </c>
      <c r="P21" s="48">
        <f>LOOKUP(2,1/('Feat-Func-Development'!$AF$4:$EU$4&amp;'Feat-Func-Development'!$AF$5:$EU$5='aggregated FIP Data Prog2'!$A21&amp;'aggregated FIP Data Prog2'!$N$1),'Feat-Func-Development'!$AF$59:$EU$59)</f>
        <v>0</v>
      </c>
      <c r="Q21" s="48">
        <f>LOOKUP(2,1/('Feat-Func-Development'!$AF$4:$EU$4&amp;'Feat-Func-Development'!$AF$5:$EU$5='aggregated FIP Data Prog2'!$A21&amp;'aggregated FIP Data Prog2'!$N$1),'Feat-Func-Development'!$AF$60:$EU$60)</f>
        <v>0</v>
      </c>
      <c r="R21" s="48">
        <f>LOOKUP(2,1/('Feat-Func-Development'!$AF$4:$EU$4&amp;'Feat-Func-Development'!$AF$5:$EU$5='aggregated FIP Data Prog2'!$A21&amp;'aggregated FIP Data Prog2'!$N$1),'Feat-Func-Development'!$AF$61:$EU$61)</f>
        <v>0</v>
      </c>
      <c r="S21" s="48">
        <f>LOOKUP(2,1/('Feat-Func-Development'!$AF$4:$EU$4&amp;'Feat-Func-Development'!$AF$5:$EU$5='aggregated FIP Data Prog2'!$A21&amp;'aggregated FIP Data Prog2'!$N$1),'Feat-Func-Development'!$AF$62:$EU$62)</f>
        <v>5</v>
      </c>
      <c r="T21" s="48">
        <f>LOOKUP(2,1/('Feat-Func-Development'!$AF$4:$EU$4&amp;'Feat-Func-Development'!$AF$5:$EU$5='aggregated FIP Data Prog2'!$A21&amp;'aggregated FIP Data Prog2'!$N$1),'Feat-Func-Development'!$AF$63:$EU$63)</f>
        <v>0</v>
      </c>
      <c r="U21" s="48">
        <f>LOOKUP(2,1/('Feat-Func-Development'!$AF$4:$EU$4&amp;'Feat-Func-Development'!$AF$5:$EU$5='aggregated FIP Data Prog2'!$A21&amp;'aggregated FIP Data Prog2'!$N$1),'Feat-Func-Development'!$AF$64:$EU$64)</f>
        <v>0</v>
      </c>
      <c r="V21" s="29">
        <f>LOOKUP(2,1/('Feat-Func-Development'!$AF$4:$EU$4&amp;'Feat-Func-Development'!$AF$5:$EU$5='aggregated FIP Data Prog2'!$A21&amp;'aggregated FIP Data Prog2'!$V$1),'Feat-Func-Development'!$AF$57:$EU$57)</f>
        <v>0</v>
      </c>
      <c r="W21" s="29">
        <f>LOOKUP(2,1/('Feat-Func-Development'!$AF$4:$EU$4&amp;'Feat-Func-Development'!$AF$5:$EU$5='aggregated FIP Data Prog2'!$A21&amp;'aggregated FIP Data Prog2'!$V$1),'Feat-Func-Development'!$AF$58:$EU$58)</f>
        <v>0</v>
      </c>
      <c r="X21" s="29">
        <f>LOOKUP(2,1/('Feat-Func-Development'!$AF$4:$EU$4&amp;'Feat-Func-Development'!$AF$5:$EU$5='aggregated FIP Data Prog2'!$A21&amp;'aggregated FIP Data Prog2'!$V$1),'Feat-Func-Development'!$AF$59:$EU$59)</f>
        <v>0</v>
      </c>
      <c r="Y21" s="29">
        <f>LOOKUP(2,1/('Feat-Func-Development'!$AF$4:$EU$4&amp;'Feat-Func-Development'!$AF$5:$EU$5='aggregated FIP Data Prog2'!$A21&amp;'aggregated FIP Data Prog2'!$V$1),'Feat-Func-Development'!$AF$60:$EU$60)</f>
        <v>0</v>
      </c>
      <c r="Z21" s="29">
        <f>LOOKUP(2,1/('Feat-Func-Development'!$AF$4:$EU$4&amp;'Feat-Func-Development'!$AF$5:$EU$5='aggregated FIP Data Prog2'!$A21&amp;'aggregated FIP Data Prog2'!$V$1),'Feat-Func-Development'!$AF$61:$EU$61)</f>
        <v>5</v>
      </c>
      <c r="AA21" s="29">
        <f>LOOKUP(2,1/('Feat-Func-Development'!$AF$4:$EU$4&amp;'Feat-Func-Development'!$AF$5:$EU$5='aggregated FIP Data Prog2'!$A21&amp;'aggregated FIP Data Prog2'!$V$1),'Feat-Func-Development'!$AF$62:$EU$62)</f>
        <v>0</v>
      </c>
      <c r="AB21" s="29">
        <f>LOOKUP(2,1/('Feat-Func-Development'!$AF$4:$EU$4&amp;'Feat-Func-Development'!$AF$5:$EU$5='aggregated FIP Data Prog2'!$A21&amp;'aggregated FIP Data Prog2'!$V$1),'Feat-Func-Development'!$AF$63:$EU$63)</f>
        <v>0</v>
      </c>
      <c r="AC21" s="29">
        <f>LOOKUP(2,1/('Feat-Func-Development'!$AF$4:$EU$4&amp;'Feat-Func-Development'!$AF$5:$EU$5='aggregated FIP Data Prog2'!$A21&amp;'aggregated FIP Data Prog2'!$V$1),'Feat-Func-Development'!$AF$64:$EU$64)</f>
        <v>0</v>
      </c>
    </row>
    <row r="22" spans="1:29">
      <c r="A22" s="43">
        <f t="shared" si="9"/>
        <v>547</v>
      </c>
      <c r="B22" s="44" t="str">
        <f>IF(C22="","",HLOOKUP(C22,'Configuration | Scaling'!$E$13:$Y$23,4,FALSE))</f>
        <v/>
      </c>
      <c r="C22" s="29" t="str">
        <f>IF(COUNTIF(C$4:C21,LOOKUP(A22,'Configuration | Scaling'!$E$16:$Y$16,_GPDS__List))=0,LOOKUP(A22,'Configuration | Scaling'!$E$16:$Y$16,_GPDS__List),"")</f>
        <v/>
      </c>
      <c r="D22" s="29"/>
      <c r="E22" s="45">
        <f t="shared" si="0"/>
        <v>546</v>
      </c>
      <c r="F22" s="49">
        <f t="shared" si="1"/>
        <v>1</v>
      </c>
      <c r="G22" s="49">
        <f t="shared" si="2"/>
        <v>0</v>
      </c>
      <c r="H22" s="49">
        <f t="shared" si="3"/>
        <v>1</v>
      </c>
      <c r="I22" s="49">
        <f t="shared" si="4"/>
        <v>1</v>
      </c>
      <c r="J22" s="49">
        <f t="shared" si="5"/>
        <v>1</v>
      </c>
      <c r="K22" s="49">
        <f t="shared" si="6"/>
        <v>1</v>
      </c>
      <c r="L22" s="49">
        <f t="shared" si="7"/>
        <v>0</v>
      </c>
      <c r="M22" s="50">
        <f t="shared" si="8"/>
        <v>0</v>
      </c>
      <c r="N22" s="48">
        <f>LOOKUP(2,1/('Feat-Func-Development'!$AF$4:$EU$4&amp;'Feat-Func-Development'!$AF$5:$EU$5='aggregated FIP Data Prog2'!$A22&amp;'aggregated FIP Data Prog2'!$N$1),'Feat-Func-Development'!$AF$57:$EU$57)</f>
        <v>0</v>
      </c>
      <c r="O22" s="48">
        <f>LOOKUP(2,1/('Feat-Func-Development'!$AF$4:$EU$4&amp;'Feat-Func-Development'!$AF$5:$EU$5='aggregated FIP Data Prog2'!$A22&amp;'aggregated FIP Data Prog2'!$N$1),'Feat-Func-Development'!$AF$58:$EU$58)</f>
        <v>0</v>
      </c>
      <c r="P22" s="48">
        <f>LOOKUP(2,1/('Feat-Func-Development'!$AF$4:$EU$4&amp;'Feat-Func-Development'!$AF$5:$EU$5='aggregated FIP Data Prog2'!$A22&amp;'aggregated FIP Data Prog2'!$N$1),'Feat-Func-Development'!$AF$59:$EU$59)</f>
        <v>0</v>
      </c>
      <c r="Q22" s="48">
        <f>LOOKUP(2,1/('Feat-Func-Development'!$AF$4:$EU$4&amp;'Feat-Func-Development'!$AF$5:$EU$5='aggregated FIP Data Prog2'!$A22&amp;'aggregated FIP Data Prog2'!$N$1),'Feat-Func-Development'!$AF$60:$EU$60)</f>
        <v>0</v>
      </c>
      <c r="R22" s="48">
        <f>LOOKUP(2,1/('Feat-Func-Development'!$AF$4:$EU$4&amp;'Feat-Func-Development'!$AF$5:$EU$5='aggregated FIP Data Prog2'!$A22&amp;'aggregated FIP Data Prog2'!$N$1),'Feat-Func-Development'!$AF$61:$EU$61)</f>
        <v>0</v>
      </c>
      <c r="S22" s="48">
        <f>LOOKUP(2,1/('Feat-Func-Development'!$AF$4:$EU$4&amp;'Feat-Func-Development'!$AF$5:$EU$5='aggregated FIP Data Prog2'!$A22&amp;'aggregated FIP Data Prog2'!$N$1),'Feat-Func-Development'!$AF$62:$EU$62)</f>
        <v>5</v>
      </c>
      <c r="T22" s="48">
        <f>LOOKUP(2,1/('Feat-Func-Development'!$AF$4:$EU$4&amp;'Feat-Func-Development'!$AF$5:$EU$5='aggregated FIP Data Prog2'!$A22&amp;'aggregated FIP Data Prog2'!$N$1),'Feat-Func-Development'!$AF$63:$EU$63)</f>
        <v>0</v>
      </c>
      <c r="U22" s="48">
        <f>LOOKUP(2,1/('Feat-Func-Development'!$AF$4:$EU$4&amp;'Feat-Func-Development'!$AF$5:$EU$5='aggregated FIP Data Prog2'!$A22&amp;'aggregated FIP Data Prog2'!$N$1),'Feat-Func-Development'!$AF$64:$EU$64)</f>
        <v>0</v>
      </c>
      <c r="V22" s="29">
        <f>LOOKUP(2,1/('Feat-Func-Development'!$AF$4:$EU$4&amp;'Feat-Func-Development'!$AF$5:$EU$5='aggregated FIP Data Prog2'!$A22&amp;'aggregated FIP Data Prog2'!$V$1),'Feat-Func-Development'!$AF$57:$EU$57)</f>
        <v>0</v>
      </c>
      <c r="W22" s="29">
        <f>LOOKUP(2,1/('Feat-Func-Development'!$AF$4:$EU$4&amp;'Feat-Func-Development'!$AF$5:$EU$5='aggregated FIP Data Prog2'!$A22&amp;'aggregated FIP Data Prog2'!$V$1),'Feat-Func-Development'!$AF$58:$EU$58)</f>
        <v>0</v>
      </c>
      <c r="X22" s="29">
        <f>LOOKUP(2,1/('Feat-Func-Development'!$AF$4:$EU$4&amp;'Feat-Func-Development'!$AF$5:$EU$5='aggregated FIP Data Prog2'!$A22&amp;'aggregated FIP Data Prog2'!$V$1),'Feat-Func-Development'!$AF$59:$EU$59)</f>
        <v>0</v>
      </c>
      <c r="Y22" s="29">
        <f>LOOKUP(2,1/('Feat-Func-Development'!$AF$4:$EU$4&amp;'Feat-Func-Development'!$AF$5:$EU$5='aggregated FIP Data Prog2'!$A22&amp;'aggregated FIP Data Prog2'!$V$1),'Feat-Func-Development'!$AF$60:$EU$60)</f>
        <v>0</v>
      </c>
      <c r="Z22" s="29">
        <f>LOOKUP(2,1/('Feat-Func-Development'!$AF$4:$EU$4&amp;'Feat-Func-Development'!$AF$5:$EU$5='aggregated FIP Data Prog2'!$A22&amp;'aggregated FIP Data Prog2'!$V$1),'Feat-Func-Development'!$AF$61:$EU$61)</f>
        <v>5</v>
      </c>
      <c r="AA22" s="29">
        <f>LOOKUP(2,1/('Feat-Func-Development'!$AF$4:$EU$4&amp;'Feat-Func-Development'!$AF$5:$EU$5='aggregated FIP Data Prog2'!$A22&amp;'aggregated FIP Data Prog2'!$V$1),'Feat-Func-Development'!$AF$62:$EU$62)</f>
        <v>0</v>
      </c>
      <c r="AB22" s="29">
        <f>LOOKUP(2,1/('Feat-Func-Development'!$AF$4:$EU$4&amp;'Feat-Func-Development'!$AF$5:$EU$5='aggregated FIP Data Prog2'!$A22&amp;'aggregated FIP Data Prog2'!$V$1),'Feat-Func-Development'!$AF$63:$EU$63)</f>
        <v>0</v>
      </c>
      <c r="AC22" s="29">
        <f>LOOKUP(2,1/('Feat-Func-Development'!$AF$4:$EU$4&amp;'Feat-Func-Development'!$AF$5:$EU$5='aggregated FIP Data Prog2'!$A22&amp;'aggregated FIP Data Prog2'!$V$1),'Feat-Func-Development'!$AF$64:$EU$64)</f>
        <v>0</v>
      </c>
    </row>
    <row r="23" spans="1:29">
      <c r="A23" s="43">
        <f t="shared" si="9"/>
        <v>578</v>
      </c>
      <c r="B23" s="44" t="str">
        <f>IF(C23="","",HLOOKUP(C23,'Configuration | Scaling'!$E$13:$Y$23,4,FALSE))</f>
        <v/>
      </c>
      <c r="C23" s="29" t="str">
        <f>IF(COUNTIF(C$4:C22,LOOKUP(A23,'Configuration | Scaling'!$E$16:$Y$16,_GPDS__List))=0,LOOKUP(A23,'Configuration | Scaling'!$E$16:$Y$16,_GPDS__List),"")</f>
        <v/>
      </c>
      <c r="D23" s="29"/>
      <c r="E23" s="45">
        <f t="shared" si="0"/>
        <v>577</v>
      </c>
      <c r="F23" s="49">
        <f t="shared" si="1"/>
        <v>1</v>
      </c>
      <c r="G23" s="49">
        <f t="shared" si="2"/>
        <v>0</v>
      </c>
      <c r="H23" s="49">
        <f t="shared" si="3"/>
        <v>1</v>
      </c>
      <c r="I23" s="49">
        <f t="shared" si="4"/>
        <v>1</v>
      </c>
      <c r="J23" s="49">
        <f t="shared" si="5"/>
        <v>1</v>
      </c>
      <c r="K23" s="49">
        <f t="shared" si="6"/>
        <v>1</v>
      </c>
      <c r="L23" s="49">
        <f t="shared" si="7"/>
        <v>0</v>
      </c>
      <c r="M23" s="50">
        <f t="shared" si="8"/>
        <v>0</v>
      </c>
      <c r="N23" s="48">
        <f>LOOKUP(2,1/('Feat-Func-Development'!$AF$4:$EU$4&amp;'Feat-Func-Development'!$AF$5:$EU$5='aggregated FIP Data Prog2'!$A23&amp;'aggregated FIP Data Prog2'!$N$1),'Feat-Func-Development'!$AF$57:$EU$57)</f>
        <v>0</v>
      </c>
      <c r="O23" s="48">
        <f>LOOKUP(2,1/('Feat-Func-Development'!$AF$4:$EU$4&amp;'Feat-Func-Development'!$AF$5:$EU$5='aggregated FIP Data Prog2'!$A23&amp;'aggregated FIP Data Prog2'!$N$1),'Feat-Func-Development'!$AF$58:$EU$58)</f>
        <v>0</v>
      </c>
      <c r="P23" s="48">
        <f>LOOKUP(2,1/('Feat-Func-Development'!$AF$4:$EU$4&amp;'Feat-Func-Development'!$AF$5:$EU$5='aggregated FIP Data Prog2'!$A23&amp;'aggregated FIP Data Prog2'!$N$1),'Feat-Func-Development'!$AF$59:$EU$59)</f>
        <v>0</v>
      </c>
      <c r="Q23" s="48">
        <f>LOOKUP(2,1/('Feat-Func-Development'!$AF$4:$EU$4&amp;'Feat-Func-Development'!$AF$5:$EU$5='aggregated FIP Data Prog2'!$A23&amp;'aggregated FIP Data Prog2'!$N$1),'Feat-Func-Development'!$AF$60:$EU$60)</f>
        <v>0</v>
      </c>
      <c r="R23" s="48">
        <f>LOOKUP(2,1/('Feat-Func-Development'!$AF$4:$EU$4&amp;'Feat-Func-Development'!$AF$5:$EU$5='aggregated FIP Data Prog2'!$A23&amp;'aggregated FIP Data Prog2'!$N$1),'Feat-Func-Development'!$AF$61:$EU$61)</f>
        <v>0</v>
      </c>
      <c r="S23" s="48">
        <f>LOOKUP(2,1/('Feat-Func-Development'!$AF$4:$EU$4&amp;'Feat-Func-Development'!$AF$5:$EU$5='aggregated FIP Data Prog2'!$A23&amp;'aggregated FIP Data Prog2'!$N$1),'Feat-Func-Development'!$AF$62:$EU$62)</f>
        <v>5</v>
      </c>
      <c r="T23" s="48">
        <f>LOOKUP(2,1/('Feat-Func-Development'!$AF$4:$EU$4&amp;'Feat-Func-Development'!$AF$5:$EU$5='aggregated FIP Data Prog2'!$A23&amp;'aggregated FIP Data Prog2'!$N$1),'Feat-Func-Development'!$AF$63:$EU$63)</f>
        <v>0</v>
      </c>
      <c r="U23" s="48">
        <f>LOOKUP(2,1/('Feat-Func-Development'!$AF$4:$EU$4&amp;'Feat-Func-Development'!$AF$5:$EU$5='aggregated FIP Data Prog2'!$A23&amp;'aggregated FIP Data Prog2'!$N$1),'Feat-Func-Development'!$AF$64:$EU$64)</f>
        <v>0</v>
      </c>
      <c r="V23" s="29">
        <f>LOOKUP(2,1/('Feat-Func-Development'!$AF$4:$EU$4&amp;'Feat-Func-Development'!$AF$5:$EU$5='aggregated FIP Data Prog2'!$A23&amp;'aggregated FIP Data Prog2'!$V$1),'Feat-Func-Development'!$AF$57:$EU$57)</f>
        <v>0</v>
      </c>
      <c r="W23" s="29">
        <f>LOOKUP(2,1/('Feat-Func-Development'!$AF$4:$EU$4&amp;'Feat-Func-Development'!$AF$5:$EU$5='aggregated FIP Data Prog2'!$A23&amp;'aggregated FIP Data Prog2'!$V$1),'Feat-Func-Development'!$AF$58:$EU$58)</f>
        <v>0</v>
      </c>
      <c r="X23" s="29">
        <f>LOOKUP(2,1/('Feat-Func-Development'!$AF$4:$EU$4&amp;'Feat-Func-Development'!$AF$5:$EU$5='aggregated FIP Data Prog2'!$A23&amp;'aggregated FIP Data Prog2'!$V$1),'Feat-Func-Development'!$AF$59:$EU$59)</f>
        <v>0</v>
      </c>
      <c r="Y23" s="29">
        <f>LOOKUP(2,1/('Feat-Func-Development'!$AF$4:$EU$4&amp;'Feat-Func-Development'!$AF$5:$EU$5='aggregated FIP Data Prog2'!$A23&amp;'aggregated FIP Data Prog2'!$V$1),'Feat-Func-Development'!$AF$60:$EU$60)</f>
        <v>0</v>
      </c>
      <c r="Z23" s="29">
        <f>LOOKUP(2,1/('Feat-Func-Development'!$AF$4:$EU$4&amp;'Feat-Func-Development'!$AF$5:$EU$5='aggregated FIP Data Prog2'!$A23&amp;'aggregated FIP Data Prog2'!$V$1),'Feat-Func-Development'!$AF$61:$EU$61)</f>
        <v>5</v>
      </c>
      <c r="AA23" s="29">
        <f>LOOKUP(2,1/('Feat-Func-Development'!$AF$4:$EU$4&amp;'Feat-Func-Development'!$AF$5:$EU$5='aggregated FIP Data Prog2'!$A23&amp;'aggregated FIP Data Prog2'!$V$1),'Feat-Func-Development'!$AF$62:$EU$62)</f>
        <v>0</v>
      </c>
      <c r="AB23" s="29">
        <f>LOOKUP(2,1/('Feat-Func-Development'!$AF$4:$EU$4&amp;'Feat-Func-Development'!$AF$5:$EU$5='aggregated FIP Data Prog2'!$A23&amp;'aggregated FIP Data Prog2'!$V$1),'Feat-Func-Development'!$AF$63:$EU$63)</f>
        <v>0</v>
      </c>
      <c r="AC23" s="29">
        <f>LOOKUP(2,1/('Feat-Func-Development'!$AF$4:$EU$4&amp;'Feat-Func-Development'!$AF$5:$EU$5='aggregated FIP Data Prog2'!$A23&amp;'aggregated FIP Data Prog2'!$V$1),'Feat-Func-Development'!$AF$64:$EU$64)</f>
        <v>0</v>
      </c>
    </row>
    <row r="24" spans="1:29">
      <c r="A24" s="43">
        <f t="shared" si="9"/>
        <v>609</v>
      </c>
      <c r="B24" s="53">
        <f>IF(C24="","",HLOOKUP(C24,'Configuration | Scaling'!$E$13:$Y$23,4,FALSE))</f>
        <v>579</v>
      </c>
      <c r="C24" s="29" t="str">
        <f>IF(COUNTIF(C$4:C23,LOOKUP(A24,'Configuration | Scaling'!$E$16:$Y$16,_GPDS__List))=0,LOOKUP(A24,'Configuration | Scaling'!$E$16:$Y$16,_GPDS__List),"")</f>
        <v>FEC</v>
      </c>
      <c r="D24" s="54"/>
      <c r="E24" s="45">
        <f t="shared" si="0"/>
        <v>578</v>
      </c>
      <c r="F24" s="49">
        <f t="shared" si="1"/>
        <v>1</v>
      </c>
      <c r="G24" s="49">
        <f t="shared" si="2"/>
        <v>0</v>
      </c>
      <c r="H24" s="49">
        <f t="shared" si="3"/>
        <v>1</v>
      </c>
      <c r="I24" s="49">
        <f t="shared" si="4"/>
        <v>1</v>
      </c>
      <c r="J24" s="49">
        <f t="shared" si="5"/>
        <v>1</v>
      </c>
      <c r="K24" s="49">
        <f t="shared" si="6"/>
        <v>1</v>
      </c>
      <c r="L24" s="49">
        <f t="shared" si="7"/>
        <v>0</v>
      </c>
      <c r="M24" s="50">
        <f t="shared" si="8"/>
        <v>0</v>
      </c>
      <c r="N24" s="48">
        <f>LOOKUP(2,1/('Feat-Func-Development'!$AF$4:$EU$4&amp;'Feat-Func-Development'!$AF$5:$EU$5='aggregated FIP Data Prog2'!$A24&amp;'aggregated FIP Data Prog2'!$N$1),'Feat-Func-Development'!$AF$57:$EU$57)</f>
        <v>0</v>
      </c>
      <c r="O24" s="48">
        <f>LOOKUP(2,1/('Feat-Func-Development'!$AF$4:$EU$4&amp;'Feat-Func-Development'!$AF$5:$EU$5='aggregated FIP Data Prog2'!$A24&amp;'aggregated FIP Data Prog2'!$N$1),'Feat-Func-Development'!$AF$58:$EU$58)</f>
        <v>0</v>
      </c>
      <c r="P24" s="48">
        <f>LOOKUP(2,1/('Feat-Func-Development'!$AF$4:$EU$4&amp;'Feat-Func-Development'!$AF$5:$EU$5='aggregated FIP Data Prog2'!$A24&amp;'aggregated FIP Data Prog2'!$N$1),'Feat-Func-Development'!$AF$59:$EU$59)</f>
        <v>0</v>
      </c>
      <c r="Q24" s="48">
        <f>LOOKUP(2,1/('Feat-Func-Development'!$AF$4:$EU$4&amp;'Feat-Func-Development'!$AF$5:$EU$5='aggregated FIP Data Prog2'!$A24&amp;'aggregated FIP Data Prog2'!$N$1),'Feat-Func-Development'!$AF$60:$EU$60)</f>
        <v>0</v>
      </c>
      <c r="R24" s="48">
        <f>LOOKUP(2,1/('Feat-Func-Development'!$AF$4:$EU$4&amp;'Feat-Func-Development'!$AF$5:$EU$5='aggregated FIP Data Prog2'!$A24&amp;'aggregated FIP Data Prog2'!$N$1),'Feat-Func-Development'!$AF$61:$EU$61)</f>
        <v>0</v>
      </c>
      <c r="S24" s="48">
        <f>LOOKUP(2,1/('Feat-Func-Development'!$AF$4:$EU$4&amp;'Feat-Func-Development'!$AF$5:$EU$5='aggregated FIP Data Prog2'!$A24&amp;'aggregated FIP Data Prog2'!$N$1),'Feat-Func-Development'!$AF$62:$EU$62)</f>
        <v>5</v>
      </c>
      <c r="T24" s="48">
        <f>LOOKUP(2,1/('Feat-Func-Development'!$AF$4:$EU$4&amp;'Feat-Func-Development'!$AF$5:$EU$5='aggregated FIP Data Prog2'!$A24&amp;'aggregated FIP Data Prog2'!$N$1),'Feat-Func-Development'!$AF$63:$EU$63)</f>
        <v>0</v>
      </c>
      <c r="U24" s="48">
        <f>LOOKUP(2,1/('Feat-Func-Development'!$AF$4:$EU$4&amp;'Feat-Func-Development'!$AF$5:$EU$5='aggregated FIP Data Prog2'!$A24&amp;'aggregated FIP Data Prog2'!$N$1),'Feat-Func-Development'!$AF$64:$EU$64)</f>
        <v>0</v>
      </c>
      <c r="V24" s="29">
        <f>LOOKUP(2,1/('Feat-Func-Development'!$AF$4:$EU$4&amp;'Feat-Func-Development'!$AF$5:$EU$5='aggregated FIP Data Prog2'!$A24&amp;'aggregated FIP Data Prog2'!$V$1),'Feat-Func-Development'!$AF$57:$EU$57)</f>
        <v>0</v>
      </c>
      <c r="W24" s="29">
        <f>LOOKUP(2,1/('Feat-Func-Development'!$AF$4:$EU$4&amp;'Feat-Func-Development'!$AF$5:$EU$5='aggregated FIP Data Prog2'!$A24&amp;'aggregated FIP Data Prog2'!$V$1),'Feat-Func-Development'!$AF$58:$EU$58)</f>
        <v>0</v>
      </c>
      <c r="X24" s="29">
        <f>LOOKUP(2,1/('Feat-Func-Development'!$AF$4:$EU$4&amp;'Feat-Func-Development'!$AF$5:$EU$5='aggregated FIP Data Prog2'!$A24&amp;'aggregated FIP Data Prog2'!$V$1),'Feat-Func-Development'!$AF$59:$EU$59)</f>
        <v>0</v>
      </c>
      <c r="Y24" s="29">
        <f>LOOKUP(2,1/('Feat-Func-Development'!$AF$4:$EU$4&amp;'Feat-Func-Development'!$AF$5:$EU$5='aggregated FIP Data Prog2'!$A24&amp;'aggregated FIP Data Prog2'!$V$1),'Feat-Func-Development'!$AF$60:$EU$60)</f>
        <v>0</v>
      </c>
      <c r="Z24" s="29">
        <f>LOOKUP(2,1/('Feat-Func-Development'!$AF$4:$EU$4&amp;'Feat-Func-Development'!$AF$5:$EU$5='aggregated FIP Data Prog2'!$A24&amp;'aggregated FIP Data Prog2'!$V$1),'Feat-Func-Development'!$AF$61:$EU$61)</f>
        <v>5</v>
      </c>
      <c r="AA24" s="29">
        <f>LOOKUP(2,1/('Feat-Func-Development'!$AF$4:$EU$4&amp;'Feat-Func-Development'!$AF$5:$EU$5='aggregated FIP Data Prog2'!$A24&amp;'aggregated FIP Data Prog2'!$V$1),'Feat-Func-Development'!$AF$62:$EU$62)</f>
        <v>0</v>
      </c>
      <c r="AB24" s="29">
        <f>LOOKUP(2,1/('Feat-Func-Development'!$AF$4:$EU$4&amp;'Feat-Func-Development'!$AF$5:$EU$5='aggregated FIP Data Prog2'!$A24&amp;'aggregated FIP Data Prog2'!$V$1),'Feat-Func-Development'!$AF$63:$EU$63)</f>
        <v>0</v>
      </c>
      <c r="AC24" s="29">
        <f>LOOKUP(2,1/('Feat-Func-Development'!$AF$4:$EU$4&amp;'Feat-Func-Development'!$AF$5:$EU$5='aggregated FIP Data Prog2'!$A24&amp;'aggregated FIP Data Prog2'!$V$1),'Feat-Func-Development'!$AF$64:$EU$64)</f>
        <v>0</v>
      </c>
    </row>
    <row r="25" spans="1:29">
      <c r="A25" s="43">
        <f t="shared" si="9"/>
        <v>639</v>
      </c>
      <c r="B25" s="53" t="str">
        <f>IF(C25="","",HLOOKUP(C25,'Configuration | Scaling'!$E$13:$Y$23,4,FALSE))</f>
        <v/>
      </c>
      <c r="C25" s="29" t="str">
        <f>IF(COUNTIF(C$4:C24,LOOKUP(A25,'Configuration | Scaling'!$E$16:$Y$16,_GPDS__List))=0,LOOKUP(A25,'Configuration | Scaling'!$E$16:$Y$16,_GPDS__List),"")</f>
        <v/>
      </c>
      <c r="D25" s="54"/>
      <c r="E25" s="45">
        <f t="shared" si="0"/>
        <v>638</v>
      </c>
      <c r="F25" s="55">
        <f t="shared" si="1"/>
        <v>1</v>
      </c>
      <c r="G25" s="55">
        <f t="shared" si="2"/>
        <v>0</v>
      </c>
      <c r="H25" s="55">
        <f t="shared" si="3"/>
        <v>1</v>
      </c>
      <c r="I25" s="55">
        <f t="shared" si="4"/>
        <v>1</v>
      </c>
      <c r="J25" s="55">
        <f t="shared" si="5"/>
        <v>1</v>
      </c>
      <c r="K25" s="55">
        <f t="shared" si="6"/>
        <v>1</v>
      </c>
      <c r="L25" s="55">
        <f t="shared" si="7"/>
        <v>0</v>
      </c>
      <c r="M25" s="56">
        <f t="shared" si="8"/>
        <v>0</v>
      </c>
      <c r="N25" s="48">
        <f>LOOKUP(2,1/('Feat-Func-Development'!$AF$4:$EU$4&amp;'Feat-Func-Development'!$AF$5:$EU$5='aggregated FIP Data Prog2'!$A25&amp;'aggregated FIP Data Prog2'!$N$1),'Feat-Func-Development'!$AF$57:$EU$57)</f>
        <v>0</v>
      </c>
      <c r="O25" s="48">
        <f>LOOKUP(2,1/('Feat-Func-Development'!$AF$4:$EU$4&amp;'Feat-Func-Development'!$AF$5:$EU$5='aggregated FIP Data Prog2'!$A25&amp;'aggregated FIP Data Prog2'!$N$1),'Feat-Func-Development'!$AF$58:$EU$58)</f>
        <v>0</v>
      </c>
      <c r="P25" s="48">
        <f>LOOKUP(2,1/('Feat-Func-Development'!$AF$4:$EU$4&amp;'Feat-Func-Development'!$AF$5:$EU$5='aggregated FIP Data Prog2'!$A25&amp;'aggregated FIP Data Prog2'!$N$1),'Feat-Func-Development'!$AF$59:$EU$59)</f>
        <v>0</v>
      </c>
      <c r="Q25" s="48">
        <f>LOOKUP(2,1/('Feat-Func-Development'!$AF$4:$EU$4&amp;'Feat-Func-Development'!$AF$5:$EU$5='aggregated FIP Data Prog2'!$A25&amp;'aggregated FIP Data Prog2'!$N$1),'Feat-Func-Development'!$AF$60:$EU$60)</f>
        <v>0</v>
      </c>
      <c r="R25" s="48">
        <f>LOOKUP(2,1/('Feat-Func-Development'!$AF$4:$EU$4&amp;'Feat-Func-Development'!$AF$5:$EU$5='aggregated FIP Data Prog2'!$A25&amp;'aggregated FIP Data Prog2'!$N$1),'Feat-Func-Development'!$AF$61:$EU$61)</f>
        <v>0</v>
      </c>
      <c r="S25" s="48">
        <f>LOOKUP(2,1/('Feat-Func-Development'!$AF$4:$EU$4&amp;'Feat-Func-Development'!$AF$5:$EU$5='aggregated FIP Data Prog2'!$A25&amp;'aggregated FIP Data Prog2'!$N$1),'Feat-Func-Development'!$AF$62:$EU$62)</f>
        <v>5</v>
      </c>
      <c r="T25" s="48">
        <f>LOOKUP(2,1/('Feat-Func-Development'!$AF$4:$EU$4&amp;'Feat-Func-Development'!$AF$5:$EU$5='aggregated FIP Data Prog2'!$A25&amp;'aggregated FIP Data Prog2'!$N$1),'Feat-Func-Development'!$AF$63:$EU$63)</f>
        <v>0</v>
      </c>
      <c r="U25" s="48">
        <f>LOOKUP(2,1/('Feat-Func-Development'!$AF$4:$EU$4&amp;'Feat-Func-Development'!$AF$5:$EU$5='aggregated FIP Data Prog2'!$A25&amp;'aggregated FIP Data Prog2'!$N$1),'Feat-Func-Development'!$AF$64:$EU$64)</f>
        <v>0</v>
      </c>
      <c r="V25" s="29">
        <f>LOOKUP(2,1/('Feat-Func-Development'!$AF$4:$EU$4&amp;'Feat-Func-Development'!$AF$5:$EU$5='aggregated FIP Data Prog2'!$A25&amp;'aggregated FIP Data Prog2'!$V$1),'Feat-Func-Development'!$AF$57:$EU$57)</f>
        <v>0</v>
      </c>
      <c r="W25" s="29">
        <f>LOOKUP(2,1/('Feat-Func-Development'!$AF$4:$EU$4&amp;'Feat-Func-Development'!$AF$5:$EU$5='aggregated FIP Data Prog2'!$A25&amp;'aggregated FIP Data Prog2'!$V$1),'Feat-Func-Development'!$AF$58:$EU$58)</f>
        <v>0</v>
      </c>
      <c r="X25" s="29">
        <f>LOOKUP(2,1/('Feat-Func-Development'!$AF$4:$EU$4&amp;'Feat-Func-Development'!$AF$5:$EU$5='aggregated FIP Data Prog2'!$A25&amp;'aggregated FIP Data Prog2'!$V$1),'Feat-Func-Development'!$AF$59:$EU$59)</f>
        <v>0</v>
      </c>
      <c r="Y25" s="29">
        <f>LOOKUP(2,1/('Feat-Func-Development'!$AF$4:$EU$4&amp;'Feat-Func-Development'!$AF$5:$EU$5='aggregated FIP Data Prog2'!$A25&amp;'aggregated FIP Data Prog2'!$V$1),'Feat-Func-Development'!$AF$60:$EU$60)</f>
        <v>0</v>
      </c>
      <c r="Z25" s="29">
        <f>LOOKUP(2,1/('Feat-Func-Development'!$AF$4:$EU$4&amp;'Feat-Func-Development'!$AF$5:$EU$5='aggregated FIP Data Prog2'!$A25&amp;'aggregated FIP Data Prog2'!$V$1),'Feat-Func-Development'!$AF$61:$EU$61)</f>
        <v>5</v>
      </c>
      <c r="AA25" s="29">
        <f>LOOKUP(2,1/('Feat-Func-Development'!$AF$4:$EU$4&amp;'Feat-Func-Development'!$AF$5:$EU$5='aggregated FIP Data Prog2'!$A25&amp;'aggregated FIP Data Prog2'!$V$1),'Feat-Func-Development'!$AF$62:$EU$62)</f>
        <v>0</v>
      </c>
      <c r="AB25" s="29">
        <f>LOOKUP(2,1/('Feat-Func-Development'!$AF$4:$EU$4&amp;'Feat-Func-Development'!$AF$5:$EU$5='aggregated FIP Data Prog2'!$A25&amp;'aggregated FIP Data Prog2'!$V$1),'Feat-Func-Development'!$AF$63:$EU$63)</f>
        <v>0</v>
      </c>
      <c r="AC25" s="29">
        <f>LOOKUP(2,1/('Feat-Func-Development'!$AF$4:$EU$4&amp;'Feat-Func-Development'!$AF$5:$EU$5='aggregated FIP Data Prog2'!$A25&amp;'aggregated FIP Data Prog2'!$V$1),'Feat-Func-Development'!$AF$64:$EU$64)</f>
        <v>0</v>
      </c>
    </row>
    <row r="26" spans="1:29">
      <c r="A26" s="43">
        <f t="shared" si="9"/>
        <v>670</v>
      </c>
      <c r="B26" s="53" t="str">
        <f>IF(C26="","",HLOOKUP(C26,'Configuration | Scaling'!$E$13:$Y$23,4,FALSE))</f>
        <v/>
      </c>
      <c r="C26" s="29" t="str">
        <f>IF(COUNTIF(C$4:C25,LOOKUP(A26,'Configuration | Scaling'!$E$16:$Y$16,_GPDS__List))=0,LOOKUP(A26,'Configuration | Scaling'!$E$16:$Y$16,_GPDS__List),"")</f>
        <v/>
      </c>
      <c r="D26" s="54"/>
      <c r="E26" s="45">
        <f t="shared" si="0"/>
        <v>669</v>
      </c>
      <c r="F26" s="55">
        <f t="shared" si="1"/>
        <v>1</v>
      </c>
      <c r="G26" s="55">
        <f t="shared" si="2"/>
        <v>0</v>
      </c>
      <c r="H26" s="55">
        <f t="shared" si="3"/>
        <v>1</v>
      </c>
      <c r="I26" s="55">
        <f t="shared" si="4"/>
        <v>1</v>
      </c>
      <c r="J26" s="55">
        <f t="shared" si="5"/>
        <v>1</v>
      </c>
      <c r="K26" s="55">
        <f t="shared" si="6"/>
        <v>1</v>
      </c>
      <c r="L26" s="55">
        <f t="shared" si="7"/>
        <v>0</v>
      </c>
      <c r="M26" s="56">
        <f t="shared" si="8"/>
        <v>0</v>
      </c>
      <c r="N26" s="48">
        <f>LOOKUP(2,1/('Feat-Func-Development'!$AF$4:$EU$4&amp;'Feat-Func-Development'!$AF$5:$EU$5='aggregated FIP Data Prog2'!$A26&amp;'aggregated FIP Data Prog2'!$N$1),'Feat-Func-Development'!$AF$57:$EU$57)</f>
        <v>0</v>
      </c>
      <c r="O26" s="48">
        <f>LOOKUP(2,1/('Feat-Func-Development'!$AF$4:$EU$4&amp;'Feat-Func-Development'!$AF$5:$EU$5='aggregated FIP Data Prog2'!$A26&amp;'aggregated FIP Data Prog2'!$N$1),'Feat-Func-Development'!$AF$58:$EU$58)</f>
        <v>0</v>
      </c>
      <c r="P26" s="48">
        <f>LOOKUP(2,1/('Feat-Func-Development'!$AF$4:$EU$4&amp;'Feat-Func-Development'!$AF$5:$EU$5='aggregated FIP Data Prog2'!$A26&amp;'aggregated FIP Data Prog2'!$N$1),'Feat-Func-Development'!$AF$59:$EU$59)</f>
        <v>0</v>
      </c>
      <c r="Q26" s="48">
        <f>LOOKUP(2,1/('Feat-Func-Development'!$AF$4:$EU$4&amp;'Feat-Func-Development'!$AF$5:$EU$5='aggregated FIP Data Prog2'!$A26&amp;'aggregated FIP Data Prog2'!$N$1),'Feat-Func-Development'!$AF$60:$EU$60)</f>
        <v>0</v>
      </c>
      <c r="R26" s="48">
        <f>LOOKUP(2,1/('Feat-Func-Development'!$AF$4:$EU$4&amp;'Feat-Func-Development'!$AF$5:$EU$5='aggregated FIP Data Prog2'!$A26&amp;'aggregated FIP Data Prog2'!$N$1),'Feat-Func-Development'!$AF$61:$EU$61)</f>
        <v>0</v>
      </c>
      <c r="S26" s="48">
        <f>LOOKUP(2,1/('Feat-Func-Development'!$AF$4:$EU$4&amp;'Feat-Func-Development'!$AF$5:$EU$5='aggregated FIP Data Prog2'!$A26&amp;'aggregated FIP Data Prog2'!$N$1),'Feat-Func-Development'!$AF$62:$EU$62)</f>
        <v>5</v>
      </c>
      <c r="T26" s="48">
        <f>LOOKUP(2,1/('Feat-Func-Development'!$AF$4:$EU$4&amp;'Feat-Func-Development'!$AF$5:$EU$5='aggregated FIP Data Prog2'!$A26&amp;'aggregated FIP Data Prog2'!$N$1),'Feat-Func-Development'!$AF$63:$EU$63)</f>
        <v>0</v>
      </c>
      <c r="U26" s="48">
        <f>LOOKUP(2,1/('Feat-Func-Development'!$AF$4:$EU$4&amp;'Feat-Func-Development'!$AF$5:$EU$5='aggregated FIP Data Prog2'!$A26&amp;'aggregated FIP Data Prog2'!$N$1),'Feat-Func-Development'!$AF$64:$EU$64)</f>
        <v>0</v>
      </c>
      <c r="V26" s="29">
        <f>LOOKUP(2,1/('Feat-Func-Development'!$AF$4:$EU$4&amp;'Feat-Func-Development'!$AF$5:$EU$5='aggregated FIP Data Prog2'!$A26&amp;'aggregated FIP Data Prog2'!$V$1),'Feat-Func-Development'!$AF$57:$EU$57)</f>
        <v>0</v>
      </c>
      <c r="W26" s="29">
        <f>LOOKUP(2,1/('Feat-Func-Development'!$AF$4:$EU$4&amp;'Feat-Func-Development'!$AF$5:$EU$5='aggregated FIP Data Prog2'!$A26&amp;'aggregated FIP Data Prog2'!$V$1),'Feat-Func-Development'!$AF$58:$EU$58)</f>
        <v>0</v>
      </c>
      <c r="X26" s="29">
        <f>LOOKUP(2,1/('Feat-Func-Development'!$AF$4:$EU$4&amp;'Feat-Func-Development'!$AF$5:$EU$5='aggregated FIP Data Prog2'!$A26&amp;'aggregated FIP Data Prog2'!$V$1),'Feat-Func-Development'!$AF$59:$EU$59)</f>
        <v>0</v>
      </c>
      <c r="Y26" s="29">
        <f>LOOKUP(2,1/('Feat-Func-Development'!$AF$4:$EU$4&amp;'Feat-Func-Development'!$AF$5:$EU$5='aggregated FIP Data Prog2'!$A26&amp;'aggregated FIP Data Prog2'!$V$1),'Feat-Func-Development'!$AF$60:$EU$60)</f>
        <v>0</v>
      </c>
      <c r="Z26" s="29">
        <f>LOOKUP(2,1/('Feat-Func-Development'!$AF$4:$EU$4&amp;'Feat-Func-Development'!$AF$5:$EU$5='aggregated FIP Data Prog2'!$A26&amp;'aggregated FIP Data Prog2'!$V$1),'Feat-Func-Development'!$AF$61:$EU$61)</f>
        <v>5</v>
      </c>
      <c r="AA26" s="29">
        <f>LOOKUP(2,1/('Feat-Func-Development'!$AF$4:$EU$4&amp;'Feat-Func-Development'!$AF$5:$EU$5='aggregated FIP Data Prog2'!$A26&amp;'aggregated FIP Data Prog2'!$V$1),'Feat-Func-Development'!$AF$62:$EU$62)</f>
        <v>0</v>
      </c>
      <c r="AB26" s="29">
        <f>LOOKUP(2,1/('Feat-Func-Development'!$AF$4:$EU$4&amp;'Feat-Func-Development'!$AF$5:$EU$5='aggregated FIP Data Prog2'!$A26&amp;'aggregated FIP Data Prog2'!$V$1),'Feat-Func-Development'!$AF$63:$EU$63)</f>
        <v>0</v>
      </c>
      <c r="AC26" s="29">
        <f>LOOKUP(2,1/('Feat-Func-Development'!$AF$4:$EU$4&amp;'Feat-Func-Development'!$AF$5:$EU$5='aggregated FIP Data Prog2'!$A26&amp;'aggregated FIP Data Prog2'!$V$1),'Feat-Func-Development'!$AF$64:$EU$64)</f>
        <v>0</v>
      </c>
    </row>
    <row r="27" spans="1:29">
      <c r="A27" s="43">
        <f t="shared" si="9"/>
        <v>700</v>
      </c>
      <c r="B27" s="53">
        <f>IF(C27="","",HLOOKUP(C27,'Configuration | Scaling'!$E$13:$Y$23,4,FALSE))</f>
        <v>671</v>
      </c>
      <c r="C27" s="29" t="str">
        <f>IF(COUNTIF(C$4:C26,LOOKUP(A27,'Configuration | Scaling'!$E$16:$Y$16,_GPDS__List))=0,LOOKUP(A27,'Configuration | Scaling'!$E$16:$Y$16,_GPDS__List),"")</f>
        <v>TT</v>
      </c>
      <c r="D27" s="54"/>
      <c r="E27" s="45">
        <f t="shared" si="0"/>
        <v>670</v>
      </c>
      <c r="F27" s="55">
        <f t="shared" si="1"/>
        <v>1</v>
      </c>
      <c r="G27" s="55">
        <f t="shared" si="2"/>
        <v>0</v>
      </c>
      <c r="H27" s="55">
        <f t="shared" si="3"/>
        <v>1</v>
      </c>
      <c r="I27" s="55">
        <f t="shared" si="4"/>
        <v>1</v>
      </c>
      <c r="J27" s="55">
        <f t="shared" si="5"/>
        <v>1</v>
      </c>
      <c r="K27" s="55">
        <f t="shared" si="6"/>
        <v>1</v>
      </c>
      <c r="L27" s="55">
        <f t="shared" si="7"/>
        <v>0</v>
      </c>
      <c r="M27" s="56">
        <f t="shared" si="8"/>
        <v>0</v>
      </c>
      <c r="N27" s="48">
        <f>LOOKUP(2,1/('Feat-Func-Development'!$AF$4:$EU$4&amp;'Feat-Func-Development'!$AF$5:$EU$5='aggregated FIP Data Prog2'!$A27&amp;'aggregated FIP Data Prog2'!$N$1),'Feat-Func-Development'!$AF$57:$EU$57)</f>
        <v>0</v>
      </c>
      <c r="O27" s="48">
        <f>LOOKUP(2,1/('Feat-Func-Development'!$AF$4:$EU$4&amp;'Feat-Func-Development'!$AF$5:$EU$5='aggregated FIP Data Prog2'!$A27&amp;'aggregated FIP Data Prog2'!$N$1),'Feat-Func-Development'!$AF$58:$EU$58)</f>
        <v>0</v>
      </c>
      <c r="P27" s="48">
        <f>LOOKUP(2,1/('Feat-Func-Development'!$AF$4:$EU$4&amp;'Feat-Func-Development'!$AF$5:$EU$5='aggregated FIP Data Prog2'!$A27&amp;'aggregated FIP Data Prog2'!$N$1),'Feat-Func-Development'!$AF$59:$EU$59)</f>
        <v>0</v>
      </c>
      <c r="Q27" s="48">
        <f>LOOKUP(2,1/('Feat-Func-Development'!$AF$4:$EU$4&amp;'Feat-Func-Development'!$AF$5:$EU$5='aggregated FIP Data Prog2'!$A27&amp;'aggregated FIP Data Prog2'!$N$1),'Feat-Func-Development'!$AF$60:$EU$60)</f>
        <v>0</v>
      </c>
      <c r="R27" s="48">
        <f>LOOKUP(2,1/('Feat-Func-Development'!$AF$4:$EU$4&amp;'Feat-Func-Development'!$AF$5:$EU$5='aggregated FIP Data Prog2'!$A27&amp;'aggregated FIP Data Prog2'!$N$1),'Feat-Func-Development'!$AF$61:$EU$61)</f>
        <v>0</v>
      </c>
      <c r="S27" s="48">
        <f>LOOKUP(2,1/('Feat-Func-Development'!$AF$4:$EU$4&amp;'Feat-Func-Development'!$AF$5:$EU$5='aggregated FIP Data Prog2'!$A27&amp;'aggregated FIP Data Prog2'!$N$1),'Feat-Func-Development'!$AF$62:$EU$62)</f>
        <v>5</v>
      </c>
      <c r="T27" s="48">
        <f>LOOKUP(2,1/('Feat-Func-Development'!$AF$4:$EU$4&amp;'Feat-Func-Development'!$AF$5:$EU$5='aggregated FIP Data Prog2'!$A27&amp;'aggregated FIP Data Prog2'!$N$1),'Feat-Func-Development'!$AF$63:$EU$63)</f>
        <v>0</v>
      </c>
      <c r="U27" s="48">
        <f>LOOKUP(2,1/('Feat-Func-Development'!$AF$4:$EU$4&amp;'Feat-Func-Development'!$AF$5:$EU$5='aggregated FIP Data Prog2'!$A27&amp;'aggregated FIP Data Prog2'!$N$1),'Feat-Func-Development'!$AF$64:$EU$64)</f>
        <v>0</v>
      </c>
      <c r="V27" s="29">
        <f>LOOKUP(2,1/('Feat-Func-Development'!$AF$4:$EU$4&amp;'Feat-Func-Development'!$AF$5:$EU$5='aggregated FIP Data Prog2'!$A27&amp;'aggregated FIP Data Prog2'!$V$1),'Feat-Func-Development'!$AF$57:$EU$57)</f>
        <v>0</v>
      </c>
      <c r="W27" s="29">
        <f>LOOKUP(2,1/('Feat-Func-Development'!$AF$4:$EU$4&amp;'Feat-Func-Development'!$AF$5:$EU$5='aggregated FIP Data Prog2'!$A27&amp;'aggregated FIP Data Prog2'!$V$1),'Feat-Func-Development'!$AF$58:$EU$58)</f>
        <v>0</v>
      </c>
      <c r="X27" s="29">
        <f>LOOKUP(2,1/('Feat-Func-Development'!$AF$4:$EU$4&amp;'Feat-Func-Development'!$AF$5:$EU$5='aggregated FIP Data Prog2'!$A27&amp;'aggregated FIP Data Prog2'!$V$1),'Feat-Func-Development'!$AF$59:$EU$59)</f>
        <v>0</v>
      </c>
      <c r="Y27" s="29">
        <f>LOOKUP(2,1/('Feat-Func-Development'!$AF$4:$EU$4&amp;'Feat-Func-Development'!$AF$5:$EU$5='aggregated FIP Data Prog2'!$A27&amp;'aggregated FIP Data Prog2'!$V$1),'Feat-Func-Development'!$AF$60:$EU$60)</f>
        <v>0</v>
      </c>
      <c r="Z27" s="29">
        <f>LOOKUP(2,1/('Feat-Func-Development'!$AF$4:$EU$4&amp;'Feat-Func-Development'!$AF$5:$EU$5='aggregated FIP Data Prog2'!$A27&amp;'aggregated FIP Data Prog2'!$V$1),'Feat-Func-Development'!$AF$61:$EU$61)</f>
        <v>5</v>
      </c>
      <c r="AA27" s="29">
        <f>LOOKUP(2,1/('Feat-Func-Development'!$AF$4:$EU$4&amp;'Feat-Func-Development'!$AF$5:$EU$5='aggregated FIP Data Prog2'!$A27&amp;'aggregated FIP Data Prog2'!$V$1),'Feat-Func-Development'!$AF$62:$EU$62)</f>
        <v>0</v>
      </c>
      <c r="AB27" s="29">
        <f>LOOKUP(2,1/('Feat-Func-Development'!$AF$4:$EU$4&amp;'Feat-Func-Development'!$AF$5:$EU$5='aggregated FIP Data Prog2'!$A27&amp;'aggregated FIP Data Prog2'!$V$1),'Feat-Func-Development'!$AF$63:$EU$63)</f>
        <v>0</v>
      </c>
      <c r="AC27" s="29">
        <f>LOOKUP(2,1/('Feat-Func-Development'!$AF$4:$EU$4&amp;'Feat-Func-Development'!$AF$5:$EU$5='aggregated FIP Data Prog2'!$A27&amp;'aggregated FIP Data Prog2'!$V$1),'Feat-Func-Development'!$AF$64:$EU$64)</f>
        <v>0</v>
      </c>
    </row>
    <row r="28" spans="1:29">
      <c r="A28" s="43">
        <f t="shared" si="9"/>
        <v>731</v>
      </c>
      <c r="B28" s="53" t="str">
        <f>IF(C28="","",HLOOKUP(C28,'Configuration | Scaling'!$E$13:$Y$23,4,FALSE))</f>
        <v/>
      </c>
      <c r="C28" s="29" t="str">
        <f>IF(COUNTIF(C$4:C27,LOOKUP(A28,'Configuration | Scaling'!$E$16:$Y$16,_GPDS__List))=0,LOOKUP(A28,'Configuration | Scaling'!$E$16:$Y$16,_GPDS__List),"")</f>
        <v/>
      </c>
      <c r="D28" s="54"/>
      <c r="E28" s="45">
        <f t="shared" si="0"/>
        <v>730</v>
      </c>
      <c r="F28" s="55">
        <f t="shared" si="1"/>
        <v>1</v>
      </c>
      <c r="G28" s="55">
        <f t="shared" si="2"/>
        <v>0</v>
      </c>
      <c r="H28" s="55">
        <f t="shared" si="3"/>
        <v>1</v>
      </c>
      <c r="I28" s="55">
        <f t="shared" si="4"/>
        <v>1</v>
      </c>
      <c r="J28" s="55">
        <f t="shared" si="5"/>
        <v>1</v>
      </c>
      <c r="K28" s="55">
        <f t="shared" si="6"/>
        <v>1</v>
      </c>
      <c r="L28" s="55">
        <f t="shared" si="7"/>
        <v>0</v>
      </c>
      <c r="M28" s="56">
        <f t="shared" si="8"/>
        <v>0</v>
      </c>
      <c r="N28" s="48">
        <f>LOOKUP(2,1/('Feat-Func-Development'!$AF$4:$EU$4&amp;'Feat-Func-Development'!$AF$5:$EU$5='aggregated FIP Data Prog2'!$A28&amp;'aggregated FIP Data Prog2'!$N$1),'Feat-Func-Development'!$AF$57:$EU$57)</f>
        <v>0</v>
      </c>
      <c r="O28" s="48">
        <f>LOOKUP(2,1/('Feat-Func-Development'!$AF$4:$EU$4&amp;'Feat-Func-Development'!$AF$5:$EU$5='aggregated FIP Data Prog2'!$A28&amp;'aggregated FIP Data Prog2'!$N$1),'Feat-Func-Development'!$AF$58:$EU$58)</f>
        <v>0</v>
      </c>
      <c r="P28" s="48">
        <f>LOOKUP(2,1/('Feat-Func-Development'!$AF$4:$EU$4&amp;'Feat-Func-Development'!$AF$5:$EU$5='aggregated FIP Data Prog2'!$A28&amp;'aggregated FIP Data Prog2'!$N$1),'Feat-Func-Development'!$AF$59:$EU$59)</f>
        <v>0</v>
      </c>
      <c r="Q28" s="48">
        <f>LOOKUP(2,1/('Feat-Func-Development'!$AF$4:$EU$4&amp;'Feat-Func-Development'!$AF$5:$EU$5='aggregated FIP Data Prog2'!$A28&amp;'aggregated FIP Data Prog2'!$N$1),'Feat-Func-Development'!$AF$60:$EU$60)</f>
        <v>0</v>
      </c>
      <c r="R28" s="48">
        <f>LOOKUP(2,1/('Feat-Func-Development'!$AF$4:$EU$4&amp;'Feat-Func-Development'!$AF$5:$EU$5='aggregated FIP Data Prog2'!$A28&amp;'aggregated FIP Data Prog2'!$N$1),'Feat-Func-Development'!$AF$61:$EU$61)</f>
        <v>0</v>
      </c>
      <c r="S28" s="48">
        <f>LOOKUP(2,1/('Feat-Func-Development'!$AF$4:$EU$4&amp;'Feat-Func-Development'!$AF$5:$EU$5='aggregated FIP Data Prog2'!$A28&amp;'aggregated FIP Data Prog2'!$N$1),'Feat-Func-Development'!$AF$62:$EU$62)</f>
        <v>5</v>
      </c>
      <c r="T28" s="48">
        <f>LOOKUP(2,1/('Feat-Func-Development'!$AF$4:$EU$4&amp;'Feat-Func-Development'!$AF$5:$EU$5='aggregated FIP Data Prog2'!$A28&amp;'aggregated FIP Data Prog2'!$N$1),'Feat-Func-Development'!$AF$63:$EU$63)</f>
        <v>0</v>
      </c>
      <c r="U28" s="48">
        <f>LOOKUP(2,1/('Feat-Func-Development'!$AF$4:$EU$4&amp;'Feat-Func-Development'!$AF$5:$EU$5='aggregated FIP Data Prog2'!$A28&amp;'aggregated FIP Data Prog2'!$N$1),'Feat-Func-Development'!$AF$64:$EU$64)</f>
        <v>0</v>
      </c>
      <c r="V28" s="29">
        <f>LOOKUP(2,1/('Feat-Func-Development'!$AF$4:$EU$4&amp;'Feat-Func-Development'!$AF$5:$EU$5='aggregated FIP Data Prog2'!$A28&amp;'aggregated FIP Data Prog2'!$V$1),'Feat-Func-Development'!$AF$57:$EU$57)</f>
        <v>0</v>
      </c>
      <c r="W28" s="29">
        <f>LOOKUP(2,1/('Feat-Func-Development'!$AF$4:$EU$4&amp;'Feat-Func-Development'!$AF$5:$EU$5='aggregated FIP Data Prog2'!$A28&amp;'aggregated FIP Data Prog2'!$V$1),'Feat-Func-Development'!$AF$58:$EU$58)</f>
        <v>0</v>
      </c>
      <c r="X28" s="29">
        <f>LOOKUP(2,1/('Feat-Func-Development'!$AF$4:$EU$4&amp;'Feat-Func-Development'!$AF$5:$EU$5='aggregated FIP Data Prog2'!$A28&amp;'aggregated FIP Data Prog2'!$V$1),'Feat-Func-Development'!$AF$59:$EU$59)</f>
        <v>0</v>
      </c>
      <c r="Y28" s="29">
        <f>LOOKUP(2,1/('Feat-Func-Development'!$AF$4:$EU$4&amp;'Feat-Func-Development'!$AF$5:$EU$5='aggregated FIP Data Prog2'!$A28&amp;'aggregated FIP Data Prog2'!$V$1),'Feat-Func-Development'!$AF$60:$EU$60)</f>
        <v>0</v>
      </c>
      <c r="Z28" s="29">
        <f>LOOKUP(2,1/('Feat-Func-Development'!$AF$4:$EU$4&amp;'Feat-Func-Development'!$AF$5:$EU$5='aggregated FIP Data Prog2'!$A28&amp;'aggregated FIP Data Prog2'!$V$1),'Feat-Func-Development'!$AF$61:$EU$61)</f>
        <v>5</v>
      </c>
      <c r="AA28" s="29">
        <f>LOOKUP(2,1/('Feat-Func-Development'!$AF$4:$EU$4&amp;'Feat-Func-Development'!$AF$5:$EU$5='aggregated FIP Data Prog2'!$A28&amp;'aggregated FIP Data Prog2'!$V$1),'Feat-Func-Development'!$AF$62:$EU$62)</f>
        <v>0</v>
      </c>
      <c r="AB28" s="29">
        <f>LOOKUP(2,1/('Feat-Func-Development'!$AF$4:$EU$4&amp;'Feat-Func-Development'!$AF$5:$EU$5='aggregated FIP Data Prog2'!$A28&amp;'aggregated FIP Data Prog2'!$V$1),'Feat-Func-Development'!$AF$63:$EU$63)</f>
        <v>0</v>
      </c>
      <c r="AC28" s="29">
        <f>LOOKUP(2,1/('Feat-Func-Development'!$AF$4:$EU$4&amp;'Feat-Func-Development'!$AF$5:$EU$5='aggregated FIP Data Prog2'!$A28&amp;'aggregated FIP Data Prog2'!$V$1),'Feat-Func-Development'!$AF$64:$EU$64)</f>
        <v>0</v>
      </c>
    </row>
    <row r="29" spans="1:29">
      <c r="A29" s="43">
        <f t="shared" si="9"/>
        <v>762</v>
      </c>
      <c r="B29" s="53">
        <f>IF(C29="","",HLOOKUP(C29,'Configuration | Scaling'!$E$13:$Y$23,4,FALSE))</f>
        <v>732</v>
      </c>
      <c r="C29" s="29" t="str">
        <f>IF(COUNTIF(C$4:C28,LOOKUP(A29,'Configuration | Scaling'!$E$16:$Y$16,_GPDS__List))=0,LOOKUP(A29,'Configuration | Scaling'!$E$16:$Y$16,_GPDS__List),"")</f>
        <v>PP</v>
      </c>
      <c r="D29" s="54"/>
      <c r="E29" s="45">
        <f t="shared" si="0"/>
        <v>731</v>
      </c>
      <c r="F29" s="55">
        <f t="shared" si="1"/>
        <v>1</v>
      </c>
      <c r="G29" s="55">
        <f t="shared" si="2"/>
        <v>0</v>
      </c>
      <c r="H29" s="55">
        <f t="shared" si="3"/>
        <v>1</v>
      </c>
      <c r="I29" s="55">
        <f t="shared" si="4"/>
        <v>1</v>
      </c>
      <c r="J29" s="55">
        <f t="shared" si="5"/>
        <v>1</v>
      </c>
      <c r="K29" s="55">
        <f t="shared" si="6"/>
        <v>1</v>
      </c>
      <c r="L29" s="55">
        <f t="shared" si="7"/>
        <v>0</v>
      </c>
      <c r="M29" s="56">
        <f t="shared" si="8"/>
        <v>0</v>
      </c>
      <c r="N29" s="48">
        <f>LOOKUP(2,1/('Feat-Func-Development'!$AF$4:$EU$4&amp;'Feat-Func-Development'!$AF$5:$EU$5='aggregated FIP Data Prog2'!$A29&amp;'aggregated FIP Data Prog2'!$N$1),'Feat-Func-Development'!$AF$57:$EU$57)</f>
        <v>0</v>
      </c>
      <c r="O29" s="48">
        <f>LOOKUP(2,1/('Feat-Func-Development'!$AF$4:$EU$4&amp;'Feat-Func-Development'!$AF$5:$EU$5='aggregated FIP Data Prog2'!$A29&amp;'aggregated FIP Data Prog2'!$N$1),'Feat-Func-Development'!$AF$58:$EU$58)</f>
        <v>0</v>
      </c>
      <c r="P29" s="48">
        <f>LOOKUP(2,1/('Feat-Func-Development'!$AF$4:$EU$4&amp;'Feat-Func-Development'!$AF$5:$EU$5='aggregated FIP Data Prog2'!$A29&amp;'aggregated FIP Data Prog2'!$N$1),'Feat-Func-Development'!$AF$59:$EU$59)</f>
        <v>0</v>
      </c>
      <c r="Q29" s="48">
        <f>LOOKUP(2,1/('Feat-Func-Development'!$AF$4:$EU$4&amp;'Feat-Func-Development'!$AF$5:$EU$5='aggregated FIP Data Prog2'!$A29&amp;'aggregated FIP Data Prog2'!$N$1),'Feat-Func-Development'!$AF$60:$EU$60)</f>
        <v>0</v>
      </c>
      <c r="R29" s="48">
        <f>LOOKUP(2,1/('Feat-Func-Development'!$AF$4:$EU$4&amp;'Feat-Func-Development'!$AF$5:$EU$5='aggregated FIP Data Prog2'!$A29&amp;'aggregated FIP Data Prog2'!$N$1),'Feat-Func-Development'!$AF$61:$EU$61)</f>
        <v>0</v>
      </c>
      <c r="S29" s="48">
        <f>LOOKUP(2,1/('Feat-Func-Development'!$AF$4:$EU$4&amp;'Feat-Func-Development'!$AF$5:$EU$5='aggregated FIP Data Prog2'!$A29&amp;'aggregated FIP Data Prog2'!$N$1),'Feat-Func-Development'!$AF$62:$EU$62)</f>
        <v>5</v>
      </c>
      <c r="T29" s="48">
        <f>LOOKUP(2,1/('Feat-Func-Development'!$AF$4:$EU$4&amp;'Feat-Func-Development'!$AF$5:$EU$5='aggregated FIP Data Prog2'!$A29&amp;'aggregated FIP Data Prog2'!$N$1),'Feat-Func-Development'!$AF$63:$EU$63)</f>
        <v>0</v>
      </c>
      <c r="U29" s="48">
        <f>LOOKUP(2,1/('Feat-Func-Development'!$AF$4:$EU$4&amp;'Feat-Func-Development'!$AF$5:$EU$5='aggregated FIP Data Prog2'!$A29&amp;'aggregated FIP Data Prog2'!$N$1),'Feat-Func-Development'!$AF$64:$EU$64)</f>
        <v>0</v>
      </c>
      <c r="V29" s="29">
        <f>LOOKUP(2,1/('Feat-Func-Development'!$AF$4:$EU$4&amp;'Feat-Func-Development'!$AF$5:$EU$5='aggregated FIP Data Prog2'!$A29&amp;'aggregated FIP Data Prog2'!$V$1),'Feat-Func-Development'!$AF$57:$EU$57)</f>
        <v>0</v>
      </c>
      <c r="W29" s="29">
        <f>LOOKUP(2,1/('Feat-Func-Development'!$AF$4:$EU$4&amp;'Feat-Func-Development'!$AF$5:$EU$5='aggregated FIP Data Prog2'!$A29&amp;'aggregated FIP Data Prog2'!$V$1),'Feat-Func-Development'!$AF$58:$EU$58)</f>
        <v>0</v>
      </c>
      <c r="X29" s="29">
        <f>LOOKUP(2,1/('Feat-Func-Development'!$AF$4:$EU$4&amp;'Feat-Func-Development'!$AF$5:$EU$5='aggregated FIP Data Prog2'!$A29&amp;'aggregated FIP Data Prog2'!$V$1),'Feat-Func-Development'!$AF$59:$EU$59)</f>
        <v>0</v>
      </c>
      <c r="Y29" s="29">
        <f>LOOKUP(2,1/('Feat-Func-Development'!$AF$4:$EU$4&amp;'Feat-Func-Development'!$AF$5:$EU$5='aggregated FIP Data Prog2'!$A29&amp;'aggregated FIP Data Prog2'!$V$1),'Feat-Func-Development'!$AF$60:$EU$60)</f>
        <v>0</v>
      </c>
      <c r="Z29" s="29">
        <f>LOOKUP(2,1/('Feat-Func-Development'!$AF$4:$EU$4&amp;'Feat-Func-Development'!$AF$5:$EU$5='aggregated FIP Data Prog2'!$A29&amp;'aggregated FIP Data Prog2'!$V$1),'Feat-Func-Development'!$AF$61:$EU$61)</f>
        <v>5</v>
      </c>
      <c r="AA29" s="29">
        <f>LOOKUP(2,1/('Feat-Func-Development'!$AF$4:$EU$4&amp;'Feat-Func-Development'!$AF$5:$EU$5='aggregated FIP Data Prog2'!$A29&amp;'aggregated FIP Data Prog2'!$V$1),'Feat-Func-Development'!$AF$62:$EU$62)</f>
        <v>0</v>
      </c>
      <c r="AB29" s="29">
        <f>LOOKUP(2,1/('Feat-Func-Development'!$AF$4:$EU$4&amp;'Feat-Func-Development'!$AF$5:$EU$5='aggregated FIP Data Prog2'!$A29&amp;'aggregated FIP Data Prog2'!$V$1),'Feat-Func-Development'!$AF$63:$EU$63)</f>
        <v>0</v>
      </c>
      <c r="AC29" s="29">
        <f>LOOKUP(2,1/('Feat-Func-Development'!$AF$4:$EU$4&amp;'Feat-Func-Development'!$AF$5:$EU$5='aggregated FIP Data Prog2'!$A29&amp;'aggregated FIP Data Prog2'!$V$1),'Feat-Func-Development'!$AF$64:$EU$64)</f>
        <v>0</v>
      </c>
    </row>
    <row r="30" spans="1:29">
      <c r="A30" s="43">
        <f t="shared" si="9"/>
        <v>790</v>
      </c>
      <c r="B30" s="53" t="str">
        <f>IF(C30="","",HLOOKUP(C30,'Configuration | Scaling'!$E$13:$Y$23,4,FALSE))</f>
        <v/>
      </c>
      <c r="C30" s="29" t="str">
        <f>IF(COUNTIF(C$4:C29,LOOKUP(A30,'Configuration | Scaling'!$E$16:$Y$16,_GPDS__List))=0,LOOKUP(A30,'Configuration | Scaling'!$E$16:$Y$16,_GPDS__List),"")</f>
        <v/>
      </c>
      <c r="D30" s="54"/>
      <c r="E30" s="45">
        <f t="shared" si="0"/>
        <v>789</v>
      </c>
      <c r="F30" s="55">
        <f t="shared" si="1"/>
        <v>1</v>
      </c>
      <c r="G30" s="55">
        <f t="shared" si="2"/>
        <v>0</v>
      </c>
      <c r="H30" s="55">
        <f t="shared" si="3"/>
        <v>1</v>
      </c>
      <c r="I30" s="55">
        <f t="shared" si="4"/>
        <v>1</v>
      </c>
      <c r="J30" s="55">
        <f t="shared" si="5"/>
        <v>1</v>
      </c>
      <c r="K30" s="55">
        <f t="shared" si="6"/>
        <v>1</v>
      </c>
      <c r="L30" s="55">
        <f t="shared" si="7"/>
        <v>0.8</v>
      </c>
      <c r="M30" s="56">
        <f t="shared" si="8"/>
        <v>0</v>
      </c>
      <c r="N30" s="48">
        <f>LOOKUP(2,1/('Feat-Func-Development'!$AF$4:$EU$4&amp;'Feat-Func-Development'!$AF$5:$EU$5='aggregated FIP Data Prog2'!$A30&amp;'aggregated FIP Data Prog2'!$N$1),'Feat-Func-Development'!$AF$57:$EU$57)</f>
        <v>0</v>
      </c>
      <c r="O30" s="48">
        <f>LOOKUP(2,1/('Feat-Func-Development'!$AF$4:$EU$4&amp;'Feat-Func-Development'!$AF$5:$EU$5='aggregated FIP Data Prog2'!$A30&amp;'aggregated FIP Data Prog2'!$N$1),'Feat-Func-Development'!$AF$58:$EU$58)</f>
        <v>0</v>
      </c>
      <c r="P30" s="48">
        <f>LOOKUP(2,1/('Feat-Func-Development'!$AF$4:$EU$4&amp;'Feat-Func-Development'!$AF$5:$EU$5='aggregated FIP Data Prog2'!$A30&amp;'aggregated FIP Data Prog2'!$N$1),'Feat-Func-Development'!$AF$59:$EU$59)</f>
        <v>0</v>
      </c>
      <c r="Q30" s="48">
        <f>LOOKUP(2,1/('Feat-Func-Development'!$AF$4:$EU$4&amp;'Feat-Func-Development'!$AF$5:$EU$5='aggregated FIP Data Prog2'!$A30&amp;'aggregated FIP Data Prog2'!$N$1),'Feat-Func-Development'!$AF$60:$EU$60)</f>
        <v>0</v>
      </c>
      <c r="R30" s="48">
        <f>LOOKUP(2,1/('Feat-Func-Development'!$AF$4:$EU$4&amp;'Feat-Func-Development'!$AF$5:$EU$5='aggregated FIP Data Prog2'!$A30&amp;'aggregated FIP Data Prog2'!$N$1),'Feat-Func-Development'!$AF$61:$EU$61)</f>
        <v>0</v>
      </c>
      <c r="S30" s="48">
        <f>LOOKUP(2,1/('Feat-Func-Development'!$AF$4:$EU$4&amp;'Feat-Func-Development'!$AF$5:$EU$5='aggregated FIP Data Prog2'!$A30&amp;'aggregated FIP Data Prog2'!$N$1),'Feat-Func-Development'!$AF$62:$EU$62)</f>
        <v>1</v>
      </c>
      <c r="T30" s="48">
        <f>LOOKUP(2,1/('Feat-Func-Development'!$AF$4:$EU$4&amp;'Feat-Func-Development'!$AF$5:$EU$5='aggregated FIP Data Prog2'!$A30&amp;'aggregated FIP Data Prog2'!$N$1),'Feat-Func-Development'!$AF$63:$EU$63)</f>
        <v>4</v>
      </c>
      <c r="U30" s="48">
        <f>LOOKUP(2,1/('Feat-Func-Development'!$AF$4:$EU$4&amp;'Feat-Func-Development'!$AF$5:$EU$5='aggregated FIP Data Prog2'!$A30&amp;'aggregated FIP Data Prog2'!$N$1),'Feat-Func-Development'!$AF$64:$EU$64)</f>
        <v>0</v>
      </c>
      <c r="V30" s="29">
        <f>LOOKUP(2,1/('Feat-Func-Development'!$AF$4:$EU$4&amp;'Feat-Func-Development'!$AF$5:$EU$5='aggregated FIP Data Prog2'!$A30&amp;'aggregated FIP Data Prog2'!$V$1),'Feat-Func-Development'!$AF$57:$EU$57)</f>
        <v>0</v>
      </c>
      <c r="W30" s="29">
        <f>LOOKUP(2,1/('Feat-Func-Development'!$AF$4:$EU$4&amp;'Feat-Func-Development'!$AF$5:$EU$5='aggregated FIP Data Prog2'!$A30&amp;'aggregated FIP Data Prog2'!$V$1),'Feat-Func-Development'!$AF$58:$EU$58)</f>
        <v>0</v>
      </c>
      <c r="X30" s="29">
        <f>LOOKUP(2,1/('Feat-Func-Development'!$AF$4:$EU$4&amp;'Feat-Func-Development'!$AF$5:$EU$5='aggregated FIP Data Prog2'!$A30&amp;'aggregated FIP Data Prog2'!$V$1),'Feat-Func-Development'!$AF$59:$EU$59)</f>
        <v>0</v>
      </c>
      <c r="Y30" s="29">
        <f>LOOKUP(2,1/('Feat-Func-Development'!$AF$4:$EU$4&amp;'Feat-Func-Development'!$AF$5:$EU$5='aggregated FIP Data Prog2'!$A30&amp;'aggregated FIP Data Prog2'!$V$1),'Feat-Func-Development'!$AF$60:$EU$60)</f>
        <v>0</v>
      </c>
      <c r="Z30" s="29">
        <f>LOOKUP(2,1/('Feat-Func-Development'!$AF$4:$EU$4&amp;'Feat-Func-Development'!$AF$5:$EU$5='aggregated FIP Data Prog2'!$A30&amp;'aggregated FIP Data Prog2'!$V$1),'Feat-Func-Development'!$AF$61:$EU$61)</f>
        <v>5</v>
      </c>
      <c r="AA30" s="29">
        <f>LOOKUP(2,1/('Feat-Func-Development'!$AF$4:$EU$4&amp;'Feat-Func-Development'!$AF$5:$EU$5='aggregated FIP Data Prog2'!$A30&amp;'aggregated FIP Data Prog2'!$V$1),'Feat-Func-Development'!$AF$62:$EU$62)</f>
        <v>0</v>
      </c>
      <c r="AB30" s="29">
        <f>LOOKUP(2,1/('Feat-Func-Development'!$AF$4:$EU$4&amp;'Feat-Func-Development'!$AF$5:$EU$5='aggregated FIP Data Prog2'!$A30&amp;'aggregated FIP Data Prog2'!$V$1),'Feat-Func-Development'!$AF$63:$EU$63)</f>
        <v>0</v>
      </c>
      <c r="AC30" s="29">
        <f>LOOKUP(2,1/('Feat-Func-Development'!$AF$4:$EU$4&amp;'Feat-Func-Development'!$AF$5:$EU$5='aggregated FIP Data Prog2'!$A30&amp;'aggregated FIP Data Prog2'!$V$1),'Feat-Func-Development'!$AF$64:$EU$64)</f>
        <v>0</v>
      </c>
    </row>
    <row r="31" spans="1:29">
      <c r="A31" s="43">
        <f t="shared" si="9"/>
        <v>821</v>
      </c>
      <c r="B31" s="53">
        <f>IF(C31="","",HLOOKUP(C31,'Configuration | Scaling'!$E$13:$Y$23,4,FALSE))</f>
        <v>791</v>
      </c>
      <c r="C31" s="29" t="str">
        <f>IF(COUNTIF(C$4:C30,LOOKUP(A31,'Configuration | Scaling'!$E$16:$Y$16,_GPDS__List))=0,LOOKUP(A31,'Configuration | Scaling'!$E$16:$Y$16,_GPDS__List),"")</f>
        <v>MP1</v>
      </c>
      <c r="D31" s="54"/>
      <c r="E31" s="45">
        <f t="shared" si="0"/>
        <v>790</v>
      </c>
      <c r="F31" s="55">
        <f t="shared" si="1"/>
        <v>1</v>
      </c>
      <c r="G31" s="55">
        <f t="shared" si="2"/>
        <v>0</v>
      </c>
      <c r="H31" s="55">
        <f t="shared" si="3"/>
        <v>1</v>
      </c>
      <c r="I31" s="55">
        <f t="shared" si="4"/>
        <v>1</v>
      </c>
      <c r="J31" s="55">
        <f t="shared" si="5"/>
        <v>1</v>
      </c>
      <c r="K31" s="55">
        <f t="shared" si="6"/>
        <v>1</v>
      </c>
      <c r="L31" s="55">
        <f t="shared" si="7"/>
        <v>0.8</v>
      </c>
      <c r="M31" s="56">
        <f t="shared" si="8"/>
        <v>0</v>
      </c>
      <c r="N31" s="48">
        <f>LOOKUP(2,1/('Feat-Func-Development'!$AF$4:$EU$4&amp;'Feat-Func-Development'!$AF$5:$EU$5='aggregated FIP Data Prog2'!$A31&amp;'aggregated FIP Data Prog2'!$N$1),'Feat-Func-Development'!$AF$57:$EU$57)</f>
        <v>0</v>
      </c>
      <c r="O31" s="48">
        <f>LOOKUP(2,1/('Feat-Func-Development'!$AF$4:$EU$4&amp;'Feat-Func-Development'!$AF$5:$EU$5='aggregated FIP Data Prog2'!$A31&amp;'aggregated FIP Data Prog2'!$N$1),'Feat-Func-Development'!$AF$58:$EU$58)</f>
        <v>0</v>
      </c>
      <c r="P31" s="48">
        <f>LOOKUP(2,1/('Feat-Func-Development'!$AF$4:$EU$4&amp;'Feat-Func-Development'!$AF$5:$EU$5='aggregated FIP Data Prog2'!$A31&amp;'aggregated FIP Data Prog2'!$N$1),'Feat-Func-Development'!$AF$59:$EU$59)</f>
        <v>0</v>
      </c>
      <c r="Q31" s="48">
        <f>LOOKUP(2,1/('Feat-Func-Development'!$AF$4:$EU$4&amp;'Feat-Func-Development'!$AF$5:$EU$5='aggregated FIP Data Prog2'!$A31&amp;'aggregated FIP Data Prog2'!$N$1),'Feat-Func-Development'!$AF$60:$EU$60)</f>
        <v>0</v>
      </c>
      <c r="R31" s="48">
        <f>LOOKUP(2,1/('Feat-Func-Development'!$AF$4:$EU$4&amp;'Feat-Func-Development'!$AF$5:$EU$5='aggregated FIP Data Prog2'!$A31&amp;'aggregated FIP Data Prog2'!$N$1),'Feat-Func-Development'!$AF$61:$EU$61)</f>
        <v>0</v>
      </c>
      <c r="S31" s="48">
        <f>LOOKUP(2,1/('Feat-Func-Development'!$AF$4:$EU$4&amp;'Feat-Func-Development'!$AF$5:$EU$5='aggregated FIP Data Prog2'!$A31&amp;'aggregated FIP Data Prog2'!$N$1),'Feat-Func-Development'!$AF$62:$EU$62)</f>
        <v>1</v>
      </c>
      <c r="T31" s="48">
        <f>LOOKUP(2,1/('Feat-Func-Development'!$AF$4:$EU$4&amp;'Feat-Func-Development'!$AF$5:$EU$5='aggregated FIP Data Prog2'!$A31&amp;'aggregated FIP Data Prog2'!$N$1),'Feat-Func-Development'!$AF$63:$EU$63)</f>
        <v>4</v>
      </c>
      <c r="U31" s="48">
        <f>LOOKUP(2,1/('Feat-Func-Development'!$AF$4:$EU$4&amp;'Feat-Func-Development'!$AF$5:$EU$5='aggregated FIP Data Prog2'!$A31&amp;'aggregated FIP Data Prog2'!$N$1),'Feat-Func-Development'!$AF$64:$EU$64)</f>
        <v>0</v>
      </c>
      <c r="V31" s="29">
        <f>LOOKUP(2,1/('Feat-Func-Development'!$AF$4:$EU$4&amp;'Feat-Func-Development'!$AF$5:$EU$5='aggregated FIP Data Prog2'!$A31&amp;'aggregated FIP Data Prog2'!$V$1),'Feat-Func-Development'!$AF$57:$EU$57)</f>
        <v>0</v>
      </c>
      <c r="W31" s="29">
        <f>LOOKUP(2,1/('Feat-Func-Development'!$AF$4:$EU$4&amp;'Feat-Func-Development'!$AF$5:$EU$5='aggregated FIP Data Prog2'!$A31&amp;'aggregated FIP Data Prog2'!$V$1),'Feat-Func-Development'!$AF$58:$EU$58)</f>
        <v>0</v>
      </c>
      <c r="X31" s="29">
        <f>LOOKUP(2,1/('Feat-Func-Development'!$AF$4:$EU$4&amp;'Feat-Func-Development'!$AF$5:$EU$5='aggregated FIP Data Prog2'!$A31&amp;'aggregated FIP Data Prog2'!$V$1),'Feat-Func-Development'!$AF$59:$EU$59)</f>
        <v>0</v>
      </c>
      <c r="Y31" s="29">
        <f>LOOKUP(2,1/('Feat-Func-Development'!$AF$4:$EU$4&amp;'Feat-Func-Development'!$AF$5:$EU$5='aggregated FIP Data Prog2'!$A31&amp;'aggregated FIP Data Prog2'!$V$1),'Feat-Func-Development'!$AF$60:$EU$60)</f>
        <v>0</v>
      </c>
      <c r="Z31" s="29">
        <f>LOOKUP(2,1/('Feat-Func-Development'!$AF$4:$EU$4&amp;'Feat-Func-Development'!$AF$5:$EU$5='aggregated FIP Data Prog2'!$A31&amp;'aggregated FIP Data Prog2'!$V$1),'Feat-Func-Development'!$AF$61:$EU$61)</f>
        <v>5</v>
      </c>
      <c r="AA31" s="29">
        <f>LOOKUP(2,1/('Feat-Func-Development'!$AF$4:$EU$4&amp;'Feat-Func-Development'!$AF$5:$EU$5='aggregated FIP Data Prog2'!$A31&amp;'aggregated FIP Data Prog2'!$V$1),'Feat-Func-Development'!$AF$62:$EU$62)</f>
        <v>0</v>
      </c>
      <c r="AB31" s="29">
        <f>LOOKUP(2,1/('Feat-Func-Development'!$AF$4:$EU$4&amp;'Feat-Func-Development'!$AF$5:$EU$5='aggregated FIP Data Prog2'!$A31&amp;'aggregated FIP Data Prog2'!$V$1),'Feat-Func-Development'!$AF$63:$EU$63)</f>
        <v>0</v>
      </c>
      <c r="AC31" s="29">
        <f>LOOKUP(2,1/('Feat-Func-Development'!$AF$4:$EU$4&amp;'Feat-Func-Development'!$AF$5:$EU$5='aggregated FIP Data Prog2'!$A31&amp;'aggregated FIP Data Prog2'!$V$1),'Feat-Func-Development'!$AF$64:$EU$64)</f>
        <v>0</v>
      </c>
    </row>
    <row r="32" spans="1:29">
      <c r="A32" s="43">
        <f t="shared" si="9"/>
        <v>851</v>
      </c>
      <c r="B32" s="53" t="str">
        <f>IF(C32="","",HLOOKUP(C32,'Configuration | Scaling'!$E$13:$Y$23,4,FALSE))</f>
        <v/>
      </c>
      <c r="C32" s="29" t="str">
        <f>IF(COUNTIF(C$4:C31,LOOKUP(A32,'Configuration | Scaling'!$E$16:$Y$16,_GPDS__List))=0,LOOKUP(A32,'Configuration | Scaling'!$E$16:$Y$16,_GPDS__List),"")</f>
        <v/>
      </c>
      <c r="D32" s="54"/>
      <c r="E32" s="45">
        <f t="shared" si="0"/>
        <v>850</v>
      </c>
      <c r="F32" s="55">
        <f t="shared" si="1"/>
        <v>1</v>
      </c>
      <c r="G32" s="55">
        <f t="shared" si="2"/>
        <v>0</v>
      </c>
      <c r="H32" s="55">
        <f t="shared" si="3"/>
        <v>1</v>
      </c>
      <c r="I32" s="55">
        <f t="shared" si="4"/>
        <v>1</v>
      </c>
      <c r="J32" s="55">
        <f t="shared" si="5"/>
        <v>1</v>
      </c>
      <c r="K32" s="55">
        <f t="shared" si="6"/>
        <v>1</v>
      </c>
      <c r="L32" s="55">
        <f t="shared" si="7"/>
        <v>0.8</v>
      </c>
      <c r="M32" s="56">
        <f t="shared" si="8"/>
        <v>0</v>
      </c>
      <c r="N32" s="48">
        <f>LOOKUP(2,1/('Feat-Func-Development'!$AF$4:$EU$4&amp;'Feat-Func-Development'!$AF$5:$EU$5='aggregated FIP Data Prog2'!$A32&amp;'aggregated FIP Data Prog2'!$N$1),'Feat-Func-Development'!$AF$57:$EU$57)</f>
        <v>0</v>
      </c>
      <c r="O32" s="48">
        <f>LOOKUP(2,1/('Feat-Func-Development'!$AF$4:$EU$4&amp;'Feat-Func-Development'!$AF$5:$EU$5='aggregated FIP Data Prog2'!$A32&amp;'aggregated FIP Data Prog2'!$N$1),'Feat-Func-Development'!$AF$58:$EU$58)</f>
        <v>0</v>
      </c>
      <c r="P32" s="48">
        <f>LOOKUP(2,1/('Feat-Func-Development'!$AF$4:$EU$4&amp;'Feat-Func-Development'!$AF$5:$EU$5='aggregated FIP Data Prog2'!$A32&amp;'aggregated FIP Data Prog2'!$N$1),'Feat-Func-Development'!$AF$59:$EU$59)</f>
        <v>0</v>
      </c>
      <c r="Q32" s="48">
        <f>LOOKUP(2,1/('Feat-Func-Development'!$AF$4:$EU$4&amp;'Feat-Func-Development'!$AF$5:$EU$5='aggregated FIP Data Prog2'!$A32&amp;'aggregated FIP Data Prog2'!$N$1),'Feat-Func-Development'!$AF$60:$EU$60)</f>
        <v>0</v>
      </c>
      <c r="R32" s="48">
        <f>LOOKUP(2,1/('Feat-Func-Development'!$AF$4:$EU$4&amp;'Feat-Func-Development'!$AF$5:$EU$5='aggregated FIP Data Prog2'!$A32&amp;'aggregated FIP Data Prog2'!$N$1),'Feat-Func-Development'!$AF$61:$EU$61)</f>
        <v>0</v>
      </c>
      <c r="S32" s="48">
        <f>LOOKUP(2,1/('Feat-Func-Development'!$AF$4:$EU$4&amp;'Feat-Func-Development'!$AF$5:$EU$5='aggregated FIP Data Prog2'!$A32&amp;'aggregated FIP Data Prog2'!$N$1),'Feat-Func-Development'!$AF$62:$EU$62)</f>
        <v>1</v>
      </c>
      <c r="T32" s="48">
        <f>LOOKUP(2,1/('Feat-Func-Development'!$AF$4:$EU$4&amp;'Feat-Func-Development'!$AF$5:$EU$5='aggregated FIP Data Prog2'!$A32&amp;'aggregated FIP Data Prog2'!$N$1),'Feat-Func-Development'!$AF$63:$EU$63)</f>
        <v>4</v>
      </c>
      <c r="U32" s="48">
        <f>LOOKUP(2,1/('Feat-Func-Development'!$AF$4:$EU$4&amp;'Feat-Func-Development'!$AF$5:$EU$5='aggregated FIP Data Prog2'!$A32&amp;'aggregated FIP Data Prog2'!$N$1),'Feat-Func-Development'!$AF$64:$EU$64)</f>
        <v>0</v>
      </c>
      <c r="V32" s="29">
        <f>LOOKUP(2,1/('Feat-Func-Development'!$AF$4:$EU$4&amp;'Feat-Func-Development'!$AF$5:$EU$5='aggregated FIP Data Prog2'!$A32&amp;'aggregated FIP Data Prog2'!$V$1),'Feat-Func-Development'!$AF$57:$EU$57)</f>
        <v>0</v>
      </c>
      <c r="W32" s="29">
        <f>LOOKUP(2,1/('Feat-Func-Development'!$AF$4:$EU$4&amp;'Feat-Func-Development'!$AF$5:$EU$5='aggregated FIP Data Prog2'!$A32&amp;'aggregated FIP Data Prog2'!$V$1),'Feat-Func-Development'!$AF$58:$EU$58)</f>
        <v>0</v>
      </c>
      <c r="X32" s="29">
        <f>LOOKUP(2,1/('Feat-Func-Development'!$AF$4:$EU$4&amp;'Feat-Func-Development'!$AF$5:$EU$5='aggregated FIP Data Prog2'!$A32&amp;'aggregated FIP Data Prog2'!$V$1),'Feat-Func-Development'!$AF$59:$EU$59)</f>
        <v>0</v>
      </c>
      <c r="Y32" s="29">
        <f>LOOKUP(2,1/('Feat-Func-Development'!$AF$4:$EU$4&amp;'Feat-Func-Development'!$AF$5:$EU$5='aggregated FIP Data Prog2'!$A32&amp;'aggregated FIP Data Prog2'!$V$1),'Feat-Func-Development'!$AF$60:$EU$60)</f>
        <v>0</v>
      </c>
      <c r="Z32" s="29">
        <f>LOOKUP(2,1/('Feat-Func-Development'!$AF$4:$EU$4&amp;'Feat-Func-Development'!$AF$5:$EU$5='aggregated FIP Data Prog2'!$A32&amp;'aggregated FIP Data Prog2'!$V$1),'Feat-Func-Development'!$AF$61:$EU$61)</f>
        <v>5</v>
      </c>
      <c r="AA32" s="29">
        <f>LOOKUP(2,1/('Feat-Func-Development'!$AF$4:$EU$4&amp;'Feat-Func-Development'!$AF$5:$EU$5='aggregated FIP Data Prog2'!$A32&amp;'aggregated FIP Data Prog2'!$V$1),'Feat-Func-Development'!$AF$62:$EU$62)</f>
        <v>0</v>
      </c>
      <c r="AB32" s="29">
        <f>LOOKUP(2,1/('Feat-Func-Development'!$AF$4:$EU$4&amp;'Feat-Func-Development'!$AF$5:$EU$5='aggregated FIP Data Prog2'!$A32&amp;'aggregated FIP Data Prog2'!$V$1),'Feat-Func-Development'!$AF$63:$EU$63)</f>
        <v>0</v>
      </c>
      <c r="AC32" s="29">
        <f>LOOKUP(2,1/('Feat-Func-Development'!$AF$4:$EU$4&amp;'Feat-Func-Development'!$AF$5:$EU$5='aggregated FIP Data Prog2'!$A32&amp;'aggregated FIP Data Prog2'!$V$1),'Feat-Func-Development'!$AF$64:$EU$64)</f>
        <v>0</v>
      </c>
    </row>
    <row r="33" spans="1:29">
      <c r="A33" s="43">
        <f t="shared" si="9"/>
        <v>882</v>
      </c>
      <c r="B33" s="53" t="str">
        <f>IF(C33="","",HLOOKUP(C33,'Configuration | Scaling'!$E$13:$Y$23,4,FALSE))</f>
        <v/>
      </c>
      <c r="C33" s="29" t="str">
        <f>IF(COUNTIF(C$4:C32,LOOKUP(A33,'Configuration | Scaling'!$E$16:$Y$16,_GPDS__List))=0,LOOKUP(A33,'Configuration | Scaling'!$E$16:$Y$16,_GPDS__List),"")</f>
        <v/>
      </c>
      <c r="D33" s="54"/>
      <c r="E33" s="45">
        <f t="shared" si="0"/>
        <v>881</v>
      </c>
      <c r="F33" s="55">
        <f t="shared" si="1"/>
        <v>1</v>
      </c>
      <c r="G33" s="55">
        <f t="shared" si="2"/>
        <v>0</v>
      </c>
      <c r="H33" s="55">
        <f t="shared" si="3"/>
        <v>1</v>
      </c>
      <c r="I33" s="55">
        <f t="shared" si="4"/>
        <v>1</v>
      </c>
      <c r="J33" s="55">
        <f t="shared" si="5"/>
        <v>1</v>
      </c>
      <c r="K33" s="55">
        <f t="shared" si="6"/>
        <v>1</v>
      </c>
      <c r="L33" s="55">
        <f t="shared" si="7"/>
        <v>0.8</v>
      </c>
      <c r="M33" s="56">
        <f t="shared" si="8"/>
        <v>0</v>
      </c>
      <c r="N33" s="48">
        <f>LOOKUP(2,1/('Feat-Func-Development'!$AF$4:$EU$4&amp;'Feat-Func-Development'!$AF$5:$EU$5='aggregated FIP Data Prog2'!$A33&amp;'aggregated FIP Data Prog2'!$N$1),'Feat-Func-Development'!$AF$57:$EU$57)</f>
        <v>0</v>
      </c>
      <c r="O33" s="48">
        <f>LOOKUP(2,1/('Feat-Func-Development'!$AF$4:$EU$4&amp;'Feat-Func-Development'!$AF$5:$EU$5='aggregated FIP Data Prog2'!$A33&amp;'aggregated FIP Data Prog2'!$N$1),'Feat-Func-Development'!$AF$58:$EU$58)</f>
        <v>0</v>
      </c>
      <c r="P33" s="48">
        <f>LOOKUP(2,1/('Feat-Func-Development'!$AF$4:$EU$4&amp;'Feat-Func-Development'!$AF$5:$EU$5='aggregated FIP Data Prog2'!$A33&amp;'aggregated FIP Data Prog2'!$N$1),'Feat-Func-Development'!$AF$59:$EU$59)</f>
        <v>0</v>
      </c>
      <c r="Q33" s="48">
        <f>LOOKUP(2,1/('Feat-Func-Development'!$AF$4:$EU$4&amp;'Feat-Func-Development'!$AF$5:$EU$5='aggregated FIP Data Prog2'!$A33&amp;'aggregated FIP Data Prog2'!$N$1),'Feat-Func-Development'!$AF$60:$EU$60)</f>
        <v>0</v>
      </c>
      <c r="R33" s="48">
        <f>LOOKUP(2,1/('Feat-Func-Development'!$AF$4:$EU$4&amp;'Feat-Func-Development'!$AF$5:$EU$5='aggregated FIP Data Prog2'!$A33&amp;'aggregated FIP Data Prog2'!$N$1),'Feat-Func-Development'!$AF$61:$EU$61)</f>
        <v>0</v>
      </c>
      <c r="S33" s="48">
        <f>LOOKUP(2,1/('Feat-Func-Development'!$AF$4:$EU$4&amp;'Feat-Func-Development'!$AF$5:$EU$5='aggregated FIP Data Prog2'!$A33&amp;'aggregated FIP Data Prog2'!$N$1),'Feat-Func-Development'!$AF$62:$EU$62)</f>
        <v>1</v>
      </c>
      <c r="T33" s="48">
        <f>LOOKUP(2,1/('Feat-Func-Development'!$AF$4:$EU$4&amp;'Feat-Func-Development'!$AF$5:$EU$5='aggregated FIP Data Prog2'!$A33&amp;'aggregated FIP Data Prog2'!$N$1),'Feat-Func-Development'!$AF$63:$EU$63)</f>
        <v>1</v>
      </c>
      <c r="U33" s="48">
        <f>LOOKUP(2,1/('Feat-Func-Development'!$AF$4:$EU$4&amp;'Feat-Func-Development'!$AF$5:$EU$5='aggregated FIP Data Prog2'!$A33&amp;'aggregated FIP Data Prog2'!$N$1),'Feat-Func-Development'!$AF$64:$EU$64)</f>
        <v>3</v>
      </c>
      <c r="V33" s="29">
        <f>LOOKUP(2,1/('Feat-Func-Development'!$AF$4:$EU$4&amp;'Feat-Func-Development'!$AF$5:$EU$5='aggregated FIP Data Prog2'!$A33&amp;'aggregated FIP Data Prog2'!$V$1),'Feat-Func-Development'!$AF$57:$EU$57)</f>
        <v>0</v>
      </c>
      <c r="W33" s="29">
        <f>LOOKUP(2,1/('Feat-Func-Development'!$AF$4:$EU$4&amp;'Feat-Func-Development'!$AF$5:$EU$5='aggregated FIP Data Prog2'!$A33&amp;'aggregated FIP Data Prog2'!$V$1),'Feat-Func-Development'!$AF$58:$EU$58)</f>
        <v>0</v>
      </c>
      <c r="X33" s="29">
        <f>LOOKUP(2,1/('Feat-Func-Development'!$AF$4:$EU$4&amp;'Feat-Func-Development'!$AF$5:$EU$5='aggregated FIP Data Prog2'!$A33&amp;'aggregated FIP Data Prog2'!$V$1),'Feat-Func-Development'!$AF$59:$EU$59)</f>
        <v>0</v>
      </c>
      <c r="Y33" s="29">
        <f>LOOKUP(2,1/('Feat-Func-Development'!$AF$4:$EU$4&amp;'Feat-Func-Development'!$AF$5:$EU$5='aggregated FIP Data Prog2'!$A33&amp;'aggregated FIP Data Prog2'!$V$1),'Feat-Func-Development'!$AF$60:$EU$60)</f>
        <v>0</v>
      </c>
      <c r="Z33" s="29">
        <f>LOOKUP(2,1/('Feat-Func-Development'!$AF$4:$EU$4&amp;'Feat-Func-Development'!$AF$5:$EU$5='aggregated FIP Data Prog2'!$A33&amp;'aggregated FIP Data Prog2'!$V$1),'Feat-Func-Development'!$AF$61:$EU$61)</f>
        <v>5</v>
      </c>
      <c r="AA33" s="29">
        <f>LOOKUP(2,1/('Feat-Func-Development'!$AF$4:$EU$4&amp;'Feat-Func-Development'!$AF$5:$EU$5='aggregated FIP Data Prog2'!$A33&amp;'aggregated FIP Data Prog2'!$V$1),'Feat-Func-Development'!$AF$62:$EU$62)</f>
        <v>0</v>
      </c>
      <c r="AB33" s="29">
        <f>LOOKUP(2,1/('Feat-Func-Development'!$AF$4:$EU$4&amp;'Feat-Func-Development'!$AF$5:$EU$5='aggregated FIP Data Prog2'!$A33&amp;'aggregated FIP Data Prog2'!$V$1),'Feat-Func-Development'!$AF$63:$EU$63)</f>
        <v>0</v>
      </c>
      <c r="AC33" s="29">
        <f>LOOKUP(2,1/('Feat-Func-Development'!$AF$4:$EU$4&amp;'Feat-Func-Development'!$AF$5:$EU$5='aggregated FIP Data Prog2'!$A33&amp;'aggregated FIP Data Prog2'!$V$1),'Feat-Func-Development'!$AF$64:$EU$64)</f>
        <v>0</v>
      </c>
    </row>
    <row r="34" spans="1:29">
      <c r="A34" s="43">
        <f t="shared" si="9"/>
        <v>912</v>
      </c>
      <c r="B34" s="53" t="str">
        <f>IF(C34="","",HLOOKUP(C34,'Configuration | Scaling'!$E$13:$Y$23,4,FALSE))</f>
        <v/>
      </c>
      <c r="C34" s="29" t="str">
        <f>IF(COUNTIF(C$4:C33,LOOKUP(A34,'Configuration | Scaling'!$E$16:$Y$16,_GPDS__List))=0,LOOKUP(A34,'Configuration | Scaling'!$E$16:$Y$16,_GPDS__List),"")</f>
        <v/>
      </c>
      <c r="D34" s="54"/>
      <c r="E34" s="45">
        <f t="shared" si="0"/>
        <v>911</v>
      </c>
      <c r="F34" s="55">
        <f t="shared" si="1"/>
        <v>1</v>
      </c>
      <c r="G34" s="55">
        <f t="shared" si="2"/>
        <v>0</v>
      </c>
      <c r="H34" s="55">
        <f t="shared" si="3"/>
        <v>1</v>
      </c>
      <c r="I34" s="55">
        <f t="shared" si="4"/>
        <v>1</v>
      </c>
      <c r="J34" s="55">
        <f t="shared" si="5"/>
        <v>1</v>
      </c>
      <c r="K34" s="55">
        <f t="shared" si="6"/>
        <v>1</v>
      </c>
      <c r="L34" s="55">
        <f t="shared" si="7"/>
        <v>0.8</v>
      </c>
      <c r="M34" s="56">
        <f t="shared" si="8"/>
        <v>0</v>
      </c>
      <c r="N34" s="48">
        <f>LOOKUP(2,1/('Feat-Func-Development'!$AF$4:$EU$4&amp;'Feat-Func-Development'!$AF$5:$EU$5='aggregated FIP Data Prog2'!$A34&amp;'aggregated FIP Data Prog2'!$N$1),'Feat-Func-Development'!$AF$57:$EU$57)</f>
        <v>0</v>
      </c>
      <c r="O34" s="48">
        <f>LOOKUP(2,1/('Feat-Func-Development'!$AF$4:$EU$4&amp;'Feat-Func-Development'!$AF$5:$EU$5='aggregated FIP Data Prog2'!$A34&amp;'aggregated FIP Data Prog2'!$N$1),'Feat-Func-Development'!$AF$58:$EU$58)</f>
        <v>0</v>
      </c>
      <c r="P34" s="48">
        <f>LOOKUP(2,1/('Feat-Func-Development'!$AF$4:$EU$4&amp;'Feat-Func-Development'!$AF$5:$EU$5='aggregated FIP Data Prog2'!$A34&amp;'aggregated FIP Data Prog2'!$N$1),'Feat-Func-Development'!$AF$59:$EU$59)</f>
        <v>0</v>
      </c>
      <c r="Q34" s="48">
        <f>LOOKUP(2,1/('Feat-Func-Development'!$AF$4:$EU$4&amp;'Feat-Func-Development'!$AF$5:$EU$5='aggregated FIP Data Prog2'!$A34&amp;'aggregated FIP Data Prog2'!$N$1),'Feat-Func-Development'!$AF$60:$EU$60)</f>
        <v>0</v>
      </c>
      <c r="R34" s="48">
        <f>LOOKUP(2,1/('Feat-Func-Development'!$AF$4:$EU$4&amp;'Feat-Func-Development'!$AF$5:$EU$5='aggregated FIP Data Prog2'!$A34&amp;'aggregated FIP Data Prog2'!$N$1),'Feat-Func-Development'!$AF$61:$EU$61)</f>
        <v>0</v>
      </c>
      <c r="S34" s="48">
        <f>LOOKUP(2,1/('Feat-Func-Development'!$AF$4:$EU$4&amp;'Feat-Func-Development'!$AF$5:$EU$5='aggregated FIP Data Prog2'!$A34&amp;'aggregated FIP Data Prog2'!$N$1),'Feat-Func-Development'!$AF$62:$EU$62)</f>
        <v>1</v>
      </c>
      <c r="T34" s="48">
        <f>LOOKUP(2,1/('Feat-Func-Development'!$AF$4:$EU$4&amp;'Feat-Func-Development'!$AF$5:$EU$5='aggregated FIP Data Prog2'!$A34&amp;'aggregated FIP Data Prog2'!$N$1),'Feat-Func-Development'!$AF$63:$EU$63)</f>
        <v>1</v>
      </c>
      <c r="U34" s="48">
        <f>LOOKUP(2,1/('Feat-Func-Development'!$AF$4:$EU$4&amp;'Feat-Func-Development'!$AF$5:$EU$5='aggregated FIP Data Prog2'!$A34&amp;'aggregated FIP Data Prog2'!$N$1),'Feat-Func-Development'!$AF$64:$EU$64)</f>
        <v>3</v>
      </c>
      <c r="V34" s="29">
        <f>LOOKUP(2,1/('Feat-Func-Development'!$AF$4:$EU$4&amp;'Feat-Func-Development'!$AF$5:$EU$5='aggregated FIP Data Prog2'!$A34&amp;'aggregated FIP Data Prog2'!$V$1),'Feat-Func-Development'!$AF$57:$EU$57)</f>
        <v>0</v>
      </c>
      <c r="W34" s="29">
        <f>LOOKUP(2,1/('Feat-Func-Development'!$AF$4:$EU$4&amp;'Feat-Func-Development'!$AF$5:$EU$5='aggregated FIP Data Prog2'!$A34&amp;'aggregated FIP Data Prog2'!$V$1),'Feat-Func-Development'!$AF$58:$EU$58)</f>
        <v>0</v>
      </c>
      <c r="X34" s="29">
        <f>LOOKUP(2,1/('Feat-Func-Development'!$AF$4:$EU$4&amp;'Feat-Func-Development'!$AF$5:$EU$5='aggregated FIP Data Prog2'!$A34&amp;'aggregated FIP Data Prog2'!$V$1),'Feat-Func-Development'!$AF$59:$EU$59)</f>
        <v>0</v>
      </c>
      <c r="Y34" s="29">
        <f>LOOKUP(2,1/('Feat-Func-Development'!$AF$4:$EU$4&amp;'Feat-Func-Development'!$AF$5:$EU$5='aggregated FIP Data Prog2'!$A34&amp;'aggregated FIP Data Prog2'!$V$1),'Feat-Func-Development'!$AF$60:$EU$60)</f>
        <v>0</v>
      </c>
      <c r="Z34" s="29">
        <f>LOOKUP(2,1/('Feat-Func-Development'!$AF$4:$EU$4&amp;'Feat-Func-Development'!$AF$5:$EU$5='aggregated FIP Data Prog2'!$A34&amp;'aggregated FIP Data Prog2'!$V$1),'Feat-Func-Development'!$AF$61:$EU$61)</f>
        <v>5</v>
      </c>
      <c r="AA34" s="29">
        <f>LOOKUP(2,1/('Feat-Func-Development'!$AF$4:$EU$4&amp;'Feat-Func-Development'!$AF$5:$EU$5='aggregated FIP Data Prog2'!$A34&amp;'aggregated FIP Data Prog2'!$V$1),'Feat-Func-Development'!$AF$62:$EU$62)</f>
        <v>0</v>
      </c>
      <c r="AB34" s="29">
        <f>LOOKUP(2,1/('Feat-Func-Development'!$AF$4:$EU$4&amp;'Feat-Func-Development'!$AF$5:$EU$5='aggregated FIP Data Prog2'!$A34&amp;'aggregated FIP Data Prog2'!$V$1),'Feat-Func-Development'!$AF$63:$EU$63)</f>
        <v>0</v>
      </c>
      <c r="AC34" s="29">
        <f>LOOKUP(2,1/('Feat-Func-Development'!$AF$4:$EU$4&amp;'Feat-Func-Development'!$AF$5:$EU$5='aggregated FIP Data Prog2'!$A34&amp;'aggregated FIP Data Prog2'!$V$1),'Feat-Func-Development'!$AF$64:$EU$64)</f>
        <v>0</v>
      </c>
    </row>
    <row r="35" spans="1:29">
      <c r="A35" s="43">
        <f t="shared" si="9"/>
        <v>943</v>
      </c>
      <c r="B35" s="53" t="str">
        <f>IF(C35="","",HLOOKUP(C35,'Configuration | Scaling'!$E$13:$Y$23,4,FALSE))</f>
        <v/>
      </c>
      <c r="C35" s="29" t="str">
        <f>IF(COUNTIF(C$4:C34,LOOKUP(A35,'Configuration | Scaling'!$E$16:$Y$16,_GPDS__List))=0,LOOKUP(A35,'Configuration | Scaling'!$E$16:$Y$16,_GPDS__List),"")</f>
        <v/>
      </c>
      <c r="D35" s="54"/>
      <c r="E35" s="45">
        <f t="shared" si="0"/>
        <v>942</v>
      </c>
      <c r="F35" s="55">
        <f t="shared" si="1"/>
        <v>1</v>
      </c>
      <c r="G35" s="55">
        <f t="shared" si="2"/>
        <v>0</v>
      </c>
      <c r="H35" s="55">
        <f t="shared" si="3"/>
        <v>1</v>
      </c>
      <c r="I35" s="55">
        <f t="shared" si="4"/>
        <v>1</v>
      </c>
      <c r="J35" s="55">
        <f t="shared" si="5"/>
        <v>1</v>
      </c>
      <c r="K35" s="55">
        <f t="shared" si="6"/>
        <v>1</v>
      </c>
      <c r="L35" s="55">
        <f t="shared" si="7"/>
        <v>0.8</v>
      </c>
      <c r="M35" s="56">
        <f t="shared" si="8"/>
        <v>0</v>
      </c>
      <c r="N35" s="48">
        <f>LOOKUP(2,1/('Feat-Func-Development'!$AF$4:$EU$4&amp;'Feat-Func-Development'!$AF$5:$EU$5='aggregated FIP Data Prog2'!$A35&amp;'aggregated FIP Data Prog2'!$N$1),'Feat-Func-Development'!$AF$57:$EU$57)</f>
        <v>0</v>
      </c>
      <c r="O35" s="48">
        <f>LOOKUP(2,1/('Feat-Func-Development'!$AF$4:$EU$4&amp;'Feat-Func-Development'!$AF$5:$EU$5='aggregated FIP Data Prog2'!$A35&amp;'aggregated FIP Data Prog2'!$N$1),'Feat-Func-Development'!$AF$58:$EU$58)</f>
        <v>0</v>
      </c>
      <c r="P35" s="48">
        <f>LOOKUP(2,1/('Feat-Func-Development'!$AF$4:$EU$4&amp;'Feat-Func-Development'!$AF$5:$EU$5='aggregated FIP Data Prog2'!$A35&amp;'aggregated FIP Data Prog2'!$N$1),'Feat-Func-Development'!$AF$59:$EU$59)</f>
        <v>0</v>
      </c>
      <c r="Q35" s="48">
        <f>LOOKUP(2,1/('Feat-Func-Development'!$AF$4:$EU$4&amp;'Feat-Func-Development'!$AF$5:$EU$5='aggregated FIP Data Prog2'!$A35&amp;'aggregated FIP Data Prog2'!$N$1),'Feat-Func-Development'!$AF$60:$EU$60)</f>
        <v>0</v>
      </c>
      <c r="R35" s="48">
        <f>LOOKUP(2,1/('Feat-Func-Development'!$AF$4:$EU$4&amp;'Feat-Func-Development'!$AF$5:$EU$5='aggregated FIP Data Prog2'!$A35&amp;'aggregated FIP Data Prog2'!$N$1),'Feat-Func-Development'!$AF$61:$EU$61)</f>
        <v>0</v>
      </c>
      <c r="S35" s="48">
        <f>LOOKUP(2,1/('Feat-Func-Development'!$AF$4:$EU$4&amp;'Feat-Func-Development'!$AF$5:$EU$5='aggregated FIP Data Prog2'!$A35&amp;'aggregated FIP Data Prog2'!$N$1),'Feat-Func-Development'!$AF$62:$EU$62)</f>
        <v>1</v>
      </c>
      <c r="T35" s="48">
        <f>LOOKUP(2,1/('Feat-Func-Development'!$AF$4:$EU$4&amp;'Feat-Func-Development'!$AF$5:$EU$5='aggregated FIP Data Prog2'!$A35&amp;'aggregated FIP Data Prog2'!$N$1),'Feat-Func-Development'!$AF$63:$EU$63)</f>
        <v>1</v>
      </c>
      <c r="U35" s="48">
        <f>LOOKUP(2,1/('Feat-Func-Development'!$AF$4:$EU$4&amp;'Feat-Func-Development'!$AF$5:$EU$5='aggregated FIP Data Prog2'!$A35&amp;'aggregated FIP Data Prog2'!$N$1),'Feat-Func-Development'!$AF$64:$EU$64)</f>
        <v>3</v>
      </c>
      <c r="V35" s="29">
        <f>LOOKUP(2,1/('Feat-Func-Development'!$AF$4:$EU$4&amp;'Feat-Func-Development'!$AF$5:$EU$5='aggregated FIP Data Prog2'!$A35&amp;'aggregated FIP Data Prog2'!$V$1),'Feat-Func-Development'!$AF$57:$EU$57)</f>
        <v>0</v>
      </c>
      <c r="W35" s="29">
        <f>LOOKUP(2,1/('Feat-Func-Development'!$AF$4:$EU$4&amp;'Feat-Func-Development'!$AF$5:$EU$5='aggregated FIP Data Prog2'!$A35&amp;'aggregated FIP Data Prog2'!$V$1),'Feat-Func-Development'!$AF$58:$EU$58)</f>
        <v>0</v>
      </c>
      <c r="X35" s="29">
        <f>LOOKUP(2,1/('Feat-Func-Development'!$AF$4:$EU$4&amp;'Feat-Func-Development'!$AF$5:$EU$5='aggregated FIP Data Prog2'!$A35&amp;'aggregated FIP Data Prog2'!$V$1),'Feat-Func-Development'!$AF$59:$EU$59)</f>
        <v>0</v>
      </c>
      <c r="Y35" s="29">
        <f>LOOKUP(2,1/('Feat-Func-Development'!$AF$4:$EU$4&amp;'Feat-Func-Development'!$AF$5:$EU$5='aggregated FIP Data Prog2'!$A35&amp;'aggregated FIP Data Prog2'!$V$1),'Feat-Func-Development'!$AF$60:$EU$60)</f>
        <v>0</v>
      </c>
      <c r="Z35" s="29">
        <f>LOOKUP(2,1/('Feat-Func-Development'!$AF$4:$EU$4&amp;'Feat-Func-Development'!$AF$5:$EU$5='aggregated FIP Data Prog2'!$A35&amp;'aggregated FIP Data Prog2'!$V$1),'Feat-Func-Development'!$AF$61:$EU$61)</f>
        <v>5</v>
      </c>
      <c r="AA35" s="29">
        <f>LOOKUP(2,1/('Feat-Func-Development'!$AF$4:$EU$4&amp;'Feat-Func-Development'!$AF$5:$EU$5='aggregated FIP Data Prog2'!$A35&amp;'aggregated FIP Data Prog2'!$V$1),'Feat-Func-Development'!$AF$62:$EU$62)</f>
        <v>0</v>
      </c>
      <c r="AB35" s="29">
        <f>LOOKUP(2,1/('Feat-Func-Development'!$AF$4:$EU$4&amp;'Feat-Func-Development'!$AF$5:$EU$5='aggregated FIP Data Prog2'!$A35&amp;'aggregated FIP Data Prog2'!$V$1),'Feat-Func-Development'!$AF$63:$EU$63)</f>
        <v>0</v>
      </c>
      <c r="AC35" s="29">
        <f>LOOKUP(2,1/('Feat-Func-Development'!$AF$4:$EU$4&amp;'Feat-Func-Development'!$AF$5:$EU$5='aggregated FIP Data Prog2'!$A35&amp;'aggregated FIP Data Prog2'!$V$1),'Feat-Func-Development'!$AF$64:$EU$64)</f>
        <v>0</v>
      </c>
    </row>
    <row r="36" spans="1:29">
      <c r="A36" s="43">
        <f t="shared" si="9"/>
        <v>974</v>
      </c>
      <c r="B36" s="53">
        <f>IF(C36="","",HLOOKUP(C36,'Configuration | Scaling'!$E$13:$Y$23,4,FALSE))</f>
        <v>944</v>
      </c>
      <c r="C36" s="29" t="str">
        <f>IF(COUNTIF(C$4:C35,LOOKUP(A36,'Configuration | Scaling'!$E$16:$Y$16,_GPDS__List))=0,LOOKUP(A36,'Configuration | Scaling'!$E$16:$Y$16,_GPDS__List),"")</f>
        <v>MP2</v>
      </c>
      <c r="D36" s="54"/>
      <c r="E36" s="45">
        <f t="shared" si="0"/>
        <v>943</v>
      </c>
      <c r="F36" s="55">
        <f t="shared" si="1"/>
        <v>1</v>
      </c>
      <c r="G36" s="55">
        <f t="shared" si="2"/>
        <v>0</v>
      </c>
      <c r="H36" s="55">
        <f t="shared" si="3"/>
        <v>1</v>
      </c>
      <c r="I36" s="55">
        <f t="shared" si="4"/>
        <v>1</v>
      </c>
      <c r="J36" s="55">
        <f t="shared" si="5"/>
        <v>1</v>
      </c>
      <c r="K36" s="55">
        <f t="shared" si="6"/>
        <v>1</v>
      </c>
      <c r="L36" s="55">
        <f t="shared" si="7"/>
        <v>0.8</v>
      </c>
      <c r="M36" s="56">
        <f t="shared" si="8"/>
        <v>0</v>
      </c>
      <c r="N36" s="48">
        <f>LOOKUP(2,1/('Feat-Func-Development'!$AF$4:$EU$4&amp;'Feat-Func-Development'!$AF$5:$EU$5='aggregated FIP Data Prog2'!$A36&amp;'aggregated FIP Data Prog2'!$N$1),'Feat-Func-Development'!$AF$57:$EU$57)</f>
        <v>0</v>
      </c>
      <c r="O36" s="48">
        <f>LOOKUP(2,1/('Feat-Func-Development'!$AF$4:$EU$4&amp;'Feat-Func-Development'!$AF$5:$EU$5='aggregated FIP Data Prog2'!$A36&amp;'aggregated FIP Data Prog2'!$N$1),'Feat-Func-Development'!$AF$58:$EU$58)</f>
        <v>0</v>
      </c>
      <c r="P36" s="48">
        <f>LOOKUP(2,1/('Feat-Func-Development'!$AF$4:$EU$4&amp;'Feat-Func-Development'!$AF$5:$EU$5='aggregated FIP Data Prog2'!$A36&amp;'aggregated FIP Data Prog2'!$N$1),'Feat-Func-Development'!$AF$59:$EU$59)</f>
        <v>0</v>
      </c>
      <c r="Q36" s="48">
        <f>LOOKUP(2,1/('Feat-Func-Development'!$AF$4:$EU$4&amp;'Feat-Func-Development'!$AF$5:$EU$5='aggregated FIP Data Prog2'!$A36&amp;'aggregated FIP Data Prog2'!$N$1),'Feat-Func-Development'!$AF$60:$EU$60)</f>
        <v>0</v>
      </c>
      <c r="R36" s="48">
        <f>LOOKUP(2,1/('Feat-Func-Development'!$AF$4:$EU$4&amp;'Feat-Func-Development'!$AF$5:$EU$5='aggregated FIP Data Prog2'!$A36&amp;'aggregated FIP Data Prog2'!$N$1),'Feat-Func-Development'!$AF$61:$EU$61)</f>
        <v>0</v>
      </c>
      <c r="S36" s="48">
        <f>LOOKUP(2,1/('Feat-Func-Development'!$AF$4:$EU$4&amp;'Feat-Func-Development'!$AF$5:$EU$5='aggregated FIP Data Prog2'!$A36&amp;'aggregated FIP Data Prog2'!$N$1),'Feat-Func-Development'!$AF$62:$EU$62)</f>
        <v>1</v>
      </c>
      <c r="T36" s="48">
        <f>LOOKUP(2,1/('Feat-Func-Development'!$AF$4:$EU$4&amp;'Feat-Func-Development'!$AF$5:$EU$5='aggregated FIP Data Prog2'!$A36&amp;'aggregated FIP Data Prog2'!$N$1),'Feat-Func-Development'!$AF$63:$EU$63)</f>
        <v>1</v>
      </c>
      <c r="U36" s="48">
        <f>LOOKUP(2,1/('Feat-Func-Development'!$AF$4:$EU$4&amp;'Feat-Func-Development'!$AF$5:$EU$5='aggregated FIP Data Prog2'!$A36&amp;'aggregated FIP Data Prog2'!$N$1),'Feat-Func-Development'!$AF$64:$EU$64)</f>
        <v>3</v>
      </c>
      <c r="V36" s="29">
        <f>LOOKUP(2,1/('Feat-Func-Development'!$AF$4:$EU$4&amp;'Feat-Func-Development'!$AF$5:$EU$5='aggregated FIP Data Prog2'!$A36&amp;'aggregated FIP Data Prog2'!$V$1),'Feat-Func-Development'!$AF$57:$EU$57)</f>
        <v>0</v>
      </c>
      <c r="W36" s="29">
        <f>LOOKUP(2,1/('Feat-Func-Development'!$AF$4:$EU$4&amp;'Feat-Func-Development'!$AF$5:$EU$5='aggregated FIP Data Prog2'!$A36&amp;'aggregated FIP Data Prog2'!$V$1),'Feat-Func-Development'!$AF$58:$EU$58)</f>
        <v>0</v>
      </c>
      <c r="X36" s="29">
        <f>LOOKUP(2,1/('Feat-Func-Development'!$AF$4:$EU$4&amp;'Feat-Func-Development'!$AF$5:$EU$5='aggregated FIP Data Prog2'!$A36&amp;'aggregated FIP Data Prog2'!$V$1),'Feat-Func-Development'!$AF$59:$EU$59)</f>
        <v>0</v>
      </c>
      <c r="Y36" s="29">
        <f>LOOKUP(2,1/('Feat-Func-Development'!$AF$4:$EU$4&amp;'Feat-Func-Development'!$AF$5:$EU$5='aggregated FIP Data Prog2'!$A36&amp;'aggregated FIP Data Prog2'!$V$1),'Feat-Func-Development'!$AF$60:$EU$60)</f>
        <v>0</v>
      </c>
      <c r="Z36" s="29">
        <f>LOOKUP(2,1/('Feat-Func-Development'!$AF$4:$EU$4&amp;'Feat-Func-Development'!$AF$5:$EU$5='aggregated FIP Data Prog2'!$A36&amp;'aggregated FIP Data Prog2'!$V$1),'Feat-Func-Development'!$AF$61:$EU$61)</f>
        <v>5</v>
      </c>
      <c r="AA36" s="29">
        <f>LOOKUP(2,1/('Feat-Func-Development'!$AF$4:$EU$4&amp;'Feat-Func-Development'!$AF$5:$EU$5='aggregated FIP Data Prog2'!$A36&amp;'aggregated FIP Data Prog2'!$V$1),'Feat-Func-Development'!$AF$62:$EU$62)</f>
        <v>0</v>
      </c>
      <c r="AB36" s="29">
        <f>LOOKUP(2,1/('Feat-Func-Development'!$AF$4:$EU$4&amp;'Feat-Func-Development'!$AF$5:$EU$5='aggregated FIP Data Prog2'!$A36&amp;'aggregated FIP Data Prog2'!$V$1),'Feat-Func-Development'!$AF$63:$EU$63)</f>
        <v>0</v>
      </c>
      <c r="AC36" s="29">
        <f>LOOKUP(2,1/('Feat-Func-Development'!$AF$4:$EU$4&amp;'Feat-Func-Development'!$AF$5:$EU$5='aggregated FIP Data Prog2'!$A36&amp;'aggregated FIP Data Prog2'!$V$1),'Feat-Func-Development'!$AF$64:$EU$64)</f>
        <v>0</v>
      </c>
    </row>
    <row r="37" spans="1:29">
      <c r="A37" s="43">
        <f t="shared" si="9"/>
        <v>1004</v>
      </c>
      <c r="B37" s="53" t="str">
        <f>IF(C37="","",HLOOKUP(C37,'Configuration | Scaling'!$E$13:$Y$23,4,FALSE))</f>
        <v/>
      </c>
      <c r="C37" s="29" t="str">
        <f>IF(COUNTIF(C$4:C36,LOOKUP(A37,'Configuration | Scaling'!$E$16:$Y$16,_GPDS__List))=0,LOOKUP(A37,'Configuration | Scaling'!$E$16:$Y$16,_GPDS__List),"")</f>
        <v/>
      </c>
      <c r="D37" s="54"/>
      <c r="E37" s="45">
        <f t="shared" si="0"/>
        <v>1003</v>
      </c>
      <c r="F37" s="55">
        <f t="shared" si="1"/>
        <v>1</v>
      </c>
      <c r="G37" s="55">
        <f t="shared" si="2"/>
        <v>0</v>
      </c>
      <c r="H37" s="55">
        <f t="shared" si="3"/>
        <v>1</v>
      </c>
      <c r="I37" s="55">
        <f t="shared" si="4"/>
        <v>1</v>
      </c>
      <c r="J37" s="55">
        <f t="shared" si="5"/>
        <v>1</v>
      </c>
      <c r="K37" s="55">
        <f t="shared" si="6"/>
        <v>1</v>
      </c>
      <c r="L37" s="55">
        <f t="shared" si="7"/>
        <v>0.8</v>
      </c>
      <c r="M37" s="56">
        <f t="shared" si="8"/>
        <v>0</v>
      </c>
      <c r="N37" s="48">
        <f>LOOKUP(2,1/('Feat-Func-Development'!$AF$4:$EU$4&amp;'Feat-Func-Development'!$AF$5:$EU$5='aggregated FIP Data Prog2'!$A37&amp;'aggregated FIP Data Prog2'!$N$1),'Feat-Func-Development'!$AF$57:$EU$57)</f>
        <v>0</v>
      </c>
      <c r="O37" s="48">
        <f>LOOKUP(2,1/('Feat-Func-Development'!$AF$4:$EU$4&amp;'Feat-Func-Development'!$AF$5:$EU$5='aggregated FIP Data Prog2'!$A37&amp;'aggregated FIP Data Prog2'!$N$1),'Feat-Func-Development'!$AF$58:$EU$58)</f>
        <v>0</v>
      </c>
      <c r="P37" s="48">
        <f>LOOKUP(2,1/('Feat-Func-Development'!$AF$4:$EU$4&amp;'Feat-Func-Development'!$AF$5:$EU$5='aggregated FIP Data Prog2'!$A37&amp;'aggregated FIP Data Prog2'!$N$1),'Feat-Func-Development'!$AF$59:$EU$59)</f>
        <v>0</v>
      </c>
      <c r="Q37" s="48">
        <f>LOOKUP(2,1/('Feat-Func-Development'!$AF$4:$EU$4&amp;'Feat-Func-Development'!$AF$5:$EU$5='aggregated FIP Data Prog2'!$A37&amp;'aggregated FIP Data Prog2'!$N$1),'Feat-Func-Development'!$AF$60:$EU$60)</f>
        <v>0</v>
      </c>
      <c r="R37" s="48">
        <f>LOOKUP(2,1/('Feat-Func-Development'!$AF$4:$EU$4&amp;'Feat-Func-Development'!$AF$5:$EU$5='aggregated FIP Data Prog2'!$A37&amp;'aggregated FIP Data Prog2'!$N$1),'Feat-Func-Development'!$AF$61:$EU$61)</f>
        <v>0</v>
      </c>
      <c r="S37" s="48">
        <f>LOOKUP(2,1/('Feat-Func-Development'!$AF$4:$EU$4&amp;'Feat-Func-Development'!$AF$5:$EU$5='aggregated FIP Data Prog2'!$A37&amp;'aggregated FIP Data Prog2'!$N$1),'Feat-Func-Development'!$AF$62:$EU$62)</f>
        <v>1</v>
      </c>
      <c r="T37" s="48">
        <f>LOOKUP(2,1/('Feat-Func-Development'!$AF$4:$EU$4&amp;'Feat-Func-Development'!$AF$5:$EU$5='aggregated FIP Data Prog2'!$A37&amp;'aggregated FIP Data Prog2'!$N$1),'Feat-Func-Development'!$AF$63:$EU$63)</f>
        <v>1</v>
      </c>
      <c r="U37" s="48">
        <f>LOOKUP(2,1/('Feat-Func-Development'!$AF$4:$EU$4&amp;'Feat-Func-Development'!$AF$5:$EU$5='aggregated FIP Data Prog2'!$A37&amp;'aggregated FIP Data Prog2'!$N$1),'Feat-Func-Development'!$AF$64:$EU$64)</f>
        <v>3</v>
      </c>
      <c r="V37" s="29">
        <f>LOOKUP(2,1/('Feat-Func-Development'!$AF$4:$EU$4&amp;'Feat-Func-Development'!$AF$5:$EU$5='aggregated FIP Data Prog2'!$A37&amp;'aggregated FIP Data Prog2'!$V$1),'Feat-Func-Development'!$AF$57:$EU$57)</f>
        <v>0</v>
      </c>
      <c r="W37" s="29">
        <f>LOOKUP(2,1/('Feat-Func-Development'!$AF$4:$EU$4&amp;'Feat-Func-Development'!$AF$5:$EU$5='aggregated FIP Data Prog2'!$A37&amp;'aggregated FIP Data Prog2'!$V$1),'Feat-Func-Development'!$AF$58:$EU$58)</f>
        <v>0</v>
      </c>
      <c r="X37" s="29">
        <f>LOOKUP(2,1/('Feat-Func-Development'!$AF$4:$EU$4&amp;'Feat-Func-Development'!$AF$5:$EU$5='aggregated FIP Data Prog2'!$A37&amp;'aggregated FIP Data Prog2'!$V$1),'Feat-Func-Development'!$AF$59:$EU$59)</f>
        <v>0</v>
      </c>
      <c r="Y37" s="29">
        <f>LOOKUP(2,1/('Feat-Func-Development'!$AF$4:$EU$4&amp;'Feat-Func-Development'!$AF$5:$EU$5='aggregated FIP Data Prog2'!$A37&amp;'aggregated FIP Data Prog2'!$V$1),'Feat-Func-Development'!$AF$60:$EU$60)</f>
        <v>0</v>
      </c>
      <c r="Z37" s="29">
        <f>LOOKUP(2,1/('Feat-Func-Development'!$AF$4:$EU$4&amp;'Feat-Func-Development'!$AF$5:$EU$5='aggregated FIP Data Prog2'!$A37&amp;'aggregated FIP Data Prog2'!$V$1),'Feat-Func-Development'!$AF$61:$EU$61)</f>
        <v>5</v>
      </c>
      <c r="AA37" s="29">
        <f>LOOKUP(2,1/('Feat-Func-Development'!$AF$4:$EU$4&amp;'Feat-Func-Development'!$AF$5:$EU$5='aggregated FIP Data Prog2'!$A37&amp;'aggregated FIP Data Prog2'!$V$1),'Feat-Func-Development'!$AF$62:$EU$62)</f>
        <v>0</v>
      </c>
      <c r="AB37" s="29">
        <f>LOOKUP(2,1/('Feat-Func-Development'!$AF$4:$EU$4&amp;'Feat-Func-Development'!$AF$5:$EU$5='aggregated FIP Data Prog2'!$A37&amp;'aggregated FIP Data Prog2'!$V$1),'Feat-Func-Development'!$AF$63:$EU$63)</f>
        <v>0</v>
      </c>
      <c r="AC37" s="29">
        <f>LOOKUP(2,1/('Feat-Func-Development'!$AF$4:$EU$4&amp;'Feat-Func-Development'!$AF$5:$EU$5='aggregated FIP Data Prog2'!$A37&amp;'aggregated FIP Data Prog2'!$V$1),'Feat-Func-Development'!$AF$64:$EU$64)</f>
        <v>0</v>
      </c>
    </row>
    <row r="38" spans="1:29">
      <c r="A38" s="43">
        <f t="shared" si="9"/>
        <v>1035</v>
      </c>
      <c r="B38" s="53" t="str">
        <f>IF(C38="","",HLOOKUP(C38,'Configuration | Scaling'!$E$13:$Y$23,4,FALSE))</f>
        <v/>
      </c>
      <c r="C38" s="29" t="str">
        <f>IF(COUNTIF(C$4:C37,LOOKUP(A38,'Configuration | Scaling'!$E$16:$Y$16,_GPDS__List))=0,LOOKUP(A38,'Configuration | Scaling'!$E$16:$Y$16,_GPDS__List),"")</f>
        <v/>
      </c>
      <c r="D38" s="54"/>
      <c r="E38" s="45">
        <f t="shared" si="0"/>
        <v>1034</v>
      </c>
      <c r="F38" s="55">
        <f t="shared" si="1"/>
        <v>1</v>
      </c>
      <c r="G38" s="55">
        <f t="shared" si="2"/>
        <v>0</v>
      </c>
      <c r="H38" s="55">
        <f t="shared" si="3"/>
        <v>1</v>
      </c>
      <c r="I38" s="55">
        <f t="shared" si="4"/>
        <v>1</v>
      </c>
      <c r="J38" s="55">
        <f t="shared" si="5"/>
        <v>1</v>
      </c>
      <c r="K38" s="55">
        <f t="shared" si="6"/>
        <v>1</v>
      </c>
      <c r="L38" s="55">
        <f t="shared" si="7"/>
        <v>0.8</v>
      </c>
      <c r="M38" s="56">
        <f t="shared" si="8"/>
        <v>0</v>
      </c>
      <c r="N38" s="48">
        <f>LOOKUP(2,1/('Feat-Func-Development'!$AF$4:$EU$4&amp;'Feat-Func-Development'!$AF$5:$EU$5='aggregated FIP Data Prog2'!$A38&amp;'aggregated FIP Data Prog2'!$N$1),'Feat-Func-Development'!$AF$57:$EU$57)</f>
        <v>0</v>
      </c>
      <c r="O38" s="48">
        <f>LOOKUP(2,1/('Feat-Func-Development'!$AF$4:$EU$4&amp;'Feat-Func-Development'!$AF$5:$EU$5='aggregated FIP Data Prog2'!$A38&amp;'aggregated FIP Data Prog2'!$N$1),'Feat-Func-Development'!$AF$58:$EU$58)</f>
        <v>0</v>
      </c>
      <c r="P38" s="48">
        <f>LOOKUP(2,1/('Feat-Func-Development'!$AF$4:$EU$4&amp;'Feat-Func-Development'!$AF$5:$EU$5='aggregated FIP Data Prog2'!$A38&amp;'aggregated FIP Data Prog2'!$N$1),'Feat-Func-Development'!$AF$59:$EU$59)</f>
        <v>0</v>
      </c>
      <c r="Q38" s="48">
        <f>LOOKUP(2,1/('Feat-Func-Development'!$AF$4:$EU$4&amp;'Feat-Func-Development'!$AF$5:$EU$5='aggregated FIP Data Prog2'!$A38&amp;'aggregated FIP Data Prog2'!$N$1),'Feat-Func-Development'!$AF$60:$EU$60)</f>
        <v>0</v>
      </c>
      <c r="R38" s="48">
        <f>LOOKUP(2,1/('Feat-Func-Development'!$AF$4:$EU$4&amp;'Feat-Func-Development'!$AF$5:$EU$5='aggregated FIP Data Prog2'!$A38&amp;'aggregated FIP Data Prog2'!$N$1),'Feat-Func-Development'!$AF$61:$EU$61)</f>
        <v>0</v>
      </c>
      <c r="S38" s="48">
        <f>LOOKUP(2,1/('Feat-Func-Development'!$AF$4:$EU$4&amp;'Feat-Func-Development'!$AF$5:$EU$5='aggregated FIP Data Prog2'!$A38&amp;'aggregated FIP Data Prog2'!$N$1),'Feat-Func-Development'!$AF$62:$EU$62)</f>
        <v>1</v>
      </c>
      <c r="T38" s="48">
        <f>LOOKUP(2,1/('Feat-Func-Development'!$AF$4:$EU$4&amp;'Feat-Func-Development'!$AF$5:$EU$5='aggregated FIP Data Prog2'!$A38&amp;'aggregated FIP Data Prog2'!$N$1),'Feat-Func-Development'!$AF$63:$EU$63)</f>
        <v>1</v>
      </c>
      <c r="U38" s="48">
        <f>LOOKUP(2,1/('Feat-Func-Development'!$AF$4:$EU$4&amp;'Feat-Func-Development'!$AF$5:$EU$5='aggregated FIP Data Prog2'!$A38&amp;'aggregated FIP Data Prog2'!$N$1),'Feat-Func-Development'!$AF$64:$EU$64)</f>
        <v>3</v>
      </c>
      <c r="V38" s="29">
        <f>LOOKUP(2,1/('Feat-Func-Development'!$AF$4:$EU$4&amp;'Feat-Func-Development'!$AF$5:$EU$5='aggregated FIP Data Prog2'!$A38&amp;'aggregated FIP Data Prog2'!$V$1),'Feat-Func-Development'!$AF$57:$EU$57)</f>
        <v>0</v>
      </c>
      <c r="W38" s="29">
        <f>LOOKUP(2,1/('Feat-Func-Development'!$AF$4:$EU$4&amp;'Feat-Func-Development'!$AF$5:$EU$5='aggregated FIP Data Prog2'!$A38&amp;'aggregated FIP Data Prog2'!$V$1),'Feat-Func-Development'!$AF$58:$EU$58)</f>
        <v>0</v>
      </c>
      <c r="X38" s="29">
        <f>LOOKUP(2,1/('Feat-Func-Development'!$AF$4:$EU$4&amp;'Feat-Func-Development'!$AF$5:$EU$5='aggregated FIP Data Prog2'!$A38&amp;'aggregated FIP Data Prog2'!$V$1),'Feat-Func-Development'!$AF$59:$EU$59)</f>
        <v>0</v>
      </c>
      <c r="Y38" s="29">
        <f>LOOKUP(2,1/('Feat-Func-Development'!$AF$4:$EU$4&amp;'Feat-Func-Development'!$AF$5:$EU$5='aggregated FIP Data Prog2'!$A38&amp;'aggregated FIP Data Prog2'!$V$1),'Feat-Func-Development'!$AF$60:$EU$60)</f>
        <v>0</v>
      </c>
      <c r="Z38" s="29">
        <f>LOOKUP(2,1/('Feat-Func-Development'!$AF$4:$EU$4&amp;'Feat-Func-Development'!$AF$5:$EU$5='aggregated FIP Data Prog2'!$A38&amp;'aggregated FIP Data Prog2'!$V$1),'Feat-Func-Development'!$AF$61:$EU$61)</f>
        <v>5</v>
      </c>
      <c r="AA38" s="29">
        <f>LOOKUP(2,1/('Feat-Func-Development'!$AF$4:$EU$4&amp;'Feat-Func-Development'!$AF$5:$EU$5='aggregated FIP Data Prog2'!$A38&amp;'aggregated FIP Data Prog2'!$V$1),'Feat-Func-Development'!$AF$62:$EU$62)</f>
        <v>0</v>
      </c>
      <c r="AB38" s="29">
        <f>LOOKUP(2,1/('Feat-Func-Development'!$AF$4:$EU$4&amp;'Feat-Func-Development'!$AF$5:$EU$5='aggregated FIP Data Prog2'!$A38&amp;'aggregated FIP Data Prog2'!$V$1),'Feat-Func-Development'!$AF$63:$EU$63)</f>
        <v>0</v>
      </c>
      <c r="AC38" s="29">
        <f>LOOKUP(2,1/('Feat-Func-Development'!$AF$4:$EU$4&amp;'Feat-Func-Development'!$AF$5:$EU$5='aggregated FIP Data Prog2'!$A38&amp;'aggregated FIP Data Prog2'!$V$1),'Feat-Func-Development'!$AF$64:$EU$64)</f>
        <v>0</v>
      </c>
    </row>
    <row r="39" spans="1:29">
      <c r="A39" s="43">
        <f t="shared" si="9"/>
        <v>1065</v>
      </c>
      <c r="B39" s="53" t="str">
        <f>IF(C39="","",HLOOKUP(C39,'Configuration | Scaling'!$E$13:$Y$23,4,FALSE))</f>
        <v/>
      </c>
      <c r="C39" s="29" t="str">
        <f>IF(COUNTIF(C$4:C38,LOOKUP(A39,'Configuration | Scaling'!$E$16:$Y$16,_GPDS__List))=0,LOOKUP(A39,'Configuration | Scaling'!$E$16:$Y$16,_GPDS__List),"")</f>
        <v/>
      </c>
      <c r="D39" s="54"/>
      <c r="E39" s="45">
        <f t="shared" si="0"/>
        <v>1064</v>
      </c>
      <c r="F39" s="55">
        <f t="shared" si="1"/>
        <v>1</v>
      </c>
      <c r="G39" s="55">
        <f t="shared" si="2"/>
        <v>0</v>
      </c>
      <c r="H39" s="55">
        <f t="shared" si="3"/>
        <v>1</v>
      </c>
      <c r="I39" s="55">
        <f t="shared" si="4"/>
        <v>1</v>
      </c>
      <c r="J39" s="55">
        <f t="shared" si="5"/>
        <v>1</v>
      </c>
      <c r="K39" s="55">
        <f t="shared" si="6"/>
        <v>1</v>
      </c>
      <c r="L39" s="55">
        <f t="shared" si="7"/>
        <v>0.8</v>
      </c>
      <c r="M39" s="56">
        <f t="shared" si="8"/>
        <v>0</v>
      </c>
      <c r="N39" s="48">
        <f>LOOKUP(2,1/('Feat-Func-Development'!$AF$4:$EU$4&amp;'Feat-Func-Development'!$AF$5:$EU$5='aggregated FIP Data Prog2'!$A39&amp;'aggregated FIP Data Prog2'!$N$1),'Feat-Func-Development'!$AF$57:$EU$57)</f>
        <v>0</v>
      </c>
      <c r="O39" s="48">
        <f>LOOKUP(2,1/('Feat-Func-Development'!$AF$4:$EU$4&amp;'Feat-Func-Development'!$AF$5:$EU$5='aggregated FIP Data Prog2'!$A39&amp;'aggregated FIP Data Prog2'!$N$1),'Feat-Func-Development'!$AF$58:$EU$58)</f>
        <v>0</v>
      </c>
      <c r="P39" s="48">
        <f>LOOKUP(2,1/('Feat-Func-Development'!$AF$4:$EU$4&amp;'Feat-Func-Development'!$AF$5:$EU$5='aggregated FIP Data Prog2'!$A39&amp;'aggregated FIP Data Prog2'!$N$1),'Feat-Func-Development'!$AF$59:$EU$59)</f>
        <v>0</v>
      </c>
      <c r="Q39" s="48">
        <f>LOOKUP(2,1/('Feat-Func-Development'!$AF$4:$EU$4&amp;'Feat-Func-Development'!$AF$5:$EU$5='aggregated FIP Data Prog2'!$A39&amp;'aggregated FIP Data Prog2'!$N$1),'Feat-Func-Development'!$AF$60:$EU$60)</f>
        <v>0</v>
      </c>
      <c r="R39" s="48">
        <f>LOOKUP(2,1/('Feat-Func-Development'!$AF$4:$EU$4&amp;'Feat-Func-Development'!$AF$5:$EU$5='aggregated FIP Data Prog2'!$A39&amp;'aggregated FIP Data Prog2'!$N$1),'Feat-Func-Development'!$AF$61:$EU$61)</f>
        <v>0</v>
      </c>
      <c r="S39" s="48">
        <f>LOOKUP(2,1/('Feat-Func-Development'!$AF$4:$EU$4&amp;'Feat-Func-Development'!$AF$5:$EU$5='aggregated FIP Data Prog2'!$A39&amp;'aggregated FIP Data Prog2'!$N$1),'Feat-Func-Development'!$AF$62:$EU$62)</f>
        <v>1</v>
      </c>
      <c r="T39" s="48">
        <f>LOOKUP(2,1/('Feat-Func-Development'!$AF$4:$EU$4&amp;'Feat-Func-Development'!$AF$5:$EU$5='aggregated FIP Data Prog2'!$A39&amp;'aggregated FIP Data Prog2'!$N$1),'Feat-Func-Development'!$AF$63:$EU$63)</f>
        <v>1</v>
      </c>
      <c r="U39" s="48">
        <f>LOOKUP(2,1/('Feat-Func-Development'!$AF$4:$EU$4&amp;'Feat-Func-Development'!$AF$5:$EU$5='aggregated FIP Data Prog2'!$A39&amp;'aggregated FIP Data Prog2'!$N$1),'Feat-Func-Development'!$AF$64:$EU$64)</f>
        <v>3</v>
      </c>
      <c r="V39" s="29">
        <f>LOOKUP(2,1/('Feat-Func-Development'!$AF$4:$EU$4&amp;'Feat-Func-Development'!$AF$5:$EU$5='aggregated FIP Data Prog2'!$A39&amp;'aggregated FIP Data Prog2'!$V$1),'Feat-Func-Development'!$AF$57:$EU$57)</f>
        <v>0</v>
      </c>
      <c r="W39" s="29">
        <f>LOOKUP(2,1/('Feat-Func-Development'!$AF$4:$EU$4&amp;'Feat-Func-Development'!$AF$5:$EU$5='aggregated FIP Data Prog2'!$A39&amp;'aggregated FIP Data Prog2'!$V$1),'Feat-Func-Development'!$AF$58:$EU$58)</f>
        <v>0</v>
      </c>
      <c r="X39" s="29">
        <f>LOOKUP(2,1/('Feat-Func-Development'!$AF$4:$EU$4&amp;'Feat-Func-Development'!$AF$5:$EU$5='aggregated FIP Data Prog2'!$A39&amp;'aggregated FIP Data Prog2'!$V$1),'Feat-Func-Development'!$AF$59:$EU$59)</f>
        <v>0</v>
      </c>
      <c r="Y39" s="29">
        <f>LOOKUP(2,1/('Feat-Func-Development'!$AF$4:$EU$4&amp;'Feat-Func-Development'!$AF$5:$EU$5='aggregated FIP Data Prog2'!$A39&amp;'aggregated FIP Data Prog2'!$V$1),'Feat-Func-Development'!$AF$60:$EU$60)</f>
        <v>0</v>
      </c>
      <c r="Z39" s="29">
        <f>LOOKUP(2,1/('Feat-Func-Development'!$AF$4:$EU$4&amp;'Feat-Func-Development'!$AF$5:$EU$5='aggregated FIP Data Prog2'!$A39&amp;'aggregated FIP Data Prog2'!$V$1),'Feat-Func-Development'!$AF$61:$EU$61)</f>
        <v>5</v>
      </c>
      <c r="AA39" s="29">
        <f>LOOKUP(2,1/('Feat-Func-Development'!$AF$4:$EU$4&amp;'Feat-Func-Development'!$AF$5:$EU$5='aggregated FIP Data Prog2'!$A39&amp;'aggregated FIP Data Prog2'!$V$1),'Feat-Func-Development'!$AF$62:$EU$62)</f>
        <v>0</v>
      </c>
      <c r="AB39" s="29">
        <f>LOOKUP(2,1/('Feat-Func-Development'!$AF$4:$EU$4&amp;'Feat-Func-Development'!$AF$5:$EU$5='aggregated FIP Data Prog2'!$A39&amp;'aggregated FIP Data Prog2'!$V$1),'Feat-Func-Development'!$AF$63:$EU$63)</f>
        <v>0</v>
      </c>
      <c r="AC39" s="29">
        <f>LOOKUP(2,1/('Feat-Func-Development'!$AF$4:$EU$4&amp;'Feat-Func-Development'!$AF$5:$EU$5='aggregated FIP Data Prog2'!$A39&amp;'aggregated FIP Data Prog2'!$V$1),'Feat-Func-Development'!$AF$64:$EU$64)</f>
        <v>0</v>
      </c>
    </row>
    <row r="40" spans="1:29">
      <c r="A40" s="43">
        <f t="shared" si="9"/>
        <v>1096</v>
      </c>
      <c r="B40" s="53" t="str">
        <f>IF(C40="","",HLOOKUP(C40,'Configuration | Scaling'!$E$13:$Y$23,4,FALSE))</f>
        <v/>
      </c>
      <c r="C40" s="29" t="str">
        <f>IF(COUNTIF(C$4:C39,LOOKUP(A40,'Configuration | Scaling'!$E$16:$Y$16,_GPDS__List))=0,LOOKUP(A40,'Configuration | Scaling'!$E$16:$Y$16,_GPDS__List),"")</f>
        <v/>
      </c>
      <c r="D40" s="54"/>
      <c r="E40" s="45">
        <f t="shared" si="0"/>
        <v>1095</v>
      </c>
      <c r="F40" s="55">
        <f t="shared" si="1"/>
        <v>1</v>
      </c>
      <c r="G40" s="55">
        <f t="shared" si="2"/>
        <v>0</v>
      </c>
      <c r="H40" s="55">
        <f t="shared" si="3"/>
        <v>1</v>
      </c>
      <c r="I40" s="55">
        <f t="shared" si="4"/>
        <v>1</v>
      </c>
      <c r="J40" s="55">
        <f t="shared" si="5"/>
        <v>1</v>
      </c>
      <c r="K40" s="55">
        <f t="shared" si="6"/>
        <v>1</v>
      </c>
      <c r="L40" s="55">
        <f t="shared" si="7"/>
        <v>0.8</v>
      </c>
      <c r="M40" s="56">
        <f t="shared" si="8"/>
        <v>0</v>
      </c>
      <c r="N40" s="48">
        <f>LOOKUP(2,1/('Feat-Func-Development'!$AF$4:$EU$4&amp;'Feat-Func-Development'!$AF$5:$EU$5='aggregated FIP Data Prog2'!$A40&amp;'aggregated FIP Data Prog2'!$N$1),'Feat-Func-Development'!$AF$57:$EU$57)</f>
        <v>0</v>
      </c>
      <c r="O40" s="48">
        <f>LOOKUP(2,1/('Feat-Func-Development'!$AF$4:$EU$4&amp;'Feat-Func-Development'!$AF$5:$EU$5='aggregated FIP Data Prog2'!$A40&amp;'aggregated FIP Data Prog2'!$N$1),'Feat-Func-Development'!$AF$58:$EU$58)</f>
        <v>0</v>
      </c>
      <c r="P40" s="48">
        <f>LOOKUP(2,1/('Feat-Func-Development'!$AF$4:$EU$4&amp;'Feat-Func-Development'!$AF$5:$EU$5='aggregated FIP Data Prog2'!$A40&amp;'aggregated FIP Data Prog2'!$N$1),'Feat-Func-Development'!$AF$59:$EU$59)</f>
        <v>0</v>
      </c>
      <c r="Q40" s="48">
        <f>LOOKUP(2,1/('Feat-Func-Development'!$AF$4:$EU$4&amp;'Feat-Func-Development'!$AF$5:$EU$5='aggregated FIP Data Prog2'!$A40&amp;'aggregated FIP Data Prog2'!$N$1),'Feat-Func-Development'!$AF$60:$EU$60)</f>
        <v>0</v>
      </c>
      <c r="R40" s="48">
        <f>LOOKUP(2,1/('Feat-Func-Development'!$AF$4:$EU$4&amp;'Feat-Func-Development'!$AF$5:$EU$5='aggregated FIP Data Prog2'!$A40&amp;'aggregated FIP Data Prog2'!$N$1),'Feat-Func-Development'!$AF$61:$EU$61)</f>
        <v>0</v>
      </c>
      <c r="S40" s="48">
        <f>LOOKUP(2,1/('Feat-Func-Development'!$AF$4:$EU$4&amp;'Feat-Func-Development'!$AF$5:$EU$5='aggregated FIP Data Prog2'!$A40&amp;'aggregated FIP Data Prog2'!$N$1),'Feat-Func-Development'!$AF$62:$EU$62)</f>
        <v>1</v>
      </c>
      <c r="T40" s="48">
        <f>LOOKUP(2,1/('Feat-Func-Development'!$AF$4:$EU$4&amp;'Feat-Func-Development'!$AF$5:$EU$5='aggregated FIP Data Prog2'!$A40&amp;'aggregated FIP Data Prog2'!$N$1),'Feat-Func-Development'!$AF$63:$EU$63)</f>
        <v>1</v>
      </c>
      <c r="U40" s="48">
        <f>LOOKUP(2,1/('Feat-Func-Development'!$AF$4:$EU$4&amp;'Feat-Func-Development'!$AF$5:$EU$5='aggregated FIP Data Prog2'!$A40&amp;'aggregated FIP Data Prog2'!$N$1),'Feat-Func-Development'!$AF$64:$EU$64)</f>
        <v>3</v>
      </c>
      <c r="V40" s="29">
        <f>LOOKUP(2,1/('Feat-Func-Development'!$AF$4:$EU$4&amp;'Feat-Func-Development'!$AF$5:$EU$5='aggregated FIP Data Prog2'!$A40&amp;'aggregated FIP Data Prog2'!$V$1),'Feat-Func-Development'!$AF$57:$EU$57)</f>
        <v>0</v>
      </c>
      <c r="W40" s="29">
        <f>LOOKUP(2,1/('Feat-Func-Development'!$AF$4:$EU$4&amp;'Feat-Func-Development'!$AF$5:$EU$5='aggregated FIP Data Prog2'!$A40&amp;'aggregated FIP Data Prog2'!$V$1),'Feat-Func-Development'!$AF$58:$EU$58)</f>
        <v>0</v>
      </c>
      <c r="X40" s="29">
        <f>LOOKUP(2,1/('Feat-Func-Development'!$AF$4:$EU$4&amp;'Feat-Func-Development'!$AF$5:$EU$5='aggregated FIP Data Prog2'!$A40&amp;'aggregated FIP Data Prog2'!$V$1),'Feat-Func-Development'!$AF$59:$EU$59)</f>
        <v>0</v>
      </c>
      <c r="Y40" s="29">
        <f>LOOKUP(2,1/('Feat-Func-Development'!$AF$4:$EU$4&amp;'Feat-Func-Development'!$AF$5:$EU$5='aggregated FIP Data Prog2'!$A40&amp;'aggregated FIP Data Prog2'!$V$1),'Feat-Func-Development'!$AF$60:$EU$60)</f>
        <v>0</v>
      </c>
      <c r="Z40" s="29">
        <f>LOOKUP(2,1/('Feat-Func-Development'!$AF$4:$EU$4&amp;'Feat-Func-Development'!$AF$5:$EU$5='aggregated FIP Data Prog2'!$A40&amp;'aggregated FIP Data Prog2'!$V$1),'Feat-Func-Development'!$AF$61:$EU$61)</f>
        <v>5</v>
      </c>
      <c r="AA40" s="29">
        <f>LOOKUP(2,1/('Feat-Func-Development'!$AF$4:$EU$4&amp;'Feat-Func-Development'!$AF$5:$EU$5='aggregated FIP Data Prog2'!$A40&amp;'aggregated FIP Data Prog2'!$V$1),'Feat-Func-Development'!$AF$62:$EU$62)</f>
        <v>0</v>
      </c>
      <c r="AB40" s="29">
        <f>LOOKUP(2,1/('Feat-Func-Development'!$AF$4:$EU$4&amp;'Feat-Func-Development'!$AF$5:$EU$5='aggregated FIP Data Prog2'!$A40&amp;'aggregated FIP Data Prog2'!$V$1),'Feat-Func-Development'!$AF$63:$EU$63)</f>
        <v>0</v>
      </c>
      <c r="AC40" s="29">
        <f>LOOKUP(2,1/('Feat-Func-Development'!$AF$4:$EU$4&amp;'Feat-Func-Development'!$AF$5:$EU$5='aggregated FIP Data Prog2'!$A40&amp;'aggregated FIP Data Prog2'!$V$1),'Feat-Func-Development'!$AF$64:$EU$64)</f>
        <v>0</v>
      </c>
    </row>
    <row r="41" spans="1:29">
      <c r="A41" s="43">
        <f t="shared" si="9"/>
        <v>1127</v>
      </c>
      <c r="B41" s="53" t="str">
        <f>IF(C41="","",HLOOKUP(C41,'Configuration | Scaling'!$E$13:$Y$23,4,FALSE))</f>
        <v/>
      </c>
      <c r="C41" s="29" t="str">
        <f>IF(COUNTIF(C$4:C40,LOOKUP(A41,'Configuration | Scaling'!$E$16:$Y$16,_GPDS__List))=0,LOOKUP(A41,'Configuration | Scaling'!$E$16:$Y$16,_GPDS__List),"")</f>
        <v/>
      </c>
      <c r="D41" s="54"/>
      <c r="E41" s="45">
        <f t="shared" si="0"/>
        <v>1126</v>
      </c>
      <c r="F41" s="55">
        <f t="shared" si="1"/>
        <v>1</v>
      </c>
      <c r="G41" s="55">
        <f t="shared" si="2"/>
        <v>0</v>
      </c>
      <c r="H41" s="55">
        <f t="shared" si="3"/>
        <v>1</v>
      </c>
      <c r="I41" s="55">
        <f t="shared" si="4"/>
        <v>1</v>
      </c>
      <c r="J41" s="55">
        <f t="shared" si="5"/>
        <v>1</v>
      </c>
      <c r="K41" s="55">
        <f t="shared" si="6"/>
        <v>1</v>
      </c>
      <c r="L41" s="55">
        <f t="shared" si="7"/>
        <v>0.8</v>
      </c>
      <c r="M41" s="56">
        <f t="shared" si="8"/>
        <v>0</v>
      </c>
      <c r="N41" s="48">
        <f>LOOKUP(2,1/('Feat-Func-Development'!$AF$4:$EU$4&amp;'Feat-Func-Development'!$AF$5:$EU$5='aggregated FIP Data Prog2'!$A41&amp;'aggregated FIP Data Prog2'!$N$1),'Feat-Func-Development'!$AF$57:$EU$57)</f>
        <v>0</v>
      </c>
      <c r="O41" s="48">
        <f>LOOKUP(2,1/('Feat-Func-Development'!$AF$4:$EU$4&amp;'Feat-Func-Development'!$AF$5:$EU$5='aggregated FIP Data Prog2'!$A41&amp;'aggregated FIP Data Prog2'!$N$1),'Feat-Func-Development'!$AF$58:$EU$58)</f>
        <v>0</v>
      </c>
      <c r="P41" s="48">
        <f>LOOKUP(2,1/('Feat-Func-Development'!$AF$4:$EU$4&amp;'Feat-Func-Development'!$AF$5:$EU$5='aggregated FIP Data Prog2'!$A41&amp;'aggregated FIP Data Prog2'!$N$1),'Feat-Func-Development'!$AF$59:$EU$59)</f>
        <v>0</v>
      </c>
      <c r="Q41" s="48">
        <f>LOOKUP(2,1/('Feat-Func-Development'!$AF$4:$EU$4&amp;'Feat-Func-Development'!$AF$5:$EU$5='aggregated FIP Data Prog2'!$A41&amp;'aggregated FIP Data Prog2'!$N$1),'Feat-Func-Development'!$AF$60:$EU$60)</f>
        <v>0</v>
      </c>
      <c r="R41" s="48">
        <f>LOOKUP(2,1/('Feat-Func-Development'!$AF$4:$EU$4&amp;'Feat-Func-Development'!$AF$5:$EU$5='aggregated FIP Data Prog2'!$A41&amp;'aggregated FIP Data Prog2'!$N$1),'Feat-Func-Development'!$AF$61:$EU$61)</f>
        <v>0</v>
      </c>
      <c r="S41" s="48">
        <f>LOOKUP(2,1/('Feat-Func-Development'!$AF$4:$EU$4&amp;'Feat-Func-Development'!$AF$5:$EU$5='aggregated FIP Data Prog2'!$A41&amp;'aggregated FIP Data Prog2'!$N$1),'Feat-Func-Development'!$AF$62:$EU$62)</f>
        <v>1</v>
      </c>
      <c r="T41" s="48">
        <f>LOOKUP(2,1/('Feat-Func-Development'!$AF$4:$EU$4&amp;'Feat-Func-Development'!$AF$5:$EU$5='aggregated FIP Data Prog2'!$A41&amp;'aggregated FIP Data Prog2'!$N$1),'Feat-Func-Development'!$AF$63:$EU$63)</f>
        <v>1</v>
      </c>
      <c r="U41" s="48">
        <f>LOOKUP(2,1/('Feat-Func-Development'!$AF$4:$EU$4&amp;'Feat-Func-Development'!$AF$5:$EU$5='aggregated FIP Data Prog2'!$A41&amp;'aggregated FIP Data Prog2'!$N$1),'Feat-Func-Development'!$AF$64:$EU$64)</f>
        <v>3</v>
      </c>
      <c r="V41" s="29">
        <f>LOOKUP(2,1/('Feat-Func-Development'!$AF$4:$EU$4&amp;'Feat-Func-Development'!$AF$5:$EU$5='aggregated FIP Data Prog2'!$A41&amp;'aggregated FIP Data Prog2'!$V$1),'Feat-Func-Development'!$AF$57:$EU$57)</f>
        <v>0</v>
      </c>
      <c r="W41" s="29">
        <f>LOOKUP(2,1/('Feat-Func-Development'!$AF$4:$EU$4&amp;'Feat-Func-Development'!$AF$5:$EU$5='aggregated FIP Data Prog2'!$A41&amp;'aggregated FIP Data Prog2'!$V$1),'Feat-Func-Development'!$AF$58:$EU$58)</f>
        <v>0</v>
      </c>
      <c r="X41" s="29">
        <f>LOOKUP(2,1/('Feat-Func-Development'!$AF$4:$EU$4&amp;'Feat-Func-Development'!$AF$5:$EU$5='aggregated FIP Data Prog2'!$A41&amp;'aggregated FIP Data Prog2'!$V$1),'Feat-Func-Development'!$AF$59:$EU$59)</f>
        <v>0</v>
      </c>
      <c r="Y41" s="29">
        <f>LOOKUP(2,1/('Feat-Func-Development'!$AF$4:$EU$4&amp;'Feat-Func-Development'!$AF$5:$EU$5='aggregated FIP Data Prog2'!$A41&amp;'aggregated FIP Data Prog2'!$V$1),'Feat-Func-Development'!$AF$60:$EU$60)</f>
        <v>0</v>
      </c>
      <c r="Z41" s="29">
        <f>LOOKUP(2,1/('Feat-Func-Development'!$AF$4:$EU$4&amp;'Feat-Func-Development'!$AF$5:$EU$5='aggregated FIP Data Prog2'!$A41&amp;'aggregated FIP Data Prog2'!$V$1),'Feat-Func-Development'!$AF$61:$EU$61)</f>
        <v>5</v>
      </c>
      <c r="AA41" s="29">
        <f>LOOKUP(2,1/('Feat-Func-Development'!$AF$4:$EU$4&amp;'Feat-Func-Development'!$AF$5:$EU$5='aggregated FIP Data Prog2'!$A41&amp;'aggregated FIP Data Prog2'!$V$1),'Feat-Func-Development'!$AF$62:$EU$62)</f>
        <v>0</v>
      </c>
      <c r="AB41" s="29">
        <f>LOOKUP(2,1/('Feat-Func-Development'!$AF$4:$EU$4&amp;'Feat-Func-Development'!$AF$5:$EU$5='aggregated FIP Data Prog2'!$A41&amp;'aggregated FIP Data Prog2'!$V$1),'Feat-Func-Development'!$AF$63:$EU$63)</f>
        <v>0</v>
      </c>
      <c r="AC41" s="29">
        <f>LOOKUP(2,1/('Feat-Func-Development'!$AF$4:$EU$4&amp;'Feat-Func-Development'!$AF$5:$EU$5='aggregated FIP Data Prog2'!$A41&amp;'aggregated FIP Data Prog2'!$V$1),'Feat-Func-Development'!$AF$64:$EU$64)</f>
        <v>0</v>
      </c>
    </row>
    <row r="42" spans="1:29">
      <c r="A42" s="43">
        <f t="shared" si="9"/>
        <v>1155</v>
      </c>
      <c r="B42" s="53" t="str">
        <f>IF(C42="","",HLOOKUP(C42,'Configuration | Scaling'!$E$13:$Y$23,4,FALSE))</f>
        <v/>
      </c>
      <c r="C42" s="29" t="str">
        <f>IF(COUNTIF(C$4:C41,LOOKUP(A42,'Configuration | Scaling'!$E$16:$Y$16,_GPDS__List))=0,LOOKUP(A42,'Configuration | Scaling'!$E$16:$Y$16,_GPDS__List),"")</f>
        <v/>
      </c>
      <c r="D42" s="54"/>
      <c r="E42" s="45">
        <f t="shared" si="0"/>
        <v>1154</v>
      </c>
      <c r="F42" s="55">
        <f t="shared" si="1"/>
        <v>1</v>
      </c>
      <c r="G42" s="55">
        <f t="shared" si="2"/>
        <v>0</v>
      </c>
      <c r="H42" s="55">
        <f t="shared" si="3"/>
        <v>1</v>
      </c>
      <c r="I42" s="55">
        <f t="shared" si="4"/>
        <v>1</v>
      </c>
      <c r="J42" s="55">
        <f t="shared" si="5"/>
        <v>1</v>
      </c>
      <c r="K42" s="55">
        <f t="shared" si="6"/>
        <v>1</v>
      </c>
      <c r="L42" s="55">
        <f t="shared" si="7"/>
        <v>0.8</v>
      </c>
      <c r="M42" s="56">
        <f t="shared" si="8"/>
        <v>0</v>
      </c>
      <c r="N42" s="48">
        <f>LOOKUP(2,1/('Feat-Func-Development'!$AF$4:$EU$4&amp;'Feat-Func-Development'!$AF$5:$EU$5='aggregated FIP Data Prog2'!$A42&amp;'aggregated FIP Data Prog2'!$N$1),'Feat-Func-Development'!$AF$57:$EU$57)</f>
        <v>0</v>
      </c>
      <c r="O42" s="48">
        <f>LOOKUP(2,1/('Feat-Func-Development'!$AF$4:$EU$4&amp;'Feat-Func-Development'!$AF$5:$EU$5='aggregated FIP Data Prog2'!$A42&amp;'aggregated FIP Data Prog2'!$N$1),'Feat-Func-Development'!$AF$58:$EU$58)</f>
        <v>0</v>
      </c>
      <c r="P42" s="48">
        <f>LOOKUP(2,1/('Feat-Func-Development'!$AF$4:$EU$4&amp;'Feat-Func-Development'!$AF$5:$EU$5='aggregated FIP Data Prog2'!$A42&amp;'aggregated FIP Data Prog2'!$N$1),'Feat-Func-Development'!$AF$59:$EU$59)</f>
        <v>0</v>
      </c>
      <c r="Q42" s="48">
        <f>LOOKUP(2,1/('Feat-Func-Development'!$AF$4:$EU$4&amp;'Feat-Func-Development'!$AF$5:$EU$5='aggregated FIP Data Prog2'!$A42&amp;'aggregated FIP Data Prog2'!$N$1),'Feat-Func-Development'!$AF$60:$EU$60)</f>
        <v>0</v>
      </c>
      <c r="R42" s="48">
        <f>LOOKUP(2,1/('Feat-Func-Development'!$AF$4:$EU$4&amp;'Feat-Func-Development'!$AF$5:$EU$5='aggregated FIP Data Prog2'!$A42&amp;'aggregated FIP Data Prog2'!$N$1),'Feat-Func-Development'!$AF$61:$EU$61)</f>
        <v>0</v>
      </c>
      <c r="S42" s="48">
        <f>LOOKUP(2,1/('Feat-Func-Development'!$AF$4:$EU$4&amp;'Feat-Func-Development'!$AF$5:$EU$5='aggregated FIP Data Prog2'!$A42&amp;'aggregated FIP Data Prog2'!$N$1),'Feat-Func-Development'!$AF$62:$EU$62)</f>
        <v>1</v>
      </c>
      <c r="T42" s="48">
        <f>LOOKUP(2,1/('Feat-Func-Development'!$AF$4:$EU$4&amp;'Feat-Func-Development'!$AF$5:$EU$5='aggregated FIP Data Prog2'!$A42&amp;'aggregated FIP Data Prog2'!$N$1),'Feat-Func-Development'!$AF$63:$EU$63)</f>
        <v>1</v>
      </c>
      <c r="U42" s="48">
        <f>LOOKUP(2,1/('Feat-Func-Development'!$AF$4:$EU$4&amp;'Feat-Func-Development'!$AF$5:$EU$5='aggregated FIP Data Prog2'!$A42&amp;'aggregated FIP Data Prog2'!$N$1),'Feat-Func-Development'!$AF$64:$EU$64)</f>
        <v>3</v>
      </c>
      <c r="V42" s="29">
        <f>LOOKUP(2,1/('Feat-Func-Development'!$AF$4:$EU$4&amp;'Feat-Func-Development'!$AF$5:$EU$5='aggregated FIP Data Prog2'!$A42&amp;'aggregated FIP Data Prog2'!$V$1),'Feat-Func-Development'!$AF$57:$EU$57)</f>
        <v>0</v>
      </c>
      <c r="W42" s="29">
        <f>LOOKUP(2,1/('Feat-Func-Development'!$AF$4:$EU$4&amp;'Feat-Func-Development'!$AF$5:$EU$5='aggregated FIP Data Prog2'!$A42&amp;'aggregated FIP Data Prog2'!$V$1),'Feat-Func-Development'!$AF$58:$EU$58)</f>
        <v>0</v>
      </c>
      <c r="X42" s="29">
        <f>LOOKUP(2,1/('Feat-Func-Development'!$AF$4:$EU$4&amp;'Feat-Func-Development'!$AF$5:$EU$5='aggregated FIP Data Prog2'!$A42&amp;'aggregated FIP Data Prog2'!$V$1),'Feat-Func-Development'!$AF$59:$EU$59)</f>
        <v>0</v>
      </c>
      <c r="Y42" s="29">
        <f>LOOKUP(2,1/('Feat-Func-Development'!$AF$4:$EU$4&amp;'Feat-Func-Development'!$AF$5:$EU$5='aggregated FIP Data Prog2'!$A42&amp;'aggregated FIP Data Prog2'!$V$1),'Feat-Func-Development'!$AF$60:$EU$60)</f>
        <v>0</v>
      </c>
      <c r="Z42" s="29">
        <f>LOOKUP(2,1/('Feat-Func-Development'!$AF$4:$EU$4&amp;'Feat-Func-Development'!$AF$5:$EU$5='aggregated FIP Data Prog2'!$A42&amp;'aggregated FIP Data Prog2'!$V$1),'Feat-Func-Development'!$AF$61:$EU$61)</f>
        <v>5</v>
      </c>
      <c r="AA42" s="29">
        <f>LOOKUP(2,1/('Feat-Func-Development'!$AF$4:$EU$4&amp;'Feat-Func-Development'!$AF$5:$EU$5='aggregated FIP Data Prog2'!$A42&amp;'aggregated FIP Data Prog2'!$V$1),'Feat-Func-Development'!$AF$62:$EU$62)</f>
        <v>0</v>
      </c>
      <c r="AB42" s="29">
        <f>LOOKUP(2,1/('Feat-Func-Development'!$AF$4:$EU$4&amp;'Feat-Func-Development'!$AF$5:$EU$5='aggregated FIP Data Prog2'!$A42&amp;'aggregated FIP Data Prog2'!$V$1),'Feat-Func-Development'!$AF$63:$EU$63)</f>
        <v>0</v>
      </c>
      <c r="AC42" s="29">
        <f>LOOKUP(2,1/('Feat-Func-Development'!$AF$4:$EU$4&amp;'Feat-Func-Development'!$AF$5:$EU$5='aggregated FIP Data Prog2'!$A42&amp;'aggregated FIP Data Prog2'!$V$1),'Feat-Func-Development'!$AF$64:$EU$64)</f>
        <v>0</v>
      </c>
    </row>
    <row r="43" spans="1:29">
      <c r="A43" s="43">
        <f t="shared" si="9"/>
        <v>1186</v>
      </c>
      <c r="B43" s="53" t="str">
        <f>IF(C43="","",HLOOKUP(C43,'Configuration | Scaling'!$E$13:$Y$23,4,FALSE))</f>
        <v/>
      </c>
      <c r="C43" s="29" t="str">
        <f>IF(COUNTIF(C$4:C42,LOOKUP(A43,'Configuration | Scaling'!$E$16:$Y$16,_GPDS__List))=0,LOOKUP(A43,'Configuration | Scaling'!$E$16:$Y$16,_GPDS__List),"")</f>
        <v/>
      </c>
      <c r="D43" s="54"/>
      <c r="E43" s="45">
        <f t="shared" si="0"/>
        <v>1185</v>
      </c>
      <c r="F43" s="55">
        <f t="shared" si="1"/>
        <v>1</v>
      </c>
      <c r="G43" s="55">
        <f t="shared" si="2"/>
        <v>0</v>
      </c>
      <c r="H43" s="55">
        <f t="shared" si="3"/>
        <v>1</v>
      </c>
      <c r="I43" s="55">
        <f t="shared" si="4"/>
        <v>1</v>
      </c>
      <c r="J43" s="55">
        <f t="shared" si="5"/>
        <v>1</v>
      </c>
      <c r="K43" s="55">
        <f t="shared" si="6"/>
        <v>1</v>
      </c>
      <c r="L43" s="55">
        <f t="shared" si="7"/>
        <v>0.8</v>
      </c>
      <c r="M43" s="56">
        <f t="shared" si="8"/>
        <v>0</v>
      </c>
      <c r="N43" s="48">
        <f>LOOKUP(2,1/('Feat-Func-Development'!$AF$4:$EU$4&amp;'Feat-Func-Development'!$AF$5:$EU$5='aggregated FIP Data Prog2'!$A43&amp;'aggregated FIP Data Prog2'!$N$1),'Feat-Func-Development'!$AF$57:$EU$57)</f>
        <v>0</v>
      </c>
      <c r="O43" s="48">
        <f>LOOKUP(2,1/('Feat-Func-Development'!$AF$4:$EU$4&amp;'Feat-Func-Development'!$AF$5:$EU$5='aggregated FIP Data Prog2'!$A43&amp;'aggregated FIP Data Prog2'!$N$1),'Feat-Func-Development'!$AF$58:$EU$58)</f>
        <v>0</v>
      </c>
      <c r="P43" s="48">
        <f>LOOKUP(2,1/('Feat-Func-Development'!$AF$4:$EU$4&amp;'Feat-Func-Development'!$AF$5:$EU$5='aggregated FIP Data Prog2'!$A43&amp;'aggregated FIP Data Prog2'!$N$1),'Feat-Func-Development'!$AF$59:$EU$59)</f>
        <v>0</v>
      </c>
      <c r="Q43" s="48">
        <f>LOOKUP(2,1/('Feat-Func-Development'!$AF$4:$EU$4&amp;'Feat-Func-Development'!$AF$5:$EU$5='aggregated FIP Data Prog2'!$A43&amp;'aggregated FIP Data Prog2'!$N$1),'Feat-Func-Development'!$AF$60:$EU$60)</f>
        <v>0</v>
      </c>
      <c r="R43" s="48">
        <f>LOOKUP(2,1/('Feat-Func-Development'!$AF$4:$EU$4&amp;'Feat-Func-Development'!$AF$5:$EU$5='aggregated FIP Data Prog2'!$A43&amp;'aggregated FIP Data Prog2'!$N$1),'Feat-Func-Development'!$AF$61:$EU$61)</f>
        <v>0</v>
      </c>
      <c r="S43" s="48">
        <f>LOOKUP(2,1/('Feat-Func-Development'!$AF$4:$EU$4&amp;'Feat-Func-Development'!$AF$5:$EU$5='aggregated FIP Data Prog2'!$A43&amp;'aggregated FIP Data Prog2'!$N$1),'Feat-Func-Development'!$AF$62:$EU$62)</f>
        <v>1</v>
      </c>
      <c r="T43" s="48">
        <f>LOOKUP(2,1/('Feat-Func-Development'!$AF$4:$EU$4&amp;'Feat-Func-Development'!$AF$5:$EU$5='aggregated FIP Data Prog2'!$A43&amp;'aggregated FIP Data Prog2'!$N$1),'Feat-Func-Development'!$AF$63:$EU$63)</f>
        <v>1</v>
      </c>
      <c r="U43" s="48">
        <f>LOOKUP(2,1/('Feat-Func-Development'!$AF$4:$EU$4&amp;'Feat-Func-Development'!$AF$5:$EU$5='aggregated FIP Data Prog2'!$A43&amp;'aggregated FIP Data Prog2'!$N$1),'Feat-Func-Development'!$AF$64:$EU$64)</f>
        <v>3</v>
      </c>
      <c r="V43" s="29">
        <f>LOOKUP(2,1/('Feat-Func-Development'!$AF$4:$EU$4&amp;'Feat-Func-Development'!$AF$5:$EU$5='aggregated FIP Data Prog2'!$A43&amp;'aggregated FIP Data Prog2'!$V$1),'Feat-Func-Development'!$AF$57:$EU$57)</f>
        <v>0</v>
      </c>
      <c r="W43" s="29">
        <f>LOOKUP(2,1/('Feat-Func-Development'!$AF$4:$EU$4&amp;'Feat-Func-Development'!$AF$5:$EU$5='aggregated FIP Data Prog2'!$A43&amp;'aggregated FIP Data Prog2'!$V$1),'Feat-Func-Development'!$AF$58:$EU$58)</f>
        <v>0</v>
      </c>
      <c r="X43" s="29">
        <f>LOOKUP(2,1/('Feat-Func-Development'!$AF$4:$EU$4&amp;'Feat-Func-Development'!$AF$5:$EU$5='aggregated FIP Data Prog2'!$A43&amp;'aggregated FIP Data Prog2'!$V$1),'Feat-Func-Development'!$AF$59:$EU$59)</f>
        <v>0</v>
      </c>
      <c r="Y43" s="29">
        <f>LOOKUP(2,1/('Feat-Func-Development'!$AF$4:$EU$4&amp;'Feat-Func-Development'!$AF$5:$EU$5='aggregated FIP Data Prog2'!$A43&amp;'aggregated FIP Data Prog2'!$V$1),'Feat-Func-Development'!$AF$60:$EU$60)</f>
        <v>0</v>
      </c>
      <c r="Z43" s="29">
        <f>LOOKUP(2,1/('Feat-Func-Development'!$AF$4:$EU$4&amp;'Feat-Func-Development'!$AF$5:$EU$5='aggregated FIP Data Prog2'!$A43&amp;'aggregated FIP Data Prog2'!$V$1),'Feat-Func-Development'!$AF$61:$EU$61)</f>
        <v>5</v>
      </c>
      <c r="AA43" s="29">
        <f>LOOKUP(2,1/('Feat-Func-Development'!$AF$4:$EU$4&amp;'Feat-Func-Development'!$AF$5:$EU$5='aggregated FIP Data Prog2'!$A43&amp;'aggregated FIP Data Prog2'!$V$1),'Feat-Func-Development'!$AF$62:$EU$62)</f>
        <v>0</v>
      </c>
      <c r="AB43" s="29">
        <f>LOOKUP(2,1/('Feat-Func-Development'!$AF$4:$EU$4&amp;'Feat-Func-Development'!$AF$5:$EU$5='aggregated FIP Data Prog2'!$A43&amp;'aggregated FIP Data Prog2'!$V$1),'Feat-Func-Development'!$AF$63:$EU$63)</f>
        <v>0</v>
      </c>
      <c r="AC43" s="29">
        <f>LOOKUP(2,1/('Feat-Func-Development'!$AF$4:$EU$4&amp;'Feat-Func-Development'!$AF$5:$EU$5='aggregated FIP Data Prog2'!$A43&amp;'aggregated FIP Data Prog2'!$V$1),'Feat-Func-Development'!$AF$64:$EU$64)</f>
        <v>0</v>
      </c>
    </row>
    <row r="44" spans="1:29">
      <c r="A44" s="43">
        <f t="shared" si="9"/>
        <v>1216</v>
      </c>
      <c r="B44" s="53" t="str">
        <f>IF(C44="","",HLOOKUP(C44,'Configuration | Scaling'!$E$13:$Y$23,4,FALSE))</f>
        <v/>
      </c>
      <c r="C44" s="29" t="str">
        <f>IF(COUNTIF(C$4:C43,LOOKUP(A44,'Configuration | Scaling'!$E$16:$Y$16,_GPDS__List))=0,LOOKUP(A44,'Configuration | Scaling'!$E$16:$Y$16,_GPDS__List),"")</f>
        <v/>
      </c>
      <c r="D44" s="54"/>
      <c r="E44" s="45">
        <f t="shared" si="0"/>
        <v>1215</v>
      </c>
      <c r="F44" s="55">
        <f t="shared" si="1"/>
        <v>1</v>
      </c>
      <c r="G44" s="55">
        <f t="shared" si="2"/>
        <v>0</v>
      </c>
      <c r="H44" s="55">
        <f t="shared" si="3"/>
        <v>1</v>
      </c>
      <c r="I44" s="55">
        <f t="shared" si="4"/>
        <v>1</v>
      </c>
      <c r="J44" s="55">
        <f t="shared" si="5"/>
        <v>1</v>
      </c>
      <c r="K44" s="55">
        <f t="shared" si="6"/>
        <v>1</v>
      </c>
      <c r="L44" s="55">
        <f t="shared" si="7"/>
        <v>0.8</v>
      </c>
      <c r="M44" s="56">
        <f t="shared" si="8"/>
        <v>0</v>
      </c>
      <c r="N44" s="48">
        <f>LOOKUP(2,1/('Feat-Func-Development'!$AF$4:$EU$4&amp;'Feat-Func-Development'!$AF$5:$EU$5='aggregated FIP Data Prog2'!$A44&amp;'aggregated FIP Data Prog2'!$N$1),'Feat-Func-Development'!$AF$57:$EU$57)</f>
        <v>0</v>
      </c>
      <c r="O44" s="48">
        <f>LOOKUP(2,1/('Feat-Func-Development'!$AF$4:$EU$4&amp;'Feat-Func-Development'!$AF$5:$EU$5='aggregated FIP Data Prog2'!$A44&amp;'aggregated FIP Data Prog2'!$N$1),'Feat-Func-Development'!$AF$58:$EU$58)</f>
        <v>0</v>
      </c>
      <c r="P44" s="48">
        <f>LOOKUP(2,1/('Feat-Func-Development'!$AF$4:$EU$4&amp;'Feat-Func-Development'!$AF$5:$EU$5='aggregated FIP Data Prog2'!$A44&amp;'aggregated FIP Data Prog2'!$N$1),'Feat-Func-Development'!$AF$59:$EU$59)</f>
        <v>0</v>
      </c>
      <c r="Q44" s="48">
        <f>LOOKUP(2,1/('Feat-Func-Development'!$AF$4:$EU$4&amp;'Feat-Func-Development'!$AF$5:$EU$5='aggregated FIP Data Prog2'!$A44&amp;'aggregated FIP Data Prog2'!$N$1),'Feat-Func-Development'!$AF$60:$EU$60)</f>
        <v>0</v>
      </c>
      <c r="R44" s="48">
        <f>LOOKUP(2,1/('Feat-Func-Development'!$AF$4:$EU$4&amp;'Feat-Func-Development'!$AF$5:$EU$5='aggregated FIP Data Prog2'!$A44&amp;'aggregated FIP Data Prog2'!$N$1),'Feat-Func-Development'!$AF$61:$EU$61)</f>
        <v>0</v>
      </c>
      <c r="S44" s="48">
        <f>LOOKUP(2,1/('Feat-Func-Development'!$AF$4:$EU$4&amp;'Feat-Func-Development'!$AF$5:$EU$5='aggregated FIP Data Prog2'!$A44&amp;'aggregated FIP Data Prog2'!$N$1),'Feat-Func-Development'!$AF$62:$EU$62)</f>
        <v>1</v>
      </c>
      <c r="T44" s="48">
        <f>LOOKUP(2,1/('Feat-Func-Development'!$AF$4:$EU$4&amp;'Feat-Func-Development'!$AF$5:$EU$5='aggregated FIP Data Prog2'!$A44&amp;'aggregated FIP Data Prog2'!$N$1),'Feat-Func-Development'!$AF$63:$EU$63)</f>
        <v>1</v>
      </c>
      <c r="U44" s="48">
        <f>LOOKUP(2,1/('Feat-Func-Development'!$AF$4:$EU$4&amp;'Feat-Func-Development'!$AF$5:$EU$5='aggregated FIP Data Prog2'!$A44&amp;'aggregated FIP Data Prog2'!$N$1),'Feat-Func-Development'!$AF$64:$EU$64)</f>
        <v>3</v>
      </c>
      <c r="V44" s="29">
        <f>LOOKUP(2,1/('Feat-Func-Development'!$AF$4:$EU$4&amp;'Feat-Func-Development'!$AF$5:$EU$5='aggregated FIP Data Prog2'!$A44&amp;'aggregated FIP Data Prog2'!$V$1),'Feat-Func-Development'!$AF$57:$EU$57)</f>
        <v>0</v>
      </c>
      <c r="W44" s="29">
        <f>LOOKUP(2,1/('Feat-Func-Development'!$AF$4:$EU$4&amp;'Feat-Func-Development'!$AF$5:$EU$5='aggregated FIP Data Prog2'!$A44&amp;'aggregated FIP Data Prog2'!$V$1),'Feat-Func-Development'!$AF$58:$EU$58)</f>
        <v>0</v>
      </c>
      <c r="X44" s="29">
        <f>LOOKUP(2,1/('Feat-Func-Development'!$AF$4:$EU$4&amp;'Feat-Func-Development'!$AF$5:$EU$5='aggregated FIP Data Prog2'!$A44&amp;'aggregated FIP Data Prog2'!$V$1),'Feat-Func-Development'!$AF$59:$EU$59)</f>
        <v>0</v>
      </c>
      <c r="Y44" s="29">
        <f>LOOKUP(2,1/('Feat-Func-Development'!$AF$4:$EU$4&amp;'Feat-Func-Development'!$AF$5:$EU$5='aggregated FIP Data Prog2'!$A44&amp;'aggregated FIP Data Prog2'!$V$1),'Feat-Func-Development'!$AF$60:$EU$60)</f>
        <v>0</v>
      </c>
      <c r="Z44" s="29">
        <f>LOOKUP(2,1/('Feat-Func-Development'!$AF$4:$EU$4&amp;'Feat-Func-Development'!$AF$5:$EU$5='aggregated FIP Data Prog2'!$A44&amp;'aggregated FIP Data Prog2'!$V$1),'Feat-Func-Development'!$AF$61:$EU$61)</f>
        <v>5</v>
      </c>
      <c r="AA44" s="29">
        <f>LOOKUP(2,1/('Feat-Func-Development'!$AF$4:$EU$4&amp;'Feat-Func-Development'!$AF$5:$EU$5='aggregated FIP Data Prog2'!$A44&amp;'aggregated FIP Data Prog2'!$V$1),'Feat-Func-Development'!$AF$62:$EU$62)</f>
        <v>0</v>
      </c>
      <c r="AB44" s="29">
        <f>LOOKUP(2,1/('Feat-Func-Development'!$AF$4:$EU$4&amp;'Feat-Func-Development'!$AF$5:$EU$5='aggregated FIP Data Prog2'!$A44&amp;'aggregated FIP Data Prog2'!$V$1),'Feat-Func-Development'!$AF$63:$EU$63)</f>
        <v>0</v>
      </c>
      <c r="AC44" s="29">
        <f>LOOKUP(2,1/('Feat-Func-Development'!$AF$4:$EU$4&amp;'Feat-Func-Development'!$AF$5:$EU$5='aggregated FIP Data Prog2'!$A44&amp;'aggregated FIP Data Prog2'!$V$1),'Feat-Func-Development'!$AF$64:$EU$64)</f>
        <v>0</v>
      </c>
    </row>
    <row r="45" spans="1:29">
      <c r="A45" s="43">
        <f t="shared" si="9"/>
        <v>1247</v>
      </c>
      <c r="B45" s="53" t="str">
        <f>IF(C45="","",HLOOKUP(C45,'Configuration | Scaling'!$E$13:$Y$23,4,FALSE))</f>
        <v/>
      </c>
      <c r="C45" s="29" t="str">
        <f>IF(COUNTIF(C$4:C44,LOOKUP(A45,'Configuration | Scaling'!$E$16:$Y$16,_GPDS__List))=0,LOOKUP(A45,'Configuration | Scaling'!$E$16:$Y$16,_GPDS__List),"")</f>
        <v/>
      </c>
      <c r="D45" s="54"/>
      <c r="E45" s="45">
        <f t="shared" si="0"/>
        <v>1246</v>
      </c>
      <c r="F45" s="55">
        <f t="shared" si="1"/>
        <v>1</v>
      </c>
      <c r="G45" s="55">
        <f t="shared" si="2"/>
        <v>0</v>
      </c>
      <c r="H45" s="55">
        <f t="shared" si="3"/>
        <v>1</v>
      </c>
      <c r="I45" s="55">
        <f t="shared" si="4"/>
        <v>1</v>
      </c>
      <c r="J45" s="55">
        <f t="shared" si="5"/>
        <v>1</v>
      </c>
      <c r="K45" s="55">
        <f t="shared" si="6"/>
        <v>1</v>
      </c>
      <c r="L45" s="55">
        <f t="shared" si="7"/>
        <v>0.8</v>
      </c>
      <c r="M45" s="56">
        <f t="shared" si="8"/>
        <v>0</v>
      </c>
      <c r="N45" s="48">
        <f>LOOKUP(2,1/('Feat-Func-Development'!$AF$4:$EU$4&amp;'Feat-Func-Development'!$AF$5:$EU$5='aggregated FIP Data Prog2'!$A45&amp;'aggregated FIP Data Prog2'!$N$1),'Feat-Func-Development'!$AF$57:$EU$57)</f>
        <v>0</v>
      </c>
      <c r="O45" s="48">
        <f>LOOKUP(2,1/('Feat-Func-Development'!$AF$4:$EU$4&amp;'Feat-Func-Development'!$AF$5:$EU$5='aggregated FIP Data Prog2'!$A45&amp;'aggregated FIP Data Prog2'!$N$1),'Feat-Func-Development'!$AF$58:$EU$58)</f>
        <v>0</v>
      </c>
      <c r="P45" s="48">
        <f>LOOKUP(2,1/('Feat-Func-Development'!$AF$4:$EU$4&amp;'Feat-Func-Development'!$AF$5:$EU$5='aggregated FIP Data Prog2'!$A45&amp;'aggregated FIP Data Prog2'!$N$1),'Feat-Func-Development'!$AF$59:$EU$59)</f>
        <v>0</v>
      </c>
      <c r="Q45" s="48">
        <f>LOOKUP(2,1/('Feat-Func-Development'!$AF$4:$EU$4&amp;'Feat-Func-Development'!$AF$5:$EU$5='aggregated FIP Data Prog2'!$A45&amp;'aggregated FIP Data Prog2'!$N$1),'Feat-Func-Development'!$AF$60:$EU$60)</f>
        <v>0</v>
      </c>
      <c r="R45" s="48">
        <f>LOOKUP(2,1/('Feat-Func-Development'!$AF$4:$EU$4&amp;'Feat-Func-Development'!$AF$5:$EU$5='aggregated FIP Data Prog2'!$A45&amp;'aggregated FIP Data Prog2'!$N$1),'Feat-Func-Development'!$AF$61:$EU$61)</f>
        <v>0</v>
      </c>
      <c r="S45" s="48">
        <f>LOOKUP(2,1/('Feat-Func-Development'!$AF$4:$EU$4&amp;'Feat-Func-Development'!$AF$5:$EU$5='aggregated FIP Data Prog2'!$A45&amp;'aggregated FIP Data Prog2'!$N$1),'Feat-Func-Development'!$AF$62:$EU$62)</f>
        <v>1</v>
      </c>
      <c r="T45" s="48">
        <f>LOOKUP(2,1/('Feat-Func-Development'!$AF$4:$EU$4&amp;'Feat-Func-Development'!$AF$5:$EU$5='aggregated FIP Data Prog2'!$A45&amp;'aggregated FIP Data Prog2'!$N$1),'Feat-Func-Development'!$AF$63:$EU$63)</f>
        <v>1</v>
      </c>
      <c r="U45" s="48">
        <f>LOOKUP(2,1/('Feat-Func-Development'!$AF$4:$EU$4&amp;'Feat-Func-Development'!$AF$5:$EU$5='aggregated FIP Data Prog2'!$A45&amp;'aggregated FIP Data Prog2'!$N$1),'Feat-Func-Development'!$AF$64:$EU$64)</f>
        <v>3</v>
      </c>
      <c r="V45" s="29">
        <f>LOOKUP(2,1/('Feat-Func-Development'!$AF$4:$EU$4&amp;'Feat-Func-Development'!$AF$5:$EU$5='aggregated FIP Data Prog2'!$A45&amp;'aggregated FIP Data Prog2'!$V$1),'Feat-Func-Development'!$AF$57:$EU$57)</f>
        <v>0</v>
      </c>
      <c r="W45" s="29">
        <f>LOOKUP(2,1/('Feat-Func-Development'!$AF$4:$EU$4&amp;'Feat-Func-Development'!$AF$5:$EU$5='aggregated FIP Data Prog2'!$A45&amp;'aggregated FIP Data Prog2'!$V$1),'Feat-Func-Development'!$AF$58:$EU$58)</f>
        <v>0</v>
      </c>
      <c r="X45" s="29">
        <f>LOOKUP(2,1/('Feat-Func-Development'!$AF$4:$EU$4&amp;'Feat-Func-Development'!$AF$5:$EU$5='aggregated FIP Data Prog2'!$A45&amp;'aggregated FIP Data Prog2'!$V$1),'Feat-Func-Development'!$AF$59:$EU$59)</f>
        <v>0</v>
      </c>
      <c r="Y45" s="29">
        <f>LOOKUP(2,1/('Feat-Func-Development'!$AF$4:$EU$4&amp;'Feat-Func-Development'!$AF$5:$EU$5='aggregated FIP Data Prog2'!$A45&amp;'aggregated FIP Data Prog2'!$V$1),'Feat-Func-Development'!$AF$60:$EU$60)</f>
        <v>0</v>
      </c>
      <c r="Z45" s="29">
        <f>LOOKUP(2,1/('Feat-Func-Development'!$AF$4:$EU$4&amp;'Feat-Func-Development'!$AF$5:$EU$5='aggregated FIP Data Prog2'!$A45&amp;'aggregated FIP Data Prog2'!$V$1),'Feat-Func-Development'!$AF$61:$EU$61)</f>
        <v>5</v>
      </c>
      <c r="AA45" s="29">
        <f>LOOKUP(2,1/('Feat-Func-Development'!$AF$4:$EU$4&amp;'Feat-Func-Development'!$AF$5:$EU$5='aggregated FIP Data Prog2'!$A45&amp;'aggregated FIP Data Prog2'!$V$1),'Feat-Func-Development'!$AF$62:$EU$62)</f>
        <v>0</v>
      </c>
      <c r="AB45" s="29">
        <f>LOOKUP(2,1/('Feat-Func-Development'!$AF$4:$EU$4&amp;'Feat-Func-Development'!$AF$5:$EU$5='aggregated FIP Data Prog2'!$A45&amp;'aggregated FIP Data Prog2'!$V$1),'Feat-Func-Development'!$AF$63:$EU$63)</f>
        <v>0</v>
      </c>
      <c r="AC45" s="29">
        <f>LOOKUP(2,1/('Feat-Func-Development'!$AF$4:$EU$4&amp;'Feat-Func-Development'!$AF$5:$EU$5='aggregated FIP Data Prog2'!$A45&amp;'aggregated FIP Data Prog2'!$V$1),'Feat-Func-Development'!$AF$64:$EU$64)</f>
        <v>0</v>
      </c>
    </row>
    <row r="46" spans="1:29">
      <c r="A46" s="43">
        <f t="shared" si="9"/>
        <v>1277</v>
      </c>
      <c r="B46" s="53" t="str">
        <f>IF(C46="","",HLOOKUP(C46,'Configuration | Scaling'!$E$13:$Y$23,4,FALSE))</f>
        <v/>
      </c>
      <c r="C46" s="29" t="str">
        <f>IF(COUNTIF(C$4:C45,LOOKUP(A46,'Configuration | Scaling'!$E$16:$Y$16,_GPDS__List))=0,LOOKUP(A46,'Configuration | Scaling'!$E$16:$Y$16,_GPDS__List),"")</f>
        <v/>
      </c>
      <c r="D46" s="54"/>
      <c r="E46" s="45">
        <f t="shared" si="0"/>
        <v>1276</v>
      </c>
      <c r="F46" s="55">
        <f t="shared" si="1"/>
        <v>1</v>
      </c>
      <c r="G46" s="55">
        <f t="shared" si="2"/>
        <v>0</v>
      </c>
      <c r="H46" s="55">
        <f t="shared" si="3"/>
        <v>1</v>
      </c>
      <c r="I46" s="55">
        <f t="shared" si="4"/>
        <v>1</v>
      </c>
      <c r="J46" s="55">
        <f t="shared" si="5"/>
        <v>1</v>
      </c>
      <c r="K46" s="55">
        <f t="shared" si="6"/>
        <v>1</v>
      </c>
      <c r="L46" s="55">
        <f t="shared" si="7"/>
        <v>0.8</v>
      </c>
      <c r="M46" s="56">
        <f t="shared" si="8"/>
        <v>0</v>
      </c>
      <c r="N46" s="48">
        <f>LOOKUP(2,1/('Feat-Func-Development'!$AF$4:$EU$4&amp;'Feat-Func-Development'!$AF$5:$EU$5='aggregated FIP Data Prog2'!$A46&amp;'aggregated FIP Data Prog2'!$N$1),'Feat-Func-Development'!$AF$57:$EU$57)</f>
        <v>0</v>
      </c>
      <c r="O46" s="48">
        <f>LOOKUP(2,1/('Feat-Func-Development'!$AF$4:$EU$4&amp;'Feat-Func-Development'!$AF$5:$EU$5='aggregated FIP Data Prog2'!$A46&amp;'aggregated FIP Data Prog2'!$N$1),'Feat-Func-Development'!$AF$58:$EU$58)</f>
        <v>0</v>
      </c>
      <c r="P46" s="48">
        <f>LOOKUP(2,1/('Feat-Func-Development'!$AF$4:$EU$4&amp;'Feat-Func-Development'!$AF$5:$EU$5='aggregated FIP Data Prog2'!$A46&amp;'aggregated FIP Data Prog2'!$N$1),'Feat-Func-Development'!$AF$59:$EU$59)</f>
        <v>0</v>
      </c>
      <c r="Q46" s="48">
        <f>LOOKUP(2,1/('Feat-Func-Development'!$AF$4:$EU$4&amp;'Feat-Func-Development'!$AF$5:$EU$5='aggregated FIP Data Prog2'!$A46&amp;'aggregated FIP Data Prog2'!$N$1),'Feat-Func-Development'!$AF$60:$EU$60)</f>
        <v>0</v>
      </c>
      <c r="R46" s="48">
        <f>LOOKUP(2,1/('Feat-Func-Development'!$AF$4:$EU$4&amp;'Feat-Func-Development'!$AF$5:$EU$5='aggregated FIP Data Prog2'!$A46&amp;'aggregated FIP Data Prog2'!$N$1),'Feat-Func-Development'!$AF$61:$EU$61)</f>
        <v>0</v>
      </c>
      <c r="S46" s="48">
        <f>LOOKUP(2,1/('Feat-Func-Development'!$AF$4:$EU$4&amp;'Feat-Func-Development'!$AF$5:$EU$5='aggregated FIP Data Prog2'!$A46&amp;'aggregated FIP Data Prog2'!$N$1),'Feat-Func-Development'!$AF$62:$EU$62)</f>
        <v>1</v>
      </c>
      <c r="T46" s="48">
        <f>LOOKUP(2,1/('Feat-Func-Development'!$AF$4:$EU$4&amp;'Feat-Func-Development'!$AF$5:$EU$5='aggregated FIP Data Prog2'!$A46&amp;'aggregated FIP Data Prog2'!$N$1),'Feat-Func-Development'!$AF$63:$EU$63)</f>
        <v>1</v>
      </c>
      <c r="U46" s="48">
        <f>LOOKUP(2,1/('Feat-Func-Development'!$AF$4:$EU$4&amp;'Feat-Func-Development'!$AF$5:$EU$5='aggregated FIP Data Prog2'!$A46&amp;'aggregated FIP Data Prog2'!$N$1),'Feat-Func-Development'!$AF$64:$EU$64)</f>
        <v>3</v>
      </c>
      <c r="V46" s="29">
        <f>LOOKUP(2,1/('Feat-Func-Development'!$AF$4:$EU$4&amp;'Feat-Func-Development'!$AF$5:$EU$5='aggregated FIP Data Prog2'!$A46&amp;'aggregated FIP Data Prog2'!$V$1),'Feat-Func-Development'!$AF$57:$EU$57)</f>
        <v>0</v>
      </c>
      <c r="W46" s="29">
        <f>LOOKUP(2,1/('Feat-Func-Development'!$AF$4:$EU$4&amp;'Feat-Func-Development'!$AF$5:$EU$5='aggregated FIP Data Prog2'!$A46&amp;'aggregated FIP Data Prog2'!$V$1),'Feat-Func-Development'!$AF$58:$EU$58)</f>
        <v>0</v>
      </c>
      <c r="X46" s="29">
        <f>LOOKUP(2,1/('Feat-Func-Development'!$AF$4:$EU$4&amp;'Feat-Func-Development'!$AF$5:$EU$5='aggregated FIP Data Prog2'!$A46&amp;'aggregated FIP Data Prog2'!$V$1),'Feat-Func-Development'!$AF$59:$EU$59)</f>
        <v>0</v>
      </c>
      <c r="Y46" s="29">
        <f>LOOKUP(2,1/('Feat-Func-Development'!$AF$4:$EU$4&amp;'Feat-Func-Development'!$AF$5:$EU$5='aggregated FIP Data Prog2'!$A46&amp;'aggregated FIP Data Prog2'!$V$1),'Feat-Func-Development'!$AF$60:$EU$60)</f>
        <v>0</v>
      </c>
      <c r="Z46" s="29">
        <f>LOOKUP(2,1/('Feat-Func-Development'!$AF$4:$EU$4&amp;'Feat-Func-Development'!$AF$5:$EU$5='aggregated FIP Data Prog2'!$A46&amp;'aggregated FIP Data Prog2'!$V$1),'Feat-Func-Development'!$AF$61:$EU$61)</f>
        <v>5</v>
      </c>
      <c r="AA46" s="29">
        <f>LOOKUP(2,1/('Feat-Func-Development'!$AF$4:$EU$4&amp;'Feat-Func-Development'!$AF$5:$EU$5='aggregated FIP Data Prog2'!$A46&amp;'aggregated FIP Data Prog2'!$V$1),'Feat-Func-Development'!$AF$62:$EU$62)</f>
        <v>0</v>
      </c>
      <c r="AB46" s="29">
        <f>LOOKUP(2,1/('Feat-Func-Development'!$AF$4:$EU$4&amp;'Feat-Func-Development'!$AF$5:$EU$5='aggregated FIP Data Prog2'!$A46&amp;'aggregated FIP Data Prog2'!$V$1),'Feat-Func-Development'!$AF$63:$EU$63)</f>
        <v>0</v>
      </c>
      <c r="AC46" s="29">
        <f>LOOKUP(2,1/('Feat-Func-Development'!$AF$4:$EU$4&amp;'Feat-Func-Development'!$AF$5:$EU$5='aggregated FIP Data Prog2'!$A46&amp;'aggregated FIP Data Prog2'!$V$1),'Feat-Func-Development'!$AF$64:$EU$64)</f>
        <v>0</v>
      </c>
    </row>
    <row r="47" spans="1:29">
      <c r="A47" s="43">
        <f t="shared" si="9"/>
        <v>1308</v>
      </c>
      <c r="B47" s="53" t="str">
        <f>IF(C47="","",HLOOKUP(C47,'Configuration | Scaling'!$E$13:$Y$23,4,FALSE))</f>
        <v/>
      </c>
      <c r="C47" s="29" t="str">
        <f>IF(COUNTIF(C$4:C46,LOOKUP(A47,'Configuration | Scaling'!$E$16:$Y$16,_GPDS__List))=0,LOOKUP(A47,'Configuration | Scaling'!$E$16:$Y$16,_GPDS__List),"")</f>
        <v/>
      </c>
      <c r="D47" s="54"/>
      <c r="E47" s="45">
        <f t="shared" si="0"/>
        <v>1307</v>
      </c>
      <c r="F47" s="55">
        <f t="shared" si="1"/>
        <v>1</v>
      </c>
      <c r="G47" s="55">
        <f t="shared" si="2"/>
        <v>0</v>
      </c>
      <c r="H47" s="55">
        <f t="shared" si="3"/>
        <v>1</v>
      </c>
      <c r="I47" s="55">
        <f t="shared" si="4"/>
        <v>1</v>
      </c>
      <c r="J47" s="55">
        <f t="shared" si="5"/>
        <v>1</v>
      </c>
      <c r="K47" s="55">
        <f t="shared" si="6"/>
        <v>1</v>
      </c>
      <c r="L47" s="55">
        <f t="shared" si="7"/>
        <v>0.8</v>
      </c>
      <c r="M47" s="56">
        <f t="shared" si="8"/>
        <v>0</v>
      </c>
      <c r="N47" s="48">
        <f>LOOKUP(2,1/('Feat-Func-Development'!$AF$4:$EU$4&amp;'Feat-Func-Development'!$AF$5:$EU$5='aggregated FIP Data Prog2'!$A47&amp;'aggregated FIP Data Prog2'!$N$1),'Feat-Func-Development'!$AF$57:$EU$57)</f>
        <v>0</v>
      </c>
      <c r="O47" s="48">
        <f>LOOKUP(2,1/('Feat-Func-Development'!$AF$4:$EU$4&amp;'Feat-Func-Development'!$AF$5:$EU$5='aggregated FIP Data Prog2'!$A47&amp;'aggregated FIP Data Prog2'!$N$1),'Feat-Func-Development'!$AF$58:$EU$58)</f>
        <v>0</v>
      </c>
      <c r="P47" s="48">
        <f>LOOKUP(2,1/('Feat-Func-Development'!$AF$4:$EU$4&amp;'Feat-Func-Development'!$AF$5:$EU$5='aggregated FIP Data Prog2'!$A47&amp;'aggregated FIP Data Prog2'!$N$1),'Feat-Func-Development'!$AF$59:$EU$59)</f>
        <v>0</v>
      </c>
      <c r="Q47" s="48">
        <f>LOOKUP(2,1/('Feat-Func-Development'!$AF$4:$EU$4&amp;'Feat-Func-Development'!$AF$5:$EU$5='aggregated FIP Data Prog2'!$A47&amp;'aggregated FIP Data Prog2'!$N$1),'Feat-Func-Development'!$AF$60:$EU$60)</f>
        <v>0</v>
      </c>
      <c r="R47" s="48">
        <f>LOOKUP(2,1/('Feat-Func-Development'!$AF$4:$EU$4&amp;'Feat-Func-Development'!$AF$5:$EU$5='aggregated FIP Data Prog2'!$A47&amp;'aggregated FIP Data Prog2'!$N$1),'Feat-Func-Development'!$AF$61:$EU$61)</f>
        <v>0</v>
      </c>
      <c r="S47" s="48">
        <f>LOOKUP(2,1/('Feat-Func-Development'!$AF$4:$EU$4&amp;'Feat-Func-Development'!$AF$5:$EU$5='aggregated FIP Data Prog2'!$A47&amp;'aggregated FIP Data Prog2'!$N$1),'Feat-Func-Development'!$AF$62:$EU$62)</f>
        <v>1</v>
      </c>
      <c r="T47" s="48">
        <f>LOOKUP(2,1/('Feat-Func-Development'!$AF$4:$EU$4&amp;'Feat-Func-Development'!$AF$5:$EU$5='aggregated FIP Data Prog2'!$A47&amp;'aggregated FIP Data Prog2'!$N$1),'Feat-Func-Development'!$AF$63:$EU$63)</f>
        <v>1</v>
      </c>
      <c r="U47" s="48">
        <f>LOOKUP(2,1/('Feat-Func-Development'!$AF$4:$EU$4&amp;'Feat-Func-Development'!$AF$5:$EU$5='aggregated FIP Data Prog2'!$A47&amp;'aggregated FIP Data Prog2'!$N$1),'Feat-Func-Development'!$AF$64:$EU$64)</f>
        <v>3</v>
      </c>
      <c r="V47" s="29">
        <f>LOOKUP(2,1/('Feat-Func-Development'!$AF$4:$EU$4&amp;'Feat-Func-Development'!$AF$5:$EU$5='aggregated FIP Data Prog2'!$A47&amp;'aggregated FIP Data Prog2'!$V$1),'Feat-Func-Development'!$AF$57:$EU$57)</f>
        <v>0</v>
      </c>
      <c r="W47" s="29">
        <f>LOOKUP(2,1/('Feat-Func-Development'!$AF$4:$EU$4&amp;'Feat-Func-Development'!$AF$5:$EU$5='aggregated FIP Data Prog2'!$A47&amp;'aggregated FIP Data Prog2'!$V$1),'Feat-Func-Development'!$AF$58:$EU$58)</f>
        <v>0</v>
      </c>
      <c r="X47" s="29">
        <f>LOOKUP(2,1/('Feat-Func-Development'!$AF$4:$EU$4&amp;'Feat-Func-Development'!$AF$5:$EU$5='aggregated FIP Data Prog2'!$A47&amp;'aggregated FIP Data Prog2'!$V$1),'Feat-Func-Development'!$AF$59:$EU$59)</f>
        <v>0</v>
      </c>
      <c r="Y47" s="29">
        <f>LOOKUP(2,1/('Feat-Func-Development'!$AF$4:$EU$4&amp;'Feat-Func-Development'!$AF$5:$EU$5='aggregated FIP Data Prog2'!$A47&amp;'aggregated FIP Data Prog2'!$V$1),'Feat-Func-Development'!$AF$60:$EU$60)</f>
        <v>0</v>
      </c>
      <c r="Z47" s="29">
        <f>LOOKUP(2,1/('Feat-Func-Development'!$AF$4:$EU$4&amp;'Feat-Func-Development'!$AF$5:$EU$5='aggregated FIP Data Prog2'!$A47&amp;'aggregated FIP Data Prog2'!$V$1),'Feat-Func-Development'!$AF$61:$EU$61)</f>
        <v>5</v>
      </c>
      <c r="AA47" s="29">
        <f>LOOKUP(2,1/('Feat-Func-Development'!$AF$4:$EU$4&amp;'Feat-Func-Development'!$AF$5:$EU$5='aggregated FIP Data Prog2'!$A47&amp;'aggregated FIP Data Prog2'!$V$1),'Feat-Func-Development'!$AF$62:$EU$62)</f>
        <v>0</v>
      </c>
      <c r="AB47" s="29">
        <f>LOOKUP(2,1/('Feat-Func-Development'!$AF$4:$EU$4&amp;'Feat-Func-Development'!$AF$5:$EU$5='aggregated FIP Data Prog2'!$A47&amp;'aggregated FIP Data Prog2'!$V$1),'Feat-Func-Development'!$AF$63:$EU$63)</f>
        <v>0</v>
      </c>
      <c r="AC47" s="29">
        <f>LOOKUP(2,1/('Feat-Func-Development'!$AF$4:$EU$4&amp;'Feat-Func-Development'!$AF$5:$EU$5='aggregated FIP Data Prog2'!$A47&amp;'aggregated FIP Data Prog2'!$V$1),'Feat-Func-Development'!$AF$64:$EU$64)</f>
        <v>0</v>
      </c>
    </row>
    <row r="48" spans="1:29">
      <c r="A48" s="43">
        <f t="shared" si="9"/>
        <v>1339</v>
      </c>
      <c r="B48" s="53" t="str">
        <f>IF(C48="","",HLOOKUP(C48,'Configuration | Scaling'!$E$13:$Y$23,4,FALSE))</f>
        <v/>
      </c>
      <c r="C48" s="29" t="str">
        <f>IF(COUNTIF(C$4:C47,LOOKUP(A48,'Configuration | Scaling'!$E$16:$Y$16,_GPDS__List))=0,LOOKUP(A48,'Configuration | Scaling'!$E$16:$Y$16,_GPDS__List),"")</f>
        <v/>
      </c>
      <c r="D48" s="54"/>
      <c r="E48" s="45">
        <f t="shared" si="0"/>
        <v>1338</v>
      </c>
      <c r="F48" s="55">
        <f t="shared" si="1"/>
        <v>1</v>
      </c>
      <c r="G48" s="55">
        <f t="shared" si="2"/>
        <v>0</v>
      </c>
      <c r="H48" s="55">
        <f t="shared" si="3"/>
        <v>1</v>
      </c>
      <c r="I48" s="55">
        <f t="shared" si="4"/>
        <v>1</v>
      </c>
      <c r="J48" s="55">
        <f t="shared" si="5"/>
        <v>1</v>
      </c>
      <c r="K48" s="55">
        <f t="shared" si="6"/>
        <v>1</v>
      </c>
      <c r="L48" s="55">
        <f t="shared" si="7"/>
        <v>0.8</v>
      </c>
      <c r="M48" s="56">
        <f t="shared" si="8"/>
        <v>0</v>
      </c>
      <c r="N48" s="48">
        <f>LOOKUP(2,1/('Feat-Func-Development'!$AF$4:$EU$4&amp;'Feat-Func-Development'!$AF$5:$EU$5='aggregated FIP Data Prog2'!$A48&amp;'aggregated FIP Data Prog2'!$N$1),'Feat-Func-Development'!$AF$57:$EU$57)</f>
        <v>0</v>
      </c>
      <c r="O48" s="48">
        <f>LOOKUP(2,1/('Feat-Func-Development'!$AF$4:$EU$4&amp;'Feat-Func-Development'!$AF$5:$EU$5='aggregated FIP Data Prog2'!$A48&amp;'aggregated FIP Data Prog2'!$N$1),'Feat-Func-Development'!$AF$58:$EU$58)</f>
        <v>0</v>
      </c>
      <c r="P48" s="48">
        <f>LOOKUP(2,1/('Feat-Func-Development'!$AF$4:$EU$4&amp;'Feat-Func-Development'!$AF$5:$EU$5='aggregated FIP Data Prog2'!$A48&amp;'aggregated FIP Data Prog2'!$N$1),'Feat-Func-Development'!$AF$59:$EU$59)</f>
        <v>0</v>
      </c>
      <c r="Q48" s="48">
        <f>LOOKUP(2,1/('Feat-Func-Development'!$AF$4:$EU$4&amp;'Feat-Func-Development'!$AF$5:$EU$5='aggregated FIP Data Prog2'!$A48&amp;'aggregated FIP Data Prog2'!$N$1),'Feat-Func-Development'!$AF$60:$EU$60)</f>
        <v>0</v>
      </c>
      <c r="R48" s="48">
        <f>LOOKUP(2,1/('Feat-Func-Development'!$AF$4:$EU$4&amp;'Feat-Func-Development'!$AF$5:$EU$5='aggregated FIP Data Prog2'!$A48&amp;'aggregated FIP Data Prog2'!$N$1),'Feat-Func-Development'!$AF$61:$EU$61)</f>
        <v>0</v>
      </c>
      <c r="S48" s="48">
        <f>LOOKUP(2,1/('Feat-Func-Development'!$AF$4:$EU$4&amp;'Feat-Func-Development'!$AF$5:$EU$5='aggregated FIP Data Prog2'!$A48&amp;'aggregated FIP Data Prog2'!$N$1),'Feat-Func-Development'!$AF$62:$EU$62)</f>
        <v>1</v>
      </c>
      <c r="T48" s="48">
        <f>LOOKUP(2,1/('Feat-Func-Development'!$AF$4:$EU$4&amp;'Feat-Func-Development'!$AF$5:$EU$5='aggregated FIP Data Prog2'!$A48&amp;'aggregated FIP Data Prog2'!$N$1),'Feat-Func-Development'!$AF$63:$EU$63)</f>
        <v>1</v>
      </c>
      <c r="U48" s="48">
        <f>LOOKUP(2,1/('Feat-Func-Development'!$AF$4:$EU$4&amp;'Feat-Func-Development'!$AF$5:$EU$5='aggregated FIP Data Prog2'!$A48&amp;'aggregated FIP Data Prog2'!$N$1),'Feat-Func-Development'!$AF$64:$EU$64)</f>
        <v>3</v>
      </c>
      <c r="V48" s="29">
        <f>LOOKUP(2,1/('Feat-Func-Development'!$AF$4:$EU$4&amp;'Feat-Func-Development'!$AF$5:$EU$5='aggregated FIP Data Prog2'!$A48&amp;'aggregated FIP Data Prog2'!$V$1),'Feat-Func-Development'!$AF$57:$EU$57)</f>
        <v>0</v>
      </c>
      <c r="W48" s="29">
        <f>LOOKUP(2,1/('Feat-Func-Development'!$AF$4:$EU$4&amp;'Feat-Func-Development'!$AF$5:$EU$5='aggregated FIP Data Prog2'!$A48&amp;'aggregated FIP Data Prog2'!$V$1),'Feat-Func-Development'!$AF$58:$EU$58)</f>
        <v>0</v>
      </c>
      <c r="X48" s="29">
        <f>LOOKUP(2,1/('Feat-Func-Development'!$AF$4:$EU$4&amp;'Feat-Func-Development'!$AF$5:$EU$5='aggregated FIP Data Prog2'!$A48&amp;'aggregated FIP Data Prog2'!$V$1),'Feat-Func-Development'!$AF$59:$EU$59)</f>
        <v>0</v>
      </c>
      <c r="Y48" s="29">
        <f>LOOKUP(2,1/('Feat-Func-Development'!$AF$4:$EU$4&amp;'Feat-Func-Development'!$AF$5:$EU$5='aggregated FIP Data Prog2'!$A48&amp;'aggregated FIP Data Prog2'!$V$1),'Feat-Func-Development'!$AF$60:$EU$60)</f>
        <v>0</v>
      </c>
      <c r="Z48" s="29">
        <f>LOOKUP(2,1/('Feat-Func-Development'!$AF$4:$EU$4&amp;'Feat-Func-Development'!$AF$5:$EU$5='aggregated FIP Data Prog2'!$A48&amp;'aggregated FIP Data Prog2'!$V$1),'Feat-Func-Development'!$AF$61:$EU$61)</f>
        <v>5</v>
      </c>
      <c r="AA48" s="29">
        <f>LOOKUP(2,1/('Feat-Func-Development'!$AF$4:$EU$4&amp;'Feat-Func-Development'!$AF$5:$EU$5='aggregated FIP Data Prog2'!$A48&amp;'aggregated FIP Data Prog2'!$V$1),'Feat-Func-Development'!$AF$62:$EU$62)</f>
        <v>0</v>
      </c>
      <c r="AB48" s="29">
        <f>LOOKUP(2,1/('Feat-Func-Development'!$AF$4:$EU$4&amp;'Feat-Func-Development'!$AF$5:$EU$5='aggregated FIP Data Prog2'!$A48&amp;'aggregated FIP Data Prog2'!$V$1),'Feat-Func-Development'!$AF$63:$EU$63)</f>
        <v>0</v>
      </c>
      <c r="AC48" s="29">
        <f>LOOKUP(2,1/('Feat-Func-Development'!$AF$4:$EU$4&amp;'Feat-Func-Development'!$AF$5:$EU$5='aggregated FIP Data Prog2'!$A48&amp;'aggregated FIP Data Prog2'!$V$1),'Feat-Func-Development'!$AF$64:$EU$64)</f>
        <v>0</v>
      </c>
    </row>
    <row r="49" spans="1:29">
      <c r="A49" s="43">
        <f t="shared" si="9"/>
        <v>1369</v>
      </c>
      <c r="B49" s="53">
        <f>IF(C49="","",HLOOKUP(C49,'Configuration | Scaling'!$E$13:$Y$23,4,FALSE))</f>
        <v>1340</v>
      </c>
      <c r="C49" s="29" t="str">
        <f>IF(COUNTIF(C$4:C48,LOOKUP(A49,'Configuration | Scaling'!$E$16:$Y$16,_GPDS__List))=0,LOOKUP(A49,'Configuration | Scaling'!$E$16:$Y$16,_GPDS__List),"")</f>
        <v>OKTB</v>
      </c>
      <c r="D49" s="54"/>
      <c r="E49" s="45">
        <f t="shared" si="0"/>
        <v>1339</v>
      </c>
      <c r="F49" s="55">
        <f t="shared" si="1"/>
        <v>1</v>
      </c>
      <c r="G49" s="55">
        <f t="shared" si="2"/>
        <v>0</v>
      </c>
      <c r="H49" s="55">
        <f t="shared" si="3"/>
        <v>1</v>
      </c>
      <c r="I49" s="55">
        <f t="shared" si="4"/>
        <v>1</v>
      </c>
      <c r="J49" s="55">
        <f t="shared" si="5"/>
        <v>1</v>
      </c>
      <c r="K49" s="55">
        <f t="shared" si="6"/>
        <v>1</v>
      </c>
      <c r="L49" s="55">
        <f t="shared" si="7"/>
        <v>0.8</v>
      </c>
      <c r="M49" s="56">
        <f t="shared" si="8"/>
        <v>0</v>
      </c>
      <c r="N49" s="48">
        <f>LOOKUP(2,1/('Feat-Func-Development'!$AF$4:$EU$4&amp;'Feat-Func-Development'!$AF$5:$EU$5='aggregated FIP Data Prog2'!$A49&amp;'aggregated FIP Data Prog2'!$N$1),'Feat-Func-Development'!$AF$57:$EU$57)</f>
        <v>0</v>
      </c>
      <c r="O49" s="48">
        <f>LOOKUP(2,1/('Feat-Func-Development'!$AF$4:$EU$4&amp;'Feat-Func-Development'!$AF$5:$EU$5='aggregated FIP Data Prog2'!$A49&amp;'aggregated FIP Data Prog2'!$N$1),'Feat-Func-Development'!$AF$58:$EU$58)</f>
        <v>0</v>
      </c>
      <c r="P49" s="48">
        <f>LOOKUP(2,1/('Feat-Func-Development'!$AF$4:$EU$4&amp;'Feat-Func-Development'!$AF$5:$EU$5='aggregated FIP Data Prog2'!$A49&amp;'aggregated FIP Data Prog2'!$N$1),'Feat-Func-Development'!$AF$59:$EU$59)</f>
        <v>0</v>
      </c>
      <c r="Q49" s="48">
        <f>LOOKUP(2,1/('Feat-Func-Development'!$AF$4:$EU$4&amp;'Feat-Func-Development'!$AF$5:$EU$5='aggregated FIP Data Prog2'!$A49&amp;'aggregated FIP Data Prog2'!$N$1),'Feat-Func-Development'!$AF$60:$EU$60)</f>
        <v>0</v>
      </c>
      <c r="R49" s="48">
        <f>LOOKUP(2,1/('Feat-Func-Development'!$AF$4:$EU$4&amp;'Feat-Func-Development'!$AF$5:$EU$5='aggregated FIP Data Prog2'!$A49&amp;'aggregated FIP Data Prog2'!$N$1),'Feat-Func-Development'!$AF$61:$EU$61)</f>
        <v>0</v>
      </c>
      <c r="S49" s="48">
        <f>LOOKUP(2,1/('Feat-Func-Development'!$AF$4:$EU$4&amp;'Feat-Func-Development'!$AF$5:$EU$5='aggregated FIP Data Prog2'!$A49&amp;'aggregated FIP Data Prog2'!$N$1),'Feat-Func-Development'!$AF$62:$EU$62)</f>
        <v>1</v>
      </c>
      <c r="T49" s="48">
        <f>LOOKUP(2,1/('Feat-Func-Development'!$AF$4:$EU$4&amp;'Feat-Func-Development'!$AF$5:$EU$5='aggregated FIP Data Prog2'!$A49&amp;'aggregated FIP Data Prog2'!$N$1),'Feat-Func-Development'!$AF$63:$EU$63)</f>
        <v>1</v>
      </c>
      <c r="U49" s="48">
        <f>LOOKUP(2,1/('Feat-Func-Development'!$AF$4:$EU$4&amp;'Feat-Func-Development'!$AF$5:$EU$5='aggregated FIP Data Prog2'!$A49&amp;'aggregated FIP Data Prog2'!$N$1),'Feat-Func-Development'!$AF$64:$EU$64)</f>
        <v>3</v>
      </c>
      <c r="V49" s="29">
        <f>LOOKUP(2,1/('Feat-Func-Development'!$AF$4:$EU$4&amp;'Feat-Func-Development'!$AF$5:$EU$5='aggregated FIP Data Prog2'!$A49&amp;'aggregated FIP Data Prog2'!$V$1),'Feat-Func-Development'!$AF$57:$EU$57)</f>
        <v>0</v>
      </c>
      <c r="W49" s="29">
        <f>LOOKUP(2,1/('Feat-Func-Development'!$AF$4:$EU$4&amp;'Feat-Func-Development'!$AF$5:$EU$5='aggregated FIP Data Prog2'!$A49&amp;'aggregated FIP Data Prog2'!$V$1),'Feat-Func-Development'!$AF$58:$EU$58)</f>
        <v>0</v>
      </c>
      <c r="X49" s="29">
        <f>LOOKUP(2,1/('Feat-Func-Development'!$AF$4:$EU$4&amp;'Feat-Func-Development'!$AF$5:$EU$5='aggregated FIP Data Prog2'!$A49&amp;'aggregated FIP Data Prog2'!$V$1),'Feat-Func-Development'!$AF$59:$EU$59)</f>
        <v>0</v>
      </c>
      <c r="Y49" s="29">
        <f>LOOKUP(2,1/('Feat-Func-Development'!$AF$4:$EU$4&amp;'Feat-Func-Development'!$AF$5:$EU$5='aggregated FIP Data Prog2'!$A49&amp;'aggregated FIP Data Prog2'!$V$1),'Feat-Func-Development'!$AF$60:$EU$60)</f>
        <v>0</v>
      </c>
      <c r="Z49" s="29">
        <f>LOOKUP(2,1/('Feat-Func-Development'!$AF$4:$EU$4&amp;'Feat-Func-Development'!$AF$5:$EU$5='aggregated FIP Data Prog2'!$A49&amp;'aggregated FIP Data Prog2'!$V$1),'Feat-Func-Development'!$AF$61:$EU$61)</f>
        <v>5</v>
      </c>
      <c r="AA49" s="29">
        <f>LOOKUP(2,1/('Feat-Func-Development'!$AF$4:$EU$4&amp;'Feat-Func-Development'!$AF$5:$EU$5='aggregated FIP Data Prog2'!$A49&amp;'aggregated FIP Data Prog2'!$V$1),'Feat-Func-Development'!$AF$62:$EU$62)</f>
        <v>0</v>
      </c>
      <c r="AB49" s="29">
        <f>LOOKUP(2,1/('Feat-Func-Development'!$AF$4:$EU$4&amp;'Feat-Func-Development'!$AF$5:$EU$5='aggregated FIP Data Prog2'!$A49&amp;'aggregated FIP Data Prog2'!$V$1),'Feat-Func-Development'!$AF$63:$EU$63)</f>
        <v>0</v>
      </c>
      <c r="AC49" s="29">
        <f>LOOKUP(2,1/('Feat-Func-Development'!$AF$4:$EU$4&amp;'Feat-Func-Development'!$AF$5:$EU$5='aggregated FIP Data Prog2'!$A49&amp;'aggregated FIP Data Prog2'!$V$1),'Feat-Func-Development'!$AF$64:$EU$64)</f>
        <v>0</v>
      </c>
    </row>
    <row r="50" spans="1:29">
      <c r="A50" s="43">
        <f t="shared" si="9"/>
        <v>1400</v>
      </c>
      <c r="B50" s="53" t="str">
        <f>IF(C50="","",HLOOKUP(C50,'Configuration | Scaling'!$E$13:$Y$23,4,FALSE))</f>
        <v/>
      </c>
      <c r="C50" s="29" t="str">
        <f>IF(COUNTIF(C$4:C49,LOOKUP(A50,'Configuration | Scaling'!$E$16:$Y$16,_GPDS__List))=0,LOOKUP(A50,'Configuration | Scaling'!$E$16:$Y$16,_GPDS__List),"")</f>
        <v/>
      </c>
      <c r="D50" s="54"/>
      <c r="E50" s="45">
        <f t="shared" si="0"/>
        <v>1399</v>
      </c>
      <c r="F50" s="55">
        <f t="shared" si="1"/>
        <v>1</v>
      </c>
      <c r="G50" s="55">
        <f t="shared" si="2"/>
        <v>0</v>
      </c>
      <c r="H50" s="55">
        <f t="shared" si="3"/>
        <v>1</v>
      </c>
      <c r="I50" s="55">
        <f t="shared" si="4"/>
        <v>1</v>
      </c>
      <c r="J50" s="55">
        <f t="shared" si="5"/>
        <v>1</v>
      </c>
      <c r="K50" s="55">
        <f t="shared" si="6"/>
        <v>1</v>
      </c>
      <c r="L50" s="55">
        <f t="shared" si="7"/>
        <v>0.8</v>
      </c>
      <c r="M50" s="56">
        <f t="shared" si="8"/>
        <v>0</v>
      </c>
      <c r="N50" s="48">
        <f>LOOKUP(2,1/('Feat-Func-Development'!$AF$4:$EU$4&amp;'Feat-Func-Development'!$AF$5:$EU$5='aggregated FIP Data Prog2'!$A50&amp;'aggregated FIP Data Prog2'!$N$1),'Feat-Func-Development'!$AF$57:$EU$57)</f>
        <v>0</v>
      </c>
      <c r="O50" s="48">
        <f>LOOKUP(2,1/('Feat-Func-Development'!$AF$4:$EU$4&amp;'Feat-Func-Development'!$AF$5:$EU$5='aggregated FIP Data Prog2'!$A50&amp;'aggregated FIP Data Prog2'!$N$1),'Feat-Func-Development'!$AF$58:$EU$58)</f>
        <v>0</v>
      </c>
      <c r="P50" s="48">
        <f>LOOKUP(2,1/('Feat-Func-Development'!$AF$4:$EU$4&amp;'Feat-Func-Development'!$AF$5:$EU$5='aggregated FIP Data Prog2'!$A50&amp;'aggregated FIP Data Prog2'!$N$1),'Feat-Func-Development'!$AF$59:$EU$59)</f>
        <v>0</v>
      </c>
      <c r="Q50" s="48">
        <f>LOOKUP(2,1/('Feat-Func-Development'!$AF$4:$EU$4&amp;'Feat-Func-Development'!$AF$5:$EU$5='aggregated FIP Data Prog2'!$A50&amp;'aggregated FIP Data Prog2'!$N$1),'Feat-Func-Development'!$AF$60:$EU$60)</f>
        <v>0</v>
      </c>
      <c r="R50" s="48">
        <f>LOOKUP(2,1/('Feat-Func-Development'!$AF$4:$EU$4&amp;'Feat-Func-Development'!$AF$5:$EU$5='aggregated FIP Data Prog2'!$A50&amp;'aggregated FIP Data Prog2'!$N$1),'Feat-Func-Development'!$AF$61:$EU$61)</f>
        <v>0</v>
      </c>
      <c r="S50" s="48">
        <f>LOOKUP(2,1/('Feat-Func-Development'!$AF$4:$EU$4&amp;'Feat-Func-Development'!$AF$5:$EU$5='aggregated FIP Data Prog2'!$A50&amp;'aggregated FIP Data Prog2'!$N$1),'Feat-Func-Development'!$AF$62:$EU$62)</f>
        <v>1</v>
      </c>
      <c r="T50" s="48">
        <f>LOOKUP(2,1/('Feat-Func-Development'!$AF$4:$EU$4&amp;'Feat-Func-Development'!$AF$5:$EU$5='aggregated FIP Data Prog2'!$A50&amp;'aggregated FIP Data Prog2'!$N$1),'Feat-Func-Development'!$AF$63:$EU$63)</f>
        <v>1</v>
      </c>
      <c r="U50" s="48">
        <f>LOOKUP(2,1/('Feat-Func-Development'!$AF$4:$EU$4&amp;'Feat-Func-Development'!$AF$5:$EU$5='aggregated FIP Data Prog2'!$A50&amp;'aggregated FIP Data Prog2'!$N$1),'Feat-Func-Development'!$AF$64:$EU$64)</f>
        <v>3</v>
      </c>
      <c r="V50" s="29">
        <f>LOOKUP(2,1/('Feat-Func-Development'!$AF$4:$EU$4&amp;'Feat-Func-Development'!$AF$5:$EU$5='aggregated FIP Data Prog2'!$A50&amp;'aggregated FIP Data Prog2'!$V$1),'Feat-Func-Development'!$AF$57:$EU$57)</f>
        <v>0</v>
      </c>
      <c r="W50" s="29">
        <f>LOOKUP(2,1/('Feat-Func-Development'!$AF$4:$EU$4&amp;'Feat-Func-Development'!$AF$5:$EU$5='aggregated FIP Data Prog2'!$A50&amp;'aggregated FIP Data Prog2'!$V$1),'Feat-Func-Development'!$AF$58:$EU$58)</f>
        <v>0</v>
      </c>
      <c r="X50" s="29">
        <f>LOOKUP(2,1/('Feat-Func-Development'!$AF$4:$EU$4&amp;'Feat-Func-Development'!$AF$5:$EU$5='aggregated FIP Data Prog2'!$A50&amp;'aggregated FIP Data Prog2'!$V$1),'Feat-Func-Development'!$AF$59:$EU$59)</f>
        <v>0</v>
      </c>
      <c r="Y50" s="29">
        <f>LOOKUP(2,1/('Feat-Func-Development'!$AF$4:$EU$4&amp;'Feat-Func-Development'!$AF$5:$EU$5='aggregated FIP Data Prog2'!$A50&amp;'aggregated FIP Data Prog2'!$V$1),'Feat-Func-Development'!$AF$60:$EU$60)</f>
        <v>0</v>
      </c>
      <c r="Z50" s="29">
        <f>LOOKUP(2,1/('Feat-Func-Development'!$AF$4:$EU$4&amp;'Feat-Func-Development'!$AF$5:$EU$5='aggregated FIP Data Prog2'!$A50&amp;'aggregated FIP Data Prog2'!$V$1),'Feat-Func-Development'!$AF$61:$EU$61)</f>
        <v>5</v>
      </c>
      <c r="AA50" s="29">
        <f>LOOKUP(2,1/('Feat-Func-Development'!$AF$4:$EU$4&amp;'Feat-Func-Development'!$AF$5:$EU$5='aggregated FIP Data Prog2'!$A50&amp;'aggregated FIP Data Prog2'!$V$1),'Feat-Func-Development'!$AF$62:$EU$62)</f>
        <v>0</v>
      </c>
      <c r="AB50" s="29">
        <f>LOOKUP(2,1/('Feat-Func-Development'!$AF$4:$EU$4&amp;'Feat-Func-Development'!$AF$5:$EU$5='aggregated FIP Data Prog2'!$A50&amp;'aggregated FIP Data Prog2'!$V$1),'Feat-Func-Development'!$AF$63:$EU$63)</f>
        <v>0</v>
      </c>
      <c r="AC50" s="29">
        <f>LOOKUP(2,1/('Feat-Func-Development'!$AF$4:$EU$4&amp;'Feat-Func-Development'!$AF$5:$EU$5='aggregated FIP Data Prog2'!$A50&amp;'aggregated FIP Data Prog2'!$V$1),'Feat-Func-Development'!$AF$64:$EU$64)</f>
        <v>0</v>
      </c>
    </row>
    <row r="51" spans="1:29">
      <c r="A51" s="43">
        <f t="shared" si="9"/>
        <v>1430</v>
      </c>
      <c r="B51" s="53" t="str">
        <f>IF(C51="","",HLOOKUP(C51,'Configuration | Scaling'!$E$13:$Y$23,4,FALSE))</f>
        <v/>
      </c>
      <c r="C51" s="29" t="str">
        <f>IF(COUNTIF(C$4:C50,LOOKUP(A51,'Configuration | Scaling'!$E$16:$Y$16,_GPDS__List))=0,LOOKUP(A51,'Configuration | Scaling'!$E$16:$Y$16,_GPDS__List),"")</f>
        <v/>
      </c>
      <c r="D51" s="54"/>
      <c r="E51" s="45">
        <f t="shared" si="0"/>
        <v>1429</v>
      </c>
      <c r="F51" s="55">
        <f t="shared" si="1"/>
        <v>1</v>
      </c>
      <c r="G51" s="55">
        <f t="shared" si="2"/>
        <v>0</v>
      </c>
      <c r="H51" s="55">
        <f t="shared" si="3"/>
        <v>1</v>
      </c>
      <c r="I51" s="55">
        <f t="shared" si="4"/>
        <v>1</v>
      </c>
      <c r="J51" s="55">
        <f t="shared" si="5"/>
        <v>1</v>
      </c>
      <c r="K51" s="55">
        <f t="shared" si="6"/>
        <v>1</v>
      </c>
      <c r="L51" s="55">
        <f t="shared" si="7"/>
        <v>0.8</v>
      </c>
      <c r="M51" s="56">
        <f t="shared" si="8"/>
        <v>0</v>
      </c>
      <c r="N51" s="48">
        <f>LOOKUP(2,1/('Feat-Func-Development'!$AF$4:$EU$4&amp;'Feat-Func-Development'!$AF$5:$EU$5='aggregated FIP Data Prog2'!$A51&amp;'aggregated FIP Data Prog2'!$N$1),'Feat-Func-Development'!$AF$57:$EU$57)</f>
        <v>0</v>
      </c>
      <c r="O51" s="48">
        <f>LOOKUP(2,1/('Feat-Func-Development'!$AF$4:$EU$4&amp;'Feat-Func-Development'!$AF$5:$EU$5='aggregated FIP Data Prog2'!$A51&amp;'aggregated FIP Data Prog2'!$N$1),'Feat-Func-Development'!$AF$58:$EU$58)</f>
        <v>0</v>
      </c>
      <c r="P51" s="48">
        <f>LOOKUP(2,1/('Feat-Func-Development'!$AF$4:$EU$4&amp;'Feat-Func-Development'!$AF$5:$EU$5='aggregated FIP Data Prog2'!$A51&amp;'aggregated FIP Data Prog2'!$N$1),'Feat-Func-Development'!$AF$59:$EU$59)</f>
        <v>0</v>
      </c>
      <c r="Q51" s="48">
        <f>LOOKUP(2,1/('Feat-Func-Development'!$AF$4:$EU$4&amp;'Feat-Func-Development'!$AF$5:$EU$5='aggregated FIP Data Prog2'!$A51&amp;'aggregated FIP Data Prog2'!$N$1),'Feat-Func-Development'!$AF$60:$EU$60)</f>
        <v>0</v>
      </c>
      <c r="R51" s="48">
        <f>LOOKUP(2,1/('Feat-Func-Development'!$AF$4:$EU$4&amp;'Feat-Func-Development'!$AF$5:$EU$5='aggregated FIP Data Prog2'!$A51&amp;'aggregated FIP Data Prog2'!$N$1),'Feat-Func-Development'!$AF$61:$EU$61)</f>
        <v>0</v>
      </c>
      <c r="S51" s="48">
        <f>LOOKUP(2,1/('Feat-Func-Development'!$AF$4:$EU$4&amp;'Feat-Func-Development'!$AF$5:$EU$5='aggregated FIP Data Prog2'!$A51&amp;'aggregated FIP Data Prog2'!$N$1),'Feat-Func-Development'!$AF$62:$EU$62)</f>
        <v>1</v>
      </c>
      <c r="T51" s="48">
        <f>LOOKUP(2,1/('Feat-Func-Development'!$AF$4:$EU$4&amp;'Feat-Func-Development'!$AF$5:$EU$5='aggregated FIP Data Prog2'!$A51&amp;'aggregated FIP Data Prog2'!$N$1),'Feat-Func-Development'!$AF$63:$EU$63)</f>
        <v>1</v>
      </c>
      <c r="U51" s="48">
        <f>LOOKUP(2,1/('Feat-Func-Development'!$AF$4:$EU$4&amp;'Feat-Func-Development'!$AF$5:$EU$5='aggregated FIP Data Prog2'!$A51&amp;'aggregated FIP Data Prog2'!$N$1),'Feat-Func-Development'!$AF$64:$EU$64)</f>
        <v>3</v>
      </c>
      <c r="V51" s="29">
        <f>LOOKUP(2,1/('Feat-Func-Development'!$AF$4:$EU$4&amp;'Feat-Func-Development'!$AF$5:$EU$5='aggregated FIP Data Prog2'!$A51&amp;'aggregated FIP Data Prog2'!$V$1),'Feat-Func-Development'!$AF$57:$EU$57)</f>
        <v>0</v>
      </c>
      <c r="W51" s="29">
        <f>LOOKUP(2,1/('Feat-Func-Development'!$AF$4:$EU$4&amp;'Feat-Func-Development'!$AF$5:$EU$5='aggregated FIP Data Prog2'!$A51&amp;'aggregated FIP Data Prog2'!$V$1),'Feat-Func-Development'!$AF$58:$EU$58)</f>
        <v>0</v>
      </c>
      <c r="X51" s="29">
        <f>LOOKUP(2,1/('Feat-Func-Development'!$AF$4:$EU$4&amp;'Feat-Func-Development'!$AF$5:$EU$5='aggregated FIP Data Prog2'!$A51&amp;'aggregated FIP Data Prog2'!$V$1),'Feat-Func-Development'!$AF$59:$EU$59)</f>
        <v>0</v>
      </c>
      <c r="Y51" s="29">
        <f>LOOKUP(2,1/('Feat-Func-Development'!$AF$4:$EU$4&amp;'Feat-Func-Development'!$AF$5:$EU$5='aggregated FIP Data Prog2'!$A51&amp;'aggregated FIP Data Prog2'!$V$1),'Feat-Func-Development'!$AF$60:$EU$60)</f>
        <v>0</v>
      </c>
      <c r="Z51" s="29">
        <f>LOOKUP(2,1/('Feat-Func-Development'!$AF$4:$EU$4&amp;'Feat-Func-Development'!$AF$5:$EU$5='aggregated FIP Data Prog2'!$A51&amp;'aggregated FIP Data Prog2'!$V$1),'Feat-Func-Development'!$AF$61:$EU$61)</f>
        <v>5</v>
      </c>
      <c r="AA51" s="29">
        <f>LOOKUP(2,1/('Feat-Func-Development'!$AF$4:$EU$4&amp;'Feat-Func-Development'!$AF$5:$EU$5='aggregated FIP Data Prog2'!$A51&amp;'aggregated FIP Data Prog2'!$V$1),'Feat-Func-Development'!$AF$62:$EU$62)</f>
        <v>0</v>
      </c>
      <c r="AB51" s="29">
        <f>LOOKUP(2,1/('Feat-Func-Development'!$AF$4:$EU$4&amp;'Feat-Func-Development'!$AF$5:$EU$5='aggregated FIP Data Prog2'!$A51&amp;'aggregated FIP Data Prog2'!$V$1),'Feat-Func-Development'!$AF$63:$EU$63)</f>
        <v>0</v>
      </c>
      <c r="AC51" s="29">
        <f>LOOKUP(2,1/('Feat-Func-Development'!$AF$4:$EU$4&amp;'Feat-Func-Development'!$AF$5:$EU$5='aggregated FIP Data Prog2'!$A51&amp;'aggregated FIP Data Prog2'!$V$1),'Feat-Func-Development'!$AF$64:$EU$64)</f>
        <v>0</v>
      </c>
    </row>
    <row r="52" spans="1:29">
      <c r="A52" s="43">
        <f t="shared" si="9"/>
        <v>1461</v>
      </c>
      <c r="B52" s="53" t="str">
        <f>IF(C52="","",HLOOKUP(C52,'Configuration | Scaling'!$E$13:$Y$23,4,FALSE))</f>
        <v/>
      </c>
      <c r="C52" s="29" t="str">
        <f>IF(COUNTIF(C$4:C51,LOOKUP(A52,'Configuration | Scaling'!$E$16:$Y$16,_GPDS__List))=0,LOOKUP(A52,'Configuration | Scaling'!$E$16:$Y$16,_GPDS__List),"")</f>
        <v/>
      </c>
      <c r="D52" s="54"/>
      <c r="E52" s="45">
        <f t="shared" si="0"/>
        <v>1460</v>
      </c>
      <c r="F52" s="55">
        <f t="shared" si="1"/>
        <v>1</v>
      </c>
      <c r="G52" s="55">
        <f t="shared" si="2"/>
        <v>0</v>
      </c>
      <c r="H52" s="55">
        <f t="shared" si="3"/>
        <v>1</v>
      </c>
      <c r="I52" s="55">
        <f t="shared" si="4"/>
        <v>1</v>
      </c>
      <c r="J52" s="55">
        <f t="shared" si="5"/>
        <v>1</v>
      </c>
      <c r="K52" s="55">
        <f t="shared" si="6"/>
        <v>1</v>
      </c>
      <c r="L52" s="55">
        <f t="shared" si="7"/>
        <v>0.8</v>
      </c>
      <c r="M52" s="56">
        <f t="shared" si="8"/>
        <v>0</v>
      </c>
      <c r="N52" s="48">
        <f>LOOKUP(2,1/('Feat-Func-Development'!$AF$4:$EU$4&amp;'Feat-Func-Development'!$AF$5:$EU$5='aggregated FIP Data Prog2'!$A52&amp;'aggregated FIP Data Prog2'!$N$1),'Feat-Func-Development'!$AF$57:$EU$57)</f>
        <v>0</v>
      </c>
      <c r="O52" s="48">
        <f>LOOKUP(2,1/('Feat-Func-Development'!$AF$4:$EU$4&amp;'Feat-Func-Development'!$AF$5:$EU$5='aggregated FIP Data Prog2'!$A52&amp;'aggregated FIP Data Prog2'!$N$1),'Feat-Func-Development'!$AF$58:$EU$58)</f>
        <v>0</v>
      </c>
      <c r="P52" s="48">
        <f>LOOKUP(2,1/('Feat-Func-Development'!$AF$4:$EU$4&amp;'Feat-Func-Development'!$AF$5:$EU$5='aggregated FIP Data Prog2'!$A52&amp;'aggregated FIP Data Prog2'!$N$1),'Feat-Func-Development'!$AF$59:$EU$59)</f>
        <v>0</v>
      </c>
      <c r="Q52" s="48">
        <f>LOOKUP(2,1/('Feat-Func-Development'!$AF$4:$EU$4&amp;'Feat-Func-Development'!$AF$5:$EU$5='aggregated FIP Data Prog2'!$A52&amp;'aggregated FIP Data Prog2'!$N$1),'Feat-Func-Development'!$AF$60:$EU$60)</f>
        <v>0</v>
      </c>
      <c r="R52" s="48">
        <f>LOOKUP(2,1/('Feat-Func-Development'!$AF$4:$EU$4&amp;'Feat-Func-Development'!$AF$5:$EU$5='aggregated FIP Data Prog2'!$A52&amp;'aggregated FIP Data Prog2'!$N$1),'Feat-Func-Development'!$AF$61:$EU$61)</f>
        <v>0</v>
      </c>
      <c r="S52" s="48">
        <f>LOOKUP(2,1/('Feat-Func-Development'!$AF$4:$EU$4&amp;'Feat-Func-Development'!$AF$5:$EU$5='aggregated FIP Data Prog2'!$A52&amp;'aggregated FIP Data Prog2'!$N$1),'Feat-Func-Development'!$AF$62:$EU$62)</f>
        <v>1</v>
      </c>
      <c r="T52" s="48">
        <f>LOOKUP(2,1/('Feat-Func-Development'!$AF$4:$EU$4&amp;'Feat-Func-Development'!$AF$5:$EU$5='aggregated FIP Data Prog2'!$A52&amp;'aggregated FIP Data Prog2'!$N$1),'Feat-Func-Development'!$AF$63:$EU$63)</f>
        <v>1</v>
      </c>
      <c r="U52" s="48">
        <f>LOOKUP(2,1/('Feat-Func-Development'!$AF$4:$EU$4&amp;'Feat-Func-Development'!$AF$5:$EU$5='aggregated FIP Data Prog2'!$A52&amp;'aggregated FIP Data Prog2'!$N$1),'Feat-Func-Development'!$AF$64:$EU$64)</f>
        <v>3</v>
      </c>
      <c r="V52" s="29">
        <f>LOOKUP(2,1/('Feat-Func-Development'!$AF$4:$EU$4&amp;'Feat-Func-Development'!$AF$5:$EU$5='aggregated FIP Data Prog2'!$A52&amp;'aggregated FIP Data Prog2'!$V$1),'Feat-Func-Development'!$AF$57:$EU$57)</f>
        <v>0</v>
      </c>
      <c r="W52" s="29">
        <f>LOOKUP(2,1/('Feat-Func-Development'!$AF$4:$EU$4&amp;'Feat-Func-Development'!$AF$5:$EU$5='aggregated FIP Data Prog2'!$A52&amp;'aggregated FIP Data Prog2'!$V$1),'Feat-Func-Development'!$AF$58:$EU$58)</f>
        <v>0</v>
      </c>
      <c r="X52" s="29">
        <f>LOOKUP(2,1/('Feat-Func-Development'!$AF$4:$EU$4&amp;'Feat-Func-Development'!$AF$5:$EU$5='aggregated FIP Data Prog2'!$A52&amp;'aggregated FIP Data Prog2'!$V$1),'Feat-Func-Development'!$AF$59:$EU$59)</f>
        <v>0</v>
      </c>
      <c r="Y52" s="29">
        <f>LOOKUP(2,1/('Feat-Func-Development'!$AF$4:$EU$4&amp;'Feat-Func-Development'!$AF$5:$EU$5='aggregated FIP Data Prog2'!$A52&amp;'aggregated FIP Data Prog2'!$V$1),'Feat-Func-Development'!$AF$60:$EU$60)</f>
        <v>0</v>
      </c>
      <c r="Z52" s="29">
        <f>LOOKUP(2,1/('Feat-Func-Development'!$AF$4:$EU$4&amp;'Feat-Func-Development'!$AF$5:$EU$5='aggregated FIP Data Prog2'!$A52&amp;'aggregated FIP Data Prog2'!$V$1),'Feat-Func-Development'!$AF$61:$EU$61)</f>
        <v>5</v>
      </c>
      <c r="AA52" s="29">
        <f>LOOKUP(2,1/('Feat-Func-Development'!$AF$4:$EU$4&amp;'Feat-Func-Development'!$AF$5:$EU$5='aggregated FIP Data Prog2'!$A52&amp;'aggregated FIP Data Prog2'!$V$1),'Feat-Func-Development'!$AF$62:$EU$62)</f>
        <v>0</v>
      </c>
      <c r="AB52" s="29">
        <f>LOOKUP(2,1/('Feat-Func-Development'!$AF$4:$EU$4&amp;'Feat-Func-Development'!$AF$5:$EU$5='aggregated FIP Data Prog2'!$A52&amp;'aggregated FIP Data Prog2'!$V$1),'Feat-Func-Development'!$AF$63:$EU$63)</f>
        <v>0</v>
      </c>
      <c r="AC52" s="29">
        <f>LOOKUP(2,1/('Feat-Func-Development'!$AF$4:$EU$4&amp;'Feat-Func-Development'!$AF$5:$EU$5='aggregated FIP Data Prog2'!$A52&amp;'aggregated FIP Data Prog2'!$V$1),'Feat-Func-Development'!$AF$64:$EU$64)</f>
        <v>0</v>
      </c>
    </row>
    <row r="53" spans="1:29">
      <c r="A53" s="43">
        <f t="shared" si="9"/>
        <v>1492</v>
      </c>
      <c r="B53" s="53" t="str">
        <f>IF(C53="","",HLOOKUP(C53,'Configuration | Scaling'!$E$13:$Y$23,4,FALSE))</f>
        <v/>
      </c>
      <c r="C53" s="29" t="str">
        <f>IF(COUNTIF(C$4:C52,LOOKUP(A53,'Configuration | Scaling'!$E$16:$Y$16,_GPDS__List))=0,LOOKUP(A53,'Configuration | Scaling'!$E$16:$Y$16,_GPDS__List),"")</f>
        <v/>
      </c>
      <c r="D53" s="54"/>
      <c r="E53" s="45">
        <f t="shared" si="0"/>
        <v>1491</v>
      </c>
      <c r="F53" s="55">
        <f t="shared" si="1"/>
        <v>1</v>
      </c>
      <c r="G53" s="55">
        <f t="shared" si="2"/>
        <v>0</v>
      </c>
      <c r="H53" s="55">
        <f t="shared" si="3"/>
        <v>1</v>
      </c>
      <c r="I53" s="55">
        <f t="shared" si="4"/>
        <v>1</v>
      </c>
      <c r="J53" s="55">
        <f t="shared" si="5"/>
        <v>1</v>
      </c>
      <c r="K53" s="55">
        <f t="shared" si="6"/>
        <v>1</v>
      </c>
      <c r="L53" s="55">
        <f t="shared" si="7"/>
        <v>0.8</v>
      </c>
      <c r="M53" s="56">
        <f t="shared" si="8"/>
        <v>0</v>
      </c>
      <c r="N53" s="48">
        <f>LOOKUP(2,1/('Feat-Func-Development'!$AF$4:$EU$4&amp;'Feat-Func-Development'!$AF$5:$EU$5='aggregated FIP Data Prog2'!$A53&amp;'aggregated FIP Data Prog2'!$N$1),'Feat-Func-Development'!$AF$57:$EU$57)</f>
        <v>0</v>
      </c>
      <c r="O53" s="48">
        <f>LOOKUP(2,1/('Feat-Func-Development'!$AF$4:$EU$4&amp;'Feat-Func-Development'!$AF$5:$EU$5='aggregated FIP Data Prog2'!$A53&amp;'aggregated FIP Data Prog2'!$N$1),'Feat-Func-Development'!$AF$58:$EU$58)</f>
        <v>0</v>
      </c>
      <c r="P53" s="48">
        <f>LOOKUP(2,1/('Feat-Func-Development'!$AF$4:$EU$4&amp;'Feat-Func-Development'!$AF$5:$EU$5='aggregated FIP Data Prog2'!$A53&amp;'aggregated FIP Data Prog2'!$N$1),'Feat-Func-Development'!$AF$59:$EU$59)</f>
        <v>0</v>
      </c>
      <c r="Q53" s="48">
        <f>LOOKUP(2,1/('Feat-Func-Development'!$AF$4:$EU$4&amp;'Feat-Func-Development'!$AF$5:$EU$5='aggregated FIP Data Prog2'!$A53&amp;'aggregated FIP Data Prog2'!$N$1),'Feat-Func-Development'!$AF$60:$EU$60)</f>
        <v>0</v>
      </c>
      <c r="R53" s="48">
        <f>LOOKUP(2,1/('Feat-Func-Development'!$AF$4:$EU$4&amp;'Feat-Func-Development'!$AF$5:$EU$5='aggregated FIP Data Prog2'!$A53&amp;'aggregated FIP Data Prog2'!$N$1),'Feat-Func-Development'!$AF$61:$EU$61)</f>
        <v>0</v>
      </c>
      <c r="S53" s="48">
        <f>LOOKUP(2,1/('Feat-Func-Development'!$AF$4:$EU$4&amp;'Feat-Func-Development'!$AF$5:$EU$5='aggregated FIP Data Prog2'!$A53&amp;'aggregated FIP Data Prog2'!$N$1),'Feat-Func-Development'!$AF$62:$EU$62)</f>
        <v>1</v>
      </c>
      <c r="T53" s="48">
        <f>LOOKUP(2,1/('Feat-Func-Development'!$AF$4:$EU$4&amp;'Feat-Func-Development'!$AF$5:$EU$5='aggregated FIP Data Prog2'!$A53&amp;'aggregated FIP Data Prog2'!$N$1),'Feat-Func-Development'!$AF$63:$EU$63)</f>
        <v>1</v>
      </c>
      <c r="U53" s="48">
        <f>LOOKUP(2,1/('Feat-Func-Development'!$AF$4:$EU$4&amp;'Feat-Func-Development'!$AF$5:$EU$5='aggregated FIP Data Prog2'!$A53&amp;'aggregated FIP Data Prog2'!$N$1),'Feat-Func-Development'!$AF$64:$EU$64)</f>
        <v>3</v>
      </c>
      <c r="V53" s="29">
        <f>LOOKUP(2,1/('Feat-Func-Development'!$AF$4:$EU$4&amp;'Feat-Func-Development'!$AF$5:$EU$5='aggregated FIP Data Prog2'!$A53&amp;'aggregated FIP Data Prog2'!$V$1),'Feat-Func-Development'!$AF$57:$EU$57)</f>
        <v>0</v>
      </c>
      <c r="W53" s="29">
        <f>LOOKUP(2,1/('Feat-Func-Development'!$AF$4:$EU$4&amp;'Feat-Func-Development'!$AF$5:$EU$5='aggregated FIP Data Prog2'!$A53&amp;'aggregated FIP Data Prog2'!$V$1),'Feat-Func-Development'!$AF$58:$EU$58)</f>
        <v>0</v>
      </c>
      <c r="X53" s="29">
        <f>LOOKUP(2,1/('Feat-Func-Development'!$AF$4:$EU$4&amp;'Feat-Func-Development'!$AF$5:$EU$5='aggregated FIP Data Prog2'!$A53&amp;'aggregated FIP Data Prog2'!$V$1),'Feat-Func-Development'!$AF$59:$EU$59)</f>
        <v>0</v>
      </c>
      <c r="Y53" s="29">
        <f>LOOKUP(2,1/('Feat-Func-Development'!$AF$4:$EU$4&amp;'Feat-Func-Development'!$AF$5:$EU$5='aggregated FIP Data Prog2'!$A53&amp;'aggregated FIP Data Prog2'!$V$1),'Feat-Func-Development'!$AF$60:$EU$60)</f>
        <v>0</v>
      </c>
      <c r="Z53" s="29">
        <f>LOOKUP(2,1/('Feat-Func-Development'!$AF$4:$EU$4&amp;'Feat-Func-Development'!$AF$5:$EU$5='aggregated FIP Data Prog2'!$A53&amp;'aggregated FIP Data Prog2'!$V$1),'Feat-Func-Development'!$AF$61:$EU$61)</f>
        <v>5</v>
      </c>
      <c r="AA53" s="29">
        <f>LOOKUP(2,1/('Feat-Func-Development'!$AF$4:$EU$4&amp;'Feat-Func-Development'!$AF$5:$EU$5='aggregated FIP Data Prog2'!$A53&amp;'aggregated FIP Data Prog2'!$V$1),'Feat-Func-Development'!$AF$62:$EU$62)</f>
        <v>0</v>
      </c>
      <c r="AB53" s="29">
        <f>LOOKUP(2,1/('Feat-Func-Development'!$AF$4:$EU$4&amp;'Feat-Func-Development'!$AF$5:$EU$5='aggregated FIP Data Prog2'!$A53&amp;'aggregated FIP Data Prog2'!$V$1),'Feat-Func-Development'!$AF$63:$EU$63)</f>
        <v>0</v>
      </c>
      <c r="AC53" s="29">
        <f>LOOKUP(2,1/('Feat-Func-Development'!$AF$4:$EU$4&amp;'Feat-Func-Development'!$AF$5:$EU$5='aggregated FIP Data Prog2'!$A53&amp;'aggregated FIP Data Prog2'!$V$1),'Feat-Func-Development'!$AF$64:$EU$64)</f>
        <v>0</v>
      </c>
    </row>
    <row r="54" spans="1:29">
      <c r="A54" s="43">
        <f t="shared" si="9"/>
        <v>1521</v>
      </c>
      <c r="B54" s="53" t="str">
        <f>IF(C54="","",HLOOKUP(C54,'Configuration | Scaling'!$E$13:$Y$23,4,FALSE))</f>
        <v/>
      </c>
      <c r="C54" s="29" t="str">
        <f>IF(COUNTIF(C$4:C53,LOOKUP(A54,'Configuration | Scaling'!$E$16:$Y$16,_GPDS__List))=0,LOOKUP(A54,'Configuration | Scaling'!$E$16:$Y$16,_GPDS__List),"")</f>
        <v/>
      </c>
      <c r="D54" s="54"/>
      <c r="E54" s="45">
        <f t="shared" si="0"/>
        <v>1520</v>
      </c>
      <c r="F54" s="55">
        <f t="shared" si="1"/>
        <v>1</v>
      </c>
      <c r="G54" s="55">
        <f t="shared" si="2"/>
        <v>0</v>
      </c>
      <c r="H54" s="55">
        <f t="shared" si="3"/>
        <v>1</v>
      </c>
      <c r="I54" s="55">
        <f t="shared" si="4"/>
        <v>1</v>
      </c>
      <c r="J54" s="55">
        <f t="shared" si="5"/>
        <v>1</v>
      </c>
      <c r="K54" s="55">
        <f t="shared" si="6"/>
        <v>1</v>
      </c>
      <c r="L54" s="55">
        <f t="shared" si="7"/>
        <v>0.8</v>
      </c>
      <c r="M54" s="56">
        <f t="shared" si="8"/>
        <v>0</v>
      </c>
      <c r="N54" s="48">
        <f>LOOKUP(2,1/('Feat-Func-Development'!$AF$4:$EU$4&amp;'Feat-Func-Development'!$AF$5:$EU$5='aggregated FIP Data Prog2'!$A54&amp;'aggregated FIP Data Prog2'!$N$1),'Feat-Func-Development'!$AF$57:$EU$57)</f>
        <v>0</v>
      </c>
      <c r="O54" s="48">
        <f>LOOKUP(2,1/('Feat-Func-Development'!$AF$4:$EU$4&amp;'Feat-Func-Development'!$AF$5:$EU$5='aggregated FIP Data Prog2'!$A54&amp;'aggregated FIP Data Prog2'!$N$1),'Feat-Func-Development'!$AF$58:$EU$58)</f>
        <v>0</v>
      </c>
      <c r="P54" s="48">
        <f>LOOKUP(2,1/('Feat-Func-Development'!$AF$4:$EU$4&amp;'Feat-Func-Development'!$AF$5:$EU$5='aggregated FIP Data Prog2'!$A54&amp;'aggregated FIP Data Prog2'!$N$1),'Feat-Func-Development'!$AF$59:$EU$59)</f>
        <v>0</v>
      </c>
      <c r="Q54" s="48">
        <f>LOOKUP(2,1/('Feat-Func-Development'!$AF$4:$EU$4&amp;'Feat-Func-Development'!$AF$5:$EU$5='aggregated FIP Data Prog2'!$A54&amp;'aggregated FIP Data Prog2'!$N$1),'Feat-Func-Development'!$AF$60:$EU$60)</f>
        <v>0</v>
      </c>
      <c r="R54" s="48">
        <f>LOOKUP(2,1/('Feat-Func-Development'!$AF$4:$EU$4&amp;'Feat-Func-Development'!$AF$5:$EU$5='aggregated FIP Data Prog2'!$A54&amp;'aggregated FIP Data Prog2'!$N$1),'Feat-Func-Development'!$AF$61:$EU$61)</f>
        <v>0</v>
      </c>
      <c r="S54" s="48">
        <f>LOOKUP(2,1/('Feat-Func-Development'!$AF$4:$EU$4&amp;'Feat-Func-Development'!$AF$5:$EU$5='aggregated FIP Data Prog2'!$A54&amp;'aggregated FIP Data Prog2'!$N$1),'Feat-Func-Development'!$AF$62:$EU$62)</f>
        <v>1</v>
      </c>
      <c r="T54" s="48">
        <f>LOOKUP(2,1/('Feat-Func-Development'!$AF$4:$EU$4&amp;'Feat-Func-Development'!$AF$5:$EU$5='aggregated FIP Data Prog2'!$A54&amp;'aggregated FIP Data Prog2'!$N$1),'Feat-Func-Development'!$AF$63:$EU$63)</f>
        <v>1</v>
      </c>
      <c r="U54" s="48">
        <f>LOOKUP(2,1/('Feat-Func-Development'!$AF$4:$EU$4&amp;'Feat-Func-Development'!$AF$5:$EU$5='aggregated FIP Data Prog2'!$A54&amp;'aggregated FIP Data Prog2'!$N$1),'Feat-Func-Development'!$AF$64:$EU$64)</f>
        <v>3</v>
      </c>
      <c r="V54" s="29">
        <f>LOOKUP(2,1/('Feat-Func-Development'!$AF$4:$EU$4&amp;'Feat-Func-Development'!$AF$5:$EU$5='aggregated FIP Data Prog2'!$A54&amp;'aggregated FIP Data Prog2'!$V$1),'Feat-Func-Development'!$AF$57:$EU$57)</f>
        <v>0</v>
      </c>
      <c r="W54" s="29">
        <f>LOOKUP(2,1/('Feat-Func-Development'!$AF$4:$EU$4&amp;'Feat-Func-Development'!$AF$5:$EU$5='aggregated FIP Data Prog2'!$A54&amp;'aggregated FIP Data Prog2'!$V$1),'Feat-Func-Development'!$AF$58:$EU$58)</f>
        <v>0</v>
      </c>
      <c r="X54" s="29">
        <f>LOOKUP(2,1/('Feat-Func-Development'!$AF$4:$EU$4&amp;'Feat-Func-Development'!$AF$5:$EU$5='aggregated FIP Data Prog2'!$A54&amp;'aggregated FIP Data Prog2'!$V$1),'Feat-Func-Development'!$AF$59:$EU$59)</f>
        <v>0</v>
      </c>
      <c r="Y54" s="29">
        <f>LOOKUP(2,1/('Feat-Func-Development'!$AF$4:$EU$4&amp;'Feat-Func-Development'!$AF$5:$EU$5='aggregated FIP Data Prog2'!$A54&amp;'aggregated FIP Data Prog2'!$V$1),'Feat-Func-Development'!$AF$60:$EU$60)</f>
        <v>0</v>
      </c>
      <c r="Z54" s="29">
        <f>LOOKUP(2,1/('Feat-Func-Development'!$AF$4:$EU$4&amp;'Feat-Func-Development'!$AF$5:$EU$5='aggregated FIP Data Prog2'!$A54&amp;'aggregated FIP Data Prog2'!$V$1),'Feat-Func-Development'!$AF$61:$EU$61)</f>
        <v>5</v>
      </c>
      <c r="AA54" s="29">
        <f>LOOKUP(2,1/('Feat-Func-Development'!$AF$4:$EU$4&amp;'Feat-Func-Development'!$AF$5:$EU$5='aggregated FIP Data Prog2'!$A54&amp;'aggregated FIP Data Prog2'!$V$1),'Feat-Func-Development'!$AF$62:$EU$62)</f>
        <v>0</v>
      </c>
      <c r="AB54" s="29">
        <f>LOOKUP(2,1/('Feat-Func-Development'!$AF$4:$EU$4&amp;'Feat-Func-Development'!$AF$5:$EU$5='aggregated FIP Data Prog2'!$A54&amp;'aggregated FIP Data Prog2'!$V$1),'Feat-Func-Development'!$AF$63:$EU$63)</f>
        <v>0</v>
      </c>
      <c r="AC54" s="29">
        <f>LOOKUP(2,1/('Feat-Func-Development'!$AF$4:$EU$4&amp;'Feat-Func-Development'!$AF$5:$EU$5='aggregated FIP Data Prog2'!$A54&amp;'aggregated FIP Data Prog2'!$V$1),'Feat-Func-Development'!$AF$64:$EU$64)</f>
        <v>0</v>
      </c>
    </row>
    <row r="55" spans="1:29">
      <c r="A55" s="43">
        <f t="shared" si="9"/>
        <v>1552</v>
      </c>
      <c r="B55" s="53" t="str">
        <f>IF(C55="","",HLOOKUP(C55,'Configuration | Scaling'!$E$13:$Y$23,4,FALSE))</f>
        <v/>
      </c>
      <c r="C55" s="29" t="str">
        <f>IF(COUNTIF(C$4:C54,LOOKUP(A55,'Configuration | Scaling'!$E$16:$Y$16,_GPDS__List))=0,LOOKUP(A55,'Configuration | Scaling'!$E$16:$Y$16,_GPDS__List),"")</f>
        <v/>
      </c>
      <c r="D55" s="54"/>
      <c r="E55" s="45">
        <f t="shared" si="0"/>
        <v>1551</v>
      </c>
      <c r="F55" s="55">
        <f t="shared" si="1"/>
        <v>1</v>
      </c>
      <c r="G55" s="55">
        <f t="shared" si="2"/>
        <v>0</v>
      </c>
      <c r="H55" s="55">
        <f t="shared" si="3"/>
        <v>1</v>
      </c>
      <c r="I55" s="55">
        <f t="shared" si="4"/>
        <v>1</v>
      </c>
      <c r="J55" s="55">
        <f t="shared" si="5"/>
        <v>1</v>
      </c>
      <c r="K55" s="55">
        <f t="shared" si="6"/>
        <v>1</v>
      </c>
      <c r="L55" s="55">
        <f t="shared" si="7"/>
        <v>0.8</v>
      </c>
      <c r="M55" s="56">
        <f t="shared" si="8"/>
        <v>0</v>
      </c>
      <c r="N55" s="48">
        <f>LOOKUP(2,1/('Feat-Func-Development'!$AF$4:$EU$4&amp;'Feat-Func-Development'!$AF$5:$EU$5='aggregated FIP Data Prog2'!$A55&amp;'aggregated FIP Data Prog2'!$N$1),'Feat-Func-Development'!$AF$57:$EU$57)</f>
        <v>0</v>
      </c>
      <c r="O55" s="48">
        <f>LOOKUP(2,1/('Feat-Func-Development'!$AF$4:$EU$4&amp;'Feat-Func-Development'!$AF$5:$EU$5='aggregated FIP Data Prog2'!$A55&amp;'aggregated FIP Data Prog2'!$N$1),'Feat-Func-Development'!$AF$58:$EU$58)</f>
        <v>0</v>
      </c>
      <c r="P55" s="48">
        <f>LOOKUP(2,1/('Feat-Func-Development'!$AF$4:$EU$4&amp;'Feat-Func-Development'!$AF$5:$EU$5='aggregated FIP Data Prog2'!$A55&amp;'aggregated FIP Data Prog2'!$N$1),'Feat-Func-Development'!$AF$59:$EU$59)</f>
        <v>0</v>
      </c>
      <c r="Q55" s="48">
        <f>LOOKUP(2,1/('Feat-Func-Development'!$AF$4:$EU$4&amp;'Feat-Func-Development'!$AF$5:$EU$5='aggregated FIP Data Prog2'!$A55&amp;'aggregated FIP Data Prog2'!$N$1),'Feat-Func-Development'!$AF$60:$EU$60)</f>
        <v>0</v>
      </c>
      <c r="R55" s="48">
        <f>LOOKUP(2,1/('Feat-Func-Development'!$AF$4:$EU$4&amp;'Feat-Func-Development'!$AF$5:$EU$5='aggregated FIP Data Prog2'!$A55&amp;'aggregated FIP Data Prog2'!$N$1),'Feat-Func-Development'!$AF$61:$EU$61)</f>
        <v>0</v>
      </c>
      <c r="S55" s="48">
        <f>LOOKUP(2,1/('Feat-Func-Development'!$AF$4:$EU$4&amp;'Feat-Func-Development'!$AF$5:$EU$5='aggregated FIP Data Prog2'!$A55&amp;'aggregated FIP Data Prog2'!$N$1),'Feat-Func-Development'!$AF$62:$EU$62)</f>
        <v>1</v>
      </c>
      <c r="T55" s="48">
        <f>LOOKUP(2,1/('Feat-Func-Development'!$AF$4:$EU$4&amp;'Feat-Func-Development'!$AF$5:$EU$5='aggregated FIP Data Prog2'!$A55&amp;'aggregated FIP Data Prog2'!$N$1),'Feat-Func-Development'!$AF$63:$EU$63)</f>
        <v>1</v>
      </c>
      <c r="U55" s="48">
        <f>LOOKUP(2,1/('Feat-Func-Development'!$AF$4:$EU$4&amp;'Feat-Func-Development'!$AF$5:$EU$5='aggregated FIP Data Prog2'!$A55&amp;'aggregated FIP Data Prog2'!$N$1),'Feat-Func-Development'!$AF$64:$EU$64)</f>
        <v>3</v>
      </c>
      <c r="V55" s="29">
        <f>LOOKUP(2,1/('Feat-Func-Development'!$AF$4:$EU$4&amp;'Feat-Func-Development'!$AF$5:$EU$5='aggregated FIP Data Prog2'!$A55&amp;'aggregated FIP Data Prog2'!$V$1),'Feat-Func-Development'!$AF$57:$EU$57)</f>
        <v>0</v>
      </c>
      <c r="W55" s="29">
        <f>LOOKUP(2,1/('Feat-Func-Development'!$AF$4:$EU$4&amp;'Feat-Func-Development'!$AF$5:$EU$5='aggregated FIP Data Prog2'!$A55&amp;'aggregated FIP Data Prog2'!$V$1),'Feat-Func-Development'!$AF$58:$EU$58)</f>
        <v>0</v>
      </c>
      <c r="X55" s="29">
        <f>LOOKUP(2,1/('Feat-Func-Development'!$AF$4:$EU$4&amp;'Feat-Func-Development'!$AF$5:$EU$5='aggregated FIP Data Prog2'!$A55&amp;'aggregated FIP Data Prog2'!$V$1),'Feat-Func-Development'!$AF$59:$EU$59)</f>
        <v>0</v>
      </c>
      <c r="Y55" s="29">
        <f>LOOKUP(2,1/('Feat-Func-Development'!$AF$4:$EU$4&amp;'Feat-Func-Development'!$AF$5:$EU$5='aggregated FIP Data Prog2'!$A55&amp;'aggregated FIP Data Prog2'!$V$1),'Feat-Func-Development'!$AF$60:$EU$60)</f>
        <v>0</v>
      </c>
      <c r="Z55" s="29">
        <f>LOOKUP(2,1/('Feat-Func-Development'!$AF$4:$EU$4&amp;'Feat-Func-Development'!$AF$5:$EU$5='aggregated FIP Data Prog2'!$A55&amp;'aggregated FIP Data Prog2'!$V$1),'Feat-Func-Development'!$AF$61:$EU$61)</f>
        <v>5</v>
      </c>
      <c r="AA55" s="29">
        <f>LOOKUP(2,1/('Feat-Func-Development'!$AF$4:$EU$4&amp;'Feat-Func-Development'!$AF$5:$EU$5='aggregated FIP Data Prog2'!$A55&amp;'aggregated FIP Data Prog2'!$V$1),'Feat-Func-Development'!$AF$62:$EU$62)</f>
        <v>0</v>
      </c>
      <c r="AB55" s="29">
        <f>LOOKUP(2,1/('Feat-Func-Development'!$AF$4:$EU$4&amp;'Feat-Func-Development'!$AF$5:$EU$5='aggregated FIP Data Prog2'!$A55&amp;'aggregated FIP Data Prog2'!$V$1),'Feat-Func-Development'!$AF$63:$EU$63)</f>
        <v>0</v>
      </c>
      <c r="AC55" s="29">
        <f>LOOKUP(2,1/('Feat-Func-Development'!$AF$4:$EU$4&amp;'Feat-Func-Development'!$AF$5:$EU$5='aggregated FIP Data Prog2'!$A55&amp;'aggregated FIP Data Prog2'!$V$1),'Feat-Func-Development'!$AF$64:$EU$64)</f>
        <v>0</v>
      </c>
    </row>
    <row r="56" spans="1:29">
      <c r="A56" s="43">
        <f t="shared" si="9"/>
        <v>1582</v>
      </c>
      <c r="B56" s="53" t="str">
        <f>IF(C56="","",HLOOKUP(C56,'Configuration | Scaling'!$E$13:$Y$23,4,FALSE))</f>
        <v/>
      </c>
      <c r="C56" s="29" t="str">
        <f>IF(COUNTIF(C$4:C55,LOOKUP(A56,'Configuration | Scaling'!$E$16:$Y$16,_GPDS__List))=0,LOOKUP(A56,'Configuration | Scaling'!$E$16:$Y$16,_GPDS__List),"")</f>
        <v/>
      </c>
      <c r="D56" s="54"/>
      <c r="E56" s="45">
        <f t="shared" si="0"/>
        <v>1581</v>
      </c>
      <c r="F56" s="55">
        <f t="shared" si="1"/>
        <v>1</v>
      </c>
      <c r="G56" s="55">
        <f t="shared" si="2"/>
        <v>0</v>
      </c>
      <c r="H56" s="55">
        <f t="shared" si="3"/>
        <v>1</v>
      </c>
      <c r="I56" s="55">
        <f t="shared" si="4"/>
        <v>1</v>
      </c>
      <c r="J56" s="55">
        <f t="shared" si="5"/>
        <v>1</v>
      </c>
      <c r="K56" s="55">
        <f t="shared" si="6"/>
        <v>1</v>
      </c>
      <c r="L56" s="55">
        <f t="shared" si="7"/>
        <v>0.8</v>
      </c>
      <c r="M56" s="56">
        <f t="shared" si="8"/>
        <v>0</v>
      </c>
      <c r="N56" s="48">
        <f>LOOKUP(2,1/('Feat-Func-Development'!$AF$4:$EU$4&amp;'Feat-Func-Development'!$AF$5:$EU$5='aggregated FIP Data Prog2'!$A56&amp;'aggregated FIP Data Prog2'!$N$1),'Feat-Func-Development'!$AF$57:$EU$57)</f>
        <v>0</v>
      </c>
      <c r="O56" s="48">
        <f>LOOKUP(2,1/('Feat-Func-Development'!$AF$4:$EU$4&amp;'Feat-Func-Development'!$AF$5:$EU$5='aggregated FIP Data Prog2'!$A56&amp;'aggregated FIP Data Prog2'!$N$1),'Feat-Func-Development'!$AF$58:$EU$58)</f>
        <v>0</v>
      </c>
      <c r="P56" s="48">
        <f>LOOKUP(2,1/('Feat-Func-Development'!$AF$4:$EU$4&amp;'Feat-Func-Development'!$AF$5:$EU$5='aggregated FIP Data Prog2'!$A56&amp;'aggregated FIP Data Prog2'!$N$1),'Feat-Func-Development'!$AF$59:$EU$59)</f>
        <v>0</v>
      </c>
      <c r="Q56" s="48">
        <f>LOOKUP(2,1/('Feat-Func-Development'!$AF$4:$EU$4&amp;'Feat-Func-Development'!$AF$5:$EU$5='aggregated FIP Data Prog2'!$A56&amp;'aggregated FIP Data Prog2'!$N$1),'Feat-Func-Development'!$AF$60:$EU$60)</f>
        <v>0</v>
      </c>
      <c r="R56" s="48">
        <f>LOOKUP(2,1/('Feat-Func-Development'!$AF$4:$EU$4&amp;'Feat-Func-Development'!$AF$5:$EU$5='aggregated FIP Data Prog2'!$A56&amp;'aggregated FIP Data Prog2'!$N$1),'Feat-Func-Development'!$AF$61:$EU$61)</f>
        <v>0</v>
      </c>
      <c r="S56" s="48">
        <f>LOOKUP(2,1/('Feat-Func-Development'!$AF$4:$EU$4&amp;'Feat-Func-Development'!$AF$5:$EU$5='aggregated FIP Data Prog2'!$A56&amp;'aggregated FIP Data Prog2'!$N$1),'Feat-Func-Development'!$AF$62:$EU$62)</f>
        <v>1</v>
      </c>
      <c r="T56" s="48">
        <f>LOOKUP(2,1/('Feat-Func-Development'!$AF$4:$EU$4&amp;'Feat-Func-Development'!$AF$5:$EU$5='aggregated FIP Data Prog2'!$A56&amp;'aggregated FIP Data Prog2'!$N$1),'Feat-Func-Development'!$AF$63:$EU$63)</f>
        <v>1</v>
      </c>
      <c r="U56" s="48">
        <f>LOOKUP(2,1/('Feat-Func-Development'!$AF$4:$EU$4&amp;'Feat-Func-Development'!$AF$5:$EU$5='aggregated FIP Data Prog2'!$A56&amp;'aggregated FIP Data Prog2'!$N$1),'Feat-Func-Development'!$AF$64:$EU$64)</f>
        <v>3</v>
      </c>
      <c r="V56" s="29">
        <f>LOOKUP(2,1/('Feat-Func-Development'!$AF$4:$EU$4&amp;'Feat-Func-Development'!$AF$5:$EU$5='aggregated FIP Data Prog2'!$A56&amp;'aggregated FIP Data Prog2'!$V$1),'Feat-Func-Development'!$AF$57:$EU$57)</f>
        <v>0</v>
      </c>
      <c r="W56" s="29">
        <f>LOOKUP(2,1/('Feat-Func-Development'!$AF$4:$EU$4&amp;'Feat-Func-Development'!$AF$5:$EU$5='aggregated FIP Data Prog2'!$A56&amp;'aggregated FIP Data Prog2'!$V$1),'Feat-Func-Development'!$AF$58:$EU$58)</f>
        <v>0</v>
      </c>
      <c r="X56" s="29">
        <f>LOOKUP(2,1/('Feat-Func-Development'!$AF$4:$EU$4&amp;'Feat-Func-Development'!$AF$5:$EU$5='aggregated FIP Data Prog2'!$A56&amp;'aggregated FIP Data Prog2'!$V$1),'Feat-Func-Development'!$AF$59:$EU$59)</f>
        <v>0</v>
      </c>
      <c r="Y56" s="29">
        <f>LOOKUP(2,1/('Feat-Func-Development'!$AF$4:$EU$4&amp;'Feat-Func-Development'!$AF$5:$EU$5='aggregated FIP Data Prog2'!$A56&amp;'aggregated FIP Data Prog2'!$V$1),'Feat-Func-Development'!$AF$60:$EU$60)</f>
        <v>0</v>
      </c>
      <c r="Z56" s="29">
        <f>LOOKUP(2,1/('Feat-Func-Development'!$AF$4:$EU$4&amp;'Feat-Func-Development'!$AF$5:$EU$5='aggregated FIP Data Prog2'!$A56&amp;'aggregated FIP Data Prog2'!$V$1),'Feat-Func-Development'!$AF$61:$EU$61)</f>
        <v>5</v>
      </c>
      <c r="AA56" s="29">
        <f>LOOKUP(2,1/('Feat-Func-Development'!$AF$4:$EU$4&amp;'Feat-Func-Development'!$AF$5:$EU$5='aggregated FIP Data Prog2'!$A56&amp;'aggregated FIP Data Prog2'!$V$1),'Feat-Func-Development'!$AF$62:$EU$62)</f>
        <v>0</v>
      </c>
      <c r="AB56" s="29">
        <f>LOOKUP(2,1/('Feat-Func-Development'!$AF$4:$EU$4&amp;'Feat-Func-Development'!$AF$5:$EU$5='aggregated FIP Data Prog2'!$A56&amp;'aggregated FIP Data Prog2'!$V$1),'Feat-Func-Development'!$AF$63:$EU$63)</f>
        <v>0</v>
      </c>
      <c r="AC56" s="29">
        <f>LOOKUP(2,1/('Feat-Func-Development'!$AF$4:$EU$4&amp;'Feat-Func-Development'!$AF$5:$EU$5='aggregated FIP Data Prog2'!$A56&amp;'aggregated FIP Data Prog2'!$V$1),'Feat-Func-Development'!$AF$64:$EU$64)</f>
        <v>0</v>
      </c>
    </row>
    <row r="57" spans="1:29">
      <c r="A57" s="43">
        <f t="shared" si="9"/>
        <v>1613</v>
      </c>
      <c r="B57" s="53" t="str">
        <f>IF(C57="","",HLOOKUP(C57,'Configuration | Scaling'!$E$13:$Y$23,4,FALSE))</f>
        <v/>
      </c>
      <c r="C57" s="29" t="str">
        <f>IF(COUNTIF(C$4:C56,LOOKUP(A57,'Configuration | Scaling'!$E$16:$Y$16,_GPDS__List))=0,LOOKUP(A57,'Configuration | Scaling'!$E$16:$Y$16,_GPDS__List),"")</f>
        <v/>
      </c>
      <c r="D57" s="54"/>
      <c r="E57" s="45">
        <f t="shared" si="0"/>
        <v>1612</v>
      </c>
      <c r="F57" s="55">
        <f t="shared" si="1"/>
        <v>1</v>
      </c>
      <c r="G57" s="55">
        <f t="shared" si="2"/>
        <v>0</v>
      </c>
      <c r="H57" s="55">
        <f t="shared" si="3"/>
        <v>1</v>
      </c>
      <c r="I57" s="55">
        <f t="shared" si="4"/>
        <v>1</v>
      </c>
      <c r="J57" s="55">
        <f t="shared" si="5"/>
        <v>1</v>
      </c>
      <c r="K57" s="55">
        <f t="shared" si="6"/>
        <v>1</v>
      </c>
      <c r="L57" s="55">
        <f t="shared" si="7"/>
        <v>0.8</v>
      </c>
      <c r="M57" s="56">
        <f t="shared" si="8"/>
        <v>0</v>
      </c>
      <c r="N57" s="48">
        <f>LOOKUP(2,1/('Feat-Func-Development'!$AF$4:$EU$4&amp;'Feat-Func-Development'!$AF$5:$EU$5='aggregated FIP Data Prog2'!$A57&amp;'aggregated FIP Data Prog2'!$N$1),'Feat-Func-Development'!$AF$57:$EU$57)</f>
        <v>0</v>
      </c>
      <c r="O57" s="48">
        <f>LOOKUP(2,1/('Feat-Func-Development'!$AF$4:$EU$4&amp;'Feat-Func-Development'!$AF$5:$EU$5='aggregated FIP Data Prog2'!$A57&amp;'aggregated FIP Data Prog2'!$N$1),'Feat-Func-Development'!$AF$58:$EU$58)</f>
        <v>0</v>
      </c>
      <c r="P57" s="48">
        <f>LOOKUP(2,1/('Feat-Func-Development'!$AF$4:$EU$4&amp;'Feat-Func-Development'!$AF$5:$EU$5='aggregated FIP Data Prog2'!$A57&amp;'aggregated FIP Data Prog2'!$N$1),'Feat-Func-Development'!$AF$59:$EU$59)</f>
        <v>0</v>
      </c>
      <c r="Q57" s="48">
        <f>LOOKUP(2,1/('Feat-Func-Development'!$AF$4:$EU$4&amp;'Feat-Func-Development'!$AF$5:$EU$5='aggregated FIP Data Prog2'!$A57&amp;'aggregated FIP Data Prog2'!$N$1),'Feat-Func-Development'!$AF$60:$EU$60)</f>
        <v>0</v>
      </c>
      <c r="R57" s="48">
        <f>LOOKUP(2,1/('Feat-Func-Development'!$AF$4:$EU$4&amp;'Feat-Func-Development'!$AF$5:$EU$5='aggregated FIP Data Prog2'!$A57&amp;'aggregated FIP Data Prog2'!$N$1),'Feat-Func-Development'!$AF$61:$EU$61)</f>
        <v>0</v>
      </c>
      <c r="S57" s="48">
        <f>LOOKUP(2,1/('Feat-Func-Development'!$AF$4:$EU$4&amp;'Feat-Func-Development'!$AF$5:$EU$5='aggregated FIP Data Prog2'!$A57&amp;'aggregated FIP Data Prog2'!$N$1),'Feat-Func-Development'!$AF$62:$EU$62)</f>
        <v>1</v>
      </c>
      <c r="T57" s="48">
        <f>LOOKUP(2,1/('Feat-Func-Development'!$AF$4:$EU$4&amp;'Feat-Func-Development'!$AF$5:$EU$5='aggregated FIP Data Prog2'!$A57&amp;'aggregated FIP Data Prog2'!$N$1),'Feat-Func-Development'!$AF$63:$EU$63)</f>
        <v>1</v>
      </c>
      <c r="U57" s="48">
        <f>LOOKUP(2,1/('Feat-Func-Development'!$AF$4:$EU$4&amp;'Feat-Func-Development'!$AF$5:$EU$5='aggregated FIP Data Prog2'!$A57&amp;'aggregated FIP Data Prog2'!$N$1),'Feat-Func-Development'!$AF$64:$EU$64)</f>
        <v>3</v>
      </c>
      <c r="V57" s="29">
        <f>LOOKUP(2,1/('Feat-Func-Development'!$AF$4:$EU$4&amp;'Feat-Func-Development'!$AF$5:$EU$5='aggregated FIP Data Prog2'!$A57&amp;'aggregated FIP Data Prog2'!$V$1),'Feat-Func-Development'!$AF$57:$EU$57)</f>
        <v>0</v>
      </c>
      <c r="W57" s="29">
        <f>LOOKUP(2,1/('Feat-Func-Development'!$AF$4:$EU$4&amp;'Feat-Func-Development'!$AF$5:$EU$5='aggregated FIP Data Prog2'!$A57&amp;'aggregated FIP Data Prog2'!$V$1),'Feat-Func-Development'!$AF$58:$EU$58)</f>
        <v>0</v>
      </c>
      <c r="X57" s="29">
        <f>LOOKUP(2,1/('Feat-Func-Development'!$AF$4:$EU$4&amp;'Feat-Func-Development'!$AF$5:$EU$5='aggregated FIP Data Prog2'!$A57&amp;'aggregated FIP Data Prog2'!$V$1),'Feat-Func-Development'!$AF$59:$EU$59)</f>
        <v>0</v>
      </c>
      <c r="Y57" s="29">
        <f>LOOKUP(2,1/('Feat-Func-Development'!$AF$4:$EU$4&amp;'Feat-Func-Development'!$AF$5:$EU$5='aggregated FIP Data Prog2'!$A57&amp;'aggregated FIP Data Prog2'!$V$1),'Feat-Func-Development'!$AF$60:$EU$60)</f>
        <v>0</v>
      </c>
      <c r="Z57" s="29">
        <f>LOOKUP(2,1/('Feat-Func-Development'!$AF$4:$EU$4&amp;'Feat-Func-Development'!$AF$5:$EU$5='aggregated FIP Data Prog2'!$A57&amp;'aggregated FIP Data Prog2'!$V$1),'Feat-Func-Development'!$AF$61:$EU$61)</f>
        <v>5</v>
      </c>
      <c r="AA57" s="29">
        <f>LOOKUP(2,1/('Feat-Func-Development'!$AF$4:$EU$4&amp;'Feat-Func-Development'!$AF$5:$EU$5='aggregated FIP Data Prog2'!$A57&amp;'aggregated FIP Data Prog2'!$V$1),'Feat-Func-Development'!$AF$62:$EU$62)</f>
        <v>0</v>
      </c>
      <c r="AB57" s="29">
        <f>LOOKUP(2,1/('Feat-Func-Development'!$AF$4:$EU$4&amp;'Feat-Func-Development'!$AF$5:$EU$5='aggregated FIP Data Prog2'!$A57&amp;'aggregated FIP Data Prog2'!$V$1),'Feat-Func-Development'!$AF$63:$EU$63)</f>
        <v>0</v>
      </c>
      <c r="AC57" s="29">
        <f>LOOKUP(2,1/('Feat-Func-Development'!$AF$4:$EU$4&amp;'Feat-Func-Development'!$AF$5:$EU$5='aggregated FIP Data Prog2'!$A57&amp;'aggregated FIP Data Prog2'!$V$1),'Feat-Func-Development'!$AF$64:$EU$64)</f>
        <v>0</v>
      </c>
    </row>
    <row r="58" spans="1:29">
      <c r="A58" s="43">
        <f t="shared" si="9"/>
        <v>1643</v>
      </c>
      <c r="B58" s="53" t="str">
        <f>IF(C58="","",HLOOKUP(C58,'Configuration | Scaling'!$E$13:$Y$23,4,FALSE))</f>
        <v/>
      </c>
      <c r="C58" s="29" t="str">
        <f>IF(COUNTIF(C$4:C57,LOOKUP(A58,'Configuration | Scaling'!$E$16:$Y$16,_GPDS__List))=0,LOOKUP(A58,'Configuration | Scaling'!$E$16:$Y$16,_GPDS__List),"")</f>
        <v/>
      </c>
      <c r="D58" s="54"/>
      <c r="E58" s="45">
        <f t="shared" si="0"/>
        <v>1642</v>
      </c>
      <c r="F58" s="55">
        <f t="shared" si="1"/>
        <v>1</v>
      </c>
      <c r="G58" s="55">
        <f t="shared" si="2"/>
        <v>0</v>
      </c>
      <c r="H58" s="55">
        <f t="shared" si="3"/>
        <v>1</v>
      </c>
      <c r="I58" s="55">
        <f t="shared" si="4"/>
        <v>1</v>
      </c>
      <c r="J58" s="55">
        <f t="shared" si="5"/>
        <v>1</v>
      </c>
      <c r="K58" s="55">
        <f t="shared" si="6"/>
        <v>1</v>
      </c>
      <c r="L58" s="55">
        <f t="shared" si="7"/>
        <v>0.8</v>
      </c>
      <c r="M58" s="56">
        <f t="shared" si="8"/>
        <v>0</v>
      </c>
      <c r="N58" s="48">
        <f>LOOKUP(2,1/('Feat-Func-Development'!$AF$4:$EU$4&amp;'Feat-Func-Development'!$AF$5:$EU$5='aggregated FIP Data Prog2'!$A58&amp;'aggregated FIP Data Prog2'!$N$1),'Feat-Func-Development'!$AF$57:$EU$57)</f>
        <v>0</v>
      </c>
      <c r="O58" s="48">
        <f>LOOKUP(2,1/('Feat-Func-Development'!$AF$4:$EU$4&amp;'Feat-Func-Development'!$AF$5:$EU$5='aggregated FIP Data Prog2'!$A58&amp;'aggregated FIP Data Prog2'!$N$1),'Feat-Func-Development'!$AF$58:$EU$58)</f>
        <v>0</v>
      </c>
      <c r="P58" s="48">
        <f>LOOKUP(2,1/('Feat-Func-Development'!$AF$4:$EU$4&amp;'Feat-Func-Development'!$AF$5:$EU$5='aggregated FIP Data Prog2'!$A58&amp;'aggregated FIP Data Prog2'!$N$1),'Feat-Func-Development'!$AF$59:$EU$59)</f>
        <v>0</v>
      </c>
      <c r="Q58" s="48">
        <f>LOOKUP(2,1/('Feat-Func-Development'!$AF$4:$EU$4&amp;'Feat-Func-Development'!$AF$5:$EU$5='aggregated FIP Data Prog2'!$A58&amp;'aggregated FIP Data Prog2'!$N$1),'Feat-Func-Development'!$AF$60:$EU$60)</f>
        <v>0</v>
      </c>
      <c r="R58" s="48">
        <f>LOOKUP(2,1/('Feat-Func-Development'!$AF$4:$EU$4&amp;'Feat-Func-Development'!$AF$5:$EU$5='aggregated FIP Data Prog2'!$A58&amp;'aggregated FIP Data Prog2'!$N$1),'Feat-Func-Development'!$AF$61:$EU$61)</f>
        <v>0</v>
      </c>
      <c r="S58" s="48">
        <f>LOOKUP(2,1/('Feat-Func-Development'!$AF$4:$EU$4&amp;'Feat-Func-Development'!$AF$5:$EU$5='aggregated FIP Data Prog2'!$A58&amp;'aggregated FIP Data Prog2'!$N$1),'Feat-Func-Development'!$AF$62:$EU$62)</f>
        <v>1</v>
      </c>
      <c r="T58" s="48">
        <f>LOOKUP(2,1/('Feat-Func-Development'!$AF$4:$EU$4&amp;'Feat-Func-Development'!$AF$5:$EU$5='aggregated FIP Data Prog2'!$A58&amp;'aggregated FIP Data Prog2'!$N$1),'Feat-Func-Development'!$AF$63:$EU$63)</f>
        <v>1</v>
      </c>
      <c r="U58" s="48">
        <f>LOOKUP(2,1/('Feat-Func-Development'!$AF$4:$EU$4&amp;'Feat-Func-Development'!$AF$5:$EU$5='aggregated FIP Data Prog2'!$A58&amp;'aggregated FIP Data Prog2'!$N$1),'Feat-Func-Development'!$AF$64:$EU$64)</f>
        <v>3</v>
      </c>
      <c r="V58" s="29">
        <f>LOOKUP(2,1/('Feat-Func-Development'!$AF$4:$EU$4&amp;'Feat-Func-Development'!$AF$5:$EU$5='aggregated FIP Data Prog2'!$A58&amp;'aggregated FIP Data Prog2'!$V$1),'Feat-Func-Development'!$AF$57:$EU$57)</f>
        <v>0</v>
      </c>
      <c r="W58" s="29">
        <f>LOOKUP(2,1/('Feat-Func-Development'!$AF$4:$EU$4&amp;'Feat-Func-Development'!$AF$5:$EU$5='aggregated FIP Data Prog2'!$A58&amp;'aggregated FIP Data Prog2'!$V$1),'Feat-Func-Development'!$AF$58:$EU$58)</f>
        <v>0</v>
      </c>
      <c r="X58" s="29">
        <f>LOOKUP(2,1/('Feat-Func-Development'!$AF$4:$EU$4&amp;'Feat-Func-Development'!$AF$5:$EU$5='aggregated FIP Data Prog2'!$A58&amp;'aggregated FIP Data Prog2'!$V$1),'Feat-Func-Development'!$AF$59:$EU$59)</f>
        <v>0</v>
      </c>
      <c r="Y58" s="29">
        <f>LOOKUP(2,1/('Feat-Func-Development'!$AF$4:$EU$4&amp;'Feat-Func-Development'!$AF$5:$EU$5='aggregated FIP Data Prog2'!$A58&amp;'aggregated FIP Data Prog2'!$V$1),'Feat-Func-Development'!$AF$60:$EU$60)</f>
        <v>0</v>
      </c>
      <c r="Z58" s="29">
        <f>LOOKUP(2,1/('Feat-Func-Development'!$AF$4:$EU$4&amp;'Feat-Func-Development'!$AF$5:$EU$5='aggregated FIP Data Prog2'!$A58&amp;'aggregated FIP Data Prog2'!$V$1),'Feat-Func-Development'!$AF$61:$EU$61)</f>
        <v>5</v>
      </c>
      <c r="AA58" s="29">
        <f>LOOKUP(2,1/('Feat-Func-Development'!$AF$4:$EU$4&amp;'Feat-Func-Development'!$AF$5:$EU$5='aggregated FIP Data Prog2'!$A58&amp;'aggregated FIP Data Prog2'!$V$1),'Feat-Func-Development'!$AF$62:$EU$62)</f>
        <v>0</v>
      </c>
      <c r="AB58" s="29">
        <f>LOOKUP(2,1/('Feat-Func-Development'!$AF$4:$EU$4&amp;'Feat-Func-Development'!$AF$5:$EU$5='aggregated FIP Data Prog2'!$A58&amp;'aggregated FIP Data Prog2'!$V$1),'Feat-Func-Development'!$AF$63:$EU$63)</f>
        <v>0</v>
      </c>
      <c r="AC58" s="29">
        <f>LOOKUP(2,1/('Feat-Func-Development'!$AF$4:$EU$4&amp;'Feat-Func-Development'!$AF$5:$EU$5='aggregated FIP Data Prog2'!$A58&amp;'aggregated FIP Data Prog2'!$V$1),'Feat-Func-Development'!$AF$64:$EU$64)</f>
        <v>0</v>
      </c>
    </row>
    <row r="59" spans="1:29">
      <c r="A59" s="43">
        <f t="shared" si="9"/>
        <v>1674</v>
      </c>
      <c r="B59" s="53" t="str">
        <f>IF(C59="","",HLOOKUP(C59,'Configuration | Scaling'!$E$13:$Y$23,4,FALSE))</f>
        <v/>
      </c>
      <c r="C59" s="29" t="str">
        <f>IF(COUNTIF(C$4:C58,LOOKUP(A59,'Configuration | Scaling'!$E$16:$Y$16,_GPDS__List))=0,LOOKUP(A59,'Configuration | Scaling'!$E$16:$Y$16,_GPDS__List),"")</f>
        <v/>
      </c>
      <c r="D59" s="54"/>
      <c r="E59" s="45">
        <f t="shared" si="0"/>
        <v>1673</v>
      </c>
      <c r="F59" s="55">
        <f t="shared" si="1"/>
        <v>1</v>
      </c>
      <c r="G59" s="55">
        <f t="shared" si="2"/>
        <v>0</v>
      </c>
      <c r="H59" s="55">
        <f t="shared" si="3"/>
        <v>1</v>
      </c>
      <c r="I59" s="55">
        <f t="shared" si="4"/>
        <v>1</v>
      </c>
      <c r="J59" s="55">
        <f t="shared" si="5"/>
        <v>1</v>
      </c>
      <c r="K59" s="55">
        <f t="shared" si="6"/>
        <v>1</v>
      </c>
      <c r="L59" s="55">
        <f t="shared" si="7"/>
        <v>0.8</v>
      </c>
      <c r="M59" s="56">
        <f t="shared" si="8"/>
        <v>0</v>
      </c>
      <c r="N59" s="48">
        <f>LOOKUP(2,1/('Feat-Func-Development'!$AF$4:$EU$4&amp;'Feat-Func-Development'!$AF$5:$EU$5='aggregated FIP Data Prog2'!$A59&amp;'aggregated FIP Data Prog2'!$N$1),'Feat-Func-Development'!$AF$57:$EU$57)</f>
        <v>0</v>
      </c>
      <c r="O59" s="48">
        <f>LOOKUP(2,1/('Feat-Func-Development'!$AF$4:$EU$4&amp;'Feat-Func-Development'!$AF$5:$EU$5='aggregated FIP Data Prog2'!$A59&amp;'aggregated FIP Data Prog2'!$N$1),'Feat-Func-Development'!$AF$58:$EU$58)</f>
        <v>0</v>
      </c>
      <c r="P59" s="48">
        <f>LOOKUP(2,1/('Feat-Func-Development'!$AF$4:$EU$4&amp;'Feat-Func-Development'!$AF$5:$EU$5='aggregated FIP Data Prog2'!$A59&amp;'aggregated FIP Data Prog2'!$N$1),'Feat-Func-Development'!$AF$59:$EU$59)</f>
        <v>0</v>
      </c>
      <c r="Q59" s="48">
        <f>LOOKUP(2,1/('Feat-Func-Development'!$AF$4:$EU$4&amp;'Feat-Func-Development'!$AF$5:$EU$5='aggregated FIP Data Prog2'!$A59&amp;'aggregated FIP Data Prog2'!$N$1),'Feat-Func-Development'!$AF$60:$EU$60)</f>
        <v>0</v>
      </c>
      <c r="R59" s="48">
        <f>LOOKUP(2,1/('Feat-Func-Development'!$AF$4:$EU$4&amp;'Feat-Func-Development'!$AF$5:$EU$5='aggregated FIP Data Prog2'!$A59&amp;'aggregated FIP Data Prog2'!$N$1),'Feat-Func-Development'!$AF$61:$EU$61)</f>
        <v>0</v>
      </c>
      <c r="S59" s="48">
        <f>LOOKUP(2,1/('Feat-Func-Development'!$AF$4:$EU$4&amp;'Feat-Func-Development'!$AF$5:$EU$5='aggregated FIP Data Prog2'!$A59&amp;'aggregated FIP Data Prog2'!$N$1),'Feat-Func-Development'!$AF$62:$EU$62)</f>
        <v>1</v>
      </c>
      <c r="T59" s="48">
        <f>LOOKUP(2,1/('Feat-Func-Development'!$AF$4:$EU$4&amp;'Feat-Func-Development'!$AF$5:$EU$5='aggregated FIP Data Prog2'!$A59&amp;'aggregated FIP Data Prog2'!$N$1),'Feat-Func-Development'!$AF$63:$EU$63)</f>
        <v>1</v>
      </c>
      <c r="U59" s="48">
        <f>LOOKUP(2,1/('Feat-Func-Development'!$AF$4:$EU$4&amp;'Feat-Func-Development'!$AF$5:$EU$5='aggregated FIP Data Prog2'!$A59&amp;'aggregated FIP Data Prog2'!$N$1),'Feat-Func-Development'!$AF$64:$EU$64)</f>
        <v>3</v>
      </c>
      <c r="V59" s="29">
        <f>LOOKUP(2,1/('Feat-Func-Development'!$AF$4:$EU$4&amp;'Feat-Func-Development'!$AF$5:$EU$5='aggregated FIP Data Prog2'!$A59&amp;'aggregated FIP Data Prog2'!$V$1),'Feat-Func-Development'!$AF$57:$EU$57)</f>
        <v>0</v>
      </c>
      <c r="W59" s="29">
        <f>LOOKUP(2,1/('Feat-Func-Development'!$AF$4:$EU$4&amp;'Feat-Func-Development'!$AF$5:$EU$5='aggregated FIP Data Prog2'!$A59&amp;'aggregated FIP Data Prog2'!$V$1),'Feat-Func-Development'!$AF$58:$EU$58)</f>
        <v>0</v>
      </c>
      <c r="X59" s="29">
        <f>LOOKUP(2,1/('Feat-Func-Development'!$AF$4:$EU$4&amp;'Feat-Func-Development'!$AF$5:$EU$5='aggregated FIP Data Prog2'!$A59&amp;'aggregated FIP Data Prog2'!$V$1),'Feat-Func-Development'!$AF$59:$EU$59)</f>
        <v>0</v>
      </c>
      <c r="Y59" s="29">
        <f>LOOKUP(2,1/('Feat-Func-Development'!$AF$4:$EU$4&amp;'Feat-Func-Development'!$AF$5:$EU$5='aggregated FIP Data Prog2'!$A59&amp;'aggregated FIP Data Prog2'!$V$1),'Feat-Func-Development'!$AF$60:$EU$60)</f>
        <v>0</v>
      </c>
      <c r="Z59" s="29">
        <f>LOOKUP(2,1/('Feat-Func-Development'!$AF$4:$EU$4&amp;'Feat-Func-Development'!$AF$5:$EU$5='aggregated FIP Data Prog2'!$A59&amp;'aggregated FIP Data Prog2'!$V$1),'Feat-Func-Development'!$AF$61:$EU$61)</f>
        <v>5</v>
      </c>
      <c r="AA59" s="29">
        <f>LOOKUP(2,1/('Feat-Func-Development'!$AF$4:$EU$4&amp;'Feat-Func-Development'!$AF$5:$EU$5='aggregated FIP Data Prog2'!$A59&amp;'aggregated FIP Data Prog2'!$V$1),'Feat-Func-Development'!$AF$62:$EU$62)</f>
        <v>0</v>
      </c>
      <c r="AB59" s="29">
        <f>LOOKUP(2,1/('Feat-Func-Development'!$AF$4:$EU$4&amp;'Feat-Func-Development'!$AF$5:$EU$5='aggregated FIP Data Prog2'!$A59&amp;'aggregated FIP Data Prog2'!$V$1),'Feat-Func-Development'!$AF$63:$EU$63)</f>
        <v>0</v>
      </c>
      <c r="AC59" s="29">
        <f>LOOKUP(2,1/('Feat-Func-Development'!$AF$4:$EU$4&amp;'Feat-Func-Development'!$AF$5:$EU$5='aggregated FIP Data Prog2'!$A59&amp;'aggregated FIP Data Prog2'!$V$1),'Feat-Func-Development'!$AF$64:$EU$64)</f>
        <v>0</v>
      </c>
    </row>
    <row r="60" spans="1:29">
      <c r="A60" s="43">
        <f t="shared" si="9"/>
        <v>1705</v>
      </c>
      <c r="B60" s="53" t="str">
        <f>IF(C60="","",HLOOKUP(C60,'Configuration | Scaling'!$E$13:$Y$23,4,FALSE))</f>
        <v/>
      </c>
      <c r="C60" s="29" t="str">
        <f>IF(COUNTIF(C$4:C59,LOOKUP(A60,'Configuration | Scaling'!$E$16:$Y$16,_GPDS__List))=0,LOOKUP(A60,'Configuration | Scaling'!$E$16:$Y$16,_GPDS__List),"")</f>
        <v/>
      </c>
      <c r="D60" s="54"/>
      <c r="E60" s="45">
        <f t="shared" si="0"/>
        <v>1704</v>
      </c>
      <c r="F60" s="55">
        <f t="shared" si="1"/>
        <v>1</v>
      </c>
      <c r="G60" s="55">
        <f t="shared" si="2"/>
        <v>0</v>
      </c>
      <c r="H60" s="55">
        <f t="shared" si="3"/>
        <v>1</v>
      </c>
      <c r="I60" s="55">
        <f t="shared" si="4"/>
        <v>1</v>
      </c>
      <c r="J60" s="55">
        <f t="shared" si="5"/>
        <v>1</v>
      </c>
      <c r="K60" s="55">
        <f t="shared" si="6"/>
        <v>1</v>
      </c>
      <c r="L60" s="55">
        <f t="shared" si="7"/>
        <v>0.8</v>
      </c>
      <c r="M60" s="56">
        <f t="shared" si="8"/>
        <v>0</v>
      </c>
      <c r="N60" s="48">
        <f>LOOKUP(2,1/('Feat-Func-Development'!$AF$4:$EU$4&amp;'Feat-Func-Development'!$AF$5:$EU$5='aggregated FIP Data Prog2'!$A60&amp;'aggregated FIP Data Prog2'!$N$1),'Feat-Func-Development'!$AF$57:$EU$57)</f>
        <v>0</v>
      </c>
      <c r="O60" s="48">
        <f>LOOKUP(2,1/('Feat-Func-Development'!$AF$4:$EU$4&amp;'Feat-Func-Development'!$AF$5:$EU$5='aggregated FIP Data Prog2'!$A60&amp;'aggregated FIP Data Prog2'!$N$1),'Feat-Func-Development'!$AF$58:$EU$58)</f>
        <v>0</v>
      </c>
      <c r="P60" s="48">
        <f>LOOKUP(2,1/('Feat-Func-Development'!$AF$4:$EU$4&amp;'Feat-Func-Development'!$AF$5:$EU$5='aggregated FIP Data Prog2'!$A60&amp;'aggregated FIP Data Prog2'!$N$1),'Feat-Func-Development'!$AF$59:$EU$59)</f>
        <v>0</v>
      </c>
      <c r="Q60" s="48">
        <f>LOOKUP(2,1/('Feat-Func-Development'!$AF$4:$EU$4&amp;'Feat-Func-Development'!$AF$5:$EU$5='aggregated FIP Data Prog2'!$A60&amp;'aggregated FIP Data Prog2'!$N$1),'Feat-Func-Development'!$AF$60:$EU$60)</f>
        <v>0</v>
      </c>
      <c r="R60" s="48">
        <f>LOOKUP(2,1/('Feat-Func-Development'!$AF$4:$EU$4&amp;'Feat-Func-Development'!$AF$5:$EU$5='aggregated FIP Data Prog2'!$A60&amp;'aggregated FIP Data Prog2'!$N$1),'Feat-Func-Development'!$AF$61:$EU$61)</f>
        <v>0</v>
      </c>
      <c r="S60" s="48">
        <f>LOOKUP(2,1/('Feat-Func-Development'!$AF$4:$EU$4&amp;'Feat-Func-Development'!$AF$5:$EU$5='aggregated FIP Data Prog2'!$A60&amp;'aggregated FIP Data Prog2'!$N$1),'Feat-Func-Development'!$AF$62:$EU$62)</f>
        <v>1</v>
      </c>
      <c r="T60" s="48">
        <f>LOOKUP(2,1/('Feat-Func-Development'!$AF$4:$EU$4&amp;'Feat-Func-Development'!$AF$5:$EU$5='aggregated FIP Data Prog2'!$A60&amp;'aggregated FIP Data Prog2'!$N$1),'Feat-Func-Development'!$AF$63:$EU$63)</f>
        <v>1</v>
      </c>
      <c r="U60" s="48">
        <f>LOOKUP(2,1/('Feat-Func-Development'!$AF$4:$EU$4&amp;'Feat-Func-Development'!$AF$5:$EU$5='aggregated FIP Data Prog2'!$A60&amp;'aggregated FIP Data Prog2'!$N$1),'Feat-Func-Development'!$AF$64:$EU$64)</f>
        <v>3</v>
      </c>
      <c r="V60" s="29">
        <f>LOOKUP(2,1/('Feat-Func-Development'!$AF$4:$EU$4&amp;'Feat-Func-Development'!$AF$5:$EU$5='aggregated FIP Data Prog2'!$A60&amp;'aggregated FIP Data Prog2'!$V$1),'Feat-Func-Development'!$AF$57:$EU$57)</f>
        <v>0</v>
      </c>
      <c r="W60" s="29">
        <f>LOOKUP(2,1/('Feat-Func-Development'!$AF$4:$EU$4&amp;'Feat-Func-Development'!$AF$5:$EU$5='aggregated FIP Data Prog2'!$A60&amp;'aggregated FIP Data Prog2'!$V$1),'Feat-Func-Development'!$AF$58:$EU$58)</f>
        <v>0</v>
      </c>
      <c r="X60" s="29">
        <f>LOOKUP(2,1/('Feat-Func-Development'!$AF$4:$EU$4&amp;'Feat-Func-Development'!$AF$5:$EU$5='aggregated FIP Data Prog2'!$A60&amp;'aggregated FIP Data Prog2'!$V$1),'Feat-Func-Development'!$AF$59:$EU$59)</f>
        <v>0</v>
      </c>
      <c r="Y60" s="29">
        <f>LOOKUP(2,1/('Feat-Func-Development'!$AF$4:$EU$4&amp;'Feat-Func-Development'!$AF$5:$EU$5='aggregated FIP Data Prog2'!$A60&amp;'aggregated FIP Data Prog2'!$V$1),'Feat-Func-Development'!$AF$60:$EU$60)</f>
        <v>0</v>
      </c>
      <c r="Z60" s="29">
        <f>LOOKUP(2,1/('Feat-Func-Development'!$AF$4:$EU$4&amp;'Feat-Func-Development'!$AF$5:$EU$5='aggregated FIP Data Prog2'!$A60&amp;'aggregated FIP Data Prog2'!$V$1),'Feat-Func-Development'!$AF$61:$EU$61)</f>
        <v>5</v>
      </c>
      <c r="AA60" s="29">
        <f>LOOKUP(2,1/('Feat-Func-Development'!$AF$4:$EU$4&amp;'Feat-Func-Development'!$AF$5:$EU$5='aggregated FIP Data Prog2'!$A60&amp;'aggregated FIP Data Prog2'!$V$1),'Feat-Func-Development'!$AF$62:$EU$62)</f>
        <v>0</v>
      </c>
      <c r="AB60" s="29">
        <f>LOOKUP(2,1/('Feat-Func-Development'!$AF$4:$EU$4&amp;'Feat-Func-Development'!$AF$5:$EU$5='aggregated FIP Data Prog2'!$A60&amp;'aggregated FIP Data Prog2'!$V$1),'Feat-Func-Development'!$AF$63:$EU$63)</f>
        <v>0</v>
      </c>
      <c r="AC60" s="29">
        <f>LOOKUP(2,1/('Feat-Func-Development'!$AF$4:$EU$4&amp;'Feat-Func-Development'!$AF$5:$EU$5='aggregated FIP Data Prog2'!$A60&amp;'aggregated FIP Data Prog2'!$V$1),'Feat-Func-Development'!$AF$64:$EU$64)</f>
        <v>0</v>
      </c>
    </row>
    <row r="61" spans="1:29">
      <c r="A61" s="43">
        <f t="shared" si="9"/>
        <v>1735</v>
      </c>
      <c r="B61" s="53" t="str">
        <f>IF(C61="","",HLOOKUP(C61,'Configuration | Scaling'!$E$13:$Y$23,4,FALSE))</f>
        <v/>
      </c>
      <c r="C61" s="29" t="str">
        <f>IF(COUNTIF(C$4:C60,LOOKUP(A61,'Configuration | Scaling'!$E$16:$Y$16,_GPDS__List))=0,LOOKUP(A61,'Configuration | Scaling'!$E$16:$Y$16,_GPDS__List),"")</f>
        <v/>
      </c>
      <c r="D61" s="54"/>
      <c r="E61" s="45">
        <f t="shared" si="0"/>
        <v>1734</v>
      </c>
      <c r="F61" s="55">
        <f t="shared" si="1"/>
        <v>1</v>
      </c>
      <c r="G61" s="55">
        <f t="shared" si="2"/>
        <v>0</v>
      </c>
      <c r="H61" s="55">
        <f t="shared" si="3"/>
        <v>1</v>
      </c>
      <c r="I61" s="55">
        <f t="shared" si="4"/>
        <v>1</v>
      </c>
      <c r="J61" s="55">
        <f t="shared" si="5"/>
        <v>1</v>
      </c>
      <c r="K61" s="55">
        <f t="shared" si="6"/>
        <v>1</v>
      </c>
      <c r="L61" s="55">
        <f t="shared" si="7"/>
        <v>0.8</v>
      </c>
      <c r="M61" s="56">
        <f t="shared" si="8"/>
        <v>0</v>
      </c>
      <c r="N61" s="48">
        <f>LOOKUP(2,1/('Feat-Func-Development'!$AF$4:$EU$4&amp;'Feat-Func-Development'!$AF$5:$EU$5='aggregated FIP Data Prog2'!$A61&amp;'aggregated FIP Data Prog2'!$N$1),'Feat-Func-Development'!$AF$57:$EU$57)</f>
        <v>0</v>
      </c>
      <c r="O61" s="48">
        <f>LOOKUP(2,1/('Feat-Func-Development'!$AF$4:$EU$4&amp;'Feat-Func-Development'!$AF$5:$EU$5='aggregated FIP Data Prog2'!$A61&amp;'aggregated FIP Data Prog2'!$N$1),'Feat-Func-Development'!$AF$58:$EU$58)</f>
        <v>0</v>
      </c>
      <c r="P61" s="48">
        <f>LOOKUP(2,1/('Feat-Func-Development'!$AF$4:$EU$4&amp;'Feat-Func-Development'!$AF$5:$EU$5='aggregated FIP Data Prog2'!$A61&amp;'aggregated FIP Data Prog2'!$N$1),'Feat-Func-Development'!$AF$59:$EU$59)</f>
        <v>0</v>
      </c>
      <c r="Q61" s="48">
        <f>LOOKUP(2,1/('Feat-Func-Development'!$AF$4:$EU$4&amp;'Feat-Func-Development'!$AF$5:$EU$5='aggregated FIP Data Prog2'!$A61&amp;'aggregated FIP Data Prog2'!$N$1),'Feat-Func-Development'!$AF$60:$EU$60)</f>
        <v>0</v>
      </c>
      <c r="R61" s="48">
        <f>LOOKUP(2,1/('Feat-Func-Development'!$AF$4:$EU$4&amp;'Feat-Func-Development'!$AF$5:$EU$5='aggregated FIP Data Prog2'!$A61&amp;'aggregated FIP Data Prog2'!$N$1),'Feat-Func-Development'!$AF$61:$EU$61)</f>
        <v>0</v>
      </c>
      <c r="S61" s="48">
        <f>LOOKUP(2,1/('Feat-Func-Development'!$AF$4:$EU$4&amp;'Feat-Func-Development'!$AF$5:$EU$5='aggregated FIP Data Prog2'!$A61&amp;'aggregated FIP Data Prog2'!$N$1),'Feat-Func-Development'!$AF$62:$EU$62)</f>
        <v>1</v>
      </c>
      <c r="T61" s="48">
        <f>LOOKUP(2,1/('Feat-Func-Development'!$AF$4:$EU$4&amp;'Feat-Func-Development'!$AF$5:$EU$5='aggregated FIP Data Prog2'!$A61&amp;'aggregated FIP Data Prog2'!$N$1),'Feat-Func-Development'!$AF$63:$EU$63)</f>
        <v>1</v>
      </c>
      <c r="U61" s="48">
        <f>LOOKUP(2,1/('Feat-Func-Development'!$AF$4:$EU$4&amp;'Feat-Func-Development'!$AF$5:$EU$5='aggregated FIP Data Prog2'!$A61&amp;'aggregated FIP Data Prog2'!$N$1),'Feat-Func-Development'!$AF$64:$EU$64)</f>
        <v>3</v>
      </c>
      <c r="V61" s="29">
        <f>LOOKUP(2,1/('Feat-Func-Development'!$AF$4:$EU$4&amp;'Feat-Func-Development'!$AF$5:$EU$5='aggregated FIP Data Prog2'!$A61&amp;'aggregated FIP Data Prog2'!$V$1),'Feat-Func-Development'!$AF$57:$EU$57)</f>
        <v>0</v>
      </c>
      <c r="W61" s="29">
        <f>LOOKUP(2,1/('Feat-Func-Development'!$AF$4:$EU$4&amp;'Feat-Func-Development'!$AF$5:$EU$5='aggregated FIP Data Prog2'!$A61&amp;'aggregated FIP Data Prog2'!$V$1),'Feat-Func-Development'!$AF$58:$EU$58)</f>
        <v>0</v>
      </c>
      <c r="X61" s="29">
        <f>LOOKUP(2,1/('Feat-Func-Development'!$AF$4:$EU$4&amp;'Feat-Func-Development'!$AF$5:$EU$5='aggregated FIP Data Prog2'!$A61&amp;'aggregated FIP Data Prog2'!$V$1),'Feat-Func-Development'!$AF$59:$EU$59)</f>
        <v>0</v>
      </c>
      <c r="Y61" s="29">
        <f>LOOKUP(2,1/('Feat-Func-Development'!$AF$4:$EU$4&amp;'Feat-Func-Development'!$AF$5:$EU$5='aggregated FIP Data Prog2'!$A61&amp;'aggregated FIP Data Prog2'!$V$1),'Feat-Func-Development'!$AF$60:$EU$60)</f>
        <v>0</v>
      </c>
      <c r="Z61" s="29">
        <f>LOOKUP(2,1/('Feat-Func-Development'!$AF$4:$EU$4&amp;'Feat-Func-Development'!$AF$5:$EU$5='aggregated FIP Data Prog2'!$A61&amp;'aggregated FIP Data Prog2'!$V$1),'Feat-Func-Development'!$AF$61:$EU$61)</f>
        <v>5</v>
      </c>
      <c r="AA61" s="29">
        <f>LOOKUP(2,1/('Feat-Func-Development'!$AF$4:$EU$4&amp;'Feat-Func-Development'!$AF$5:$EU$5='aggregated FIP Data Prog2'!$A61&amp;'aggregated FIP Data Prog2'!$V$1),'Feat-Func-Development'!$AF$62:$EU$62)</f>
        <v>0</v>
      </c>
      <c r="AB61" s="29">
        <f>LOOKUP(2,1/('Feat-Func-Development'!$AF$4:$EU$4&amp;'Feat-Func-Development'!$AF$5:$EU$5='aggregated FIP Data Prog2'!$A61&amp;'aggregated FIP Data Prog2'!$V$1),'Feat-Func-Development'!$AF$63:$EU$63)</f>
        <v>0</v>
      </c>
      <c r="AC61" s="29">
        <f>LOOKUP(2,1/('Feat-Func-Development'!$AF$4:$EU$4&amp;'Feat-Func-Development'!$AF$5:$EU$5='aggregated FIP Data Prog2'!$A61&amp;'aggregated FIP Data Prog2'!$V$1),'Feat-Func-Development'!$AF$64:$EU$64)</f>
        <v>0</v>
      </c>
    </row>
    <row r="62" spans="1:29">
      <c r="A62" s="43">
        <f t="shared" si="9"/>
        <v>1766</v>
      </c>
      <c r="B62" s="53" t="str">
        <f>IF(C62="","",HLOOKUP(C62,'Configuration | Scaling'!$E$13:$Y$23,4,FALSE))</f>
        <v/>
      </c>
      <c r="C62" s="29" t="str">
        <f>IF(COUNTIF(C$4:C61,LOOKUP(A62,'Configuration | Scaling'!$E$16:$Y$16,_GPDS__List))=0,LOOKUP(A62,'Configuration | Scaling'!$E$16:$Y$16,_GPDS__List),"")</f>
        <v/>
      </c>
      <c r="D62" s="54"/>
      <c r="E62" s="45">
        <f t="shared" si="0"/>
        <v>1765</v>
      </c>
      <c r="F62" s="55">
        <f t="shared" si="1"/>
        <v>1</v>
      </c>
      <c r="G62" s="55">
        <f t="shared" si="2"/>
        <v>0</v>
      </c>
      <c r="H62" s="55">
        <f t="shared" si="3"/>
        <v>1</v>
      </c>
      <c r="I62" s="55">
        <f t="shared" si="4"/>
        <v>1</v>
      </c>
      <c r="J62" s="55">
        <f t="shared" si="5"/>
        <v>1</v>
      </c>
      <c r="K62" s="55">
        <f t="shared" si="6"/>
        <v>1</v>
      </c>
      <c r="L62" s="55">
        <f t="shared" si="7"/>
        <v>0.8</v>
      </c>
      <c r="M62" s="56">
        <f t="shared" si="8"/>
        <v>0</v>
      </c>
      <c r="N62" s="48">
        <f>LOOKUP(2,1/('Feat-Func-Development'!$AF$4:$EU$4&amp;'Feat-Func-Development'!$AF$5:$EU$5='aggregated FIP Data Prog2'!$A62&amp;'aggregated FIP Data Prog2'!$N$1),'Feat-Func-Development'!$AF$57:$EU$57)</f>
        <v>0</v>
      </c>
      <c r="O62" s="48">
        <f>LOOKUP(2,1/('Feat-Func-Development'!$AF$4:$EU$4&amp;'Feat-Func-Development'!$AF$5:$EU$5='aggregated FIP Data Prog2'!$A62&amp;'aggregated FIP Data Prog2'!$N$1),'Feat-Func-Development'!$AF$58:$EU$58)</f>
        <v>0</v>
      </c>
      <c r="P62" s="48">
        <f>LOOKUP(2,1/('Feat-Func-Development'!$AF$4:$EU$4&amp;'Feat-Func-Development'!$AF$5:$EU$5='aggregated FIP Data Prog2'!$A62&amp;'aggregated FIP Data Prog2'!$N$1),'Feat-Func-Development'!$AF$59:$EU$59)</f>
        <v>0</v>
      </c>
      <c r="Q62" s="48">
        <f>LOOKUP(2,1/('Feat-Func-Development'!$AF$4:$EU$4&amp;'Feat-Func-Development'!$AF$5:$EU$5='aggregated FIP Data Prog2'!$A62&amp;'aggregated FIP Data Prog2'!$N$1),'Feat-Func-Development'!$AF$60:$EU$60)</f>
        <v>0</v>
      </c>
      <c r="R62" s="48">
        <f>LOOKUP(2,1/('Feat-Func-Development'!$AF$4:$EU$4&amp;'Feat-Func-Development'!$AF$5:$EU$5='aggregated FIP Data Prog2'!$A62&amp;'aggregated FIP Data Prog2'!$N$1),'Feat-Func-Development'!$AF$61:$EU$61)</f>
        <v>0</v>
      </c>
      <c r="S62" s="48">
        <f>LOOKUP(2,1/('Feat-Func-Development'!$AF$4:$EU$4&amp;'Feat-Func-Development'!$AF$5:$EU$5='aggregated FIP Data Prog2'!$A62&amp;'aggregated FIP Data Prog2'!$N$1),'Feat-Func-Development'!$AF$62:$EU$62)</f>
        <v>1</v>
      </c>
      <c r="T62" s="48">
        <f>LOOKUP(2,1/('Feat-Func-Development'!$AF$4:$EU$4&amp;'Feat-Func-Development'!$AF$5:$EU$5='aggregated FIP Data Prog2'!$A62&amp;'aggregated FIP Data Prog2'!$N$1),'Feat-Func-Development'!$AF$63:$EU$63)</f>
        <v>1</v>
      </c>
      <c r="U62" s="48">
        <f>LOOKUP(2,1/('Feat-Func-Development'!$AF$4:$EU$4&amp;'Feat-Func-Development'!$AF$5:$EU$5='aggregated FIP Data Prog2'!$A62&amp;'aggregated FIP Data Prog2'!$N$1),'Feat-Func-Development'!$AF$64:$EU$64)</f>
        <v>3</v>
      </c>
      <c r="V62" s="29">
        <f>LOOKUP(2,1/('Feat-Func-Development'!$AF$4:$EU$4&amp;'Feat-Func-Development'!$AF$5:$EU$5='aggregated FIP Data Prog2'!$A62&amp;'aggregated FIP Data Prog2'!$V$1),'Feat-Func-Development'!$AF$57:$EU$57)</f>
        <v>0</v>
      </c>
      <c r="W62" s="29">
        <f>LOOKUP(2,1/('Feat-Func-Development'!$AF$4:$EU$4&amp;'Feat-Func-Development'!$AF$5:$EU$5='aggregated FIP Data Prog2'!$A62&amp;'aggregated FIP Data Prog2'!$V$1),'Feat-Func-Development'!$AF$58:$EU$58)</f>
        <v>0</v>
      </c>
      <c r="X62" s="29">
        <f>LOOKUP(2,1/('Feat-Func-Development'!$AF$4:$EU$4&amp;'Feat-Func-Development'!$AF$5:$EU$5='aggregated FIP Data Prog2'!$A62&amp;'aggregated FIP Data Prog2'!$V$1),'Feat-Func-Development'!$AF$59:$EU$59)</f>
        <v>0</v>
      </c>
      <c r="Y62" s="29">
        <f>LOOKUP(2,1/('Feat-Func-Development'!$AF$4:$EU$4&amp;'Feat-Func-Development'!$AF$5:$EU$5='aggregated FIP Data Prog2'!$A62&amp;'aggregated FIP Data Prog2'!$V$1),'Feat-Func-Development'!$AF$60:$EU$60)</f>
        <v>0</v>
      </c>
      <c r="Z62" s="29">
        <f>LOOKUP(2,1/('Feat-Func-Development'!$AF$4:$EU$4&amp;'Feat-Func-Development'!$AF$5:$EU$5='aggregated FIP Data Prog2'!$A62&amp;'aggregated FIP Data Prog2'!$V$1),'Feat-Func-Development'!$AF$61:$EU$61)</f>
        <v>5</v>
      </c>
      <c r="AA62" s="29">
        <f>LOOKUP(2,1/('Feat-Func-Development'!$AF$4:$EU$4&amp;'Feat-Func-Development'!$AF$5:$EU$5='aggregated FIP Data Prog2'!$A62&amp;'aggregated FIP Data Prog2'!$V$1),'Feat-Func-Development'!$AF$62:$EU$62)</f>
        <v>0</v>
      </c>
      <c r="AB62" s="29">
        <f>LOOKUP(2,1/('Feat-Func-Development'!$AF$4:$EU$4&amp;'Feat-Func-Development'!$AF$5:$EU$5='aggregated FIP Data Prog2'!$A62&amp;'aggregated FIP Data Prog2'!$V$1),'Feat-Func-Development'!$AF$63:$EU$63)</f>
        <v>0</v>
      </c>
      <c r="AC62" s="29">
        <f>LOOKUP(2,1/('Feat-Func-Development'!$AF$4:$EU$4&amp;'Feat-Func-Development'!$AF$5:$EU$5='aggregated FIP Data Prog2'!$A62&amp;'aggregated FIP Data Prog2'!$V$1),'Feat-Func-Development'!$AF$64:$EU$64)</f>
        <v>0</v>
      </c>
    </row>
    <row r="63" spans="1:29" ht="13.5" thickBot="1">
      <c r="A63" s="43">
        <f t="shared" si="9"/>
        <v>1796</v>
      </c>
      <c r="B63" s="57" t="str">
        <f>IF(C63="","",HLOOKUP(C63,'Configuration | Scaling'!$E$13:$Y$23,4,FALSE))</f>
        <v/>
      </c>
      <c r="C63" s="58" t="str">
        <f>IF(COUNTIF(C$4:C62,LOOKUP(A63,'Configuration | Scaling'!$E$16:$Y$16,_GPDS__List))=0,LOOKUP(A63,'Configuration | Scaling'!$E$16:$Y$16,_GPDS__List),"")</f>
        <v/>
      </c>
      <c r="D63" s="59"/>
      <c r="E63" s="45">
        <f t="shared" si="0"/>
        <v>1795</v>
      </c>
      <c r="F63" s="60">
        <f t="shared" si="1"/>
        <v>1</v>
      </c>
      <c r="G63" s="60">
        <f t="shared" si="2"/>
        <v>0</v>
      </c>
      <c r="H63" s="60">
        <f t="shared" si="3"/>
        <v>1</v>
      </c>
      <c r="I63" s="60">
        <f t="shared" si="4"/>
        <v>1</v>
      </c>
      <c r="J63" s="60">
        <f t="shared" si="5"/>
        <v>1</v>
      </c>
      <c r="K63" s="60">
        <f t="shared" si="6"/>
        <v>1</v>
      </c>
      <c r="L63" s="60">
        <f t="shared" si="7"/>
        <v>0.8</v>
      </c>
      <c r="M63" s="61">
        <f t="shared" si="8"/>
        <v>0</v>
      </c>
      <c r="N63" s="48">
        <f>LOOKUP(2,1/('Feat-Func-Development'!$AF$4:$EU$4&amp;'Feat-Func-Development'!$AF$5:$EU$5='aggregated FIP Data Prog2'!$A63&amp;'aggregated FIP Data Prog2'!$N$1),'Feat-Func-Development'!$AF$57:$EU$57)</f>
        <v>0</v>
      </c>
      <c r="O63" s="48">
        <f>LOOKUP(2,1/('Feat-Func-Development'!$AF$4:$EU$4&amp;'Feat-Func-Development'!$AF$5:$EU$5='aggregated FIP Data Prog2'!$A63&amp;'aggregated FIP Data Prog2'!$N$1),'Feat-Func-Development'!$AF$58:$EU$58)</f>
        <v>0</v>
      </c>
      <c r="P63" s="48">
        <f>LOOKUP(2,1/('Feat-Func-Development'!$AF$4:$EU$4&amp;'Feat-Func-Development'!$AF$5:$EU$5='aggregated FIP Data Prog2'!$A63&amp;'aggregated FIP Data Prog2'!$N$1),'Feat-Func-Development'!$AF$59:$EU$59)</f>
        <v>0</v>
      </c>
      <c r="Q63" s="48">
        <f>LOOKUP(2,1/('Feat-Func-Development'!$AF$4:$EU$4&amp;'Feat-Func-Development'!$AF$5:$EU$5='aggregated FIP Data Prog2'!$A63&amp;'aggregated FIP Data Prog2'!$N$1),'Feat-Func-Development'!$AF$60:$EU$60)</f>
        <v>0</v>
      </c>
      <c r="R63" s="48">
        <f>LOOKUP(2,1/('Feat-Func-Development'!$AF$4:$EU$4&amp;'Feat-Func-Development'!$AF$5:$EU$5='aggregated FIP Data Prog2'!$A63&amp;'aggregated FIP Data Prog2'!$N$1),'Feat-Func-Development'!$AF$61:$EU$61)</f>
        <v>0</v>
      </c>
      <c r="S63" s="48">
        <f>LOOKUP(2,1/('Feat-Func-Development'!$AF$4:$EU$4&amp;'Feat-Func-Development'!$AF$5:$EU$5='aggregated FIP Data Prog2'!$A63&amp;'aggregated FIP Data Prog2'!$N$1),'Feat-Func-Development'!$AF$62:$EU$62)</f>
        <v>1</v>
      </c>
      <c r="T63" s="48">
        <f>LOOKUP(2,1/('Feat-Func-Development'!$AF$4:$EU$4&amp;'Feat-Func-Development'!$AF$5:$EU$5='aggregated FIP Data Prog2'!$A63&amp;'aggregated FIP Data Prog2'!$N$1),'Feat-Func-Development'!$AF$63:$EU$63)</f>
        <v>1</v>
      </c>
      <c r="U63" s="48">
        <f>LOOKUP(2,1/('Feat-Func-Development'!$AF$4:$EU$4&amp;'Feat-Func-Development'!$AF$5:$EU$5='aggregated FIP Data Prog2'!$A63&amp;'aggregated FIP Data Prog2'!$N$1),'Feat-Func-Development'!$AF$64:$EU$64)</f>
        <v>3</v>
      </c>
      <c r="V63" s="29">
        <f>LOOKUP(2,1/('Feat-Func-Development'!$AF$4:$EU$4&amp;'Feat-Func-Development'!$AF$5:$EU$5='aggregated FIP Data Prog2'!$A63&amp;'aggregated FIP Data Prog2'!$V$1),'Feat-Func-Development'!$AF$57:$EU$57)</f>
        <v>0</v>
      </c>
      <c r="W63" s="29">
        <f>LOOKUP(2,1/('Feat-Func-Development'!$AF$4:$EU$4&amp;'Feat-Func-Development'!$AF$5:$EU$5='aggregated FIP Data Prog2'!$A63&amp;'aggregated FIP Data Prog2'!$V$1),'Feat-Func-Development'!$AF$58:$EU$58)</f>
        <v>0</v>
      </c>
      <c r="X63" s="29">
        <f>LOOKUP(2,1/('Feat-Func-Development'!$AF$4:$EU$4&amp;'Feat-Func-Development'!$AF$5:$EU$5='aggregated FIP Data Prog2'!$A63&amp;'aggregated FIP Data Prog2'!$V$1),'Feat-Func-Development'!$AF$59:$EU$59)</f>
        <v>0</v>
      </c>
      <c r="Y63" s="29">
        <f>LOOKUP(2,1/('Feat-Func-Development'!$AF$4:$EU$4&amp;'Feat-Func-Development'!$AF$5:$EU$5='aggregated FIP Data Prog2'!$A63&amp;'aggregated FIP Data Prog2'!$V$1),'Feat-Func-Development'!$AF$60:$EU$60)</f>
        <v>0</v>
      </c>
      <c r="Z63" s="29">
        <f>LOOKUP(2,1/('Feat-Func-Development'!$AF$4:$EU$4&amp;'Feat-Func-Development'!$AF$5:$EU$5='aggregated FIP Data Prog2'!$A63&amp;'aggregated FIP Data Prog2'!$V$1),'Feat-Func-Development'!$AF$61:$EU$61)</f>
        <v>5</v>
      </c>
      <c r="AA63" s="29">
        <f>LOOKUP(2,1/('Feat-Func-Development'!$AF$4:$EU$4&amp;'Feat-Func-Development'!$AF$5:$EU$5='aggregated FIP Data Prog2'!$A63&amp;'aggregated FIP Data Prog2'!$V$1),'Feat-Func-Development'!$AF$62:$EU$62)</f>
        <v>0</v>
      </c>
      <c r="AB63" s="29">
        <f>LOOKUP(2,1/('Feat-Func-Development'!$AF$4:$EU$4&amp;'Feat-Func-Development'!$AF$5:$EU$5='aggregated FIP Data Prog2'!$A63&amp;'aggregated FIP Data Prog2'!$V$1),'Feat-Func-Development'!$AF$63:$EU$63)</f>
        <v>0</v>
      </c>
      <c r="AC63" s="29">
        <f>LOOKUP(2,1/('Feat-Func-Development'!$AF$4:$EU$4&amp;'Feat-Func-Development'!$AF$5:$EU$5='aggregated FIP Data Prog2'!$A63&amp;'aggregated FIP Data Prog2'!$V$1),'Feat-Func-Development'!$AF$64:$EU$64)</f>
        <v>0</v>
      </c>
    </row>
    <row r="64" spans="1:29">
      <c r="A64" s="62"/>
      <c r="B64" s="62"/>
      <c r="C64" s="26"/>
      <c r="D64" s="63" t="s">
        <v>40</v>
      </c>
      <c r="E64" s="64">
        <f>filingDate</f>
        <v>522</v>
      </c>
      <c r="F64" s="26"/>
      <c r="G64" s="26"/>
      <c r="H64" s="26"/>
      <c r="I64" s="26"/>
      <c r="J64" s="26"/>
      <c r="K64" s="26"/>
      <c r="L64" s="26"/>
      <c r="M64" s="26"/>
      <c r="N64" s="26"/>
      <c r="O64" s="26"/>
      <c r="P64" s="26"/>
      <c r="Q64" s="26"/>
      <c r="R64" s="26"/>
      <c r="S64" s="26"/>
      <c r="T64" s="26"/>
      <c r="U64" s="65"/>
      <c r="V64" s="65"/>
      <c r="W64" s="65"/>
      <c r="X64" s="65"/>
      <c r="Y64" s="65"/>
      <c r="Z64" s="65"/>
      <c r="AA64" s="65"/>
      <c r="AB64" s="65"/>
      <c r="AC64" s="65"/>
    </row>
    <row r="65" spans="1:29">
      <c r="A65" s="62"/>
      <c r="B65" s="62"/>
      <c r="C65" s="26"/>
      <c r="D65" s="26" t="s">
        <v>197</v>
      </c>
      <c r="E65" s="66">
        <f>IF(ISNA(VLOOKUP($E$64,Maturity_Achieved,1,FALSE)),INDEX($A$4:$M$63,MATCH($E$64,$A$4:$A$63)+1,6),VLOOKUP($E$64,$A$4:$M$63,6,FALSE))</f>
        <v>1</v>
      </c>
      <c r="F65" s="65"/>
      <c r="G65" s="65"/>
      <c r="H65" s="65"/>
      <c r="I65" s="65"/>
      <c r="J65" s="65"/>
      <c r="K65" s="65"/>
      <c r="L65" s="65"/>
      <c r="M65" s="65"/>
      <c r="N65" s="65"/>
      <c r="O65" s="65"/>
      <c r="P65" s="65"/>
      <c r="Q65" s="65"/>
      <c r="R65" s="65"/>
      <c r="S65" s="65"/>
      <c r="T65" s="65" t="s">
        <v>206</v>
      </c>
      <c r="U65" s="28">
        <v>1</v>
      </c>
      <c r="V65" s="29">
        <f>IF(ISNA(MATCH($E$64,$A$4:$A$63,0)=$U65),IF((MATCH($E$64,$A$4:$A$63,1)+1)=$U65,V4,0),IF(MATCH($E$64,$A$4:$A$63,0)=$U65,V4,0))</f>
        <v>0</v>
      </c>
      <c r="W65" s="29">
        <f t="shared" ref="W65:AC65" si="10">IF(ISNA(MATCH($E$64,$A$4:$A$63,0)=$U65),IF((MATCH($E$64,$A$4:$A$63,1)+1)=$U65,W4,0),IF(MATCH($E$64,$A$4:$A$63,0)=$U65,W4,0))</f>
        <v>0</v>
      </c>
      <c r="X65" s="29">
        <f t="shared" si="10"/>
        <v>0</v>
      </c>
      <c r="Y65" s="29">
        <f t="shared" si="10"/>
        <v>0</v>
      </c>
      <c r="Z65" s="29">
        <f t="shared" si="10"/>
        <v>0</v>
      </c>
      <c r="AA65" s="29">
        <f t="shared" si="10"/>
        <v>0</v>
      </c>
      <c r="AB65" s="29">
        <f t="shared" si="10"/>
        <v>0</v>
      </c>
      <c r="AC65" s="29">
        <f t="shared" si="10"/>
        <v>0</v>
      </c>
    </row>
    <row r="66" spans="1:29">
      <c r="A66" s="62"/>
      <c r="B66" s="62"/>
      <c r="C66" s="26"/>
      <c r="D66" s="26" t="s">
        <v>203</v>
      </c>
      <c r="E66" s="66">
        <f>IF(ISNA(VLOOKUP($E$64,Maturity_Achieved,1,FALSE)),INDEX($A$4:$M$63,MATCH($E$64,$A$4:$A$63)+1,7),VLOOKUP($E$64,$A$4:$M$63,7,FALSE))</f>
        <v>0</v>
      </c>
      <c r="F66" s="65"/>
      <c r="G66" s="65"/>
      <c r="H66" s="65"/>
      <c r="I66" s="65"/>
      <c r="J66" s="65"/>
      <c r="K66" s="65"/>
      <c r="L66" s="65"/>
      <c r="M66" s="65"/>
      <c r="N66" s="65"/>
      <c r="O66" s="65"/>
      <c r="P66" s="65"/>
      <c r="Q66" s="65"/>
      <c r="R66" s="65"/>
      <c r="S66" s="65"/>
      <c r="T66" s="65"/>
      <c r="U66" s="67">
        <v>2</v>
      </c>
      <c r="V66" s="29">
        <f t="shared" ref="V66:AC81" si="11">IF(ISNA(MATCH($E$64,$A$4:$A$63,0)=$U66),IF((MATCH($E$64,$A$4:$A$63,1)+1)=$U66,V5,0),IF(MATCH($E$64,$A$4:$A$63,0)=$U66,V5,0))</f>
        <v>0</v>
      </c>
      <c r="W66" s="29">
        <f t="shared" si="11"/>
        <v>0</v>
      </c>
      <c r="X66" s="29">
        <f t="shared" si="11"/>
        <v>0</v>
      </c>
      <c r="Y66" s="29">
        <f t="shared" si="11"/>
        <v>0</v>
      </c>
      <c r="Z66" s="29">
        <f t="shared" si="11"/>
        <v>0</v>
      </c>
      <c r="AA66" s="29">
        <f t="shared" si="11"/>
        <v>0</v>
      </c>
      <c r="AB66" s="29">
        <f t="shared" si="11"/>
        <v>0</v>
      </c>
      <c r="AC66" s="29">
        <f t="shared" si="11"/>
        <v>0</v>
      </c>
    </row>
    <row r="67" spans="1:29">
      <c r="A67" s="62"/>
      <c r="B67" s="62"/>
      <c r="C67" s="26"/>
      <c r="D67" s="26" t="s">
        <v>199</v>
      </c>
      <c r="E67" s="66">
        <f>IF(ISNA(VLOOKUP($E$64,Maturity_Achieved,1,FALSE)),INDEX($A$4:$M$63,MATCH($E$64,$A$4:$A$63)+1,8),VLOOKUP($E$64,$A$4:$M$63,8,FALSE))</f>
        <v>1</v>
      </c>
      <c r="F67" s="65"/>
      <c r="G67" s="65"/>
      <c r="H67" s="65"/>
      <c r="I67" s="65"/>
      <c r="J67" s="65"/>
      <c r="K67" s="65"/>
      <c r="L67" s="65"/>
      <c r="M67" s="65"/>
      <c r="N67" s="65"/>
      <c r="O67" s="65"/>
      <c r="P67" s="65"/>
      <c r="Q67" s="65"/>
      <c r="R67" s="65"/>
      <c r="S67" s="65"/>
      <c r="T67" s="65"/>
      <c r="U67" s="28">
        <v>3</v>
      </c>
      <c r="V67" s="29">
        <f t="shared" si="11"/>
        <v>0</v>
      </c>
      <c r="W67" s="29">
        <f t="shared" si="11"/>
        <v>0</v>
      </c>
      <c r="X67" s="29">
        <f t="shared" si="11"/>
        <v>0</v>
      </c>
      <c r="Y67" s="29">
        <f t="shared" si="11"/>
        <v>0</v>
      </c>
      <c r="Z67" s="29">
        <f t="shared" si="11"/>
        <v>0</v>
      </c>
      <c r="AA67" s="29">
        <f t="shared" si="11"/>
        <v>0</v>
      </c>
      <c r="AB67" s="29">
        <f t="shared" si="11"/>
        <v>0</v>
      </c>
      <c r="AC67" s="29">
        <f t="shared" si="11"/>
        <v>0</v>
      </c>
    </row>
    <row r="68" spans="1:29">
      <c r="A68" s="62"/>
      <c r="B68" s="62"/>
      <c r="C68" s="26"/>
      <c r="D68" s="26" t="s">
        <v>200</v>
      </c>
      <c r="E68" s="66">
        <f>IF(ISNA(VLOOKUP($E$64,Maturity_Achieved,1,FALSE)),INDEX($A$4:$M$63,MATCH($E$64,$A$4:$A$63)+1,9),VLOOKUP($E$64,$A$4:$M$63,9,FALSE))</f>
        <v>1</v>
      </c>
      <c r="F68" s="65"/>
      <c r="G68" s="65"/>
      <c r="H68" s="65"/>
      <c r="I68" s="65"/>
      <c r="J68" s="65"/>
      <c r="K68" s="65"/>
      <c r="L68" s="65"/>
      <c r="M68" s="65"/>
      <c r="N68" s="65"/>
      <c r="O68" s="65"/>
      <c r="P68" s="65"/>
      <c r="Q68" s="65"/>
      <c r="R68" s="65"/>
      <c r="S68" s="65"/>
      <c r="T68" s="65"/>
      <c r="U68" s="67">
        <v>4</v>
      </c>
      <c r="V68" s="29">
        <f t="shared" si="11"/>
        <v>0</v>
      </c>
      <c r="W68" s="29">
        <f t="shared" si="11"/>
        <v>0</v>
      </c>
      <c r="X68" s="29">
        <f t="shared" si="11"/>
        <v>0</v>
      </c>
      <c r="Y68" s="29">
        <f t="shared" si="11"/>
        <v>0</v>
      </c>
      <c r="Z68" s="29">
        <f t="shared" si="11"/>
        <v>0</v>
      </c>
      <c r="AA68" s="29">
        <f t="shared" si="11"/>
        <v>0</v>
      </c>
      <c r="AB68" s="29">
        <f t="shared" si="11"/>
        <v>0</v>
      </c>
      <c r="AC68" s="29">
        <f t="shared" si="11"/>
        <v>0</v>
      </c>
    </row>
    <row r="69" spans="1:29">
      <c r="A69" s="62"/>
      <c r="B69" s="62"/>
      <c r="C69" s="26"/>
      <c r="D69" s="26" t="s">
        <v>201</v>
      </c>
      <c r="E69" s="66">
        <f>IF(ISNA(VLOOKUP($E$64,Maturity_Achieved,1,FALSE)),INDEX($A$4:$M$63,MATCH($E$64,$A$4:$A$63)+1,10),VLOOKUP($E$64,$A$4:$M$63,10,FALSE))</f>
        <v>1</v>
      </c>
      <c r="F69" s="65"/>
      <c r="G69" s="65"/>
      <c r="H69" s="65"/>
      <c r="I69" s="65"/>
      <c r="J69" s="65"/>
      <c r="K69" s="65"/>
      <c r="L69" s="65"/>
      <c r="M69" s="65"/>
      <c r="N69" s="65"/>
      <c r="O69" s="65"/>
      <c r="P69" s="65"/>
      <c r="Q69" s="65"/>
      <c r="R69" s="65"/>
      <c r="S69" s="65"/>
      <c r="T69" s="65"/>
      <c r="U69" s="28">
        <v>5</v>
      </c>
      <c r="V69" s="29">
        <f t="shared" si="11"/>
        <v>0</v>
      </c>
      <c r="W69" s="29">
        <f t="shared" si="11"/>
        <v>0</v>
      </c>
      <c r="X69" s="29">
        <f t="shared" si="11"/>
        <v>0</v>
      </c>
      <c r="Y69" s="29">
        <f t="shared" si="11"/>
        <v>0</v>
      </c>
      <c r="Z69" s="29">
        <f t="shared" si="11"/>
        <v>0</v>
      </c>
      <c r="AA69" s="29">
        <f t="shared" si="11"/>
        <v>0</v>
      </c>
      <c r="AB69" s="29">
        <f t="shared" si="11"/>
        <v>0</v>
      </c>
      <c r="AC69" s="29">
        <f t="shared" si="11"/>
        <v>0</v>
      </c>
    </row>
    <row r="70" spans="1:29">
      <c r="A70" s="62"/>
      <c r="B70" s="62"/>
      <c r="C70" s="26"/>
      <c r="D70" s="26" t="s">
        <v>202</v>
      </c>
      <c r="E70" s="66">
        <f>IF(ISNA(VLOOKUP($E$64,Maturity_Achieved,1,FALSE)),INDEX($A$4:$M$63,MATCH($E$64,$A$4:$A$63)+1,11),VLOOKUP($E$64,$A$4:$M$63,11,FALSE))</f>
        <v>1</v>
      </c>
      <c r="F70" s="65"/>
      <c r="G70" s="65"/>
      <c r="H70" s="65"/>
      <c r="I70" s="65"/>
      <c r="J70" s="65"/>
      <c r="K70" s="65"/>
      <c r="L70" s="65"/>
      <c r="M70" s="65"/>
      <c r="N70" s="65"/>
      <c r="O70" s="65"/>
      <c r="P70" s="65"/>
      <c r="Q70" s="65"/>
      <c r="R70" s="65"/>
      <c r="S70" s="65"/>
      <c r="T70" s="65"/>
      <c r="U70" s="67">
        <v>6</v>
      </c>
      <c r="V70" s="29">
        <f t="shared" si="11"/>
        <v>0</v>
      </c>
      <c r="W70" s="29">
        <f t="shared" si="11"/>
        <v>0</v>
      </c>
      <c r="X70" s="29">
        <f t="shared" si="11"/>
        <v>0</v>
      </c>
      <c r="Y70" s="29">
        <f t="shared" si="11"/>
        <v>0</v>
      </c>
      <c r="Z70" s="29">
        <f t="shared" si="11"/>
        <v>0</v>
      </c>
      <c r="AA70" s="29">
        <f t="shared" si="11"/>
        <v>0</v>
      </c>
      <c r="AB70" s="29">
        <f t="shared" si="11"/>
        <v>0</v>
      </c>
      <c r="AC70" s="29">
        <f t="shared" si="11"/>
        <v>0</v>
      </c>
    </row>
    <row r="71" spans="1:29">
      <c r="A71" s="62"/>
      <c r="B71" s="62"/>
      <c r="C71" s="26"/>
      <c r="D71" s="26" t="s">
        <v>204</v>
      </c>
      <c r="E71" s="66">
        <f>IF(ISNA(VLOOKUP($E$64,Maturity_Achieved,1,FALSE)),INDEX($A$4:$M$63,MATCH($E$64,$A$4:$A$63)+1,12),VLOOKUP($E$64,$A$4:$M$63,12,FALSE))</f>
        <v>0</v>
      </c>
      <c r="F71" s="65"/>
      <c r="G71" s="65"/>
      <c r="H71" s="65"/>
      <c r="I71" s="65"/>
      <c r="J71" s="65"/>
      <c r="K71" s="65"/>
      <c r="L71" s="65"/>
      <c r="M71" s="65"/>
      <c r="N71" s="65"/>
      <c r="O71" s="65"/>
      <c r="P71" s="65"/>
      <c r="Q71" s="65"/>
      <c r="R71" s="65"/>
      <c r="S71" s="65"/>
      <c r="T71" s="65"/>
      <c r="U71" s="28">
        <v>7</v>
      </c>
      <c r="V71" s="29">
        <f t="shared" si="11"/>
        <v>0</v>
      </c>
      <c r="W71" s="29">
        <f t="shared" si="11"/>
        <v>0</v>
      </c>
      <c r="X71" s="29">
        <f t="shared" si="11"/>
        <v>0</v>
      </c>
      <c r="Y71" s="29">
        <f t="shared" si="11"/>
        <v>0</v>
      </c>
      <c r="Z71" s="29">
        <f t="shared" si="11"/>
        <v>0</v>
      </c>
      <c r="AA71" s="29">
        <f t="shared" si="11"/>
        <v>0</v>
      </c>
      <c r="AB71" s="29">
        <f t="shared" si="11"/>
        <v>0</v>
      </c>
      <c r="AC71" s="29">
        <f t="shared" si="11"/>
        <v>0</v>
      </c>
    </row>
    <row r="72" spans="1:29" ht="13.5" thickBot="1">
      <c r="A72" s="62"/>
      <c r="B72" s="62"/>
      <c r="C72" s="26"/>
      <c r="D72" s="26" t="s">
        <v>205</v>
      </c>
      <c r="E72" s="68">
        <f>IF(ISNA(VLOOKUP($E$64,Maturity_Achieved,1,FALSE)),INDEX($A$4:$M$63,MATCH($E$64,$A$4:$A$63)+1,13),VLOOKUP($E$64,$A$4:$M$63,13,FALSE))</f>
        <v>0</v>
      </c>
      <c r="F72" s="65"/>
      <c r="G72" s="65"/>
      <c r="H72" s="65"/>
      <c r="I72" s="65"/>
      <c r="J72" s="65"/>
      <c r="K72" s="65"/>
      <c r="L72" s="65"/>
      <c r="M72" s="65"/>
      <c r="N72" s="65"/>
      <c r="O72" s="65"/>
      <c r="P72" s="65"/>
      <c r="Q72" s="65"/>
      <c r="R72" s="65"/>
      <c r="S72" s="65"/>
      <c r="T72" s="65"/>
      <c r="U72" s="67">
        <v>8</v>
      </c>
      <c r="V72" s="29">
        <f t="shared" si="11"/>
        <v>0</v>
      </c>
      <c r="W72" s="29">
        <f t="shared" si="11"/>
        <v>0</v>
      </c>
      <c r="X72" s="29">
        <f t="shared" si="11"/>
        <v>0</v>
      </c>
      <c r="Y72" s="29">
        <f t="shared" si="11"/>
        <v>0</v>
      </c>
      <c r="Z72" s="29">
        <f t="shared" si="11"/>
        <v>0</v>
      </c>
      <c r="AA72" s="29">
        <f t="shared" si="11"/>
        <v>0</v>
      </c>
      <c r="AB72" s="29">
        <f t="shared" si="11"/>
        <v>0</v>
      </c>
      <c r="AC72" s="29">
        <f t="shared" si="11"/>
        <v>0</v>
      </c>
    </row>
    <row r="73" spans="1:29" ht="13.5" thickBot="1">
      <c r="A73" s="62"/>
      <c r="B73" s="62"/>
      <c r="C73" s="26"/>
      <c r="D73" s="26"/>
      <c r="E73" s="65"/>
      <c r="F73" s="65"/>
      <c r="G73" s="65"/>
      <c r="H73" s="65"/>
      <c r="I73" s="65"/>
      <c r="J73" s="65"/>
      <c r="K73" s="65"/>
      <c r="L73" s="65"/>
      <c r="M73" s="65"/>
      <c r="N73" s="65"/>
      <c r="O73" s="65"/>
      <c r="P73" s="65"/>
      <c r="Q73" s="65"/>
      <c r="R73" s="65"/>
      <c r="S73" s="65"/>
      <c r="T73" s="65"/>
      <c r="U73" s="28">
        <v>9</v>
      </c>
      <c r="V73" s="29">
        <f t="shared" si="11"/>
        <v>0</v>
      </c>
      <c r="W73" s="29">
        <f t="shared" si="11"/>
        <v>0</v>
      </c>
      <c r="X73" s="29">
        <f t="shared" si="11"/>
        <v>0</v>
      </c>
      <c r="Y73" s="29">
        <f t="shared" si="11"/>
        <v>0</v>
      </c>
      <c r="Z73" s="29">
        <f t="shared" si="11"/>
        <v>0</v>
      </c>
      <c r="AA73" s="29">
        <f t="shared" si="11"/>
        <v>0</v>
      </c>
      <c r="AB73" s="29">
        <f t="shared" si="11"/>
        <v>0</v>
      </c>
      <c r="AC73" s="29">
        <f t="shared" si="11"/>
        <v>0</v>
      </c>
    </row>
    <row r="74" spans="1:29">
      <c r="A74" s="62"/>
      <c r="B74" s="62"/>
      <c r="C74" s="107" t="s">
        <v>279</v>
      </c>
      <c r="D74" s="98"/>
      <c r="E74" s="1094" t="str">
        <f>IF('Configuration | Scaling'!$B$45="UP",'Configuration | Scaling'!$O$13,IF('Configuration | Scaling'!$B$45="UN",'Configuration | Scaling'!$K$13,"Check Milestones"))</f>
        <v>FDJ</v>
      </c>
      <c r="F74" s="1095"/>
      <c r="G74" s="104"/>
      <c r="H74" s="1094" t="str">
        <f>IF('Configuration | Scaling'!$B$45="UP",'Configuration | Scaling'!$R$13,IF('Configuration | Scaling'!$B$45="UN",'Configuration | Scaling'!$M$13,"Check Milestones"))</f>
        <v>VP</v>
      </c>
      <c r="I74" s="1095"/>
      <c r="J74" s="65"/>
      <c r="K74" s="65"/>
      <c r="L74" s="65"/>
      <c r="M74" s="65"/>
      <c r="N74" s="65"/>
      <c r="O74" s="65"/>
      <c r="P74" s="65"/>
      <c r="Q74" s="65"/>
      <c r="R74" s="65"/>
      <c r="S74" s="65"/>
      <c r="T74" s="65"/>
      <c r="U74" s="67">
        <v>10</v>
      </c>
      <c r="V74" s="29">
        <f t="shared" si="11"/>
        <v>0</v>
      </c>
      <c r="W74" s="29">
        <f t="shared" si="11"/>
        <v>0</v>
      </c>
      <c r="X74" s="29">
        <f t="shared" si="11"/>
        <v>0</v>
      </c>
      <c r="Y74" s="29">
        <f t="shared" si="11"/>
        <v>0</v>
      </c>
      <c r="Z74" s="29">
        <f t="shared" si="11"/>
        <v>0</v>
      </c>
      <c r="AA74" s="29">
        <f t="shared" si="11"/>
        <v>0</v>
      </c>
      <c r="AB74" s="29">
        <f t="shared" si="11"/>
        <v>0</v>
      </c>
      <c r="AC74" s="29">
        <f t="shared" si="11"/>
        <v>0</v>
      </c>
    </row>
    <row r="75" spans="1:29" ht="13.5" thickBot="1">
      <c r="A75" s="62"/>
      <c r="B75" s="62"/>
      <c r="C75" s="94"/>
      <c r="D75" s="99"/>
      <c r="E75" s="101" t="str">
        <f>E74&amp;"Target"</f>
        <v>FDJTarget</v>
      </c>
      <c r="F75" s="95" t="str">
        <f>E74&amp;" Forecast"</f>
        <v>FDJ Forecast</v>
      </c>
      <c r="G75" s="105"/>
      <c r="H75" s="101" t="str">
        <f>H74&amp;" Target"</f>
        <v>VP Target</v>
      </c>
      <c r="I75" s="95" t="str">
        <f>H74&amp;" Forecast"</f>
        <v>VP Forecast</v>
      </c>
      <c r="J75" s="65"/>
      <c r="K75" s="65"/>
      <c r="L75" s="65"/>
      <c r="M75" s="65"/>
      <c r="N75" s="65"/>
      <c r="O75" s="65"/>
      <c r="P75" s="65"/>
      <c r="Q75" s="65"/>
      <c r="R75" s="65"/>
      <c r="S75" s="65"/>
      <c r="T75" s="65"/>
      <c r="U75" s="28">
        <v>11</v>
      </c>
      <c r="V75" s="29">
        <f t="shared" si="11"/>
        <v>0</v>
      </c>
      <c r="W75" s="29">
        <f t="shared" si="11"/>
        <v>0</v>
      </c>
      <c r="X75" s="29">
        <f t="shared" si="11"/>
        <v>0</v>
      </c>
      <c r="Y75" s="29">
        <f t="shared" si="11"/>
        <v>0</v>
      </c>
      <c r="Z75" s="29">
        <f t="shared" si="11"/>
        <v>0</v>
      </c>
      <c r="AA75" s="29">
        <f t="shared" si="11"/>
        <v>0</v>
      </c>
      <c r="AB75" s="29">
        <f t="shared" si="11"/>
        <v>0</v>
      </c>
      <c r="AC75" s="29">
        <f t="shared" si="11"/>
        <v>0</v>
      </c>
    </row>
    <row r="76" spans="1:29">
      <c r="A76" s="62"/>
      <c r="B76" s="62"/>
      <c r="C76" s="96" t="s">
        <v>117</v>
      </c>
      <c r="D76" s="100"/>
      <c r="E76" s="102">
        <f>INDEX($C$4:$AC$63,MATCH(E74,$C$4:$C$63,0),12)</f>
        <v>0</v>
      </c>
      <c r="F76" s="97">
        <f>'Feat-Func-Development'!AD57</f>
        <v>0</v>
      </c>
      <c r="G76" s="92"/>
      <c r="H76" s="102">
        <f>INDEX($C$4:$AC$63,MATCH(H74,$C$4:$C$63,0),12)</f>
        <v>0</v>
      </c>
      <c r="I76" s="97">
        <f>'Feat-Func-Development'!AE57</f>
        <v>0</v>
      </c>
      <c r="J76" s="65"/>
      <c r="K76" s="65"/>
      <c r="L76" s="65"/>
      <c r="M76" s="65"/>
      <c r="N76" s="65"/>
      <c r="O76" s="65"/>
      <c r="P76" s="65"/>
      <c r="Q76" s="65"/>
      <c r="R76" s="65"/>
      <c r="S76" s="65"/>
      <c r="T76" s="65"/>
      <c r="U76" s="67">
        <v>12</v>
      </c>
      <c r="V76" s="29">
        <f t="shared" si="11"/>
        <v>0</v>
      </c>
      <c r="W76" s="29">
        <f t="shared" si="11"/>
        <v>0</v>
      </c>
      <c r="X76" s="29">
        <f t="shared" si="11"/>
        <v>0</v>
      </c>
      <c r="Y76" s="29">
        <f t="shared" si="11"/>
        <v>0</v>
      </c>
      <c r="Z76" s="29">
        <f t="shared" si="11"/>
        <v>0</v>
      </c>
      <c r="AA76" s="29">
        <f t="shared" si="11"/>
        <v>0</v>
      </c>
      <c r="AB76" s="29">
        <f t="shared" si="11"/>
        <v>0</v>
      </c>
      <c r="AC76" s="29">
        <f t="shared" si="11"/>
        <v>0</v>
      </c>
    </row>
    <row r="77" spans="1:29">
      <c r="A77" s="62"/>
      <c r="B77" s="62"/>
      <c r="C77" s="93" t="s">
        <v>118</v>
      </c>
      <c r="D77" s="69"/>
      <c r="E77" s="103">
        <f>INDEX($C$4:$AC$63,MATCH(E74,$C$4:$C$63,0),13)</f>
        <v>0</v>
      </c>
      <c r="F77" s="47">
        <f>'Feat-Func-Development'!AD58</f>
        <v>0</v>
      </c>
      <c r="G77" s="106"/>
      <c r="H77" s="103">
        <f>INDEX($C$4:$AC$63,MATCH(H74,$C$4:$C$63,0),13)</f>
        <v>0</v>
      </c>
      <c r="I77" s="47">
        <f>'Feat-Func-Development'!AE58</f>
        <v>0</v>
      </c>
      <c r="J77" s="65"/>
      <c r="K77" s="65"/>
      <c r="L77" s="65"/>
      <c r="M77" s="65"/>
      <c r="N77" s="65"/>
      <c r="O77" s="65"/>
      <c r="P77" s="65"/>
      <c r="Q77" s="65"/>
      <c r="R77" s="65"/>
      <c r="S77" s="65"/>
      <c r="T77" s="65"/>
      <c r="U77" s="28">
        <v>13</v>
      </c>
      <c r="V77" s="29">
        <f t="shared" si="11"/>
        <v>0</v>
      </c>
      <c r="W77" s="29">
        <f t="shared" si="11"/>
        <v>0</v>
      </c>
      <c r="X77" s="29">
        <f t="shared" si="11"/>
        <v>0</v>
      </c>
      <c r="Y77" s="29">
        <f t="shared" si="11"/>
        <v>0</v>
      </c>
      <c r="Z77" s="29">
        <f t="shared" si="11"/>
        <v>0</v>
      </c>
      <c r="AA77" s="29">
        <f t="shared" si="11"/>
        <v>0</v>
      </c>
      <c r="AB77" s="29">
        <f t="shared" si="11"/>
        <v>0</v>
      </c>
      <c r="AC77" s="29">
        <f t="shared" si="11"/>
        <v>0</v>
      </c>
    </row>
    <row r="78" spans="1:29">
      <c r="A78" s="62"/>
      <c r="B78" s="62"/>
      <c r="C78" s="93" t="s">
        <v>119</v>
      </c>
      <c r="D78" s="69"/>
      <c r="E78" s="103">
        <f>INDEX($C$4:$AC$63,MATCH(E74,$C$4:$C$63,0),14)</f>
        <v>0</v>
      </c>
      <c r="F78" s="47">
        <f>'Feat-Func-Development'!AD59</f>
        <v>0</v>
      </c>
      <c r="G78" s="106"/>
      <c r="H78" s="103">
        <f>INDEX($C$4:$AC$63,MATCH(H74,$C$4:$C$63,0),14)</f>
        <v>0</v>
      </c>
      <c r="I78" s="47">
        <f>'Feat-Func-Development'!AE59</f>
        <v>0</v>
      </c>
      <c r="J78" s="65"/>
      <c r="K78" s="65"/>
      <c r="L78" s="65"/>
      <c r="M78" s="65"/>
      <c r="N78" s="65"/>
      <c r="O78" s="65"/>
      <c r="P78" s="65"/>
      <c r="Q78" s="65"/>
      <c r="R78" s="65"/>
      <c r="S78" s="65"/>
      <c r="T78" s="65"/>
      <c r="U78" s="67">
        <v>14</v>
      </c>
      <c r="V78" s="29">
        <f t="shared" si="11"/>
        <v>0</v>
      </c>
      <c r="W78" s="29">
        <f t="shared" si="11"/>
        <v>0</v>
      </c>
      <c r="X78" s="29">
        <f t="shared" si="11"/>
        <v>0</v>
      </c>
      <c r="Y78" s="29">
        <f t="shared" si="11"/>
        <v>0</v>
      </c>
      <c r="Z78" s="29">
        <f t="shared" si="11"/>
        <v>0</v>
      </c>
      <c r="AA78" s="29">
        <f t="shared" si="11"/>
        <v>0</v>
      </c>
      <c r="AB78" s="29">
        <f t="shared" si="11"/>
        <v>0</v>
      </c>
      <c r="AC78" s="29">
        <f t="shared" si="11"/>
        <v>0</v>
      </c>
    </row>
    <row r="79" spans="1:29">
      <c r="A79" s="62"/>
      <c r="B79" s="62"/>
      <c r="C79" s="93" t="s">
        <v>120</v>
      </c>
      <c r="D79" s="69"/>
      <c r="E79" s="103">
        <f>INDEX($C$4:$AC$63,MATCH(E74,$C$4:$C$63,0),15)</f>
        <v>0</v>
      </c>
      <c r="F79" s="47">
        <f>'Feat-Func-Development'!AD60</f>
        <v>0</v>
      </c>
      <c r="G79" s="106"/>
      <c r="H79" s="103">
        <f>INDEX($C$4:$AC$63,MATCH(H74,$C$4:$C$63,0),15)</f>
        <v>0</v>
      </c>
      <c r="I79" s="47">
        <f>'Feat-Func-Development'!AE60</f>
        <v>0</v>
      </c>
      <c r="J79" s="65"/>
      <c r="K79" s="65"/>
      <c r="L79" s="65"/>
      <c r="M79" s="65"/>
      <c r="N79" s="65"/>
      <c r="O79" s="65"/>
      <c r="P79" s="65"/>
      <c r="Q79" s="65"/>
      <c r="R79" s="65"/>
      <c r="S79" s="65"/>
      <c r="T79" s="65"/>
      <c r="U79" s="28">
        <v>15</v>
      </c>
      <c r="V79" s="29">
        <f t="shared" si="11"/>
        <v>0</v>
      </c>
      <c r="W79" s="29">
        <f t="shared" si="11"/>
        <v>0</v>
      </c>
      <c r="X79" s="29">
        <f t="shared" si="11"/>
        <v>0</v>
      </c>
      <c r="Y79" s="29">
        <f t="shared" si="11"/>
        <v>0</v>
      </c>
      <c r="Z79" s="29">
        <f t="shared" si="11"/>
        <v>0</v>
      </c>
      <c r="AA79" s="29">
        <f t="shared" si="11"/>
        <v>0</v>
      </c>
      <c r="AB79" s="29">
        <f t="shared" si="11"/>
        <v>0</v>
      </c>
      <c r="AC79" s="29">
        <f t="shared" si="11"/>
        <v>0</v>
      </c>
    </row>
    <row r="80" spans="1:29">
      <c r="A80" s="62"/>
      <c r="B80" s="62"/>
      <c r="C80" s="93" t="s">
        <v>121</v>
      </c>
      <c r="D80" s="69"/>
      <c r="E80" s="103">
        <f>INDEX($C$4:$AC$63,MATCH(E74,$C$4:$C$63,0),16)</f>
        <v>3</v>
      </c>
      <c r="F80" s="47">
        <f>'Feat-Func-Development'!AD61</f>
        <v>3</v>
      </c>
      <c r="G80" s="106"/>
      <c r="H80" s="103">
        <f>INDEX($C$4:$AC$63,MATCH(H74,$C$4:$C$63,0),16)</f>
        <v>0</v>
      </c>
      <c r="I80" s="47">
        <f>'Feat-Func-Development'!AE61</f>
        <v>0</v>
      </c>
      <c r="J80" s="65"/>
      <c r="K80" s="65"/>
      <c r="L80" s="65"/>
      <c r="M80" s="65"/>
      <c r="N80" s="65"/>
      <c r="O80" s="65"/>
      <c r="P80" s="65"/>
      <c r="Q80" s="65"/>
      <c r="R80" s="65"/>
      <c r="S80" s="65"/>
      <c r="T80" s="65"/>
      <c r="U80" s="67">
        <v>16</v>
      </c>
      <c r="V80" s="29">
        <f t="shared" si="11"/>
        <v>0</v>
      </c>
      <c r="W80" s="29">
        <f t="shared" si="11"/>
        <v>0</v>
      </c>
      <c r="X80" s="29">
        <f t="shared" si="11"/>
        <v>0</v>
      </c>
      <c r="Y80" s="29">
        <f t="shared" si="11"/>
        <v>0</v>
      </c>
      <c r="Z80" s="29">
        <f t="shared" si="11"/>
        <v>0</v>
      </c>
      <c r="AA80" s="29">
        <f t="shared" si="11"/>
        <v>0</v>
      </c>
      <c r="AB80" s="29">
        <f t="shared" si="11"/>
        <v>0</v>
      </c>
      <c r="AC80" s="29">
        <f t="shared" si="11"/>
        <v>0</v>
      </c>
    </row>
    <row r="81" spans="1:29">
      <c r="A81" s="62"/>
      <c r="B81" s="62"/>
      <c r="C81" s="93" t="s">
        <v>116</v>
      </c>
      <c r="D81" s="69"/>
      <c r="E81" s="103">
        <f>INDEX($C$4:$AC$63,MATCH(E74,$C$4:$C$63,0),17)</f>
        <v>2</v>
      </c>
      <c r="F81" s="47">
        <f>'Feat-Func-Development'!AD62</f>
        <v>2</v>
      </c>
      <c r="G81" s="106"/>
      <c r="H81" s="103">
        <f>INDEX($C$4:$AC$63,MATCH(H74,$C$4:$C$63,0),17)</f>
        <v>5</v>
      </c>
      <c r="I81" s="47">
        <f>'Feat-Func-Development'!AE62</f>
        <v>5</v>
      </c>
      <c r="J81" s="65"/>
      <c r="K81" s="65"/>
      <c r="L81" s="65"/>
      <c r="M81" s="65"/>
      <c r="N81" s="65"/>
      <c r="O81" s="65"/>
      <c r="P81" s="65"/>
      <c r="Q81" s="65"/>
      <c r="R81" s="65"/>
      <c r="S81" s="65"/>
      <c r="T81" s="65"/>
      <c r="U81" s="28">
        <v>17</v>
      </c>
      <c r="V81" s="29">
        <f t="shared" si="11"/>
        <v>0</v>
      </c>
      <c r="W81" s="29">
        <f t="shared" si="11"/>
        <v>0</v>
      </c>
      <c r="X81" s="29">
        <f t="shared" si="11"/>
        <v>0</v>
      </c>
      <c r="Y81" s="29">
        <f t="shared" si="11"/>
        <v>0</v>
      </c>
      <c r="Z81" s="29">
        <f t="shared" si="11"/>
        <v>0</v>
      </c>
      <c r="AA81" s="29">
        <f t="shared" si="11"/>
        <v>0</v>
      </c>
      <c r="AB81" s="29">
        <f t="shared" si="11"/>
        <v>0</v>
      </c>
      <c r="AC81" s="29">
        <f t="shared" si="11"/>
        <v>0</v>
      </c>
    </row>
    <row r="82" spans="1:29">
      <c r="A82" s="62"/>
      <c r="B82" s="62"/>
      <c r="C82" s="93" t="s">
        <v>122</v>
      </c>
      <c r="D82" s="69"/>
      <c r="E82" s="103">
        <f>INDEX($C$4:$AC$63,MATCH(E74,$C$4:$C$63,0),18)</f>
        <v>0</v>
      </c>
      <c r="F82" s="47">
        <f>'Feat-Func-Development'!AD63</f>
        <v>0</v>
      </c>
      <c r="G82" s="106"/>
      <c r="H82" s="103">
        <f>INDEX($C$4:$AC$63,MATCH(H74,$C$4:$C$63,0),18)</f>
        <v>0</v>
      </c>
      <c r="I82" s="47">
        <f>'Feat-Func-Development'!AE63</f>
        <v>0</v>
      </c>
      <c r="J82" s="65"/>
      <c r="K82" s="65"/>
      <c r="L82" s="65"/>
      <c r="M82" s="65"/>
      <c r="N82" s="65"/>
      <c r="O82" s="65"/>
      <c r="P82" s="65"/>
      <c r="Q82" s="65"/>
      <c r="R82" s="65"/>
      <c r="S82" s="65"/>
      <c r="T82" s="65"/>
      <c r="U82" s="67">
        <v>18</v>
      </c>
      <c r="V82" s="29">
        <f t="shared" ref="V82:AC85" si="12">IF(ISNA(MATCH($E$64,$A$4:$A$63,0)=$U82),IF((MATCH($E$64,$A$4:$A$63,1)+1)=$U82,V21,0),IF(MATCH($E$64,$A$4:$A$63,0)=$U82,V21,0))</f>
        <v>0</v>
      </c>
      <c r="W82" s="29">
        <f t="shared" si="12"/>
        <v>0</v>
      </c>
      <c r="X82" s="29">
        <f t="shared" si="12"/>
        <v>0</v>
      </c>
      <c r="Y82" s="29">
        <f t="shared" si="12"/>
        <v>0</v>
      </c>
      <c r="Z82" s="29">
        <f t="shared" si="12"/>
        <v>0</v>
      </c>
      <c r="AA82" s="29">
        <f t="shared" si="12"/>
        <v>0</v>
      </c>
      <c r="AB82" s="29">
        <f t="shared" si="12"/>
        <v>0</v>
      </c>
      <c r="AC82" s="29">
        <f t="shared" si="12"/>
        <v>0</v>
      </c>
    </row>
    <row r="83" spans="1:29" ht="13.5" thickBot="1">
      <c r="A83" s="62"/>
      <c r="B83" s="62"/>
      <c r="C83" s="94" t="s">
        <v>123</v>
      </c>
      <c r="D83" s="99"/>
      <c r="E83" s="101">
        <f>INDEX($C$4:$AC$63,MATCH(E74,$C$4:$C$63,0),19)</f>
        <v>0</v>
      </c>
      <c r="F83" s="95">
        <f>'Feat-Func-Development'!AD64</f>
        <v>0</v>
      </c>
      <c r="G83" s="105"/>
      <c r="H83" s="101">
        <f>INDEX($C$4:$AC$63,MATCH(H74,$C$4:$C$63,0),19)</f>
        <v>0</v>
      </c>
      <c r="I83" s="95">
        <f>'Feat-Func-Development'!AE64</f>
        <v>0</v>
      </c>
      <c r="J83" s="65"/>
      <c r="K83" s="65"/>
      <c r="L83" s="65"/>
      <c r="M83" s="65"/>
      <c r="N83" s="65"/>
      <c r="O83" s="65"/>
      <c r="P83" s="65"/>
      <c r="Q83" s="65"/>
      <c r="R83" s="65"/>
      <c r="S83" s="65"/>
      <c r="T83" s="65"/>
      <c r="U83" s="28">
        <v>19</v>
      </c>
      <c r="V83" s="29">
        <f t="shared" si="12"/>
        <v>0</v>
      </c>
      <c r="W83" s="29">
        <f t="shared" si="12"/>
        <v>0</v>
      </c>
      <c r="X83" s="29">
        <f t="shared" si="12"/>
        <v>0</v>
      </c>
      <c r="Y83" s="29">
        <f t="shared" si="12"/>
        <v>0</v>
      </c>
      <c r="Z83" s="29">
        <f t="shared" si="12"/>
        <v>5</v>
      </c>
      <c r="AA83" s="29">
        <f t="shared" si="12"/>
        <v>0</v>
      </c>
      <c r="AB83" s="29">
        <f t="shared" si="12"/>
        <v>0</v>
      </c>
      <c r="AC83" s="29">
        <f t="shared" si="12"/>
        <v>0</v>
      </c>
    </row>
    <row r="84" spans="1:29">
      <c r="A84" s="62"/>
      <c r="B84" s="62"/>
      <c r="C84" s="26"/>
      <c r="D84" s="26"/>
      <c r="E84" s="65"/>
      <c r="F84" s="65"/>
      <c r="G84" s="65"/>
      <c r="H84" s="65"/>
      <c r="I84" s="65"/>
      <c r="J84" s="65"/>
      <c r="K84" s="65"/>
      <c r="L84" s="65"/>
      <c r="M84" s="65"/>
      <c r="N84" s="65"/>
      <c r="O84" s="65"/>
      <c r="P84" s="65"/>
      <c r="Q84" s="65"/>
      <c r="R84" s="65"/>
      <c r="S84" s="65"/>
      <c r="T84" s="65"/>
      <c r="U84" s="67">
        <v>20</v>
      </c>
      <c r="V84" s="29">
        <f t="shared" si="12"/>
        <v>0</v>
      </c>
      <c r="W84" s="29">
        <f t="shared" si="12"/>
        <v>0</v>
      </c>
      <c r="X84" s="29">
        <f t="shared" si="12"/>
        <v>0</v>
      </c>
      <c r="Y84" s="29">
        <f t="shared" si="12"/>
        <v>0</v>
      </c>
      <c r="Z84" s="29">
        <f t="shared" si="12"/>
        <v>0</v>
      </c>
      <c r="AA84" s="29">
        <f t="shared" si="12"/>
        <v>0</v>
      </c>
      <c r="AB84" s="29">
        <f t="shared" si="12"/>
        <v>0</v>
      </c>
      <c r="AC84" s="29">
        <f t="shared" si="12"/>
        <v>0</v>
      </c>
    </row>
    <row r="85" spans="1:29">
      <c r="A85" s="62"/>
      <c r="B85" s="62"/>
      <c r="C85" s="26"/>
      <c r="D85" s="26"/>
      <c r="E85" s="65"/>
      <c r="F85" s="65"/>
      <c r="G85" s="65"/>
      <c r="H85" s="65"/>
      <c r="I85" s="65"/>
      <c r="J85" s="65"/>
      <c r="K85" s="65"/>
      <c r="L85" s="65"/>
      <c r="M85" s="65"/>
      <c r="N85" s="65"/>
      <c r="O85" s="65"/>
      <c r="P85" s="65"/>
      <c r="Q85" s="65"/>
      <c r="R85" s="65"/>
      <c r="S85" s="65"/>
      <c r="T85" s="65"/>
      <c r="U85" s="28">
        <v>21</v>
      </c>
      <c r="V85" s="29">
        <f>IF(ISNA(MATCH($E$64,$A$4:$A$63,0)=$U85),IF((MATCH($E$64,$A$4:$A$63,1)+1)=$U85,V24,0),IF(MATCH($E$64,$A$4:$A$63,0)=$U85,V24,0))</f>
        <v>0</v>
      </c>
      <c r="W85" s="29">
        <f t="shared" si="12"/>
        <v>0</v>
      </c>
      <c r="X85" s="29">
        <f t="shared" si="12"/>
        <v>0</v>
      </c>
      <c r="Y85" s="29">
        <f t="shared" si="12"/>
        <v>0</v>
      </c>
      <c r="Z85" s="29">
        <f t="shared" si="12"/>
        <v>0</v>
      </c>
      <c r="AA85" s="29">
        <f t="shared" si="12"/>
        <v>0</v>
      </c>
      <c r="AB85" s="29">
        <f t="shared" si="12"/>
        <v>0</v>
      </c>
      <c r="AC85" s="29">
        <f t="shared" si="12"/>
        <v>0</v>
      </c>
    </row>
    <row r="86" spans="1:29">
      <c r="U86" s="67">
        <v>22</v>
      </c>
      <c r="V86" s="29">
        <f t="shared" ref="V86:AC87" si="13">IF(ISNA(MATCH($E$64,$A$4:$A$63,0)=$U86),IF((MATCH($E$64,$A$4:$A$63,1)+1)=$U86,V25,0),IF(MATCH($E$64,$A$4:$A$63,0)=$U86,V25,0))</f>
        <v>0</v>
      </c>
      <c r="W86" s="29">
        <f t="shared" si="13"/>
        <v>0</v>
      </c>
      <c r="X86" s="29">
        <f t="shared" si="13"/>
        <v>0</v>
      </c>
      <c r="Y86" s="29">
        <f t="shared" si="13"/>
        <v>0</v>
      </c>
      <c r="Z86" s="29">
        <f t="shared" si="13"/>
        <v>0</v>
      </c>
      <c r="AA86" s="29">
        <f t="shared" si="13"/>
        <v>0</v>
      </c>
      <c r="AB86" s="29">
        <f t="shared" si="13"/>
        <v>0</v>
      </c>
      <c r="AC86" s="29">
        <f t="shared" si="13"/>
        <v>0</v>
      </c>
    </row>
    <row r="87" spans="1:29">
      <c r="U87" s="28">
        <v>23</v>
      </c>
      <c r="V87" s="29">
        <f t="shared" si="13"/>
        <v>0</v>
      </c>
      <c r="W87" s="29">
        <f t="shared" si="13"/>
        <v>0</v>
      </c>
      <c r="X87" s="29">
        <f t="shared" si="13"/>
        <v>0</v>
      </c>
      <c r="Y87" s="29">
        <f t="shared" si="13"/>
        <v>0</v>
      </c>
      <c r="Z87" s="29">
        <f t="shared" si="13"/>
        <v>0</v>
      </c>
      <c r="AA87" s="29">
        <f t="shared" si="13"/>
        <v>0</v>
      </c>
      <c r="AB87" s="29">
        <f t="shared" si="13"/>
        <v>0</v>
      </c>
      <c r="AC87" s="29">
        <f t="shared" si="13"/>
        <v>0</v>
      </c>
    </row>
    <row r="88" spans="1:29">
      <c r="U88" s="67">
        <v>24</v>
      </c>
      <c r="V88" s="29">
        <f t="shared" ref="V88:AC103" si="14">IF(ISNA(MATCH($E$64,$A$4:$A$63,0)=$U88),IF((MATCH($E$64,$A$4:$A$63,1)+1)=$U88,V27,0),IF(MATCH($E$64,$A$4:$A$63,0)=$U88,V27,IF((MATCH($E$64,$A$4:$A$63,1)+1)=$U88,V27,0)))</f>
        <v>0</v>
      </c>
      <c r="W88" s="29">
        <f t="shared" si="14"/>
        <v>0</v>
      </c>
      <c r="X88" s="29">
        <f t="shared" si="14"/>
        <v>0</v>
      </c>
      <c r="Y88" s="29">
        <f t="shared" si="14"/>
        <v>0</v>
      </c>
      <c r="Z88" s="29">
        <f t="shared" si="14"/>
        <v>0</v>
      </c>
      <c r="AA88" s="29">
        <f t="shared" si="14"/>
        <v>0</v>
      </c>
      <c r="AB88" s="29">
        <f t="shared" si="14"/>
        <v>0</v>
      </c>
      <c r="AC88" s="29">
        <f t="shared" si="14"/>
        <v>0</v>
      </c>
    </row>
    <row r="89" spans="1:29">
      <c r="U89" s="28">
        <v>25</v>
      </c>
      <c r="V89" s="29">
        <f t="shared" si="14"/>
        <v>0</v>
      </c>
      <c r="W89" s="29">
        <f t="shared" si="14"/>
        <v>0</v>
      </c>
      <c r="X89" s="29">
        <f t="shared" si="14"/>
        <v>0</v>
      </c>
      <c r="Y89" s="29">
        <f t="shared" si="14"/>
        <v>0</v>
      </c>
      <c r="Z89" s="29">
        <f t="shared" si="14"/>
        <v>0</v>
      </c>
      <c r="AA89" s="29">
        <f t="shared" si="14"/>
        <v>0</v>
      </c>
      <c r="AB89" s="29">
        <f t="shared" si="14"/>
        <v>0</v>
      </c>
      <c r="AC89" s="29">
        <f t="shared" si="14"/>
        <v>0</v>
      </c>
    </row>
    <row r="90" spans="1:29">
      <c r="U90" s="67">
        <v>26</v>
      </c>
      <c r="V90" s="29">
        <f t="shared" si="14"/>
        <v>0</v>
      </c>
      <c r="W90" s="29">
        <f t="shared" si="14"/>
        <v>0</v>
      </c>
      <c r="X90" s="29">
        <f t="shared" si="14"/>
        <v>0</v>
      </c>
      <c r="Y90" s="29">
        <f t="shared" si="14"/>
        <v>0</v>
      </c>
      <c r="Z90" s="29">
        <f t="shared" si="14"/>
        <v>0</v>
      </c>
      <c r="AA90" s="29">
        <f t="shared" si="14"/>
        <v>0</v>
      </c>
      <c r="AB90" s="29">
        <f t="shared" si="14"/>
        <v>0</v>
      </c>
      <c r="AC90" s="29">
        <f t="shared" si="14"/>
        <v>0</v>
      </c>
    </row>
    <row r="91" spans="1:29">
      <c r="U91" s="28">
        <v>27</v>
      </c>
      <c r="V91" s="29">
        <f t="shared" si="14"/>
        <v>0</v>
      </c>
      <c r="W91" s="29">
        <f t="shared" si="14"/>
        <v>0</v>
      </c>
      <c r="X91" s="29">
        <f t="shared" si="14"/>
        <v>0</v>
      </c>
      <c r="Y91" s="29">
        <f t="shared" si="14"/>
        <v>0</v>
      </c>
      <c r="Z91" s="29">
        <f t="shared" si="14"/>
        <v>0</v>
      </c>
      <c r="AA91" s="29">
        <f t="shared" si="14"/>
        <v>0</v>
      </c>
      <c r="AB91" s="29">
        <f t="shared" si="14"/>
        <v>0</v>
      </c>
      <c r="AC91" s="29">
        <f t="shared" si="14"/>
        <v>0</v>
      </c>
    </row>
    <row r="92" spans="1:29">
      <c r="U92" s="67">
        <v>28</v>
      </c>
      <c r="V92" s="29">
        <f t="shared" si="14"/>
        <v>0</v>
      </c>
      <c r="W92" s="29">
        <f t="shared" si="14"/>
        <v>0</v>
      </c>
      <c r="X92" s="29">
        <f t="shared" si="14"/>
        <v>0</v>
      </c>
      <c r="Y92" s="29">
        <f t="shared" si="14"/>
        <v>0</v>
      </c>
      <c r="Z92" s="29">
        <f t="shared" si="14"/>
        <v>0</v>
      </c>
      <c r="AA92" s="29">
        <f t="shared" si="14"/>
        <v>0</v>
      </c>
      <c r="AB92" s="29">
        <f t="shared" si="14"/>
        <v>0</v>
      </c>
      <c r="AC92" s="29">
        <f t="shared" si="14"/>
        <v>0</v>
      </c>
    </row>
    <row r="93" spans="1:29">
      <c r="U93" s="28">
        <v>29</v>
      </c>
      <c r="V93" s="29">
        <f t="shared" si="14"/>
        <v>0</v>
      </c>
      <c r="W93" s="29">
        <f t="shared" si="14"/>
        <v>0</v>
      </c>
      <c r="X93" s="29">
        <f t="shared" si="14"/>
        <v>0</v>
      </c>
      <c r="Y93" s="29">
        <f t="shared" si="14"/>
        <v>0</v>
      </c>
      <c r="Z93" s="29">
        <f t="shared" si="14"/>
        <v>0</v>
      </c>
      <c r="AA93" s="29">
        <f t="shared" si="14"/>
        <v>0</v>
      </c>
      <c r="AB93" s="29">
        <f t="shared" si="14"/>
        <v>0</v>
      </c>
      <c r="AC93" s="29">
        <f t="shared" si="14"/>
        <v>0</v>
      </c>
    </row>
    <row r="94" spans="1:29">
      <c r="U94" s="67">
        <v>30</v>
      </c>
      <c r="V94" s="29">
        <f t="shared" si="14"/>
        <v>0</v>
      </c>
      <c r="W94" s="29">
        <f t="shared" si="14"/>
        <v>0</v>
      </c>
      <c r="X94" s="29">
        <f t="shared" si="14"/>
        <v>0</v>
      </c>
      <c r="Y94" s="29">
        <f t="shared" si="14"/>
        <v>0</v>
      </c>
      <c r="Z94" s="29">
        <f t="shared" si="14"/>
        <v>0</v>
      </c>
      <c r="AA94" s="29">
        <f t="shared" si="14"/>
        <v>0</v>
      </c>
      <c r="AB94" s="29">
        <f t="shared" si="14"/>
        <v>0</v>
      </c>
      <c r="AC94" s="29">
        <f t="shared" si="14"/>
        <v>0</v>
      </c>
    </row>
    <row r="95" spans="1:29">
      <c r="U95" s="28">
        <v>31</v>
      </c>
      <c r="V95" s="29">
        <f t="shared" si="14"/>
        <v>0</v>
      </c>
      <c r="W95" s="29">
        <f t="shared" si="14"/>
        <v>0</v>
      </c>
      <c r="X95" s="29">
        <f t="shared" si="14"/>
        <v>0</v>
      </c>
      <c r="Y95" s="29">
        <f t="shared" si="14"/>
        <v>0</v>
      </c>
      <c r="Z95" s="29">
        <f t="shared" si="14"/>
        <v>0</v>
      </c>
      <c r="AA95" s="29">
        <f t="shared" si="14"/>
        <v>0</v>
      </c>
      <c r="AB95" s="29">
        <f t="shared" si="14"/>
        <v>0</v>
      </c>
      <c r="AC95" s="29">
        <f t="shared" si="14"/>
        <v>0</v>
      </c>
    </row>
    <row r="96" spans="1:29">
      <c r="U96" s="67">
        <v>32</v>
      </c>
      <c r="V96" s="29">
        <f t="shared" si="14"/>
        <v>0</v>
      </c>
      <c r="W96" s="29">
        <f t="shared" si="14"/>
        <v>0</v>
      </c>
      <c r="X96" s="29">
        <f t="shared" si="14"/>
        <v>0</v>
      </c>
      <c r="Y96" s="29">
        <f t="shared" si="14"/>
        <v>0</v>
      </c>
      <c r="Z96" s="29">
        <f t="shared" si="14"/>
        <v>0</v>
      </c>
      <c r="AA96" s="29">
        <f t="shared" si="14"/>
        <v>0</v>
      </c>
      <c r="AB96" s="29">
        <f t="shared" si="14"/>
        <v>0</v>
      </c>
      <c r="AC96" s="29">
        <f t="shared" si="14"/>
        <v>0</v>
      </c>
    </row>
    <row r="97" spans="21:29">
      <c r="U97" s="28">
        <v>33</v>
      </c>
      <c r="V97" s="29">
        <f t="shared" si="14"/>
        <v>0</v>
      </c>
      <c r="W97" s="29">
        <f t="shared" si="14"/>
        <v>0</v>
      </c>
      <c r="X97" s="29">
        <f t="shared" si="14"/>
        <v>0</v>
      </c>
      <c r="Y97" s="29">
        <f t="shared" si="14"/>
        <v>0</v>
      </c>
      <c r="Z97" s="29">
        <f t="shared" si="14"/>
        <v>0</v>
      </c>
      <c r="AA97" s="29">
        <f t="shared" si="14"/>
        <v>0</v>
      </c>
      <c r="AB97" s="29">
        <f t="shared" si="14"/>
        <v>0</v>
      </c>
      <c r="AC97" s="29">
        <f t="shared" si="14"/>
        <v>0</v>
      </c>
    </row>
    <row r="98" spans="21:29">
      <c r="U98" s="67">
        <v>34</v>
      </c>
      <c r="V98" s="29">
        <f t="shared" si="14"/>
        <v>0</v>
      </c>
      <c r="W98" s="29">
        <f t="shared" si="14"/>
        <v>0</v>
      </c>
      <c r="X98" s="29">
        <f t="shared" si="14"/>
        <v>0</v>
      </c>
      <c r="Y98" s="29">
        <f t="shared" si="14"/>
        <v>0</v>
      </c>
      <c r="Z98" s="29">
        <f t="shared" si="14"/>
        <v>0</v>
      </c>
      <c r="AA98" s="29">
        <f t="shared" si="14"/>
        <v>0</v>
      </c>
      <c r="AB98" s="29">
        <f t="shared" si="14"/>
        <v>0</v>
      </c>
      <c r="AC98" s="29">
        <f t="shared" si="14"/>
        <v>0</v>
      </c>
    </row>
    <row r="99" spans="21:29">
      <c r="U99" s="28">
        <v>35</v>
      </c>
      <c r="V99" s="29">
        <f t="shared" si="14"/>
        <v>0</v>
      </c>
      <c r="W99" s="29">
        <f t="shared" si="14"/>
        <v>0</v>
      </c>
      <c r="X99" s="29">
        <f t="shared" si="14"/>
        <v>0</v>
      </c>
      <c r="Y99" s="29">
        <f t="shared" si="14"/>
        <v>0</v>
      </c>
      <c r="Z99" s="29">
        <f t="shared" si="14"/>
        <v>0</v>
      </c>
      <c r="AA99" s="29">
        <f t="shared" si="14"/>
        <v>0</v>
      </c>
      <c r="AB99" s="29">
        <f t="shared" si="14"/>
        <v>0</v>
      </c>
      <c r="AC99" s="29">
        <f t="shared" si="14"/>
        <v>0</v>
      </c>
    </row>
    <row r="100" spans="21:29">
      <c r="U100" s="67">
        <v>36</v>
      </c>
      <c r="V100" s="29">
        <f t="shared" si="14"/>
        <v>0</v>
      </c>
      <c r="W100" s="29">
        <f t="shared" si="14"/>
        <v>0</v>
      </c>
      <c r="X100" s="29">
        <f t="shared" si="14"/>
        <v>0</v>
      </c>
      <c r="Y100" s="29">
        <f t="shared" si="14"/>
        <v>0</v>
      </c>
      <c r="Z100" s="29">
        <f t="shared" si="14"/>
        <v>0</v>
      </c>
      <c r="AA100" s="29">
        <f t="shared" si="14"/>
        <v>0</v>
      </c>
      <c r="AB100" s="29">
        <f t="shared" si="14"/>
        <v>0</v>
      </c>
      <c r="AC100" s="29">
        <f t="shared" si="14"/>
        <v>0</v>
      </c>
    </row>
    <row r="101" spans="21:29">
      <c r="U101" s="28">
        <v>37</v>
      </c>
      <c r="V101" s="29">
        <f t="shared" si="14"/>
        <v>0</v>
      </c>
      <c r="W101" s="29">
        <f t="shared" si="14"/>
        <v>0</v>
      </c>
      <c r="X101" s="29">
        <f t="shared" si="14"/>
        <v>0</v>
      </c>
      <c r="Y101" s="29">
        <f t="shared" si="14"/>
        <v>0</v>
      </c>
      <c r="Z101" s="29">
        <f t="shared" si="14"/>
        <v>0</v>
      </c>
      <c r="AA101" s="29">
        <f t="shared" si="14"/>
        <v>0</v>
      </c>
      <c r="AB101" s="29">
        <f t="shared" si="14"/>
        <v>0</v>
      </c>
      <c r="AC101" s="29">
        <f t="shared" si="14"/>
        <v>0</v>
      </c>
    </row>
    <row r="102" spans="21:29">
      <c r="U102" s="67">
        <v>38</v>
      </c>
      <c r="V102" s="29">
        <f t="shared" si="14"/>
        <v>0</v>
      </c>
      <c r="W102" s="29">
        <f t="shared" si="14"/>
        <v>0</v>
      </c>
      <c r="X102" s="29">
        <f t="shared" si="14"/>
        <v>0</v>
      </c>
      <c r="Y102" s="29">
        <f t="shared" si="14"/>
        <v>0</v>
      </c>
      <c r="Z102" s="29">
        <f t="shared" si="14"/>
        <v>0</v>
      </c>
      <c r="AA102" s="29">
        <f t="shared" si="14"/>
        <v>0</v>
      </c>
      <c r="AB102" s="29">
        <f t="shared" si="14"/>
        <v>0</v>
      </c>
      <c r="AC102" s="29">
        <f t="shared" si="14"/>
        <v>0</v>
      </c>
    </row>
    <row r="103" spans="21:29">
      <c r="U103" s="28">
        <v>39</v>
      </c>
      <c r="V103" s="29">
        <f t="shared" si="14"/>
        <v>0</v>
      </c>
      <c r="W103" s="29">
        <f t="shared" si="14"/>
        <v>0</v>
      </c>
      <c r="X103" s="29">
        <f t="shared" si="14"/>
        <v>0</v>
      </c>
      <c r="Y103" s="29">
        <f t="shared" si="14"/>
        <v>0</v>
      </c>
      <c r="Z103" s="29">
        <f t="shared" si="14"/>
        <v>0</v>
      </c>
      <c r="AA103" s="29">
        <f t="shared" si="14"/>
        <v>0</v>
      </c>
      <c r="AB103" s="29">
        <f t="shared" si="14"/>
        <v>0</v>
      </c>
      <c r="AC103" s="29">
        <f t="shared" si="14"/>
        <v>0</v>
      </c>
    </row>
    <row r="104" spans="21:29">
      <c r="U104" s="67">
        <v>40</v>
      </c>
      <c r="V104" s="29">
        <f t="shared" ref="V104:AC119" si="15">IF(ISNA(MATCH($E$64,$A$4:$A$63,0)=$U104),IF((MATCH($E$64,$A$4:$A$63,1)+1)=$U104,V43,0),IF(MATCH($E$64,$A$4:$A$63,0)=$U104,V43,IF((MATCH($E$64,$A$4:$A$63,1)+1)=$U104,V43,0)))</f>
        <v>0</v>
      </c>
      <c r="W104" s="29">
        <f t="shared" si="15"/>
        <v>0</v>
      </c>
      <c r="X104" s="29">
        <f t="shared" si="15"/>
        <v>0</v>
      </c>
      <c r="Y104" s="29">
        <f t="shared" si="15"/>
        <v>0</v>
      </c>
      <c r="Z104" s="29">
        <f t="shared" si="15"/>
        <v>0</v>
      </c>
      <c r="AA104" s="29">
        <f t="shared" si="15"/>
        <v>0</v>
      </c>
      <c r="AB104" s="29">
        <f t="shared" si="15"/>
        <v>0</v>
      </c>
      <c r="AC104" s="29">
        <f t="shared" si="15"/>
        <v>0</v>
      </c>
    </row>
    <row r="105" spans="21:29">
      <c r="U105" s="28">
        <v>41</v>
      </c>
      <c r="V105" s="29">
        <f t="shared" si="15"/>
        <v>0</v>
      </c>
      <c r="W105" s="29">
        <f t="shared" si="15"/>
        <v>0</v>
      </c>
      <c r="X105" s="29">
        <f t="shared" si="15"/>
        <v>0</v>
      </c>
      <c r="Y105" s="29">
        <f t="shared" si="15"/>
        <v>0</v>
      </c>
      <c r="Z105" s="29">
        <f t="shared" si="15"/>
        <v>0</v>
      </c>
      <c r="AA105" s="29">
        <f t="shared" si="15"/>
        <v>0</v>
      </c>
      <c r="AB105" s="29">
        <f t="shared" si="15"/>
        <v>0</v>
      </c>
      <c r="AC105" s="29">
        <f t="shared" si="15"/>
        <v>0</v>
      </c>
    </row>
    <row r="106" spans="21:29">
      <c r="U106" s="67">
        <v>42</v>
      </c>
      <c r="V106" s="29">
        <f t="shared" si="15"/>
        <v>0</v>
      </c>
      <c r="W106" s="29">
        <f t="shared" si="15"/>
        <v>0</v>
      </c>
      <c r="X106" s="29">
        <f t="shared" si="15"/>
        <v>0</v>
      </c>
      <c r="Y106" s="29">
        <f t="shared" si="15"/>
        <v>0</v>
      </c>
      <c r="Z106" s="29">
        <f t="shared" si="15"/>
        <v>0</v>
      </c>
      <c r="AA106" s="29">
        <f t="shared" si="15"/>
        <v>0</v>
      </c>
      <c r="AB106" s="29">
        <f t="shared" si="15"/>
        <v>0</v>
      </c>
      <c r="AC106" s="29">
        <f t="shared" si="15"/>
        <v>0</v>
      </c>
    </row>
    <row r="107" spans="21:29">
      <c r="U107" s="28">
        <v>43</v>
      </c>
      <c r="V107" s="29">
        <f t="shared" si="15"/>
        <v>0</v>
      </c>
      <c r="W107" s="29">
        <f t="shared" si="15"/>
        <v>0</v>
      </c>
      <c r="X107" s="29">
        <f t="shared" si="15"/>
        <v>0</v>
      </c>
      <c r="Y107" s="29">
        <f t="shared" si="15"/>
        <v>0</v>
      </c>
      <c r="Z107" s="29">
        <f t="shared" si="15"/>
        <v>0</v>
      </c>
      <c r="AA107" s="29">
        <f t="shared" si="15"/>
        <v>0</v>
      </c>
      <c r="AB107" s="29">
        <f t="shared" si="15"/>
        <v>0</v>
      </c>
      <c r="AC107" s="29">
        <f t="shared" si="15"/>
        <v>0</v>
      </c>
    </row>
    <row r="108" spans="21:29">
      <c r="U108" s="67">
        <v>44</v>
      </c>
      <c r="V108" s="29">
        <f t="shared" si="15"/>
        <v>0</v>
      </c>
      <c r="W108" s="29">
        <f t="shared" si="15"/>
        <v>0</v>
      </c>
      <c r="X108" s="29">
        <f t="shared" si="15"/>
        <v>0</v>
      </c>
      <c r="Y108" s="29">
        <f t="shared" si="15"/>
        <v>0</v>
      </c>
      <c r="Z108" s="29">
        <f t="shared" si="15"/>
        <v>0</v>
      </c>
      <c r="AA108" s="29">
        <f t="shared" si="15"/>
        <v>0</v>
      </c>
      <c r="AB108" s="29">
        <f t="shared" si="15"/>
        <v>0</v>
      </c>
      <c r="AC108" s="29">
        <f t="shared" si="15"/>
        <v>0</v>
      </c>
    </row>
    <row r="109" spans="21:29">
      <c r="U109" s="28">
        <v>45</v>
      </c>
      <c r="V109" s="29">
        <f t="shared" si="15"/>
        <v>0</v>
      </c>
      <c r="W109" s="29">
        <f t="shared" si="15"/>
        <v>0</v>
      </c>
      <c r="X109" s="29">
        <f t="shared" si="15"/>
        <v>0</v>
      </c>
      <c r="Y109" s="29">
        <f t="shared" si="15"/>
        <v>0</v>
      </c>
      <c r="Z109" s="29">
        <f t="shared" si="15"/>
        <v>0</v>
      </c>
      <c r="AA109" s="29">
        <f t="shared" si="15"/>
        <v>0</v>
      </c>
      <c r="AB109" s="29">
        <f t="shared" si="15"/>
        <v>0</v>
      </c>
      <c r="AC109" s="29">
        <f t="shared" si="15"/>
        <v>0</v>
      </c>
    </row>
    <row r="110" spans="21:29">
      <c r="U110" s="67">
        <v>46</v>
      </c>
      <c r="V110" s="29">
        <f t="shared" si="15"/>
        <v>0</v>
      </c>
      <c r="W110" s="29">
        <f t="shared" si="15"/>
        <v>0</v>
      </c>
      <c r="X110" s="29">
        <f t="shared" si="15"/>
        <v>0</v>
      </c>
      <c r="Y110" s="29">
        <f t="shared" si="15"/>
        <v>0</v>
      </c>
      <c r="Z110" s="29">
        <f t="shared" si="15"/>
        <v>0</v>
      </c>
      <c r="AA110" s="29">
        <f t="shared" si="15"/>
        <v>0</v>
      </c>
      <c r="AB110" s="29">
        <f t="shared" si="15"/>
        <v>0</v>
      </c>
      <c r="AC110" s="29">
        <f t="shared" si="15"/>
        <v>0</v>
      </c>
    </row>
    <row r="111" spans="21:29">
      <c r="U111" s="28">
        <v>47</v>
      </c>
      <c r="V111" s="29">
        <f t="shared" si="15"/>
        <v>0</v>
      </c>
      <c r="W111" s="29">
        <f t="shared" si="15"/>
        <v>0</v>
      </c>
      <c r="X111" s="29">
        <f t="shared" si="15"/>
        <v>0</v>
      </c>
      <c r="Y111" s="29">
        <f t="shared" si="15"/>
        <v>0</v>
      </c>
      <c r="Z111" s="29">
        <f t="shared" si="15"/>
        <v>0</v>
      </c>
      <c r="AA111" s="29">
        <f t="shared" si="15"/>
        <v>0</v>
      </c>
      <c r="AB111" s="29">
        <f t="shared" si="15"/>
        <v>0</v>
      </c>
      <c r="AC111" s="29">
        <f t="shared" si="15"/>
        <v>0</v>
      </c>
    </row>
    <row r="112" spans="21:29">
      <c r="U112" s="67">
        <v>48</v>
      </c>
      <c r="V112" s="29">
        <f t="shared" si="15"/>
        <v>0</v>
      </c>
      <c r="W112" s="29">
        <f t="shared" si="15"/>
        <v>0</v>
      </c>
      <c r="X112" s="29">
        <f t="shared" si="15"/>
        <v>0</v>
      </c>
      <c r="Y112" s="29">
        <f t="shared" si="15"/>
        <v>0</v>
      </c>
      <c r="Z112" s="29">
        <f t="shared" si="15"/>
        <v>0</v>
      </c>
      <c r="AA112" s="29">
        <f t="shared" si="15"/>
        <v>0</v>
      </c>
      <c r="AB112" s="29">
        <f t="shared" si="15"/>
        <v>0</v>
      </c>
      <c r="AC112" s="29">
        <f t="shared" si="15"/>
        <v>0</v>
      </c>
    </row>
    <row r="113" spans="21:29">
      <c r="U113" s="28">
        <v>49</v>
      </c>
      <c r="V113" s="29">
        <f t="shared" si="15"/>
        <v>0</v>
      </c>
      <c r="W113" s="29">
        <f t="shared" si="15"/>
        <v>0</v>
      </c>
      <c r="X113" s="29">
        <f t="shared" si="15"/>
        <v>0</v>
      </c>
      <c r="Y113" s="29">
        <f t="shared" si="15"/>
        <v>0</v>
      </c>
      <c r="Z113" s="29">
        <f t="shared" si="15"/>
        <v>0</v>
      </c>
      <c r="AA113" s="29">
        <f t="shared" si="15"/>
        <v>0</v>
      </c>
      <c r="AB113" s="29">
        <f t="shared" si="15"/>
        <v>0</v>
      </c>
      <c r="AC113" s="29">
        <f t="shared" si="15"/>
        <v>0</v>
      </c>
    </row>
    <row r="114" spans="21:29">
      <c r="U114" s="67">
        <v>50</v>
      </c>
      <c r="V114" s="29">
        <f t="shared" si="15"/>
        <v>0</v>
      </c>
      <c r="W114" s="29">
        <f t="shared" si="15"/>
        <v>0</v>
      </c>
      <c r="X114" s="29">
        <f t="shared" si="15"/>
        <v>0</v>
      </c>
      <c r="Y114" s="29">
        <f t="shared" si="15"/>
        <v>0</v>
      </c>
      <c r="Z114" s="29">
        <f t="shared" si="15"/>
        <v>0</v>
      </c>
      <c r="AA114" s="29">
        <f t="shared" si="15"/>
        <v>0</v>
      </c>
      <c r="AB114" s="29">
        <f t="shared" si="15"/>
        <v>0</v>
      </c>
      <c r="AC114" s="29">
        <f t="shared" si="15"/>
        <v>0</v>
      </c>
    </row>
    <row r="115" spans="21:29">
      <c r="U115" s="28">
        <v>51</v>
      </c>
      <c r="V115" s="29">
        <f t="shared" si="15"/>
        <v>0</v>
      </c>
      <c r="W115" s="29">
        <f t="shared" si="15"/>
        <v>0</v>
      </c>
      <c r="X115" s="29">
        <f t="shared" si="15"/>
        <v>0</v>
      </c>
      <c r="Y115" s="29">
        <f t="shared" si="15"/>
        <v>0</v>
      </c>
      <c r="Z115" s="29">
        <f t="shared" si="15"/>
        <v>0</v>
      </c>
      <c r="AA115" s="29">
        <f t="shared" si="15"/>
        <v>0</v>
      </c>
      <c r="AB115" s="29">
        <f t="shared" si="15"/>
        <v>0</v>
      </c>
      <c r="AC115" s="29">
        <f t="shared" si="15"/>
        <v>0</v>
      </c>
    </row>
    <row r="116" spans="21:29">
      <c r="U116" s="67">
        <v>52</v>
      </c>
      <c r="V116" s="29">
        <f t="shared" si="15"/>
        <v>0</v>
      </c>
      <c r="W116" s="29">
        <f t="shared" si="15"/>
        <v>0</v>
      </c>
      <c r="X116" s="29">
        <f t="shared" si="15"/>
        <v>0</v>
      </c>
      <c r="Y116" s="29">
        <f t="shared" si="15"/>
        <v>0</v>
      </c>
      <c r="Z116" s="29">
        <f t="shared" si="15"/>
        <v>0</v>
      </c>
      <c r="AA116" s="29">
        <f t="shared" si="15"/>
        <v>0</v>
      </c>
      <c r="AB116" s="29">
        <f t="shared" si="15"/>
        <v>0</v>
      </c>
      <c r="AC116" s="29">
        <f t="shared" si="15"/>
        <v>0</v>
      </c>
    </row>
    <row r="117" spans="21:29">
      <c r="U117" s="28">
        <v>53</v>
      </c>
      <c r="V117" s="29">
        <f t="shared" si="15"/>
        <v>0</v>
      </c>
      <c r="W117" s="29">
        <f t="shared" si="15"/>
        <v>0</v>
      </c>
      <c r="X117" s="29">
        <f t="shared" si="15"/>
        <v>0</v>
      </c>
      <c r="Y117" s="29">
        <f t="shared" si="15"/>
        <v>0</v>
      </c>
      <c r="Z117" s="29">
        <f t="shared" si="15"/>
        <v>0</v>
      </c>
      <c r="AA117" s="29">
        <f t="shared" si="15"/>
        <v>0</v>
      </c>
      <c r="AB117" s="29">
        <f t="shared" si="15"/>
        <v>0</v>
      </c>
      <c r="AC117" s="29">
        <f t="shared" si="15"/>
        <v>0</v>
      </c>
    </row>
    <row r="118" spans="21:29">
      <c r="U118" s="67">
        <v>54</v>
      </c>
      <c r="V118" s="29">
        <f t="shared" si="15"/>
        <v>0</v>
      </c>
      <c r="W118" s="29">
        <f t="shared" si="15"/>
        <v>0</v>
      </c>
      <c r="X118" s="29">
        <f t="shared" si="15"/>
        <v>0</v>
      </c>
      <c r="Y118" s="29">
        <f t="shared" si="15"/>
        <v>0</v>
      </c>
      <c r="Z118" s="29">
        <f t="shared" si="15"/>
        <v>0</v>
      </c>
      <c r="AA118" s="29">
        <f t="shared" si="15"/>
        <v>0</v>
      </c>
      <c r="AB118" s="29">
        <f t="shared" si="15"/>
        <v>0</v>
      </c>
      <c r="AC118" s="29">
        <f t="shared" si="15"/>
        <v>0</v>
      </c>
    </row>
    <row r="119" spans="21:29">
      <c r="U119" s="28">
        <v>55</v>
      </c>
      <c r="V119" s="29">
        <f t="shared" si="15"/>
        <v>0</v>
      </c>
      <c r="W119" s="29">
        <f t="shared" si="15"/>
        <v>0</v>
      </c>
      <c r="X119" s="29">
        <f t="shared" si="15"/>
        <v>0</v>
      </c>
      <c r="Y119" s="29">
        <f t="shared" si="15"/>
        <v>0</v>
      </c>
      <c r="Z119" s="29">
        <f t="shared" si="15"/>
        <v>0</v>
      </c>
      <c r="AA119" s="29">
        <f t="shared" si="15"/>
        <v>0</v>
      </c>
      <c r="AB119" s="29">
        <f t="shared" si="15"/>
        <v>0</v>
      </c>
      <c r="AC119" s="29">
        <f t="shared" si="15"/>
        <v>0</v>
      </c>
    </row>
    <row r="120" spans="21:29">
      <c r="U120" s="67">
        <v>56</v>
      </c>
      <c r="V120" s="29">
        <f t="shared" ref="V120:AC124" si="16">IF(ISNA(MATCH($E$64,$A$4:$A$63,0)=$U120),IF((MATCH($E$64,$A$4:$A$63,1)+1)=$U120,V59,0),IF(MATCH($E$64,$A$4:$A$63,0)=$U120,V59,IF((MATCH($E$64,$A$4:$A$63,1)+1)=$U120,V59,0)))</f>
        <v>0</v>
      </c>
      <c r="W120" s="29">
        <f t="shared" si="16"/>
        <v>0</v>
      </c>
      <c r="X120" s="29">
        <f t="shared" si="16"/>
        <v>0</v>
      </c>
      <c r="Y120" s="29">
        <f t="shared" si="16"/>
        <v>0</v>
      </c>
      <c r="Z120" s="29">
        <f t="shared" si="16"/>
        <v>0</v>
      </c>
      <c r="AA120" s="29">
        <f t="shared" si="16"/>
        <v>0</v>
      </c>
      <c r="AB120" s="29">
        <f t="shared" si="16"/>
        <v>0</v>
      </c>
      <c r="AC120" s="29">
        <f t="shared" si="16"/>
        <v>0</v>
      </c>
    </row>
    <row r="121" spans="21:29">
      <c r="U121" s="28">
        <v>57</v>
      </c>
      <c r="V121" s="29">
        <f t="shared" si="16"/>
        <v>0</v>
      </c>
      <c r="W121" s="29">
        <f t="shared" si="16"/>
        <v>0</v>
      </c>
      <c r="X121" s="29">
        <f t="shared" si="16"/>
        <v>0</v>
      </c>
      <c r="Y121" s="29">
        <f t="shared" si="16"/>
        <v>0</v>
      </c>
      <c r="Z121" s="29">
        <f t="shared" si="16"/>
        <v>0</v>
      </c>
      <c r="AA121" s="29">
        <f t="shared" si="16"/>
        <v>0</v>
      </c>
      <c r="AB121" s="29">
        <f t="shared" si="16"/>
        <v>0</v>
      </c>
      <c r="AC121" s="29">
        <f t="shared" si="16"/>
        <v>0</v>
      </c>
    </row>
    <row r="122" spans="21:29">
      <c r="U122" s="67">
        <v>58</v>
      </c>
      <c r="V122" s="29">
        <f t="shared" si="16"/>
        <v>0</v>
      </c>
      <c r="W122" s="29">
        <f t="shared" si="16"/>
        <v>0</v>
      </c>
      <c r="X122" s="29">
        <f t="shared" si="16"/>
        <v>0</v>
      </c>
      <c r="Y122" s="29">
        <f t="shared" si="16"/>
        <v>0</v>
      </c>
      <c r="Z122" s="29">
        <f t="shared" si="16"/>
        <v>0</v>
      </c>
      <c r="AA122" s="29">
        <f t="shared" si="16"/>
        <v>0</v>
      </c>
      <c r="AB122" s="29">
        <f t="shared" si="16"/>
        <v>0</v>
      </c>
      <c r="AC122" s="29">
        <f t="shared" si="16"/>
        <v>0</v>
      </c>
    </row>
    <row r="123" spans="21:29">
      <c r="U123" s="28">
        <v>59</v>
      </c>
      <c r="V123" s="29">
        <f t="shared" si="16"/>
        <v>0</v>
      </c>
      <c r="W123" s="29">
        <f t="shared" si="16"/>
        <v>0</v>
      </c>
      <c r="X123" s="29">
        <f t="shared" si="16"/>
        <v>0</v>
      </c>
      <c r="Y123" s="29">
        <f t="shared" si="16"/>
        <v>0</v>
      </c>
      <c r="Z123" s="29">
        <f t="shared" si="16"/>
        <v>0</v>
      </c>
      <c r="AA123" s="29">
        <f t="shared" si="16"/>
        <v>0</v>
      </c>
      <c r="AB123" s="29">
        <f t="shared" si="16"/>
        <v>0</v>
      </c>
      <c r="AC123" s="29">
        <f t="shared" si="16"/>
        <v>0</v>
      </c>
    </row>
    <row r="124" spans="21:29">
      <c r="U124" s="67">
        <v>60</v>
      </c>
      <c r="V124" s="29">
        <f t="shared" si="16"/>
        <v>0</v>
      </c>
      <c r="W124" s="29">
        <f t="shared" si="16"/>
        <v>0</v>
      </c>
      <c r="X124" s="29">
        <f t="shared" si="16"/>
        <v>0</v>
      </c>
      <c r="Y124" s="29">
        <f t="shared" si="16"/>
        <v>0</v>
      </c>
      <c r="Z124" s="29">
        <f t="shared" si="16"/>
        <v>0</v>
      </c>
      <c r="AA124" s="29">
        <f t="shared" si="16"/>
        <v>0</v>
      </c>
      <c r="AB124" s="29">
        <f t="shared" si="16"/>
        <v>0</v>
      </c>
      <c r="AC124" s="29">
        <f t="shared" si="16"/>
        <v>0</v>
      </c>
    </row>
  </sheetData>
  <customSheetViews>
    <customSheetView guid="{F4DD0BDD-9BCD-4E13-8084-E09DC92B9F33}" scale="115" state="hidden">
      <selection activeCell="C5" sqref="C5:D5"/>
      <pageMargins left="0.7" right="0.7" top="0.78740157499999996" bottom="0.78740157499999996" header="0.3" footer="0.3"/>
      <pageSetup paperSize="9" orientation="portrait" r:id="rId1"/>
    </customSheetView>
  </customSheetViews>
  <mergeCells count="4">
    <mergeCell ref="E74:F74"/>
    <mergeCell ref="H74:I74"/>
    <mergeCell ref="N1:U2"/>
    <mergeCell ref="V1:AC2"/>
  </mergeCells>
  <pageMargins left="0.7" right="0.7" top="0.78740157499999996" bottom="0.78740157499999996" header="0.3" footer="0.3"/>
  <pageSetup paperSize="9"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4">
    <tabColor theme="1"/>
  </sheetPr>
  <dimension ref="A1:AC124"/>
  <sheetViews>
    <sheetView topLeftCell="F22" zoomScale="85" zoomScaleNormal="85" workbookViewId="0">
      <selection activeCell="M40" sqref="M40"/>
    </sheetView>
  </sheetViews>
  <sheetFormatPr defaultColWidth="11.42578125" defaultRowHeight="12.75"/>
  <cols>
    <col min="1" max="1" width="13.140625" style="27" bestFit="1" customWidth="1"/>
    <col min="2" max="2" width="13.140625" style="27" customWidth="1"/>
    <col min="3" max="3" width="21.28515625" style="123" customWidth="1"/>
    <col min="4" max="4" width="28.5703125" style="123" bestFit="1" customWidth="1"/>
    <col min="5" max="5" width="11.42578125" style="123"/>
    <col min="6" max="6" width="12.140625" style="123" bestFit="1" customWidth="1"/>
    <col min="7" max="7" width="15.140625" style="123" bestFit="1" customWidth="1"/>
    <col min="8" max="29" width="11.42578125" style="123"/>
    <col min="30" max="16384" width="11.42578125" style="27"/>
  </cols>
  <sheetData>
    <row r="1" spans="1:29">
      <c r="N1" s="1090" t="s">
        <v>184</v>
      </c>
      <c r="O1" s="1090"/>
      <c r="P1" s="1090"/>
      <c r="Q1" s="1090"/>
      <c r="R1" s="1090"/>
      <c r="S1" s="1090"/>
      <c r="T1" s="1090"/>
      <c r="U1" s="1090"/>
      <c r="V1" s="1090" t="s">
        <v>185</v>
      </c>
      <c r="W1" s="1090"/>
      <c r="X1" s="1090"/>
      <c r="Y1" s="1090"/>
      <c r="Z1" s="1090"/>
      <c r="AA1" s="1090"/>
      <c r="AB1" s="1090"/>
      <c r="AC1" s="1090"/>
    </row>
    <row r="2" spans="1:29" ht="13.5" thickBot="1">
      <c r="N2" s="1091"/>
      <c r="O2" s="1091"/>
      <c r="P2" s="1091"/>
      <c r="Q2" s="1091"/>
      <c r="R2" s="1091"/>
      <c r="S2" s="1091"/>
      <c r="T2" s="1091"/>
      <c r="U2" s="1091"/>
      <c r="V2" s="1091"/>
      <c r="W2" s="1091"/>
      <c r="X2" s="1091"/>
      <c r="Y2" s="1091"/>
      <c r="Z2" s="1091"/>
      <c r="AA2" s="1091"/>
      <c r="AB2" s="1091"/>
      <c r="AC2" s="1091"/>
    </row>
    <row r="3" spans="1:29" ht="117">
      <c r="A3" s="33" t="s">
        <v>207</v>
      </c>
      <c r="B3" s="34" t="s">
        <v>242</v>
      </c>
      <c r="C3" s="35" t="s">
        <v>132</v>
      </c>
      <c r="D3" s="35" t="s">
        <v>16</v>
      </c>
      <c r="E3" s="36" t="s">
        <v>196</v>
      </c>
      <c r="F3" s="37" t="s">
        <v>197</v>
      </c>
      <c r="G3" s="37" t="s">
        <v>198</v>
      </c>
      <c r="H3" s="37" t="s">
        <v>199</v>
      </c>
      <c r="I3" s="37" t="s">
        <v>200</v>
      </c>
      <c r="J3" s="37" t="s">
        <v>201</v>
      </c>
      <c r="K3" s="37" t="s">
        <v>202</v>
      </c>
      <c r="L3" s="37" t="s">
        <v>204</v>
      </c>
      <c r="M3" s="38" t="s">
        <v>205</v>
      </c>
      <c r="N3" s="39" t="s">
        <v>117</v>
      </c>
      <c r="O3" s="40" t="s">
        <v>118</v>
      </c>
      <c r="P3" s="39" t="s">
        <v>119</v>
      </c>
      <c r="Q3" s="40" t="s">
        <v>120</v>
      </c>
      <c r="R3" s="40" t="s">
        <v>121</v>
      </c>
      <c r="S3" s="40" t="s">
        <v>116</v>
      </c>
      <c r="T3" s="40" t="s">
        <v>122</v>
      </c>
      <c r="U3" s="41" t="s">
        <v>123</v>
      </c>
      <c r="V3" s="42" t="s">
        <v>124</v>
      </c>
      <c r="W3" s="40" t="s">
        <v>125</v>
      </c>
      <c r="X3" s="39" t="s">
        <v>126</v>
      </c>
      <c r="Y3" s="40" t="s">
        <v>127</v>
      </c>
      <c r="Z3" s="40" t="s">
        <v>128</v>
      </c>
      <c r="AA3" s="40" t="s">
        <v>129</v>
      </c>
      <c r="AB3" s="40" t="s">
        <v>130</v>
      </c>
      <c r="AC3" s="41" t="s">
        <v>131</v>
      </c>
    </row>
    <row r="4" spans="1:29">
      <c r="A4" s="43">
        <f>LastDayMonth_This('Configuration | Scaling'!E17)</f>
        <v>1</v>
      </c>
      <c r="B4" s="44">
        <f>IF(C4="","",HLOOKUP(C4,'Configuration | Scaling'!$E$13:$Y$23,5,FALSE))</f>
        <v>1</v>
      </c>
      <c r="C4" s="29" t="str">
        <f>LOOKUP(A4,'Configuration | Scaling'!$E$17:$Y$17,_GPDS__List)</f>
        <v>PS</v>
      </c>
      <c r="D4" s="29"/>
      <c r="E4" s="45">
        <f>IF(B4&lt;&gt;"",B4-$B$4,A4-B$4)</f>
        <v>0</v>
      </c>
      <c r="F4" s="46" t="e">
        <f>SUM(S4:U4)/SUM(O4:U4)</f>
        <v>#DIV/0!</v>
      </c>
      <c r="G4" s="46" t="e">
        <f>SUM(AA4:AC4)/SUM(W4:AC4)</f>
        <v>#DIV/0!</v>
      </c>
      <c r="H4" s="46" t="e">
        <f>SUM(P4:U4)/SUM(O4:U4)</f>
        <v>#DIV/0!</v>
      </c>
      <c r="I4" s="46" t="e">
        <f>SUM(X4:AC4)/SUM(W4:AC4)</f>
        <v>#DIV/0!</v>
      </c>
      <c r="J4" s="46" t="e">
        <f>SUM(R4:U4)/SUM(O4:U4)</f>
        <v>#DIV/0!</v>
      </c>
      <c r="K4" s="46" t="e">
        <f>SUM(Z4:AC4)/SUM(W4:AC4)</f>
        <v>#DIV/0!</v>
      </c>
      <c r="L4" s="46" t="e">
        <f>SUM(T4:U4)/SUM(O4:U4)</f>
        <v>#DIV/0!</v>
      </c>
      <c r="M4" s="47" t="e">
        <f>SUM(AB4:AC4)/SUM(W4:AC4)</f>
        <v>#DIV/0!</v>
      </c>
      <c r="N4" s="48">
        <f>LOOKUP(2,1/('Feat-Func-Development'!$AF$4:$EU$4&amp;'Feat-Func-Development'!$AF$5:$EU$5='aggregated FIP Data Prog3'!$A4&amp;'aggregated FIP Data Prog3'!$N$1),'Feat-Func-Development'!$AF$65:$EU$65)</f>
        <v>0</v>
      </c>
      <c r="O4" s="48">
        <f>LOOKUP(2,1/('Feat-Func-Development'!$AF$4:$EU$4&amp;'Feat-Func-Development'!$AF$5:$EU$5='aggregated FIP Data Prog3'!$A4&amp;'aggregated FIP Data Prog3'!$N$1),'Feat-Func-Development'!$AF$66:$EU$66)</f>
        <v>0</v>
      </c>
      <c r="P4" s="48">
        <f>LOOKUP(2,1/('Feat-Func-Development'!$AF$4:$EU$4&amp;'Feat-Func-Development'!$AF$5:$EU$5='aggregated FIP Data Prog3'!$A4&amp;'aggregated FIP Data Prog3'!$N$1),'Feat-Func-Development'!$AF$67:$EU$67)</f>
        <v>0</v>
      </c>
      <c r="Q4" s="48">
        <f>LOOKUP(2,1/('Feat-Func-Development'!$AF$4:$EU$4&amp;'Feat-Func-Development'!$AF$5:$EU$5='aggregated FIP Data Prog3'!$A4&amp;'aggregated FIP Data Prog3'!$N$1),'Feat-Func-Development'!$AF$68:$EU$68)</f>
        <v>0</v>
      </c>
      <c r="R4" s="48">
        <f>LOOKUP(2,1/('Feat-Func-Development'!$AF$4:$EU$4&amp;'Feat-Func-Development'!$AF$5:$EU$5='aggregated FIP Data Prog3'!$A4&amp;'aggregated FIP Data Prog3'!$N$1),'Feat-Func-Development'!$AF$69:$EU$69)</f>
        <v>0</v>
      </c>
      <c r="S4" s="48">
        <f>LOOKUP(2,1/('Feat-Func-Development'!$AF$4:$EU$4&amp;'Feat-Func-Development'!$AF$5:$EU$5='aggregated FIP Data Prog3'!$A4&amp;'aggregated FIP Data Prog3'!$N$1),'Feat-Func-Development'!$AF$70:$EU$70)</f>
        <v>0</v>
      </c>
      <c r="T4" s="48">
        <f>LOOKUP(2,1/('Feat-Func-Development'!$AF$4:$EU$4&amp;'Feat-Func-Development'!$AF$5:$EU$5='aggregated FIP Data Prog3'!$A4&amp;'aggregated FIP Data Prog3'!$N$1),'Feat-Func-Development'!$AF$71:$EU$71)</f>
        <v>0</v>
      </c>
      <c r="U4" s="48">
        <f>LOOKUP(2,1/('Feat-Func-Development'!$AF$4:$EU$4&amp;'Feat-Func-Development'!$AF$5:$EU$5='aggregated FIP Data Prog3'!$A4&amp;'aggregated FIP Data Prog3'!$N$1),'Feat-Func-Development'!$AF$72:$EU$72)</f>
        <v>0</v>
      </c>
      <c r="V4" s="29">
        <f>LOOKUP(2,1/('Feat-Func-Development'!$AF$4:$EU$4&amp;'Feat-Func-Development'!$AF$5:$EU$5='aggregated FIP Data Prog3'!$A4&amp;'aggregated FIP Data Prog3'!$V$1),'Feat-Func-Development'!$AF$65:$EU$65)</f>
        <v>0</v>
      </c>
      <c r="W4" s="29">
        <f>LOOKUP(2,1/('Feat-Func-Development'!$AF$4:$EU$4&amp;'Feat-Func-Development'!$AF$5:$EU$5='aggregated FIP Data Prog3'!$A4&amp;'aggregated FIP Data Prog3'!$V$1),'Feat-Func-Development'!$AF$66:$EU$66)</f>
        <v>0</v>
      </c>
      <c r="X4" s="29">
        <f>LOOKUP(2,1/('Feat-Func-Development'!$AF$4:$EU$4&amp;'Feat-Func-Development'!$AF$5:$EU$5='aggregated FIP Data Prog3'!$A4&amp;'aggregated FIP Data Prog3'!$V$1),'Feat-Func-Development'!$AF$67:$EU$67)</f>
        <v>0</v>
      </c>
      <c r="Y4" s="29">
        <f>LOOKUP(2,1/('Feat-Func-Development'!$AF$4:$EU$4&amp;'Feat-Func-Development'!$AF$5:$EU$5='aggregated FIP Data Prog3'!$A4&amp;'aggregated FIP Data Prog3'!$V$1),'Feat-Func-Development'!$AF$68:$EU$68)</f>
        <v>0</v>
      </c>
      <c r="Z4" s="29">
        <f>LOOKUP(2,1/('Feat-Func-Development'!$AF$4:$EU$4&amp;'Feat-Func-Development'!$AF$5:$EU$5='aggregated FIP Data Prog3'!$A4&amp;'aggregated FIP Data Prog3'!$V$1),'Feat-Func-Development'!$AF$69:$EU$69)</f>
        <v>0</v>
      </c>
      <c r="AA4" s="29">
        <f>LOOKUP(2,1/('Feat-Func-Development'!$AF$4:$EU$4&amp;'Feat-Func-Development'!$AF$5:$EU$5='aggregated FIP Data Prog3'!$A4&amp;'aggregated FIP Data Prog3'!$V$1),'Feat-Func-Development'!$AF$70:$EU$70)</f>
        <v>0</v>
      </c>
      <c r="AB4" s="29">
        <f>LOOKUP(2,1/('Feat-Func-Development'!$AF$4:$EU$4&amp;'Feat-Func-Development'!$AF$5:$EU$5='aggregated FIP Data Prog3'!$A4&amp;'aggregated FIP Data Prog3'!$V$1),'Feat-Func-Development'!$AF$71:$EU$71)</f>
        <v>0</v>
      </c>
      <c r="AC4" s="29">
        <f>LOOKUP(2,1/('Feat-Func-Development'!$AF$4:$EU$4&amp;'Feat-Func-Development'!$AF$5:$EU$5='aggregated FIP Data Prog3'!$A4&amp;'aggregated FIP Data Prog3'!$V$1),'Feat-Func-Development'!$AF$72:$EU$72)</f>
        <v>0</v>
      </c>
    </row>
    <row r="5" spans="1:29">
      <c r="A5" s="43">
        <f>LastDayMonth(A4)</f>
        <v>32</v>
      </c>
      <c r="B5" s="44" t="str">
        <f>IF(C5="","",HLOOKUP(C5,'Configuration | Scaling'!$E$13:$Y$23,5,FALSE))</f>
        <v/>
      </c>
      <c r="C5" s="29" t="str">
        <f>IF(COUNTIF(C$4:C4,LOOKUP(A5,'Configuration | Scaling'!$E$17:$Y$17,_GPDS__List))=0,LOOKUP(A5,'Configuration | Scaling'!$E$17:$Y$17,_GPDS__List),"")</f>
        <v/>
      </c>
      <c r="D5" s="29"/>
      <c r="E5" s="45">
        <f t="shared" ref="E5:E63" si="0">IF(B5&lt;&gt;"",B5-$B$4,A5-B$4)</f>
        <v>31</v>
      </c>
      <c r="F5" s="46" t="e">
        <f t="shared" ref="F5:F63" si="1">SUM(S5:U5)/SUM(O5:U5)</f>
        <v>#DIV/0!</v>
      </c>
      <c r="G5" s="46" t="e">
        <f t="shared" ref="G5:G63" si="2">SUM(AA5:AC5)/SUM(W5:AC5)</f>
        <v>#DIV/0!</v>
      </c>
      <c r="H5" s="46" t="e">
        <f t="shared" ref="H5:H63" si="3">SUM(P5:U5)/SUM(O5:U5)</f>
        <v>#DIV/0!</v>
      </c>
      <c r="I5" s="46" t="e">
        <f t="shared" ref="I5:I63" si="4">SUM(X5:AC5)/SUM(W5:AC5)</f>
        <v>#DIV/0!</v>
      </c>
      <c r="J5" s="46" t="e">
        <f t="shared" ref="J5:J63" si="5">SUM(R5:U5)/SUM(O5:U5)</f>
        <v>#DIV/0!</v>
      </c>
      <c r="K5" s="46" t="e">
        <f t="shared" ref="K5:K63" si="6">SUM(Z5:AC5)/SUM(W5:AC5)</f>
        <v>#DIV/0!</v>
      </c>
      <c r="L5" s="46" t="e">
        <f t="shared" ref="L5:L63" si="7">SUM(T5:U5)/SUM(O5:U5)</f>
        <v>#DIV/0!</v>
      </c>
      <c r="M5" s="47" t="e">
        <f t="shared" ref="M5:M63" si="8">SUM(AB5:AC5)/SUM(W5:AC5)</f>
        <v>#DIV/0!</v>
      </c>
      <c r="N5" s="48">
        <f>LOOKUP(2,1/('Feat-Func-Development'!$AF$4:$EU$4&amp;'Feat-Func-Development'!$AF$5:$EU$5='aggregated FIP Data Prog3'!$A5&amp;'aggregated FIP Data Prog3'!$N$1),'Feat-Func-Development'!$AF$65:$EU$65)</f>
        <v>0</v>
      </c>
      <c r="O5" s="48">
        <f>LOOKUP(2,1/('Feat-Func-Development'!$AF$4:$EU$4&amp;'Feat-Func-Development'!$AF$5:$EU$5='aggregated FIP Data Prog3'!$A5&amp;'aggregated FIP Data Prog3'!$N$1),'Feat-Func-Development'!$AF$66:$EU$66)</f>
        <v>0</v>
      </c>
      <c r="P5" s="48">
        <f>LOOKUP(2,1/('Feat-Func-Development'!$AF$4:$EU$4&amp;'Feat-Func-Development'!$AF$5:$EU$5='aggregated FIP Data Prog3'!$A5&amp;'aggregated FIP Data Prog3'!$N$1),'Feat-Func-Development'!$AF$67:$EU$67)</f>
        <v>0</v>
      </c>
      <c r="Q5" s="48">
        <f>LOOKUP(2,1/('Feat-Func-Development'!$AF$4:$EU$4&amp;'Feat-Func-Development'!$AF$5:$EU$5='aggregated FIP Data Prog3'!$A5&amp;'aggregated FIP Data Prog3'!$N$1),'Feat-Func-Development'!$AF$68:$EU$68)</f>
        <v>0</v>
      </c>
      <c r="R5" s="48">
        <f>LOOKUP(2,1/('Feat-Func-Development'!$AF$4:$EU$4&amp;'Feat-Func-Development'!$AF$5:$EU$5='aggregated FIP Data Prog3'!$A5&amp;'aggregated FIP Data Prog3'!$N$1),'Feat-Func-Development'!$AF$69:$EU$69)</f>
        <v>0</v>
      </c>
      <c r="S5" s="48">
        <f>LOOKUP(2,1/('Feat-Func-Development'!$AF$4:$EU$4&amp;'Feat-Func-Development'!$AF$5:$EU$5='aggregated FIP Data Prog3'!$A5&amp;'aggregated FIP Data Prog3'!$N$1),'Feat-Func-Development'!$AF$70:$EU$70)</f>
        <v>0</v>
      </c>
      <c r="T5" s="48">
        <f>LOOKUP(2,1/('Feat-Func-Development'!$AF$4:$EU$4&amp;'Feat-Func-Development'!$AF$5:$EU$5='aggregated FIP Data Prog3'!$A5&amp;'aggregated FIP Data Prog3'!$N$1),'Feat-Func-Development'!$AF$71:$EU$71)</f>
        <v>0</v>
      </c>
      <c r="U5" s="48">
        <f>LOOKUP(2,1/('Feat-Func-Development'!$AF$4:$EU$4&amp;'Feat-Func-Development'!$AF$5:$EU$5='aggregated FIP Data Prog3'!$A5&amp;'aggregated FIP Data Prog3'!$N$1),'Feat-Func-Development'!$AF$72:$EU$72)</f>
        <v>0</v>
      </c>
      <c r="V5" s="29">
        <f>LOOKUP(2,1/('Feat-Func-Development'!$AF$4:$EU$4&amp;'Feat-Func-Development'!$AF$5:$EU$5='aggregated FIP Data Prog3'!$A5&amp;'aggregated FIP Data Prog3'!$V$1),'Feat-Func-Development'!$AF$65:$EU$65)</f>
        <v>0</v>
      </c>
      <c r="W5" s="29">
        <f>LOOKUP(2,1/('Feat-Func-Development'!$AF$4:$EU$4&amp;'Feat-Func-Development'!$AF$5:$EU$5='aggregated FIP Data Prog3'!$A5&amp;'aggregated FIP Data Prog3'!$V$1),'Feat-Func-Development'!$AF$66:$EU$66)</f>
        <v>0</v>
      </c>
      <c r="X5" s="29">
        <f>LOOKUP(2,1/('Feat-Func-Development'!$AF$4:$EU$4&amp;'Feat-Func-Development'!$AF$5:$EU$5='aggregated FIP Data Prog3'!$A5&amp;'aggregated FIP Data Prog3'!$V$1),'Feat-Func-Development'!$AF$67:$EU$67)</f>
        <v>0</v>
      </c>
      <c r="Y5" s="29">
        <f>LOOKUP(2,1/('Feat-Func-Development'!$AF$4:$EU$4&amp;'Feat-Func-Development'!$AF$5:$EU$5='aggregated FIP Data Prog3'!$A5&amp;'aggregated FIP Data Prog3'!$V$1),'Feat-Func-Development'!$AF$68:$EU$68)</f>
        <v>0</v>
      </c>
      <c r="Z5" s="29">
        <f>LOOKUP(2,1/('Feat-Func-Development'!$AF$4:$EU$4&amp;'Feat-Func-Development'!$AF$5:$EU$5='aggregated FIP Data Prog3'!$A5&amp;'aggregated FIP Data Prog3'!$V$1),'Feat-Func-Development'!$AF$69:$EU$69)</f>
        <v>0</v>
      </c>
      <c r="AA5" s="29">
        <f>LOOKUP(2,1/('Feat-Func-Development'!$AF$4:$EU$4&amp;'Feat-Func-Development'!$AF$5:$EU$5='aggregated FIP Data Prog3'!$A5&amp;'aggregated FIP Data Prog3'!$V$1),'Feat-Func-Development'!$AF$70:$EU$70)</f>
        <v>0</v>
      </c>
      <c r="AB5" s="29">
        <f>LOOKUP(2,1/('Feat-Func-Development'!$AF$4:$EU$4&amp;'Feat-Func-Development'!$AF$5:$EU$5='aggregated FIP Data Prog3'!$A5&amp;'aggregated FIP Data Prog3'!$V$1),'Feat-Func-Development'!$AF$71:$EU$71)</f>
        <v>0</v>
      </c>
      <c r="AC5" s="29">
        <f>LOOKUP(2,1/('Feat-Func-Development'!$AF$4:$EU$4&amp;'Feat-Func-Development'!$AF$5:$EU$5='aggregated FIP Data Prog3'!$A5&amp;'aggregated FIP Data Prog3'!$V$1),'Feat-Func-Development'!$AF$72:$EU$72)</f>
        <v>0</v>
      </c>
    </row>
    <row r="6" spans="1:29">
      <c r="A6" s="43">
        <f t="shared" ref="A6:A63" si="9">LastDayMonth(A5)</f>
        <v>60</v>
      </c>
      <c r="B6" s="44">
        <f>IF(C6="","",HLOOKUP(C6,'Configuration | Scaling'!$E$13:$Y$23,5,FALSE))</f>
        <v>34</v>
      </c>
      <c r="C6" s="29" t="str">
        <f>IF(COUNTIF(C$4:C5,LOOKUP(A6,'Configuration | Scaling'!$E$17:$Y$17,_GPDS__List))=0,LOOKUP(A6,'Configuration | Scaling'!$E$17:$Y$17,_GPDS__List),"")</f>
        <v>PSC</v>
      </c>
      <c r="D6" s="29"/>
      <c r="E6" s="45">
        <f t="shared" si="0"/>
        <v>33</v>
      </c>
      <c r="F6" s="46" t="e">
        <f t="shared" si="1"/>
        <v>#DIV/0!</v>
      </c>
      <c r="G6" s="46" t="e">
        <f t="shared" si="2"/>
        <v>#DIV/0!</v>
      </c>
      <c r="H6" s="46" t="e">
        <f t="shared" si="3"/>
        <v>#DIV/0!</v>
      </c>
      <c r="I6" s="46" t="e">
        <f t="shared" si="4"/>
        <v>#DIV/0!</v>
      </c>
      <c r="J6" s="46" t="e">
        <f t="shared" si="5"/>
        <v>#DIV/0!</v>
      </c>
      <c r="K6" s="46" t="e">
        <f t="shared" si="6"/>
        <v>#DIV/0!</v>
      </c>
      <c r="L6" s="46" t="e">
        <f t="shared" si="7"/>
        <v>#DIV/0!</v>
      </c>
      <c r="M6" s="47" t="e">
        <f t="shared" si="8"/>
        <v>#DIV/0!</v>
      </c>
      <c r="N6" s="48">
        <f>LOOKUP(2,1/('Feat-Func-Development'!$AF$4:$EU$4&amp;'Feat-Func-Development'!$AF$5:$EU$5='aggregated FIP Data Prog3'!$A6&amp;'aggregated FIP Data Prog3'!$N$1),'Feat-Func-Development'!$AF$65:$EU$65)</f>
        <v>0</v>
      </c>
      <c r="O6" s="48">
        <f>LOOKUP(2,1/('Feat-Func-Development'!$AF$4:$EU$4&amp;'Feat-Func-Development'!$AF$5:$EU$5='aggregated FIP Data Prog3'!$A6&amp;'aggregated FIP Data Prog3'!$N$1),'Feat-Func-Development'!$AF$66:$EU$66)</f>
        <v>0</v>
      </c>
      <c r="P6" s="48">
        <f>LOOKUP(2,1/('Feat-Func-Development'!$AF$4:$EU$4&amp;'Feat-Func-Development'!$AF$5:$EU$5='aggregated FIP Data Prog3'!$A6&amp;'aggregated FIP Data Prog3'!$N$1),'Feat-Func-Development'!$AF$67:$EU$67)</f>
        <v>0</v>
      </c>
      <c r="Q6" s="48">
        <f>LOOKUP(2,1/('Feat-Func-Development'!$AF$4:$EU$4&amp;'Feat-Func-Development'!$AF$5:$EU$5='aggregated FIP Data Prog3'!$A6&amp;'aggregated FIP Data Prog3'!$N$1),'Feat-Func-Development'!$AF$68:$EU$68)</f>
        <v>0</v>
      </c>
      <c r="R6" s="48">
        <f>LOOKUP(2,1/('Feat-Func-Development'!$AF$4:$EU$4&amp;'Feat-Func-Development'!$AF$5:$EU$5='aggregated FIP Data Prog3'!$A6&amp;'aggregated FIP Data Prog3'!$N$1),'Feat-Func-Development'!$AF$69:$EU$69)</f>
        <v>0</v>
      </c>
      <c r="S6" s="48">
        <f>LOOKUP(2,1/('Feat-Func-Development'!$AF$4:$EU$4&amp;'Feat-Func-Development'!$AF$5:$EU$5='aggregated FIP Data Prog3'!$A6&amp;'aggregated FIP Data Prog3'!$N$1),'Feat-Func-Development'!$AF$70:$EU$70)</f>
        <v>0</v>
      </c>
      <c r="T6" s="48">
        <f>LOOKUP(2,1/('Feat-Func-Development'!$AF$4:$EU$4&amp;'Feat-Func-Development'!$AF$5:$EU$5='aggregated FIP Data Prog3'!$A6&amp;'aggregated FIP Data Prog3'!$N$1),'Feat-Func-Development'!$AF$71:$EU$71)</f>
        <v>0</v>
      </c>
      <c r="U6" s="48">
        <f>LOOKUP(2,1/('Feat-Func-Development'!$AF$4:$EU$4&amp;'Feat-Func-Development'!$AF$5:$EU$5='aggregated FIP Data Prog3'!$A6&amp;'aggregated FIP Data Prog3'!$N$1),'Feat-Func-Development'!$AF$72:$EU$72)</f>
        <v>0</v>
      </c>
      <c r="V6" s="29">
        <f>LOOKUP(2,1/('Feat-Func-Development'!$AF$4:$EU$4&amp;'Feat-Func-Development'!$AF$5:$EU$5='aggregated FIP Data Prog3'!$A6&amp;'aggregated FIP Data Prog3'!$V$1),'Feat-Func-Development'!$AF$65:$EU$65)</f>
        <v>0</v>
      </c>
      <c r="W6" s="29">
        <f>LOOKUP(2,1/('Feat-Func-Development'!$AF$4:$EU$4&amp;'Feat-Func-Development'!$AF$5:$EU$5='aggregated FIP Data Prog3'!$A6&amp;'aggregated FIP Data Prog3'!$V$1),'Feat-Func-Development'!$AF$66:$EU$66)</f>
        <v>0</v>
      </c>
      <c r="X6" s="29">
        <f>LOOKUP(2,1/('Feat-Func-Development'!$AF$4:$EU$4&amp;'Feat-Func-Development'!$AF$5:$EU$5='aggregated FIP Data Prog3'!$A6&amp;'aggregated FIP Data Prog3'!$V$1),'Feat-Func-Development'!$AF$67:$EU$67)</f>
        <v>0</v>
      </c>
      <c r="Y6" s="29">
        <f>LOOKUP(2,1/('Feat-Func-Development'!$AF$4:$EU$4&amp;'Feat-Func-Development'!$AF$5:$EU$5='aggregated FIP Data Prog3'!$A6&amp;'aggregated FIP Data Prog3'!$V$1),'Feat-Func-Development'!$AF$68:$EU$68)</f>
        <v>0</v>
      </c>
      <c r="Z6" s="29">
        <f>LOOKUP(2,1/('Feat-Func-Development'!$AF$4:$EU$4&amp;'Feat-Func-Development'!$AF$5:$EU$5='aggregated FIP Data Prog3'!$A6&amp;'aggregated FIP Data Prog3'!$V$1),'Feat-Func-Development'!$AF$69:$EU$69)</f>
        <v>0</v>
      </c>
      <c r="AA6" s="29">
        <f>LOOKUP(2,1/('Feat-Func-Development'!$AF$4:$EU$4&amp;'Feat-Func-Development'!$AF$5:$EU$5='aggregated FIP Data Prog3'!$A6&amp;'aggregated FIP Data Prog3'!$V$1),'Feat-Func-Development'!$AF$70:$EU$70)</f>
        <v>0</v>
      </c>
      <c r="AB6" s="29">
        <f>LOOKUP(2,1/('Feat-Func-Development'!$AF$4:$EU$4&amp;'Feat-Func-Development'!$AF$5:$EU$5='aggregated FIP Data Prog3'!$A6&amp;'aggregated FIP Data Prog3'!$V$1),'Feat-Func-Development'!$AF$71:$EU$71)</f>
        <v>0</v>
      </c>
      <c r="AC6" s="29">
        <f>LOOKUP(2,1/('Feat-Func-Development'!$AF$4:$EU$4&amp;'Feat-Func-Development'!$AF$5:$EU$5='aggregated FIP Data Prog3'!$A6&amp;'aggregated FIP Data Prog3'!$V$1),'Feat-Func-Development'!$AF$72:$EU$72)</f>
        <v>0</v>
      </c>
    </row>
    <row r="7" spans="1:29">
      <c r="A7" s="43">
        <f t="shared" si="9"/>
        <v>91</v>
      </c>
      <c r="B7" s="44">
        <f>IF(C7="","",HLOOKUP(C7,'Configuration | Scaling'!$E$13:$Y$23,5,FALSE))</f>
        <v>61</v>
      </c>
      <c r="C7" s="29" t="str">
        <f>IF(COUNTIF(C$4:C6,LOOKUP(A7,'Configuration | Scaling'!$E$17:$Y$17,_GPDS__List))=0,LOOKUP(A7,'Configuration | Scaling'!$E$17:$Y$17,_GPDS__List),"")</f>
        <v>UPV0 Start</v>
      </c>
      <c r="D7" s="29"/>
      <c r="E7" s="45">
        <f t="shared" si="0"/>
        <v>60</v>
      </c>
      <c r="F7" s="49" t="e">
        <f t="shared" si="1"/>
        <v>#DIV/0!</v>
      </c>
      <c r="G7" s="49" t="e">
        <f t="shared" si="2"/>
        <v>#DIV/0!</v>
      </c>
      <c r="H7" s="49" t="e">
        <f t="shared" si="3"/>
        <v>#DIV/0!</v>
      </c>
      <c r="I7" s="49" t="e">
        <f t="shared" si="4"/>
        <v>#DIV/0!</v>
      </c>
      <c r="J7" s="49" t="e">
        <f t="shared" si="5"/>
        <v>#DIV/0!</v>
      </c>
      <c r="K7" s="49" t="e">
        <f t="shared" si="6"/>
        <v>#DIV/0!</v>
      </c>
      <c r="L7" s="49" t="e">
        <f t="shared" si="7"/>
        <v>#DIV/0!</v>
      </c>
      <c r="M7" s="50" t="e">
        <f t="shared" si="8"/>
        <v>#DIV/0!</v>
      </c>
      <c r="N7" s="48">
        <f>LOOKUP(2,1/('Feat-Func-Development'!$AF$4:$EU$4&amp;'Feat-Func-Development'!$AF$5:$EU$5='aggregated FIP Data Prog3'!$A7&amp;'aggregated FIP Data Prog3'!$N$1),'Feat-Func-Development'!$AF$65:$EU$65)</f>
        <v>0</v>
      </c>
      <c r="O7" s="48">
        <f>LOOKUP(2,1/('Feat-Func-Development'!$AF$4:$EU$4&amp;'Feat-Func-Development'!$AF$5:$EU$5='aggregated FIP Data Prog3'!$A7&amp;'aggregated FIP Data Prog3'!$N$1),'Feat-Func-Development'!$AF$66:$EU$66)</f>
        <v>0</v>
      </c>
      <c r="P7" s="48">
        <f>LOOKUP(2,1/('Feat-Func-Development'!$AF$4:$EU$4&amp;'Feat-Func-Development'!$AF$5:$EU$5='aggregated FIP Data Prog3'!$A7&amp;'aggregated FIP Data Prog3'!$N$1),'Feat-Func-Development'!$AF$67:$EU$67)</f>
        <v>0</v>
      </c>
      <c r="Q7" s="48">
        <f>LOOKUP(2,1/('Feat-Func-Development'!$AF$4:$EU$4&amp;'Feat-Func-Development'!$AF$5:$EU$5='aggregated FIP Data Prog3'!$A7&amp;'aggregated FIP Data Prog3'!$N$1),'Feat-Func-Development'!$AF$68:$EU$68)</f>
        <v>0</v>
      </c>
      <c r="R7" s="48">
        <f>LOOKUP(2,1/('Feat-Func-Development'!$AF$4:$EU$4&amp;'Feat-Func-Development'!$AF$5:$EU$5='aggregated FIP Data Prog3'!$A7&amp;'aggregated FIP Data Prog3'!$N$1),'Feat-Func-Development'!$AF$69:$EU$69)</f>
        <v>0</v>
      </c>
      <c r="S7" s="48">
        <f>LOOKUP(2,1/('Feat-Func-Development'!$AF$4:$EU$4&amp;'Feat-Func-Development'!$AF$5:$EU$5='aggregated FIP Data Prog3'!$A7&amp;'aggregated FIP Data Prog3'!$N$1),'Feat-Func-Development'!$AF$70:$EU$70)</f>
        <v>0</v>
      </c>
      <c r="T7" s="48">
        <f>LOOKUP(2,1/('Feat-Func-Development'!$AF$4:$EU$4&amp;'Feat-Func-Development'!$AF$5:$EU$5='aggregated FIP Data Prog3'!$A7&amp;'aggregated FIP Data Prog3'!$N$1),'Feat-Func-Development'!$AF$71:$EU$71)</f>
        <v>0</v>
      </c>
      <c r="U7" s="48">
        <f>LOOKUP(2,1/('Feat-Func-Development'!$AF$4:$EU$4&amp;'Feat-Func-Development'!$AF$5:$EU$5='aggregated FIP Data Prog3'!$A7&amp;'aggregated FIP Data Prog3'!$N$1),'Feat-Func-Development'!$AF$72:$EU$72)</f>
        <v>0</v>
      </c>
      <c r="V7" s="29">
        <f>LOOKUP(2,1/('Feat-Func-Development'!$AF$4:$EU$4&amp;'Feat-Func-Development'!$AF$5:$EU$5='aggregated FIP Data Prog3'!$A7&amp;'aggregated FIP Data Prog3'!$V$1),'Feat-Func-Development'!$AF$65:$EU$65)</f>
        <v>0</v>
      </c>
      <c r="W7" s="29">
        <f>LOOKUP(2,1/('Feat-Func-Development'!$AF$4:$EU$4&amp;'Feat-Func-Development'!$AF$5:$EU$5='aggregated FIP Data Prog3'!$A7&amp;'aggregated FIP Data Prog3'!$V$1),'Feat-Func-Development'!$AF$66:$EU$66)</f>
        <v>0</v>
      </c>
      <c r="X7" s="29">
        <f>LOOKUP(2,1/('Feat-Func-Development'!$AF$4:$EU$4&amp;'Feat-Func-Development'!$AF$5:$EU$5='aggregated FIP Data Prog3'!$A7&amp;'aggregated FIP Data Prog3'!$V$1),'Feat-Func-Development'!$AF$67:$EU$67)</f>
        <v>0</v>
      </c>
      <c r="Y7" s="29">
        <f>LOOKUP(2,1/('Feat-Func-Development'!$AF$4:$EU$4&amp;'Feat-Func-Development'!$AF$5:$EU$5='aggregated FIP Data Prog3'!$A7&amp;'aggregated FIP Data Prog3'!$V$1),'Feat-Func-Development'!$AF$68:$EU$68)</f>
        <v>0</v>
      </c>
      <c r="Z7" s="29">
        <f>LOOKUP(2,1/('Feat-Func-Development'!$AF$4:$EU$4&amp;'Feat-Func-Development'!$AF$5:$EU$5='aggregated FIP Data Prog3'!$A7&amp;'aggregated FIP Data Prog3'!$V$1),'Feat-Func-Development'!$AF$69:$EU$69)</f>
        <v>0</v>
      </c>
      <c r="AA7" s="29">
        <f>LOOKUP(2,1/('Feat-Func-Development'!$AF$4:$EU$4&amp;'Feat-Func-Development'!$AF$5:$EU$5='aggregated FIP Data Prog3'!$A7&amp;'aggregated FIP Data Prog3'!$V$1),'Feat-Func-Development'!$AF$70:$EU$70)</f>
        <v>0</v>
      </c>
      <c r="AB7" s="29">
        <f>LOOKUP(2,1/('Feat-Func-Development'!$AF$4:$EU$4&amp;'Feat-Func-Development'!$AF$5:$EU$5='aggregated FIP Data Prog3'!$A7&amp;'aggregated FIP Data Prog3'!$V$1),'Feat-Func-Development'!$AF$71:$EU$71)</f>
        <v>0</v>
      </c>
      <c r="AC7" s="29">
        <f>LOOKUP(2,1/('Feat-Func-Development'!$AF$4:$EU$4&amp;'Feat-Func-Development'!$AF$5:$EU$5='aggregated FIP Data Prog3'!$A7&amp;'aggregated FIP Data Prog3'!$V$1),'Feat-Func-Development'!$AF$72:$EU$72)</f>
        <v>0</v>
      </c>
    </row>
    <row r="8" spans="1:29">
      <c r="A8" s="43">
        <f t="shared" si="9"/>
        <v>121</v>
      </c>
      <c r="B8" s="44">
        <f>IF(C8="","",HLOOKUP(C8,'Configuration | Scaling'!$E$13:$Y$23,5,FALSE))</f>
        <v>94</v>
      </c>
      <c r="C8" s="29" t="str">
        <f>IF(COUNTIF(C$4:C7,LOOKUP(A8,'Configuration | Scaling'!$E$17:$Y$17,_GPDS__List))=0,LOOKUP(A8,'Configuration | Scaling'!$E$17:$Y$17,_GPDS__List),"")</f>
        <v>UPV0</v>
      </c>
      <c r="D8" s="29"/>
      <c r="E8" s="45">
        <f t="shared" si="0"/>
        <v>93</v>
      </c>
      <c r="F8" s="49" t="e">
        <f t="shared" si="1"/>
        <v>#DIV/0!</v>
      </c>
      <c r="G8" s="49" t="e">
        <f t="shared" si="2"/>
        <v>#DIV/0!</v>
      </c>
      <c r="H8" s="49" t="e">
        <f t="shared" si="3"/>
        <v>#DIV/0!</v>
      </c>
      <c r="I8" s="49" t="e">
        <f t="shared" si="4"/>
        <v>#DIV/0!</v>
      </c>
      <c r="J8" s="49" t="e">
        <f t="shared" si="5"/>
        <v>#DIV/0!</v>
      </c>
      <c r="K8" s="49" t="e">
        <f t="shared" si="6"/>
        <v>#DIV/0!</v>
      </c>
      <c r="L8" s="49" t="e">
        <f t="shared" si="7"/>
        <v>#DIV/0!</v>
      </c>
      <c r="M8" s="50" t="e">
        <f t="shared" si="8"/>
        <v>#DIV/0!</v>
      </c>
      <c r="N8" s="48">
        <f>LOOKUP(2,1/('Feat-Func-Development'!$AF$4:$EU$4&amp;'Feat-Func-Development'!$AF$5:$EU$5='aggregated FIP Data Prog3'!$A8&amp;'aggregated FIP Data Prog3'!$N$1),'Feat-Func-Development'!$AF$65:$EU$65)</f>
        <v>0</v>
      </c>
      <c r="O8" s="48">
        <f>LOOKUP(2,1/('Feat-Func-Development'!$AF$4:$EU$4&amp;'Feat-Func-Development'!$AF$5:$EU$5='aggregated FIP Data Prog3'!$A8&amp;'aggregated FIP Data Prog3'!$N$1),'Feat-Func-Development'!$AF$66:$EU$66)</f>
        <v>0</v>
      </c>
      <c r="P8" s="48">
        <f>LOOKUP(2,1/('Feat-Func-Development'!$AF$4:$EU$4&amp;'Feat-Func-Development'!$AF$5:$EU$5='aggregated FIP Data Prog3'!$A8&amp;'aggregated FIP Data Prog3'!$N$1),'Feat-Func-Development'!$AF$67:$EU$67)</f>
        <v>0</v>
      </c>
      <c r="Q8" s="48">
        <f>LOOKUP(2,1/('Feat-Func-Development'!$AF$4:$EU$4&amp;'Feat-Func-Development'!$AF$5:$EU$5='aggregated FIP Data Prog3'!$A8&amp;'aggregated FIP Data Prog3'!$N$1),'Feat-Func-Development'!$AF$68:$EU$68)</f>
        <v>0</v>
      </c>
      <c r="R8" s="48">
        <f>LOOKUP(2,1/('Feat-Func-Development'!$AF$4:$EU$4&amp;'Feat-Func-Development'!$AF$5:$EU$5='aggregated FIP Data Prog3'!$A8&amp;'aggregated FIP Data Prog3'!$N$1),'Feat-Func-Development'!$AF$69:$EU$69)</f>
        <v>0</v>
      </c>
      <c r="S8" s="48">
        <f>LOOKUP(2,1/('Feat-Func-Development'!$AF$4:$EU$4&amp;'Feat-Func-Development'!$AF$5:$EU$5='aggregated FIP Data Prog3'!$A8&amp;'aggregated FIP Data Prog3'!$N$1),'Feat-Func-Development'!$AF$70:$EU$70)</f>
        <v>0</v>
      </c>
      <c r="T8" s="48">
        <f>LOOKUP(2,1/('Feat-Func-Development'!$AF$4:$EU$4&amp;'Feat-Func-Development'!$AF$5:$EU$5='aggregated FIP Data Prog3'!$A8&amp;'aggregated FIP Data Prog3'!$N$1),'Feat-Func-Development'!$AF$71:$EU$71)</f>
        <v>0</v>
      </c>
      <c r="U8" s="48">
        <f>LOOKUP(2,1/('Feat-Func-Development'!$AF$4:$EU$4&amp;'Feat-Func-Development'!$AF$5:$EU$5='aggregated FIP Data Prog3'!$A8&amp;'aggregated FIP Data Prog3'!$N$1),'Feat-Func-Development'!$AF$72:$EU$72)</f>
        <v>0</v>
      </c>
      <c r="V8" s="29">
        <f>LOOKUP(2,1/('Feat-Func-Development'!$AF$4:$EU$4&amp;'Feat-Func-Development'!$AF$5:$EU$5='aggregated FIP Data Prog3'!$A8&amp;'aggregated FIP Data Prog3'!$V$1),'Feat-Func-Development'!$AF$65:$EU$65)</f>
        <v>0</v>
      </c>
      <c r="W8" s="29">
        <f>LOOKUP(2,1/('Feat-Func-Development'!$AF$4:$EU$4&amp;'Feat-Func-Development'!$AF$5:$EU$5='aggregated FIP Data Prog3'!$A8&amp;'aggregated FIP Data Prog3'!$V$1),'Feat-Func-Development'!$AF$66:$EU$66)</f>
        <v>0</v>
      </c>
      <c r="X8" s="29">
        <f>LOOKUP(2,1/('Feat-Func-Development'!$AF$4:$EU$4&amp;'Feat-Func-Development'!$AF$5:$EU$5='aggregated FIP Data Prog3'!$A8&amp;'aggregated FIP Data Prog3'!$V$1),'Feat-Func-Development'!$AF$67:$EU$67)</f>
        <v>0</v>
      </c>
      <c r="Y8" s="29">
        <f>LOOKUP(2,1/('Feat-Func-Development'!$AF$4:$EU$4&amp;'Feat-Func-Development'!$AF$5:$EU$5='aggregated FIP Data Prog3'!$A8&amp;'aggregated FIP Data Prog3'!$V$1),'Feat-Func-Development'!$AF$68:$EU$68)</f>
        <v>0</v>
      </c>
      <c r="Z8" s="29">
        <f>LOOKUP(2,1/('Feat-Func-Development'!$AF$4:$EU$4&amp;'Feat-Func-Development'!$AF$5:$EU$5='aggregated FIP Data Prog3'!$A8&amp;'aggregated FIP Data Prog3'!$V$1),'Feat-Func-Development'!$AF$69:$EU$69)</f>
        <v>0</v>
      </c>
      <c r="AA8" s="29">
        <f>LOOKUP(2,1/('Feat-Func-Development'!$AF$4:$EU$4&amp;'Feat-Func-Development'!$AF$5:$EU$5='aggregated FIP Data Prog3'!$A8&amp;'aggregated FIP Data Prog3'!$V$1),'Feat-Func-Development'!$AF$70:$EU$70)</f>
        <v>0</v>
      </c>
      <c r="AB8" s="29">
        <f>LOOKUP(2,1/('Feat-Func-Development'!$AF$4:$EU$4&amp;'Feat-Func-Development'!$AF$5:$EU$5='aggregated FIP Data Prog3'!$A8&amp;'aggregated FIP Data Prog3'!$V$1),'Feat-Func-Development'!$AF$71:$EU$71)</f>
        <v>0</v>
      </c>
      <c r="AC8" s="29">
        <f>LOOKUP(2,1/('Feat-Func-Development'!$AF$4:$EU$4&amp;'Feat-Func-Development'!$AF$5:$EU$5='aggregated FIP Data Prog3'!$A8&amp;'aggregated FIP Data Prog3'!$V$1),'Feat-Func-Development'!$AF$72:$EU$72)</f>
        <v>0</v>
      </c>
    </row>
    <row r="9" spans="1:29">
      <c r="A9" s="43">
        <f t="shared" si="9"/>
        <v>152</v>
      </c>
      <c r="B9" s="44">
        <f>IF(C9="","",HLOOKUP(C9,'Configuration | Scaling'!$E$13:$Y$23,5,FALSE))</f>
        <v>122</v>
      </c>
      <c r="C9" s="29" t="str">
        <f>IF(COUNTIF(C$4:C8,LOOKUP(A9,'Configuration | Scaling'!$E$17:$Y$17,_GPDS__List))=0,LOOKUP(A9,'Configuration | Scaling'!$E$17:$Y$17,_GPDS__List),"")</f>
        <v>UPV1</v>
      </c>
      <c r="D9" s="29" t="s">
        <v>374</v>
      </c>
      <c r="E9" s="45">
        <f t="shared" si="0"/>
        <v>121</v>
      </c>
      <c r="F9" s="49" t="e">
        <f t="shared" si="1"/>
        <v>#DIV/0!</v>
      </c>
      <c r="G9" s="49" t="e">
        <f t="shared" si="2"/>
        <v>#DIV/0!</v>
      </c>
      <c r="H9" s="49" t="e">
        <f t="shared" si="3"/>
        <v>#DIV/0!</v>
      </c>
      <c r="I9" s="49" t="e">
        <f t="shared" si="4"/>
        <v>#DIV/0!</v>
      </c>
      <c r="J9" s="49" t="e">
        <f t="shared" si="5"/>
        <v>#DIV/0!</v>
      </c>
      <c r="K9" s="49" t="e">
        <f t="shared" si="6"/>
        <v>#DIV/0!</v>
      </c>
      <c r="L9" s="49" t="e">
        <f t="shared" si="7"/>
        <v>#DIV/0!</v>
      </c>
      <c r="M9" s="50" t="e">
        <f t="shared" si="8"/>
        <v>#DIV/0!</v>
      </c>
      <c r="N9" s="48">
        <f>LOOKUP(2,1/('Feat-Func-Development'!$AF$4:$EU$4&amp;'Feat-Func-Development'!$AF$5:$EU$5='aggregated FIP Data Prog3'!$A9&amp;'aggregated FIP Data Prog3'!$N$1),'Feat-Func-Development'!$AF$65:$EU$65)</f>
        <v>0</v>
      </c>
      <c r="O9" s="48">
        <f>LOOKUP(2,1/('Feat-Func-Development'!$AF$4:$EU$4&amp;'Feat-Func-Development'!$AF$5:$EU$5='aggregated FIP Data Prog3'!$A9&amp;'aggregated FIP Data Prog3'!$N$1),'Feat-Func-Development'!$AF$66:$EU$66)</f>
        <v>0</v>
      </c>
      <c r="P9" s="48">
        <f>LOOKUP(2,1/('Feat-Func-Development'!$AF$4:$EU$4&amp;'Feat-Func-Development'!$AF$5:$EU$5='aggregated FIP Data Prog3'!$A9&amp;'aggregated FIP Data Prog3'!$N$1),'Feat-Func-Development'!$AF$67:$EU$67)</f>
        <v>0</v>
      </c>
      <c r="Q9" s="48">
        <f>LOOKUP(2,1/('Feat-Func-Development'!$AF$4:$EU$4&amp;'Feat-Func-Development'!$AF$5:$EU$5='aggregated FIP Data Prog3'!$A9&amp;'aggregated FIP Data Prog3'!$N$1),'Feat-Func-Development'!$AF$68:$EU$68)</f>
        <v>0</v>
      </c>
      <c r="R9" s="48">
        <f>LOOKUP(2,1/('Feat-Func-Development'!$AF$4:$EU$4&amp;'Feat-Func-Development'!$AF$5:$EU$5='aggregated FIP Data Prog3'!$A9&amp;'aggregated FIP Data Prog3'!$N$1),'Feat-Func-Development'!$AF$69:$EU$69)</f>
        <v>0</v>
      </c>
      <c r="S9" s="48">
        <f>LOOKUP(2,1/('Feat-Func-Development'!$AF$4:$EU$4&amp;'Feat-Func-Development'!$AF$5:$EU$5='aggregated FIP Data Prog3'!$A9&amp;'aggregated FIP Data Prog3'!$N$1),'Feat-Func-Development'!$AF$70:$EU$70)</f>
        <v>0</v>
      </c>
      <c r="T9" s="48">
        <f>LOOKUP(2,1/('Feat-Func-Development'!$AF$4:$EU$4&amp;'Feat-Func-Development'!$AF$5:$EU$5='aggregated FIP Data Prog3'!$A9&amp;'aggregated FIP Data Prog3'!$N$1),'Feat-Func-Development'!$AF$71:$EU$71)</f>
        <v>0</v>
      </c>
      <c r="U9" s="48">
        <f>LOOKUP(2,1/('Feat-Func-Development'!$AF$4:$EU$4&amp;'Feat-Func-Development'!$AF$5:$EU$5='aggregated FIP Data Prog3'!$A9&amp;'aggregated FIP Data Prog3'!$N$1),'Feat-Func-Development'!$AF$72:$EU$72)</f>
        <v>0</v>
      </c>
      <c r="V9" s="29">
        <f>LOOKUP(2,1/('Feat-Func-Development'!$AF$4:$EU$4&amp;'Feat-Func-Development'!$AF$5:$EU$5='aggregated FIP Data Prog3'!$A9&amp;'aggregated FIP Data Prog3'!$V$1),'Feat-Func-Development'!$AF$65:$EU$65)</f>
        <v>0</v>
      </c>
      <c r="W9" s="29">
        <f>LOOKUP(2,1/('Feat-Func-Development'!$AF$4:$EU$4&amp;'Feat-Func-Development'!$AF$5:$EU$5='aggregated FIP Data Prog3'!$A9&amp;'aggregated FIP Data Prog3'!$V$1),'Feat-Func-Development'!$AF$66:$EU$66)</f>
        <v>0</v>
      </c>
      <c r="X9" s="29">
        <f>LOOKUP(2,1/('Feat-Func-Development'!$AF$4:$EU$4&amp;'Feat-Func-Development'!$AF$5:$EU$5='aggregated FIP Data Prog3'!$A9&amp;'aggregated FIP Data Prog3'!$V$1),'Feat-Func-Development'!$AF$67:$EU$67)</f>
        <v>0</v>
      </c>
      <c r="Y9" s="29">
        <f>LOOKUP(2,1/('Feat-Func-Development'!$AF$4:$EU$4&amp;'Feat-Func-Development'!$AF$5:$EU$5='aggregated FIP Data Prog3'!$A9&amp;'aggregated FIP Data Prog3'!$V$1),'Feat-Func-Development'!$AF$68:$EU$68)</f>
        <v>0</v>
      </c>
      <c r="Z9" s="29">
        <f>LOOKUP(2,1/('Feat-Func-Development'!$AF$4:$EU$4&amp;'Feat-Func-Development'!$AF$5:$EU$5='aggregated FIP Data Prog3'!$A9&amp;'aggregated FIP Data Prog3'!$V$1),'Feat-Func-Development'!$AF$69:$EU$69)</f>
        <v>0</v>
      </c>
      <c r="AA9" s="29">
        <f>LOOKUP(2,1/('Feat-Func-Development'!$AF$4:$EU$4&amp;'Feat-Func-Development'!$AF$5:$EU$5='aggregated FIP Data Prog3'!$A9&amp;'aggregated FIP Data Prog3'!$V$1),'Feat-Func-Development'!$AF$70:$EU$70)</f>
        <v>0</v>
      </c>
      <c r="AB9" s="29">
        <f>LOOKUP(2,1/('Feat-Func-Development'!$AF$4:$EU$4&amp;'Feat-Func-Development'!$AF$5:$EU$5='aggregated FIP Data Prog3'!$A9&amp;'aggregated FIP Data Prog3'!$V$1),'Feat-Func-Development'!$AF$71:$EU$71)</f>
        <v>0</v>
      </c>
      <c r="AC9" s="29">
        <f>LOOKUP(2,1/('Feat-Func-Development'!$AF$4:$EU$4&amp;'Feat-Func-Development'!$AF$5:$EU$5='aggregated FIP Data Prog3'!$A9&amp;'aggregated FIP Data Prog3'!$V$1),'Feat-Func-Development'!$AF$72:$EU$72)</f>
        <v>0</v>
      </c>
    </row>
    <row r="10" spans="1:29">
      <c r="A10" s="43">
        <f t="shared" si="9"/>
        <v>182</v>
      </c>
      <c r="B10" s="44" t="str">
        <f>IF(C10="","",HLOOKUP(C10,'Configuration | Scaling'!$E$13:$Y$23,5,FALSE))</f>
        <v/>
      </c>
      <c r="C10" s="29" t="str">
        <f>IF(COUNTIF(C$4:C9,LOOKUP(A10,'Configuration | Scaling'!$E$17:$Y$17,_GPDS__List))=0,LOOKUP(A10,'Configuration | Scaling'!$E$17:$Y$17,_GPDS__List),"")</f>
        <v/>
      </c>
      <c r="D10" s="29"/>
      <c r="E10" s="45">
        <f t="shared" si="0"/>
        <v>181</v>
      </c>
      <c r="F10" s="49" t="e">
        <f t="shared" si="1"/>
        <v>#DIV/0!</v>
      </c>
      <c r="G10" s="49" t="e">
        <f t="shared" si="2"/>
        <v>#DIV/0!</v>
      </c>
      <c r="H10" s="49" t="e">
        <f t="shared" si="3"/>
        <v>#DIV/0!</v>
      </c>
      <c r="I10" s="49" t="e">
        <f t="shared" si="4"/>
        <v>#DIV/0!</v>
      </c>
      <c r="J10" s="49" t="e">
        <f t="shared" si="5"/>
        <v>#DIV/0!</v>
      </c>
      <c r="K10" s="49" t="e">
        <f t="shared" si="6"/>
        <v>#DIV/0!</v>
      </c>
      <c r="L10" s="49" t="e">
        <f t="shared" si="7"/>
        <v>#DIV/0!</v>
      </c>
      <c r="M10" s="50" t="e">
        <f t="shared" si="8"/>
        <v>#DIV/0!</v>
      </c>
      <c r="N10" s="48">
        <f>LOOKUP(2,1/('Feat-Func-Development'!$AF$4:$EU$4&amp;'Feat-Func-Development'!$AF$5:$EU$5='aggregated FIP Data Prog3'!$A10&amp;'aggregated FIP Data Prog3'!$N$1),'Feat-Func-Development'!$AF$65:$EU$65)</f>
        <v>0</v>
      </c>
      <c r="O10" s="48">
        <f>LOOKUP(2,1/('Feat-Func-Development'!$AF$4:$EU$4&amp;'Feat-Func-Development'!$AF$5:$EU$5='aggregated FIP Data Prog3'!$A10&amp;'aggregated FIP Data Prog3'!$N$1),'Feat-Func-Development'!$AF$66:$EU$66)</f>
        <v>0</v>
      </c>
      <c r="P10" s="48">
        <f>LOOKUP(2,1/('Feat-Func-Development'!$AF$4:$EU$4&amp;'Feat-Func-Development'!$AF$5:$EU$5='aggregated FIP Data Prog3'!$A10&amp;'aggregated FIP Data Prog3'!$N$1),'Feat-Func-Development'!$AF$67:$EU$67)</f>
        <v>0</v>
      </c>
      <c r="Q10" s="48">
        <f>LOOKUP(2,1/('Feat-Func-Development'!$AF$4:$EU$4&amp;'Feat-Func-Development'!$AF$5:$EU$5='aggregated FIP Data Prog3'!$A10&amp;'aggregated FIP Data Prog3'!$N$1),'Feat-Func-Development'!$AF$68:$EU$68)</f>
        <v>0</v>
      </c>
      <c r="R10" s="48">
        <f>LOOKUP(2,1/('Feat-Func-Development'!$AF$4:$EU$4&amp;'Feat-Func-Development'!$AF$5:$EU$5='aggregated FIP Data Prog3'!$A10&amp;'aggregated FIP Data Prog3'!$N$1),'Feat-Func-Development'!$AF$69:$EU$69)</f>
        <v>0</v>
      </c>
      <c r="S10" s="48">
        <f>LOOKUP(2,1/('Feat-Func-Development'!$AF$4:$EU$4&amp;'Feat-Func-Development'!$AF$5:$EU$5='aggregated FIP Data Prog3'!$A10&amp;'aggregated FIP Data Prog3'!$N$1),'Feat-Func-Development'!$AF$70:$EU$70)</f>
        <v>0</v>
      </c>
      <c r="T10" s="48">
        <f>LOOKUP(2,1/('Feat-Func-Development'!$AF$4:$EU$4&amp;'Feat-Func-Development'!$AF$5:$EU$5='aggregated FIP Data Prog3'!$A10&amp;'aggregated FIP Data Prog3'!$N$1),'Feat-Func-Development'!$AF$71:$EU$71)</f>
        <v>0</v>
      </c>
      <c r="U10" s="48">
        <f>LOOKUP(2,1/('Feat-Func-Development'!$AF$4:$EU$4&amp;'Feat-Func-Development'!$AF$5:$EU$5='aggregated FIP Data Prog3'!$A10&amp;'aggregated FIP Data Prog3'!$N$1),'Feat-Func-Development'!$AF$72:$EU$72)</f>
        <v>0</v>
      </c>
      <c r="V10" s="29">
        <f>LOOKUP(2,1/('Feat-Func-Development'!$AF$4:$EU$4&amp;'Feat-Func-Development'!$AF$5:$EU$5='aggregated FIP Data Prog3'!$A10&amp;'aggregated FIP Data Prog3'!$V$1),'Feat-Func-Development'!$AF$65:$EU$65)</f>
        <v>0</v>
      </c>
      <c r="W10" s="29">
        <f>LOOKUP(2,1/('Feat-Func-Development'!$AF$4:$EU$4&amp;'Feat-Func-Development'!$AF$5:$EU$5='aggregated FIP Data Prog3'!$A10&amp;'aggregated FIP Data Prog3'!$V$1),'Feat-Func-Development'!$AF$66:$EU$66)</f>
        <v>0</v>
      </c>
      <c r="X10" s="29">
        <f>LOOKUP(2,1/('Feat-Func-Development'!$AF$4:$EU$4&amp;'Feat-Func-Development'!$AF$5:$EU$5='aggregated FIP Data Prog3'!$A10&amp;'aggregated FIP Data Prog3'!$V$1),'Feat-Func-Development'!$AF$67:$EU$67)</f>
        <v>0</v>
      </c>
      <c r="Y10" s="29">
        <f>LOOKUP(2,1/('Feat-Func-Development'!$AF$4:$EU$4&amp;'Feat-Func-Development'!$AF$5:$EU$5='aggregated FIP Data Prog3'!$A10&amp;'aggregated FIP Data Prog3'!$V$1),'Feat-Func-Development'!$AF$68:$EU$68)</f>
        <v>0</v>
      </c>
      <c r="Z10" s="29">
        <f>LOOKUP(2,1/('Feat-Func-Development'!$AF$4:$EU$4&amp;'Feat-Func-Development'!$AF$5:$EU$5='aggregated FIP Data Prog3'!$A10&amp;'aggregated FIP Data Prog3'!$V$1),'Feat-Func-Development'!$AF$69:$EU$69)</f>
        <v>0</v>
      </c>
      <c r="AA10" s="29">
        <f>LOOKUP(2,1/('Feat-Func-Development'!$AF$4:$EU$4&amp;'Feat-Func-Development'!$AF$5:$EU$5='aggregated FIP Data Prog3'!$A10&amp;'aggregated FIP Data Prog3'!$V$1),'Feat-Func-Development'!$AF$70:$EU$70)</f>
        <v>0</v>
      </c>
      <c r="AB10" s="29">
        <f>LOOKUP(2,1/('Feat-Func-Development'!$AF$4:$EU$4&amp;'Feat-Func-Development'!$AF$5:$EU$5='aggregated FIP Data Prog3'!$A10&amp;'aggregated FIP Data Prog3'!$V$1),'Feat-Func-Development'!$AF$71:$EU$71)</f>
        <v>0</v>
      </c>
      <c r="AC10" s="29">
        <f>LOOKUP(2,1/('Feat-Func-Development'!$AF$4:$EU$4&amp;'Feat-Func-Development'!$AF$5:$EU$5='aggregated FIP Data Prog3'!$A10&amp;'aggregated FIP Data Prog3'!$V$1),'Feat-Func-Development'!$AF$72:$EU$72)</f>
        <v>0</v>
      </c>
    </row>
    <row r="11" spans="1:29">
      <c r="A11" s="43">
        <f t="shared" si="9"/>
        <v>213</v>
      </c>
      <c r="B11" s="44" t="str">
        <f>IF(C11="","",HLOOKUP(C11,'Configuration | Scaling'!$E$13:$Y$23,5,FALSE))</f>
        <v/>
      </c>
      <c r="C11" s="29" t="str">
        <f>IF(COUNTIF(C$4:C10,LOOKUP(A11,'Configuration | Scaling'!$E$17:$Y$17,_GPDS__List))=0,LOOKUP(A11,'Configuration | Scaling'!$E$17:$Y$17,_GPDS__List),"")</f>
        <v/>
      </c>
      <c r="D11" s="29"/>
      <c r="E11" s="45">
        <f t="shared" si="0"/>
        <v>212</v>
      </c>
      <c r="F11" s="49" t="e">
        <f t="shared" si="1"/>
        <v>#DIV/0!</v>
      </c>
      <c r="G11" s="49" t="e">
        <f t="shared" si="2"/>
        <v>#DIV/0!</v>
      </c>
      <c r="H11" s="49" t="e">
        <f t="shared" si="3"/>
        <v>#DIV/0!</v>
      </c>
      <c r="I11" s="49" t="e">
        <f t="shared" si="4"/>
        <v>#DIV/0!</v>
      </c>
      <c r="J11" s="49" t="e">
        <f t="shared" si="5"/>
        <v>#DIV/0!</v>
      </c>
      <c r="K11" s="49" t="e">
        <f t="shared" si="6"/>
        <v>#DIV/0!</v>
      </c>
      <c r="L11" s="49" t="e">
        <f t="shared" si="7"/>
        <v>#DIV/0!</v>
      </c>
      <c r="M11" s="50" t="e">
        <f t="shared" si="8"/>
        <v>#DIV/0!</v>
      </c>
      <c r="N11" s="48">
        <f>LOOKUP(2,1/('Feat-Func-Development'!$AF$4:$EU$4&amp;'Feat-Func-Development'!$AF$5:$EU$5='aggregated FIP Data Prog3'!$A11&amp;'aggregated FIP Data Prog3'!$N$1),'Feat-Func-Development'!$AF$65:$EU$65)</f>
        <v>0</v>
      </c>
      <c r="O11" s="48">
        <f>LOOKUP(2,1/('Feat-Func-Development'!$AF$4:$EU$4&amp;'Feat-Func-Development'!$AF$5:$EU$5='aggregated FIP Data Prog3'!$A11&amp;'aggregated FIP Data Prog3'!$N$1),'Feat-Func-Development'!$AF$66:$EU$66)</f>
        <v>0</v>
      </c>
      <c r="P11" s="48">
        <f>LOOKUP(2,1/('Feat-Func-Development'!$AF$4:$EU$4&amp;'Feat-Func-Development'!$AF$5:$EU$5='aggregated FIP Data Prog3'!$A11&amp;'aggregated FIP Data Prog3'!$N$1),'Feat-Func-Development'!$AF$67:$EU$67)</f>
        <v>0</v>
      </c>
      <c r="Q11" s="48">
        <f>LOOKUP(2,1/('Feat-Func-Development'!$AF$4:$EU$4&amp;'Feat-Func-Development'!$AF$5:$EU$5='aggregated FIP Data Prog3'!$A11&amp;'aggregated FIP Data Prog3'!$N$1),'Feat-Func-Development'!$AF$68:$EU$68)</f>
        <v>0</v>
      </c>
      <c r="R11" s="48">
        <f>LOOKUP(2,1/('Feat-Func-Development'!$AF$4:$EU$4&amp;'Feat-Func-Development'!$AF$5:$EU$5='aggregated FIP Data Prog3'!$A11&amp;'aggregated FIP Data Prog3'!$N$1),'Feat-Func-Development'!$AF$69:$EU$69)</f>
        <v>0</v>
      </c>
      <c r="S11" s="48">
        <f>LOOKUP(2,1/('Feat-Func-Development'!$AF$4:$EU$4&amp;'Feat-Func-Development'!$AF$5:$EU$5='aggregated FIP Data Prog3'!$A11&amp;'aggregated FIP Data Prog3'!$N$1),'Feat-Func-Development'!$AF$70:$EU$70)</f>
        <v>0</v>
      </c>
      <c r="T11" s="48">
        <f>LOOKUP(2,1/('Feat-Func-Development'!$AF$4:$EU$4&amp;'Feat-Func-Development'!$AF$5:$EU$5='aggregated FIP Data Prog3'!$A11&amp;'aggregated FIP Data Prog3'!$N$1),'Feat-Func-Development'!$AF$71:$EU$71)</f>
        <v>0</v>
      </c>
      <c r="U11" s="48">
        <f>LOOKUP(2,1/('Feat-Func-Development'!$AF$4:$EU$4&amp;'Feat-Func-Development'!$AF$5:$EU$5='aggregated FIP Data Prog3'!$A11&amp;'aggregated FIP Data Prog3'!$N$1),'Feat-Func-Development'!$AF$72:$EU$72)</f>
        <v>0</v>
      </c>
      <c r="V11" s="29">
        <f>LOOKUP(2,1/('Feat-Func-Development'!$AF$4:$EU$4&amp;'Feat-Func-Development'!$AF$5:$EU$5='aggregated FIP Data Prog3'!$A11&amp;'aggregated FIP Data Prog3'!$V$1),'Feat-Func-Development'!$AF$65:$EU$65)</f>
        <v>0</v>
      </c>
      <c r="W11" s="29">
        <f>LOOKUP(2,1/('Feat-Func-Development'!$AF$4:$EU$4&amp;'Feat-Func-Development'!$AF$5:$EU$5='aggregated FIP Data Prog3'!$A11&amp;'aggregated FIP Data Prog3'!$V$1),'Feat-Func-Development'!$AF$66:$EU$66)</f>
        <v>0</v>
      </c>
      <c r="X11" s="29">
        <f>LOOKUP(2,1/('Feat-Func-Development'!$AF$4:$EU$4&amp;'Feat-Func-Development'!$AF$5:$EU$5='aggregated FIP Data Prog3'!$A11&amp;'aggregated FIP Data Prog3'!$V$1),'Feat-Func-Development'!$AF$67:$EU$67)</f>
        <v>0</v>
      </c>
      <c r="Y11" s="29">
        <f>LOOKUP(2,1/('Feat-Func-Development'!$AF$4:$EU$4&amp;'Feat-Func-Development'!$AF$5:$EU$5='aggregated FIP Data Prog3'!$A11&amp;'aggregated FIP Data Prog3'!$V$1),'Feat-Func-Development'!$AF$68:$EU$68)</f>
        <v>0</v>
      </c>
      <c r="Z11" s="29">
        <f>LOOKUP(2,1/('Feat-Func-Development'!$AF$4:$EU$4&amp;'Feat-Func-Development'!$AF$5:$EU$5='aggregated FIP Data Prog3'!$A11&amp;'aggregated FIP Data Prog3'!$V$1),'Feat-Func-Development'!$AF$69:$EU$69)</f>
        <v>0</v>
      </c>
      <c r="AA11" s="29">
        <f>LOOKUP(2,1/('Feat-Func-Development'!$AF$4:$EU$4&amp;'Feat-Func-Development'!$AF$5:$EU$5='aggregated FIP Data Prog3'!$A11&amp;'aggregated FIP Data Prog3'!$V$1),'Feat-Func-Development'!$AF$70:$EU$70)</f>
        <v>0</v>
      </c>
      <c r="AB11" s="29">
        <f>LOOKUP(2,1/('Feat-Func-Development'!$AF$4:$EU$4&amp;'Feat-Func-Development'!$AF$5:$EU$5='aggregated FIP Data Prog3'!$A11&amp;'aggregated FIP Data Prog3'!$V$1),'Feat-Func-Development'!$AF$71:$EU$71)</f>
        <v>0</v>
      </c>
      <c r="AC11" s="29">
        <f>LOOKUP(2,1/('Feat-Func-Development'!$AF$4:$EU$4&amp;'Feat-Func-Development'!$AF$5:$EU$5='aggregated FIP Data Prog3'!$A11&amp;'aggregated FIP Data Prog3'!$V$1),'Feat-Func-Development'!$AF$72:$EU$72)</f>
        <v>0</v>
      </c>
    </row>
    <row r="12" spans="1:29">
      <c r="A12" s="43">
        <f t="shared" si="9"/>
        <v>244</v>
      </c>
      <c r="B12" s="44" t="str">
        <f>IF(C12="","",HLOOKUP(C12,'Configuration | Scaling'!$E$13:$Y$23,5,FALSE))</f>
        <v/>
      </c>
      <c r="C12" s="29" t="str">
        <f>IF(COUNTIF(C$4:C11,LOOKUP(A12,'Configuration | Scaling'!$E$17:$Y$17,_GPDS__List))=0,LOOKUP(A12,'Configuration | Scaling'!$E$17:$Y$17,_GPDS__List),"")</f>
        <v/>
      </c>
      <c r="D12" s="29"/>
      <c r="E12" s="45">
        <f t="shared" si="0"/>
        <v>243</v>
      </c>
      <c r="F12" s="49" t="e">
        <f t="shared" si="1"/>
        <v>#DIV/0!</v>
      </c>
      <c r="G12" s="49" t="e">
        <f t="shared" si="2"/>
        <v>#DIV/0!</v>
      </c>
      <c r="H12" s="49" t="e">
        <f t="shared" si="3"/>
        <v>#DIV/0!</v>
      </c>
      <c r="I12" s="49" t="e">
        <f t="shared" si="4"/>
        <v>#DIV/0!</v>
      </c>
      <c r="J12" s="49" t="e">
        <f t="shared" si="5"/>
        <v>#DIV/0!</v>
      </c>
      <c r="K12" s="49" t="e">
        <f t="shared" si="6"/>
        <v>#DIV/0!</v>
      </c>
      <c r="L12" s="49" t="e">
        <f t="shared" si="7"/>
        <v>#DIV/0!</v>
      </c>
      <c r="M12" s="50" t="e">
        <f t="shared" si="8"/>
        <v>#DIV/0!</v>
      </c>
      <c r="N12" s="48">
        <f>LOOKUP(2,1/('Feat-Func-Development'!$AF$4:$EU$4&amp;'Feat-Func-Development'!$AF$5:$EU$5='aggregated FIP Data Prog3'!$A12&amp;'aggregated FIP Data Prog3'!$N$1),'Feat-Func-Development'!$AF$65:$EU$65)</f>
        <v>0</v>
      </c>
      <c r="O12" s="48">
        <f>LOOKUP(2,1/('Feat-Func-Development'!$AF$4:$EU$4&amp;'Feat-Func-Development'!$AF$5:$EU$5='aggregated FIP Data Prog3'!$A12&amp;'aggregated FIP Data Prog3'!$N$1),'Feat-Func-Development'!$AF$66:$EU$66)</f>
        <v>0</v>
      </c>
      <c r="P12" s="48">
        <f>LOOKUP(2,1/('Feat-Func-Development'!$AF$4:$EU$4&amp;'Feat-Func-Development'!$AF$5:$EU$5='aggregated FIP Data Prog3'!$A12&amp;'aggregated FIP Data Prog3'!$N$1),'Feat-Func-Development'!$AF$67:$EU$67)</f>
        <v>0</v>
      </c>
      <c r="Q12" s="48">
        <f>LOOKUP(2,1/('Feat-Func-Development'!$AF$4:$EU$4&amp;'Feat-Func-Development'!$AF$5:$EU$5='aggregated FIP Data Prog3'!$A12&amp;'aggregated FIP Data Prog3'!$N$1),'Feat-Func-Development'!$AF$68:$EU$68)</f>
        <v>0</v>
      </c>
      <c r="R12" s="48">
        <f>LOOKUP(2,1/('Feat-Func-Development'!$AF$4:$EU$4&amp;'Feat-Func-Development'!$AF$5:$EU$5='aggregated FIP Data Prog3'!$A12&amp;'aggregated FIP Data Prog3'!$N$1),'Feat-Func-Development'!$AF$69:$EU$69)</f>
        <v>0</v>
      </c>
      <c r="S12" s="48">
        <f>LOOKUP(2,1/('Feat-Func-Development'!$AF$4:$EU$4&amp;'Feat-Func-Development'!$AF$5:$EU$5='aggregated FIP Data Prog3'!$A12&amp;'aggregated FIP Data Prog3'!$N$1),'Feat-Func-Development'!$AF$70:$EU$70)</f>
        <v>0</v>
      </c>
      <c r="T12" s="48">
        <f>LOOKUP(2,1/('Feat-Func-Development'!$AF$4:$EU$4&amp;'Feat-Func-Development'!$AF$5:$EU$5='aggregated FIP Data Prog3'!$A12&amp;'aggregated FIP Data Prog3'!$N$1),'Feat-Func-Development'!$AF$71:$EU$71)</f>
        <v>0</v>
      </c>
      <c r="U12" s="48">
        <f>LOOKUP(2,1/('Feat-Func-Development'!$AF$4:$EU$4&amp;'Feat-Func-Development'!$AF$5:$EU$5='aggregated FIP Data Prog3'!$A12&amp;'aggregated FIP Data Prog3'!$N$1),'Feat-Func-Development'!$AF$72:$EU$72)</f>
        <v>0</v>
      </c>
      <c r="V12" s="29">
        <f>LOOKUP(2,1/('Feat-Func-Development'!$AF$4:$EU$4&amp;'Feat-Func-Development'!$AF$5:$EU$5='aggregated FIP Data Prog3'!$A12&amp;'aggregated FIP Data Prog3'!$V$1),'Feat-Func-Development'!$AF$65:$EU$65)</f>
        <v>0</v>
      </c>
      <c r="W12" s="29">
        <f>LOOKUP(2,1/('Feat-Func-Development'!$AF$4:$EU$4&amp;'Feat-Func-Development'!$AF$5:$EU$5='aggregated FIP Data Prog3'!$A12&amp;'aggregated FIP Data Prog3'!$V$1),'Feat-Func-Development'!$AF$66:$EU$66)</f>
        <v>0</v>
      </c>
      <c r="X12" s="29">
        <f>LOOKUP(2,1/('Feat-Func-Development'!$AF$4:$EU$4&amp;'Feat-Func-Development'!$AF$5:$EU$5='aggregated FIP Data Prog3'!$A12&amp;'aggregated FIP Data Prog3'!$V$1),'Feat-Func-Development'!$AF$67:$EU$67)</f>
        <v>0</v>
      </c>
      <c r="Y12" s="29">
        <f>LOOKUP(2,1/('Feat-Func-Development'!$AF$4:$EU$4&amp;'Feat-Func-Development'!$AF$5:$EU$5='aggregated FIP Data Prog3'!$A12&amp;'aggregated FIP Data Prog3'!$V$1),'Feat-Func-Development'!$AF$68:$EU$68)</f>
        <v>0</v>
      </c>
      <c r="Z12" s="29">
        <f>LOOKUP(2,1/('Feat-Func-Development'!$AF$4:$EU$4&amp;'Feat-Func-Development'!$AF$5:$EU$5='aggregated FIP Data Prog3'!$A12&amp;'aggregated FIP Data Prog3'!$V$1),'Feat-Func-Development'!$AF$69:$EU$69)</f>
        <v>0</v>
      </c>
      <c r="AA12" s="29">
        <f>LOOKUP(2,1/('Feat-Func-Development'!$AF$4:$EU$4&amp;'Feat-Func-Development'!$AF$5:$EU$5='aggregated FIP Data Prog3'!$A12&amp;'aggregated FIP Data Prog3'!$V$1),'Feat-Func-Development'!$AF$70:$EU$70)</f>
        <v>0</v>
      </c>
      <c r="AB12" s="29">
        <f>LOOKUP(2,1/('Feat-Func-Development'!$AF$4:$EU$4&amp;'Feat-Func-Development'!$AF$5:$EU$5='aggregated FIP Data Prog3'!$A12&amp;'aggregated FIP Data Prog3'!$V$1),'Feat-Func-Development'!$AF$71:$EU$71)</f>
        <v>0</v>
      </c>
      <c r="AC12" s="29">
        <f>LOOKUP(2,1/('Feat-Func-Development'!$AF$4:$EU$4&amp;'Feat-Func-Development'!$AF$5:$EU$5='aggregated FIP Data Prog3'!$A12&amp;'aggregated FIP Data Prog3'!$V$1),'Feat-Func-Development'!$AF$72:$EU$72)</f>
        <v>0</v>
      </c>
    </row>
    <row r="13" spans="1:29">
      <c r="A13" s="43">
        <f t="shared" si="9"/>
        <v>274</v>
      </c>
      <c r="B13" s="44">
        <f>IF(C13="","",HLOOKUP(C13,'Configuration | Scaling'!$E$13:$Y$23,5,FALSE))</f>
        <v>245</v>
      </c>
      <c r="C13" s="29" t="str">
        <f>IF(COUNTIF(C$4:C12,LOOKUP(A13,'Configuration | Scaling'!$E$17:$Y$17,_GPDS__List))=0,LOOKUP(A13,'Configuration | Scaling'!$E$17:$Y$17,_GPDS__List),"")</f>
        <v>M-1</v>
      </c>
      <c r="D13" s="29"/>
      <c r="E13" s="45">
        <f t="shared" si="0"/>
        <v>244</v>
      </c>
      <c r="F13" s="49" t="e">
        <f t="shared" si="1"/>
        <v>#DIV/0!</v>
      </c>
      <c r="G13" s="49" t="e">
        <f t="shared" si="2"/>
        <v>#DIV/0!</v>
      </c>
      <c r="H13" s="49" t="e">
        <f t="shared" si="3"/>
        <v>#DIV/0!</v>
      </c>
      <c r="I13" s="49" t="e">
        <f t="shared" si="4"/>
        <v>#DIV/0!</v>
      </c>
      <c r="J13" s="49" t="e">
        <f t="shared" si="5"/>
        <v>#DIV/0!</v>
      </c>
      <c r="K13" s="49" t="e">
        <f t="shared" si="6"/>
        <v>#DIV/0!</v>
      </c>
      <c r="L13" s="49" t="e">
        <f t="shared" si="7"/>
        <v>#DIV/0!</v>
      </c>
      <c r="M13" s="50" t="e">
        <f t="shared" si="8"/>
        <v>#DIV/0!</v>
      </c>
      <c r="N13" s="48">
        <f>LOOKUP(2,1/('Feat-Func-Development'!$AF$4:$EU$4&amp;'Feat-Func-Development'!$AF$5:$EU$5='aggregated FIP Data Prog3'!$A13&amp;'aggregated FIP Data Prog3'!$N$1),'Feat-Func-Development'!$AF$65:$EU$65)</f>
        <v>0</v>
      </c>
      <c r="O13" s="48">
        <f>LOOKUP(2,1/('Feat-Func-Development'!$AF$4:$EU$4&amp;'Feat-Func-Development'!$AF$5:$EU$5='aggregated FIP Data Prog3'!$A13&amp;'aggregated FIP Data Prog3'!$N$1),'Feat-Func-Development'!$AF$66:$EU$66)</f>
        <v>0</v>
      </c>
      <c r="P13" s="48">
        <f>LOOKUP(2,1/('Feat-Func-Development'!$AF$4:$EU$4&amp;'Feat-Func-Development'!$AF$5:$EU$5='aggregated FIP Data Prog3'!$A13&amp;'aggregated FIP Data Prog3'!$N$1),'Feat-Func-Development'!$AF$67:$EU$67)</f>
        <v>0</v>
      </c>
      <c r="Q13" s="48">
        <f>LOOKUP(2,1/('Feat-Func-Development'!$AF$4:$EU$4&amp;'Feat-Func-Development'!$AF$5:$EU$5='aggregated FIP Data Prog3'!$A13&amp;'aggregated FIP Data Prog3'!$N$1),'Feat-Func-Development'!$AF$68:$EU$68)</f>
        <v>0</v>
      </c>
      <c r="R13" s="48">
        <f>LOOKUP(2,1/('Feat-Func-Development'!$AF$4:$EU$4&amp;'Feat-Func-Development'!$AF$5:$EU$5='aggregated FIP Data Prog3'!$A13&amp;'aggregated FIP Data Prog3'!$N$1),'Feat-Func-Development'!$AF$69:$EU$69)</f>
        <v>0</v>
      </c>
      <c r="S13" s="48">
        <f>LOOKUP(2,1/('Feat-Func-Development'!$AF$4:$EU$4&amp;'Feat-Func-Development'!$AF$5:$EU$5='aggregated FIP Data Prog3'!$A13&amp;'aggregated FIP Data Prog3'!$N$1),'Feat-Func-Development'!$AF$70:$EU$70)</f>
        <v>0</v>
      </c>
      <c r="T13" s="48">
        <f>LOOKUP(2,1/('Feat-Func-Development'!$AF$4:$EU$4&amp;'Feat-Func-Development'!$AF$5:$EU$5='aggregated FIP Data Prog3'!$A13&amp;'aggregated FIP Data Prog3'!$N$1),'Feat-Func-Development'!$AF$71:$EU$71)</f>
        <v>0</v>
      </c>
      <c r="U13" s="48">
        <f>LOOKUP(2,1/('Feat-Func-Development'!$AF$4:$EU$4&amp;'Feat-Func-Development'!$AF$5:$EU$5='aggregated FIP Data Prog3'!$A13&amp;'aggregated FIP Data Prog3'!$N$1),'Feat-Func-Development'!$AF$72:$EU$72)</f>
        <v>0</v>
      </c>
      <c r="V13" s="29">
        <f>LOOKUP(2,1/('Feat-Func-Development'!$AF$4:$EU$4&amp;'Feat-Func-Development'!$AF$5:$EU$5='aggregated FIP Data Prog3'!$A13&amp;'aggregated FIP Data Prog3'!$V$1),'Feat-Func-Development'!$AF$65:$EU$65)</f>
        <v>0</v>
      </c>
      <c r="W13" s="29">
        <f>LOOKUP(2,1/('Feat-Func-Development'!$AF$4:$EU$4&amp;'Feat-Func-Development'!$AF$5:$EU$5='aggregated FIP Data Prog3'!$A13&amp;'aggregated FIP Data Prog3'!$V$1),'Feat-Func-Development'!$AF$66:$EU$66)</f>
        <v>0</v>
      </c>
      <c r="X13" s="29">
        <f>LOOKUP(2,1/('Feat-Func-Development'!$AF$4:$EU$4&amp;'Feat-Func-Development'!$AF$5:$EU$5='aggregated FIP Data Prog3'!$A13&amp;'aggregated FIP Data Prog3'!$V$1),'Feat-Func-Development'!$AF$67:$EU$67)</f>
        <v>0</v>
      </c>
      <c r="Y13" s="29">
        <f>LOOKUP(2,1/('Feat-Func-Development'!$AF$4:$EU$4&amp;'Feat-Func-Development'!$AF$5:$EU$5='aggregated FIP Data Prog3'!$A13&amp;'aggregated FIP Data Prog3'!$V$1),'Feat-Func-Development'!$AF$68:$EU$68)</f>
        <v>0</v>
      </c>
      <c r="Z13" s="29">
        <f>LOOKUP(2,1/('Feat-Func-Development'!$AF$4:$EU$4&amp;'Feat-Func-Development'!$AF$5:$EU$5='aggregated FIP Data Prog3'!$A13&amp;'aggregated FIP Data Prog3'!$V$1),'Feat-Func-Development'!$AF$69:$EU$69)</f>
        <v>0</v>
      </c>
      <c r="AA13" s="29">
        <f>LOOKUP(2,1/('Feat-Func-Development'!$AF$4:$EU$4&amp;'Feat-Func-Development'!$AF$5:$EU$5='aggregated FIP Data Prog3'!$A13&amp;'aggregated FIP Data Prog3'!$V$1),'Feat-Func-Development'!$AF$70:$EU$70)</f>
        <v>0</v>
      </c>
      <c r="AB13" s="29">
        <f>LOOKUP(2,1/('Feat-Func-Development'!$AF$4:$EU$4&amp;'Feat-Func-Development'!$AF$5:$EU$5='aggregated FIP Data Prog3'!$A13&amp;'aggregated FIP Data Prog3'!$V$1),'Feat-Func-Development'!$AF$71:$EU$71)</f>
        <v>0</v>
      </c>
      <c r="AC13" s="29">
        <f>LOOKUP(2,1/('Feat-Func-Development'!$AF$4:$EU$4&amp;'Feat-Func-Development'!$AF$5:$EU$5='aggregated FIP Data Prog3'!$A13&amp;'aggregated FIP Data Prog3'!$V$1),'Feat-Func-Development'!$AF$72:$EU$72)</f>
        <v>0</v>
      </c>
    </row>
    <row r="14" spans="1:29">
      <c r="A14" s="43">
        <f t="shared" si="9"/>
        <v>305</v>
      </c>
      <c r="B14" s="44">
        <f>IF(C14="","",HLOOKUP(C14,'Configuration | Scaling'!$E$13:$Y$23,5,FALSE))</f>
        <v>275</v>
      </c>
      <c r="C14" s="29" t="str">
        <f>IF(COUNTIF(C$4:C13,LOOKUP(A14,'Configuration | Scaling'!$E$17:$Y$17,_GPDS__List))=0,LOOKUP(A14,'Configuration | Scaling'!$E$17:$Y$17,_GPDS__List),"")</f>
        <v>M-1 DC</v>
      </c>
      <c r="D14" s="29"/>
      <c r="E14" s="45">
        <f t="shared" si="0"/>
        <v>274</v>
      </c>
      <c r="F14" s="49" t="e">
        <f t="shared" si="1"/>
        <v>#DIV/0!</v>
      </c>
      <c r="G14" s="49" t="e">
        <f t="shared" si="2"/>
        <v>#DIV/0!</v>
      </c>
      <c r="H14" s="49" t="e">
        <f t="shared" si="3"/>
        <v>#DIV/0!</v>
      </c>
      <c r="I14" s="49" t="e">
        <f t="shared" si="4"/>
        <v>#DIV/0!</v>
      </c>
      <c r="J14" s="49" t="e">
        <f t="shared" si="5"/>
        <v>#DIV/0!</v>
      </c>
      <c r="K14" s="49" t="e">
        <f t="shared" si="6"/>
        <v>#DIV/0!</v>
      </c>
      <c r="L14" s="49" t="e">
        <f t="shared" si="7"/>
        <v>#DIV/0!</v>
      </c>
      <c r="M14" s="50" t="e">
        <f t="shared" si="8"/>
        <v>#DIV/0!</v>
      </c>
      <c r="N14" s="48">
        <f>LOOKUP(2,1/('Feat-Func-Development'!$AF$4:$EU$4&amp;'Feat-Func-Development'!$AF$5:$EU$5='aggregated FIP Data Prog3'!$A14&amp;'aggregated FIP Data Prog3'!$N$1),'Feat-Func-Development'!$AF$65:$EU$65)</f>
        <v>0</v>
      </c>
      <c r="O14" s="48">
        <f>LOOKUP(2,1/('Feat-Func-Development'!$AF$4:$EU$4&amp;'Feat-Func-Development'!$AF$5:$EU$5='aggregated FIP Data Prog3'!$A14&amp;'aggregated FIP Data Prog3'!$N$1),'Feat-Func-Development'!$AF$66:$EU$66)</f>
        <v>0</v>
      </c>
      <c r="P14" s="48">
        <f>LOOKUP(2,1/('Feat-Func-Development'!$AF$4:$EU$4&amp;'Feat-Func-Development'!$AF$5:$EU$5='aggregated FIP Data Prog3'!$A14&amp;'aggregated FIP Data Prog3'!$N$1),'Feat-Func-Development'!$AF$67:$EU$67)</f>
        <v>0</v>
      </c>
      <c r="Q14" s="48">
        <f>LOOKUP(2,1/('Feat-Func-Development'!$AF$4:$EU$4&amp;'Feat-Func-Development'!$AF$5:$EU$5='aggregated FIP Data Prog3'!$A14&amp;'aggregated FIP Data Prog3'!$N$1),'Feat-Func-Development'!$AF$68:$EU$68)</f>
        <v>0</v>
      </c>
      <c r="R14" s="48">
        <f>LOOKUP(2,1/('Feat-Func-Development'!$AF$4:$EU$4&amp;'Feat-Func-Development'!$AF$5:$EU$5='aggregated FIP Data Prog3'!$A14&amp;'aggregated FIP Data Prog3'!$N$1),'Feat-Func-Development'!$AF$69:$EU$69)</f>
        <v>0</v>
      </c>
      <c r="S14" s="48">
        <f>LOOKUP(2,1/('Feat-Func-Development'!$AF$4:$EU$4&amp;'Feat-Func-Development'!$AF$5:$EU$5='aggregated FIP Data Prog3'!$A14&amp;'aggregated FIP Data Prog3'!$N$1),'Feat-Func-Development'!$AF$70:$EU$70)</f>
        <v>0</v>
      </c>
      <c r="T14" s="48">
        <f>LOOKUP(2,1/('Feat-Func-Development'!$AF$4:$EU$4&amp;'Feat-Func-Development'!$AF$5:$EU$5='aggregated FIP Data Prog3'!$A14&amp;'aggregated FIP Data Prog3'!$N$1),'Feat-Func-Development'!$AF$71:$EU$71)</f>
        <v>0</v>
      </c>
      <c r="U14" s="48">
        <f>LOOKUP(2,1/('Feat-Func-Development'!$AF$4:$EU$4&amp;'Feat-Func-Development'!$AF$5:$EU$5='aggregated FIP Data Prog3'!$A14&amp;'aggregated FIP Data Prog3'!$N$1),'Feat-Func-Development'!$AF$72:$EU$72)</f>
        <v>0</v>
      </c>
      <c r="V14" s="29">
        <f>LOOKUP(2,1/('Feat-Func-Development'!$AF$4:$EU$4&amp;'Feat-Func-Development'!$AF$5:$EU$5='aggregated FIP Data Prog3'!$A14&amp;'aggregated FIP Data Prog3'!$V$1),'Feat-Func-Development'!$AF$65:$EU$65)</f>
        <v>0</v>
      </c>
      <c r="W14" s="29">
        <f>LOOKUP(2,1/('Feat-Func-Development'!$AF$4:$EU$4&amp;'Feat-Func-Development'!$AF$5:$EU$5='aggregated FIP Data Prog3'!$A14&amp;'aggregated FIP Data Prog3'!$V$1),'Feat-Func-Development'!$AF$66:$EU$66)</f>
        <v>0</v>
      </c>
      <c r="X14" s="29">
        <f>LOOKUP(2,1/('Feat-Func-Development'!$AF$4:$EU$4&amp;'Feat-Func-Development'!$AF$5:$EU$5='aggregated FIP Data Prog3'!$A14&amp;'aggregated FIP Data Prog3'!$V$1),'Feat-Func-Development'!$AF$67:$EU$67)</f>
        <v>0</v>
      </c>
      <c r="Y14" s="29">
        <f>LOOKUP(2,1/('Feat-Func-Development'!$AF$4:$EU$4&amp;'Feat-Func-Development'!$AF$5:$EU$5='aggregated FIP Data Prog3'!$A14&amp;'aggregated FIP Data Prog3'!$V$1),'Feat-Func-Development'!$AF$68:$EU$68)</f>
        <v>0</v>
      </c>
      <c r="Z14" s="29">
        <f>LOOKUP(2,1/('Feat-Func-Development'!$AF$4:$EU$4&amp;'Feat-Func-Development'!$AF$5:$EU$5='aggregated FIP Data Prog3'!$A14&amp;'aggregated FIP Data Prog3'!$V$1),'Feat-Func-Development'!$AF$69:$EU$69)</f>
        <v>0</v>
      </c>
      <c r="AA14" s="29">
        <f>LOOKUP(2,1/('Feat-Func-Development'!$AF$4:$EU$4&amp;'Feat-Func-Development'!$AF$5:$EU$5='aggregated FIP Data Prog3'!$A14&amp;'aggregated FIP Data Prog3'!$V$1),'Feat-Func-Development'!$AF$70:$EU$70)</f>
        <v>0</v>
      </c>
      <c r="AB14" s="29">
        <f>LOOKUP(2,1/('Feat-Func-Development'!$AF$4:$EU$4&amp;'Feat-Func-Development'!$AF$5:$EU$5='aggregated FIP Data Prog3'!$A14&amp;'aggregated FIP Data Prog3'!$V$1),'Feat-Func-Development'!$AF$71:$EU$71)</f>
        <v>0</v>
      </c>
      <c r="AC14" s="29">
        <f>LOOKUP(2,1/('Feat-Func-Development'!$AF$4:$EU$4&amp;'Feat-Func-Development'!$AF$5:$EU$5='aggregated FIP Data Prog3'!$A14&amp;'aggregated FIP Data Prog3'!$V$1),'Feat-Func-Development'!$AF$72:$EU$72)</f>
        <v>0</v>
      </c>
    </row>
    <row r="15" spans="1:29">
      <c r="A15" s="43">
        <f t="shared" si="9"/>
        <v>335</v>
      </c>
      <c r="B15" s="44">
        <f>IF(C15="","",HLOOKUP(C15,'Configuration | Scaling'!$E$13:$Y$23,5,FALSE))</f>
        <v>306</v>
      </c>
      <c r="C15" s="29" t="str">
        <f>IF(COUNTIF(C$4:C14,LOOKUP(A15,'Configuration | Scaling'!$E$17:$Y$17,_GPDS__List))=0,LOOKUP(A15,'Configuration | Scaling'!$E$17:$Y$17,_GPDS__List),"")</f>
        <v>FDJ</v>
      </c>
      <c r="D15" s="29" t="s">
        <v>375</v>
      </c>
      <c r="E15" s="45">
        <f t="shared" si="0"/>
        <v>305</v>
      </c>
      <c r="F15" s="49" t="e">
        <f t="shared" si="1"/>
        <v>#DIV/0!</v>
      </c>
      <c r="G15" s="49" t="e">
        <f t="shared" si="2"/>
        <v>#DIV/0!</v>
      </c>
      <c r="H15" s="49" t="e">
        <f t="shared" si="3"/>
        <v>#DIV/0!</v>
      </c>
      <c r="I15" s="49" t="e">
        <f t="shared" si="4"/>
        <v>#DIV/0!</v>
      </c>
      <c r="J15" s="49" t="e">
        <f t="shared" si="5"/>
        <v>#DIV/0!</v>
      </c>
      <c r="K15" s="49" t="e">
        <f t="shared" si="6"/>
        <v>#DIV/0!</v>
      </c>
      <c r="L15" s="49" t="e">
        <f t="shared" si="7"/>
        <v>#DIV/0!</v>
      </c>
      <c r="M15" s="50" t="e">
        <f t="shared" si="8"/>
        <v>#DIV/0!</v>
      </c>
      <c r="N15" s="48">
        <f>LOOKUP(2,1/('Feat-Func-Development'!$AF$4:$EU$4&amp;'Feat-Func-Development'!$AF$5:$EU$5='aggregated FIP Data Prog3'!$A15&amp;'aggregated FIP Data Prog3'!$N$1),'Feat-Func-Development'!$AF$65:$EU$65)</f>
        <v>0</v>
      </c>
      <c r="O15" s="48">
        <f>LOOKUP(2,1/('Feat-Func-Development'!$AF$4:$EU$4&amp;'Feat-Func-Development'!$AF$5:$EU$5='aggregated FIP Data Prog3'!$A15&amp;'aggregated FIP Data Prog3'!$N$1),'Feat-Func-Development'!$AF$66:$EU$66)</f>
        <v>0</v>
      </c>
      <c r="P15" s="48">
        <f>LOOKUP(2,1/('Feat-Func-Development'!$AF$4:$EU$4&amp;'Feat-Func-Development'!$AF$5:$EU$5='aggregated FIP Data Prog3'!$A15&amp;'aggregated FIP Data Prog3'!$N$1),'Feat-Func-Development'!$AF$67:$EU$67)</f>
        <v>0</v>
      </c>
      <c r="Q15" s="48">
        <f>LOOKUP(2,1/('Feat-Func-Development'!$AF$4:$EU$4&amp;'Feat-Func-Development'!$AF$5:$EU$5='aggregated FIP Data Prog3'!$A15&amp;'aggregated FIP Data Prog3'!$N$1),'Feat-Func-Development'!$AF$68:$EU$68)</f>
        <v>0</v>
      </c>
      <c r="R15" s="48">
        <f>LOOKUP(2,1/('Feat-Func-Development'!$AF$4:$EU$4&amp;'Feat-Func-Development'!$AF$5:$EU$5='aggregated FIP Data Prog3'!$A15&amp;'aggregated FIP Data Prog3'!$N$1),'Feat-Func-Development'!$AF$69:$EU$69)</f>
        <v>0</v>
      </c>
      <c r="S15" s="48">
        <f>LOOKUP(2,1/('Feat-Func-Development'!$AF$4:$EU$4&amp;'Feat-Func-Development'!$AF$5:$EU$5='aggregated FIP Data Prog3'!$A15&amp;'aggregated FIP Data Prog3'!$N$1),'Feat-Func-Development'!$AF$70:$EU$70)</f>
        <v>0</v>
      </c>
      <c r="T15" s="48">
        <f>LOOKUP(2,1/('Feat-Func-Development'!$AF$4:$EU$4&amp;'Feat-Func-Development'!$AF$5:$EU$5='aggregated FIP Data Prog3'!$A15&amp;'aggregated FIP Data Prog3'!$N$1),'Feat-Func-Development'!$AF$71:$EU$71)</f>
        <v>0</v>
      </c>
      <c r="U15" s="48">
        <f>LOOKUP(2,1/('Feat-Func-Development'!$AF$4:$EU$4&amp;'Feat-Func-Development'!$AF$5:$EU$5='aggregated FIP Data Prog3'!$A15&amp;'aggregated FIP Data Prog3'!$N$1),'Feat-Func-Development'!$AF$72:$EU$72)</f>
        <v>0</v>
      </c>
      <c r="V15" s="29">
        <f>LOOKUP(2,1/('Feat-Func-Development'!$AF$4:$EU$4&amp;'Feat-Func-Development'!$AF$5:$EU$5='aggregated FIP Data Prog3'!$A15&amp;'aggregated FIP Data Prog3'!$V$1),'Feat-Func-Development'!$AF$65:$EU$65)</f>
        <v>0</v>
      </c>
      <c r="W15" s="29">
        <f>LOOKUP(2,1/('Feat-Func-Development'!$AF$4:$EU$4&amp;'Feat-Func-Development'!$AF$5:$EU$5='aggregated FIP Data Prog3'!$A15&amp;'aggregated FIP Data Prog3'!$V$1),'Feat-Func-Development'!$AF$66:$EU$66)</f>
        <v>0</v>
      </c>
      <c r="X15" s="29">
        <f>LOOKUP(2,1/('Feat-Func-Development'!$AF$4:$EU$4&amp;'Feat-Func-Development'!$AF$5:$EU$5='aggregated FIP Data Prog3'!$A15&amp;'aggregated FIP Data Prog3'!$V$1),'Feat-Func-Development'!$AF$67:$EU$67)</f>
        <v>0</v>
      </c>
      <c r="Y15" s="29">
        <f>LOOKUP(2,1/('Feat-Func-Development'!$AF$4:$EU$4&amp;'Feat-Func-Development'!$AF$5:$EU$5='aggregated FIP Data Prog3'!$A15&amp;'aggregated FIP Data Prog3'!$V$1),'Feat-Func-Development'!$AF$68:$EU$68)</f>
        <v>0</v>
      </c>
      <c r="Z15" s="29">
        <f>LOOKUP(2,1/('Feat-Func-Development'!$AF$4:$EU$4&amp;'Feat-Func-Development'!$AF$5:$EU$5='aggregated FIP Data Prog3'!$A15&amp;'aggregated FIP Data Prog3'!$V$1),'Feat-Func-Development'!$AF$69:$EU$69)</f>
        <v>0</v>
      </c>
      <c r="AA15" s="29">
        <f>LOOKUP(2,1/('Feat-Func-Development'!$AF$4:$EU$4&amp;'Feat-Func-Development'!$AF$5:$EU$5='aggregated FIP Data Prog3'!$A15&amp;'aggregated FIP Data Prog3'!$V$1),'Feat-Func-Development'!$AF$70:$EU$70)</f>
        <v>0</v>
      </c>
      <c r="AB15" s="29">
        <f>LOOKUP(2,1/('Feat-Func-Development'!$AF$4:$EU$4&amp;'Feat-Func-Development'!$AF$5:$EU$5='aggregated FIP Data Prog3'!$A15&amp;'aggregated FIP Data Prog3'!$V$1),'Feat-Func-Development'!$AF$71:$EU$71)</f>
        <v>0</v>
      </c>
      <c r="AC15" s="29">
        <f>LOOKUP(2,1/('Feat-Func-Development'!$AF$4:$EU$4&amp;'Feat-Func-Development'!$AF$5:$EU$5='aggregated FIP Data Prog3'!$A15&amp;'aggregated FIP Data Prog3'!$V$1),'Feat-Func-Development'!$AF$72:$EU$72)</f>
        <v>0</v>
      </c>
    </row>
    <row r="16" spans="1:29">
      <c r="A16" s="43">
        <f t="shared" si="9"/>
        <v>366</v>
      </c>
      <c r="B16" s="44">
        <f>IF(C16="","",HLOOKUP(C16,'Configuration | Scaling'!$E$13:$Y$23,5,FALSE))</f>
        <v>336</v>
      </c>
      <c r="C16" s="29" t="str">
        <f>IF(COUNTIF(C$4:C15,LOOKUP(A16,'Configuration | Scaling'!$E$17:$Y$17,_GPDS__List))=0,LOOKUP(A16,'Configuration | Scaling'!$E$17:$Y$17,_GPDS__List),"")</f>
        <v>VP BB</v>
      </c>
      <c r="D16" s="29"/>
      <c r="E16" s="45">
        <f t="shared" si="0"/>
        <v>335</v>
      </c>
      <c r="F16" s="49" t="e">
        <f t="shared" si="1"/>
        <v>#DIV/0!</v>
      </c>
      <c r="G16" s="49" t="e">
        <f t="shared" si="2"/>
        <v>#DIV/0!</v>
      </c>
      <c r="H16" s="49" t="e">
        <f t="shared" si="3"/>
        <v>#DIV/0!</v>
      </c>
      <c r="I16" s="49" t="e">
        <f t="shared" si="4"/>
        <v>#DIV/0!</v>
      </c>
      <c r="J16" s="49" t="e">
        <f t="shared" si="5"/>
        <v>#DIV/0!</v>
      </c>
      <c r="K16" s="49" t="e">
        <f t="shared" si="6"/>
        <v>#DIV/0!</v>
      </c>
      <c r="L16" s="49" t="e">
        <f t="shared" si="7"/>
        <v>#DIV/0!</v>
      </c>
      <c r="M16" s="50" t="e">
        <f t="shared" si="8"/>
        <v>#DIV/0!</v>
      </c>
      <c r="N16" s="48">
        <f>LOOKUP(2,1/('Feat-Func-Development'!$AF$4:$EU$4&amp;'Feat-Func-Development'!$AF$5:$EU$5='aggregated FIP Data Prog3'!$A16&amp;'aggregated FIP Data Prog3'!$N$1),'Feat-Func-Development'!$AF$65:$EU$65)</f>
        <v>0</v>
      </c>
      <c r="O16" s="48">
        <f>LOOKUP(2,1/('Feat-Func-Development'!$AF$4:$EU$4&amp;'Feat-Func-Development'!$AF$5:$EU$5='aggregated FIP Data Prog3'!$A16&amp;'aggregated FIP Data Prog3'!$N$1),'Feat-Func-Development'!$AF$66:$EU$66)</f>
        <v>0</v>
      </c>
      <c r="P16" s="48">
        <f>LOOKUP(2,1/('Feat-Func-Development'!$AF$4:$EU$4&amp;'Feat-Func-Development'!$AF$5:$EU$5='aggregated FIP Data Prog3'!$A16&amp;'aggregated FIP Data Prog3'!$N$1),'Feat-Func-Development'!$AF$67:$EU$67)</f>
        <v>0</v>
      </c>
      <c r="Q16" s="48">
        <f>LOOKUP(2,1/('Feat-Func-Development'!$AF$4:$EU$4&amp;'Feat-Func-Development'!$AF$5:$EU$5='aggregated FIP Data Prog3'!$A16&amp;'aggregated FIP Data Prog3'!$N$1),'Feat-Func-Development'!$AF$68:$EU$68)</f>
        <v>0</v>
      </c>
      <c r="R16" s="48">
        <f>LOOKUP(2,1/('Feat-Func-Development'!$AF$4:$EU$4&amp;'Feat-Func-Development'!$AF$5:$EU$5='aggregated FIP Data Prog3'!$A16&amp;'aggregated FIP Data Prog3'!$N$1),'Feat-Func-Development'!$AF$69:$EU$69)</f>
        <v>0</v>
      </c>
      <c r="S16" s="48">
        <f>LOOKUP(2,1/('Feat-Func-Development'!$AF$4:$EU$4&amp;'Feat-Func-Development'!$AF$5:$EU$5='aggregated FIP Data Prog3'!$A16&amp;'aggregated FIP Data Prog3'!$N$1),'Feat-Func-Development'!$AF$70:$EU$70)</f>
        <v>0</v>
      </c>
      <c r="T16" s="48">
        <f>LOOKUP(2,1/('Feat-Func-Development'!$AF$4:$EU$4&amp;'Feat-Func-Development'!$AF$5:$EU$5='aggregated FIP Data Prog3'!$A16&amp;'aggregated FIP Data Prog3'!$N$1),'Feat-Func-Development'!$AF$71:$EU$71)</f>
        <v>0</v>
      </c>
      <c r="U16" s="48">
        <f>LOOKUP(2,1/('Feat-Func-Development'!$AF$4:$EU$4&amp;'Feat-Func-Development'!$AF$5:$EU$5='aggregated FIP Data Prog3'!$A16&amp;'aggregated FIP Data Prog3'!$N$1),'Feat-Func-Development'!$AF$72:$EU$72)</f>
        <v>0</v>
      </c>
      <c r="V16" s="29">
        <f>LOOKUP(2,1/('Feat-Func-Development'!$AF$4:$EU$4&amp;'Feat-Func-Development'!$AF$5:$EU$5='aggregated FIP Data Prog3'!$A16&amp;'aggregated FIP Data Prog3'!$V$1),'Feat-Func-Development'!$AF$65:$EU$65)</f>
        <v>0</v>
      </c>
      <c r="W16" s="29">
        <f>LOOKUP(2,1/('Feat-Func-Development'!$AF$4:$EU$4&amp;'Feat-Func-Development'!$AF$5:$EU$5='aggregated FIP Data Prog3'!$A16&amp;'aggregated FIP Data Prog3'!$V$1),'Feat-Func-Development'!$AF$66:$EU$66)</f>
        <v>0</v>
      </c>
      <c r="X16" s="29">
        <f>LOOKUP(2,1/('Feat-Func-Development'!$AF$4:$EU$4&amp;'Feat-Func-Development'!$AF$5:$EU$5='aggregated FIP Data Prog3'!$A16&amp;'aggregated FIP Data Prog3'!$V$1),'Feat-Func-Development'!$AF$67:$EU$67)</f>
        <v>0</v>
      </c>
      <c r="Y16" s="29">
        <f>LOOKUP(2,1/('Feat-Func-Development'!$AF$4:$EU$4&amp;'Feat-Func-Development'!$AF$5:$EU$5='aggregated FIP Data Prog3'!$A16&amp;'aggregated FIP Data Prog3'!$V$1),'Feat-Func-Development'!$AF$68:$EU$68)</f>
        <v>0</v>
      </c>
      <c r="Z16" s="29">
        <f>LOOKUP(2,1/('Feat-Func-Development'!$AF$4:$EU$4&amp;'Feat-Func-Development'!$AF$5:$EU$5='aggregated FIP Data Prog3'!$A16&amp;'aggregated FIP Data Prog3'!$V$1),'Feat-Func-Development'!$AF$69:$EU$69)</f>
        <v>0</v>
      </c>
      <c r="AA16" s="29">
        <f>LOOKUP(2,1/('Feat-Func-Development'!$AF$4:$EU$4&amp;'Feat-Func-Development'!$AF$5:$EU$5='aggregated FIP Data Prog3'!$A16&amp;'aggregated FIP Data Prog3'!$V$1),'Feat-Func-Development'!$AF$70:$EU$70)</f>
        <v>0</v>
      </c>
      <c r="AB16" s="29">
        <f>LOOKUP(2,1/('Feat-Func-Development'!$AF$4:$EU$4&amp;'Feat-Func-Development'!$AF$5:$EU$5='aggregated FIP Data Prog3'!$A16&amp;'aggregated FIP Data Prog3'!$V$1),'Feat-Func-Development'!$AF$71:$EU$71)</f>
        <v>0</v>
      </c>
      <c r="AC16" s="29">
        <f>LOOKUP(2,1/('Feat-Func-Development'!$AF$4:$EU$4&amp;'Feat-Func-Development'!$AF$5:$EU$5='aggregated FIP Data Prog3'!$A16&amp;'aggregated FIP Data Prog3'!$V$1),'Feat-Func-Development'!$AF$72:$EU$72)</f>
        <v>0</v>
      </c>
    </row>
    <row r="17" spans="1:29">
      <c r="A17" s="43">
        <f t="shared" si="9"/>
        <v>397</v>
      </c>
      <c r="B17" s="44">
        <f>IF(C17="","",HLOOKUP(C17,'Configuration | Scaling'!$E$13:$Y$23,5,FALSE))</f>
        <v>367</v>
      </c>
      <c r="C17" s="29" t="str">
        <f>IF(COUNTIF(C$4:C16,LOOKUP(A17,'Configuration | Scaling'!$E$17:$Y$17,_GPDS__List))=0,LOOKUP(A17,'Configuration | Scaling'!$E$17:$Y$17,_GPDS__List),"")</f>
        <v>VP T/C</v>
      </c>
      <c r="D17" s="29"/>
      <c r="E17" s="45">
        <f t="shared" si="0"/>
        <v>366</v>
      </c>
      <c r="F17" s="49" t="e">
        <f t="shared" si="1"/>
        <v>#DIV/0!</v>
      </c>
      <c r="G17" s="49" t="e">
        <f t="shared" si="2"/>
        <v>#DIV/0!</v>
      </c>
      <c r="H17" s="49" t="e">
        <f t="shared" si="3"/>
        <v>#DIV/0!</v>
      </c>
      <c r="I17" s="49" t="e">
        <f t="shared" si="4"/>
        <v>#DIV/0!</v>
      </c>
      <c r="J17" s="49" t="e">
        <f t="shared" si="5"/>
        <v>#DIV/0!</v>
      </c>
      <c r="K17" s="49" t="e">
        <f t="shared" si="6"/>
        <v>#DIV/0!</v>
      </c>
      <c r="L17" s="49" t="e">
        <f t="shared" si="7"/>
        <v>#DIV/0!</v>
      </c>
      <c r="M17" s="50" t="e">
        <f t="shared" si="8"/>
        <v>#DIV/0!</v>
      </c>
      <c r="N17" s="48">
        <f>LOOKUP(2,1/('Feat-Func-Development'!$AF$4:$EU$4&amp;'Feat-Func-Development'!$AF$5:$EU$5='aggregated FIP Data Prog3'!$A17&amp;'aggregated FIP Data Prog3'!$N$1),'Feat-Func-Development'!$AF$65:$EU$65)</f>
        <v>0</v>
      </c>
      <c r="O17" s="48">
        <f>LOOKUP(2,1/('Feat-Func-Development'!$AF$4:$EU$4&amp;'Feat-Func-Development'!$AF$5:$EU$5='aggregated FIP Data Prog3'!$A17&amp;'aggregated FIP Data Prog3'!$N$1),'Feat-Func-Development'!$AF$66:$EU$66)</f>
        <v>0</v>
      </c>
      <c r="P17" s="48">
        <f>LOOKUP(2,1/('Feat-Func-Development'!$AF$4:$EU$4&amp;'Feat-Func-Development'!$AF$5:$EU$5='aggregated FIP Data Prog3'!$A17&amp;'aggregated FIP Data Prog3'!$N$1),'Feat-Func-Development'!$AF$67:$EU$67)</f>
        <v>0</v>
      </c>
      <c r="Q17" s="48">
        <f>LOOKUP(2,1/('Feat-Func-Development'!$AF$4:$EU$4&amp;'Feat-Func-Development'!$AF$5:$EU$5='aggregated FIP Data Prog3'!$A17&amp;'aggregated FIP Data Prog3'!$N$1),'Feat-Func-Development'!$AF$68:$EU$68)</f>
        <v>0</v>
      </c>
      <c r="R17" s="48">
        <f>LOOKUP(2,1/('Feat-Func-Development'!$AF$4:$EU$4&amp;'Feat-Func-Development'!$AF$5:$EU$5='aggregated FIP Data Prog3'!$A17&amp;'aggregated FIP Data Prog3'!$N$1),'Feat-Func-Development'!$AF$69:$EU$69)</f>
        <v>0</v>
      </c>
      <c r="S17" s="48">
        <f>LOOKUP(2,1/('Feat-Func-Development'!$AF$4:$EU$4&amp;'Feat-Func-Development'!$AF$5:$EU$5='aggregated FIP Data Prog3'!$A17&amp;'aggregated FIP Data Prog3'!$N$1),'Feat-Func-Development'!$AF$70:$EU$70)</f>
        <v>0</v>
      </c>
      <c r="T17" s="48">
        <f>LOOKUP(2,1/('Feat-Func-Development'!$AF$4:$EU$4&amp;'Feat-Func-Development'!$AF$5:$EU$5='aggregated FIP Data Prog3'!$A17&amp;'aggregated FIP Data Prog3'!$N$1),'Feat-Func-Development'!$AF$71:$EU$71)</f>
        <v>0</v>
      </c>
      <c r="U17" s="48">
        <f>LOOKUP(2,1/('Feat-Func-Development'!$AF$4:$EU$4&amp;'Feat-Func-Development'!$AF$5:$EU$5='aggregated FIP Data Prog3'!$A17&amp;'aggregated FIP Data Prog3'!$N$1),'Feat-Func-Development'!$AF$72:$EU$72)</f>
        <v>0</v>
      </c>
      <c r="V17" s="29">
        <f>LOOKUP(2,1/('Feat-Func-Development'!$AF$4:$EU$4&amp;'Feat-Func-Development'!$AF$5:$EU$5='aggregated FIP Data Prog3'!$A17&amp;'aggregated FIP Data Prog3'!$V$1),'Feat-Func-Development'!$AF$65:$EU$65)</f>
        <v>0</v>
      </c>
      <c r="W17" s="29">
        <f>LOOKUP(2,1/('Feat-Func-Development'!$AF$4:$EU$4&amp;'Feat-Func-Development'!$AF$5:$EU$5='aggregated FIP Data Prog3'!$A17&amp;'aggregated FIP Data Prog3'!$V$1),'Feat-Func-Development'!$AF$66:$EU$66)</f>
        <v>0</v>
      </c>
      <c r="X17" s="29">
        <f>LOOKUP(2,1/('Feat-Func-Development'!$AF$4:$EU$4&amp;'Feat-Func-Development'!$AF$5:$EU$5='aggregated FIP Data Prog3'!$A17&amp;'aggregated FIP Data Prog3'!$V$1),'Feat-Func-Development'!$AF$67:$EU$67)</f>
        <v>0</v>
      </c>
      <c r="Y17" s="29">
        <f>LOOKUP(2,1/('Feat-Func-Development'!$AF$4:$EU$4&amp;'Feat-Func-Development'!$AF$5:$EU$5='aggregated FIP Data Prog3'!$A17&amp;'aggregated FIP Data Prog3'!$V$1),'Feat-Func-Development'!$AF$68:$EU$68)</f>
        <v>0</v>
      </c>
      <c r="Z17" s="29">
        <f>LOOKUP(2,1/('Feat-Func-Development'!$AF$4:$EU$4&amp;'Feat-Func-Development'!$AF$5:$EU$5='aggregated FIP Data Prog3'!$A17&amp;'aggregated FIP Data Prog3'!$V$1),'Feat-Func-Development'!$AF$69:$EU$69)</f>
        <v>0</v>
      </c>
      <c r="AA17" s="29">
        <f>LOOKUP(2,1/('Feat-Func-Development'!$AF$4:$EU$4&amp;'Feat-Func-Development'!$AF$5:$EU$5='aggregated FIP Data Prog3'!$A17&amp;'aggregated FIP Data Prog3'!$V$1),'Feat-Func-Development'!$AF$70:$EU$70)</f>
        <v>0</v>
      </c>
      <c r="AB17" s="29">
        <f>LOOKUP(2,1/('Feat-Func-Development'!$AF$4:$EU$4&amp;'Feat-Func-Development'!$AF$5:$EU$5='aggregated FIP Data Prog3'!$A17&amp;'aggregated FIP Data Prog3'!$V$1),'Feat-Func-Development'!$AF$71:$EU$71)</f>
        <v>0</v>
      </c>
      <c r="AC17" s="29">
        <f>LOOKUP(2,1/('Feat-Func-Development'!$AF$4:$EU$4&amp;'Feat-Func-Development'!$AF$5:$EU$5='aggregated FIP Data Prog3'!$A17&amp;'aggregated FIP Data Prog3'!$V$1),'Feat-Func-Development'!$AF$72:$EU$72)</f>
        <v>0</v>
      </c>
    </row>
    <row r="18" spans="1:29" s="51" customFormat="1">
      <c r="A18" s="43">
        <f t="shared" si="9"/>
        <v>425</v>
      </c>
      <c r="B18" s="44" t="str">
        <f>IF(C18="","",HLOOKUP(C18,'Configuration | Scaling'!$E$13:$Y$23,5,FALSE))</f>
        <v/>
      </c>
      <c r="C18" s="29" t="str">
        <f>IF(COUNTIF(C$4:C17,LOOKUP(A18,'Configuration | Scaling'!$E$17:$Y$17,_GPDS__List))=0,LOOKUP(A18,'Configuration | Scaling'!$E$17:$Y$17,_GPDS__List),"")</f>
        <v/>
      </c>
      <c r="D18" s="29"/>
      <c r="E18" s="45">
        <f t="shared" si="0"/>
        <v>424</v>
      </c>
      <c r="F18" s="49" t="e">
        <f t="shared" si="1"/>
        <v>#DIV/0!</v>
      </c>
      <c r="G18" s="49" t="e">
        <f t="shared" si="2"/>
        <v>#DIV/0!</v>
      </c>
      <c r="H18" s="49" t="e">
        <f t="shared" si="3"/>
        <v>#DIV/0!</v>
      </c>
      <c r="I18" s="49" t="e">
        <f t="shared" si="4"/>
        <v>#DIV/0!</v>
      </c>
      <c r="J18" s="49" t="e">
        <f t="shared" si="5"/>
        <v>#DIV/0!</v>
      </c>
      <c r="K18" s="49" t="e">
        <f t="shared" si="6"/>
        <v>#DIV/0!</v>
      </c>
      <c r="L18" s="49" t="e">
        <f t="shared" si="7"/>
        <v>#DIV/0!</v>
      </c>
      <c r="M18" s="50" t="e">
        <f t="shared" si="8"/>
        <v>#DIV/0!</v>
      </c>
      <c r="N18" s="48">
        <f>LOOKUP(2,1/('Feat-Func-Development'!$AF$4:$EU$4&amp;'Feat-Func-Development'!$AF$5:$EU$5='aggregated FIP Data Prog3'!$A18&amp;'aggregated FIP Data Prog3'!$N$1),'Feat-Func-Development'!$AF$65:$EU$65)</f>
        <v>0</v>
      </c>
      <c r="O18" s="48">
        <f>LOOKUP(2,1/('Feat-Func-Development'!$AF$4:$EU$4&amp;'Feat-Func-Development'!$AF$5:$EU$5='aggregated FIP Data Prog3'!$A18&amp;'aggregated FIP Data Prog3'!$N$1),'Feat-Func-Development'!$AF$66:$EU$66)</f>
        <v>0</v>
      </c>
      <c r="P18" s="48">
        <f>LOOKUP(2,1/('Feat-Func-Development'!$AF$4:$EU$4&amp;'Feat-Func-Development'!$AF$5:$EU$5='aggregated FIP Data Prog3'!$A18&amp;'aggregated FIP Data Prog3'!$N$1),'Feat-Func-Development'!$AF$67:$EU$67)</f>
        <v>0</v>
      </c>
      <c r="Q18" s="48">
        <f>LOOKUP(2,1/('Feat-Func-Development'!$AF$4:$EU$4&amp;'Feat-Func-Development'!$AF$5:$EU$5='aggregated FIP Data Prog3'!$A18&amp;'aggregated FIP Data Prog3'!$N$1),'Feat-Func-Development'!$AF$68:$EU$68)</f>
        <v>0</v>
      </c>
      <c r="R18" s="48">
        <f>LOOKUP(2,1/('Feat-Func-Development'!$AF$4:$EU$4&amp;'Feat-Func-Development'!$AF$5:$EU$5='aggregated FIP Data Prog3'!$A18&amp;'aggregated FIP Data Prog3'!$N$1),'Feat-Func-Development'!$AF$69:$EU$69)</f>
        <v>0</v>
      </c>
      <c r="S18" s="48">
        <f>LOOKUP(2,1/('Feat-Func-Development'!$AF$4:$EU$4&amp;'Feat-Func-Development'!$AF$5:$EU$5='aggregated FIP Data Prog3'!$A18&amp;'aggregated FIP Data Prog3'!$N$1),'Feat-Func-Development'!$AF$70:$EU$70)</f>
        <v>0</v>
      </c>
      <c r="T18" s="48">
        <f>LOOKUP(2,1/('Feat-Func-Development'!$AF$4:$EU$4&amp;'Feat-Func-Development'!$AF$5:$EU$5='aggregated FIP Data Prog3'!$A18&amp;'aggregated FIP Data Prog3'!$N$1),'Feat-Func-Development'!$AF$71:$EU$71)</f>
        <v>0</v>
      </c>
      <c r="U18" s="48">
        <f>LOOKUP(2,1/('Feat-Func-Development'!$AF$4:$EU$4&amp;'Feat-Func-Development'!$AF$5:$EU$5='aggregated FIP Data Prog3'!$A18&amp;'aggregated FIP Data Prog3'!$N$1),'Feat-Func-Development'!$AF$72:$EU$72)</f>
        <v>0</v>
      </c>
      <c r="V18" s="29">
        <f>LOOKUP(2,1/('Feat-Func-Development'!$AF$4:$EU$4&amp;'Feat-Func-Development'!$AF$5:$EU$5='aggregated FIP Data Prog3'!$A18&amp;'aggregated FIP Data Prog3'!$V$1),'Feat-Func-Development'!$AF$65:$EU$65)</f>
        <v>0</v>
      </c>
      <c r="W18" s="29">
        <f>LOOKUP(2,1/('Feat-Func-Development'!$AF$4:$EU$4&amp;'Feat-Func-Development'!$AF$5:$EU$5='aggregated FIP Data Prog3'!$A18&amp;'aggregated FIP Data Prog3'!$V$1),'Feat-Func-Development'!$AF$66:$EU$66)</f>
        <v>0</v>
      </c>
      <c r="X18" s="29">
        <f>LOOKUP(2,1/('Feat-Func-Development'!$AF$4:$EU$4&amp;'Feat-Func-Development'!$AF$5:$EU$5='aggregated FIP Data Prog3'!$A18&amp;'aggregated FIP Data Prog3'!$V$1),'Feat-Func-Development'!$AF$67:$EU$67)</f>
        <v>0</v>
      </c>
      <c r="Y18" s="29">
        <f>LOOKUP(2,1/('Feat-Func-Development'!$AF$4:$EU$4&amp;'Feat-Func-Development'!$AF$5:$EU$5='aggregated FIP Data Prog3'!$A18&amp;'aggregated FIP Data Prog3'!$V$1),'Feat-Func-Development'!$AF$68:$EU$68)</f>
        <v>0</v>
      </c>
      <c r="Z18" s="29">
        <f>LOOKUP(2,1/('Feat-Func-Development'!$AF$4:$EU$4&amp;'Feat-Func-Development'!$AF$5:$EU$5='aggregated FIP Data Prog3'!$A18&amp;'aggregated FIP Data Prog3'!$V$1),'Feat-Func-Development'!$AF$69:$EU$69)</f>
        <v>0</v>
      </c>
      <c r="AA18" s="29">
        <f>LOOKUP(2,1/('Feat-Func-Development'!$AF$4:$EU$4&amp;'Feat-Func-Development'!$AF$5:$EU$5='aggregated FIP Data Prog3'!$A18&amp;'aggregated FIP Data Prog3'!$V$1),'Feat-Func-Development'!$AF$70:$EU$70)</f>
        <v>0</v>
      </c>
      <c r="AB18" s="29">
        <f>LOOKUP(2,1/('Feat-Func-Development'!$AF$4:$EU$4&amp;'Feat-Func-Development'!$AF$5:$EU$5='aggregated FIP Data Prog3'!$A18&amp;'aggregated FIP Data Prog3'!$V$1),'Feat-Func-Development'!$AF$71:$EU$71)</f>
        <v>0</v>
      </c>
      <c r="AC18" s="29">
        <f>LOOKUP(2,1/('Feat-Func-Development'!$AF$4:$EU$4&amp;'Feat-Func-Development'!$AF$5:$EU$5='aggregated FIP Data Prog3'!$A18&amp;'aggregated FIP Data Prog3'!$V$1),'Feat-Func-Development'!$AF$72:$EU$72)</f>
        <v>0</v>
      </c>
    </row>
    <row r="19" spans="1:29" s="51" customFormat="1">
      <c r="A19" s="43">
        <f t="shared" si="9"/>
        <v>456</v>
      </c>
      <c r="B19" s="44" t="str">
        <f>IF(C19="","",HLOOKUP(C19,'Configuration | Scaling'!$E$13:$Y$23,5,FALSE))</f>
        <v/>
      </c>
      <c r="C19" s="29" t="str">
        <f>IF(COUNTIF(C$4:C18,LOOKUP(A19,'Configuration | Scaling'!$E$17:$Y$17,_GPDS__List))=0,LOOKUP(A19,'Configuration | Scaling'!$E$17:$Y$17,_GPDS__List),"")</f>
        <v/>
      </c>
      <c r="D19" s="29" t="s">
        <v>376</v>
      </c>
      <c r="E19" s="45">
        <f t="shared" si="0"/>
        <v>455</v>
      </c>
      <c r="F19" s="49" t="e">
        <f t="shared" si="1"/>
        <v>#DIV/0!</v>
      </c>
      <c r="G19" s="49" t="e">
        <f t="shared" si="2"/>
        <v>#DIV/0!</v>
      </c>
      <c r="H19" s="49" t="e">
        <f t="shared" si="3"/>
        <v>#DIV/0!</v>
      </c>
      <c r="I19" s="49" t="e">
        <f t="shared" si="4"/>
        <v>#DIV/0!</v>
      </c>
      <c r="J19" s="49" t="e">
        <f t="shared" si="5"/>
        <v>#DIV/0!</v>
      </c>
      <c r="K19" s="49" t="e">
        <f t="shared" si="6"/>
        <v>#DIV/0!</v>
      </c>
      <c r="L19" s="49" t="e">
        <f t="shared" si="7"/>
        <v>#DIV/0!</v>
      </c>
      <c r="M19" s="50" t="e">
        <f t="shared" si="8"/>
        <v>#DIV/0!</v>
      </c>
      <c r="N19" s="48">
        <f>LOOKUP(2,1/('Feat-Func-Development'!$AF$4:$EU$4&amp;'Feat-Func-Development'!$AF$5:$EU$5='aggregated FIP Data Prog3'!$A19&amp;'aggregated FIP Data Prog3'!$N$1),'Feat-Func-Development'!$AF$65:$EU$65)</f>
        <v>0</v>
      </c>
      <c r="O19" s="48">
        <f>LOOKUP(2,1/('Feat-Func-Development'!$AF$4:$EU$4&amp;'Feat-Func-Development'!$AF$5:$EU$5='aggregated FIP Data Prog3'!$A19&amp;'aggregated FIP Data Prog3'!$N$1),'Feat-Func-Development'!$AF$66:$EU$66)</f>
        <v>0</v>
      </c>
      <c r="P19" s="48">
        <f>LOOKUP(2,1/('Feat-Func-Development'!$AF$4:$EU$4&amp;'Feat-Func-Development'!$AF$5:$EU$5='aggregated FIP Data Prog3'!$A19&amp;'aggregated FIP Data Prog3'!$N$1),'Feat-Func-Development'!$AF$67:$EU$67)</f>
        <v>0</v>
      </c>
      <c r="Q19" s="48">
        <f>LOOKUP(2,1/('Feat-Func-Development'!$AF$4:$EU$4&amp;'Feat-Func-Development'!$AF$5:$EU$5='aggregated FIP Data Prog3'!$A19&amp;'aggregated FIP Data Prog3'!$N$1),'Feat-Func-Development'!$AF$68:$EU$68)</f>
        <v>0</v>
      </c>
      <c r="R19" s="48">
        <f>LOOKUP(2,1/('Feat-Func-Development'!$AF$4:$EU$4&amp;'Feat-Func-Development'!$AF$5:$EU$5='aggregated FIP Data Prog3'!$A19&amp;'aggregated FIP Data Prog3'!$N$1),'Feat-Func-Development'!$AF$69:$EU$69)</f>
        <v>0</v>
      </c>
      <c r="S19" s="48">
        <f>LOOKUP(2,1/('Feat-Func-Development'!$AF$4:$EU$4&amp;'Feat-Func-Development'!$AF$5:$EU$5='aggregated FIP Data Prog3'!$A19&amp;'aggregated FIP Data Prog3'!$N$1),'Feat-Func-Development'!$AF$70:$EU$70)</f>
        <v>0</v>
      </c>
      <c r="T19" s="48">
        <f>LOOKUP(2,1/('Feat-Func-Development'!$AF$4:$EU$4&amp;'Feat-Func-Development'!$AF$5:$EU$5='aggregated FIP Data Prog3'!$A19&amp;'aggregated FIP Data Prog3'!$N$1),'Feat-Func-Development'!$AF$71:$EU$71)</f>
        <v>0</v>
      </c>
      <c r="U19" s="48">
        <f>LOOKUP(2,1/('Feat-Func-Development'!$AF$4:$EU$4&amp;'Feat-Func-Development'!$AF$5:$EU$5='aggregated FIP Data Prog3'!$A19&amp;'aggregated FIP Data Prog3'!$N$1),'Feat-Func-Development'!$AF$72:$EU$72)</f>
        <v>0</v>
      </c>
      <c r="V19" s="29">
        <f>LOOKUP(2,1/('Feat-Func-Development'!$AF$4:$EU$4&amp;'Feat-Func-Development'!$AF$5:$EU$5='aggregated FIP Data Prog3'!$A19&amp;'aggregated FIP Data Prog3'!$V$1),'Feat-Func-Development'!$AF$65:$EU$65)</f>
        <v>0</v>
      </c>
      <c r="W19" s="29">
        <f>LOOKUP(2,1/('Feat-Func-Development'!$AF$4:$EU$4&amp;'Feat-Func-Development'!$AF$5:$EU$5='aggregated FIP Data Prog3'!$A19&amp;'aggregated FIP Data Prog3'!$V$1),'Feat-Func-Development'!$AF$66:$EU$66)</f>
        <v>0</v>
      </c>
      <c r="X19" s="29">
        <f>LOOKUP(2,1/('Feat-Func-Development'!$AF$4:$EU$4&amp;'Feat-Func-Development'!$AF$5:$EU$5='aggregated FIP Data Prog3'!$A19&amp;'aggregated FIP Data Prog3'!$V$1),'Feat-Func-Development'!$AF$67:$EU$67)</f>
        <v>0</v>
      </c>
      <c r="Y19" s="29">
        <f>LOOKUP(2,1/('Feat-Func-Development'!$AF$4:$EU$4&amp;'Feat-Func-Development'!$AF$5:$EU$5='aggregated FIP Data Prog3'!$A19&amp;'aggregated FIP Data Prog3'!$V$1),'Feat-Func-Development'!$AF$68:$EU$68)</f>
        <v>0</v>
      </c>
      <c r="Z19" s="29">
        <f>LOOKUP(2,1/('Feat-Func-Development'!$AF$4:$EU$4&amp;'Feat-Func-Development'!$AF$5:$EU$5='aggregated FIP Data Prog3'!$A19&amp;'aggregated FIP Data Prog3'!$V$1),'Feat-Func-Development'!$AF$69:$EU$69)</f>
        <v>0</v>
      </c>
      <c r="AA19" s="29">
        <f>LOOKUP(2,1/('Feat-Func-Development'!$AF$4:$EU$4&amp;'Feat-Func-Development'!$AF$5:$EU$5='aggregated FIP Data Prog3'!$A19&amp;'aggregated FIP Data Prog3'!$V$1),'Feat-Func-Development'!$AF$70:$EU$70)</f>
        <v>0</v>
      </c>
      <c r="AB19" s="29">
        <f>LOOKUP(2,1/('Feat-Func-Development'!$AF$4:$EU$4&amp;'Feat-Func-Development'!$AF$5:$EU$5='aggregated FIP Data Prog3'!$A19&amp;'aggregated FIP Data Prog3'!$V$1),'Feat-Func-Development'!$AF$71:$EU$71)</f>
        <v>0</v>
      </c>
      <c r="AC19" s="29">
        <f>LOOKUP(2,1/('Feat-Func-Development'!$AF$4:$EU$4&amp;'Feat-Func-Development'!$AF$5:$EU$5='aggregated FIP Data Prog3'!$A19&amp;'aggregated FIP Data Prog3'!$V$1),'Feat-Func-Development'!$AF$72:$EU$72)</f>
        <v>0</v>
      </c>
    </row>
    <row r="20" spans="1:29">
      <c r="A20" s="43">
        <f t="shared" si="9"/>
        <v>486</v>
      </c>
      <c r="B20" s="44">
        <f>IF(C20="","",HLOOKUP(C20,'Configuration | Scaling'!$E$13:$Y$23,5,FALSE))</f>
        <v>459</v>
      </c>
      <c r="C20" s="29" t="str">
        <f>IF(COUNTIF(C$4:C19,LOOKUP(A20,'Configuration | Scaling'!$E$17:$Y$17,_GPDS__List))=0,LOOKUP(A20,'Configuration | Scaling'!$E$17:$Y$17,_GPDS__List),"")</f>
        <v>VP</v>
      </c>
      <c r="D20" s="52"/>
      <c r="E20" s="45">
        <f t="shared" si="0"/>
        <v>458</v>
      </c>
      <c r="F20" s="49" t="e">
        <f t="shared" si="1"/>
        <v>#DIV/0!</v>
      </c>
      <c r="G20" s="49" t="e">
        <f t="shared" si="2"/>
        <v>#DIV/0!</v>
      </c>
      <c r="H20" s="49" t="e">
        <f t="shared" si="3"/>
        <v>#DIV/0!</v>
      </c>
      <c r="I20" s="49" t="e">
        <f t="shared" si="4"/>
        <v>#DIV/0!</v>
      </c>
      <c r="J20" s="49" t="e">
        <f t="shared" si="5"/>
        <v>#DIV/0!</v>
      </c>
      <c r="K20" s="49" t="e">
        <f t="shared" si="6"/>
        <v>#DIV/0!</v>
      </c>
      <c r="L20" s="49" t="e">
        <f t="shared" si="7"/>
        <v>#DIV/0!</v>
      </c>
      <c r="M20" s="50" t="e">
        <f t="shared" si="8"/>
        <v>#DIV/0!</v>
      </c>
      <c r="N20" s="48">
        <f>LOOKUP(2,1/('Feat-Func-Development'!$AF$4:$EU$4&amp;'Feat-Func-Development'!$AF$5:$EU$5='aggregated FIP Data Prog3'!$A20&amp;'aggregated FIP Data Prog3'!$N$1),'Feat-Func-Development'!$AF$65:$EU$65)</f>
        <v>0</v>
      </c>
      <c r="O20" s="48">
        <f>LOOKUP(2,1/('Feat-Func-Development'!$AF$4:$EU$4&amp;'Feat-Func-Development'!$AF$5:$EU$5='aggregated FIP Data Prog3'!$A20&amp;'aggregated FIP Data Prog3'!$N$1),'Feat-Func-Development'!$AF$66:$EU$66)</f>
        <v>0</v>
      </c>
      <c r="P20" s="48">
        <f>LOOKUP(2,1/('Feat-Func-Development'!$AF$4:$EU$4&amp;'Feat-Func-Development'!$AF$5:$EU$5='aggregated FIP Data Prog3'!$A20&amp;'aggregated FIP Data Prog3'!$N$1),'Feat-Func-Development'!$AF$67:$EU$67)</f>
        <v>0</v>
      </c>
      <c r="Q20" s="48">
        <f>LOOKUP(2,1/('Feat-Func-Development'!$AF$4:$EU$4&amp;'Feat-Func-Development'!$AF$5:$EU$5='aggregated FIP Data Prog3'!$A20&amp;'aggregated FIP Data Prog3'!$N$1),'Feat-Func-Development'!$AF$68:$EU$68)</f>
        <v>0</v>
      </c>
      <c r="R20" s="48">
        <f>LOOKUP(2,1/('Feat-Func-Development'!$AF$4:$EU$4&amp;'Feat-Func-Development'!$AF$5:$EU$5='aggregated FIP Data Prog3'!$A20&amp;'aggregated FIP Data Prog3'!$N$1),'Feat-Func-Development'!$AF$69:$EU$69)</f>
        <v>0</v>
      </c>
      <c r="S20" s="48">
        <f>LOOKUP(2,1/('Feat-Func-Development'!$AF$4:$EU$4&amp;'Feat-Func-Development'!$AF$5:$EU$5='aggregated FIP Data Prog3'!$A20&amp;'aggregated FIP Data Prog3'!$N$1),'Feat-Func-Development'!$AF$70:$EU$70)</f>
        <v>0</v>
      </c>
      <c r="T20" s="48">
        <f>LOOKUP(2,1/('Feat-Func-Development'!$AF$4:$EU$4&amp;'Feat-Func-Development'!$AF$5:$EU$5='aggregated FIP Data Prog3'!$A20&amp;'aggregated FIP Data Prog3'!$N$1),'Feat-Func-Development'!$AF$71:$EU$71)</f>
        <v>0</v>
      </c>
      <c r="U20" s="48">
        <f>LOOKUP(2,1/('Feat-Func-Development'!$AF$4:$EU$4&amp;'Feat-Func-Development'!$AF$5:$EU$5='aggregated FIP Data Prog3'!$A20&amp;'aggregated FIP Data Prog3'!$N$1),'Feat-Func-Development'!$AF$72:$EU$72)</f>
        <v>0</v>
      </c>
      <c r="V20" s="29">
        <f>LOOKUP(2,1/('Feat-Func-Development'!$AF$4:$EU$4&amp;'Feat-Func-Development'!$AF$5:$EU$5='aggregated FIP Data Prog3'!$A20&amp;'aggregated FIP Data Prog3'!$V$1),'Feat-Func-Development'!$AF$65:$EU$65)</f>
        <v>0</v>
      </c>
      <c r="W20" s="29">
        <f>LOOKUP(2,1/('Feat-Func-Development'!$AF$4:$EU$4&amp;'Feat-Func-Development'!$AF$5:$EU$5='aggregated FIP Data Prog3'!$A20&amp;'aggregated FIP Data Prog3'!$V$1),'Feat-Func-Development'!$AF$66:$EU$66)</f>
        <v>0</v>
      </c>
      <c r="X20" s="29">
        <f>LOOKUP(2,1/('Feat-Func-Development'!$AF$4:$EU$4&amp;'Feat-Func-Development'!$AF$5:$EU$5='aggregated FIP Data Prog3'!$A20&amp;'aggregated FIP Data Prog3'!$V$1),'Feat-Func-Development'!$AF$67:$EU$67)</f>
        <v>0</v>
      </c>
      <c r="Y20" s="29">
        <f>LOOKUP(2,1/('Feat-Func-Development'!$AF$4:$EU$4&amp;'Feat-Func-Development'!$AF$5:$EU$5='aggregated FIP Data Prog3'!$A20&amp;'aggregated FIP Data Prog3'!$V$1),'Feat-Func-Development'!$AF$68:$EU$68)</f>
        <v>0</v>
      </c>
      <c r="Z20" s="29">
        <f>LOOKUP(2,1/('Feat-Func-Development'!$AF$4:$EU$4&amp;'Feat-Func-Development'!$AF$5:$EU$5='aggregated FIP Data Prog3'!$A20&amp;'aggregated FIP Data Prog3'!$V$1),'Feat-Func-Development'!$AF$69:$EU$69)</f>
        <v>0</v>
      </c>
      <c r="AA20" s="29">
        <f>LOOKUP(2,1/('Feat-Func-Development'!$AF$4:$EU$4&amp;'Feat-Func-Development'!$AF$5:$EU$5='aggregated FIP Data Prog3'!$A20&amp;'aggregated FIP Data Prog3'!$V$1),'Feat-Func-Development'!$AF$70:$EU$70)</f>
        <v>0</v>
      </c>
      <c r="AB20" s="29">
        <f>LOOKUP(2,1/('Feat-Func-Development'!$AF$4:$EU$4&amp;'Feat-Func-Development'!$AF$5:$EU$5='aggregated FIP Data Prog3'!$A20&amp;'aggregated FIP Data Prog3'!$V$1),'Feat-Func-Development'!$AF$71:$EU$71)</f>
        <v>0</v>
      </c>
      <c r="AC20" s="29">
        <f>LOOKUP(2,1/('Feat-Func-Development'!$AF$4:$EU$4&amp;'Feat-Func-Development'!$AF$5:$EU$5='aggregated FIP Data Prog3'!$A20&amp;'aggregated FIP Data Prog3'!$V$1),'Feat-Func-Development'!$AF$72:$EU$72)</f>
        <v>0</v>
      </c>
    </row>
    <row r="21" spans="1:29">
      <c r="A21" s="43">
        <f t="shared" si="9"/>
        <v>517</v>
      </c>
      <c r="B21" s="44">
        <f>IF(C21="","",HLOOKUP(C21,'Configuration | Scaling'!$E$13:$Y$23,5,FALSE))</f>
        <v>507</v>
      </c>
      <c r="C21" s="29" t="str">
        <f>IF(COUNTIF(C$4:C20,LOOKUP(A21,'Configuration | Scaling'!$E$17:$Y$17,_GPDS__List))=0,LOOKUP(A21,'Configuration | Scaling'!$E$17:$Y$17,_GPDS__List),"")</f>
        <v>PEC</v>
      </c>
      <c r="D21" s="29"/>
      <c r="E21" s="45">
        <f t="shared" si="0"/>
        <v>506</v>
      </c>
      <c r="F21" s="49" t="e">
        <f t="shared" si="1"/>
        <v>#DIV/0!</v>
      </c>
      <c r="G21" s="49" t="e">
        <f t="shared" si="2"/>
        <v>#DIV/0!</v>
      </c>
      <c r="H21" s="49" t="e">
        <f t="shared" si="3"/>
        <v>#DIV/0!</v>
      </c>
      <c r="I21" s="49" t="e">
        <f t="shared" si="4"/>
        <v>#DIV/0!</v>
      </c>
      <c r="J21" s="49" t="e">
        <f t="shared" si="5"/>
        <v>#DIV/0!</v>
      </c>
      <c r="K21" s="49" t="e">
        <f t="shared" si="6"/>
        <v>#DIV/0!</v>
      </c>
      <c r="L21" s="49" t="e">
        <f t="shared" si="7"/>
        <v>#DIV/0!</v>
      </c>
      <c r="M21" s="50" t="e">
        <f t="shared" si="8"/>
        <v>#DIV/0!</v>
      </c>
      <c r="N21" s="48">
        <f>LOOKUP(2,1/('Feat-Func-Development'!$AF$4:$EU$4&amp;'Feat-Func-Development'!$AF$5:$EU$5='aggregated FIP Data Prog3'!$A21&amp;'aggregated FIP Data Prog3'!$N$1),'Feat-Func-Development'!$AF$65:$EU$65)</f>
        <v>0</v>
      </c>
      <c r="O21" s="48">
        <f>LOOKUP(2,1/('Feat-Func-Development'!$AF$4:$EU$4&amp;'Feat-Func-Development'!$AF$5:$EU$5='aggregated FIP Data Prog3'!$A21&amp;'aggregated FIP Data Prog3'!$N$1),'Feat-Func-Development'!$AF$66:$EU$66)</f>
        <v>0</v>
      </c>
      <c r="P21" s="48">
        <f>LOOKUP(2,1/('Feat-Func-Development'!$AF$4:$EU$4&amp;'Feat-Func-Development'!$AF$5:$EU$5='aggregated FIP Data Prog3'!$A21&amp;'aggregated FIP Data Prog3'!$N$1),'Feat-Func-Development'!$AF$67:$EU$67)</f>
        <v>0</v>
      </c>
      <c r="Q21" s="48">
        <f>LOOKUP(2,1/('Feat-Func-Development'!$AF$4:$EU$4&amp;'Feat-Func-Development'!$AF$5:$EU$5='aggregated FIP Data Prog3'!$A21&amp;'aggregated FIP Data Prog3'!$N$1),'Feat-Func-Development'!$AF$68:$EU$68)</f>
        <v>0</v>
      </c>
      <c r="R21" s="48">
        <f>LOOKUP(2,1/('Feat-Func-Development'!$AF$4:$EU$4&amp;'Feat-Func-Development'!$AF$5:$EU$5='aggregated FIP Data Prog3'!$A21&amp;'aggregated FIP Data Prog3'!$N$1),'Feat-Func-Development'!$AF$69:$EU$69)</f>
        <v>0</v>
      </c>
      <c r="S21" s="48">
        <f>LOOKUP(2,1/('Feat-Func-Development'!$AF$4:$EU$4&amp;'Feat-Func-Development'!$AF$5:$EU$5='aggregated FIP Data Prog3'!$A21&amp;'aggregated FIP Data Prog3'!$N$1),'Feat-Func-Development'!$AF$70:$EU$70)</f>
        <v>0</v>
      </c>
      <c r="T21" s="48">
        <f>LOOKUP(2,1/('Feat-Func-Development'!$AF$4:$EU$4&amp;'Feat-Func-Development'!$AF$5:$EU$5='aggregated FIP Data Prog3'!$A21&amp;'aggregated FIP Data Prog3'!$N$1),'Feat-Func-Development'!$AF$71:$EU$71)</f>
        <v>0</v>
      </c>
      <c r="U21" s="48">
        <f>LOOKUP(2,1/('Feat-Func-Development'!$AF$4:$EU$4&amp;'Feat-Func-Development'!$AF$5:$EU$5='aggregated FIP Data Prog3'!$A21&amp;'aggregated FIP Data Prog3'!$N$1),'Feat-Func-Development'!$AF$72:$EU$72)</f>
        <v>0</v>
      </c>
      <c r="V21" s="29">
        <f>LOOKUP(2,1/('Feat-Func-Development'!$AF$4:$EU$4&amp;'Feat-Func-Development'!$AF$5:$EU$5='aggregated FIP Data Prog3'!$A21&amp;'aggregated FIP Data Prog3'!$V$1),'Feat-Func-Development'!$AF$65:$EU$65)</f>
        <v>0</v>
      </c>
      <c r="W21" s="29">
        <f>LOOKUP(2,1/('Feat-Func-Development'!$AF$4:$EU$4&amp;'Feat-Func-Development'!$AF$5:$EU$5='aggregated FIP Data Prog3'!$A21&amp;'aggregated FIP Data Prog3'!$V$1),'Feat-Func-Development'!$AF$66:$EU$66)</f>
        <v>0</v>
      </c>
      <c r="X21" s="29">
        <f>LOOKUP(2,1/('Feat-Func-Development'!$AF$4:$EU$4&amp;'Feat-Func-Development'!$AF$5:$EU$5='aggregated FIP Data Prog3'!$A21&amp;'aggregated FIP Data Prog3'!$V$1),'Feat-Func-Development'!$AF$67:$EU$67)</f>
        <v>0</v>
      </c>
      <c r="Y21" s="29">
        <f>LOOKUP(2,1/('Feat-Func-Development'!$AF$4:$EU$4&amp;'Feat-Func-Development'!$AF$5:$EU$5='aggregated FIP Data Prog3'!$A21&amp;'aggregated FIP Data Prog3'!$V$1),'Feat-Func-Development'!$AF$68:$EU$68)</f>
        <v>0</v>
      </c>
      <c r="Z21" s="29">
        <f>LOOKUP(2,1/('Feat-Func-Development'!$AF$4:$EU$4&amp;'Feat-Func-Development'!$AF$5:$EU$5='aggregated FIP Data Prog3'!$A21&amp;'aggregated FIP Data Prog3'!$V$1),'Feat-Func-Development'!$AF$69:$EU$69)</f>
        <v>0</v>
      </c>
      <c r="AA21" s="29">
        <f>LOOKUP(2,1/('Feat-Func-Development'!$AF$4:$EU$4&amp;'Feat-Func-Development'!$AF$5:$EU$5='aggregated FIP Data Prog3'!$A21&amp;'aggregated FIP Data Prog3'!$V$1),'Feat-Func-Development'!$AF$70:$EU$70)</f>
        <v>0</v>
      </c>
      <c r="AB21" s="29">
        <f>LOOKUP(2,1/('Feat-Func-Development'!$AF$4:$EU$4&amp;'Feat-Func-Development'!$AF$5:$EU$5='aggregated FIP Data Prog3'!$A21&amp;'aggregated FIP Data Prog3'!$V$1),'Feat-Func-Development'!$AF$71:$EU$71)</f>
        <v>0</v>
      </c>
      <c r="AC21" s="29">
        <f>LOOKUP(2,1/('Feat-Func-Development'!$AF$4:$EU$4&amp;'Feat-Func-Development'!$AF$5:$EU$5='aggregated FIP Data Prog3'!$A21&amp;'aggregated FIP Data Prog3'!$V$1),'Feat-Func-Development'!$AF$72:$EU$72)</f>
        <v>0</v>
      </c>
    </row>
    <row r="22" spans="1:29">
      <c r="A22" s="43">
        <f t="shared" si="9"/>
        <v>547</v>
      </c>
      <c r="B22" s="44" t="str">
        <f>IF(C22="","",HLOOKUP(C22,'Configuration | Scaling'!$E$13:$Y$23,5,FALSE))</f>
        <v/>
      </c>
      <c r="C22" s="29" t="str">
        <f>IF(COUNTIF(C$4:C21,LOOKUP(A22,'Configuration | Scaling'!$E$17:$Y$17,_GPDS__List))=0,LOOKUP(A22,'Configuration | Scaling'!$E$17:$Y$17,_GPDS__List),"")</f>
        <v/>
      </c>
      <c r="D22" s="29"/>
      <c r="E22" s="45">
        <f t="shared" si="0"/>
        <v>546</v>
      </c>
      <c r="F22" s="49" t="e">
        <f t="shared" si="1"/>
        <v>#DIV/0!</v>
      </c>
      <c r="G22" s="49" t="e">
        <f t="shared" si="2"/>
        <v>#DIV/0!</v>
      </c>
      <c r="H22" s="49" t="e">
        <f t="shared" si="3"/>
        <v>#DIV/0!</v>
      </c>
      <c r="I22" s="49" t="e">
        <f t="shared" si="4"/>
        <v>#DIV/0!</v>
      </c>
      <c r="J22" s="49" t="e">
        <f t="shared" si="5"/>
        <v>#DIV/0!</v>
      </c>
      <c r="K22" s="49" t="e">
        <f t="shared" si="6"/>
        <v>#DIV/0!</v>
      </c>
      <c r="L22" s="49" t="e">
        <f t="shared" si="7"/>
        <v>#DIV/0!</v>
      </c>
      <c r="M22" s="50" t="e">
        <f t="shared" si="8"/>
        <v>#DIV/0!</v>
      </c>
      <c r="N22" s="48">
        <f>LOOKUP(2,1/('Feat-Func-Development'!$AF$4:$EU$4&amp;'Feat-Func-Development'!$AF$5:$EU$5='aggregated FIP Data Prog3'!$A22&amp;'aggregated FIP Data Prog3'!$N$1),'Feat-Func-Development'!$AF$65:$EU$65)</f>
        <v>0</v>
      </c>
      <c r="O22" s="48">
        <f>LOOKUP(2,1/('Feat-Func-Development'!$AF$4:$EU$4&amp;'Feat-Func-Development'!$AF$5:$EU$5='aggregated FIP Data Prog3'!$A22&amp;'aggregated FIP Data Prog3'!$N$1),'Feat-Func-Development'!$AF$66:$EU$66)</f>
        <v>0</v>
      </c>
      <c r="P22" s="48">
        <f>LOOKUP(2,1/('Feat-Func-Development'!$AF$4:$EU$4&amp;'Feat-Func-Development'!$AF$5:$EU$5='aggregated FIP Data Prog3'!$A22&amp;'aggregated FIP Data Prog3'!$N$1),'Feat-Func-Development'!$AF$67:$EU$67)</f>
        <v>0</v>
      </c>
      <c r="Q22" s="48">
        <f>LOOKUP(2,1/('Feat-Func-Development'!$AF$4:$EU$4&amp;'Feat-Func-Development'!$AF$5:$EU$5='aggregated FIP Data Prog3'!$A22&amp;'aggregated FIP Data Prog3'!$N$1),'Feat-Func-Development'!$AF$68:$EU$68)</f>
        <v>0</v>
      </c>
      <c r="R22" s="48">
        <f>LOOKUP(2,1/('Feat-Func-Development'!$AF$4:$EU$4&amp;'Feat-Func-Development'!$AF$5:$EU$5='aggregated FIP Data Prog3'!$A22&amp;'aggregated FIP Data Prog3'!$N$1),'Feat-Func-Development'!$AF$69:$EU$69)</f>
        <v>0</v>
      </c>
      <c r="S22" s="48">
        <f>LOOKUP(2,1/('Feat-Func-Development'!$AF$4:$EU$4&amp;'Feat-Func-Development'!$AF$5:$EU$5='aggregated FIP Data Prog3'!$A22&amp;'aggregated FIP Data Prog3'!$N$1),'Feat-Func-Development'!$AF$70:$EU$70)</f>
        <v>0</v>
      </c>
      <c r="T22" s="48">
        <f>LOOKUP(2,1/('Feat-Func-Development'!$AF$4:$EU$4&amp;'Feat-Func-Development'!$AF$5:$EU$5='aggregated FIP Data Prog3'!$A22&amp;'aggregated FIP Data Prog3'!$N$1),'Feat-Func-Development'!$AF$71:$EU$71)</f>
        <v>0</v>
      </c>
      <c r="U22" s="48">
        <f>LOOKUP(2,1/('Feat-Func-Development'!$AF$4:$EU$4&amp;'Feat-Func-Development'!$AF$5:$EU$5='aggregated FIP Data Prog3'!$A22&amp;'aggregated FIP Data Prog3'!$N$1),'Feat-Func-Development'!$AF$72:$EU$72)</f>
        <v>0</v>
      </c>
      <c r="V22" s="29">
        <f>LOOKUP(2,1/('Feat-Func-Development'!$AF$4:$EU$4&amp;'Feat-Func-Development'!$AF$5:$EU$5='aggregated FIP Data Prog3'!$A22&amp;'aggregated FIP Data Prog3'!$V$1),'Feat-Func-Development'!$AF$65:$EU$65)</f>
        <v>0</v>
      </c>
      <c r="W22" s="29">
        <f>LOOKUP(2,1/('Feat-Func-Development'!$AF$4:$EU$4&amp;'Feat-Func-Development'!$AF$5:$EU$5='aggregated FIP Data Prog3'!$A22&amp;'aggregated FIP Data Prog3'!$V$1),'Feat-Func-Development'!$AF$66:$EU$66)</f>
        <v>0</v>
      </c>
      <c r="X22" s="29">
        <f>LOOKUP(2,1/('Feat-Func-Development'!$AF$4:$EU$4&amp;'Feat-Func-Development'!$AF$5:$EU$5='aggregated FIP Data Prog3'!$A22&amp;'aggregated FIP Data Prog3'!$V$1),'Feat-Func-Development'!$AF$67:$EU$67)</f>
        <v>0</v>
      </c>
      <c r="Y22" s="29">
        <f>LOOKUP(2,1/('Feat-Func-Development'!$AF$4:$EU$4&amp;'Feat-Func-Development'!$AF$5:$EU$5='aggregated FIP Data Prog3'!$A22&amp;'aggregated FIP Data Prog3'!$V$1),'Feat-Func-Development'!$AF$68:$EU$68)</f>
        <v>0</v>
      </c>
      <c r="Z22" s="29">
        <f>LOOKUP(2,1/('Feat-Func-Development'!$AF$4:$EU$4&amp;'Feat-Func-Development'!$AF$5:$EU$5='aggregated FIP Data Prog3'!$A22&amp;'aggregated FIP Data Prog3'!$V$1),'Feat-Func-Development'!$AF$69:$EU$69)</f>
        <v>0</v>
      </c>
      <c r="AA22" s="29">
        <f>LOOKUP(2,1/('Feat-Func-Development'!$AF$4:$EU$4&amp;'Feat-Func-Development'!$AF$5:$EU$5='aggregated FIP Data Prog3'!$A22&amp;'aggregated FIP Data Prog3'!$V$1),'Feat-Func-Development'!$AF$70:$EU$70)</f>
        <v>0</v>
      </c>
      <c r="AB22" s="29">
        <f>LOOKUP(2,1/('Feat-Func-Development'!$AF$4:$EU$4&amp;'Feat-Func-Development'!$AF$5:$EU$5='aggregated FIP Data Prog3'!$A22&amp;'aggregated FIP Data Prog3'!$V$1),'Feat-Func-Development'!$AF$71:$EU$71)</f>
        <v>0</v>
      </c>
      <c r="AC22" s="29">
        <f>LOOKUP(2,1/('Feat-Func-Development'!$AF$4:$EU$4&amp;'Feat-Func-Development'!$AF$5:$EU$5='aggregated FIP Data Prog3'!$A22&amp;'aggregated FIP Data Prog3'!$V$1),'Feat-Func-Development'!$AF$72:$EU$72)</f>
        <v>0</v>
      </c>
    </row>
    <row r="23" spans="1:29">
      <c r="A23" s="43">
        <f t="shared" si="9"/>
        <v>578</v>
      </c>
      <c r="B23" s="44" t="str">
        <f>IF(C23="","",HLOOKUP(C23,'Configuration | Scaling'!$E$13:$Y$23,5,FALSE))</f>
        <v/>
      </c>
      <c r="C23" s="29" t="str">
        <f>IF(COUNTIF(C$4:C22,LOOKUP(A23,'Configuration | Scaling'!$E$17:$Y$17,_GPDS__List))=0,LOOKUP(A23,'Configuration | Scaling'!$E$17:$Y$17,_GPDS__List),"")</f>
        <v/>
      </c>
      <c r="D23" s="29"/>
      <c r="E23" s="45">
        <f t="shared" si="0"/>
        <v>577</v>
      </c>
      <c r="F23" s="49" t="e">
        <f t="shared" si="1"/>
        <v>#DIV/0!</v>
      </c>
      <c r="G23" s="49" t="e">
        <f t="shared" si="2"/>
        <v>#DIV/0!</v>
      </c>
      <c r="H23" s="49" t="e">
        <f t="shared" si="3"/>
        <v>#DIV/0!</v>
      </c>
      <c r="I23" s="49" t="e">
        <f t="shared" si="4"/>
        <v>#DIV/0!</v>
      </c>
      <c r="J23" s="49" t="e">
        <f t="shared" si="5"/>
        <v>#DIV/0!</v>
      </c>
      <c r="K23" s="49" t="e">
        <f t="shared" si="6"/>
        <v>#DIV/0!</v>
      </c>
      <c r="L23" s="49" t="e">
        <f t="shared" si="7"/>
        <v>#DIV/0!</v>
      </c>
      <c r="M23" s="50" t="e">
        <f t="shared" si="8"/>
        <v>#DIV/0!</v>
      </c>
      <c r="N23" s="48">
        <f>LOOKUP(2,1/('Feat-Func-Development'!$AF$4:$EU$4&amp;'Feat-Func-Development'!$AF$5:$EU$5='aggregated FIP Data Prog3'!$A23&amp;'aggregated FIP Data Prog3'!$N$1),'Feat-Func-Development'!$AF$65:$EU$65)</f>
        <v>0</v>
      </c>
      <c r="O23" s="48">
        <f>LOOKUP(2,1/('Feat-Func-Development'!$AF$4:$EU$4&amp;'Feat-Func-Development'!$AF$5:$EU$5='aggregated FIP Data Prog3'!$A23&amp;'aggregated FIP Data Prog3'!$N$1),'Feat-Func-Development'!$AF$66:$EU$66)</f>
        <v>0</v>
      </c>
      <c r="P23" s="48">
        <f>LOOKUP(2,1/('Feat-Func-Development'!$AF$4:$EU$4&amp;'Feat-Func-Development'!$AF$5:$EU$5='aggregated FIP Data Prog3'!$A23&amp;'aggregated FIP Data Prog3'!$N$1),'Feat-Func-Development'!$AF$67:$EU$67)</f>
        <v>0</v>
      </c>
      <c r="Q23" s="48">
        <f>LOOKUP(2,1/('Feat-Func-Development'!$AF$4:$EU$4&amp;'Feat-Func-Development'!$AF$5:$EU$5='aggregated FIP Data Prog3'!$A23&amp;'aggregated FIP Data Prog3'!$N$1),'Feat-Func-Development'!$AF$68:$EU$68)</f>
        <v>0</v>
      </c>
      <c r="R23" s="48">
        <f>LOOKUP(2,1/('Feat-Func-Development'!$AF$4:$EU$4&amp;'Feat-Func-Development'!$AF$5:$EU$5='aggregated FIP Data Prog3'!$A23&amp;'aggregated FIP Data Prog3'!$N$1),'Feat-Func-Development'!$AF$69:$EU$69)</f>
        <v>0</v>
      </c>
      <c r="S23" s="48">
        <f>LOOKUP(2,1/('Feat-Func-Development'!$AF$4:$EU$4&amp;'Feat-Func-Development'!$AF$5:$EU$5='aggregated FIP Data Prog3'!$A23&amp;'aggregated FIP Data Prog3'!$N$1),'Feat-Func-Development'!$AF$70:$EU$70)</f>
        <v>0</v>
      </c>
      <c r="T23" s="48">
        <f>LOOKUP(2,1/('Feat-Func-Development'!$AF$4:$EU$4&amp;'Feat-Func-Development'!$AF$5:$EU$5='aggregated FIP Data Prog3'!$A23&amp;'aggregated FIP Data Prog3'!$N$1),'Feat-Func-Development'!$AF$71:$EU$71)</f>
        <v>0</v>
      </c>
      <c r="U23" s="48">
        <f>LOOKUP(2,1/('Feat-Func-Development'!$AF$4:$EU$4&amp;'Feat-Func-Development'!$AF$5:$EU$5='aggregated FIP Data Prog3'!$A23&amp;'aggregated FIP Data Prog3'!$N$1),'Feat-Func-Development'!$AF$72:$EU$72)</f>
        <v>0</v>
      </c>
      <c r="V23" s="29">
        <f>LOOKUP(2,1/('Feat-Func-Development'!$AF$4:$EU$4&amp;'Feat-Func-Development'!$AF$5:$EU$5='aggregated FIP Data Prog3'!$A23&amp;'aggregated FIP Data Prog3'!$V$1),'Feat-Func-Development'!$AF$65:$EU$65)</f>
        <v>0</v>
      </c>
      <c r="W23" s="29">
        <f>LOOKUP(2,1/('Feat-Func-Development'!$AF$4:$EU$4&amp;'Feat-Func-Development'!$AF$5:$EU$5='aggregated FIP Data Prog3'!$A23&amp;'aggregated FIP Data Prog3'!$V$1),'Feat-Func-Development'!$AF$66:$EU$66)</f>
        <v>0</v>
      </c>
      <c r="X23" s="29">
        <f>LOOKUP(2,1/('Feat-Func-Development'!$AF$4:$EU$4&amp;'Feat-Func-Development'!$AF$5:$EU$5='aggregated FIP Data Prog3'!$A23&amp;'aggregated FIP Data Prog3'!$V$1),'Feat-Func-Development'!$AF$67:$EU$67)</f>
        <v>0</v>
      </c>
      <c r="Y23" s="29">
        <f>LOOKUP(2,1/('Feat-Func-Development'!$AF$4:$EU$4&amp;'Feat-Func-Development'!$AF$5:$EU$5='aggregated FIP Data Prog3'!$A23&amp;'aggregated FIP Data Prog3'!$V$1),'Feat-Func-Development'!$AF$68:$EU$68)</f>
        <v>0</v>
      </c>
      <c r="Z23" s="29">
        <f>LOOKUP(2,1/('Feat-Func-Development'!$AF$4:$EU$4&amp;'Feat-Func-Development'!$AF$5:$EU$5='aggregated FIP Data Prog3'!$A23&amp;'aggregated FIP Data Prog3'!$V$1),'Feat-Func-Development'!$AF$69:$EU$69)</f>
        <v>0</v>
      </c>
      <c r="AA23" s="29">
        <f>LOOKUP(2,1/('Feat-Func-Development'!$AF$4:$EU$4&amp;'Feat-Func-Development'!$AF$5:$EU$5='aggregated FIP Data Prog3'!$A23&amp;'aggregated FIP Data Prog3'!$V$1),'Feat-Func-Development'!$AF$70:$EU$70)</f>
        <v>0</v>
      </c>
      <c r="AB23" s="29">
        <f>LOOKUP(2,1/('Feat-Func-Development'!$AF$4:$EU$4&amp;'Feat-Func-Development'!$AF$5:$EU$5='aggregated FIP Data Prog3'!$A23&amp;'aggregated FIP Data Prog3'!$V$1),'Feat-Func-Development'!$AF$71:$EU$71)</f>
        <v>0</v>
      </c>
      <c r="AC23" s="29">
        <f>LOOKUP(2,1/('Feat-Func-Development'!$AF$4:$EU$4&amp;'Feat-Func-Development'!$AF$5:$EU$5='aggregated FIP Data Prog3'!$A23&amp;'aggregated FIP Data Prog3'!$V$1),'Feat-Func-Development'!$AF$72:$EU$72)</f>
        <v>0</v>
      </c>
    </row>
    <row r="24" spans="1:29">
      <c r="A24" s="43">
        <f t="shared" si="9"/>
        <v>609</v>
      </c>
      <c r="B24" s="53">
        <f>IF(C24="","",HLOOKUP(C24,'Configuration | Scaling'!$E$13:$Y$23,5,FALSE))</f>
        <v>579</v>
      </c>
      <c r="C24" s="29" t="str">
        <f>IF(COUNTIF(C$4:C23,LOOKUP(A24,'Configuration | Scaling'!$E$17:$Y$17,_GPDS__List))=0,LOOKUP(A24,'Configuration | Scaling'!$E$17:$Y$17,_GPDS__List),"")</f>
        <v>FEC</v>
      </c>
      <c r="D24" s="54"/>
      <c r="E24" s="45">
        <f t="shared" si="0"/>
        <v>578</v>
      </c>
      <c r="F24" s="49" t="e">
        <f t="shared" si="1"/>
        <v>#DIV/0!</v>
      </c>
      <c r="G24" s="49" t="e">
        <f t="shared" si="2"/>
        <v>#DIV/0!</v>
      </c>
      <c r="H24" s="49" t="e">
        <f t="shared" si="3"/>
        <v>#DIV/0!</v>
      </c>
      <c r="I24" s="49" t="e">
        <f t="shared" si="4"/>
        <v>#DIV/0!</v>
      </c>
      <c r="J24" s="49" t="e">
        <f t="shared" si="5"/>
        <v>#DIV/0!</v>
      </c>
      <c r="K24" s="49" t="e">
        <f t="shared" si="6"/>
        <v>#DIV/0!</v>
      </c>
      <c r="L24" s="49" t="e">
        <f t="shared" si="7"/>
        <v>#DIV/0!</v>
      </c>
      <c r="M24" s="50" t="e">
        <f t="shared" si="8"/>
        <v>#DIV/0!</v>
      </c>
      <c r="N24" s="48">
        <f>LOOKUP(2,1/('Feat-Func-Development'!$AF$4:$EU$4&amp;'Feat-Func-Development'!$AF$5:$EU$5='aggregated FIP Data Prog3'!$A24&amp;'aggregated FIP Data Prog3'!$N$1),'Feat-Func-Development'!$AF$65:$EU$65)</f>
        <v>0</v>
      </c>
      <c r="O24" s="48">
        <f>LOOKUP(2,1/('Feat-Func-Development'!$AF$4:$EU$4&amp;'Feat-Func-Development'!$AF$5:$EU$5='aggregated FIP Data Prog3'!$A24&amp;'aggregated FIP Data Prog3'!$N$1),'Feat-Func-Development'!$AF$66:$EU$66)</f>
        <v>0</v>
      </c>
      <c r="P24" s="48">
        <f>LOOKUP(2,1/('Feat-Func-Development'!$AF$4:$EU$4&amp;'Feat-Func-Development'!$AF$5:$EU$5='aggregated FIP Data Prog3'!$A24&amp;'aggregated FIP Data Prog3'!$N$1),'Feat-Func-Development'!$AF$67:$EU$67)</f>
        <v>0</v>
      </c>
      <c r="Q24" s="48">
        <f>LOOKUP(2,1/('Feat-Func-Development'!$AF$4:$EU$4&amp;'Feat-Func-Development'!$AF$5:$EU$5='aggregated FIP Data Prog3'!$A24&amp;'aggregated FIP Data Prog3'!$N$1),'Feat-Func-Development'!$AF$68:$EU$68)</f>
        <v>0</v>
      </c>
      <c r="R24" s="48">
        <f>LOOKUP(2,1/('Feat-Func-Development'!$AF$4:$EU$4&amp;'Feat-Func-Development'!$AF$5:$EU$5='aggregated FIP Data Prog3'!$A24&amp;'aggregated FIP Data Prog3'!$N$1),'Feat-Func-Development'!$AF$69:$EU$69)</f>
        <v>0</v>
      </c>
      <c r="S24" s="48">
        <f>LOOKUP(2,1/('Feat-Func-Development'!$AF$4:$EU$4&amp;'Feat-Func-Development'!$AF$5:$EU$5='aggregated FIP Data Prog3'!$A24&amp;'aggregated FIP Data Prog3'!$N$1),'Feat-Func-Development'!$AF$70:$EU$70)</f>
        <v>0</v>
      </c>
      <c r="T24" s="48">
        <f>LOOKUP(2,1/('Feat-Func-Development'!$AF$4:$EU$4&amp;'Feat-Func-Development'!$AF$5:$EU$5='aggregated FIP Data Prog3'!$A24&amp;'aggregated FIP Data Prog3'!$N$1),'Feat-Func-Development'!$AF$71:$EU$71)</f>
        <v>0</v>
      </c>
      <c r="U24" s="48">
        <f>LOOKUP(2,1/('Feat-Func-Development'!$AF$4:$EU$4&amp;'Feat-Func-Development'!$AF$5:$EU$5='aggregated FIP Data Prog3'!$A24&amp;'aggregated FIP Data Prog3'!$N$1),'Feat-Func-Development'!$AF$72:$EU$72)</f>
        <v>0</v>
      </c>
      <c r="V24" s="29">
        <f>LOOKUP(2,1/('Feat-Func-Development'!$AF$4:$EU$4&amp;'Feat-Func-Development'!$AF$5:$EU$5='aggregated FIP Data Prog3'!$A24&amp;'aggregated FIP Data Prog3'!$V$1),'Feat-Func-Development'!$AF$65:$EU$65)</f>
        <v>0</v>
      </c>
      <c r="W24" s="29">
        <f>LOOKUP(2,1/('Feat-Func-Development'!$AF$4:$EU$4&amp;'Feat-Func-Development'!$AF$5:$EU$5='aggregated FIP Data Prog3'!$A24&amp;'aggregated FIP Data Prog3'!$V$1),'Feat-Func-Development'!$AF$66:$EU$66)</f>
        <v>0</v>
      </c>
      <c r="X24" s="29">
        <f>LOOKUP(2,1/('Feat-Func-Development'!$AF$4:$EU$4&amp;'Feat-Func-Development'!$AF$5:$EU$5='aggregated FIP Data Prog3'!$A24&amp;'aggregated FIP Data Prog3'!$V$1),'Feat-Func-Development'!$AF$67:$EU$67)</f>
        <v>0</v>
      </c>
      <c r="Y24" s="29">
        <f>LOOKUP(2,1/('Feat-Func-Development'!$AF$4:$EU$4&amp;'Feat-Func-Development'!$AF$5:$EU$5='aggregated FIP Data Prog3'!$A24&amp;'aggregated FIP Data Prog3'!$V$1),'Feat-Func-Development'!$AF$68:$EU$68)</f>
        <v>0</v>
      </c>
      <c r="Z24" s="29">
        <f>LOOKUP(2,1/('Feat-Func-Development'!$AF$4:$EU$4&amp;'Feat-Func-Development'!$AF$5:$EU$5='aggregated FIP Data Prog3'!$A24&amp;'aggregated FIP Data Prog3'!$V$1),'Feat-Func-Development'!$AF$69:$EU$69)</f>
        <v>0</v>
      </c>
      <c r="AA24" s="29">
        <f>LOOKUP(2,1/('Feat-Func-Development'!$AF$4:$EU$4&amp;'Feat-Func-Development'!$AF$5:$EU$5='aggregated FIP Data Prog3'!$A24&amp;'aggregated FIP Data Prog3'!$V$1),'Feat-Func-Development'!$AF$70:$EU$70)</f>
        <v>0</v>
      </c>
      <c r="AB24" s="29">
        <f>LOOKUP(2,1/('Feat-Func-Development'!$AF$4:$EU$4&amp;'Feat-Func-Development'!$AF$5:$EU$5='aggregated FIP Data Prog3'!$A24&amp;'aggregated FIP Data Prog3'!$V$1),'Feat-Func-Development'!$AF$71:$EU$71)</f>
        <v>0</v>
      </c>
      <c r="AC24" s="29">
        <f>LOOKUP(2,1/('Feat-Func-Development'!$AF$4:$EU$4&amp;'Feat-Func-Development'!$AF$5:$EU$5='aggregated FIP Data Prog3'!$A24&amp;'aggregated FIP Data Prog3'!$V$1),'Feat-Func-Development'!$AF$72:$EU$72)</f>
        <v>0</v>
      </c>
    </row>
    <row r="25" spans="1:29">
      <c r="A25" s="43">
        <f t="shared" si="9"/>
        <v>639</v>
      </c>
      <c r="B25" s="53" t="str">
        <f>IF(C25="","",HLOOKUP(C25,'Configuration | Scaling'!$E$13:$Y$23,5,FALSE))</f>
        <v/>
      </c>
      <c r="C25" s="29" t="str">
        <f>IF(COUNTIF(C$4:C24,LOOKUP(A25,'Configuration | Scaling'!$E$17:$Y$17,_GPDS__List))=0,LOOKUP(A25,'Configuration | Scaling'!$E$17:$Y$17,_GPDS__List),"")</f>
        <v/>
      </c>
      <c r="D25" s="54"/>
      <c r="E25" s="45">
        <f t="shared" si="0"/>
        <v>638</v>
      </c>
      <c r="F25" s="55" t="e">
        <f t="shared" si="1"/>
        <v>#DIV/0!</v>
      </c>
      <c r="G25" s="55" t="e">
        <f t="shared" si="2"/>
        <v>#DIV/0!</v>
      </c>
      <c r="H25" s="55" t="e">
        <f t="shared" si="3"/>
        <v>#DIV/0!</v>
      </c>
      <c r="I25" s="55" t="e">
        <f t="shared" si="4"/>
        <v>#DIV/0!</v>
      </c>
      <c r="J25" s="55" t="e">
        <f t="shared" si="5"/>
        <v>#DIV/0!</v>
      </c>
      <c r="K25" s="55" t="e">
        <f t="shared" si="6"/>
        <v>#DIV/0!</v>
      </c>
      <c r="L25" s="55" t="e">
        <f t="shared" si="7"/>
        <v>#DIV/0!</v>
      </c>
      <c r="M25" s="56" t="e">
        <f t="shared" si="8"/>
        <v>#DIV/0!</v>
      </c>
      <c r="N25" s="48">
        <f>LOOKUP(2,1/('Feat-Func-Development'!$AF$4:$EU$4&amp;'Feat-Func-Development'!$AF$5:$EU$5='aggregated FIP Data Prog3'!$A25&amp;'aggregated FIP Data Prog3'!$N$1),'Feat-Func-Development'!$AF$65:$EU$65)</f>
        <v>0</v>
      </c>
      <c r="O25" s="48">
        <f>LOOKUP(2,1/('Feat-Func-Development'!$AF$4:$EU$4&amp;'Feat-Func-Development'!$AF$5:$EU$5='aggregated FIP Data Prog3'!$A25&amp;'aggregated FIP Data Prog3'!$N$1),'Feat-Func-Development'!$AF$66:$EU$66)</f>
        <v>0</v>
      </c>
      <c r="P25" s="48">
        <f>LOOKUP(2,1/('Feat-Func-Development'!$AF$4:$EU$4&amp;'Feat-Func-Development'!$AF$5:$EU$5='aggregated FIP Data Prog3'!$A25&amp;'aggregated FIP Data Prog3'!$N$1),'Feat-Func-Development'!$AF$67:$EU$67)</f>
        <v>0</v>
      </c>
      <c r="Q25" s="48">
        <f>LOOKUP(2,1/('Feat-Func-Development'!$AF$4:$EU$4&amp;'Feat-Func-Development'!$AF$5:$EU$5='aggregated FIP Data Prog3'!$A25&amp;'aggregated FIP Data Prog3'!$N$1),'Feat-Func-Development'!$AF$68:$EU$68)</f>
        <v>0</v>
      </c>
      <c r="R25" s="48">
        <f>LOOKUP(2,1/('Feat-Func-Development'!$AF$4:$EU$4&amp;'Feat-Func-Development'!$AF$5:$EU$5='aggregated FIP Data Prog3'!$A25&amp;'aggregated FIP Data Prog3'!$N$1),'Feat-Func-Development'!$AF$69:$EU$69)</f>
        <v>0</v>
      </c>
      <c r="S25" s="48">
        <f>LOOKUP(2,1/('Feat-Func-Development'!$AF$4:$EU$4&amp;'Feat-Func-Development'!$AF$5:$EU$5='aggregated FIP Data Prog3'!$A25&amp;'aggregated FIP Data Prog3'!$N$1),'Feat-Func-Development'!$AF$70:$EU$70)</f>
        <v>0</v>
      </c>
      <c r="T25" s="48">
        <f>LOOKUP(2,1/('Feat-Func-Development'!$AF$4:$EU$4&amp;'Feat-Func-Development'!$AF$5:$EU$5='aggregated FIP Data Prog3'!$A25&amp;'aggregated FIP Data Prog3'!$N$1),'Feat-Func-Development'!$AF$71:$EU$71)</f>
        <v>0</v>
      </c>
      <c r="U25" s="48">
        <f>LOOKUP(2,1/('Feat-Func-Development'!$AF$4:$EU$4&amp;'Feat-Func-Development'!$AF$5:$EU$5='aggregated FIP Data Prog3'!$A25&amp;'aggregated FIP Data Prog3'!$N$1),'Feat-Func-Development'!$AF$72:$EU$72)</f>
        <v>0</v>
      </c>
      <c r="V25" s="29">
        <f>LOOKUP(2,1/('Feat-Func-Development'!$AF$4:$EU$4&amp;'Feat-Func-Development'!$AF$5:$EU$5='aggregated FIP Data Prog3'!$A25&amp;'aggregated FIP Data Prog3'!$V$1),'Feat-Func-Development'!$AF$65:$EU$65)</f>
        <v>0</v>
      </c>
      <c r="W25" s="29">
        <f>LOOKUP(2,1/('Feat-Func-Development'!$AF$4:$EU$4&amp;'Feat-Func-Development'!$AF$5:$EU$5='aggregated FIP Data Prog3'!$A25&amp;'aggregated FIP Data Prog3'!$V$1),'Feat-Func-Development'!$AF$66:$EU$66)</f>
        <v>0</v>
      </c>
      <c r="X25" s="29">
        <f>LOOKUP(2,1/('Feat-Func-Development'!$AF$4:$EU$4&amp;'Feat-Func-Development'!$AF$5:$EU$5='aggregated FIP Data Prog3'!$A25&amp;'aggregated FIP Data Prog3'!$V$1),'Feat-Func-Development'!$AF$67:$EU$67)</f>
        <v>0</v>
      </c>
      <c r="Y25" s="29">
        <f>LOOKUP(2,1/('Feat-Func-Development'!$AF$4:$EU$4&amp;'Feat-Func-Development'!$AF$5:$EU$5='aggregated FIP Data Prog3'!$A25&amp;'aggregated FIP Data Prog3'!$V$1),'Feat-Func-Development'!$AF$68:$EU$68)</f>
        <v>0</v>
      </c>
      <c r="Z25" s="29">
        <f>LOOKUP(2,1/('Feat-Func-Development'!$AF$4:$EU$4&amp;'Feat-Func-Development'!$AF$5:$EU$5='aggregated FIP Data Prog3'!$A25&amp;'aggregated FIP Data Prog3'!$V$1),'Feat-Func-Development'!$AF$69:$EU$69)</f>
        <v>0</v>
      </c>
      <c r="AA25" s="29">
        <f>LOOKUP(2,1/('Feat-Func-Development'!$AF$4:$EU$4&amp;'Feat-Func-Development'!$AF$5:$EU$5='aggregated FIP Data Prog3'!$A25&amp;'aggregated FIP Data Prog3'!$V$1),'Feat-Func-Development'!$AF$70:$EU$70)</f>
        <v>0</v>
      </c>
      <c r="AB25" s="29">
        <f>LOOKUP(2,1/('Feat-Func-Development'!$AF$4:$EU$4&amp;'Feat-Func-Development'!$AF$5:$EU$5='aggregated FIP Data Prog3'!$A25&amp;'aggregated FIP Data Prog3'!$V$1),'Feat-Func-Development'!$AF$71:$EU$71)</f>
        <v>0</v>
      </c>
      <c r="AC25" s="29">
        <f>LOOKUP(2,1/('Feat-Func-Development'!$AF$4:$EU$4&amp;'Feat-Func-Development'!$AF$5:$EU$5='aggregated FIP Data Prog3'!$A25&amp;'aggregated FIP Data Prog3'!$V$1),'Feat-Func-Development'!$AF$72:$EU$72)</f>
        <v>0</v>
      </c>
    </row>
    <row r="26" spans="1:29">
      <c r="A26" s="43">
        <f t="shared" si="9"/>
        <v>670</v>
      </c>
      <c r="B26" s="53" t="str">
        <f>IF(C26="","",HLOOKUP(C26,'Configuration | Scaling'!$E$13:$Y$23,5,FALSE))</f>
        <v/>
      </c>
      <c r="C26" s="29" t="str">
        <f>IF(COUNTIF(C$4:C25,LOOKUP(A26,'Configuration | Scaling'!$E$17:$Y$17,_GPDS__List))=0,LOOKUP(A26,'Configuration | Scaling'!$E$17:$Y$17,_GPDS__List),"")</f>
        <v/>
      </c>
      <c r="D26" s="54"/>
      <c r="E26" s="45">
        <f t="shared" si="0"/>
        <v>669</v>
      </c>
      <c r="F26" s="55" t="e">
        <f t="shared" si="1"/>
        <v>#DIV/0!</v>
      </c>
      <c r="G26" s="55" t="e">
        <f t="shared" si="2"/>
        <v>#DIV/0!</v>
      </c>
      <c r="H26" s="55" t="e">
        <f t="shared" si="3"/>
        <v>#DIV/0!</v>
      </c>
      <c r="I26" s="55" t="e">
        <f t="shared" si="4"/>
        <v>#DIV/0!</v>
      </c>
      <c r="J26" s="55" t="e">
        <f t="shared" si="5"/>
        <v>#DIV/0!</v>
      </c>
      <c r="K26" s="55" t="e">
        <f t="shared" si="6"/>
        <v>#DIV/0!</v>
      </c>
      <c r="L26" s="55" t="e">
        <f t="shared" si="7"/>
        <v>#DIV/0!</v>
      </c>
      <c r="M26" s="56" t="e">
        <f t="shared" si="8"/>
        <v>#DIV/0!</v>
      </c>
      <c r="N26" s="48">
        <f>LOOKUP(2,1/('Feat-Func-Development'!$AF$4:$EU$4&amp;'Feat-Func-Development'!$AF$5:$EU$5='aggregated FIP Data Prog3'!$A26&amp;'aggregated FIP Data Prog3'!$N$1),'Feat-Func-Development'!$AF$65:$EU$65)</f>
        <v>0</v>
      </c>
      <c r="O26" s="48">
        <f>LOOKUP(2,1/('Feat-Func-Development'!$AF$4:$EU$4&amp;'Feat-Func-Development'!$AF$5:$EU$5='aggregated FIP Data Prog3'!$A26&amp;'aggregated FIP Data Prog3'!$N$1),'Feat-Func-Development'!$AF$66:$EU$66)</f>
        <v>0</v>
      </c>
      <c r="P26" s="48">
        <f>LOOKUP(2,1/('Feat-Func-Development'!$AF$4:$EU$4&amp;'Feat-Func-Development'!$AF$5:$EU$5='aggregated FIP Data Prog3'!$A26&amp;'aggregated FIP Data Prog3'!$N$1),'Feat-Func-Development'!$AF$67:$EU$67)</f>
        <v>0</v>
      </c>
      <c r="Q26" s="48">
        <f>LOOKUP(2,1/('Feat-Func-Development'!$AF$4:$EU$4&amp;'Feat-Func-Development'!$AF$5:$EU$5='aggregated FIP Data Prog3'!$A26&amp;'aggregated FIP Data Prog3'!$N$1),'Feat-Func-Development'!$AF$68:$EU$68)</f>
        <v>0</v>
      </c>
      <c r="R26" s="48">
        <f>LOOKUP(2,1/('Feat-Func-Development'!$AF$4:$EU$4&amp;'Feat-Func-Development'!$AF$5:$EU$5='aggregated FIP Data Prog3'!$A26&amp;'aggregated FIP Data Prog3'!$N$1),'Feat-Func-Development'!$AF$69:$EU$69)</f>
        <v>0</v>
      </c>
      <c r="S26" s="48">
        <f>LOOKUP(2,1/('Feat-Func-Development'!$AF$4:$EU$4&amp;'Feat-Func-Development'!$AF$5:$EU$5='aggregated FIP Data Prog3'!$A26&amp;'aggregated FIP Data Prog3'!$N$1),'Feat-Func-Development'!$AF$70:$EU$70)</f>
        <v>0</v>
      </c>
      <c r="T26" s="48">
        <f>LOOKUP(2,1/('Feat-Func-Development'!$AF$4:$EU$4&amp;'Feat-Func-Development'!$AF$5:$EU$5='aggregated FIP Data Prog3'!$A26&amp;'aggregated FIP Data Prog3'!$N$1),'Feat-Func-Development'!$AF$71:$EU$71)</f>
        <v>0</v>
      </c>
      <c r="U26" s="48">
        <f>LOOKUP(2,1/('Feat-Func-Development'!$AF$4:$EU$4&amp;'Feat-Func-Development'!$AF$5:$EU$5='aggregated FIP Data Prog3'!$A26&amp;'aggregated FIP Data Prog3'!$N$1),'Feat-Func-Development'!$AF$72:$EU$72)</f>
        <v>0</v>
      </c>
      <c r="V26" s="29">
        <f>LOOKUP(2,1/('Feat-Func-Development'!$AF$4:$EU$4&amp;'Feat-Func-Development'!$AF$5:$EU$5='aggregated FIP Data Prog3'!$A26&amp;'aggregated FIP Data Prog3'!$V$1),'Feat-Func-Development'!$AF$65:$EU$65)</f>
        <v>0</v>
      </c>
      <c r="W26" s="29">
        <f>LOOKUP(2,1/('Feat-Func-Development'!$AF$4:$EU$4&amp;'Feat-Func-Development'!$AF$5:$EU$5='aggregated FIP Data Prog3'!$A26&amp;'aggregated FIP Data Prog3'!$V$1),'Feat-Func-Development'!$AF$66:$EU$66)</f>
        <v>0</v>
      </c>
      <c r="X26" s="29">
        <f>LOOKUP(2,1/('Feat-Func-Development'!$AF$4:$EU$4&amp;'Feat-Func-Development'!$AF$5:$EU$5='aggregated FIP Data Prog3'!$A26&amp;'aggregated FIP Data Prog3'!$V$1),'Feat-Func-Development'!$AF$67:$EU$67)</f>
        <v>0</v>
      </c>
      <c r="Y26" s="29">
        <f>LOOKUP(2,1/('Feat-Func-Development'!$AF$4:$EU$4&amp;'Feat-Func-Development'!$AF$5:$EU$5='aggregated FIP Data Prog3'!$A26&amp;'aggregated FIP Data Prog3'!$V$1),'Feat-Func-Development'!$AF$68:$EU$68)</f>
        <v>0</v>
      </c>
      <c r="Z26" s="29">
        <f>LOOKUP(2,1/('Feat-Func-Development'!$AF$4:$EU$4&amp;'Feat-Func-Development'!$AF$5:$EU$5='aggregated FIP Data Prog3'!$A26&amp;'aggregated FIP Data Prog3'!$V$1),'Feat-Func-Development'!$AF$69:$EU$69)</f>
        <v>0</v>
      </c>
      <c r="AA26" s="29">
        <f>LOOKUP(2,1/('Feat-Func-Development'!$AF$4:$EU$4&amp;'Feat-Func-Development'!$AF$5:$EU$5='aggregated FIP Data Prog3'!$A26&amp;'aggregated FIP Data Prog3'!$V$1),'Feat-Func-Development'!$AF$70:$EU$70)</f>
        <v>0</v>
      </c>
      <c r="AB26" s="29">
        <f>LOOKUP(2,1/('Feat-Func-Development'!$AF$4:$EU$4&amp;'Feat-Func-Development'!$AF$5:$EU$5='aggregated FIP Data Prog3'!$A26&amp;'aggregated FIP Data Prog3'!$V$1),'Feat-Func-Development'!$AF$71:$EU$71)</f>
        <v>0</v>
      </c>
      <c r="AC26" s="29">
        <f>LOOKUP(2,1/('Feat-Func-Development'!$AF$4:$EU$4&amp;'Feat-Func-Development'!$AF$5:$EU$5='aggregated FIP Data Prog3'!$A26&amp;'aggregated FIP Data Prog3'!$V$1),'Feat-Func-Development'!$AF$72:$EU$72)</f>
        <v>0</v>
      </c>
    </row>
    <row r="27" spans="1:29">
      <c r="A27" s="43">
        <f t="shared" si="9"/>
        <v>700</v>
      </c>
      <c r="B27" s="53">
        <f>IF(C27="","",HLOOKUP(C27,'Configuration | Scaling'!$E$13:$Y$23,5,FALSE))</f>
        <v>671</v>
      </c>
      <c r="C27" s="29" t="str">
        <f>IF(COUNTIF(C$4:C26,LOOKUP(A27,'Configuration | Scaling'!$E$17:$Y$17,_GPDS__List))=0,LOOKUP(A27,'Configuration | Scaling'!$E$17:$Y$17,_GPDS__List),"")</f>
        <v>TT</v>
      </c>
      <c r="D27" s="54"/>
      <c r="E27" s="45">
        <f t="shared" si="0"/>
        <v>670</v>
      </c>
      <c r="F27" s="55" t="e">
        <f t="shared" si="1"/>
        <v>#DIV/0!</v>
      </c>
      <c r="G27" s="55" t="e">
        <f t="shared" si="2"/>
        <v>#DIV/0!</v>
      </c>
      <c r="H27" s="55" t="e">
        <f t="shared" si="3"/>
        <v>#DIV/0!</v>
      </c>
      <c r="I27" s="55" t="e">
        <f t="shared" si="4"/>
        <v>#DIV/0!</v>
      </c>
      <c r="J27" s="55" t="e">
        <f t="shared" si="5"/>
        <v>#DIV/0!</v>
      </c>
      <c r="K27" s="55" t="e">
        <f t="shared" si="6"/>
        <v>#DIV/0!</v>
      </c>
      <c r="L27" s="55" t="e">
        <f t="shared" si="7"/>
        <v>#DIV/0!</v>
      </c>
      <c r="M27" s="56" t="e">
        <f t="shared" si="8"/>
        <v>#DIV/0!</v>
      </c>
      <c r="N27" s="48">
        <f>LOOKUP(2,1/('Feat-Func-Development'!$AF$4:$EU$4&amp;'Feat-Func-Development'!$AF$5:$EU$5='aggregated FIP Data Prog3'!$A27&amp;'aggregated FIP Data Prog3'!$N$1),'Feat-Func-Development'!$AF$65:$EU$65)</f>
        <v>0</v>
      </c>
      <c r="O27" s="48">
        <f>LOOKUP(2,1/('Feat-Func-Development'!$AF$4:$EU$4&amp;'Feat-Func-Development'!$AF$5:$EU$5='aggregated FIP Data Prog3'!$A27&amp;'aggregated FIP Data Prog3'!$N$1),'Feat-Func-Development'!$AF$66:$EU$66)</f>
        <v>0</v>
      </c>
      <c r="P27" s="48">
        <f>LOOKUP(2,1/('Feat-Func-Development'!$AF$4:$EU$4&amp;'Feat-Func-Development'!$AF$5:$EU$5='aggregated FIP Data Prog3'!$A27&amp;'aggregated FIP Data Prog3'!$N$1),'Feat-Func-Development'!$AF$67:$EU$67)</f>
        <v>0</v>
      </c>
      <c r="Q27" s="48">
        <f>LOOKUP(2,1/('Feat-Func-Development'!$AF$4:$EU$4&amp;'Feat-Func-Development'!$AF$5:$EU$5='aggregated FIP Data Prog3'!$A27&amp;'aggregated FIP Data Prog3'!$N$1),'Feat-Func-Development'!$AF$68:$EU$68)</f>
        <v>0</v>
      </c>
      <c r="R27" s="48">
        <f>LOOKUP(2,1/('Feat-Func-Development'!$AF$4:$EU$4&amp;'Feat-Func-Development'!$AF$5:$EU$5='aggregated FIP Data Prog3'!$A27&amp;'aggregated FIP Data Prog3'!$N$1),'Feat-Func-Development'!$AF$69:$EU$69)</f>
        <v>0</v>
      </c>
      <c r="S27" s="48">
        <f>LOOKUP(2,1/('Feat-Func-Development'!$AF$4:$EU$4&amp;'Feat-Func-Development'!$AF$5:$EU$5='aggregated FIP Data Prog3'!$A27&amp;'aggregated FIP Data Prog3'!$N$1),'Feat-Func-Development'!$AF$70:$EU$70)</f>
        <v>0</v>
      </c>
      <c r="T27" s="48">
        <f>LOOKUP(2,1/('Feat-Func-Development'!$AF$4:$EU$4&amp;'Feat-Func-Development'!$AF$5:$EU$5='aggregated FIP Data Prog3'!$A27&amp;'aggregated FIP Data Prog3'!$N$1),'Feat-Func-Development'!$AF$71:$EU$71)</f>
        <v>0</v>
      </c>
      <c r="U27" s="48">
        <f>LOOKUP(2,1/('Feat-Func-Development'!$AF$4:$EU$4&amp;'Feat-Func-Development'!$AF$5:$EU$5='aggregated FIP Data Prog3'!$A27&amp;'aggregated FIP Data Prog3'!$N$1),'Feat-Func-Development'!$AF$72:$EU$72)</f>
        <v>0</v>
      </c>
      <c r="V27" s="29">
        <f>LOOKUP(2,1/('Feat-Func-Development'!$AF$4:$EU$4&amp;'Feat-Func-Development'!$AF$5:$EU$5='aggregated FIP Data Prog3'!$A27&amp;'aggregated FIP Data Prog3'!$V$1),'Feat-Func-Development'!$AF$65:$EU$65)</f>
        <v>0</v>
      </c>
      <c r="W27" s="29">
        <f>LOOKUP(2,1/('Feat-Func-Development'!$AF$4:$EU$4&amp;'Feat-Func-Development'!$AF$5:$EU$5='aggregated FIP Data Prog3'!$A27&amp;'aggregated FIP Data Prog3'!$V$1),'Feat-Func-Development'!$AF$66:$EU$66)</f>
        <v>0</v>
      </c>
      <c r="X27" s="29">
        <f>LOOKUP(2,1/('Feat-Func-Development'!$AF$4:$EU$4&amp;'Feat-Func-Development'!$AF$5:$EU$5='aggregated FIP Data Prog3'!$A27&amp;'aggregated FIP Data Prog3'!$V$1),'Feat-Func-Development'!$AF$67:$EU$67)</f>
        <v>0</v>
      </c>
      <c r="Y27" s="29">
        <f>LOOKUP(2,1/('Feat-Func-Development'!$AF$4:$EU$4&amp;'Feat-Func-Development'!$AF$5:$EU$5='aggregated FIP Data Prog3'!$A27&amp;'aggregated FIP Data Prog3'!$V$1),'Feat-Func-Development'!$AF$68:$EU$68)</f>
        <v>0</v>
      </c>
      <c r="Z27" s="29">
        <f>LOOKUP(2,1/('Feat-Func-Development'!$AF$4:$EU$4&amp;'Feat-Func-Development'!$AF$5:$EU$5='aggregated FIP Data Prog3'!$A27&amp;'aggregated FIP Data Prog3'!$V$1),'Feat-Func-Development'!$AF$69:$EU$69)</f>
        <v>0</v>
      </c>
      <c r="AA27" s="29">
        <f>LOOKUP(2,1/('Feat-Func-Development'!$AF$4:$EU$4&amp;'Feat-Func-Development'!$AF$5:$EU$5='aggregated FIP Data Prog3'!$A27&amp;'aggregated FIP Data Prog3'!$V$1),'Feat-Func-Development'!$AF$70:$EU$70)</f>
        <v>0</v>
      </c>
      <c r="AB27" s="29">
        <f>LOOKUP(2,1/('Feat-Func-Development'!$AF$4:$EU$4&amp;'Feat-Func-Development'!$AF$5:$EU$5='aggregated FIP Data Prog3'!$A27&amp;'aggregated FIP Data Prog3'!$V$1),'Feat-Func-Development'!$AF$71:$EU$71)</f>
        <v>0</v>
      </c>
      <c r="AC27" s="29">
        <f>LOOKUP(2,1/('Feat-Func-Development'!$AF$4:$EU$4&amp;'Feat-Func-Development'!$AF$5:$EU$5='aggregated FIP Data Prog3'!$A27&amp;'aggregated FIP Data Prog3'!$V$1),'Feat-Func-Development'!$AF$72:$EU$72)</f>
        <v>0</v>
      </c>
    </row>
    <row r="28" spans="1:29">
      <c r="A28" s="43">
        <f t="shared" si="9"/>
        <v>731</v>
      </c>
      <c r="B28" s="53" t="str">
        <f>IF(C28="","",HLOOKUP(C28,'Configuration | Scaling'!$E$13:$Y$23,5,FALSE))</f>
        <v/>
      </c>
      <c r="C28" s="29" t="str">
        <f>IF(COUNTIF(C$4:C27,LOOKUP(A28,'Configuration | Scaling'!$E$17:$Y$17,_GPDS__List))=0,LOOKUP(A28,'Configuration | Scaling'!$E$17:$Y$17,_GPDS__List),"")</f>
        <v/>
      </c>
      <c r="D28" s="54"/>
      <c r="E28" s="45">
        <f t="shared" si="0"/>
        <v>730</v>
      </c>
      <c r="F28" s="55" t="e">
        <f t="shared" si="1"/>
        <v>#DIV/0!</v>
      </c>
      <c r="G28" s="55" t="e">
        <f t="shared" si="2"/>
        <v>#DIV/0!</v>
      </c>
      <c r="H28" s="55" t="e">
        <f t="shared" si="3"/>
        <v>#DIV/0!</v>
      </c>
      <c r="I28" s="55" t="e">
        <f t="shared" si="4"/>
        <v>#DIV/0!</v>
      </c>
      <c r="J28" s="55" t="e">
        <f t="shared" si="5"/>
        <v>#DIV/0!</v>
      </c>
      <c r="K28" s="55" t="e">
        <f t="shared" si="6"/>
        <v>#DIV/0!</v>
      </c>
      <c r="L28" s="55" t="e">
        <f t="shared" si="7"/>
        <v>#DIV/0!</v>
      </c>
      <c r="M28" s="56" t="e">
        <f t="shared" si="8"/>
        <v>#DIV/0!</v>
      </c>
      <c r="N28" s="48">
        <f>LOOKUP(2,1/('Feat-Func-Development'!$AF$4:$EU$4&amp;'Feat-Func-Development'!$AF$5:$EU$5='aggregated FIP Data Prog3'!$A28&amp;'aggregated FIP Data Prog3'!$N$1),'Feat-Func-Development'!$AF$65:$EU$65)</f>
        <v>0</v>
      </c>
      <c r="O28" s="48">
        <f>LOOKUP(2,1/('Feat-Func-Development'!$AF$4:$EU$4&amp;'Feat-Func-Development'!$AF$5:$EU$5='aggregated FIP Data Prog3'!$A28&amp;'aggregated FIP Data Prog3'!$N$1),'Feat-Func-Development'!$AF$66:$EU$66)</f>
        <v>0</v>
      </c>
      <c r="P28" s="48">
        <f>LOOKUP(2,1/('Feat-Func-Development'!$AF$4:$EU$4&amp;'Feat-Func-Development'!$AF$5:$EU$5='aggregated FIP Data Prog3'!$A28&amp;'aggregated FIP Data Prog3'!$N$1),'Feat-Func-Development'!$AF$67:$EU$67)</f>
        <v>0</v>
      </c>
      <c r="Q28" s="48">
        <f>LOOKUP(2,1/('Feat-Func-Development'!$AF$4:$EU$4&amp;'Feat-Func-Development'!$AF$5:$EU$5='aggregated FIP Data Prog3'!$A28&amp;'aggregated FIP Data Prog3'!$N$1),'Feat-Func-Development'!$AF$68:$EU$68)</f>
        <v>0</v>
      </c>
      <c r="R28" s="48">
        <f>LOOKUP(2,1/('Feat-Func-Development'!$AF$4:$EU$4&amp;'Feat-Func-Development'!$AF$5:$EU$5='aggregated FIP Data Prog3'!$A28&amp;'aggregated FIP Data Prog3'!$N$1),'Feat-Func-Development'!$AF$69:$EU$69)</f>
        <v>0</v>
      </c>
      <c r="S28" s="48">
        <f>LOOKUP(2,1/('Feat-Func-Development'!$AF$4:$EU$4&amp;'Feat-Func-Development'!$AF$5:$EU$5='aggregated FIP Data Prog3'!$A28&amp;'aggregated FIP Data Prog3'!$N$1),'Feat-Func-Development'!$AF$70:$EU$70)</f>
        <v>0</v>
      </c>
      <c r="T28" s="48">
        <f>LOOKUP(2,1/('Feat-Func-Development'!$AF$4:$EU$4&amp;'Feat-Func-Development'!$AF$5:$EU$5='aggregated FIP Data Prog3'!$A28&amp;'aggregated FIP Data Prog3'!$N$1),'Feat-Func-Development'!$AF$71:$EU$71)</f>
        <v>0</v>
      </c>
      <c r="U28" s="48">
        <f>LOOKUP(2,1/('Feat-Func-Development'!$AF$4:$EU$4&amp;'Feat-Func-Development'!$AF$5:$EU$5='aggregated FIP Data Prog3'!$A28&amp;'aggregated FIP Data Prog3'!$N$1),'Feat-Func-Development'!$AF$72:$EU$72)</f>
        <v>0</v>
      </c>
      <c r="V28" s="29">
        <f>LOOKUP(2,1/('Feat-Func-Development'!$AF$4:$EU$4&amp;'Feat-Func-Development'!$AF$5:$EU$5='aggregated FIP Data Prog3'!$A28&amp;'aggregated FIP Data Prog3'!$V$1),'Feat-Func-Development'!$AF$65:$EU$65)</f>
        <v>0</v>
      </c>
      <c r="W28" s="29">
        <f>LOOKUP(2,1/('Feat-Func-Development'!$AF$4:$EU$4&amp;'Feat-Func-Development'!$AF$5:$EU$5='aggregated FIP Data Prog3'!$A28&amp;'aggregated FIP Data Prog3'!$V$1),'Feat-Func-Development'!$AF$66:$EU$66)</f>
        <v>0</v>
      </c>
      <c r="X28" s="29">
        <f>LOOKUP(2,1/('Feat-Func-Development'!$AF$4:$EU$4&amp;'Feat-Func-Development'!$AF$5:$EU$5='aggregated FIP Data Prog3'!$A28&amp;'aggregated FIP Data Prog3'!$V$1),'Feat-Func-Development'!$AF$67:$EU$67)</f>
        <v>0</v>
      </c>
      <c r="Y28" s="29">
        <f>LOOKUP(2,1/('Feat-Func-Development'!$AF$4:$EU$4&amp;'Feat-Func-Development'!$AF$5:$EU$5='aggregated FIP Data Prog3'!$A28&amp;'aggregated FIP Data Prog3'!$V$1),'Feat-Func-Development'!$AF$68:$EU$68)</f>
        <v>0</v>
      </c>
      <c r="Z28" s="29">
        <f>LOOKUP(2,1/('Feat-Func-Development'!$AF$4:$EU$4&amp;'Feat-Func-Development'!$AF$5:$EU$5='aggregated FIP Data Prog3'!$A28&amp;'aggregated FIP Data Prog3'!$V$1),'Feat-Func-Development'!$AF$69:$EU$69)</f>
        <v>0</v>
      </c>
      <c r="AA28" s="29">
        <f>LOOKUP(2,1/('Feat-Func-Development'!$AF$4:$EU$4&amp;'Feat-Func-Development'!$AF$5:$EU$5='aggregated FIP Data Prog3'!$A28&amp;'aggregated FIP Data Prog3'!$V$1),'Feat-Func-Development'!$AF$70:$EU$70)</f>
        <v>0</v>
      </c>
      <c r="AB28" s="29">
        <f>LOOKUP(2,1/('Feat-Func-Development'!$AF$4:$EU$4&amp;'Feat-Func-Development'!$AF$5:$EU$5='aggregated FIP Data Prog3'!$A28&amp;'aggregated FIP Data Prog3'!$V$1),'Feat-Func-Development'!$AF$71:$EU$71)</f>
        <v>0</v>
      </c>
      <c r="AC28" s="29">
        <f>LOOKUP(2,1/('Feat-Func-Development'!$AF$4:$EU$4&amp;'Feat-Func-Development'!$AF$5:$EU$5='aggregated FIP Data Prog3'!$A28&amp;'aggregated FIP Data Prog3'!$V$1),'Feat-Func-Development'!$AF$72:$EU$72)</f>
        <v>0</v>
      </c>
    </row>
    <row r="29" spans="1:29">
      <c r="A29" s="43">
        <f t="shared" si="9"/>
        <v>762</v>
      </c>
      <c r="B29" s="53">
        <f>IF(C29="","",HLOOKUP(C29,'Configuration | Scaling'!$E$13:$Y$23,5,FALSE))</f>
        <v>732</v>
      </c>
      <c r="C29" s="29" t="str">
        <f>IF(COUNTIF(C$4:C28,LOOKUP(A29,'Configuration | Scaling'!$E$17:$Y$17,_GPDS__List))=0,LOOKUP(A29,'Configuration | Scaling'!$E$17:$Y$17,_GPDS__List),"")</f>
        <v>PP</v>
      </c>
      <c r="D29" s="54"/>
      <c r="E29" s="45">
        <f t="shared" si="0"/>
        <v>731</v>
      </c>
      <c r="F29" s="55" t="e">
        <f t="shared" si="1"/>
        <v>#DIV/0!</v>
      </c>
      <c r="G29" s="55" t="e">
        <f t="shared" si="2"/>
        <v>#DIV/0!</v>
      </c>
      <c r="H29" s="55" t="e">
        <f t="shared" si="3"/>
        <v>#DIV/0!</v>
      </c>
      <c r="I29" s="55" t="e">
        <f t="shared" si="4"/>
        <v>#DIV/0!</v>
      </c>
      <c r="J29" s="55" t="e">
        <f t="shared" si="5"/>
        <v>#DIV/0!</v>
      </c>
      <c r="K29" s="55" t="e">
        <f t="shared" si="6"/>
        <v>#DIV/0!</v>
      </c>
      <c r="L29" s="55" t="e">
        <f t="shared" si="7"/>
        <v>#DIV/0!</v>
      </c>
      <c r="M29" s="56" t="e">
        <f t="shared" si="8"/>
        <v>#DIV/0!</v>
      </c>
      <c r="N29" s="48">
        <f>LOOKUP(2,1/('Feat-Func-Development'!$AF$4:$EU$4&amp;'Feat-Func-Development'!$AF$5:$EU$5='aggregated FIP Data Prog3'!$A29&amp;'aggregated FIP Data Prog3'!$N$1),'Feat-Func-Development'!$AF$65:$EU$65)</f>
        <v>0</v>
      </c>
      <c r="O29" s="48">
        <f>LOOKUP(2,1/('Feat-Func-Development'!$AF$4:$EU$4&amp;'Feat-Func-Development'!$AF$5:$EU$5='aggregated FIP Data Prog3'!$A29&amp;'aggregated FIP Data Prog3'!$N$1),'Feat-Func-Development'!$AF$66:$EU$66)</f>
        <v>0</v>
      </c>
      <c r="P29" s="48">
        <f>LOOKUP(2,1/('Feat-Func-Development'!$AF$4:$EU$4&amp;'Feat-Func-Development'!$AF$5:$EU$5='aggregated FIP Data Prog3'!$A29&amp;'aggregated FIP Data Prog3'!$N$1),'Feat-Func-Development'!$AF$67:$EU$67)</f>
        <v>0</v>
      </c>
      <c r="Q29" s="48">
        <f>LOOKUP(2,1/('Feat-Func-Development'!$AF$4:$EU$4&amp;'Feat-Func-Development'!$AF$5:$EU$5='aggregated FIP Data Prog3'!$A29&amp;'aggregated FIP Data Prog3'!$N$1),'Feat-Func-Development'!$AF$68:$EU$68)</f>
        <v>0</v>
      </c>
      <c r="R29" s="48">
        <f>LOOKUP(2,1/('Feat-Func-Development'!$AF$4:$EU$4&amp;'Feat-Func-Development'!$AF$5:$EU$5='aggregated FIP Data Prog3'!$A29&amp;'aggregated FIP Data Prog3'!$N$1),'Feat-Func-Development'!$AF$69:$EU$69)</f>
        <v>0</v>
      </c>
      <c r="S29" s="48">
        <f>LOOKUP(2,1/('Feat-Func-Development'!$AF$4:$EU$4&amp;'Feat-Func-Development'!$AF$5:$EU$5='aggregated FIP Data Prog3'!$A29&amp;'aggregated FIP Data Prog3'!$N$1),'Feat-Func-Development'!$AF$70:$EU$70)</f>
        <v>0</v>
      </c>
      <c r="T29" s="48">
        <f>LOOKUP(2,1/('Feat-Func-Development'!$AF$4:$EU$4&amp;'Feat-Func-Development'!$AF$5:$EU$5='aggregated FIP Data Prog3'!$A29&amp;'aggregated FIP Data Prog3'!$N$1),'Feat-Func-Development'!$AF$71:$EU$71)</f>
        <v>0</v>
      </c>
      <c r="U29" s="48">
        <f>LOOKUP(2,1/('Feat-Func-Development'!$AF$4:$EU$4&amp;'Feat-Func-Development'!$AF$5:$EU$5='aggregated FIP Data Prog3'!$A29&amp;'aggregated FIP Data Prog3'!$N$1),'Feat-Func-Development'!$AF$72:$EU$72)</f>
        <v>0</v>
      </c>
      <c r="V29" s="29">
        <f>LOOKUP(2,1/('Feat-Func-Development'!$AF$4:$EU$4&amp;'Feat-Func-Development'!$AF$5:$EU$5='aggregated FIP Data Prog3'!$A29&amp;'aggregated FIP Data Prog3'!$V$1),'Feat-Func-Development'!$AF$65:$EU$65)</f>
        <v>0</v>
      </c>
      <c r="W29" s="29">
        <f>LOOKUP(2,1/('Feat-Func-Development'!$AF$4:$EU$4&amp;'Feat-Func-Development'!$AF$5:$EU$5='aggregated FIP Data Prog3'!$A29&amp;'aggregated FIP Data Prog3'!$V$1),'Feat-Func-Development'!$AF$66:$EU$66)</f>
        <v>0</v>
      </c>
      <c r="X29" s="29">
        <f>LOOKUP(2,1/('Feat-Func-Development'!$AF$4:$EU$4&amp;'Feat-Func-Development'!$AF$5:$EU$5='aggregated FIP Data Prog3'!$A29&amp;'aggregated FIP Data Prog3'!$V$1),'Feat-Func-Development'!$AF$67:$EU$67)</f>
        <v>0</v>
      </c>
      <c r="Y29" s="29">
        <f>LOOKUP(2,1/('Feat-Func-Development'!$AF$4:$EU$4&amp;'Feat-Func-Development'!$AF$5:$EU$5='aggregated FIP Data Prog3'!$A29&amp;'aggregated FIP Data Prog3'!$V$1),'Feat-Func-Development'!$AF$68:$EU$68)</f>
        <v>0</v>
      </c>
      <c r="Z29" s="29">
        <f>LOOKUP(2,1/('Feat-Func-Development'!$AF$4:$EU$4&amp;'Feat-Func-Development'!$AF$5:$EU$5='aggregated FIP Data Prog3'!$A29&amp;'aggregated FIP Data Prog3'!$V$1),'Feat-Func-Development'!$AF$69:$EU$69)</f>
        <v>0</v>
      </c>
      <c r="AA29" s="29">
        <f>LOOKUP(2,1/('Feat-Func-Development'!$AF$4:$EU$4&amp;'Feat-Func-Development'!$AF$5:$EU$5='aggregated FIP Data Prog3'!$A29&amp;'aggregated FIP Data Prog3'!$V$1),'Feat-Func-Development'!$AF$70:$EU$70)</f>
        <v>0</v>
      </c>
      <c r="AB29" s="29">
        <f>LOOKUP(2,1/('Feat-Func-Development'!$AF$4:$EU$4&amp;'Feat-Func-Development'!$AF$5:$EU$5='aggregated FIP Data Prog3'!$A29&amp;'aggregated FIP Data Prog3'!$V$1),'Feat-Func-Development'!$AF$71:$EU$71)</f>
        <v>0</v>
      </c>
      <c r="AC29" s="29">
        <f>LOOKUP(2,1/('Feat-Func-Development'!$AF$4:$EU$4&amp;'Feat-Func-Development'!$AF$5:$EU$5='aggregated FIP Data Prog3'!$A29&amp;'aggregated FIP Data Prog3'!$V$1),'Feat-Func-Development'!$AF$72:$EU$72)</f>
        <v>0</v>
      </c>
    </row>
    <row r="30" spans="1:29">
      <c r="A30" s="43">
        <f t="shared" si="9"/>
        <v>790</v>
      </c>
      <c r="B30" s="53" t="str">
        <f>IF(C30="","",HLOOKUP(C30,'Configuration | Scaling'!$E$13:$Y$23,5,FALSE))</f>
        <v/>
      </c>
      <c r="C30" s="29" t="str">
        <f>IF(COUNTIF(C$4:C29,LOOKUP(A30,'Configuration | Scaling'!$E$17:$Y$17,_GPDS__List))=0,LOOKUP(A30,'Configuration | Scaling'!$E$17:$Y$17,_GPDS__List),"")</f>
        <v/>
      </c>
      <c r="D30" s="54"/>
      <c r="E30" s="45">
        <f t="shared" si="0"/>
        <v>789</v>
      </c>
      <c r="F30" s="55" t="e">
        <f t="shared" si="1"/>
        <v>#DIV/0!</v>
      </c>
      <c r="G30" s="55" t="e">
        <f t="shared" si="2"/>
        <v>#DIV/0!</v>
      </c>
      <c r="H30" s="55" t="e">
        <f t="shared" si="3"/>
        <v>#DIV/0!</v>
      </c>
      <c r="I30" s="55" t="e">
        <f t="shared" si="4"/>
        <v>#DIV/0!</v>
      </c>
      <c r="J30" s="55" t="e">
        <f t="shared" si="5"/>
        <v>#DIV/0!</v>
      </c>
      <c r="K30" s="55" t="e">
        <f t="shared" si="6"/>
        <v>#DIV/0!</v>
      </c>
      <c r="L30" s="55" t="e">
        <f t="shared" si="7"/>
        <v>#DIV/0!</v>
      </c>
      <c r="M30" s="56" t="e">
        <f t="shared" si="8"/>
        <v>#DIV/0!</v>
      </c>
      <c r="N30" s="48">
        <f>LOOKUP(2,1/('Feat-Func-Development'!$AF$4:$EU$4&amp;'Feat-Func-Development'!$AF$5:$EU$5='aggregated FIP Data Prog3'!$A30&amp;'aggregated FIP Data Prog3'!$N$1),'Feat-Func-Development'!$AF$65:$EU$65)</f>
        <v>0</v>
      </c>
      <c r="O30" s="48">
        <f>LOOKUP(2,1/('Feat-Func-Development'!$AF$4:$EU$4&amp;'Feat-Func-Development'!$AF$5:$EU$5='aggregated FIP Data Prog3'!$A30&amp;'aggregated FIP Data Prog3'!$N$1),'Feat-Func-Development'!$AF$66:$EU$66)</f>
        <v>0</v>
      </c>
      <c r="P30" s="48">
        <f>LOOKUP(2,1/('Feat-Func-Development'!$AF$4:$EU$4&amp;'Feat-Func-Development'!$AF$5:$EU$5='aggregated FIP Data Prog3'!$A30&amp;'aggregated FIP Data Prog3'!$N$1),'Feat-Func-Development'!$AF$67:$EU$67)</f>
        <v>0</v>
      </c>
      <c r="Q30" s="48">
        <f>LOOKUP(2,1/('Feat-Func-Development'!$AF$4:$EU$4&amp;'Feat-Func-Development'!$AF$5:$EU$5='aggregated FIP Data Prog3'!$A30&amp;'aggregated FIP Data Prog3'!$N$1),'Feat-Func-Development'!$AF$68:$EU$68)</f>
        <v>0</v>
      </c>
      <c r="R30" s="48">
        <f>LOOKUP(2,1/('Feat-Func-Development'!$AF$4:$EU$4&amp;'Feat-Func-Development'!$AF$5:$EU$5='aggregated FIP Data Prog3'!$A30&amp;'aggregated FIP Data Prog3'!$N$1),'Feat-Func-Development'!$AF$69:$EU$69)</f>
        <v>0</v>
      </c>
      <c r="S30" s="48">
        <f>LOOKUP(2,1/('Feat-Func-Development'!$AF$4:$EU$4&amp;'Feat-Func-Development'!$AF$5:$EU$5='aggregated FIP Data Prog3'!$A30&amp;'aggregated FIP Data Prog3'!$N$1),'Feat-Func-Development'!$AF$70:$EU$70)</f>
        <v>0</v>
      </c>
      <c r="T30" s="48">
        <f>LOOKUP(2,1/('Feat-Func-Development'!$AF$4:$EU$4&amp;'Feat-Func-Development'!$AF$5:$EU$5='aggregated FIP Data Prog3'!$A30&amp;'aggregated FIP Data Prog3'!$N$1),'Feat-Func-Development'!$AF$71:$EU$71)</f>
        <v>0</v>
      </c>
      <c r="U30" s="48">
        <f>LOOKUP(2,1/('Feat-Func-Development'!$AF$4:$EU$4&amp;'Feat-Func-Development'!$AF$5:$EU$5='aggregated FIP Data Prog3'!$A30&amp;'aggregated FIP Data Prog3'!$N$1),'Feat-Func-Development'!$AF$72:$EU$72)</f>
        <v>0</v>
      </c>
      <c r="V30" s="29">
        <f>LOOKUP(2,1/('Feat-Func-Development'!$AF$4:$EU$4&amp;'Feat-Func-Development'!$AF$5:$EU$5='aggregated FIP Data Prog3'!$A30&amp;'aggregated FIP Data Prog3'!$V$1),'Feat-Func-Development'!$AF$65:$EU$65)</f>
        <v>0</v>
      </c>
      <c r="W30" s="29">
        <f>LOOKUP(2,1/('Feat-Func-Development'!$AF$4:$EU$4&amp;'Feat-Func-Development'!$AF$5:$EU$5='aggregated FIP Data Prog3'!$A30&amp;'aggregated FIP Data Prog3'!$V$1),'Feat-Func-Development'!$AF$66:$EU$66)</f>
        <v>0</v>
      </c>
      <c r="X30" s="29">
        <f>LOOKUP(2,1/('Feat-Func-Development'!$AF$4:$EU$4&amp;'Feat-Func-Development'!$AF$5:$EU$5='aggregated FIP Data Prog3'!$A30&amp;'aggregated FIP Data Prog3'!$V$1),'Feat-Func-Development'!$AF$67:$EU$67)</f>
        <v>0</v>
      </c>
      <c r="Y30" s="29">
        <f>LOOKUP(2,1/('Feat-Func-Development'!$AF$4:$EU$4&amp;'Feat-Func-Development'!$AF$5:$EU$5='aggregated FIP Data Prog3'!$A30&amp;'aggregated FIP Data Prog3'!$V$1),'Feat-Func-Development'!$AF$68:$EU$68)</f>
        <v>0</v>
      </c>
      <c r="Z30" s="29">
        <f>LOOKUP(2,1/('Feat-Func-Development'!$AF$4:$EU$4&amp;'Feat-Func-Development'!$AF$5:$EU$5='aggregated FIP Data Prog3'!$A30&amp;'aggregated FIP Data Prog3'!$V$1),'Feat-Func-Development'!$AF$69:$EU$69)</f>
        <v>0</v>
      </c>
      <c r="AA30" s="29">
        <f>LOOKUP(2,1/('Feat-Func-Development'!$AF$4:$EU$4&amp;'Feat-Func-Development'!$AF$5:$EU$5='aggregated FIP Data Prog3'!$A30&amp;'aggregated FIP Data Prog3'!$V$1),'Feat-Func-Development'!$AF$70:$EU$70)</f>
        <v>0</v>
      </c>
      <c r="AB30" s="29">
        <f>LOOKUP(2,1/('Feat-Func-Development'!$AF$4:$EU$4&amp;'Feat-Func-Development'!$AF$5:$EU$5='aggregated FIP Data Prog3'!$A30&amp;'aggregated FIP Data Prog3'!$V$1),'Feat-Func-Development'!$AF$71:$EU$71)</f>
        <v>0</v>
      </c>
      <c r="AC30" s="29">
        <f>LOOKUP(2,1/('Feat-Func-Development'!$AF$4:$EU$4&amp;'Feat-Func-Development'!$AF$5:$EU$5='aggregated FIP Data Prog3'!$A30&amp;'aggregated FIP Data Prog3'!$V$1),'Feat-Func-Development'!$AF$72:$EU$72)</f>
        <v>0</v>
      </c>
    </row>
    <row r="31" spans="1:29">
      <c r="A31" s="43">
        <f t="shared" si="9"/>
        <v>821</v>
      </c>
      <c r="B31" s="53">
        <f>IF(C31="","",HLOOKUP(C31,'Configuration | Scaling'!$E$13:$Y$23,5,FALSE))</f>
        <v>791</v>
      </c>
      <c r="C31" s="29" t="str">
        <f>IF(COUNTIF(C$4:C30,LOOKUP(A31,'Configuration | Scaling'!$E$17:$Y$17,_GPDS__List))=0,LOOKUP(A31,'Configuration | Scaling'!$E$17:$Y$17,_GPDS__List),"")</f>
        <v>MP1</v>
      </c>
      <c r="D31" s="54"/>
      <c r="E31" s="45">
        <f t="shared" si="0"/>
        <v>790</v>
      </c>
      <c r="F31" s="55" t="e">
        <f t="shared" si="1"/>
        <v>#DIV/0!</v>
      </c>
      <c r="G31" s="55" t="e">
        <f t="shared" si="2"/>
        <v>#DIV/0!</v>
      </c>
      <c r="H31" s="55" t="e">
        <f t="shared" si="3"/>
        <v>#DIV/0!</v>
      </c>
      <c r="I31" s="55" t="e">
        <f t="shared" si="4"/>
        <v>#DIV/0!</v>
      </c>
      <c r="J31" s="55" t="e">
        <f t="shared" si="5"/>
        <v>#DIV/0!</v>
      </c>
      <c r="K31" s="55" t="e">
        <f t="shared" si="6"/>
        <v>#DIV/0!</v>
      </c>
      <c r="L31" s="55" t="e">
        <f t="shared" si="7"/>
        <v>#DIV/0!</v>
      </c>
      <c r="M31" s="56" t="e">
        <f t="shared" si="8"/>
        <v>#DIV/0!</v>
      </c>
      <c r="N31" s="48">
        <f>LOOKUP(2,1/('Feat-Func-Development'!$AF$4:$EU$4&amp;'Feat-Func-Development'!$AF$5:$EU$5='aggregated FIP Data Prog3'!$A31&amp;'aggregated FIP Data Prog3'!$N$1),'Feat-Func-Development'!$AF$65:$EU$65)</f>
        <v>0</v>
      </c>
      <c r="O31" s="48">
        <f>LOOKUP(2,1/('Feat-Func-Development'!$AF$4:$EU$4&amp;'Feat-Func-Development'!$AF$5:$EU$5='aggregated FIP Data Prog3'!$A31&amp;'aggregated FIP Data Prog3'!$N$1),'Feat-Func-Development'!$AF$66:$EU$66)</f>
        <v>0</v>
      </c>
      <c r="P31" s="48">
        <f>LOOKUP(2,1/('Feat-Func-Development'!$AF$4:$EU$4&amp;'Feat-Func-Development'!$AF$5:$EU$5='aggregated FIP Data Prog3'!$A31&amp;'aggregated FIP Data Prog3'!$N$1),'Feat-Func-Development'!$AF$67:$EU$67)</f>
        <v>0</v>
      </c>
      <c r="Q31" s="48">
        <f>LOOKUP(2,1/('Feat-Func-Development'!$AF$4:$EU$4&amp;'Feat-Func-Development'!$AF$5:$EU$5='aggregated FIP Data Prog3'!$A31&amp;'aggregated FIP Data Prog3'!$N$1),'Feat-Func-Development'!$AF$68:$EU$68)</f>
        <v>0</v>
      </c>
      <c r="R31" s="48">
        <f>LOOKUP(2,1/('Feat-Func-Development'!$AF$4:$EU$4&amp;'Feat-Func-Development'!$AF$5:$EU$5='aggregated FIP Data Prog3'!$A31&amp;'aggregated FIP Data Prog3'!$N$1),'Feat-Func-Development'!$AF$69:$EU$69)</f>
        <v>0</v>
      </c>
      <c r="S31" s="48">
        <f>LOOKUP(2,1/('Feat-Func-Development'!$AF$4:$EU$4&amp;'Feat-Func-Development'!$AF$5:$EU$5='aggregated FIP Data Prog3'!$A31&amp;'aggregated FIP Data Prog3'!$N$1),'Feat-Func-Development'!$AF$70:$EU$70)</f>
        <v>0</v>
      </c>
      <c r="T31" s="48">
        <f>LOOKUP(2,1/('Feat-Func-Development'!$AF$4:$EU$4&amp;'Feat-Func-Development'!$AF$5:$EU$5='aggregated FIP Data Prog3'!$A31&amp;'aggregated FIP Data Prog3'!$N$1),'Feat-Func-Development'!$AF$71:$EU$71)</f>
        <v>0</v>
      </c>
      <c r="U31" s="48">
        <f>LOOKUP(2,1/('Feat-Func-Development'!$AF$4:$EU$4&amp;'Feat-Func-Development'!$AF$5:$EU$5='aggregated FIP Data Prog3'!$A31&amp;'aggregated FIP Data Prog3'!$N$1),'Feat-Func-Development'!$AF$72:$EU$72)</f>
        <v>0</v>
      </c>
      <c r="V31" s="29">
        <f>LOOKUP(2,1/('Feat-Func-Development'!$AF$4:$EU$4&amp;'Feat-Func-Development'!$AF$5:$EU$5='aggregated FIP Data Prog3'!$A31&amp;'aggregated FIP Data Prog3'!$V$1),'Feat-Func-Development'!$AF$65:$EU$65)</f>
        <v>0</v>
      </c>
      <c r="W31" s="29">
        <f>LOOKUP(2,1/('Feat-Func-Development'!$AF$4:$EU$4&amp;'Feat-Func-Development'!$AF$5:$EU$5='aggregated FIP Data Prog3'!$A31&amp;'aggregated FIP Data Prog3'!$V$1),'Feat-Func-Development'!$AF$66:$EU$66)</f>
        <v>0</v>
      </c>
      <c r="X31" s="29">
        <f>LOOKUP(2,1/('Feat-Func-Development'!$AF$4:$EU$4&amp;'Feat-Func-Development'!$AF$5:$EU$5='aggregated FIP Data Prog3'!$A31&amp;'aggregated FIP Data Prog3'!$V$1),'Feat-Func-Development'!$AF$67:$EU$67)</f>
        <v>0</v>
      </c>
      <c r="Y31" s="29">
        <f>LOOKUP(2,1/('Feat-Func-Development'!$AF$4:$EU$4&amp;'Feat-Func-Development'!$AF$5:$EU$5='aggregated FIP Data Prog3'!$A31&amp;'aggregated FIP Data Prog3'!$V$1),'Feat-Func-Development'!$AF$68:$EU$68)</f>
        <v>0</v>
      </c>
      <c r="Z31" s="29">
        <f>LOOKUP(2,1/('Feat-Func-Development'!$AF$4:$EU$4&amp;'Feat-Func-Development'!$AF$5:$EU$5='aggregated FIP Data Prog3'!$A31&amp;'aggregated FIP Data Prog3'!$V$1),'Feat-Func-Development'!$AF$69:$EU$69)</f>
        <v>0</v>
      </c>
      <c r="AA31" s="29">
        <f>LOOKUP(2,1/('Feat-Func-Development'!$AF$4:$EU$4&amp;'Feat-Func-Development'!$AF$5:$EU$5='aggregated FIP Data Prog3'!$A31&amp;'aggregated FIP Data Prog3'!$V$1),'Feat-Func-Development'!$AF$70:$EU$70)</f>
        <v>0</v>
      </c>
      <c r="AB31" s="29">
        <f>LOOKUP(2,1/('Feat-Func-Development'!$AF$4:$EU$4&amp;'Feat-Func-Development'!$AF$5:$EU$5='aggregated FIP Data Prog3'!$A31&amp;'aggregated FIP Data Prog3'!$V$1),'Feat-Func-Development'!$AF$71:$EU$71)</f>
        <v>0</v>
      </c>
      <c r="AC31" s="29">
        <f>LOOKUP(2,1/('Feat-Func-Development'!$AF$4:$EU$4&amp;'Feat-Func-Development'!$AF$5:$EU$5='aggregated FIP Data Prog3'!$A31&amp;'aggregated FIP Data Prog3'!$V$1),'Feat-Func-Development'!$AF$72:$EU$72)</f>
        <v>0</v>
      </c>
    </row>
    <row r="32" spans="1:29">
      <c r="A32" s="43">
        <f t="shared" si="9"/>
        <v>851</v>
      </c>
      <c r="B32" s="53" t="str">
        <f>IF(C32="","",HLOOKUP(C32,'Configuration | Scaling'!$E$13:$Y$23,5,FALSE))</f>
        <v/>
      </c>
      <c r="C32" s="29" t="str">
        <f>IF(COUNTIF(C$4:C31,LOOKUP(A32,'Configuration | Scaling'!$E$17:$Y$17,_GPDS__List))=0,LOOKUP(A32,'Configuration | Scaling'!$E$17:$Y$17,_GPDS__List),"")</f>
        <v/>
      </c>
      <c r="D32" s="54"/>
      <c r="E32" s="45">
        <f t="shared" si="0"/>
        <v>850</v>
      </c>
      <c r="F32" s="55" t="e">
        <f t="shared" si="1"/>
        <v>#DIV/0!</v>
      </c>
      <c r="G32" s="55" t="e">
        <f t="shared" si="2"/>
        <v>#DIV/0!</v>
      </c>
      <c r="H32" s="55" t="e">
        <f t="shared" si="3"/>
        <v>#DIV/0!</v>
      </c>
      <c r="I32" s="55" t="e">
        <f t="shared" si="4"/>
        <v>#DIV/0!</v>
      </c>
      <c r="J32" s="55" t="e">
        <f t="shared" si="5"/>
        <v>#DIV/0!</v>
      </c>
      <c r="K32" s="55" t="e">
        <f t="shared" si="6"/>
        <v>#DIV/0!</v>
      </c>
      <c r="L32" s="55" t="e">
        <f t="shared" si="7"/>
        <v>#DIV/0!</v>
      </c>
      <c r="M32" s="56" t="e">
        <f t="shared" si="8"/>
        <v>#DIV/0!</v>
      </c>
      <c r="N32" s="48">
        <f>LOOKUP(2,1/('Feat-Func-Development'!$AF$4:$EU$4&amp;'Feat-Func-Development'!$AF$5:$EU$5='aggregated FIP Data Prog3'!$A32&amp;'aggregated FIP Data Prog3'!$N$1),'Feat-Func-Development'!$AF$65:$EU$65)</f>
        <v>0</v>
      </c>
      <c r="O32" s="48">
        <f>LOOKUP(2,1/('Feat-Func-Development'!$AF$4:$EU$4&amp;'Feat-Func-Development'!$AF$5:$EU$5='aggregated FIP Data Prog3'!$A32&amp;'aggregated FIP Data Prog3'!$N$1),'Feat-Func-Development'!$AF$66:$EU$66)</f>
        <v>0</v>
      </c>
      <c r="P32" s="48">
        <f>LOOKUP(2,1/('Feat-Func-Development'!$AF$4:$EU$4&amp;'Feat-Func-Development'!$AF$5:$EU$5='aggregated FIP Data Prog3'!$A32&amp;'aggregated FIP Data Prog3'!$N$1),'Feat-Func-Development'!$AF$67:$EU$67)</f>
        <v>0</v>
      </c>
      <c r="Q32" s="48">
        <f>LOOKUP(2,1/('Feat-Func-Development'!$AF$4:$EU$4&amp;'Feat-Func-Development'!$AF$5:$EU$5='aggregated FIP Data Prog3'!$A32&amp;'aggregated FIP Data Prog3'!$N$1),'Feat-Func-Development'!$AF$68:$EU$68)</f>
        <v>0</v>
      </c>
      <c r="R32" s="48">
        <f>LOOKUP(2,1/('Feat-Func-Development'!$AF$4:$EU$4&amp;'Feat-Func-Development'!$AF$5:$EU$5='aggregated FIP Data Prog3'!$A32&amp;'aggregated FIP Data Prog3'!$N$1),'Feat-Func-Development'!$AF$69:$EU$69)</f>
        <v>0</v>
      </c>
      <c r="S32" s="48">
        <f>LOOKUP(2,1/('Feat-Func-Development'!$AF$4:$EU$4&amp;'Feat-Func-Development'!$AF$5:$EU$5='aggregated FIP Data Prog3'!$A32&amp;'aggregated FIP Data Prog3'!$N$1),'Feat-Func-Development'!$AF$70:$EU$70)</f>
        <v>0</v>
      </c>
      <c r="T32" s="48">
        <f>LOOKUP(2,1/('Feat-Func-Development'!$AF$4:$EU$4&amp;'Feat-Func-Development'!$AF$5:$EU$5='aggregated FIP Data Prog3'!$A32&amp;'aggregated FIP Data Prog3'!$N$1),'Feat-Func-Development'!$AF$71:$EU$71)</f>
        <v>0</v>
      </c>
      <c r="U32" s="48">
        <f>LOOKUP(2,1/('Feat-Func-Development'!$AF$4:$EU$4&amp;'Feat-Func-Development'!$AF$5:$EU$5='aggregated FIP Data Prog3'!$A32&amp;'aggregated FIP Data Prog3'!$N$1),'Feat-Func-Development'!$AF$72:$EU$72)</f>
        <v>0</v>
      </c>
      <c r="V32" s="29">
        <f>LOOKUP(2,1/('Feat-Func-Development'!$AF$4:$EU$4&amp;'Feat-Func-Development'!$AF$5:$EU$5='aggregated FIP Data Prog3'!$A32&amp;'aggregated FIP Data Prog3'!$V$1),'Feat-Func-Development'!$AF$65:$EU$65)</f>
        <v>0</v>
      </c>
      <c r="W32" s="29">
        <f>LOOKUP(2,1/('Feat-Func-Development'!$AF$4:$EU$4&amp;'Feat-Func-Development'!$AF$5:$EU$5='aggregated FIP Data Prog3'!$A32&amp;'aggregated FIP Data Prog3'!$V$1),'Feat-Func-Development'!$AF$66:$EU$66)</f>
        <v>0</v>
      </c>
      <c r="X32" s="29">
        <f>LOOKUP(2,1/('Feat-Func-Development'!$AF$4:$EU$4&amp;'Feat-Func-Development'!$AF$5:$EU$5='aggregated FIP Data Prog3'!$A32&amp;'aggregated FIP Data Prog3'!$V$1),'Feat-Func-Development'!$AF$67:$EU$67)</f>
        <v>0</v>
      </c>
      <c r="Y32" s="29">
        <f>LOOKUP(2,1/('Feat-Func-Development'!$AF$4:$EU$4&amp;'Feat-Func-Development'!$AF$5:$EU$5='aggregated FIP Data Prog3'!$A32&amp;'aggregated FIP Data Prog3'!$V$1),'Feat-Func-Development'!$AF$68:$EU$68)</f>
        <v>0</v>
      </c>
      <c r="Z32" s="29">
        <f>LOOKUP(2,1/('Feat-Func-Development'!$AF$4:$EU$4&amp;'Feat-Func-Development'!$AF$5:$EU$5='aggregated FIP Data Prog3'!$A32&amp;'aggregated FIP Data Prog3'!$V$1),'Feat-Func-Development'!$AF$69:$EU$69)</f>
        <v>0</v>
      </c>
      <c r="AA32" s="29">
        <f>LOOKUP(2,1/('Feat-Func-Development'!$AF$4:$EU$4&amp;'Feat-Func-Development'!$AF$5:$EU$5='aggregated FIP Data Prog3'!$A32&amp;'aggregated FIP Data Prog3'!$V$1),'Feat-Func-Development'!$AF$70:$EU$70)</f>
        <v>0</v>
      </c>
      <c r="AB32" s="29">
        <f>LOOKUP(2,1/('Feat-Func-Development'!$AF$4:$EU$4&amp;'Feat-Func-Development'!$AF$5:$EU$5='aggregated FIP Data Prog3'!$A32&amp;'aggregated FIP Data Prog3'!$V$1),'Feat-Func-Development'!$AF$71:$EU$71)</f>
        <v>0</v>
      </c>
      <c r="AC32" s="29">
        <f>LOOKUP(2,1/('Feat-Func-Development'!$AF$4:$EU$4&amp;'Feat-Func-Development'!$AF$5:$EU$5='aggregated FIP Data Prog3'!$A32&amp;'aggregated FIP Data Prog3'!$V$1),'Feat-Func-Development'!$AF$72:$EU$72)</f>
        <v>0</v>
      </c>
    </row>
    <row r="33" spans="1:29">
      <c r="A33" s="43">
        <f t="shared" si="9"/>
        <v>882</v>
      </c>
      <c r="B33" s="53" t="str">
        <f>IF(C33="","",HLOOKUP(C33,'Configuration | Scaling'!$E$13:$Y$23,5,FALSE))</f>
        <v/>
      </c>
      <c r="C33" s="29" t="str">
        <f>IF(COUNTIF(C$4:C32,LOOKUP(A33,'Configuration | Scaling'!$E$17:$Y$17,_GPDS__List))=0,LOOKUP(A33,'Configuration | Scaling'!$E$17:$Y$17,_GPDS__List),"")</f>
        <v/>
      </c>
      <c r="D33" s="54"/>
      <c r="E33" s="45">
        <f t="shared" si="0"/>
        <v>881</v>
      </c>
      <c r="F33" s="55" t="e">
        <f t="shared" si="1"/>
        <v>#DIV/0!</v>
      </c>
      <c r="G33" s="55" t="e">
        <f t="shared" si="2"/>
        <v>#DIV/0!</v>
      </c>
      <c r="H33" s="55" t="e">
        <f t="shared" si="3"/>
        <v>#DIV/0!</v>
      </c>
      <c r="I33" s="55" t="e">
        <f t="shared" si="4"/>
        <v>#DIV/0!</v>
      </c>
      <c r="J33" s="55" t="e">
        <f t="shared" si="5"/>
        <v>#DIV/0!</v>
      </c>
      <c r="K33" s="55" t="e">
        <f t="shared" si="6"/>
        <v>#DIV/0!</v>
      </c>
      <c r="L33" s="55" t="e">
        <f t="shared" si="7"/>
        <v>#DIV/0!</v>
      </c>
      <c r="M33" s="56" t="e">
        <f t="shared" si="8"/>
        <v>#DIV/0!</v>
      </c>
      <c r="N33" s="48">
        <f>LOOKUP(2,1/('Feat-Func-Development'!$AF$4:$EU$4&amp;'Feat-Func-Development'!$AF$5:$EU$5='aggregated FIP Data Prog3'!$A33&amp;'aggregated FIP Data Prog3'!$N$1),'Feat-Func-Development'!$AF$65:$EU$65)</f>
        <v>0</v>
      </c>
      <c r="O33" s="48">
        <f>LOOKUP(2,1/('Feat-Func-Development'!$AF$4:$EU$4&amp;'Feat-Func-Development'!$AF$5:$EU$5='aggregated FIP Data Prog3'!$A33&amp;'aggregated FIP Data Prog3'!$N$1),'Feat-Func-Development'!$AF$66:$EU$66)</f>
        <v>0</v>
      </c>
      <c r="P33" s="48">
        <f>LOOKUP(2,1/('Feat-Func-Development'!$AF$4:$EU$4&amp;'Feat-Func-Development'!$AF$5:$EU$5='aggregated FIP Data Prog3'!$A33&amp;'aggregated FIP Data Prog3'!$N$1),'Feat-Func-Development'!$AF$67:$EU$67)</f>
        <v>0</v>
      </c>
      <c r="Q33" s="48">
        <f>LOOKUP(2,1/('Feat-Func-Development'!$AF$4:$EU$4&amp;'Feat-Func-Development'!$AF$5:$EU$5='aggregated FIP Data Prog3'!$A33&amp;'aggregated FIP Data Prog3'!$N$1),'Feat-Func-Development'!$AF$68:$EU$68)</f>
        <v>0</v>
      </c>
      <c r="R33" s="48">
        <f>LOOKUP(2,1/('Feat-Func-Development'!$AF$4:$EU$4&amp;'Feat-Func-Development'!$AF$5:$EU$5='aggregated FIP Data Prog3'!$A33&amp;'aggregated FIP Data Prog3'!$N$1),'Feat-Func-Development'!$AF$69:$EU$69)</f>
        <v>0</v>
      </c>
      <c r="S33" s="48">
        <f>LOOKUP(2,1/('Feat-Func-Development'!$AF$4:$EU$4&amp;'Feat-Func-Development'!$AF$5:$EU$5='aggregated FIP Data Prog3'!$A33&amp;'aggregated FIP Data Prog3'!$N$1),'Feat-Func-Development'!$AF$70:$EU$70)</f>
        <v>0</v>
      </c>
      <c r="T33" s="48">
        <f>LOOKUP(2,1/('Feat-Func-Development'!$AF$4:$EU$4&amp;'Feat-Func-Development'!$AF$5:$EU$5='aggregated FIP Data Prog3'!$A33&amp;'aggregated FIP Data Prog3'!$N$1),'Feat-Func-Development'!$AF$71:$EU$71)</f>
        <v>0</v>
      </c>
      <c r="U33" s="48">
        <f>LOOKUP(2,1/('Feat-Func-Development'!$AF$4:$EU$4&amp;'Feat-Func-Development'!$AF$5:$EU$5='aggregated FIP Data Prog3'!$A33&amp;'aggregated FIP Data Prog3'!$N$1),'Feat-Func-Development'!$AF$72:$EU$72)</f>
        <v>0</v>
      </c>
      <c r="V33" s="29">
        <f>LOOKUP(2,1/('Feat-Func-Development'!$AF$4:$EU$4&amp;'Feat-Func-Development'!$AF$5:$EU$5='aggregated FIP Data Prog3'!$A33&amp;'aggregated FIP Data Prog3'!$V$1),'Feat-Func-Development'!$AF$65:$EU$65)</f>
        <v>0</v>
      </c>
      <c r="W33" s="29">
        <f>LOOKUP(2,1/('Feat-Func-Development'!$AF$4:$EU$4&amp;'Feat-Func-Development'!$AF$5:$EU$5='aggregated FIP Data Prog3'!$A33&amp;'aggregated FIP Data Prog3'!$V$1),'Feat-Func-Development'!$AF$66:$EU$66)</f>
        <v>0</v>
      </c>
      <c r="X33" s="29">
        <f>LOOKUP(2,1/('Feat-Func-Development'!$AF$4:$EU$4&amp;'Feat-Func-Development'!$AF$5:$EU$5='aggregated FIP Data Prog3'!$A33&amp;'aggregated FIP Data Prog3'!$V$1),'Feat-Func-Development'!$AF$67:$EU$67)</f>
        <v>0</v>
      </c>
      <c r="Y33" s="29">
        <f>LOOKUP(2,1/('Feat-Func-Development'!$AF$4:$EU$4&amp;'Feat-Func-Development'!$AF$5:$EU$5='aggregated FIP Data Prog3'!$A33&amp;'aggregated FIP Data Prog3'!$V$1),'Feat-Func-Development'!$AF$68:$EU$68)</f>
        <v>0</v>
      </c>
      <c r="Z33" s="29">
        <f>LOOKUP(2,1/('Feat-Func-Development'!$AF$4:$EU$4&amp;'Feat-Func-Development'!$AF$5:$EU$5='aggregated FIP Data Prog3'!$A33&amp;'aggregated FIP Data Prog3'!$V$1),'Feat-Func-Development'!$AF$69:$EU$69)</f>
        <v>0</v>
      </c>
      <c r="AA33" s="29">
        <f>LOOKUP(2,1/('Feat-Func-Development'!$AF$4:$EU$4&amp;'Feat-Func-Development'!$AF$5:$EU$5='aggregated FIP Data Prog3'!$A33&amp;'aggregated FIP Data Prog3'!$V$1),'Feat-Func-Development'!$AF$70:$EU$70)</f>
        <v>0</v>
      </c>
      <c r="AB33" s="29">
        <f>LOOKUP(2,1/('Feat-Func-Development'!$AF$4:$EU$4&amp;'Feat-Func-Development'!$AF$5:$EU$5='aggregated FIP Data Prog3'!$A33&amp;'aggregated FIP Data Prog3'!$V$1),'Feat-Func-Development'!$AF$71:$EU$71)</f>
        <v>0</v>
      </c>
      <c r="AC33" s="29">
        <f>LOOKUP(2,1/('Feat-Func-Development'!$AF$4:$EU$4&amp;'Feat-Func-Development'!$AF$5:$EU$5='aggregated FIP Data Prog3'!$A33&amp;'aggregated FIP Data Prog3'!$V$1),'Feat-Func-Development'!$AF$72:$EU$72)</f>
        <v>0</v>
      </c>
    </row>
    <row r="34" spans="1:29">
      <c r="A34" s="43">
        <f t="shared" si="9"/>
        <v>912</v>
      </c>
      <c r="B34" s="53" t="str">
        <f>IF(C34="","",HLOOKUP(C34,'Configuration | Scaling'!$E$13:$Y$23,5,FALSE))</f>
        <v/>
      </c>
      <c r="C34" s="29" t="str">
        <f>IF(COUNTIF(C$4:C33,LOOKUP(A34,'Configuration | Scaling'!$E$17:$Y$17,_GPDS__List))=0,LOOKUP(A34,'Configuration | Scaling'!$E$17:$Y$17,_GPDS__List),"")</f>
        <v/>
      </c>
      <c r="D34" s="54"/>
      <c r="E34" s="45">
        <f t="shared" si="0"/>
        <v>911</v>
      </c>
      <c r="F34" s="55" t="e">
        <f t="shared" si="1"/>
        <v>#DIV/0!</v>
      </c>
      <c r="G34" s="55" t="e">
        <f t="shared" si="2"/>
        <v>#DIV/0!</v>
      </c>
      <c r="H34" s="55" t="e">
        <f t="shared" si="3"/>
        <v>#DIV/0!</v>
      </c>
      <c r="I34" s="55" t="e">
        <f t="shared" si="4"/>
        <v>#DIV/0!</v>
      </c>
      <c r="J34" s="55" t="e">
        <f t="shared" si="5"/>
        <v>#DIV/0!</v>
      </c>
      <c r="K34" s="55" t="e">
        <f t="shared" si="6"/>
        <v>#DIV/0!</v>
      </c>
      <c r="L34" s="55" t="e">
        <f t="shared" si="7"/>
        <v>#DIV/0!</v>
      </c>
      <c r="M34" s="56" t="e">
        <f t="shared" si="8"/>
        <v>#DIV/0!</v>
      </c>
      <c r="N34" s="48">
        <f>LOOKUP(2,1/('Feat-Func-Development'!$AF$4:$EU$4&amp;'Feat-Func-Development'!$AF$5:$EU$5='aggregated FIP Data Prog3'!$A34&amp;'aggregated FIP Data Prog3'!$N$1),'Feat-Func-Development'!$AF$65:$EU$65)</f>
        <v>0</v>
      </c>
      <c r="O34" s="48">
        <f>LOOKUP(2,1/('Feat-Func-Development'!$AF$4:$EU$4&amp;'Feat-Func-Development'!$AF$5:$EU$5='aggregated FIP Data Prog3'!$A34&amp;'aggregated FIP Data Prog3'!$N$1),'Feat-Func-Development'!$AF$66:$EU$66)</f>
        <v>0</v>
      </c>
      <c r="P34" s="48">
        <f>LOOKUP(2,1/('Feat-Func-Development'!$AF$4:$EU$4&amp;'Feat-Func-Development'!$AF$5:$EU$5='aggregated FIP Data Prog3'!$A34&amp;'aggregated FIP Data Prog3'!$N$1),'Feat-Func-Development'!$AF$67:$EU$67)</f>
        <v>0</v>
      </c>
      <c r="Q34" s="48">
        <f>LOOKUP(2,1/('Feat-Func-Development'!$AF$4:$EU$4&amp;'Feat-Func-Development'!$AF$5:$EU$5='aggregated FIP Data Prog3'!$A34&amp;'aggregated FIP Data Prog3'!$N$1),'Feat-Func-Development'!$AF$68:$EU$68)</f>
        <v>0</v>
      </c>
      <c r="R34" s="48">
        <f>LOOKUP(2,1/('Feat-Func-Development'!$AF$4:$EU$4&amp;'Feat-Func-Development'!$AF$5:$EU$5='aggregated FIP Data Prog3'!$A34&amp;'aggregated FIP Data Prog3'!$N$1),'Feat-Func-Development'!$AF$69:$EU$69)</f>
        <v>0</v>
      </c>
      <c r="S34" s="48">
        <f>LOOKUP(2,1/('Feat-Func-Development'!$AF$4:$EU$4&amp;'Feat-Func-Development'!$AF$5:$EU$5='aggregated FIP Data Prog3'!$A34&amp;'aggregated FIP Data Prog3'!$N$1),'Feat-Func-Development'!$AF$70:$EU$70)</f>
        <v>0</v>
      </c>
      <c r="T34" s="48">
        <f>LOOKUP(2,1/('Feat-Func-Development'!$AF$4:$EU$4&amp;'Feat-Func-Development'!$AF$5:$EU$5='aggregated FIP Data Prog3'!$A34&amp;'aggregated FIP Data Prog3'!$N$1),'Feat-Func-Development'!$AF$71:$EU$71)</f>
        <v>0</v>
      </c>
      <c r="U34" s="48">
        <f>LOOKUP(2,1/('Feat-Func-Development'!$AF$4:$EU$4&amp;'Feat-Func-Development'!$AF$5:$EU$5='aggregated FIP Data Prog3'!$A34&amp;'aggregated FIP Data Prog3'!$N$1),'Feat-Func-Development'!$AF$72:$EU$72)</f>
        <v>0</v>
      </c>
      <c r="V34" s="29">
        <f>LOOKUP(2,1/('Feat-Func-Development'!$AF$4:$EU$4&amp;'Feat-Func-Development'!$AF$5:$EU$5='aggregated FIP Data Prog3'!$A34&amp;'aggregated FIP Data Prog3'!$V$1),'Feat-Func-Development'!$AF$65:$EU$65)</f>
        <v>0</v>
      </c>
      <c r="W34" s="29">
        <f>LOOKUP(2,1/('Feat-Func-Development'!$AF$4:$EU$4&amp;'Feat-Func-Development'!$AF$5:$EU$5='aggregated FIP Data Prog3'!$A34&amp;'aggregated FIP Data Prog3'!$V$1),'Feat-Func-Development'!$AF$66:$EU$66)</f>
        <v>0</v>
      </c>
      <c r="X34" s="29">
        <f>LOOKUP(2,1/('Feat-Func-Development'!$AF$4:$EU$4&amp;'Feat-Func-Development'!$AF$5:$EU$5='aggregated FIP Data Prog3'!$A34&amp;'aggregated FIP Data Prog3'!$V$1),'Feat-Func-Development'!$AF$67:$EU$67)</f>
        <v>0</v>
      </c>
      <c r="Y34" s="29">
        <f>LOOKUP(2,1/('Feat-Func-Development'!$AF$4:$EU$4&amp;'Feat-Func-Development'!$AF$5:$EU$5='aggregated FIP Data Prog3'!$A34&amp;'aggregated FIP Data Prog3'!$V$1),'Feat-Func-Development'!$AF$68:$EU$68)</f>
        <v>0</v>
      </c>
      <c r="Z34" s="29">
        <f>LOOKUP(2,1/('Feat-Func-Development'!$AF$4:$EU$4&amp;'Feat-Func-Development'!$AF$5:$EU$5='aggregated FIP Data Prog3'!$A34&amp;'aggregated FIP Data Prog3'!$V$1),'Feat-Func-Development'!$AF$69:$EU$69)</f>
        <v>0</v>
      </c>
      <c r="AA34" s="29">
        <f>LOOKUP(2,1/('Feat-Func-Development'!$AF$4:$EU$4&amp;'Feat-Func-Development'!$AF$5:$EU$5='aggregated FIP Data Prog3'!$A34&amp;'aggregated FIP Data Prog3'!$V$1),'Feat-Func-Development'!$AF$70:$EU$70)</f>
        <v>0</v>
      </c>
      <c r="AB34" s="29">
        <f>LOOKUP(2,1/('Feat-Func-Development'!$AF$4:$EU$4&amp;'Feat-Func-Development'!$AF$5:$EU$5='aggregated FIP Data Prog3'!$A34&amp;'aggregated FIP Data Prog3'!$V$1),'Feat-Func-Development'!$AF$71:$EU$71)</f>
        <v>0</v>
      </c>
      <c r="AC34" s="29">
        <f>LOOKUP(2,1/('Feat-Func-Development'!$AF$4:$EU$4&amp;'Feat-Func-Development'!$AF$5:$EU$5='aggregated FIP Data Prog3'!$A34&amp;'aggregated FIP Data Prog3'!$V$1),'Feat-Func-Development'!$AF$72:$EU$72)</f>
        <v>0</v>
      </c>
    </row>
    <row r="35" spans="1:29">
      <c r="A35" s="43">
        <f t="shared" si="9"/>
        <v>943</v>
      </c>
      <c r="B35" s="53" t="str">
        <f>IF(C35="","",HLOOKUP(C35,'Configuration | Scaling'!$E$13:$Y$23,5,FALSE))</f>
        <v/>
      </c>
      <c r="C35" s="29" t="str">
        <f>IF(COUNTIF(C$4:C34,LOOKUP(A35,'Configuration | Scaling'!$E$17:$Y$17,_GPDS__List))=0,LOOKUP(A35,'Configuration | Scaling'!$E$17:$Y$17,_GPDS__List),"")</f>
        <v/>
      </c>
      <c r="D35" s="54"/>
      <c r="E35" s="45">
        <f t="shared" si="0"/>
        <v>942</v>
      </c>
      <c r="F35" s="55" t="e">
        <f t="shared" si="1"/>
        <v>#DIV/0!</v>
      </c>
      <c r="G35" s="55" t="e">
        <f t="shared" si="2"/>
        <v>#DIV/0!</v>
      </c>
      <c r="H35" s="55" t="e">
        <f t="shared" si="3"/>
        <v>#DIV/0!</v>
      </c>
      <c r="I35" s="55" t="e">
        <f t="shared" si="4"/>
        <v>#DIV/0!</v>
      </c>
      <c r="J35" s="55" t="e">
        <f t="shared" si="5"/>
        <v>#DIV/0!</v>
      </c>
      <c r="K35" s="55" t="e">
        <f t="shared" si="6"/>
        <v>#DIV/0!</v>
      </c>
      <c r="L35" s="55" t="e">
        <f t="shared" si="7"/>
        <v>#DIV/0!</v>
      </c>
      <c r="M35" s="56" t="e">
        <f t="shared" si="8"/>
        <v>#DIV/0!</v>
      </c>
      <c r="N35" s="48">
        <f>LOOKUP(2,1/('Feat-Func-Development'!$AF$4:$EU$4&amp;'Feat-Func-Development'!$AF$5:$EU$5='aggregated FIP Data Prog3'!$A35&amp;'aggregated FIP Data Prog3'!$N$1),'Feat-Func-Development'!$AF$65:$EU$65)</f>
        <v>0</v>
      </c>
      <c r="O35" s="48">
        <f>LOOKUP(2,1/('Feat-Func-Development'!$AF$4:$EU$4&amp;'Feat-Func-Development'!$AF$5:$EU$5='aggregated FIP Data Prog3'!$A35&amp;'aggregated FIP Data Prog3'!$N$1),'Feat-Func-Development'!$AF$66:$EU$66)</f>
        <v>0</v>
      </c>
      <c r="P35" s="48">
        <f>LOOKUP(2,1/('Feat-Func-Development'!$AF$4:$EU$4&amp;'Feat-Func-Development'!$AF$5:$EU$5='aggregated FIP Data Prog3'!$A35&amp;'aggregated FIP Data Prog3'!$N$1),'Feat-Func-Development'!$AF$67:$EU$67)</f>
        <v>0</v>
      </c>
      <c r="Q35" s="48">
        <f>LOOKUP(2,1/('Feat-Func-Development'!$AF$4:$EU$4&amp;'Feat-Func-Development'!$AF$5:$EU$5='aggregated FIP Data Prog3'!$A35&amp;'aggregated FIP Data Prog3'!$N$1),'Feat-Func-Development'!$AF$68:$EU$68)</f>
        <v>0</v>
      </c>
      <c r="R35" s="48">
        <f>LOOKUP(2,1/('Feat-Func-Development'!$AF$4:$EU$4&amp;'Feat-Func-Development'!$AF$5:$EU$5='aggregated FIP Data Prog3'!$A35&amp;'aggregated FIP Data Prog3'!$N$1),'Feat-Func-Development'!$AF$69:$EU$69)</f>
        <v>0</v>
      </c>
      <c r="S35" s="48">
        <f>LOOKUP(2,1/('Feat-Func-Development'!$AF$4:$EU$4&amp;'Feat-Func-Development'!$AF$5:$EU$5='aggregated FIP Data Prog3'!$A35&amp;'aggregated FIP Data Prog3'!$N$1),'Feat-Func-Development'!$AF$70:$EU$70)</f>
        <v>0</v>
      </c>
      <c r="T35" s="48">
        <f>LOOKUP(2,1/('Feat-Func-Development'!$AF$4:$EU$4&amp;'Feat-Func-Development'!$AF$5:$EU$5='aggregated FIP Data Prog3'!$A35&amp;'aggregated FIP Data Prog3'!$N$1),'Feat-Func-Development'!$AF$71:$EU$71)</f>
        <v>0</v>
      </c>
      <c r="U35" s="48">
        <f>LOOKUP(2,1/('Feat-Func-Development'!$AF$4:$EU$4&amp;'Feat-Func-Development'!$AF$5:$EU$5='aggregated FIP Data Prog3'!$A35&amp;'aggregated FIP Data Prog3'!$N$1),'Feat-Func-Development'!$AF$72:$EU$72)</f>
        <v>0</v>
      </c>
      <c r="V35" s="29">
        <f>LOOKUP(2,1/('Feat-Func-Development'!$AF$4:$EU$4&amp;'Feat-Func-Development'!$AF$5:$EU$5='aggregated FIP Data Prog3'!$A35&amp;'aggregated FIP Data Prog3'!$V$1),'Feat-Func-Development'!$AF$65:$EU$65)</f>
        <v>0</v>
      </c>
      <c r="W35" s="29">
        <f>LOOKUP(2,1/('Feat-Func-Development'!$AF$4:$EU$4&amp;'Feat-Func-Development'!$AF$5:$EU$5='aggregated FIP Data Prog3'!$A35&amp;'aggregated FIP Data Prog3'!$V$1),'Feat-Func-Development'!$AF$66:$EU$66)</f>
        <v>0</v>
      </c>
      <c r="X35" s="29">
        <f>LOOKUP(2,1/('Feat-Func-Development'!$AF$4:$EU$4&amp;'Feat-Func-Development'!$AF$5:$EU$5='aggregated FIP Data Prog3'!$A35&amp;'aggregated FIP Data Prog3'!$V$1),'Feat-Func-Development'!$AF$67:$EU$67)</f>
        <v>0</v>
      </c>
      <c r="Y35" s="29">
        <f>LOOKUP(2,1/('Feat-Func-Development'!$AF$4:$EU$4&amp;'Feat-Func-Development'!$AF$5:$EU$5='aggregated FIP Data Prog3'!$A35&amp;'aggregated FIP Data Prog3'!$V$1),'Feat-Func-Development'!$AF$68:$EU$68)</f>
        <v>0</v>
      </c>
      <c r="Z35" s="29">
        <f>LOOKUP(2,1/('Feat-Func-Development'!$AF$4:$EU$4&amp;'Feat-Func-Development'!$AF$5:$EU$5='aggregated FIP Data Prog3'!$A35&amp;'aggregated FIP Data Prog3'!$V$1),'Feat-Func-Development'!$AF$69:$EU$69)</f>
        <v>0</v>
      </c>
      <c r="AA35" s="29">
        <f>LOOKUP(2,1/('Feat-Func-Development'!$AF$4:$EU$4&amp;'Feat-Func-Development'!$AF$5:$EU$5='aggregated FIP Data Prog3'!$A35&amp;'aggregated FIP Data Prog3'!$V$1),'Feat-Func-Development'!$AF$70:$EU$70)</f>
        <v>0</v>
      </c>
      <c r="AB35" s="29">
        <f>LOOKUP(2,1/('Feat-Func-Development'!$AF$4:$EU$4&amp;'Feat-Func-Development'!$AF$5:$EU$5='aggregated FIP Data Prog3'!$A35&amp;'aggregated FIP Data Prog3'!$V$1),'Feat-Func-Development'!$AF$71:$EU$71)</f>
        <v>0</v>
      </c>
      <c r="AC35" s="29">
        <f>LOOKUP(2,1/('Feat-Func-Development'!$AF$4:$EU$4&amp;'Feat-Func-Development'!$AF$5:$EU$5='aggregated FIP Data Prog3'!$A35&amp;'aggregated FIP Data Prog3'!$V$1),'Feat-Func-Development'!$AF$72:$EU$72)</f>
        <v>0</v>
      </c>
    </row>
    <row r="36" spans="1:29">
      <c r="A36" s="43">
        <f t="shared" si="9"/>
        <v>974</v>
      </c>
      <c r="B36" s="53">
        <f>IF(C36="","",HLOOKUP(C36,'Configuration | Scaling'!$E$13:$Y$23,5,FALSE))</f>
        <v>944</v>
      </c>
      <c r="C36" s="29" t="str">
        <f>IF(COUNTIF(C$4:C35,LOOKUP(A36,'Configuration | Scaling'!$E$17:$Y$17,_GPDS__List))=0,LOOKUP(A36,'Configuration | Scaling'!$E$17:$Y$17,_GPDS__List),"")</f>
        <v>MP2</v>
      </c>
      <c r="D36" s="54"/>
      <c r="E36" s="45">
        <f t="shared" si="0"/>
        <v>943</v>
      </c>
      <c r="F36" s="55" t="e">
        <f t="shared" si="1"/>
        <v>#DIV/0!</v>
      </c>
      <c r="G36" s="55" t="e">
        <f t="shared" si="2"/>
        <v>#DIV/0!</v>
      </c>
      <c r="H36" s="55" t="e">
        <f t="shared" si="3"/>
        <v>#DIV/0!</v>
      </c>
      <c r="I36" s="55" t="e">
        <f t="shared" si="4"/>
        <v>#DIV/0!</v>
      </c>
      <c r="J36" s="55" t="e">
        <f t="shared" si="5"/>
        <v>#DIV/0!</v>
      </c>
      <c r="K36" s="55" t="e">
        <f t="shared" si="6"/>
        <v>#DIV/0!</v>
      </c>
      <c r="L36" s="55" t="e">
        <f t="shared" si="7"/>
        <v>#DIV/0!</v>
      </c>
      <c r="M36" s="56" t="e">
        <f t="shared" si="8"/>
        <v>#DIV/0!</v>
      </c>
      <c r="N36" s="48">
        <f>LOOKUP(2,1/('Feat-Func-Development'!$AF$4:$EU$4&amp;'Feat-Func-Development'!$AF$5:$EU$5='aggregated FIP Data Prog3'!$A36&amp;'aggregated FIP Data Prog3'!$N$1),'Feat-Func-Development'!$AF$65:$EU$65)</f>
        <v>0</v>
      </c>
      <c r="O36" s="48">
        <f>LOOKUP(2,1/('Feat-Func-Development'!$AF$4:$EU$4&amp;'Feat-Func-Development'!$AF$5:$EU$5='aggregated FIP Data Prog3'!$A36&amp;'aggregated FIP Data Prog3'!$N$1),'Feat-Func-Development'!$AF$66:$EU$66)</f>
        <v>0</v>
      </c>
      <c r="P36" s="48">
        <f>LOOKUP(2,1/('Feat-Func-Development'!$AF$4:$EU$4&amp;'Feat-Func-Development'!$AF$5:$EU$5='aggregated FIP Data Prog3'!$A36&amp;'aggregated FIP Data Prog3'!$N$1),'Feat-Func-Development'!$AF$67:$EU$67)</f>
        <v>0</v>
      </c>
      <c r="Q36" s="48">
        <f>LOOKUP(2,1/('Feat-Func-Development'!$AF$4:$EU$4&amp;'Feat-Func-Development'!$AF$5:$EU$5='aggregated FIP Data Prog3'!$A36&amp;'aggregated FIP Data Prog3'!$N$1),'Feat-Func-Development'!$AF$68:$EU$68)</f>
        <v>0</v>
      </c>
      <c r="R36" s="48">
        <f>LOOKUP(2,1/('Feat-Func-Development'!$AF$4:$EU$4&amp;'Feat-Func-Development'!$AF$5:$EU$5='aggregated FIP Data Prog3'!$A36&amp;'aggregated FIP Data Prog3'!$N$1),'Feat-Func-Development'!$AF$69:$EU$69)</f>
        <v>0</v>
      </c>
      <c r="S36" s="48">
        <f>LOOKUP(2,1/('Feat-Func-Development'!$AF$4:$EU$4&amp;'Feat-Func-Development'!$AF$5:$EU$5='aggregated FIP Data Prog3'!$A36&amp;'aggregated FIP Data Prog3'!$N$1),'Feat-Func-Development'!$AF$70:$EU$70)</f>
        <v>0</v>
      </c>
      <c r="T36" s="48">
        <f>LOOKUP(2,1/('Feat-Func-Development'!$AF$4:$EU$4&amp;'Feat-Func-Development'!$AF$5:$EU$5='aggregated FIP Data Prog3'!$A36&amp;'aggregated FIP Data Prog3'!$N$1),'Feat-Func-Development'!$AF$71:$EU$71)</f>
        <v>0</v>
      </c>
      <c r="U36" s="48">
        <f>LOOKUP(2,1/('Feat-Func-Development'!$AF$4:$EU$4&amp;'Feat-Func-Development'!$AF$5:$EU$5='aggregated FIP Data Prog3'!$A36&amp;'aggregated FIP Data Prog3'!$N$1),'Feat-Func-Development'!$AF$72:$EU$72)</f>
        <v>0</v>
      </c>
      <c r="V36" s="29">
        <f>LOOKUP(2,1/('Feat-Func-Development'!$AF$4:$EU$4&amp;'Feat-Func-Development'!$AF$5:$EU$5='aggregated FIP Data Prog3'!$A36&amp;'aggregated FIP Data Prog3'!$V$1),'Feat-Func-Development'!$AF$65:$EU$65)</f>
        <v>0</v>
      </c>
      <c r="W36" s="29">
        <f>LOOKUP(2,1/('Feat-Func-Development'!$AF$4:$EU$4&amp;'Feat-Func-Development'!$AF$5:$EU$5='aggregated FIP Data Prog3'!$A36&amp;'aggregated FIP Data Prog3'!$V$1),'Feat-Func-Development'!$AF$66:$EU$66)</f>
        <v>0</v>
      </c>
      <c r="X36" s="29">
        <f>LOOKUP(2,1/('Feat-Func-Development'!$AF$4:$EU$4&amp;'Feat-Func-Development'!$AF$5:$EU$5='aggregated FIP Data Prog3'!$A36&amp;'aggregated FIP Data Prog3'!$V$1),'Feat-Func-Development'!$AF$67:$EU$67)</f>
        <v>0</v>
      </c>
      <c r="Y36" s="29">
        <f>LOOKUP(2,1/('Feat-Func-Development'!$AF$4:$EU$4&amp;'Feat-Func-Development'!$AF$5:$EU$5='aggregated FIP Data Prog3'!$A36&amp;'aggregated FIP Data Prog3'!$V$1),'Feat-Func-Development'!$AF$68:$EU$68)</f>
        <v>0</v>
      </c>
      <c r="Z36" s="29">
        <f>LOOKUP(2,1/('Feat-Func-Development'!$AF$4:$EU$4&amp;'Feat-Func-Development'!$AF$5:$EU$5='aggregated FIP Data Prog3'!$A36&amp;'aggregated FIP Data Prog3'!$V$1),'Feat-Func-Development'!$AF$69:$EU$69)</f>
        <v>0</v>
      </c>
      <c r="AA36" s="29">
        <f>LOOKUP(2,1/('Feat-Func-Development'!$AF$4:$EU$4&amp;'Feat-Func-Development'!$AF$5:$EU$5='aggregated FIP Data Prog3'!$A36&amp;'aggregated FIP Data Prog3'!$V$1),'Feat-Func-Development'!$AF$70:$EU$70)</f>
        <v>0</v>
      </c>
      <c r="AB36" s="29">
        <f>LOOKUP(2,1/('Feat-Func-Development'!$AF$4:$EU$4&amp;'Feat-Func-Development'!$AF$5:$EU$5='aggregated FIP Data Prog3'!$A36&amp;'aggregated FIP Data Prog3'!$V$1),'Feat-Func-Development'!$AF$71:$EU$71)</f>
        <v>0</v>
      </c>
      <c r="AC36" s="29">
        <f>LOOKUP(2,1/('Feat-Func-Development'!$AF$4:$EU$4&amp;'Feat-Func-Development'!$AF$5:$EU$5='aggregated FIP Data Prog3'!$A36&amp;'aggregated FIP Data Prog3'!$V$1),'Feat-Func-Development'!$AF$72:$EU$72)</f>
        <v>0</v>
      </c>
    </row>
    <row r="37" spans="1:29">
      <c r="A37" s="43">
        <f t="shared" si="9"/>
        <v>1004</v>
      </c>
      <c r="B37" s="53" t="str">
        <f>IF(C37="","",HLOOKUP(C37,'Configuration | Scaling'!$E$13:$Y$23,5,FALSE))</f>
        <v/>
      </c>
      <c r="C37" s="29" t="str">
        <f>IF(COUNTIF(C$4:C36,LOOKUP(A37,'Configuration | Scaling'!$E$17:$Y$17,_GPDS__List))=0,LOOKUP(A37,'Configuration | Scaling'!$E$17:$Y$17,_GPDS__List),"")</f>
        <v/>
      </c>
      <c r="D37" s="54"/>
      <c r="E37" s="45">
        <f t="shared" si="0"/>
        <v>1003</v>
      </c>
      <c r="F37" s="55" t="e">
        <f t="shared" si="1"/>
        <v>#DIV/0!</v>
      </c>
      <c r="G37" s="55" t="e">
        <f t="shared" si="2"/>
        <v>#DIV/0!</v>
      </c>
      <c r="H37" s="55" t="e">
        <f t="shared" si="3"/>
        <v>#DIV/0!</v>
      </c>
      <c r="I37" s="55" t="e">
        <f t="shared" si="4"/>
        <v>#DIV/0!</v>
      </c>
      <c r="J37" s="55" t="e">
        <f t="shared" si="5"/>
        <v>#DIV/0!</v>
      </c>
      <c r="K37" s="55" t="e">
        <f t="shared" si="6"/>
        <v>#DIV/0!</v>
      </c>
      <c r="L37" s="55" t="e">
        <f t="shared" si="7"/>
        <v>#DIV/0!</v>
      </c>
      <c r="M37" s="56" t="e">
        <f t="shared" si="8"/>
        <v>#DIV/0!</v>
      </c>
      <c r="N37" s="48">
        <f>LOOKUP(2,1/('Feat-Func-Development'!$AF$4:$EU$4&amp;'Feat-Func-Development'!$AF$5:$EU$5='aggregated FIP Data Prog3'!$A37&amp;'aggregated FIP Data Prog3'!$N$1),'Feat-Func-Development'!$AF$65:$EU$65)</f>
        <v>0</v>
      </c>
      <c r="O37" s="48">
        <f>LOOKUP(2,1/('Feat-Func-Development'!$AF$4:$EU$4&amp;'Feat-Func-Development'!$AF$5:$EU$5='aggregated FIP Data Prog3'!$A37&amp;'aggregated FIP Data Prog3'!$N$1),'Feat-Func-Development'!$AF$66:$EU$66)</f>
        <v>0</v>
      </c>
      <c r="P37" s="48">
        <f>LOOKUP(2,1/('Feat-Func-Development'!$AF$4:$EU$4&amp;'Feat-Func-Development'!$AF$5:$EU$5='aggregated FIP Data Prog3'!$A37&amp;'aggregated FIP Data Prog3'!$N$1),'Feat-Func-Development'!$AF$67:$EU$67)</f>
        <v>0</v>
      </c>
      <c r="Q37" s="48">
        <f>LOOKUP(2,1/('Feat-Func-Development'!$AF$4:$EU$4&amp;'Feat-Func-Development'!$AF$5:$EU$5='aggregated FIP Data Prog3'!$A37&amp;'aggregated FIP Data Prog3'!$N$1),'Feat-Func-Development'!$AF$68:$EU$68)</f>
        <v>0</v>
      </c>
      <c r="R37" s="48">
        <f>LOOKUP(2,1/('Feat-Func-Development'!$AF$4:$EU$4&amp;'Feat-Func-Development'!$AF$5:$EU$5='aggregated FIP Data Prog3'!$A37&amp;'aggregated FIP Data Prog3'!$N$1),'Feat-Func-Development'!$AF$69:$EU$69)</f>
        <v>0</v>
      </c>
      <c r="S37" s="48">
        <f>LOOKUP(2,1/('Feat-Func-Development'!$AF$4:$EU$4&amp;'Feat-Func-Development'!$AF$5:$EU$5='aggregated FIP Data Prog3'!$A37&amp;'aggregated FIP Data Prog3'!$N$1),'Feat-Func-Development'!$AF$70:$EU$70)</f>
        <v>0</v>
      </c>
      <c r="T37" s="48">
        <f>LOOKUP(2,1/('Feat-Func-Development'!$AF$4:$EU$4&amp;'Feat-Func-Development'!$AF$5:$EU$5='aggregated FIP Data Prog3'!$A37&amp;'aggregated FIP Data Prog3'!$N$1),'Feat-Func-Development'!$AF$71:$EU$71)</f>
        <v>0</v>
      </c>
      <c r="U37" s="48">
        <f>LOOKUP(2,1/('Feat-Func-Development'!$AF$4:$EU$4&amp;'Feat-Func-Development'!$AF$5:$EU$5='aggregated FIP Data Prog3'!$A37&amp;'aggregated FIP Data Prog3'!$N$1),'Feat-Func-Development'!$AF$72:$EU$72)</f>
        <v>0</v>
      </c>
      <c r="V37" s="29">
        <f>LOOKUP(2,1/('Feat-Func-Development'!$AF$4:$EU$4&amp;'Feat-Func-Development'!$AF$5:$EU$5='aggregated FIP Data Prog3'!$A37&amp;'aggregated FIP Data Prog3'!$V$1),'Feat-Func-Development'!$AF$65:$EU$65)</f>
        <v>0</v>
      </c>
      <c r="W37" s="29">
        <f>LOOKUP(2,1/('Feat-Func-Development'!$AF$4:$EU$4&amp;'Feat-Func-Development'!$AF$5:$EU$5='aggregated FIP Data Prog3'!$A37&amp;'aggregated FIP Data Prog3'!$V$1),'Feat-Func-Development'!$AF$66:$EU$66)</f>
        <v>0</v>
      </c>
      <c r="X37" s="29">
        <f>LOOKUP(2,1/('Feat-Func-Development'!$AF$4:$EU$4&amp;'Feat-Func-Development'!$AF$5:$EU$5='aggregated FIP Data Prog3'!$A37&amp;'aggregated FIP Data Prog3'!$V$1),'Feat-Func-Development'!$AF$67:$EU$67)</f>
        <v>0</v>
      </c>
      <c r="Y37" s="29">
        <f>LOOKUP(2,1/('Feat-Func-Development'!$AF$4:$EU$4&amp;'Feat-Func-Development'!$AF$5:$EU$5='aggregated FIP Data Prog3'!$A37&amp;'aggregated FIP Data Prog3'!$V$1),'Feat-Func-Development'!$AF$68:$EU$68)</f>
        <v>0</v>
      </c>
      <c r="Z37" s="29">
        <f>LOOKUP(2,1/('Feat-Func-Development'!$AF$4:$EU$4&amp;'Feat-Func-Development'!$AF$5:$EU$5='aggregated FIP Data Prog3'!$A37&amp;'aggregated FIP Data Prog3'!$V$1),'Feat-Func-Development'!$AF$69:$EU$69)</f>
        <v>0</v>
      </c>
      <c r="AA37" s="29">
        <f>LOOKUP(2,1/('Feat-Func-Development'!$AF$4:$EU$4&amp;'Feat-Func-Development'!$AF$5:$EU$5='aggregated FIP Data Prog3'!$A37&amp;'aggregated FIP Data Prog3'!$V$1),'Feat-Func-Development'!$AF$70:$EU$70)</f>
        <v>0</v>
      </c>
      <c r="AB37" s="29">
        <f>LOOKUP(2,1/('Feat-Func-Development'!$AF$4:$EU$4&amp;'Feat-Func-Development'!$AF$5:$EU$5='aggregated FIP Data Prog3'!$A37&amp;'aggregated FIP Data Prog3'!$V$1),'Feat-Func-Development'!$AF$71:$EU$71)</f>
        <v>0</v>
      </c>
      <c r="AC37" s="29">
        <f>LOOKUP(2,1/('Feat-Func-Development'!$AF$4:$EU$4&amp;'Feat-Func-Development'!$AF$5:$EU$5='aggregated FIP Data Prog3'!$A37&amp;'aggregated FIP Data Prog3'!$V$1),'Feat-Func-Development'!$AF$72:$EU$72)</f>
        <v>0</v>
      </c>
    </row>
    <row r="38" spans="1:29">
      <c r="A38" s="43">
        <f t="shared" si="9"/>
        <v>1035</v>
      </c>
      <c r="B38" s="53" t="str">
        <f>IF(C38="","",HLOOKUP(C38,'Configuration | Scaling'!$E$13:$Y$23,5,FALSE))</f>
        <v/>
      </c>
      <c r="C38" s="29" t="str">
        <f>IF(COUNTIF(C$4:C37,LOOKUP(A38,'Configuration | Scaling'!$E$17:$Y$17,_GPDS__List))=0,LOOKUP(A38,'Configuration | Scaling'!$E$17:$Y$17,_GPDS__List),"")</f>
        <v/>
      </c>
      <c r="D38" s="54"/>
      <c r="E38" s="45">
        <f t="shared" si="0"/>
        <v>1034</v>
      </c>
      <c r="F38" s="55" t="e">
        <f t="shared" si="1"/>
        <v>#DIV/0!</v>
      </c>
      <c r="G38" s="55" t="e">
        <f t="shared" si="2"/>
        <v>#DIV/0!</v>
      </c>
      <c r="H38" s="55" t="e">
        <f t="shared" si="3"/>
        <v>#DIV/0!</v>
      </c>
      <c r="I38" s="55" t="e">
        <f t="shared" si="4"/>
        <v>#DIV/0!</v>
      </c>
      <c r="J38" s="55" t="e">
        <f t="shared" si="5"/>
        <v>#DIV/0!</v>
      </c>
      <c r="K38" s="55" t="e">
        <f t="shared" si="6"/>
        <v>#DIV/0!</v>
      </c>
      <c r="L38" s="55" t="e">
        <f t="shared" si="7"/>
        <v>#DIV/0!</v>
      </c>
      <c r="M38" s="56" t="e">
        <f t="shared" si="8"/>
        <v>#DIV/0!</v>
      </c>
      <c r="N38" s="48">
        <f>LOOKUP(2,1/('Feat-Func-Development'!$AF$4:$EU$4&amp;'Feat-Func-Development'!$AF$5:$EU$5='aggregated FIP Data Prog3'!$A38&amp;'aggregated FIP Data Prog3'!$N$1),'Feat-Func-Development'!$AF$65:$EU$65)</f>
        <v>0</v>
      </c>
      <c r="O38" s="48">
        <f>LOOKUP(2,1/('Feat-Func-Development'!$AF$4:$EU$4&amp;'Feat-Func-Development'!$AF$5:$EU$5='aggregated FIP Data Prog3'!$A38&amp;'aggregated FIP Data Prog3'!$N$1),'Feat-Func-Development'!$AF$66:$EU$66)</f>
        <v>0</v>
      </c>
      <c r="P38" s="48">
        <f>LOOKUP(2,1/('Feat-Func-Development'!$AF$4:$EU$4&amp;'Feat-Func-Development'!$AF$5:$EU$5='aggregated FIP Data Prog3'!$A38&amp;'aggregated FIP Data Prog3'!$N$1),'Feat-Func-Development'!$AF$67:$EU$67)</f>
        <v>0</v>
      </c>
      <c r="Q38" s="48">
        <f>LOOKUP(2,1/('Feat-Func-Development'!$AF$4:$EU$4&amp;'Feat-Func-Development'!$AF$5:$EU$5='aggregated FIP Data Prog3'!$A38&amp;'aggregated FIP Data Prog3'!$N$1),'Feat-Func-Development'!$AF$68:$EU$68)</f>
        <v>0</v>
      </c>
      <c r="R38" s="48">
        <f>LOOKUP(2,1/('Feat-Func-Development'!$AF$4:$EU$4&amp;'Feat-Func-Development'!$AF$5:$EU$5='aggregated FIP Data Prog3'!$A38&amp;'aggregated FIP Data Prog3'!$N$1),'Feat-Func-Development'!$AF$69:$EU$69)</f>
        <v>0</v>
      </c>
      <c r="S38" s="48">
        <f>LOOKUP(2,1/('Feat-Func-Development'!$AF$4:$EU$4&amp;'Feat-Func-Development'!$AF$5:$EU$5='aggregated FIP Data Prog3'!$A38&amp;'aggregated FIP Data Prog3'!$N$1),'Feat-Func-Development'!$AF$70:$EU$70)</f>
        <v>0</v>
      </c>
      <c r="T38" s="48">
        <f>LOOKUP(2,1/('Feat-Func-Development'!$AF$4:$EU$4&amp;'Feat-Func-Development'!$AF$5:$EU$5='aggregated FIP Data Prog3'!$A38&amp;'aggregated FIP Data Prog3'!$N$1),'Feat-Func-Development'!$AF$71:$EU$71)</f>
        <v>0</v>
      </c>
      <c r="U38" s="48">
        <f>LOOKUP(2,1/('Feat-Func-Development'!$AF$4:$EU$4&amp;'Feat-Func-Development'!$AF$5:$EU$5='aggregated FIP Data Prog3'!$A38&amp;'aggregated FIP Data Prog3'!$N$1),'Feat-Func-Development'!$AF$72:$EU$72)</f>
        <v>0</v>
      </c>
      <c r="V38" s="29">
        <f>LOOKUP(2,1/('Feat-Func-Development'!$AF$4:$EU$4&amp;'Feat-Func-Development'!$AF$5:$EU$5='aggregated FIP Data Prog3'!$A38&amp;'aggregated FIP Data Prog3'!$V$1),'Feat-Func-Development'!$AF$65:$EU$65)</f>
        <v>0</v>
      </c>
      <c r="W38" s="29">
        <f>LOOKUP(2,1/('Feat-Func-Development'!$AF$4:$EU$4&amp;'Feat-Func-Development'!$AF$5:$EU$5='aggregated FIP Data Prog3'!$A38&amp;'aggregated FIP Data Prog3'!$V$1),'Feat-Func-Development'!$AF$66:$EU$66)</f>
        <v>0</v>
      </c>
      <c r="X38" s="29">
        <f>LOOKUP(2,1/('Feat-Func-Development'!$AF$4:$EU$4&amp;'Feat-Func-Development'!$AF$5:$EU$5='aggregated FIP Data Prog3'!$A38&amp;'aggregated FIP Data Prog3'!$V$1),'Feat-Func-Development'!$AF$67:$EU$67)</f>
        <v>0</v>
      </c>
      <c r="Y38" s="29">
        <f>LOOKUP(2,1/('Feat-Func-Development'!$AF$4:$EU$4&amp;'Feat-Func-Development'!$AF$5:$EU$5='aggregated FIP Data Prog3'!$A38&amp;'aggregated FIP Data Prog3'!$V$1),'Feat-Func-Development'!$AF$68:$EU$68)</f>
        <v>0</v>
      </c>
      <c r="Z38" s="29">
        <f>LOOKUP(2,1/('Feat-Func-Development'!$AF$4:$EU$4&amp;'Feat-Func-Development'!$AF$5:$EU$5='aggregated FIP Data Prog3'!$A38&amp;'aggregated FIP Data Prog3'!$V$1),'Feat-Func-Development'!$AF$69:$EU$69)</f>
        <v>0</v>
      </c>
      <c r="AA38" s="29">
        <f>LOOKUP(2,1/('Feat-Func-Development'!$AF$4:$EU$4&amp;'Feat-Func-Development'!$AF$5:$EU$5='aggregated FIP Data Prog3'!$A38&amp;'aggregated FIP Data Prog3'!$V$1),'Feat-Func-Development'!$AF$70:$EU$70)</f>
        <v>0</v>
      </c>
      <c r="AB38" s="29">
        <f>LOOKUP(2,1/('Feat-Func-Development'!$AF$4:$EU$4&amp;'Feat-Func-Development'!$AF$5:$EU$5='aggregated FIP Data Prog3'!$A38&amp;'aggregated FIP Data Prog3'!$V$1),'Feat-Func-Development'!$AF$71:$EU$71)</f>
        <v>0</v>
      </c>
      <c r="AC38" s="29">
        <f>LOOKUP(2,1/('Feat-Func-Development'!$AF$4:$EU$4&amp;'Feat-Func-Development'!$AF$5:$EU$5='aggregated FIP Data Prog3'!$A38&amp;'aggregated FIP Data Prog3'!$V$1),'Feat-Func-Development'!$AF$72:$EU$72)</f>
        <v>0</v>
      </c>
    </row>
    <row r="39" spans="1:29">
      <c r="A39" s="43">
        <f t="shared" si="9"/>
        <v>1065</v>
      </c>
      <c r="B39" s="53" t="str">
        <f>IF(C39="","",HLOOKUP(C39,'Configuration | Scaling'!$E$13:$Y$23,5,FALSE))</f>
        <v/>
      </c>
      <c r="C39" s="29" t="str">
        <f>IF(COUNTIF(C$4:C38,LOOKUP(A39,'Configuration | Scaling'!$E$17:$Y$17,_GPDS__List))=0,LOOKUP(A39,'Configuration | Scaling'!$E$17:$Y$17,_GPDS__List),"")</f>
        <v/>
      </c>
      <c r="D39" s="54"/>
      <c r="E39" s="45">
        <f t="shared" si="0"/>
        <v>1064</v>
      </c>
      <c r="F39" s="55" t="e">
        <f t="shared" si="1"/>
        <v>#DIV/0!</v>
      </c>
      <c r="G39" s="55" t="e">
        <f t="shared" si="2"/>
        <v>#DIV/0!</v>
      </c>
      <c r="H39" s="55" t="e">
        <f t="shared" si="3"/>
        <v>#DIV/0!</v>
      </c>
      <c r="I39" s="55" t="e">
        <f t="shared" si="4"/>
        <v>#DIV/0!</v>
      </c>
      <c r="J39" s="55" t="e">
        <f t="shared" si="5"/>
        <v>#DIV/0!</v>
      </c>
      <c r="K39" s="55" t="e">
        <f t="shared" si="6"/>
        <v>#DIV/0!</v>
      </c>
      <c r="L39" s="55" t="e">
        <f t="shared" si="7"/>
        <v>#DIV/0!</v>
      </c>
      <c r="M39" s="56" t="e">
        <f t="shared" si="8"/>
        <v>#DIV/0!</v>
      </c>
      <c r="N39" s="48">
        <f>LOOKUP(2,1/('Feat-Func-Development'!$AF$4:$EU$4&amp;'Feat-Func-Development'!$AF$5:$EU$5='aggregated FIP Data Prog3'!$A39&amp;'aggregated FIP Data Prog3'!$N$1),'Feat-Func-Development'!$AF$65:$EU$65)</f>
        <v>0</v>
      </c>
      <c r="O39" s="48">
        <f>LOOKUP(2,1/('Feat-Func-Development'!$AF$4:$EU$4&amp;'Feat-Func-Development'!$AF$5:$EU$5='aggregated FIP Data Prog3'!$A39&amp;'aggregated FIP Data Prog3'!$N$1),'Feat-Func-Development'!$AF$66:$EU$66)</f>
        <v>0</v>
      </c>
      <c r="P39" s="48">
        <f>LOOKUP(2,1/('Feat-Func-Development'!$AF$4:$EU$4&amp;'Feat-Func-Development'!$AF$5:$EU$5='aggregated FIP Data Prog3'!$A39&amp;'aggregated FIP Data Prog3'!$N$1),'Feat-Func-Development'!$AF$67:$EU$67)</f>
        <v>0</v>
      </c>
      <c r="Q39" s="48">
        <f>LOOKUP(2,1/('Feat-Func-Development'!$AF$4:$EU$4&amp;'Feat-Func-Development'!$AF$5:$EU$5='aggregated FIP Data Prog3'!$A39&amp;'aggregated FIP Data Prog3'!$N$1),'Feat-Func-Development'!$AF$68:$EU$68)</f>
        <v>0</v>
      </c>
      <c r="R39" s="48">
        <f>LOOKUP(2,1/('Feat-Func-Development'!$AF$4:$EU$4&amp;'Feat-Func-Development'!$AF$5:$EU$5='aggregated FIP Data Prog3'!$A39&amp;'aggregated FIP Data Prog3'!$N$1),'Feat-Func-Development'!$AF$69:$EU$69)</f>
        <v>0</v>
      </c>
      <c r="S39" s="48">
        <f>LOOKUP(2,1/('Feat-Func-Development'!$AF$4:$EU$4&amp;'Feat-Func-Development'!$AF$5:$EU$5='aggregated FIP Data Prog3'!$A39&amp;'aggregated FIP Data Prog3'!$N$1),'Feat-Func-Development'!$AF$70:$EU$70)</f>
        <v>0</v>
      </c>
      <c r="T39" s="48">
        <f>LOOKUP(2,1/('Feat-Func-Development'!$AF$4:$EU$4&amp;'Feat-Func-Development'!$AF$5:$EU$5='aggregated FIP Data Prog3'!$A39&amp;'aggregated FIP Data Prog3'!$N$1),'Feat-Func-Development'!$AF$71:$EU$71)</f>
        <v>0</v>
      </c>
      <c r="U39" s="48">
        <f>LOOKUP(2,1/('Feat-Func-Development'!$AF$4:$EU$4&amp;'Feat-Func-Development'!$AF$5:$EU$5='aggregated FIP Data Prog3'!$A39&amp;'aggregated FIP Data Prog3'!$N$1),'Feat-Func-Development'!$AF$72:$EU$72)</f>
        <v>0</v>
      </c>
      <c r="V39" s="29">
        <f>LOOKUP(2,1/('Feat-Func-Development'!$AF$4:$EU$4&amp;'Feat-Func-Development'!$AF$5:$EU$5='aggregated FIP Data Prog3'!$A39&amp;'aggregated FIP Data Prog3'!$V$1),'Feat-Func-Development'!$AF$65:$EU$65)</f>
        <v>0</v>
      </c>
      <c r="W39" s="29">
        <f>LOOKUP(2,1/('Feat-Func-Development'!$AF$4:$EU$4&amp;'Feat-Func-Development'!$AF$5:$EU$5='aggregated FIP Data Prog3'!$A39&amp;'aggregated FIP Data Prog3'!$V$1),'Feat-Func-Development'!$AF$66:$EU$66)</f>
        <v>0</v>
      </c>
      <c r="X39" s="29">
        <f>LOOKUP(2,1/('Feat-Func-Development'!$AF$4:$EU$4&amp;'Feat-Func-Development'!$AF$5:$EU$5='aggregated FIP Data Prog3'!$A39&amp;'aggregated FIP Data Prog3'!$V$1),'Feat-Func-Development'!$AF$67:$EU$67)</f>
        <v>0</v>
      </c>
      <c r="Y39" s="29">
        <f>LOOKUP(2,1/('Feat-Func-Development'!$AF$4:$EU$4&amp;'Feat-Func-Development'!$AF$5:$EU$5='aggregated FIP Data Prog3'!$A39&amp;'aggregated FIP Data Prog3'!$V$1),'Feat-Func-Development'!$AF$68:$EU$68)</f>
        <v>0</v>
      </c>
      <c r="Z39" s="29">
        <f>LOOKUP(2,1/('Feat-Func-Development'!$AF$4:$EU$4&amp;'Feat-Func-Development'!$AF$5:$EU$5='aggregated FIP Data Prog3'!$A39&amp;'aggregated FIP Data Prog3'!$V$1),'Feat-Func-Development'!$AF$69:$EU$69)</f>
        <v>0</v>
      </c>
      <c r="AA39" s="29">
        <f>LOOKUP(2,1/('Feat-Func-Development'!$AF$4:$EU$4&amp;'Feat-Func-Development'!$AF$5:$EU$5='aggregated FIP Data Prog3'!$A39&amp;'aggregated FIP Data Prog3'!$V$1),'Feat-Func-Development'!$AF$70:$EU$70)</f>
        <v>0</v>
      </c>
      <c r="AB39" s="29">
        <f>LOOKUP(2,1/('Feat-Func-Development'!$AF$4:$EU$4&amp;'Feat-Func-Development'!$AF$5:$EU$5='aggregated FIP Data Prog3'!$A39&amp;'aggregated FIP Data Prog3'!$V$1),'Feat-Func-Development'!$AF$71:$EU$71)</f>
        <v>0</v>
      </c>
      <c r="AC39" s="29">
        <f>LOOKUP(2,1/('Feat-Func-Development'!$AF$4:$EU$4&amp;'Feat-Func-Development'!$AF$5:$EU$5='aggregated FIP Data Prog3'!$A39&amp;'aggregated FIP Data Prog3'!$V$1),'Feat-Func-Development'!$AF$72:$EU$72)</f>
        <v>0</v>
      </c>
    </row>
    <row r="40" spans="1:29">
      <c r="A40" s="43">
        <f t="shared" si="9"/>
        <v>1096</v>
      </c>
      <c r="B40" s="53" t="str">
        <f>IF(C40="","",HLOOKUP(C40,'Configuration | Scaling'!$E$13:$Y$23,5,FALSE))</f>
        <v/>
      </c>
      <c r="C40" s="29" t="str">
        <f>IF(COUNTIF(C$4:C39,LOOKUP(A40,'Configuration | Scaling'!$E$17:$Y$17,_GPDS__List))=0,LOOKUP(A40,'Configuration | Scaling'!$E$17:$Y$17,_GPDS__List),"")</f>
        <v/>
      </c>
      <c r="D40" s="54"/>
      <c r="E40" s="45">
        <f t="shared" si="0"/>
        <v>1095</v>
      </c>
      <c r="F40" s="55" t="e">
        <f t="shared" si="1"/>
        <v>#DIV/0!</v>
      </c>
      <c r="G40" s="55" t="e">
        <f t="shared" si="2"/>
        <v>#DIV/0!</v>
      </c>
      <c r="H40" s="55" t="e">
        <f t="shared" si="3"/>
        <v>#DIV/0!</v>
      </c>
      <c r="I40" s="55" t="e">
        <f t="shared" si="4"/>
        <v>#DIV/0!</v>
      </c>
      <c r="J40" s="55" t="e">
        <f t="shared" si="5"/>
        <v>#DIV/0!</v>
      </c>
      <c r="K40" s="55" t="e">
        <f t="shared" si="6"/>
        <v>#DIV/0!</v>
      </c>
      <c r="L40" s="55" t="e">
        <f t="shared" si="7"/>
        <v>#DIV/0!</v>
      </c>
      <c r="M40" s="56" t="e">
        <f t="shared" si="8"/>
        <v>#DIV/0!</v>
      </c>
      <c r="N40" s="48">
        <f>LOOKUP(2,1/('Feat-Func-Development'!$AF$4:$EU$4&amp;'Feat-Func-Development'!$AF$5:$EU$5='aggregated FIP Data Prog3'!$A40&amp;'aggregated FIP Data Prog3'!$N$1),'Feat-Func-Development'!$AF$65:$EU$65)</f>
        <v>0</v>
      </c>
      <c r="O40" s="48">
        <f>LOOKUP(2,1/('Feat-Func-Development'!$AF$4:$EU$4&amp;'Feat-Func-Development'!$AF$5:$EU$5='aggregated FIP Data Prog3'!$A40&amp;'aggregated FIP Data Prog3'!$N$1),'Feat-Func-Development'!$AF$66:$EU$66)</f>
        <v>0</v>
      </c>
      <c r="P40" s="48">
        <f>LOOKUP(2,1/('Feat-Func-Development'!$AF$4:$EU$4&amp;'Feat-Func-Development'!$AF$5:$EU$5='aggregated FIP Data Prog3'!$A40&amp;'aggregated FIP Data Prog3'!$N$1),'Feat-Func-Development'!$AF$67:$EU$67)</f>
        <v>0</v>
      </c>
      <c r="Q40" s="48">
        <f>LOOKUP(2,1/('Feat-Func-Development'!$AF$4:$EU$4&amp;'Feat-Func-Development'!$AF$5:$EU$5='aggregated FIP Data Prog3'!$A40&amp;'aggregated FIP Data Prog3'!$N$1),'Feat-Func-Development'!$AF$68:$EU$68)</f>
        <v>0</v>
      </c>
      <c r="R40" s="48">
        <f>LOOKUP(2,1/('Feat-Func-Development'!$AF$4:$EU$4&amp;'Feat-Func-Development'!$AF$5:$EU$5='aggregated FIP Data Prog3'!$A40&amp;'aggregated FIP Data Prog3'!$N$1),'Feat-Func-Development'!$AF$69:$EU$69)</f>
        <v>0</v>
      </c>
      <c r="S40" s="48">
        <f>LOOKUP(2,1/('Feat-Func-Development'!$AF$4:$EU$4&amp;'Feat-Func-Development'!$AF$5:$EU$5='aggregated FIP Data Prog3'!$A40&amp;'aggregated FIP Data Prog3'!$N$1),'Feat-Func-Development'!$AF$70:$EU$70)</f>
        <v>0</v>
      </c>
      <c r="T40" s="48">
        <f>LOOKUP(2,1/('Feat-Func-Development'!$AF$4:$EU$4&amp;'Feat-Func-Development'!$AF$5:$EU$5='aggregated FIP Data Prog3'!$A40&amp;'aggregated FIP Data Prog3'!$N$1),'Feat-Func-Development'!$AF$71:$EU$71)</f>
        <v>0</v>
      </c>
      <c r="U40" s="48">
        <f>LOOKUP(2,1/('Feat-Func-Development'!$AF$4:$EU$4&amp;'Feat-Func-Development'!$AF$5:$EU$5='aggregated FIP Data Prog3'!$A40&amp;'aggregated FIP Data Prog3'!$N$1),'Feat-Func-Development'!$AF$72:$EU$72)</f>
        <v>0</v>
      </c>
      <c r="V40" s="29">
        <f>LOOKUP(2,1/('Feat-Func-Development'!$AF$4:$EU$4&amp;'Feat-Func-Development'!$AF$5:$EU$5='aggregated FIP Data Prog3'!$A40&amp;'aggregated FIP Data Prog3'!$V$1),'Feat-Func-Development'!$AF$65:$EU$65)</f>
        <v>0</v>
      </c>
      <c r="W40" s="29">
        <f>LOOKUP(2,1/('Feat-Func-Development'!$AF$4:$EU$4&amp;'Feat-Func-Development'!$AF$5:$EU$5='aggregated FIP Data Prog3'!$A40&amp;'aggregated FIP Data Prog3'!$V$1),'Feat-Func-Development'!$AF$66:$EU$66)</f>
        <v>0</v>
      </c>
      <c r="X40" s="29">
        <f>LOOKUP(2,1/('Feat-Func-Development'!$AF$4:$EU$4&amp;'Feat-Func-Development'!$AF$5:$EU$5='aggregated FIP Data Prog3'!$A40&amp;'aggregated FIP Data Prog3'!$V$1),'Feat-Func-Development'!$AF$67:$EU$67)</f>
        <v>0</v>
      </c>
      <c r="Y40" s="29">
        <f>LOOKUP(2,1/('Feat-Func-Development'!$AF$4:$EU$4&amp;'Feat-Func-Development'!$AF$5:$EU$5='aggregated FIP Data Prog3'!$A40&amp;'aggregated FIP Data Prog3'!$V$1),'Feat-Func-Development'!$AF$68:$EU$68)</f>
        <v>0</v>
      </c>
      <c r="Z40" s="29">
        <f>LOOKUP(2,1/('Feat-Func-Development'!$AF$4:$EU$4&amp;'Feat-Func-Development'!$AF$5:$EU$5='aggregated FIP Data Prog3'!$A40&amp;'aggregated FIP Data Prog3'!$V$1),'Feat-Func-Development'!$AF$69:$EU$69)</f>
        <v>0</v>
      </c>
      <c r="AA40" s="29">
        <f>LOOKUP(2,1/('Feat-Func-Development'!$AF$4:$EU$4&amp;'Feat-Func-Development'!$AF$5:$EU$5='aggregated FIP Data Prog3'!$A40&amp;'aggregated FIP Data Prog3'!$V$1),'Feat-Func-Development'!$AF$70:$EU$70)</f>
        <v>0</v>
      </c>
      <c r="AB40" s="29">
        <f>LOOKUP(2,1/('Feat-Func-Development'!$AF$4:$EU$4&amp;'Feat-Func-Development'!$AF$5:$EU$5='aggregated FIP Data Prog3'!$A40&amp;'aggregated FIP Data Prog3'!$V$1),'Feat-Func-Development'!$AF$71:$EU$71)</f>
        <v>0</v>
      </c>
      <c r="AC40" s="29">
        <f>LOOKUP(2,1/('Feat-Func-Development'!$AF$4:$EU$4&amp;'Feat-Func-Development'!$AF$5:$EU$5='aggregated FIP Data Prog3'!$A40&amp;'aggregated FIP Data Prog3'!$V$1),'Feat-Func-Development'!$AF$72:$EU$72)</f>
        <v>0</v>
      </c>
    </row>
    <row r="41" spans="1:29">
      <c r="A41" s="43">
        <f t="shared" si="9"/>
        <v>1127</v>
      </c>
      <c r="B41" s="53" t="str">
        <f>IF(C41="","",HLOOKUP(C41,'Configuration | Scaling'!$E$13:$Y$23,5,FALSE))</f>
        <v/>
      </c>
      <c r="C41" s="29" t="str">
        <f>IF(COUNTIF(C$4:C40,LOOKUP(A41,'Configuration | Scaling'!$E$17:$Y$17,_GPDS__List))=0,LOOKUP(A41,'Configuration | Scaling'!$E$17:$Y$17,_GPDS__List),"")</f>
        <v/>
      </c>
      <c r="D41" s="54"/>
      <c r="E41" s="45">
        <f t="shared" si="0"/>
        <v>1126</v>
      </c>
      <c r="F41" s="55" t="e">
        <f t="shared" si="1"/>
        <v>#DIV/0!</v>
      </c>
      <c r="G41" s="55" t="e">
        <f t="shared" si="2"/>
        <v>#DIV/0!</v>
      </c>
      <c r="H41" s="55" t="e">
        <f t="shared" si="3"/>
        <v>#DIV/0!</v>
      </c>
      <c r="I41" s="55" t="e">
        <f t="shared" si="4"/>
        <v>#DIV/0!</v>
      </c>
      <c r="J41" s="55" t="e">
        <f t="shared" si="5"/>
        <v>#DIV/0!</v>
      </c>
      <c r="K41" s="55" t="e">
        <f t="shared" si="6"/>
        <v>#DIV/0!</v>
      </c>
      <c r="L41" s="55" t="e">
        <f t="shared" si="7"/>
        <v>#DIV/0!</v>
      </c>
      <c r="M41" s="56" t="e">
        <f t="shared" si="8"/>
        <v>#DIV/0!</v>
      </c>
      <c r="N41" s="48">
        <f>LOOKUP(2,1/('Feat-Func-Development'!$AF$4:$EU$4&amp;'Feat-Func-Development'!$AF$5:$EU$5='aggregated FIP Data Prog3'!$A41&amp;'aggregated FIP Data Prog3'!$N$1),'Feat-Func-Development'!$AF$65:$EU$65)</f>
        <v>0</v>
      </c>
      <c r="O41" s="48">
        <f>LOOKUP(2,1/('Feat-Func-Development'!$AF$4:$EU$4&amp;'Feat-Func-Development'!$AF$5:$EU$5='aggregated FIP Data Prog3'!$A41&amp;'aggregated FIP Data Prog3'!$N$1),'Feat-Func-Development'!$AF$66:$EU$66)</f>
        <v>0</v>
      </c>
      <c r="P41" s="48">
        <f>LOOKUP(2,1/('Feat-Func-Development'!$AF$4:$EU$4&amp;'Feat-Func-Development'!$AF$5:$EU$5='aggregated FIP Data Prog3'!$A41&amp;'aggregated FIP Data Prog3'!$N$1),'Feat-Func-Development'!$AF$67:$EU$67)</f>
        <v>0</v>
      </c>
      <c r="Q41" s="48">
        <f>LOOKUP(2,1/('Feat-Func-Development'!$AF$4:$EU$4&amp;'Feat-Func-Development'!$AF$5:$EU$5='aggregated FIP Data Prog3'!$A41&amp;'aggregated FIP Data Prog3'!$N$1),'Feat-Func-Development'!$AF$68:$EU$68)</f>
        <v>0</v>
      </c>
      <c r="R41" s="48">
        <f>LOOKUP(2,1/('Feat-Func-Development'!$AF$4:$EU$4&amp;'Feat-Func-Development'!$AF$5:$EU$5='aggregated FIP Data Prog3'!$A41&amp;'aggregated FIP Data Prog3'!$N$1),'Feat-Func-Development'!$AF$69:$EU$69)</f>
        <v>0</v>
      </c>
      <c r="S41" s="48">
        <f>LOOKUP(2,1/('Feat-Func-Development'!$AF$4:$EU$4&amp;'Feat-Func-Development'!$AF$5:$EU$5='aggregated FIP Data Prog3'!$A41&amp;'aggregated FIP Data Prog3'!$N$1),'Feat-Func-Development'!$AF$70:$EU$70)</f>
        <v>0</v>
      </c>
      <c r="T41" s="48">
        <f>LOOKUP(2,1/('Feat-Func-Development'!$AF$4:$EU$4&amp;'Feat-Func-Development'!$AF$5:$EU$5='aggregated FIP Data Prog3'!$A41&amp;'aggregated FIP Data Prog3'!$N$1),'Feat-Func-Development'!$AF$71:$EU$71)</f>
        <v>0</v>
      </c>
      <c r="U41" s="48">
        <f>LOOKUP(2,1/('Feat-Func-Development'!$AF$4:$EU$4&amp;'Feat-Func-Development'!$AF$5:$EU$5='aggregated FIP Data Prog3'!$A41&amp;'aggregated FIP Data Prog3'!$N$1),'Feat-Func-Development'!$AF$72:$EU$72)</f>
        <v>0</v>
      </c>
      <c r="V41" s="29">
        <f>LOOKUP(2,1/('Feat-Func-Development'!$AF$4:$EU$4&amp;'Feat-Func-Development'!$AF$5:$EU$5='aggregated FIP Data Prog3'!$A41&amp;'aggregated FIP Data Prog3'!$V$1),'Feat-Func-Development'!$AF$65:$EU$65)</f>
        <v>0</v>
      </c>
      <c r="W41" s="29">
        <f>LOOKUP(2,1/('Feat-Func-Development'!$AF$4:$EU$4&amp;'Feat-Func-Development'!$AF$5:$EU$5='aggregated FIP Data Prog3'!$A41&amp;'aggregated FIP Data Prog3'!$V$1),'Feat-Func-Development'!$AF$66:$EU$66)</f>
        <v>0</v>
      </c>
      <c r="X41" s="29">
        <f>LOOKUP(2,1/('Feat-Func-Development'!$AF$4:$EU$4&amp;'Feat-Func-Development'!$AF$5:$EU$5='aggregated FIP Data Prog3'!$A41&amp;'aggregated FIP Data Prog3'!$V$1),'Feat-Func-Development'!$AF$67:$EU$67)</f>
        <v>0</v>
      </c>
      <c r="Y41" s="29">
        <f>LOOKUP(2,1/('Feat-Func-Development'!$AF$4:$EU$4&amp;'Feat-Func-Development'!$AF$5:$EU$5='aggregated FIP Data Prog3'!$A41&amp;'aggregated FIP Data Prog3'!$V$1),'Feat-Func-Development'!$AF$68:$EU$68)</f>
        <v>0</v>
      </c>
      <c r="Z41" s="29">
        <f>LOOKUP(2,1/('Feat-Func-Development'!$AF$4:$EU$4&amp;'Feat-Func-Development'!$AF$5:$EU$5='aggregated FIP Data Prog3'!$A41&amp;'aggregated FIP Data Prog3'!$V$1),'Feat-Func-Development'!$AF$69:$EU$69)</f>
        <v>0</v>
      </c>
      <c r="AA41" s="29">
        <f>LOOKUP(2,1/('Feat-Func-Development'!$AF$4:$EU$4&amp;'Feat-Func-Development'!$AF$5:$EU$5='aggregated FIP Data Prog3'!$A41&amp;'aggregated FIP Data Prog3'!$V$1),'Feat-Func-Development'!$AF$70:$EU$70)</f>
        <v>0</v>
      </c>
      <c r="AB41" s="29">
        <f>LOOKUP(2,1/('Feat-Func-Development'!$AF$4:$EU$4&amp;'Feat-Func-Development'!$AF$5:$EU$5='aggregated FIP Data Prog3'!$A41&amp;'aggregated FIP Data Prog3'!$V$1),'Feat-Func-Development'!$AF$71:$EU$71)</f>
        <v>0</v>
      </c>
      <c r="AC41" s="29">
        <f>LOOKUP(2,1/('Feat-Func-Development'!$AF$4:$EU$4&amp;'Feat-Func-Development'!$AF$5:$EU$5='aggregated FIP Data Prog3'!$A41&amp;'aggregated FIP Data Prog3'!$V$1),'Feat-Func-Development'!$AF$72:$EU$72)</f>
        <v>0</v>
      </c>
    </row>
    <row r="42" spans="1:29">
      <c r="A42" s="43">
        <f t="shared" si="9"/>
        <v>1155</v>
      </c>
      <c r="B42" s="53" t="str">
        <f>IF(C42="","",HLOOKUP(C42,'Configuration | Scaling'!$E$13:$Y$23,5,FALSE))</f>
        <v/>
      </c>
      <c r="C42" s="29" t="str">
        <f>IF(COUNTIF(C$4:C41,LOOKUP(A42,'Configuration | Scaling'!$E$17:$Y$17,_GPDS__List))=0,LOOKUP(A42,'Configuration | Scaling'!$E$17:$Y$17,_GPDS__List),"")</f>
        <v/>
      </c>
      <c r="D42" s="54"/>
      <c r="E42" s="45">
        <f t="shared" si="0"/>
        <v>1154</v>
      </c>
      <c r="F42" s="55" t="e">
        <f t="shared" si="1"/>
        <v>#DIV/0!</v>
      </c>
      <c r="G42" s="55" t="e">
        <f t="shared" si="2"/>
        <v>#DIV/0!</v>
      </c>
      <c r="H42" s="55" t="e">
        <f t="shared" si="3"/>
        <v>#DIV/0!</v>
      </c>
      <c r="I42" s="55" t="e">
        <f t="shared" si="4"/>
        <v>#DIV/0!</v>
      </c>
      <c r="J42" s="55" t="e">
        <f t="shared" si="5"/>
        <v>#DIV/0!</v>
      </c>
      <c r="K42" s="55" t="e">
        <f t="shared" si="6"/>
        <v>#DIV/0!</v>
      </c>
      <c r="L42" s="55" t="e">
        <f t="shared" si="7"/>
        <v>#DIV/0!</v>
      </c>
      <c r="M42" s="56" t="e">
        <f t="shared" si="8"/>
        <v>#DIV/0!</v>
      </c>
      <c r="N42" s="48">
        <f>LOOKUP(2,1/('Feat-Func-Development'!$AF$4:$EU$4&amp;'Feat-Func-Development'!$AF$5:$EU$5='aggregated FIP Data Prog3'!$A42&amp;'aggregated FIP Data Prog3'!$N$1),'Feat-Func-Development'!$AF$65:$EU$65)</f>
        <v>0</v>
      </c>
      <c r="O42" s="48">
        <f>LOOKUP(2,1/('Feat-Func-Development'!$AF$4:$EU$4&amp;'Feat-Func-Development'!$AF$5:$EU$5='aggregated FIP Data Prog3'!$A42&amp;'aggregated FIP Data Prog3'!$N$1),'Feat-Func-Development'!$AF$66:$EU$66)</f>
        <v>0</v>
      </c>
      <c r="P42" s="48">
        <f>LOOKUP(2,1/('Feat-Func-Development'!$AF$4:$EU$4&amp;'Feat-Func-Development'!$AF$5:$EU$5='aggregated FIP Data Prog3'!$A42&amp;'aggregated FIP Data Prog3'!$N$1),'Feat-Func-Development'!$AF$67:$EU$67)</f>
        <v>0</v>
      </c>
      <c r="Q42" s="48">
        <f>LOOKUP(2,1/('Feat-Func-Development'!$AF$4:$EU$4&amp;'Feat-Func-Development'!$AF$5:$EU$5='aggregated FIP Data Prog3'!$A42&amp;'aggregated FIP Data Prog3'!$N$1),'Feat-Func-Development'!$AF$68:$EU$68)</f>
        <v>0</v>
      </c>
      <c r="R42" s="48">
        <f>LOOKUP(2,1/('Feat-Func-Development'!$AF$4:$EU$4&amp;'Feat-Func-Development'!$AF$5:$EU$5='aggregated FIP Data Prog3'!$A42&amp;'aggregated FIP Data Prog3'!$N$1),'Feat-Func-Development'!$AF$69:$EU$69)</f>
        <v>0</v>
      </c>
      <c r="S42" s="48">
        <f>LOOKUP(2,1/('Feat-Func-Development'!$AF$4:$EU$4&amp;'Feat-Func-Development'!$AF$5:$EU$5='aggregated FIP Data Prog3'!$A42&amp;'aggregated FIP Data Prog3'!$N$1),'Feat-Func-Development'!$AF$70:$EU$70)</f>
        <v>0</v>
      </c>
      <c r="T42" s="48">
        <f>LOOKUP(2,1/('Feat-Func-Development'!$AF$4:$EU$4&amp;'Feat-Func-Development'!$AF$5:$EU$5='aggregated FIP Data Prog3'!$A42&amp;'aggregated FIP Data Prog3'!$N$1),'Feat-Func-Development'!$AF$71:$EU$71)</f>
        <v>0</v>
      </c>
      <c r="U42" s="48">
        <f>LOOKUP(2,1/('Feat-Func-Development'!$AF$4:$EU$4&amp;'Feat-Func-Development'!$AF$5:$EU$5='aggregated FIP Data Prog3'!$A42&amp;'aggregated FIP Data Prog3'!$N$1),'Feat-Func-Development'!$AF$72:$EU$72)</f>
        <v>0</v>
      </c>
      <c r="V42" s="29">
        <f>LOOKUP(2,1/('Feat-Func-Development'!$AF$4:$EU$4&amp;'Feat-Func-Development'!$AF$5:$EU$5='aggregated FIP Data Prog3'!$A42&amp;'aggregated FIP Data Prog3'!$V$1),'Feat-Func-Development'!$AF$65:$EU$65)</f>
        <v>0</v>
      </c>
      <c r="W42" s="29">
        <f>LOOKUP(2,1/('Feat-Func-Development'!$AF$4:$EU$4&amp;'Feat-Func-Development'!$AF$5:$EU$5='aggregated FIP Data Prog3'!$A42&amp;'aggregated FIP Data Prog3'!$V$1),'Feat-Func-Development'!$AF$66:$EU$66)</f>
        <v>0</v>
      </c>
      <c r="X42" s="29">
        <f>LOOKUP(2,1/('Feat-Func-Development'!$AF$4:$EU$4&amp;'Feat-Func-Development'!$AF$5:$EU$5='aggregated FIP Data Prog3'!$A42&amp;'aggregated FIP Data Prog3'!$V$1),'Feat-Func-Development'!$AF$67:$EU$67)</f>
        <v>0</v>
      </c>
      <c r="Y42" s="29">
        <f>LOOKUP(2,1/('Feat-Func-Development'!$AF$4:$EU$4&amp;'Feat-Func-Development'!$AF$5:$EU$5='aggregated FIP Data Prog3'!$A42&amp;'aggregated FIP Data Prog3'!$V$1),'Feat-Func-Development'!$AF$68:$EU$68)</f>
        <v>0</v>
      </c>
      <c r="Z42" s="29">
        <f>LOOKUP(2,1/('Feat-Func-Development'!$AF$4:$EU$4&amp;'Feat-Func-Development'!$AF$5:$EU$5='aggregated FIP Data Prog3'!$A42&amp;'aggregated FIP Data Prog3'!$V$1),'Feat-Func-Development'!$AF$69:$EU$69)</f>
        <v>0</v>
      </c>
      <c r="AA42" s="29">
        <f>LOOKUP(2,1/('Feat-Func-Development'!$AF$4:$EU$4&amp;'Feat-Func-Development'!$AF$5:$EU$5='aggregated FIP Data Prog3'!$A42&amp;'aggregated FIP Data Prog3'!$V$1),'Feat-Func-Development'!$AF$70:$EU$70)</f>
        <v>0</v>
      </c>
      <c r="AB42" s="29">
        <f>LOOKUP(2,1/('Feat-Func-Development'!$AF$4:$EU$4&amp;'Feat-Func-Development'!$AF$5:$EU$5='aggregated FIP Data Prog3'!$A42&amp;'aggregated FIP Data Prog3'!$V$1),'Feat-Func-Development'!$AF$71:$EU$71)</f>
        <v>0</v>
      </c>
      <c r="AC42" s="29">
        <f>LOOKUP(2,1/('Feat-Func-Development'!$AF$4:$EU$4&amp;'Feat-Func-Development'!$AF$5:$EU$5='aggregated FIP Data Prog3'!$A42&amp;'aggregated FIP Data Prog3'!$V$1),'Feat-Func-Development'!$AF$72:$EU$72)</f>
        <v>0</v>
      </c>
    </row>
    <row r="43" spans="1:29">
      <c r="A43" s="43">
        <f t="shared" si="9"/>
        <v>1186</v>
      </c>
      <c r="B43" s="53" t="str">
        <f>IF(C43="","",HLOOKUP(C43,'Configuration | Scaling'!$E$13:$Y$23,5,FALSE))</f>
        <v/>
      </c>
      <c r="C43" s="29" t="str">
        <f>IF(COUNTIF(C$4:C42,LOOKUP(A43,'Configuration | Scaling'!$E$17:$Y$17,_GPDS__List))=0,LOOKUP(A43,'Configuration | Scaling'!$E$17:$Y$17,_GPDS__List),"")</f>
        <v/>
      </c>
      <c r="D43" s="54"/>
      <c r="E43" s="45">
        <f t="shared" si="0"/>
        <v>1185</v>
      </c>
      <c r="F43" s="55" t="e">
        <f t="shared" si="1"/>
        <v>#DIV/0!</v>
      </c>
      <c r="G43" s="55" t="e">
        <f t="shared" si="2"/>
        <v>#DIV/0!</v>
      </c>
      <c r="H43" s="55" t="e">
        <f t="shared" si="3"/>
        <v>#DIV/0!</v>
      </c>
      <c r="I43" s="55" t="e">
        <f t="shared" si="4"/>
        <v>#DIV/0!</v>
      </c>
      <c r="J43" s="55" t="e">
        <f t="shared" si="5"/>
        <v>#DIV/0!</v>
      </c>
      <c r="K43" s="55" t="e">
        <f t="shared" si="6"/>
        <v>#DIV/0!</v>
      </c>
      <c r="L43" s="55" t="e">
        <f t="shared" si="7"/>
        <v>#DIV/0!</v>
      </c>
      <c r="M43" s="56" t="e">
        <f t="shared" si="8"/>
        <v>#DIV/0!</v>
      </c>
      <c r="N43" s="48">
        <f>LOOKUP(2,1/('Feat-Func-Development'!$AF$4:$EU$4&amp;'Feat-Func-Development'!$AF$5:$EU$5='aggregated FIP Data Prog3'!$A43&amp;'aggregated FIP Data Prog3'!$N$1),'Feat-Func-Development'!$AF$65:$EU$65)</f>
        <v>0</v>
      </c>
      <c r="O43" s="48">
        <f>LOOKUP(2,1/('Feat-Func-Development'!$AF$4:$EU$4&amp;'Feat-Func-Development'!$AF$5:$EU$5='aggregated FIP Data Prog3'!$A43&amp;'aggregated FIP Data Prog3'!$N$1),'Feat-Func-Development'!$AF$66:$EU$66)</f>
        <v>0</v>
      </c>
      <c r="P43" s="48">
        <f>LOOKUP(2,1/('Feat-Func-Development'!$AF$4:$EU$4&amp;'Feat-Func-Development'!$AF$5:$EU$5='aggregated FIP Data Prog3'!$A43&amp;'aggregated FIP Data Prog3'!$N$1),'Feat-Func-Development'!$AF$67:$EU$67)</f>
        <v>0</v>
      </c>
      <c r="Q43" s="48">
        <f>LOOKUP(2,1/('Feat-Func-Development'!$AF$4:$EU$4&amp;'Feat-Func-Development'!$AF$5:$EU$5='aggregated FIP Data Prog3'!$A43&amp;'aggregated FIP Data Prog3'!$N$1),'Feat-Func-Development'!$AF$68:$EU$68)</f>
        <v>0</v>
      </c>
      <c r="R43" s="48">
        <f>LOOKUP(2,1/('Feat-Func-Development'!$AF$4:$EU$4&amp;'Feat-Func-Development'!$AF$5:$EU$5='aggregated FIP Data Prog3'!$A43&amp;'aggregated FIP Data Prog3'!$N$1),'Feat-Func-Development'!$AF$69:$EU$69)</f>
        <v>0</v>
      </c>
      <c r="S43" s="48">
        <f>LOOKUP(2,1/('Feat-Func-Development'!$AF$4:$EU$4&amp;'Feat-Func-Development'!$AF$5:$EU$5='aggregated FIP Data Prog3'!$A43&amp;'aggregated FIP Data Prog3'!$N$1),'Feat-Func-Development'!$AF$70:$EU$70)</f>
        <v>0</v>
      </c>
      <c r="T43" s="48">
        <f>LOOKUP(2,1/('Feat-Func-Development'!$AF$4:$EU$4&amp;'Feat-Func-Development'!$AF$5:$EU$5='aggregated FIP Data Prog3'!$A43&amp;'aggregated FIP Data Prog3'!$N$1),'Feat-Func-Development'!$AF$71:$EU$71)</f>
        <v>0</v>
      </c>
      <c r="U43" s="48">
        <f>LOOKUP(2,1/('Feat-Func-Development'!$AF$4:$EU$4&amp;'Feat-Func-Development'!$AF$5:$EU$5='aggregated FIP Data Prog3'!$A43&amp;'aggregated FIP Data Prog3'!$N$1),'Feat-Func-Development'!$AF$72:$EU$72)</f>
        <v>0</v>
      </c>
      <c r="V43" s="29">
        <f>LOOKUP(2,1/('Feat-Func-Development'!$AF$4:$EU$4&amp;'Feat-Func-Development'!$AF$5:$EU$5='aggregated FIP Data Prog3'!$A43&amp;'aggregated FIP Data Prog3'!$V$1),'Feat-Func-Development'!$AF$65:$EU$65)</f>
        <v>0</v>
      </c>
      <c r="W43" s="29">
        <f>LOOKUP(2,1/('Feat-Func-Development'!$AF$4:$EU$4&amp;'Feat-Func-Development'!$AF$5:$EU$5='aggregated FIP Data Prog3'!$A43&amp;'aggregated FIP Data Prog3'!$V$1),'Feat-Func-Development'!$AF$66:$EU$66)</f>
        <v>0</v>
      </c>
      <c r="X43" s="29">
        <f>LOOKUP(2,1/('Feat-Func-Development'!$AF$4:$EU$4&amp;'Feat-Func-Development'!$AF$5:$EU$5='aggregated FIP Data Prog3'!$A43&amp;'aggregated FIP Data Prog3'!$V$1),'Feat-Func-Development'!$AF$67:$EU$67)</f>
        <v>0</v>
      </c>
      <c r="Y43" s="29">
        <f>LOOKUP(2,1/('Feat-Func-Development'!$AF$4:$EU$4&amp;'Feat-Func-Development'!$AF$5:$EU$5='aggregated FIP Data Prog3'!$A43&amp;'aggregated FIP Data Prog3'!$V$1),'Feat-Func-Development'!$AF$68:$EU$68)</f>
        <v>0</v>
      </c>
      <c r="Z43" s="29">
        <f>LOOKUP(2,1/('Feat-Func-Development'!$AF$4:$EU$4&amp;'Feat-Func-Development'!$AF$5:$EU$5='aggregated FIP Data Prog3'!$A43&amp;'aggregated FIP Data Prog3'!$V$1),'Feat-Func-Development'!$AF$69:$EU$69)</f>
        <v>0</v>
      </c>
      <c r="AA43" s="29">
        <f>LOOKUP(2,1/('Feat-Func-Development'!$AF$4:$EU$4&amp;'Feat-Func-Development'!$AF$5:$EU$5='aggregated FIP Data Prog3'!$A43&amp;'aggregated FIP Data Prog3'!$V$1),'Feat-Func-Development'!$AF$70:$EU$70)</f>
        <v>0</v>
      </c>
      <c r="AB43" s="29">
        <f>LOOKUP(2,1/('Feat-Func-Development'!$AF$4:$EU$4&amp;'Feat-Func-Development'!$AF$5:$EU$5='aggregated FIP Data Prog3'!$A43&amp;'aggregated FIP Data Prog3'!$V$1),'Feat-Func-Development'!$AF$71:$EU$71)</f>
        <v>0</v>
      </c>
      <c r="AC43" s="29">
        <f>LOOKUP(2,1/('Feat-Func-Development'!$AF$4:$EU$4&amp;'Feat-Func-Development'!$AF$5:$EU$5='aggregated FIP Data Prog3'!$A43&amp;'aggregated FIP Data Prog3'!$V$1),'Feat-Func-Development'!$AF$72:$EU$72)</f>
        <v>0</v>
      </c>
    </row>
    <row r="44" spans="1:29">
      <c r="A44" s="43">
        <f t="shared" si="9"/>
        <v>1216</v>
      </c>
      <c r="B44" s="53" t="str">
        <f>IF(C44="","",HLOOKUP(C44,'Configuration | Scaling'!$E$13:$Y$23,5,FALSE))</f>
        <v/>
      </c>
      <c r="C44" s="29" t="str">
        <f>IF(COUNTIF(C$4:C43,LOOKUP(A44,'Configuration | Scaling'!$E$17:$Y$17,_GPDS__List))=0,LOOKUP(A44,'Configuration | Scaling'!$E$17:$Y$17,_GPDS__List),"")</f>
        <v/>
      </c>
      <c r="D44" s="54"/>
      <c r="E44" s="45">
        <f t="shared" si="0"/>
        <v>1215</v>
      </c>
      <c r="F44" s="55" t="e">
        <f t="shared" si="1"/>
        <v>#DIV/0!</v>
      </c>
      <c r="G44" s="55" t="e">
        <f t="shared" si="2"/>
        <v>#DIV/0!</v>
      </c>
      <c r="H44" s="55" t="e">
        <f t="shared" si="3"/>
        <v>#DIV/0!</v>
      </c>
      <c r="I44" s="55" t="e">
        <f t="shared" si="4"/>
        <v>#DIV/0!</v>
      </c>
      <c r="J44" s="55" t="e">
        <f t="shared" si="5"/>
        <v>#DIV/0!</v>
      </c>
      <c r="K44" s="55" t="e">
        <f t="shared" si="6"/>
        <v>#DIV/0!</v>
      </c>
      <c r="L44" s="55" t="e">
        <f t="shared" si="7"/>
        <v>#DIV/0!</v>
      </c>
      <c r="M44" s="56" t="e">
        <f t="shared" si="8"/>
        <v>#DIV/0!</v>
      </c>
      <c r="N44" s="48">
        <f>LOOKUP(2,1/('Feat-Func-Development'!$AF$4:$EU$4&amp;'Feat-Func-Development'!$AF$5:$EU$5='aggregated FIP Data Prog3'!$A44&amp;'aggregated FIP Data Prog3'!$N$1),'Feat-Func-Development'!$AF$65:$EU$65)</f>
        <v>0</v>
      </c>
      <c r="O44" s="48">
        <f>LOOKUP(2,1/('Feat-Func-Development'!$AF$4:$EU$4&amp;'Feat-Func-Development'!$AF$5:$EU$5='aggregated FIP Data Prog3'!$A44&amp;'aggregated FIP Data Prog3'!$N$1),'Feat-Func-Development'!$AF$66:$EU$66)</f>
        <v>0</v>
      </c>
      <c r="P44" s="48">
        <f>LOOKUP(2,1/('Feat-Func-Development'!$AF$4:$EU$4&amp;'Feat-Func-Development'!$AF$5:$EU$5='aggregated FIP Data Prog3'!$A44&amp;'aggregated FIP Data Prog3'!$N$1),'Feat-Func-Development'!$AF$67:$EU$67)</f>
        <v>0</v>
      </c>
      <c r="Q44" s="48">
        <f>LOOKUP(2,1/('Feat-Func-Development'!$AF$4:$EU$4&amp;'Feat-Func-Development'!$AF$5:$EU$5='aggregated FIP Data Prog3'!$A44&amp;'aggregated FIP Data Prog3'!$N$1),'Feat-Func-Development'!$AF$68:$EU$68)</f>
        <v>0</v>
      </c>
      <c r="R44" s="48">
        <f>LOOKUP(2,1/('Feat-Func-Development'!$AF$4:$EU$4&amp;'Feat-Func-Development'!$AF$5:$EU$5='aggregated FIP Data Prog3'!$A44&amp;'aggregated FIP Data Prog3'!$N$1),'Feat-Func-Development'!$AF$69:$EU$69)</f>
        <v>0</v>
      </c>
      <c r="S44" s="48">
        <f>LOOKUP(2,1/('Feat-Func-Development'!$AF$4:$EU$4&amp;'Feat-Func-Development'!$AF$5:$EU$5='aggregated FIP Data Prog3'!$A44&amp;'aggregated FIP Data Prog3'!$N$1),'Feat-Func-Development'!$AF$70:$EU$70)</f>
        <v>0</v>
      </c>
      <c r="T44" s="48">
        <f>LOOKUP(2,1/('Feat-Func-Development'!$AF$4:$EU$4&amp;'Feat-Func-Development'!$AF$5:$EU$5='aggregated FIP Data Prog3'!$A44&amp;'aggregated FIP Data Prog3'!$N$1),'Feat-Func-Development'!$AF$71:$EU$71)</f>
        <v>0</v>
      </c>
      <c r="U44" s="48">
        <f>LOOKUP(2,1/('Feat-Func-Development'!$AF$4:$EU$4&amp;'Feat-Func-Development'!$AF$5:$EU$5='aggregated FIP Data Prog3'!$A44&amp;'aggregated FIP Data Prog3'!$N$1),'Feat-Func-Development'!$AF$72:$EU$72)</f>
        <v>0</v>
      </c>
      <c r="V44" s="29">
        <f>LOOKUP(2,1/('Feat-Func-Development'!$AF$4:$EU$4&amp;'Feat-Func-Development'!$AF$5:$EU$5='aggregated FIP Data Prog3'!$A44&amp;'aggregated FIP Data Prog3'!$V$1),'Feat-Func-Development'!$AF$65:$EU$65)</f>
        <v>0</v>
      </c>
      <c r="W44" s="29">
        <f>LOOKUP(2,1/('Feat-Func-Development'!$AF$4:$EU$4&amp;'Feat-Func-Development'!$AF$5:$EU$5='aggregated FIP Data Prog3'!$A44&amp;'aggregated FIP Data Prog3'!$V$1),'Feat-Func-Development'!$AF$66:$EU$66)</f>
        <v>0</v>
      </c>
      <c r="X44" s="29">
        <f>LOOKUP(2,1/('Feat-Func-Development'!$AF$4:$EU$4&amp;'Feat-Func-Development'!$AF$5:$EU$5='aggregated FIP Data Prog3'!$A44&amp;'aggregated FIP Data Prog3'!$V$1),'Feat-Func-Development'!$AF$67:$EU$67)</f>
        <v>0</v>
      </c>
      <c r="Y44" s="29">
        <f>LOOKUP(2,1/('Feat-Func-Development'!$AF$4:$EU$4&amp;'Feat-Func-Development'!$AF$5:$EU$5='aggregated FIP Data Prog3'!$A44&amp;'aggregated FIP Data Prog3'!$V$1),'Feat-Func-Development'!$AF$68:$EU$68)</f>
        <v>0</v>
      </c>
      <c r="Z44" s="29">
        <f>LOOKUP(2,1/('Feat-Func-Development'!$AF$4:$EU$4&amp;'Feat-Func-Development'!$AF$5:$EU$5='aggregated FIP Data Prog3'!$A44&amp;'aggregated FIP Data Prog3'!$V$1),'Feat-Func-Development'!$AF$69:$EU$69)</f>
        <v>0</v>
      </c>
      <c r="AA44" s="29">
        <f>LOOKUP(2,1/('Feat-Func-Development'!$AF$4:$EU$4&amp;'Feat-Func-Development'!$AF$5:$EU$5='aggregated FIP Data Prog3'!$A44&amp;'aggregated FIP Data Prog3'!$V$1),'Feat-Func-Development'!$AF$70:$EU$70)</f>
        <v>0</v>
      </c>
      <c r="AB44" s="29">
        <f>LOOKUP(2,1/('Feat-Func-Development'!$AF$4:$EU$4&amp;'Feat-Func-Development'!$AF$5:$EU$5='aggregated FIP Data Prog3'!$A44&amp;'aggregated FIP Data Prog3'!$V$1),'Feat-Func-Development'!$AF$71:$EU$71)</f>
        <v>0</v>
      </c>
      <c r="AC44" s="29">
        <f>LOOKUP(2,1/('Feat-Func-Development'!$AF$4:$EU$4&amp;'Feat-Func-Development'!$AF$5:$EU$5='aggregated FIP Data Prog3'!$A44&amp;'aggregated FIP Data Prog3'!$V$1),'Feat-Func-Development'!$AF$72:$EU$72)</f>
        <v>0</v>
      </c>
    </row>
    <row r="45" spans="1:29">
      <c r="A45" s="43">
        <f t="shared" si="9"/>
        <v>1247</v>
      </c>
      <c r="B45" s="53" t="str">
        <f>IF(C45="","",HLOOKUP(C45,'Configuration | Scaling'!$E$13:$Y$23,5,FALSE))</f>
        <v/>
      </c>
      <c r="C45" s="29" t="str">
        <f>IF(COUNTIF(C$4:C44,LOOKUP(A45,'Configuration | Scaling'!$E$17:$Y$17,_GPDS__List))=0,LOOKUP(A45,'Configuration | Scaling'!$E$17:$Y$17,_GPDS__List),"")</f>
        <v/>
      </c>
      <c r="D45" s="54"/>
      <c r="E45" s="45">
        <f t="shared" si="0"/>
        <v>1246</v>
      </c>
      <c r="F45" s="55" t="e">
        <f t="shared" si="1"/>
        <v>#DIV/0!</v>
      </c>
      <c r="G45" s="55" t="e">
        <f t="shared" si="2"/>
        <v>#DIV/0!</v>
      </c>
      <c r="H45" s="55" t="e">
        <f t="shared" si="3"/>
        <v>#DIV/0!</v>
      </c>
      <c r="I45" s="55" t="e">
        <f t="shared" si="4"/>
        <v>#DIV/0!</v>
      </c>
      <c r="J45" s="55" t="e">
        <f t="shared" si="5"/>
        <v>#DIV/0!</v>
      </c>
      <c r="K45" s="55" t="e">
        <f t="shared" si="6"/>
        <v>#DIV/0!</v>
      </c>
      <c r="L45" s="55" t="e">
        <f t="shared" si="7"/>
        <v>#DIV/0!</v>
      </c>
      <c r="M45" s="56" t="e">
        <f t="shared" si="8"/>
        <v>#DIV/0!</v>
      </c>
      <c r="N45" s="48">
        <f>LOOKUP(2,1/('Feat-Func-Development'!$AF$4:$EU$4&amp;'Feat-Func-Development'!$AF$5:$EU$5='aggregated FIP Data Prog3'!$A45&amp;'aggregated FIP Data Prog3'!$N$1),'Feat-Func-Development'!$AF$65:$EU$65)</f>
        <v>0</v>
      </c>
      <c r="O45" s="48">
        <f>LOOKUP(2,1/('Feat-Func-Development'!$AF$4:$EU$4&amp;'Feat-Func-Development'!$AF$5:$EU$5='aggregated FIP Data Prog3'!$A45&amp;'aggregated FIP Data Prog3'!$N$1),'Feat-Func-Development'!$AF$66:$EU$66)</f>
        <v>0</v>
      </c>
      <c r="P45" s="48">
        <f>LOOKUP(2,1/('Feat-Func-Development'!$AF$4:$EU$4&amp;'Feat-Func-Development'!$AF$5:$EU$5='aggregated FIP Data Prog3'!$A45&amp;'aggregated FIP Data Prog3'!$N$1),'Feat-Func-Development'!$AF$67:$EU$67)</f>
        <v>0</v>
      </c>
      <c r="Q45" s="48">
        <f>LOOKUP(2,1/('Feat-Func-Development'!$AF$4:$EU$4&amp;'Feat-Func-Development'!$AF$5:$EU$5='aggregated FIP Data Prog3'!$A45&amp;'aggregated FIP Data Prog3'!$N$1),'Feat-Func-Development'!$AF$68:$EU$68)</f>
        <v>0</v>
      </c>
      <c r="R45" s="48">
        <f>LOOKUP(2,1/('Feat-Func-Development'!$AF$4:$EU$4&amp;'Feat-Func-Development'!$AF$5:$EU$5='aggregated FIP Data Prog3'!$A45&amp;'aggregated FIP Data Prog3'!$N$1),'Feat-Func-Development'!$AF$69:$EU$69)</f>
        <v>0</v>
      </c>
      <c r="S45" s="48">
        <f>LOOKUP(2,1/('Feat-Func-Development'!$AF$4:$EU$4&amp;'Feat-Func-Development'!$AF$5:$EU$5='aggregated FIP Data Prog3'!$A45&amp;'aggregated FIP Data Prog3'!$N$1),'Feat-Func-Development'!$AF$70:$EU$70)</f>
        <v>0</v>
      </c>
      <c r="T45" s="48">
        <f>LOOKUP(2,1/('Feat-Func-Development'!$AF$4:$EU$4&amp;'Feat-Func-Development'!$AF$5:$EU$5='aggregated FIP Data Prog3'!$A45&amp;'aggregated FIP Data Prog3'!$N$1),'Feat-Func-Development'!$AF$71:$EU$71)</f>
        <v>0</v>
      </c>
      <c r="U45" s="48">
        <f>LOOKUP(2,1/('Feat-Func-Development'!$AF$4:$EU$4&amp;'Feat-Func-Development'!$AF$5:$EU$5='aggregated FIP Data Prog3'!$A45&amp;'aggregated FIP Data Prog3'!$N$1),'Feat-Func-Development'!$AF$72:$EU$72)</f>
        <v>0</v>
      </c>
      <c r="V45" s="29">
        <f>LOOKUP(2,1/('Feat-Func-Development'!$AF$4:$EU$4&amp;'Feat-Func-Development'!$AF$5:$EU$5='aggregated FIP Data Prog3'!$A45&amp;'aggregated FIP Data Prog3'!$V$1),'Feat-Func-Development'!$AF$65:$EU$65)</f>
        <v>0</v>
      </c>
      <c r="W45" s="29">
        <f>LOOKUP(2,1/('Feat-Func-Development'!$AF$4:$EU$4&amp;'Feat-Func-Development'!$AF$5:$EU$5='aggregated FIP Data Prog3'!$A45&amp;'aggregated FIP Data Prog3'!$V$1),'Feat-Func-Development'!$AF$66:$EU$66)</f>
        <v>0</v>
      </c>
      <c r="X45" s="29">
        <f>LOOKUP(2,1/('Feat-Func-Development'!$AF$4:$EU$4&amp;'Feat-Func-Development'!$AF$5:$EU$5='aggregated FIP Data Prog3'!$A45&amp;'aggregated FIP Data Prog3'!$V$1),'Feat-Func-Development'!$AF$67:$EU$67)</f>
        <v>0</v>
      </c>
      <c r="Y45" s="29">
        <f>LOOKUP(2,1/('Feat-Func-Development'!$AF$4:$EU$4&amp;'Feat-Func-Development'!$AF$5:$EU$5='aggregated FIP Data Prog3'!$A45&amp;'aggregated FIP Data Prog3'!$V$1),'Feat-Func-Development'!$AF$68:$EU$68)</f>
        <v>0</v>
      </c>
      <c r="Z45" s="29">
        <f>LOOKUP(2,1/('Feat-Func-Development'!$AF$4:$EU$4&amp;'Feat-Func-Development'!$AF$5:$EU$5='aggregated FIP Data Prog3'!$A45&amp;'aggregated FIP Data Prog3'!$V$1),'Feat-Func-Development'!$AF$69:$EU$69)</f>
        <v>0</v>
      </c>
      <c r="AA45" s="29">
        <f>LOOKUP(2,1/('Feat-Func-Development'!$AF$4:$EU$4&amp;'Feat-Func-Development'!$AF$5:$EU$5='aggregated FIP Data Prog3'!$A45&amp;'aggregated FIP Data Prog3'!$V$1),'Feat-Func-Development'!$AF$70:$EU$70)</f>
        <v>0</v>
      </c>
      <c r="AB45" s="29">
        <f>LOOKUP(2,1/('Feat-Func-Development'!$AF$4:$EU$4&amp;'Feat-Func-Development'!$AF$5:$EU$5='aggregated FIP Data Prog3'!$A45&amp;'aggregated FIP Data Prog3'!$V$1),'Feat-Func-Development'!$AF$71:$EU$71)</f>
        <v>0</v>
      </c>
      <c r="AC45" s="29">
        <f>LOOKUP(2,1/('Feat-Func-Development'!$AF$4:$EU$4&amp;'Feat-Func-Development'!$AF$5:$EU$5='aggregated FIP Data Prog3'!$A45&amp;'aggregated FIP Data Prog3'!$V$1),'Feat-Func-Development'!$AF$72:$EU$72)</f>
        <v>0</v>
      </c>
    </row>
    <row r="46" spans="1:29">
      <c r="A46" s="43">
        <f t="shared" si="9"/>
        <v>1277</v>
      </c>
      <c r="B46" s="53" t="str">
        <f>IF(C46="","",HLOOKUP(C46,'Configuration | Scaling'!$E$13:$Y$23,5,FALSE))</f>
        <v/>
      </c>
      <c r="C46" s="29" t="str">
        <f>IF(COUNTIF(C$4:C45,LOOKUP(A46,'Configuration | Scaling'!$E$17:$Y$17,_GPDS__List))=0,LOOKUP(A46,'Configuration | Scaling'!$E$17:$Y$17,_GPDS__List),"")</f>
        <v/>
      </c>
      <c r="D46" s="54"/>
      <c r="E46" s="45">
        <f t="shared" si="0"/>
        <v>1276</v>
      </c>
      <c r="F46" s="55" t="e">
        <f t="shared" si="1"/>
        <v>#DIV/0!</v>
      </c>
      <c r="G46" s="55" t="e">
        <f t="shared" si="2"/>
        <v>#DIV/0!</v>
      </c>
      <c r="H46" s="55" t="e">
        <f t="shared" si="3"/>
        <v>#DIV/0!</v>
      </c>
      <c r="I46" s="55" t="e">
        <f t="shared" si="4"/>
        <v>#DIV/0!</v>
      </c>
      <c r="J46" s="55" t="e">
        <f t="shared" si="5"/>
        <v>#DIV/0!</v>
      </c>
      <c r="K46" s="55" t="e">
        <f t="shared" si="6"/>
        <v>#DIV/0!</v>
      </c>
      <c r="L46" s="55" t="e">
        <f t="shared" si="7"/>
        <v>#DIV/0!</v>
      </c>
      <c r="M46" s="56" t="e">
        <f t="shared" si="8"/>
        <v>#DIV/0!</v>
      </c>
      <c r="N46" s="48">
        <f>LOOKUP(2,1/('Feat-Func-Development'!$AF$4:$EU$4&amp;'Feat-Func-Development'!$AF$5:$EU$5='aggregated FIP Data Prog3'!$A46&amp;'aggregated FIP Data Prog3'!$N$1),'Feat-Func-Development'!$AF$65:$EU$65)</f>
        <v>0</v>
      </c>
      <c r="O46" s="48">
        <f>LOOKUP(2,1/('Feat-Func-Development'!$AF$4:$EU$4&amp;'Feat-Func-Development'!$AF$5:$EU$5='aggregated FIP Data Prog3'!$A46&amp;'aggregated FIP Data Prog3'!$N$1),'Feat-Func-Development'!$AF$66:$EU$66)</f>
        <v>0</v>
      </c>
      <c r="P46" s="48">
        <f>LOOKUP(2,1/('Feat-Func-Development'!$AF$4:$EU$4&amp;'Feat-Func-Development'!$AF$5:$EU$5='aggregated FIP Data Prog3'!$A46&amp;'aggregated FIP Data Prog3'!$N$1),'Feat-Func-Development'!$AF$67:$EU$67)</f>
        <v>0</v>
      </c>
      <c r="Q46" s="48">
        <f>LOOKUP(2,1/('Feat-Func-Development'!$AF$4:$EU$4&amp;'Feat-Func-Development'!$AF$5:$EU$5='aggregated FIP Data Prog3'!$A46&amp;'aggregated FIP Data Prog3'!$N$1),'Feat-Func-Development'!$AF$68:$EU$68)</f>
        <v>0</v>
      </c>
      <c r="R46" s="48">
        <f>LOOKUP(2,1/('Feat-Func-Development'!$AF$4:$EU$4&amp;'Feat-Func-Development'!$AF$5:$EU$5='aggregated FIP Data Prog3'!$A46&amp;'aggregated FIP Data Prog3'!$N$1),'Feat-Func-Development'!$AF$69:$EU$69)</f>
        <v>0</v>
      </c>
      <c r="S46" s="48">
        <f>LOOKUP(2,1/('Feat-Func-Development'!$AF$4:$EU$4&amp;'Feat-Func-Development'!$AF$5:$EU$5='aggregated FIP Data Prog3'!$A46&amp;'aggregated FIP Data Prog3'!$N$1),'Feat-Func-Development'!$AF$70:$EU$70)</f>
        <v>0</v>
      </c>
      <c r="T46" s="48">
        <f>LOOKUP(2,1/('Feat-Func-Development'!$AF$4:$EU$4&amp;'Feat-Func-Development'!$AF$5:$EU$5='aggregated FIP Data Prog3'!$A46&amp;'aggregated FIP Data Prog3'!$N$1),'Feat-Func-Development'!$AF$71:$EU$71)</f>
        <v>0</v>
      </c>
      <c r="U46" s="48">
        <f>LOOKUP(2,1/('Feat-Func-Development'!$AF$4:$EU$4&amp;'Feat-Func-Development'!$AF$5:$EU$5='aggregated FIP Data Prog3'!$A46&amp;'aggregated FIP Data Prog3'!$N$1),'Feat-Func-Development'!$AF$72:$EU$72)</f>
        <v>0</v>
      </c>
      <c r="V46" s="29">
        <f>LOOKUP(2,1/('Feat-Func-Development'!$AF$4:$EU$4&amp;'Feat-Func-Development'!$AF$5:$EU$5='aggregated FIP Data Prog3'!$A46&amp;'aggregated FIP Data Prog3'!$V$1),'Feat-Func-Development'!$AF$65:$EU$65)</f>
        <v>0</v>
      </c>
      <c r="W46" s="29">
        <f>LOOKUP(2,1/('Feat-Func-Development'!$AF$4:$EU$4&amp;'Feat-Func-Development'!$AF$5:$EU$5='aggregated FIP Data Prog3'!$A46&amp;'aggregated FIP Data Prog3'!$V$1),'Feat-Func-Development'!$AF$66:$EU$66)</f>
        <v>0</v>
      </c>
      <c r="X46" s="29">
        <f>LOOKUP(2,1/('Feat-Func-Development'!$AF$4:$EU$4&amp;'Feat-Func-Development'!$AF$5:$EU$5='aggregated FIP Data Prog3'!$A46&amp;'aggregated FIP Data Prog3'!$V$1),'Feat-Func-Development'!$AF$67:$EU$67)</f>
        <v>0</v>
      </c>
      <c r="Y46" s="29">
        <f>LOOKUP(2,1/('Feat-Func-Development'!$AF$4:$EU$4&amp;'Feat-Func-Development'!$AF$5:$EU$5='aggregated FIP Data Prog3'!$A46&amp;'aggregated FIP Data Prog3'!$V$1),'Feat-Func-Development'!$AF$68:$EU$68)</f>
        <v>0</v>
      </c>
      <c r="Z46" s="29">
        <f>LOOKUP(2,1/('Feat-Func-Development'!$AF$4:$EU$4&amp;'Feat-Func-Development'!$AF$5:$EU$5='aggregated FIP Data Prog3'!$A46&amp;'aggregated FIP Data Prog3'!$V$1),'Feat-Func-Development'!$AF$69:$EU$69)</f>
        <v>0</v>
      </c>
      <c r="AA46" s="29">
        <f>LOOKUP(2,1/('Feat-Func-Development'!$AF$4:$EU$4&amp;'Feat-Func-Development'!$AF$5:$EU$5='aggregated FIP Data Prog3'!$A46&amp;'aggregated FIP Data Prog3'!$V$1),'Feat-Func-Development'!$AF$70:$EU$70)</f>
        <v>0</v>
      </c>
      <c r="AB46" s="29">
        <f>LOOKUP(2,1/('Feat-Func-Development'!$AF$4:$EU$4&amp;'Feat-Func-Development'!$AF$5:$EU$5='aggregated FIP Data Prog3'!$A46&amp;'aggregated FIP Data Prog3'!$V$1),'Feat-Func-Development'!$AF$71:$EU$71)</f>
        <v>0</v>
      </c>
      <c r="AC46" s="29">
        <f>LOOKUP(2,1/('Feat-Func-Development'!$AF$4:$EU$4&amp;'Feat-Func-Development'!$AF$5:$EU$5='aggregated FIP Data Prog3'!$A46&amp;'aggregated FIP Data Prog3'!$V$1),'Feat-Func-Development'!$AF$72:$EU$72)</f>
        <v>0</v>
      </c>
    </row>
    <row r="47" spans="1:29">
      <c r="A47" s="43">
        <f t="shared" si="9"/>
        <v>1308</v>
      </c>
      <c r="B47" s="53" t="str">
        <f>IF(C47="","",HLOOKUP(C47,'Configuration | Scaling'!$E$13:$Y$23,5,FALSE))</f>
        <v/>
      </c>
      <c r="C47" s="29" t="str">
        <f>IF(COUNTIF(C$4:C46,LOOKUP(A47,'Configuration | Scaling'!$E$17:$Y$17,_GPDS__List))=0,LOOKUP(A47,'Configuration | Scaling'!$E$17:$Y$17,_GPDS__List),"")</f>
        <v/>
      </c>
      <c r="D47" s="54"/>
      <c r="E47" s="45">
        <f t="shared" si="0"/>
        <v>1307</v>
      </c>
      <c r="F47" s="55" t="e">
        <f t="shared" si="1"/>
        <v>#DIV/0!</v>
      </c>
      <c r="G47" s="55" t="e">
        <f t="shared" si="2"/>
        <v>#DIV/0!</v>
      </c>
      <c r="H47" s="55" t="e">
        <f t="shared" si="3"/>
        <v>#DIV/0!</v>
      </c>
      <c r="I47" s="55" t="e">
        <f t="shared" si="4"/>
        <v>#DIV/0!</v>
      </c>
      <c r="J47" s="55" t="e">
        <f t="shared" si="5"/>
        <v>#DIV/0!</v>
      </c>
      <c r="K47" s="55" t="e">
        <f t="shared" si="6"/>
        <v>#DIV/0!</v>
      </c>
      <c r="L47" s="55" t="e">
        <f t="shared" si="7"/>
        <v>#DIV/0!</v>
      </c>
      <c r="M47" s="56" t="e">
        <f t="shared" si="8"/>
        <v>#DIV/0!</v>
      </c>
      <c r="N47" s="48">
        <f>LOOKUP(2,1/('Feat-Func-Development'!$AF$4:$EU$4&amp;'Feat-Func-Development'!$AF$5:$EU$5='aggregated FIP Data Prog3'!$A47&amp;'aggregated FIP Data Prog3'!$N$1),'Feat-Func-Development'!$AF$65:$EU$65)</f>
        <v>0</v>
      </c>
      <c r="O47" s="48">
        <f>LOOKUP(2,1/('Feat-Func-Development'!$AF$4:$EU$4&amp;'Feat-Func-Development'!$AF$5:$EU$5='aggregated FIP Data Prog3'!$A47&amp;'aggregated FIP Data Prog3'!$N$1),'Feat-Func-Development'!$AF$66:$EU$66)</f>
        <v>0</v>
      </c>
      <c r="P47" s="48">
        <f>LOOKUP(2,1/('Feat-Func-Development'!$AF$4:$EU$4&amp;'Feat-Func-Development'!$AF$5:$EU$5='aggregated FIP Data Prog3'!$A47&amp;'aggregated FIP Data Prog3'!$N$1),'Feat-Func-Development'!$AF$67:$EU$67)</f>
        <v>0</v>
      </c>
      <c r="Q47" s="48">
        <f>LOOKUP(2,1/('Feat-Func-Development'!$AF$4:$EU$4&amp;'Feat-Func-Development'!$AF$5:$EU$5='aggregated FIP Data Prog3'!$A47&amp;'aggregated FIP Data Prog3'!$N$1),'Feat-Func-Development'!$AF$68:$EU$68)</f>
        <v>0</v>
      </c>
      <c r="R47" s="48">
        <f>LOOKUP(2,1/('Feat-Func-Development'!$AF$4:$EU$4&amp;'Feat-Func-Development'!$AF$5:$EU$5='aggregated FIP Data Prog3'!$A47&amp;'aggregated FIP Data Prog3'!$N$1),'Feat-Func-Development'!$AF$69:$EU$69)</f>
        <v>0</v>
      </c>
      <c r="S47" s="48">
        <f>LOOKUP(2,1/('Feat-Func-Development'!$AF$4:$EU$4&amp;'Feat-Func-Development'!$AF$5:$EU$5='aggregated FIP Data Prog3'!$A47&amp;'aggregated FIP Data Prog3'!$N$1),'Feat-Func-Development'!$AF$70:$EU$70)</f>
        <v>0</v>
      </c>
      <c r="T47" s="48">
        <f>LOOKUP(2,1/('Feat-Func-Development'!$AF$4:$EU$4&amp;'Feat-Func-Development'!$AF$5:$EU$5='aggregated FIP Data Prog3'!$A47&amp;'aggregated FIP Data Prog3'!$N$1),'Feat-Func-Development'!$AF$71:$EU$71)</f>
        <v>0</v>
      </c>
      <c r="U47" s="48">
        <f>LOOKUP(2,1/('Feat-Func-Development'!$AF$4:$EU$4&amp;'Feat-Func-Development'!$AF$5:$EU$5='aggregated FIP Data Prog3'!$A47&amp;'aggregated FIP Data Prog3'!$N$1),'Feat-Func-Development'!$AF$72:$EU$72)</f>
        <v>0</v>
      </c>
      <c r="V47" s="29">
        <f>LOOKUP(2,1/('Feat-Func-Development'!$AF$4:$EU$4&amp;'Feat-Func-Development'!$AF$5:$EU$5='aggregated FIP Data Prog3'!$A47&amp;'aggregated FIP Data Prog3'!$V$1),'Feat-Func-Development'!$AF$65:$EU$65)</f>
        <v>0</v>
      </c>
      <c r="W47" s="29">
        <f>LOOKUP(2,1/('Feat-Func-Development'!$AF$4:$EU$4&amp;'Feat-Func-Development'!$AF$5:$EU$5='aggregated FIP Data Prog3'!$A47&amp;'aggregated FIP Data Prog3'!$V$1),'Feat-Func-Development'!$AF$66:$EU$66)</f>
        <v>0</v>
      </c>
      <c r="X47" s="29">
        <f>LOOKUP(2,1/('Feat-Func-Development'!$AF$4:$EU$4&amp;'Feat-Func-Development'!$AF$5:$EU$5='aggregated FIP Data Prog3'!$A47&amp;'aggregated FIP Data Prog3'!$V$1),'Feat-Func-Development'!$AF$67:$EU$67)</f>
        <v>0</v>
      </c>
      <c r="Y47" s="29">
        <f>LOOKUP(2,1/('Feat-Func-Development'!$AF$4:$EU$4&amp;'Feat-Func-Development'!$AF$5:$EU$5='aggregated FIP Data Prog3'!$A47&amp;'aggregated FIP Data Prog3'!$V$1),'Feat-Func-Development'!$AF$68:$EU$68)</f>
        <v>0</v>
      </c>
      <c r="Z47" s="29">
        <f>LOOKUP(2,1/('Feat-Func-Development'!$AF$4:$EU$4&amp;'Feat-Func-Development'!$AF$5:$EU$5='aggregated FIP Data Prog3'!$A47&amp;'aggregated FIP Data Prog3'!$V$1),'Feat-Func-Development'!$AF$69:$EU$69)</f>
        <v>0</v>
      </c>
      <c r="AA47" s="29">
        <f>LOOKUP(2,1/('Feat-Func-Development'!$AF$4:$EU$4&amp;'Feat-Func-Development'!$AF$5:$EU$5='aggregated FIP Data Prog3'!$A47&amp;'aggregated FIP Data Prog3'!$V$1),'Feat-Func-Development'!$AF$70:$EU$70)</f>
        <v>0</v>
      </c>
      <c r="AB47" s="29">
        <f>LOOKUP(2,1/('Feat-Func-Development'!$AF$4:$EU$4&amp;'Feat-Func-Development'!$AF$5:$EU$5='aggregated FIP Data Prog3'!$A47&amp;'aggregated FIP Data Prog3'!$V$1),'Feat-Func-Development'!$AF$71:$EU$71)</f>
        <v>0</v>
      </c>
      <c r="AC47" s="29">
        <f>LOOKUP(2,1/('Feat-Func-Development'!$AF$4:$EU$4&amp;'Feat-Func-Development'!$AF$5:$EU$5='aggregated FIP Data Prog3'!$A47&amp;'aggregated FIP Data Prog3'!$V$1),'Feat-Func-Development'!$AF$72:$EU$72)</f>
        <v>0</v>
      </c>
    </row>
    <row r="48" spans="1:29">
      <c r="A48" s="43">
        <f t="shared" si="9"/>
        <v>1339</v>
      </c>
      <c r="B48" s="53" t="str">
        <f>IF(C48="","",HLOOKUP(C48,'Configuration | Scaling'!$E$13:$Y$23,5,FALSE))</f>
        <v/>
      </c>
      <c r="C48" s="29" t="str">
        <f>IF(COUNTIF(C$4:C47,LOOKUP(A48,'Configuration | Scaling'!$E$17:$Y$17,_GPDS__List))=0,LOOKUP(A48,'Configuration | Scaling'!$E$17:$Y$17,_GPDS__List),"")</f>
        <v/>
      </c>
      <c r="D48" s="54"/>
      <c r="E48" s="45">
        <f t="shared" si="0"/>
        <v>1338</v>
      </c>
      <c r="F48" s="55" t="e">
        <f t="shared" si="1"/>
        <v>#DIV/0!</v>
      </c>
      <c r="G48" s="55" t="e">
        <f t="shared" si="2"/>
        <v>#DIV/0!</v>
      </c>
      <c r="H48" s="55" t="e">
        <f t="shared" si="3"/>
        <v>#DIV/0!</v>
      </c>
      <c r="I48" s="55" t="e">
        <f t="shared" si="4"/>
        <v>#DIV/0!</v>
      </c>
      <c r="J48" s="55" t="e">
        <f t="shared" si="5"/>
        <v>#DIV/0!</v>
      </c>
      <c r="K48" s="55" t="e">
        <f t="shared" si="6"/>
        <v>#DIV/0!</v>
      </c>
      <c r="L48" s="55" t="e">
        <f t="shared" si="7"/>
        <v>#DIV/0!</v>
      </c>
      <c r="M48" s="56" t="e">
        <f t="shared" si="8"/>
        <v>#DIV/0!</v>
      </c>
      <c r="N48" s="48">
        <f>LOOKUP(2,1/('Feat-Func-Development'!$AF$4:$EU$4&amp;'Feat-Func-Development'!$AF$5:$EU$5='aggregated FIP Data Prog3'!$A48&amp;'aggregated FIP Data Prog3'!$N$1),'Feat-Func-Development'!$AF$65:$EU$65)</f>
        <v>0</v>
      </c>
      <c r="O48" s="48">
        <f>LOOKUP(2,1/('Feat-Func-Development'!$AF$4:$EU$4&amp;'Feat-Func-Development'!$AF$5:$EU$5='aggregated FIP Data Prog3'!$A48&amp;'aggregated FIP Data Prog3'!$N$1),'Feat-Func-Development'!$AF$66:$EU$66)</f>
        <v>0</v>
      </c>
      <c r="P48" s="48">
        <f>LOOKUP(2,1/('Feat-Func-Development'!$AF$4:$EU$4&amp;'Feat-Func-Development'!$AF$5:$EU$5='aggregated FIP Data Prog3'!$A48&amp;'aggregated FIP Data Prog3'!$N$1),'Feat-Func-Development'!$AF$67:$EU$67)</f>
        <v>0</v>
      </c>
      <c r="Q48" s="48">
        <f>LOOKUP(2,1/('Feat-Func-Development'!$AF$4:$EU$4&amp;'Feat-Func-Development'!$AF$5:$EU$5='aggregated FIP Data Prog3'!$A48&amp;'aggregated FIP Data Prog3'!$N$1),'Feat-Func-Development'!$AF$68:$EU$68)</f>
        <v>0</v>
      </c>
      <c r="R48" s="48">
        <f>LOOKUP(2,1/('Feat-Func-Development'!$AF$4:$EU$4&amp;'Feat-Func-Development'!$AF$5:$EU$5='aggregated FIP Data Prog3'!$A48&amp;'aggregated FIP Data Prog3'!$N$1),'Feat-Func-Development'!$AF$69:$EU$69)</f>
        <v>0</v>
      </c>
      <c r="S48" s="48">
        <f>LOOKUP(2,1/('Feat-Func-Development'!$AF$4:$EU$4&amp;'Feat-Func-Development'!$AF$5:$EU$5='aggregated FIP Data Prog3'!$A48&amp;'aggregated FIP Data Prog3'!$N$1),'Feat-Func-Development'!$AF$70:$EU$70)</f>
        <v>0</v>
      </c>
      <c r="T48" s="48">
        <f>LOOKUP(2,1/('Feat-Func-Development'!$AF$4:$EU$4&amp;'Feat-Func-Development'!$AF$5:$EU$5='aggregated FIP Data Prog3'!$A48&amp;'aggregated FIP Data Prog3'!$N$1),'Feat-Func-Development'!$AF$71:$EU$71)</f>
        <v>0</v>
      </c>
      <c r="U48" s="48">
        <f>LOOKUP(2,1/('Feat-Func-Development'!$AF$4:$EU$4&amp;'Feat-Func-Development'!$AF$5:$EU$5='aggregated FIP Data Prog3'!$A48&amp;'aggregated FIP Data Prog3'!$N$1),'Feat-Func-Development'!$AF$72:$EU$72)</f>
        <v>0</v>
      </c>
      <c r="V48" s="29">
        <f>LOOKUP(2,1/('Feat-Func-Development'!$AF$4:$EU$4&amp;'Feat-Func-Development'!$AF$5:$EU$5='aggregated FIP Data Prog3'!$A48&amp;'aggregated FIP Data Prog3'!$V$1),'Feat-Func-Development'!$AF$65:$EU$65)</f>
        <v>0</v>
      </c>
      <c r="W48" s="29">
        <f>LOOKUP(2,1/('Feat-Func-Development'!$AF$4:$EU$4&amp;'Feat-Func-Development'!$AF$5:$EU$5='aggregated FIP Data Prog3'!$A48&amp;'aggregated FIP Data Prog3'!$V$1),'Feat-Func-Development'!$AF$66:$EU$66)</f>
        <v>0</v>
      </c>
      <c r="X48" s="29">
        <f>LOOKUP(2,1/('Feat-Func-Development'!$AF$4:$EU$4&amp;'Feat-Func-Development'!$AF$5:$EU$5='aggregated FIP Data Prog3'!$A48&amp;'aggregated FIP Data Prog3'!$V$1),'Feat-Func-Development'!$AF$67:$EU$67)</f>
        <v>0</v>
      </c>
      <c r="Y48" s="29">
        <f>LOOKUP(2,1/('Feat-Func-Development'!$AF$4:$EU$4&amp;'Feat-Func-Development'!$AF$5:$EU$5='aggregated FIP Data Prog3'!$A48&amp;'aggregated FIP Data Prog3'!$V$1),'Feat-Func-Development'!$AF$68:$EU$68)</f>
        <v>0</v>
      </c>
      <c r="Z48" s="29">
        <f>LOOKUP(2,1/('Feat-Func-Development'!$AF$4:$EU$4&amp;'Feat-Func-Development'!$AF$5:$EU$5='aggregated FIP Data Prog3'!$A48&amp;'aggregated FIP Data Prog3'!$V$1),'Feat-Func-Development'!$AF$69:$EU$69)</f>
        <v>0</v>
      </c>
      <c r="AA48" s="29">
        <f>LOOKUP(2,1/('Feat-Func-Development'!$AF$4:$EU$4&amp;'Feat-Func-Development'!$AF$5:$EU$5='aggregated FIP Data Prog3'!$A48&amp;'aggregated FIP Data Prog3'!$V$1),'Feat-Func-Development'!$AF$70:$EU$70)</f>
        <v>0</v>
      </c>
      <c r="AB48" s="29">
        <f>LOOKUP(2,1/('Feat-Func-Development'!$AF$4:$EU$4&amp;'Feat-Func-Development'!$AF$5:$EU$5='aggregated FIP Data Prog3'!$A48&amp;'aggregated FIP Data Prog3'!$V$1),'Feat-Func-Development'!$AF$71:$EU$71)</f>
        <v>0</v>
      </c>
      <c r="AC48" s="29">
        <f>LOOKUP(2,1/('Feat-Func-Development'!$AF$4:$EU$4&amp;'Feat-Func-Development'!$AF$5:$EU$5='aggregated FIP Data Prog3'!$A48&amp;'aggregated FIP Data Prog3'!$V$1),'Feat-Func-Development'!$AF$72:$EU$72)</f>
        <v>0</v>
      </c>
    </row>
    <row r="49" spans="1:29">
      <c r="A49" s="43">
        <f t="shared" si="9"/>
        <v>1369</v>
      </c>
      <c r="B49" s="53">
        <f>IF(C49="","",HLOOKUP(C49,'Configuration | Scaling'!$E$13:$Y$23,5,FALSE))</f>
        <v>1340</v>
      </c>
      <c r="C49" s="29" t="str">
        <f>IF(COUNTIF(C$4:C48,LOOKUP(A49,'Configuration | Scaling'!$E$17:$Y$17,_GPDS__List))=0,LOOKUP(A49,'Configuration | Scaling'!$E$17:$Y$17,_GPDS__List),"")</f>
        <v>OKTB</v>
      </c>
      <c r="D49" s="54"/>
      <c r="E49" s="45">
        <f t="shared" si="0"/>
        <v>1339</v>
      </c>
      <c r="F49" s="55" t="e">
        <f t="shared" si="1"/>
        <v>#DIV/0!</v>
      </c>
      <c r="G49" s="55" t="e">
        <f t="shared" si="2"/>
        <v>#DIV/0!</v>
      </c>
      <c r="H49" s="55" t="e">
        <f t="shared" si="3"/>
        <v>#DIV/0!</v>
      </c>
      <c r="I49" s="55" t="e">
        <f t="shared" si="4"/>
        <v>#DIV/0!</v>
      </c>
      <c r="J49" s="55" t="e">
        <f t="shared" si="5"/>
        <v>#DIV/0!</v>
      </c>
      <c r="K49" s="55" t="e">
        <f t="shared" si="6"/>
        <v>#DIV/0!</v>
      </c>
      <c r="L49" s="55" t="e">
        <f t="shared" si="7"/>
        <v>#DIV/0!</v>
      </c>
      <c r="M49" s="56" t="e">
        <f t="shared" si="8"/>
        <v>#DIV/0!</v>
      </c>
      <c r="N49" s="48">
        <f>LOOKUP(2,1/('Feat-Func-Development'!$AF$4:$EU$4&amp;'Feat-Func-Development'!$AF$5:$EU$5='aggregated FIP Data Prog3'!$A49&amp;'aggregated FIP Data Prog3'!$N$1),'Feat-Func-Development'!$AF$65:$EU$65)</f>
        <v>0</v>
      </c>
      <c r="O49" s="48">
        <f>LOOKUP(2,1/('Feat-Func-Development'!$AF$4:$EU$4&amp;'Feat-Func-Development'!$AF$5:$EU$5='aggregated FIP Data Prog3'!$A49&amp;'aggregated FIP Data Prog3'!$N$1),'Feat-Func-Development'!$AF$66:$EU$66)</f>
        <v>0</v>
      </c>
      <c r="P49" s="48">
        <f>LOOKUP(2,1/('Feat-Func-Development'!$AF$4:$EU$4&amp;'Feat-Func-Development'!$AF$5:$EU$5='aggregated FIP Data Prog3'!$A49&amp;'aggregated FIP Data Prog3'!$N$1),'Feat-Func-Development'!$AF$67:$EU$67)</f>
        <v>0</v>
      </c>
      <c r="Q49" s="48">
        <f>LOOKUP(2,1/('Feat-Func-Development'!$AF$4:$EU$4&amp;'Feat-Func-Development'!$AF$5:$EU$5='aggregated FIP Data Prog3'!$A49&amp;'aggregated FIP Data Prog3'!$N$1),'Feat-Func-Development'!$AF$68:$EU$68)</f>
        <v>0</v>
      </c>
      <c r="R49" s="48">
        <f>LOOKUP(2,1/('Feat-Func-Development'!$AF$4:$EU$4&amp;'Feat-Func-Development'!$AF$5:$EU$5='aggregated FIP Data Prog3'!$A49&amp;'aggregated FIP Data Prog3'!$N$1),'Feat-Func-Development'!$AF$69:$EU$69)</f>
        <v>0</v>
      </c>
      <c r="S49" s="48">
        <f>LOOKUP(2,1/('Feat-Func-Development'!$AF$4:$EU$4&amp;'Feat-Func-Development'!$AF$5:$EU$5='aggregated FIP Data Prog3'!$A49&amp;'aggregated FIP Data Prog3'!$N$1),'Feat-Func-Development'!$AF$70:$EU$70)</f>
        <v>0</v>
      </c>
      <c r="T49" s="48">
        <f>LOOKUP(2,1/('Feat-Func-Development'!$AF$4:$EU$4&amp;'Feat-Func-Development'!$AF$5:$EU$5='aggregated FIP Data Prog3'!$A49&amp;'aggregated FIP Data Prog3'!$N$1),'Feat-Func-Development'!$AF$71:$EU$71)</f>
        <v>0</v>
      </c>
      <c r="U49" s="48">
        <f>LOOKUP(2,1/('Feat-Func-Development'!$AF$4:$EU$4&amp;'Feat-Func-Development'!$AF$5:$EU$5='aggregated FIP Data Prog3'!$A49&amp;'aggregated FIP Data Prog3'!$N$1),'Feat-Func-Development'!$AF$72:$EU$72)</f>
        <v>0</v>
      </c>
      <c r="V49" s="29">
        <f>LOOKUP(2,1/('Feat-Func-Development'!$AF$4:$EU$4&amp;'Feat-Func-Development'!$AF$5:$EU$5='aggregated FIP Data Prog3'!$A49&amp;'aggregated FIP Data Prog3'!$V$1),'Feat-Func-Development'!$AF$65:$EU$65)</f>
        <v>0</v>
      </c>
      <c r="W49" s="29">
        <f>LOOKUP(2,1/('Feat-Func-Development'!$AF$4:$EU$4&amp;'Feat-Func-Development'!$AF$5:$EU$5='aggregated FIP Data Prog3'!$A49&amp;'aggregated FIP Data Prog3'!$V$1),'Feat-Func-Development'!$AF$66:$EU$66)</f>
        <v>0</v>
      </c>
      <c r="X49" s="29">
        <f>LOOKUP(2,1/('Feat-Func-Development'!$AF$4:$EU$4&amp;'Feat-Func-Development'!$AF$5:$EU$5='aggregated FIP Data Prog3'!$A49&amp;'aggregated FIP Data Prog3'!$V$1),'Feat-Func-Development'!$AF$67:$EU$67)</f>
        <v>0</v>
      </c>
      <c r="Y49" s="29">
        <f>LOOKUP(2,1/('Feat-Func-Development'!$AF$4:$EU$4&amp;'Feat-Func-Development'!$AF$5:$EU$5='aggregated FIP Data Prog3'!$A49&amp;'aggregated FIP Data Prog3'!$V$1),'Feat-Func-Development'!$AF$68:$EU$68)</f>
        <v>0</v>
      </c>
      <c r="Z49" s="29">
        <f>LOOKUP(2,1/('Feat-Func-Development'!$AF$4:$EU$4&amp;'Feat-Func-Development'!$AF$5:$EU$5='aggregated FIP Data Prog3'!$A49&amp;'aggregated FIP Data Prog3'!$V$1),'Feat-Func-Development'!$AF$69:$EU$69)</f>
        <v>0</v>
      </c>
      <c r="AA49" s="29">
        <f>LOOKUP(2,1/('Feat-Func-Development'!$AF$4:$EU$4&amp;'Feat-Func-Development'!$AF$5:$EU$5='aggregated FIP Data Prog3'!$A49&amp;'aggregated FIP Data Prog3'!$V$1),'Feat-Func-Development'!$AF$70:$EU$70)</f>
        <v>0</v>
      </c>
      <c r="AB49" s="29">
        <f>LOOKUP(2,1/('Feat-Func-Development'!$AF$4:$EU$4&amp;'Feat-Func-Development'!$AF$5:$EU$5='aggregated FIP Data Prog3'!$A49&amp;'aggregated FIP Data Prog3'!$V$1),'Feat-Func-Development'!$AF$71:$EU$71)</f>
        <v>0</v>
      </c>
      <c r="AC49" s="29">
        <f>LOOKUP(2,1/('Feat-Func-Development'!$AF$4:$EU$4&amp;'Feat-Func-Development'!$AF$5:$EU$5='aggregated FIP Data Prog3'!$A49&amp;'aggregated FIP Data Prog3'!$V$1),'Feat-Func-Development'!$AF$72:$EU$72)</f>
        <v>0</v>
      </c>
    </row>
    <row r="50" spans="1:29">
      <c r="A50" s="43">
        <f t="shared" si="9"/>
        <v>1400</v>
      </c>
      <c r="B50" s="53" t="str">
        <f>IF(C50="","",HLOOKUP(C50,'Configuration | Scaling'!$E$13:$Y$23,5,FALSE))</f>
        <v/>
      </c>
      <c r="C50" s="29" t="str">
        <f>IF(COUNTIF(C$4:C49,LOOKUP(A50,'Configuration | Scaling'!$E$17:$Y$17,_GPDS__List))=0,LOOKUP(A50,'Configuration | Scaling'!$E$17:$Y$17,_GPDS__List),"")</f>
        <v/>
      </c>
      <c r="D50" s="54"/>
      <c r="E50" s="45">
        <f t="shared" si="0"/>
        <v>1399</v>
      </c>
      <c r="F50" s="55" t="e">
        <f t="shared" si="1"/>
        <v>#DIV/0!</v>
      </c>
      <c r="G50" s="55" t="e">
        <f t="shared" si="2"/>
        <v>#DIV/0!</v>
      </c>
      <c r="H50" s="55" t="e">
        <f t="shared" si="3"/>
        <v>#DIV/0!</v>
      </c>
      <c r="I50" s="55" t="e">
        <f t="shared" si="4"/>
        <v>#DIV/0!</v>
      </c>
      <c r="J50" s="55" t="e">
        <f t="shared" si="5"/>
        <v>#DIV/0!</v>
      </c>
      <c r="K50" s="55" t="e">
        <f t="shared" si="6"/>
        <v>#DIV/0!</v>
      </c>
      <c r="L50" s="55" t="e">
        <f t="shared" si="7"/>
        <v>#DIV/0!</v>
      </c>
      <c r="M50" s="56" t="e">
        <f t="shared" si="8"/>
        <v>#DIV/0!</v>
      </c>
      <c r="N50" s="48">
        <f>LOOKUP(2,1/('Feat-Func-Development'!$AF$4:$EU$4&amp;'Feat-Func-Development'!$AF$5:$EU$5='aggregated FIP Data Prog3'!$A50&amp;'aggregated FIP Data Prog3'!$N$1),'Feat-Func-Development'!$AF$65:$EU$65)</f>
        <v>0</v>
      </c>
      <c r="O50" s="48">
        <f>LOOKUP(2,1/('Feat-Func-Development'!$AF$4:$EU$4&amp;'Feat-Func-Development'!$AF$5:$EU$5='aggregated FIP Data Prog3'!$A50&amp;'aggregated FIP Data Prog3'!$N$1),'Feat-Func-Development'!$AF$66:$EU$66)</f>
        <v>0</v>
      </c>
      <c r="P50" s="48">
        <f>LOOKUP(2,1/('Feat-Func-Development'!$AF$4:$EU$4&amp;'Feat-Func-Development'!$AF$5:$EU$5='aggregated FIP Data Prog3'!$A50&amp;'aggregated FIP Data Prog3'!$N$1),'Feat-Func-Development'!$AF$67:$EU$67)</f>
        <v>0</v>
      </c>
      <c r="Q50" s="48">
        <f>LOOKUP(2,1/('Feat-Func-Development'!$AF$4:$EU$4&amp;'Feat-Func-Development'!$AF$5:$EU$5='aggregated FIP Data Prog3'!$A50&amp;'aggregated FIP Data Prog3'!$N$1),'Feat-Func-Development'!$AF$68:$EU$68)</f>
        <v>0</v>
      </c>
      <c r="R50" s="48">
        <f>LOOKUP(2,1/('Feat-Func-Development'!$AF$4:$EU$4&amp;'Feat-Func-Development'!$AF$5:$EU$5='aggregated FIP Data Prog3'!$A50&amp;'aggregated FIP Data Prog3'!$N$1),'Feat-Func-Development'!$AF$69:$EU$69)</f>
        <v>0</v>
      </c>
      <c r="S50" s="48">
        <f>LOOKUP(2,1/('Feat-Func-Development'!$AF$4:$EU$4&amp;'Feat-Func-Development'!$AF$5:$EU$5='aggregated FIP Data Prog3'!$A50&amp;'aggregated FIP Data Prog3'!$N$1),'Feat-Func-Development'!$AF$70:$EU$70)</f>
        <v>0</v>
      </c>
      <c r="T50" s="48">
        <f>LOOKUP(2,1/('Feat-Func-Development'!$AF$4:$EU$4&amp;'Feat-Func-Development'!$AF$5:$EU$5='aggregated FIP Data Prog3'!$A50&amp;'aggregated FIP Data Prog3'!$N$1),'Feat-Func-Development'!$AF$71:$EU$71)</f>
        <v>0</v>
      </c>
      <c r="U50" s="48">
        <f>LOOKUP(2,1/('Feat-Func-Development'!$AF$4:$EU$4&amp;'Feat-Func-Development'!$AF$5:$EU$5='aggregated FIP Data Prog3'!$A50&amp;'aggregated FIP Data Prog3'!$N$1),'Feat-Func-Development'!$AF$72:$EU$72)</f>
        <v>0</v>
      </c>
      <c r="V50" s="29">
        <f>LOOKUP(2,1/('Feat-Func-Development'!$AF$4:$EU$4&amp;'Feat-Func-Development'!$AF$5:$EU$5='aggregated FIP Data Prog3'!$A50&amp;'aggregated FIP Data Prog3'!$V$1),'Feat-Func-Development'!$AF$65:$EU$65)</f>
        <v>0</v>
      </c>
      <c r="W50" s="29">
        <f>LOOKUP(2,1/('Feat-Func-Development'!$AF$4:$EU$4&amp;'Feat-Func-Development'!$AF$5:$EU$5='aggregated FIP Data Prog3'!$A50&amp;'aggregated FIP Data Prog3'!$V$1),'Feat-Func-Development'!$AF$66:$EU$66)</f>
        <v>0</v>
      </c>
      <c r="X50" s="29">
        <f>LOOKUP(2,1/('Feat-Func-Development'!$AF$4:$EU$4&amp;'Feat-Func-Development'!$AF$5:$EU$5='aggregated FIP Data Prog3'!$A50&amp;'aggregated FIP Data Prog3'!$V$1),'Feat-Func-Development'!$AF$67:$EU$67)</f>
        <v>0</v>
      </c>
      <c r="Y50" s="29">
        <f>LOOKUP(2,1/('Feat-Func-Development'!$AF$4:$EU$4&amp;'Feat-Func-Development'!$AF$5:$EU$5='aggregated FIP Data Prog3'!$A50&amp;'aggregated FIP Data Prog3'!$V$1),'Feat-Func-Development'!$AF$68:$EU$68)</f>
        <v>0</v>
      </c>
      <c r="Z50" s="29">
        <f>LOOKUP(2,1/('Feat-Func-Development'!$AF$4:$EU$4&amp;'Feat-Func-Development'!$AF$5:$EU$5='aggregated FIP Data Prog3'!$A50&amp;'aggregated FIP Data Prog3'!$V$1),'Feat-Func-Development'!$AF$69:$EU$69)</f>
        <v>0</v>
      </c>
      <c r="AA50" s="29">
        <f>LOOKUP(2,1/('Feat-Func-Development'!$AF$4:$EU$4&amp;'Feat-Func-Development'!$AF$5:$EU$5='aggregated FIP Data Prog3'!$A50&amp;'aggregated FIP Data Prog3'!$V$1),'Feat-Func-Development'!$AF$70:$EU$70)</f>
        <v>0</v>
      </c>
      <c r="AB50" s="29">
        <f>LOOKUP(2,1/('Feat-Func-Development'!$AF$4:$EU$4&amp;'Feat-Func-Development'!$AF$5:$EU$5='aggregated FIP Data Prog3'!$A50&amp;'aggregated FIP Data Prog3'!$V$1),'Feat-Func-Development'!$AF$71:$EU$71)</f>
        <v>0</v>
      </c>
      <c r="AC50" s="29">
        <f>LOOKUP(2,1/('Feat-Func-Development'!$AF$4:$EU$4&amp;'Feat-Func-Development'!$AF$5:$EU$5='aggregated FIP Data Prog3'!$A50&amp;'aggregated FIP Data Prog3'!$V$1),'Feat-Func-Development'!$AF$72:$EU$72)</f>
        <v>0</v>
      </c>
    </row>
    <row r="51" spans="1:29">
      <c r="A51" s="43">
        <f t="shared" si="9"/>
        <v>1430</v>
      </c>
      <c r="B51" s="53" t="str">
        <f>IF(C51="","",HLOOKUP(C51,'Configuration | Scaling'!$E$13:$Y$23,5,FALSE))</f>
        <v/>
      </c>
      <c r="C51" s="29" t="str">
        <f>IF(COUNTIF(C$4:C50,LOOKUP(A51,'Configuration | Scaling'!$E$17:$Y$17,_GPDS__List))=0,LOOKUP(A51,'Configuration | Scaling'!$E$17:$Y$17,_GPDS__List),"")</f>
        <v/>
      </c>
      <c r="D51" s="54"/>
      <c r="E51" s="45">
        <f t="shared" si="0"/>
        <v>1429</v>
      </c>
      <c r="F51" s="55" t="e">
        <f t="shared" si="1"/>
        <v>#DIV/0!</v>
      </c>
      <c r="G51" s="55" t="e">
        <f t="shared" si="2"/>
        <v>#DIV/0!</v>
      </c>
      <c r="H51" s="55" t="e">
        <f t="shared" si="3"/>
        <v>#DIV/0!</v>
      </c>
      <c r="I51" s="55" t="e">
        <f t="shared" si="4"/>
        <v>#DIV/0!</v>
      </c>
      <c r="J51" s="55" t="e">
        <f t="shared" si="5"/>
        <v>#DIV/0!</v>
      </c>
      <c r="K51" s="55" t="e">
        <f t="shared" si="6"/>
        <v>#DIV/0!</v>
      </c>
      <c r="L51" s="55" t="e">
        <f t="shared" si="7"/>
        <v>#DIV/0!</v>
      </c>
      <c r="M51" s="56" t="e">
        <f t="shared" si="8"/>
        <v>#DIV/0!</v>
      </c>
      <c r="N51" s="48">
        <f>LOOKUP(2,1/('Feat-Func-Development'!$AF$4:$EU$4&amp;'Feat-Func-Development'!$AF$5:$EU$5='aggregated FIP Data Prog3'!$A51&amp;'aggregated FIP Data Prog3'!$N$1),'Feat-Func-Development'!$AF$65:$EU$65)</f>
        <v>0</v>
      </c>
      <c r="O51" s="48">
        <f>LOOKUP(2,1/('Feat-Func-Development'!$AF$4:$EU$4&amp;'Feat-Func-Development'!$AF$5:$EU$5='aggregated FIP Data Prog3'!$A51&amp;'aggregated FIP Data Prog3'!$N$1),'Feat-Func-Development'!$AF$66:$EU$66)</f>
        <v>0</v>
      </c>
      <c r="P51" s="48">
        <f>LOOKUP(2,1/('Feat-Func-Development'!$AF$4:$EU$4&amp;'Feat-Func-Development'!$AF$5:$EU$5='aggregated FIP Data Prog3'!$A51&amp;'aggregated FIP Data Prog3'!$N$1),'Feat-Func-Development'!$AF$67:$EU$67)</f>
        <v>0</v>
      </c>
      <c r="Q51" s="48">
        <f>LOOKUP(2,1/('Feat-Func-Development'!$AF$4:$EU$4&amp;'Feat-Func-Development'!$AF$5:$EU$5='aggregated FIP Data Prog3'!$A51&amp;'aggregated FIP Data Prog3'!$N$1),'Feat-Func-Development'!$AF$68:$EU$68)</f>
        <v>0</v>
      </c>
      <c r="R51" s="48">
        <f>LOOKUP(2,1/('Feat-Func-Development'!$AF$4:$EU$4&amp;'Feat-Func-Development'!$AF$5:$EU$5='aggregated FIP Data Prog3'!$A51&amp;'aggregated FIP Data Prog3'!$N$1),'Feat-Func-Development'!$AF$69:$EU$69)</f>
        <v>0</v>
      </c>
      <c r="S51" s="48">
        <f>LOOKUP(2,1/('Feat-Func-Development'!$AF$4:$EU$4&amp;'Feat-Func-Development'!$AF$5:$EU$5='aggregated FIP Data Prog3'!$A51&amp;'aggregated FIP Data Prog3'!$N$1),'Feat-Func-Development'!$AF$70:$EU$70)</f>
        <v>0</v>
      </c>
      <c r="T51" s="48">
        <f>LOOKUP(2,1/('Feat-Func-Development'!$AF$4:$EU$4&amp;'Feat-Func-Development'!$AF$5:$EU$5='aggregated FIP Data Prog3'!$A51&amp;'aggregated FIP Data Prog3'!$N$1),'Feat-Func-Development'!$AF$71:$EU$71)</f>
        <v>0</v>
      </c>
      <c r="U51" s="48">
        <f>LOOKUP(2,1/('Feat-Func-Development'!$AF$4:$EU$4&amp;'Feat-Func-Development'!$AF$5:$EU$5='aggregated FIP Data Prog3'!$A51&amp;'aggregated FIP Data Prog3'!$N$1),'Feat-Func-Development'!$AF$72:$EU$72)</f>
        <v>0</v>
      </c>
      <c r="V51" s="29">
        <f>LOOKUP(2,1/('Feat-Func-Development'!$AF$4:$EU$4&amp;'Feat-Func-Development'!$AF$5:$EU$5='aggregated FIP Data Prog3'!$A51&amp;'aggregated FIP Data Prog3'!$V$1),'Feat-Func-Development'!$AF$65:$EU$65)</f>
        <v>0</v>
      </c>
      <c r="W51" s="29">
        <f>LOOKUP(2,1/('Feat-Func-Development'!$AF$4:$EU$4&amp;'Feat-Func-Development'!$AF$5:$EU$5='aggregated FIP Data Prog3'!$A51&amp;'aggregated FIP Data Prog3'!$V$1),'Feat-Func-Development'!$AF$66:$EU$66)</f>
        <v>0</v>
      </c>
      <c r="X51" s="29">
        <f>LOOKUP(2,1/('Feat-Func-Development'!$AF$4:$EU$4&amp;'Feat-Func-Development'!$AF$5:$EU$5='aggregated FIP Data Prog3'!$A51&amp;'aggregated FIP Data Prog3'!$V$1),'Feat-Func-Development'!$AF$67:$EU$67)</f>
        <v>0</v>
      </c>
      <c r="Y51" s="29">
        <f>LOOKUP(2,1/('Feat-Func-Development'!$AF$4:$EU$4&amp;'Feat-Func-Development'!$AF$5:$EU$5='aggregated FIP Data Prog3'!$A51&amp;'aggregated FIP Data Prog3'!$V$1),'Feat-Func-Development'!$AF$68:$EU$68)</f>
        <v>0</v>
      </c>
      <c r="Z51" s="29">
        <f>LOOKUP(2,1/('Feat-Func-Development'!$AF$4:$EU$4&amp;'Feat-Func-Development'!$AF$5:$EU$5='aggregated FIP Data Prog3'!$A51&amp;'aggregated FIP Data Prog3'!$V$1),'Feat-Func-Development'!$AF$69:$EU$69)</f>
        <v>0</v>
      </c>
      <c r="AA51" s="29">
        <f>LOOKUP(2,1/('Feat-Func-Development'!$AF$4:$EU$4&amp;'Feat-Func-Development'!$AF$5:$EU$5='aggregated FIP Data Prog3'!$A51&amp;'aggregated FIP Data Prog3'!$V$1),'Feat-Func-Development'!$AF$70:$EU$70)</f>
        <v>0</v>
      </c>
      <c r="AB51" s="29">
        <f>LOOKUP(2,1/('Feat-Func-Development'!$AF$4:$EU$4&amp;'Feat-Func-Development'!$AF$5:$EU$5='aggregated FIP Data Prog3'!$A51&amp;'aggregated FIP Data Prog3'!$V$1),'Feat-Func-Development'!$AF$71:$EU$71)</f>
        <v>0</v>
      </c>
      <c r="AC51" s="29">
        <f>LOOKUP(2,1/('Feat-Func-Development'!$AF$4:$EU$4&amp;'Feat-Func-Development'!$AF$5:$EU$5='aggregated FIP Data Prog3'!$A51&amp;'aggregated FIP Data Prog3'!$V$1),'Feat-Func-Development'!$AF$72:$EU$72)</f>
        <v>0</v>
      </c>
    </row>
    <row r="52" spans="1:29">
      <c r="A52" s="43">
        <f t="shared" si="9"/>
        <v>1461</v>
      </c>
      <c r="B52" s="53" t="str">
        <f>IF(C52="","",HLOOKUP(C52,'Configuration | Scaling'!$E$13:$Y$23,5,FALSE))</f>
        <v/>
      </c>
      <c r="C52" s="29" t="str">
        <f>IF(COUNTIF(C$4:C51,LOOKUP(A52,'Configuration | Scaling'!$E$17:$Y$17,_GPDS__List))=0,LOOKUP(A52,'Configuration | Scaling'!$E$17:$Y$17,_GPDS__List),"")</f>
        <v/>
      </c>
      <c r="D52" s="54"/>
      <c r="E52" s="45">
        <f t="shared" si="0"/>
        <v>1460</v>
      </c>
      <c r="F52" s="55" t="e">
        <f t="shared" si="1"/>
        <v>#DIV/0!</v>
      </c>
      <c r="G52" s="55" t="e">
        <f t="shared" si="2"/>
        <v>#DIV/0!</v>
      </c>
      <c r="H52" s="55" t="e">
        <f t="shared" si="3"/>
        <v>#DIV/0!</v>
      </c>
      <c r="I52" s="55" t="e">
        <f t="shared" si="4"/>
        <v>#DIV/0!</v>
      </c>
      <c r="J52" s="55" t="e">
        <f t="shared" si="5"/>
        <v>#DIV/0!</v>
      </c>
      <c r="K52" s="55" t="e">
        <f t="shared" si="6"/>
        <v>#DIV/0!</v>
      </c>
      <c r="L52" s="55" t="e">
        <f t="shared" si="7"/>
        <v>#DIV/0!</v>
      </c>
      <c r="M52" s="56" t="e">
        <f t="shared" si="8"/>
        <v>#DIV/0!</v>
      </c>
      <c r="N52" s="48">
        <f>LOOKUP(2,1/('Feat-Func-Development'!$AF$4:$EU$4&amp;'Feat-Func-Development'!$AF$5:$EU$5='aggregated FIP Data Prog3'!$A52&amp;'aggregated FIP Data Prog3'!$N$1),'Feat-Func-Development'!$AF$65:$EU$65)</f>
        <v>0</v>
      </c>
      <c r="O52" s="48">
        <f>LOOKUP(2,1/('Feat-Func-Development'!$AF$4:$EU$4&amp;'Feat-Func-Development'!$AF$5:$EU$5='aggregated FIP Data Prog3'!$A52&amp;'aggregated FIP Data Prog3'!$N$1),'Feat-Func-Development'!$AF$66:$EU$66)</f>
        <v>0</v>
      </c>
      <c r="P52" s="48">
        <f>LOOKUP(2,1/('Feat-Func-Development'!$AF$4:$EU$4&amp;'Feat-Func-Development'!$AF$5:$EU$5='aggregated FIP Data Prog3'!$A52&amp;'aggregated FIP Data Prog3'!$N$1),'Feat-Func-Development'!$AF$67:$EU$67)</f>
        <v>0</v>
      </c>
      <c r="Q52" s="48">
        <f>LOOKUP(2,1/('Feat-Func-Development'!$AF$4:$EU$4&amp;'Feat-Func-Development'!$AF$5:$EU$5='aggregated FIP Data Prog3'!$A52&amp;'aggregated FIP Data Prog3'!$N$1),'Feat-Func-Development'!$AF$68:$EU$68)</f>
        <v>0</v>
      </c>
      <c r="R52" s="48">
        <f>LOOKUP(2,1/('Feat-Func-Development'!$AF$4:$EU$4&amp;'Feat-Func-Development'!$AF$5:$EU$5='aggregated FIP Data Prog3'!$A52&amp;'aggregated FIP Data Prog3'!$N$1),'Feat-Func-Development'!$AF$69:$EU$69)</f>
        <v>0</v>
      </c>
      <c r="S52" s="48">
        <f>LOOKUP(2,1/('Feat-Func-Development'!$AF$4:$EU$4&amp;'Feat-Func-Development'!$AF$5:$EU$5='aggregated FIP Data Prog3'!$A52&amp;'aggregated FIP Data Prog3'!$N$1),'Feat-Func-Development'!$AF$70:$EU$70)</f>
        <v>0</v>
      </c>
      <c r="T52" s="48">
        <f>LOOKUP(2,1/('Feat-Func-Development'!$AF$4:$EU$4&amp;'Feat-Func-Development'!$AF$5:$EU$5='aggregated FIP Data Prog3'!$A52&amp;'aggregated FIP Data Prog3'!$N$1),'Feat-Func-Development'!$AF$71:$EU$71)</f>
        <v>0</v>
      </c>
      <c r="U52" s="48">
        <f>LOOKUP(2,1/('Feat-Func-Development'!$AF$4:$EU$4&amp;'Feat-Func-Development'!$AF$5:$EU$5='aggregated FIP Data Prog3'!$A52&amp;'aggregated FIP Data Prog3'!$N$1),'Feat-Func-Development'!$AF$72:$EU$72)</f>
        <v>0</v>
      </c>
      <c r="V52" s="29">
        <f>LOOKUP(2,1/('Feat-Func-Development'!$AF$4:$EU$4&amp;'Feat-Func-Development'!$AF$5:$EU$5='aggregated FIP Data Prog3'!$A52&amp;'aggregated FIP Data Prog3'!$V$1),'Feat-Func-Development'!$AF$65:$EU$65)</f>
        <v>0</v>
      </c>
      <c r="W52" s="29">
        <f>LOOKUP(2,1/('Feat-Func-Development'!$AF$4:$EU$4&amp;'Feat-Func-Development'!$AF$5:$EU$5='aggregated FIP Data Prog3'!$A52&amp;'aggregated FIP Data Prog3'!$V$1),'Feat-Func-Development'!$AF$66:$EU$66)</f>
        <v>0</v>
      </c>
      <c r="X52" s="29">
        <f>LOOKUP(2,1/('Feat-Func-Development'!$AF$4:$EU$4&amp;'Feat-Func-Development'!$AF$5:$EU$5='aggregated FIP Data Prog3'!$A52&amp;'aggregated FIP Data Prog3'!$V$1),'Feat-Func-Development'!$AF$67:$EU$67)</f>
        <v>0</v>
      </c>
      <c r="Y52" s="29">
        <f>LOOKUP(2,1/('Feat-Func-Development'!$AF$4:$EU$4&amp;'Feat-Func-Development'!$AF$5:$EU$5='aggregated FIP Data Prog3'!$A52&amp;'aggregated FIP Data Prog3'!$V$1),'Feat-Func-Development'!$AF$68:$EU$68)</f>
        <v>0</v>
      </c>
      <c r="Z52" s="29">
        <f>LOOKUP(2,1/('Feat-Func-Development'!$AF$4:$EU$4&amp;'Feat-Func-Development'!$AF$5:$EU$5='aggregated FIP Data Prog3'!$A52&amp;'aggregated FIP Data Prog3'!$V$1),'Feat-Func-Development'!$AF$69:$EU$69)</f>
        <v>0</v>
      </c>
      <c r="AA52" s="29">
        <f>LOOKUP(2,1/('Feat-Func-Development'!$AF$4:$EU$4&amp;'Feat-Func-Development'!$AF$5:$EU$5='aggregated FIP Data Prog3'!$A52&amp;'aggregated FIP Data Prog3'!$V$1),'Feat-Func-Development'!$AF$70:$EU$70)</f>
        <v>0</v>
      </c>
      <c r="AB52" s="29">
        <f>LOOKUP(2,1/('Feat-Func-Development'!$AF$4:$EU$4&amp;'Feat-Func-Development'!$AF$5:$EU$5='aggregated FIP Data Prog3'!$A52&amp;'aggregated FIP Data Prog3'!$V$1),'Feat-Func-Development'!$AF$71:$EU$71)</f>
        <v>0</v>
      </c>
      <c r="AC52" s="29">
        <f>LOOKUP(2,1/('Feat-Func-Development'!$AF$4:$EU$4&amp;'Feat-Func-Development'!$AF$5:$EU$5='aggregated FIP Data Prog3'!$A52&amp;'aggregated FIP Data Prog3'!$V$1),'Feat-Func-Development'!$AF$72:$EU$72)</f>
        <v>0</v>
      </c>
    </row>
    <row r="53" spans="1:29">
      <c r="A53" s="43">
        <f t="shared" si="9"/>
        <v>1492</v>
      </c>
      <c r="B53" s="53" t="str">
        <f>IF(C53="","",HLOOKUP(C53,'Configuration | Scaling'!$E$13:$Y$23,5,FALSE))</f>
        <v/>
      </c>
      <c r="C53" s="29" t="str">
        <f>IF(COUNTIF(C$4:C52,LOOKUP(A53,'Configuration | Scaling'!$E$17:$Y$17,_GPDS__List))=0,LOOKUP(A53,'Configuration | Scaling'!$E$17:$Y$17,_GPDS__List),"")</f>
        <v/>
      </c>
      <c r="D53" s="54"/>
      <c r="E53" s="45">
        <f t="shared" si="0"/>
        <v>1491</v>
      </c>
      <c r="F53" s="55" t="e">
        <f t="shared" si="1"/>
        <v>#DIV/0!</v>
      </c>
      <c r="G53" s="55" t="e">
        <f t="shared" si="2"/>
        <v>#DIV/0!</v>
      </c>
      <c r="H53" s="55" t="e">
        <f t="shared" si="3"/>
        <v>#DIV/0!</v>
      </c>
      <c r="I53" s="55" t="e">
        <f t="shared" si="4"/>
        <v>#DIV/0!</v>
      </c>
      <c r="J53" s="55" t="e">
        <f t="shared" si="5"/>
        <v>#DIV/0!</v>
      </c>
      <c r="K53" s="55" t="e">
        <f t="shared" si="6"/>
        <v>#DIV/0!</v>
      </c>
      <c r="L53" s="55" t="e">
        <f t="shared" si="7"/>
        <v>#DIV/0!</v>
      </c>
      <c r="M53" s="56" t="e">
        <f t="shared" si="8"/>
        <v>#DIV/0!</v>
      </c>
      <c r="N53" s="48">
        <f>LOOKUP(2,1/('Feat-Func-Development'!$AF$4:$EU$4&amp;'Feat-Func-Development'!$AF$5:$EU$5='aggregated FIP Data Prog3'!$A53&amp;'aggregated FIP Data Prog3'!$N$1),'Feat-Func-Development'!$AF$65:$EU$65)</f>
        <v>0</v>
      </c>
      <c r="O53" s="48">
        <f>LOOKUP(2,1/('Feat-Func-Development'!$AF$4:$EU$4&amp;'Feat-Func-Development'!$AF$5:$EU$5='aggregated FIP Data Prog3'!$A53&amp;'aggregated FIP Data Prog3'!$N$1),'Feat-Func-Development'!$AF$66:$EU$66)</f>
        <v>0</v>
      </c>
      <c r="P53" s="48">
        <f>LOOKUP(2,1/('Feat-Func-Development'!$AF$4:$EU$4&amp;'Feat-Func-Development'!$AF$5:$EU$5='aggregated FIP Data Prog3'!$A53&amp;'aggregated FIP Data Prog3'!$N$1),'Feat-Func-Development'!$AF$67:$EU$67)</f>
        <v>0</v>
      </c>
      <c r="Q53" s="48">
        <f>LOOKUP(2,1/('Feat-Func-Development'!$AF$4:$EU$4&amp;'Feat-Func-Development'!$AF$5:$EU$5='aggregated FIP Data Prog3'!$A53&amp;'aggregated FIP Data Prog3'!$N$1),'Feat-Func-Development'!$AF$68:$EU$68)</f>
        <v>0</v>
      </c>
      <c r="R53" s="48">
        <f>LOOKUP(2,1/('Feat-Func-Development'!$AF$4:$EU$4&amp;'Feat-Func-Development'!$AF$5:$EU$5='aggregated FIP Data Prog3'!$A53&amp;'aggregated FIP Data Prog3'!$N$1),'Feat-Func-Development'!$AF$69:$EU$69)</f>
        <v>0</v>
      </c>
      <c r="S53" s="48">
        <f>LOOKUP(2,1/('Feat-Func-Development'!$AF$4:$EU$4&amp;'Feat-Func-Development'!$AF$5:$EU$5='aggregated FIP Data Prog3'!$A53&amp;'aggregated FIP Data Prog3'!$N$1),'Feat-Func-Development'!$AF$70:$EU$70)</f>
        <v>0</v>
      </c>
      <c r="T53" s="48">
        <f>LOOKUP(2,1/('Feat-Func-Development'!$AF$4:$EU$4&amp;'Feat-Func-Development'!$AF$5:$EU$5='aggregated FIP Data Prog3'!$A53&amp;'aggregated FIP Data Prog3'!$N$1),'Feat-Func-Development'!$AF$71:$EU$71)</f>
        <v>0</v>
      </c>
      <c r="U53" s="48">
        <f>LOOKUP(2,1/('Feat-Func-Development'!$AF$4:$EU$4&amp;'Feat-Func-Development'!$AF$5:$EU$5='aggregated FIP Data Prog3'!$A53&amp;'aggregated FIP Data Prog3'!$N$1),'Feat-Func-Development'!$AF$72:$EU$72)</f>
        <v>0</v>
      </c>
      <c r="V53" s="29">
        <f>LOOKUP(2,1/('Feat-Func-Development'!$AF$4:$EU$4&amp;'Feat-Func-Development'!$AF$5:$EU$5='aggregated FIP Data Prog3'!$A53&amp;'aggregated FIP Data Prog3'!$V$1),'Feat-Func-Development'!$AF$65:$EU$65)</f>
        <v>0</v>
      </c>
      <c r="W53" s="29">
        <f>LOOKUP(2,1/('Feat-Func-Development'!$AF$4:$EU$4&amp;'Feat-Func-Development'!$AF$5:$EU$5='aggregated FIP Data Prog3'!$A53&amp;'aggregated FIP Data Prog3'!$V$1),'Feat-Func-Development'!$AF$66:$EU$66)</f>
        <v>0</v>
      </c>
      <c r="X53" s="29">
        <f>LOOKUP(2,1/('Feat-Func-Development'!$AF$4:$EU$4&amp;'Feat-Func-Development'!$AF$5:$EU$5='aggregated FIP Data Prog3'!$A53&amp;'aggregated FIP Data Prog3'!$V$1),'Feat-Func-Development'!$AF$67:$EU$67)</f>
        <v>0</v>
      </c>
      <c r="Y53" s="29">
        <f>LOOKUP(2,1/('Feat-Func-Development'!$AF$4:$EU$4&amp;'Feat-Func-Development'!$AF$5:$EU$5='aggregated FIP Data Prog3'!$A53&amp;'aggregated FIP Data Prog3'!$V$1),'Feat-Func-Development'!$AF$68:$EU$68)</f>
        <v>0</v>
      </c>
      <c r="Z53" s="29">
        <f>LOOKUP(2,1/('Feat-Func-Development'!$AF$4:$EU$4&amp;'Feat-Func-Development'!$AF$5:$EU$5='aggregated FIP Data Prog3'!$A53&amp;'aggregated FIP Data Prog3'!$V$1),'Feat-Func-Development'!$AF$69:$EU$69)</f>
        <v>0</v>
      </c>
      <c r="AA53" s="29">
        <f>LOOKUP(2,1/('Feat-Func-Development'!$AF$4:$EU$4&amp;'Feat-Func-Development'!$AF$5:$EU$5='aggregated FIP Data Prog3'!$A53&amp;'aggregated FIP Data Prog3'!$V$1),'Feat-Func-Development'!$AF$70:$EU$70)</f>
        <v>0</v>
      </c>
      <c r="AB53" s="29">
        <f>LOOKUP(2,1/('Feat-Func-Development'!$AF$4:$EU$4&amp;'Feat-Func-Development'!$AF$5:$EU$5='aggregated FIP Data Prog3'!$A53&amp;'aggregated FIP Data Prog3'!$V$1),'Feat-Func-Development'!$AF$71:$EU$71)</f>
        <v>0</v>
      </c>
      <c r="AC53" s="29">
        <f>LOOKUP(2,1/('Feat-Func-Development'!$AF$4:$EU$4&amp;'Feat-Func-Development'!$AF$5:$EU$5='aggregated FIP Data Prog3'!$A53&amp;'aggregated FIP Data Prog3'!$V$1),'Feat-Func-Development'!$AF$72:$EU$72)</f>
        <v>0</v>
      </c>
    </row>
    <row r="54" spans="1:29">
      <c r="A54" s="43">
        <f t="shared" si="9"/>
        <v>1521</v>
      </c>
      <c r="B54" s="53" t="str">
        <f>IF(C54="","",HLOOKUP(C54,'Configuration | Scaling'!$E$13:$Y$23,5,FALSE))</f>
        <v/>
      </c>
      <c r="C54" s="29" t="str">
        <f>IF(COUNTIF(C$4:C53,LOOKUP(A54,'Configuration | Scaling'!$E$17:$Y$17,_GPDS__List))=0,LOOKUP(A54,'Configuration | Scaling'!$E$17:$Y$17,_GPDS__List),"")</f>
        <v/>
      </c>
      <c r="D54" s="54"/>
      <c r="E54" s="45">
        <f t="shared" si="0"/>
        <v>1520</v>
      </c>
      <c r="F54" s="55" t="e">
        <f t="shared" si="1"/>
        <v>#DIV/0!</v>
      </c>
      <c r="G54" s="55" t="e">
        <f t="shared" si="2"/>
        <v>#DIV/0!</v>
      </c>
      <c r="H54" s="55" t="e">
        <f t="shared" si="3"/>
        <v>#DIV/0!</v>
      </c>
      <c r="I54" s="55" t="e">
        <f t="shared" si="4"/>
        <v>#DIV/0!</v>
      </c>
      <c r="J54" s="55" t="e">
        <f t="shared" si="5"/>
        <v>#DIV/0!</v>
      </c>
      <c r="K54" s="55" t="e">
        <f t="shared" si="6"/>
        <v>#DIV/0!</v>
      </c>
      <c r="L54" s="55" t="e">
        <f t="shared" si="7"/>
        <v>#DIV/0!</v>
      </c>
      <c r="M54" s="56" t="e">
        <f t="shared" si="8"/>
        <v>#DIV/0!</v>
      </c>
      <c r="N54" s="48">
        <f>LOOKUP(2,1/('Feat-Func-Development'!$AF$4:$EU$4&amp;'Feat-Func-Development'!$AF$5:$EU$5='aggregated FIP Data Prog3'!$A54&amp;'aggregated FIP Data Prog3'!$N$1),'Feat-Func-Development'!$AF$65:$EU$65)</f>
        <v>0</v>
      </c>
      <c r="O54" s="48">
        <f>LOOKUP(2,1/('Feat-Func-Development'!$AF$4:$EU$4&amp;'Feat-Func-Development'!$AF$5:$EU$5='aggregated FIP Data Prog3'!$A54&amp;'aggregated FIP Data Prog3'!$N$1),'Feat-Func-Development'!$AF$66:$EU$66)</f>
        <v>0</v>
      </c>
      <c r="P54" s="48">
        <f>LOOKUP(2,1/('Feat-Func-Development'!$AF$4:$EU$4&amp;'Feat-Func-Development'!$AF$5:$EU$5='aggregated FIP Data Prog3'!$A54&amp;'aggregated FIP Data Prog3'!$N$1),'Feat-Func-Development'!$AF$67:$EU$67)</f>
        <v>0</v>
      </c>
      <c r="Q54" s="48">
        <f>LOOKUP(2,1/('Feat-Func-Development'!$AF$4:$EU$4&amp;'Feat-Func-Development'!$AF$5:$EU$5='aggregated FIP Data Prog3'!$A54&amp;'aggregated FIP Data Prog3'!$N$1),'Feat-Func-Development'!$AF$68:$EU$68)</f>
        <v>0</v>
      </c>
      <c r="R54" s="48">
        <f>LOOKUP(2,1/('Feat-Func-Development'!$AF$4:$EU$4&amp;'Feat-Func-Development'!$AF$5:$EU$5='aggregated FIP Data Prog3'!$A54&amp;'aggregated FIP Data Prog3'!$N$1),'Feat-Func-Development'!$AF$69:$EU$69)</f>
        <v>0</v>
      </c>
      <c r="S54" s="48">
        <f>LOOKUP(2,1/('Feat-Func-Development'!$AF$4:$EU$4&amp;'Feat-Func-Development'!$AF$5:$EU$5='aggregated FIP Data Prog3'!$A54&amp;'aggregated FIP Data Prog3'!$N$1),'Feat-Func-Development'!$AF$70:$EU$70)</f>
        <v>0</v>
      </c>
      <c r="T54" s="48">
        <f>LOOKUP(2,1/('Feat-Func-Development'!$AF$4:$EU$4&amp;'Feat-Func-Development'!$AF$5:$EU$5='aggregated FIP Data Prog3'!$A54&amp;'aggregated FIP Data Prog3'!$N$1),'Feat-Func-Development'!$AF$71:$EU$71)</f>
        <v>0</v>
      </c>
      <c r="U54" s="48">
        <f>LOOKUP(2,1/('Feat-Func-Development'!$AF$4:$EU$4&amp;'Feat-Func-Development'!$AF$5:$EU$5='aggregated FIP Data Prog3'!$A54&amp;'aggregated FIP Data Prog3'!$N$1),'Feat-Func-Development'!$AF$72:$EU$72)</f>
        <v>0</v>
      </c>
      <c r="V54" s="29">
        <f>LOOKUP(2,1/('Feat-Func-Development'!$AF$4:$EU$4&amp;'Feat-Func-Development'!$AF$5:$EU$5='aggregated FIP Data Prog3'!$A54&amp;'aggregated FIP Data Prog3'!$V$1),'Feat-Func-Development'!$AF$65:$EU$65)</f>
        <v>0</v>
      </c>
      <c r="W54" s="29">
        <f>LOOKUP(2,1/('Feat-Func-Development'!$AF$4:$EU$4&amp;'Feat-Func-Development'!$AF$5:$EU$5='aggregated FIP Data Prog3'!$A54&amp;'aggregated FIP Data Prog3'!$V$1),'Feat-Func-Development'!$AF$66:$EU$66)</f>
        <v>0</v>
      </c>
      <c r="X54" s="29">
        <f>LOOKUP(2,1/('Feat-Func-Development'!$AF$4:$EU$4&amp;'Feat-Func-Development'!$AF$5:$EU$5='aggregated FIP Data Prog3'!$A54&amp;'aggregated FIP Data Prog3'!$V$1),'Feat-Func-Development'!$AF$67:$EU$67)</f>
        <v>0</v>
      </c>
      <c r="Y54" s="29">
        <f>LOOKUP(2,1/('Feat-Func-Development'!$AF$4:$EU$4&amp;'Feat-Func-Development'!$AF$5:$EU$5='aggregated FIP Data Prog3'!$A54&amp;'aggregated FIP Data Prog3'!$V$1),'Feat-Func-Development'!$AF$68:$EU$68)</f>
        <v>0</v>
      </c>
      <c r="Z54" s="29">
        <f>LOOKUP(2,1/('Feat-Func-Development'!$AF$4:$EU$4&amp;'Feat-Func-Development'!$AF$5:$EU$5='aggregated FIP Data Prog3'!$A54&amp;'aggregated FIP Data Prog3'!$V$1),'Feat-Func-Development'!$AF$69:$EU$69)</f>
        <v>0</v>
      </c>
      <c r="AA54" s="29">
        <f>LOOKUP(2,1/('Feat-Func-Development'!$AF$4:$EU$4&amp;'Feat-Func-Development'!$AF$5:$EU$5='aggregated FIP Data Prog3'!$A54&amp;'aggregated FIP Data Prog3'!$V$1),'Feat-Func-Development'!$AF$70:$EU$70)</f>
        <v>0</v>
      </c>
      <c r="AB54" s="29">
        <f>LOOKUP(2,1/('Feat-Func-Development'!$AF$4:$EU$4&amp;'Feat-Func-Development'!$AF$5:$EU$5='aggregated FIP Data Prog3'!$A54&amp;'aggregated FIP Data Prog3'!$V$1),'Feat-Func-Development'!$AF$71:$EU$71)</f>
        <v>0</v>
      </c>
      <c r="AC54" s="29">
        <f>LOOKUP(2,1/('Feat-Func-Development'!$AF$4:$EU$4&amp;'Feat-Func-Development'!$AF$5:$EU$5='aggregated FIP Data Prog3'!$A54&amp;'aggregated FIP Data Prog3'!$V$1),'Feat-Func-Development'!$AF$72:$EU$72)</f>
        <v>0</v>
      </c>
    </row>
    <row r="55" spans="1:29">
      <c r="A55" s="43">
        <f t="shared" si="9"/>
        <v>1552</v>
      </c>
      <c r="B55" s="53" t="str">
        <f>IF(C55="","",HLOOKUP(C55,'Configuration | Scaling'!$E$13:$Y$23,5,FALSE))</f>
        <v/>
      </c>
      <c r="C55" s="29" t="str">
        <f>IF(COUNTIF(C$4:C54,LOOKUP(A55,'Configuration | Scaling'!$E$17:$Y$17,_GPDS__List))=0,LOOKUP(A55,'Configuration | Scaling'!$E$17:$Y$17,_GPDS__List),"")</f>
        <v/>
      </c>
      <c r="D55" s="54"/>
      <c r="E55" s="45">
        <f t="shared" si="0"/>
        <v>1551</v>
      </c>
      <c r="F55" s="55" t="e">
        <f t="shared" si="1"/>
        <v>#DIV/0!</v>
      </c>
      <c r="G55" s="55" t="e">
        <f t="shared" si="2"/>
        <v>#DIV/0!</v>
      </c>
      <c r="H55" s="55" t="e">
        <f t="shared" si="3"/>
        <v>#DIV/0!</v>
      </c>
      <c r="I55" s="55" t="e">
        <f t="shared" si="4"/>
        <v>#DIV/0!</v>
      </c>
      <c r="J55" s="55" t="e">
        <f t="shared" si="5"/>
        <v>#DIV/0!</v>
      </c>
      <c r="K55" s="55" t="e">
        <f t="shared" si="6"/>
        <v>#DIV/0!</v>
      </c>
      <c r="L55" s="55" t="e">
        <f t="shared" si="7"/>
        <v>#DIV/0!</v>
      </c>
      <c r="M55" s="56" t="e">
        <f t="shared" si="8"/>
        <v>#DIV/0!</v>
      </c>
      <c r="N55" s="48">
        <f>LOOKUP(2,1/('Feat-Func-Development'!$AF$4:$EU$4&amp;'Feat-Func-Development'!$AF$5:$EU$5='aggregated FIP Data Prog3'!$A55&amp;'aggregated FIP Data Prog3'!$N$1),'Feat-Func-Development'!$AF$65:$EU$65)</f>
        <v>0</v>
      </c>
      <c r="O55" s="48">
        <f>LOOKUP(2,1/('Feat-Func-Development'!$AF$4:$EU$4&amp;'Feat-Func-Development'!$AF$5:$EU$5='aggregated FIP Data Prog3'!$A55&amp;'aggregated FIP Data Prog3'!$N$1),'Feat-Func-Development'!$AF$66:$EU$66)</f>
        <v>0</v>
      </c>
      <c r="P55" s="48">
        <f>LOOKUP(2,1/('Feat-Func-Development'!$AF$4:$EU$4&amp;'Feat-Func-Development'!$AF$5:$EU$5='aggregated FIP Data Prog3'!$A55&amp;'aggregated FIP Data Prog3'!$N$1),'Feat-Func-Development'!$AF$67:$EU$67)</f>
        <v>0</v>
      </c>
      <c r="Q55" s="48">
        <f>LOOKUP(2,1/('Feat-Func-Development'!$AF$4:$EU$4&amp;'Feat-Func-Development'!$AF$5:$EU$5='aggregated FIP Data Prog3'!$A55&amp;'aggregated FIP Data Prog3'!$N$1),'Feat-Func-Development'!$AF$68:$EU$68)</f>
        <v>0</v>
      </c>
      <c r="R55" s="48">
        <f>LOOKUP(2,1/('Feat-Func-Development'!$AF$4:$EU$4&amp;'Feat-Func-Development'!$AF$5:$EU$5='aggregated FIP Data Prog3'!$A55&amp;'aggregated FIP Data Prog3'!$N$1),'Feat-Func-Development'!$AF$69:$EU$69)</f>
        <v>0</v>
      </c>
      <c r="S55" s="48">
        <f>LOOKUP(2,1/('Feat-Func-Development'!$AF$4:$EU$4&amp;'Feat-Func-Development'!$AF$5:$EU$5='aggregated FIP Data Prog3'!$A55&amp;'aggregated FIP Data Prog3'!$N$1),'Feat-Func-Development'!$AF$70:$EU$70)</f>
        <v>0</v>
      </c>
      <c r="T55" s="48">
        <f>LOOKUP(2,1/('Feat-Func-Development'!$AF$4:$EU$4&amp;'Feat-Func-Development'!$AF$5:$EU$5='aggregated FIP Data Prog3'!$A55&amp;'aggregated FIP Data Prog3'!$N$1),'Feat-Func-Development'!$AF$71:$EU$71)</f>
        <v>0</v>
      </c>
      <c r="U55" s="48">
        <f>LOOKUP(2,1/('Feat-Func-Development'!$AF$4:$EU$4&amp;'Feat-Func-Development'!$AF$5:$EU$5='aggregated FIP Data Prog3'!$A55&amp;'aggregated FIP Data Prog3'!$N$1),'Feat-Func-Development'!$AF$72:$EU$72)</f>
        <v>0</v>
      </c>
      <c r="V55" s="29">
        <f>LOOKUP(2,1/('Feat-Func-Development'!$AF$4:$EU$4&amp;'Feat-Func-Development'!$AF$5:$EU$5='aggregated FIP Data Prog3'!$A55&amp;'aggregated FIP Data Prog3'!$V$1),'Feat-Func-Development'!$AF$65:$EU$65)</f>
        <v>0</v>
      </c>
      <c r="W55" s="29">
        <f>LOOKUP(2,1/('Feat-Func-Development'!$AF$4:$EU$4&amp;'Feat-Func-Development'!$AF$5:$EU$5='aggregated FIP Data Prog3'!$A55&amp;'aggregated FIP Data Prog3'!$V$1),'Feat-Func-Development'!$AF$66:$EU$66)</f>
        <v>0</v>
      </c>
      <c r="X55" s="29">
        <f>LOOKUP(2,1/('Feat-Func-Development'!$AF$4:$EU$4&amp;'Feat-Func-Development'!$AF$5:$EU$5='aggregated FIP Data Prog3'!$A55&amp;'aggregated FIP Data Prog3'!$V$1),'Feat-Func-Development'!$AF$67:$EU$67)</f>
        <v>0</v>
      </c>
      <c r="Y55" s="29">
        <f>LOOKUP(2,1/('Feat-Func-Development'!$AF$4:$EU$4&amp;'Feat-Func-Development'!$AF$5:$EU$5='aggregated FIP Data Prog3'!$A55&amp;'aggregated FIP Data Prog3'!$V$1),'Feat-Func-Development'!$AF$68:$EU$68)</f>
        <v>0</v>
      </c>
      <c r="Z55" s="29">
        <f>LOOKUP(2,1/('Feat-Func-Development'!$AF$4:$EU$4&amp;'Feat-Func-Development'!$AF$5:$EU$5='aggregated FIP Data Prog3'!$A55&amp;'aggregated FIP Data Prog3'!$V$1),'Feat-Func-Development'!$AF$69:$EU$69)</f>
        <v>0</v>
      </c>
      <c r="AA55" s="29">
        <f>LOOKUP(2,1/('Feat-Func-Development'!$AF$4:$EU$4&amp;'Feat-Func-Development'!$AF$5:$EU$5='aggregated FIP Data Prog3'!$A55&amp;'aggregated FIP Data Prog3'!$V$1),'Feat-Func-Development'!$AF$70:$EU$70)</f>
        <v>0</v>
      </c>
      <c r="AB55" s="29">
        <f>LOOKUP(2,1/('Feat-Func-Development'!$AF$4:$EU$4&amp;'Feat-Func-Development'!$AF$5:$EU$5='aggregated FIP Data Prog3'!$A55&amp;'aggregated FIP Data Prog3'!$V$1),'Feat-Func-Development'!$AF$71:$EU$71)</f>
        <v>0</v>
      </c>
      <c r="AC55" s="29">
        <f>LOOKUP(2,1/('Feat-Func-Development'!$AF$4:$EU$4&amp;'Feat-Func-Development'!$AF$5:$EU$5='aggregated FIP Data Prog3'!$A55&amp;'aggregated FIP Data Prog3'!$V$1),'Feat-Func-Development'!$AF$72:$EU$72)</f>
        <v>0</v>
      </c>
    </row>
    <row r="56" spans="1:29">
      <c r="A56" s="43">
        <f t="shared" si="9"/>
        <v>1582</v>
      </c>
      <c r="B56" s="53" t="str">
        <f>IF(C56="","",HLOOKUP(C56,'Configuration | Scaling'!$E$13:$Y$23,5,FALSE))</f>
        <v/>
      </c>
      <c r="C56" s="29" t="str">
        <f>IF(COUNTIF(C$4:C55,LOOKUP(A56,'Configuration | Scaling'!$E$17:$Y$17,_GPDS__List))=0,LOOKUP(A56,'Configuration | Scaling'!$E$17:$Y$17,_GPDS__List),"")</f>
        <v/>
      </c>
      <c r="D56" s="54"/>
      <c r="E56" s="45">
        <f t="shared" si="0"/>
        <v>1581</v>
      </c>
      <c r="F56" s="55" t="e">
        <f t="shared" si="1"/>
        <v>#DIV/0!</v>
      </c>
      <c r="G56" s="55" t="e">
        <f t="shared" si="2"/>
        <v>#DIV/0!</v>
      </c>
      <c r="H56" s="55" t="e">
        <f t="shared" si="3"/>
        <v>#DIV/0!</v>
      </c>
      <c r="I56" s="55" t="e">
        <f t="shared" si="4"/>
        <v>#DIV/0!</v>
      </c>
      <c r="J56" s="55" t="e">
        <f t="shared" si="5"/>
        <v>#DIV/0!</v>
      </c>
      <c r="K56" s="55" t="e">
        <f t="shared" si="6"/>
        <v>#DIV/0!</v>
      </c>
      <c r="L56" s="55" t="e">
        <f t="shared" si="7"/>
        <v>#DIV/0!</v>
      </c>
      <c r="M56" s="56" t="e">
        <f t="shared" si="8"/>
        <v>#DIV/0!</v>
      </c>
      <c r="N56" s="48">
        <f>LOOKUP(2,1/('Feat-Func-Development'!$AF$4:$EU$4&amp;'Feat-Func-Development'!$AF$5:$EU$5='aggregated FIP Data Prog3'!$A56&amp;'aggregated FIP Data Prog3'!$N$1),'Feat-Func-Development'!$AF$65:$EU$65)</f>
        <v>0</v>
      </c>
      <c r="O56" s="48">
        <f>LOOKUP(2,1/('Feat-Func-Development'!$AF$4:$EU$4&amp;'Feat-Func-Development'!$AF$5:$EU$5='aggregated FIP Data Prog3'!$A56&amp;'aggregated FIP Data Prog3'!$N$1),'Feat-Func-Development'!$AF$66:$EU$66)</f>
        <v>0</v>
      </c>
      <c r="P56" s="48">
        <f>LOOKUP(2,1/('Feat-Func-Development'!$AF$4:$EU$4&amp;'Feat-Func-Development'!$AF$5:$EU$5='aggregated FIP Data Prog3'!$A56&amp;'aggregated FIP Data Prog3'!$N$1),'Feat-Func-Development'!$AF$67:$EU$67)</f>
        <v>0</v>
      </c>
      <c r="Q56" s="48">
        <f>LOOKUP(2,1/('Feat-Func-Development'!$AF$4:$EU$4&amp;'Feat-Func-Development'!$AF$5:$EU$5='aggregated FIP Data Prog3'!$A56&amp;'aggregated FIP Data Prog3'!$N$1),'Feat-Func-Development'!$AF$68:$EU$68)</f>
        <v>0</v>
      </c>
      <c r="R56" s="48">
        <f>LOOKUP(2,1/('Feat-Func-Development'!$AF$4:$EU$4&amp;'Feat-Func-Development'!$AF$5:$EU$5='aggregated FIP Data Prog3'!$A56&amp;'aggregated FIP Data Prog3'!$N$1),'Feat-Func-Development'!$AF$69:$EU$69)</f>
        <v>0</v>
      </c>
      <c r="S56" s="48">
        <f>LOOKUP(2,1/('Feat-Func-Development'!$AF$4:$EU$4&amp;'Feat-Func-Development'!$AF$5:$EU$5='aggregated FIP Data Prog3'!$A56&amp;'aggregated FIP Data Prog3'!$N$1),'Feat-Func-Development'!$AF$70:$EU$70)</f>
        <v>0</v>
      </c>
      <c r="T56" s="48">
        <f>LOOKUP(2,1/('Feat-Func-Development'!$AF$4:$EU$4&amp;'Feat-Func-Development'!$AF$5:$EU$5='aggregated FIP Data Prog3'!$A56&amp;'aggregated FIP Data Prog3'!$N$1),'Feat-Func-Development'!$AF$71:$EU$71)</f>
        <v>0</v>
      </c>
      <c r="U56" s="48">
        <f>LOOKUP(2,1/('Feat-Func-Development'!$AF$4:$EU$4&amp;'Feat-Func-Development'!$AF$5:$EU$5='aggregated FIP Data Prog3'!$A56&amp;'aggregated FIP Data Prog3'!$N$1),'Feat-Func-Development'!$AF$72:$EU$72)</f>
        <v>0</v>
      </c>
      <c r="V56" s="29">
        <f>LOOKUP(2,1/('Feat-Func-Development'!$AF$4:$EU$4&amp;'Feat-Func-Development'!$AF$5:$EU$5='aggregated FIP Data Prog3'!$A56&amp;'aggregated FIP Data Prog3'!$V$1),'Feat-Func-Development'!$AF$65:$EU$65)</f>
        <v>0</v>
      </c>
      <c r="W56" s="29">
        <f>LOOKUP(2,1/('Feat-Func-Development'!$AF$4:$EU$4&amp;'Feat-Func-Development'!$AF$5:$EU$5='aggregated FIP Data Prog3'!$A56&amp;'aggregated FIP Data Prog3'!$V$1),'Feat-Func-Development'!$AF$66:$EU$66)</f>
        <v>0</v>
      </c>
      <c r="X56" s="29">
        <f>LOOKUP(2,1/('Feat-Func-Development'!$AF$4:$EU$4&amp;'Feat-Func-Development'!$AF$5:$EU$5='aggregated FIP Data Prog3'!$A56&amp;'aggregated FIP Data Prog3'!$V$1),'Feat-Func-Development'!$AF$67:$EU$67)</f>
        <v>0</v>
      </c>
      <c r="Y56" s="29">
        <f>LOOKUP(2,1/('Feat-Func-Development'!$AF$4:$EU$4&amp;'Feat-Func-Development'!$AF$5:$EU$5='aggregated FIP Data Prog3'!$A56&amp;'aggregated FIP Data Prog3'!$V$1),'Feat-Func-Development'!$AF$68:$EU$68)</f>
        <v>0</v>
      </c>
      <c r="Z56" s="29">
        <f>LOOKUP(2,1/('Feat-Func-Development'!$AF$4:$EU$4&amp;'Feat-Func-Development'!$AF$5:$EU$5='aggregated FIP Data Prog3'!$A56&amp;'aggregated FIP Data Prog3'!$V$1),'Feat-Func-Development'!$AF$69:$EU$69)</f>
        <v>0</v>
      </c>
      <c r="AA56" s="29">
        <f>LOOKUP(2,1/('Feat-Func-Development'!$AF$4:$EU$4&amp;'Feat-Func-Development'!$AF$5:$EU$5='aggregated FIP Data Prog3'!$A56&amp;'aggregated FIP Data Prog3'!$V$1),'Feat-Func-Development'!$AF$70:$EU$70)</f>
        <v>0</v>
      </c>
      <c r="AB56" s="29">
        <f>LOOKUP(2,1/('Feat-Func-Development'!$AF$4:$EU$4&amp;'Feat-Func-Development'!$AF$5:$EU$5='aggregated FIP Data Prog3'!$A56&amp;'aggregated FIP Data Prog3'!$V$1),'Feat-Func-Development'!$AF$71:$EU$71)</f>
        <v>0</v>
      </c>
      <c r="AC56" s="29">
        <f>LOOKUP(2,1/('Feat-Func-Development'!$AF$4:$EU$4&amp;'Feat-Func-Development'!$AF$5:$EU$5='aggregated FIP Data Prog3'!$A56&amp;'aggregated FIP Data Prog3'!$V$1),'Feat-Func-Development'!$AF$72:$EU$72)</f>
        <v>0</v>
      </c>
    </row>
    <row r="57" spans="1:29">
      <c r="A57" s="43">
        <f t="shared" si="9"/>
        <v>1613</v>
      </c>
      <c r="B57" s="53" t="str">
        <f>IF(C57="","",HLOOKUP(C57,'Configuration | Scaling'!$E$13:$Y$23,5,FALSE))</f>
        <v/>
      </c>
      <c r="C57" s="29" t="str">
        <f>IF(COUNTIF(C$4:C56,LOOKUP(A57,'Configuration | Scaling'!$E$17:$Y$17,_GPDS__List))=0,LOOKUP(A57,'Configuration | Scaling'!$E$17:$Y$17,_GPDS__List),"")</f>
        <v/>
      </c>
      <c r="D57" s="54"/>
      <c r="E57" s="45">
        <f t="shared" si="0"/>
        <v>1612</v>
      </c>
      <c r="F57" s="55" t="e">
        <f t="shared" si="1"/>
        <v>#DIV/0!</v>
      </c>
      <c r="G57" s="55" t="e">
        <f t="shared" si="2"/>
        <v>#DIV/0!</v>
      </c>
      <c r="H57" s="55" t="e">
        <f t="shared" si="3"/>
        <v>#DIV/0!</v>
      </c>
      <c r="I57" s="55" t="e">
        <f t="shared" si="4"/>
        <v>#DIV/0!</v>
      </c>
      <c r="J57" s="55" t="e">
        <f t="shared" si="5"/>
        <v>#DIV/0!</v>
      </c>
      <c r="K57" s="55" t="e">
        <f t="shared" si="6"/>
        <v>#DIV/0!</v>
      </c>
      <c r="L57" s="55" t="e">
        <f t="shared" si="7"/>
        <v>#DIV/0!</v>
      </c>
      <c r="M57" s="56" t="e">
        <f t="shared" si="8"/>
        <v>#DIV/0!</v>
      </c>
      <c r="N57" s="48">
        <f>LOOKUP(2,1/('Feat-Func-Development'!$AF$4:$EU$4&amp;'Feat-Func-Development'!$AF$5:$EU$5='aggregated FIP Data Prog3'!$A57&amp;'aggregated FIP Data Prog3'!$N$1),'Feat-Func-Development'!$AF$65:$EU$65)</f>
        <v>0</v>
      </c>
      <c r="O57" s="48">
        <f>LOOKUP(2,1/('Feat-Func-Development'!$AF$4:$EU$4&amp;'Feat-Func-Development'!$AF$5:$EU$5='aggregated FIP Data Prog3'!$A57&amp;'aggregated FIP Data Prog3'!$N$1),'Feat-Func-Development'!$AF$66:$EU$66)</f>
        <v>0</v>
      </c>
      <c r="P57" s="48">
        <f>LOOKUP(2,1/('Feat-Func-Development'!$AF$4:$EU$4&amp;'Feat-Func-Development'!$AF$5:$EU$5='aggregated FIP Data Prog3'!$A57&amp;'aggregated FIP Data Prog3'!$N$1),'Feat-Func-Development'!$AF$67:$EU$67)</f>
        <v>0</v>
      </c>
      <c r="Q57" s="48">
        <f>LOOKUP(2,1/('Feat-Func-Development'!$AF$4:$EU$4&amp;'Feat-Func-Development'!$AF$5:$EU$5='aggregated FIP Data Prog3'!$A57&amp;'aggregated FIP Data Prog3'!$N$1),'Feat-Func-Development'!$AF$68:$EU$68)</f>
        <v>0</v>
      </c>
      <c r="R57" s="48">
        <f>LOOKUP(2,1/('Feat-Func-Development'!$AF$4:$EU$4&amp;'Feat-Func-Development'!$AF$5:$EU$5='aggregated FIP Data Prog3'!$A57&amp;'aggregated FIP Data Prog3'!$N$1),'Feat-Func-Development'!$AF$69:$EU$69)</f>
        <v>0</v>
      </c>
      <c r="S57" s="48">
        <f>LOOKUP(2,1/('Feat-Func-Development'!$AF$4:$EU$4&amp;'Feat-Func-Development'!$AF$5:$EU$5='aggregated FIP Data Prog3'!$A57&amp;'aggregated FIP Data Prog3'!$N$1),'Feat-Func-Development'!$AF$70:$EU$70)</f>
        <v>0</v>
      </c>
      <c r="T57" s="48">
        <f>LOOKUP(2,1/('Feat-Func-Development'!$AF$4:$EU$4&amp;'Feat-Func-Development'!$AF$5:$EU$5='aggregated FIP Data Prog3'!$A57&amp;'aggregated FIP Data Prog3'!$N$1),'Feat-Func-Development'!$AF$71:$EU$71)</f>
        <v>0</v>
      </c>
      <c r="U57" s="48">
        <f>LOOKUP(2,1/('Feat-Func-Development'!$AF$4:$EU$4&amp;'Feat-Func-Development'!$AF$5:$EU$5='aggregated FIP Data Prog3'!$A57&amp;'aggregated FIP Data Prog3'!$N$1),'Feat-Func-Development'!$AF$72:$EU$72)</f>
        <v>0</v>
      </c>
      <c r="V57" s="29">
        <f>LOOKUP(2,1/('Feat-Func-Development'!$AF$4:$EU$4&amp;'Feat-Func-Development'!$AF$5:$EU$5='aggregated FIP Data Prog3'!$A57&amp;'aggregated FIP Data Prog3'!$V$1),'Feat-Func-Development'!$AF$65:$EU$65)</f>
        <v>0</v>
      </c>
      <c r="W57" s="29">
        <f>LOOKUP(2,1/('Feat-Func-Development'!$AF$4:$EU$4&amp;'Feat-Func-Development'!$AF$5:$EU$5='aggregated FIP Data Prog3'!$A57&amp;'aggregated FIP Data Prog3'!$V$1),'Feat-Func-Development'!$AF$66:$EU$66)</f>
        <v>0</v>
      </c>
      <c r="X57" s="29">
        <f>LOOKUP(2,1/('Feat-Func-Development'!$AF$4:$EU$4&amp;'Feat-Func-Development'!$AF$5:$EU$5='aggregated FIP Data Prog3'!$A57&amp;'aggregated FIP Data Prog3'!$V$1),'Feat-Func-Development'!$AF$67:$EU$67)</f>
        <v>0</v>
      </c>
      <c r="Y57" s="29">
        <f>LOOKUP(2,1/('Feat-Func-Development'!$AF$4:$EU$4&amp;'Feat-Func-Development'!$AF$5:$EU$5='aggregated FIP Data Prog3'!$A57&amp;'aggregated FIP Data Prog3'!$V$1),'Feat-Func-Development'!$AF$68:$EU$68)</f>
        <v>0</v>
      </c>
      <c r="Z57" s="29">
        <f>LOOKUP(2,1/('Feat-Func-Development'!$AF$4:$EU$4&amp;'Feat-Func-Development'!$AF$5:$EU$5='aggregated FIP Data Prog3'!$A57&amp;'aggregated FIP Data Prog3'!$V$1),'Feat-Func-Development'!$AF$69:$EU$69)</f>
        <v>0</v>
      </c>
      <c r="AA57" s="29">
        <f>LOOKUP(2,1/('Feat-Func-Development'!$AF$4:$EU$4&amp;'Feat-Func-Development'!$AF$5:$EU$5='aggregated FIP Data Prog3'!$A57&amp;'aggregated FIP Data Prog3'!$V$1),'Feat-Func-Development'!$AF$70:$EU$70)</f>
        <v>0</v>
      </c>
      <c r="AB57" s="29">
        <f>LOOKUP(2,1/('Feat-Func-Development'!$AF$4:$EU$4&amp;'Feat-Func-Development'!$AF$5:$EU$5='aggregated FIP Data Prog3'!$A57&amp;'aggregated FIP Data Prog3'!$V$1),'Feat-Func-Development'!$AF$71:$EU$71)</f>
        <v>0</v>
      </c>
      <c r="AC57" s="29">
        <f>LOOKUP(2,1/('Feat-Func-Development'!$AF$4:$EU$4&amp;'Feat-Func-Development'!$AF$5:$EU$5='aggregated FIP Data Prog3'!$A57&amp;'aggregated FIP Data Prog3'!$V$1),'Feat-Func-Development'!$AF$72:$EU$72)</f>
        <v>0</v>
      </c>
    </row>
    <row r="58" spans="1:29">
      <c r="A58" s="43">
        <f t="shared" si="9"/>
        <v>1643</v>
      </c>
      <c r="B58" s="53" t="str">
        <f>IF(C58="","",HLOOKUP(C58,'Configuration | Scaling'!$E$13:$Y$23,5,FALSE))</f>
        <v/>
      </c>
      <c r="C58" s="29" t="str">
        <f>IF(COUNTIF(C$4:C57,LOOKUP(A58,'Configuration | Scaling'!$E$17:$Y$17,_GPDS__List))=0,LOOKUP(A58,'Configuration | Scaling'!$E$17:$Y$17,_GPDS__List),"")</f>
        <v/>
      </c>
      <c r="D58" s="54"/>
      <c r="E58" s="45">
        <f t="shared" si="0"/>
        <v>1642</v>
      </c>
      <c r="F58" s="55" t="e">
        <f t="shared" si="1"/>
        <v>#DIV/0!</v>
      </c>
      <c r="G58" s="55" t="e">
        <f t="shared" si="2"/>
        <v>#DIV/0!</v>
      </c>
      <c r="H58" s="55" t="e">
        <f t="shared" si="3"/>
        <v>#DIV/0!</v>
      </c>
      <c r="I58" s="55" t="e">
        <f t="shared" si="4"/>
        <v>#DIV/0!</v>
      </c>
      <c r="J58" s="55" t="e">
        <f t="shared" si="5"/>
        <v>#DIV/0!</v>
      </c>
      <c r="K58" s="55" t="e">
        <f t="shared" si="6"/>
        <v>#DIV/0!</v>
      </c>
      <c r="L58" s="55" t="e">
        <f t="shared" si="7"/>
        <v>#DIV/0!</v>
      </c>
      <c r="M58" s="56" t="e">
        <f t="shared" si="8"/>
        <v>#DIV/0!</v>
      </c>
      <c r="N58" s="48">
        <f>LOOKUP(2,1/('Feat-Func-Development'!$AF$4:$EU$4&amp;'Feat-Func-Development'!$AF$5:$EU$5='aggregated FIP Data Prog3'!$A58&amp;'aggregated FIP Data Prog3'!$N$1),'Feat-Func-Development'!$AF$65:$EU$65)</f>
        <v>0</v>
      </c>
      <c r="O58" s="48">
        <f>LOOKUP(2,1/('Feat-Func-Development'!$AF$4:$EU$4&amp;'Feat-Func-Development'!$AF$5:$EU$5='aggregated FIP Data Prog3'!$A58&amp;'aggregated FIP Data Prog3'!$N$1),'Feat-Func-Development'!$AF$66:$EU$66)</f>
        <v>0</v>
      </c>
      <c r="P58" s="48">
        <f>LOOKUP(2,1/('Feat-Func-Development'!$AF$4:$EU$4&amp;'Feat-Func-Development'!$AF$5:$EU$5='aggregated FIP Data Prog3'!$A58&amp;'aggregated FIP Data Prog3'!$N$1),'Feat-Func-Development'!$AF$67:$EU$67)</f>
        <v>0</v>
      </c>
      <c r="Q58" s="48">
        <f>LOOKUP(2,1/('Feat-Func-Development'!$AF$4:$EU$4&amp;'Feat-Func-Development'!$AF$5:$EU$5='aggregated FIP Data Prog3'!$A58&amp;'aggregated FIP Data Prog3'!$N$1),'Feat-Func-Development'!$AF$68:$EU$68)</f>
        <v>0</v>
      </c>
      <c r="R58" s="48">
        <f>LOOKUP(2,1/('Feat-Func-Development'!$AF$4:$EU$4&amp;'Feat-Func-Development'!$AF$5:$EU$5='aggregated FIP Data Prog3'!$A58&amp;'aggregated FIP Data Prog3'!$N$1),'Feat-Func-Development'!$AF$69:$EU$69)</f>
        <v>0</v>
      </c>
      <c r="S58" s="48">
        <f>LOOKUP(2,1/('Feat-Func-Development'!$AF$4:$EU$4&amp;'Feat-Func-Development'!$AF$5:$EU$5='aggregated FIP Data Prog3'!$A58&amp;'aggregated FIP Data Prog3'!$N$1),'Feat-Func-Development'!$AF$70:$EU$70)</f>
        <v>0</v>
      </c>
      <c r="T58" s="48">
        <f>LOOKUP(2,1/('Feat-Func-Development'!$AF$4:$EU$4&amp;'Feat-Func-Development'!$AF$5:$EU$5='aggregated FIP Data Prog3'!$A58&amp;'aggregated FIP Data Prog3'!$N$1),'Feat-Func-Development'!$AF$71:$EU$71)</f>
        <v>0</v>
      </c>
      <c r="U58" s="48">
        <f>LOOKUP(2,1/('Feat-Func-Development'!$AF$4:$EU$4&amp;'Feat-Func-Development'!$AF$5:$EU$5='aggregated FIP Data Prog3'!$A58&amp;'aggregated FIP Data Prog3'!$N$1),'Feat-Func-Development'!$AF$72:$EU$72)</f>
        <v>0</v>
      </c>
      <c r="V58" s="29">
        <f>LOOKUP(2,1/('Feat-Func-Development'!$AF$4:$EU$4&amp;'Feat-Func-Development'!$AF$5:$EU$5='aggregated FIP Data Prog3'!$A58&amp;'aggregated FIP Data Prog3'!$V$1),'Feat-Func-Development'!$AF$65:$EU$65)</f>
        <v>0</v>
      </c>
      <c r="W58" s="29">
        <f>LOOKUP(2,1/('Feat-Func-Development'!$AF$4:$EU$4&amp;'Feat-Func-Development'!$AF$5:$EU$5='aggregated FIP Data Prog3'!$A58&amp;'aggregated FIP Data Prog3'!$V$1),'Feat-Func-Development'!$AF$66:$EU$66)</f>
        <v>0</v>
      </c>
      <c r="X58" s="29">
        <f>LOOKUP(2,1/('Feat-Func-Development'!$AF$4:$EU$4&amp;'Feat-Func-Development'!$AF$5:$EU$5='aggregated FIP Data Prog3'!$A58&amp;'aggregated FIP Data Prog3'!$V$1),'Feat-Func-Development'!$AF$67:$EU$67)</f>
        <v>0</v>
      </c>
      <c r="Y58" s="29">
        <f>LOOKUP(2,1/('Feat-Func-Development'!$AF$4:$EU$4&amp;'Feat-Func-Development'!$AF$5:$EU$5='aggregated FIP Data Prog3'!$A58&amp;'aggregated FIP Data Prog3'!$V$1),'Feat-Func-Development'!$AF$68:$EU$68)</f>
        <v>0</v>
      </c>
      <c r="Z58" s="29">
        <f>LOOKUP(2,1/('Feat-Func-Development'!$AF$4:$EU$4&amp;'Feat-Func-Development'!$AF$5:$EU$5='aggregated FIP Data Prog3'!$A58&amp;'aggregated FIP Data Prog3'!$V$1),'Feat-Func-Development'!$AF$69:$EU$69)</f>
        <v>0</v>
      </c>
      <c r="AA58" s="29">
        <f>LOOKUP(2,1/('Feat-Func-Development'!$AF$4:$EU$4&amp;'Feat-Func-Development'!$AF$5:$EU$5='aggregated FIP Data Prog3'!$A58&amp;'aggregated FIP Data Prog3'!$V$1),'Feat-Func-Development'!$AF$70:$EU$70)</f>
        <v>0</v>
      </c>
      <c r="AB58" s="29">
        <f>LOOKUP(2,1/('Feat-Func-Development'!$AF$4:$EU$4&amp;'Feat-Func-Development'!$AF$5:$EU$5='aggregated FIP Data Prog3'!$A58&amp;'aggregated FIP Data Prog3'!$V$1),'Feat-Func-Development'!$AF$71:$EU$71)</f>
        <v>0</v>
      </c>
      <c r="AC58" s="29">
        <f>LOOKUP(2,1/('Feat-Func-Development'!$AF$4:$EU$4&amp;'Feat-Func-Development'!$AF$5:$EU$5='aggregated FIP Data Prog3'!$A58&amp;'aggregated FIP Data Prog3'!$V$1),'Feat-Func-Development'!$AF$72:$EU$72)</f>
        <v>0</v>
      </c>
    </row>
    <row r="59" spans="1:29">
      <c r="A59" s="43">
        <f t="shared" si="9"/>
        <v>1674</v>
      </c>
      <c r="B59" s="53" t="str">
        <f>IF(C59="","",HLOOKUP(C59,'Configuration | Scaling'!$E$13:$Y$23,5,FALSE))</f>
        <v/>
      </c>
      <c r="C59" s="29" t="str">
        <f>IF(COUNTIF(C$4:C58,LOOKUP(A59,'Configuration | Scaling'!$E$17:$Y$17,_GPDS__List))=0,LOOKUP(A59,'Configuration | Scaling'!$E$17:$Y$17,_GPDS__List),"")</f>
        <v/>
      </c>
      <c r="D59" s="54"/>
      <c r="E59" s="45">
        <f t="shared" si="0"/>
        <v>1673</v>
      </c>
      <c r="F59" s="55" t="e">
        <f t="shared" si="1"/>
        <v>#DIV/0!</v>
      </c>
      <c r="G59" s="55" t="e">
        <f t="shared" si="2"/>
        <v>#DIV/0!</v>
      </c>
      <c r="H59" s="55" t="e">
        <f t="shared" si="3"/>
        <v>#DIV/0!</v>
      </c>
      <c r="I59" s="55" t="e">
        <f t="shared" si="4"/>
        <v>#DIV/0!</v>
      </c>
      <c r="J59" s="55" t="e">
        <f t="shared" si="5"/>
        <v>#DIV/0!</v>
      </c>
      <c r="K59" s="55" t="e">
        <f t="shared" si="6"/>
        <v>#DIV/0!</v>
      </c>
      <c r="L59" s="55" t="e">
        <f t="shared" si="7"/>
        <v>#DIV/0!</v>
      </c>
      <c r="M59" s="56" t="e">
        <f t="shared" si="8"/>
        <v>#DIV/0!</v>
      </c>
      <c r="N59" s="48">
        <f>LOOKUP(2,1/('Feat-Func-Development'!$AF$4:$EU$4&amp;'Feat-Func-Development'!$AF$5:$EU$5='aggregated FIP Data Prog3'!$A59&amp;'aggregated FIP Data Prog3'!$N$1),'Feat-Func-Development'!$AF$65:$EU$65)</f>
        <v>0</v>
      </c>
      <c r="O59" s="48">
        <f>LOOKUP(2,1/('Feat-Func-Development'!$AF$4:$EU$4&amp;'Feat-Func-Development'!$AF$5:$EU$5='aggregated FIP Data Prog3'!$A59&amp;'aggregated FIP Data Prog3'!$N$1),'Feat-Func-Development'!$AF$66:$EU$66)</f>
        <v>0</v>
      </c>
      <c r="P59" s="48">
        <f>LOOKUP(2,1/('Feat-Func-Development'!$AF$4:$EU$4&amp;'Feat-Func-Development'!$AF$5:$EU$5='aggregated FIP Data Prog3'!$A59&amp;'aggregated FIP Data Prog3'!$N$1),'Feat-Func-Development'!$AF$67:$EU$67)</f>
        <v>0</v>
      </c>
      <c r="Q59" s="48">
        <f>LOOKUP(2,1/('Feat-Func-Development'!$AF$4:$EU$4&amp;'Feat-Func-Development'!$AF$5:$EU$5='aggregated FIP Data Prog3'!$A59&amp;'aggregated FIP Data Prog3'!$N$1),'Feat-Func-Development'!$AF$68:$EU$68)</f>
        <v>0</v>
      </c>
      <c r="R59" s="48">
        <f>LOOKUP(2,1/('Feat-Func-Development'!$AF$4:$EU$4&amp;'Feat-Func-Development'!$AF$5:$EU$5='aggregated FIP Data Prog3'!$A59&amp;'aggregated FIP Data Prog3'!$N$1),'Feat-Func-Development'!$AF$69:$EU$69)</f>
        <v>0</v>
      </c>
      <c r="S59" s="48">
        <f>LOOKUP(2,1/('Feat-Func-Development'!$AF$4:$EU$4&amp;'Feat-Func-Development'!$AF$5:$EU$5='aggregated FIP Data Prog3'!$A59&amp;'aggregated FIP Data Prog3'!$N$1),'Feat-Func-Development'!$AF$70:$EU$70)</f>
        <v>0</v>
      </c>
      <c r="T59" s="48">
        <f>LOOKUP(2,1/('Feat-Func-Development'!$AF$4:$EU$4&amp;'Feat-Func-Development'!$AF$5:$EU$5='aggregated FIP Data Prog3'!$A59&amp;'aggregated FIP Data Prog3'!$N$1),'Feat-Func-Development'!$AF$71:$EU$71)</f>
        <v>0</v>
      </c>
      <c r="U59" s="48">
        <f>LOOKUP(2,1/('Feat-Func-Development'!$AF$4:$EU$4&amp;'Feat-Func-Development'!$AF$5:$EU$5='aggregated FIP Data Prog3'!$A59&amp;'aggregated FIP Data Prog3'!$N$1),'Feat-Func-Development'!$AF$72:$EU$72)</f>
        <v>0</v>
      </c>
      <c r="V59" s="29">
        <f>LOOKUP(2,1/('Feat-Func-Development'!$AF$4:$EU$4&amp;'Feat-Func-Development'!$AF$5:$EU$5='aggregated FIP Data Prog3'!$A59&amp;'aggregated FIP Data Prog3'!$V$1),'Feat-Func-Development'!$AF$65:$EU$65)</f>
        <v>0</v>
      </c>
      <c r="W59" s="29">
        <f>LOOKUP(2,1/('Feat-Func-Development'!$AF$4:$EU$4&amp;'Feat-Func-Development'!$AF$5:$EU$5='aggregated FIP Data Prog3'!$A59&amp;'aggregated FIP Data Prog3'!$V$1),'Feat-Func-Development'!$AF$66:$EU$66)</f>
        <v>0</v>
      </c>
      <c r="X59" s="29">
        <f>LOOKUP(2,1/('Feat-Func-Development'!$AF$4:$EU$4&amp;'Feat-Func-Development'!$AF$5:$EU$5='aggregated FIP Data Prog3'!$A59&amp;'aggregated FIP Data Prog3'!$V$1),'Feat-Func-Development'!$AF$67:$EU$67)</f>
        <v>0</v>
      </c>
      <c r="Y59" s="29">
        <f>LOOKUP(2,1/('Feat-Func-Development'!$AF$4:$EU$4&amp;'Feat-Func-Development'!$AF$5:$EU$5='aggregated FIP Data Prog3'!$A59&amp;'aggregated FIP Data Prog3'!$V$1),'Feat-Func-Development'!$AF$68:$EU$68)</f>
        <v>0</v>
      </c>
      <c r="Z59" s="29">
        <f>LOOKUP(2,1/('Feat-Func-Development'!$AF$4:$EU$4&amp;'Feat-Func-Development'!$AF$5:$EU$5='aggregated FIP Data Prog3'!$A59&amp;'aggregated FIP Data Prog3'!$V$1),'Feat-Func-Development'!$AF$69:$EU$69)</f>
        <v>0</v>
      </c>
      <c r="AA59" s="29">
        <f>LOOKUP(2,1/('Feat-Func-Development'!$AF$4:$EU$4&amp;'Feat-Func-Development'!$AF$5:$EU$5='aggregated FIP Data Prog3'!$A59&amp;'aggregated FIP Data Prog3'!$V$1),'Feat-Func-Development'!$AF$70:$EU$70)</f>
        <v>0</v>
      </c>
      <c r="AB59" s="29">
        <f>LOOKUP(2,1/('Feat-Func-Development'!$AF$4:$EU$4&amp;'Feat-Func-Development'!$AF$5:$EU$5='aggregated FIP Data Prog3'!$A59&amp;'aggregated FIP Data Prog3'!$V$1),'Feat-Func-Development'!$AF$71:$EU$71)</f>
        <v>0</v>
      </c>
      <c r="AC59" s="29">
        <f>LOOKUP(2,1/('Feat-Func-Development'!$AF$4:$EU$4&amp;'Feat-Func-Development'!$AF$5:$EU$5='aggregated FIP Data Prog3'!$A59&amp;'aggregated FIP Data Prog3'!$V$1),'Feat-Func-Development'!$AF$72:$EU$72)</f>
        <v>0</v>
      </c>
    </row>
    <row r="60" spans="1:29">
      <c r="A60" s="43">
        <f t="shared" si="9"/>
        <v>1705</v>
      </c>
      <c r="B60" s="53" t="str">
        <f>IF(C60="","",HLOOKUP(C60,'Configuration | Scaling'!$E$13:$Y$23,5,FALSE))</f>
        <v/>
      </c>
      <c r="C60" s="29" t="str">
        <f>IF(COUNTIF(C$4:C59,LOOKUP(A60,'Configuration | Scaling'!$E$17:$Y$17,_GPDS__List))=0,LOOKUP(A60,'Configuration | Scaling'!$E$17:$Y$17,_GPDS__List),"")</f>
        <v/>
      </c>
      <c r="D60" s="54"/>
      <c r="E60" s="45">
        <f t="shared" si="0"/>
        <v>1704</v>
      </c>
      <c r="F60" s="55" t="e">
        <f t="shared" si="1"/>
        <v>#DIV/0!</v>
      </c>
      <c r="G60" s="55" t="e">
        <f t="shared" si="2"/>
        <v>#DIV/0!</v>
      </c>
      <c r="H60" s="55" t="e">
        <f t="shared" si="3"/>
        <v>#DIV/0!</v>
      </c>
      <c r="I60" s="55" t="e">
        <f t="shared" si="4"/>
        <v>#DIV/0!</v>
      </c>
      <c r="J60" s="55" t="e">
        <f t="shared" si="5"/>
        <v>#DIV/0!</v>
      </c>
      <c r="K60" s="55" t="e">
        <f t="shared" si="6"/>
        <v>#DIV/0!</v>
      </c>
      <c r="L60" s="55" t="e">
        <f t="shared" si="7"/>
        <v>#DIV/0!</v>
      </c>
      <c r="M60" s="56" t="e">
        <f t="shared" si="8"/>
        <v>#DIV/0!</v>
      </c>
      <c r="N60" s="48">
        <f>LOOKUP(2,1/('Feat-Func-Development'!$AF$4:$EU$4&amp;'Feat-Func-Development'!$AF$5:$EU$5='aggregated FIP Data Prog3'!$A60&amp;'aggregated FIP Data Prog3'!$N$1),'Feat-Func-Development'!$AF$65:$EU$65)</f>
        <v>0</v>
      </c>
      <c r="O60" s="48">
        <f>LOOKUP(2,1/('Feat-Func-Development'!$AF$4:$EU$4&amp;'Feat-Func-Development'!$AF$5:$EU$5='aggregated FIP Data Prog3'!$A60&amp;'aggregated FIP Data Prog3'!$N$1),'Feat-Func-Development'!$AF$66:$EU$66)</f>
        <v>0</v>
      </c>
      <c r="P60" s="48">
        <f>LOOKUP(2,1/('Feat-Func-Development'!$AF$4:$EU$4&amp;'Feat-Func-Development'!$AF$5:$EU$5='aggregated FIP Data Prog3'!$A60&amp;'aggregated FIP Data Prog3'!$N$1),'Feat-Func-Development'!$AF$67:$EU$67)</f>
        <v>0</v>
      </c>
      <c r="Q60" s="48">
        <f>LOOKUP(2,1/('Feat-Func-Development'!$AF$4:$EU$4&amp;'Feat-Func-Development'!$AF$5:$EU$5='aggregated FIP Data Prog3'!$A60&amp;'aggregated FIP Data Prog3'!$N$1),'Feat-Func-Development'!$AF$68:$EU$68)</f>
        <v>0</v>
      </c>
      <c r="R60" s="48">
        <f>LOOKUP(2,1/('Feat-Func-Development'!$AF$4:$EU$4&amp;'Feat-Func-Development'!$AF$5:$EU$5='aggregated FIP Data Prog3'!$A60&amp;'aggregated FIP Data Prog3'!$N$1),'Feat-Func-Development'!$AF$69:$EU$69)</f>
        <v>0</v>
      </c>
      <c r="S60" s="48">
        <f>LOOKUP(2,1/('Feat-Func-Development'!$AF$4:$EU$4&amp;'Feat-Func-Development'!$AF$5:$EU$5='aggregated FIP Data Prog3'!$A60&amp;'aggregated FIP Data Prog3'!$N$1),'Feat-Func-Development'!$AF$70:$EU$70)</f>
        <v>0</v>
      </c>
      <c r="T60" s="48">
        <f>LOOKUP(2,1/('Feat-Func-Development'!$AF$4:$EU$4&amp;'Feat-Func-Development'!$AF$5:$EU$5='aggregated FIP Data Prog3'!$A60&amp;'aggregated FIP Data Prog3'!$N$1),'Feat-Func-Development'!$AF$71:$EU$71)</f>
        <v>0</v>
      </c>
      <c r="U60" s="48">
        <f>LOOKUP(2,1/('Feat-Func-Development'!$AF$4:$EU$4&amp;'Feat-Func-Development'!$AF$5:$EU$5='aggregated FIP Data Prog3'!$A60&amp;'aggregated FIP Data Prog3'!$N$1),'Feat-Func-Development'!$AF$72:$EU$72)</f>
        <v>0</v>
      </c>
      <c r="V60" s="29">
        <f>LOOKUP(2,1/('Feat-Func-Development'!$AF$4:$EU$4&amp;'Feat-Func-Development'!$AF$5:$EU$5='aggregated FIP Data Prog3'!$A60&amp;'aggregated FIP Data Prog3'!$V$1),'Feat-Func-Development'!$AF$65:$EU$65)</f>
        <v>0</v>
      </c>
      <c r="W60" s="29">
        <f>LOOKUP(2,1/('Feat-Func-Development'!$AF$4:$EU$4&amp;'Feat-Func-Development'!$AF$5:$EU$5='aggregated FIP Data Prog3'!$A60&amp;'aggregated FIP Data Prog3'!$V$1),'Feat-Func-Development'!$AF$66:$EU$66)</f>
        <v>0</v>
      </c>
      <c r="X60" s="29">
        <f>LOOKUP(2,1/('Feat-Func-Development'!$AF$4:$EU$4&amp;'Feat-Func-Development'!$AF$5:$EU$5='aggregated FIP Data Prog3'!$A60&amp;'aggregated FIP Data Prog3'!$V$1),'Feat-Func-Development'!$AF$67:$EU$67)</f>
        <v>0</v>
      </c>
      <c r="Y60" s="29">
        <f>LOOKUP(2,1/('Feat-Func-Development'!$AF$4:$EU$4&amp;'Feat-Func-Development'!$AF$5:$EU$5='aggregated FIP Data Prog3'!$A60&amp;'aggregated FIP Data Prog3'!$V$1),'Feat-Func-Development'!$AF$68:$EU$68)</f>
        <v>0</v>
      </c>
      <c r="Z60" s="29">
        <f>LOOKUP(2,1/('Feat-Func-Development'!$AF$4:$EU$4&amp;'Feat-Func-Development'!$AF$5:$EU$5='aggregated FIP Data Prog3'!$A60&amp;'aggregated FIP Data Prog3'!$V$1),'Feat-Func-Development'!$AF$69:$EU$69)</f>
        <v>0</v>
      </c>
      <c r="AA60" s="29">
        <f>LOOKUP(2,1/('Feat-Func-Development'!$AF$4:$EU$4&amp;'Feat-Func-Development'!$AF$5:$EU$5='aggregated FIP Data Prog3'!$A60&amp;'aggregated FIP Data Prog3'!$V$1),'Feat-Func-Development'!$AF$70:$EU$70)</f>
        <v>0</v>
      </c>
      <c r="AB60" s="29">
        <f>LOOKUP(2,1/('Feat-Func-Development'!$AF$4:$EU$4&amp;'Feat-Func-Development'!$AF$5:$EU$5='aggregated FIP Data Prog3'!$A60&amp;'aggregated FIP Data Prog3'!$V$1),'Feat-Func-Development'!$AF$71:$EU$71)</f>
        <v>0</v>
      </c>
      <c r="AC60" s="29">
        <f>LOOKUP(2,1/('Feat-Func-Development'!$AF$4:$EU$4&amp;'Feat-Func-Development'!$AF$5:$EU$5='aggregated FIP Data Prog3'!$A60&amp;'aggregated FIP Data Prog3'!$V$1),'Feat-Func-Development'!$AF$72:$EU$72)</f>
        <v>0</v>
      </c>
    </row>
    <row r="61" spans="1:29">
      <c r="A61" s="43">
        <f t="shared" si="9"/>
        <v>1735</v>
      </c>
      <c r="B61" s="53" t="str">
        <f>IF(C61="","",HLOOKUP(C61,'Configuration | Scaling'!$E$13:$Y$23,5,FALSE))</f>
        <v/>
      </c>
      <c r="C61" s="29" t="str">
        <f>IF(COUNTIF(C$4:C60,LOOKUP(A61,'Configuration | Scaling'!$E$17:$Y$17,_GPDS__List))=0,LOOKUP(A61,'Configuration | Scaling'!$E$17:$Y$17,_GPDS__List),"")</f>
        <v/>
      </c>
      <c r="D61" s="54"/>
      <c r="E61" s="45">
        <f t="shared" si="0"/>
        <v>1734</v>
      </c>
      <c r="F61" s="55" t="e">
        <f t="shared" si="1"/>
        <v>#DIV/0!</v>
      </c>
      <c r="G61" s="55" t="e">
        <f t="shared" si="2"/>
        <v>#DIV/0!</v>
      </c>
      <c r="H61" s="55" t="e">
        <f t="shared" si="3"/>
        <v>#DIV/0!</v>
      </c>
      <c r="I61" s="55" t="e">
        <f t="shared" si="4"/>
        <v>#DIV/0!</v>
      </c>
      <c r="J61" s="55" t="e">
        <f t="shared" si="5"/>
        <v>#DIV/0!</v>
      </c>
      <c r="K61" s="55" t="e">
        <f t="shared" si="6"/>
        <v>#DIV/0!</v>
      </c>
      <c r="L61" s="55" t="e">
        <f t="shared" si="7"/>
        <v>#DIV/0!</v>
      </c>
      <c r="M61" s="56" t="e">
        <f t="shared" si="8"/>
        <v>#DIV/0!</v>
      </c>
      <c r="N61" s="48">
        <f>LOOKUP(2,1/('Feat-Func-Development'!$AF$4:$EU$4&amp;'Feat-Func-Development'!$AF$5:$EU$5='aggregated FIP Data Prog3'!$A61&amp;'aggregated FIP Data Prog3'!$N$1),'Feat-Func-Development'!$AF$65:$EU$65)</f>
        <v>0</v>
      </c>
      <c r="O61" s="48">
        <f>LOOKUP(2,1/('Feat-Func-Development'!$AF$4:$EU$4&amp;'Feat-Func-Development'!$AF$5:$EU$5='aggregated FIP Data Prog3'!$A61&amp;'aggregated FIP Data Prog3'!$N$1),'Feat-Func-Development'!$AF$66:$EU$66)</f>
        <v>0</v>
      </c>
      <c r="P61" s="48">
        <f>LOOKUP(2,1/('Feat-Func-Development'!$AF$4:$EU$4&amp;'Feat-Func-Development'!$AF$5:$EU$5='aggregated FIP Data Prog3'!$A61&amp;'aggregated FIP Data Prog3'!$N$1),'Feat-Func-Development'!$AF$67:$EU$67)</f>
        <v>0</v>
      </c>
      <c r="Q61" s="48">
        <f>LOOKUP(2,1/('Feat-Func-Development'!$AF$4:$EU$4&amp;'Feat-Func-Development'!$AF$5:$EU$5='aggregated FIP Data Prog3'!$A61&amp;'aggregated FIP Data Prog3'!$N$1),'Feat-Func-Development'!$AF$68:$EU$68)</f>
        <v>0</v>
      </c>
      <c r="R61" s="48">
        <f>LOOKUP(2,1/('Feat-Func-Development'!$AF$4:$EU$4&amp;'Feat-Func-Development'!$AF$5:$EU$5='aggregated FIP Data Prog3'!$A61&amp;'aggregated FIP Data Prog3'!$N$1),'Feat-Func-Development'!$AF$69:$EU$69)</f>
        <v>0</v>
      </c>
      <c r="S61" s="48">
        <f>LOOKUP(2,1/('Feat-Func-Development'!$AF$4:$EU$4&amp;'Feat-Func-Development'!$AF$5:$EU$5='aggregated FIP Data Prog3'!$A61&amp;'aggregated FIP Data Prog3'!$N$1),'Feat-Func-Development'!$AF$70:$EU$70)</f>
        <v>0</v>
      </c>
      <c r="T61" s="48">
        <f>LOOKUP(2,1/('Feat-Func-Development'!$AF$4:$EU$4&amp;'Feat-Func-Development'!$AF$5:$EU$5='aggregated FIP Data Prog3'!$A61&amp;'aggregated FIP Data Prog3'!$N$1),'Feat-Func-Development'!$AF$71:$EU$71)</f>
        <v>0</v>
      </c>
      <c r="U61" s="48">
        <f>LOOKUP(2,1/('Feat-Func-Development'!$AF$4:$EU$4&amp;'Feat-Func-Development'!$AF$5:$EU$5='aggregated FIP Data Prog3'!$A61&amp;'aggregated FIP Data Prog3'!$N$1),'Feat-Func-Development'!$AF$72:$EU$72)</f>
        <v>0</v>
      </c>
      <c r="V61" s="29">
        <f>LOOKUP(2,1/('Feat-Func-Development'!$AF$4:$EU$4&amp;'Feat-Func-Development'!$AF$5:$EU$5='aggregated FIP Data Prog3'!$A61&amp;'aggregated FIP Data Prog3'!$V$1),'Feat-Func-Development'!$AF$65:$EU$65)</f>
        <v>0</v>
      </c>
      <c r="W61" s="29">
        <f>LOOKUP(2,1/('Feat-Func-Development'!$AF$4:$EU$4&amp;'Feat-Func-Development'!$AF$5:$EU$5='aggregated FIP Data Prog3'!$A61&amp;'aggregated FIP Data Prog3'!$V$1),'Feat-Func-Development'!$AF$66:$EU$66)</f>
        <v>0</v>
      </c>
      <c r="X61" s="29">
        <f>LOOKUP(2,1/('Feat-Func-Development'!$AF$4:$EU$4&amp;'Feat-Func-Development'!$AF$5:$EU$5='aggregated FIP Data Prog3'!$A61&amp;'aggregated FIP Data Prog3'!$V$1),'Feat-Func-Development'!$AF$67:$EU$67)</f>
        <v>0</v>
      </c>
      <c r="Y61" s="29">
        <f>LOOKUP(2,1/('Feat-Func-Development'!$AF$4:$EU$4&amp;'Feat-Func-Development'!$AF$5:$EU$5='aggregated FIP Data Prog3'!$A61&amp;'aggregated FIP Data Prog3'!$V$1),'Feat-Func-Development'!$AF$68:$EU$68)</f>
        <v>0</v>
      </c>
      <c r="Z61" s="29">
        <f>LOOKUP(2,1/('Feat-Func-Development'!$AF$4:$EU$4&amp;'Feat-Func-Development'!$AF$5:$EU$5='aggregated FIP Data Prog3'!$A61&amp;'aggregated FIP Data Prog3'!$V$1),'Feat-Func-Development'!$AF$69:$EU$69)</f>
        <v>0</v>
      </c>
      <c r="AA61" s="29">
        <f>LOOKUP(2,1/('Feat-Func-Development'!$AF$4:$EU$4&amp;'Feat-Func-Development'!$AF$5:$EU$5='aggregated FIP Data Prog3'!$A61&amp;'aggregated FIP Data Prog3'!$V$1),'Feat-Func-Development'!$AF$70:$EU$70)</f>
        <v>0</v>
      </c>
      <c r="AB61" s="29">
        <f>LOOKUP(2,1/('Feat-Func-Development'!$AF$4:$EU$4&amp;'Feat-Func-Development'!$AF$5:$EU$5='aggregated FIP Data Prog3'!$A61&amp;'aggregated FIP Data Prog3'!$V$1),'Feat-Func-Development'!$AF$71:$EU$71)</f>
        <v>0</v>
      </c>
      <c r="AC61" s="29">
        <f>LOOKUP(2,1/('Feat-Func-Development'!$AF$4:$EU$4&amp;'Feat-Func-Development'!$AF$5:$EU$5='aggregated FIP Data Prog3'!$A61&amp;'aggregated FIP Data Prog3'!$V$1),'Feat-Func-Development'!$AF$72:$EU$72)</f>
        <v>0</v>
      </c>
    </row>
    <row r="62" spans="1:29">
      <c r="A62" s="43">
        <f t="shared" si="9"/>
        <v>1766</v>
      </c>
      <c r="B62" s="53" t="str">
        <f>IF(C62="","",HLOOKUP(C62,'Configuration | Scaling'!$E$13:$Y$23,5,FALSE))</f>
        <v/>
      </c>
      <c r="C62" s="29" t="str">
        <f>IF(COUNTIF(C$4:C61,LOOKUP(A62,'Configuration | Scaling'!$E$17:$Y$17,_GPDS__List))=0,LOOKUP(A62,'Configuration | Scaling'!$E$17:$Y$17,_GPDS__List),"")</f>
        <v/>
      </c>
      <c r="D62" s="54"/>
      <c r="E62" s="45">
        <f t="shared" si="0"/>
        <v>1765</v>
      </c>
      <c r="F62" s="55" t="e">
        <f t="shared" si="1"/>
        <v>#DIV/0!</v>
      </c>
      <c r="G62" s="55" t="e">
        <f t="shared" si="2"/>
        <v>#DIV/0!</v>
      </c>
      <c r="H62" s="55" t="e">
        <f t="shared" si="3"/>
        <v>#DIV/0!</v>
      </c>
      <c r="I62" s="55" t="e">
        <f t="shared" si="4"/>
        <v>#DIV/0!</v>
      </c>
      <c r="J62" s="55" t="e">
        <f t="shared" si="5"/>
        <v>#DIV/0!</v>
      </c>
      <c r="K62" s="55" t="e">
        <f t="shared" si="6"/>
        <v>#DIV/0!</v>
      </c>
      <c r="L62" s="55" t="e">
        <f t="shared" si="7"/>
        <v>#DIV/0!</v>
      </c>
      <c r="M62" s="56" t="e">
        <f t="shared" si="8"/>
        <v>#DIV/0!</v>
      </c>
      <c r="N62" s="48">
        <f>LOOKUP(2,1/('Feat-Func-Development'!$AF$4:$EU$4&amp;'Feat-Func-Development'!$AF$5:$EU$5='aggregated FIP Data Prog3'!$A62&amp;'aggregated FIP Data Prog3'!$N$1),'Feat-Func-Development'!$AF$65:$EU$65)</f>
        <v>0</v>
      </c>
      <c r="O62" s="48">
        <f>LOOKUP(2,1/('Feat-Func-Development'!$AF$4:$EU$4&amp;'Feat-Func-Development'!$AF$5:$EU$5='aggregated FIP Data Prog3'!$A62&amp;'aggregated FIP Data Prog3'!$N$1),'Feat-Func-Development'!$AF$66:$EU$66)</f>
        <v>0</v>
      </c>
      <c r="P62" s="48">
        <f>LOOKUP(2,1/('Feat-Func-Development'!$AF$4:$EU$4&amp;'Feat-Func-Development'!$AF$5:$EU$5='aggregated FIP Data Prog3'!$A62&amp;'aggregated FIP Data Prog3'!$N$1),'Feat-Func-Development'!$AF$67:$EU$67)</f>
        <v>0</v>
      </c>
      <c r="Q62" s="48">
        <f>LOOKUP(2,1/('Feat-Func-Development'!$AF$4:$EU$4&amp;'Feat-Func-Development'!$AF$5:$EU$5='aggregated FIP Data Prog3'!$A62&amp;'aggregated FIP Data Prog3'!$N$1),'Feat-Func-Development'!$AF$68:$EU$68)</f>
        <v>0</v>
      </c>
      <c r="R62" s="48">
        <f>LOOKUP(2,1/('Feat-Func-Development'!$AF$4:$EU$4&amp;'Feat-Func-Development'!$AF$5:$EU$5='aggregated FIP Data Prog3'!$A62&amp;'aggregated FIP Data Prog3'!$N$1),'Feat-Func-Development'!$AF$69:$EU$69)</f>
        <v>0</v>
      </c>
      <c r="S62" s="48">
        <f>LOOKUP(2,1/('Feat-Func-Development'!$AF$4:$EU$4&amp;'Feat-Func-Development'!$AF$5:$EU$5='aggregated FIP Data Prog3'!$A62&amp;'aggregated FIP Data Prog3'!$N$1),'Feat-Func-Development'!$AF$70:$EU$70)</f>
        <v>0</v>
      </c>
      <c r="T62" s="48">
        <f>LOOKUP(2,1/('Feat-Func-Development'!$AF$4:$EU$4&amp;'Feat-Func-Development'!$AF$5:$EU$5='aggregated FIP Data Prog3'!$A62&amp;'aggregated FIP Data Prog3'!$N$1),'Feat-Func-Development'!$AF$71:$EU$71)</f>
        <v>0</v>
      </c>
      <c r="U62" s="48">
        <f>LOOKUP(2,1/('Feat-Func-Development'!$AF$4:$EU$4&amp;'Feat-Func-Development'!$AF$5:$EU$5='aggregated FIP Data Prog3'!$A62&amp;'aggregated FIP Data Prog3'!$N$1),'Feat-Func-Development'!$AF$72:$EU$72)</f>
        <v>0</v>
      </c>
      <c r="V62" s="29">
        <f>LOOKUP(2,1/('Feat-Func-Development'!$AF$4:$EU$4&amp;'Feat-Func-Development'!$AF$5:$EU$5='aggregated FIP Data Prog3'!$A62&amp;'aggregated FIP Data Prog3'!$V$1),'Feat-Func-Development'!$AF$65:$EU$65)</f>
        <v>0</v>
      </c>
      <c r="W62" s="29">
        <f>LOOKUP(2,1/('Feat-Func-Development'!$AF$4:$EU$4&amp;'Feat-Func-Development'!$AF$5:$EU$5='aggregated FIP Data Prog3'!$A62&amp;'aggregated FIP Data Prog3'!$V$1),'Feat-Func-Development'!$AF$66:$EU$66)</f>
        <v>0</v>
      </c>
      <c r="X62" s="29">
        <f>LOOKUP(2,1/('Feat-Func-Development'!$AF$4:$EU$4&amp;'Feat-Func-Development'!$AF$5:$EU$5='aggregated FIP Data Prog3'!$A62&amp;'aggregated FIP Data Prog3'!$V$1),'Feat-Func-Development'!$AF$67:$EU$67)</f>
        <v>0</v>
      </c>
      <c r="Y62" s="29">
        <f>LOOKUP(2,1/('Feat-Func-Development'!$AF$4:$EU$4&amp;'Feat-Func-Development'!$AF$5:$EU$5='aggregated FIP Data Prog3'!$A62&amp;'aggregated FIP Data Prog3'!$V$1),'Feat-Func-Development'!$AF$68:$EU$68)</f>
        <v>0</v>
      </c>
      <c r="Z62" s="29">
        <f>LOOKUP(2,1/('Feat-Func-Development'!$AF$4:$EU$4&amp;'Feat-Func-Development'!$AF$5:$EU$5='aggregated FIP Data Prog3'!$A62&amp;'aggregated FIP Data Prog3'!$V$1),'Feat-Func-Development'!$AF$69:$EU$69)</f>
        <v>0</v>
      </c>
      <c r="AA62" s="29">
        <f>LOOKUP(2,1/('Feat-Func-Development'!$AF$4:$EU$4&amp;'Feat-Func-Development'!$AF$5:$EU$5='aggregated FIP Data Prog3'!$A62&amp;'aggregated FIP Data Prog3'!$V$1),'Feat-Func-Development'!$AF$70:$EU$70)</f>
        <v>0</v>
      </c>
      <c r="AB62" s="29">
        <f>LOOKUP(2,1/('Feat-Func-Development'!$AF$4:$EU$4&amp;'Feat-Func-Development'!$AF$5:$EU$5='aggregated FIP Data Prog3'!$A62&amp;'aggregated FIP Data Prog3'!$V$1),'Feat-Func-Development'!$AF$71:$EU$71)</f>
        <v>0</v>
      </c>
      <c r="AC62" s="29">
        <f>LOOKUP(2,1/('Feat-Func-Development'!$AF$4:$EU$4&amp;'Feat-Func-Development'!$AF$5:$EU$5='aggregated FIP Data Prog3'!$A62&amp;'aggregated FIP Data Prog3'!$V$1),'Feat-Func-Development'!$AF$72:$EU$72)</f>
        <v>0</v>
      </c>
    </row>
    <row r="63" spans="1:29" ht="13.5" thickBot="1">
      <c r="A63" s="43">
        <f t="shared" si="9"/>
        <v>1796</v>
      </c>
      <c r="B63" s="57" t="str">
        <f>IF(C63="","",HLOOKUP(C63,'Configuration | Scaling'!$E$13:$Y$23,5,FALSE))</f>
        <v/>
      </c>
      <c r="C63" s="58" t="str">
        <f>IF(COUNTIF(C$4:C62,LOOKUP(A63,'Configuration | Scaling'!$E$17:$Y$17,_GPDS__List))=0,LOOKUP(A63,'Configuration | Scaling'!$E$17:$Y$17,_GPDS__List),"")</f>
        <v/>
      </c>
      <c r="D63" s="59"/>
      <c r="E63" s="45">
        <f t="shared" si="0"/>
        <v>1795</v>
      </c>
      <c r="F63" s="60" t="e">
        <f t="shared" si="1"/>
        <v>#DIV/0!</v>
      </c>
      <c r="G63" s="60" t="e">
        <f t="shared" si="2"/>
        <v>#DIV/0!</v>
      </c>
      <c r="H63" s="60" t="e">
        <f t="shared" si="3"/>
        <v>#DIV/0!</v>
      </c>
      <c r="I63" s="60" t="e">
        <f t="shared" si="4"/>
        <v>#DIV/0!</v>
      </c>
      <c r="J63" s="60" t="e">
        <f t="shared" si="5"/>
        <v>#DIV/0!</v>
      </c>
      <c r="K63" s="60" t="e">
        <f t="shared" si="6"/>
        <v>#DIV/0!</v>
      </c>
      <c r="L63" s="60" t="e">
        <f t="shared" si="7"/>
        <v>#DIV/0!</v>
      </c>
      <c r="M63" s="61" t="e">
        <f t="shared" si="8"/>
        <v>#DIV/0!</v>
      </c>
      <c r="N63" s="48">
        <f>LOOKUP(2,1/('Feat-Func-Development'!$AF$4:$EU$4&amp;'Feat-Func-Development'!$AF$5:$EU$5='aggregated FIP Data Prog3'!$A63&amp;'aggregated FIP Data Prog3'!$N$1),'Feat-Func-Development'!$AF$65:$EU$65)</f>
        <v>0</v>
      </c>
      <c r="O63" s="48">
        <f>LOOKUP(2,1/('Feat-Func-Development'!$AF$4:$EU$4&amp;'Feat-Func-Development'!$AF$5:$EU$5='aggregated FIP Data Prog3'!$A63&amp;'aggregated FIP Data Prog3'!$N$1),'Feat-Func-Development'!$AF$66:$EU$66)</f>
        <v>0</v>
      </c>
      <c r="P63" s="48">
        <f>LOOKUP(2,1/('Feat-Func-Development'!$AF$4:$EU$4&amp;'Feat-Func-Development'!$AF$5:$EU$5='aggregated FIP Data Prog3'!$A63&amp;'aggregated FIP Data Prog3'!$N$1),'Feat-Func-Development'!$AF$67:$EU$67)</f>
        <v>0</v>
      </c>
      <c r="Q63" s="48">
        <f>LOOKUP(2,1/('Feat-Func-Development'!$AF$4:$EU$4&amp;'Feat-Func-Development'!$AF$5:$EU$5='aggregated FIP Data Prog3'!$A63&amp;'aggregated FIP Data Prog3'!$N$1),'Feat-Func-Development'!$AF$68:$EU$68)</f>
        <v>0</v>
      </c>
      <c r="R63" s="48">
        <f>LOOKUP(2,1/('Feat-Func-Development'!$AF$4:$EU$4&amp;'Feat-Func-Development'!$AF$5:$EU$5='aggregated FIP Data Prog3'!$A63&amp;'aggregated FIP Data Prog3'!$N$1),'Feat-Func-Development'!$AF$69:$EU$69)</f>
        <v>0</v>
      </c>
      <c r="S63" s="48">
        <f>LOOKUP(2,1/('Feat-Func-Development'!$AF$4:$EU$4&amp;'Feat-Func-Development'!$AF$5:$EU$5='aggregated FIP Data Prog3'!$A63&amp;'aggregated FIP Data Prog3'!$N$1),'Feat-Func-Development'!$AF$70:$EU$70)</f>
        <v>0</v>
      </c>
      <c r="T63" s="48">
        <f>LOOKUP(2,1/('Feat-Func-Development'!$AF$4:$EU$4&amp;'Feat-Func-Development'!$AF$5:$EU$5='aggregated FIP Data Prog3'!$A63&amp;'aggregated FIP Data Prog3'!$N$1),'Feat-Func-Development'!$AF$71:$EU$71)</f>
        <v>0</v>
      </c>
      <c r="U63" s="48">
        <f>LOOKUP(2,1/('Feat-Func-Development'!$AF$4:$EU$4&amp;'Feat-Func-Development'!$AF$5:$EU$5='aggregated FIP Data Prog3'!$A63&amp;'aggregated FIP Data Prog3'!$N$1),'Feat-Func-Development'!$AF$72:$EU$72)</f>
        <v>0</v>
      </c>
      <c r="V63" s="29">
        <f>LOOKUP(2,1/('Feat-Func-Development'!$AF$4:$EU$4&amp;'Feat-Func-Development'!$AF$5:$EU$5='aggregated FIP Data Prog3'!$A63&amp;'aggregated FIP Data Prog3'!$V$1),'Feat-Func-Development'!$AF$65:$EU$65)</f>
        <v>0</v>
      </c>
      <c r="W63" s="29">
        <f>LOOKUP(2,1/('Feat-Func-Development'!$AF$4:$EU$4&amp;'Feat-Func-Development'!$AF$5:$EU$5='aggregated FIP Data Prog3'!$A63&amp;'aggregated FIP Data Prog3'!$V$1),'Feat-Func-Development'!$AF$66:$EU$66)</f>
        <v>0</v>
      </c>
      <c r="X63" s="29">
        <f>LOOKUP(2,1/('Feat-Func-Development'!$AF$4:$EU$4&amp;'Feat-Func-Development'!$AF$5:$EU$5='aggregated FIP Data Prog3'!$A63&amp;'aggregated FIP Data Prog3'!$V$1),'Feat-Func-Development'!$AF$67:$EU$67)</f>
        <v>0</v>
      </c>
      <c r="Y63" s="29">
        <f>LOOKUP(2,1/('Feat-Func-Development'!$AF$4:$EU$4&amp;'Feat-Func-Development'!$AF$5:$EU$5='aggregated FIP Data Prog3'!$A63&amp;'aggregated FIP Data Prog3'!$V$1),'Feat-Func-Development'!$AF$68:$EU$68)</f>
        <v>0</v>
      </c>
      <c r="Z63" s="29">
        <f>LOOKUP(2,1/('Feat-Func-Development'!$AF$4:$EU$4&amp;'Feat-Func-Development'!$AF$5:$EU$5='aggregated FIP Data Prog3'!$A63&amp;'aggregated FIP Data Prog3'!$V$1),'Feat-Func-Development'!$AF$69:$EU$69)</f>
        <v>0</v>
      </c>
      <c r="AA63" s="29">
        <f>LOOKUP(2,1/('Feat-Func-Development'!$AF$4:$EU$4&amp;'Feat-Func-Development'!$AF$5:$EU$5='aggregated FIP Data Prog3'!$A63&amp;'aggregated FIP Data Prog3'!$V$1),'Feat-Func-Development'!$AF$70:$EU$70)</f>
        <v>0</v>
      </c>
      <c r="AB63" s="29">
        <f>LOOKUP(2,1/('Feat-Func-Development'!$AF$4:$EU$4&amp;'Feat-Func-Development'!$AF$5:$EU$5='aggregated FIP Data Prog3'!$A63&amp;'aggregated FIP Data Prog3'!$V$1),'Feat-Func-Development'!$AF$71:$EU$71)</f>
        <v>0</v>
      </c>
      <c r="AC63" s="29">
        <f>LOOKUP(2,1/('Feat-Func-Development'!$AF$4:$EU$4&amp;'Feat-Func-Development'!$AF$5:$EU$5='aggregated FIP Data Prog3'!$A63&amp;'aggregated FIP Data Prog3'!$V$1),'Feat-Func-Development'!$AF$72:$EU$72)</f>
        <v>0</v>
      </c>
    </row>
    <row r="64" spans="1:29">
      <c r="A64" s="62"/>
      <c r="B64" s="62"/>
      <c r="C64" s="26"/>
      <c r="D64" s="63" t="s">
        <v>40</v>
      </c>
      <c r="E64" s="64">
        <f>filingDate</f>
        <v>522</v>
      </c>
      <c r="F64" s="26"/>
      <c r="G64" s="26"/>
      <c r="H64" s="26"/>
      <c r="I64" s="26"/>
      <c r="J64" s="26"/>
      <c r="K64" s="26"/>
      <c r="L64" s="26"/>
      <c r="M64" s="26"/>
      <c r="N64" s="26"/>
      <c r="O64" s="26"/>
      <c r="P64" s="26"/>
      <c r="Q64" s="26"/>
      <c r="R64" s="26"/>
      <c r="S64" s="26"/>
      <c r="T64" s="26"/>
      <c r="U64" s="65"/>
      <c r="V64" s="65"/>
      <c r="W64" s="65"/>
      <c r="X64" s="65"/>
      <c r="Y64" s="65"/>
      <c r="Z64" s="65"/>
      <c r="AA64" s="65"/>
      <c r="AB64" s="65"/>
      <c r="AC64" s="65"/>
    </row>
    <row r="65" spans="1:29">
      <c r="A65" s="62"/>
      <c r="B65" s="62"/>
      <c r="C65" s="26"/>
      <c r="D65" s="26" t="s">
        <v>197</v>
      </c>
      <c r="E65" s="66" t="e">
        <f>IF(ISNA(VLOOKUP($E$64,Maturity_Achieved,1,FALSE)),INDEX($A$4:$M$63,MATCH($E$64,$A$4:$A$63)+1,6),VLOOKUP($E$64,$A$4:$M$63,6,FALSE))</f>
        <v>#DIV/0!</v>
      </c>
      <c r="F65" s="65"/>
      <c r="G65" s="65"/>
      <c r="H65" s="65"/>
      <c r="I65" s="65"/>
      <c r="J65" s="65"/>
      <c r="K65" s="65"/>
      <c r="L65" s="65"/>
      <c r="M65" s="65"/>
      <c r="N65" s="65"/>
      <c r="O65" s="65"/>
      <c r="P65" s="65"/>
      <c r="Q65" s="65"/>
      <c r="R65" s="65"/>
      <c r="S65" s="65"/>
      <c r="T65" s="65" t="s">
        <v>206</v>
      </c>
      <c r="U65" s="28">
        <v>1</v>
      </c>
      <c r="V65" s="29">
        <f>IF(ISNA(MATCH($E$64,$A$4:$A$63,0)=$U65),IF((MATCH($E$64,$A$4:$A$63,1)+1)=$U65,V4,0),IF(MATCH($E$64,$A$4:$A$63,0)=$U65,V4,0))</f>
        <v>0</v>
      </c>
      <c r="W65" s="29">
        <f t="shared" ref="W65:AC65" si="10">IF(ISNA(MATCH($E$64,$A$4:$A$63,0)=$U65),IF((MATCH($E$64,$A$4:$A$63,1)+1)=$U65,W4,0),IF(MATCH($E$64,$A$4:$A$63,0)=$U65,W4,0))</f>
        <v>0</v>
      </c>
      <c r="X65" s="29">
        <f t="shared" si="10"/>
        <v>0</v>
      </c>
      <c r="Y65" s="29">
        <f t="shared" si="10"/>
        <v>0</v>
      </c>
      <c r="Z65" s="29">
        <f t="shared" si="10"/>
        <v>0</v>
      </c>
      <c r="AA65" s="29">
        <f t="shared" si="10"/>
        <v>0</v>
      </c>
      <c r="AB65" s="29">
        <f t="shared" si="10"/>
        <v>0</v>
      </c>
      <c r="AC65" s="29">
        <f t="shared" si="10"/>
        <v>0</v>
      </c>
    </row>
    <row r="66" spans="1:29">
      <c r="A66" s="62"/>
      <c r="B66" s="62"/>
      <c r="C66" s="26"/>
      <c r="D66" s="26" t="s">
        <v>203</v>
      </c>
      <c r="E66" s="66" t="e">
        <f>IF(ISNA(VLOOKUP($E$64,Maturity_Achieved,1,FALSE)),INDEX($A$4:$M$63,MATCH($E$64,$A$4:$A$63)+1,7),VLOOKUP($E$64,$A$4:$M$63,7,FALSE))</f>
        <v>#DIV/0!</v>
      </c>
      <c r="F66" s="65"/>
      <c r="G66" s="65"/>
      <c r="H66" s="65"/>
      <c r="I66" s="65"/>
      <c r="J66" s="65"/>
      <c r="K66" s="65"/>
      <c r="L66" s="65"/>
      <c r="M66" s="65"/>
      <c r="N66" s="65"/>
      <c r="O66" s="65"/>
      <c r="P66" s="65"/>
      <c r="Q66" s="65"/>
      <c r="R66" s="65"/>
      <c r="S66" s="65"/>
      <c r="T66" s="65"/>
      <c r="U66" s="67">
        <v>2</v>
      </c>
      <c r="V66" s="29">
        <f t="shared" ref="V66:AC81" si="11">IF(ISNA(MATCH($E$64,$A$4:$A$63,0)=$U66),IF((MATCH($E$64,$A$4:$A$63,1)+1)=$U66,V5,0),IF(MATCH($E$64,$A$4:$A$63,0)=$U66,V5,0))</f>
        <v>0</v>
      </c>
      <c r="W66" s="29">
        <f t="shared" si="11"/>
        <v>0</v>
      </c>
      <c r="X66" s="29">
        <f t="shared" si="11"/>
        <v>0</v>
      </c>
      <c r="Y66" s="29">
        <f t="shared" si="11"/>
        <v>0</v>
      </c>
      <c r="Z66" s="29">
        <f t="shared" si="11"/>
        <v>0</v>
      </c>
      <c r="AA66" s="29">
        <f t="shared" si="11"/>
        <v>0</v>
      </c>
      <c r="AB66" s="29">
        <f t="shared" si="11"/>
        <v>0</v>
      </c>
      <c r="AC66" s="29">
        <f t="shared" si="11"/>
        <v>0</v>
      </c>
    </row>
    <row r="67" spans="1:29">
      <c r="A67" s="62"/>
      <c r="B67" s="62"/>
      <c r="C67" s="26"/>
      <c r="D67" s="26" t="s">
        <v>199</v>
      </c>
      <c r="E67" s="66" t="e">
        <f>IF(ISNA(VLOOKUP($E$64,Maturity_Achieved,1,FALSE)),INDEX($A$4:$M$63,MATCH($E$64,$A$4:$A$63)+1,8),VLOOKUP($E$64,$A$4:$M$63,8,FALSE))</f>
        <v>#DIV/0!</v>
      </c>
      <c r="F67" s="65"/>
      <c r="G67" s="65"/>
      <c r="H67" s="65"/>
      <c r="I67" s="65"/>
      <c r="J67" s="65"/>
      <c r="K67" s="65"/>
      <c r="L67" s="65"/>
      <c r="M67" s="65"/>
      <c r="N67" s="65"/>
      <c r="O67" s="65"/>
      <c r="P67" s="65"/>
      <c r="Q67" s="65"/>
      <c r="R67" s="65"/>
      <c r="S67" s="65"/>
      <c r="T67" s="65"/>
      <c r="U67" s="28">
        <v>3</v>
      </c>
      <c r="V67" s="29">
        <f t="shared" si="11"/>
        <v>0</v>
      </c>
      <c r="W67" s="29">
        <f t="shared" si="11"/>
        <v>0</v>
      </c>
      <c r="X67" s="29">
        <f t="shared" si="11"/>
        <v>0</v>
      </c>
      <c r="Y67" s="29">
        <f t="shared" si="11"/>
        <v>0</v>
      </c>
      <c r="Z67" s="29">
        <f t="shared" si="11"/>
        <v>0</v>
      </c>
      <c r="AA67" s="29">
        <f t="shared" si="11"/>
        <v>0</v>
      </c>
      <c r="AB67" s="29">
        <f t="shared" si="11"/>
        <v>0</v>
      </c>
      <c r="AC67" s="29">
        <f t="shared" si="11"/>
        <v>0</v>
      </c>
    </row>
    <row r="68" spans="1:29">
      <c r="A68" s="62"/>
      <c r="B68" s="62"/>
      <c r="C68" s="26"/>
      <c r="D68" s="26" t="s">
        <v>200</v>
      </c>
      <c r="E68" s="66" t="e">
        <f>IF(ISNA(VLOOKUP($E$64,Maturity_Achieved,1,FALSE)),INDEX($A$4:$M$63,MATCH($E$64,$A$4:$A$63)+1,9),VLOOKUP($E$64,$A$4:$M$63,9,FALSE))</f>
        <v>#DIV/0!</v>
      </c>
      <c r="F68" s="65"/>
      <c r="G68" s="65"/>
      <c r="H68" s="65"/>
      <c r="I68" s="65"/>
      <c r="J68" s="65"/>
      <c r="K68" s="65"/>
      <c r="L68" s="65"/>
      <c r="M68" s="65"/>
      <c r="N68" s="65"/>
      <c r="O68" s="65"/>
      <c r="P68" s="65"/>
      <c r="Q68" s="65"/>
      <c r="R68" s="65"/>
      <c r="S68" s="65"/>
      <c r="T68" s="65"/>
      <c r="U68" s="67">
        <v>4</v>
      </c>
      <c r="V68" s="29">
        <f t="shared" si="11"/>
        <v>0</v>
      </c>
      <c r="W68" s="29">
        <f t="shared" si="11"/>
        <v>0</v>
      </c>
      <c r="X68" s="29">
        <f t="shared" si="11"/>
        <v>0</v>
      </c>
      <c r="Y68" s="29">
        <f t="shared" si="11"/>
        <v>0</v>
      </c>
      <c r="Z68" s="29">
        <f t="shared" si="11"/>
        <v>0</v>
      </c>
      <c r="AA68" s="29">
        <f t="shared" si="11"/>
        <v>0</v>
      </c>
      <c r="AB68" s="29">
        <f t="shared" si="11"/>
        <v>0</v>
      </c>
      <c r="AC68" s="29">
        <f t="shared" si="11"/>
        <v>0</v>
      </c>
    </row>
    <row r="69" spans="1:29">
      <c r="A69" s="62"/>
      <c r="B69" s="62"/>
      <c r="C69" s="26"/>
      <c r="D69" s="26" t="s">
        <v>201</v>
      </c>
      <c r="E69" s="66" t="e">
        <f>IF(ISNA(VLOOKUP($E$64,Maturity_Achieved,1,FALSE)),INDEX($A$4:$M$63,MATCH($E$64,$A$4:$A$63)+1,10),VLOOKUP($E$64,$A$4:$M$63,10,FALSE))</f>
        <v>#DIV/0!</v>
      </c>
      <c r="F69" s="65"/>
      <c r="G69" s="65"/>
      <c r="H69" s="65"/>
      <c r="I69" s="65"/>
      <c r="J69" s="65"/>
      <c r="K69" s="65"/>
      <c r="L69" s="65"/>
      <c r="M69" s="65"/>
      <c r="N69" s="65"/>
      <c r="O69" s="65"/>
      <c r="P69" s="65"/>
      <c r="Q69" s="65"/>
      <c r="R69" s="65"/>
      <c r="S69" s="65"/>
      <c r="T69" s="65"/>
      <c r="U69" s="28">
        <v>5</v>
      </c>
      <c r="V69" s="29">
        <f t="shared" si="11"/>
        <v>0</v>
      </c>
      <c r="W69" s="29">
        <f t="shared" si="11"/>
        <v>0</v>
      </c>
      <c r="X69" s="29">
        <f t="shared" si="11"/>
        <v>0</v>
      </c>
      <c r="Y69" s="29">
        <f t="shared" si="11"/>
        <v>0</v>
      </c>
      <c r="Z69" s="29">
        <f t="shared" si="11"/>
        <v>0</v>
      </c>
      <c r="AA69" s="29">
        <f t="shared" si="11"/>
        <v>0</v>
      </c>
      <c r="AB69" s="29">
        <f t="shared" si="11"/>
        <v>0</v>
      </c>
      <c r="AC69" s="29">
        <f t="shared" si="11"/>
        <v>0</v>
      </c>
    </row>
    <row r="70" spans="1:29">
      <c r="A70" s="62"/>
      <c r="B70" s="62"/>
      <c r="C70" s="26"/>
      <c r="D70" s="26" t="s">
        <v>202</v>
      </c>
      <c r="E70" s="66" t="e">
        <f>IF(ISNA(VLOOKUP($E$64,Maturity_Achieved,1,FALSE)),INDEX($A$4:$M$63,MATCH($E$64,$A$4:$A$63)+1,11),VLOOKUP($E$64,$A$4:$M$63,11,FALSE))</f>
        <v>#DIV/0!</v>
      </c>
      <c r="F70" s="65"/>
      <c r="G70" s="65"/>
      <c r="H70" s="65"/>
      <c r="I70" s="65"/>
      <c r="J70" s="65"/>
      <c r="K70" s="65"/>
      <c r="L70" s="65"/>
      <c r="M70" s="65"/>
      <c r="N70" s="65"/>
      <c r="O70" s="65"/>
      <c r="P70" s="65"/>
      <c r="Q70" s="65"/>
      <c r="R70" s="65"/>
      <c r="S70" s="65"/>
      <c r="T70" s="65"/>
      <c r="U70" s="67">
        <v>6</v>
      </c>
      <c r="V70" s="29">
        <f t="shared" si="11"/>
        <v>0</v>
      </c>
      <c r="W70" s="29">
        <f t="shared" si="11"/>
        <v>0</v>
      </c>
      <c r="X70" s="29">
        <f t="shared" si="11"/>
        <v>0</v>
      </c>
      <c r="Y70" s="29">
        <f t="shared" si="11"/>
        <v>0</v>
      </c>
      <c r="Z70" s="29">
        <f t="shared" si="11"/>
        <v>0</v>
      </c>
      <c r="AA70" s="29">
        <f t="shared" si="11"/>
        <v>0</v>
      </c>
      <c r="AB70" s="29">
        <f t="shared" si="11"/>
        <v>0</v>
      </c>
      <c r="AC70" s="29">
        <f t="shared" si="11"/>
        <v>0</v>
      </c>
    </row>
    <row r="71" spans="1:29">
      <c r="A71" s="62"/>
      <c r="B71" s="62"/>
      <c r="C71" s="26"/>
      <c r="D71" s="26" t="s">
        <v>204</v>
      </c>
      <c r="E71" s="66" t="e">
        <f>IF(ISNA(VLOOKUP($E$64,Maturity_Achieved,1,FALSE)),INDEX($A$4:$M$63,MATCH($E$64,$A$4:$A$63)+1,12),VLOOKUP($E$64,$A$4:$M$63,12,FALSE))</f>
        <v>#DIV/0!</v>
      </c>
      <c r="F71" s="65"/>
      <c r="G71" s="65"/>
      <c r="H71" s="65"/>
      <c r="I71" s="65"/>
      <c r="J71" s="65"/>
      <c r="K71" s="65"/>
      <c r="L71" s="65"/>
      <c r="M71" s="65"/>
      <c r="N71" s="65"/>
      <c r="O71" s="65"/>
      <c r="P71" s="65"/>
      <c r="Q71" s="65"/>
      <c r="R71" s="65"/>
      <c r="S71" s="65"/>
      <c r="T71" s="65"/>
      <c r="U71" s="28">
        <v>7</v>
      </c>
      <c r="V71" s="29">
        <f t="shared" si="11"/>
        <v>0</v>
      </c>
      <c r="W71" s="29">
        <f t="shared" si="11"/>
        <v>0</v>
      </c>
      <c r="X71" s="29">
        <f t="shared" si="11"/>
        <v>0</v>
      </c>
      <c r="Y71" s="29">
        <f t="shared" si="11"/>
        <v>0</v>
      </c>
      <c r="Z71" s="29">
        <f t="shared" si="11"/>
        <v>0</v>
      </c>
      <c r="AA71" s="29">
        <f t="shared" si="11"/>
        <v>0</v>
      </c>
      <c r="AB71" s="29">
        <f t="shared" si="11"/>
        <v>0</v>
      </c>
      <c r="AC71" s="29">
        <f t="shared" si="11"/>
        <v>0</v>
      </c>
    </row>
    <row r="72" spans="1:29" ht="13.5" thickBot="1">
      <c r="A72" s="62"/>
      <c r="B72" s="62"/>
      <c r="C72" s="26"/>
      <c r="D72" s="26" t="s">
        <v>205</v>
      </c>
      <c r="E72" s="68" t="e">
        <f>IF(ISNA(VLOOKUP($E$64,Maturity_Achieved,1,FALSE)),INDEX($A$4:$M$63,MATCH($E$64,$A$4:$A$63)+1,13),VLOOKUP($E$64,$A$4:$M$63,13,FALSE))</f>
        <v>#DIV/0!</v>
      </c>
      <c r="F72" s="65"/>
      <c r="G72" s="65"/>
      <c r="H72" s="65"/>
      <c r="I72" s="65"/>
      <c r="J72" s="65"/>
      <c r="K72" s="65"/>
      <c r="L72" s="65"/>
      <c r="M72" s="65"/>
      <c r="N72" s="65"/>
      <c r="O72" s="65"/>
      <c r="P72" s="65"/>
      <c r="Q72" s="65"/>
      <c r="R72" s="65"/>
      <c r="S72" s="65"/>
      <c r="T72" s="65"/>
      <c r="U72" s="67">
        <v>8</v>
      </c>
      <c r="V72" s="29">
        <f t="shared" si="11"/>
        <v>0</v>
      </c>
      <c r="W72" s="29">
        <f t="shared" si="11"/>
        <v>0</v>
      </c>
      <c r="X72" s="29">
        <f t="shared" si="11"/>
        <v>0</v>
      </c>
      <c r="Y72" s="29">
        <f t="shared" si="11"/>
        <v>0</v>
      </c>
      <c r="Z72" s="29">
        <f t="shared" si="11"/>
        <v>0</v>
      </c>
      <c r="AA72" s="29">
        <f t="shared" si="11"/>
        <v>0</v>
      </c>
      <c r="AB72" s="29">
        <f t="shared" si="11"/>
        <v>0</v>
      </c>
      <c r="AC72" s="29">
        <f t="shared" si="11"/>
        <v>0</v>
      </c>
    </row>
    <row r="73" spans="1:29" ht="13.5" thickBot="1">
      <c r="A73" s="62"/>
      <c r="B73" s="62"/>
      <c r="C73" s="26"/>
      <c r="D73" s="26"/>
      <c r="E73" s="65"/>
      <c r="F73" s="65"/>
      <c r="G73" s="65"/>
      <c r="H73" s="65"/>
      <c r="I73" s="65"/>
      <c r="J73" s="65"/>
      <c r="K73" s="65"/>
      <c r="L73" s="65"/>
      <c r="M73" s="65"/>
      <c r="N73" s="65"/>
      <c r="O73" s="65"/>
      <c r="P73" s="65"/>
      <c r="Q73" s="65"/>
      <c r="R73" s="65"/>
      <c r="S73" s="65"/>
      <c r="T73" s="65"/>
      <c r="U73" s="28">
        <v>9</v>
      </c>
      <c r="V73" s="29">
        <f t="shared" si="11"/>
        <v>0</v>
      </c>
      <c r="W73" s="29">
        <f t="shared" si="11"/>
        <v>0</v>
      </c>
      <c r="X73" s="29">
        <f t="shared" si="11"/>
        <v>0</v>
      </c>
      <c r="Y73" s="29">
        <f t="shared" si="11"/>
        <v>0</v>
      </c>
      <c r="Z73" s="29">
        <f t="shared" si="11"/>
        <v>0</v>
      </c>
      <c r="AA73" s="29">
        <f t="shared" si="11"/>
        <v>0</v>
      </c>
      <c r="AB73" s="29">
        <f t="shared" si="11"/>
        <v>0</v>
      </c>
      <c r="AC73" s="29">
        <f t="shared" si="11"/>
        <v>0</v>
      </c>
    </row>
    <row r="74" spans="1:29">
      <c r="A74" s="62"/>
      <c r="B74" s="62"/>
      <c r="C74" s="107" t="s">
        <v>279</v>
      </c>
      <c r="D74" s="98"/>
      <c r="E74" s="1094" t="str">
        <f>IF('Configuration | Scaling'!$B$45="UP",'Configuration | Scaling'!$O$13,IF('Configuration | Scaling'!$B$45="UN",'Configuration | Scaling'!$K$13,"Check Milestones"))</f>
        <v>FDJ</v>
      </c>
      <c r="F74" s="1095"/>
      <c r="G74" s="104"/>
      <c r="H74" s="1094" t="str">
        <f>IF('Configuration | Scaling'!$B$45="UP",'Configuration | Scaling'!$R$13,IF('Configuration | Scaling'!$B$45="UN",'Configuration | Scaling'!$M$13,"Check Milestones"))</f>
        <v>VP</v>
      </c>
      <c r="I74" s="1095"/>
      <c r="J74" s="65"/>
      <c r="K74" s="65"/>
      <c r="L74" s="65"/>
      <c r="M74" s="65"/>
      <c r="N74" s="65"/>
      <c r="O74" s="65"/>
      <c r="P74" s="65"/>
      <c r="Q74" s="65"/>
      <c r="R74" s="65"/>
      <c r="S74" s="65"/>
      <c r="T74" s="65"/>
      <c r="U74" s="67">
        <v>10</v>
      </c>
      <c r="V74" s="29">
        <f t="shared" si="11"/>
        <v>0</v>
      </c>
      <c r="W74" s="29">
        <f t="shared" si="11"/>
        <v>0</v>
      </c>
      <c r="X74" s="29">
        <f t="shared" si="11"/>
        <v>0</v>
      </c>
      <c r="Y74" s="29">
        <f t="shared" si="11"/>
        <v>0</v>
      </c>
      <c r="Z74" s="29">
        <f t="shared" si="11"/>
        <v>0</v>
      </c>
      <c r="AA74" s="29">
        <f t="shared" si="11"/>
        <v>0</v>
      </c>
      <c r="AB74" s="29">
        <f t="shared" si="11"/>
        <v>0</v>
      </c>
      <c r="AC74" s="29">
        <f t="shared" si="11"/>
        <v>0</v>
      </c>
    </row>
    <row r="75" spans="1:29" ht="13.5" thickBot="1">
      <c r="A75" s="62"/>
      <c r="B75" s="62"/>
      <c r="C75" s="94"/>
      <c r="D75" s="99"/>
      <c r="E75" s="101" t="str">
        <f>E74&amp;"Target"</f>
        <v>FDJTarget</v>
      </c>
      <c r="F75" s="95" t="str">
        <f>E74&amp;" Forecast"</f>
        <v>FDJ Forecast</v>
      </c>
      <c r="G75" s="105"/>
      <c r="H75" s="101" t="str">
        <f>H74&amp;" Target"</f>
        <v>VP Target</v>
      </c>
      <c r="I75" s="95" t="str">
        <f>H74&amp;" Forecast"</f>
        <v>VP Forecast</v>
      </c>
      <c r="J75" s="65"/>
      <c r="K75" s="65"/>
      <c r="L75" s="65"/>
      <c r="M75" s="65"/>
      <c r="N75" s="65"/>
      <c r="O75" s="65"/>
      <c r="P75" s="65"/>
      <c r="Q75" s="65"/>
      <c r="R75" s="65"/>
      <c r="S75" s="65"/>
      <c r="T75" s="65"/>
      <c r="U75" s="28">
        <v>11</v>
      </c>
      <c r="V75" s="29">
        <f t="shared" si="11"/>
        <v>0</v>
      </c>
      <c r="W75" s="29">
        <f t="shared" si="11"/>
        <v>0</v>
      </c>
      <c r="X75" s="29">
        <f t="shared" si="11"/>
        <v>0</v>
      </c>
      <c r="Y75" s="29">
        <f t="shared" si="11"/>
        <v>0</v>
      </c>
      <c r="Z75" s="29">
        <f t="shared" si="11"/>
        <v>0</v>
      </c>
      <c r="AA75" s="29">
        <f t="shared" si="11"/>
        <v>0</v>
      </c>
      <c r="AB75" s="29">
        <f t="shared" si="11"/>
        <v>0</v>
      </c>
      <c r="AC75" s="29">
        <f t="shared" si="11"/>
        <v>0</v>
      </c>
    </row>
    <row r="76" spans="1:29">
      <c r="A76" s="62"/>
      <c r="B76" s="62"/>
      <c r="C76" s="96" t="s">
        <v>117</v>
      </c>
      <c r="D76" s="100"/>
      <c r="E76" s="102">
        <f>INDEX($C$4:$AC$63,MATCH(E74,$C$4:$C$63,0),12)</f>
        <v>0</v>
      </c>
      <c r="F76" s="97">
        <f>'Feat-Func-Development'!AD65</f>
        <v>0</v>
      </c>
      <c r="G76" s="92"/>
      <c r="H76" s="102">
        <f>INDEX($C$4:$AC$63,MATCH(H74,$C$4:$C$63,0),12)</f>
        <v>0</v>
      </c>
      <c r="I76" s="97">
        <f>'Feat-Func-Development'!AE65</f>
        <v>0</v>
      </c>
      <c r="J76" s="65"/>
      <c r="K76" s="65"/>
      <c r="L76" s="65"/>
      <c r="M76" s="65"/>
      <c r="N76" s="65"/>
      <c r="O76" s="65"/>
      <c r="P76" s="65"/>
      <c r="Q76" s="65"/>
      <c r="R76" s="65"/>
      <c r="S76" s="65"/>
      <c r="T76" s="65"/>
      <c r="U76" s="67">
        <v>12</v>
      </c>
      <c r="V76" s="29">
        <f t="shared" si="11"/>
        <v>0</v>
      </c>
      <c r="W76" s="29">
        <f t="shared" si="11"/>
        <v>0</v>
      </c>
      <c r="X76" s="29">
        <f t="shared" si="11"/>
        <v>0</v>
      </c>
      <c r="Y76" s="29">
        <f t="shared" si="11"/>
        <v>0</v>
      </c>
      <c r="Z76" s="29">
        <f t="shared" si="11"/>
        <v>0</v>
      </c>
      <c r="AA76" s="29">
        <f t="shared" si="11"/>
        <v>0</v>
      </c>
      <c r="AB76" s="29">
        <f t="shared" si="11"/>
        <v>0</v>
      </c>
      <c r="AC76" s="29">
        <f t="shared" si="11"/>
        <v>0</v>
      </c>
    </row>
    <row r="77" spans="1:29">
      <c r="A77" s="62"/>
      <c r="B77" s="62"/>
      <c r="C77" s="93" t="s">
        <v>118</v>
      </c>
      <c r="D77" s="69"/>
      <c r="E77" s="103">
        <f>INDEX($C$4:$AC$63,MATCH(E74,$C$4:$C$63,0),13)</f>
        <v>0</v>
      </c>
      <c r="F77" s="47">
        <f>'Feat-Func-Development'!AD66</f>
        <v>0</v>
      </c>
      <c r="G77" s="106"/>
      <c r="H77" s="103">
        <f>INDEX($C$4:$AC$63,MATCH(H74,$C$4:$C$63,0),13)</f>
        <v>0</v>
      </c>
      <c r="I77" s="47">
        <f>'Feat-Func-Development'!AE66</f>
        <v>0</v>
      </c>
      <c r="J77" s="65"/>
      <c r="K77" s="65"/>
      <c r="L77" s="65"/>
      <c r="M77" s="65"/>
      <c r="N77" s="65"/>
      <c r="O77" s="65"/>
      <c r="P77" s="65"/>
      <c r="Q77" s="65"/>
      <c r="R77" s="65"/>
      <c r="S77" s="65"/>
      <c r="T77" s="65"/>
      <c r="U77" s="28">
        <v>13</v>
      </c>
      <c r="V77" s="29">
        <f t="shared" si="11"/>
        <v>0</v>
      </c>
      <c r="W77" s="29">
        <f t="shared" si="11"/>
        <v>0</v>
      </c>
      <c r="X77" s="29">
        <f t="shared" si="11"/>
        <v>0</v>
      </c>
      <c r="Y77" s="29">
        <f t="shared" si="11"/>
        <v>0</v>
      </c>
      <c r="Z77" s="29">
        <f t="shared" si="11"/>
        <v>0</v>
      </c>
      <c r="AA77" s="29">
        <f t="shared" si="11"/>
        <v>0</v>
      </c>
      <c r="AB77" s="29">
        <f t="shared" si="11"/>
        <v>0</v>
      </c>
      <c r="AC77" s="29">
        <f t="shared" si="11"/>
        <v>0</v>
      </c>
    </row>
    <row r="78" spans="1:29">
      <c r="A78" s="62"/>
      <c r="B78" s="62"/>
      <c r="C78" s="93" t="s">
        <v>119</v>
      </c>
      <c r="D78" s="69"/>
      <c r="E78" s="103">
        <f>INDEX($C$4:$AC$63,MATCH(E74,$C$4:$C$63,0),14)</f>
        <v>0</v>
      </c>
      <c r="F78" s="47">
        <f>'Feat-Func-Development'!AD67</f>
        <v>0</v>
      </c>
      <c r="G78" s="106"/>
      <c r="H78" s="103">
        <f>INDEX($C$4:$AC$63,MATCH(H74,$C$4:$C$63,0),14)</f>
        <v>0</v>
      </c>
      <c r="I78" s="47">
        <f>'Feat-Func-Development'!AE67</f>
        <v>0</v>
      </c>
      <c r="J78" s="65"/>
      <c r="K78" s="65"/>
      <c r="L78" s="65"/>
      <c r="M78" s="65"/>
      <c r="N78" s="65"/>
      <c r="O78" s="65"/>
      <c r="P78" s="65"/>
      <c r="Q78" s="65"/>
      <c r="R78" s="65"/>
      <c r="S78" s="65"/>
      <c r="T78" s="65"/>
      <c r="U78" s="67">
        <v>14</v>
      </c>
      <c r="V78" s="29">
        <f t="shared" si="11"/>
        <v>0</v>
      </c>
      <c r="W78" s="29">
        <f t="shared" si="11"/>
        <v>0</v>
      </c>
      <c r="X78" s="29">
        <f t="shared" si="11"/>
        <v>0</v>
      </c>
      <c r="Y78" s="29">
        <f t="shared" si="11"/>
        <v>0</v>
      </c>
      <c r="Z78" s="29">
        <f t="shared" si="11"/>
        <v>0</v>
      </c>
      <c r="AA78" s="29">
        <f t="shared" si="11"/>
        <v>0</v>
      </c>
      <c r="AB78" s="29">
        <f t="shared" si="11"/>
        <v>0</v>
      </c>
      <c r="AC78" s="29">
        <f t="shared" si="11"/>
        <v>0</v>
      </c>
    </row>
    <row r="79" spans="1:29">
      <c r="A79" s="62"/>
      <c r="B79" s="62"/>
      <c r="C79" s="93" t="s">
        <v>120</v>
      </c>
      <c r="D79" s="69"/>
      <c r="E79" s="103">
        <f>INDEX($C$4:$AC$63,MATCH(E74,$C$4:$C$63,0),15)</f>
        <v>0</v>
      </c>
      <c r="F79" s="47">
        <f>'Feat-Func-Development'!AD68</f>
        <v>0</v>
      </c>
      <c r="G79" s="106"/>
      <c r="H79" s="103">
        <f>INDEX($C$4:$AC$63,MATCH(H74,$C$4:$C$63,0),15)</f>
        <v>0</v>
      </c>
      <c r="I79" s="47">
        <f>'Feat-Func-Development'!AE68</f>
        <v>0</v>
      </c>
      <c r="J79" s="65"/>
      <c r="K79" s="65"/>
      <c r="L79" s="65"/>
      <c r="M79" s="65"/>
      <c r="N79" s="65"/>
      <c r="O79" s="65"/>
      <c r="P79" s="65"/>
      <c r="Q79" s="65"/>
      <c r="R79" s="65"/>
      <c r="S79" s="65"/>
      <c r="T79" s="65"/>
      <c r="U79" s="28">
        <v>15</v>
      </c>
      <c r="V79" s="29">
        <f t="shared" si="11"/>
        <v>0</v>
      </c>
      <c r="W79" s="29">
        <f t="shared" si="11"/>
        <v>0</v>
      </c>
      <c r="X79" s="29">
        <f t="shared" si="11"/>
        <v>0</v>
      </c>
      <c r="Y79" s="29">
        <f t="shared" si="11"/>
        <v>0</v>
      </c>
      <c r="Z79" s="29">
        <f t="shared" si="11"/>
        <v>0</v>
      </c>
      <c r="AA79" s="29">
        <f t="shared" si="11"/>
        <v>0</v>
      </c>
      <c r="AB79" s="29">
        <f t="shared" si="11"/>
        <v>0</v>
      </c>
      <c r="AC79" s="29">
        <f t="shared" si="11"/>
        <v>0</v>
      </c>
    </row>
    <row r="80" spans="1:29">
      <c r="A80" s="62"/>
      <c r="B80" s="62"/>
      <c r="C80" s="93" t="s">
        <v>121</v>
      </c>
      <c r="D80" s="69"/>
      <c r="E80" s="103">
        <f>INDEX($C$4:$AC$63,MATCH(E74,$C$4:$C$63,0),16)</f>
        <v>0</v>
      </c>
      <c r="F80" s="47">
        <f>'Feat-Func-Development'!AD69</f>
        <v>0</v>
      </c>
      <c r="G80" s="106"/>
      <c r="H80" s="103">
        <f>INDEX($C$4:$AC$63,MATCH(H74,$C$4:$C$63,0),16)</f>
        <v>0</v>
      </c>
      <c r="I80" s="47">
        <f>'Feat-Func-Development'!AE69</f>
        <v>0</v>
      </c>
      <c r="J80" s="65"/>
      <c r="K80" s="65"/>
      <c r="L80" s="65"/>
      <c r="M80" s="65"/>
      <c r="N80" s="65"/>
      <c r="O80" s="65"/>
      <c r="P80" s="65"/>
      <c r="Q80" s="65"/>
      <c r="R80" s="65"/>
      <c r="S80" s="65"/>
      <c r="T80" s="65"/>
      <c r="U80" s="67">
        <v>16</v>
      </c>
      <c r="V80" s="29">
        <f t="shared" si="11"/>
        <v>0</v>
      </c>
      <c r="W80" s="29">
        <f t="shared" si="11"/>
        <v>0</v>
      </c>
      <c r="X80" s="29">
        <f t="shared" si="11"/>
        <v>0</v>
      </c>
      <c r="Y80" s="29">
        <f t="shared" si="11"/>
        <v>0</v>
      </c>
      <c r="Z80" s="29">
        <f t="shared" si="11"/>
        <v>0</v>
      </c>
      <c r="AA80" s="29">
        <f t="shared" si="11"/>
        <v>0</v>
      </c>
      <c r="AB80" s="29">
        <f t="shared" si="11"/>
        <v>0</v>
      </c>
      <c r="AC80" s="29">
        <f t="shared" si="11"/>
        <v>0</v>
      </c>
    </row>
    <row r="81" spans="1:29">
      <c r="A81" s="62"/>
      <c r="B81" s="62"/>
      <c r="C81" s="93" t="s">
        <v>116</v>
      </c>
      <c r="D81" s="69"/>
      <c r="E81" s="103">
        <f>INDEX($C$4:$AC$63,MATCH(E74,$C$4:$C$63,0),17)</f>
        <v>0</v>
      </c>
      <c r="F81" s="47">
        <f>'Feat-Func-Development'!AD70</f>
        <v>0</v>
      </c>
      <c r="G81" s="106"/>
      <c r="H81" s="103">
        <f>INDEX($C$4:$AC$63,MATCH(H74,$C$4:$C$63,0),17)</f>
        <v>0</v>
      </c>
      <c r="I81" s="47">
        <f>'Feat-Func-Development'!AE70</f>
        <v>0</v>
      </c>
      <c r="J81" s="65"/>
      <c r="K81" s="65"/>
      <c r="L81" s="65"/>
      <c r="M81" s="65"/>
      <c r="N81" s="65"/>
      <c r="O81" s="65"/>
      <c r="P81" s="65"/>
      <c r="Q81" s="65"/>
      <c r="R81" s="65"/>
      <c r="S81" s="65"/>
      <c r="T81" s="65"/>
      <c r="U81" s="28">
        <v>17</v>
      </c>
      <c r="V81" s="29">
        <f t="shared" si="11"/>
        <v>0</v>
      </c>
      <c r="W81" s="29">
        <f t="shared" si="11"/>
        <v>0</v>
      </c>
      <c r="X81" s="29">
        <f t="shared" si="11"/>
        <v>0</v>
      </c>
      <c r="Y81" s="29">
        <f t="shared" si="11"/>
        <v>0</v>
      </c>
      <c r="Z81" s="29">
        <f t="shared" si="11"/>
        <v>0</v>
      </c>
      <c r="AA81" s="29">
        <f t="shared" si="11"/>
        <v>0</v>
      </c>
      <c r="AB81" s="29">
        <f t="shared" si="11"/>
        <v>0</v>
      </c>
      <c r="AC81" s="29">
        <f t="shared" si="11"/>
        <v>0</v>
      </c>
    </row>
    <row r="82" spans="1:29">
      <c r="A82" s="62"/>
      <c r="B82" s="62"/>
      <c r="C82" s="93" t="s">
        <v>122</v>
      </c>
      <c r="D82" s="69"/>
      <c r="E82" s="103">
        <f>INDEX($C$4:$AC$63,MATCH(E74,$C$4:$C$63,0),18)</f>
        <v>0</v>
      </c>
      <c r="F82" s="47">
        <f>'Feat-Func-Development'!AD71</f>
        <v>0</v>
      </c>
      <c r="G82" s="106"/>
      <c r="H82" s="103">
        <f>INDEX($C$4:$AC$63,MATCH(H74,$C$4:$C$63,0),18)</f>
        <v>0</v>
      </c>
      <c r="I82" s="47">
        <f>'Feat-Func-Development'!AE71</f>
        <v>0</v>
      </c>
      <c r="J82" s="65"/>
      <c r="K82" s="65"/>
      <c r="L82" s="65"/>
      <c r="M82" s="65"/>
      <c r="N82" s="65"/>
      <c r="O82" s="65"/>
      <c r="P82" s="65"/>
      <c r="Q82" s="65"/>
      <c r="R82" s="65"/>
      <c r="S82" s="65"/>
      <c r="T82" s="65"/>
      <c r="U82" s="67">
        <v>18</v>
      </c>
      <c r="V82" s="29">
        <f t="shared" ref="V82:AC85" si="12">IF(ISNA(MATCH($E$64,$A$4:$A$63,0)=$U82),IF((MATCH($E$64,$A$4:$A$63,1)+1)=$U82,V21,0),IF(MATCH($E$64,$A$4:$A$63,0)=$U82,V21,0))</f>
        <v>0</v>
      </c>
      <c r="W82" s="29">
        <f t="shared" si="12"/>
        <v>0</v>
      </c>
      <c r="X82" s="29">
        <f t="shared" si="12"/>
        <v>0</v>
      </c>
      <c r="Y82" s="29">
        <f t="shared" si="12"/>
        <v>0</v>
      </c>
      <c r="Z82" s="29">
        <f t="shared" si="12"/>
        <v>0</v>
      </c>
      <c r="AA82" s="29">
        <f t="shared" si="12"/>
        <v>0</v>
      </c>
      <c r="AB82" s="29">
        <f t="shared" si="12"/>
        <v>0</v>
      </c>
      <c r="AC82" s="29">
        <f t="shared" si="12"/>
        <v>0</v>
      </c>
    </row>
    <row r="83" spans="1:29" ht="13.5" thickBot="1">
      <c r="A83" s="62"/>
      <c r="B83" s="62"/>
      <c r="C83" s="94" t="s">
        <v>123</v>
      </c>
      <c r="D83" s="99"/>
      <c r="E83" s="101">
        <f>INDEX($C$4:$AC$63,MATCH(E74,$C$4:$C$63,0),19)</f>
        <v>0</v>
      </c>
      <c r="F83" s="95">
        <f>'Feat-Func-Development'!AD72</f>
        <v>0</v>
      </c>
      <c r="G83" s="105"/>
      <c r="H83" s="101">
        <f>INDEX($C$4:$AC$63,MATCH(H74,$C$4:$C$63,0),19)</f>
        <v>0</v>
      </c>
      <c r="I83" s="95">
        <f>'Feat-Func-Development'!AE72</f>
        <v>0</v>
      </c>
      <c r="J83" s="65"/>
      <c r="K83" s="65"/>
      <c r="L83" s="65"/>
      <c r="M83" s="65"/>
      <c r="N83" s="65"/>
      <c r="O83" s="65"/>
      <c r="P83" s="65"/>
      <c r="Q83" s="65"/>
      <c r="R83" s="65"/>
      <c r="S83" s="65"/>
      <c r="T83" s="65"/>
      <c r="U83" s="28">
        <v>19</v>
      </c>
      <c r="V83" s="29">
        <f t="shared" si="12"/>
        <v>0</v>
      </c>
      <c r="W83" s="29">
        <f t="shared" si="12"/>
        <v>0</v>
      </c>
      <c r="X83" s="29">
        <f t="shared" si="12"/>
        <v>0</v>
      </c>
      <c r="Y83" s="29">
        <f t="shared" si="12"/>
        <v>0</v>
      </c>
      <c r="Z83" s="29">
        <f t="shared" si="12"/>
        <v>0</v>
      </c>
      <c r="AA83" s="29">
        <f t="shared" si="12"/>
        <v>0</v>
      </c>
      <c r="AB83" s="29">
        <f t="shared" si="12"/>
        <v>0</v>
      </c>
      <c r="AC83" s="29">
        <f t="shared" si="12"/>
        <v>0</v>
      </c>
    </row>
    <row r="84" spans="1:29">
      <c r="A84" s="62"/>
      <c r="B84" s="62"/>
      <c r="C84" s="26"/>
      <c r="D84" s="26"/>
      <c r="E84" s="65"/>
      <c r="F84" s="65"/>
      <c r="G84" s="65"/>
      <c r="H84" s="65"/>
      <c r="I84" s="65"/>
      <c r="J84" s="65"/>
      <c r="K84" s="65"/>
      <c r="L84" s="65"/>
      <c r="M84" s="65"/>
      <c r="N84" s="65"/>
      <c r="O84" s="65"/>
      <c r="P84" s="65"/>
      <c r="Q84" s="65"/>
      <c r="R84" s="65"/>
      <c r="S84" s="65"/>
      <c r="T84" s="65"/>
      <c r="U84" s="67">
        <v>20</v>
      </c>
      <c r="V84" s="29">
        <f t="shared" si="12"/>
        <v>0</v>
      </c>
      <c r="W84" s="29">
        <f t="shared" si="12"/>
        <v>0</v>
      </c>
      <c r="X84" s="29">
        <f t="shared" si="12"/>
        <v>0</v>
      </c>
      <c r="Y84" s="29">
        <f t="shared" si="12"/>
        <v>0</v>
      </c>
      <c r="Z84" s="29">
        <f t="shared" si="12"/>
        <v>0</v>
      </c>
      <c r="AA84" s="29">
        <f t="shared" si="12"/>
        <v>0</v>
      </c>
      <c r="AB84" s="29">
        <f t="shared" si="12"/>
        <v>0</v>
      </c>
      <c r="AC84" s="29">
        <f t="shared" si="12"/>
        <v>0</v>
      </c>
    </row>
    <row r="85" spans="1:29">
      <c r="A85" s="62"/>
      <c r="B85" s="62"/>
      <c r="C85" s="26"/>
      <c r="D85" s="26"/>
      <c r="E85" s="65"/>
      <c r="F85" s="65"/>
      <c r="G85" s="65"/>
      <c r="H85" s="65"/>
      <c r="I85" s="65"/>
      <c r="J85" s="65"/>
      <c r="K85" s="65"/>
      <c r="L85" s="65"/>
      <c r="M85" s="65"/>
      <c r="N85" s="65"/>
      <c r="O85" s="65"/>
      <c r="P85" s="65"/>
      <c r="Q85" s="65"/>
      <c r="R85" s="65"/>
      <c r="S85" s="65"/>
      <c r="T85" s="65"/>
      <c r="U85" s="28">
        <v>21</v>
      </c>
      <c r="V85" s="29">
        <f>IF(ISNA(MATCH($E$64,$A$4:$A$63,0)=$U85),IF((MATCH($E$64,$A$4:$A$63,1)+1)=$U85,V24,0),IF(MATCH($E$64,$A$4:$A$63,0)=$U85,V24,0))</f>
        <v>0</v>
      </c>
      <c r="W85" s="29">
        <f t="shared" si="12"/>
        <v>0</v>
      </c>
      <c r="X85" s="29">
        <f t="shared" si="12"/>
        <v>0</v>
      </c>
      <c r="Y85" s="29">
        <f t="shared" si="12"/>
        <v>0</v>
      </c>
      <c r="Z85" s="29">
        <f t="shared" si="12"/>
        <v>0</v>
      </c>
      <c r="AA85" s="29">
        <f t="shared" si="12"/>
        <v>0</v>
      </c>
      <c r="AB85" s="29">
        <f t="shared" si="12"/>
        <v>0</v>
      </c>
      <c r="AC85" s="29">
        <f t="shared" si="12"/>
        <v>0</v>
      </c>
    </row>
    <row r="86" spans="1:29">
      <c r="U86" s="67">
        <v>22</v>
      </c>
      <c r="V86" s="29">
        <f t="shared" ref="V86:AC87" si="13">IF(ISNA(MATCH($E$64,$A$4:$A$63,0)=$U86),IF((MATCH($E$64,$A$4:$A$63,1)+1)=$U86,V25,0),IF(MATCH($E$64,$A$4:$A$63,0)=$U86,V25,0))</f>
        <v>0</v>
      </c>
      <c r="W86" s="29">
        <f t="shared" si="13"/>
        <v>0</v>
      </c>
      <c r="X86" s="29">
        <f t="shared" si="13"/>
        <v>0</v>
      </c>
      <c r="Y86" s="29">
        <f t="shared" si="13"/>
        <v>0</v>
      </c>
      <c r="Z86" s="29">
        <f t="shared" si="13"/>
        <v>0</v>
      </c>
      <c r="AA86" s="29">
        <f t="shared" si="13"/>
        <v>0</v>
      </c>
      <c r="AB86" s="29">
        <f t="shared" si="13"/>
        <v>0</v>
      </c>
      <c r="AC86" s="29">
        <f t="shared" si="13"/>
        <v>0</v>
      </c>
    </row>
    <row r="87" spans="1:29">
      <c r="U87" s="28">
        <v>23</v>
      </c>
      <c r="V87" s="29">
        <f t="shared" si="13"/>
        <v>0</v>
      </c>
      <c r="W87" s="29">
        <f t="shared" si="13"/>
        <v>0</v>
      </c>
      <c r="X87" s="29">
        <f t="shared" si="13"/>
        <v>0</v>
      </c>
      <c r="Y87" s="29">
        <f t="shared" si="13"/>
        <v>0</v>
      </c>
      <c r="Z87" s="29">
        <f t="shared" si="13"/>
        <v>0</v>
      </c>
      <c r="AA87" s="29">
        <f t="shared" si="13"/>
        <v>0</v>
      </c>
      <c r="AB87" s="29">
        <f t="shared" si="13"/>
        <v>0</v>
      </c>
      <c r="AC87" s="29">
        <f t="shared" si="13"/>
        <v>0</v>
      </c>
    </row>
    <row r="88" spans="1:29">
      <c r="U88" s="67">
        <v>24</v>
      </c>
      <c r="V88" s="29">
        <f t="shared" ref="V88:AC103" si="14">IF(ISNA(MATCH($E$64,$A$4:$A$63,0)=$U88),IF((MATCH($E$64,$A$4:$A$63,1)+1)=$U88,V27,0),IF(MATCH($E$64,$A$4:$A$63,0)=$U88,V27,IF((MATCH($E$64,$A$4:$A$63,1)+1)=$U88,V27,0)))</f>
        <v>0</v>
      </c>
      <c r="W88" s="29">
        <f t="shared" si="14"/>
        <v>0</v>
      </c>
      <c r="X88" s="29">
        <f t="shared" si="14"/>
        <v>0</v>
      </c>
      <c r="Y88" s="29">
        <f t="shared" si="14"/>
        <v>0</v>
      </c>
      <c r="Z88" s="29">
        <f t="shared" si="14"/>
        <v>0</v>
      </c>
      <c r="AA88" s="29">
        <f t="shared" si="14"/>
        <v>0</v>
      </c>
      <c r="AB88" s="29">
        <f t="shared" si="14"/>
        <v>0</v>
      </c>
      <c r="AC88" s="29">
        <f t="shared" si="14"/>
        <v>0</v>
      </c>
    </row>
    <row r="89" spans="1:29">
      <c r="U89" s="28">
        <v>25</v>
      </c>
      <c r="V89" s="29">
        <f t="shared" si="14"/>
        <v>0</v>
      </c>
      <c r="W89" s="29">
        <f t="shared" si="14"/>
        <v>0</v>
      </c>
      <c r="X89" s="29">
        <f t="shared" si="14"/>
        <v>0</v>
      </c>
      <c r="Y89" s="29">
        <f t="shared" si="14"/>
        <v>0</v>
      </c>
      <c r="Z89" s="29">
        <f t="shared" si="14"/>
        <v>0</v>
      </c>
      <c r="AA89" s="29">
        <f t="shared" si="14"/>
        <v>0</v>
      </c>
      <c r="AB89" s="29">
        <f t="shared" si="14"/>
        <v>0</v>
      </c>
      <c r="AC89" s="29">
        <f t="shared" si="14"/>
        <v>0</v>
      </c>
    </row>
    <row r="90" spans="1:29">
      <c r="U90" s="67">
        <v>26</v>
      </c>
      <c r="V90" s="29">
        <f t="shared" si="14"/>
        <v>0</v>
      </c>
      <c r="W90" s="29">
        <f t="shared" si="14"/>
        <v>0</v>
      </c>
      <c r="X90" s="29">
        <f t="shared" si="14"/>
        <v>0</v>
      </c>
      <c r="Y90" s="29">
        <f t="shared" si="14"/>
        <v>0</v>
      </c>
      <c r="Z90" s="29">
        <f t="shared" si="14"/>
        <v>0</v>
      </c>
      <c r="AA90" s="29">
        <f t="shared" si="14"/>
        <v>0</v>
      </c>
      <c r="AB90" s="29">
        <f t="shared" si="14"/>
        <v>0</v>
      </c>
      <c r="AC90" s="29">
        <f t="shared" si="14"/>
        <v>0</v>
      </c>
    </row>
    <row r="91" spans="1:29">
      <c r="U91" s="28">
        <v>27</v>
      </c>
      <c r="V91" s="29">
        <f t="shared" si="14"/>
        <v>0</v>
      </c>
      <c r="W91" s="29">
        <f t="shared" si="14"/>
        <v>0</v>
      </c>
      <c r="X91" s="29">
        <f t="shared" si="14"/>
        <v>0</v>
      </c>
      <c r="Y91" s="29">
        <f t="shared" si="14"/>
        <v>0</v>
      </c>
      <c r="Z91" s="29">
        <f t="shared" si="14"/>
        <v>0</v>
      </c>
      <c r="AA91" s="29">
        <f t="shared" si="14"/>
        <v>0</v>
      </c>
      <c r="AB91" s="29">
        <f t="shared" si="14"/>
        <v>0</v>
      </c>
      <c r="AC91" s="29">
        <f t="shared" si="14"/>
        <v>0</v>
      </c>
    </row>
    <row r="92" spans="1:29">
      <c r="U92" s="67">
        <v>28</v>
      </c>
      <c r="V92" s="29">
        <f t="shared" si="14"/>
        <v>0</v>
      </c>
      <c r="W92" s="29">
        <f t="shared" si="14"/>
        <v>0</v>
      </c>
      <c r="X92" s="29">
        <f t="shared" si="14"/>
        <v>0</v>
      </c>
      <c r="Y92" s="29">
        <f t="shared" si="14"/>
        <v>0</v>
      </c>
      <c r="Z92" s="29">
        <f t="shared" si="14"/>
        <v>0</v>
      </c>
      <c r="AA92" s="29">
        <f t="shared" si="14"/>
        <v>0</v>
      </c>
      <c r="AB92" s="29">
        <f t="shared" si="14"/>
        <v>0</v>
      </c>
      <c r="AC92" s="29">
        <f t="shared" si="14"/>
        <v>0</v>
      </c>
    </row>
    <row r="93" spans="1:29">
      <c r="U93" s="28">
        <v>29</v>
      </c>
      <c r="V93" s="29">
        <f t="shared" si="14"/>
        <v>0</v>
      </c>
      <c r="W93" s="29">
        <f t="shared" si="14"/>
        <v>0</v>
      </c>
      <c r="X93" s="29">
        <f t="shared" si="14"/>
        <v>0</v>
      </c>
      <c r="Y93" s="29">
        <f t="shared" si="14"/>
        <v>0</v>
      </c>
      <c r="Z93" s="29">
        <f t="shared" si="14"/>
        <v>0</v>
      </c>
      <c r="AA93" s="29">
        <f t="shared" si="14"/>
        <v>0</v>
      </c>
      <c r="AB93" s="29">
        <f t="shared" si="14"/>
        <v>0</v>
      </c>
      <c r="AC93" s="29">
        <f t="shared" si="14"/>
        <v>0</v>
      </c>
    </row>
    <row r="94" spans="1:29">
      <c r="U94" s="67">
        <v>30</v>
      </c>
      <c r="V94" s="29">
        <f t="shared" si="14"/>
        <v>0</v>
      </c>
      <c r="W94" s="29">
        <f t="shared" si="14"/>
        <v>0</v>
      </c>
      <c r="X94" s="29">
        <f t="shared" si="14"/>
        <v>0</v>
      </c>
      <c r="Y94" s="29">
        <f t="shared" si="14"/>
        <v>0</v>
      </c>
      <c r="Z94" s="29">
        <f t="shared" si="14"/>
        <v>0</v>
      </c>
      <c r="AA94" s="29">
        <f t="shared" si="14"/>
        <v>0</v>
      </c>
      <c r="AB94" s="29">
        <f t="shared" si="14"/>
        <v>0</v>
      </c>
      <c r="AC94" s="29">
        <f t="shared" si="14"/>
        <v>0</v>
      </c>
    </row>
    <row r="95" spans="1:29">
      <c r="U95" s="28">
        <v>31</v>
      </c>
      <c r="V95" s="29">
        <f t="shared" si="14"/>
        <v>0</v>
      </c>
      <c r="W95" s="29">
        <f t="shared" si="14"/>
        <v>0</v>
      </c>
      <c r="X95" s="29">
        <f t="shared" si="14"/>
        <v>0</v>
      </c>
      <c r="Y95" s="29">
        <f t="shared" si="14"/>
        <v>0</v>
      </c>
      <c r="Z95" s="29">
        <f t="shared" si="14"/>
        <v>0</v>
      </c>
      <c r="AA95" s="29">
        <f t="shared" si="14"/>
        <v>0</v>
      </c>
      <c r="AB95" s="29">
        <f t="shared" si="14"/>
        <v>0</v>
      </c>
      <c r="AC95" s="29">
        <f t="shared" si="14"/>
        <v>0</v>
      </c>
    </row>
    <row r="96" spans="1:29">
      <c r="U96" s="67">
        <v>32</v>
      </c>
      <c r="V96" s="29">
        <f t="shared" si="14"/>
        <v>0</v>
      </c>
      <c r="W96" s="29">
        <f t="shared" si="14"/>
        <v>0</v>
      </c>
      <c r="X96" s="29">
        <f t="shared" si="14"/>
        <v>0</v>
      </c>
      <c r="Y96" s="29">
        <f t="shared" si="14"/>
        <v>0</v>
      </c>
      <c r="Z96" s="29">
        <f t="shared" si="14"/>
        <v>0</v>
      </c>
      <c r="AA96" s="29">
        <f t="shared" si="14"/>
        <v>0</v>
      </c>
      <c r="AB96" s="29">
        <f t="shared" si="14"/>
        <v>0</v>
      </c>
      <c r="AC96" s="29">
        <f t="shared" si="14"/>
        <v>0</v>
      </c>
    </row>
    <row r="97" spans="21:29">
      <c r="U97" s="28">
        <v>33</v>
      </c>
      <c r="V97" s="29">
        <f t="shared" si="14"/>
        <v>0</v>
      </c>
      <c r="W97" s="29">
        <f t="shared" si="14"/>
        <v>0</v>
      </c>
      <c r="X97" s="29">
        <f t="shared" si="14"/>
        <v>0</v>
      </c>
      <c r="Y97" s="29">
        <f t="shared" si="14"/>
        <v>0</v>
      </c>
      <c r="Z97" s="29">
        <f t="shared" si="14"/>
        <v>0</v>
      </c>
      <c r="AA97" s="29">
        <f t="shared" si="14"/>
        <v>0</v>
      </c>
      <c r="AB97" s="29">
        <f t="shared" si="14"/>
        <v>0</v>
      </c>
      <c r="AC97" s="29">
        <f t="shared" si="14"/>
        <v>0</v>
      </c>
    </row>
    <row r="98" spans="21:29">
      <c r="U98" s="67">
        <v>34</v>
      </c>
      <c r="V98" s="29">
        <f t="shared" si="14"/>
        <v>0</v>
      </c>
      <c r="W98" s="29">
        <f t="shared" si="14"/>
        <v>0</v>
      </c>
      <c r="X98" s="29">
        <f t="shared" si="14"/>
        <v>0</v>
      </c>
      <c r="Y98" s="29">
        <f t="shared" si="14"/>
        <v>0</v>
      </c>
      <c r="Z98" s="29">
        <f t="shared" si="14"/>
        <v>0</v>
      </c>
      <c r="AA98" s="29">
        <f t="shared" si="14"/>
        <v>0</v>
      </c>
      <c r="AB98" s="29">
        <f t="shared" si="14"/>
        <v>0</v>
      </c>
      <c r="AC98" s="29">
        <f t="shared" si="14"/>
        <v>0</v>
      </c>
    </row>
    <row r="99" spans="21:29">
      <c r="U99" s="28">
        <v>35</v>
      </c>
      <c r="V99" s="29">
        <f t="shared" si="14"/>
        <v>0</v>
      </c>
      <c r="W99" s="29">
        <f t="shared" si="14"/>
        <v>0</v>
      </c>
      <c r="X99" s="29">
        <f t="shared" si="14"/>
        <v>0</v>
      </c>
      <c r="Y99" s="29">
        <f t="shared" si="14"/>
        <v>0</v>
      </c>
      <c r="Z99" s="29">
        <f t="shared" si="14"/>
        <v>0</v>
      </c>
      <c r="AA99" s="29">
        <f t="shared" si="14"/>
        <v>0</v>
      </c>
      <c r="AB99" s="29">
        <f t="shared" si="14"/>
        <v>0</v>
      </c>
      <c r="AC99" s="29">
        <f t="shared" si="14"/>
        <v>0</v>
      </c>
    </row>
    <row r="100" spans="21:29">
      <c r="U100" s="67">
        <v>36</v>
      </c>
      <c r="V100" s="29">
        <f t="shared" si="14"/>
        <v>0</v>
      </c>
      <c r="W100" s="29">
        <f t="shared" si="14"/>
        <v>0</v>
      </c>
      <c r="X100" s="29">
        <f t="shared" si="14"/>
        <v>0</v>
      </c>
      <c r="Y100" s="29">
        <f t="shared" si="14"/>
        <v>0</v>
      </c>
      <c r="Z100" s="29">
        <f t="shared" si="14"/>
        <v>0</v>
      </c>
      <c r="AA100" s="29">
        <f t="shared" si="14"/>
        <v>0</v>
      </c>
      <c r="AB100" s="29">
        <f t="shared" si="14"/>
        <v>0</v>
      </c>
      <c r="AC100" s="29">
        <f t="shared" si="14"/>
        <v>0</v>
      </c>
    </row>
    <row r="101" spans="21:29">
      <c r="U101" s="28">
        <v>37</v>
      </c>
      <c r="V101" s="29">
        <f t="shared" si="14"/>
        <v>0</v>
      </c>
      <c r="W101" s="29">
        <f t="shared" si="14"/>
        <v>0</v>
      </c>
      <c r="X101" s="29">
        <f t="shared" si="14"/>
        <v>0</v>
      </c>
      <c r="Y101" s="29">
        <f t="shared" si="14"/>
        <v>0</v>
      </c>
      <c r="Z101" s="29">
        <f t="shared" si="14"/>
        <v>0</v>
      </c>
      <c r="AA101" s="29">
        <f t="shared" si="14"/>
        <v>0</v>
      </c>
      <c r="AB101" s="29">
        <f t="shared" si="14"/>
        <v>0</v>
      </c>
      <c r="AC101" s="29">
        <f t="shared" si="14"/>
        <v>0</v>
      </c>
    </row>
    <row r="102" spans="21:29">
      <c r="U102" s="67">
        <v>38</v>
      </c>
      <c r="V102" s="29">
        <f t="shared" si="14"/>
        <v>0</v>
      </c>
      <c r="W102" s="29">
        <f t="shared" si="14"/>
        <v>0</v>
      </c>
      <c r="X102" s="29">
        <f t="shared" si="14"/>
        <v>0</v>
      </c>
      <c r="Y102" s="29">
        <f t="shared" si="14"/>
        <v>0</v>
      </c>
      <c r="Z102" s="29">
        <f t="shared" si="14"/>
        <v>0</v>
      </c>
      <c r="AA102" s="29">
        <f t="shared" si="14"/>
        <v>0</v>
      </c>
      <c r="AB102" s="29">
        <f t="shared" si="14"/>
        <v>0</v>
      </c>
      <c r="AC102" s="29">
        <f t="shared" si="14"/>
        <v>0</v>
      </c>
    </row>
    <row r="103" spans="21:29">
      <c r="U103" s="28">
        <v>39</v>
      </c>
      <c r="V103" s="29">
        <f t="shared" si="14"/>
        <v>0</v>
      </c>
      <c r="W103" s="29">
        <f t="shared" si="14"/>
        <v>0</v>
      </c>
      <c r="X103" s="29">
        <f t="shared" si="14"/>
        <v>0</v>
      </c>
      <c r="Y103" s="29">
        <f t="shared" si="14"/>
        <v>0</v>
      </c>
      <c r="Z103" s="29">
        <f t="shared" si="14"/>
        <v>0</v>
      </c>
      <c r="AA103" s="29">
        <f t="shared" si="14"/>
        <v>0</v>
      </c>
      <c r="AB103" s="29">
        <f t="shared" si="14"/>
        <v>0</v>
      </c>
      <c r="AC103" s="29">
        <f t="shared" si="14"/>
        <v>0</v>
      </c>
    </row>
    <row r="104" spans="21:29">
      <c r="U104" s="67">
        <v>40</v>
      </c>
      <c r="V104" s="29">
        <f t="shared" ref="V104:AC119" si="15">IF(ISNA(MATCH($E$64,$A$4:$A$63,0)=$U104),IF((MATCH($E$64,$A$4:$A$63,1)+1)=$U104,V43,0),IF(MATCH($E$64,$A$4:$A$63,0)=$U104,V43,IF((MATCH($E$64,$A$4:$A$63,1)+1)=$U104,V43,0)))</f>
        <v>0</v>
      </c>
      <c r="W104" s="29">
        <f t="shared" si="15"/>
        <v>0</v>
      </c>
      <c r="X104" s="29">
        <f t="shared" si="15"/>
        <v>0</v>
      </c>
      <c r="Y104" s="29">
        <f t="shared" si="15"/>
        <v>0</v>
      </c>
      <c r="Z104" s="29">
        <f t="shared" si="15"/>
        <v>0</v>
      </c>
      <c r="AA104" s="29">
        <f t="shared" si="15"/>
        <v>0</v>
      </c>
      <c r="AB104" s="29">
        <f t="shared" si="15"/>
        <v>0</v>
      </c>
      <c r="AC104" s="29">
        <f t="shared" si="15"/>
        <v>0</v>
      </c>
    </row>
    <row r="105" spans="21:29">
      <c r="U105" s="28">
        <v>41</v>
      </c>
      <c r="V105" s="29">
        <f t="shared" si="15"/>
        <v>0</v>
      </c>
      <c r="W105" s="29">
        <f t="shared" si="15"/>
        <v>0</v>
      </c>
      <c r="X105" s="29">
        <f t="shared" si="15"/>
        <v>0</v>
      </c>
      <c r="Y105" s="29">
        <f t="shared" si="15"/>
        <v>0</v>
      </c>
      <c r="Z105" s="29">
        <f t="shared" si="15"/>
        <v>0</v>
      </c>
      <c r="AA105" s="29">
        <f t="shared" si="15"/>
        <v>0</v>
      </c>
      <c r="AB105" s="29">
        <f t="shared" si="15"/>
        <v>0</v>
      </c>
      <c r="AC105" s="29">
        <f t="shared" si="15"/>
        <v>0</v>
      </c>
    </row>
    <row r="106" spans="21:29">
      <c r="U106" s="67">
        <v>42</v>
      </c>
      <c r="V106" s="29">
        <f t="shared" si="15"/>
        <v>0</v>
      </c>
      <c r="W106" s="29">
        <f t="shared" si="15"/>
        <v>0</v>
      </c>
      <c r="X106" s="29">
        <f t="shared" si="15"/>
        <v>0</v>
      </c>
      <c r="Y106" s="29">
        <f t="shared" si="15"/>
        <v>0</v>
      </c>
      <c r="Z106" s="29">
        <f t="shared" si="15"/>
        <v>0</v>
      </c>
      <c r="AA106" s="29">
        <f t="shared" si="15"/>
        <v>0</v>
      </c>
      <c r="AB106" s="29">
        <f t="shared" si="15"/>
        <v>0</v>
      </c>
      <c r="AC106" s="29">
        <f t="shared" si="15"/>
        <v>0</v>
      </c>
    </row>
    <row r="107" spans="21:29">
      <c r="U107" s="28">
        <v>43</v>
      </c>
      <c r="V107" s="29">
        <f t="shared" si="15"/>
        <v>0</v>
      </c>
      <c r="W107" s="29">
        <f t="shared" si="15"/>
        <v>0</v>
      </c>
      <c r="X107" s="29">
        <f t="shared" si="15"/>
        <v>0</v>
      </c>
      <c r="Y107" s="29">
        <f t="shared" si="15"/>
        <v>0</v>
      </c>
      <c r="Z107" s="29">
        <f t="shared" si="15"/>
        <v>0</v>
      </c>
      <c r="AA107" s="29">
        <f t="shared" si="15"/>
        <v>0</v>
      </c>
      <c r="AB107" s="29">
        <f t="shared" si="15"/>
        <v>0</v>
      </c>
      <c r="AC107" s="29">
        <f t="shared" si="15"/>
        <v>0</v>
      </c>
    </row>
    <row r="108" spans="21:29">
      <c r="U108" s="67">
        <v>44</v>
      </c>
      <c r="V108" s="29">
        <f t="shared" si="15"/>
        <v>0</v>
      </c>
      <c r="W108" s="29">
        <f t="shared" si="15"/>
        <v>0</v>
      </c>
      <c r="X108" s="29">
        <f t="shared" si="15"/>
        <v>0</v>
      </c>
      <c r="Y108" s="29">
        <f t="shared" si="15"/>
        <v>0</v>
      </c>
      <c r="Z108" s="29">
        <f t="shared" si="15"/>
        <v>0</v>
      </c>
      <c r="AA108" s="29">
        <f t="shared" si="15"/>
        <v>0</v>
      </c>
      <c r="AB108" s="29">
        <f t="shared" si="15"/>
        <v>0</v>
      </c>
      <c r="AC108" s="29">
        <f t="shared" si="15"/>
        <v>0</v>
      </c>
    </row>
    <row r="109" spans="21:29">
      <c r="U109" s="28">
        <v>45</v>
      </c>
      <c r="V109" s="29">
        <f t="shared" si="15"/>
        <v>0</v>
      </c>
      <c r="W109" s="29">
        <f t="shared" si="15"/>
        <v>0</v>
      </c>
      <c r="X109" s="29">
        <f t="shared" si="15"/>
        <v>0</v>
      </c>
      <c r="Y109" s="29">
        <f t="shared" si="15"/>
        <v>0</v>
      </c>
      <c r="Z109" s="29">
        <f t="shared" si="15"/>
        <v>0</v>
      </c>
      <c r="AA109" s="29">
        <f t="shared" si="15"/>
        <v>0</v>
      </c>
      <c r="AB109" s="29">
        <f t="shared" si="15"/>
        <v>0</v>
      </c>
      <c r="AC109" s="29">
        <f t="shared" si="15"/>
        <v>0</v>
      </c>
    </row>
    <row r="110" spans="21:29">
      <c r="U110" s="67">
        <v>46</v>
      </c>
      <c r="V110" s="29">
        <f t="shared" si="15"/>
        <v>0</v>
      </c>
      <c r="W110" s="29">
        <f t="shared" si="15"/>
        <v>0</v>
      </c>
      <c r="X110" s="29">
        <f t="shared" si="15"/>
        <v>0</v>
      </c>
      <c r="Y110" s="29">
        <f t="shared" si="15"/>
        <v>0</v>
      </c>
      <c r="Z110" s="29">
        <f t="shared" si="15"/>
        <v>0</v>
      </c>
      <c r="AA110" s="29">
        <f t="shared" si="15"/>
        <v>0</v>
      </c>
      <c r="AB110" s="29">
        <f t="shared" si="15"/>
        <v>0</v>
      </c>
      <c r="AC110" s="29">
        <f t="shared" si="15"/>
        <v>0</v>
      </c>
    </row>
    <row r="111" spans="21:29">
      <c r="U111" s="28">
        <v>47</v>
      </c>
      <c r="V111" s="29">
        <f t="shared" si="15"/>
        <v>0</v>
      </c>
      <c r="W111" s="29">
        <f t="shared" si="15"/>
        <v>0</v>
      </c>
      <c r="X111" s="29">
        <f t="shared" si="15"/>
        <v>0</v>
      </c>
      <c r="Y111" s="29">
        <f t="shared" si="15"/>
        <v>0</v>
      </c>
      <c r="Z111" s="29">
        <f t="shared" si="15"/>
        <v>0</v>
      </c>
      <c r="AA111" s="29">
        <f t="shared" si="15"/>
        <v>0</v>
      </c>
      <c r="AB111" s="29">
        <f t="shared" si="15"/>
        <v>0</v>
      </c>
      <c r="AC111" s="29">
        <f t="shared" si="15"/>
        <v>0</v>
      </c>
    </row>
    <row r="112" spans="21:29">
      <c r="U112" s="67">
        <v>48</v>
      </c>
      <c r="V112" s="29">
        <f t="shared" si="15"/>
        <v>0</v>
      </c>
      <c r="W112" s="29">
        <f t="shared" si="15"/>
        <v>0</v>
      </c>
      <c r="X112" s="29">
        <f t="shared" si="15"/>
        <v>0</v>
      </c>
      <c r="Y112" s="29">
        <f t="shared" si="15"/>
        <v>0</v>
      </c>
      <c r="Z112" s="29">
        <f t="shared" si="15"/>
        <v>0</v>
      </c>
      <c r="AA112" s="29">
        <f t="shared" si="15"/>
        <v>0</v>
      </c>
      <c r="AB112" s="29">
        <f t="shared" si="15"/>
        <v>0</v>
      </c>
      <c r="AC112" s="29">
        <f t="shared" si="15"/>
        <v>0</v>
      </c>
    </row>
    <row r="113" spans="21:29">
      <c r="U113" s="28">
        <v>49</v>
      </c>
      <c r="V113" s="29">
        <f t="shared" si="15"/>
        <v>0</v>
      </c>
      <c r="W113" s="29">
        <f t="shared" si="15"/>
        <v>0</v>
      </c>
      <c r="X113" s="29">
        <f t="shared" si="15"/>
        <v>0</v>
      </c>
      <c r="Y113" s="29">
        <f t="shared" si="15"/>
        <v>0</v>
      </c>
      <c r="Z113" s="29">
        <f t="shared" si="15"/>
        <v>0</v>
      </c>
      <c r="AA113" s="29">
        <f t="shared" si="15"/>
        <v>0</v>
      </c>
      <c r="AB113" s="29">
        <f t="shared" si="15"/>
        <v>0</v>
      </c>
      <c r="AC113" s="29">
        <f t="shared" si="15"/>
        <v>0</v>
      </c>
    </row>
    <row r="114" spans="21:29">
      <c r="U114" s="67">
        <v>50</v>
      </c>
      <c r="V114" s="29">
        <f t="shared" si="15"/>
        <v>0</v>
      </c>
      <c r="W114" s="29">
        <f t="shared" si="15"/>
        <v>0</v>
      </c>
      <c r="X114" s="29">
        <f t="shared" si="15"/>
        <v>0</v>
      </c>
      <c r="Y114" s="29">
        <f t="shared" si="15"/>
        <v>0</v>
      </c>
      <c r="Z114" s="29">
        <f t="shared" si="15"/>
        <v>0</v>
      </c>
      <c r="AA114" s="29">
        <f t="shared" si="15"/>
        <v>0</v>
      </c>
      <c r="AB114" s="29">
        <f t="shared" si="15"/>
        <v>0</v>
      </c>
      <c r="AC114" s="29">
        <f t="shared" si="15"/>
        <v>0</v>
      </c>
    </row>
    <row r="115" spans="21:29">
      <c r="U115" s="28">
        <v>51</v>
      </c>
      <c r="V115" s="29">
        <f t="shared" si="15"/>
        <v>0</v>
      </c>
      <c r="W115" s="29">
        <f t="shared" si="15"/>
        <v>0</v>
      </c>
      <c r="X115" s="29">
        <f t="shared" si="15"/>
        <v>0</v>
      </c>
      <c r="Y115" s="29">
        <f t="shared" si="15"/>
        <v>0</v>
      </c>
      <c r="Z115" s="29">
        <f t="shared" si="15"/>
        <v>0</v>
      </c>
      <c r="AA115" s="29">
        <f t="shared" si="15"/>
        <v>0</v>
      </c>
      <c r="AB115" s="29">
        <f t="shared" si="15"/>
        <v>0</v>
      </c>
      <c r="AC115" s="29">
        <f t="shared" si="15"/>
        <v>0</v>
      </c>
    </row>
    <row r="116" spans="21:29">
      <c r="U116" s="67">
        <v>52</v>
      </c>
      <c r="V116" s="29">
        <f t="shared" si="15"/>
        <v>0</v>
      </c>
      <c r="W116" s="29">
        <f t="shared" si="15"/>
        <v>0</v>
      </c>
      <c r="X116" s="29">
        <f t="shared" si="15"/>
        <v>0</v>
      </c>
      <c r="Y116" s="29">
        <f t="shared" si="15"/>
        <v>0</v>
      </c>
      <c r="Z116" s="29">
        <f t="shared" si="15"/>
        <v>0</v>
      </c>
      <c r="AA116" s="29">
        <f t="shared" si="15"/>
        <v>0</v>
      </c>
      <c r="AB116" s="29">
        <f t="shared" si="15"/>
        <v>0</v>
      </c>
      <c r="AC116" s="29">
        <f t="shared" si="15"/>
        <v>0</v>
      </c>
    </row>
    <row r="117" spans="21:29">
      <c r="U117" s="28">
        <v>53</v>
      </c>
      <c r="V117" s="29">
        <f t="shared" si="15"/>
        <v>0</v>
      </c>
      <c r="W117" s="29">
        <f t="shared" si="15"/>
        <v>0</v>
      </c>
      <c r="X117" s="29">
        <f t="shared" si="15"/>
        <v>0</v>
      </c>
      <c r="Y117" s="29">
        <f t="shared" si="15"/>
        <v>0</v>
      </c>
      <c r="Z117" s="29">
        <f t="shared" si="15"/>
        <v>0</v>
      </c>
      <c r="AA117" s="29">
        <f t="shared" si="15"/>
        <v>0</v>
      </c>
      <c r="AB117" s="29">
        <f t="shared" si="15"/>
        <v>0</v>
      </c>
      <c r="AC117" s="29">
        <f t="shared" si="15"/>
        <v>0</v>
      </c>
    </row>
    <row r="118" spans="21:29">
      <c r="U118" s="67">
        <v>54</v>
      </c>
      <c r="V118" s="29">
        <f t="shared" si="15"/>
        <v>0</v>
      </c>
      <c r="W118" s="29">
        <f t="shared" si="15"/>
        <v>0</v>
      </c>
      <c r="X118" s="29">
        <f t="shared" si="15"/>
        <v>0</v>
      </c>
      <c r="Y118" s="29">
        <f t="shared" si="15"/>
        <v>0</v>
      </c>
      <c r="Z118" s="29">
        <f t="shared" si="15"/>
        <v>0</v>
      </c>
      <c r="AA118" s="29">
        <f t="shared" si="15"/>
        <v>0</v>
      </c>
      <c r="AB118" s="29">
        <f t="shared" si="15"/>
        <v>0</v>
      </c>
      <c r="AC118" s="29">
        <f t="shared" si="15"/>
        <v>0</v>
      </c>
    </row>
    <row r="119" spans="21:29">
      <c r="U119" s="28">
        <v>55</v>
      </c>
      <c r="V119" s="29">
        <f t="shared" si="15"/>
        <v>0</v>
      </c>
      <c r="W119" s="29">
        <f t="shared" si="15"/>
        <v>0</v>
      </c>
      <c r="X119" s="29">
        <f t="shared" si="15"/>
        <v>0</v>
      </c>
      <c r="Y119" s="29">
        <f t="shared" si="15"/>
        <v>0</v>
      </c>
      <c r="Z119" s="29">
        <f t="shared" si="15"/>
        <v>0</v>
      </c>
      <c r="AA119" s="29">
        <f t="shared" si="15"/>
        <v>0</v>
      </c>
      <c r="AB119" s="29">
        <f t="shared" si="15"/>
        <v>0</v>
      </c>
      <c r="AC119" s="29">
        <f t="shared" si="15"/>
        <v>0</v>
      </c>
    </row>
    <row r="120" spans="21:29">
      <c r="U120" s="67">
        <v>56</v>
      </c>
      <c r="V120" s="29">
        <f t="shared" ref="V120:AC124" si="16">IF(ISNA(MATCH($E$64,$A$4:$A$63,0)=$U120),IF((MATCH($E$64,$A$4:$A$63,1)+1)=$U120,V59,0),IF(MATCH($E$64,$A$4:$A$63,0)=$U120,V59,IF((MATCH($E$64,$A$4:$A$63,1)+1)=$U120,V59,0)))</f>
        <v>0</v>
      </c>
      <c r="W120" s="29">
        <f t="shared" si="16"/>
        <v>0</v>
      </c>
      <c r="X120" s="29">
        <f t="shared" si="16"/>
        <v>0</v>
      </c>
      <c r="Y120" s="29">
        <f t="shared" si="16"/>
        <v>0</v>
      </c>
      <c r="Z120" s="29">
        <f t="shared" si="16"/>
        <v>0</v>
      </c>
      <c r="AA120" s="29">
        <f t="shared" si="16"/>
        <v>0</v>
      </c>
      <c r="AB120" s="29">
        <f t="shared" si="16"/>
        <v>0</v>
      </c>
      <c r="AC120" s="29">
        <f t="shared" si="16"/>
        <v>0</v>
      </c>
    </row>
    <row r="121" spans="21:29">
      <c r="U121" s="28">
        <v>57</v>
      </c>
      <c r="V121" s="29">
        <f t="shared" si="16"/>
        <v>0</v>
      </c>
      <c r="W121" s="29">
        <f t="shared" si="16"/>
        <v>0</v>
      </c>
      <c r="X121" s="29">
        <f t="shared" si="16"/>
        <v>0</v>
      </c>
      <c r="Y121" s="29">
        <f t="shared" si="16"/>
        <v>0</v>
      </c>
      <c r="Z121" s="29">
        <f t="shared" si="16"/>
        <v>0</v>
      </c>
      <c r="AA121" s="29">
        <f t="shared" si="16"/>
        <v>0</v>
      </c>
      <c r="AB121" s="29">
        <f t="shared" si="16"/>
        <v>0</v>
      </c>
      <c r="AC121" s="29">
        <f t="shared" si="16"/>
        <v>0</v>
      </c>
    </row>
    <row r="122" spans="21:29">
      <c r="U122" s="67">
        <v>58</v>
      </c>
      <c r="V122" s="29">
        <f t="shared" si="16"/>
        <v>0</v>
      </c>
      <c r="W122" s="29">
        <f t="shared" si="16"/>
        <v>0</v>
      </c>
      <c r="X122" s="29">
        <f t="shared" si="16"/>
        <v>0</v>
      </c>
      <c r="Y122" s="29">
        <f t="shared" si="16"/>
        <v>0</v>
      </c>
      <c r="Z122" s="29">
        <f t="shared" si="16"/>
        <v>0</v>
      </c>
      <c r="AA122" s="29">
        <f t="shared" si="16"/>
        <v>0</v>
      </c>
      <c r="AB122" s="29">
        <f t="shared" si="16"/>
        <v>0</v>
      </c>
      <c r="AC122" s="29">
        <f t="shared" si="16"/>
        <v>0</v>
      </c>
    </row>
    <row r="123" spans="21:29">
      <c r="U123" s="28">
        <v>59</v>
      </c>
      <c r="V123" s="29">
        <f t="shared" si="16"/>
        <v>0</v>
      </c>
      <c r="W123" s="29">
        <f t="shared" si="16"/>
        <v>0</v>
      </c>
      <c r="X123" s="29">
        <f t="shared" si="16"/>
        <v>0</v>
      </c>
      <c r="Y123" s="29">
        <f t="shared" si="16"/>
        <v>0</v>
      </c>
      <c r="Z123" s="29">
        <f t="shared" si="16"/>
        <v>0</v>
      </c>
      <c r="AA123" s="29">
        <f t="shared" si="16"/>
        <v>0</v>
      </c>
      <c r="AB123" s="29">
        <f t="shared" si="16"/>
        <v>0</v>
      </c>
      <c r="AC123" s="29">
        <f t="shared" si="16"/>
        <v>0</v>
      </c>
    </row>
    <row r="124" spans="21:29">
      <c r="U124" s="67">
        <v>60</v>
      </c>
      <c r="V124" s="29">
        <f t="shared" si="16"/>
        <v>0</v>
      </c>
      <c r="W124" s="29">
        <f t="shared" si="16"/>
        <v>0</v>
      </c>
      <c r="X124" s="29">
        <f t="shared" si="16"/>
        <v>0</v>
      </c>
      <c r="Y124" s="29">
        <f t="shared" si="16"/>
        <v>0</v>
      </c>
      <c r="Z124" s="29">
        <f t="shared" si="16"/>
        <v>0</v>
      </c>
      <c r="AA124" s="29">
        <f t="shared" si="16"/>
        <v>0</v>
      </c>
      <c r="AB124" s="29">
        <f t="shared" si="16"/>
        <v>0</v>
      </c>
      <c r="AC124" s="29">
        <f t="shared" si="16"/>
        <v>0</v>
      </c>
    </row>
  </sheetData>
  <customSheetViews>
    <customSheetView guid="{F4DD0BDD-9BCD-4E13-8084-E09DC92B9F33}" scale="115" state="hidden">
      <selection activeCell="C5" sqref="C5:D5"/>
      <pageMargins left="0.7" right="0.7" top="0.78740157499999996" bottom="0.78740157499999996" header="0.3" footer="0.3"/>
      <pageSetup paperSize="9" orientation="portrait" r:id="rId1"/>
    </customSheetView>
  </customSheetViews>
  <mergeCells count="4">
    <mergeCell ref="E74:F74"/>
    <mergeCell ref="H74:I74"/>
    <mergeCell ref="N1:U2"/>
    <mergeCell ref="V1:AC2"/>
  </mergeCells>
  <pageMargins left="0.7" right="0.7" top="0.78740157499999996" bottom="0.78740157499999996" header="0.3" footer="0.3"/>
  <pageSetup paperSize="9"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5">
    <tabColor theme="1"/>
  </sheetPr>
  <dimension ref="A1:AC124"/>
  <sheetViews>
    <sheetView zoomScale="25" zoomScaleNormal="25" workbookViewId="0">
      <selection activeCell="L42" sqref="L42"/>
    </sheetView>
  </sheetViews>
  <sheetFormatPr defaultColWidth="11.42578125" defaultRowHeight="12.75"/>
  <cols>
    <col min="1" max="1" width="13.140625" style="27" bestFit="1" customWidth="1"/>
    <col min="2" max="2" width="13.140625" style="27" customWidth="1"/>
    <col min="3" max="3" width="21.28515625" style="123" customWidth="1"/>
    <col min="4" max="4" width="28.5703125" style="123" bestFit="1" customWidth="1"/>
    <col min="5" max="5" width="11.42578125" style="123"/>
    <col min="6" max="6" width="12.140625" style="123" bestFit="1" customWidth="1"/>
    <col min="7" max="7" width="15.140625" style="123" bestFit="1" customWidth="1"/>
    <col min="8" max="29" width="11.42578125" style="123"/>
    <col min="30" max="16384" width="11.42578125" style="27"/>
  </cols>
  <sheetData>
    <row r="1" spans="1:29">
      <c r="N1" s="1090" t="s">
        <v>184</v>
      </c>
      <c r="O1" s="1090"/>
      <c r="P1" s="1090"/>
      <c r="Q1" s="1090"/>
      <c r="R1" s="1090"/>
      <c r="S1" s="1090"/>
      <c r="T1" s="1090"/>
      <c r="U1" s="1090"/>
      <c r="V1" s="1090" t="s">
        <v>185</v>
      </c>
      <c r="W1" s="1090"/>
      <c r="X1" s="1090"/>
      <c r="Y1" s="1090"/>
      <c r="Z1" s="1090"/>
      <c r="AA1" s="1090"/>
      <c r="AB1" s="1090"/>
      <c r="AC1" s="1090"/>
    </row>
    <row r="2" spans="1:29" ht="13.5" thickBot="1">
      <c r="N2" s="1091"/>
      <c r="O2" s="1091"/>
      <c r="P2" s="1091"/>
      <c r="Q2" s="1091"/>
      <c r="R2" s="1091"/>
      <c r="S2" s="1091"/>
      <c r="T2" s="1091"/>
      <c r="U2" s="1091"/>
      <c r="V2" s="1091"/>
      <c r="W2" s="1091"/>
      <c r="X2" s="1091"/>
      <c r="Y2" s="1091"/>
      <c r="Z2" s="1091"/>
      <c r="AA2" s="1091"/>
      <c r="AB2" s="1091"/>
      <c r="AC2" s="1091"/>
    </row>
    <row r="3" spans="1:29" ht="117">
      <c r="A3" s="33" t="s">
        <v>207</v>
      </c>
      <c r="B3" s="34" t="s">
        <v>242</v>
      </c>
      <c r="C3" s="35" t="s">
        <v>132</v>
      </c>
      <c r="D3" s="35" t="s">
        <v>16</v>
      </c>
      <c r="E3" s="36" t="s">
        <v>196</v>
      </c>
      <c r="F3" s="37" t="s">
        <v>197</v>
      </c>
      <c r="G3" s="37" t="s">
        <v>198</v>
      </c>
      <c r="H3" s="37" t="s">
        <v>199</v>
      </c>
      <c r="I3" s="37" t="s">
        <v>200</v>
      </c>
      <c r="J3" s="37" t="s">
        <v>201</v>
      </c>
      <c r="K3" s="37" t="s">
        <v>202</v>
      </c>
      <c r="L3" s="37" t="s">
        <v>204</v>
      </c>
      <c r="M3" s="38" t="s">
        <v>205</v>
      </c>
      <c r="N3" s="39" t="s">
        <v>117</v>
      </c>
      <c r="O3" s="40" t="s">
        <v>118</v>
      </c>
      <c r="P3" s="39" t="s">
        <v>119</v>
      </c>
      <c r="Q3" s="40" t="s">
        <v>120</v>
      </c>
      <c r="R3" s="40" t="s">
        <v>121</v>
      </c>
      <c r="S3" s="40" t="s">
        <v>116</v>
      </c>
      <c r="T3" s="40" t="s">
        <v>122</v>
      </c>
      <c r="U3" s="41" t="s">
        <v>123</v>
      </c>
      <c r="V3" s="42" t="s">
        <v>124</v>
      </c>
      <c r="W3" s="40" t="s">
        <v>125</v>
      </c>
      <c r="X3" s="39" t="s">
        <v>126</v>
      </c>
      <c r="Y3" s="40" t="s">
        <v>127</v>
      </c>
      <c r="Z3" s="40" t="s">
        <v>128</v>
      </c>
      <c r="AA3" s="40" t="s">
        <v>129</v>
      </c>
      <c r="AB3" s="40" t="s">
        <v>130</v>
      </c>
      <c r="AC3" s="41" t="s">
        <v>131</v>
      </c>
    </row>
    <row r="4" spans="1:29">
      <c r="A4" s="43">
        <f>LastDayMonth_This('Configuration | Scaling'!E18)</f>
        <v>1</v>
      </c>
      <c r="B4" s="44">
        <f>IF(C4="","",HLOOKUP(C4,'Configuration | Scaling'!$E$13:$Y$23,6,FALSE))</f>
        <v>1</v>
      </c>
      <c r="C4" s="29" t="str">
        <f>LOOKUP(A4,'Configuration | Scaling'!$E$18:$Y$18,_GPDS__List)</f>
        <v>PS</v>
      </c>
      <c r="D4" s="29"/>
      <c r="E4" s="45">
        <f>IF(B4&lt;&gt;"",B4-$B$4,A4-B$4)</f>
        <v>0</v>
      </c>
      <c r="F4" s="46">
        <f>SUM(S4:U4)/SUM(O4:U4)</f>
        <v>0</v>
      </c>
      <c r="G4" s="46">
        <f>SUM(AA4:AC4)/SUM(W4:AC4)</f>
        <v>0</v>
      </c>
      <c r="H4" s="46">
        <f>SUM(P4:U4)/SUM(O4:U4)</f>
        <v>0</v>
      </c>
      <c r="I4" s="46">
        <f>SUM(X4:AC4)/SUM(W4:AC4)</f>
        <v>0</v>
      </c>
      <c r="J4" s="46">
        <f>SUM(R4:U4)/SUM(O4:U4)</f>
        <v>0</v>
      </c>
      <c r="K4" s="46">
        <f>SUM(Z4:AC4)/SUM(W4:AC4)</f>
        <v>0</v>
      </c>
      <c r="L4" s="46">
        <f>SUM(T4:U4)/SUM(O4:U4)</f>
        <v>0</v>
      </c>
      <c r="M4" s="47">
        <f>SUM(AB4:AC4)/SUM(W4:AC4)</f>
        <v>0</v>
      </c>
      <c r="N4" s="48">
        <f>LOOKUP(2,1/('Feat-Func-Development'!$AF$4:$EU$4&amp;'Feat-Func-Development'!$AF$5:$EU$5='aggregated FIP Data Prog4'!$A4&amp;'aggregated FIP Data Prog4'!$N$1),'Feat-Func-Development'!$AF$73:$EU$73)</f>
        <v>0</v>
      </c>
      <c r="O4" s="48">
        <f>LOOKUP(2,1/('Feat-Func-Development'!$AF$4:$EU$4&amp;'Feat-Func-Development'!$AF$5:$EU$5='aggregated FIP Data Prog4'!$A4&amp;'aggregated FIP Data Prog4'!$N$1),'Feat-Func-Development'!$AF$74:$EU$74)</f>
        <v>4</v>
      </c>
      <c r="P4" s="48">
        <f>LOOKUP(2,1/('Feat-Func-Development'!$AF$4:$EU$4&amp;'Feat-Func-Development'!$AF$5:$EU$5='aggregated FIP Data Prog4'!$A4&amp;'aggregated FIP Data Prog4'!$N$1),'Feat-Func-Development'!$AF$75:$EU$75)</f>
        <v>0</v>
      </c>
      <c r="Q4" s="48">
        <f>LOOKUP(2,1/('Feat-Func-Development'!$AF$4:$EU$4&amp;'Feat-Func-Development'!$AF$5:$EU$5='aggregated FIP Data Prog4'!$A4&amp;'aggregated FIP Data Prog4'!$N$1),'Feat-Func-Development'!$AF$76:$EU$76)</f>
        <v>0</v>
      </c>
      <c r="R4" s="48">
        <f>LOOKUP(2,1/('Feat-Func-Development'!$AF$4:$EU$4&amp;'Feat-Func-Development'!$AF$5:$EU$5='aggregated FIP Data Prog4'!$A4&amp;'aggregated FIP Data Prog4'!$N$1),'Feat-Func-Development'!$AF$77:$EU$77)</f>
        <v>0</v>
      </c>
      <c r="S4" s="48">
        <f>LOOKUP(2,1/('Feat-Func-Development'!$AF$4:$EU$4&amp;'Feat-Func-Development'!$AF$5:$EU$5='aggregated FIP Data Prog4'!$A4&amp;'aggregated FIP Data Prog4'!$N$1),'Feat-Func-Development'!$AF$78:$EU$78)</f>
        <v>0</v>
      </c>
      <c r="T4" s="48">
        <f>LOOKUP(2,1/('Feat-Func-Development'!$AF$4:$EU$4&amp;'Feat-Func-Development'!$AF$5:$EU$5='aggregated FIP Data Prog4'!$A4&amp;'aggregated FIP Data Prog4'!$N$1),'Feat-Func-Development'!$AF$79:$EU$79)</f>
        <v>0</v>
      </c>
      <c r="U4" s="48">
        <f>LOOKUP(2,1/('Feat-Func-Development'!$AF$4:$EU$4&amp;'Feat-Func-Development'!$AF$5:$EU$5='aggregated FIP Data Prog4'!$A4&amp;'aggregated FIP Data Prog4'!$N$1),'Feat-Func-Development'!$AF$80:$EU$80)</f>
        <v>0</v>
      </c>
      <c r="V4" s="29">
        <f>LOOKUP(2,1/('Feat-Func-Development'!$AF$4:$EU$4&amp;'Feat-Func-Development'!$AF$5:$EU$5='aggregated FIP Data Prog4'!$A4&amp;'aggregated FIP Data Prog4'!$V$1),'Feat-Func-Development'!$AF$73:$EU$73)</f>
        <v>0</v>
      </c>
      <c r="W4" s="29">
        <f>LOOKUP(2,1/('Feat-Func-Development'!$AF$4:$EU$4&amp;'Feat-Func-Development'!$AF$5:$EU$5='aggregated FIP Data Prog4'!$A4&amp;'aggregated FIP Data Prog4'!$V$1),'Feat-Func-Development'!$AF$74:$EU$74)</f>
        <v>4</v>
      </c>
      <c r="X4" s="29">
        <f>LOOKUP(2,1/('Feat-Func-Development'!$AF$4:$EU$4&amp;'Feat-Func-Development'!$AF$5:$EU$5='aggregated FIP Data Prog4'!$A4&amp;'aggregated FIP Data Prog4'!$V$1),'Feat-Func-Development'!$AF$75:$EU$75)</f>
        <v>0</v>
      </c>
      <c r="Y4" s="29">
        <f>LOOKUP(2,1/('Feat-Func-Development'!$AF$4:$EU$4&amp;'Feat-Func-Development'!$AF$5:$EU$5='aggregated FIP Data Prog4'!$A4&amp;'aggregated FIP Data Prog4'!$V$1),'Feat-Func-Development'!$AF$76:$EU$76)</f>
        <v>0</v>
      </c>
      <c r="Z4" s="29">
        <f>LOOKUP(2,1/('Feat-Func-Development'!$AF$4:$EU$4&amp;'Feat-Func-Development'!$AF$5:$EU$5='aggregated FIP Data Prog4'!$A4&amp;'aggregated FIP Data Prog4'!$V$1),'Feat-Func-Development'!$AF$77:$EU$77)</f>
        <v>0</v>
      </c>
      <c r="AA4" s="29">
        <f>LOOKUP(2,1/('Feat-Func-Development'!$AF$4:$EU$4&amp;'Feat-Func-Development'!$AF$5:$EU$5='aggregated FIP Data Prog4'!$A4&amp;'aggregated FIP Data Prog4'!$V$1),'Feat-Func-Development'!$AF$78:$EU$78)</f>
        <v>0</v>
      </c>
      <c r="AB4" s="29">
        <f>LOOKUP(2,1/('Feat-Func-Development'!$AF$4:$EU$4&amp;'Feat-Func-Development'!$AF$5:$EU$5='aggregated FIP Data Prog4'!$A4&amp;'aggregated FIP Data Prog4'!$V$1),'Feat-Func-Development'!$AF$79:$EU$79)</f>
        <v>0</v>
      </c>
      <c r="AC4" s="29">
        <f>LOOKUP(2,1/('Feat-Func-Development'!$AF$4:$EU$4&amp;'Feat-Func-Development'!$AF$5:$EU$5='aggregated FIP Data Prog4'!$A4&amp;'aggregated FIP Data Prog4'!$V$1),'Feat-Func-Development'!$AF$80:$EU$80)</f>
        <v>0</v>
      </c>
    </row>
    <row r="5" spans="1:29">
      <c r="A5" s="43">
        <f>LastDayMonth(A4)</f>
        <v>32</v>
      </c>
      <c r="B5" s="44" t="str">
        <f>IF(C5="","",HLOOKUP(C5,'Configuration | Scaling'!$E$13:$Y$23,6,FALSE))</f>
        <v/>
      </c>
      <c r="C5" s="29" t="str">
        <f>IF(COUNTIF(C$4:C4,LOOKUP(A5,'Configuration | Scaling'!$E$18:$Y$18,_GPDS__List))=0,LOOKUP(A5,'Configuration | Scaling'!$E$18:$Y$18,_GPDS__List),"")</f>
        <v/>
      </c>
      <c r="D5" s="29"/>
      <c r="E5" s="45">
        <f t="shared" ref="E5:E63" si="0">IF(B5&lt;&gt;"",B5-$B$4,A5-B$4)</f>
        <v>31</v>
      </c>
      <c r="F5" s="46">
        <f t="shared" ref="F5:F63" si="1">SUM(S5:U5)/SUM(O5:U5)</f>
        <v>0</v>
      </c>
      <c r="G5" s="46">
        <f t="shared" ref="G5:G63" si="2">SUM(AA5:AC5)/SUM(W5:AC5)</f>
        <v>0</v>
      </c>
      <c r="H5" s="46">
        <f t="shared" ref="H5:H63" si="3">SUM(P5:U5)/SUM(O5:U5)</f>
        <v>1</v>
      </c>
      <c r="I5" s="46">
        <f t="shared" ref="I5:I63" si="4">SUM(X5:AC5)/SUM(W5:AC5)</f>
        <v>1</v>
      </c>
      <c r="J5" s="46">
        <f t="shared" ref="J5:J63" si="5">SUM(R5:U5)/SUM(O5:U5)</f>
        <v>0</v>
      </c>
      <c r="K5" s="46">
        <f t="shared" ref="K5:K63" si="6">SUM(Z5:AC5)/SUM(W5:AC5)</f>
        <v>0</v>
      </c>
      <c r="L5" s="46">
        <f t="shared" ref="L5:L63" si="7">SUM(T5:U5)/SUM(O5:U5)</f>
        <v>0</v>
      </c>
      <c r="M5" s="47">
        <f t="shared" ref="M5:M63" si="8">SUM(AB5:AC5)/SUM(W5:AC5)</f>
        <v>0</v>
      </c>
      <c r="N5" s="48">
        <f>LOOKUP(2,1/('Feat-Func-Development'!$AF$4:$EU$4&amp;'Feat-Func-Development'!$AF$5:$EU$5='aggregated FIP Data Prog4'!$A5&amp;'aggregated FIP Data Prog4'!$N$1),'Feat-Func-Development'!$AF$73:$EU$73)</f>
        <v>0</v>
      </c>
      <c r="O5" s="48">
        <f>LOOKUP(2,1/('Feat-Func-Development'!$AF$4:$EU$4&amp;'Feat-Func-Development'!$AF$5:$EU$5='aggregated FIP Data Prog4'!$A5&amp;'aggregated FIP Data Prog4'!$N$1),'Feat-Func-Development'!$AF$74:$EU$74)</f>
        <v>0</v>
      </c>
      <c r="P5" s="48">
        <f>LOOKUP(2,1/('Feat-Func-Development'!$AF$4:$EU$4&amp;'Feat-Func-Development'!$AF$5:$EU$5='aggregated FIP Data Prog4'!$A5&amp;'aggregated FIP Data Prog4'!$N$1),'Feat-Func-Development'!$AF$75:$EU$75)</f>
        <v>4</v>
      </c>
      <c r="Q5" s="48">
        <f>LOOKUP(2,1/('Feat-Func-Development'!$AF$4:$EU$4&amp;'Feat-Func-Development'!$AF$5:$EU$5='aggregated FIP Data Prog4'!$A5&amp;'aggregated FIP Data Prog4'!$N$1),'Feat-Func-Development'!$AF$76:$EU$76)</f>
        <v>0</v>
      </c>
      <c r="R5" s="48">
        <f>LOOKUP(2,1/('Feat-Func-Development'!$AF$4:$EU$4&amp;'Feat-Func-Development'!$AF$5:$EU$5='aggregated FIP Data Prog4'!$A5&amp;'aggregated FIP Data Prog4'!$N$1),'Feat-Func-Development'!$AF$77:$EU$77)</f>
        <v>0</v>
      </c>
      <c r="S5" s="48">
        <f>LOOKUP(2,1/('Feat-Func-Development'!$AF$4:$EU$4&amp;'Feat-Func-Development'!$AF$5:$EU$5='aggregated FIP Data Prog4'!$A5&amp;'aggregated FIP Data Prog4'!$N$1),'Feat-Func-Development'!$AF$78:$EU$78)</f>
        <v>0</v>
      </c>
      <c r="T5" s="48">
        <f>LOOKUP(2,1/('Feat-Func-Development'!$AF$4:$EU$4&amp;'Feat-Func-Development'!$AF$5:$EU$5='aggregated FIP Data Prog4'!$A5&amp;'aggregated FIP Data Prog4'!$N$1),'Feat-Func-Development'!$AF$79:$EU$79)</f>
        <v>0</v>
      </c>
      <c r="U5" s="48">
        <f>LOOKUP(2,1/('Feat-Func-Development'!$AF$4:$EU$4&amp;'Feat-Func-Development'!$AF$5:$EU$5='aggregated FIP Data Prog4'!$A5&amp;'aggregated FIP Data Prog4'!$N$1),'Feat-Func-Development'!$AF$80:$EU$80)</f>
        <v>0</v>
      </c>
      <c r="V5" s="29">
        <f>LOOKUP(2,1/('Feat-Func-Development'!$AF$4:$EU$4&amp;'Feat-Func-Development'!$AF$5:$EU$5='aggregated FIP Data Prog4'!$A5&amp;'aggregated FIP Data Prog4'!$V$1),'Feat-Func-Development'!$AF$73:$EU$73)</f>
        <v>0</v>
      </c>
      <c r="W5" s="29">
        <f>LOOKUP(2,1/('Feat-Func-Development'!$AF$4:$EU$4&amp;'Feat-Func-Development'!$AF$5:$EU$5='aggregated FIP Data Prog4'!$A5&amp;'aggregated FIP Data Prog4'!$V$1),'Feat-Func-Development'!$AF$74:$EU$74)</f>
        <v>0</v>
      </c>
      <c r="X5" s="29">
        <f>LOOKUP(2,1/('Feat-Func-Development'!$AF$4:$EU$4&amp;'Feat-Func-Development'!$AF$5:$EU$5='aggregated FIP Data Prog4'!$A5&amp;'aggregated FIP Data Prog4'!$V$1),'Feat-Func-Development'!$AF$75:$EU$75)</f>
        <v>4</v>
      </c>
      <c r="Y5" s="29">
        <f>LOOKUP(2,1/('Feat-Func-Development'!$AF$4:$EU$4&amp;'Feat-Func-Development'!$AF$5:$EU$5='aggregated FIP Data Prog4'!$A5&amp;'aggregated FIP Data Prog4'!$V$1),'Feat-Func-Development'!$AF$76:$EU$76)</f>
        <v>0</v>
      </c>
      <c r="Z5" s="29">
        <f>LOOKUP(2,1/('Feat-Func-Development'!$AF$4:$EU$4&amp;'Feat-Func-Development'!$AF$5:$EU$5='aggregated FIP Data Prog4'!$A5&amp;'aggregated FIP Data Prog4'!$V$1),'Feat-Func-Development'!$AF$77:$EU$77)</f>
        <v>0</v>
      </c>
      <c r="AA5" s="29">
        <f>LOOKUP(2,1/('Feat-Func-Development'!$AF$4:$EU$4&amp;'Feat-Func-Development'!$AF$5:$EU$5='aggregated FIP Data Prog4'!$A5&amp;'aggregated FIP Data Prog4'!$V$1),'Feat-Func-Development'!$AF$78:$EU$78)</f>
        <v>0</v>
      </c>
      <c r="AB5" s="29">
        <f>LOOKUP(2,1/('Feat-Func-Development'!$AF$4:$EU$4&amp;'Feat-Func-Development'!$AF$5:$EU$5='aggregated FIP Data Prog4'!$A5&amp;'aggregated FIP Data Prog4'!$V$1),'Feat-Func-Development'!$AF$79:$EU$79)</f>
        <v>0</v>
      </c>
      <c r="AC5" s="29">
        <f>LOOKUP(2,1/('Feat-Func-Development'!$AF$4:$EU$4&amp;'Feat-Func-Development'!$AF$5:$EU$5='aggregated FIP Data Prog4'!$A5&amp;'aggregated FIP Data Prog4'!$V$1),'Feat-Func-Development'!$AF$80:$EU$80)</f>
        <v>0</v>
      </c>
    </row>
    <row r="6" spans="1:29">
      <c r="A6" s="43">
        <f t="shared" ref="A6:A63" si="9">LastDayMonth(A5)</f>
        <v>60</v>
      </c>
      <c r="B6" s="44">
        <f>IF(C6="","",HLOOKUP(C6,'Configuration | Scaling'!$E$13:$Y$23,6,FALSE))</f>
        <v>35</v>
      </c>
      <c r="C6" s="29" t="str">
        <f>IF(COUNTIF(C$4:C5,LOOKUP(A6,'Configuration | Scaling'!$E$18:$Y$18,_GPDS__List))=0,LOOKUP(A6,'Configuration | Scaling'!$E$18:$Y$18,_GPDS__List),"")</f>
        <v>PSC</v>
      </c>
      <c r="D6" s="29"/>
      <c r="E6" s="45">
        <f t="shared" si="0"/>
        <v>34</v>
      </c>
      <c r="F6" s="46">
        <f t="shared" si="1"/>
        <v>0</v>
      </c>
      <c r="G6" s="46">
        <f t="shared" si="2"/>
        <v>0</v>
      </c>
      <c r="H6" s="46">
        <f t="shared" si="3"/>
        <v>1</v>
      </c>
      <c r="I6" s="46">
        <f t="shared" si="4"/>
        <v>1</v>
      </c>
      <c r="J6" s="46">
        <f t="shared" si="5"/>
        <v>0</v>
      </c>
      <c r="K6" s="46">
        <f t="shared" si="6"/>
        <v>0</v>
      </c>
      <c r="L6" s="46">
        <f t="shared" si="7"/>
        <v>0</v>
      </c>
      <c r="M6" s="47">
        <f t="shared" si="8"/>
        <v>0</v>
      </c>
      <c r="N6" s="48">
        <f>LOOKUP(2,1/('Feat-Func-Development'!$AF$4:$EU$4&amp;'Feat-Func-Development'!$AF$5:$EU$5='aggregated FIP Data Prog4'!$A6&amp;'aggregated FIP Data Prog4'!$N$1),'Feat-Func-Development'!$AF$73:$EU$73)</f>
        <v>0</v>
      </c>
      <c r="O6" s="48">
        <f>LOOKUP(2,1/('Feat-Func-Development'!$AF$4:$EU$4&amp;'Feat-Func-Development'!$AF$5:$EU$5='aggregated FIP Data Prog4'!$A6&amp;'aggregated FIP Data Prog4'!$N$1),'Feat-Func-Development'!$AF$74:$EU$74)</f>
        <v>0</v>
      </c>
      <c r="P6" s="48">
        <f>LOOKUP(2,1/('Feat-Func-Development'!$AF$4:$EU$4&amp;'Feat-Func-Development'!$AF$5:$EU$5='aggregated FIP Data Prog4'!$A6&amp;'aggregated FIP Data Prog4'!$N$1),'Feat-Func-Development'!$AF$75:$EU$75)</f>
        <v>4</v>
      </c>
      <c r="Q6" s="48">
        <f>LOOKUP(2,1/('Feat-Func-Development'!$AF$4:$EU$4&amp;'Feat-Func-Development'!$AF$5:$EU$5='aggregated FIP Data Prog4'!$A6&amp;'aggregated FIP Data Prog4'!$N$1),'Feat-Func-Development'!$AF$76:$EU$76)</f>
        <v>0</v>
      </c>
      <c r="R6" s="48">
        <f>LOOKUP(2,1/('Feat-Func-Development'!$AF$4:$EU$4&amp;'Feat-Func-Development'!$AF$5:$EU$5='aggregated FIP Data Prog4'!$A6&amp;'aggregated FIP Data Prog4'!$N$1),'Feat-Func-Development'!$AF$77:$EU$77)</f>
        <v>0</v>
      </c>
      <c r="S6" s="48">
        <f>LOOKUP(2,1/('Feat-Func-Development'!$AF$4:$EU$4&amp;'Feat-Func-Development'!$AF$5:$EU$5='aggregated FIP Data Prog4'!$A6&amp;'aggregated FIP Data Prog4'!$N$1),'Feat-Func-Development'!$AF$78:$EU$78)</f>
        <v>0</v>
      </c>
      <c r="T6" s="48">
        <f>LOOKUP(2,1/('Feat-Func-Development'!$AF$4:$EU$4&amp;'Feat-Func-Development'!$AF$5:$EU$5='aggregated FIP Data Prog4'!$A6&amp;'aggregated FIP Data Prog4'!$N$1),'Feat-Func-Development'!$AF$79:$EU$79)</f>
        <v>0</v>
      </c>
      <c r="U6" s="48">
        <f>LOOKUP(2,1/('Feat-Func-Development'!$AF$4:$EU$4&amp;'Feat-Func-Development'!$AF$5:$EU$5='aggregated FIP Data Prog4'!$A6&amp;'aggregated FIP Data Prog4'!$N$1),'Feat-Func-Development'!$AF$80:$EU$80)</f>
        <v>0</v>
      </c>
      <c r="V6" s="29">
        <f>LOOKUP(2,1/('Feat-Func-Development'!$AF$4:$EU$4&amp;'Feat-Func-Development'!$AF$5:$EU$5='aggregated FIP Data Prog4'!$A6&amp;'aggregated FIP Data Prog4'!$V$1),'Feat-Func-Development'!$AF$73:$EU$73)</f>
        <v>0</v>
      </c>
      <c r="W6" s="29">
        <f>LOOKUP(2,1/('Feat-Func-Development'!$AF$4:$EU$4&amp;'Feat-Func-Development'!$AF$5:$EU$5='aggregated FIP Data Prog4'!$A6&amp;'aggregated FIP Data Prog4'!$V$1),'Feat-Func-Development'!$AF$74:$EU$74)</f>
        <v>0</v>
      </c>
      <c r="X6" s="29">
        <f>LOOKUP(2,1/('Feat-Func-Development'!$AF$4:$EU$4&amp;'Feat-Func-Development'!$AF$5:$EU$5='aggregated FIP Data Prog4'!$A6&amp;'aggregated FIP Data Prog4'!$V$1),'Feat-Func-Development'!$AF$75:$EU$75)</f>
        <v>4</v>
      </c>
      <c r="Y6" s="29">
        <f>LOOKUP(2,1/('Feat-Func-Development'!$AF$4:$EU$4&amp;'Feat-Func-Development'!$AF$5:$EU$5='aggregated FIP Data Prog4'!$A6&amp;'aggregated FIP Data Prog4'!$V$1),'Feat-Func-Development'!$AF$76:$EU$76)</f>
        <v>0</v>
      </c>
      <c r="Z6" s="29">
        <f>LOOKUP(2,1/('Feat-Func-Development'!$AF$4:$EU$4&amp;'Feat-Func-Development'!$AF$5:$EU$5='aggregated FIP Data Prog4'!$A6&amp;'aggregated FIP Data Prog4'!$V$1),'Feat-Func-Development'!$AF$77:$EU$77)</f>
        <v>0</v>
      </c>
      <c r="AA6" s="29">
        <f>LOOKUP(2,1/('Feat-Func-Development'!$AF$4:$EU$4&amp;'Feat-Func-Development'!$AF$5:$EU$5='aggregated FIP Data Prog4'!$A6&amp;'aggregated FIP Data Prog4'!$V$1),'Feat-Func-Development'!$AF$78:$EU$78)</f>
        <v>0</v>
      </c>
      <c r="AB6" s="29">
        <f>LOOKUP(2,1/('Feat-Func-Development'!$AF$4:$EU$4&amp;'Feat-Func-Development'!$AF$5:$EU$5='aggregated FIP Data Prog4'!$A6&amp;'aggregated FIP Data Prog4'!$V$1),'Feat-Func-Development'!$AF$79:$EU$79)</f>
        <v>0</v>
      </c>
      <c r="AC6" s="29">
        <f>LOOKUP(2,1/('Feat-Func-Development'!$AF$4:$EU$4&amp;'Feat-Func-Development'!$AF$5:$EU$5='aggregated FIP Data Prog4'!$A6&amp;'aggregated FIP Data Prog4'!$V$1),'Feat-Func-Development'!$AF$80:$EU$80)</f>
        <v>0</v>
      </c>
    </row>
    <row r="7" spans="1:29">
      <c r="A7" s="43">
        <f t="shared" si="9"/>
        <v>91</v>
      </c>
      <c r="B7" s="44">
        <f>IF(C7="","",HLOOKUP(C7,'Configuration | Scaling'!$E$13:$Y$23,6,FALSE))</f>
        <v>61</v>
      </c>
      <c r="C7" s="29" t="str">
        <f>IF(COUNTIF(C$4:C6,LOOKUP(A7,'Configuration | Scaling'!$E$18:$Y$18,_GPDS__List))=0,LOOKUP(A7,'Configuration | Scaling'!$E$18:$Y$18,_GPDS__List),"")</f>
        <v>UPV0 Start</v>
      </c>
      <c r="D7" s="29"/>
      <c r="E7" s="45">
        <f t="shared" si="0"/>
        <v>60</v>
      </c>
      <c r="F7" s="49">
        <f t="shared" si="1"/>
        <v>0</v>
      </c>
      <c r="G7" s="49">
        <f t="shared" si="2"/>
        <v>0</v>
      </c>
      <c r="H7" s="49">
        <f t="shared" si="3"/>
        <v>1</v>
      </c>
      <c r="I7" s="49">
        <f t="shared" si="4"/>
        <v>1</v>
      </c>
      <c r="J7" s="49">
        <f t="shared" si="5"/>
        <v>1</v>
      </c>
      <c r="K7" s="49">
        <f t="shared" si="6"/>
        <v>0</v>
      </c>
      <c r="L7" s="49">
        <f t="shared" si="7"/>
        <v>0</v>
      </c>
      <c r="M7" s="50">
        <f t="shared" si="8"/>
        <v>0</v>
      </c>
      <c r="N7" s="48">
        <f>LOOKUP(2,1/('Feat-Func-Development'!$AF$4:$EU$4&amp;'Feat-Func-Development'!$AF$5:$EU$5='aggregated FIP Data Prog4'!$A7&amp;'aggregated FIP Data Prog4'!$N$1),'Feat-Func-Development'!$AF$73:$EU$73)</f>
        <v>0</v>
      </c>
      <c r="O7" s="48">
        <f>LOOKUP(2,1/('Feat-Func-Development'!$AF$4:$EU$4&amp;'Feat-Func-Development'!$AF$5:$EU$5='aggregated FIP Data Prog4'!$A7&amp;'aggregated FIP Data Prog4'!$N$1),'Feat-Func-Development'!$AF$74:$EU$74)</f>
        <v>0</v>
      </c>
      <c r="P7" s="48">
        <f>LOOKUP(2,1/('Feat-Func-Development'!$AF$4:$EU$4&amp;'Feat-Func-Development'!$AF$5:$EU$5='aggregated FIP Data Prog4'!$A7&amp;'aggregated FIP Data Prog4'!$N$1),'Feat-Func-Development'!$AF$75:$EU$75)</f>
        <v>0</v>
      </c>
      <c r="Q7" s="48">
        <f>LOOKUP(2,1/('Feat-Func-Development'!$AF$4:$EU$4&amp;'Feat-Func-Development'!$AF$5:$EU$5='aggregated FIP Data Prog4'!$A7&amp;'aggregated FIP Data Prog4'!$N$1),'Feat-Func-Development'!$AF$76:$EU$76)</f>
        <v>0</v>
      </c>
      <c r="R7" s="48">
        <f>LOOKUP(2,1/('Feat-Func-Development'!$AF$4:$EU$4&amp;'Feat-Func-Development'!$AF$5:$EU$5='aggregated FIP Data Prog4'!$A7&amp;'aggregated FIP Data Prog4'!$N$1),'Feat-Func-Development'!$AF$77:$EU$77)</f>
        <v>4</v>
      </c>
      <c r="S7" s="48">
        <f>LOOKUP(2,1/('Feat-Func-Development'!$AF$4:$EU$4&amp;'Feat-Func-Development'!$AF$5:$EU$5='aggregated FIP Data Prog4'!$A7&amp;'aggregated FIP Data Prog4'!$N$1),'Feat-Func-Development'!$AF$78:$EU$78)</f>
        <v>0</v>
      </c>
      <c r="T7" s="48">
        <f>LOOKUP(2,1/('Feat-Func-Development'!$AF$4:$EU$4&amp;'Feat-Func-Development'!$AF$5:$EU$5='aggregated FIP Data Prog4'!$A7&amp;'aggregated FIP Data Prog4'!$N$1),'Feat-Func-Development'!$AF$79:$EU$79)</f>
        <v>0</v>
      </c>
      <c r="U7" s="48">
        <f>LOOKUP(2,1/('Feat-Func-Development'!$AF$4:$EU$4&amp;'Feat-Func-Development'!$AF$5:$EU$5='aggregated FIP Data Prog4'!$A7&amp;'aggregated FIP Data Prog4'!$N$1),'Feat-Func-Development'!$AF$80:$EU$80)</f>
        <v>0</v>
      </c>
      <c r="V7" s="29">
        <f>LOOKUP(2,1/('Feat-Func-Development'!$AF$4:$EU$4&amp;'Feat-Func-Development'!$AF$5:$EU$5='aggregated FIP Data Prog4'!$A7&amp;'aggregated FIP Data Prog4'!$V$1),'Feat-Func-Development'!$AF$73:$EU$73)</f>
        <v>0</v>
      </c>
      <c r="W7" s="29">
        <f>LOOKUP(2,1/('Feat-Func-Development'!$AF$4:$EU$4&amp;'Feat-Func-Development'!$AF$5:$EU$5='aggregated FIP Data Prog4'!$A7&amp;'aggregated FIP Data Prog4'!$V$1),'Feat-Func-Development'!$AF$74:$EU$74)</f>
        <v>0</v>
      </c>
      <c r="X7" s="29">
        <f>LOOKUP(2,1/('Feat-Func-Development'!$AF$4:$EU$4&amp;'Feat-Func-Development'!$AF$5:$EU$5='aggregated FIP Data Prog4'!$A7&amp;'aggregated FIP Data Prog4'!$V$1),'Feat-Func-Development'!$AF$75:$EU$75)</f>
        <v>1</v>
      </c>
      <c r="Y7" s="29">
        <f>LOOKUP(2,1/('Feat-Func-Development'!$AF$4:$EU$4&amp;'Feat-Func-Development'!$AF$5:$EU$5='aggregated FIP Data Prog4'!$A7&amp;'aggregated FIP Data Prog4'!$V$1),'Feat-Func-Development'!$AF$76:$EU$76)</f>
        <v>3</v>
      </c>
      <c r="Z7" s="29">
        <f>LOOKUP(2,1/('Feat-Func-Development'!$AF$4:$EU$4&amp;'Feat-Func-Development'!$AF$5:$EU$5='aggregated FIP Data Prog4'!$A7&amp;'aggregated FIP Data Prog4'!$V$1),'Feat-Func-Development'!$AF$77:$EU$77)</f>
        <v>0</v>
      </c>
      <c r="AA7" s="29">
        <f>LOOKUP(2,1/('Feat-Func-Development'!$AF$4:$EU$4&amp;'Feat-Func-Development'!$AF$5:$EU$5='aggregated FIP Data Prog4'!$A7&amp;'aggregated FIP Data Prog4'!$V$1),'Feat-Func-Development'!$AF$78:$EU$78)</f>
        <v>0</v>
      </c>
      <c r="AB7" s="29">
        <f>LOOKUP(2,1/('Feat-Func-Development'!$AF$4:$EU$4&amp;'Feat-Func-Development'!$AF$5:$EU$5='aggregated FIP Data Prog4'!$A7&amp;'aggregated FIP Data Prog4'!$V$1),'Feat-Func-Development'!$AF$79:$EU$79)</f>
        <v>0</v>
      </c>
      <c r="AC7" s="29">
        <f>LOOKUP(2,1/('Feat-Func-Development'!$AF$4:$EU$4&amp;'Feat-Func-Development'!$AF$5:$EU$5='aggregated FIP Data Prog4'!$A7&amp;'aggregated FIP Data Prog4'!$V$1),'Feat-Func-Development'!$AF$80:$EU$80)</f>
        <v>0</v>
      </c>
    </row>
    <row r="8" spans="1:29">
      <c r="A8" s="43">
        <f t="shared" si="9"/>
        <v>121</v>
      </c>
      <c r="B8" s="44">
        <f>IF(C8="","",HLOOKUP(C8,'Configuration | Scaling'!$E$13:$Y$23,6,FALSE))</f>
        <v>92</v>
      </c>
      <c r="C8" s="29" t="str">
        <f>IF(COUNTIF(C$4:C7,LOOKUP(A8,'Configuration | Scaling'!$E$18:$Y$18,_GPDS__List))=0,LOOKUP(A8,'Configuration | Scaling'!$E$18:$Y$18,_GPDS__List),"")</f>
        <v>UPV0</v>
      </c>
      <c r="D8" s="29"/>
      <c r="E8" s="45">
        <f t="shared" si="0"/>
        <v>91</v>
      </c>
      <c r="F8" s="49">
        <f t="shared" si="1"/>
        <v>0</v>
      </c>
      <c r="G8" s="49">
        <f t="shared" si="2"/>
        <v>0</v>
      </c>
      <c r="H8" s="49">
        <f t="shared" si="3"/>
        <v>1</v>
      </c>
      <c r="I8" s="49">
        <f t="shared" si="4"/>
        <v>1</v>
      </c>
      <c r="J8" s="49">
        <f t="shared" si="5"/>
        <v>1</v>
      </c>
      <c r="K8" s="49">
        <f t="shared" si="6"/>
        <v>0</v>
      </c>
      <c r="L8" s="49">
        <f t="shared" si="7"/>
        <v>0</v>
      </c>
      <c r="M8" s="50">
        <f t="shared" si="8"/>
        <v>0</v>
      </c>
      <c r="N8" s="48">
        <f>LOOKUP(2,1/('Feat-Func-Development'!$AF$4:$EU$4&amp;'Feat-Func-Development'!$AF$5:$EU$5='aggregated FIP Data Prog4'!$A8&amp;'aggregated FIP Data Prog4'!$N$1),'Feat-Func-Development'!$AF$73:$EU$73)</f>
        <v>0</v>
      </c>
      <c r="O8" s="48">
        <f>LOOKUP(2,1/('Feat-Func-Development'!$AF$4:$EU$4&amp;'Feat-Func-Development'!$AF$5:$EU$5='aggregated FIP Data Prog4'!$A8&amp;'aggregated FIP Data Prog4'!$N$1),'Feat-Func-Development'!$AF$74:$EU$74)</f>
        <v>0</v>
      </c>
      <c r="P8" s="48">
        <f>LOOKUP(2,1/('Feat-Func-Development'!$AF$4:$EU$4&amp;'Feat-Func-Development'!$AF$5:$EU$5='aggregated FIP Data Prog4'!$A8&amp;'aggregated FIP Data Prog4'!$N$1),'Feat-Func-Development'!$AF$75:$EU$75)</f>
        <v>0</v>
      </c>
      <c r="Q8" s="48">
        <f>LOOKUP(2,1/('Feat-Func-Development'!$AF$4:$EU$4&amp;'Feat-Func-Development'!$AF$5:$EU$5='aggregated FIP Data Prog4'!$A8&amp;'aggregated FIP Data Prog4'!$N$1),'Feat-Func-Development'!$AF$76:$EU$76)</f>
        <v>0</v>
      </c>
      <c r="R8" s="48">
        <f>LOOKUP(2,1/('Feat-Func-Development'!$AF$4:$EU$4&amp;'Feat-Func-Development'!$AF$5:$EU$5='aggregated FIP Data Prog4'!$A8&amp;'aggregated FIP Data Prog4'!$N$1),'Feat-Func-Development'!$AF$77:$EU$77)</f>
        <v>4</v>
      </c>
      <c r="S8" s="48">
        <f>LOOKUP(2,1/('Feat-Func-Development'!$AF$4:$EU$4&amp;'Feat-Func-Development'!$AF$5:$EU$5='aggregated FIP Data Prog4'!$A8&amp;'aggregated FIP Data Prog4'!$N$1),'Feat-Func-Development'!$AF$78:$EU$78)</f>
        <v>0</v>
      </c>
      <c r="T8" s="48">
        <f>LOOKUP(2,1/('Feat-Func-Development'!$AF$4:$EU$4&amp;'Feat-Func-Development'!$AF$5:$EU$5='aggregated FIP Data Prog4'!$A8&amp;'aggregated FIP Data Prog4'!$N$1),'Feat-Func-Development'!$AF$79:$EU$79)</f>
        <v>0</v>
      </c>
      <c r="U8" s="48">
        <f>LOOKUP(2,1/('Feat-Func-Development'!$AF$4:$EU$4&amp;'Feat-Func-Development'!$AF$5:$EU$5='aggregated FIP Data Prog4'!$A8&amp;'aggregated FIP Data Prog4'!$N$1),'Feat-Func-Development'!$AF$80:$EU$80)</f>
        <v>0</v>
      </c>
      <c r="V8" s="29">
        <f>LOOKUP(2,1/('Feat-Func-Development'!$AF$4:$EU$4&amp;'Feat-Func-Development'!$AF$5:$EU$5='aggregated FIP Data Prog4'!$A8&amp;'aggregated FIP Data Prog4'!$V$1),'Feat-Func-Development'!$AF$73:$EU$73)</f>
        <v>0</v>
      </c>
      <c r="W8" s="29">
        <f>LOOKUP(2,1/('Feat-Func-Development'!$AF$4:$EU$4&amp;'Feat-Func-Development'!$AF$5:$EU$5='aggregated FIP Data Prog4'!$A8&amp;'aggregated FIP Data Prog4'!$V$1),'Feat-Func-Development'!$AF$74:$EU$74)</f>
        <v>0</v>
      </c>
      <c r="X8" s="29">
        <f>LOOKUP(2,1/('Feat-Func-Development'!$AF$4:$EU$4&amp;'Feat-Func-Development'!$AF$5:$EU$5='aggregated FIP Data Prog4'!$A8&amp;'aggregated FIP Data Prog4'!$V$1),'Feat-Func-Development'!$AF$75:$EU$75)</f>
        <v>1</v>
      </c>
      <c r="Y8" s="29">
        <f>LOOKUP(2,1/('Feat-Func-Development'!$AF$4:$EU$4&amp;'Feat-Func-Development'!$AF$5:$EU$5='aggregated FIP Data Prog4'!$A8&amp;'aggregated FIP Data Prog4'!$V$1),'Feat-Func-Development'!$AF$76:$EU$76)</f>
        <v>3</v>
      </c>
      <c r="Z8" s="29">
        <f>LOOKUP(2,1/('Feat-Func-Development'!$AF$4:$EU$4&amp;'Feat-Func-Development'!$AF$5:$EU$5='aggregated FIP Data Prog4'!$A8&amp;'aggregated FIP Data Prog4'!$V$1),'Feat-Func-Development'!$AF$77:$EU$77)</f>
        <v>0</v>
      </c>
      <c r="AA8" s="29">
        <f>LOOKUP(2,1/('Feat-Func-Development'!$AF$4:$EU$4&amp;'Feat-Func-Development'!$AF$5:$EU$5='aggregated FIP Data Prog4'!$A8&amp;'aggregated FIP Data Prog4'!$V$1),'Feat-Func-Development'!$AF$78:$EU$78)</f>
        <v>0</v>
      </c>
      <c r="AB8" s="29">
        <f>LOOKUP(2,1/('Feat-Func-Development'!$AF$4:$EU$4&amp;'Feat-Func-Development'!$AF$5:$EU$5='aggregated FIP Data Prog4'!$A8&amp;'aggregated FIP Data Prog4'!$V$1),'Feat-Func-Development'!$AF$79:$EU$79)</f>
        <v>0</v>
      </c>
      <c r="AC8" s="29">
        <f>LOOKUP(2,1/('Feat-Func-Development'!$AF$4:$EU$4&amp;'Feat-Func-Development'!$AF$5:$EU$5='aggregated FIP Data Prog4'!$A8&amp;'aggregated FIP Data Prog4'!$V$1),'Feat-Func-Development'!$AF$80:$EU$80)</f>
        <v>0</v>
      </c>
    </row>
    <row r="9" spans="1:29">
      <c r="A9" s="43">
        <f t="shared" si="9"/>
        <v>152</v>
      </c>
      <c r="B9" s="44">
        <f>IF(C9="","",HLOOKUP(C9,'Configuration | Scaling'!$E$13:$Y$23,6,FALSE))</f>
        <v>122</v>
      </c>
      <c r="C9" s="29" t="str">
        <f>IF(COUNTIF(C$4:C8,LOOKUP(A9,'Configuration | Scaling'!$E$18:$Y$18,_GPDS__List))=0,LOOKUP(A9,'Configuration | Scaling'!$E$18:$Y$18,_GPDS__List),"")</f>
        <v>UPV1</v>
      </c>
      <c r="D9" s="29"/>
      <c r="E9" s="45">
        <f t="shared" si="0"/>
        <v>121</v>
      </c>
      <c r="F9" s="49">
        <f t="shared" si="1"/>
        <v>0</v>
      </c>
      <c r="G9" s="49">
        <f t="shared" si="2"/>
        <v>0</v>
      </c>
      <c r="H9" s="49">
        <f t="shared" si="3"/>
        <v>1</v>
      </c>
      <c r="I9" s="49">
        <f t="shared" si="4"/>
        <v>1</v>
      </c>
      <c r="J9" s="49">
        <f t="shared" si="5"/>
        <v>1</v>
      </c>
      <c r="K9" s="49">
        <f t="shared" si="6"/>
        <v>0</v>
      </c>
      <c r="L9" s="49">
        <f t="shared" si="7"/>
        <v>0</v>
      </c>
      <c r="M9" s="50">
        <f t="shared" si="8"/>
        <v>0</v>
      </c>
      <c r="N9" s="48">
        <f>LOOKUP(2,1/('Feat-Func-Development'!$AF$4:$EU$4&amp;'Feat-Func-Development'!$AF$5:$EU$5='aggregated FIP Data Prog4'!$A9&amp;'aggregated FIP Data Prog4'!$N$1),'Feat-Func-Development'!$AF$73:$EU$73)</f>
        <v>0</v>
      </c>
      <c r="O9" s="48">
        <f>LOOKUP(2,1/('Feat-Func-Development'!$AF$4:$EU$4&amp;'Feat-Func-Development'!$AF$5:$EU$5='aggregated FIP Data Prog4'!$A9&amp;'aggregated FIP Data Prog4'!$N$1),'Feat-Func-Development'!$AF$74:$EU$74)</f>
        <v>0</v>
      </c>
      <c r="P9" s="48">
        <f>LOOKUP(2,1/('Feat-Func-Development'!$AF$4:$EU$4&amp;'Feat-Func-Development'!$AF$5:$EU$5='aggregated FIP Data Prog4'!$A9&amp;'aggregated FIP Data Prog4'!$N$1),'Feat-Func-Development'!$AF$75:$EU$75)</f>
        <v>0</v>
      </c>
      <c r="Q9" s="48">
        <f>LOOKUP(2,1/('Feat-Func-Development'!$AF$4:$EU$4&amp;'Feat-Func-Development'!$AF$5:$EU$5='aggregated FIP Data Prog4'!$A9&amp;'aggregated FIP Data Prog4'!$N$1),'Feat-Func-Development'!$AF$76:$EU$76)</f>
        <v>0</v>
      </c>
      <c r="R9" s="48">
        <f>LOOKUP(2,1/('Feat-Func-Development'!$AF$4:$EU$4&amp;'Feat-Func-Development'!$AF$5:$EU$5='aggregated FIP Data Prog4'!$A9&amp;'aggregated FIP Data Prog4'!$N$1),'Feat-Func-Development'!$AF$77:$EU$77)</f>
        <v>4</v>
      </c>
      <c r="S9" s="48">
        <f>LOOKUP(2,1/('Feat-Func-Development'!$AF$4:$EU$4&amp;'Feat-Func-Development'!$AF$5:$EU$5='aggregated FIP Data Prog4'!$A9&amp;'aggregated FIP Data Prog4'!$N$1),'Feat-Func-Development'!$AF$78:$EU$78)</f>
        <v>0</v>
      </c>
      <c r="T9" s="48">
        <f>LOOKUP(2,1/('Feat-Func-Development'!$AF$4:$EU$4&amp;'Feat-Func-Development'!$AF$5:$EU$5='aggregated FIP Data Prog4'!$A9&amp;'aggregated FIP Data Prog4'!$N$1),'Feat-Func-Development'!$AF$79:$EU$79)</f>
        <v>0</v>
      </c>
      <c r="U9" s="48">
        <f>LOOKUP(2,1/('Feat-Func-Development'!$AF$4:$EU$4&amp;'Feat-Func-Development'!$AF$5:$EU$5='aggregated FIP Data Prog4'!$A9&amp;'aggregated FIP Data Prog4'!$N$1),'Feat-Func-Development'!$AF$80:$EU$80)</f>
        <v>0</v>
      </c>
      <c r="V9" s="29">
        <f>LOOKUP(2,1/('Feat-Func-Development'!$AF$4:$EU$4&amp;'Feat-Func-Development'!$AF$5:$EU$5='aggregated FIP Data Prog4'!$A9&amp;'aggregated FIP Data Prog4'!$V$1),'Feat-Func-Development'!$AF$73:$EU$73)</f>
        <v>0</v>
      </c>
      <c r="W9" s="29">
        <f>LOOKUP(2,1/('Feat-Func-Development'!$AF$4:$EU$4&amp;'Feat-Func-Development'!$AF$5:$EU$5='aggregated FIP Data Prog4'!$A9&amp;'aggregated FIP Data Prog4'!$V$1),'Feat-Func-Development'!$AF$74:$EU$74)</f>
        <v>0</v>
      </c>
      <c r="X9" s="29">
        <f>LOOKUP(2,1/('Feat-Func-Development'!$AF$4:$EU$4&amp;'Feat-Func-Development'!$AF$5:$EU$5='aggregated FIP Data Prog4'!$A9&amp;'aggregated FIP Data Prog4'!$V$1),'Feat-Func-Development'!$AF$75:$EU$75)</f>
        <v>1</v>
      </c>
      <c r="Y9" s="29">
        <f>LOOKUP(2,1/('Feat-Func-Development'!$AF$4:$EU$4&amp;'Feat-Func-Development'!$AF$5:$EU$5='aggregated FIP Data Prog4'!$A9&amp;'aggregated FIP Data Prog4'!$V$1),'Feat-Func-Development'!$AF$76:$EU$76)</f>
        <v>3</v>
      </c>
      <c r="Z9" s="29">
        <f>LOOKUP(2,1/('Feat-Func-Development'!$AF$4:$EU$4&amp;'Feat-Func-Development'!$AF$5:$EU$5='aggregated FIP Data Prog4'!$A9&amp;'aggregated FIP Data Prog4'!$V$1),'Feat-Func-Development'!$AF$77:$EU$77)</f>
        <v>0</v>
      </c>
      <c r="AA9" s="29">
        <f>LOOKUP(2,1/('Feat-Func-Development'!$AF$4:$EU$4&amp;'Feat-Func-Development'!$AF$5:$EU$5='aggregated FIP Data Prog4'!$A9&amp;'aggregated FIP Data Prog4'!$V$1),'Feat-Func-Development'!$AF$78:$EU$78)</f>
        <v>0</v>
      </c>
      <c r="AB9" s="29">
        <f>LOOKUP(2,1/('Feat-Func-Development'!$AF$4:$EU$4&amp;'Feat-Func-Development'!$AF$5:$EU$5='aggregated FIP Data Prog4'!$A9&amp;'aggregated FIP Data Prog4'!$V$1),'Feat-Func-Development'!$AF$79:$EU$79)</f>
        <v>0</v>
      </c>
      <c r="AC9" s="29">
        <f>LOOKUP(2,1/('Feat-Func-Development'!$AF$4:$EU$4&amp;'Feat-Func-Development'!$AF$5:$EU$5='aggregated FIP Data Prog4'!$A9&amp;'aggregated FIP Data Prog4'!$V$1),'Feat-Func-Development'!$AF$80:$EU$80)</f>
        <v>0</v>
      </c>
    </row>
    <row r="10" spans="1:29">
      <c r="A10" s="43">
        <f t="shared" si="9"/>
        <v>182</v>
      </c>
      <c r="B10" s="44" t="str">
        <f>IF(C10="","",HLOOKUP(C10,'Configuration | Scaling'!$E$13:$Y$23,6,FALSE))</f>
        <v/>
      </c>
      <c r="C10" s="29" t="str">
        <f>IF(COUNTIF(C$4:C9,LOOKUP(A10,'Configuration | Scaling'!$E$18:$Y$18,_GPDS__List))=0,LOOKUP(A10,'Configuration | Scaling'!$E$18:$Y$18,_GPDS__List),"")</f>
        <v/>
      </c>
      <c r="D10" s="29"/>
      <c r="E10" s="45">
        <f t="shared" si="0"/>
        <v>181</v>
      </c>
      <c r="F10" s="49">
        <f t="shared" si="1"/>
        <v>0</v>
      </c>
      <c r="G10" s="49">
        <f t="shared" si="2"/>
        <v>0</v>
      </c>
      <c r="H10" s="49">
        <f t="shared" si="3"/>
        <v>1</v>
      </c>
      <c r="I10" s="49">
        <f t="shared" si="4"/>
        <v>1</v>
      </c>
      <c r="J10" s="49">
        <f t="shared" si="5"/>
        <v>1</v>
      </c>
      <c r="K10" s="49">
        <f t="shared" si="6"/>
        <v>0</v>
      </c>
      <c r="L10" s="49">
        <f t="shared" si="7"/>
        <v>0</v>
      </c>
      <c r="M10" s="50">
        <f t="shared" si="8"/>
        <v>0</v>
      </c>
      <c r="N10" s="48">
        <f>LOOKUP(2,1/('Feat-Func-Development'!$AF$4:$EU$4&amp;'Feat-Func-Development'!$AF$5:$EU$5='aggregated FIP Data Prog4'!$A10&amp;'aggregated FIP Data Prog4'!$N$1),'Feat-Func-Development'!$AF$73:$EU$73)</f>
        <v>0</v>
      </c>
      <c r="O10" s="48">
        <f>LOOKUP(2,1/('Feat-Func-Development'!$AF$4:$EU$4&amp;'Feat-Func-Development'!$AF$5:$EU$5='aggregated FIP Data Prog4'!$A10&amp;'aggregated FIP Data Prog4'!$N$1),'Feat-Func-Development'!$AF$74:$EU$74)</f>
        <v>0</v>
      </c>
      <c r="P10" s="48">
        <f>LOOKUP(2,1/('Feat-Func-Development'!$AF$4:$EU$4&amp;'Feat-Func-Development'!$AF$5:$EU$5='aggregated FIP Data Prog4'!$A10&amp;'aggregated FIP Data Prog4'!$N$1),'Feat-Func-Development'!$AF$75:$EU$75)</f>
        <v>0</v>
      </c>
      <c r="Q10" s="48">
        <f>LOOKUP(2,1/('Feat-Func-Development'!$AF$4:$EU$4&amp;'Feat-Func-Development'!$AF$5:$EU$5='aggregated FIP Data Prog4'!$A10&amp;'aggregated FIP Data Prog4'!$N$1),'Feat-Func-Development'!$AF$76:$EU$76)</f>
        <v>0</v>
      </c>
      <c r="R10" s="48">
        <f>LOOKUP(2,1/('Feat-Func-Development'!$AF$4:$EU$4&amp;'Feat-Func-Development'!$AF$5:$EU$5='aggregated FIP Data Prog4'!$A10&amp;'aggregated FIP Data Prog4'!$N$1),'Feat-Func-Development'!$AF$77:$EU$77)</f>
        <v>4</v>
      </c>
      <c r="S10" s="48">
        <f>LOOKUP(2,1/('Feat-Func-Development'!$AF$4:$EU$4&amp;'Feat-Func-Development'!$AF$5:$EU$5='aggregated FIP Data Prog4'!$A10&amp;'aggregated FIP Data Prog4'!$N$1),'Feat-Func-Development'!$AF$78:$EU$78)</f>
        <v>0</v>
      </c>
      <c r="T10" s="48">
        <f>LOOKUP(2,1/('Feat-Func-Development'!$AF$4:$EU$4&amp;'Feat-Func-Development'!$AF$5:$EU$5='aggregated FIP Data Prog4'!$A10&amp;'aggregated FIP Data Prog4'!$N$1),'Feat-Func-Development'!$AF$79:$EU$79)</f>
        <v>0</v>
      </c>
      <c r="U10" s="48">
        <f>LOOKUP(2,1/('Feat-Func-Development'!$AF$4:$EU$4&amp;'Feat-Func-Development'!$AF$5:$EU$5='aggregated FIP Data Prog4'!$A10&amp;'aggregated FIP Data Prog4'!$N$1),'Feat-Func-Development'!$AF$80:$EU$80)</f>
        <v>0</v>
      </c>
      <c r="V10" s="29">
        <f>LOOKUP(2,1/('Feat-Func-Development'!$AF$4:$EU$4&amp;'Feat-Func-Development'!$AF$5:$EU$5='aggregated FIP Data Prog4'!$A10&amp;'aggregated FIP Data Prog4'!$V$1),'Feat-Func-Development'!$AF$73:$EU$73)</f>
        <v>0</v>
      </c>
      <c r="W10" s="29">
        <f>LOOKUP(2,1/('Feat-Func-Development'!$AF$4:$EU$4&amp;'Feat-Func-Development'!$AF$5:$EU$5='aggregated FIP Data Prog4'!$A10&amp;'aggregated FIP Data Prog4'!$V$1),'Feat-Func-Development'!$AF$74:$EU$74)</f>
        <v>0</v>
      </c>
      <c r="X10" s="29">
        <f>LOOKUP(2,1/('Feat-Func-Development'!$AF$4:$EU$4&amp;'Feat-Func-Development'!$AF$5:$EU$5='aggregated FIP Data Prog4'!$A10&amp;'aggregated FIP Data Prog4'!$V$1),'Feat-Func-Development'!$AF$75:$EU$75)</f>
        <v>1</v>
      </c>
      <c r="Y10" s="29">
        <f>LOOKUP(2,1/('Feat-Func-Development'!$AF$4:$EU$4&amp;'Feat-Func-Development'!$AF$5:$EU$5='aggregated FIP Data Prog4'!$A10&amp;'aggregated FIP Data Prog4'!$V$1),'Feat-Func-Development'!$AF$76:$EU$76)</f>
        <v>3</v>
      </c>
      <c r="Z10" s="29">
        <f>LOOKUP(2,1/('Feat-Func-Development'!$AF$4:$EU$4&amp;'Feat-Func-Development'!$AF$5:$EU$5='aggregated FIP Data Prog4'!$A10&amp;'aggregated FIP Data Prog4'!$V$1),'Feat-Func-Development'!$AF$77:$EU$77)</f>
        <v>0</v>
      </c>
      <c r="AA10" s="29">
        <f>LOOKUP(2,1/('Feat-Func-Development'!$AF$4:$EU$4&amp;'Feat-Func-Development'!$AF$5:$EU$5='aggregated FIP Data Prog4'!$A10&amp;'aggregated FIP Data Prog4'!$V$1),'Feat-Func-Development'!$AF$78:$EU$78)</f>
        <v>0</v>
      </c>
      <c r="AB10" s="29">
        <f>LOOKUP(2,1/('Feat-Func-Development'!$AF$4:$EU$4&amp;'Feat-Func-Development'!$AF$5:$EU$5='aggregated FIP Data Prog4'!$A10&amp;'aggregated FIP Data Prog4'!$V$1),'Feat-Func-Development'!$AF$79:$EU$79)</f>
        <v>0</v>
      </c>
      <c r="AC10" s="29">
        <f>LOOKUP(2,1/('Feat-Func-Development'!$AF$4:$EU$4&amp;'Feat-Func-Development'!$AF$5:$EU$5='aggregated FIP Data Prog4'!$A10&amp;'aggregated FIP Data Prog4'!$V$1),'Feat-Func-Development'!$AF$80:$EU$80)</f>
        <v>0</v>
      </c>
    </row>
    <row r="11" spans="1:29">
      <c r="A11" s="43">
        <f t="shared" si="9"/>
        <v>213</v>
      </c>
      <c r="B11" s="44" t="str">
        <f>IF(C11="","",HLOOKUP(C11,'Configuration | Scaling'!$E$13:$Y$23,6,FALSE))</f>
        <v/>
      </c>
      <c r="C11" s="29" t="str">
        <f>IF(COUNTIF(C$4:C10,LOOKUP(A11,'Configuration | Scaling'!$E$18:$Y$18,_GPDS__List))=0,LOOKUP(A11,'Configuration | Scaling'!$E$18:$Y$18,_GPDS__List),"")</f>
        <v/>
      </c>
      <c r="D11" s="29"/>
      <c r="E11" s="45">
        <f t="shared" si="0"/>
        <v>212</v>
      </c>
      <c r="F11" s="49">
        <f t="shared" si="1"/>
        <v>0</v>
      </c>
      <c r="G11" s="49">
        <f t="shared" si="2"/>
        <v>0</v>
      </c>
      <c r="H11" s="49">
        <f t="shared" si="3"/>
        <v>1</v>
      </c>
      <c r="I11" s="49">
        <f t="shared" si="4"/>
        <v>1</v>
      </c>
      <c r="J11" s="49">
        <f t="shared" si="5"/>
        <v>1</v>
      </c>
      <c r="K11" s="49">
        <f t="shared" si="6"/>
        <v>0</v>
      </c>
      <c r="L11" s="49">
        <f t="shared" si="7"/>
        <v>0</v>
      </c>
      <c r="M11" s="50">
        <f t="shared" si="8"/>
        <v>0</v>
      </c>
      <c r="N11" s="48">
        <f>LOOKUP(2,1/('Feat-Func-Development'!$AF$4:$EU$4&amp;'Feat-Func-Development'!$AF$5:$EU$5='aggregated FIP Data Prog4'!$A11&amp;'aggregated FIP Data Prog4'!$N$1),'Feat-Func-Development'!$AF$73:$EU$73)</f>
        <v>0</v>
      </c>
      <c r="O11" s="48">
        <f>LOOKUP(2,1/('Feat-Func-Development'!$AF$4:$EU$4&amp;'Feat-Func-Development'!$AF$5:$EU$5='aggregated FIP Data Prog4'!$A11&amp;'aggregated FIP Data Prog4'!$N$1),'Feat-Func-Development'!$AF$74:$EU$74)</f>
        <v>0</v>
      </c>
      <c r="P11" s="48">
        <f>LOOKUP(2,1/('Feat-Func-Development'!$AF$4:$EU$4&amp;'Feat-Func-Development'!$AF$5:$EU$5='aggregated FIP Data Prog4'!$A11&amp;'aggregated FIP Data Prog4'!$N$1),'Feat-Func-Development'!$AF$75:$EU$75)</f>
        <v>0</v>
      </c>
      <c r="Q11" s="48">
        <f>LOOKUP(2,1/('Feat-Func-Development'!$AF$4:$EU$4&amp;'Feat-Func-Development'!$AF$5:$EU$5='aggregated FIP Data Prog4'!$A11&amp;'aggregated FIP Data Prog4'!$N$1),'Feat-Func-Development'!$AF$76:$EU$76)</f>
        <v>0</v>
      </c>
      <c r="R11" s="48">
        <f>LOOKUP(2,1/('Feat-Func-Development'!$AF$4:$EU$4&amp;'Feat-Func-Development'!$AF$5:$EU$5='aggregated FIP Data Prog4'!$A11&amp;'aggregated FIP Data Prog4'!$N$1),'Feat-Func-Development'!$AF$77:$EU$77)</f>
        <v>4</v>
      </c>
      <c r="S11" s="48">
        <f>LOOKUP(2,1/('Feat-Func-Development'!$AF$4:$EU$4&amp;'Feat-Func-Development'!$AF$5:$EU$5='aggregated FIP Data Prog4'!$A11&amp;'aggregated FIP Data Prog4'!$N$1),'Feat-Func-Development'!$AF$78:$EU$78)</f>
        <v>0</v>
      </c>
      <c r="T11" s="48">
        <f>LOOKUP(2,1/('Feat-Func-Development'!$AF$4:$EU$4&amp;'Feat-Func-Development'!$AF$5:$EU$5='aggregated FIP Data Prog4'!$A11&amp;'aggregated FIP Data Prog4'!$N$1),'Feat-Func-Development'!$AF$79:$EU$79)</f>
        <v>0</v>
      </c>
      <c r="U11" s="48">
        <f>LOOKUP(2,1/('Feat-Func-Development'!$AF$4:$EU$4&amp;'Feat-Func-Development'!$AF$5:$EU$5='aggregated FIP Data Prog4'!$A11&amp;'aggregated FIP Data Prog4'!$N$1),'Feat-Func-Development'!$AF$80:$EU$80)</f>
        <v>0</v>
      </c>
      <c r="V11" s="29">
        <f>LOOKUP(2,1/('Feat-Func-Development'!$AF$4:$EU$4&amp;'Feat-Func-Development'!$AF$5:$EU$5='aggregated FIP Data Prog4'!$A11&amp;'aggregated FIP Data Prog4'!$V$1),'Feat-Func-Development'!$AF$73:$EU$73)</f>
        <v>0</v>
      </c>
      <c r="W11" s="29">
        <f>LOOKUP(2,1/('Feat-Func-Development'!$AF$4:$EU$4&amp;'Feat-Func-Development'!$AF$5:$EU$5='aggregated FIP Data Prog4'!$A11&amp;'aggregated FIP Data Prog4'!$V$1),'Feat-Func-Development'!$AF$74:$EU$74)</f>
        <v>0</v>
      </c>
      <c r="X11" s="29">
        <f>LOOKUP(2,1/('Feat-Func-Development'!$AF$4:$EU$4&amp;'Feat-Func-Development'!$AF$5:$EU$5='aggregated FIP Data Prog4'!$A11&amp;'aggregated FIP Data Prog4'!$V$1),'Feat-Func-Development'!$AF$75:$EU$75)</f>
        <v>1</v>
      </c>
      <c r="Y11" s="29">
        <f>LOOKUP(2,1/('Feat-Func-Development'!$AF$4:$EU$4&amp;'Feat-Func-Development'!$AF$5:$EU$5='aggregated FIP Data Prog4'!$A11&amp;'aggregated FIP Data Prog4'!$V$1),'Feat-Func-Development'!$AF$76:$EU$76)</f>
        <v>3</v>
      </c>
      <c r="Z11" s="29">
        <f>LOOKUP(2,1/('Feat-Func-Development'!$AF$4:$EU$4&amp;'Feat-Func-Development'!$AF$5:$EU$5='aggregated FIP Data Prog4'!$A11&amp;'aggregated FIP Data Prog4'!$V$1),'Feat-Func-Development'!$AF$77:$EU$77)</f>
        <v>0</v>
      </c>
      <c r="AA11" s="29">
        <f>LOOKUP(2,1/('Feat-Func-Development'!$AF$4:$EU$4&amp;'Feat-Func-Development'!$AF$5:$EU$5='aggregated FIP Data Prog4'!$A11&amp;'aggregated FIP Data Prog4'!$V$1),'Feat-Func-Development'!$AF$78:$EU$78)</f>
        <v>0</v>
      </c>
      <c r="AB11" s="29">
        <f>LOOKUP(2,1/('Feat-Func-Development'!$AF$4:$EU$4&amp;'Feat-Func-Development'!$AF$5:$EU$5='aggregated FIP Data Prog4'!$A11&amp;'aggregated FIP Data Prog4'!$V$1),'Feat-Func-Development'!$AF$79:$EU$79)</f>
        <v>0</v>
      </c>
      <c r="AC11" s="29">
        <f>LOOKUP(2,1/('Feat-Func-Development'!$AF$4:$EU$4&amp;'Feat-Func-Development'!$AF$5:$EU$5='aggregated FIP Data Prog4'!$A11&amp;'aggregated FIP Data Prog4'!$V$1),'Feat-Func-Development'!$AF$80:$EU$80)</f>
        <v>0</v>
      </c>
    </row>
    <row r="12" spans="1:29">
      <c r="A12" s="43">
        <f t="shared" si="9"/>
        <v>244</v>
      </c>
      <c r="B12" s="44" t="str">
        <f>IF(C12="","",HLOOKUP(C12,'Configuration | Scaling'!$E$13:$Y$23,6,FALSE))</f>
        <v/>
      </c>
      <c r="C12" s="29" t="str">
        <f>IF(COUNTIF(C$4:C11,LOOKUP(A12,'Configuration | Scaling'!$E$18:$Y$18,_GPDS__List))=0,LOOKUP(A12,'Configuration | Scaling'!$E$18:$Y$18,_GPDS__List),"")</f>
        <v/>
      </c>
      <c r="D12" s="29"/>
      <c r="E12" s="45">
        <f t="shared" si="0"/>
        <v>243</v>
      </c>
      <c r="F12" s="49">
        <f t="shared" si="1"/>
        <v>0</v>
      </c>
      <c r="G12" s="49">
        <f t="shared" si="2"/>
        <v>0</v>
      </c>
      <c r="H12" s="49">
        <f t="shared" si="3"/>
        <v>1</v>
      </c>
      <c r="I12" s="49">
        <f t="shared" si="4"/>
        <v>1</v>
      </c>
      <c r="J12" s="49">
        <f t="shared" si="5"/>
        <v>1</v>
      </c>
      <c r="K12" s="49">
        <f t="shared" si="6"/>
        <v>0</v>
      </c>
      <c r="L12" s="49">
        <f t="shared" si="7"/>
        <v>0</v>
      </c>
      <c r="M12" s="50">
        <f t="shared" si="8"/>
        <v>0</v>
      </c>
      <c r="N12" s="48">
        <f>LOOKUP(2,1/('Feat-Func-Development'!$AF$4:$EU$4&amp;'Feat-Func-Development'!$AF$5:$EU$5='aggregated FIP Data Prog4'!$A12&amp;'aggregated FIP Data Prog4'!$N$1),'Feat-Func-Development'!$AF$73:$EU$73)</f>
        <v>0</v>
      </c>
      <c r="O12" s="48">
        <f>LOOKUP(2,1/('Feat-Func-Development'!$AF$4:$EU$4&amp;'Feat-Func-Development'!$AF$5:$EU$5='aggregated FIP Data Prog4'!$A12&amp;'aggregated FIP Data Prog4'!$N$1),'Feat-Func-Development'!$AF$74:$EU$74)</f>
        <v>0</v>
      </c>
      <c r="P12" s="48">
        <f>LOOKUP(2,1/('Feat-Func-Development'!$AF$4:$EU$4&amp;'Feat-Func-Development'!$AF$5:$EU$5='aggregated FIP Data Prog4'!$A12&amp;'aggregated FIP Data Prog4'!$N$1),'Feat-Func-Development'!$AF$75:$EU$75)</f>
        <v>0</v>
      </c>
      <c r="Q12" s="48">
        <f>LOOKUP(2,1/('Feat-Func-Development'!$AF$4:$EU$4&amp;'Feat-Func-Development'!$AF$5:$EU$5='aggregated FIP Data Prog4'!$A12&amp;'aggregated FIP Data Prog4'!$N$1),'Feat-Func-Development'!$AF$76:$EU$76)</f>
        <v>0</v>
      </c>
      <c r="R12" s="48">
        <f>LOOKUP(2,1/('Feat-Func-Development'!$AF$4:$EU$4&amp;'Feat-Func-Development'!$AF$5:$EU$5='aggregated FIP Data Prog4'!$A12&amp;'aggregated FIP Data Prog4'!$N$1),'Feat-Func-Development'!$AF$77:$EU$77)</f>
        <v>4</v>
      </c>
      <c r="S12" s="48">
        <f>LOOKUP(2,1/('Feat-Func-Development'!$AF$4:$EU$4&amp;'Feat-Func-Development'!$AF$5:$EU$5='aggregated FIP Data Prog4'!$A12&amp;'aggregated FIP Data Prog4'!$N$1),'Feat-Func-Development'!$AF$78:$EU$78)</f>
        <v>0</v>
      </c>
      <c r="T12" s="48">
        <f>LOOKUP(2,1/('Feat-Func-Development'!$AF$4:$EU$4&amp;'Feat-Func-Development'!$AF$5:$EU$5='aggregated FIP Data Prog4'!$A12&amp;'aggregated FIP Data Prog4'!$N$1),'Feat-Func-Development'!$AF$79:$EU$79)</f>
        <v>0</v>
      </c>
      <c r="U12" s="48">
        <f>LOOKUP(2,1/('Feat-Func-Development'!$AF$4:$EU$4&amp;'Feat-Func-Development'!$AF$5:$EU$5='aggregated FIP Data Prog4'!$A12&amp;'aggregated FIP Data Prog4'!$N$1),'Feat-Func-Development'!$AF$80:$EU$80)</f>
        <v>0</v>
      </c>
      <c r="V12" s="29">
        <f>LOOKUP(2,1/('Feat-Func-Development'!$AF$4:$EU$4&amp;'Feat-Func-Development'!$AF$5:$EU$5='aggregated FIP Data Prog4'!$A12&amp;'aggregated FIP Data Prog4'!$V$1),'Feat-Func-Development'!$AF$73:$EU$73)</f>
        <v>0</v>
      </c>
      <c r="W12" s="29">
        <f>LOOKUP(2,1/('Feat-Func-Development'!$AF$4:$EU$4&amp;'Feat-Func-Development'!$AF$5:$EU$5='aggregated FIP Data Prog4'!$A12&amp;'aggregated FIP Data Prog4'!$V$1),'Feat-Func-Development'!$AF$74:$EU$74)</f>
        <v>0</v>
      </c>
      <c r="X12" s="29">
        <f>LOOKUP(2,1/('Feat-Func-Development'!$AF$4:$EU$4&amp;'Feat-Func-Development'!$AF$5:$EU$5='aggregated FIP Data Prog4'!$A12&amp;'aggregated FIP Data Prog4'!$V$1),'Feat-Func-Development'!$AF$75:$EU$75)</f>
        <v>1</v>
      </c>
      <c r="Y12" s="29">
        <f>LOOKUP(2,1/('Feat-Func-Development'!$AF$4:$EU$4&amp;'Feat-Func-Development'!$AF$5:$EU$5='aggregated FIP Data Prog4'!$A12&amp;'aggregated FIP Data Prog4'!$V$1),'Feat-Func-Development'!$AF$76:$EU$76)</f>
        <v>3</v>
      </c>
      <c r="Z12" s="29">
        <f>LOOKUP(2,1/('Feat-Func-Development'!$AF$4:$EU$4&amp;'Feat-Func-Development'!$AF$5:$EU$5='aggregated FIP Data Prog4'!$A12&amp;'aggregated FIP Data Prog4'!$V$1),'Feat-Func-Development'!$AF$77:$EU$77)</f>
        <v>0</v>
      </c>
      <c r="AA12" s="29">
        <f>LOOKUP(2,1/('Feat-Func-Development'!$AF$4:$EU$4&amp;'Feat-Func-Development'!$AF$5:$EU$5='aggregated FIP Data Prog4'!$A12&amp;'aggregated FIP Data Prog4'!$V$1),'Feat-Func-Development'!$AF$78:$EU$78)</f>
        <v>0</v>
      </c>
      <c r="AB12" s="29">
        <f>LOOKUP(2,1/('Feat-Func-Development'!$AF$4:$EU$4&amp;'Feat-Func-Development'!$AF$5:$EU$5='aggregated FIP Data Prog4'!$A12&amp;'aggregated FIP Data Prog4'!$V$1),'Feat-Func-Development'!$AF$79:$EU$79)</f>
        <v>0</v>
      </c>
      <c r="AC12" s="29">
        <f>LOOKUP(2,1/('Feat-Func-Development'!$AF$4:$EU$4&amp;'Feat-Func-Development'!$AF$5:$EU$5='aggregated FIP Data Prog4'!$A12&amp;'aggregated FIP Data Prog4'!$V$1),'Feat-Func-Development'!$AF$80:$EU$80)</f>
        <v>0</v>
      </c>
    </row>
    <row r="13" spans="1:29">
      <c r="A13" s="43">
        <f t="shared" si="9"/>
        <v>274</v>
      </c>
      <c r="B13" s="44">
        <f>IF(C13="","",HLOOKUP(C13,'Configuration | Scaling'!$E$13:$Y$23,6,FALSE))</f>
        <v>245</v>
      </c>
      <c r="C13" s="29" t="str">
        <f>IF(COUNTIF(C$4:C12,LOOKUP(A13,'Configuration | Scaling'!$E$18:$Y$18,_GPDS__List))=0,LOOKUP(A13,'Configuration | Scaling'!$E$18:$Y$18,_GPDS__List),"")</f>
        <v>M-1</v>
      </c>
      <c r="D13" s="29"/>
      <c r="E13" s="45">
        <f t="shared" si="0"/>
        <v>244</v>
      </c>
      <c r="F13" s="49">
        <f t="shared" si="1"/>
        <v>0.5</v>
      </c>
      <c r="G13" s="49">
        <f t="shared" si="2"/>
        <v>0</v>
      </c>
      <c r="H13" s="49">
        <f t="shared" si="3"/>
        <v>1</v>
      </c>
      <c r="I13" s="49">
        <f t="shared" si="4"/>
        <v>1</v>
      </c>
      <c r="J13" s="49">
        <f t="shared" si="5"/>
        <v>1</v>
      </c>
      <c r="K13" s="49">
        <f t="shared" si="6"/>
        <v>0</v>
      </c>
      <c r="L13" s="49">
        <f t="shared" si="7"/>
        <v>0</v>
      </c>
      <c r="M13" s="50">
        <f t="shared" si="8"/>
        <v>0</v>
      </c>
      <c r="N13" s="48">
        <f>LOOKUP(2,1/('Feat-Func-Development'!$AF$4:$EU$4&amp;'Feat-Func-Development'!$AF$5:$EU$5='aggregated FIP Data Prog4'!$A13&amp;'aggregated FIP Data Prog4'!$N$1),'Feat-Func-Development'!$AF$73:$EU$73)</f>
        <v>0</v>
      </c>
      <c r="O13" s="48">
        <f>LOOKUP(2,1/('Feat-Func-Development'!$AF$4:$EU$4&amp;'Feat-Func-Development'!$AF$5:$EU$5='aggregated FIP Data Prog4'!$A13&amp;'aggregated FIP Data Prog4'!$N$1),'Feat-Func-Development'!$AF$74:$EU$74)</f>
        <v>0</v>
      </c>
      <c r="P13" s="48">
        <f>LOOKUP(2,1/('Feat-Func-Development'!$AF$4:$EU$4&amp;'Feat-Func-Development'!$AF$5:$EU$5='aggregated FIP Data Prog4'!$A13&amp;'aggregated FIP Data Prog4'!$N$1),'Feat-Func-Development'!$AF$75:$EU$75)</f>
        <v>0</v>
      </c>
      <c r="Q13" s="48">
        <f>LOOKUP(2,1/('Feat-Func-Development'!$AF$4:$EU$4&amp;'Feat-Func-Development'!$AF$5:$EU$5='aggregated FIP Data Prog4'!$A13&amp;'aggregated FIP Data Prog4'!$N$1),'Feat-Func-Development'!$AF$76:$EU$76)</f>
        <v>0</v>
      </c>
      <c r="R13" s="48">
        <f>LOOKUP(2,1/('Feat-Func-Development'!$AF$4:$EU$4&amp;'Feat-Func-Development'!$AF$5:$EU$5='aggregated FIP Data Prog4'!$A13&amp;'aggregated FIP Data Prog4'!$N$1),'Feat-Func-Development'!$AF$77:$EU$77)</f>
        <v>2</v>
      </c>
      <c r="S13" s="48">
        <f>LOOKUP(2,1/('Feat-Func-Development'!$AF$4:$EU$4&amp;'Feat-Func-Development'!$AF$5:$EU$5='aggregated FIP Data Prog4'!$A13&amp;'aggregated FIP Data Prog4'!$N$1),'Feat-Func-Development'!$AF$78:$EU$78)</f>
        <v>2</v>
      </c>
      <c r="T13" s="48">
        <f>LOOKUP(2,1/('Feat-Func-Development'!$AF$4:$EU$4&amp;'Feat-Func-Development'!$AF$5:$EU$5='aggregated FIP Data Prog4'!$A13&amp;'aggregated FIP Data Prog4'!$N$1),'Feat-Func-Development'!$AF$79:$EU$79)</f>
        <v>0</v>
      </c>
      <c r="U13" s="48">
        <f>LOOKUP(2,1/('Feat-Func-Development'!$AF$4:$EU$4&amp;'Feat-Func-Development'!$AF$5:$EU$5='aggregated FIP Data Prog4'!$A13&amp;'aggregated FIP Data Prog4'!$N$1),'Feat-Func-Development'!$AF$80:$EU$80)</f>
        <v>0</v>
      </c>
      <c r="V13" s="29">
        <f>LOOKUP(2,1/('Feat-Func-Development'!$AF$4:$EU$4&amp;'Feat-Func-Development'!$AF$5:$EU$5='aggregated FIP Data Prog4'!$A13&amp;'aggregated FIP Data Prog4'!$V$1),'Feat-Func-Development'!$AF$73:$EU$73)</f>
        <v>0</v>
      </c>
      <c r="W13" s="29">
        <f>LOOKUP(2,1/('Feat-Func-Development'!$AF$4:$EU$4&amp;'Feat-Func-Development'!$AF$5:$EU$5='aggregated FIP Data Prog4'!$A13&amp;'aggregated FIP Data Prog4'!$V$1),'Feat-Func-Development'!$AF$74:$EU$74)</f>
        <v>0</v>
      </c>
      <c r="X13" s="29">
        <f>LOOKUP(2,1/('Feat-Func-Development'!$AF$4:$EU$4&amp;'Feat-Func-Development'!$AF$5:$EU$5='aggregated FIP Data Prog4'!$A13&amp;'aggregated FIP Data Prog4'!$V$1),'Feat-Func-Development'!$AF$75:$EU$75)</f>
        <v>1</v>
      </c>
      <c r="Y13" s="29">
        <f>LOOKUP(2,1/('Feat-Func-Development'!$AF$4:$EU$4&amp;'Feat-Func-Development'!$AF$5:$EU$5='aggregated FIP Data Prog4'!$A13&amp;'aggregated FIP Data Prog4'!$V$1),'Feat-Func-Development'!$AF$76:$EU$76)</f>
        <v>3</v>
      </c>
      <c r="Z13" s="29">
        <f>LOOKUP(2,1/('Feat-Func-Development'!$AF$4:$EU$4&amp;'Feat-Func-Development'!$AF$5:$EU$5='aggregated FIP Data Prog4'!$A13&amp;'aggregated FIP Data Prog4'!$V$1),'Feat-Func-Development'!$AF$77:$EU$77)</f>
        <v>0</v>
      </c>
      <c r="AA13" s="29">
        <f>LOOKUP(2,1/('Feat-Func-Development'!$AF$4:$EU$4&amp;'Feat-Func-Development'!$AF$5:$EU$5='aggregated FIP Data Prog4'!$A13&amp;'aggregated FIP Data Prog4'!$V$1),'Feat-Func-Development'!$AF$78:$EU$78)</f>
        <v>0</v>
      </c>
      <c r="AB13" s="29">
        <f>LOOKUP(2,1/('Feat-Func-Development'!$AF$4:$EU$4&amp;'Feat-Func-Development'!$AF$5:$EU$5='aggregated FIP Data Prog4'!$A13&amp;'aggregated FIP Data Prog4'!$V$1),'Feat-Func-Development'!$AF$79:$EU$79)</f>
        <v>0</v>
      </c>
      <c r="AC13" s="29">
        <f>LOOKUP(2,1/('Feat-Func-Development'!$AF$4:$EU$4&amp;'Feat-Func-Development'!$AF$5:$EU$5='aggregated FIP Data Prog4'!$A13&amp;'aggregated FIP Data Prog4'!$V$1),'Feat-Func-Development'!$AF$80:$EU$80)</f>
        <v>0</v>
      </c>
    </row>
    <row r="14" spans="1:29">
      <c r="A14" s="43">
        <f t="shared" si="9"/>
        <v>305</v>
      </c>
      <c r="B14" s="44">
        <f>IF(C14="","",HLOOKUP(C14,'Configuration | Scaling'!$E$13:$Y$23,6,FALSE))</f>
        <v>275</v>
      </c>
      <c r="C14" s="29" t="str">
        <f>IF(COUNTIF(C$4:C13,LOOKUP(A14,'Configuration | Scaling'!$E$18:$Y$18,_GPDS__List))=0,LOOKUP(A14,'Configuration | Scaling'!$E$18:$Y$18,_GPDS__List),"")</f>
        <v>M-1 DC</v>
      </c>
      <c r="D14" s="29"/>
      <c r="E14" s="45">
        <f t="shared" si="0"/>
        <v>274</v>
      </c>
      <c r="F14" s="49">
        <f t="shared" si="1"/>
        <v>0.5</v>
      </c>
      <c r="G14" s="49">
        <f t="shared" si="2"/>
        <v>0</v>
      </c>
      <c r="H14" s="49">
        <f t="shared" si="3"/>
        <v>1</v>
      </c>
      <c r="I14" s="49">
        <f t="shared" si="4"/>
        <v>1</v>
      </c>
      <c r="J14" s="49">
        <f t="shared" si="5"/>
        <v>1</v>
      </c>
      <c r="K14" s="49">
        <f t="shared" si="6"/>
        <v>0</v>
      </c>
      <c r="L14" s="49">
        <f t="shared" si="7"/>
        <v>0</v>
      </c>
      <c r="M14" s="50">
        <f t="shared" si="8"/>
        <v>0</v>
      </c>
      <c r="N14" s="48">
        <f>LOOKUP(2,1/('Feat-Func-Development'!$AF$4:$EU$4&amp;'Feat-Func-Development'!$AF$5:$EU$5='aggregated FIP Data Prog4'!$A14&amp;'aggregated FIP Data Prog4'!$N$1),'Feat-Func-Development'!$AF$73:$EU$73)</f>
        <v>0</v>
      </c>
      <c r="O14" s="48">
        <f>LOOKUP(2,1/('Feat-Func-Development'!$AF$4:$EU$4&amp;'Feat-Func-Development'!$AF$5:$EU$5='aggregated FIP Data Prog4'!$A14&amp;'aggregated FIP Data Prog4'!$N$1),'Feat-Func-Development'!$AF$74:$EU$74)</f>
        <v>0</v>
      </c>
      <c r="P14" s="48">
        <f>LOOKUP(2,1/('Feat-Func-Development'!$AF$4:$EU$4&amp;'Feat-Func-Development'!$AF$5:$EU$5='aggregated FIP Data Prog4'!$A14&amp;'aggregated FIP Data Prog4'!$N$1),'Feat-Func-Development'!$AF$75:$EU$75)</f>
        <v>0</v>
      </c>
      <c r="Q14" s="48">
        <f>LOOKUP(2,1/('Feat-Func-Development'!$AF$4:$EU$4&amp;'Feat-Func-Development'!$AF$5:$EU$5='aggregated FIP Data Prog4'!$A14&amp;'aggregated FIP Data Prog4'!$N$1),'Feat-Func-Development'!$AF$76:$EU$76)</f>
        <v>0</v>
      </c>
      <c r="R14" s="48">
        <f>LOOKUP(2,1/('Feat-Func-Development'!$AF$4:$EU$4&amp;'Feat-Func-Development'!$AF$5:$EU$5='aggregated FIP Data Prog4'!$A14&amp;'aggregated FIP Data Prog4'!$N$1),'Feat-Func-Development'!$AF$77:$EU$77)</f>
        <v>2</v>
      </c>
      <c r="S14" s="48">
        <f>LOOKUP(2,1/('Feat-Func-Development'!$AF$4:$EU$4&amp;'Feat-Func-Development'!$AF$5:$EU$5='aggregated FIP Data Prog4'!$A14&amp;'aggregated FIP Data Prog4'!$N$1),'Feat-Func-Development'!$AF$78:$EU$78)</f>
        <v>2</v>
      </c>
      <c r="T14" s="48">
        <f>LOOKUP(2,1/('Feat-Func-Development'!$AF$4:$EU$4&amp;'Feat-Func-Development'!$AF$5:$EU$5='aggregated FIP Data Prog4'!$A14&amp;'aggregated FIP Data Prog4'!$N$1),'Feat-Func-Development'!$AF$79:$EU$79)</f>
        <v>0</v>
      </c>
      <c r="U14" s="48">
        <f>LOOKUP(2,1/('Feat-Func-Development'!$AF$4:$EU$4&amp;'Feat-Func-Development'!$AF$5:$EU$5='aggregated FIP Data Prog4'!$A14&amp;'aggregated FIP Data Prog4'!$N$1),'Feat-Func-Development'!$AF$80:$EU$80)</f>
        <v>0</v>
      </c>
      <c r="V14" s="29">
        <f>LOOKUP(2,1/('Feat-Func-Development'!$AF$4:$EU$4&amp;'Feat-Func-Development'!$AF$5:$EU$5='aggregated FIP Data Prog4'!$A14&amp;'aggregated FIP Data Prog4'!$V$1),'Feat-Func-Development'!$AF$73:$EU$73)</f>
        <v>0</v>
      </c>
      <c r="W14" s="29">
        <f>LOOKUP(2,1/('Feat-Func-Development'!$AF$4:$EU$4&amp;'Feat-Func-Development'!$AF$5:$EU$5='aggregated FIP Data Prog4'!$A14&amp;'aggregated FIP Data Prog4'!$V$1),'Feat-Func-Development'!$AF$74:$EU$74)</f>
        <v>0</v>
      </c>
      <c r="X14" s="29">
        <f>LOOKUP(2,1/('Feat-Func-Development'!$AF$4:$EU$4&amp;'Feat-Func-Development'!$AF$5:$EU$5='aggregated FIP Data Prog4'!$A14&amp;'aggregated FIP Data Prog4'!$V$1),'Feat-Func-Development'!$AF$75:$EU$75)</f>
        <v>1</v>
      </c>
      <c r="Y14" s="29">
        <f>LOOKUP(2,1/('Feat-Func-Development'!$AF$4:$EU$4&amp;'Feat-Func-Development'!$AF$5:$EU$5='aggregated FIP Data Prog4'!$A14&amp;'aggregated FIP Data Prog4'!$V$1),'Feat-Func-Development'!$AF$76:$EU$76)</f>
        <v>3</v>
      </c>
      <c r="Z14" s="29">
        <f>LOOKUP(2,1/('Feat-Func-Development'!$AF$4:$EU$4&amp;'Feat-Func-Development'!$AF$5:$EU$5='aggregated FIP Data Prog4'!$A14&amp;'aggregated FIP Data Prog4'!$V$1),'Feat-Func-Development'!$AF$77:$EU$77)</f>
        <v>0</v>
      </c>
      <c r="AA14" s="29">
        <f>LOOKUP(2,1/('Feat-Func-Development'!$AF$4:$EU$4&amp;'Feat-Func-Development'!$AF$5:$EU$5='aggregated FIP Data Prog4'!$A14&amp;'aggregated FIP Data Prog4'!$V$1),'Feat-Func-Development'!$AF$78:$EU$78)</f>
        <v>0</v>
      </c>
      <c r="AB14" s="29">
        <f>LOOKUP(2,1/('Feat-Func-Development'!$AF$4:$EU$4&amp;'Feat-Func-Development'!$AF$5:$EU$5='aggregated FIP Data Prog4'!$A14&amp;'aggregated FIP Data Prog4'!$V$1),'Feat-Func-Development'!$AF$79:$EU$79)</f>
        <v>0</v>
      </c>
      <c r="AC14" s="29">
        <f>LOOKUP(2,1/('Feat-Func-Development'!$AF$4:$EU$4&amp;'Feat-Func-Development'!$AF$5:$EU$5='aggregated FIP Data Prog4'!$A14&amp;'aggregated FIP Data Prog4'!$V$1),'Feat-Func-Development'!$AF$80:$EU$80)</f>
        <v>0</v>
      </c>
    </row>
    <row r="15" spans="1:29">
      <c r="A15" s="43">
        <f t="shared" si="9"/>
        <v>335</v>
      </c>
      <c r="B15" s="44">
        <f>IF(C15="","",HLOOKUP(C15,'Configuration | Scaling'!$E$13:$Y$23,6,FALSE))</f>
        <v>306</v>
      </c>
      <c r="C15" s="29" t="str">
        <f>IF(COUNTIF(C$4:C14,LOOKUP(A15,'Configuration | Scaling'!$E$18:$Y$18,_GPDS__List))=0,LOOKUP(A15,'Configuration | Scaling'!$E$18:$Y$18,_GPDS__List),"")</f>
        <v>FDJ</v>
      </c>
      <c r="D15" s="29"/>
      <c r="E15" s="45">
        <f t="shared" si="0"/>
        <v>305</v>
      </c>
      <c r="F15" s="49">
        <f t="shared" si="1"/>
        <v>0.5</v>
      </c>
      <c r="G15" s="49">
        <f t="shared" si="2"/>
        <v>0</v>
      </c>
      <c r="H15" s="49">
        <f t="shared" si="3"/>
        <v>1</v>
      </c>
      <c r="I15" s="49">
        <f t="shared" si="4"/>
        <v>1</v>
      </c>
      <c r="J15" s="49">
        <f t="shared" si="5"/>
        <v>1</v>
      </c>
      <c r="K15" s="49">
        <f t="shared" si="6"/>
        <v>0</v>
      </c>
      <c r="L15" s="49">
        <f t="shared" si="7"/>
        <v>0</v>
      </c>
      <c r="M15" s="50">
        <f t="shared" si="8"/>
        <v>0</v>
      </c>
      <c r="N15" s="48">
        <f>LOOKUP(2,1/('Feat-Func-Development'!$AF$4:$EU$4&amp;'Feat-Func-Development'!$AF$5:$EU$5='aggregated FIP Data Prog4'!$A15&amp;'aggregated FIP Data Prog4'!$N$1),'Feat-Func-Development'!$AF$73:$EU$73)</f>
        <v>0</v>
      </c>
      <c r="O15" s="48">
        <f>LOOKUP(2,1/('Feat-Func-Development'!$AF$4:$EU$4&amp;'Feat-Func-Development'!$AF$5:$EU$5='aggregated FIP Data Prog4'!$A15&amp;'aggregated FIP Data Prog4'!$N$1),'Feat-Func-Development'!$AF$74:$EU$74)</f>
        <v>0</v>
      </c>
      <c r="P15" s="48">
        <f>LOOKUP(2,1/('Feat-Func-Development'!$AF$4:$EU$4&amp;'Feat-Func-Development'!$AF$5:$EU$5='aggregated FIP Data Prog4'!$A15&amp;'aggregated FIP Data Prog4'!$N$1),'Feat-Func-Development'!$AF$75:$EU$75)</f>
        <v>0</v>
      </c>
      <c r="Q15" s="48">
        <f>LOOKUP(2,1/('Feat-Func-Development'!$AF$4:$EU$4&amp;'Feat-Func-Development'!$AF$5:$EU$5='aggregated FIP Data Prog4'!$A15&amp;'aggregated FIP Data Prog4'!$N$1),'Feat-Func-Development'!$AF$76:$EU$76)</f>
        <v>0</v>
      </c>
      <c r="R15" s="48">
        <f>LOOKUP(2,1/('Feat-Func-Development'!$AF$4:$EU$4&amp;'Feat-Func-Development'!$AF$5:$EU$5='aggregated FIP Data Prog4'!$A15&amp;'aggregated FIP Data Prog4'!$N$1),'Feat-Func-Development'!$AF$77:$EU$77)</f>
        <v>2</v>
      </c>
      <c r="S15" s="48">
        <f>LOOKUP(2,1/('Feat-Func-Development'!$AF$4:$EU$4&amp;'Feat-Func-Development'!$AF$5:$EU$5='aggregated FIP Data Prog4'!$A15&amp;'aggregated FIP Data Prog4'!$N$1),'Feat-Func-Development'!$AF$78:$EU$78)</f>
        <v>2</v>
      </c>
      <c r="T15" s="48">
        <f>LOOKUP(2,1/('Feat-Func-Development'!$AF$4:$EU$4&amp;'Feat-Func-Development'!$AF$5:$EU$5='aggregated FIP Data Prog4'!$A15&amp;'aggregated FIP Data Prog4'!$N$1),'Feat-Func-Development'!$AF$79:$EU$79)</f>
        <v>0</v>
      </c>
      <c r="U15" s="48">
        <f>LOOKUP(2,1/('Feat-Func-Development'!$AF$4:$EU$4&amp;'Feat-Func-Development'!$AF$5:$EU$5='aggregated FIP Data Prog4'!$A15&amp;'aggregated FIP Data Prog4'!$N$1),'Feat-Func-Development'!$AF$80:$EU$80)</f>
        <v>0</v>
      </c>
      <c r="V15" s="29">
        <f>LOOKUP(2,1/('Feat-Func-Development'!$AF$4:$EU$4&amp;'Feat-Func-Development'!$AF$5:$EU$5='aggregated FIP Data Prog4'!$A15&amp;'aggregated FIP Data Prog4'!$V$1),'Feat-Func-Development'!$AF$73:$EU$73)</f>
        <v>0</v>
      </c>
      <c r="W15" s="29">
        <f>LOOKUP(2,1/('Feat-Func-Development'!$AF$4:$EU$4&amp;'Feat-Func-Development'!$AF$5:$EU$5='aggregated FIP Data Prog4'!$A15&amp;'aggregated FIP Data Prog4'!$V$1),'Feat-Func-Development'!$AF$74:$EU$74)</f>
        <v>0</v>
      </c>
      <c r="X15" s="29">
        <f>LOOKUP(2,1/('Feat-Func-Development'!$AF$4:$EU$4&amp;'Feat-Func-Development'!$AF$5:$EU$5='aggregated FIP Data Prog4'!$A15&amp;'aggregated FIP Data Prog4'!$V$1),'Feat-Func-Development'!$AF$75:$EU$75)</f>
        <v>1</v>
      </c>
      <c r="Y15" s="29">
        <f>LOOKUP(2,1/('Feat-Func-Development'!$AF$4:$EU$4&amp;'Feat-Func-Development'!$AF$5:$EU$5='aggregated FIP Data Prog4'!$A15&amp;'aggregated FIP Data Prog4'!$V$1),'Feat-Func-Development'!$AF$76:$EU$76)</f>
        <v>3</v>
      </c>
      <c r="Z15" s="29">
        <f>LOOKUP(2,1/('Feat-Func-Development'!$AF$4:$EU$4&amp;'Feat-Func-Development'!$AF$5:$EU$5='aggregated FIP Data Prog4'!$A15&amp;'aggregated FIP Data Prog4'!$V$1),'Feat-Func-Development'!$AF$77:$EU$77)</f>
        <v>0</v>
      </c>
      <c r="AA15" s="29">
        <f>LOOKUP(2,1/('Feat-Func-Development'!$AF$4:$EU$4&amp;'Feat-Func-Development'!$AF$5:$EU$5='aggregated FIP Data Prog4'!$A15&amp;'aggregated FIP Data Prog4'!$V$1),'Feat-Func-Development'!$AF$78:$EU$78)</f>
        <v>0</v>
      </c>
      <c r="AB15" s="29">
        <f>LOOKUP(2,1/('Feat-Func-Development'!$AF$4:$EU$4&amp;'Feat-Func-Development'!$AF$5:$EU$5='aggregated FIP Data Prog4'!$A15&amp;'aggregated FIP Data Prog4'!$V$1),'Feat-Func-Development'!$AF$79:$EU$79)</f>
        <v>0</v>
      </c>
      <c r="AC15" s="29">
        <f>LOOKUP(2,1/('Feat-Func-Development'!$AF$4:$EU$4&amp;'Feat-Func-Development'!$AF$5:$EU$5='aggregated FIP Data Prog4'!$A15&amp;'aggregated FIP Data Prog4'!$V$1),'Feat-Func-Development'!$AF$80:$EU$80)</f>
        <v>0</v>
      </c>
    </row>
    <row r="16" spans="1:29">
      <c r="A16" s="43">
        <f t="shared" si="9"/>
        <v>366</v>
      </c>
      <c r="B16" s="44">
        <f>IF(C16="","",HLOOKUP(C16,'Configuration | Scaling'!$E$13:$Y$23,6,FALSE))</f>
        <v>336</v>
      </c>
      <c r="C16" s="29" t="str">
        <f>IF(COUNTIF(C$4:C15,LOOKUP(A16,'Configuration | Scaling'!$E$18:$Y$18,_GPDS__List))=0,LOOKUP(A16,'Configuration | Scaling'!$E$18:$Y$18,_GPDS__List),"")</f>
        <v>VP BB</v>
      </c>
      <c r="D16" s="29"/>
      <c r="E16" s="45">
        <f t="shared" si="0"/>
        <v>335</v>
      </c>
      <c r="F16" s="49">
        <f t="shared" si="1"/>
        <v>1</v>
      </c>
      <c r="G16" s="49">
        <f t="shared" si="2"/>
        <v>0</v>
      </c>
      <c r="H16" s="49">
        <f t="shared" si="3"/>
        <v>1</v>
      </c>
      <c r="I16" s="49">
        <f t="shared" si="4"/>
        <v>1</v>
      </c>
      <c r="J16" s="49">
        <f t="shared" si="5"/>
        <v>1</v>
      </c>
      <c r="K16" s="49">
        <f t="shared" si="6"/>
        <v>0</v>
      </c>
      <c r="L16" s="49">
        <f t="shared" si="7"/>
        <v>0</v>
      </c>
      <c r="M16" s="50">
        <f t="shared" si="8"/>
        <v>0</v>
      </c>
      <c r="N16" s="48">
        <f>LOOKUP(2,1/('Feat-Func-Development'!$AF$4:$EU$4&amp;'Feat-Func-Development'!$AF$5:$EU$5='aggregated FIP Data Prog4'!$A16&amp;'aggregated FIP Data Prog4'!$N$1),'Feat-Func-Development'!$AF$73:$EU$73)</f>
        <v>0</v>
      </c>
      <c r="O16" s="48">
        <f>LOOKUP(2,1/('Feat-Func-Development'!$AF$4:$EU$4&amp;'Feat-Func-Development'!$AF$5:$EU$5='aggregated FIP Data Prog4'!$A16&amp;'aggregated FIP Data Prog4'!$N$1),'Feat-Func-Development'!$AF$74:$EU$74)</f>
        <v>0</v>
      </c>
      <c r="P16" s="48">
        <f>LOOKUP(2,1/('Feat-Func-Development'!$AF$4:$EU$4&amp;'Feat-Func-Development'!$AF$5:$EU$5='aggregated FIP Data Prog4'!$A16&amp;'aggregated FIP Data Prog4'!$N$1),'Feat-Func-Development'!$AF$75:$EU$75)</f>
        <v>0</v>
      </c>
      <c r="Q16" s="48">
        <f>LOOKUP(2,1/('Feat-Func-Development'!$AF$4:$EU$4&amp;'Feat-Func-Development'!$AF$5:$EU$5='aggregated FIP Data Prog4'!$A16&amp;'aggregated FIP Data Prog4'!$N$1),'Feat-Func-Development'!$AF$76:$EU$76)</f>
        <v>0</v>
      </c>
      <c r="R16" s="48">
        <f>LOOKUP(2,1/('Feat-Func-Development'!$AF$4:$EU$4&amp;'Feat-Func-Development'!$AF$5:$EU$5='aggregated FIP Data Prog4'!$A16&amp;'aggregated FIP Data Prog4'!$N$1),'Feat-Func-Development'!$AF$77:$EU$77)</f>
        <v>0</v>
      </c>
      <c r="S16" s="48">
        <f>LOOKUP(2,1/('Feat-Func-Development'!$AF$4:$EU$4&amp;'Feat-Func-Development'!$AF$5:$EU$5='aggregated FIP Data Prog4'!$A16&amp;'aggregated FIP Data Prog4'!$N$1),'Feat-Func-Development'!$AF$78:$EU$78)</f>
        <v>4</v>
      </c>
      <c r="T16" s="48">
        <f>LOOKUP(2,1/('Feat-Func-Development'!$AF$4:$EU$4&amp;'Feat-Func-Development'!$AF$5:$EU$5='aggregated FIP Data Prog4'!$A16&amp;'aggregated FIP Data Prog4'!$N$1),'Feat-Func-Development'!$AF$79:$EU$79)</f>
        <v>0</v>
      </c>
      <c r="U16" s="48">
        <f>LOOKUP(2,1/('Feat-Func-Development'!$AF$4:$EU$4&amp;'Feat-Func-Development'!$AF$5:$EU$5='aggregated FIP Data Prog4'!$A16&amp;'aggregated FIP Data Prog4'!$N$1),'Feat-Func-Development'!$AF$80:$EU$80)</f>
        <v>0</v>
      </c>
      <c r="V16" s="29">
        <f>LOOKUP(2,1/('Feat-Func-Development'!$AF$4:$EU$4&amp;'Feat-Func-Development'!$AF$5:$EU$5='aggregated FIP Data Prog4'!$A16&amp;'aggregated FIP Data Prog4'!$V$1),'Feat-Func-Development'!$AF$73:$EU$73)</f>
        <v>0</v>
      </c>
      <c r="W16" s="29">
        <f>LOOKUP(2,1/('Feat-Func-Development'!$AF$4:$EU$4&amp;'Feat-Func-Development'!$AF$5:$EU$5='aggregated FIP Data Prog4'!$A16&amp;'aggregated FIP Data Prog4'!$V$1),'Feat-Func-Development'!$AF$74:$EU$74)</f>
        <v>0</v>
      </c>
      <c r="X16" s="29">
        <f>LOOKUP(2,1/('Feat-Func-Development'!$AF$4:$EU$4&amp;'Feat-Func-Development'!$AF$5:$EU$5='aggregated FIP Data Prog4'!$A16&amp;'aggregated FIP Data Prog4'!$V$1),'Feat-Func-Development'!$AF$75:$EU$75)</f>
        <v>1</v>
      </c>
      <c r="Y16" s="29">
        <f>LOOKUP(2,1/('Feat-Func-Development'!$AF$4:$EU$4&amp;'Feat-Func-Development'!$AF$5:$EU$5='aggregated FIP Data Prog4'!$A16&amp;'aggregated FIP Data Prog4'!$V$1),'Feat-Func-Development'!$AF$76:$EU$76)</f>
        <v>3</v>
      </c>
      <c r="Z16" s="29">
        <f>LOOKUP(2,1/('Feat-Func-Development'!$AF$4:$EU$4&amp;'Feat-Func-Development'!$AF$5:$EU$5='aggregated FIP Data Prog4'!$A16&amp;'aggregated FIP Data Prog4'!$V$1),'Feat-Func-Development'!$AF$77:$EU$77)</f>
        <v>0</v>
      </c>
      <c r="AA16" s="29">
        <f>LOOKUP(2,1/('Feat-Func-Development'!$AF$4:$EU$4&amp;'Feat-Func-Development'!$AF$5:$EU$5='aggregated FIP Data Prog4'!$A16&amp;'aggregated FIP Data Prog4'!$V$1),'Feat-Func-Development'!$AF$78:$EU$78)</f>
        <v>0</v>
      </c>
      <c r="AB16" s="29">
        <f>LOOKUP(2,1/('Feat-Func-Development'!$AF$4:$EU$4&amp;'Feat-Func-Development'!$AF$5:$EU$5='aggregated FIP Data Prog4'!$A16&amp;'aggregated FIP Data Prog4'!$V$1),'Feat-Func-Development'!$AF$79:$EU$79)</f>
        <v>0</v>
      </c>
      <c r="AC16" s="29">
        <f>LOOKUP(2,1/('Feat-Func-Development'!$AF$4:$EU$4&amp;'Feat-Func-Development'!$AF$5:$EU$5='aggregated FIP Data Prog4'!$A16&amp;'aggregated FIP Data Prog4'!$V$1),'Feat-Func-Development'!$AF$80:$EU$80)</f>
        <v>0</v>
      </c>
    </row>
    <row r="17" spans="1:29">
      <c r="A17" s="43">
        <f t="shared" si="9"/>
        <v>397</v>
      </c>
      <c r="B17" s="44">
        <f>IF(C17="","",HLOOKUP(C17,'Configuration | Scaling'!$E$13:$Y$23,6,FALSE))</f>
        <v>367</v>
      </c>
      <c r="C17" s="29" t="str">
        <f>IF(COUNTIF(C$4:C16,LOOKUP(A17,'Configuration | Scaling'!$E$18:$Y$18,_GPDS__List))=0,LOOKUP(A17,'Configuration | Scaling'!$E$18:$Y$18,_GPDS__List),"")</f>
        <v>VP T/C</v>
      </c>
      <c r="D17" s="29"/>
      <c r="E17" s="45">
        <f t="shared" si="0"/>
        <v>366</v>
      </c>
      <c r="F17" s="49">
        <f t="shared" si="1"/>
        <v>1</v>
      </c>
      <c r="G17" s="49">
        <f t="shared" si="2"/>
        <v>0</v>
      </c>
      <c r="H17" s="49">
        <f t="shared" si="3"/>
        <v>1</v>
      </c>
      <c r="I17" s="49">
        <f t="shared" si="4"/>
        <v>1</v>
      </c>
      <c r="J17" s="49">
        <f t="shared" si="5"/>
        <v>1</v>
      </c>
      <c r="K17" s="49">
        <f t="shared" si="6"/>
        <v>0</v>
      </c>
      <c r="L17" s="49">
        <f t="shared" si="7"/>
        <v>0</v>
      </c>
      <c r="M17" s="50">
        <f t="shared" si="8"/>
        <v>0</v>
      </c>
      <c r="N17" s="48">
        <f>LOOKUP(2,1/('Feat-Func-Development'!$AF$4:$EU$4&amp;'Feat-Func-Development'!$AF$5:$EU$5='aggregated FIP Data Prog4'!$A17&amp;'aggregated FIP Data Prog4'!$N$1),'Feat-Func-Development'!$AF$73:$EU$73)</f>
        <v>0</v>
      </c>
      <c r="O17" s="48">
        <f>LOOKUP(2,1/('Feat-Func-Development'!$AF$4:$EU$4&amp;'Feat-Func-Development'!$AF$5:$EU$5='aggregated FIP Data Prog4'!$A17&amp;'aggregated FIP Data Prog4'!$N$1),'Feat-Func-Development'!$AF$74:$EU$74)</f>
        <v>0</v>
      </c>
      <c r="P17" s="48">
        <f>LOOKUP(2,1/('Feat-Func-Development'!$AF$4:$EU$4&amp;'Feat-Func-Development'!$AF$5:$EU$5='aggregated FIP Data Prog4'!$A17&amp;'aggregated FIP Data Prog4'!$N$1),'Feat-Func-Development'!$AF$75:$EU$75)</f>
        <v>0</v>
      </c>
      <c r="Q17" s="48">
        <f>LOOKUP(2,1/('Feat-Func-Development'!$AF$4:$EU$4&amp;'Feat-Func-Development'!$AF$5:$EU$5='aggregated FIP Data Prog4'!$A17&amp;'aggregated FIP Data Prog4'!$N$1),'Feat-Func-Development'!$AF$76:$EU$76)</f>
        <v>0</v>
      </c>
      <c r="R17" s="48">
        <f>LOOKUP(2,1/('Feat-Func-Development'!$AF$4:$EU$4&amp;'Feat-Func-Development'!$AF$5:$EU$5='aggregated FIP Data Prog4'!$A17&amp;'aggregated FIP Data Prog4'!$N$1),'Feat-Func-Development'!$AF$77:$EU$77)</f>
        <v>0</v>
      </c>
      <c r="S17" s="48">
        <f>LOOKUP(2,1/('Feat-Func-Development'!$AF$4:$EU$4&amp;'Feat-Func-Development'!$AF$5:$EU$5='aggregated FIP Data Prog4'!$A17&amp;'aggregated FIP Data Prog4'!$N$1),'Feat-Func-Development'!$AF$78:$EU$78)</f>
        <v>4</v>
      </c>
      <c r="T17" s="48">
        <f>LOOKUP(2,1/('Feat-Func-Development'!$AF$4:$EU$4&amp;'Feat-Func-Development'!$AF$5:$EU$5='aggregated FIP Data Prog4'!$A17&amp;'aggregated FIP Data Prog4'!$N$1),'Feat-Func-Development'!$AF$79:$EU$79)</f>
        <v>0</v>
      </c>
      <c r="U17" s="48">
        <f>LOOKUP(2,1/('Feat-Func-Development'!$AF$4:$EU$4&amp;'Feat-Func-Development'!$AF$5:$EU$5='aggregated FIP Data Prog4'!$A17&amp;'aggregated FIP Data Prog4'!$N$1),'Feat-Func-Development'!$AF$80:$EU$80)</f>
        <v>0</v>
      </c>
      <c r="V17" s="29">
        <f>LOOKUP(2,1/('Feat-Func-Development'!$AF$4:$EU$4&amp;'Feat-Func-Development'!$AF$5:$EU$5='aggregated FIP Data Prog4'!$A17&amp;'aggregated FIP Data Prog4'!$V$1),'Feat-Func-Development'!$AF$73:$EU$73)</f>
        <v>0</v>
      </c>
      <c r="W17" s="29">
        <f>LOOKUP(2,1/('Feat-Func-Development'!$AF$4:$EU$4&amp;'Feat-Func-Development'!$AF$5:$EU$5='aggregated FIP Data Prog4'!$A17&amp;'aggregated FIP Data Prog4'!$V$1),'Feat-Func-Development'!$AF$74:$EU$74)</f>
        <v>0</v>
      </c>
      <c r="X17" s="29">
        <f>LOOKUP(2,1/('Feat-Func-Development'!$AF$4:$EU$4&amp;'Feat-Func-Development'!$AF$5:$EU$5='aggregated FIP Data Prog4'!$A17&amp;'aggregated FIP Data Prog4'!$V$1),'Feat-Func-Development'!$AF$75:$EU$75)</f>
        <v>1</v>
      </c>
      <c r="Y17" s="29">
        <f>LOOKUP(2,1/('Feat-Func-Development'!$AF$4:$EU$4&amp;'Feat-Func-Development'!$AF$5:$EU$5='aggregated FIP Data Prog4'!$A17&amp;'aggregated FIP Data Prog4'!$V$1),'Feat-Func-Development'!$AF$76:$EU$76)</f>
        <v>3</v>
      </c>
      <c r="Z17" s="29">
        <f>LOOKUP(2,1/('Feat-Func-Development'!$AF$4:$EU$4&amp;'Feat-Func-Development'!$AF$5:$EU$5='aggregated FIP Data Prog4'!$A17&amp;'aggregated FIP Data Prog4'!$V$1),'Feat-Func-Development'!$AF$77:$EU$77)</f>
        <v>0</v>
      </c>
      <c r="AA17" s="29">
        <f>LOOKUP(2,1/('Feat-Func-Development'!$AF$4:$EU$4&amp;'Feat-Func-Development'!$AF$5:$EU$5='aggregated FIP Data Prog4'!$A17&amp;'aggregated FIP Data Prog4'!$V$1),'Feat-Func-Development'!$AF$78:$EU$78)</f>
        <v>0</v>
      </c>
      <c r="AB17" s="29">
        <f>LOOKUP(2,1/('Feat-Func-Development'!$AF$4:$EU$4&amp;'Feat-Func-Development'!$AF$5:$EU$5='aggregated FIP Data Prog4'!$A17&amp;'aggregated FIP Data Prog4'!$V$1),'Feat-Func-Development'!$AF$79:$EU$79)</f>
        <v>0</v>
      </c>
      <c r="AC17" s="29">
        <f>LOOKUP(2,1/('Feat-Func-Development'!$AF$4:$EU$4&amp;'Feat-Func-Development'!$AF$5:$EU$5='aggregated FIP Data Prog4'!$A17&amp;'aggregated FIP Data Prog4'!$V$1),'Feat-Func-Development'!$AF$80:$EU$80)</f>
        <v>0</v>
      </c>
    </row>
    <row r="18" spans="1:29" s="51" customFormat="1">
      <c r="A18" s="43">
        <f t="shared" si="9"/>
        <v>425</v>
      </c>
      <c r="B18" s="44">
        <f>IF(C18="","",HLOOKUP(C18,'Configuration | Scaling'!$E$13:$Y$23,6,FALSE))</f>
        <v>398</v>
      </c>
      <c r="C18" s="29" t="str">
        <f>IF(COUNTIF(C$4:C17,LOOKUP(A18,'Configuration | Scaling'!$E$18:$Y$18,_GPDS__List))=0,LOOKUP(A18,'Configuration | Scaling'!$E$18:$Y$18,_GPDS__List),"")</f>
        <v>VP</v>
      </c>
      <c r="D18" s="29"/>
      <c r="E18" s="45">
        <f t="shared" si="0"/>
        <v>397</v>
      </c>
      <c r="F18" s="49">
        <f t="shared" si="1"/>
        <v>1</v>
      </c>
      <c r="G18" s="49">
        <f t="shared" si="2"/>
        <v>0</v>
      </c>
      <c r="H18" s="49">
        <f t="shared" si="3"/>
        <v>1</v>
      </c>
      <c r="I18" s="49">
        <f t="shared" si="4"/>
        <v>1</v>
      </c>
      <c r="J18" s="49">
        <f t="shared" si="5"/>
        <v>1</v>
      </c>
      <c r="K18" s="49">
        <f t="shared" si="6"/>
        <v>0</v>
      </c>
      <c r="L18" s="49">
        <f t="shared" si="7"/>
        <v>0</v>
      </c>
      <c r="M18" s="50">
        <f t="shared" si="8"/>
        <v>0</v>
      </c>
      <c r="N18" s="48">
        <f>LOOKUP(2,1/('Feat-Func-Development'!$AF$4:$EU$4&amp;'Feat-Func-Development'!$AF$5:$EU$5='aggregated FIP Data Prog4'!$A18&amp;'aggregated FIP Data Prog4'!$N$1),'Feat-Func-Development'!$AF$73:$EU$73)</f>
        <v>0</v>
      </c>
      <c r="O18" s="48">
        <f>LOOKUP(2,1/('Feat-Func-Development'!$AF$4:$EU$4&amp;'Feat-Func-Development'!$AF$5:$EU$5='aggregated FIP Data Prog4'!$A18&amp;'aggregated FIP Data Prog4'!$N$1),'Feat-Func-Development'!$AF$74:$EU$74)</f>
        <v>0</v>
      </c>
      <c r="P18" s="48">
        <f>LOOKUP(2,1/('Feat-Func-Development'!$AF$4:$EU$4&amp;'Feat-Func-Development'!$AF$5:$EU$5='aggregated FIP Data Prog4'!$A18&amp;'aggregated FIP Data Prog4'!$N$1),'Feat-Func-Development'!$AF$75:$EU$75)</f>
        <v>0</v>
      </c>
      <c r="Q18" s="48">
        <f>LOOKUP(2,1/('Feat-Func-Development'!$AF$4:$EU$4&amp;'Feat-Func-Development'!$AF$5:$EU$5='aggregated FIP Data Prog4'!$A18&amp;'aggregated FIP Data Prog4'!$N$1),'Feat-Func-Development'!$AF$76:$EU$76)</f>
        <v>0</v>
      </c>
      <c r="R18" s="48">
        <f>LOOKUP(2,1/('Feat-Func-Development'!$AF$4:$EU$4&amp;'Feat-Func-Development'!$AF$5:$EU$5='aggregated FIP Data Prog4'!$A18&amp;'aggregated FIP Data Prog4'!$N$1),'Feat-Func-Development'!$AF$77:$EU$77)</f>
        <v>0</v>
      </c>
      <c r="S18" s="48">
        <f>LOOKUP(2,1/('Feat-Func-Development'!$AF$4:$EU$4&amp;'Feat-Func-Development'!$AF$5:$EU$5='aggregated FIP Data Prog4'!$A18&amp;'aggregated FIP Data Prog4'!$N$1),'Feat-Func-Development'!$AF$78:$EU$78)</f>
        <v>4</v>
      </c>
      <c r="T18" s="48">
        <f>LOOKUP(2,1/('Feat-Func-Development'!$AF$4:$EU$4&amp;'Feat-Func-Development'!$AF$5:$EU$5='aggregated FIP Data Prog4'!$A18&amp;'aggregated FIP Data Prog4'!$N$1),'Feat-Func-Development'!$AF$79:$EU$79)</f>
        <v>0</v>
      </c>
      <c r="U18" s="48">
        <f>LOOKUP(2,1/('Feat-Func-Development'!$AF$4:$EU$4&amp;'Feat-Func-Development'!$AF$5:$EU$5='aggregated FIP Data Prog4'!$A18&amp;'aggregated FIP Data Prog4'!$N$1),'Feat-Func-Development'!$AF$80:$EU$80)</f>
        <v>0</v>
      </c>
      <c r="V18" s="29">
        <f>LOOKUP(2,1/('Feat-Func-Development'!$AF$4:$EU$4&amp;'Feat-Func-Development'!$AF$5:$EU$5='aggregated FIP Data Prog4'!$A18&amp;'aggregated FIP Data Prog4'!$V$1),'Feat-Func-Development'!$AF$73:$EU$73)</f>
        <v>0</v>
      </c>
      <c r="W18" s="29">
        <f>LOOKUP(2,1/('Feat-Func-Development'!$AF$4:$EU$4&amp;'Feat-Func-Development'!$AF$5:$EU$5='aggregated FIP Data Prog4'!$A18&amp;'aggregated FIP Data Prog4'!$V$1),'Feat-Func-Development'!$AF$74:$EU$74)</f>
        <v>0</v>
      </c>
      <c r="X18" s="29">
        <f>LOOKUP(2,1/('Feat-Func-Development'!$AF$4:$EU$4&amp;'Feat-Func-Development'!$AF$5:$EU$5='aggregated FIP Data Prog4'!$A18&amp;'aggregated FIP Data Prog4'!$V$1),'Feat-Func-Development'!$AF$75:$EU$75)</f>
        <v>1</v>
      </c>
      <c r="Y18" s="29">
        <f>LOOKUP(2,1/('Feat-Func-Development'!$AF$4:$EU$4&amp;'Feat-Func-Development'!$AF$5:$EU$5='aggregated FIP Data Prog4'!$A18&amp;'aggregated FIP Data Prog4'!$V$1),'Feat-Func-Development'!$AF$76:$EU$76)</f>
        <v>3</v>
      </c>
      <c r="Z18" s="29">
        <f>LOOKUP(2,1/('Feat-Func-Development'!$AF$4:$EU$4&amp;'Feat-Func-Development'!$AF$5:$EU$5='aggregated FIP Data Prog4'!$A18&amp;'aggregated FIP Data Prog4'!$V$1),'Feat-Func-Development'!$AF$77:$EU$77)</f>
        <v>0</v>
      </c>
      <c r="AA18" s="29">
        <f>LOOKUP(2,1/('Feat-Func-Development'!$AF$4:$EU$4&amp;'Feat-Func-Development'!$AF$5:$EU$5='aggregated FIP Data Prog4'!$A18&amp;'aggregated FIP Data Prog4'!$V$1),'Feat-Func-Development'!$AF$78:$EU$78)</f>
        <v>0</v>
      </c>
      <c r="AB18" s="29">
        <f>LOOKUP(2,1/('Feat-Func-Development'!$AF$4:$EU$4&amp;'Feat-Func-Development'!$AF$5:$EU$5='aggregated FIP Data Prog4'!$A18&amp;'aggregated FIP Data Prog4'!$V$1),'Feat-Func-Development'!$AF$79:$EU$79)</f>
        <v>0</v>
      </c>
      <c r="AC18" s="29">
        <f>LOOKUP(2,1/('Feat-Func-Development'!$AF$4:$EU$4&amp;'Feat-Func-Development'!$AF$5:$EU$5='aggregated FIP Data Prog4'!$A18&amp;'aggregated FIP Data Prog4'!$V$1),'Feat-Func-Development'!$AF$80:$EU$80)</f>
        <v>0</v>
      </c>
    </row>
    <row r="19" spans="1:29" s="51" customFormat="1">
      <c r="A19" s="43">
        <f t="shared" si="9"/>
        <v>456</v>
      </c>
      <c r="B19" s="44" t="str">
        <f>IF(C19="","",HLOOKUP(C19,'Configuration | Scaling'!$E$13:$Y$23,6,FALSE))</f>
        <v/>
      </c>
      <c r="C19" s="29" t="str">
        <f>IF(COUNTIF(C$4:C18,LOOKUP(A19,'Configuration | Scaling'!$E$18:$Y$18,_GPDS__List))=0,LOOKUP(A19,'Configuration | Scaling'!$E$18:$Y$18,_GPDS__List),"")</f>
        <v/>
      </c>
      <c r="D19" s="29"/>
      <c r="E19" s="45">
        <f t="shared" si="0"/>
        <v>455</v>
      </c>
      <c r="F19" s="49">
        <f t="shared" si="1"/>
        <v>1</v>
      </c>
      <c r="G19" s="49">
        <f t="shared" si="2"/>
        <v>0</v>
      </c>
      <c r="H19" s="49">
        <f t="shared" si="3"/>
        <v>1</v>
      </c>
      <c r="I19" s="49">
        <f t="shared" si="4"/>
        <v>1</v>
      </c>
      <c r="J19" s="49">
        <f t="shared" si="5"/>
        <v>1</v>
      </c>
      <c r="K19" s="49">
        <f t="shared" si="6"/>
        <v>1</v>
      </c>
      <c r="L19" s="49">
        <f t="shared" si="7"/>
        <v>0</v>
      </c>
      <c r="M19" s="50">
        <f t="shared" si="8"/>
        <v>0</v>
      </c>
      <c r="N19" s="48">
        <f>LOOKUP(2,1/('Feat-Func-Development'!$AF$4:$EU$4&amp;'Feat-Func-Development'!$AF$5:$EU$5='aggregated FIP Data Prog4'!$A19&amp;'aggregated FIP Data Prog4'!$N$1),'Feat-Func-Development'!$AF$73:$EU$73)</f>
        <v>0</v>
      </c>
      <c r="O19" s="48">
        <f>LOOKUP(2,1/('Feat-Func-Development'!$AF$4:$EU$4&amp;'Feat-Func-Development'!$AF$5:$EU$5='aggregated FIP Data Prog4'!$A19&amp;'aggregated FIP Data Prog4'!$N$1),'Feat-Func-Development'!$AF$74:$EU$74)</f>
        <v>0</v>
      </c>
      <c r="P19" s="48">
        <f>LOOKUP(2,1/('Feat-Func-Development'!$AF$4:$EU$4&amp;'Feat-Func-Development'!$AF$5:$EU$5='aggregated FIP Data Prog4'!$A19&amp;'aggregated FIP Data Prog4'!$N$1),'Feat-Func-Development'!$AF$75:$EU$75)</f>
        <v>0</v>
      </c>
      <c r="Q19" s="48">
        <f>LOOKUP(2,1/('Feat-Func-Development'!$AF$4:$EU$4&amp;'Feat-Func-Development'!$AF$5:$EU$5='aggregated FIP Data Prog4'!$A19&amp;'aggregated FIP Data Prog4'!$N$1),'Feat-Func-Development'!$AF$76:$EU$76)</f>
        <v>0</v>
      </c>
      <c r="R19" s="48">
        <f>LOOKUP(2,1/('Feat-Func-Development'!$AF$4:$EU$4&amp;'Feat-Func-Development'!$AF$5:$EU$5='aggregated FIP Data Prog4'!$A19&amp;'aggregated FIP Data Prog4'!$N$1),'Feat-Func-Development'!$AF$77:$EU$77)</f>
        <v>0</v>
      </c>
      <c r="S19" s="48">
        <f>LOOKUP(2,1/('Feat-Func-Development'!$AF$4:$EU$4&amp;'Feat-Func-Development'!$AF$5:$EU$5='aggregated FIP Data Prog4'!$A19&amp;'aggregated FIP Data Prog4'!$N$1),'Feat-Func-Development'!$AF$78:$EU$78)</f>
        <v>4</v>
      </c>
      <c r="T19" s="48">
        <f>LOOKUP(2,1/('Feat-Func-Development'!$AF$4:$EU$4&amp;'Feat-Func-Development'!$AF$5:$EU$5='aggregated FIP Data Prog4'!$A19&amp;'aggregated FIP Data Prog4'!$N$1),'Feat-Func-Development'!$AF$79:$EU$79)</f>
        <v>0</v>
      </c>
      <c r="U19" s="48">
        <f>LOOKUP(2,1/('Feat-Func-Development'!$AF$4:$EU$4&amp;'Feat-Func-Development'!$AF$5:$EU$5='aggregated FIP Data Prog4'!$A19&amp;'aggregated FIP Data Prog4'!$N$1),'Feat-Func-Development'!$AF$80:$EU$80)</f>
        <v>0</v>
      </c>
      <c r="V19" s="29">
        <f>LOOKUP(2,1/('Feat-Func-Development'!$AF$4:$EU$4&amp;'Feat-Func-Development'!$AF$5:$EU$5='aggregated FIP Data Prog4'!$A19&amp;'aggregated FIP Data Prog4'!$V$1),'Feat-Func-Development'!$AF$73:$EU$73)</f>
        <v>0</v>
      </c>
      <c r="W19" s="29">
        <f>LOOKUP(2,1/('Feat-Func-Development'!$AF$4:$EU$4&amp;'Feat-Func-Development'!$AF$5:$EU$5='aggregated FIP Data Prog4'!$A19&amp;'aggregated FIP Data Prog4'!$V$1),'Feat-Func-Development'!$AF$74:$EU$74)</f>
        <v>0</v>
      </c>
      <c r="X19" s="29">
        <f>LOOKUP(2,1/('Feat-Func-Development'!$AF$4:$EU$4&amp;'Feat-Func-Development'!$AF$5:$EU$5='aggregated FIP Data Prog4'!$A19&amp;'aggregated FIP Data Prog4'!$V$1),'Feat-Func-Development'!$AF$75:$EU$75)</f>
        <v>0</v>
      </c>
      <c r="Y19" s="29">
        <f>LOOKUP(2,1/('Feat-Func-Development'!$AF$4:$EU$4&amp;'Feat-Func-Development'!$AF$5:$EU$5='aggregated FIP Data Prog4'!$A19&amp;'aggregated FIP Data Prog4'!$V$1),'Feat-Func-Development'!$AF$76:$EU$76)</f>
        <v>0</v>
      </c>
      <c r="Z19" s="29">
        <f>LOOKUP(2,1/('Feat-Func-Development'!$AF$4:$EU$4&amp;'Feat-Func-Development'!$AF$5:$EU$5='aggregated FIP Data Prog4'!$A19&amp;'aggregated FIP Data Prog4'!$V$1),'Feat-Func-Development'!$AF$77:$EU$77)</f>
        <v>4</v>
      </c>
      <c r="AA19" s="29">
        <f>LOOKUP(2,1/('Feat-Func-Development'!$AF$4:$EU$4&amp;'Feat-Func-Development'!$AF$5:$EU$5='aggregated FIP Data Prog4'!$A19&amp;'aggregated FIP Data Prog4'!$V$1),'Feat-Func-Development'!$AF$78:$EU$78)</f>
        <v>0</v>
      </c>
      <c r="AB19" s="29">
        <f>LOOKUP(2,1/('Feat-Func-Development'!$AF$4:$EU$4&amp;'Feat-Func-Development'!$AF$5:$EU$5='aggregated FIP Data Prog4'!$A19&amp;'aggregated FIP Data Prog4'!$V$1),'Feat-Func-Development'!$AF$79:$EU$79)</f>
        <v>0</v>
      </c>
      <c r="AC19" s="29">
        <f>LOOKUP(2,1/('Feat-Func-Development'!$AF$4:$EU$4&amp;'Feat-Func-Development'!$AF$5:$EU$5='aggregated FIP Data Prog4'!$A19&amp;'aggregated FIP Data Prog4'!$V$1),'Feat-Func-Development'!$AF$80:$EU$80)</f>
        <v>0</v>
      </c>
    </row>
    <row r="20" spans="1:29">
      <c r="A20" s="43">
        <f t="shared" si="9"/>
        <v>486</v>
      </c>
      <c r="B20" s="44" t="str">
        <f>IF(C20="","",HLOOKUP(C20,'Configuration | Scaling'!$E$13:$Y$23,6,FALSE))</f>
        <v/>
      </c>
      <c r="C20" s="29" t="str">
        <f>IF(COUNTIF(C$4:C19,LOOKUP(A20,'Configuration | Scaling'!$E$18:$Y$18,_GPDS__List))=0,LOOKUP(A20,'Configuration | Scaling'!$E$18:$Y$18,_GPDS__List),"")</f>
        <v/>
      </c>
      <c r="D20" s="52"/>
      <c r="E20" s="45">
        <f t="shared" si="0"/>
        <v>485</v>
      </c>
      <c r="F20" s="49">
        <f t="shared" si="1"/>
        <v>1</v>
      </c>
      <c r="G20" s="49">
        <f t="shared" si="2"/>
        <v>0</v>
      </c>
      <c r="H20" s="49">
        <f t="shared" si="3"/>
        <v>1</v>
      </c>
      <c r="I20" s="49">
        <f t="shared" si="4"/>
        <v>1</v>
      </c>
      <c r="J20" s="49">
        <f t="shared" si="5"/>
        <v>1</v>
      </c>
      <c r="K20" s="49">
        <f t="shared" si="6"/>
        <v>1</v>
      </c>
      <c r="L20" s="49">
        <f t="shared" si="7"/>
        <v>0</v>
      </c>
      <c r="M20" s="50">
        <f t="shared" si="8"/>
        <v>0</v>
      </c>
      <c r="N20" s="48">
        <f>LOOKUP(2,1/('Feat-Func-Development'!$AF$4:$EU$4&amp;'Feat-Func-Development'!$AF$5:$EU$5='aggregated FIP Data Prog4'!$A20&amp;'aggregated FIP Data Prog4'!$N$1),'Feat-Func-Development'!$AF$73:$EU$73)</f>
        <v>0</v>
      </c>
      <c r="O20" s="48">
        <f>LOOKUP(2,1/('Feat-Func-Development'!$AF$4:$EU$4&amp;'Feat-Func-Development'!$AF$5:$EU$5='aggregated FIP Data Prog4'!$A20&amp;'aggregated FIP Data Prog4'!$N$1),'Feat-Func-Development'!$AF$74:$EU$74)</f>
        <v>0</v>
      </c>
      <c r="P20" s="48">
        <f>LOOKUP(2,1/('Feat-Func-Development'!$AF$4:$EU$4&amp;'Feat-Func-Development'!$AF$5:$EU$5='aggregated FIP Data Prog4'!$A20&amp;'aggregated FIP Data Prog4'!$N$1),'Feat-Func-Development'!$AF$75:$EU$75)</f>
        <v>0</v>
      </c>
      <c r="Q20" s="48">
        <f>LOOKUP(2,1/('Feat-Func-Development'!$AF$4:$EU$4&amp;'Feat-Func-Development'!$AF$5:$EU$5='aggregated FIP Data Prog4'!$A20&amp;'aggregated FIP Data Prog4'!$N$1),'Feat-Func-Development'!$AF$76:$EU$76)</f>
        <v>0</v>
      </c>
      <c r="R20" s="48">
        <f>LOOKUP(2,1/('Feat-Func-Development'!$AF$4:$EU$4&amp;'Feat-Func-Development'!$AF$5:$EU$5='aggregated FIP Data Prog4'!$A20&amp;'aggregated FIP Data Prog4'!$N$1),'Feat-Func-Development'!$AF$77:$EU$77)</f>
        <v>0</v>
      </c>
      <c r="S20" s="48">
        <f>LOOKUP(2,1/('Feat-Func-Development'!$AF$4:$EU$4&amp;'Feat-Func-Development'!$AF$5:$EU$5='aggregated FIP Data Prog4'!$A20&amp;'aggregated FIP Data Prog4'!$N$1),'Feat-Func-Development'!$AF$78:$EU$78)</f>
        <v>4</v>
      </c>
      <c r="T20" s="48">
        <f>LOOKUP(2,1/('Feat-Func-Development'!$AF$4:$EU$4&amp;'Feat-Func-Development'!$AF$5:$EU$5='aggregated FIP Data Prog4'!$A20&amp;'aggregated FIP Data Prog4'!$N$1),'Feat-Func-Development'!$AF$79:$EU$79)</f>
        <v>0</v>
      </c>
      <c r="U20" s="48">
        <f>LOOKUP(2,1/('Feat-Func-Development'!$AF$4:$EU$4&amp;'Feat-Func-Development'!$AF$5:$EU$5='aggregated FIP Data Prog4'!$A20&amp;'aggregated FIP Data Prog4'!$N$1),'Feat-Func-Development'!$AF$80:$EU$80)</f>
        <v>0</v>
      </c>
      <c r="V20" s="29">
        <f>LOOKUP(2,1/('Feat-Func-Development'!$AF$4:$EU$4&amp;'Feat-Func-Development'!$AF$5:$EU$5='aggregated FIP Data Prog4'!$A20&amp;'aggregated FIP Data Prog4'!$V$1),'Feat-Func-Development'!$AF$73:$EU$73)</f>
        <v>0</v>
      </c>
      <c r="W20" s="29">
        <f>LOOKUP(2,1/('Feat-Func-Development'!$AF$4:$EU$4&amp;'Feat-Func-Development'!$AF$5:$EU$5='aggregated FIP Data Prog4'!$A20&amp;'aggregated FIP Data Prog4'!$V$1),'Feat-Func-Development'!$AF$74:$EU$74)</f>
        <v>0</v>
      </c>
      <c r="X20" s="29">
        <f>LOOKUP(2,1/('Feat-Func-Development'!$AF$4:$EU$4&amp;'Feat-Func-Development'!$AF$5:$EU$5='aggregated FIP Data Prog4'!$A20&amp;'aggregated FIP Data Prog4'!$V$1),'Feat-Func-Development'!$AF$75:$EU$75)</f>
        <v>0</v>
      </c>
      <c r="Y20" s="29">
        <f>LOOKUP(2,1/('Feat-Func-Development'!$AF$4:$EU$4&amp;'Feat-Func-Development'!$AF$5:$EU$5='aggregated FIP Data Prog4'!$A20&amp;'aggregated FIP Data Prog4'!$V$1),'Feat-Func-Development'!$AF$76:$EU$76)</f>
        <v>0</v>
      </c>
      <c r="Z20" s="29">
        <f>LOOKUP(2,1/('Feat-Func-Development'!$AF$4:$EU$4&amp;'Feat-Func-Development'!$AF$5:$EU$5='aggregated FIP Data Prog4'!$A20&amp;'aggregated FIP Data Prog4'!$V$1),'Feat-Func-Development'!$AF$77:$EU$77)</f>
        <v>4</v>
      </c>
      <c r="AA20" s="29">
        <f>LOOKUP(2,1/('Feat-Func-Development'!$AF$4:$EU$4&amp;'Feat-Func-Development'!$AF$5:$EU$5='aggregated FIP Data Prog4'!$A20&amp;'aggregated FIP Data Prog4'!$V$1),'Feat-Func-Development'!$AF$78:$EU$78)</f>
        <v>0</v>
      </c>
      <c r="AB20" s="29">
        <f>LOOKUP(2,1/('Feat-Func-Development'!$AF$4:$EU$4&amp;'Feat-Func-Development'!$AF$5:$EU$5='aggregated FIP Data Prog4'!$A20&amp;'aggregated FIP Data Prog4'!$V$1),'Feat-Func-Development'!$AF$79:$EU$79)</f>
        <v>0</v>
      </c>
      <c r="AC20" s="29">
        <f>LOOKUP(2,1/('Feat-Func-Development'!$AF$4:$EU$4&amp;'Feat-Func-Development'!$AF$5:$EU$5='aggregated FIP Data Prog4'!$A20&amp;'aggregated FIP Data Prog4'!$V$1),'Feat-Func-Development'!$AF$80:$EU$80)</f>
        <v>0</v>
      </c>
    </row>
    <row r="21" spans="1:29">
      <c r="A21" s="43">
        <f t="shared" si="9"/>
        <v>517</v>
      </c>
      <c r="B21" s="44">
        <f>IF(C21="","",HLOOKUP(C21,'Configuration | Scaling'!$E$13:$Y$23,6,FALSE))</f>
        <v>507</v>
      </c>
      <c r="C21" s="29" t="str">
        <f>IF(COUNTIF(C$4:C20,LOOKUP(A21,'Configuration | Scaling'!$E$18:$Y$18,_GPDS__List))=0,LOOKUP(A21,'Configuration | Scaling'!$E$18:$Y$18,_GPDS__List),"")</f>
        <v>PEC</v>
      </c>
      <c r="D21" s="29"/>
      <c r="E21" s="45">
        <f t="shared" si="0"/>
        <v>506</v>
      </c>
      <c r="F21" s="49">
        <f t="shared" si="1"/>
        <v>1</v>
      </c>
      <c r="G21" s="49">
        <f t="shared" si="2"/>
        <v>0</v>
      </c>
      <c r="H21" s="49">
        <f t="shared" si="3"/>
        <v>1</v>
      </c>
      <c r="I21" s="49">
        <f t="shared" si="4"/>
        <v>1</v>
      </c>
      <c r="J21" s="49">
        <f t="shared" si="5"/>
        <v>1</v>
      </c>
      <c r="K21" s="49">
        <f t="shared" si="6"/>
        <v>1</v>
      </c>
      <c r="L21" s="49">
        <f t="shared" si="7"/>
        <v>0</v>
      </c>
      <c r="M21" s="50">
        <f t="shared" si="8"/>
        <v>0</v>
      </c>
      <c r="N21" s="48">
        <f>LOOKUP(2,1/('Feat-Func-Development'!$AF$4:$EU$4&amp;'Feat-Func-Development'!$AF$5:$EU$5='aggregated FIP Data Prog4'!$A21&amp;'aggregated FIP Data Prog4'!$N$1),'Feat-Func-Development'!$AF$73:$EU$73)</f>
        <v>0</v>
      </c>
      <c r="O21" s="48">
        <f>LOOKUP(2,1/('Feat-Func-Development'!$AF$4:$EU$4&amp;'Feat-Func-Development'!$AF$5:$EU$5='aggregated FIP Data Prog4'!$A21&amp;'aggregated FIP Data Prog4'!$N$1),'Feat-Func-Development'!$AF$74:$EU$74)</f>
        <v>0</v>
      </c>
      <c r="P21" s="48">
        <f>LOOKUP(2,1/('Feat-Func-Development'!$AF$4:$EU$4&amp;'Feat-Func-Development'!$AF$5:$EU$5='aggregated FIP Data Prog4'!$A21&amp;'aggregated FIP Data Prog4'!$N$1),'Feat-Func-Development'!$AF$75:$EU$75)</f>
        <v>0</v>
      </c>
      <c r="Q21" s="48">
        <f>LOOKUP(2,1/('Feat-Func-Development'!$AF$4:$EU$4&amp;'Feat-Func-Development'!$AF$5:$EU$5='aggregated FIP Data Prog4'!$A21&amp;'aggregated FIP Data Prog4'!$N$1),'Feat-Func-Development'!$AF$76:$EU$76)</f>
        <v>0</v>
      </c>
      <c r="R21" s="48">
        <f>LOOKUP(2,1/('Feat-Func-Development'!$AF$4:$EU$4&amp;'Feat-Func-Development'!$AF$5:$EU$5='aggregated FIP Data Prog4'!$A21&amp;'aggregated FIP Data Prog4'!$N$1),'Feat-Func-Development'!$AF$77:$EU$77)</f>
        <v>0</v>
      </c>
      <c r="S21" s="48">
        <f>LOOKUP(2,1/('Feat-Func-Development'!$AF$4:$EU$4&amp;'Feat-Func-Development'!$AF$5:$EU$5='aggregated FIP Data Prog4'!$A21&amp;'aggregated FIP Data Prog4'!$N$1),'Feat-Func-Development'!$AF$78:$EU$78)</f>
        <v>4</v>
      </c>
      <c r="T21" s="48">
        <f>LOOKUP(2,1/('Feat-Func-Development'!$AF$4:$EU$4&amp;'Feat-Func-Development'!$AF$5:$EU$5='aggregated FIP Data Prog4'!$A21&amp;'aggregated FIP Data Prog4'!$N$1),'Feat-Func-Development'!$AF$79:$EU$79)</f>
        <v>0</v>
      </c>
      <c r="U21" s="48">
        <f>LOOKUP(2,1/('Feat-Func-Development'!$AF$4:$EU$4&amp;'Feat-Func-Development'!$AF$5:$EU$5='aggregated FIP Data Prog4'!$A21&amp;'aggregated FIP Data Prog4'!$N$1),'Feat-Func-Development'!$AF$80:$EU$80)</f>
        <v>0</v>
      </c>
      <c r="V21" s="29">
        <f>LOOKUP(2,1/('Feat-Func-Development'!$AF$4:$EU$4&amp;'Feat-Func-Development'!$AF$5:$EU$5='aggregated FIP Data Prog4'!$A21&amp;'aggregated FIP Data Prog4'!$V$1),'Feat-Func-Development'!$AF$73:$EU$73)</f>
        <v>0</v>
      </c>
      <c r="W21" s="29">
        <f>LOOKUP(2,1/('Feat-Func-Development'!$AF$4:$EU$4&amp;'Feat-Func-Development'!$AF$5:$EU$5='aggregated FIP Data Prog4'!$A21&amp;'aggregated FIP Data Prog4'!$V$1),'Feat-Func-Development'!$AF$74:$EU$74)</f>
        <v>0</v>
      </c>
      <c r="X21" s="29">
        <f>LOOKUP(2,1/('Feat-Func-Development'!$AF$4:$EU$4&amp;'Feat-Func-Development'!$AF$5:$EU$5='aggregated FIP Data Prog4'!$A21&amp;'aggregated FIP Data Prog4'!$V$1),'Feat-Func-Development'!$AF$75:$EU$75)</f>
        <v>0</v>
      </c>
      <c r="Y21" s="29">
        <f>LOOKUP(2,1/('Feat-Func-Development'!$AF$4:$EU$4&amp;'Feat-Func-Development'!$AF$5:$EU$5='aggregated FIP Data Prog4'!$A21&amp;'aggregated FIP Data Prog4'!$V$1),'Feat-Func-Development'!$AF$76:$EU$76)</f>
        <v>0</v>
      </c>
      <c r="Z21" s="29">
        <f>LOOKUP(2,1/('Feat-Func-Development'!$AF$4:$EU$4&amp;'Feat-Func-Development'!$AF$5:$EU$5='aggregated FIP Data Prog4'!$A21&amp;'aggregated FIP Data Prog4'!$V$1),'Feat-Func-Development'!$AF$77:$EU$77)</f>
        <v>4</v>
      </c>
      <c r="AA21" s="29">
        <f>LOOKUP(2,1/('Feat-Func-Development'!$AF$4:$EU$4&amp;'Feat-Func-Development'!$AF$5:$EU$5='aggregated FIP Data Prog4'!$A21&amp;'aggregated FIP Data Prog4'!$V$1),'Feat-Func-Development'!$AF$78:$EU$78)</f>
        <v>0</v>
      </c>
      <c r="AB21" s="29">
        <f>LOOKUP(2,1/('Feat-Func-Development'!$AF$4:$EU$4&amp;'Feat-Func-Development'!$AF$5:$EU$5='aggregated FIP Data Prog4'!$A21&amp;'aggregated FIP Data Prog4'!$V$1),'Feat-Func-Development'!$AF$79:$EU$79)</f>
        <v>0</v>
      </c>
      <c r="AC21" s="29">
        <f>LOOKUP(2,1/('Feat-Func-Development'!$AF$4:$EU$4&amp;'Feat-Func-Development'!$AF$5:$EU$5='aggregated FIP Data Prog4'!$A21&amp;'aggregated FIP Data Prog4'!$V$1),'Feat-Func-Development'!$AF$80:$EU$80)</f>
        <v>0</v>
      </c>
    </row>
    <row r="22" spans="1:29">
      <c r="A22" s="43">
        <f t="shared" si="9"/>
        <v>547</v>
      </c>
      <c r="B22" s="44" t="str">
        <f>IF(C22="","",HLOOKUP(C22,'Configuration | Scaling'!$E$13:$Y$23,6,FALSE))</f>
        <v/>
      </c>
      <c r="C22" s="29" t="str">
        <f>IF(COUNTIF(C$4:C21,LOOKUP(A22,'Configuration | Scaling'!$E$18:$Y$18,_GPDS__List))=0,LOOKUP(A22,'Configuration | Scaling'!$E$18:$Y$18,_GPDS__List),"")</f>
        <v/>
      </c>
      <c r="D22" s="29"/>
      <c r="E22" s="45">
        <f t="shared" si="0"/>
        <v>546</v>
      </c>
      <c r="F22" s="49">
        <f t="shared" si="1"/>
        <v>1</v>
      </c>
      <c r="G22" s="49">
        <f t="shared" si="2"/>
        <v>0</v>
      </c>
      <c r="H22" s="49">
        <f t="shared" si="3"/>
        <v>1</v>
      </c>
      <c r="I22" s="49">
        <f t="shared" si="4"/>
        <v>1</v>
      </c>
      <c r="J22" s="49">
        <f t="shared" si="5"/>
        <v>1</v>
      </c>
      <c r="K22" s="49">
        <f t="shared" si="6"/>
        <v>1</v>
      </c>
      <c r="L22" s="49">
        <f t="shared" si="7"/>
        <v>0</v>
      </c>
      <c r="M22" s="50">
        <f t="shared" si="8"/>
        <v>0</v>
      </c>
      <c r="N22" s="48">
        <f>LOOKUP(2,1/('Feat-Func-Development'!$AF$4:$EU$4&amp;'Feat-Func-Development'!$AF$5:$EU$5='aggregated FIP Data Prog4'!$A22&amp;'aggregated FIP Data Prog4'!$N$1),'Feat-Func-Development'!$AF$73:$EU$73)</f>
        <v>0</v>
      </c>
      <c r="O22" s="48">
        <f>LOOKUP(2,1/('Feat-Func-Development'!$AF$4:$EU$4&amp;'Feat-Func-Development'!$AF$5:$EU$5='aggregated FIP Data Prog4'!$A22&amp;'aggregated FIP Data Prog4'!$N$1),'Feat-Func-Development'!$AF$74:$EU$74)</f>
        <v>0</v>
      </c>
      <c r="P22" s="48">
        <f>LOOKUP(2,1/('Feat-Func-Development'!$AF$4:$EU$4&amp;'Feat-Func-Development'!$AF$5:$EU$5='aggregated FIP Data Prog4'!$A22&amp;'aggregated FIP Data Prog4'!$N$1),'Feat-Func-Development'!$AF$75:$EU$75)</f>
        <v>0</v>
      </c>
      <c r="Q22" s="48">
        <f>LOOKUP(2,1/('Feat-Func-Development'!$AF$4:$EU$4&amp;'Feat-Func-Development'!$AF$5:$EU$5='aggregated FIP Data Prog4'!$A22&amp;'aggregated FIP Data Prog4'!$N$1),'Feat-Func-Development'!$AF$76:$EU$76)</f>
        <v>0</v>
      </c>
      <c r="R22" s="48">
        <f>LOOKUP(2,1/('Feat-Func-Development'!$AF$4:$EU$4&amp;'Feat-Func-Development'!$AF$5:$EU$5='aggregated FIP Data Prog4'!$A22&amp;'aggregated FIP Data Prog4'!$N$1),'Feat-Func-Development'!$AF$77:$EU$77)</f>
        <v>0</v>
      </c>
      <c r="S22" s="48">
        <f>LOOKUP(2,1/('Feat-Func-Development'!$AF$4:$EU$4&amp;'Feat-Func-Development'!$AF$5:$EU$5='aggregated FIP Data Prog4'!$A22&amp;'aggregated FIP Data Prog4'!$N$1),'Feat-Func-Development'!$AF$78:$EU$78)</f>
        <v>4</v>
      </c>
      <c r="T22" s="48">
        <f>LOOKUP(2,1/('Feat-Func-Development'!$AF$4:$EU$4&amp;'Feat-Func-Development'!$AF$5:$EU$5='aggregated FIP Data Prog4'!$A22&amp;'aggregated FIP Data Prog4'!$N$1),'Feat-Func-Development'!$AF$79:$EU$79)</f>
        <v>0</v>
      </c>
      <c r="U22" s="48">
        <f>LOOKUP(2,1/('Feat-Func-Development'!$AF$4:$EU$4&amp;'Feat-Func-Development'!$AF$5:$EU$5='aggregated FIP Data Prog4'!$A22&amp;'aggregated FIP Data Prog4'!$N$1),'Feat-Func-Development'!$AF$80:$EU$80)</f>
        <v>0</v>
      </c>
      <c r="V22" s="29">
        <f>LOOKUP(2,1/('Feat-Func-Development'!$AF$4:$EU$4&amp;'Feat-Func-Development'!$AF$5:$EU$5='aggregated FIP Data Prog4'!$A22&amp;'aggregated FIP Data Prog4'!$V$1),'Feat-Func-Development'!$AF$73:$EU$73)</f>
        <v>0</v>
      </c>
      <c r="W22" s="29">
        <f>LOOKUP(2,1/('Feat-Func-Development'!$AF$4:$EU$4&amp;'Feat-Func-Development'!$AF$5:$EU$5='aggregated FIP Data Prog4'!$A22&amp;'aggregated FIP Data Prog4'!$V$1),'Feat-Func-Development'!$AF$74:$EU$74)</f>
        <v>0</v>
      </c>
      <c r="X22" s="29">
        <f>LOOKUP(2,1/('Feat-Func-Development'!$AF$4:$EU$4&amp;'Feat-Func-Development'!$AF$5:$EU$5='aggregated FIP Data Prog4'!$A22&amp;'aggregated FIP Data Prog4'!$V$1),'Feat-Func-Development'!$AF$75:$EU$75)</f>
        <v>0</v>
      </c>
      <c r="Y22" s="29">
        <f>LOOKUP(2,1/('Feat-Func-Development'!$AF$4:$EU$4&amp;'Feat-Func-Development'!$AF$5:$EU$5='aggregated FIP Data Prog4'!$A22&amp;'aggregated FIP Data Prog4'!$V$1),'Feat-Func-Development'!$AF$76:$EU$76)</f>
        <v>0</v>
      </c>
      <c r="Z22" s="29">
        <f>LOOKUP(2,1/('Feat-Func-Development'!$AF$4:$EU$4&amp;'Feat-Func-Development'!$AF$5:$EU$5='aggregated FIP Data Prog4'!$A22&amp;'aggregated FIP Data Prog4'!$V$1),'Feat-Func-Development'!$AF$77:$EU$77)</f>
        <v>4</v>
      </c>
      <c r="AA22" s="29">
        <f>LOOKUP(2,1/('Feat-Func-Development'!$AF$4:$EU$4&amp;'Feat-Func-Development'!$AF$5:$EU$5='aggregated FIP Data Prog4'!$A22&amp;'aggregated FIP Data Prog4'!$V$1),'Feat-Func-Development'!$AF$78:$EU$78)</f>
        <v>0</v>
      </c>
      <c r="AB22" s="29">
        <f>LOOKUP(2,1/('Feat-Func-Development'!$AF$4:$EU$4&amp;'Feat-Func-Development'!$AF$5:$EU$5='aggregated FIP Data Prog4'!$A22&amp;'aggregated FIP Data Prog4'!$V$1),'Feat-Func-Development'!$AF$79:$EU$79)</f>
        <v>0</v>
      </c>
      <c r="AC22" s="29">
        <f>LOOKUP(2,1/('Feat-Func-Development'!$AF$4:$EU$4&amp;'Feat-Func-Development'!$AF$5:$EU$5='aggregated FIP Data Prog4'!$A22&amp;'aggregated FIP Data Prog4'!$V$1),'Feat-Func-Development'!$AF$80:$EU$80)</f>
        <v>0</v>
      </c>
    </row>
    <row r="23" spans="1:29">
      <c r="A23" s="43">
        <f t="shared" si="9"/>
        <v>578</v>
      </c>
      <c r="B23" s="44" t="str">
        <f>IF(C23="","",HLOOKUP(C23,'Configuration | Scaling'!$E$13:$Y$23,6,FALSE))</f>
        <v/>
      </c>
      <c r="C23" s="29" t="str">
        <f>IF(COUNTIF(C$4:C22,LOOKUP(A23,'Configuration | Scaling'!$E$18:$Y$18,_GPDS__List))=0,LOOKUP(A23,'Configuration | Scaling'!$E$18:$Y$18,_GPDS__List),"")</f>
        <v/>
      </c>
      <c r="D23" s="29"/>
      <c r="E23" s="45">
        <f t="shared" si="0"/>
        <v>577</v>
      </c>
      <c r="F23" s="49">
        <f t="shared" si="1"/>
        <v>1</v>
      </c>
      <c r="G23" s="49">
        <f t="shared" si="2"/>
        <v>0</v>
      </c>
      <c r="H23" s="49">
        <f t="shared" si="3"/>
        <v>1</v>
      </c>
      <c r="I23" s="49">
        <f t="shared" si="4"/>
        <v>1</v>
      </c>
      <c r="J23" s="49">
        <f t="shared" si="5"/>
        <v>1</v>
      </c>
      <c r="K23" s="49">
        <f t="shared" si="6"/>
        <v>1</v>
      </c>
      <c r="L23" s="49">
        <f t="shared" si="7"/>
        <v>0</v>
      </c>
      <c r="M23" s="50">
        <f t="shared" si="8"/>
        <v>0</v>
      </c>
      <c r="N23" s="48">
        <f>LOOKUP(2,1/('Feat-Func-Development'!$AF$4:$EU$4&amp;'Feat-Func-Development'!$AF$5:$EU$5='aggregated FIP Data Prog4'!$A23&amp;'aggregated FIP Data Prog4'!$N$1),'Feat-Func-Development'!$AF$73:$EU$73)</f>
        <v>0</v>
      </c>
      <c r="O23" s="48">
        <f>LOOKUP(2,1/('Feat-Func-Development'!$AF$4:$EU$4&amp;'Feat-Func-Development'!$AF$5:$EU$5='aggregated FIP Data Prog4'!$A23&amp;'aggregated FIP Data Prog4'!$N$1),'Feat-Func-Development'!$AF$74:$EU$74)</f>
        <v>0</v>
      </c>
      <c r="P23" s="48">
        <f>LOOKUP(2,1/('Feat-Func-Development'!$AF$4:$EU$4&amp;'Feat-Func-Development'!$AF$5:$EU$5='aggregated FIP Data Prog4'!$A23&amp;'aggregated FIP Data Prog4'!$N$1),'Feat-Func-Development'!$AF$75:$EU$75)</f>
        <v>0</v>
      </c>
      <c r="Q23" s="48">
        <f>LOOKUP(2,1/('Feat-Func-Development'!$AF$4:$EU$4&amp;'Feat-Func-Development'!$AF$5:$EU$5='aggregated FIP Data Prog4'!$A23&amp;'aggregated FIP Data Prog4'!$N$1),'Feat-Func-Development'!$AF$76:$EU$76)</f>
        <v>0</v>
      </c>
      <c r="R23" s="48">
        <f>LOOKUP(2,1/('Feat-Func-Development'!$AF$4:$EU$4&amp;'Feat-Func-Development'!$AF$5:$EU$5='aggregated FIP Data Prog4'!$A23&amp;'aggregated FIP Data Prog4'!$N$1),'Feat-Func-Development'!$AF$77:$EU$77)</f>
        <v>0</v>
      </c>
      <c r="S23" s="48">
        <f>LOOKUP(2,1/('Feat-Func-Development'!$AF$4:$EU$4&amp;'Feat-Func-Development'!$AF$5:$EU$5='aggregated FIP Data Prog4'!$A23&amp;'aggregated FIP Data Prog4'!$N$1),'Feat-Func-Development'!$AF$78:$EU$78)</f>
        <v>4</v>
      </c>
      <c r="T23" s="48">
        <f>LOOKUP(2,1/('Feat-Func-Development'!$AF$4:$EU$4&amp;'Feat-Func-Development'!$AF$5:$EU$5='aggregated FIP Data Prog4'!$A23&amp;'aggregated FIP Data Prog4'!$N$1),'Feat-Func-Development'!$AF$79:$EU$79)</f>
        <v>0</v>
      </c>
      <c r="U23" s="48">
        <f>LOOKUP(2,1/('Feat-Func-Development'!$AF$4:$EU$4&amp;'Feat-Func-Development'!$AF$5:$EU$5='aggregated FIP Data Prog4'!$A23&amp;'aggregated FIP Data Prog4'!$N$1),'Feat-Func-Development'!$AF$80:$EU$80)</f>
        <v>0</v>
      </c>
      <c r="V23" s="29">
        <f>LOOKUP(2,1/('Feat-Func-Development'!$AF$4:$EU$4&amp;'Feat-Func-Development'!$AF$5:$EU$5='aggregated FIP Data Prog4'!$A23&amp;'aggregated FIP Data Prog4'!$V$1),'Feat-Func-Development'!$AF$73:$EU$73)</f>
        <v>0</v>
      </c>
      <c r="W23" s="29">
        <f>LOOKUP(2,1/('Feat-Func-Development'!$AF$4:$EU$4&amp;'Feat-Func-Development'!$AF$5:$EU$5='aggregated FIP Data Prog4'!$A23&amp;'aggregated FIP Data Prog4'!$V$1),'Feat-Func-Development'!$AF$74:$EU$74)</f>
        <v>0</v>
      </c>
      <c r="X23" s="29">
        <f>LOOKUP(2,1/('Feat-Func-Development'!$AF$4:$EU$4&amp;'Feat-Func-Development'!$AF$5:$EU$5='aggregated FIP Data Prog4'!$A23&amp;'aggregated FIP Data Prog4'!$V$1),'Feat-Func-Development'!$AF$75:$EU$75)</f>
        <v>0</v>
      </c>
      <c r="Y23" s="29">
        <f>LOOKUP(2,1/('Feat-Func-Development'!$AF$4:$EU$4&amp;'Feat-Func-Development'!$AF$5:$EU$5='aggregated FIP Data Prog4'!$A23&amp;'aggregated FIP Data Prog4'!$V$1),'Feat-Func-Development'!$AF$76:$EU$76)</f>
        <v>0</v>
      </c>
      <c r="Z23" s="29">
        <f>LOOKUP(2,1/('Feat-Func-Development'!$AF$4:$EU$4&amp;'Feat-Func-Development'!$AF$5:$EU$5='aggregated FIP Data Prog4'!$A23&amp;'aggregated FIP Data Prog4'!$V$1),'Feat-Func-Development'!$AF$77:$EU$77)</f>
        <v>4</v>
      </c>
      <c r="AA23" s="29">
        <f>LOOKUP(2,1/('Feat-Func-Development'!$AF$4:$EU$4&amp;'Feat-Func-Development'!$AF$5:$EU$5='aggregated FIP Data Prog4'!$A23&amp;'aggregated FIP Data Prog4'!$V$1),'Feat-Func-Development'!$AF$78:$EU$78)</f>
        <v>0</v>
      </c>
      <c r="AB23" s="29">
        <f>LOOKUP(2,1/('Feat-Func-Development'!$AF$4:$EU$4&amp;'Feat-Func-Development'!$AF$5:$EU$5='aggregated FIP Data Prog4'!$A23&amp;'aggregated FIP Data Prog4'!$V$1),'Feat-Func-Development'!$AF$79:$EU$79)</f>
        <v>0</v>
      </c>
      <c r="AC23" s="29">
        <f>LOOKUP(2,1/('Feat-Func-Development'!$AF$4:$EU$4&amp;'Feat-Func-Development'!$AF$5:$EU$5='aggregated FIP Data Prog4'!$A23&amp;'aggregated FIP Data Prog4'!$V$1),'Feat-Func-Development'!$AF$80:$EU$80)</f>
        <v>0</v>
      </c>
    </row>
    <row r="24" spans="1:29">
      <c r="A24" s="43">
        <f t="shared" si="9"/>
        <v>609</v>
      </c>
      <c r="B24" s="53">
        <f>IF(C24="","",HLOOKUP(C24,'Configuration | Scaling'!$E$13:$Y$23,6,FALSE))</f>
        <v>579</v>
      </c>
      <c r="C24" s="29" t="str">
        <f>IF(COUNTIF(C$4:C23,LOOKUP(A24,'Configuration | Scaling'!$E$18:$Y$18,_GPDS__List))=0,LOOKUP(A24,'Configuration | Scaling'!$E$18:$Y$18,_GPDS__List),"")</f>
        <v>FEC</v>
      </c>
      <c r="D24" s="54"/>
      <c r="E24" s="45">
        <f t="shared" si="0"/>
        <v>578</v>
      </c>
      <c r="F24" s="49">
        <f t="shared" si="1"/>
        <v>1</v>
      </c>
      <c r="G24" s="49">
        <f t="shared" si="2"/>
        <v>0</v>
      </c>
      <c r="H24" s="49">
        <f t="shared" si="3"/>
        <v>1</v>
      </c>
      <c r="I24" s="49">
        <f t="shared" si="4"/>
        <v>1</v>
      </c>
      <c r="J24" s="49">
        <f t="shared" si="5"/>
        <v>1</v>
      </c>
      <c r="K24" s="49">
        <f t="shared" si="6"/>
        <v>1</v>
      </c>
      <c r="L24" s="49">
        <f t="shared" si="7"/>
        <v>0</v>
      </c>
      <c r="M24" s="50">
        <f t="shared" si="8"/>
        <v>0</v>
      </c>
      <c r="N24" s="48">
        <f>LOOKUP(2,1/('Feat-Func-Development'!$AF$4:$EU$4&amp;'Feat-Func-Development'!$AF$5:$EU$5='aggregated FIP Data Prog4'!$A24&amp;'aggregated FIP Data Prog4'!$N$1),'Feat-Func-Development'!$AF$73:$EU$73)</f>
        <v>0</v>
      </c>
      <c r="O24" s="48">
        <f>LOOKUP(2,1/('Feat-Func-Development'!$AF$4:$EU$4&amp;'Feat-Func-Development'!$AF$5:$EU$5='aggregated FIP Data Prog4'!$A24&amp;'aggregated FIP Data Prog4'!$N$1),'Feat-Func-Development'!$AF$74:$EU$74)</f>
        <v>0</v>
      </c>
      <c r="P24" s="48">
        <f>LOOKUP(2,1/('Feat-Func-Development'!$AF$4:$EU$4&amp;'Feat-Func-Development'!$AF$5:$EU$5='aggregated FIP Data Prog4'!$A24&amp;'aggregated FIP Data Prog4'!$N$1),'Feat-Func-Development'!$AF$75:$EU$75)</f>
        <v>0</v>
      </c>
      <c r="Q24" s="48">
        <f>LOOKUP(2,1/('Feat-Func-Development'!$AF$4:$EU$4&amp;'Feat-Func-Development'!$AF$5:$EU$5='aggregated FIP Data Prog4'!$A24&amp;'aggregated FIP Data Prog4'!$N$1),'Feat-Func-Development'!$AF$76:$EU$76)</f>
        <v>0</v>
      </c>
      <c r="R24" s="48">
        <f>LOOKUP(2,1/('Feat-Func-Development'!$AF$4:$EU$4&amp;'Feat-Func-Development'!$AF$5:$EU$5='aggregated FIP Data Prog4'!$A24&amp;'aggregated FIP Data Prog4'!$N$1),'Feat-Func-Development'!$AF$77:$EU$77)</f>
        <v>0</v>
      </c>
      <c r="S24" s="48">
        <f>LOOKUP(2,1/('Feat-Func-Development'!$AF$4:$EU$4&amp;'Feat-Func-Development'!$AF$5:$EU$5='aggregated FIP Data Prog4'!$A24&amp;'aggregated FIP Data Prog4'!$N$1),'Feat-Func-Development'!$AF$78:$EU$78)</f>
        <v>4</v>
      </c>
      <c r="T24" s="48">
        <f>LOOKUP(2,1/('Feat-Func-Development'!$AF$4:$EU$4&amp;'Feat-Func-Development'!$AF$5:$EU$5='aggregated FIP Data Prog4'!$A24&amp;'aggregated FIP Data Prog4'!$N$1),'Feat-Func-Development'!$AF$79:$EU$79)</f>
        <v>0</v>
      </c>
      <c r="U24" s="48">
        <f>LOOKUP(2,1/('Feat-Func-Development'!$AF$4:$EU$4&amp;'Feat-Func-Development'!$AF$5:$EU$5='aggregated FIP Data Prog4'!$A24&amp;'aggregated FIP Data Prog4'!$N$1),'Feat-Func-Development'!$AF$80:$EU$80)</f>
        <v>0</v>
      </c>
      <c r="V24" s="29">
        <f>LOOKUP(2,1/('Feat-Func-Development'!$AF$4:$EU$4&amp;'Feat-Func-Development'!$AF$5:$EU$5='aggregated FIP Data Prog4'!$A24&amp;'aggregated FIP Data Prog4'!$V$1),'Feat-Func-Development'!$AF$73:$EU$73)</f>
        <v>0</v>
      </c>
      <c r="W24" s="29">
        <f>LOOKUP(2,1/('Feat-Func-Development'!$AF$4:$EU$4&amp;'Feat-Func-Development'!$AF$5:$EU$5='aggregated FIP Data Prog4'!$A24&amp;'aggregated FIP Data Prog4'!$V$1),'Feat-Func-Development'!$AF$74:$EU$74)</f>
        <v>0</v>
      </c>
      <c r="X24" s="29">
        <f>LOOKUP(2,1/('Feat-Func-Development'!$AF$4:$EU$4&amp;'Feat-Func-Development'!$AF$5:$EU$5='aggregated FIP Data Prog4'!$A24&amp;'aggregated FIP Data Prog4'!$V$1),'Feat-Func-Development'!$AF$75:$EU$75)</f>
        <v>0</v>
      </c>
      <c r="Y24" s="29">
        <f>LOOKUP(2,1/('Feat-Func-Development'!$AF$4:$EU$4&amp;'Feat-Func-Development'!$AF$5:$EU$5='aggregated FIP Data Prog4'!$A24&amp;'aggregated FIP Data Prog4'!$V$1),'Feat-Func-Development'!$AF$76:$EU$76)</f>
        <v>0</v>
      </c>
      <c r="Z24" s="29">
        <f>LOOKUP(2,1/('Feat-Func-Development'!$AF$4:$EU$4&amp;'Feat-Func-Development'!$AF$5:$EU$5='aggregated FIP Data Prog4'!$A24&amp;'aggregated FIP Data Prog4'!$V$1),'Feat-Func-Development'!$AF$77:$EU$77)</f>
        <v>4</v>
      </c>
      <c r="AA24" s="29">
        <f>LOOKUP(2,1/('Feat-Func-Development'!$AF$4:$EU$4&amp;'Feat-Func-Development'!$AF$5:$EU$5='aggregated FIP Data Prog4'!$A24&amp;'aggregated FIP Data Prog4'!$V$1),'Feat-Func-Development'!$AF$78:$EU$78)</f>
        <v>0</v>
      </c>
      <c r="AB24" s="29">
        <f>LOOKUP(2,1/('Feat-Func-Development'!$AF$4:$EU$4&amp;'Feat-Func-Development'!$AF$5:$EU$5='aggregated FIP Data Prog4'!$A24&amp;'aggregated FIP Data Prog4'!$V$1),'Feat-Func-Development'!$AF$79:$EU$79)</f>
        <v>0</v>
      </c>
      <c r="AC24" s="29">
        <f>LOOKUP(2,1/('Feat-Func-Development'!$AF$4:$EU$4&amp;'Feat-Func-Development'!$AF$5:$EU$5='aggregated FIP Data Prog4'!$A24&amp;'aggregated FIP Data Prog4'!$V$1),'Feat-Func-Development'!$AF$80:$EU$80)</f>
        <v>0</v>
      </c>
    </row>
    <row r="25" spans="1:29">
      <c r="A25" s="43">
        <f t="shared" si="9"/>
        <v>639</v>
      </c>
      <c r="B25" s="53" t="str">
        <f>IF(C25="","",HLOOKUP(C25,'Configuration | Scaling'!$E$13:$Y$23,6,FALSE))</f>
        <v/>
      </c>
      <c r="C25" s="29" t="str">
        <f>IF(COUNTIF(C$4:C24,LOOKUP(A25,'Configuration | Scaling'!$E$18:$Y$18,_GPDS__List))=0,LOOKUP(A25,'Configuration | Scaling'!$E$18:$Y$18,_GPDS__List),"")</f>
        <v/>
      </c>
      <c r="D25" s="54"/>
      <c r="E25" s="45">
        <f t="shared" si="0"/>
        <v>638</v>
      </c>
      <c r="F25" s="55">
        <f t="shared" si="1"/>
        <v>1</v>
      </c>
      <c r="G25" s="55">
        <f t="shared" si="2"/>
        <v>0</v>
      </c>
      <c r="H25" s="55">
        <f t="shared" si="3"/>
        <v>1</v>
      </c>
      <c r="I25" s="55">
        <f t="shared" si="4"/>
        <v>1</v>
      </c>
      <c r="J25" s="55">
        <f t="shared" si="5"/>
        <v>1</v>
      </c>
      <c r="K25" s="55">
        <f t="shared" si="6"/>
        <v>1</v>
      </c>
      <c r="L25" s="55">
        <f t="shared" si="7"/>
        <v>0</v>
      </c>
      <c r="M25" s="56">
        <f t="shared" si="8"/>
        <v>0</v>
      </c>
      <c r="N25" s="48">
        <f>LOOKUP(2,1/('Feat-Func-Development'!$AF$4:$EU$4&amp;'Feat-Func-Development'!$AF$5:$EU$5='aggregated FIP Data Prog4'!$A25&amp;'aggregated FIP Data Prog4'!$N$1),'Feat-Func-Development'!$AF$73:$EU$73)</f>
        <v>0</v>
      </c>
      <c r="O25" s="48">
        <f>LOOKUP(2,1/('Feat-Func-Development'!$AF$4:$EU$4&amp;'Feat-Func-Development'!$AF$5:$EU$5='aggregated FIP Data Prog4'!$A25&amp;'aggregated FIP Data Prog4'!$N$1),'Feat-Func-Development'!$AF$74:$EU$74)</f>
        <v>0</v>
      </c>
      <c r="P25" s="48">
        <f>LOOKUP(2,1/('Feat-Func-Development'!$AF$4:$EU$4&amp;'Feat-Func-Development'!$AF$5:$EU$5='aggregated FIP Data Prog4'!$A25&amp;'aggregated FIP Data Prog4'!$N$1),'Feat-Func-Development'!$AF$75:$EU$75)</f>
        <v>0</v>
      </c>
      <c r="Q25" s="48">
        <f>LOOKUP(2,1/('Feat-Func-Development'!$AF$4:$EU$4&amp;'Feat-Func-Development'!$AF$5:$EU$5='aggregated FIP Data Prog4'!$A25&amp;'aggregated FIP Data Prog4'!$N$1),'Feat-Func-Development'!$AF$76:$EU$76)</f>
        <v>0</v>
      </c>
      <c r="R25" s="48">
        <f>LOOKUP(2,1/('Feat-Func-Development'!$AF$4:$EU$4&amp;'Feat-Func-Development'!$AF$5:$EU$5='aggregated FIP Data Prog4'!$A25&amp;'aggregated FIP Data Prog4'!$N$1),'Feat-Func-Development'!$AF$77:$EU$77)</f>
        <v>0</v>
      </c>
      <c r="S25" s="48">
        <f>LOOKUP(2,1/('Feat-Func-Development'!$AF$4:$EU$4&amp;'Feat-Func-Development'!$AF$5:$EU$5='aggregated FIP Data Prog4'!$A25&amp;'aggregated FIP Data Prog4'!$N$1),'Feat-Func-Development'!$AF$78:$EU$78)</f>
        <v>4</v>
      </c>
      <c r="T25" s="48">
        <f>LOOKUP(2,1/('Feat-Func-Development'!$AF$4:$EU$4&amp;'Feat-Func-Development'!$AF$5:$EU$5='aggregated FIP Data Prog4'!$A25&amp;'aggregated FIP Data Prog4'!$N$1),'Feat-Func-Development'!$AF$79:$EU$79)</f>
        <v>0</v>
      </c>
      <c r="U25" s="48">
        <f>LOOKUP(2,1/('Feat-Func-Development'!$AF$4:$EU$4&amp;'Feat-Func-Development'!$AF$5:$EU$5='aggregated FIP Data Prog4'!$A25&amp;'aggregated FIP Data Prog4'!$N$1),'Feat-Func-Development'!$AF$80:$EU$80)</f>
        <v>0</v>
      </c>
      <c r="V25" s="29">
        <f>LOOKUP(2,1/('Feat-Func-Development'!$AF$4:$EU$4&amp;'Feat-Func-Development'!$AF$5:$EU$5='aggregated FIP Data Prog4'!$A25&amp;'aggregated FIP Data Prog4'!$V$1),'Feat-Func-Development'!$AF$73:$EU$73)</f>
        <v>0</v>
      </c>
      <c r="W25" s="29">
        <f>LOOKUP(2,1/('Feat-Func-Development'!$AF$4:$EU$4&amp;'Feat-Func-Development'!$AF$5:$EU$5='aggregated FIP Data Prog4'!$A25&amp;'aggregated FIP Data Prog4'!$V$1),'Feat-Func-Development'!$AF$74:$EU$74)</f>
        <v>0</v>
      </c>
      <c r="X25" s="29">
        <f>LOOKUP(2,1/('Feat-Func-Development'!$AF$4:$EU$4&amp;'Feat-Func-Development'!$AF$5:$EU$5='aggregated FIP Data Prog4'!$A25&amp;'aggregated FIP Data Prog4'!$V$1),'Feat-Func-Development'!$AF$75:$EU$75)</f>
        <v>0</v>
      </c>
      <c r="Y25" s="29">
        <f>LOOKUP(2,1/('Feat-Func-Development'!$AF$4:$EU$4&amp;'Feat-Func-Development'!$AF$5:$EU$5='aggregated FIP Data Prog4'!$A25&amp;'aggregated FIP Data Prog4'!$V$1),'Feat-Func-Development'!$AF$76:$EU$76)</f>
        <v>0</v>
      </c>
      <c r="Z25" s="29">
        <f>LOOKUP(2,1/('Feat-Func-Development'!$AF$4:$EU$4&amp;'Feat-Func-Development'!$AF$5:$EU$5='aggregated FIP Data Prog4'!$A25&amp;'aggregated FIP Data Prog4'!$V$1),'Feat-Func-Development'!$AF$77:$EU$77)</f>
        <v>4</v>
      </c>
      <c r="AA25" s="29">
        <f>LOOKUP(2,1/('Feat-Func-Development'!$AF$4:$EU$4&amp;'Feat-Func-Development'!$AF$5:$EU$5='aggregated FIP Data Prog4'!$A25&amp;'aggregated FIP Data Prog4'!$V$1),'Feat-Func-Development'!$AF$78:$EU$78)</f>
        <v>0</v>
      </c>
      <c r="AB25" s="29">
        <f>LOOKUP(2,1/('Feat-Func-Development'!$AF$4:$EU$4&amp;'Feat-Func-Development'!$AF$5:$EU$5='aggregated FIP Data Prog4'!$A25&amp;'aggregated FIP Data Prog4'!$V$1),'Feat-Func-Development'!$AF$79:$EU$79)</f>
        <v>0</v>
      </c>
      <c r="AC25" s="29">
        <f>LOOKUP(2,1/('Feat-Func-Development'!$AF$4:$EU$4&amp;'Feat-Func-Development'!$AF$5:$EU$5='aggregated FIP Data Prog4'!$A25&amp;'aggregated FIP Data Prog4'!$V$1),'Feat-Func-Development'!$AF$80:$EU$80)</f>
        <v>0</v>
      </c>
    </row>
    <row r="26" spans="1:29">
      <c r="A26" s="43">
        <f t="shared" si="9"/>
        <v>670</v>
      </c>
      <c r="B26" s="53" t="str">
        <f>IF(C26="","",HLOOKUP(C26,'Configuration | Scaling'!$E$13:$Y$23,6,FALSE))</f>
        <v/>
      </c>
      <c r="C26" s="29" t="str">
        <f>IF(COUNTIF(C$4:C25,LOOKUP(A26,'Configuration | Scaling'!$E$18:$Y$18,_GPDS__List))=0,LOOKUP(A26,'Configuration | Scaling'!$E$18:$Y$18,_GPDS__List),"")</f>
        <v/>
      </c>
      <c r="D26" s="54"/>
      <c r="E26" s="45">
        <f t="shared" si="0"/>
        <v>669</v>
      </c>
      <c r="F26" s="55">
        <f t="shared" si="1"/>
        <v>1</v>
      </c>
      <c r="G26" s="55">
        <f t="shared" si="2"/>
        <v>0</v>
      </c>
      <c r="H26" s="55">
        <f t="shared" si="3"/>
        <v>1</v>
      </c>
      <c r="I26" s="55">
        <f t="shared" si="4"/>
        <v>1</v>
      </c>
      <c r="J26" s="55">
        <f t="shared" si="5"/>
        <v>1</v>
      </c>
      <c r="K26" s="55">
        <f t="shared" si="6"/>
        <v>1</v>
      </c>
      <c r="L26" s="55">
        <f t="shared" si="7"/>
        <v>0</v>
      </c>
      <c r="M26" s="56">
        <f t="shared" si="8"/>
        <v>0</v>
      </c>
      <c r="N26" s="48">
        <f>LOOKUP(2,1/('Feat-Func-Development'!$AF$4:$EU$4&amp;'Feat-Func-Development'!$AF$5:$EU$5='aggregated FIP Data Prog4'!$A26&amp;'aggregated FIP Data Prog4'!$N$1),'Feat-Func-Development'!$AF$73:$EU$73)</f>
        <v>0</v>
      </c>
      <c r="O26" s="48">
        <f>LOOKUP(2,1/('Feat-Func-Development'!$AF$4:$EU$4&amp;'Feat-Func-Development'!$AF$5:$EU$5='aggregated FIP Data Prog4'!$A26&amp;'aggregated FIP Data Prog4'!$N$1),'Feat-Func-Development'!$AF$74:$EU$74)</f>
        <v>0</v>
      </c>
      <c r="P26" s="48">
        <f>LOOKUP(2,1/('Feat-Func-Development'!$AF$4:$EU$4&amp;'Feat-Func-Development'!$AF$5:$EU$5='aggregated FIP Data Prog4'!$A26&amp;'aggregated FIP Data Prog4'!$N$1),'Feat-Func-Development'!$AF$75:$EU$75)</f>
        <v>0</v>
      </c>
      <c r="Q26" s="48">
        <f>LOOKUP(2,1/('Feat-Func-Development'!$AF$4:$EU$4&amp;'Feat-Func-Development'!$AF$5:$EU$5='aggregated FIP Data Prog4'!$A26&amp;'aggregated FIP Data Prog4'!$N$1),'Feat-Func-Development'!$AF$76:$EU$76)</f>
        <v>0</v>
      </c>
      <c r="R26" s="48">
        <f>LOOKUP(2,1/('Feat-Func-Development'!$AF$4:$EU$4&amp;'Feat-Func-Development'!$AF$5:$EU$5='aggregated FIP Data Prog4'!$A26&amp;'aggregated FIP Data Prog4'!$N$1),'Feat-Func-Development'!$AF$77:$EU$77)</f>
        <v>0</v>
      </c>
      <c r="S26" s="48">
        <f>LOOKUP(2,1/('Feat-Func-Development'!$AF$4:$EU$4&amp;'Feat-Func-Development'!$AF$5:$EU$5='aggregated FIP Data Prog4'!$A26&amp;'aggregated FIP Data Prog4'!$N$1),'Feat-Func-Development'!$AF$78:$EU$78)</f>
        <v>4</v>
      </c>
      <c r="T26" s="48">
        <f>LOOKUP(2,1/('Feat-Func-Development'!$AF$4:$EU$4&amp;'Feat-Func-Development'!$AF$5:$EU$5='aggregated FIP Data Prog4'!$A26&amp;'aggregated FIP Data Prog4'!$N$1),'Feat-Func-Development'!$AF$79:$EU$79)</f>
        <v>0</v>
      </c>
      <c r="U26" s="48">
        <f>LOOKUP(2,1/('Feat-Func-Development'!$AF$4:$EU$4&amp;'Feat-Func-Development'!$AF$5:$EU$5='aggregated FIP Data Prog4'!$A26&amp;'aggregated FIP Data Prog4'!$N$1),'Feat-Func-Development'!$AF$80:$EU$80)</f>
        <v>0</v>
      </c>
      <c r="V26" s="29">
        <f>LOOKUP(2,1/('Feat-Func-Development'!$AF$4:$EU$4&amp;'Feat-Func-Development'!$AF$5:$EU$5='aggregated FIP Data Prog4'!$A26&amp;'aggregated FIP Data Prog4'!$V$1),'Feat-Func-Development'!$AF$73:$EU$73)</f>
        <v>0</v>
      </c>
      <c r="W26" s="29">
        <f>LOOKUP(2,1/('Feat-Func-Development'!$AF$4:$EU$4&amp;'Feat-Func-Development'!$AF$5:$EU$5='aggregated FIP Data Prog4'!$A26&amp;'aggregated FIP Data Prog4'!$V$1),'Feat-Func-Development'!$AF$74:$EU$74)</f>
        <v>0</v>
      </c>
      <c r="X26" s="29">
        <f>LOOKUP(2,1/('Feat-Func-Development'!$AF$4:$EU$4&amp;'Feat-Func-Development'!$AF$5:$EU$5='aggregated FIP Data Prog4'!$A26&amp;'aggregated FIP Data Prog4'!$V$1),'Feat-Func-Development'!$AF$75:$EU$75)</f>
        <v>0</v>
      </c>
      <c r="Y26" s="29">
        <f>LOOKUP(2,1/('Feat-Func-Development'!$AF$4:$EU$4&amp;'Feat-Func-Development'!$AF$5:$EU$5='aggregated FIP Data Prog4'!$A26&amp;'aggregated FIP Data Prog4'!$V$1),'Feat-Func-Development'!$AF$76:$EU$76)</f>
        <v>0</v>
      </c>
      <c r="Z26" s="29">
        <f>LOOKUP(2,1/('Feat-Func-Development'!$AF$4:$EU$4&amp;'Feat-Func-Development'!$AF$5:$EU$5='aggregated FIP Data Prog4'!$A26&amp;'aggregated FIP Data Prog4'!$V$1),'Feat-Func-Development'!$AF$77:$EU$77)</f>
        <v>4</v>
      </c>
      <c r="AA26" s="29">
        <f>LOOKUP(2,1/('Feat-Func-Development'!$AF$4:$EU$4&amp;'Feat-Func-Development'!$AF$5:$EU$5='aggregated FIP Data Prog4'!$A26&amp;'aggregated FIP Data Prog4'!$V$1),'Feat-Func-Development'!$AF$78:$EU$78)</f>
        <v>0</v>
      </c>
      <c r="AB26" s="29">
        <f>LOOKUP(2,1/('Feat-Func-Development'!$AF$4:$EU$4&amp;'Feat-Func-Development'!$AF$5:$EU$5='aggregated FIP Data Prog4'!$A26&amp;'aggregated FIP Data Prog4'!$V$1),'Feat-Func-Development'!$AF$79:$EU$79)</f>
        <v>0</v>
      </c>
      <c r="AC26" s="29">
        <f>LOOKUP(2,1/('Feat-Func-Development'!$AF$4:$EU$4&amp;'Feat-Func-Development'!$AF$5:$EU$5='aggregated FIP Data Prog4'!$A26&amp;'aggregated FIP Data Prog4'!$V$1),'Feat-Func-Development'!$AF$80:$EU$80)</f>
        <v>0</v>
      </c>
    </row>
    <row r="27" spans="1:29">
      <c r="A27" s="43">
        <f t="shared" si="9"/>
        <v>700</v>
      </c>
      <c r="B27" s="53">
        <f>IF(C27="","",HLOOKUP(C27,'Configuration | Scaling'!$E$13:$Y$23,6,FALSE))</f>
        <v>671</v>
      </c>
      <c r="C27" s="29" t="str">
        <f>IF(COUNTIF(C$4:C26,LOOKUP(A27,'Configuration | Scaling'!$E$18:$Y$18,_GPDS__List))=0,LOOKUP(A27,'Configuration | Scaling'!$E$18:$Y$18,_GPDS__List),"")</f>
        <v>TT</v>
      </c>
      <c r="D27" s="54"/>
      <c r="E27" s="45">
        <f t="shared" si="0"/>
        <v>670</v>
      </c>
      <c r="F27" s="55">
        <f t="shared" si="1"/>
        <v>1</v>
      </c>
      <c r="G27" s="55">
        <f t="shared" si="2"/>
        <v>0</v>
      </c>
      <c r="H27" s="55">
        <f t="shared" si="3"/>
        <v>1</v>
      </c>
      <c r="I27" s="55">
        <f t="shared" si="4"/>
        <v>1</v>
      </c>
      <c r="J27" s="55">
        <f t="shared" si="5"/>
        <v>1</v>
      </c>
      <c r="K27" s="55">
        <f t="shared" si="6"/>
        <v>1</v>
      </c>
      <c r="L27" s="55">
        <f t="shared" si="7"/>
        <v>0</v>
      </c>
      <c r="M27" s="56">
        <f t="shared" si="8"/>
        <v>0</v>
      </c>
      <c r="N27" s="48">
        <f>LOOKUP(2,1/('Feat-Func-Development'!$AF$4:$EU$4&amp;'Feat-Func-Development'!$AF$5:$EU$5='aggregated FIP Data Prog4'!$A27&amp;'aggregated FIP Data Prog4'!$N$1),'Feat-Func-Development'!$AF$73:$EU$73)</f>
        <v>0</v>
      </c>
      <c r="O27" s="48">
        <f>LOOKUP(2,1/('Feat-Func-Development'!$AF$4:$EU$4&amp;'Feat-Func-Development'!$AF$5:$EU$5='aggregated FIP Data Prog4'!$A27&amp;'aggregated FIP Data Prog4'!$N$1),'Feat-Func-Development'!$AF$74:$EU$74)</f>
        <v>0</v>
      </c>
      <c r="P27" s="48">
        <f>LOOKUP(2,1/('Feat-Func-Development'!$AF$4:$EU$4&amp;'Feat-Func-Development'!$AF$5:$EU$5='aggregated FIP Data Prog4'!$A27&amp;'aggregated FIP Data Prog4'!$N$1),'Feat-Func-Development'!$AF$75:$EU$75)</f>
        <v>0</v>
      </c>
      <c r="Q27" s="48">
        <f>LOOKUP(2,1/('Feat-Func-Development'!$AF$4:$EU$4&amp;'Feat-Func-Development'!$AF$5:$EU$5='aggregated FIP Data Prog4'!$A27&amp;'aggregated FIP Data Prog4'!$N$1),'Feat-Func-Development'!$AF$76:$EU$76)</f>
        <v>0</v>
      </c>
      <c r="R27" s="48">
        <f>LOOKUP(2,1/('Feat-Func-Development'!$AF$4:$EU$4&amp;'Feat-Func-Development'!$AF$5:$EU$5='aggregated FIP Data Prog4'!$A27&amp;'aggregated FIP Data Prog4'!$N$1),'Feat-Func-Development'!$AF$77:$EU$77)</f>
        <v>0</v>
      </c>
      <c r="S27" s="48">
        <f>LOOKUP(2,1/('Feat-Func-Development'!$AF$4:$EU$4&amp;'Feat-Func-Development'!$AF$5:$EU$5='aggregated FIP Data Prog4'!$A27&amp;'aggregated FIP Data Prog4'!$N$1),'Feat-Func-Development'!$AF$78:$EU$78)</f>
        <v>4</v>
      </c>
      <c r="T27" s="48">
        <f>LOOKUP(2,1/('Feat-Func-Development'!$AF$4:$EU$4&amp;'Feat-Func-Development'!$AF$5:$EU$5='aggregated FIP Data Prog4'!$A27&amp;'aggregated FIP Data Prog4'!$N$1),'Feat-Func-Development'!$AF$79:$EU$79)</f>
        <v>0</v>
      </c>
      <c r="U27" s="48">
        <f>LOOKUP(2,1/('Feat-Func-Development'!$AF$4:$EU$4&amp;'Feat-Func-Development'!$AF$5:$EU$5='aggregated FIP Data Prog4'!$A27&amp;'aggregated FIP Data Prog4'!$N$1),'Feat-Func-Development'!$AF$80:$EU$80)</f>
        <v>0</v>
      </c>
      <c r="V27" s="29">
        <f>LOOKUP(2,1/('Feat-Func-Development'!$AF$4:$EU$4&amp;'Feat-Func-Development'!$AF$5:$EU$5='aggregated FIP Data Prog4'!$A27&amp;'aggregated FIP Data Prog4'!$V$1),'Feat-Func-Development'!$AF$73:$EU$73)</f>
        <v>0</v>
      </c>
      <c r="W27" s="29">
        <f>LOOKUP(2,1/('Feat-Func-Development'!$AF$4:$EU$4&amp;'Feat-Func-Development'!$AF$5:$EU$5='aggregated FIP Data Prog4'!$A27&amp;'aggregated FIP Data Prog4'!$V$1),'Feat-Func-Development'!$AF$74:$EU$74)</f>
        <v>0</v>
      </c>
      <c r="X27" s="29">
        <f>LOOKUP(2,1/('Feat-Func-Development'!$AF$4:$EU$4&amp;'Feat-Func-Development'!$AF$5:$EU$5='aggregated FIP Data Prog4'!$A27&amp;'aggregated FIP Data Prog4'!$V$1),'Feat-Func-Development'!$AF$75:$EU$75)</f>
        <v>0</v>
      </c>
      <c r="Y27" s="29">
        <f>LOOKUP(2,1/('Feat-Func-Development'!$AF$4:$EU$4&amp;'Feat-Func-Development'!$AF$5:$EU$5='aggregated FIP Data Prog4'!$A27&amp;'aggregated FIP Data Prog4'!$V$1),'Feat-Func-Development'!$AF$76:$EU$76)</f>
        <v>0</v>
      </c>
      <c r="Z27" s="29">
        <f>LOOKUP(2,1/('Feat-Func-Development'!$AF$4:$EU$4&amp;'Feat-Func-Development'!$AF$5:$EU$5='aggregated FIP Data Prog4'!$A27&amp;'aggregated FIP Data Prog4'!$V$1),'Feat-Func-Development'!$AF$77:$EU$77)</f>
        <v>4</v>
      </c>
      <c r="AA27" s="29">
        <f>LOOKUP(2,1/('Feat-Func-Development'!$AF$4:$EU$4&amp;'Feat-Func-Development'!$AF$5:$EU$5='aggregated FIP Data Prog4'!$A27&amp;'aggregated FIP Data Prog4'!$V$1),'Feat-Func-Development'!$AF$78:$EU$78)</f>
        <v>0</v>
      </c>
      <c r="AB27" s="29">
        <f>LOOKUP(2,1/('Feat-Func-Development'!$AF$4:$EU$4&amp;'Feat-Func-Development'!$AF$5:$EU$5='aggregated FIP Data Prog4'!$A27&amp;'aggregated FIP Data Prog4'!$V$1),'Feat-Func-Development'!$AF$79:$EU$79)</f>
        <v>0</v>
      </c>
      <c r="AC27" s="29">
        <f>LOOKUP(2,1/('Feat-Func-Development'!$AF$4:$EU$4&amp;'Feat-Func-Development'!$AF$5:$EU$5='aggregated FIP Data Prog4'!$A27&amp;'aggregated FIP Data Prog4'!$V$1),'Feat-Func-Development'!$AF$80:$EU$80)</f>
        <v>0</v>
      </c>
    </row>
    <row r="28" spans="1:29">
      <c r="A28" s="43">
        <f t="shared" si="9"/>
        <v>731</v>
      </c>
      <c r="B28" s="53" t="str">
        <f>IF(C28="","",HLOOKUP(C28,'Configuration | Scaling'!$E$13:$Y$23,6,FALSE))</f>
        <v/>
      </c>
      <c r="C28" s="29" t="str">
        <f>IF(COUNTIF(C$4:C27,LOOKUP(A28,'Configuration | Scaling'!$E$18:$Y$18,_GPDS__List))=0,LOOKUP(A28,'Configuration | Scaling'!$E$18:$Y$18,_GPDS__List),"")</f>
        <v/>
      </c>
      <c r="D28" s="54"/>
      <c r="E28" s="45">
        <f t="shared" si="0"/>
        <v>730</v>
      </c>
      <c r="F28" s="55">
        <f t="shared" si="1"/>
        <v>1</v>
      </c>
      <c r="G28" s="55">
        <f t="shared" si="2"/>
        <v>0</v>
      </c>
      <c r="H28" s="55">
        <f t="shared" si="3"/>
        <v>1</v>
      </c>
      <c r="I28" s="55">
        <f t="shared" si="4"/>
        <v>1</v>
      </c>
      <c r="J28" s="55">
        <f t="shared" si="5"/>
        <v>1</v>
      </c>
      <c r="K28" s="55">
        <f t="shared" si="6"/>
        <v>1</v>
      </c>
      <c r="L28" s="55">
        <f t="shared" si="7"/>
        <v>0</v>
      </c>
      <c r="M28" s="56">
        <f t="shared" si="8"/>
        <v>0</v>
      </c>
      <c r="N28" s="48">
        <f>LOOKUP(2,1/('Feat-Func-Development'!$AF$4:$EU$4&amp;'Feat-Func-Development'!$AF$5:$EU$5='aggregated FIP Data Prog4'!$A28&amp;'aggregated FIP Data Prog4'!$N$1),'Feat-Func-Development'!$AF$73:$EU$73)</f>
        <v>0</v>
      </c>
      <c r="O28" s="48">
        <f>LOOKUP(2,1/('Feat-Func-Development'!$AF$4:$EU$4&amp;'Feat-Func-Development'!$AF$5:$EU$5='aggregated FIP Data Prog4'!$A28&amp;'aggregated FIP Data Prog4'!$N$1),'Feat-Func-Development'!$AF$74:$EU$74)</f>
        <v>0</v>
      </c>
      <c r="P28" s="48">
        <f>LOOKUP(2,1/('Feat-Func-Development'!$AF$4:$EU$4&amp;'Feat-Func-Development'!$AF$5:$EU$5='aggregated FIP Data Prog4'!$A28&amp;'aggregated FIP Data Prog4'!$N$1),'Feat-Func-Development'!$AF$75:$EU$75)</f>
        <v>0</v>
      </c>
      <c r="Q28" s="48">
        <f>LOOKUP(2,1/('Feat-Func-Development'!$AF$4:$EU$4&amp;'Feat-Func-Development'!$AF$5:$EU$5='aggregated FIP Data Prog4'!$A28&amp;'aggregated FIP Data Prog4'!$N$1),'Feat-Func-Development'!$AF$76:$EU$76)</f>
        <v>0</v>
      </c>
      <c r="R28" s="48">
        <f>LOOKUP(2,1/('Feat-Func-Development'!$AF$4:$EU$4&amp;'Feat-Func-Development'!$AF$5:$EU$5='aggregated FIP Data Prog4'!$A28&amp;'aggregated FIP Data Prog4'!$N$1),'Feat-Func-Development'!$AF$77:$EU$77)</f>
        <v>0</v>
      </c>
      <c r="S28" s="48">
        <f>LOOKUP(2,1/('Feat-Func-Development'!$AF$4:$EU$4&amp;'Feat-Func-Development'!$AF$5:$EU$5='aggregated FIP Data Prog4'!$A28&amp;'aggregated FIP Data Prog4'!$N$1),'Feat-Func-Development'!$AF$78:$EU$78)</f>
        <v>4</v>
      </c>
      <c r="T28" s="48">
        <f>LOOKUP(2,1/('Feat-Func-Development'!$AF$4:$EU$4&amp;'Feat-Func-Development'!$AF$5:$EU$5='aggregated FIP Data Prog4'!$A28&amp;'aggregated FIP Data Prog4'!$N$1),'Feat-Func-Development'!$AF$79:$EU$79)</f>
        <v>0</v>
      </c>
      <c r="U28" s="48">
        <f>LOOKUP(2,1/('Feat-Func-Development'!$AF$4:$EU$4&amp;'Feat-Func-Development'!$AF$5:$EU$5='aggregated FIP Data Prog4'!$A28&amp;'aggregated FIP Data Prog4'!$N$1),'Feat-Func-Development'!$AF$80:$EU$80)</f>
        <v>0</v>
      </c>
      <c r="V28" s="29">
        <f>LOOKUP(2,1/('Feat-Func-Development'!$AF$4:$EU$4&amp;'Feat-Func-Development'!$AF$5:$EU$5='aggregated FIP Data Prog4'!$A28&amp;'aggregated FIP Data Prog4'!$V$1),'Feat-Func-Development'!$AF$73:$EU$73)</f>
        <v>0</v>
      </c>
      <c r="W28" s="29">
        <f>LOOKUP(2,1/('Feat-Func-Development'!$AF$4:$EU$4&amp;'Feat-Func-Development'!$AF$5:$EU$5='aggregated FIP Data Prog4'!$A28&amp;'aggregated FIP Data Prog4'!$V$1),'Feat-Func-Development'!$AF$74:$EU$74)</f>
        <v>0</v>
      </c>
      <c r="X28" s="29">
        <f>LOOKUP(2,1/('Feat-Func-Development'!$AF$4:$EU$4&amp;'Feat-Func-Development'!$AF$5:$EU$5='aggregated FIP Data Prog4'!$A28&amp;'aggregated FIP Data Prog4'!$V$1),'Feat-Func-Development'!$AF$75:$EU$75)</f>
        <v>0</v>
      </c>
      <c r="Y28" s="29">
        <f>LOOKUP(2,1/('Feat-Func-Development'!$AF$4:$EU$4&amp;'Feat-Func-Development'!$AF$5:$EU$5='aggregated FIP Data Prog4'!$A28&amp;'aggregated FIP Data Prog4'!$V$1),'Feat-Func-Development'!$AF$76:$EU$76)</f>
        <v>0</v>
      </c>
      <c r="Z28" s="29">
        <f>LOOKUP(2,1/('Feat-Func-Development'!$AF$4:$EU$4&amp;'Feat-Func-Development'!$AF$5:$EU$5='aggregated FIP Data Prog4'!$A28&amp;'aggregated FIP Data Prog4'!$V$1),'Feat-Func-Development'!$AF$77:$EU$77)</f>
        <v>4</v>
      </c>
      <c r="AA28" s="29">
        <f>LOOKUP(2,1/('Feat-Func-Development'!$AF$4:$EU$4&amp;'Feat-Func-Development'!$AF$5:$EU$5='aggregated FIP Data Prog4'!$A28&amp;'aggregated FIP Data Prog4'!$V$1),'Feat-Func-Development'!$AF$78:$EU$78)</f>
        <v>0</v>
      </c>
      <c r="AB28" s="29">
        <f>LOOKUP(2,1/('Feat-Func-Development'!$AF$4:$EU$4&amp;'Feat-Func-Development'!$AF$5:$EU$5='aggregated FIP Data Prog4'!$A28&amp;'aggregated FIP Data Prog4'!$V$1),'Feat-Func-Development'!$AF$79:$EU$79)</f>
        <v>0</v>
      </c>
      <c r="AC28" s="29">
        <f>LOOKUP(2,1/('Feat-Func-Development'!$AF$4:$EU$4&amp;'Feat-Func-Development'!$AF$5:$EU$5='aggregated FIP Data Prog4'!$A28&amp;'aggregated FIP Data Prog4'!$V$1),'Feat-Func-Development'!$AF$80:$EU$80)</f>
        <v>0</v>
      </c>
    </row>
    <row r="29" spans="1:29">
      <c r="A29" s="43">
        <f t="shared" si="9"/>
        <v>762</v>
      </c>
      <c r="B29" s="53">
        <f>IF(C29="","",HLOOKUP(C29,'Configuration | Scaling'!$E$13:$Y$23,6,FALSE))</f>
        <v>732</v>
      </c>
      <c r="C29" s="29" t="str">
        <f>IF(COUNTIF(C$4:C28,LOOKUP(A29,'Configuration | Scaling'!$E$18:$Y$18,_GPDS__List))=0,LOOKUP(A29,'Configuration | Scaling'!$E$18:$Y$18,_GPDS__List),"")</f>
        <v>PP</v>
      </c>
      <c r="D29" s="54"/>
      <c r="E29" s="45">
        <f t="shared" si="0"/>
        <v>731</v>
      </c>
      <c r="F29" s="55">
        <f t="shared" si="1"/>
        <v>1</v>
      </c>
      <c r="G29" s="55">
        <f t="shared" si="2"/>
        <v>0</v>
      </c>
      <c r="H29" s="55">
        <f t="shared" si="3"/>
        <v>1</v>
      </c>
      <c r="I29" s="55">
        <f t="shared" si="4"/>
        <v>1</v>
      </c>
      <c r="J29" s="55">
        <f t="shared" si="5"/>
        <v>1</v>
      </c>
      <c r="K29" s="55">
        <f t="shared" si="6"/>
        <v>1</v>
      </c>
      <c r="L29" s="55">
        <f t="shared" si="7"/>
        <v>0</v>
      </c>
      <c r="M29" s="56">
        <f t="shared" si="8"/>
        <v>0</v>
      </c>
      <c r="N29" s="48">
        <f>LOOKUP(2,1/('Feat-Func-Development'!$AF$4:$EU$4&amp;'Feat-Func-Development'!$AF$5:$EU$5='aggregated FIP Data Prog4'!$A29&amp;'aggregated FIP Data Prog4'!$N$1),'Feat-Func-Development'!$AF$73:$EU$73)</f>
        <v>0</v>
      </c>
      <c r="O29" s="48">
        <f>LOOKUP(2,1/('Feat-Func-Development'!$AF$4:$EU$4&amp;'Feat-Func-Development'!$AF$5:$EU$5='aggregated FIP Data Prog4'!$A29&amp;'aggregated FIP Data Prog4'!$N$1),'Feat-Func-Development'!$AF$74:$EU$74)</f>
        <v>0</v>
      </c>
      <c r="P29" s="48">
        <f>LOOKUP(2,1/('Feat-Func-Development'!$AF$4:$EU$4&amp;'Feat-Func-Development'!$AF$5:$EU$5='aggregated FIP Data Prog4'!$A29&amp;'aggregated FIP Data Prog4'!$N$1),'Feat-Func-Development'!$AF$75:$EU$75)</f>
        <v>0</v>
      </c>
      <c r="Q29" s="48">
        <f>LOOKUP(2,1/('Feat-Func-Development'!$AF$4:$EU$4&amp;'Feat-Func-Development'!$AF$5:$EU$5='aggregated FIP Data Prog4'!$A29&amp;'aggregated FIP Data Prog4'!$N$1),'Feat-Func-Development'!$AF$76:$EU$76)</f>
        <v>0</v>
      </c>
      <c r="R29" s="48">
        <f>LOOKUP(2,1/('Feat-Func-Development'!$AF$4:$EU$4&amp;'Feat-Func-Development'!$AF$5:$EU$5='aggregated FIP Data Prog4'!$A29&amp;'aggregated FIP Data Prog4'!$N$1),'Feat-Func-Development'!$AF$77:$EU$77)</f>
        <v>0</v>
      </c>
      <c r="S29" s="48">
        <f>LOOKUP(2,1/('Feat-Func-Development'!$AF$4:$EU$4&amp;'Feat-Func-Development'!$AF$5:$EU$5='aggregated FIP Data Prog4'!$A29&amp;'aggregated FIP Data Prog4'!$N$1),'Feat-Func-Development'!$AF$78:$EU$78)</f>
        <v>4</v>
      </c>
      <c r="T29" s="48">
        <f>LOOKUP(2,1/('Feat-Func-Development'!$AF$4:$EU$4&amp;'Feat-Func-Development'!$AF$5:$EU$5='aggregated FIP Data Prog4'!$A29&amp;'aggregated FIP Data Prog4'!$N$1),'Feat-Func-Development'!$AF$79:$EU$79)</f>
        <v>0</v>
      </c>
      <c r="U29" s="48">
        <f>LOOKUP(2,1/('Feat-Func-Development'!$AF$4:$EU$4&amp;'Feat-Func-Development'!$AF$5:$EU$5='aggregated FIP Data Prog4'!$A29&amp;'aggregated FIP Data Prog4'!$N$1),'Feat-Func-Development'!$AF$80:$EU$80)</f>
        <v>0</v>
      </c>
      <c r="V29" s="29">
        <f>LOOKUP(2,1/('Feat-Func-Development'!$AF$4:$EU$4&amp;'Feat-Func-Development'!$AF$5:$EU$5='aggregated FIP Data Prog4'!$A29&amp;'aggregated FIP Data Prog4'!$V$1),'Feat-Func-Development'!$AF$73:$EU$73)</f>
        <v>0</v>
      </c>
      <c r="W29" s="29">
        <f>LOOKUP(2,1/('Feat-Func-Development'!$AF$4:$EU$4&amp;'Feat-Func-Development'!$AF$5:$EU$5='aggregated FIP Data Prog4'!$A29&amp;'aggregated FIP Data Prog4'!$V$1),'Feat-Func-Development'!$AF$74:$EU$74)</f>
        <v>0</v>
      </c>
      <c r="X29" s="29">
        <f>LOOKUP(2,1/('Feat-Func-Development'!$AF$4:$EU$4&amp;'Feat-Func-Development'!$AF$5:$EU$5='aggregated FIP Data Prog4'!$A29&amp;'aggregated FIP Data Prog4'!$V$1),'Feat-Func-Development'!$AF$75:$EU$75)</f>
        <v>0</v>
      </c>
      <c r="Y29" s="29">
        <f>LOOKUP(2,1/('Feat-Func-Development'!$AF$4:$EU$4&amp;'Feat-Func-Development'!$AF$5:$EU$5='aggregated FIP Data Prog4'!$A29&amp;'aggregated FIP Data Prog4'!$V$1),'Feat-Func-Development'!$AF$76:$EU$76)</f>
        <v>0</v>
      </c>
      <c r="Z29" s="29">
        <f>LOOKUP(2,1/('Feat-Func-Development'!$AF$4:$EU$4&amp;'Feat-Func-Development'!$AF$5:$EU$5='aggregated FIP Data Prog4'!$A29&amp;'aggregated FIP Data Prog4'!$V$1),'Feat-Func-Development'!$AF$77:$EU$77)</f>
        <v>4</v>
      </c>
      <c r="AA29" s="29">
        <f>LOOKUP(2,1/('Feat-Func-Development'!$AF$4:$EU$4&amp;'Feat-Func-Development'!$AF$5:$EU$5='aggregated FIP Data Prog4'!$A29&amp;'aggregated FIP Data Prog4'!$V$1),'Feat-Func-Development'!$AF$78:$EU$78)</f>
        <v>0</v>
      </c>
      <c r="AB29" s="29">
        <f>LOOKUP(2,1/('Feat-Func-Development'!$AF$4:$EU$4&amp;'Feat-Func-Development'!$AF$5:$EU$5='aggregated FIP Data Prog4'!$A29&amp;'aggregated FIP Data Prog4'!$V$1),'Feat-Func-Development'!$AF$79:$EU$79)</f>
        <v>0</v>
      </c>
      <c r="AC29" s="29">
        <f>LOOKUP(2,1/('Feat-Func-Development'!$AF$4:$EU$4&amp;'Feat-Func-Development'!$AF$5:$EU$5='aggregated FIP Data Prog4'!$A29&amp;'aggregated FIP Data Prog4'!$V$1),'Feat-Func-Development'!$AF$80:$EU$80)</f>
        <v>0</v>
      </c>
    </row>
    <row r="30" spans="1:29">
      <c r="A30" s="43">
        <f t="shared" si="9"/>
        <v>790</v>
      </c>
      <c r="B30" s="53" t="str">
        <f>IF(C30="","",HLOOKUP(C30,'Configuration | Scaling'!$E$13:$Y$23,6,FALSE))</f>
        <v/>
      </c>
      <c r="C30" s="29" t="str">
        <f>IF(COUNTIF(C$4:C29,LOOKUP(A30,'Configuration | Scaling'!$E$18:$Y$18,_GPDS__List))=0,LOOKUP(A30,'Configuration | Scaling'!$E$18:$Y$18,_GPDS__List),"")</f>
        <v/>
      </c>
      <c r="D30" s="54"/>
      <c r="E30" s="45">
        <f t="shared" si="0"/>
        <v>789</v>
      </c>
      <c r="F30" s="55">
        <f t="shared" si="1"/>
        <v>1</v>
      </c>
      <c r="G30" s="55">
        <f t="shared" si="2"/>
        <v>0</v>
      </c>
      <c r="H30" s="55">
        <f t="shared" si="3"/>
        <v>1</v>
      </c>
      <c r="I30" s="55">
        <f t="shared" si="4"/>
        <v>1</v>
      </c>
      <c r="J30" s="55">
        <f t="shared" si="5"/>
        <v>1</v>
      </c>
      <c r="K30" s="55">
        <f t="shared" si="6"/>
        <v>1</v>
      </c>
      <c r="L30" s="55">
        <f t="shared" si="7"/>
        <v>1</v>
      </c>
      <c r="M30" s="56">
        <f t="shared" si="8"/>
        <v>0</v>
      </c>
      <c r="N30" s="48">
        <f>LOOKUP(2,1/('Feat-Func-Development'!$AF$4:$EU$4&amp;'Feat-Func-Development'!$AF$5:$EU$5='aggregated FIP Data Prog4'!$A30&amp;'aggregated FIP Data Prog4'!$N$1),'Feat-Func-Development'!$AF$73:$EU$73)</f>
        <v>0</v>
      </c>
      <c r="O30" s="48">
        <f>LOOKUP(2,1/('Feat-Func-Development'!$AF$4:$EU$4&amp;'Feat-Func-Development'!$AF$5:$EU$5='aggregated FIP Data Prog4'!$A30&amp;'aggregated FIP Data Prog4'!$N$1),'Feat-Func-Development'!$AF$74:$EU$74)</f>
        <v>0</v>
      </c>
      <c r="P30" s="48">
        <f>LOOKUP(2,1/('Feat-Func-Development'!$AF$4:$EU$4&amp;'Feat-Func-Development'!$AF$5:$EU$5='aggregated FIP Data Prog4'!$A30&amp;'aggregated FIP Data Prog4'!$N$1),'Feat-Func-Development'!$AF$75:$EU$75)</f>
        <v>0</v>
      </c>
      <c r="Q30" s="48">
        <f>LOOKUP(2,1/('Feat-Func-Development'!$AF$4:$EU$4&amp;'Feat-Func-Development'!$AF$5:$EU$5='aggregated FIP Data Prog4'!$A30&amp;'aggregated FIP Data Prog4'!$N$1),'Feat-Func-Development'!$AF$76:$EU$76)</f>
        <v>0</v>
      </c>
      <c r="R30" s="48">
        <f>LOOKUP(2,1/('Feat-Func-Development'!$AF$4:$EU$4&amp;'Feat-Func-Development'!$AF$5:$EU$5='aggregated FIP Data Prog4'!$A30&amp;'aggregated FIP Data Prog4'!$N$1),'Feat-Func-Development'!$AF$77:$EU$77)</f>
        <v>0</v>
      </c>
      <c r="S30" s="48">
        <f>LOOKUP(2,1/('Feat-Func-Development'!$AF$4:$EU$4&amp;'Feat-Func-Development'!$AF$5:$EU$5='aggregated FIP Data Prog4'!$A30&amp;'aggregated FIP Data Prog4'!$N$1),'Feat-Func-Development'!$AF$78:$EU$78)</f>
        <v>0</v>
      </c>
      <c r="T30" s="48">
        <f>LOOKUP(2,1/('Feat-Func-Development'!$AF$4:$EU$4&amp;'Feat-Func-Development'!$AF$5:$EU$5='aggregated FIP Data Prog4'!$A30&amp;'aggregated FIP Data Prog4'!$N$1),'Feat-Func-Development'!$AF$79:$EU$79)</f>
        <v>4</v>
      </c>
      <c r="U30" s="48">
        <f>LOOKUP(2,1/('Feat-Func-Development'!$AF$4:$EU$4&amp;'Feat-Func-Development'!$AF$5:$EU$5='aggregated FIP Data Prog4'!$A30&amp;'aggregated FIP Data Prog4'!$N$1),'Feat-Func-Development'!$AF$80:$EU$80)</f>
        <v>0</v>
      </c>
      <c r="V30" s="29">
        <f>LOOKUP(2,1/('Feat-Func-Development'!$AF$4:$EU$4&amp;'Feat-Func-Development'!$AF$5:$EU$5='aggregated FIP Data Prog4'!$A30&amp;'aggregated FIP Data Prog4'!$V$1),'Feat-Func-Development'!$AF$73:$EU$73)</f>
        <v>0</v>
      </c>
      <c r="W30" s="29">
        <f>LOOKUP(2,1/('Feat-Func-Development'!$AF$4:$EU$4&amp;'Feat-Func-Development'!$AF$5:$EU$5='aggregated FIP Data Prog4'!$A30&amp;'aggregated FIP Data Prog4'!$V$1),'Feat-Func-Development'!$AF$74:$EU$74)</f>
        <v>0</v>
      </c>
      <c r="X30" s="29">
        <f>LOOKUP(2,1/('Feat-Func-Development'!$AF$4:$EU$4&amp;'Feat-Func-Development'!$AF$5:$EU$5='aggregated FIP Data Prog4'!$A30&amp;'aggregated FIP Data Prog4'!$V$1),'Feat-Func-Development'!$AF$75:$EU$75)</f>
        <v>0</v>
      </c>
      <c r="Y30" s="29">
        <f>LOOKUP(2,1/('Feat-Func-Development'!$AF$4:$EU$4&amp;'Feat-Func-Development'!$AF$5:$EU$5='aggregated FIP Data Prog4'!$A30&amp;'aggregated FIP Data Prog4'!$V$1),'Feat-Func-Development'!$AF$76:$EU$76)</f>
        <v>0</v>
      </c>
      <c r="Z30" s="29">
        <f>LOOKUP(2,1/('Feat-Func-Development'!$AF$4:$EU$4&amp;'Feat-Func-Development'!$AF$5:$EU$5='aggregated FIP Data Prog4'!$A30&amp;'aggregated FIP Data Prog4'!$V$1),'Feat-Func-Development'!$AF$77:$EU$77)</f>
        <v>4</v>
      </c>
      <c r="AA30" s="29">
        <f>LOOKUP(2,1/('Feat-Func-Development'!$AF$4:$EU$4&amp;'Feat-Func-Development'!$AF$5:$EU$5='aggregated FIP Data Prog4'!$A30&amp;'aggregated FIP Data Prog4'!$V$1),'Feat-Func-Development'!$AF$78:$EU$78)</f>
        <v>0</v>
      </c>
      <c r="AB30" s="29">
        <f>LOOKUP(2,1/('Feat-Func-Development'!$AF$4:$EU$4&amp;'Feat-Func-Development'!$AF$5:$EU$5='aggregated FIP Data Prog4'!$A30&amp;'aggregated FIP Data Prog4'!$V$1),'Feat-Func-Development'!$AF$79:$EU$79)</f>
        <v>0</v>
      </c>
      <c r="AC30" s="29">
        <f>LOOKUP(2,1/('Feat-Func-Development'!$AF$4:$EU$4&amp;'Feat-Func-Development'!$AF$5:$EU$5='aggregated FIP Data Prog4'!$A30&amp;'aggregated FIP Data Prog4'!$V$1),'Feat-Func-Development'!$AF$80:$EU$80)</f>
        <v>0</v>
      </c>
    </row>
    <row r="31" spans="1:29">
      <c r="A31" s="43">
        <f t="shared" si="9"/>
        <v>821</v>
      </c>
      <c r="B31" s="53">
        <f>IF(C31="","",HLOOKUP(C31,'Configuration | Scaling'!$E$13:$Y$23,6,FALSE))</f>
        <v>791</v>
      </c>
      <c r="C31" s="29" t="str">
        <f>IF(COUNTIF(C$4:C30,LOOKUP(A31,'Configuration | Scaling'!$E$18:$Y$18,_GPDS__List))=0,LOOKUP(A31,'Configuration | Scaling'!$E$18:$Y$18,_GPDS__List),"")</f>
        <v>MP1</v>
      </c>
      <c r="D31" s="54"/>
      <c r="E31" s="45">
        <f t="shared" si="0"/>
        <v>790</v>
      </c>
      <c r="F31" s="55">
        <f t="shared" si="1"/>
        <v>1</v>
      </c>
      <c r="G31" s="55">
        <f t="shared" si="2"/>
        <v>0</v>
      </c>
      <c r="H31" s="55">
        <f t="shared" si="3"/>
        <v>1</v>
      </c>
      <c r="I31" s="55">
        <f t="shared" si="4"/>
        <v>1</v>
      </c>
      <c r="J31" s="55">
        <f t="shared" si="5"/>
        <v>1</v>
      </c>
      <c r="K31" s="55">
        <f t="shared" si="6"/>
        <v>1</v>
      </c>
      <c r="L31" s="55">
        <f t="shared" si="7"/>
        <v>1</v>
      </c>
      <c r="M31" s="56">
        <f t="shared" si="8"/>
        <v>0</v>
      </c>
      <c r="N31" s="48">
        <f>LOOKUP(2,1/('Feat-Func-Development'!$AF$4:$EU$4&amp;'Feat-Func-Development'!$AF$5:$EU$5='aggregated FIP Data Prog4'!$A31&amp;'aggregated FIP Data Prog4'!$N$1),'Feat-Func-Development'!$AF$73:$EU$73)</f>
        <v>0</v>
      </c>
      <c r="O31" s="48">
        <f>LOOKUP(2,1/('Feat-Func-Development'!$AF$4:$EU$4&amp;'Feat-Func-Development'!$AF$5:$EU$5='aggregated FIP Data Prog4'!$A31&amp;'aggregated FIP Data Prog4'!$N$1),'Feat-Func-Development'!$AF$74:$EU$74)</f>
        <v>0</v>
      </c>
      <c r="P31" s="48">
        <f>LOOKUP(2,1/('Feat-Func-Development'!$AF$4:$EU$4&amp;'Feat-Func-Development'!$AF$5:$EU$5='aggregated FIP Data Prog4'!$A31&amp;'aggregated FIP Data Prog4'!$N$1),'Feat-Func-Development'!$AF$75:$EU$75)</f>
        <v>0</v>
      </c>
      <c r="Q31" s="48">
        <f>LOOKUP(2,1/('Feat-Func-Development'!$AF$4:$EU$4&amp;'Feat-Func-Development'!$AF$5:$EU$5='aggregated FIP Data Prog4'!$A31&amp;'aggregated FIP Data Prog4'!$N$1),'Feat-Func-Development'!$AF$76:$EU$76)</f>
        <v>0</v>
      </c>
      <c r="R31" s="48">
        <f>LOOKUP(2,1/('Feat-Func-Development'!$AF$4:$EU$4&amp;'Feat-Func-Development'!$AF$5:$EU$5='aggregated FIP Data Prog4'!$A31&amp;'aggregated FIP Data Prog4'!$N$1),'Feat-Func-Development'!$AF$77:$EU$77)</f>
        <v>0</v>
      </c>
      <c r="S31" s="48">
        <f>LOOKUP(2,1/('Feat-Func-Development'!$AF$4:$EU$4&amp;'Feat-Func-Development'!$AF$5:$EU$5='aggregated FIP Data Prog4'!$A31&amp;'aggregated FIP Data Prog4'!$N$1),'Feat-Func-Development'!$AF$78:$EU$78)</f>
        <v>0</v>
      </c>
      <c r="T31" s="48">
        <f>LOOKUP(2,1/('Feat-Func-Development'!$AF$4:$EU$4&amp;'Feat-Func-Development'!$AF$5:$EU$5='aggregated FIP Data Prog4'!$A31&amp;'aggregated FIP Data Prog4'!$N$1),'Feat-Func-Development'!$AF$79:$EU$79)</f>
        <v>4</v>
      </c>
      <c r="U31" s="48">
        <f>LOOKUP(2,1/('Feat-Func-Development'!$AF$4:$EU$4&amp;'Feat-Func-Development'!$AF$5:$EU$5='aggregated FIP Data Prog4'!$A31&amp;'aggregated FIP Data Prog4'!$N$1),'Feat-Func-Development'!$AF$80:$EU$80)</f>
        <v>0</v>
      </c>
      <c r="V31" s="29">
        <f>LOOKUP(2,1/('Feat-Func-Development'!$AF$4:$EU$4&amp;'Feat-Func-Development'!$AF$5:$EU$5='aggregated FIP Data Prog4'!$A31&amp;'aggregated FIP Data Prog4'!$V$1),'Feat-Func-Development'!$AF$73:$EU$73)</f>
        <v>0</v>
      </c>
      <c r="W31" s="29">
        <f>LOOKUP(2,1/('Feat-Func-Development'!$AF$4:$EU$4&amp;'Feat-Func-Development'!$AF$5:$EU$5='aggregated FIP Data Prog4'!$A31&amp;'aggregated FIP Data Prog4'!$V$1),'Feat-Func-Development'!$AF$74:$EU$74)</f>
        <v>0</v>
      </c>
      <c r="X31" s="29">
        <f>LOOKUP(2,1/('Feat-Func-Development'!$AF$4:$EU$4&amp;'Feat-Func-Development'!$AF$5:$EU$5='aggregated FIP Data Prog4'!$A31&amp;'aggregated FIP Data Prog4'!$V$1),'Feat-Func-Development'!$AF$75:$EU$75)</f>
        <v>0</v>
      </c>
      <c r="Y31" s="29">
        <f>LOOKUP(2,1/('Feat-Func-Development'!$AF$4:$EU$4&amp;'Feat-Func-Development'!$AF$5:$EU$5='aggregated FIP Data Prog4'!$A31&amp;'aggregated FIP Data Prog4'!$V$1),'Feat-Func-Development'!$AF$76:$EU$76)</f>
        <v>0</v>
      </c>
      <c r="Z31" s="29">
        <f>LOOKUP(2,1/('Feat-Func-Development'!$AF$4:$EU$4&amp;'Feat-Func-Development'!$AF$5:$EU$5='aggregated FIP Data Prog4'!$A31&amp;'aggregated FIP Data Prog4'!$V$1),'Feat-Func-Development'!$AF$77:$EU$77)</f>
        <v>4</v>
      </c>
      <c r="AA31" s="29">
        <f>LOOKUP(2,1/('Feat-Func-Development'!$AF$4:$EU$4&amp;'Feat-Func-Development'!$AF$5:$EU$5='aggregated FIP Data Prog4'!$A31&amp;'aggregated FIP Data Prog4'!$V$1),'Feat-Func-Development'!$AF$78:$EU$78)</f>
        <v>0</v>
      </c>
      <c r="AB31" s="29">
        <f>LOOKUP(2,1/('Feat-Func-Development'!$AF$4:$EU$4&amp;'Feat-Func-Development'!$AF$5:$EU$5='aggregated FIP Data Prog4'!$A31&amp;'aggregated FIP Data Prog4'!$V$1),'Feat-Func-Development'!$AF$79:$EU$79)</f>
        <v>0</v>
      </c>
      <c r="AC31" s="29">
        <f>LOOKUP(2,1/('Feat-Func-Development'!$AF$4:$EU$4&amp;'Feat-Func-Development'!$AF$5:$EU$5='aggregated FIP Data Prog4'!$A31&amp;'aggregated FIP Data Prog4'!$V$1),'Feat-Func-Development'!$AF$80:$EU$80)</f>
        <v>0</v>
      </c>
    </row>
    <row r="32" spans="1:29">
      <c r="A32" s="43">
        <f t="shared" si="9"/>
        <v>851</v>
      </c>
      <c r="B32" s="53" t="str">
        <f>IF(C32="","",HLOOKUP(C32,'Configuration | Scaling'!$E$13:$Y$23,6,FALSE))</f>
        <v/>
      </c>
      <c r="C32" s="29" t="str">
        <f>IF(COUNTIF(C$4:C31,LOOKUP(A32,'Configuration | Scaling'!$E$18:$Y$18,_GPDS__List))=0,LOOKUP(A32,'Configuration | Scaling'!$E$18:$Y$18,_GPDS__List),"")</f>
        <v/>
      </c>
      <c r="D32" s="54"/>
      <c r="E32" s="45">
        <f t="shared" si="0"/>
        <v>850</v>
      </c>
      <c r="F32" s="55">
        <f t="shared" si="1"/>
        <v>1</v>
      </c>
      <c r="G32" s="55">
        <f t="shared" si="2"/>
        <v>0</v>
      </c>
      <c r="H32" s="55">
        <f t="shared" si="3"/>
        <v>1</v>
      </c>
      <c r="I32" s="55">
        <f t="shared" si="4"/>
        <v>1</v>
      </c>
      <c r="J32" s="55">
        <f t="shared" si="5"/>
        <v>1</v>
      </c>
      <c r="K32" s="55">
        <f t="shared" si="6"/>
        <v>1</v>
      </c>
      <c r="L32" s="55">
        <f t="shared" si="7"/>
        <v>1</v>
      </c>
      <c r="M32" s="56">
        <f t="shared" si="8"/>
        <v>0</v>
      </c>
      <c r="N32" s="48">
        <f>LOOKUP(2,1/('Feat-Func-Development'!$AF$4:$EU$4&amp;'Feat-Func-Development'!$AF$5:$EU$5='aggregated FIP Data Prog4'!$A32&amp;'aggregated FIP Data Prog4'!$N$1),'Feat-Func-Development'!$AF$73:$EU$73)</f>
        <v>0</v>
      </c>
      <c r="O32" s="48">
        <f>LOOKUP(2,1/('Feat-Func-Development'!$AF$4:$EU$4&amp;'Feat-Func-Development'!$AF$5:$EU$5='aggregated FIP Data Prog4'!$A32&amp;'aggregated FIP Data Prog4'!$N$1),'Feat-Func-Development'!$AF$74:$EU$74)</f>
        <v>0</v>
      </c>
      <c r="P32" s="48">
        <f>LOOKUP(2,1/('Feat-Func-Development'!$AF$4:$EU$4&amp;'Feat-Func-Development'!$AF$5:$EU$5='aggregated FIP Data Prog4'!$A32&amp;'aggregated FIP Data Prog4'!$N$1),'Feat-Func-Development'!$AF$75:$EU$75)</f>
        <v>0</v>
      </c>
      <c r="Q32" s="48">
        <f>LOOKUP(2,1/('Feat-Func-Development'!$AF$4:$EU$4&amp;'Feat-Func-Development'!$AF$5:$EU$5='aggregated FIP Data Prog4'!$A32&amp;'aggregated FIP Data Prog4'!$N$1),'Feat-Func-Development'!$AF$76:$EU$76)</f>
        <v>0</v>
      </c>
      <c r="R32" s="48">
        <f>LOOKUP(2,1/('Feat-Func-Development'!$AF$4:$EU$4&amp;'Feat-Func-Development'!$AF$5:$EU$5='aggregated FIP Data Prog4'!$A32&amp;'aggregated FIP Data Prog4'!$N$1),'Feat-Func-Development'!$AF$77:$EU$77)</f>
        <v>0</v>
      </c>
      <c r="S32" s="48">
        <f>LOOKUP(2,1/('Feat-Func-Development'!$AF$4:$EU$4&amp;'Feat-Func-Development'!$AF$5:$EU$5='aggregated FIP Data Prog4'!$A32&amp;'aggregated FIP Data Prog4'!$N$1),'Feat-Func-Development'!$AF$78:$EU$78)</f>
        <v>0</v>
      </c>
      <c r="T32" s="48">
        <f>LOOKUP(2,1/('Feat-Func-Development'!$AF$4:$EU$4&amp;'Feat-Func-Development'!$AF$5:$EU$5='aggregated FIP Data Prog4'!$A32&amp;'aggregated FIP Data Prog4'!$N$1),'Feat-Func-Development'!$AF$79:$EU$79)</f>
        <v>4</v>
      </c>
      <c r="U32" s="48">
        <f>LOOKUP(2,1/('Feat-Func-Development'!$AF$4:$EU$4&amp;'Feat-Func-Development'!$AF$5:$EU$5='aggregated FIP Data Prog4'!$A32&amp;'aggregated FIP Data Prog4'!$N$1),'Feat-Func-Development'!$AF$80:$EU$80)</f>
        <v>0</v>
      </c>
      <c r="V32" s="29">
        <f>LOOKUP(2,1/('Feat-Func-Development'!$AF$4:$EU$4&amp;'Feat-Func-Development'!$AF$5:$EU$5='aggregated FIP Data Prog4'!$A32&amp;'aggregated FIP Data Prog4'!$V$1),'Feat-Func-Development'!$AF$73:$EU$73)</f>
        <v>0</v>
      </c>
      <c r="W32" s="29">
        <f>LOOKUP(2,1/('Feat-Func-Development'!$AF$4:$EU$4&amp;'Feat-Func-Development'!$AF$5:$EU$5='aggregated FIP Data Prog4'!$A32&amp;'aggregated FIP Data Prog4'!$V$1),'Feat-Func-Development'!$AF$74:$EU$74)</f>
        <v>0</v>
      </c>
      <c r="X32" s="29">
        <f>LOOKUP(2,1/('Feat-Func-Development'!$AF$4:$EU$4&amp;'Feat-Func-Development'!$AF$5:$EU$5='aggregated FIP Data Prog4'!$A32&amp;'aggregated FIP Data Prog4'!$V$1),'Feat-Func-Development'!$AF$75:$EU$75)</f>
        <v>0</v>
      </c>
      <c r="Y32" s="29">
        <f>LOOKUP(2,1/('Feat-Func-Development'!$AF$4:$EU$4&amp;'Feat-Func-Development'!$AF$5:$EU$5='aggregated FIP Data Prog4'!$A32&amp;'aggregated FIP Data Prog4'!$V$1),'Feat-Func-Development'!$AF$76:$EU$76)</f>
        <v>0</v>
      </c>
      <c r="Z32" s="29">
        <f>LOOKUP(2,1/('Feat-Func-Development'!$AF$4:$EU$4&amp;'Feat-Func-Development'!$AF$5:$EU$5='aggregated FIP Data Prog4'!$A32&amp;'aggregated FIP Data Prog4'!$V$1),'Feat-Func-Development'!$AF$77:$EU$77)</f>
        <v>4</v>
      </c>
      <c r="AA32" s="29">
        <f>LOOKUP(2,1/('Feat-Func-Development'!$AF$4:$EU$4&amp;'Feat-Func-Development'!$AF$5:$EU$5='aggregated FIP Data Prog4'!$A32&amp;'aggregated FIP Data Prog4'!$V$1),'Feat-Func-Development'!$AF$78:$EU$78)</f>
        <v>0</v>
      </c>
      <c r="AB32" s="29">
        <f>LOOKUP(2,1/('Feat-Func-Development'!$AF$4:$EU$4&amp;'Feat-Func-Development'!$AF$5:$EU$5='aggregated FIP Data Prog4'!$A32&amp;'aggregated FIP Data Prog4'!$V$1),'Feat-Func-Development'!$AF$79:$EU$79)</f>
        <v>0</v>
      </c>
      <c r="AC32" s="29">
        <f>LOOKUP(2,1/('Feat-Func-Development'!$AF$4:$EU$4&amp;'Feat-Func-Development'!$AF$5:$EU$5='aggregated FIP Data Prog4'!$A32&amp;'aggregated FIP Data Prog4'!$V$1),'Feat-Func-Development'!$AF$80:$EU$80)</f>
        <v>0</v>
      </c>
    </row>
    <row r="33" spans="1:29">
      <c r="A33" s="43">
        <f t="shared" si="9"/>
        <v>882</v>
      </c>
      <c r="B33" s="53" t="str">
        <f>IF(C33="","",HLOOKUP(C33,'Configuration | Scaling'!$E$13:$Y$23,6,FALSE))</f>
        <v/>
      </c>
      <c r="C33" s="29" t="str">
        <f>IF(COUNTIF(C$4:C32,LOOKUP(A33,'Configuration | Scaling'!$E$18:$Y$18,_GPDS__List))=0,LOOKUP(A33,'Configuration | Scaling'!$E$18:$Y$18,_GPDS__List),"")</f>
        <v/>
      </c>
      <c r="D33" s="54"/>
      <c r="E33" s="45">
        <f t="shared" si="0"/>
        <v>881</v>
      </c>
      <c r="F33" s="55">
        <f t="shared" si="1"/>
        <v>1</v>
      </c>
      <c r="G33" s="55">
        <f t="shared" si="2"/>
        <v>0</v>
      </c>
      <c r="H33" s="55">
        <f t="shared" si="3"/>
        <v>1</v>
      </c>
      <c r="I33" s="55">
        <f t="shared" si="4"/>
        <v>1</v>
      </c>
      <c r="J33" s="55">
        <f t="shared" si="5"/>
        <v>1</v>
      </c>
      <c r="K33" s="55">
        <f t="shared" si="6"/>
        <v>1</v>
      </c>
      <c r="L33" s="55">
        <f t="shared" si="7"/>
        <v>1</v>
      </c>
      <c r="M33" s="56">
        <f t="shared" si="8"/>
        <v>0</v>
      </c>
      <c r="N33" s="48">
        <f>LOOKUP(2,1/('Feat-Func-Development'!$AF$4:$EU$4&amp;'Feat-Func-Development'!$AF$5:$EU$5='aggregated FIP Data Prog4'!$A33&amp;'aggregated FIP Data Prog4'!$N$1),'Feat-Func-Development'!$AF$73:$EU$73)</f>
        <v>0</v>
      </c>
      <c r="O33" s="48">
        <f>LOOKUP(2,1/('Feat-Func-Development'!$AF$4:$EU$4&amp;'Feat-Func-Development'!$AF$5:$EU$5='aggregated FIP Data Prog4'!$A33&amp;'aggregated FIP Data Prog4'!$N$1),'Feat-Func-Development'!$AF$74:$EU$74)</f>
        <v>0</v>
      </c>
      <c r="P33" s="48">
        <f>LOOKUP(2,1/('Feat-Func-Development'!$AF$4:$EU$4&amp;'Feat-Func-Development'!$AF$5:$EU$5='aggregated FIP Data Prog4'!$A33&amp;'aggregated FIP Data Prog4'!$N$1),'Feat-Func-Development'!$AF$75:$EU$75)</f>
        <v>0</v>
      </c>
      <c r="Q33" s="48">
        <f>LOOKUP(2,1/('Feat-Func-Development'!$AF$4:$EU$4&amp;'Feat-Func-Development'!$AF$5:$EU$5='aggregated FIP Data Prog4'!$A33&amp;'aggregated FIP Data Prog4'!$N$1),'Feat-Func-Development'!$AF$76:$EU$76)</f>
        <v>0</v>
      </c>
      <c r="R33" s="48">
        <f>LOOKUP(2,1/('Feat-Func-Development'!$AF$4:$EU$4&amp;'Feat-Func-Development'!$AF$5:$EU$5='aggregated FIP Data Prog4'!$A33&amp;'aggregated FIP Data Prog4'!$N$1),'Feat-Func-Development'!$AF$77:$EU$77)</f>
        <v>0</v>
      </c>
      <c r="S33" s="48">
        <f>LOOKUP(2,1/('Feat-Func-Development'!$AF$4:$EU$4&amp;'Feat-Func-Development'!$AF$5:$EU$5='aggregated FIP Data Prog4'!$A33&amp;'aggregated FIP Data Prog4'!$N$1),'Feat-Func-Development'!$AF$78:$EU$78)</f>
        <v>0</v>
      </c>
      <c r="T33" s="48">
        <f>LOOKUP(2,1/('Feat-Func-Development'!$AF$4:$EU$4&amp;'Feat-Func-Development'!$AF$5:$EU$5='aggregated FIP Data Prog4'!$A33&amp;'aggregated FIP Data Prog4'!$N$1),'Feat-Func-Development'!$AF$79:$EU$79)</f>
        <v>1</v>
      </c>
      <c r="U33" s="48">
        <f>LOOKUP(2,1/('Feat-Func-Development'!$AF$4:$EU$4&amp;'Feat-Func-Development'!$AF$5:$EU$5='aggregated FIP Data Prog4'!$A33&amp;'aggregated FIP Data Prog4'!$N$1),'Feat-Func-Development'!$AF$80:$EU$80)</f>
        <v>3</v>
      </c>
      <c r="V33" s="29">
        <f>LOOKUP(2,1/('Feat-Func-Development'!$AF$4:$EU$4&amp;'Feat-Func-Development'!$AF$5:$EU$5='aggregated FIP Data Prog4'!$A33&amp;'aggregated FIP Data Prog4'!$V$1),'Feat-Func-Development'!$AF$73:$EU$73)</f>
        <v>0</v>
      </c>
      <c r="W33" s="29">
        <f>LOOKUP(2,1/('Feat-Func-Development'!$AF$4:$EU$4&amp;'Feat-Func-Development'!$AF$5:$EU$5='aggregated FIP Data Prog4'!$A33&amp;'aggregated FIP Data Prog4'!$V$1),'Feat-Func-Development'!$AF$74:$EU$74)</f>
        <v>0</v>
      </c>
      <c r="X33" s="29">
        <f>LOOKUP(2,1/('Feat-Func-Development'!$AF$4:$EU$4&amp;'Feat-Func-Development'!$AF$5:$EU$5='aggregated FIP Data Prog4'!$A33&amp;'aggregated FIP Data Prog4'!$V$1),'Feat-Func-Development'!$AF$75:$EU$75)</f>
        <v>0</v>
      </c>
      <c r="Y33" s="29">
        <f>LOOKUP(2,1/('Feat-Func-Development'!$AF$4:$EU$4&amp;'Feat-Func-Development'!$AF$5:$EU$5='aggregated FIP Data Prog4'!$A33&amp;'aggregated FIP Data Prog4'!$V$1),'Feat-Func-Development'!$AF$76:$EU$76)</f>
        <v>0</v>
      </c>
      <c r="Z33" s="29">
        <f>LOOKUP(2,1/('Feat-Func-Development'!$AF$4:$EU$4&amp;'Feat-Func-Development'!$AF$5:$EU$5='aggregated FIP Data Prog4'!$A33&amp;'aggregated FIP Data Prog4'!$V$1),'Feat-Func-Development'!$AF$77:$EU$77)</f>
        <v>4</v>
      </c>
      <c r="AA33" s="29">
        <f>LOOKUP(2,1/('Feat-Func-Development'!$AF$4:$EU$4&amp;'Feat-Func-Development'!$AF$5:$EU$5='aggregated FIP Data Prog4'!$A33&amp;'aggregated FIP Data Prog4'!$V$1),'Feat-Func-Development'!$AF$78:$EU$78)</f>
        <v>0</v>
      </c>
      <c r="AB33" s="29">
        <f>LOOKUP(2,1/('Feat-Func-Development'!$AF$4:$EU$4&amp;'Feat-Func-Development'!$AF$5:$EU$5='aggregated FIP Data Prog4'!$A33&amp;'aggregated FIP Data Prog4'!$V$1),'Feat-Func-Development'!$AF$79:$EU$79)</f>
        <v>0</v>
      </c>
      <c r="AC33" s="29">
        <f>LOOKUP(2,1/('Feat-Func-Development'!$AF$4:$EU$4&amp;'Feat-Func-Development'!$AF$5:$EU$5='aggregated FIP Data Prog4'!$A33&amp;'aggregated FIP Data Prog4'!$V$1),'Feat-Func-Development'!$AF$80:$EU$80)</f>
        <v>0</v>
      </c>
    </row>
    <row r="34" spans="1:29">
      <c r="A34" s="43">
        <f t="shared" si="9"/>
        <v>912</v>
      </c>
      <c r="B34" s="53" t="str">
        <f>IF(C34="","",HLOOKUP(C34,'Configuration | Scaling'!$E$13:$Y$23,6,FALSE))</f>
        <v/>
      </c>
      <c r="C34" s="29" t="str">
        <f>IF(COUNTIF(C$4:C33,LOOKUP(A34,'Configuration | Scaling'!$E$18:$Y$18,_GPDS__List))=0,LOOKUP(A34,'Configuration | Scaling'!$E$18:$Y$18,_GPDS__List),"")</f>
        <v/>
      </c>
      <c r="D34" s="54"/>
      <c r="E34" s="45">
        <f t="shared" si="0"/>
        <v>911</v>
      </c>
      <c r="F34" s="55">
        <f t="shared" si="1"/>
        <v>1</v>
      </c>
      <c r="G34" s="55">
        <f t="shared" si="2"/>
        <v>0</v>
      </c>
      <c r="H34" s="55">
        <f t="shared" si="3"/>
        <v>1</v>
      </c>
      <c r="I34" s="55">
        <f t="shared" si="4"/>
        <v>1</v>
      </c>
      <c r="J34" s="55">
        <f t="shared" si="5"/>
        <v>1</v>
      </c>
      <c r="K34" s="55">
        <f t="shared" si="6"/>
        <v>1</v>
      </c>
      <c r="L34" s="55">
        <f t="shared" si="7"/>
        <v>1</v>
      </c>
      <c r="M34" s="56">
        <f t="shared" si="8"/>
        <v>0</v>
      </c>
      <c r="N34" s="48">
        <f>LOOKUP(2,1/('Feat-Func-Development'!$AF$4:$EU$4&amp;'Feat-Func-Development'!$AF$5:$EU$5='aggregated FIP Data Prog4'!$A34&amp;'aggregated FIP Data Prog4'!$N$1),'Feat-Func-Development'!$AF$73:$EU$73)</f>
        <v>0</v>
      </c>
      <c r="O34" s="48">
        <f>LOOKUP(2,1/('Feat-Func-Development'!$AF$4:$EU$4&amp;'Feat-Func-Development'!$AF$5:$EU$5='aggregated FIP Data Prog4'!$A34&amp;'aggregated FIP Data Prog4'!$N$1),'Feat-Func-Development'!$AF$74:$EU$74)</f>
        <v>0</v>
      </c>
      <c r="P34" s="48">
        <f>LOOKUP(2,1/('Feat-Func-Development'!$AF$4:$EU$4&amp;'Feat-Func-Development'!$AF$5:$EU$5='aggregated FIP Data Prog4'!$A34&amp;'aggregated FIP Data Prog4'!$N$1),'Feat-Func-Development'!$AF$75:$EU$75)</f>
        <v>0</v>
      </c>
      <c r="Q34" s="48">
        <f>LOOKUP(2,1/('Feat-Func-Development'!$AF$4:$EU$4&amp;'Feat-Func-Development'!$AF$5:$EU$5='aggregated FIP Data Prog4'!$A34&amp;'aggregated FIP Data Prog4'!$N$1),'Feat-Func-Development'!$AF$76:$EU$76)</f>
        <v>0</v>
      </c>
      <c r="R34" s="48">
        <f>LOOKUP(2,1/('Feat-Func-Development'!$AF$4:$EU$4&amp;'Feat-Func-Development'!$AF$5:$EU$5='aggregated FIP Data Prog4'!$A34&amp;'aggregated FIP Data Prog4'!$N$1),'Feat-Func-Development'!$AF$77:$EU$77)</f>
        <v>0</v>
      </c>
      <c r="S34" s="48">
        <f>LOOKUP(2,1/('Feat-Func-Development'!$AF$4:$EU$4&amp;'Feat-Func-Development'!$AF$5:$EU$5='aggregated FIP Data Prog4'!$A34&amp;'aggregated FIP Data Prog4'!$N$1),'Feat-Func-Development'!$AF$78:$EU$78)</f>
        <v>0</v>
      </c>
      <c r="T34" s="48">
        <f>LOOKUP(2,1/('Feat-Func-Development'!$AF$4:$EU$4&amp;'Feat-Func-Development'!$AF$5:$EU$5='aggregated FIP Data Prog4'!$A34&amp;'aggregated FIP Data Prog4'!$N$1),'Feat-Func-Development'!$AF$79:$EU$79)</f>
        <v>1</v>
      </c>
      <c r="U34" s="48">
        <f>LOOKUP(2,1/('Feat-Func-Development'!$AF$4:$EU$4&amp;'Feat-Func-Development'!$AF$5:$EU$5='aggregated FIP Data Prog4'!$A34&amp;'aggregated FIP Data Prog4'!$N$1),'Feat-Func-Development'!$AF$80:$EU$80)</f>
        <v>3</v>
      </c>
      <c r="V34" s="29">
        <f>LOOKUP(2,1/('Feat-Func-Development'!$AF$4:$EU$4&amp;'Feat-Func-Development'!$AF$5:$EU$5='aggregated FIP Data Prog4'!$A34&amp;'aggregated FIP Data Prog4'!$V$1),'Feat-Func-Development'!$AF$73:$EU$73)</f>
        <v>0</v>
      </c>
      <c r="W34" s="29">
        <f>LOOKUP(2,1/('Feat-Func-Development'!$AF$4:$EU$4&amp;'Feat-Func-Development'!$AF$5:$EU$5='aggregated FIP Data Prog4'!$A34&amp;'aggregated FIP Data Prog4'!$V$1),'Feat-Func-Development'!$AF$74:$EU$74)</f>
        <v>0</v>
      </c>
      <c r="X34" s="29">
        <f>LOOKUP(2,1/('Feat-Func-Development'!$AF$4:$EU$4&amp;'Feat-Func-Development'!$AF$5:$EU$5='aggregated FIP Data Prog4'!$A34&amp;'aggregated FIP Data Prog4'!$V$1),'Feat-Func-Development'!$AF$75:$EU$75)</f>
        <v>0</v>
      </c>
      <c r="Y34" s="29">
        <f>LOOKUP(2,1/('Feat-Func-Development'!$AF$4:$EU$4&amp;'Feat-Func-Development'!$AF$5:$EU$5='aggregated FIP Data Prog4'!$A34&amp;'aggregated FIP Data Prog4'!$V$1),'Feat-Func-Development'!$AF$76:$EU$76)</f>
        <v>0</v>
      </c>
      <c r="Z34" s="29">
        <f>LOOKUP(2,1/('Feat-Func-Development'!$AF$4:$EU$4&amp;'Feat-Func-Development'!$AF$5:$EU$5='aggregated FIP Data Prog4'!$A34&amp;'aggregated FIP Data Prog4'!$V$1),'Feat-Func-Development'!$AF$77:$EU$77)</f>
        <v>4</v>
      </c>
      <c r="AA34" s="29">
        <f>LOOKUP(2,1/('Feat-Func-Development'!$AF$4:$EU$4&amp;'Feat-Func-Development'!$AF$5:$EU$5='aggregated FIP Data Prog4'!$A34&amp;'aggregated FIP Data Prog4'!$V$1),'Feat-Func-Development'!$AF$78:$EU$78)</f>
        <v>0</v>
      </c>
      <c r="AB34" s="29">
        <f>LOOKUP(2,1/('Feat-Func-Development'!$AF$4:$EU$4&amp;'Feat-Func-Development'!$AF$5:$EU$5='aggregated FIP Data Prog4'!$A34&amp;'aggregated FIP Data Prog4'!$V$1),'Feat-Func-Development'!$AF$79:$EU$79)</f>
        <v>0</v>
      </c>
      <c r="AC34" s="29">
        <f>LOOKUP(2,1/('Feat-Func-Development'!$AF$4:$EU$4&amp;'Feat-Func-Development'!$AF$5:$EU$5='aggregated FIP Data Prog4'!$A34&amp;'aggregated FIP Data Prog4'!$V$1),'Feat-Func-Development'!$AF$80:$EU$80)</f>
        <v>0</v>
      </c>
    </row>
    <row r="35" spans="1:29">
      <c r="A35" s="43">
        <f t="shared" si="9"/>
        <v>943</v>
      </c>
      <c r="B35" s="53" t="str">
        <f>IF(C35="","",HLOOKUP(C35,'Configuration | Scaling'!$E$13:$Y$23,6,FALSE))</f>
        <v/>
      </c>
      <c r="C35" s="29" t="str">
        <f>IF(COUNTIF(C$4:C34,LOOKUP(A35,'Configuration | Scaling'!$E$18:$Y$18,_GPDS__List))=0,LOOKUP(A35,'Configuration | Scaling'!$E$18:$Y$18,_GPDS__List),"")</f>
        <v/>
      </c>
      <c r="D35" s="54"/>
      <c r="E35" s="45">
        <f t="shared" si="0"/>
        <v>942</v>
      </c>
      <c r="F35" s="55">
        <f t="shared" si="1"/>
        <v>1</v>
      </c>
      <c r="G35" s="55">
        <f t="shared" si="2"/>
        <v>0</v>
      </c>
      <c r="H35" s="55">
        <f t="shared" si="3"/>
        <v>1</v>
      </c>
      <c r="I35" s="55">
        <f t="shared" si="4"/>
        <v>1</v>
      </c>
      <c r="J35" s="55">
        <f t="shared" si="5"/>
        <v>1</v>
      </c>
      <c r="K35" s="55">
        <f t="shared" si="6"/>
        <v>1</v>
      </c>
      <c r="L35" s="55">
        <f t="shared" si="7"/>
        <v>1</v>
      </c>
      <c r="M35" s="56">
        <f t="shared" si="8"/>
        <v>0</v>
      </c>
      <c r="N35" s="48">
        <f>LOOKUP(2,1/('Feat-Func-Development'!$AF$4:$EU$4&amp;'Feat-Func-Development'!$AF$5:$EU$5='aggregated FIP Data Prog4'!$A35&amp;'aggregated FIP Data Prog4'!$N$1),'Feat-Func-Development'!$AF$73:$EU$73)</f>
        <v>0</v>
      </c>
      <c r="O35" s="48">
        <f>LOOKUP(2,1/('Feat-Func-Development'!$AF$4:$EU$4&amp;'Feat-Func-Development'!$AF$5:$EU$5='aggregated FIP Data Prog4'!$A35&amp;'aggregated FIP Data Prog4'!$N$1),'Feat-Func-Development'!$AF$74:$EU$74)</f>
        <v>0</v>
      </c>
      <c r="P35" s="48">
        <f>LOOKUP(2,1/('Feat-Func-Development'!$AF$4:$EU$4&amp;'Feat-Func-Development'!$AF$5:$EU$5='aggregated FIP Data Prog4'!$A35&amp;'aggregated FIP Data Prog4'!$N$1),'Feat-Func-Development'!$AF$75:$EU$75)</f>
        <v>0</v>
      </c>
      <c r="Q35" s="48">
        <f>LOOKUP(2,1/('Feat-Func-Development'!$AF$4:$EU$4&amp;'Feat-Func-Development'!$AF$5:$EU$5='aggregated FIP Data Prog4'!$A35&amp;'aggregated FIP Data Prog4'!$N$1),'Feat-Func-Development'!$AF$76:$EU$76)</f>
        <v>0</v>
      </c>
      <c r="R35" s="48">
        <f>LOOKUP(2,1/('Feat-Func-Development'!$AF$4:$EU$4&amp;'Feat-Func-Development'!$AF$5:$EU$5='aggregated FIP Data Prog4'!$A35&amp;'aggregated FIP Data Prog4'!$N$1),'Feat-Func-Development'!$AF$77:$EU$77)</f>
        <v>0</v>
      </c>
      <c r="S35" s="48">
        <f>LOOKUP(2,1/('Feat-Func-Development'!$AF$4:$EU$4&amp;'Feat-Func-Development'!$AF$5:$EU$5='aggregated FIP Data Prog4'!$A35&amp;'aggregated FIP Data Prog4'!$N$1),'Feat-Func-Development'!$AF$78:$EU$78)</f>
        <v>0</v>
      </c>
      <c r="T35" s="48">
        <f>LOOKUP(2,1/('Feat-Func-Development'!$AF$4:$EU$4&amp;'Feat-Func-Development'!$AF$5:$EU$5='aggregated FIP Data Prog4'!$A35&amp;'aggregated FIP Data Prog4'!$N$1),'Feat-Func-Development'!$AF$79:$EU$79)</f>
        <v>1</v>
      </c>
      <c r="U35" s="48">
        <f>LOOKUP(2,1/('Feat-Func-Development'!$AF$4:$EU$4&amp;'Feat-Func-Development'!$AF$5:$EU$5='aggregated FIP Data Prog4'!$A35&amp;'aggregated FIP Data Prog4'!$N$1),'Feat-Func-Development'!$AF$80:$EU$80)</f>
        <v>3</v>
      </c>
      <c r="V35" s="29">
        <f>LOOKUP(2,1/('Feat-Func-Development'!$AF$4:$EU$4&amp;'Feat-Func-Development'!$AF$5:$EU$5='aggregated FIP Data Prog4'!$A35&amp;'aggregated FIP Data Prog4'!$V$1),'Feat-Func-Development'!$AF$73:$EU$73)</f>
        <v>0</v>
      </c>
      <c r="W35" s="29">
        <f>LOOKUP(2,1/('Feat-Func-Development'!$AF$4:$EU$4&amp;'Feat-Func-Development'!$AF$5:$EU$5='aggregated FIP Data Prog4'!$A35&amp;'aggregated FIP Data Prog4'!$V$1),'Feat-Func-Development'!$AF$74:$EU$74)</f>
        <v>0</v>
      </c>
      <c r="X35" s="29">
        <f>LOOKUP(2,1/('Feat-Func-Development'!$AF$4:$EU$4&amp;'Feat-Func-Development'!$AF$5:$EU$5='aggregated FIP Data Prog4'!$A35&amp;'aggregated FIP Data Prog4'!$V$1),'Feat-Func-Development'!$AF$75:$EU$75)</f>
        <v>0</v>
      </c>
      <c r="Y35" s="29">
        <f>LOOKUP(2,1/('Feat-Func-Development'!$AF$4:$EU$4&amp;'Feat-Func-Development'!$AF$5:$EU$5='aggregated FIP Data Prog4'!$A35&amp;'aggregated FIP Data Prog4'!$V$1),'Feat-Func-Development'!$AF$76:$EU$76)</f>
        <v>0</v>
      </c>
      <c r="Z35" s="29">
        <f>LOOKUP(2,1/('Feat-Func-Development'!$AF$4:$EU$4&amp;'Feat-Func-Development'!$AF$5:$EU$5='aggregated FIP Data Prog4'!$A35&amp;'aggregated FIP Data Prog4'!$V$1),'Feat-Func-Development'!$AF$77:$EU$77)</f>
        <v>4</v>
      </c>
      <c r="AA35" s="29">
        <f>LOOKUP(2,1/('Feat-Func-Development'!$AF$4:$EU$4&amp;'Feat-Func-Development'!$AF$5:$EU$5='aggregated FIP Data Prog4'!$A35&amp;'aggregated FIP Data Prog4'!$V$1),'Feat-Func-Development'!$AF$78:$EU$78)</f>
        <v>0</v>
      </c>
      <c r="AB35" s="29">
        <f>LOOKUP(2,1/('Feat-Func-Development'!$AF$4:$EU$4&amp;'Feat-Func-Development'!$AF$5:$EU$5='aggregated FIP Data Prog4'!$A35&amp;'aggregated FIP Data Prog4'!$V$1),'Feat-Func-Development'!$AF$79:$EU$79)</f>
        <v>0</v>
      </c>
      <c r="AC35" s="29">
        <f>LOOKUP(2,1/('Feat-Func-Development'!$AF$4:$EU$4&amp;'Feat-Func-Development'!$AF$5:$EU$5='aggregated FIP Data Prog4'!$A35&amp;'aggregated FIP Data Prog4'!$V$1),'Feat-Func-Development'!$AF$80:$EU$80)</f>
        <v>0</v>
      </c>
    </row>
    <row r="36" spans="1:29">
      <c r="A36" s="43">
        <f t="shared" si="9"/>
        <v>974</v>
      </c>
      <c r="B36" s="53">
        <f>IF(C36="","",HLOOKUP(C36,'Configuration | Scaling'!$E$13:$Y$23,6,FALSE))</f>
        <v>944</v>
      </c>
      <c r="C36" s="29" t="str">
        <f>IF(COUNTIF(C$4:C35,LOOKUP(A36,'Configuration | Scaling'!$E$18:$Y$18,_GPDS__List))=0,LOOKUP(A36,'Configuration | Scaling'!$E$18:$Y$18,_GPDS__List),"")</f>
        <v>MP2</v>
      </c>
      <c r="D36" s="54"/>
      <c r="E36" s="45">
        <f t="shared" si="0"/>
        <v>943</v>
      </c>
      <c r="F36" s="55">
        <f t="shared" si="1"/>
        <v>1</v>
      </c>
      <c r="G36" s="55">
        <f t="shared" si="2"/>
        <v>0</v>
      </c>
      <c r="H36" s="55">
        <f t="shared" si="3"/>
        <v>1</v>
      </c>
      <c r="I36" s="55">
        <f t="shared" si="4"/>
        <v>1</v>
      </c>
      <c r="J36" s="55">
        <f t="shared" si="5"/>
        <v>1</v>
      </c>
      <c r="K36" s="55">
        <f t="shared" si="6"/>
        <v>1</v>
      </c>
      <c r="L36" s="55">
        <f t="shared" si="7"/>
        <v>1</v>
      </c>
      <c r="M36" s="56">
        <f t="shared" si="8"/>
        <v>0</v>
      </c>
      <c r="N36" s="48">
        <f>LOOKUP(2,1/('Feat-Func-Development'!$AF$4:$EU$4&amp;'Feat-Func-Development'!$AF$5:$EU$5='aggregated FIP Data Prog4'!$A36&amp;'aggregated FIP Data Prog4'!$N$1),'Feat-Func-Development'!$AF$73:$EU$73)</f>
        <v>0</v>
      </c>
      <c r="O36" s="48">
        <f>LOOKUP(2,1/('Feat-Func-Development'!$AF$4:$EU$4&amp;'Feat-Func-Development'!$AF$5:$EU$5='aggregated FIP Data Prog4'!$A36&amp;'aggregated FIP Data Prog4'!$N$1),'Feat-Func-Development'!$AF$74:$EU$74)</f>
        <v>0</v>
      </c>
      <c r="P36" s="48">
        <f>LOOKUP(2,1/('Feat-Func-Development'!$AF$4:$EU$4&amp;'Feat-Func-Development'!$AF$5:$EU$5='aggregated FIP Data Prog4'!$A36&amp;'aggregated FIP Data Prog4'!$N$1),'Feat-Func-Development'!$AF$75:$EU$75)</f>
        <v>0</v>
      </c>
      <c r="Q36" s="48">
        <f>LOOKUP(2,1/('Feat-Func-Development'!$AF$4:$EU$4&amp;'Feat-Func-Development'!$AF$5:$EU$5='aggregated FIP Data Prog4'!$A36&amp;'aggregated FIP Data Prog4'!$N$1),'Feat-Func-Development'!$AF$76:$EU$76)</f>
        <v>0</v>
      </c>
      <c r="R36" s="48">
        <f>LOOKUP(2,1/('Feat-Func-Development'!$AF$4:$EU$4&amp;'Feat-Func-Development'!$AF$5:$EU$5='aggregated FIP Data Prog4'!$A36&amp;'aggregated FIP Data Prog4'!$N$1),'Feat-Func-Development'!$AF$77:$EU$77)</f>
        <v>0</v>
      </c>
      <c r="S36" s="48">
        <f>LOOKUP(2,1/('Feat-Func-Development'!$AF$4:$EU$4&amp;'Feat-Func-Development'!$AF$5:$EU$5='aggregated FIP Data Prog4'!$A36&amp;'aggregated FIP Data Prog4'!$N$1),'Feat-Func-Development'!$AF$78:$EU$78)</f>
        <v>0</v>
      </c>
      <c r="T36" s="48">
        <f>LOOKUP(2,1/('Feat-Func-Development'!$AF$4:$EU$4&amp;'Feat-Func-Development'!$AF$5:$EU$5='aggregated FIP Data Prog4'!$A36&amp;'aggregated FIP Data Prog4'!$N$1),'Feat-Func-Development'!$AF$79:$EU$79)</f>
        <v>1</v>
      </c>
      <c r="U36" s="48">
        <f>LOOKUP(2,1/('Feat-Func-Development'!$AF$4:$EU$4&amp;'Feat-Func-Development'!$AF$5:$EU$5='aggregated FIP Data Prog4'!$A36&amp;'aggregated FIP Data Prog4'!$N$1),'Feat-Func-Development'!$AF$80:$EU$80)</f>
        <v>3</v>
      </c>
      <c r="V36" s="29">
        <f>LOOKUP(2,1/('Feat-Func-Development'!$AF$4:$EU$4&amp;'Feat-Func-Development'!$AF$5:$EU$5='aggregated FIP Data Prog4'!$A36&amp;'aggregated FIP Data Prog4'!$V$1),'Feat-Func-Development'!$AF$73:$EU$73)</f>
        <v>0</v>
      </c>
      <c r="W36" s="29">
        <f>LOOKUP(2,1/('Feat-Func-Development'!$AF$4:$EU$4&amp;'Feat-Func-Development'!$AF$5:$EU$5='aggregated FIP Data Prog4'!$A36&amp;'aggregated FIP Data Prog4'!$V$1),'Feat-Func-Development'!$AF$74:$EU$74)</f>
        <v>0</v>
      </c>
      <c r="X36" s="29">
        <f>LOOKUP(2,1/('Feat-Func-Development'!$AF$4:$EU$4&amp;'Feat-Func-Development'!$AF$5:$EU$5='aggregated FIP Data Prog4'!$A36&amp;'aggregated FIP Data Prog4'!$V$1),'Feat-Func-Development'!$AF$75:$EU$75)</f>
        <v>0</v>
      </c>
      <c r="Y36" s="29">
        <f>LOOKUP(2,1/('Feat-Func-Development'!$AF$4:$EU$4&amp;'Feat-Func-Development'!$AF$5:$EU$5='aggregated FIP Data Prog4'!$A36&amp;'aggregated FIP Data Prog4'!$V$1),'Feat-Func-Development'!$AF$76:$EU$76)</f>
        <v>0</v>
      </c>
      <c r="Z36" s="29">
        <f>LOOKUP(2,1/('Feat-Func-Development'!$AF$4:$EU$4&amp;'Feat-Func-Development'!$AF$5:$EU$5='aggregated FIP Data Prog4'!$A36&amp;'aggregated FIP Data Prog4'!$V$1),'Feat-Func-Development'!$AF$77:$EU$77)</f>
        <v>4</v>
      </c>
      <c r="AA36" s="29">
        <f>LOOKUP(2,1/('Feat-Func-Development'!$AF$4:$EU$4&amp;'Feat-Func-Development'!$AF$5:$EU$5='aggregated FIP Data Prog4'!$A36&amp;'aggregated FIP Data Prog4'!$V$1),'Feat-Func-Development'!$AF$78:$EU$78)</f>
        <v>0</v>
      </c>
      <c r="AB36" s="29">
        <f>LOOKUP(2,1/('Feat-Func-Development'!$AF$4:$EU$4&amp;'Feat-Func-Development'!$AF$5:$EU$5='aggregated FIP Data Prog4'!$A36&amp;'aggregated FIP Data Prog4'!$V$1),'Feat-Func-Development'!$AF$79:$EU$79)</f>
        <v>0</v>
      </c>
      <c r="AC36" s="29">
        <f>LOOKUP(2,1/('Feat-Func-Development'!$AF$4:$EU$4&amp;'Feat-Func-Development'!$AF$5:$EU$5='aggregated FIP Data Prog4'!$A36&amp;'aggregated FIP Data Prog4'!$V$1),'Feat-Func-Development'!$AF$80:$EU$80)</f>
        <v>0</v>
      </c>
    </row>
    <row r="37" spans="1:29">
      <c r="A37" s="43">
        <f t="shared" si="9"/>
        <v>1004</v>
      </c>
      <c r="B37" s="53" t="str">
        <f>IF(C37="","",HLOOKUP(C37,'Configuration | Scaling'!$E$13:$Y$23,6,FALSE))</f>
        <v/>
      </c>
      <c r="C37" s="29" t="str">
        <f>IF(COUNTIF(C$4:C36,LOOKUP(A37,'Configuration | Scaling'!$E$18:$Y$18,_GPDS__List))=0,LOOKUP(A37,'Configuration | Scaling'!$E$18:$Y$18,_GPDS__List),"")</f>
        <v/>
      </c>
      <c r="D37" s="54"/>
      <c r="E37" s="45">
        <f t="shared" si="0"/>
        <v>1003</v>
      </c>
      <c r="F37" s="55">
        <f t="shared" si="1"/>
        <v>1</v>
      </c>
      <c r="G37" s="55">
        <f t="shared" si="2"/>
        <v>0</v>
      </c>
      <c r="H37" s="55">
        <f t="shared" si="3"/>
        <v>1</v>
      </c>
      <c r="I37" s="55">
        <f t="shared" si="4"/>
        <v>1</v>
      </c>
      <c r="J37" s="55">
        <f t="shared" si="5"/>
        <v>1</v>
      </c>
      <c r="K37" s="55">
        <f t="shared" si="6"/>
        <v>1</v>
      </c>
      <c r="L37" s="55">
        <f t="shared" si="7"/>
        <v>1</v>
      </c>
      <c r="M37" s="56">
        <f t="shared" si="8"/>
        <v>0</v>
      </c>
      <c r="N37" s="48">
        <f>LOOKUP(2,1/('Feat-Func-Development'!$AF$4:$EU$4&amp;'Feat-Func-Development'!$AF$5:$EU$5='aggregated FIP Data Prog4'!$A37&amp;'aggregated FIP Data Prog4'!$N$1),'Feat-Func-Development'!$AF$73:$EU$73)</f>
        <v>0</v>
      </c>
      <c r="O37" s="48">
        <f>LOOKUP(2,1/('Feat-Func-Development'!$AF$4:$EU$4&amp;'Feat-Func-Development'!$AF$5:$EU$5='aggregated FIP Data Prog4'!$A37&amp;'aggregated FIP Data Prog4'!$N$1),'Feat-Func-Development'!$AF$74:$EU$74)</f>
        <v>0</v>
      </c>
      <c r="P37" s="48">
        <f>LOOKUP(2,1/('Feat-Func-Development'!$AF$4:$EU$4&amp;'Feat-Func-Development'!$AF$5:$EU$5='aggregated FIP Data Prog4'!$A37&amp;'aggregated FIP Data Prog4'!$N$1),'Feat-Func-Development'!$AF$75:$EU$75)</f>
        <v>0</v>
      </c>
      <c r="Q37" s="48">
        <f>LOOKUP(2,1/('Feat-Func-Development'!$AF$4:$EU$4&amp;'Feat-Func-Development'!$AF$5:$EU$5='aggregated FIP Data Prog4'!$A37&amp;'aggregated FIP Data Prog4'!$N$1),'Feat-Func-Development'!$AF$76:$EU$76)</f>
        <v>0</v>
      </c>
      <c r="R37" s="48">
        <f>LOOKUP(2,1/('Feat-Func-Development'!$AF$4:$EU$4&amp;'Feat-Func-Development'!$AF$5:$EU$5='aggregated FIP Data Prog4'!$A37&amp;'aggregated FIP Data Prog4'!$N$1),'Feat-Func-Development'!$AF$77:$EU$77)</f>
        <v>0</v>
      </c>
      <c r="S37" s="48">
        <f>LOOKUP(2,1/('Feat-Func-Development'!$AF$4:$EU$4&amp;'Feat-Func-Development'!$AF$5:$EU$5='aggregated FIP Data Prog4'!$A37&amp;'aggregated FIP Data Prog4'!$N$1),'Feat-Func-Development'!$AF$78:$EU$78)</f>
        <v>0</v>
      </c>
      <c r="T37" s="48">
        <f>LOOKUP(2,1/('Feat-Func-Development'!$AF$4:$EU$4&amp;'Feat-Func-Development'!$AF$5:$EU$5='aggregated FIP Data Prog4'!$A37&amp;'aggregated FIP Data Prog4'!$N$1),'Feat-Func-Development'!$AF$79:$EU$79)</f>
        <v>1</v>
      </c>
      <c r="U37" s="48">
        <f>LOOKUP(2,1/('Feat-Func-Development'!$AF$4:$EU$4&amp;'Feat-Func-Development'!$AF$5:$EU$5='aggregated FIP Data Prog4'!$A37&amp;'aggregated FIP Data Prog4'!$N$1),'Feat-Func-Development'!$AF$80:$EU$80)</f>
        <v>3</v>
      </c>
      <c r="V37" s="29">
        <f>LOOKUP(2,1/('Feat-Func-Development'!$AF$4:$EU$4&amp;'Feat-Func-Development'!$AF$5:$EU$5='aggregated FIP Data Prog4'!$A37&amp;'aggregated FIP Data Prog4'!$V$1),'Feat-Func-Development'!$AF$73:$EU$73)</f>
        <v>0</v>
      </c>
      <c r="W37" s="29">
        <f>LOOKUP(2,1/('Feat-Func-Development'!$AF$4:$EU$4&amp;'Feat-Func-Development'!$AF$5:$EU$5='aggregated FIP Data Prog4'!$A37&amp;'aggregated FIP Data Prog4'!$V$1),'Feat-Func-Development'!$AF$74:$EU$74)</f>
        <v>0</v>
      </c>
      <c r="X37" s="29">
        <f>LOOKUP(2,1/('Feat-Func-Development'!$AF$4:$EU$4&amp;'Feat-Func-Development'!$AF$5:$EU$5='aggregated FIP Data Prog4'!$A37&amp;'aggregated FIP Data Prog4'!$V$1),'Feat-Func-Development'!$AF$75:$EU$75)</f>
        <v>0</v>
      </c>
      <c r="Y37" s="29">
        <f>LOOKUP(2,1/('Feat-Func-Development'!$AF$4:$EU$4&amp;'Feat-Func-Development'!$AF$5:$EU$5='aggregated FIP Data Prog4'!$A37&amp;'aggregated FIP Data Prog4'!$V$1),'Feat-Func-Development'!$AF$76:$EU$76)</f>
        <v>0</v>
      </c>
      <c r="Z37" s="29">
        <f>LOOKUP(2,1/('Feat-Func-Development'!$AF$4:$EU$4&amp;'Feat-Func-Development'!$AF$5:$EU$5='aggregated FIP Data Prog4'!$A37&amp;'aggregated FIP Data Prog4'!$V$1),'Feat-Func-Development'!$AF$77:$EU$77)</f>
        <v>4</v>
      </c>
      <c r="AA37" s="29">
        <f>LOOKUP(2,1/('Feat-Func-Development'!$AF$4:$EU$4&amp;'Feat-Func-Development'!$AF$5:$EU$5='aggregated FIP Data Prog4'!$A37&amp;'aggregated FIP Data Prog4'!$V$1),'Feat-Func-Development'!$AF$78:$EU$78)</f>
        <v>0</v>
      </c>
      <c r="AB37" s="29">
        <f>LOOKUP(2,1/('Feat-Func-Development'!$AF$4:$EU$4&amp;'Feat-Func-Development'!$AF$5:$EU$5='aggregated FIP Data Prog4'!$A37&amp;'aggregated FIP Data Prog4'!$V$1),'Feat-Func-Development'!$AF$79:$EU$79)</f>
        <v>0</v>
      </c>
      <c r="AC37" s="29">
        <f>LOOKUP(2,1/('Feat-Func-Development'!$AF$4:$EU$4&amp;'Feat-Func-Development'!$AF$5:$EU$5='aggregated FIP Data Prog4'!$A37&amp;'aggregated FIP Data Prog4'!$V$1),'Feat-Func-Development'!$AF$80:$EU$80)</f>
        <v>0</v>
      </c>
    </row>
    <row r="38" spans="1:29">
      <c r="A38" s="43">
        <f t="shared" si="9"/>
        <v>1035</v>
      </c>
      <c r="B38" s="53" t="str">
        <f>IF(C38="","",HLOOKUP(C38,'Configuration | Scaling'!$E$13:$Y$23,6,FALSE))</f>
        <v/>
      </c>
      <c r="C38" s="29" t="str">
        <f>IF(COUNTIF(C$4:C37,LOOKUP(A38,'Configuration | Scaling'!$E$18:$Y$18,_GPDS__List))=0,LOOKUP(A38,'Configuration | Scaling'!$E$18:$Y$18,_GPDS__List),"")</f>
        <v/>
      </c>
      <c r="D38" s="54"/>
      <c r="E38" s="45">
        <f t="shared" si="0"/>
        <v>1034</v>
      </c>
      <c r="F38" s="55">
        <f t="shared" si="1"/>
        <v>1</v>
      </c>
      <c r="G38" s="55">
        <f t="shared" si="2"/>
        <v>0</v>
      </c>
      <c r="H38" s="55">
        <f t="shared" si="3"/>
        <v>1</v>
      </c>
      <c r="I38" s="55">
        <f t="shared" si="4"/>
        <v>1</v>
      </c>
      <c r="J38" s="55">
        <f t="shared" si="5"/>
        <v>1</v>
      </c>
      <c r="K38" s="55">
        <f t="shared" si="6"/>
        <v>1</v>
      </c>
      <c r="L38" s="55">
        <f t="shared" si="7"/>
        <v>1</v>
      </c>
      <c r="M38" s="56">
        <f t="shared" si="8"/>
        <v>0</v>
      </c>
      <c r="N38" s="48">
        <f>LOOKUP(2,1/('Feat-Func-Development'!$AF$4:$EU$4&amp;'Feat-Func-Development'!$AF$5:$EU$5='aggregated FIP Data Prog4'!$A38&amp;'aggregated FIP Data Prog4'!$N$1),'Feat-Func-Development'!$AF$73:$EU$73)</f>
        <v>0</v>
      </c>
      <c r="O38" s="48">
        <f>LOOKUP(2,1/('Feat-Func-Development'!$AF$4:$EU$4&amp;'Feat-Func-Development'!$AF$5:$EU$5='aggregated FIP Data Prog4'!$A38&amp;'aggregated FIP Data Prog4'!$N$1),'Feat-Func-Development'!$AF$74:$EU$74)</f>
        <v>0</v>
      </c>
      <c r="P38" s="48">
        <f>LOOKUP(2,1/('Feat-Func-Development'!$AF$4:$EU$4&amp;'Feat-Func-Development'!$AF$5:$EU$5='aggregated FIP Data Prog4'!$A38&amp;'aggregated FIP Data Prog4'!$N$1),'Feat-Func-Development'!$AF$75:$EU$75)</f>
        <v>0</v>
      </c>
      <c r="Q38" s="48">
        <f>LOOKUP(2,1/('Feat-Func-Development'!$AF$4:$EU$4&amp;'Feat-Func-Development'!$AF$5:$EU$5='aggregated FIP Data Prog4'!$A38&amp;'aggregated FIP Data Prog4'!$N$1),'Feat-Func-Development'!$AF$76:$EU$76)</f>
        <v>0</v>
      </c>
      <c r="R38" s="48">
        <f>LOOKUP(2,1/('Feat-Func-Development'!$AF$4:$EU$4&amp;'Feat-Func-Development'!$AF$5:$EU$5='aggregated FIP Data Prog4'!$A38&amp;'aggregated FIP Data Prog4'!$N$1),'Feat-Func-Development'!$AF$77:$EU$77)</f>
        <v>0</v>
      </c>
      <c r="S38" s="48">
        <f>LOOKUP(2,1/('Feat-Func-Development'!$AF$4:$EU$4&amp;'Feat-Func-Development'!$AF$5:$EU$5='aggregated FIP Data Prog4'!$A38&amp;'aggregated FIP Data Prog4'!$N$1),'Feat-Func-Development'!$AF$78:$EU$78)</f>
        <v>0</v>
      </c>
      <c r="T38" s="48">
        <f>LOOKUP(2,1/('Feat-Func-Development'!$AF$4:$EU$4&amp;'Feat-Func-Development'!$AF$5:$EU$5='aggregated FIP Data Prog4'!$A38&amp;'aggregated FIP Data Prog4'!$N$1),'Feat-Func-Development'!$AF$79:$EU$79)</f>
        <v>1</v>
      </c>
      <c r="U38" s="48">
        <f>LOOKUP(2,1/('Feat-Func-Development'!$AF$4:$EU$4&amp;'Feat-Func-Development'!$AF$5:$EU$5='aggregated FIP Data Prog4'!$A38&amp;'aggregated FIP Data Prog4'!$N$1),'Feat-Func-Development'!$AF$80:$EU$80)</f>
        <v>3</v>
      </c>
      <c r="V38" s="29">
        <f>LOOKUP(2,1/('Feat-Func-Development'!$AF$4:$EU$4&amp;'Feat-Func-Development'!$AF$5:$EU$5='aggregated FIP Data Prog4'!$A38&amp;'aggregated FIP Data Prog4'!$V$1),'Feat-Func-Development'!$AF$73:$EU$73)</f>
        <v>0</v>
      </c>
      <c r="W38" s="29">
        <f>LOOKUP(2,1/('Feat-Func-Development'!$AF$4:$EU$4&amp;'Feat-Func-Development'!$AF$5:$EU$5='aggregated FIP Data Prog4'!$A38&amp;'aggregated FIP Data Prog4'!$V$1),'Feat-Func-Development'!$AF$74:$EU$74)</f>
        <v>0</v>
      </c>
      <c r="X38" s="29">
        <f>LOOKUP(2,1/('Feat-Func-Development'!$AF$4:$EU$4&amp;'Feat-Func-Development'!$AF$5:$EU$5='aggregated FIP Data Prog4'!$A38&amp;'aggregated FIP Data Prog4'!$V$1),'Feat-Func-Development'!$AF$75:$EU$75)</f>
        <v>0</v>
      </c>
      <c r="Y38" s="29">
        <f>LOOKUP(2,1/('Feat-Func-Development'!$AF$4:$EU$4&amp;'Feat-Func-Development'!$AF$5:$EU$5='aggregated FIP Data Prog4'!$A38&amp;'aggregated FIP Data Prog4'!$V$1),'Feat-Func-Development'!$AF$76:$EU$76)</f>
        <v>0</v>
      </c>
      <c r="Z38" s="29">
        <f>LOOKUP(2,1/('Feat-Func-Development'!$AF$4:$EU$4&amp;'Feat-Func-Development'!$AF$5:$EU$5='aggregated FIP Data Prog4'!$A38&amp;'aggregated FIP Data Prog4'!$V$1),'Feat-Func-Development'!$AF$77:$EU$77)</f>
        <v>4</v>
      </c>
      <c r="AA38" s="29">
        <f>LOOKUP(2,1/('Feat-Func-Development'!$AF$4:$EU$4&amp;'Feat-Func-Development'!$AF$5:$EU$5='aggregated FIP Data Prog4'!$A38&amp;'aggregated FIP Data Prog4'!$V$1),'Feat-Func-Development'!$AF$78:$EU$78)</f>
        <v>0</v>
      </c>
      <c r="AB38" s="29">
        <f>LOOKUP(2,1/('Feat-Func-Development'!$AF$4:$EU$4&amp;'Feat-Func-Development'!$AF$5:$EU$5='aggregated FIP Data Prog4'!$A38&amp;'aggregated FIP Data Prog4'!$V$1),'Feat-Func-Development'!$AF$79:$EU$79)</f>
        <v>0</v>
      </c>
      <c r="AC38" s="29">
        <f>LOOKUP(2,1/('Feat-Func-Development'!$AF$4:$EU$4&amp;'Feat-Func-Development'!$AF$5:$EU$5='aggregated FIP Data Prog4'!$A38&amp;'aggregated FIP Data Prog4'!$V$1),'Feat-Func-Development'!$AF$80:$EU$80)</f>
        <v>0</v>
      </c>
    </row>
    <row r="39" spans="1:29">
      <c r="A39" s="43">
        <f t="shared" si="9"/>
        <v>1065</v>
      </c>
      <c r="B39" s="53" t="str">
        <f>IF(C39="","",HLOOKUP(C39,'Configuration | Scaling'!$E$13:$Y$23,6,FALSE))</f>
        <v/>
      </c>
      <c r="C39" s="29" t="str">
        <f>IF(COUNTIF(C$4:C38,LOOKUP(A39,'Configuration | Scaling'!$E$18:$Y$18,_GPDS__List))=0,LOOKUP(A39,'Configuration | Scaling'!$E$18:$Y$18,_GPDS__List),"")</f>
        <v/>
      </c>
      <c r="D39" s="54"/>
      <c r="E39" s="45">
        <f t="shared" si="0"/>
        <v>1064</v>
      </c>
      <c r="F39" s="55">
        <f t="shared" si="1"/>
        <v>1</v>
      </c>
      <c r="G39" s="55">
        <f t="shared" si="2"/>
        <v>0</v>
      </c>
      <c r="H39" s="55">
        <f t="shared" si="3"/>
        <v>1</v>
      </c>
      <c r="I39" s="55">
        <f t="shared" si="4"/>
        <v>1</v>
      </c>
      <c r="J39" s="55">
        <f t="shared" si="5"/>
        <v>1</v>
      </c>
      <c r="K39" s="55">
        <f t="shared" si="6"/>
        <v>1</v>
      </c>
      <c r="L39" s="55">
        <f t="shared" si="7"/>
        <v>1</v>
      </c>
      <c r="M39" s="56">
        <f t="shared" si="8"/>
        <v>0</v>
      </c>
      <c r="N39" s="48">
        <f>LOOKUP(2,1/('Feat-Func-Development'!$AF$4:$EU$4&amp;'Feat-Func-Development'!$AF$5:$EU$5='aggregated FIP Data Prog4'!$A39&amp;'aggregated FIP Data Prog4'!$N$1),'Feat-Func-Development'!$AF$73:$EU$73)</f>
        <v>0</v>
      </c>
      <c r="O39" s="48">
        <f>LOOKUP(2,1/('Feat-Func-Development'!$AF$4:$EU$4&amp;'Feat-Func-Development'!$AF$5:$EU$5='aggregated FIP Data Prog4'!$A39&amp;'aggregated FIP Data Prog4'!$N$1),'Feat-Func-Development'!$AF$74:$EU$74)</f>
        <v>0</v>
      </c>
      <c r="P39" s="48">
        <f>LOOKUP(2,1/('Feat-Func-Development'!$AF$4:$EU$4&amp;'Feat-Func-Development'!$AF$5:$EU$5='aggregated FIP Data Prog4'!$A39&amp;'aggregated FIP Data Prog4'!$N$1),'Feat-Func-Development'!$AF$75:$EU$75)</f>
        <v>0</v>
      </c>
      <c r="Q39" s="48">
        <f>LOOKUP(2,1/('Feat-Func-Development'!$AF$4:$EU$4&amp;'Feat-Func-Development'!$AF$5:$EU$5='aggregated FIP Data Prog4'!$A39&amp;'aggregated FIP Data Prog4'!$N$1),'Feat-Func-Development'!$AF$76:$EU$76)</f>
        <v>0</v>
      </c>
      <c r="R39" s="48">
        <f>LOOKUP(2,1/('Feat-Func-Development'!$AF$4:$EU$4&amp;'Feat-Func-Development'!$AF$5:$EU$5='aggregated FIP Data Prog4'!$A39&amp;'aggregated FIP Data Prog4'!$N$1),'Feat-Func-Development'!$AF$77:$EU$77)</f>
        <v>0</v>
      </c>
      <c r="S39" s="48">
        <f>LOOKUP(2,1/('Feat-Func-Development'!$AF$4:$EU$4&amp;'Feat-Func-Development'!$AF$5:$EU$5='aggregated FIP Data Prog4'!$A39&amp;'aggregated FIP Data Prog4'!$N$1),'Feat-Func-Development'!$AF$78:$EU$78)</f>
        <v>0</v>
      </c>
      <c r="T39" s="48">
        <f>LOOKUP(2,1/('Feat-Func-Development'!$AF$4:$EU$4&amp;'Feat-Func-Development'!$AF$5:$EU$5='aggregated FIP Data Prog4'!$A39&amp;'aggregated FIP Data Prog4'!$N$1),'Feat-Func-Development'!$AF$79:$EU$79)</f>
        <v>1</v>
      </c>
      <c r="U39" s="48">
        <f>LOOKUP(2,1/('Feat-Func-Development'!$AF$4:$EU$4&amp;'Feat-Func-Development'!$AF$5:$EU$5='aggregated FIP Data Prog4'!$A39&amp;'aggregated FIP Data Prog4'!$N$1),'Feat-Func-Development'!$AF$80:$EU$80)</f>
        <v>3</v>
      </c>
      <c r="V39" s="29">
        <f>LOOKUP(2,1/('Feat-Func-Development'!$AF$4:$EU$4&amp;'Feat-Func-Development'!$AF$5:$EU$5='aggregated FIP Data Prog4'!$A39&amp;'aggregated FIP Data Prog4'!$V$1),'Feat-Func-Development'!$AF$73:$EU$73)</f>
        <v>0</v>
      </c>
      <c r="W39" s="29">
        <f>LOOKUP(2,1/('Feat-Func-Development'!$AF$4:$EU$4&amp;'Feat-Func-Development'!$AF$5:$EU$5='aggregated FIP Data Prog4'!$A39&amp;'aggregated FIP Data Prog4'!$V$1),'Feat-Func-Development'!$AF$74:$EU$74)</f>
        <v>0</v>
      </c>
      <c r="X39" s="29">
        <f>LOOKUP(2,1/('Feat-Func-Development'!$AF$4:$EU$4&amp;'Feat-Func-Development'!$AF$5:$EU$5='aggregated FIP Data Prog4'!$A39&amp;'aggregated FIP Data Prog4'!$V$1),'Feat-Func-Development'!$AF$75:$EU$75)</f>
        <v>0</v>
      </c>
      <c r="Y39" s="29">
        <f>LOOKUP(2,1/('Feat-Func-Development'!$AF$4:$EU$4&amp;'Feat-Func-Development'!$AF$5:$EU$5='aggregated FIP Data Prog4'!$A39&amp;'aggregated FIP Data Prog4'!$V$1),'Feat-Func-Development'!$AF$76:$EU$76)</f>
        <v>0</v>
      </c>
      <c r="Z39" s="29">
        <f>LOOKUP(2,1/('Feat-Func-Development'!$AF$4:$EU$4&amp;'Feat-Func-Development'!$AF$5:$EU$5='aggregated FIP Data Prog4'!$A39&amp;'aggregated FIP Data Prog4'!$V$1),'Feat-Func-Development'!$AF$77:$EU$77)</f>
        <v>4</v>
      </c>
      <c r="AA39" s="29">
        <f>LOOKUP(2,1/('Feat-Func-Development'!$AF$4:$EU$4&amp;'Feat-Func-Development'!$AF$5:$EU$5='aggregated FIP Data Prog4'!$A39&amp;'aggregated FIP Data Prog4'!$V$1),'Feat-Func-Development'!$AF$78:$EU$78)</f>
        <v>0</v>
      </c>
      <c r="AB39" s="29">
        <f>LOOKUP(2,1/('Feat-Func-Development'!$AF$4:$EU$4&amp;'Feat-Func-Development'!$AF$5:$EU$5='aggregated FIP Data Prog4'!$A39&amp;'aggregated FIP Data Prog4'!$V$1),'Feat-Func-Development'!$AF$79:$EU$79)</f>
        <v>0</v>
      </c>
      <c r="AC39" s="29">
        <f>LOOKUP(2,1/('Feat-Func-Development'!$AF$4:$EU$4&amp;'Feat-Func-Development'!$AF$5:$EU$5='aggregated FIP Data Prog4'!$A39&amp;'aggregated FIP Data Prog4'!$V$1),'Feat-Func-Development'!$AF$80:$EU$80)</f>
        <v>0</v>
      </c>
    </row>
    <row r="40" spans="1:29">
      <c r="A40" s="43">
        <f t="shared" si="9"/>
        <v>1096</v>
      </c>
      <c r="B40" s="53" t="str">
        <f>IF(C40="","",HLOOKUP(C40,'Configuration | Scaling'!$E$13:$Y$23,6,FALSE))</f>
        <v/>
      </c>
      <c r="C40" s="29" t="str">
        <f>IF(COUNTIF(C$4:C39,LOOKUP(A40,'Configuration | Scaling'!$E$18:$Y$18,_GPDS__List))=0,LOOKUP(A40,'Configuration | Scaling'!$E$18:$Y$18,_GPDS__List),"")</f>
        <v/>
      </c>
      <c r="D40" s="54"/>
      <c r="E40" s="45">
        <f t="shared" si="0"/>
        <v>1095</v>
      </c>
      <c r="F40" s="55">
        <f t="shared" si="1"/>
        <v>1</v>
      </c>
      <c r="G40" s="55">
        <f t="shared" si="2"/>
        <v>0</v>
      </c>
      <c r="H40" s="55">
        <f t="shared" si="3"/>
        <v>1</v>
      </c>
      <c r="I40" s="55">
        <f t="shared" si="4"/>
        <v>1</v>
      </c>
      <c r="J40" s="55">
        <f t="shared" si="5"/>
        <v>1</v>
      </c>
      <c r="K40" s="55">
        <f t="shared" si="6"/>
        <v>1</v>
      </c>
      <c r="L40" s="55">
        <f t="shared" si="7"/>
        <v>1</v>
      </c>
      <c r="M40" s="56">
        <f t="shared" si="8"/>
        <v>0</v>
      </c>
      <c r="N40" s="48">
        <f>LOOKUP(2,1/('Feat-Func-Development'!$AF$4:$EU$4&amp;'Feat-Func-Development'!$AF$5:$EU$5='aggregated FIP Data Prog4'!$A40&amp;'aggregated FIP Data Prog4'!$N$1),'Feat-Func-Development'!$AF$73:$EU$73)</f>
        <v>0</v>
      </c>
      <c r="O40" s="48">
        <f>LOOKUP(2,1/('Feat-Func-Development'!$AF$4:$EU$4&amp;'Feat-Func-Development'!$AF$5:$EU$5='aggregated FIP Data Prog4'!$A40&amp;'aggregated FIP Data Prog4'!$N$1),'Feat-Func-Development'!$AF$74:$EU$74)</f>
        <v>0</v>
      </c>
      <c r="P40" s="48">
        <f>LOOKUP(2,1/('Feat-Func-Development'!$AF$4:$EU$4&amp;'Feat-Func-Development'!$AF$5:$EU$5='aggregated FIP Data Prog4'!$A40&amp;'aggregated FIP Data Prog4'!$N$1),'Feat-Func-Development'!$AF$75:$EU$75)</f>
        <v>0</v>
      </c>
      <c r="Q40" s="48">
        <f>LOOKUP(2,1/('Feat-Func-Development'!$AF$4:$EU$4&amp;'Feat-Func-Development'!$AF$5:$EU$5='aggregated FIP Data Prog4'!$A40&amp;'aggregated FIP Data Prog4'!$N$1),'Feat-Func-Development'!$AF$76:$EU$76)</f>
        <v>0</v>
      </c>
      <c r="R40" s="48">
        <f>LOOKUP(2,1/('Feat-Func-Development'!$AF$4:$EU$4&amp;'Feat-Func-Development'!$AF$5:$EU$5='aggregated FIP Data Prog4'!$A40&amp;'aggregated FIP Data Prog4'!$N$1),'Feat-Func-Development'!$AF$77:$EU$77)</f>
        <v>0</v>
      </c>
      <c r="S40" s="48">
        <f>LOOKUP(2,1/('Feat-Func-Development'!$AF$4:$EU$4&amp;'Feat-Func-Development'!$AF$5:$EU$5='aggregated FIP Data Prog4'!$A40&amp;'aggregated FIP Data Prog4'!$N$1),'Feat-Func-Development'!$AF$78:$EU$78)</f>
        <v>0</v>
      </c>
      <c r="T40" s="48">
        <f>LOOKUP(2,1/('Feat-Func-Development'!$AF$4:$EU$4&amp;'Feat-Func-Development'!$AF$5:$EU$5='aggregated FIP Data Prog4'!$A40&amp;'aggregated FIP Data Prog4'!$N$1),'Feat-Func-Development'!$AF$79:$EU$79)</f>
        <v>1</v>
      </c>
      <c r="U40" s="48">
        <f>LOOKUP(2,1/('Feat-Func-Development'!$AF$4:$EU$4&amp;'Feat-Func-Development'!$AF$5:$EU$5='aggregated FIP Data Prog4'!$A40&amp;'aggregated FIP Data Prog4'!$N$1),'Feat-Func-Development'!$AF$80:$EU$80)</f>
        <v>3</v>
      </c>
      <c r="V40" s="29">
        <f>LOOKUP(2,1/('Feat-Func-Development'!$AF$4:$EU$4&amp;'Feat-Func-Development'!$AF$5:$EU$5='aggregated FIP Data Prog4'!$A40&amp;'aggregated FIP Data Prog4'!$V$1),'Feat-Func-Development'!$AF$73:$EU$73)</f>
        <v>0</v>
      </c>
      <c r="W40" s="29">
        <f>LOOKUP(2,1/('Feat-Func-Development'!$AF$4:$EU$4&amp;'Feat-Func-Development'!$AF$5:$EU$5='aggregated FIP Data Prog4'!$A40&amp;'aggregated FIP Data Prog4'!$V$1),'Feat-Func-Development'!$AF$74:$EU$74)</f>
        <v>0</v>
      </c>
      <c r="X40" s="29">
        <f>LOOKUP(2,1/('Feat-Func-Development'!$AF$4:$EU$4&amp;'Feat-Func-Development'!$AF$5:$EU$5='aggregated FIP Data Prog4'!$A40&amp;'aggregated FIP Data Prog4'!$V$1),'Feat-Func-Development'!$AF$75:$EU$75)</f>
        <v>0</v>
      </c>
      <c r="Y40" s="29">
        <f>LOOKUP(2,1/('Feat-Func-Development'!$AF$4:$EU$4&amp;'Feat-Func-Development'!$AF$5:$EU$5='aggregated FIP Data Prog4'!$A40&amp;'aggregated FIP Data Prog4'!$V$1),'Feat-Func-Development'!$AF$76:$EU$76)</f>
        <v>0</v>
      </c>
      <c r="Z40" s="29">
        <f>LOOKUP(2,1/('Feat-Func-Development'!$AF$4:$EU$4&amp;'Feat-Func-Development'!$AF$5:$EU$5='aggregated FIP Data Prog4'!$A40&amp;'aggregated FIP Data Prog4'!$V$1),'Feat-Func-Development'!$AF$77:$EU$77)</f>
        <v>4</v>
      </c>
      <c r="AA40" s="29">
        <f>LOOKUP(2,1/('Feat-Func-Development'!$AF$4:$EU$4&amp;'Feat-Func-Development'!$AF$5:$EU$5='aggregated FIP Data Prog4'!$A40&amp;'aggregated FIP Data Prog4'!$V$1),'Feat-Func-Development'!$AF$78:$EU$78)</f>
        <v>0</v>
      </c>
      <c r="AB40" s="29">
        <f>LOOKUP(2,1/('Feat-Func-Development'!$AF$4:$EU$4&amp;'Feat-Func-Development'!$AF$5:$EU$5='aggregated FIP Data Prog4'!$A40&amp;'aggregated FIP Data Prog4'!$V$1),'Feat-Func-Development'!$AF$79:$EU$79)</f>
        <v>0</v>
      </c>
      <c r="AC40" s="29">
        <f>LOOKUP(2,1/('Feat-Func-Development'!$AF$4:$EU$4&amp;'Feat-Func-Development'!$AF$5:$EU$5='aggregated FIP Data Prog4'!$A40&amp;'aggregated FIP Data Prog4'!$V$1),'Feat-Func-Development'!$AF$80:$EU$80)</f>
        <v>0</v>
      </c>
    </row>
    <row r="41" spans="1:29">
      <c r="A41" s="43">
        <f t="shared" si="9"/>
        <v>1127</v>
      </c>
      <c r="B41" s="53" t="str">
        <f>IF(C41="","",HLOOKUP(C41,'Configuration | Scaling'!$E$13:$Y$23,6,FALSE))</f>
        <v/>
      </c>
      <c r="C41" s="29" t="str">
        <f>IF(COUNTIF(C$4:C40,LOOKUP(A41,'Configuration | Scaling'!$E$18:$Y$18,_GPDS__List))=0,LOOKUP(A41,'Configuration | Scaling'!$E$18:$Y$18,_GPDS__List),"")</f>
        <v/>
      </c>
      <c r="D41" s="54"/>
      <c r="E41" s="45">
        <f t="shared" si="0"/>
        <v>1126</v>
      </c>
      <c r="F41" s="55">
        <f t="shared" si="1"/>
        <v>1</v>
      </c>
      <c r="G41" s="55">
        <f t="shared" si="2"/>
        <v>0</v>
      </c>
      <c r="H41" s="55">
        <f t="shared" si="3"/>
        <v>1</v>
      </c>
      <c r="I41" s="55">
        <f t="shared" si="4"/>
        <v>1</v>
      </c>
      <c r="J41" s="55">
        <f t="shared" si="5"/>
        <v>1</v>
      </c>
      <c r="K41" s="55">
        <f t="shared" si="6"/>
        <v>1</v>
      </c>
      <c r="L41" s="55">
        <f t="shared" si="7"/>
        <v>1</v>
      </c>
      <c r="M41" s="56">
        <f t="shared" si="8"/>
        <v>0</v>
      </c>
      <c r="N41" s="48">
        <f>LOOKUP(2,1/('Feat-Func-Development'!$AF$4:$EU$4&amp;'Feat-Func-Development'!$AF$5:$EU$5='aggregated FIP Data Prog4'!$A41&amp;'aggregated FIP Data Prog4'!$N$1),'Feat-Func-Development'!$AF$73:$EU$73)</f>
        <v>0</v>
      </c>
      <c r="O41" s="48">
        <f>LOOKUP(2,1/('Feat-Func-Development'!$AF$4:$EU$4&amp;'Feat-Func-Development'!$AF$5:$EU$5='aggregated FIP Data Prog4'!$A41&amp;'aggregated FIP Data Prog4'!$N$1),'Feat-Func-Development'!$AF$74:$EU$74)</f>
        <v>0</v>
      </c>
      <c r="P41" s="48">
        <f>LOOKUP(2,1/('Feat-Func-Development'!$AF$4:$EU$4&amp;'Feat-Func-Development'!$AF$5:$EU$5='aggregated FIP Data Prog4'!$A41&amp;'aggregated FIP Data Prog4'!$N$1),'Feat-Func-Development'!$AF$75:$EU$75)</f>
        <v>0</v>
      </c>
      <c r="Q41" s="48">
        <f>LOOKUP(2,1/('Feat-Func-Development'!$AF$4:$EU$4&amp;'Feat-Func-Development'!$AF$5:$EU$5='aggregated FIP Data Prog4'!$A41&amp;'aggregated FIP Data Prog4'!$N$1),'Feat-Func-Development'!$AF$76:$EU$76)</f>
        <v>0</v>
      </c>
      <c r="R41" s="48">
        <f>LOOKUP(2,1/('Feat-Func-Development'!$AF$4:$EU$4&amp;'Feat-Func-Development'!$AF$5:$EU$5='aggregated FIP Data Prog4'!$A41&amp;'aggregated FIP Data Prog4'!$N$1),'Feat-Func-Development'!$AF$77:$EU$77)</f>
        <v>0</v>
      </c>
      <c r="S41" s="48">
        <f>LOOKUP(2,1/('Feat-Func-Development'!$AF$4:$EU$4&amp;'Feat-Func-Development'!$AF$5:$EU$5='aggregated FIP Data Prog4'!$A41&amp;'aggregated FIP Data Prog4'!$N$1),'Feat-Func-Development'!$AF$78:$EU$78)</f>
        <v>0</v>
      </c>
      <c r="T41" s="48">
        <f>LOOKUP(2,1/('Feat-Func-Development'!$AF$4:$EU$4&amp;'Feat-Func-Development'!$AF$5:$EU$5='aggregated FIP Data Prog4'!$A41&amp;'aggregated FIP Data Prog4'!$N$1),'Feat-Func-Development'!$AF$79:$EU$79)</f>
        <v>1</v>
      </c>
      <c r="U41" s="48">
        <f>LOOKUP(2,1/('Feat-Func-Development'!$AF$4:$EU$4&amp;'Feat-Func-Development'!$AF$5:$EU$5='aggregated FIP Data Prog4'!$A41&amp;'aggregated FIP Data Prog4'!$N$1),'Feat-Func-Development'!$AF$80:$EU$80)</f>
        <v>3</v>
      </c>
      <c r="V41" s="29">
        <f>LOOKUP(2,1/('Feat-Func-Development'!$AF$4:$EU$4&amp;'Feat-Func-Development'!$AF$5:$EU$5='aggregated FIP Data Prog4'!$A41&amp;'aggregated FIP Data Prog4'!$V$1),'Feat-Func-Development'!$AF$73:$EU$73)</f>
        <v>0</v>
      </c>
      <c r="W41" s="29">
        <f>LOOKUP(2,1/('Feat-Func-Development'!$AF$4:$EU$4&amp;'Feat-Func-Development'!$AF$5:$EU$5='aggregated FIP Data Prog4'!$A41&amp;'aggregated FIP Data Prog4'!$V$1),'Feat-Func-Development'!$AF$74:$EU$74)</f>
        <v>0</v>
      </c>
      <c r="X41" s="29">
        <f>LOOKUP(2,1/('Feat-Func-Development'!$AF$4:$EU$4&amp;'Feat-Func-Development'!$AF$5:$EU$5='aggregated FIP Data Prog4'!$A41&amp;'aggregated FIP Data Prog4'!$V$1),'Feat-Func-Development'!$AF$75:$EU$75)</f>
        <v>0</v>
      </c>
      <c r="Y41" s="29">
        <f>LOOKUP(2,1/('Feat-Func-Development'!$AF$4:$EU$4&amp;'Feat-Func-Development'!$AF$5:$EU$5='aggregated FIP Data Prog4'!$A41&amp;'aggregated FIP Data Prog4'!$V$1),'Feat-Func-Development'!$AF$76:$EU$76)</f>
        <v>0</v>
      </c>
      <c r="Z41" s="29">
        <f>LOOKUP(2,1/('Feat-Func-Development'!$AF$4:$EU$4&amp;'Feat-Func-Development'!$AF$5:$EU$5='aggregated FIP Data Prog4'!$A41&amp;'aggregated FIP Data Prog4'!$V$1),'Feat-Func-Development'!$AF$77:$EU$77)</f>
        <v>4</v>
      </c>
      <c r="AA41" s="29">
        <f>LOOKUP(2,1/('Feat-Func-Development'!$AF$4:$EU$4&amp;'Feat-Func-Development'!$AF$5:$EU$5='aggregated FIP Data Prog4'!$A41&amp;'aggregated FIP Data Prog4'!$V$1),'Feat-Func-Development'!$AF$78:$EU$78)</f>
        <v>0</v>
      </c>
      <c r="AB41" s="29">
        <f>LOOKUP(2,1/('Feat-Func-Development'!$AF$4:$EU$4&amp;'Feat-Func-Development'!$AF$5:$EU$5='aggregated FIP Data Prog4'!$A41&amp;'aggregated FIP Data Prog4'!$V$1),'Feat-Func-Development'!$AF$79:$EU$79)</f>
        <v>0</v>
      </c>
      <c r="AC41" s="29">
        <f>LOOKUP(2,1/('Feat-Func-Development'!$AF$4:$EU$4&amp;'Feat-Func-Development'!$AF$5:$EU$5='aggregated FIP Data Prog4'!$A41&amp;'aggregated FIP Data Prog4'!$V$1),'Feat-Func-Development'!$AF$80:$EU$80)</f>
        <v>0</v>
      </c>
    </row>
    <row r="42" spans="1:29">
      <c r="A42" s="43">
        <f t="shared" si="9"/>
        <v>1155</v>
      </c>
      <c r="B42" s="53" t="str">
        <f>IF(C42="","",HLOOKUP(C42,'Configuration | Scaling'!$E$13:$Y$23,6,FALSE))</f>
        <v/>
      </c>
      <c r="C42" s="29" t="str">
        <f>IF(COUNTIF(C$4:C41,LOOKUP(A42,'Configuration | Scaling'!$E$18:$Y$18,_GPDS__List))=0,LOOKUP(A42,'Configuration | Scaling'!$E$18:$Y$18,_GPDS__List),"")</f>
        <v/>
      </c>
      <c r="D42" s="54"/>
      <c r="E42" s="45">
        <f t="shared" si="0"/>
        <v>1154</v>
      </c>
      <c r="F42" s="55">
        <f t="shared" si="1"/>
        <v>1</v>
      </c>
      <c r="G42" s="55">
        <f t="shared" si="2"/>
        <v>0</v>
      </c>
      <c r="H42" s="55">
        <f t="shared" si="3"/>
        <v>1</v>
      </c>
      <c r="I42" s="55">
        <f t="shared" si="4"/>
        <v>1</v>
      </c>
      <c r="J42" s="55">
        <f t="shared" si="5"/>
        <v>1</v>
      </c>
      <c r="K42" s="55">
        <f t="shared" si="6"/>
        <v>1</v>
      </c>
      <c r="L42" s="55">
        <f t="shared" si="7"/>
        <v>1</v>
      </c>
      <c r="M42" s="56">
        <f t="shared" si="8"/>
        <v>0</v>
      </c>
      <c r="N42" s="48">
        <f>LOOKUP(2,1/('Feat-Func-Development'!$AF$4:$EU$4&amp;'Feat-Func-Development'!$AF$5:$EU$5='aggregated FIP Data Prog4'!$A42&amp;'aggregated FIP Data Prog4'!$N$1),'Feat-Func-Development'!$AF$73:$EU$73)</f>
        <v>0</v>
      </c>
      <c r="O42" s="48">
        <f>LOOKUP(2,1/('Feat-Func-Development'!$AF$4:$EU$4&amp;'Feat-Func-Development'!$AF$5:$EU$5='aggregated FIP Data Prog4'!$A42&amp;'aggregated FIP Data Prog4'!$N$1),'Feat-Func-Development'!$AF$74:$EU$74)</f>
        <v>0</v>
      </c>
      <c r="P42" s="48">
        <f>LOOKUP(2,1/('Feat-Func-Development'!$AF$4:$EU$4&amp;'Feat-Func-Development'!$AF$5:$EU$5='aggregated FIP Data Prog4'!$A42&amp;'aggregated FIP Data Prog4'!$N$1),'Feat-Func-Development'!$AF$75:$EU$75)</f>
        <v>0</v>
      </c>
      <c r="Q42" s="48">
        <f>LOOKUP(2,1/('Feat-Func-Development'!$AF$4:$EU$4&amp;'Feat-Func-Development'!$AF$5:$EU$5='aggregated FIP Data Prog4'!$A42&amp;'aggregated FIP Data Prog4'!$N$1),'Feat-Func-Development'!$AF$76:$EU$76)</f>
        <v>0</v>
      </c>
      <c r="R42" s="48">
        <f>LOOKUP(2,1/('Feat-Func-Development'!$AF$4:$EU$4&amp;'Feat-Func-Development'!$AF$5:$EU$5='aggregated FIP Data Prog4'!$A42&amp;'aggregated FIP Data Prog4'!$N$1),'Feat-Func-Development'!$AF$77:$EU$77)</f>
        <v>0</v>
      </c>
      <c r="S42" s="48">
        <f>LOOKUP(2,1/('Feat-Func-Development'!$AF$4:$EU$4&amp;'Feat-Func-Development'!$AF$5:$EU$5='aggregated FIP Data Prog4'!$A42&amp;'aggregated FIP Data Prog4'!$N$1),'Feat-Func-Development'!$AF$78:$EU$78)</f>
        <v>0</v>
      </c>
      <c r="T42" s="48">
        <f>LOOKUP(2,1/('Feat-Func-Development'!$AF$4:$EU$4&amp;'Feat-Func-Development'!$AF$5:$EU$5='aggregated FIP Data Prog4'!$A42&amp;'aggregated FIP Data Prog4'!$N$1),'Feat-Func-Development'!$AF$79:$EU$79)</f>
        <v>1</v>
      </c>
      <c r="U42" s="48">
        <f>LOOKUP(2,1/('Feat-Func-Development'!$AF$4:$EU$4&amp;'Feat-Func-Development'!$AF$5:$EU$5='aggregated FIP Data Prog4'!$A42&amp;'aggregated FIP Data Prog4'!$N$1),'Feat-Func-Development'!$AF$80:$EU$80)</f>
        <v>3</v>
      </c>
      <c r="V42" s="29">
        <f>LOOKUP(2,1/('Feat-Func-Development'!$AF$4:$EU$4&amp;'Feat-Func-Development'!$AF$5:$EU$5='aggregated FIP Data Prog4'!$A42&amp;'aggregated FIP Data Prog4'!$V$1),'Feat-Func-Development'!$AF$73:$EU$73)</f>
        <v>0</v>
      </c>
      <c r="W42" s="29">
        <f>LOOKUP(2,1/('Feat-Func-Development'!$AF$4:$EU$4&amp;'Feat-Func-Development'!$AF$5:$EU$5='aggregated FIP Data Prog4'!$A42&amp;'aggregated FIP Data Prog4'!$V$1),'Feat-Func-Development'!$AF$74:$EU$74)</f>
        <v>0</v>
      </c>
      <c r="X42" s="29">
        <f>LOOKUP(2,1/('Feat-Func-Development'!$AF$4:$EU$4&amp;'Feat-Func-Development'!$AF$5:$EU$5='aggregated FIP Data Prog4'!$A42&amp;'aggregated FIP Data Prog4'!$V$1),'Feat-Func-Development'!$AF$75:$EU$75)</f>
        <v>0</v>
      </c>
      <c r="Y42" s="29">
        <f>LOOKUP(2,1/('Feat-Func-Development'!$AF$4:$EU$4&amp;'Feat-Func-Development'!$AF$5:$EU$5='aggregated FIP Data Prog4'!$A42&amp;'aggregated FIP Data Prog4'!$V$1),'Feat-Func-Development'!$AF$76:$EU$76)</f>
        <v>0</v>
      </c>
      <c r="Z42" s="29">
        <f>LOOKUP(2,1/('Feat-Func-Development'!$AF$4:$EU$4&amp;'Feat-Func-Development'!$AF$5:$EU$5='aggregated FIP Data Prog4'!$A42&amp;'aggregated FIP Data Prog4'!$V$1),'Feat-Func-Development'!$AF$77:$EU$77)</f>
        <v>4</v>
      </c>
      <c r="AA42" s="29">
        <f>LOOKUP(2,1/('Feat-Func-Development'!$AF$4:$EU$4&amp;'Feat-Func-Development'!$AF$5:$EU$5='aggregated FIP Data Prog4'!$A42&amp;'aggregated FIP Data Prog4'!$V$1),'Feat-Func-Development'!$AF$78:$EU$78)</f>
        <v>0</v>
      </c>
      <c r="AB42" s="29">
        <f>LOOKUP(2,1/('Feat-Func-Development'!$AF$4:$EU$4&amp;'Feat-Func-Development'!$AF$5:$EU$5='aggregated FIP Data Prog4'!$A42&amp;'aggregated FIP Data Prog4'!$V$1),'Feat-Func-Development'!$AF$79:$EU$79)</f>
        <v>0</v>
      </c>
      <c r="AC42" s="29">
        <f>LOOKUP(2,1/('Feat-Func-Development'!$AF$4:$EU$4&amp;'Feat-Func-Development'!$AF$5:$EU$5='aggregated FIP Data Prog4'!$A42&amp;'aggregated FIP Data Prog4'!$V$1),'Feat-Func-Development'!$AF$80:$EU$80)</f>
        <v>0</v>
      </c>
    </row>
    <row r="43" spans="1:29">
      <c r="A43" s="43">
        <f t="shared" si="9"/>
        <v>1186</v>
      </c>
      <c r="B43" s="53" t="str">
        <f>IF(C43="","",HLOOKUP(C43,'Configuration | Scaling'!$E$13:$Y$23,6,FALSE))</f>
        <v/>
      </c>
      <c r="C43" s="29" t="str">
        <f>IF(COUNTIF(C$4:C42,LOOKUP(A43,'Configuration | Scaling'!$E$18:$Y$18,_GPDS__List))=0,LOOKUP(A43,'Configuration | Scaling'!$E$18:$Y$18,_GPDS__List),"")</f>
        <v/>
      </c>
      <c r="D43" s="54"/>
      <c r="E43" s="45">
        <f t="shared" si="0"/>
        <v>1185</v>
      </c>
      <c r="F43" s="55">
        <f t="shared" si="1"/>
        <v>1</v>
      </c>
      <c r="G43" s="55">
        <f t="shared" si="2"/>
        <v>0</v>
      </c>
      <c r="H43" s="55">
        <f t="shared" si="3"/>
        <v>1</v>
      </c>
      <c r="I43" s="55">
        <f t="shared" si="4"/>
        <v>1</v>
      </c>
      <c r="J43" s="55">
        <f t="shared" si="5"/>
        <v>1</v>
      </c>
      <c r="K43" s="55">
        <f t="shared" si="6"/>
        <v>1</v>
      </c>
      <c r="L43" s="55">
        <f t="shared" si="7"/>
        <v>1</v>
      </c>
      <c r="M43" s="56">
        <f t="shared" si="8"/>
        <v>0</v>
      </c>
      <c r="N43" s="48">
        <f>LOOKUP(2,1/('Feat-Func-Development'!$AF$4:$EU$4&amp;'Feat-Func-Development'!$AF$5:$EU$5='aggregated FIP Data Prog4'!$A43&amp;'aggregated FIP Data Prog4'!$N$1),'Feat-Func-Development'!$AF$73:$EU$73)</f>
        <v>0</v>
      </c>
      <c r="O43" s="48">
        <f>LOOKUP(2,1/('Feat-Func-Development'!$AF$4:$EU$4&amp;'Feat-Func-Development'!$AF$5:$EU$5='aggregated FIP Data Prog4'!$A43&amp;'aggregated FIP Data Prog4'!$N$1),'Feat-Func-Development'!$AF$74:$EU$74)</f>
        <v>0</v>
      </c>
      <c r="P43" s="48">
        <f>LOOKUP(2,1/('Feat-Func-Development'!$AF$4:$EU$4&amp;'Feat-Func-Development'!$AF$5:$EU$5='aggregated FIP Data Prog4'!$A43&amp;'aggregated FIP Data Prog4'!$N$1),'Feat-Func-Development'!$AF$75:$EU$75)</f>
        <v>0</v>
      </c>
      <c r="Q43" s="48">
        <f>LOOKUP(2,1/('Feat-Func-Development'!$AF$4:$EU$4&amp;'Feat-Func-Development'!$AF$5:$EU$5='aggregated FIP Data Prog4'!$A43&amp;'aggregated FIP Data Prog4'!$N$1),'Feat-Func-Development'!$AF$76:$EU$76)</f>
        <v>0</v>
      </c>
      <c r="R43" s="48">
        <f>LOOKUP(2,1/('Feat-Func-Development'!$AF$4:$EU$4&amp;'Feat-Func-Development'!$AF$5:$EU$5='aggregated FIP Data Prog4'!$A43&amp;'aggregated FIP Data Prog4'!$N$1),'Feat-Func-Development'!$AF$77:$EU$77)</f>
        <v>0</v>
      </c>
      <c r="S43" s="48">
        <f>LOOKUP(2,1/('Feat-Func-Development'!$AF$4:$EU$4&amp;'Feat-Func-Development'!$AF$5:$EU$5='aggregated FIP Data Prog4'!$A43&amp;'aggregated FIP Data Prog4'!$N$1),'Feat-Func-Development'!$AF$78:$EU$78)</f>
        <v>0</v>
      </c>
      <c r="T43" s="48">
        <f>LOOKUP(2,1/('Feat-Func-Development'!$AF$4:$EU$4&amp;'Feat-Func-Development'!$AF$5:$EU$5='aggregated FIP Data Prog4'!$A43&amp;'aggregated FIP Data Prog4'!$N$1),'Feat-Func-Development'!$AF$79:$EU$79)</f>
        <v>1</v>
      </c>
      <c r="U43" s="48">
        <f>LOOKUP(2,1/('Feat-Func-Development'!$AF$4:$EU$4&amp;'Feat-Func-Development'!$AF$5:$EU$5='aggregated FIP Data Prog4'!$A43&amp;'aggregated FIP Data Prog4'!$N$1),'Feat-Func-Development'!$AF$80:$EU$80)</f>
        <v>3</v>
      </c>
      <c r="V43" s="29">
        <f>LOOKUP(2,1/('Feat-Func-Development'!$AF$4:$EU$4&amp;'Feat-Func-Development'!$AF$5:$EU$5='aggregated FIP Data Prog4'!$A43&amp;'aggregated FIP Data Prog4'!$V$1),'Feat-Func-Development'!$AF$73:$EU$73)</f>
        <v>0</v>
      </c>
      <c r="W43" s="29">
        <f>LOOKUP(2,1/('Feat-Func-Development'!$AF$4:$EU$4&amp;'Feat-Func-Development'!$AF$5:$EU$5='aggregated FIP Data Prog4'!$A43&amp;'aggregated FIP Data Prog4'!$V$1),'Feat-Func-Development'!$AF$74:$EU$74)</f>
        <v>0</v>
      </c>
      <c r="X43" s="29">
        <f>LOOKUP(2,1/('Feat-Func-Development'!$AF$4:$EU$4&amp;'Feat-Func-Development'!$AF$5:$EU$5='aggregated FIP Data Prog4'!$A43&amp;'aggregated FIP Data Prog4'!$V$1),'Feat-Func-Development'!$AF$75:$EU$75)</f>
        <v>0</v>
      </c>
      <c r="Y43" s="29">
        <f>LOOKUP(2,1/('Feat-Func-Development'!$AF$4:$EU$4&amp;'Feat-Func-Development'!$AF$5:$EU$5='aggregated FIP Data Prog4'!$A43&amp;'aggregated FIP Data Prog4'!$V$1),'Feat-Func-Development'!$AF$76:$EU$76)</f>
        <v>0</v>
      </c>
      <c r="Z43" s="29">
        <f>LOOKUP(2,1/('Feat-Func-Development'!$AF$4:$EU$4&amp;'Feat-Func-Development'!$AF$5:$EU$5='aggregated FIP Data Prog4'!$A43&amp;'aggregated FIP Data Prog4'!$V$1),'Feat-Func-Development'!$AF$77:$EU$77)</f>
        <v>4</v>
      </c>
      <c r="AA43" s="29">
        <f>LOOKUP(2,1/('Feat-Func-Development'!$AF$4:$EU$4&amp;'Feat-Func-Development'!$AF$5:$EU$5='aggregated FIP Data Prog4'!$A43&amp;'aggregated FIP Data Prog4'!$V$1),'Feat-Func-Development'!$AF$78:$EU$78)</f>
        <v>0</v>
      </c>
      <c r="AB43" s="29">
        <f>LOOKUP(2,1/('Feat-Func-Development'!$AF$4:$EU$4&amp;'Feat-Func-Development'!$AF$5:$EU$5='aggregated FIP Data Prog4'!$A43&amp;'aggregated FIP Data Prog4'!$V$1),'Feat-Func-Development'!$AF$79:$EU$79)</f>
        <v>0</v>
      </c>
      <c r="AC43" s="29">
        <f>LOOKUP(2,1/('Feat-Func-Development'!$AF$4:$EU$4&amp;'Feat-Func-Development'!$AF$5:$EU$5='aggregated FIP Data Prog4'!$A43&amp;'aggregated FIP Data Prog4'!$V$1),'Feat-Func-Development'!$AF$80:$EU$80)</f>
        <v>0</v>
      </c>
    </row>
    <row r="44" spans="1:29">
      <c r="A44" s="43">
        <f t="shared" si="9"/>
        <v>1216</v>
      </c>
      <c r="B44" s="53" t="str">
        <f>IF(C44="","",HLOOKUP(C44,'Configuration | Scaling'!$E$13:$Y$23,6,FALSE))</f>
        <v/>
      </c>
      <c r="C44" s="29" t="str">
        <f>IF(COUNTIF(C$4:C43,LOOKUP(A44,'Configuration | Scaling'!$E$18:$Y$18,_GPDS__List))=0,LOOKUP(A44,'Configuration | Scaling'!$E$18:$Y$18,_GPDS__List),"")</f>
        <v/>
      </c>
      <c r="D44" s="54"/>
      <c r="E44" s="45">
        <f t="shared" si="0"/>
        <v>1215</v>
      </c>
      <c r="F44" s="55">
        <f t="shared" si="1"/>
        <v>1</v>
      </c>
      <c r="G44" s="55">
        <f t="shared" si="2"/>
        <v>0</v>
      </c>
      <c r="H44" s="55">
        <f t="shared" si="3"/>
        <v>1</v>
      </c>
      <c r="I44" s="55">
        <f t="shared" si="4"/>
        <v>1</v>
      </c>
      <c r="J44" s="55">
        <f t="shared" si="5"/>
        <v>1</v>
      </c>
      <c r="K44" s="55">
        <f t="shared" si="6"/>
        <v>1</v>
      </c>
      <c r="L44" s="55">
        <f t="shared" si="7"/>
        <v>1</v>
      </c>
      <c r="M44" s="56">
        <f t="shared" si="8"/>
        <v>0</v>
      </c>
      <c r="N44" s="48">
        <f>LOOKUP(2,1/('Feat-Func-Development'!$AF$4:$EU$4&amp;'Feat-Func-Development'!$AF$5:$EU$5='aggregated FIP Data Prog4'!$A44&amp;'aggregated FIP Data Prog4'!$N$1),'Feat-Func-Development'!$AF$73:$EU$73)</f>
        <v>0</v>
      </c>
      <c r="O44" s="48">
        <f>LOOKUP(2,1/('Feat-Func-Development'!$AF$4:$EU$4&amp;'Feat-Func-Development'!$AF$5:$EU$5='aggregated FIP Data Prog4'!$A44&amp;'aggregated FIP Data Prog4'!$N$1),'Feat-Func-Development'!$AF$74:$EU$74)</f>
        <v>0</v>
      </c>
      <c r="P44" s="48">
        <f>LOOKUP(2,1/('Feat-Func-Development'!$AF$4:$EU$4&amp;'Feat-Func-Development'!$AF$5:$EU$5='aggregated FIP Data Prog4'!$A44&amp;'aggregated FIP Data Prog4'!$N$1),'Feat-Func-Development'!$AF$75:$EU$75)</f>
        <v>0</v>
      </c>
      <c r="Q44" s="48">
        <f>LOOKUP(2,1/('Feat-Func-Development'!$AF$4:$EU$4&amp;'Feat-Func-Development'!$AF$5:$EU$5='aggregated FIP Data Prog4'!$A44&amp;'aggregated FIP Data Prog4'!$N$1),'Feat-Func-Development'!$AF$76:$EU$76)</f>
        <v>0</v>
      </c>
      <c r="R44" s="48">
        <f>LOOKUP(2,1/('Feat-Func-Development'!$AF$4:$EU$4&amp;'Feat-Func-Development'!$AF$5:$EU$5='aggregated FIP Data Prog4'!$A44&amp;'aggregated FIP Data Prog4'!$N$1),'Feat-Func-Development'!$AF$77:$EU$77)</f>
        <v>0</v>
      </c>
      <c r="S44" s="48">
        <f>LOOKUP(2,1/('Feat-Func-Development'!$AF$4:$EU$4&amp;'Feat-Func-Development'!$AF$5:$EU$5='aggregated FIP Data Prog4'!$A44&amp;'aggregated FIP Data Prog4'!$N$1),'Feat-Func-Development'!$AF$78:$EU$78)</f>
        <v>0</v>
      </c>
      <c r="T44" s="48">
        <f>LOOKUP(2,1/('Feat-Func-Development'!$AF$4:$EU$4&amp;'Feat-Func-Development'!$AF$5:$EU$5='aggregated FIP Data Prog4'!$A44&amp;'aggregated FIP Data Prog4'!$N$1),'Feat-Func-Development'!$AF$79:$EU$79)</f>
        <v>1</v>
      </c>
      <c r="U44" s="48">
        <f>LOOKUP(2,1/('Feat-Func-Development'!$AF$4:$EU$4&amp;'Feat-Func-Development'!$AF$5:$EU$5='aggregated FIP Data Prog4'!$A44&amp;'aggregated FIP Data Prog4'!$N$1),'Feat-Func-Development'!$AF$80:$EU$80)</f>
        <v>3</v>
      </c>
      <c r="V44" s="29">
        <f>LOOKUP(2,1/('Feat-Func-Development'!$AF$4:$EU$4&amp;'Feat-Func-Development'!$AF$5:$EU$5='aggregated FIP Data Prog4'!$A44&amp;'aggregated FIP Data Prog4'!$V$1),'Feat-Func-Development'!$AF$73:$EU$73)</f>
        <v>0</v>
      </c>
      <c r="W44" s="29">
        <f>LOOKUP(2,1/('Feat-Func-Development'!$AF$4:$EU$4&amp;'Feat-Func-Development'!$AF$5:$EU$5='aggregated FIP Data Prog4'!$A44&amp;'aggregated FIP Data Prog4'!$V$1),'Feat-Func-Development'!$AF$74:$EU$74)</f>
        <v>0</v>
      </c>
      <c r="X44" s="29">
        <f>LOOKUP(2,1/('Feat-Func-Development'!$AF$4:$EU$4&amp;'Feat-Func-Development'!$AF$5:$EU$5='aggregated FIP Data Prog4'!$A44&amp;'aggregated FIP Data Prog4'!$V$1),'Feat-Func-Development'!$AF$75:$EU$75)</f>
        <v>0</v>
      </c>
      <c r="Y44" s="29">
        <f>LOOKUP(2,1/('Feat-Func-Development'!$AF$4:$EU$4&amp;'Feat-Func-Development'!$AF$5:$EU$5='aggregated FIP Data Prog4'!$A44&amp;'aggregated FIP Data Prog4'!$V$1),'Feat-Func-Development'!$AF$76:$EU$76)</f>
        <v>0</v>
      </c>
      <c r="Z44" s="29">
        <f>LOOKUP(2,1/('Feat-Func-Development'!$AF$4:$EU$4&amp;'Feat-Func-Development'!$AF$5:$EU$5='aggregated FIP Data Prog4'!$A44&amp;'aggregated FIP Data Prog4'!$V$1),'Feat-Func-Development'!$AF$77:$EU$77)</f>
        <v>4</v>
      </c>
      <c r="AA44" s="29">
        <f>LOOKUP(2,1/('Feat-Func-Development'!$AF$4:$EU$4&amp;'Feat-Func-Development'!$AF$5:$EU$5='aggregated FIP Data Prog4'!$A44&amp;'aggregated FIP Data Prog4'!$V$1),'Feat-Func-Development'!$AF$78:$EU$78)</f>
        <v>0</v>
      </c>
      <c r="AB44" s="29">
        <f>LOOKUP(2,1/('Feat-Func-Development'!$AF$4:$EU$4&amp;'Feat-Func-Development'!$AF$5:$EU$5='aggregated FIP Data Prog4'!$A44&amp;'aggregated FIP Data Prog4'!$V$1),'Feat-Func-Development'!$AF$79:$EU$79)</f>
        <v>0</v>
      </c>
      <c r="AC44" s="29">
        <f>LOOKUP(2,1/('Feat-Func-Development'!$AF$4:$EU$4&amp;'Feat-Func-Development'!$AF$5:$EU$5='aggregated FIP Data Prog4'!$A44&amp;'aggregated FIP Data Prog4'!$V$1),'Feat-Func-Development'!$AF$80:$EU$80)</f>
        <v>0</v>
      </c>
    </row>
    <row r="45" spans="1:29">
      <c r="A45" s="43">
        <f t="shared" si="9"/>
        <v>1247</v>
      </c>
      <c r="B45" s="53" t="str">
        <f>IF(C45="","",HLOOKUP(C45,'Configuration | Scaling'!$E$13:$Y$23,6,FALSE))</f>
        <v/>
      </c>
      <c r="C45" s="29" t="str">
        <f>IF(COUNTIF(C$4:C44,LOOKUP(A45,'Configuration | Scaling'!$E$18:$Y$18,_GPDS__List))=0,LOOKUP(A45,'Configuration | Scaling'!$E$18:$Y$18,_GPDS__List),"")</f>
        <v/>
      </c>
      <c r="D45" s="54"/>
      <c r="E45" s="45">
        <f t="shared" si="0"/>
        <v>1246</v>
      </c>
      <c r="F45" s="55">
        <f t="shared" si="1"/>
        <v>1</v>
      </c>
      <c r="G45" s="55">
        <f t="shared" si="2"/>
        <v>0</v>
      </c>
      <c r="H45" s="55">
        <f t="shared" si="3"/>
        <v>1</v>
      </c>
      <c r="I45" s="55">
        <f t="shared" si="4"/>
        <v>1</v>
      </c>
      <c r="J45" s="55">
        <f t="shared" si="5"/>
        <v>1</v>
      </c>
      <c r="K45" s="55">
        <f t="shared" si="6"/>
        <v>1</v>
      </c>
      <c r="L45" s="55">
        <f t="shared" si="7"/>
        <v>1</v>
      </c>
      <c r="M45" s="56">
        <f t="shared" si="8"/>
        <v>0</v>
      </c>
      <c r="N45" s="48">
        <f>LOOKUP(2,1/('Feat-Func-Development'!$AF$4:$EU$4&amp;'Feat-Func-Development'!$AF$5:$EU$5='aggregated FIP Data Prog4'!$A45&amp;'aggregated FIP Data Prog4'!$N$1),'Feat-Func-Development'!$AF$73:$EU$73)</f>
        <v>0</v>
      </c>
      <c r="O45" s="48">
        <f>LOOKUP(2,1/('Feat-Func-Development'!$AF$4:$EU$4&amp;'Feat-Func-Development'!$AF$5:$EU$5='aggregated FIP Data Prog4'!$A45&amp;'aggregated FIP Data Prog4'!$N$1),'Feat-Func-Development'!$AF$74:$EU$74)</f>
        <v>0</v>
      </c>
      <c r="P45" s="48">
        <f>LOOKUP(2,1/('Feat-Func-Development'!$AF$4:$EU$4&amp;'Feat-Func-Development'!$AF$5:$EU$5='aggregated FIP Data Prog4'!$A45&amp;'aggregated FIP Data Prog4'!$N$1),'Feat-Func-Development'!$AF$75:$EU$75)</f>
        <v>0</v>
      </c>
      <c r="Q45" s="48">
        <f>LOOKUP(2,1/('Feat-Func-Development'!$AF$4:$EU$4&amp;'Feat-Func-Development'!$AF$5:$EU$5='aggregated FIP Data Prog4'!$A45&amp;'aggregated FIP Data Prog4'!$N$1),'Feat-Func-Development'!$AF$76:$EU$76)</f>
        <v>0</v>
      </c>
      <c r="R45" s="48">
        <f>LOOKUP(2,1/('Feat-Func-Development'!$AF$4:$EU$4&amp;'Feat-Func-Development'!$AF$5:$EU$5='aggregated FIP Data Prog4'!$A45&amp;'aggregated FIP Data Prog4'!$N$1),'Feat-Func-Development'!$AF$77:$EU$77)</f>
        <v>0</v>
      </c>
      <c r="S45" s="48">
        <f>LOOKUP(2,1/('Feat-Func-Development'!$AF$4:$EU$4&amp;'Feat-Func-Development'!$AF$5:$EU$5='aggregated FIP Data Prog4'!$A45&amp;'aggregated FIP Data Prog4'!$N$1),'Feat-Func-Development'!$AF$78:$EU$78)</f>
        <v>0</v>
      </c>
      <c r="T45" s="48">
        <f>LOOKUP(2,1/('Feat-Func-Development'!$AF$4:$EU$4&amp;'Feat-Func-Development'!$AF$5:$EU$5='aggregated FIP Data Prog4'!$A45&amp;'aggregated FIP Data Prog4'!$N$1),'Feat-Func-Development'!$AF$79:$EU$79)</f>
        <v>1</v>
      </c>
      <c r="U45" s="48">
        <f>LOOKUP(2,1/('Feat-Func-Development'!$AF$4:$EU$4&amp;'Feat-Func-Development'!$AF$5:$EU$5='aggregated FIP Data Prog4'!$A45&amp;'aggregated FIP Data Prog4'!$N$1),'Feat-Func-Development'!$AF$80:$EU$80)</f>
        <v>3</v>
      </c>
      <c r="V45" s="29">
        <f>LOOKUP(2,1/('Feat-Func-Development'!$AF$4:$EU$4&amp;'Feat-Func-Development'!$AF$5:$EU$5='aggregated FIP Data Prog4'!$A45&amp;'aggregated FIP Data Prog4'!$V$1),'Feat-Func-Development'!$AF$73:$EU$73)</f>
        <v>0</v>
      </c>
      <c r="W45" s="29">
        <f>LOOKUP(2,1/('Feat-Func-Development'!$AF$4:$EU$4&amp;'Feat-Func-Development'!$AF$5:$EU$5='aggregated FIP Data Prog4'!$A45&amp;'aggregated FIP Data Prog4'!$V$1),'Feat-Func-Development'!$AF$74:$EU$74)</f>
        <v>0</v>
      </c>
      <c r="X45" s="29">
        <f>LOOKUP(2,1/('Feat-Func-Development'!$AF$4:$EU$4&amp;'Feat-Func-Development'!$AF$5:$EU$5='aggregated FIP Data Prog4'!$A45&amp;'aggregated FIP Data Prog4'!$V$1),'Feat-Func-Development'!$AF$75:$EU$75)</f>
        <v>0</v>
      </c>
      <c r="Y45" s="29">
        <f>LOOKUP(2,1/('Feat-Func-Development'!$AF$4:$EU$4&amp;'Feat-Func-Development'!$AF$5:$EU$5='aggregated FIP Data Prog4'!$A45&amp;'aggregated FIP Data Prog4'!$V$1),'Feat-Func-Development'!$AF$76:$EU$76)</f>
        <v>0</v>
      </c>
      <c r="Z45" s="29">
        <f>LOOKUP(2,1/('Feat-Func-Development'!$AF$4:$EU$4&amp;'Feat-Func-Development'!$AF$5:$EU$5='aggregated FIP Data Prog4'!$A45&amp;'aggregated FIP Data Prog4'!$V$1),'Feat-Func-Development'!$AF$77:$EU$77)</f>
        <v>4</v>
      </c>
      <c r="AA45" s="29">
        <f>LOOKUP(2,1/('Feat-Func-Development'!$AF$4:$EU$4&amp;'Feat-Func-Development'!$AF$5:$EU$5='aggregated FIP Data Prog4'!$A45&amp;'aggregated FIP Data Prog4'!$V$1),'Feat-Func-Development'!$AF$78:$EU$78)</f>
        <v>0</v>
      </c>
      <c r="AB45" s="29">
        <f>LOOKUP(2,1/('Feat-Func-Development'!$AF$4:$EU$4&amp;'Feat-Func-Development'!$AF$5:$EU$5='aggregated FIP Data Prog4'!$A45&amp;'aggregated FIP Data Prog4'!$V$1),'Feat-Func-Development'!$AF$79:$EU$79)</f>
        <v>0</v>
      </c>
      <c r="AC45" s="29">
        <f>LOOKUP(2,1/('Feat-Func-Development'!$AF$4:$EU$4&amp;'Feat-Func-Development'!$AF$5:$EU$5='aggregated FIP Data Prog4'!$A45&amp;'aggregated FIP Data Prog4'!$V$1),'Feat-Func-Development'!$AF$80:$EU$80)</f>
        <v>0</v>
      </c>
    </row>
    <row r="46" spans="1:29">
      <c r="A46" s="43">
        <f t="shared" si="9"/>
        <v>1277</v>
      </c>
      <c r="B46" s="53" t="str">
        <f>IF(C46="","",HLOOKUP(C46,'Configuration | Scaling'!$E$13:$Y$23,6,FALSE))</f>
        <v/>
      </c>
      <c r="C46" s="29" t="str">
        <f>IF(COUNTIF(C$4:C45,LOOKUP(A46,'Configuration | Scaling'!$E$18:$Y$18,_GPDS__List))=0,LOOKUP(A46,'Configuration | Scaling'!$E$18:$Y$18,_GPDS__List),"")</f>
        <v/>
      </c>
      <c r="D46" s="54"/>
      <c r="E46" s="45">
        <f t="shared" si="0"/>
        <v>1276</v>
      </c>
      <c r="F46" s="55">
        <f t="shared" si="1"/>
        <v>1</v>
      </c>
      <c r="G46" s="55">
        <f t="shared" si="2"/>
        <v>0</v>
      </c>
      <c r="H46" s="55">
        <f t="shared" si="3"/>
        <v>1</v>
      </c>
      <c r="I46" s="55">
        <f t="shared" si="4"/>
        <v>1</v>
      </c>
      <c r="J46" s="55">
        <f t="shared" si="5"/>
        <v>1</v>
      </c>
      <c r="K46" s="55">
        <f t="shared" si="6"/>
        <v>1</v>
      </c>
      <c r="L46" s="55">
        <f t="shared" si="7"/>
        <v>1</v>
      </c>
      <c r="M46" s="56">
        <f t="shared" si="8"/>
        <v>0</v>
      </c>
      <c r="N46" s="48">
        <f>LOOKUP(2,1/('Feat-Func-Development'!$AF$4:$EU$4&amp;'Feat-Func-Development'!$AF$5:$EU$5='aggregated FIP Data Prog4'!$A46&amp;'aggregated FIP Data Prog4'!$N$1),'Feat-Func-Development'!$AF$73:$EU$73)</f>
        <v>0</v>
      </c>
      <c r="O46" s="48">
        <f>LOOKUP(2,1/('Feat-Func-Development'!$AF$4:$EU$4&amp;'Feat-Func-Development'!$AF$5:$EU$5='aggregated FIP Data Prog4'!$A46&amp;'aggregated FIP Data Prog4'!$N$1),'Feat-Func-Development'!$AF$74:$EU$74)</f>
        <v>0</v>
      </c>
      <c r="P46" s="48">
        <f>LOOKUP(2,1/('Feat-Func-Development'!$AF$4:$EU$4&amp;'Feat-Func-Development'!$AF$5:$EU$5='aggregated FIP Data Prog4'!$A46&amp;'aggregated FIP Data Prog4'!$N$1),'Feat-Func-Development'!$AF$75:$EU$75)</f>
        <v>0</v>
      </c>
      <c r="Q46" s="48">
        <f>LOOKUP(2,1/('Feat-Func-Development'!$AF$4:$EU$4&amp;'Feat-Func-Development'!$AF$5:$EU$5='aggregated FIP Data Prog4'!$A46&amp;'aggregated FIP Data Prog4'!$N$1),'Feat-Func-Development'!$AF$76:$EU$76)</f>
        <v>0</v>
      </c>
      <c r="R46" s="48">
        <f>LOOKUP(2,1/('Feat-Func-Development'!$AF$4:$EU$4&amp;'Feat-Func-Development'!$AF$5:$EU$5='aggregated FIP Data Prog4'!$A46&amp;'aggregated FIP Data Prog4'!$N$1),'Feat-Func-Development'!$AF$77:$EU$77)</f>
        <v>0</v>
      </c>
      <c r="S46" s="48">
        <f>LOOKUP(2,1/('Feat-Func-Development'!$AF$4:$EU$4&amp;'Feat-Func-Development'!$AF$5:$EU$5='aggregated FIP Data Prog4'!$A46&amp;'aggregated FIP Data Prog4'!$N$1),'Feat-Func-Development'!$AF$78:$EU$78)</f>
        <v>0</v>
      </c>
      <c r="T46" s="48">
        <f>LOOKUP(2,1/('Feat-Func-Development'!$AF$4:$EU$4&amp;'Feat-Func-Development'!$AF$5:$EU$5='aggregated FIP Data Prog4'!$A46&amp;'aggregated FIP Data Prog4'!$N$1),'Feat-Func-Development'!$AF$79:$EU$79)</f>
        <v>1</v>
      </c>
      <c r="U46" s="48">
        <f>LOOKUP(2,1/('Feat-Func-Development'!$AF$4:$EU$4&amp;'Feat-Func-Development'!$AF$5:$EU$5='aggregated FIP Data Prog4'!$A46&amp;'aggregated FIP Data Prog4'!$N$1),'Feat-Func-Development'!$AF$80:$EU$80)</f>
        <v>3</v>
      </c>
      <c r="V46" s="29">
        <f>LOOKUP(2,1/('Feat-Func-Development'!$AF$4:$EU$4&amp;'Feat-Func-Development'!$AF$5:$EU$5='aggregated FIP Data Prog4'!$A46&amp;'aggregated FIP Data Prog4'!$V$1),'Feat-Func-Development'!$AF$73:$EU$73)</f>
        <v>0</v>
      </c>
      <c r="W46" s="29">
        <f>LOOKUP(2,1/('Feat-Func-Development'!$AF$4:$EU$4&amp;'Feat-Func-Development'!$AF$5:$EU$5='aggregated FIP Data Prog4'!$A46&amp;'aggregated FIP Data Prog4'!$V$1),'Feat-Func-Development'!$AF$74:$EU$74)</f>
        <v>0</v>
      </c>
      <c r="X46" s="29">
        <f>LOOKUP(2,1/('Feat-Func-Development'!$AF$4:$EU$4&amp;'Feat-Func-Development'!$AF$5:$EU$5='aggregated FIP Data Prog4'!$A46&amp;'aggregated FIP Data Prog4'!$V$1),'Feat-Func-Development'!$AF$75:$EU$75)</f>
        <v>0</v>
      </c>
      <c r="Y46" s="29">
        <f>LOOKUP(2,1/('Feat-Func-Development'!$AF$4:$EU$4&amp;'Feat-Func-Development'!$AF$5:$EU$5='aggregated FIP Data Prog4'!$A46&amp;'aggregated FIP Data Prog4'!$V$1),'Feat-Func-Development'!$AF$76:$EU$76)</f>
        <v>0</v>
      </c>
      <c r="Z46" s="29">
        <f>LOOKUP(2,1/('Feat-Func-Development'!$AF$4:$EU$4&amp;'Feat-Func-Development'!$AF$5:$EU$5='aggregated FIP Data Prog4'!$A46&amp;'aggregated FIP Data Prog4'!$V$1),'Feat-Func-Development'!$AF$77:$EU$77)</f>
        <v>4</v>
      </c>
      <c r="AA46" s="29">
        <f>LOOKUP(2,1/('Feat-Func-Development'!$AF$4:$EU$4&amp;'Feat-Func-Development'!$AF$5:$EU$5='aggregated FIP Data Prog4'!$A46&amp;'aggregated FIP Data Prog4'!$V$1),'Feat-Func-Development'!$AF$78:$EU$78)</f>
        <v>0</v>
      </c>
      <c r="AB46" s="29">
        <f>LOOKUP(2,1/('Feat-Func-Development'!$AF$4:$EU$4&amp;'Feat-Func-Development'!$AF$5:$EU$5='aggregated FIP Data Prog4'!$A46&amp;'aggregated FIP Data Prog4'!$V$1),'Feat-Func-Development'!$AF$79:$EU$79)</f>
        <v>0</v>
      </c>
      <c r="AC46" s="29">
        <f>LOOKUP(2,1/('Feat-Func-Development'!$AF$4:$EU$4&amp;'Feat-Func-Development'!$AF$5:$EU$5='aggregated FIP Data Prog4'!$A46&amp;'aggregated FIP Data Prog4'!$V$1),'Feat-Func-Development'!$AF$80:$EU$80)</f>
        <v>0</v>
      </c>
    </row>
    <row r="47" spans="1:29">
      <c r="A47" s="43">
        <f t="shared" si="9"/>
        <v>1308</v>
      </c>
      <c r="B47" s="53" t="str">
        <f>IF(C47="","",HLOOKUP(C47,'Configuration | Scaling'!$E$13:$Y$23,6,FALSE))</f>
        <v/>
      </c>
      <c r="C47" s="29" t="str">
        <f>IF(COUNTIF(C$4:C46,LOOKUP(A47,'Configuration | Scaling'!$E$18:$Y$18,_GPDS__List))=0,LOOKUP(A47,'Configuration | Scaling'!$E$18:$Y$18,_GPDS__List),"")</f>
        <v/>
      </c>
      <c r="D47" s="54"/>
      <c r="E47" s="45">
        <f t="shared" si="0"/>
        <v>1307</v>
      </c>
      <c r="F47" s="55">
        <f t="shared" si="1"/>
        <v>1</v>
      </c>
      <c r="G47" s="55">
        <f t="shared" si="2"/>
        <v>0</v>
      </c>
      <c r="H47" s="55">
        <f t="shared" si="3"/>
        <v>1</v>
      </c>
      <c r="I47" s="55">
        <f t="shared" si="4"/>
        <v>1</v>
      </c>
      <c r="J47" s="55">
        <f t="shared" si="5"/>
        <v>1</v>
      </c>
      <c r="K47" s="55">
        <f t="shared" si="6"/>
        <v>1</v>
      </c>
      <c r="L47" s="55">
        <f t="shared" si="7"/>
        <v>1</v>
      </c>
      <c r="M47" s="56">
        <f t="shared" si="8"/>
        <v>0</v>
      </c>
      <c r="N47" s="48">
        <f>LOOKUP(2,1/('Feat-Func-Development'!$AF$4:$EU$4&amp;'Feat-Func-Development'!$AF$5:$EU$5='aggregated FIP Data Prog4'!$A47&amp;'aggregated FIP Data Prog4'!$N$1),'Feat-Func-Development'!$AF$73:$EU$73)</f>
        <v>0</v>
      </c>
      <c r="O47" s="48">
        <f>LOOKUP(2,1/('Feat-Func-Development'!$AF$4:$EU$4&amp;'Feat-Func-Development'!$AF$5:$EU$5='aggregated FIP Data Prog4'!$A47&amp;'aggregated FIP Data Prog4'!$N$1),'Feat-Func-Development'!$AF$74:$EU$74)</f>
        <v>0</v>
      </c>
      <c r="P47" s="48">
        <f>LOOKUP(2,1/('Feat-Func-Development'!$AF$4:$EU$4&amp;'Feat-Func-Development'!$AF$5:$EU$5='aggregated FIP Data Prog4'!$A47&amp;'aggregated FIP Data Prog4'!$N$1),'Feat-Func-Development'!$AF$75:$EU$75)</f>
        <v>0</v>
      </c>
      <c r="Q47" s="48">
        <f>LOOKUP(2,1/('Feat-Func-Development'!$AF$4:$EU$4&amp;'Feat-Func-Development'!$AF$5:$EU$5='aggregated FIP Data Prog4'!$A47&amp;'aggregated FIP Data Prog4'!$N$1),'Feat-Func-Development'!$AF$76:$EU$76)</f>
        <v>0</v>
      </c>
      <c r="R47" s="48">
        <f>LOOKUP(2,1/('Feat-Func-Development'!$AF$4:$EU$4&amp;'Feat-Func-Development'!$AF$5:$EU$5='aggregated FIP Data Prog4'!$A47&amp;'aggregated FIP Data Prog4'!$N$1),'Feat-Func-Development'!$AF$77:$EU$77)</f>
        <v>0</v>
      </c>
      <c r="S47" s="48">
        <f>LOOKUP(2,1/('Feat-Func-Development'!$AF$4:$EU$4&amp;'Feat-Func-Development'!$AF$5:$EU$5='aggregated FIP Data Prog4'!$A47&amp;'aggregated FIP Data Prog4'!$N$1),'Feat-Func-Development'!$AF$78:$EU$78)</f>
        <v>0</v>
      </c>
      <c r="T47" s="48">
        <f>LOOKUP(2,1/('Feat-Func-Development'!$AF$4:$EU$4&amp;'Feat-Func-Development'!$AF$5:$EU$5='aggregated FIP Data Prog4'!$A47&amp;'aggregated FIP Data Prog4'!$N$1),'Feat-Func-Development'!$AF$79:$EU$79)</f>
        <v>1</v>
      </c>
      <c r="U47" s="48">
        <f>LOOKUP(2,1/('Feat-Func-Development'!$AF$4:$EU$4&amp;'Feat-Func-Development'!$AF$5:$EU$5='aggregated FIP Data Prog4'!$A47&amp;'aggregated FIP Data Prog4'!$N$1),'Feat-Func-Development'!$AF$80:$EU$80)</f>
        <v>3</v>
      </c>
      <c r="V47" s="29">
        <f>LOOKUP(2,1/('Feat-Func-Development'!$AF$4:$EU$4&amp;'Feat-Func-Development'!$AF$5:$EU$5='aggregated FIP Data Prog4'!$A47&amp;'aggregated FIP Data Prog4'!$V$1),'Feat-Func-Development'!$AF$73:$EU$73)</f>
        <v>0</v>
      </c>
      <c r="W47" s="29">
        <f>LOOKUP(2,1/('Feat-Func-Development'!$AF$4:$EU$4&amp;'Feat-Func-Development'!$AF$5:$EU$5='aggregated FIP Data Prog4'!$A47&amp;'aggregated FIP Data Prog4'!$V$1),'Feat-Func-Development'!$AF$74:$EU$74)</f>
        <v>0</v>
      </c>
      <c r="X47" s="29">
        <f>LOOKUP(2,1/('Feat-Func-Development'!$AF$4:$EU$4&amp;'Feat-Func-Development'!$AF$5:$EU$5='aggregated FIP Data Prog4'!$A47&amp;'aggregated FIP Data Prog4'!$V$1),'Feat-Func-Development'!$AF$75:$EU$75)</f>
        <v>0</v>
      </c>
      <c r="Y47" s="29">
        <f>LOOKUP(2,1/('Feat-Func-Development'!$AF$4:$EU$4&amp;'Feat-Func-Development'!$AF$5:$EU$5='aggregated FIP Data Prog4'!$A47&amp;'aggregated FIP Data Prog4'!$V$1),'Feat-Func-Development'!$AF$76:$EU$76)</f>
        <v>0</v>
      </c>
      <c r="Z47" s="29">
        <f>LOOKUP(2,1/('Feat-Func-Development'!$AF$4:$EU$4&amp;'Feat-Func-Development'!$AF$5:$EU$5='aggregated FIP Data Prog4'!$A47&amp;'aggregated FIP Data Prog4'!$V$1),'Feat-Func-Development'!$AF$77:$EU$77)</f>
        <v>4</v>
      </c>
      <c r="AA47" s="29">
        <f>LOOKUP(2,1/('Feat-Func-Development'!$AF$4:$EU$4&amp;'Feat-Func-Development'!$AF$5:$EU$5='aggregated FIP Data Prog4'!$A47&amp;'aggregated FIP Data Prog4'!$V$1),'Feat-Func-Development'!$AF$78:$EU$78)</f>
        <v>0</v>
      </c>
      <c r="AB47" s="29">
        <f>LOOKUP(2,1/('Feat-Func-Development'!$AF$4:$EU$4&amp;'Feat-Func-Development'!$AF$5:$EU$5='aggregated FIP Data Prog4'!$A47&amp;'aggregated FIP Data Prog4'!$V$1),'Feat-Func-Development'!$AF$79:$EU$79)</f>
        <v>0</v>
      </c>
      <c r="AC47" s="29">
        <f>LOOKUP(2,1/('Feat-Func-Development'!$AF$4:$EU$4&amp;'Feat-Func-Development'!$AF$5:$EU$5='aggregated FIP Data Prog4'!$A47&amp;'aggregated FIP Data Prog4'!$V$1),'Feat-Func-Development'!$AF$80:$EU$80)</f>
        <v>0</v>
      </c>
    </row>
    <row r="48" spans="1:29">
      <c r="A48" s="43">
        <f t="shared" si="9"/>
        <v>1339</v>
      </c>
      <c r="B48" s="53" t="str">
        <f>IF(C48="","",HLOOKUP(C48,'Configuration | Scaling'!$E$13:$Y$23,6,FALSE))</f>
        <v/>
      </c>
      <c r="C48" s="29" t="str">
        <f>IF(COUNTIF(C$4:C47,LOOKUP(A48,'Configuration | Scaling'!$E$18:$Y$18,_GPDS__List))=0,LOOKUP(A48,'Configuration | Scaling'!$E$18:$Y$18,_GPDS__List),"")</f>
        <v/>
      </c>
      <c r="D48" s="54"/>
      <c r="E48" s="45">
        <f t="shared" si="0"/>
        <v>1338</v>
      </c>
      <c r="F48" s="55">
        <f t="shared" si="1"/>
        <v>1</v>
      </c>
      <c r="G48" s="55">
        <f t="shared" si="2"/>
        <v>0</v>
      </c>
      <c r="H48" s="55">
        <f t="shared" si="3"/>
        <v>1</v>
      </c>
      <c r="I48" s="55">
        <f t="shared" si="4"/>
        <v>1</v>
      </c>
      <c r="J48" s="55">
        <f t="shared" si="5"/>
        <v>1</v>
      </c>
      <c r="K48" s="55">
        <f t="shared" si="6"/>
        <v>1</v>
      </c>
      <c r="L48" s="55">
        <f t="shared" si="7"/>
        <v>1</v>
      </c>
      <c r="M48" s="56">
        <f t="shared" si="8"/>
        <v>0</v>
      </c>
      <c r="N48" s="48">
        <f>LOOKUP(2,1/('Feat-Func-Development'!$AF$4:$EU$4&amp;'Feat-Func-Development'!$AF$5:$EU$5='aggregated FIP Data Prog4'!$A48&amp;'aggregated FIP Data Prog4'!$N$1),'Feat-Func-Development'!$AF$73:$EU$73)</f>
        <v>0</v>
      </c>
      <c r="O48" s="48">
        <f>LOOKUP(2,1/('Feat-Func-Development'!$AF$4:$EU$4&amp;'Feat-Func-Development'!$AF$5:$EU$5='aggregated FIP Data Prog4'!$A48&amp;'aggregated FIP Data Prog4'!$N$1),'Feat-Func-Development'!$AF$74:$EU$74)</f>
        <v>0</v>
      </c>
      <c r="P48" s="48">
        <f>LOOKUP(2,1/('Feat-Func-Development'!$AF$4:$EU$4&amp;'Feat-Func-Development'!$AF$5:$EU$5='aggregated FIP Data Prog4'!$A48&amp;'aggregated FIP Data Prog4'!$N$1),'Feat-Func-Development'!$AF$75:$EU$75)</f>
        <v>0</v>
      </c>
      <c r="Q48" s="48">
        <f>LOOKUP(2,1/('Feat-Func-Development'!$AF$4:$EU$4&amp;'Feat-Func-Development'!$AF$5:$EU$5='aggregated FIP Data Prog4'!$A48&amp;'aggregated FIP Data Prog4'!$N$1),'Feat-Func-Development'!$AF$76:$EU$76)</f>
        <v>0</v>
      </c>
      <c r="R48" s="48">
        <f>LOOKUP(2,1/('Feat-Func-Development'!$AF$4:$EU$4&amp;'Feat-Func-Development'!$AF$5:$EU$5='aggregated FIP Data Prog4'!$A48&amp;'aggregated FIP Data Prog4'!$N$1),'Feat-Func-Development'!$AF$77:$EU$77)</f>
        <v>0</v>
      </c>
      <c r="S48" s="48">
        <f>LOOKUP(2,1/('Feat-Func-Development'!$AF$4:$EU$4&amp;'Feat-Func-Development'!$AF$5:$EU$5='aggregated FIP Data Prog4'!$A48&amp;'aggregated FIP Data Prog4'!$N$1),'Feat-Func-Development'!$AF$78:$EU$78)</f>
        <v>0</v>
      </c>
      <c r="T48" s="48">
        <f>LOOKUP(2,1/('Feat-Func-Development'!$AF$4:$EU$4&amp;'Feat-Func-Development'!$AF$5:$EU$5='aggregated FIP Data Prog4'!$A48&amp;'aggregated FIP Data Prog4'!$N$1),'Feat-Func-Development'!$AF$79:$EU$79)</f>
        <v>1</v>
      </c>
      <c r="U48" s="48">
        <f>LOOKUP(2,1/('Feat-Func-Development'!$AF$4:$EU$4&amp;'Feat-Func-Development'!$AF$5:$EU$5='aggregated FIP Data Prog4'!$A48&amp;'aggregated FIP Data Prog4'!$N$1),'Feat-Func-Development'!$AF$80:$EU$80)</f>
        <v>3</v>
      </c>
      <c r="V48" s="29">
        <f>LOOKUP(2,1/('Feat-Func-Development'!$AF$4:$EU$4&amp;'Feat-Func-Development'!$AF$5:$EU$5='aggregated FIP Data Prog4'!$A48&amp;'aggregated FIP Data Prog4'!$V$1),'Feat-Func-Development'!$AF$73:$EU$73)</f>
        <v>0</v>
      </c>
      <c r="W48" s="29">
        <f>LOOKUP(2,1/('Feat-Func-Development'!$AF$4:$EU$4&amp;'Feat-Func-Development'!$AF$5:$EU$5='aggregated FIP Data Prog4'!$A48&amp;'aggregated FIP Data Prog4'!$V$1),'Feat-Func-Development'!$AF$74:$EU$74)</f>
        <v>0</v>
      </c>
      <c r="X48" s="29">
        <f>LOOKUP(2,1/('Feat-Func-Development'!$AF$4:$EU$4&amp;'Feat-Func-Development'!$AF$5:$EU$5='aggregated FIP Data Prog4'!$A48&amp;'aggregated FIP Data Prog4'!$V$1),'Feat-Func-Development'!$AF$75:$EU$75)</f>
        <v>0</v>
      </c>
      <c r="Y48" s="29">
        <f>LOOKUP(2,1/('Feat-Func-Development'!$AF$4:$EU$4&amp;'Feat-Func-Development'!$AF$5:$EU$5='aggregated FIP Data Prog4'!$A48&amp;'aggregated FIP Data Prog4'!$V$1),'Feat-Func-Development'!$AF$76:$EU$76)</f>
        <v>0</v>
      </c>
      <c r="Z48" s="29">
        <f>LOOKUP(2,1/('Feat-Func-Development'!$AF$4:$EU$4&amp;'Feat-Func-Development'!$AF$5:$EU$5='aggregated FIP Data Prog4'!$A48&amp;'aggregated FIP Data Prog4'!$V$1),'Feat-Func-Development'!$AF$77:$EU$77)</f>
        <v>4</v>
      </c>
      <c r="AA48" s="29">
        <f>LOOKUP(2,1/('Feat-Func-Development'!$AF$4:$EU$4&amp;'Feat-Func-Development'!$AF$5:$EU$5='aggregated FIP Data Prog4'!$A48&amp;'aggregated FIP Data Prog4'!$V$1),'Feat-Func-Development'!$AF$78:$EU$78)</f>
        <v>0</v>
      </c>
      <c r="AB48" s="29">
        <f>LOOKUP(2,1/('Feat-Func-Development'!$AF$4:$EU$4&amp;'Feat-Func-Development'!$AF$5:$EU$5='aggregated FIP Data Prog4'!$A48&amp;'aggregated FIP Data Prog4'!$V$1),'Feat-Func-Development'!$AF$79:$EU$79)</f>
        <v>0</v>
      </c>
      <c r="AC48" s="29">
        <f>LOOKUP(2,1/('Feat-Func-Development'!$AF$4:$EU$4&amp;'Feat-Func-Development'!$AF$5:$EU$5='aggregated FIP Data Prog4'!$A48&amp;'aggregated FIP Data Prog4'!$V$1),'Feat-Func-Development'!$AF$80:$EU$80)</f>
        <v>0</v>
      </c>
    </row>
    <row r="49" spans="1:29">
      <c r="A49" s="43">
        <f t="shared" si="9"/>
        <v>1369</v>
      </c>
      <c r="B49" s="53">
        <f>IF(C49="","",HLOOKUP(C49,'Configuration | Scaling'!$E$13:$Y$23,6,FALSE))</f>
        <v>1340</v>
      </c>
      <c r="C49" s="29" t="str">
        <f>IF(COUNTIF(C$4:C48,LOOKUP(A49,'Configuration | Scaling'!$E$18:$Y$18,_GPDS__List))=0,LOOKUP(A49,'Configuration | Scaling'!$E$18:$Y$18,_GPDS__List),"")</f>
        <v>OKTB</v>
      </c>
      <c r="D49" s="54"/>
      <c r="E49" s="45">
        <f t="shared" si="0"/>
        <v>1339</v>
      </c>
      <c r="F49" s="55">
        <f t="shared" si="1"/>
        <v>1</v>
      </c>
      <c r="G49" s="55">
        <f t="shared" si="2"/>
        <v>0</v>
      </c>
      <c r="H49" s="55">
        <f t="shared" si="3"/>
        <v>1</v>
      </c>
      <c r="I49" s="55">
        <f t="shared" si="4"/>
        <v>1</v>
      </c>
      <c r="J49" s="55">
        <f t="shared" si="5"/>
        <v>1</v>
      </c>
      <c r="K49" s="55">
        <f t="shared" si="6"/>
        <v>1</v>
      </c>
      <c r="L49" s="55">
        <f t="shared" si="7"/>
        <v>1</v>
      </c>
      <c r="M49" s="56">
        <f t="shared" si="8"/>
        <v>0</v>
      </c>
      <c r="N49" s="48">
        <f>LOOKUP(2,1/('Feat-Func-Development'!$AF$4:$EU$4&amp;'Feat-Func-Development'!$AF$5:$EU$5='aggregated FIP Data Prog4'!$A49&amp;'aggregated FIP Data Prog4'!$N$1),'Feat-Func-Development'!$AF$73:$EU$73)</f>
        <v>0</v>
      </c>
      <c r="O49" s="48">
        <f>LOOKUP(2,1/('Feat-Func-Development'!$AF$4:$EU$4&amp;'Feat-Func-Development'!$AF$5:$EU$5='aggregated FIP Data Prog4'!$A49&amp;'aggregated FIP Data Prog4'!$N$1),'Feat-Func-Development'!$AF$74:$EU$74)</f>
        <v>0</v>
      </c>
      <c r="P49" s="48">
        <f>LOOKUP(2,1/('Feat-Func-Development'!$AF$4:$EU$4&amp;'Feat-Func-Development'!$AF$5:$EU$5='aggregated FIP Data Prog4'!$A49&amp;'aggregated FIP Data Prog4'!$N$1),'Feat-Func-Development'!$AF$75:$EU$75)</f>
        <v>0</v>
      </c>
      <c r="Q49" s="48">
        <f>LOOKUP(2,1/('Feat-Func-Development'!$AF$4:$EU$4&amp;'Feat-Func-Development'!$AF$5:$EU$5='aggregated FIP Data Prog4'!$A49&amp;'aggregated FIP Data Prog4'!$N$1),'Feat-Func-Development'!$AF$76:$EU$76)</f>
        <v>0</v>
      </c>
      <c r="R49" s="48">
        <f>LOOKUP(2,1/('Feat-Func-Development'!$AF$4:$EU$4&amp;'Feat-Func-Development'!$AF$5:$EU$5='aggregated FIP Data Prog4'!$A49&amp;'aggregated FIP Data Prog4'!$N$1),'Feat-Func-Development'!$AF$77:$EU$77)</f>
        <v>0</v>
      </c>
      <c r="S49" s="48">
        <f>LOOKUP(2,1/('Feat-Func-Development'!$AF$4:$EU$4&amp;'Feat-Func-Development'!$AF$5:$EU$5='aggregated FIP Data Prog4'!$A49&amp;'aggregated FIP Data Prog4'!$N$1),'Feat-Func-Development'!$AF$78:$EU$78)</f>
        <v>0</v>
      </c>
      <c r="T49" s="48">
        <f>LOOKUP(2,1/('Feat-Func-Development'!$AF$4:$EU$4&amp;'Feat-Func-Development'!$AF$5:$EU$5='aggregated FIP Data Prog4'!$A49&amp;'aggregated FIP Data Prog4'!$N$1),'Feat-Func-Development'!$AF$79:$EU$79)</f>
        <v>1</v>
      </c>
      <c r="U49" s="48">
        <f>LOOKUP(2,1/('Feat-Func-Development'!$AF$4:$EU$4&amp;'Feat-Func-Development'!$AF$5:$EU$5='aggregated FIP Data Prog4'!$A49&amp;'aggregated FIP Data Prog4'!$N$1),'Feat-Func-Development'!$AF$80:$EU$80)</f>
        <v>3</v>
      </c>
      <c r="V49" s="29">
        <f>LOOKUP(2,1/('Feat-Func-Development'!$AF$4:$EU$4&amp;'Feat-Func-Development'!$AF$5:$EU$5='aggregated FIP Data Prog4'!$A49&amp;'aggregated FIP Data Prog4'!$V$1),'Feat-Func-Development'!$AF$73:$EU$73)</f>
        <v>0</v>
      </c>
      <c r="W49" s="29">
        <f>LOOKUP(2,1/('Feat-Func-Development'!$AF$4:$EU$4&amp;'Feat-Func-Development'!$AF$5:$EU$5='aggregated FIP Data Prog4'!$A49&amp;'aggregated FIP Data Prog4'!$V$1),'Feat-Func-Development'!$AF$74:$EU$74)</f>
        <v>0</v>
      </c>
      <c r="X49" s="29">
        <f>LOOKUP(2,1/('Feat-Func-Development'!$AF$4:$EU$4&amp;'Feat-Func-Development'!$AF$5:$EU$5='aggregated FIP Data Prog4'!$A49&amp;'aggregated FIP Data Prog4'!$V$1),'Feat-Func-Development'!$AF$75:$EU$75)</f>
        <v>0</v>
      </c>
      <c r="Y49" s="29">
        <f>LOOKUP(2,1/('Feat-Func-Development'!$AF$4:$EU$4&amp;'Feat-Func-Development'!$AF$5:$EU$5='aggregated FIP Data Prog4'!$A49&amp;'aggregated FIP Data Prog4'!$V$1),'Feat-Func-Development'!$AF$76:$EU$76)</f>
        <v>0</v>
      </c>
      <c r="Z49" s="29">
        <f>LOOKUP(2,1/('Feat-Func-Development'!$AF$4:$EU$4&amp;'Feat-Func-Development'!$AF$5:$EU$5='aggregated FIP Data Prog4'!$A49&amp;'aggregated FIP Data Prog4'!$V$1),'Feat-Func-Development'!$AF$77:$EU$77)</f>
        <v>4</v>
      </c>
      <c r="AA49" s="29">
        <f>LOOKUP(2,1/('Feat-Func-Development'!$AF$4:$EU$4&amp;'Feat-Func-Development'!$AF$5:$EU$5='aggregated FIP Data Prog4'!$A49&amp;'aggregated FIP Data Prog4'!$V$1),'Feat-Func-Development'!$AF$78:$EU$78)</f>
        <v>0</v>
      </c>
      <c r="AB49" s="29">
        <f>LOOKUP(2,1/('Feat-Func-Development'!$AF$4:$EU$4&amp;'Feat-Func-Development'!$AF$5:$EU$5='aggregated FIP Data Prog4'!$A49&amp;'aggregated FIP Data Prog4'!$V$1),'Feat-Func-Development'!$AF$79:$EU$79)</f>
        <v>0</v>
      </c>
      <c r="AC49" s="29">
        <f>LOOKUP(2,1/('Feat-Func-Development'!$AF$4:$EU$4&amp;'Feat-Func-Development'!$AF$5:$EU$5='aggregated FIP Data Prog4'!$A49&amp;'aggregated FIP Data Prog4'!$V$1),'Feat-Func-Development'!$AF$80:$EU$80)</f>
        <v>0</v>
      </c>
    </row>
    <row r="50" spans="1:29">
      <c r="A50" s="43">
        <f t="shared" si="9"/>
        <v>1400</v>
      </c>
      <c r="B50" s="53" t="str">
        <f>IF(C50="","",HLOOKUP(C50,'Configuration | Scaling'!$E$13:$Y$23,6,FALSE))</f>
        <v/>
      </c>
      <c r="C50" s="29" t="str">
        <f>IF(COUNTIF(C$4:C49,LOOKUP(A50,'Configuration | Scaling'!$E$18:$Y$18,_GPDS__List))=0,LOOKUP(A50,'Configuration | Scaling'!$E$18:$Y$18,_GPDS__List),"")</f>
        <v/>
      </c>
      <c r="D50" s="54"/>
      <c r="E50" s="45">
        <f t="shared" si="0"/>
        <v>1399</v>
      </c>
      <c r="F50" s="55">
        <f t="shared" si="1"/>
        <v>1</v>
      </c>
      <c r="G50" s="55">
        <f t="shared" si="2"/>
        <v>0</v>
      </c>
      <c r="H50" s="55">
        <f t="shared" si="3"/>
        <v>1</v>
      </c>
      <c r="I50" s="55">
        <f t="shared" si="4"/>
        <v>1</v>
      </c>
      <c r="J50" s="55">
        <f t="shared" si="5"/>
        <v>1</v>
      </c>
      <c r="K50" s="55">
        <f t="shared" si="6"/>
        <v>1</v>
      </c>
      <c r="L50" s="55">
        <f t="shared" si="7"/>
        <v>1</v>
      </c>
      <c r="M50" s="56">
        <f t="shared" si="8"/>
        <v>0</v>
      </c>
      <c r="N50" s="48">
        <f>LOOKUP(2,1/('Feat-Func-Development'!$AF$4:$EU$4&amp;'Feat-Func-Development'!$AF$5:$EU$5='aggregated FIP Data Prog4'!$A50&amp;'aggregated FIP Data Prog4'!$N$1),'Feat-Func-Development'!$AF$73:$EU$73)</f>
        <v>0</v>
      </c>
      <c r="O50" s="48">
        <f>LOOKUP(2,1/('Feat-Func-Development'!$AF$4:$EU$4&amp;'Feat-Func-Development'!$AF$5:$EU$5='aggregated FIP Data Prog4'!$A50&amp;'aggregated FIP Data Prog4'!$N$1),'Feat-Func-Development'!$AF$74:$EU$74)</f>
        <v>0</v>
      </c>
      <c r="P50" s="48">
        <f>LOOKUP(2,1/('Feat-Func-Development'!$AF$4:$EU$4&amp;'Feat-Func-Development'!$AF$5:$EU$5='aggregated FIP Data Prog4'!$A50&amp;'aggregated FIP Data Prog4'!$N$1),'Feat-Func-Development'!$AF$75:$EU$75)</f>
        <v>0</v>
      </c>
      <c r="Q50" s="48">
        <f>LOOKUP(2,1/('Feat-Func-Development'!$AF$4:$EU$4&amp;'Feat-Func-Development'!$AF$5:$EU$5='aggregated FIP Data Prog4'!$A50&amp;'aggregated FIP Data Prog4'!$N$1),'Feat-Func-Development'!$AF$76:$EU$76)</f>
        <v>0</v>
      </c>
      <c r="R50" s="48">
        <f>LOOKUP(2,1/('Feat-Func-Development'!$AF$4:$EU$4&amp;'Feat-Func-Development'!$AF$5:$EU$5='aggregated FIP Data Prog4'!$A50&amp;'aggregated FIP Data Prog4'!$N$1),'Feat-Func-Development'!$AF$77:$EU$77)</f>
        <v>0</v>
      </c>
      <c r="S50" s="48">
        <f>LOOKUP(2,1/('Feat-Func-Development'!$AF$4:$EU$4&amp;'Feat-Func-Development'!$AF$5:$EU$5='aggregated FIP Data Prog4'!$A50&amp;'aggregated FIP Data Prog4'!$N$1),'Feat-Func-Development'!$AF$78:$EU$78)</f>
        <v>0</v>
      </c>
      <c r="T50" s="48">
        <f>LOOKUP(2,1/('Feat-Func-Development'!$AF$4:$EU$4&amp;'Feat-Func-Development'!$AF$5:$EU$5='aggregated FIP Data Prog4'!$A50&amp;'aggregated FIP Data Prog4'!$N$1),'Feat-Func-Development'!$AF$79:$EU$79)</f>
        <v>1</v>
      </c>
      <c r="U50" s="48">
        <f>LOOKUP(2,1/('Feat-Func-Development'!$AF$4:$EU$4&amp;'Feat-Func-Development'!$AF$5:$EU$5='aggregated FIP Data Prog4'!$A50&amp;'aggregated FIP Data Prog4'!$N$1),'Feat-Func-Development'!$AF$80:$EU$80)</f>
        <v>3</v>
      </c>
      <c r="V50" s="29">
        <f>LOOKUP(2,1/('Feat-Func-Development'!$AF$4:$EU$4&amp;'Feat-Func-Development'!$AF$5:$EU$5='aggregated FIP Data Prog4'!$A50&amp;'aggregated FIP Data Prog4'!$V$1),'Feat-Func-Development'!$AF$73:$EU$73)</f>
        <v>0</v>
      </c>
      <c r="W50" s="29">
        <f>LOOKUP(2,1/('Feat-Func-Development'!$AF$4:$EU$4&amp;'Feat-Func-Development'!$AF$5:$EU$5='aggregated FIP Data Prog4'!$A50&amp;'aggregated FIP Data Prog4'!$V$1),'Feat-Func-Development'!$AF$74:$EU$74)</f>
        <v>0</v>
      </c>
      <c r="X50" s="29">
        <f>LOOKUP(2,1/('Feat-Func-Development'!$AF$4:$EU$4&amp;'Feat-Func-Development'!$AF$5:$EU$5='aggregated FIP Data Prog4'!$A50&amp;'aggregated FIP Data Prog4'!$V$1),'Feat-Func-Development'!$AF$75:$EU$75)</f>
        <v>0</v>
      </c>
      <c r="Y50" s="29">
        <f>LOOKUP(2,1/('Feat-Func-Development'!$AF$4:$EU$4&amp;'Feat-Func-Development'!$AF$5:$EU$5='aggregated FIP Data Prog4'!$A50&amp;'aggregated FIP Data Prog4'!$V$1),'Feat-Func-Development'!$AF$76:$EU$76)</f>
        <v>0</v>
      </c>
      <c r="Z50" s="29">
        <f>LOOKUP(2,1/('Feat-Func-Development'!$AF$4:$EU$4&amp;'Feat-Func-Development'!$AF$5:$EU$5='aggregated FIP Data Prog4'!$A50&amp;'aggregated FIP Data Prog4'!$V$1),'Feat-Func-Development'!$AF$77:$EU$77)</f>
        <v>4</v>
      </c>
      <c r="AA50" s="29">
        <f>LOOKUP(2,1/('Feat-Func-Development'!$AF$4:$EU$4&amp;'Feat-Func-Development'!$AF$5:$EU$5='aggregated FIP Data Prog4'!$A50&amp;'aggregated FIP Data Prog4'!$V$1),'Feat-Func-Development'!$AF$78:$EU$78)</f>
        <v>0</v>
      </c>
      <c r="AB50" s="29">
        <f>LOOKUP(2,1/('Feat-Func-Development'!$AF$4:$EU$4&amp;'Feat-Func-Development'!$AF$5:$EU$5='aggregated FIP Data Prog4'!$A50&amp;'aggregated FIP Data Prog4'!$V$1),'Feat-Func-Development'!$AF$79:$EU$79)</f>
        <v>0</v>
      </c>
      <c r="AC50" s="29">
        <f>LOOKUP(2,1/('Feat-Func-Development'!$AF$4:$EU$4&amp;'Feat-Func-Development'!$AF$5:$EU$5='aggregated FIP Data Prog4'!$A50&amp;'aggregated FIP Data Prog4'!$V$1),'Feat-Func-Development'!$AF$80:$EU$80)</f>
        <v>0</v>
      </c>
    </row>
    <row r="51" spans="1:29">
      <c r="A51" s="43">
        <f t="shared" si="9"/>
        <v>1430</v>
      </c>
      <c r="B51" s="53" t="str">
        <f>IF(C51="","",HLOOKUP(C51,'Configuration | Scaling'!$E$13:$Y$23,6,FALSE))</f>
        <v/>
      </c>
      <c r="C51" s="29" t="str">
        <f>IF(COUNTIF(C$4:C50,LOOKUP(A51,'Configuration | Scaling'!$E$18:$Y$18,_GPDS__List))=0,LOOKUP(A51,'Configuration | Scaling'!$E$18:$Y$18,_GPDS__List),"")</f>
        <v/>
      </c>
      <c r="D51" s="54"/>
      <c r="E51" s="45">
        <f t="shared" si="0"/>
        <v>1429</v>
      </c>
      <c r="F51" s="55">
        <f t="shared" si="1"/>
        <v>1</v>
      </c>
      <c r="G51" s="55">
        <f t="shared" si="2"/>
        <v>0</v>
      </c>
      <c r="H51" s="55">
        <f t="shared" si="3"/>
        <v>1</v>
      </c>
      <c r="I51" s="55">
        <f t="shared" si="4"/>
        <v>1</v>
      </c>
      <c r="J51" s="55">
        <f t="shared" si="5"/>
        <v>1</v>
      </c>
      <c r="K51" s="55">
        <f t="shared" si="6"/>
        <v>1</v>
      </c>
      <c r="L51" s="55">
        <f t="shared" si="7"/>
        <v>1</v>
      </c>
      <c r="M51" s="56">
        <f t="shared" si="8"/>
        <v>0</v>
      </c>
      <c r="N51" s="48">
        <f>LOOKUP(2,1/('Feat-Func-Development'!$AF$4:$EU$4&amp;'Feat-Func-Development'!$AF$5:$EU$5='aggregated FIP Data Prog4'!$A51&amp;'aggregated FIP Data Prog4'!$N$1),'Feat-Func-Development'!$AF$73:$EU$73)</f>
        <v>0</v>
      </c>
      <c r="O51" s="48">
        <f>LOOKUP(2,1/('Feat-Func-Development'!$AF$4:$EU$4&amp;'Feat-Func-Development'!$AF$5:$EU$5='aggregated FIP Data Prog4'!$A51&amp;'aggregated FIP Data Prog4'!$N$1),'Feat-Func-Development'!$AF$74:$EU$74)</f>
        <v>0</v>
      </c>
      <c r="P51" s="48">
        <f>LOOKUP(2,1/('Feat-Func-Development'!$AF$4:$EU$4&amp;'Feat-Func-Development'!$AF$5:$EU$5='aggregated FIP Data Prog4'!$A51&amp;'aggregated FIP Data Prog4'!$N$1),'Feat-Func-Development'!$AF$75:$EU$75)</f>
        <v>0</v>
      </c>
      <c r="Q51" s="48">
        <f>LOOKUP(2,1/('Feat-Func-Development'!$AF$4:$EU$4&amp;'Feat-Func-Development'!$AF$5:$EU$5='aggregated FIP Data Prog4'!$A51&amp;'aggregated FIP Data Prog4'!$N$1),'Feat-Func-Development'!$AF$76:$EU$76)</f>
        <v>0</v>
      </c>
      <c r="R51" s="48">
        <f>LOOKUP(2,1/('Feat-Func-Development'!$AF$4:$EU$4&amp;'Feat-Func-Development'!$AF$5:$EU$5='aggregated FIP Data Prog4'!$A51&amp;'aggregated FIP Data Prog4'!$N$1),'Feat-Func-Development'!$AF$77:$EU$77)</f>
        <v>0</v>
      </c>
      <c r="S51" s="48">
        <f>LOOKUP(2,1/('Feat-Func-Development'!$AF$4:$EU$4&amp;'Feat-Func-Development'!$AF$5:$EU$5='aggregated FIP Data Prog4'!$A51&amp;'aggregated FIP Data Prog4'!$N$1),'Feat-Func-Development'!$AF$78:$EU$78)</f>
        <v>0</v>
      </c>
      <c r="T51" s="48">
        <f>LOOKUP(2,1/('Feat-Func-Development'!$AF$4:$EU$4&amp;'Feat-Func-Development'!$AF$5:$EU$5='aggregated FIP Data Prog4'!$A51&amp;'aggregated FIP Data Prog4'!$N$1),'Feat-Func-Development'!$AF$79:$EU$79)</f>
        <v>1</v>
      </c>
      <c r="U51" s="48">
        <f>LOOKUP(2,1/('Feat-Func-Development'!$AF$4:$EU$4&amp;'Feat-Func-Development'!$AF$5:$EU$5='aggregated FIP Data Prog4'!$A51&amp;'aggregated FIP Data Prog4'!$N$1),'Feat-Func-Development'!$AF$80:$EU$80)</f>
        <v>3</v>
      </c>
      <c r="V51" s="29">
        <f>LOOKUP(2,1/('Feat-Func-Development'!$AF$4:$EU$4&amp;'Feat-Func-Development'!$AF$5:$EU$5='aggregated FIP Data Prog4'!$A51&amp;'aggregated FIP Data Prog4'!$V$1),'Feat-Func-Development'!$AF$73:$EU$73)</f>
        <v>0</v>
      </c>
      <c r="W51" s="29">
        <f>LOOKUP(2,1/('Feat-Func-Development'!$AF$4:$EU$4&amp;'Feat-Func-Development'!$AF$5:$EU$5='aggregated FIP Data Prog4'!$A51&amp;'aggregated FIP Data Prog4'!$V$1),'Feat-Func-Development'!$AF$74:$EU$74)</f>
        <v>0</v>
      </c>
      <c r="X51" s="29">
        <f>LOOKUP(2,1/('Feat-Func-Development'!$AF$4:$EU$4&amp;'Feat-Func-Development'!$AF$5:$EU$5='aggregated FIP Data Prog4'!$A51&amp;'aggregated FIP Data Prog4'!$V$1),'Feat-Func-Development'!$AF$75:$EU$75)</f>
        <v>0</v>
      </c>
      <c r="Y51" s="29">
        <f>LOOKUP(2,1/('Feat-Func-Development'!$AF$4:$EU$4&amp;'Feat-Func-Development'!$AF$5:$EU$5='aggregated FIP Data Prog4'!$A51&amp;'aggregated FIP Data Prog4'!$V$1),'Feat-Func-Development'!$AF$76:$EU$76)</f>
        <v>0</v>
      </c>
      <c r="Z51" s="29">
        <f>LOOKUP(2,1/('Feat-Func-Development'!$AF$4:$EU$4&amp;'Feat-Func-Development'!$AF$5:$EU$5='aggregated FIP Data Prog4'!$A51&amp;'aggregated FIP Data Prog4'!$V$1),'Feat-Func-Development'!$AF$77:$EU$77)</f>
        <v>4</v>
      </c>
      <c r="AA51" s="29">
        <f>LOOKUP(2,1/('Feat-Func-Development'!$AF$4:$EU$4&amp;'Feat-Func-Development'!$AF$5:$EU$5='aggregated FIP Data Prog4'!$A51&amp;'aggregated FIP Data Prog4'!$V$1),'Feat-Func-Development'!$AF$78:$EU$78)</f>
        <v>0</v>
      </c>
      <c r="AB51" s="29">
        <f>LOOKUP(2,1/('Feat-Func-Development'!$AF$4:$EU$4&amp;'Feat-Func-Development'!$AF$5:$EU$5='aggregated FIP Data Prog4'!$A51&amp;'aggregated FIP Data Prog4'!$V$1),'Feat-Func-Development'!$AF$79:$EU$79)</f>
        <v>0</v>
      </c>
      <c r="AC51" s="29">
        <f>LOOKUP(2,1/('Feat-Func-Development'!$AF$4:$EU$4&amp;'Feat-Func-Development'!$AF$5:$EU$5='aggregated FIP Data Prog4'!$A51&amp;'aggregated FIP Data Prog4'!$V$1),'Feat-Func-Development'!$AF$80:$EU$80)</f>
        <v>0</v>
      </c>
    </row>
    <row r="52" spans="1:29">
      <c r="A52" s="43">
        <f t="shared" si="9"/>
        <v>1461</v>
      </c>
      <c r="B52" s="53" t="str">
        <f>IF(C52="","",HLOOKUP(C52,'Configuration | Scaling'!$E$13:$Y$23,6,FALSE))</f>
        <v/>
      </c>
      <c r="C52" s="29" t="str">
        <f>IF(COUNTIF(C$4:C51,LOOKUP(A52,'Configuration | Scaling'!$E$18:$Y$18,_GPDS__List))=0,LOOKUP(A52,'Configuration | Scaling'!$E$18:$Y$18,_GPDS__List),"")</f>
        <v/>
      </c>
      <c r="D52" s="54"/>
      <c r="E52" s="45">
        <f t="shared" si="0"/>
        <v>1460</v>
      </c>
      <c r="F52" s="55">
        <f t="shared" si="1"/>
        <v>1</v>
      </c>
      <c r="G52" s="55">
        <f t="shared" si="2"/>
        <v>0</v>
      </c>
      <c r="H52" s="55">
        <f t="shared" si="3"/>
        <v>1</v>
      </c>
      <c r="I52" s="55">
        <f t="shared" si="4"/>
        <v>1</v>
      </c>
      <c r="J52" s="55">
        <f t="shared" si="5"/>
        <v>1</v>
      </c>
      <c r="K52" s="55">
        <f t="shared" si="6"/>
        <v>1</v>
      </c>
      <c r="L52" s="55">
        <f t="shared" si="7"/>
        <v>1</v>
      </c>
      <c r="M52" s="56">
        <f t="shared" si="8"/>
        <v>0</v>
      </c>
      <c r="N52" s="48">
        <f>LOOKUP(2,1/('Feat-Func-Development'!$AF$4:$EU$4&amp;'Feat-Func-Development'!$AF$5:$EU$5='aggregated FIP Data Prog4'!$A52&amp;'aggregated FIP Data Prog4'!$N$1),'Feat-Func-Development'!$AF$73:$EU$73)</f>
        <v>0</v>
      </c>
      <c r="O52" s="48">
        <f>LOOKUP(2,1/('Feat-Func-Development'!$AF$4:$EU$4&amp;'Feat-Func-Development'!$AF$5:$EU$5='aggregated FIP Data Prog4'!$A52&amp;'aggregated FIP Data Prog4'!$N$1),'Feat-Func-Development'!$AF$74:$EU$74)</f>
        <v>0</v>
      </c>
      <c r="P52" s="48">
        <f>LOOKUP(2,1/('Feat-Func-Development'!$AF$4:$EU$4&amp;'Feat-Func-Development'!$AF$5:$EU$5='aggregated FIP Data Prog4'!$A52&amp;'aggregated FIP Data Prog4'!$N$1),'Feat-Func-Development'!$AF$75:$EU$75)</f>
        <v>0</v>
      </c>
      <c r="Q52" s="48">
        <f>LOOKUP(2,1/('Feat-Func-Development'!$AF$4:$EU$4&amp;'Feat-Func-Development'!$AF$5:$EU$5='aggregated FIP Data Prog4'!$A52&amp;'aggregated FIP Data Prog4'!$N$1),'Feat-Func-Development'!$AF$76:$EU$76)</f>
        <v>0</v>
      </c>
      <c r="R52" s="48">
        <f>LOOKUP(2,1/('Feat-Func-Development'!$AF$4:$EU$4&amp;'Feat-Func-Development'!$AF$5:$EU$5='aggregated FIP Data Prog4'!$A52&amp;'aggregated FIP Data Prog4'!$N$1),'Feat-Func-Development'!$AF$77:$EU$77)</f>
        <v>0</v>
      </c>
      <c r="S52" s="48">
        <f>LOOKUP(2,1/('Feat-Func-Development'!$AF$4:$EU$4&amp;'Feat-Func-Development'!$AF$5:$EU$5='aggregated FIP Data Prog4'!$A52&amp;'aggregated FIP Data Prog4'!$N$1),'Feat-Func-Development'!$AF$78:$EU$78)</f>
        <v>0</v>
      </c>
      <c r="T52" s="48">
        <f>LOOKUP(2,1/('Feat-Func-Development'!$AF$4:$EU$4&amp;'Feat-Func-Development'!$AF$5:$EU$5='aggregated FIP Data Prog4'!$A52&amp;'aggregated FIP Data Prog4'!$N$1),'Feat-Func-Development'!$AF$79:$EU$79)</f>
        <v>1</v>
      </c>
      <c r="U52" s="48">
        <f>LOOKUP(2,1/('Feat-Func-Development'!$AF$4:$EU$4&amp;'Feat-Func-Development'!$AF$5:$EU$5='aggregated FIP Data Prog4'!$A52&amp;'aggregated FIP Data Prog4'!$N$1),'Feat-Func-Development'!$AF$80:$EU$80)</f>
        <v>3</v>
      </c>
      <c r="V52" s="29">
        <f>LOOKUP(2,1/('Feat-Func-Development'!$AF$4:$EU$4&amp;'Feat-Func-Development'!$AF$5:$EU$5='aggregated FIP Data Prog4'!$A52&amp;'aggregated FIP Data Prog4'!$V$1),'Feat-Func-Development'!$AF$73:$EU$73)</f>
        <v>0</v>
      </c>
      <c r="W52" s="29">
        <f>LOOKUP(2,1/('Feat-Func-Development'!$AF$4:$EU$4&amp;'Feat-Func-Development'!$AF$5:$EU$5='aggregated FIP Data Prog4'!$A52&amp;'aggregated FIP Data Prog4'!$V$1),'Feat-Func-Development'!$AF$74:$EU$74)</f>
        <v>0</v>
      </c>
      <c r="X52" s="29">
        <f>LOOKUP(2,1/('Feat-Func-Development'!$AF$4:$EU$4&amp;'Feat-Func-Development'!$AF$5:$EU$5='aggregated FIP Data Prog4'!$A52&amp;'aggregated FIP Data Prog4'!$V$1),'Feat-Func-Development'!$AF$75:$EU$75)</f>
        <v>0</v>
      </c>
      <c r="Y52" s="29">
        <f>LOOKUP(2,1/('Feat-Func-Development'!$AF$4:$EU$4&amp;'Feat-Func-Development'!$AF$5:$EU$5='aggregated FIP Data Prog4'!$A52&amp;'aggregated FIP Data Prog4'!$V$1),'Feat-Func-Development'!$AF$76:$EU$76)</f>
        <v>0</v>
      </c>
      <c r="Z52" s="29">
        <f>LOOKUP(2,1/('Feat-Func-Development'!$AF$4:$EU$4&amp;'Feat-Func-Development'!$AF$5:$EU$5='aggregated FIP Data Prog4'!$A52&amp;'aggregated FIP Data Prog4'!$V$1),'Feat-Func-Development'!$AF$77:$EU$77)</f>
        <v>4</v>
      </c>
      <c r="AA52" s="29">
        <f>LOOKUP(2,1/('Feat-Func-Development'!$AF$4:$EU$4&amp;'Feat-Func-Development'!$AF$5:$EU$5='aggregated FIP Data Prog4'!$A52&amp;'aggregated FIP Data Prog4'!$V$1),'Feat-Func-Development'!$AF$78:$EU$78)</f>
        <v>0</v>
      </c>
      <c r="AB52" s="29">
        <f>LOOKUP(2,1/('Feat-Func-Development'!$AF$4:$EU$4&amp;'Feat-Func-Development'!$AF$5:$EU$5='aggregated FIP Data Prog4'!$A52&amp;'aggregated FIP Data Prog4'!$V$1),'Feat-Func-Development'!$AF$79:$EU$79)</f>
        <v>0</v>
      </c>
      <c r="AC52" s="29">
        <f>LOOKUP(2,1/('Feat-Func-Development'!$AF$4:$EU$4&amp;'Feat-Func-Development'!$AF$5:$EU$5='aggregated FIP Data Prog4'!$A52&amp;'aggregated FIP Data Prog4'!$V$1),'Feat-Func-Development'!$AF$80:$EU$80)</f>
        <v>0</v>
      </c>
    </row>
    <row r="53" spans="1:29">
      <c r="A53" s="43">
        <f t="shared" si="9"/>
        <v>1492</v>
      </c>
      <c r="B53" s="53" t="str">
        <f>IF(C53="","",HLOOKUP(C53,'Configuration | Scaling'!$E$13:$Y$23,6,FALSE))</f>
        <v/>
      </c>
      <c r="C53" s="29" t="str">
        <f>IF(COUNTIF(C$4:C52,LOOKUP(A53,'Configuration | Scaling'!$E$18:$Y$18,_GPDS__List))=0,LOOKUP(A53,'Configuration | Scaling'!$E$18:$Y$18,_GPDS__List),"")</f>
        <v/>
      </c>
      <c r="D53" s="54"/>
      <c r="E53" s="45">
        <f t="shared" si="0"/>
        <v>1491</v>
      </c>
      <c r="F53" s="55">
        <f t="shared" si="1"/>
        <v>1</v>
      </c>
      <c r="G53" s="55">
        <f t="shared" si="2"/>
        <v>0</v>
      </c>
      <c r="H53" s="55">
        <f t="shared" si="3"/>
        <v>1</v>
      </c>
      <c r="I53" s="55">
        <f t="shared" si="4"/>
        <v>1</v>
      </c>
      <c r="J53" s="55">
        <f t="shared" si="5"/>
        <v>1</v>
      </c>
      <c r="K53" s="55">
        <f t="shared" si="6"/>
        <v>1</v>
      </c>
      <c r="L53" s="55">
        <f t="shared" si="7"/>
        <v>1</v>
      </c>
      <c r="M53" s="56">
        <f t="shared" si="8"/>
        <v>0</v>
      </c>
      <c r="N53" s="48">
        <f>LOOKUP(2,1/('Feat-Func-Development'!$AF$4:$EU$4&amp;'Feat-Func-Development'!$AF$5:$EU$5='aggregated FIP Data Prog4'!$A53&amp;'aggregated FIP Data Prog4'!$N$1),'Feat-Func-Development'!$AF$73:$EU$73)</f>
        <v>0</v>
      </c>
      <c r="O53" s="48">
        <f>LOOKUP(2,1/('Feat-Func-Development'!$AF$4:$EU$4&amp;'Feat-Func-Development'!$AF$5:$EU$5='aggregated FIP Data Prog4'!$A53&amp;'aggregated FIP Data Prog4'!$N$1),'Feat-Func-Development'!$AF$74:$EU$74)</f>
        <v>0</v>
      </c>
      <c r="P53" s="48">
        <f>LOOKUP(2,1/('Feat-Func-Development'!$AF$4:$EU$4&amp;'Feat-Func-Development'!$AF$5:$EU$5='aggregated FIP Data Prog4'!$A53&amp;'aggregated FIP Data Prog4'!$N$1),'Feat-Func-Development'!$AF$75:$EU$75)</f>
        <v>0</v>
      </c>
      <c r="Q53" s="48">
        <f>LOOKUP(2,1/('Feat-Func-Development'!$AF$4:$EU$4&amp;'Feat-Func-Development'!$AF$5:$EU$5='aggregated FIP Data Prog4'!$A53&amp;'aggregated FIP Data Prog4'!$N$1),'Feat-Func-Development'!$AF$76:$EU$76)</f>
        <v>0</v>
      </c>
      <c r="R53" s="48">
        <f>LOOKUP(2,1/('Feat-Func-Development'!$AF$4:$EU$4&amp;'Feat-Func-Development'!$AF$5:$EU$5='aggregated FIP Data Prog4'!$A53&amp;'aggregated FIP Data Prog4'!$N$1),'Feat-Func-Development'!$AF$77:$EU$77)</f>
        <v>0</v>
      </c>
      <c r="S53" s="48">
        <f>LOOKUP(2,1/('Feat-Func-Development'!$AF$4:$EU$4&amp;'Feat-Func-Development'!$AF$5:$EU$5='aggregated FIP Data Prog4'!$A53&amp;'aggregated FIP Data Prog4'!$N$1),'Feat-Func-Development'!$AF$78:$EU$78)</f>
        <v>0</v>
      </c>
      <c r="T53" s="48">
        <f>LOOKUP(2,1/('Feat-Func-Development'!$AF$4:$EU$4&amp;'Feat-Func-Development'!$AF$5:$EU$5='aggregated FIP Data Prog4'!$A53&amp;'aggregated FIP Data Prog4'!$N$1),'Feat-Func-Development'!$AF$79:$EU$79)</f>
        <v>1</v>
      </c>
      <c r="U53" s="48">
        <f>LOOKUP(2,1/('Feat-Func-Development'!$AF$4:$EU$4&amp;'Feat-Func-Development'!$AF$5:$EU$5='aggregated FIP Data Prog4'!$A53&amp;'aggregated FIP Data Prog4'!$N$1),'Feat-Func-Development'!$AF$80:$EU$80)</f>
        <v>3</v>
      </c>
      <c r="V53" s="29">
        <f>LOOKUP(2,1/('Feat-Func-Development'!$AF$4:$EU$4&amp;'Feat-Func-Development'!$AF$5:$EU$5='aggregated FIP Data Prog4'!$A53&amp;'aggregated FIP Data Prog4'!$V$1),'Feat-Func-Development'!$AF$73:$EU$73)</f>
        <v>0</v>
      </c>
      <c r="W53" s="29">
        <f>LOOKUP(2,1/('Feat-Func-Development'!$AF$4:$EU$4&amp;'Feat-Func-Development'!$AF$5:$EU$5='aggregated FIP Data Prog4'!$A53&amp;'aggregated FIP Data Prog4'!$V$1),'Feat-Func-Development'!$AF$74:$EU$74)</f>
        <v>0</v>
      </c>
      <c r="X53" s="29">
        <f>LOOKUP(2,1/('Feat-Func-Development'!$AF$4:$EU$4&amp;'Feat-Func-Development'!$AF$5:$EU$5='aggregated FIP Data Prog4'!$A53&amp;'aggregated FIP Data Prog4'!$V$1),'Feat-Func-Development'!$AF$75:$EU$75)</f>
        <v>0</v>
      </c>
      <c r="Y53" s="29">
        <f>LOOKUP(2,1/('Feat-Func-Development'!$AF$4:$EU$4&amp;'Feat-Func-Development'!$AF$5:$EU$5='aggregated FIP Data Prog4'!$A53&amp;'aggregated FIP Data Prog4'!$V$1),'Feat-Func-Development'!$AF$76:$EU$76)</f>
        <v>0</v>
      </c>
      <c r="Z53" s="29">
        <f>LOOKUP(2,1/('Feat-Func-Development'!$AF$4:$EU$4&amp;'Feat-Func-Development'!$AF$5:$EU$5='aggregated FIP Data Prog4'!$A53&amp;'aggregated FIP Data Prog4'!$V$1),'Feat-Func-Development'!$AF$77:$EU$77)</f>
        <v>4</v>
      </c>
      <c r="AA53" s="29">
        <f>LOOKUP(2,1/('Feat-Func-Development'!$AF$4:$EU$4&amp;'Feat-Func-Development'!$AF$5:$EU$5='aggregated FIP Data Prog4'!$A53&amp;'aggregated FIP Data Prog4'!$V$1),'Feat-Func-Development'!$AF$78:$EU$78)</f>
        <v>0</v>
      </c>
      <c r="AB53" s="29">
        <f>LOOKUP(2,1/('Feat-Func-Development'!$AF$4:$EU$4&amp;'Feat-Func-Development'!$AF$5:$EU$5='aggregated FIP Data Prog4'!$A53&amp;'aggregated FIP Data Prog4'!$V$1),'Feat-Func-Development'!$AF$79:$EU$79)</f>
        <v>0</v>
      </c>
      <c r="AC53" s="29">
        <f>LOOKUP(2,1/('Feat-Func-Development'!$AF$4:$EU$4&amp;'Feat-Func-Development'!$AF$5:$EU$5='aggregated FIP Data Prog4'!$A53&amp;'aggregated FIP Data Prog4'!$V$1),'Feat-Func-Development'!$AF$80:$EU$80)</f>
        <v>0</v>
      </c>
    </row>
    <row r="54" spans="1:29">
      <c r="A54" s="43">
        <f t="shared" si="9"/>
        <v>1521</v>
      </c>
      <c r="B54" s="53" t="str">
        <f>IF(C54="","",HLOOKUP(C54,'Configuration | Scaling'!$E$13:$Y$23,6,FALSE))</f>
        <v/>
      </c>
      <c r="C54" s="29" t="str">
        <f>IF(COUNTIF(C$4:C53,LOOKUP(A54,'Configuration | Scaling'!$E$18:$Y$18,_GPDS__List))=0,LOOKUP(A54,'Configuration | Scaling'!$E$18:$Y$18,_GPDS__List),"")</f>
        <v/>
      </c>
      <c r="D54" s="54"/>
      <c r="E54" s="45">
        <f t="shared" si="0"/>
        <v>1520</v>
      </c>
      <c r="F54" s="55">
        <f t="shared" si="1"/>
        <v>1</v>
      </c>
      <c r="G54" s="55">
        <f t="shared" si="2"/>
        <v>0</v>
      </c>
      <c r="H54" s="55">
        <f t="shared" si="3"/>
        <v>1</v>
      </c>
      <c r="I54" s="55">
        <f t="shared" si="4"/>
        <v>1</v>
      </c>
      <c r="J54" s="55">
        <f t="shared" si="5"/>
        <v>1</v>
      </c>
      <c r="K54" s="55">
        <f t="shared" si="6"/>
        <v>1</v>
      </c>
      <c r="L54" s="55">
        <f t="shared" si="7"/>
        <v>1</v>
      </c>
      <c r="M54" s="56">
        <f t="shared" si="8"/>
        <v>0</v>
      </c>
      <c r="N54" s="48">
        <f>LOOKUP(2,1/('Feat-Func-Development'!$AF$4:$EU$4&amp;'Feat-Func-Development'!$AF$5:$EU$5='aggregated FIP Data Prog4'!$A54&amp;'aggregated FIP Data Prog4'!$N$1),'Feat-Func-Development'!$AF$73:$EU$73)</f>
        <v>0</v>
      </c>
      <c r="O54" s="48">
        <f>LOOKUP(2,1/('Feat-Func-Development'!$AF$4:$EU$4&amp;'Feat-Func-Development'!$AF$5:$EU$5='aggregated FIP Data Prog4'!$A54&amp;'aggregated FIP Data Prog4'!$N$1),'Feat-Func-Development'!$AF$74:$EU$74)</f>
        <v>0</v>
      </c>
      <c r="P54" s="48">
        <f>LOOKUP(2,1/('Feat-Func-Development'!$AF$4:$EU$4&amp;'Feat-Func-Development'!$AF$5:$EU$5='aggregated FIP Data Prog4'!$A54&amp;'aggregated FIP Data Prog4'!$N$1),'Feat-Func-Development'!$AF$75:$EU$75)</f>
        <v>0</v>
      </c>
      <c r="Q54" s="48">
        <f>LOOKUP(2,1/('Feat-Func-Development'!$AF$4:$EU$4&amp;'Feat-Func-Development'!$AF$5:$EU$5='aggregated FIP Data Prog4'!$A54&amp;'aggregated FIP Data Prog4'!$N$1),'Feat-Func-Development'!$AF$76:$EU$76)</f>
        <v>0</v>
      </c>
      <c r="R54" s="48">
        <f>LOOKUP(2,1/('Feat-Func-Development'!$AF$4:$EU$4&amp;'Feat-Func-Development'!$AF$5:$EU$5='aggregated FIP Data Prog4'!$A54&amp;'aggregated FIP Data Prog4'!$N$1),'Feat-Func-Development'!$AF$77:$EU$77)</f>
        <v>0</v>
      </c>
      <c r="S54" s="48">
        <f>LOOKUP(2,1/('Feat-Func-Development'!$AF$4:$EU$4&amp;'Feat-Func-Development'!$AF$5:$EU$5='aggregated FIP Data Prog4'!$A54&amp;'aggregated FIP Data Prog4'!$N$1),'Feat-Func-Development'!$AF$78:$EU$78)</f>
        <v>0</v>
      </c>
      <c r="T54" s="48">
        <f>LOOKUP(2,1/('Feat-Func-Development'!$AF$4:$EU$4&amp;'Feat-Func-Development'!$AF$5:$EU$5='aggregated FIP Data Prog4'!$A54&amp;'aggregated FIP Data Prog4'!$N$1),'Feat-Func-Development'!$AF$79:$EU$79)</f>
        <v>1</v>
      </c>
      <c r="U54" s="48">
        <f>LOOKUP(2,1/('Feat-Func-Development'!$AF$4:$EU$4&amp;'Feat-Func-Development'!$AF$5:$EU$5='aggregated FIP Data Prog4'!$A54&amp;'aggregated FIP Data Prog4'!$N$1),'Feat-Func-Development'!$AF$80:$EU$80)</f>
        <v>3</v>
      </c>
      <c r="V54" s="29">
        <f>LOOKUP(2,1/('Feat-Func-Development'!$AF$4:$EU$4&amp;'Feat-Func-Development'!$AF$5:$EU$5='aggregated FIP Data Prog4'!$A54&amp;'aggregated FIP Data Prog4'!$V$1),'Feat-Func-Development'!$AF$73:$EU$73)</f>
        <v>0</v>
      </c>
      <c r="W54" s="29">
        <f>LOOKUP(2,1/('Feat-Func-Development'!$AF$4:$EU$4&amp;'Feat-Func-Development'!$AF$5:$EU$5='aggregated FIP Data Prog4'!$A54&amp;'aggregated FIP Data Prog4'!$V$1),'Feat-Func-Development'!$AF$74:$EU$74)</f>
        <v>0</v>
      </c>
      <c r="X54" s="29">
        <f>LOOKUP(2,1/('Feat-Func-Development'!$AF$4:$EU$4&amp;'Feat-Func-Development'!$AF$5:$EU$5='aggregated FIP Data Prog4'!$A54&amp;'aggregated FIP Data Prog4'!$V$1),'Feat-Func-Development'!$AF$75:$EU$75)</f>
        <v>0</v>
      </c>
      <c r="Y54" s="29">
        <f>LOOKUP(2,1/('Feat-Func-Development'!$AF$4:$EU$4&amp;'Feat-Func-Development'!$AF$5:$EU$5='aggregated FIP Data Prog4'!$A54&amp;'aggregated FIP Data Prog4'!$V$1),'Feat-Func-Development'!$AF$76:$EU$76)</f>
        <v>0</v>
      </c>
      <c r="Z54" s="29">
        <f>LOOKUP(2,1/('Feat-Func-Development'!$AF$4:$EU$4&amp;'Feat-Func-Development'!$AF$5:$EU$5='aggregated FIP Data Prog4'!$A54&amp;'aggregated FIP Data Prog4'!$V$1),'Feat-Func-Development'!$AF$77:$EU$77)</f>
        <v>4</v>
      </c>
      <c r="AA54" s="29">
        <f>LOOKUP(2,1/('Feat-Func-Development'!$AF$4:$EU$4&amp;'Feat-Func-Development'!$AF$5:$EU$5='aggregated FIP Data Prog4'!$A54&amp;'aggregated FIP Data Prog4'!$V$1),'Feat-Func-Development'!$AF$78:$EU$78)</f>
        <v>0</v>
      </c>
      <c r="AB54" s="29">
        <f>LOOKUP(2,1/('Feat-Func-Development'!$AF$4:$EU$4&amp;'Feat-Func-Development'!$AF$5:$EU$5='aggregated FIP Data Prog4'!$A54&amp;'aggregated FIP Data Prog4'!$V$1),'Feat-Func-Development'!$AF$79:$EU$79)</f>
        <v>0</v>
      </c>
      <c r="AC54" s="29">
        <f>LOOKUP(2,1/('Feat-Func-Development'!$AF$4:$EU$4&amp;'Feat-Func-Development'!$AF$5:$EU$5='aggregated FIP Data Prog4'!$A54&amp;'aggregated FIP Data Prog4'!$V$1),'Feat-Func-Development'!$AF$80:$EU$80)</f>
        <v>0</v>
      </c>
    </row>
    <row r="55" spans="1:29">
      <c r="A55" s="43">
        <f t="shared" si="9"/>
        <v>1552</v>
      </c>
      <c r="B55" s="53" t="str">
        <f>IF(C55="","",HLOOKUP(C55,'Configuration | Scaling'!$E$13:$Y$23,6,FALSE))</f>
        <v/>
      </c>
      <c r="C55" s="29" t="str">
        <f>IF(COUNTIF(C$4:C54,LOOKUP(A55,'Configuration | Scaling'!$E$18:$Y$18,_GPDS__List))=0,LOOKUP(A55,'Configuration | Scaling'!$E$18:$Y$18,_GPDS__List),"")</f>
        <v/>
      </c>
      <c r="D55" s="54"/>
      <c r="E55" s="45">
        <f t="shared" si="0"/>
        <v>1551</v>
      </c>
      <c r="F55" s="55">
        <f t="shared" si="1"/>
        <v>1</v>
      </c>
      <c r="G55" s="55">
        <f t="shared" si="2"/>
        <v>0</v>
      </c>
      <c r="H55" s="55">
        <f t="shared" si="3"/>
        <v>1</v>
      </c>
      <c r="I55" s="55">
        <f t="shared" si="4"/>
        <v>1</v>
      </c>
      <c r="J55" s="55">
        <f t="shared" si="5"/>
        <v>1</v>
      </c>
      <c r="K55" s="55">
        <f t="shared" si="6"/>
        <v>1</v>
      </c>
      <c r="L55" s="55">
        <f t="shared" si="7"/>
        <v>1</v>
      </c>
      <c r="M55" s="56">
        <f t="shared" si="8"/>
        <v>0</v>
      </c>
      <c r="N55" s="48">
        <f>LOOKUP(2,1/('Feat-Func-Development'!$AF$4:$EU$4&amp;'Feat-Func-Development'!$AF$5:$EU$5='aggregated FIP Data Prog4'!$A55&amp;'aggregated FIP Data Prog4'!$N$1),'Feat-Func-Development'!$AF$73:$EU$73)</f>
        <v>0</v>
      </c>
      <c r="O55" s="48">
        <f>LOOKUP(2,1/('Feat-Func-Development'!$AF$4:$EU$4&amp;'Feat-Func-Development'!$AF$5:$EU$5='aggregated FIP Data Prog4'!$A55&amp;'aggregated FIP Data Prog4'!$N$1),'Feat-Func-Development'!$AF$74:$EU$74)</f>
        <v>0</v>
      </c>
      <c r="P55" s="48">
        <f>LOOKUP(2,1/('Feat-Func-Development'!$AF$4:$EU$4&amp;'Feat-Func-Development'!$AF$5:$EU$5='aggregated FIP Data Prog4'!$A55&amp;'aggregated FIP Data Prog4'!$N$1),'Feat-Func-Development'!$AF$75:$EU$75)</f>
        <v>0</v>
      </c>
      <c r="Q55" s="48">
        <f>LOOKUP(2,1/('Feat-Func-Development'!$AF$4:$EU$4&amp;'Feat-Func-Development'!$AF$5:$EU$5='aggregated FIP Data Prog4'!$A55&amp;'aggregated FIP Data Prog4'!$N$1),'Feat-Func-Development'!$AF$76:$EU$76)</f>
        <v>0</v>
      </c>
      <c r="R55" s="48">
        <f>LOOKUP(2,1/('Feat-Func-Development'!$AF$4:$EU$4&amp;'Feat-Func-Development'!$AF$5:$EU$5='aggregated FIP Data Prog4'!$A55&amp;'aggregated FIP Data Prog4'!$N$1),'Feat-Func-Development'!$AF$77:$EU$77)</f>
        <v>0</v>
      </c>
      <c r="S55" s="48">
        <f>LOOKUP(2,1/('Feat-Func-Development'!$AF$4:$EU$4&amp;'Feat-Func-Development'!$AF$5:$EU$5='aggregated FIP Data Prog4'!$A55&amp;'aggregated FIP Data Prog4'!$N$1),'Feat-Func-Development'!$AF$78:$EU$78)</f>
        <v>0</v>
      </c>
      <c r="T55" s="48">
        <f>LOOKUP(2,1/('Feat-Func-Development'!$AF$4:$EU$4&amp;'Feat-Func-Development'!$AF$5:$EU$5='aggregated FIP Data Prog4'!$A55&amp;'aggregated FIP Data Prog4'!$N$1),'Feat-Func-Development'!$AF$79:$EU$79)</f>
        <v>1</v>
      </c>
      <c r="U55" s="48">
        <f>LOOKUP(2,1/('Feat-Func-Development'!$AF$4:$EU$4&amp;'Feat-Func-Development'!$AF$5:$EU$5='aggregated FIP Data Prog4'!$A55&amp;'aggregated FIP Data Prog4'!$N$1),'Feat-Func-Development'!$AF$80:$EU$80)</f>
        <v>3</v>
      </c>
      <c r="V55" s="29">
        <f>LOOKUP(2,1/('Feat-Func-Development'!$AF$4:$EU$4&amp;'Feat-Func-Development'!$AF$5:$EU$5='aggregated FIP Data Prog4'!$A55&amp;'aggregated FIP Data Prog4'!$V$1),'Feat-Func-Development'!$AF$73:$EU$73)</f>
        <v>0</v>
      </c>
      <c r="W55" s="29">
        <f>LOOKUP(2,1/('Feat-Func-Development'!$AF$4:$EU$4&amp;'Feat-Func-Development'!$AF$5:$EU$5='aggregated FIP Data Prog4'!$A55&amp;'aggregated FIP Data Prog4'!$V$1),'Feat-Func-Development'!$AF$74:$EU$74)</f>
        <v>0</v>
      </c>
      <c r="X55" s="29">
        <f>LOOKUP(2,1/('Feat-Func-Development'!$AF$4:$EU$4&amp;'Feat-Func-Development'!$AF$5:$EU$5='aggregated FIP Data Prog4'!$A55&amp;'aggregated FIP Data Prog4'!$V$1),'Feat-Func-Development'!$AF$75:$EU$75)</f>
        <v>0</v>
      </c>
      <c r="Y55" s="29">
        <f>LOOKUP(2,1/('Feat-Func-Development'!$AF$4:$EU$4&amp;'Feat-Func-Development'!$AF$5:$EU$5='aggregated FIP Data Prog4'!$A55&amp;'aggregated FIP Data Prog4'!$V$1),'Feat-Func-Development'!$AF$76:$EU$76)</f>
        <v>0</v>
      </c>
      <c r="Z55" s="29">
        <f>LOOKUP(2,1/('Feat-Func-Development'!$AF$4:$EU$4&amp;'Feat-Func-Development'!$AF$5:$EU$5='aggregated FIP Data Prog4'!$A55&amp;'aggregated FIP Data Prog4'!$V$1),'Feat-Func-Development'!$AF$77:$EU$77)</f>
        <v>4</v>
      </c>
      <c r="AA55" s="29">
        <f>LOOKUP(2,1/('Feat-Func-Development'!$AF$4:$EU$4&amp;'Feat-Func-Development'!$AF$5:$EU$5='aggregated FIP Data Prog4'!$A55&amp;'aggregated FIP Data Prog4'!$V$1),'Feat-Func-Development'!$AF$78:$EU$78)</f>
        <v>0</v>
      </c>
      <c r="AB55" s="29">
        <f>LOOKUP(2,1/('Feat-Func-Development'!$AF$4:$EU$4&amp;'Feat-Func-Development'!$AF$5:$EU$5='aggregated FIP Data Prog4'!$A55&amp;'aggregated FIP Data Prog4'!$V$1),'Feat-Func-Development'!$AF$79:$EU$79)</f>
        <v>0</v>
      </c>
      <c r="AC55" s="29">
        <f>LOOKUP(2,1/('Feat-Func-Development'!$AF$4:$EU$4&amp;'Feat-Func-Development'!$AF$5:$EU$5='aggregated FIP Data Prog4'!$A55&amp;'aggregated FIP Data Prog4'!$V$1),'Feat-Func-Development'!$AF$80:$EU$80)</f>
        <v>0</v>
      </c>
    </row>
    <row r="56" spans="1:29">
      <c r="A56" s="43">
        <f t="shared" si="9"/>
        <v>1582</v>
      </c>
      <c r="B56" s="53" t="str">
        <f>IF(C56="","",HLOOKUP(C56,'Configuration | Scaling'!$E$13:$Y$23,6,FALSE))</f>
        <v/>
      </c>
      <c r="C56" s="29" t="str">
        <f>IF(COUNTIF(C$4:C55,LOOKUP(A56,'Configuration | Scaling'!$E$18:$Y$18,_GPDS__List))=0,LOOKUP(A56,'Configuration | Scaling'!$E$18:$Y$18,_GPDS__List),"")</f>
        <v/>
      </c>
      <c r="D56" s="54"/>
      <c r="E56" s="45">
        <f t="shared" si="0"/>
        <v>1581</v>
      </c>
      <c r="F56" s="55">
        <f t="shared" si="1"/>
        <v>1</v>
      </c>
      <c r="G56" s="55">
        <f t="shared" si="2"/>
        <v>0</v>
      </c>
      <c r="H56" s="55">
        <f t="shared" si="3"/>
        <v>1</v>
      </c>
      <c r="I56" s="55">
        <f t="shared" si="4"/>
        <v>1</v>
      </c>
      <c r="J56" s="55">
        <f t="shared" si="5"/>
        <v>1</v>
      </c>
      <c r="K56" s="55">
        <f t="shared" si="6"/>
        <v>1</v>
      </c>
      <c r="L56" s="55">
        <f t="shared" si="7"/>
        <v>1</v>
      </c>
      <c r="M56" s="56">
        <f t="shared" si="8"/>
        <v>0</v>
      </c>
      <c r="N56" s="48">
        <f>LOOKUP(2,1/('Feat-Func-Development'!$AF$4:$EU$4&amp;'Feat-Func-Development'!$AF$5:$EU$5='aggregated FIP Data Prog4'!$A56&amp;'aggregated FIP Data Prog4'!$N$1),'Feat-Func-Development'!$AF$73:$EU$73)</f>
        <v>0</v>
      </c>
      <c r="O56" s="48">
        <f>LOOKUP(2,1/('Feat-Func-Development'!$AF$4:$EU$4&amp;'Feat-Func-Development'!$AF$5:$EU$5='aggregated FIP Data Prog4'!$A56&amp;'aggregated FIP Data Prog4'!$N$1),'Feat-Func-Development'!$AF$74:$EU$74)</f>
        <v>0</v>
      </c>
      <c r="P56" s="48">
        <f>LOOKUP(2,1/('Feat-Func-Development'!$AF$4:$EU$4&amp;'Feat-Func-Development'!$AF$5:$EU$5='aggregated FIP Data Prog4'!$A56&amp;'aggregated FIP Data Prog4'!$N$1),'Feat-Func-Development'!$AF$75:$EU$75)</f>
        <v>0</v>
      </c>
      <c r="Q56" s="48">
        <f>LOOKUP(2,1/('Feat-Func-Development'!$AF$4:$EU$4&amp;'Feat-Func-Development'!$AF$5:$EU$5='aggregated FIP Data Prog4'!$A56&amp;'aggregated FIP Data Prog4'!$N$1),'Feat-Func-Development'!$AF$76:$EU$76)</f>
        <v>0</v>
      </c>
      <c r="R56" s="48">
        <f>LOOKUP(2,1/('Feat-Func-Development'!$AF$4:$EU$4&amp;'Feat-Func-Development'!$AF$5:$EU$5='aggregated FIP Data Prog4'!$A56&amp;'aggregated FIP Data Prog4'!$N$1),'Feat-Func-Development'!$AF$77:$EU$77)</f>
        <v>0</v>
      </c>
      <c r="S56" s="48">
        <f>LOOKUP(2,1/('Feat-Func-Development'!$AF$4:$EU$4&amp;'Feat-Func-Development'!$AF$5:$EU$5='aggregated FIP Data Prog4'!$A56&amp;'aggregated FIP Data Prog4'!$N$1),'Feat-Func-Development'!$AF$78:$EU$78)</f>
        <v>0</v>
      </c>
      <c r="T56" s="48">
        <f>LOOKUP(2,1/('Feat-Func-Development'!$AF$4:$EU$4&amp;'Feat-Func-Development'!$AF$5:$EU$5='aggregated FIP Data Prog4'!$A56&amp;'aggregated FIP Data Prog4'!$N$1),'Feat-Func-Development'!$AF$79:$EU$79)</f>
        <v>1</v>
      </c>
      <c r="U56" s="48">
        <f>LOOKUP(2,1/('Feat-Func-Development'!$AF$4:$EU$4&amp;'Feat-Func-Development'!$AF$5:$EU$5='aggregated FIP Data Prog4'!$A56&amp;'aggregated FIP Data Prog4'!$N$1),'Feat-Func-Development'!$AF$80:$EU$80)</f>
        <v>3</v>
      </c>
      <c r="V56" s="29">
        <f>LOOKUP(2,1/('Feat-Func-Development'!$AF$4:$EU$4&amp;'Feat-Func-Development'!$AF$5:$EU$5='aggregated FIP Data Prog4'!$A56&amp;'aggregated FIP Data Prog4'!$V$1),'Feat-Func-Development'!$AF$73:$EU$73)</f>
        <v>0</v>
      </c>
      <c r="W56" s="29">
        <f>LOOKUP(2,1/('Feat-Func-Development'!$AF$4:$EU$4&amp;'Feat-Func-Development'!$AF$5:$EU$5='aggregated FIP Data Prog4'!$A56&amp;'aggregated FIP Data Prog4'!$V$1),'Feat-Func-Development'!$AF$74:$EU$74)</f>
        <v>0</v>
      </c>
      <c r="X56" s="29">
        <f>LOOKUP(2,1/('Feat-Func-Development'!$AF$4:$EU$4&amp;'Feat-Func-Development'!$AF$5:$EU$5='aggregated FIP Data Prog4'!$A56&amp;'aggregated FIP Data Prog4'!$V$1),'Feat-Func-Development'!$AF$75:$EU$75)</f>
        <v>0</v>
      </c>
      <c r="Y56" s="29">
        <f>LOOKUP(2,1/('Feat-Func-Development'!$AF$4:$EU$4&amp;'Feat-Func-Development'!$AF$5:$EU$5='aggregated FIP Data Prog4'!$A56&amp;'aggregated FIP Data Prog4'!$V$1),'Feat-Func-Development'!$AF$76:$EU$76)</f>
        <v>0</v>
      </c>
      <c r="Z56" s="29">
        <f>LOOKUP(2,1/('Feat-Func-Development'!$AF$4:$EU$4&amp;'Feat-Func-Development'!$AF$5:$EU$5='aggregated FIP Data Prog4'!$A56&amp;'aggregated FIP Data Prog4'!$V$1),'Feat-Func-Development'!$AF$77:$EU$77)</f>
        <v>4</v>
      </c>
      <c r="AA56" s="29">
        <f>LOOKUP(2,1/('Feat-Func-Development'!$AF$4:$EU$4&amp;'Feat-Func-Development'!$AF$5:$EU$5='aggregated FIP Data Prog4'!$A56&amp;'aggregated FIP Data Prog4'!$V$1),'Feat-Func-Development'!$AF$78:$EU$78)</f>
        <v>0</v>
      </c>
      <c r="AB56" s="29">
        <f>LOOKUP(2,1/('Feat-Func-Development'!$AF$4:$EU$4&amp;'Feat-Func-Development'!$AF$5:$EU$5='aggregated FIP Data Prog4'!$A56&amp;'aggregated FIP Data Prog4'!$V$1),'Feat-Func-Development'!$AF$79:$EU$79)</f>
        <v>0</v>
      </c>
      <c r="AC56" s="29">
        <f>LOOKUP(2,1/('Feat-Func-Development'!$AF$4:$EU$4&amp;'Feat-Func-Development'!$AF$5:$EU$5='aggregated FIP Data Prog4'!$A56&amp;'aggregated FIP Data Prog4'!$V$1),'Feat-Func-Development'!$AF$80:$EU$80)</f>
        <v>0</v>
      </c>
    </row>
    <row r="57" spans="1:29">
      <c r="A57" s="43">
        <f t="shared" si="9"/>
        <v>1613</v>
      </c>
      <c r="B57" s="53" t="str">
        <f>IF(C57="","",HLOOKUP(C57,'Configuration | Scaling'!$E$13:$Y$23,6,FALSE))</f>
        <v/>
      </c>
      <c r="C57" s="29" t="str">
        <f>IF(COUNTIF(C$4:C56,LOOKUP(A57,'Configuration | Scaling'!$E$18:$Y$18,_GPDS__List))=0,LOOKUP(A57,'Configuration | Scaling'!$E$18:$Y$18,_GPDS__List),"")</f>
        <v/>
      </c>
      <c r="D57" s="54"/>
      <c r="E57" s="45">
        <f t="shared" si="0"/>
        <v>1612</v>
      </c>
      <c r="F57" s="55">
        <f t="shared" si="1"/>
        <v>1</v>
      </c>
      <c r="G57" s="55">
        <f t="shared" si="2"/>
        <v>0</v>
      </c>
      <c r="H57" s="55">
        <f t="shared" si="3"/>
        <v>1</v>
      </c>
      <c r="I57" s="55">
        <f t="shared" si="4"/>
        <v>1</v>
      </c>
      <c r="J57" s="55">
        <f t="shared" si="5"/>
        <v>1</v>
      </c>
      <c r="K57" s="55">
        <f t="shared" si="6"/>
        <v>1</v>
      </c>
      <c r="L57" s="55">
        <f t="shared" si="7"/>
        <v>1</v>
      </c>
      <c r="M57" s="56">
        <f t="shared" si="8"/>
        <v>0</v>
      </c>
      <c r="N57" s="48">
        <f>LOOKUP(2,1/('Feat-Func-Development'!$AF$4:$EU$4&amp;'Feat-Func-Development'!$AF$5:$EU$5='aggregated FIP Data Prog4'!$A57&amp;'aggregated FIP Data Prog4'!$N$1),'Feat-Func-Development'!$AF$73:$EU$73)</f>
        <v>0</v>
      </c>
      <c r="O57" s="48">
        <f>LOOKUP(2,1/('Feat-Func-Development'!$AF$4:$EU$4&amp;'Feat-Func-Development'!$AF$5:$EU$5='aggregated FIP Data Prog4'!$A57&amp;'aggregated FIP Data Prog4'!$N$1),'Feat-Func-Development'!$AF$74:$EU$74)</f>
        <v>0</v>
      </c>
      <c r="P57" s="48">
        <f>LOOKUP(2,1/('Feat-Func-Development'!$AF$4:$EU$4&amp;'Feat-Func-Development'!$AF$5:$EU$5='aggregated FIP Data Prog4'!$A57&amp;'aggregated FIP Data Prog4'!$N$1),'Feat-Func-Development'!$AF$75:$EU$75)</f>
        <v>0</v>
      </c>
      <c r="Q57" s="48">
        <f>LOOKUP(2,1/('Feat-Func-Development'!$AF$4:$EU$4&amp;'Feat-Func-Development'!$AF$5:$EU$5='aggregated FIP Data Prog4'!$A57&amp;'aggregated FIP Data Prog4'!$N$1),'Feat-Func-Development'!$AF$76:$EU$76)</f>
        <v>0</v>
      </c>
      <c r="R57" s="48">
        <f>LOOKUP(2,1/('Feat-Func-Development'!$AF$4:$EU$4&amp;'Feat-Func-Development'!$AF$5:$EU$5='aggregated FIP Data Prog4'!$A57&amp;'aggregated FIP Data Prog4'!$N$1),'Feat-Func-Development'!$AF$77:$EU$77)</f>
        <v>0</v>
      </c>
      <c r="S57" s="48">
        <f>LOOKUP(2,1/('Feat-Func-Development'!$AF$4:$EU$4&amp;'Feat-Func-Development'!$AF$5:$EU$5='aggregated FIP Data Prog4'!$A57&amp;'aggregated FIP Data Prog4'!$N$1),'Feat-Func-Development'!$AF$78:$EU$78)</f>
        <v>0</v>
      </c>
      <c r="T57" s="48">
        <f>LOOKUP(2,1/('Feat-Func-Development'!$AF$4:$EU$4&amp;'Feat-Func-Development'!$AF$5:$EU$5='aggregated FIP Data Prog4'!$A57&amp;'aggregated FIP Data Prog4'!$N$1),'Feat-Func-Development'!$AF$79:$EU$79)</f>
        <v>1</v>
      </c>
      <c r="U57" s="48">
        <f>LOOKUP(2,1/('Feat-Func-Development'!$AF$4:$EU$4&amp;'Feat-Func-Development'!$AF$5:$EU$5='aggregated FIP Data Prog4'!$A57&amp;'aggregated FIP Data Prog4'!$N$1),'Feat-Func-Development'!$AF$80:$EU$80)</f>
        <v>3</v>
      </c>
      <c r="V57" s="29">
        <f>LOOKUP(2,1/('Feat-Func-Development'!$AF$4:$EU$4&amp;'Feat-Func-Development'!$AF$5:$EU$5='aggregated FIP Data Prog4'!$A57&amp;'aggregated FIP Data Prog4'!$V$1),'Feat-Func-Development'!$AF$73:$EU$73)</f>
        <v>0</v>
      </c>
      <c r="W57" s="29">
        <f>LOOKUP(2,1/('Feat-Func-Development'!$AF$4:$EU$4&amp;'Feat-Func-Development'!$AF$5:$EU$5='aggregated FIP Data Prog4'!$A57&amp;'aggregated FIP Data Prog4'!$V$1),'Feat-Func-Development'!$AF$74:$EU$74)</f>
        <v>0</v>
      </c>
      <c r="X57" s="29">
        <f>LOOKUP(2,1/('Feat-Func-Development'!$AF$4:$EU$4&amp;'Feat-Func-Development'!$AF$5:$EU$5='aggregated FIP Data Prog4'!$A57&amp;'aggregated FIP Data Prog4'!$V$1),'Feat-Func-Development'!$AF$75:$EU$75)</f>
        <v>0</v>
      </c>
      <c r="Y57" s="29">
        <f>LOOKUP(2,1/('Feat-Func-Development'!$AF$4:$EU$4&amp;'Feat-Func-Development'!$AF$5:$EU$5='aggregated FIP Data Prog4'!$A57&amp;'aggregated FIP Data Prog4'!$V$1),'Feat-Func-Development'!$AF$76:$EU$76)</f>
        <v>0</v>
      </c>
      <c r="Z57" s="29">
        <f>LOOKUP(2,1/('Feat-Func-Development'!$AF$4:$EU$4&amp;'Feat-Func-Development'!$AF$5:$EU$5='aggregated FIP Data Prog4'!$A57&amp;'aggregated FIP Data Prog4'!$V$1),'Feat-Func-Development'!$AF$77:$EU$77)</f>
        <v>4</v>
      </c>
      <c r="AA57" s="29">
        <f>LOOKUP(2,1/('Feat-Func-Development'!$AF$4:$EU$4&amp;'Feat-Func-Development'!$AF$5:$EU$5='aggregated FIP Data Prog4'!$A57&amp;'aggregated FIP Data Prog4'!$V$1),'Feat-Func-Development'!$AF$78:$EU$78)</f>
        <v>0</v>
      </c>
      <c r="AB57" s="29">
        <f>LOOKUP(2,1/('Feat-Func-Development'!$AF$4:$EU$4&amp;'Feat-Func-Development'!$AF$5:$EU$5='aggregated FIP Data Prog4'!$A57&amp;'aggregated FIP Data Prog4'!$V$1),'Feat-Func-Development'!$AF$79:$EU$79)</f>
        <v>0</v>
      </c>
      <c r="AC57" s="29">
        <f>LOOKUP(2,1/('Feat-Func-Development'!$AF$4:$EU$4&amp;'Feat-Func-Development'!$AF$5:$EU$5='aggregated FIP Data Prog4'!$A57&amp;'aggregated FIP Data Prog4'!$V$1),'Feat-Func-Development'!$AF$80:$EU$80)</f>
        <v>0</v>
      </c>
    </row>
    <row r="58" spans="1:29">
      <c r="A58" s="43">
        <f t="shared" si="9"/>
        <v>1643</v>
      </c>
      <c r="B58" s="53" t="str">
        <f>IF(C58="","",HLOOKUP(C58,'Configuration | Scaling'!$E$13:$Y$23,6,FALSE))</f>
        <v/>
      </c>
      <c r="C58" s="29" t="str">
        <f>IF(COUNTIF(C$4:C57,LOOKUP(A58,'Configuration | Scaling'!$E$18:$Y$18,_GPDS__List))=0,LOOKUP(A58,'Configuration | Scaling'!$E$18:$Y$18,_GPDS__List),"")</f>
        <v/>
      </c>
      <c r="D58" s="54"/>
      <c r="E58" s="45">
        <f t="shared" si="0"/>
        <v>1642</v>
      </c>
      <c r="F58" s="55">
        <f t="shared" si="1"/>
        <v>1</v>
      </c>
      <c r="G58" s="55">
        <f t="shared" si="2"/>
        <v>0</v>
      </c>
      <c r="H58" s="55">
        <f t="shared" si="3"/>
        <v>1</v>
      </c>
      <c r="I58" s="55">
        <f t="shared" si="4"/>
        <v>1</v>
      </c>
      <c r="J58" s="55">
        <f t="shared" si="5"/>
        <v>1</v>
      </c>
      <c r="K58" s="55">
        <f t="shared" si="6"/>
        <v>1</v>
      </c>
      <c r="L58" s="55">
        <f t="shared" si="7"/>
        <v>1</v>
      </c>
      <c r="M58" s="56">
        <f t="shared" si="8"/>
        <v>0</v>
      </c>
      <c r="N58" s="48">
        <f>LOOKUP(2,1/('Feat-Func-Development'!$AF$4:$EU$4&amp;'Feat-Func-Development'!$AF$5:$EU$5='aggregated FIP Data Prog4'!$A58&amp;'aggregated FIP Data Prog4'!$N$1),'Feat-Func-Development'!$AF$73:$EU$73)</f>
        <v>0</v>
      </c>
      <c r="O58" s="48">
        <f>LOOKUP(2,1/('Feat-Func-Development'!$AF$4:$EU$4&amp;'Feat-Func-Development'!$AF$5:$EU$5='aggregated FIP Data Prog4'!$A58&amp;'aggregated FIP Data Prog4'!$N$1),'Feat-Func-Development'!$AF$74:$EU$74)</f>
        <v>0</v>
      </c>
      <c r="P58" s="48">
        <f>LOOKUP(2,1/('Feat-Func-Development'!$AF$4:$EU$4&amp;'Feat-Func-Development'!$AF$5:$EU$5='aggregated FIP Data Prog4'!$A58&amp;'aggregated FIP Data Prog4'!$N$1),'Feat-Func-Development'!$AF$75:$EU$75)</f>
        <v>0</v>
      </c>
      <c r="Q58" s="48">
        <f>LOOKUP(2,1/('Feat-Func-Development'!$AF$4:$EU$4&amp;'Feat-Func-Development'!$AF$5:$EU$5='aggregated FIP Data Prog4'!$A58&amp;'aggregated FIP Data Prog4'!$N$1),'Feat-Func-Development'!$AF$76:$EU$76)</f>
        <v>0</v>
      </c>
      <c r="R58" s="48">
        <f>LOOKUP(2,1/('Feat-Func-Development'!$AF$4:$EU$4&amp;'Feat-Func-Development'!$AF$5:$EU$5='aggregated FIP Data Prog4'!$A58&amp;'aggregated FIP Data Prog4'!$N$1),'Feat-Func-Development'!$AF$77:$EU$77)</f>
        <v>0</v>
      </c>
      <c r="S58" s="48">
        <f>LOOKUP(2,1/('Feat-Func-Development'!$AF$4:$EU$4&amp;'Feat-Func-Development'!$AF$5:$EU$5='aggregated FIP Data Prog4'!$A58&amp;'aggregated FIP Data Prog4'!$N$1),'Feat-Func-Development'!$AF$78:$EU$78)</f>
        <v>0</v>
      </c>
      <c r="T58" s="48">
        <f>LOOKUP(2,1/('Feat-Func-Development'!$AF$4:$EU$4&amp;'Feat-Func-Development'!$AF$5:$EU$5='aggregated FIP Data Prog4'!$A58&amp;'aggregated FIP Data Prog4'!$N$1),'Feat-Func-Development'!$AF$79:$EU$79)</f>
        <v>1</v>
      </c>
      <c r="U58" s="48">
        <f>LOOKUP(2,1/('Feat-Func-Development'!$AF$4:$EU$4&amp;'Feat-Func-Development'!$AF$5:$EU$5='aggregated FIP Data Prog4'!$A58&amp;'aggregated FIP Data Prog4'!$N$1),'Feat-Func-Development'!$AF$80:$EU$80)</f>
        <v>3</v>
      </c>
      <c r="V58" s="29">
        <f>LOOKUP(2,1/('Feat-Func-Development'!$AF$4:$EU$4&amp;'Feat-Func-Development'!$AF$5:$EU$5='aggregated FIP Data Prog4'!$A58&amp;'aggregated FIP Data Prog4'!$V$1),'Feat-Func-Development'!$AF$73:$EU$73)</f>
        <v>0</v>
      </c>
      <c r="W58" s="29">
        <f>LOOKUP(2,1/('Feat-Func-Development'!$AF$4:$EU$4&amp;'Feat-Func-Development'!$AF$5:$EU$5='aggregated FIP Data Prog4'!$A58&amp;'aggregated FIP Data Prog4'!$V$1),'Feat-Func-Development'!$AF$74:$EU$74)</f>
        <v>0</v>
      </c>
      <c r="X58" s="29">
        <f>LOOKUP(2,1/('Feat-Func-Development'!$AF$4:$EU$4&amp;'Feat-Func-Development'!$AF$5:$EU$5='aggregated FIP Data Prog4'!$A58&amp;'aggregated FIP Data Prog4'!$V$1),'Feat-Func-Development'!$AF$75:$EU$75)</f>
        <v>0</v>
      </c>
      <c r="Y58" s="29">
        <f>LOOKUP(2,1/('Feat-Func-Development'!$AF$4:$EU$4&amp;'Feat-Func-Development'!$AF$5:$EU$5='aggregated FIP Data Prog4'!$A58&amp;'aggregated FIP Data Prog4'!$V$1),'Feat-Func-Development'!$AF$76:$EU$76)</f>
        <v>0</v>
      </c>
      <c r="Z58" s="29">
        <f>LOOKUP(2,1/('Feat-Func-Development'!$AF$4:$EU$4&amp;'Feat-Func-Development'!$AF$5:$EU$5='aggregated FIP Data Prog4'!$A58&amp;'aggregated FIP Data Prog4'!$V$1),'Feat-Func-Development'!$AF$77:$EU$77)</f>
        <v>4</v>
      </c>
      <c r="AA58" s="29">
        <f>LOOKUP(2,1/('Feat-Func-Development'!$AF$4:$EU$4&amp;'Feat-Func-Development'!$AF$5:$EU$5='aggregated FIP Data Prog4'!$A58&amp;'aggregated FIP Data Prog4'!$V$1),'Feat-Func-Development'!$AF$78:$EU$78)</f>
        <v>0</v>
      </c>
      <c r="AB58" s="29">
        <f>LOOKUP(2,1/('Feat-Func-Development'!$AF$4:$EU$4&amp;'Feat-Func-Development'!$AF$5:$EU$5='aggregated FIP Data Prog4'!$A58&amp;'aggregated FIP Data Prog4'!$V$1),'Feat-Func-Development'!$AF$79:$EU$79)</f>
        <v>0</v>
      </c>
      <c r="AC58" s="29">
        <f>LOOKUP(2,1/('Feat-Func-Development'!$AF$4:$EU$4&amp;'Feat-Func-Development'!$AF$5:$EU$5='aggregated FIP Data Prog4'!$A58&amp;'aggregated FIP Data Prog4'!$V$1),'Feat-Func-Development'!$AF$80:$EU$80)</f>
        <v>0</v>
      </c>
    </row>
    <row r="59" spans="1:29">
      <c r="A59" s="43">
        <f t="shared" si="9"/>
        <v>1674</v>
      </c>
      <c r="B59" s="53" t="str">
        <f>IF(C59="","",HLOOKUP(C59,'Configuration | Scaling'!$E$13:$Y$23,6,FALSE))</f>
        <v/>
      </c>
      <c r="C59" s="29" t="str">
        <f>IF(COUNTIF(C$4:C58,LOOKUP(A59,'Configuration | Scaling'!$E$18:$Y$18,_GPDS__List))=0,LOOKUP(A59,'Configuration | Scaling'!$E$18:$Y$18,_GPDS__List),"")</f>
        <v/>
      </c>
      <c r="D59" s="54"/>
      <c r="E59" s="45">
        <f t="shared" si="0"/>
        <v>1673</v>
      </c>
      <c r="F59" s="55">
        <f t="shared" si="1"/>
        <v>1</v>
      </c>
      <c r="G59" s="55">
        <f t="shared" si="2"/>
        <v>0</v>
      </c>
      <c r="H59" s="55">
        <f t="shared" si="3"/>
        <v>1</v>
      </c>
      <c r="I59" s="55">
        <f t="shared" si="4"/>
        <v>1</v>
      </c>
      <c r="J59" s="55">
        <f t="shared" si="5"/>
        <v>1</v>
      </c>
      <c r="K59" s="55">
        <f t="shared" si="6"/>
        <v>1</v>
      </c>
      <c r="L59" s="55">
        <f t="shared" si="7"/>
        <v>1</v>
      </c>
      <c r="M59" s="56">
        <f t="shared" si="8"/>
        <v>0</v>
      </c>
      <c r="N59" s="48">
        <f>LOOKUP(2,1/('Feat-Func-Development'!$AF$4:$EU$4&amp;'Feat-Func-Development'!$AF$5:$EU$5='aggregated FIP Data Prog4'!$A59&amp;'aggregated FIP Data Prog4'!$N$1),'Feat-Func-Development'!$AF$73:$EU$73)</f>
        <v>0</v>
      </c>
      <c r="O59" s="48">
        <f>LOOKUP(2,1/('Feat-Func-Development'!$AF$4:$EU$4&amp;'Feat-Func-Development'!$AF$5:$EU$5='aggregated FIP Data Prog4'!$A59&amp;'aggregated FIP Data Prog4'!$N$1),'Feat-Func-Development'!$AF$74:$EU$74)</f>
        <v>0</v>
      </c>
      <c r="P59" s="48">
        <f>LOOKUP(2,1/('Feat-Func-Development'!$AF$4:$EU$4&amp;'Feat-Func-Development'!$AF$5:$EU$5='aggregated FIP Data Prog4'!$A59&amp;'aggregated FIP Data Prog4'!$N$1),'Feat-Func-Development'!$AF$75:$EU$75)</f>
        <v>0</v>
      </c>
      <c r="Q59" s="48">
        <f>LOOKUP(2,1/('Feat-Func-Development'!$AF$4:$EU$4&amp;'Feat-Func-Development'!$AF$5:$EU$5='aggregated FIP Data Prog4'!$A59&amp;'aggregated FIP Data Prog4'!$N$1),'Feat-Func-Development'!$AF$76:$EU$76)</f>
        <v>0</v>
      </c>
      <c r="R59" s="48">
        <f>LOOKUP(2,1/('Feat-Func-Development'!$AF$4:$EU$4&amp;'Feat-Func-Development'!$AF$5:$EU$5='aggregated FIP Data Prog4'!$A59&amp;'aggregated FIP Data Prog4'!$N$1),'Feat-Func-Development'!$AF$77:$EU$77)</f>
        <v>0</v>
      </c>
      <c r="S59" s="48">
        <f>LOOKUP(2,1/('Feat-Func-Development'!$AF$4:$EU$4&amp;'Feat-Func-Development'!$AF$5:$EU$5='aggregated FIP Data Prog4'!$A59&amp;'aggregated FIP Data Prog4'!$N$1),'Feat-Func-Development'!$AF$78:$EU$78)</f>
        <v>0</v>
      </c>
      <c r="T59" s="48">
        <f>LOOKUP(2,1/('Feat-Func-Development'!$AF$4:$EU$4&amp;'Feat-Func-Development'!$AF$5:$EU$5='aggregated FIP Data Prog4'!$A59&amp;'aggregated FIP Data Prog4'!$N$1),'Feat-Func-Development'!$AF$79:$EU$79)</f>
        <v>1</v>
      </c>
      <c r="U59" s="48">
        <f>LOOKUP(2,1/('Feat-Func-Development'!$AF$4:$EU$4&amp;'Feat-Func-Development'!$AF$5:$EU$5='aggregated FIP Data Prog4'!$A59&amp;'aggregated FIP Data Prog4'!$N$1),'Feat-Func-Development'!$AF$80:$EU$80)</f>
        <v>3</v>
      </c>
      <c r="V59" s="29">
        <f>LOOKUP(2,1/('Feat-Func-Development'!$AF$4:$EU$4&amp;'Feat-Func-Development'!$AF$5:$EU$5='aggregated FIP Data Prog4'!$A59&amp;'aggregated FIP Data Prog4'!$V$1),'Feat-Func-Development'!$AF$73:$EU$73)</f>
        <v>0</v>
      </c>
      <c r="W59" s="29">
        <f>LOOKUP(2,1/('Feat-Func-Development'!$AF$4:$EU$4&amp;'Feat-Func-Development'!$AF$5:$EU$5='aggregated FIP Data Prog4'!$A59&amp;'aggregated FIP Data Prog4'!$V$1),'Feat-Func-Development'!$AF$74:$EU$74)</f>
        <v>0</v>
      </c>
      <c r="X59" s="29">
        <f>LOOKUP(2,1/('Feat-Func-Development'!$AF$4:$EU$4&amp;'Feat-Func-Development'!$AF$5:$EU$5='aggregated FIP Data Prog4'!$A59&amp;'aggregated FIP Data Prog4'!$V$1),'Feat-Func-Development'!$AF$75:$EU$75)</f>
        <v>0</v>
      </c>
      <c r="Y59" s="29">
        <f>LOOKUP(2,1/('Feat-Func-Development'!$AF$4:$EU$4&amp;'Feat-Func-Development'!$AF$5:$EU$5='aggregated FIP Data Prog4'!$A59&amp;'aggregated FIP Data Prog4'!$V$1),'Feat-Func-Development'!$AF$76:$EU$76)</f>
        <v>0</v>
      </c>
      <c r="Z59" s="29">
        <f>LOOKUP(2,1/('Feat-Func-Development'!$AF$4:$EU$4&amp;'Feat-Func-Development'!$AF$5:$EU$5='aggregated FIP Data Prog4'!$A59&amp;'aggregated FIP Data Prog4'!$V$1),'Feat-Func-Development'!$AF$77:$EU$77)</f>
        <v>4</v>
      </c>
      <c r="AA59" s="29">
        <f>LOOKUP(2,1/('Feat-Func-Development'!$AF$4:$EU$4&amp;'Feat-Func-Development'!$AF$5:$EU$5='aggregated FIP Data Prog4'!$A59&amp;'aggregated FIP Data Prog4'!$V$1),'Feat-Func-Development'!$AF$78:$EU$78)</f>
        <v>0</v>
      </c>
      <c r="AB59" s="29">
        <f>LOOKUP(2,1/('Feat-Func-Development'!$AF$4:$EU$4&amp;'Feat-Func-Development'!$AF$5:$EU$5='aggregated FIP Data Prog4'!$A59&amp;'aggregated FIP Data Prog4'!$V$1),'Feat-Func-Development'!$AF$79:$EU$79)</f>
        <v>0</v>
      </c>
      <c r="AC59" s="29">
        <f>LOOKUP(2,1/('Feat-Func-Development'!$AF$4:$EU$4&amp;'Feat-Func-Development'!$AF$5:$EU$5='aggregated FIP Data Prog4'!$A59&amp;'aggregated FIP Data Prog4'!$V$1),'Feat-Func-Development'!$AF$80:$EU$80)</f>
        <v>0</v>
      </c>
    </row>
    <row r="60" spans="1:29">
      <c r="A60" s="43">
        <f t="shared" si="9"/>
        <v>1705</v>
      </c>
      <c r="B60" s="53" t="str">
        <f>IF(C60="","",HLOOKUP(C60,'Configuration | Scaling'!$E$13:$Y$23,6,FALSE))</f>
        <v/>
      </c>
      <c r="C60" s="29" t="str">
        <f>IF(COUNTIF(C$4:C59,LOOKUP(A60,'Configuration | Scaling'!$E$18:$Y$18,_GPDS__List))=0,LOOKUP(A60,'Configuration | Scaling'!$E$18:$Y$18,_GPDS__List),"")</f>
        <v/>
      </c>
      <c r="D60" s="54"/>
      <c r="E60" s="45">
        <f t="shared" si="0"/>
        <v>1704</v>
      </c>
      <c r="F60" s="55">
        <f t="shared" si="1"/>
        <v>1</v>
      </c>
      <c r="G60" s="55">
        <f t="shared" si="2"/>
        <v>0</v>
      </c>
      <c r="H60" s="55">
        <f t="shared" si="3"/>
        <v>1</v>
      </c>
      <c r="I60" s="55">
        <f t="shared" si="4"/>
        <v>1</v>
      </c>
      <c r="J60" s="55">
        <f t="shared" si="5"/>
        <v>1</v>
      </c>
      <c r="K60" s="55">
        <f t="shared" si="6"/>
        <v>1</v>
      </c>
      <c r="L60" s="55">
        <f t="shared" si="7"/>
        <v>1</v>
      </c>
      <c r="M60" s="56">
        <f t="shared" si="8"/>
        <v>0</v>
      </c>
      <c r="N60" s="48">
        <f>LOOKUP(2,1/('Feat-Func-Development'!$AF$4:$EU$4&amp;'Feat-Func-Development'!$AF$5:$EU$5='aggregated FIP Data Prog4'!$A60&amp;'aggregated FIP Data Prog4'!$N$1),'Feat-Func-Development'!$AF$73:$EU$73)</f>
        <v>0</v>
      </c>
      <c r="O60" s="48">
        <f>LOOKUP(2,1/('Feat-Func-Development'!$AF$4:$EU$4&amp;'Feat-Func-Development'!$AF$5:$EU$5='aggregated FIP Data Prog4'!$A60&amp;'aggregated FIP Data Prog4'!$N$1),'Feat-Func-Development'!$AF$74:$EU$74)</f>
        <v>0</v>
      </c>
      <c r="P60" s="48">
        <f>LOOKUP(2,1/('Feat-Func-Development'!$AF$4:$EU$4&amp;'Feat-Func-Development'!$AF$5:$EU$5='aggregated FIP Data Prog4'!$A60&amp;'aggregated FIP Data Prog4'!$N$1),'Feat-Func-Development'!$AF$75:$EU$75)</f>
        <v>0</v>
      </c>
      <c r="Q60" s="48">
        <f>LOOKUP(2,1/('Feat-Func-Development'!$AF$4:$EU$4&amp;'Feat-Func-Development'!$AF$5:$EU$5='aggregated FIP Data Prog4'!$A60&amp;'aggregated FIP Data Prog4'!$N$1),'Feat-Func-Development'!$AF$76:$EU$76)</f>
        <v>0</v>
      </c>
      <c r="R60" s="48">
        <f>LOOKUP(2,1/('Feat-Func-Development'!$AF$4:$EU$4&amp;'Feat-Func-Development'!$AF$5:$EU$5='aggregated FIP Data Prog4'!$A60&amp;'aggregated FIP Data Prog4'!$N$1),'Feat-Func-Development'!$AF$77:$EU$77)</f>
        <v>0</v>
      </c>
      <c r="S60" s="48">
        <f>LOOKUP(2,1/('Feat-Func-Development'!$AF$4:$EU$4&amp;'Feat-Func-Development'!$AF$5:$EU$5='aggregated FIP Data Prog4'!$A60&amp;'aggregated FIP Data Prog4'!$N$1),'Feat-Func-Development'!$AF$78:$EU$78)</f>
        <v>0</v>
      </c>
      <c r="T60" s="48">
        <f>LOOKUP(2,1/('Feat-Func-Development'!$AF$4:$EU$4&amp;'Feat-Func-Development'!$AF$5:$EU$5='aggregated FIP Data Prog4'!$A60&amp;'aggregated FIP Data Prog4'!$N$1),'Feat-Func-Development'!$AF$79:$EU$79)</f>
        <v>1</v>
      </c>
      <c r="U60" s="48">
        <f>LOOKUP(2,1/('Feat-Func-Development'!$AF$4:$EU$4&amp;'Feat-Func-Development'!$AF$5:$EU$5='aggregated FIP Data Prog4'!$A60&amp;'aggregated FIP Data Prog4'!$N$1),'Feat-Func-Development'!$AF$80:$EU$80)</f>
        <v>3</v>
      </c>
      <c r="V60" s="29">
        <f>LOOKUP(2,1/('Feat-Func-Development'!$AF$4:$EU$4&amp;'Feat-Func-Development'!$AF$5:$EU$5='aggregated FIP Data Prog4'!$A60&amp;'aggregated FIP Data Prog4'!$V$1),'Feat-Func-Development'!$AF$73:$EU$73)</f>
        <v>0</v>
      </c>
      <c r="W60" s="29">
        <f>LOOKUP(2,1/('Feat-Func-Development'!$AF$4:$EU$4&amp;'Feat-Func-Development'!$AF$5:$EU$5='aggregated FIP Data Prog4'!$A60&amp;'aggregated FIP Data Prog4'!$V$1),'Feat-Func-Development'!$AF$74:$EU$74)</f>
        <v>0</v>
      </c>
      <c r="X60" s="29">
        <f>LOOKUP(2,1/('Feat-Func-Development'!$AF$4:$EU$4&amp;'Feat-Func-Development'!$AF$5:$EU$5='aggregated FIP Data Prog4'!$A60&amp;'aggregated FIP Data Prog4'!$V$1),'Feat-Func-Development'!$AF$75:$EU$75)</f>
        <v>0</v>
      </c>
      <c r="Y60" s="29">
        <f>LOOKUP(2,1/('Feat-Func-Development'!$AF$4:$EU$4&amp;'Feat-Func-Development'!$AF$5:$EU$5='aggregated FIP Data Prog4'!$A60&amp;'aggregated FIP Data Prog4'!$V$1),'Feat-Func-Development'!$AF$76:$EU$76)</f>
        <v>0</v>
      </c>
      <c r="Z60" s="29">
        <f>LOOKUP(2,1/('Feat-Func-Development'!$AF$4:$EU$4&amp;'Feat-Func-Development'!$AF$5:$EU$5='aggregated FIP Data Prog4'!$A60&amp;'aggregated FIP Data Prog4'!$V$1),'Feat-Func-Development'!$AF$77:$EU$77)</f>
        <v>4</v>
      </c>
      <c r="AA60" s="29">
        <f>LOOKUP(2,1/('Feat-Func-Development'!$AF$4:$EU$4&amp;'Feat-Func-Development'!$AF$5:$EU$5='aggregated FIP Data Prog4'!$A60&amp;'aggregated FIP Data Prog4'!$V$1),'Feat-Func-Development'!$AF$78:$EU$78)</f>
        <v>0</v>
      </c>
      <c r="AB60" s="29">
        <f>LOOKUP(2,1/('Feat-Func-Development'!$AF$4:$EU$4&amp;'Feat-Func-Development'!$AF$5:$EU$5='aggregated FIP Data Prog4'!$A60&amp;'aggregated FIP Data Prog4'!$V$1),'Feat-Func-Development'!$AF$79:$EU$79)</f>
        <v>0</v>
      </c>
      <c r="AC60" s="29">
        <f>LOOKUP(2,1/('Feat-Func-Development'!$AF$4:$EU$4&amp;'Feat-Func-Development'!$AF$5:$EU$5='aggregated FIP Data Prog4'!$A60&amp;'aggregated FIP Data Prog4'!$V$1),'Feat-Func-Development'!$AF$80:$EU$80)</f>
        <v>0</v>
      </c>
    </row>
    <row r="61" spans="1:29">
      <c r="A61" s="43">
        <f t="shared" si="9"/>
        <v>1735</v>
      </c>
      <c r="B61" s="53" t="str">
        <f>IF(C61="","",HLOOKUP(C61,'Configuration | Scaling'!$E$13:$Y$23,6,FALSE))</f>
        <v/>
      </c>
      <c r="C61" s="29" t="str">
        <f>IF(COUNTIF(C$4:C60,LOOKUP(A61,'Configuration | Scaling'!$E$18:$Y$18,_GPDS__List))=0,LOOKUP(A61,'Configuration | Scaling'!$E$18:$Y$18,_GPDS__List),"")</f>
        <v/>
      </c>
      <c r="D61" s="54"/>
      <c r="E61" s="45">
        <f t="shared" si="0"/>
        <v>1734</v>
      </c>
      <c r="F61" s="55">
        <f t="shared" si="1"/>
        <v>1</v>
      </c>
      <c r="G61" s="55">
        <f t="shared" si="2"/>
        <v>0</v>
      </c>
      <c r="H61" s="55">
        <f t="shared" si="3"/>
        <v>1</v>
      </c>
      <c r="I61" s="55">
        <f t="shared" si="4"/>
        <v>1</v>
      </c>
      <c r="J61" s="55">
        <f t="shared" si="5"/>
        <v>1</v>
      </c>
      <c r="K61" s="55">
        <f t="shared" si="6"/>
        <v>1</v>
      </c>
      <c r="L61" s="55">
        <f t="shared" si="7"/>
        <v>1</v>
      </c>
      <c r="M61" s="56">
        <f t="shared" si="8"/>
        <v>0</v>
      </c>
      <c r="N61" s="48">
        <f>LOOKUP(2,1/('Feat-Func-Development'!$AF$4:$EU$4&amp;'Feat-Func-Development'!$AF$5:$EU$5='aggregated FIP Data Prog4'!$A61&amp;'aggregated FIP Data Prog4'!$N$1),'Feat-Func-Development'!$AF$73:$EU$73)</f>
        <v>0</v>
      </c>
      <c r="O61" s="48">
        <f>LOOKUP(2,1/('Feat-Func-Development'!$AF$4:$EU$4&amp;'Feat-Func-Development'!$AF$5:$EU$5='aggregated FIP Data Prog4'!$A61&amp;'aggregated FIP Data Prog4'!$N$1),'Feat-Func-Development'!$AF$74:$EU$74)</f>
        <v>0</v>
      </c>
      <c r="P61" s="48">
        <f>LOOKUP(2,1/('Feat-Func-Development'!$AF$4:$EU$4&amp;'Feat-Func-Development'!$AF$5:$EU$5='aggregated FIP Data Prog4'!$A61&amp;'aggregated FIP Data Prog4'!$N$1),'Feat-Func-Development'!$AF$75:$EU$75)</f>
        <v>0</v>
      </c>
      <c r="Q61" s="48">
        <f>LOOKUP(2,1/('Feat-Func-Development'!$AF$4:$EU$4&amp;'Feat-Func-Development'!$AF$5:$EU$5='aggregated FIP Data Prog4'!$A61&amp;'aggregated FIP Data Prog4'!$N$1),'Feat-Func-Development'!$AF$76:$EU$76)</f>
        <v>0</v>
      </c>
      <c r="R61" s="48">
        <f>LOOKUP(2,1/('Feat-Func-Development'!$AF$4:$EU$4&amp;'Feat-Func-Development'!$AF$5:$EU$5='aggregated FIP Data Prog4'!$A61&amp;'aggregated FIP Data Prog4'!$N$1),'Feat-Func-Development'!$AF$77:$EU$77)</f>
        <v>0</v>
      </c>
      <c r="S61" s="48">
        <f>LOOKUP(2,1/('Feat-Func-Development'!$AF$4:$EU$4&amp;'Feat-Func-Development'!$AF$5:$EU$5='aggregated FIP Data Prog4'!$A61&amp;'aggregated FIP Data Prog4'!$N$1),'Feat-Func-Development'!$AF$78:$EU$78)</f>
        <v>0</v>
      </c>
      <c r="T61" s="48">
        <f>LOOKUP(2,1/('Feat-Func-Development'!$AF$4:$EU$4&amp;'Feat-Func-Development'!$AF$5:$EU$5='aggregated FIP Data Prog4'!$A61&amp;'aggregated FIP Data Prog4'!$N$1),'Feat-Func-Development'!$AF$79:$EU$79)</f>
        <v>1</v>
      </c>
      <c r="U61" s="48">
        <f>LOOKUP(2,1/('Feat-Func-Development'!$AF$4:$EU$4&amp;'Feat-Func-Development'!$AF$5:$EU$5='aggregated FIP Data Prog4'!$A61&amp;'aggregated FIP Data Prog4'!$N$1),'Feat-Func-Development'!$AF$80:$EU$80)</f>
        <v>3</v>
      </c>
      <c r="V61" s="29">
        <f>LOOKUP(2,1/('Feat-Func-Development'!$AF$4:$EU$4&amp;'Feat-Func-Development'!$AF$5:$EU$5='aggregated FIP Data Prog4'!$A61&amp;'aggregated FIP Data Prog4'!$V$1),'Feat-Func-Development'!$AF$73:$EU$73)</f>
        <v>0</v>
      </c>
      <c r="W61" s="29">
        <f>LOOKUP(2,1/('Feat-Func-Development'!$AF$4:$EU$4&amp;'Feat-Func-Development'!$AF$5:$EU$5='aggregated FIP Data Prog4'!$A61&amp;'aggregated FIP Data Prog4'!$V$1),'Feat-Func-Development'!$AF$74:$EU$74)</f>
        <v>0</v>
      </c>
      <c r="X61" s="29">
        <f>LOOKUP(2,1/('Feat-Func-Development'!$AF$4:$EU$4&amp;'Feat-Func-Development'!$AF$5:$EU$5='aggregated FIP Data Prog4'!$A61&amp;'aggregated FIP Data Prog4'!$V$1),'Feat-Func-Development'!$AF$75:$EU$75)</f>
        <v>0</v>
      </c>
      <c r="Y61" s="29">
        <f>LOOKUP(2,1/('Feat-Func-Development'!$AF$4:$EU$4&amp;'Feat-Func-Development'!$AF$5:$EU$5='aggregated FIP Data Prog4'!$A61&amp;'aggregated FIP Data Prog4'!$V$1),'Feat-Func-Development'!$AF$76:$EU$76)</f>
        <v>0</v>
      </c>
      <c r="Z61" s="29">
        <f>LOOKUP(2,1/('Feat-Func-Development'!$AF$4:$EU$4&amp;'Feat-Func-Development'!$AF$5:$EU$5='aggregated FIP Data Prog4'!$A61&amp;'aggregated FIP Data Prog4'!$V$1),'Feat-Func-Development'!$AF$77:$EU$77)</f>
        <v>4</v>
      </c>
      <c r="AA61" s="29">
        <f>LOOKUP(2,1/('Feat-Func-Development'!$AF$4:$EU$4&amp;'Feat-Func-Development'!$AF$5:$EU$5='aggregated FIP Data Prog4'!$A61&amp;'aggregated FIP Data Prog4'!$V$1),'Feat-Func-Development'!$AF$78:$EU$78)</f>
        <v>0</v>
      </c>
      <c r="AB61" s="29">
        <f>LOOKUP(2,1/('Feat-Func-Development'!$AF$4:$EU$4&amp;'Feat-Func-Development'!$AF$5:$EU$5='aggregated FIP Data Prog4'!$A61&amp;'aggregated FIP Data Prog4'!$V$1),'Feat-Func-Development'!$AF$79:$EU$79)</f>
        <v>0</v>
      </c>
      <c r="AC61" s="29">
        <f>LOOKUP(2,1/('Feat-Func-Development'!$AF$4:$EU$4&amp;'Feat-Func-Development'!$AF$5:$EU$5='aggregated FIP Data Prog4'!$A61&amp;'aggregated FIP Data Prog4'!$V$1),'Feat-Func-Development'!$AF$80:$EU$80)</f>
        <v>0</v>
      </c>
    </row>
    <row r="62" spans="1:29">
      <c r="A62" s="43">
        <f t="shared" si="9"/>
        <v>1766</v>
      </c>
      <c r="B62" s="53" t="str">
        <f>IF(C62="","",HLOOKUP(C62,'Configuration | Scaling'!$E$13:$Y$23,6,FALSE))</f>
        <v/>
      </c>
      <c r="C62" s="29" t="str">
        <f>IF(COUNTIF(C$4:C61,LOOKUP(A62,'Configuration | Scaling'!$E$18:$Y$18,_GPDS__List))=0,LOOKUP(A62,'Configuration | Scaling'!$E$18:$Y$18,_GPDS__List),"")</f>
        <v/>
      </c>
      <c r="D62" s="54"/>
      <c r="E62" s="45">
        <f t="shared" si="0"/>
        <v>1765</v>
      </c>
      <c r="F62" s="55">
        <f t="shared" si="1"/>
        <v>1</v>
      </c>
      <c r="G62" s="55">
        <f t="shared" si="2"/>
        <v>0</v>
      </c>
      <c r="H62" s="55">
        <f t="shared" si="3"/>
        <v>1</v>
      </c>
      <c r="I62" s="55">
        <f t="shared" si="4"/>
        <v>1</v>
      </c>
      <c r="J62" s="55">
        <f t="shared" si="5"/>
        <v>1</v>
      </c>
      <c r="K62" s="55">
        <f t="shared" si="6"/>
        <v>1</v>
      </c>
      <c r="L62" s="55">
        <f t="shared" si="7"/>
        <v>1</v>
      </c>
      <c r="M62" s="56">
        <f t="shared" si="8"/>
        <v>0</v>
      </c>
      <c r="N62" s="48">
        <f>LOOKUP(2,1/('Feat-Func-Development'!$AF$4:$EU$4&amp;'Feat-Func-Development'!$AF$5:$EU$5='aggregated FIP Data Prog4'!$A62&amp;'aggregated FIP Data Prog4'!$N$1),'Feat-Func-Development'!$AF$73:$EU$73)</f>
        <v>0</v>
      </c>
      <c r="O62" s="48">
        <f>LOOKUP(2,1/('Feat-Func-Development'!$AF$4:$EU$4&amp;'Feat-Func-Development'!$AF$5:$EU$5='aggregated FIP Data Prog4'!$A62&amp;'aggregated FIP Data Prog4'!$N$1),'Feat-Func-Development'!$AF$74:$EU$74)</f>
        <v>0</v>
      </c>
      <c r="P62" s="48">
        <f>LOOKUP(2,1/('Feat-Func-Development'!$AF$4:$EU$4&amp;'Feat-Func-Development'!$AF$5:$EU$5='aggregated FIP Data Prog4'!$A62&amp;'aggregated FIP Data Prog4'!$N$1),'Feat-Func-Development'!$AF$75:$EU$75)</f>
        <v>0</v>
      </c>
      <c r="Q62" s="48">
        <f>LOOKUP(2,1/('Feat-Func-Development'!$AF$4:$EU$4&amp;'Feat-Func-Development'!$AF$5:$EU$5='aggregated FIP Data Prog4'!$A62&amp;'aggregated FIP Data Prog4'!$N$1),'Feat-Func-Development'!$AF$76:$EU$76)</f>
        <v>0</v>
      </c>
      <c r="R62" s="48">
        <f>LOOKUP(2,1/('Feat-Func-Development'!$AF$4:$EU$4&amp;'Feat-Func-Development'!$AF$5:$EU$5='aggregated FIP Data Prog4'!$A62&amp;'aggregated FIP Data Prog4'!$N$1),'Feat-Func-Development'!$AF$77:$EU$77)</f>
        <v>0</v>
      </c>
      <c r="S62" s="48">
        <f>LOOKUP(2,1/('Feat-Func-Development'!$AF$4:$EU$4&amp;'Feat-Func-Development'!$AF$5:$EU$5='aggregated FIP Data Prog4'!$A62&amp;'aggregated FIP Data Prog4'!$N$1),'Feat-Func-Development'!$AF$78:$EU$78)</f>
        <v>0</v>
      </c>
      <c r="T62" s="48">
        <f>LOOKUP(2,1/('Feat-Func-Development'!$AF$4:$EU$4&amp;'Feat-Func-Development'!$AF$5:$EU$5='aggregated FIP Data Prog4'!$A62&amp;'aggregated FIP Data Prog4'!$N$1),'Feat-Func-Development'!$AF$79:$EU$79)</f>
        <v>1</v>
      </c>
      <c r="U62" s="48">
        <f>LOOKUP(2,1/('Feat-Func-Development'!$AF$4:$EU$4&amp;'Feat-Func-Development'!$AF$5:$EU$5='aggregated FIP Data Prog4'!$A62&amp;'aggregated FIP Data Prog4'!$N$1),'Feat-Func-Development'!$AF$80:$EU$80)</f>
        <v>3</v>
      </c>
      <c r="V62" s="29">
        <f>LOOKUP(2,1/('Feat-Func-Development'!$AF$4:$EU$4&amp;'Feat-Func-Development'!$AF$5:$EU$5='aggregated FIP Data Prog4'!$A62&amp;'aggregated FIP Data Prog4'!$V$1),'Feat-Func-Development'!$AF$73:$EU$73)</f>
        <v>0</v>
      </c>
      <c r="W62" s="29">
        <f>LOOKUP(2,1/('Feat-Func-Development'!$AF$4:$EU$4&amp;'Feat-Func-Development'!$AF$5:$EU$5='aggregated FIP Data Prog4'!$A62&amp;'aggregated FIP Data Prog4'!$V$1),'Feat-Func-Development'!$AF$74:$EU$74)</f>
        <v>0</v>
      </c>
      <c r="X62" s="29">
        <f>LOOKUP(2,1/('Feat-Func-Development'!$AF$4:$EU$4&amp;'Feat-Func-Development'!$AF$5:$EU$5='aggregated FIP Data Prog4'!$A62&amp;'aggregated FIP Data Prog4'!$V$1),'Feat-Func-Development'!$AF$75:$EU$75)</f>
        <v>0</v>
      </c>
      <c r="Y62" s="29">
        <f>LOOKUP(2,1/('Feat-Func-Development'!$AF$4:$EU$4&amp;'Feat-Func-Development'!$AF$5:$EU$5='aggregated FIP Data Prog4'!$A62&amp;'aggregated FIP Data Prog4'!$V$1),'Feat-Func-Development'!$AF$76:$EU$76)</f>
        <v>0</v>
      </c>
      <c r="Z62" s="29">
        <f>LOOKUP(2,1/('Feat-Func-Development'!$AF$4:$EU$4&amp;'Feat-Func-Development'!$AF$5:$EU$5='aggregated FIP Data Prog4'!$A62&amp;'aggregated FIP Data Prog4'!$V$1),'Feat-Func-Development'!$AF$77:$EU$77)</f>
        <v>4</v>
      </c>
      <c r="AA62" s="29">
        <f>LOOKUP(2,1/('Feat-Func-Development'!$AF$4:$EU$4&amp;'Feat-Func-Development'!$AF$5:$EU$5='aggregated FIP Data Prog4'!$A62&amp;'aggregated FIP Data Prog4'!$V$1),'Feat-Func-Development'!$AF$78:$EU$78)</f>
        <v>0</v>
      </c>
      <c r="AB62" s="29">
        <f>LOOKUP(2,1/('Feat-Func-Development'!$AF$4:$EU$4&amp;'Feat-Func-Development'!$AF$5:$EU$5='aggregated FIP Data Prog4'!$A62&amp;'aggregated FIP Data Prog4'!$V$1),'Feat-Func-Development'!$AF$79:$EU$79)</f>
        <v>0</v>
      </c>
      <c r="AC62" s="29">
        <f>LOOKUP(2,1/('Feat-Func-Development'!$AF$4:$EU$4&amp;'Feat-Func-Development'!$AF$5:$EU$5='aggregated FIP Data Prog4'!$A62&amp;'aggregated FIP Data Prog4'!$V$1),'Feat-Func-Development'!$AF$80:$EU$80)</f>
        <v>0</v>
      </c>
    </row>
    <row r="63" spans="1:29" ht="13.5" thickBot="1">
      <c r="A63" s="43">
        <f t="shared" si="9"/>
        <v>1796</v>
      </c>
      <c r="B63" s="57" t="str">
        <f>IF(C63="","",HLOOKUP(C63,'Configuration | Scaling'!$E$13:$Y$23,6,FALSE))</f>
        <v/>
      </c>
      <c r="C63" s="58" t="str">
        <f>IF(COUNTIF(C$4:C62,LOOKUP(A63,'Configuration | Scaling'!$E$18:$Y$18,_GPDS__List))=0,LOOKUP(A63,'Configuration | Scaling'!$E$18:$Y$18,_GPDS__List),"")</f>
        <v/>
      </c>
      <c r="D63" s="59"/>
      <c r="E63" s="45">
        <f t="shared" si="0"/>
        <v>1795</v>
      </c>
      <c r="F63" s="60">
        <f t="shared" si="1"/>
        <v>1</v>
      </c>
      <c r="G63" s="60">
        <f t="shared" si="2"/>
        <v>0</v>
      </c>
      <c r="H63" s="60">
        <f t="shared" si="3"/>
        <v>1</v>
      </c>
      <c r="I63" s="60">
        <f t="shared" si="4"/>
        <v>1</v>
      </c>
      <c r="J63" s="60">
        <f t="shared" si="5"/>
        <v>1</v>
      </c>
      <c r="K63" s="60">
        <f t="shared" si="6"/>
        <v>1</v>
      </c>
      <c r="L63" s="60">
        <f t="shared" si="7"/>
        <v>1</v>
      </c>
      <c r="M63" s="61">
        <f t="shared" si="8"/>
        <v>0</v>
      </c>
      <c r="N63" s="48">
        <f>LOOKUP(2,1/('Feat-Func-Development'!$AF$4:$EU$4&amp;'Feat-Func-Development'!$AF$5:$EU$5='aggregated FIP Data Prog4'!$A63&amp;'aggregated FIP Data Prog4'!$N$1),'Feat-Func-Development'!$AF$73:$EU$73)</f>
        <v>0</v>
      </c>
      <c r="O63" s="48">
        <f>LOOKUP(2,1/('Feat-Func-Development'!$AF$4:$EU$4&amp;'Feat-Func-Development'!$AF$5:$EU$5='aggregated FIP Data Prog4'!$A63&amp;'aggregated FIP Data Prog4'!$N$1),'Feat-Func-Development'!$AF$74:$EU$74)</f>
        <v>0</v>
      </c>
      <c r="P63" s="48">
        <f>LOOKUP(2,1/('Feat-Func-Development'!$AF$4:$EU$4&amp;'Feat-Func-Development'!$AF$5:$EU$5='aggregated FIP Data Prog4'!$A63&amp;'aggregated FIP Data Prog4'!$N$1),'Feat-Func-Development'!$AF$75:$EU$75)</f>
        <v>0</v>
      </c>
      <c r="Q63" s="48">
        <f>LOOKUP(2,1/('Feat-Func-Development'!$AF$4:$EU$4&amp;'Feat-Func-Development'!$AF$5:$EU$5='aggregated FIP Data Prog4'!$A63&amp;'aggregated FIP Data Prog4'!$N$1),'Feat-Func-Development'!$AF$76:$EU$76)</f>
        <v>0</v>
      </c>
      <c r="R63" s="48">
        <f>LOOKUP(2,1/('Feat-Func-Development'!$AF$4:$EU$4&amp;'Feat-Func-Development'!$AF$5:$EU$5='aggregated FIP Data Prog4'!$A63&amp;'aggregated FIP Data Prog4'!$N$1),'Feat-Func-Development'!$AF$77:$EU$77)</f>
        <v>0</v>
      </c>
      <c r="S63" s="48">
        <f>LOOKUP(2,1/('Feat-Func-Development'!$AF$4:$EU$4&amp;'Feat-Func-Development'!$AF$5:$EU$5='aggregated FIP Data Prog4'!$A63&amp;'aggregated FIP Data Prog4'!$N$1),'Feat-Func-Development'!$AF$78:$EU$78)</f>
        <v>0</v>
      </c>
      <c r="T63" s="48">
        <f>LOOKUP(2,1/('Feat-Func-Development'!$AF$4:$EU$4&amp;'Feat-Func-Development'!$AF$5:$EU$5='aggregated FIP Data Prog4'!$A63&amp;'aggregated FIP Data Prog4'!$N$1),'Feat-Func-Development'!$AF$79:$EU$79)</f>
        <v>1</v>
      </c>
      <c r="U63" s="48">
        <f>LOOKUP(2,1/('Feat-Func-Development'!$AF$4:$EU$4&amp;'Feat-Func-Development'!$AF$5:$EU$5='aggregated FIP Data Prog4'!$A63&amp;'aggregated FIP Data Prog4'!$N$1),'Feat-Func-Development'!$AF$80:$EU$80)</f>
        <v>3</v>
      </c>
      <c r="V63" s="29">
        <f>LOOKUP(2,1/('Feat-Func-Development'!$AF$4:$EU$4&amp;'Feat-Func-Development'!$AF$5:$EU$5='aggregated FIP Data Prog4'!$A63&amp;'aggregated FIP Data Prog4'!$V$1),'Feat-Func-Development'!$AF$73:$EU$73)</f>
        <v>0</v>
      </c>
      <c r="W63" s="29">
        <f>LOOKUP(2,1/('Feat-Func-Development'!$AF$4:$EU$4&amp;'Feat-Func-Development'!$AF$5:$EU$5='aggregated FIP Data Prog4'!$A63&amp;'aggregated FIP Data Prog4'!$V$1),'Feat-Func-Development'!$AF$74:$EU$74)</f>
        <v>0</v>
      </c>
      <c r="X63" s="29">
        <f>LOOKUP(2,1/('Feat-Func-Development'!$AF$4:$EU$4&amp;'Feat-Func-Development'!$AF$5:$EU$5='aggregated FIP Data Prog4'!$A63&amp;'aggregated FIP Data Prog4'!$V$1),'Feat-Func-Development'!$AF$75:$EU$75)</f>
        <v>0</v>
      </c>
      <c r="Y63" s="29">
        <f>LOOKUP(2,1/('Feat-Func-Development'!$AF$4:$EU$4&amp;'Feat-Func-Development'!$AF$5:$EU$5='aggregated FIP Data Prog4'!$A63&amp;'aggregated FIP Data Prog4'!$V$1),'Feat-Func-Development'!$AF$76:$EU$76)</f>
        <v>0</v>
      </c>
      <c r="Z63" s="29">
        <f>LOOKUP(2,1/('Feat-Func-Development'!$AF$4:$EU$4&amp;'Feat-Func-Development'!$AF$5:$EU$5='aggregated FIP Data Prog4'!$A63&amp;'aggregated FIP Data Prog4'!$V$1),'Feat-Func-Development'!$AF$77:$EU$77)</f>
        <v>4</v>
      </c>
      <c r="AA63" s="29">
        <f>LOOKUP(2,1/('Feat-Func-Development'!$AF$4:$EU$4&amp;'Feat-Func-Development'!$AF$5:$EU$5='aggregated FIP Data Prog4'!$A63&amp;'aggregated FIP Data Prog4'!$V$1),'Feat-Func-Development'!$AF$78:$EU$78)</f>
        <v>0</v>
      </c>
      <c r="AB63" s="29">
        <f>LOOKUP(2,1/('Feat-Func-Development'!$AF$4:$EU$4&amp;'Feat-Func-Development'!$AF$5:$EU$5='aggregated FIP Data Prog4'!$A63&amp;'aggregated FIP Data Prog4'!$V$1),'Feat-Func-Development'!$AF$79:$EU$79)</f>
        <v>0</v>
      </c>
      <c r="AC63" s="29">
        <f>LOOKUP(2,1/('Feat-Func-Development'!$AF$4:$EU$4&amp;'Feat-Func-Development'!$AF$5:$EU$5='aggregated FIP Data Prog4'!$A63&amp;'aggregated FIP Data Prog4'!$V$1),'Feat-Func-Development'!$AF$80:$EU$80)</f>
        <v>0</v>
      </c>
    </row>
    <row r="64" spans="1:29">
      <c r="A64" s="62"/>
      <c r="B64" s="62"/>
      <c r="C64" s="26"/>
      <c r="D64" s="63" t="s">
        <v>40</v>
      </c>
      <c r="E64" s="64">
        <f>filingDate</f>
        <v>522</v>
      </c>
      <c r="F64" s="26"/>
      <c r="G64" s="26"/>
      <c r="H64" s="26"/>
      <c r="I64" s="26"/>
      <c r="J64" s="26"/>
      <c r="K64" s="26"/>
      <c r="L64" s="26"/>
      <c r="M64" s="26"/>
      <c r="N64" s="26"/>
      <c r="O64" s="26"/>
      <c r="P64" s="26"/>
      <c r="Q64" s="26"/>
      <c r="R64" s="26"/>
      <c r="S64" s="26"/>
      <c r="T64" s="26"/>
      <c r="U64" s="65"/>
      <c r="V64" s="65"/>
      <c r="W64" s="65"/>
      <c r="X64" s="65"/>
      <c r="Y64" s="65"/>
      <c r="Z64" s="65"/>
      <c r="AA64" s="65"/>
      <c r="AB64" s="65"/>
      <c r="AC64" s="65"/>
    </row>
    <row r="65" spans="1:29">
      <c r="A65" s="62"/>
      <c r="B65" s="62"/>
      <c r="C65" s="26"/>
      <c r="D65" s="26" t="s">
        <v>197</v>
      </c>
      <c r="E65" s="66">
        <f>IF(ISNA(VLOOKUP($E$64,Maturity_Achieved,1,FALSE)),INDEX($A$4:$M$63,MATCH($E$64,$A$4:$A$63)+1,6),VLOOKUP($E$64,$A$4:$M$63,6,FALSE))</f>
        <v>1</v>
      </c>
      <c r="F65" s="65"/>
      <c r="G65" s="65"/>
      <c r="H65" s="65"/>
      <c r="I65" s="65"/>
      <c r="J65" s="65"/>
      <c r="K65" s="65"/>
      <c r="L65" s="65"/>
      <c r="M65" s="65"/>
      <c r="N65" s="65"/>
      <c r="O65" s="65"/>
      <c r="P65" s="65"/>
      <c r="Q65" s="65"/>
      <c r="R65" s="65"/>
      <c r="S65" s="65"/>
      <c r="T65" s="65" t="s">
        <v>206</v>
      </c>
      <c r="U65" s="28">
        <v>1</v>
      </c>
      <c r="V65" s="29">
        <f>IF(ISNA(MATCH($E$64,$A$4:$A$63,0)=$U65),IF((MATCH($E$64,$A$4:$A$63,1)+1)=$U65,V4,0),IF(MATCH($E$64,$A$4:$A$63,0)=$U65,V4,0))</f>
        <v>0</v>
      </c>
      <c r="W65" s="29">
        <f t="shared" ref="W65:AC65" si="10">IF(ISNA(MATCH($E$64,$A$4:$A$63,0)=$U65),IF((MATCH($E$64,$A$4:$A$63,1)+1)=$U65,W4,0),IF(MATCH($E$64,$A$4:$A$63,0)=$U65,W4,0))</f>
        <v>0</v>
      </c>
      <c r="X65" s="29">
        <f t="shared" si="10"/>
        <v>0</v>
      </c>
      <c r="Y65" s="29">
        <f t="shared" si="10"/>
        <v>0</v>
      </c>
      <c r="Z65" s="29">
        <f t="shared" si="10"/>
        <v>0</v>
      </c>
      <c r="AA65" s="29">
        <f t="shared" si="10"/>
        <v>0</v>
      </c>
      <c r="AB65" s="29">
        <f t="shared" si="10"/>
        <v>0</v>
      </c>
      <c r="AC65" s="29">
        <f t="shared" si="10"/>
        <v>0</v>
      </c>
    </row>
    <row r="66" spans="1:29">
      <c r="A66" s="62"/>
      <c r="B66" s="62"/>
      <c r="C66" s="26"/>
      <c r="D66" s="26" t="s">
        <v>203</v>
      </c>
      <c r="E66" s="66">
        <f>IF(ISNA(VLOOKUP($E$64,Maturity_Achieved,1,FALSE)),INDEX($A$4:$M$63,MATCH($E$64,$A$4:$A$63)+1,7),VLOOKUP($E$64,$A$4:$M$63,7,FALSE))</f>
        <v>0</v>
      </c>
      <c r="F66" s="65"/>
      <c r="G66" s="65"/>
      <c r="H66" s="65"/>
      <c r="I66" s="65"/>
      <c r="J66" s="65"/>
      <c r="K66" s="65"/>
      <c r="L66" s="65"/>
      <c r="M66" s="65"/>
      <c r="N66" s="65"/>
      <c r="O66" s="65"/>
      <c r="P66" s="65"/>
      <c r="Q66" s="65"/>
      <c r="R66" s="65"/>
      <c r="S66" s="65"/>
      <c r="T66" s="65"/>
      <c r="U66" s="67">
        <v>2</v>
      </c>
      <c r="V66" s="29">
        <f t="shared" ref="V66:AC81" si="11">IF(ISNA(MATCH($E$64,$A$4:$A$63,0)=$U66),IF((MATCH($E$64,$A$4:$A$63,1)+1)=$U66,V5,0),IF(MATCH($E$64,$A$4:$A$63,0)=$U66,V5,0))</f>
        <v>0</v>
      </c>
      <c r="W66" s="29">
        <f t="shared" si="11"/>
        <v>0</v>
      </c>
      <c r="X66" s="29">
        <f t="shared" si="11"/>
        <v>0</v>
      </c>
      <c r="Y66" s="29">
        <f t="shared" si="11"/>
        <v>0</v>
      </c>
      <c r="Z66" s="29">
        <f t="shared" si="11"/>
        <v>0</v>
      </c>
      <c r="AA66" s="29">
        <f t="shared" si="11"/>
        <v>0</v>
      </c>
      <c r="AB66" s="29">
        <f t="shared" si="11"/>
        <v>0</v>
      </c>
      <c r="AC66" s="29">
        <f t="shared" si="11"/>
        <v>0</v>
      </c>
    </row>
    <row r="67" spans="1:29">
      <c r="A67" s="62"/>
      <c r="B67" s="62"/>
      <c r="C67" s="26"/>
      <c r="D67" s="26" t="s">
        <v>199</v>
      </c>
      <c r="E67" s="66">
        <f>IF(ISNA(VLOOKUP($E$64,Maturity_Achieved,1,FALSE)),INDEX($A$4:$M$63,MATCH($E$64,$A$4:$A$63)+1,8),VLOOKUP($E$64,$A$4:$M$63,8,FALSE))</f>
        <v>1</v>
      </c>
      <c r="F67" s="65"/>
      <c r="G67" s="65"/>
      <c r="H67" s="65"/>
      <c r="I67" s="65"/>
      <c r="J67" s="65"/>
      <c r="K67" s="65"/>
      <c r="L67" s="65"/>
      <c r="M67" s="65"/>
      <c r="N67" s="65"/>
      <c r="O67" s="65"/>
      <c r="P67" s="65"/>
      <c r="Q67" s="65"/>
      <c r="R67" s="65"/>
      <c r="S67" s="65"/>
      <c r="T67" s="65"/>
      <c r="U67" s="28">
        <v>3</v>
      </c>
      <c r="V67" s="29">
        <f t="shared" si="11"/>
        <v>0</v>
      </c>
      <c r="W67" s="29">
        <f t="shared" si="11"/>
        <v>0</v>
      </c>
      <c r="X67" s="29">
        <f t="shared" si="11"/>
        <v>0</v>
      </c>
      <c r="Y67" s="29">
        <f t="shared" si="11"/>
        <v>0</v>
      </c>
      <c r="Z67" s="29">
        <f t="shared" si="11"/>
        <v>0</v>
      </c>
      <c r="AA67" s="29">
        <f t="shared" si="11"/>
        <v>0</v>
      </c>
      <c r="AB67" s="29">
        <f t="shared" si="11"/>
        <v>0</v>
      </c>
      <c r="AC67" s="29">
        <f t="shared" si="11"/>
        <v>0</v>
      </c>
    </row>
    <row r="68" spans="1:29">
      <c r="A68" s="62"/>
      <c r="B68" s="62"/>
      <c r="C68" s="26"/>
      <c r="D68" s="26" t="s">
        <v>200</v>
      </c>
      <c r="E68" s="66">
        <f>IF(ISNA(VLOOKUP($E$64,Maturity_Achieved,1,FALSE)),INDEX($A$4:$M$63,MATCH($E$64,$A$4:$A$63)+1,9),VLOOKUP($E$64,$A$4:$M$63,9,FALSE))</f>
        <v>1</v>
      </c>
      <c r="F68" s="65"/>
      <c r="G68" s="65"/>
      <c r="H68" s="65"/>
      <c r="I68" s="65"/>
      <c r="J68" s="65"/>
      <c r="K68" s="65"/>
      <c r="L68" s="65"/>
      <c r="M68" s="65"/>
      <c r="N68" s="65"/>
      <c r="O68" s="65"/>
      <c r="P68" s="65"/>
      <c r="Q68" s="65"/>
      <c r="R68" s="65"/>
      <c r="S68" s="65"/>
      <c r="T68" s="65"/>
      <c r="U68" s="67">
        <v>4</v>
      </c>
      <c r="V68" s="29">
        <f t="shared" si="11"/>
        <v>0</v>
      </c>
      <c r="W68" s="29">
        <f t="shared" si="11"/>
        <v>0</v>
      </c>
      <c r="X68" s="29">
        <f t="shared" si="11"/>
        <v>0</v>
      </c>
      <c r="Y68" s="29">
        <f t="shared" si="11"/>
        <v>0</v>
      </c>
      <c r="Z68" s="29">
        <f t="shared" si="11"/>
        <v>0</v>
      </c>
      <c r="AA68" s="29">
        <f t="shared" si="11"/>
        <v>0</v>
      </c>
      <c r="AB68" s="29">
        <f t="shared" si="11"/>
        <v>0</v>
      </c>
      <c r="AC68" s="29">
        <f t="shared" si="11"/>
        <v>0</v>
      </c>
    </row>
    <row r="69" spans="1:29">
      <c r="A69" s="62"/>
      <c r="B69" s="62"/>
      <c r="C69" s="26"/>
      <c r="D69" s="26" t="s">
        <v>201</v>
      </c>
      <c r="E69" s="66">
        <f>IF(ISNA(VLOOKUP($E$64,Maturity_Achieved,1,FALSE)),INDEX($A$4:$M$63,MATCH($E$64,$A$4:$A$63)+1,10),VLOOKUP($E$64,$A$4:$M$63,10,FALSE))</f>
        <v>1</v>
      </c>
      <c r="F69" s="65"/>
      <c r="G69" s="65"/>
      <c r="H69" s="65"/>
      <c r="I69" s="65"/>
      <c r="J69" s="65"/>
      <c r="K69" s="65"/>
      <c r="L69" s="65"/>
      <c r="M69" s="65"/>
      <c r="N69" s="65"/>
      <c r="O69" s="65"/>
      <c r="P69" s="65"/>
      <c r="Q69" s="65"/>
      <c r="R69" s="65"/>
      <c r="S69" s="65"/>
      <c r="T69" s="65"/>
      <c r="U69" s="28">
        <v>5</v>
      </c>
      <c r="V69" s="29">
        <f t="shared" si="11"/>
        <v>0</v>
      </c>
      <c r="W69" s="29">
        <f t="shared" si="11"/>
        <v>0</v>
      </c>
      <c r="X69" s="29">
        <f t="shared" si="11"/>
        <v>0</v>
      </c>
      <c r="Y69" s="29">
        <f t="shared" si="11"/>
        <v>0</v>
      </c>
      <c r="Z69" s="29">
        <f t="shared" si="11"/>
        <v>0</v>
      </c>
      <c r="AA69" s="29">
        <f t="shared" si="11"/>
        <v>0</v>
      </c>
      <c r="AB69" s="29">
        <f t="shared" si="11"/>
        <v>0</v>
      </c>
      <c r="AC69" s="29">
        <f t="shared" si="11"/>
        <v>0</v>
      </c>
    </row>
    <row r="70" spans="1:29">
      <c r="A70" s="62"/>
      <c r="B70" s="62"/>
      <c r="C70" s="26"/>
      <c r="D70" s="26" t="s">
        <v>202</v>
      </c>
      <c r="E70" s="66">
        <f>IF(ISNA(VLOOKUP($E$64,Maturity_Achieved,1,FALSE)),INDEX($A$4:$M$63,MATCH($E$64,$A$4:$A$63)+1,11),VLOOKUP($E$64,$A$4:$M$63,11,FALSE))</f>
        <v>1</v>
      </c>
      <c r="F70" s="65"/>
      <c r="G70" s="65"/>
      <c r="H70" s="65"/>
      <c r="I70" s="65"/>
      <c r="J70" s="65"/>
      <c r="K70" s="65"/>
      <c r="L70" s="65"/>
      <c r="M70" s="65"/>
      <c r="N70" s="65"/>
      <c r="O70" s="65"/>
      <c r="P70" s="65"/>
      <c r="Q70" s="65"/>
      <c r="R70" s="65"/>
      <c r="S70" s="65"/>
      <c r="T70" s="65"/>
      <c r="U70" s="67">
        <v>6</v>
      </c>
      <c r="V70" s="29">
        <f t="shared" si="11"/>
        <v>0</v>
      </c>
      <c r="W70" s="29">
        <f t="shared" si="11"/>
        <v>0</v>
      </c>
      <c r="X70" s="29">
        <f t="shared" si="11"/>
        <v>0</v>
      </c>
      <c r="Y70" s="29">
        <f t="shared" si="11"/>
        <v>0</v>
      </c>
      <c r="Z70" s="29">
        <f t="shared" si="11"/>
        <v>0</v>
      </c>
      <c r="AA70" s="29">
        <f t="shared" si="11"/>
        <v>0</v>
      </c>
      <c r="AB70" s="29">
        <f t="shared" si="11"/>
        <v>0</v>
      </c>
      <c r="AC70" s="29">
        <f t="shared" si="11"/>
        <v>0</v>
      </c>
    </row>
    <row r="71" spans="1:29">
      <c r="A71" s="62"/>
      <c r="B71" s="62"/>
      <c r="C71" s="26"/>
      <c r="D71" s="26" t="s">
        <v>204</v>
      </c>
      <c r="E71" s="66">
        <f>IF(ISNA(VLOOKUP($E$64,Maturity_Achieved,1,FALSE)),INDEX($A$4:$M$63,MATCH($E$64,$A$4:$A$63)+1,12),VLOOKUP($E$64,$A$4:$M$63,12,FALSE))</f>
        <v>0</v>
      </c>
      <c r="F71" s="65"/>
      <c r="G71" s="65"/>
      <c r="H71" s="65"/>
      <c r="I71" s="65"/>
      <c r="J71" s="65"/>
      <c r="K71" s="65"/>
      <c r="L71" s="65"/>
      <c r="M71" s="65"/>
      <c r="N71" s="65"/>
      <c r="O71" s="65"/>
      <c r="P71" s="65"/>
      <c r="Q71" s="65"/>
      <c r="R71" s="65"/>
      <c r="S71" s="65"/>
      <c r="T71" s="65"/>
      <c r="U71" s="28">
        <v>7</v>
      </c>
      <c r="V71" s="29">
        <f t="shared" si="11"/>
        <v>0</v>
      </c>
      <c r="W71" s="29">
        <f t="shared" si="11"/>
        <v>0</v>
      </c>
      <c r="X71" s="29">
        <f t="shared" si="11"/>
        <v>0</v>
      </c>
      <c r="Y71" s="29">
        <f t="shared" si="11"/>
        <v>0</v>
      </c>
      <c r="Z71" s="29">
        <f t="shared" si="11"/>
        <v>0</v>
      </c>
      <c r="AA71" s="29">
        <f t="shared" si="11"/>
        <v>0</v>
      </c>
      <c r="AB71" s="29">
        <f t="shared" si="11"/>
        <v>0</v>
      </c>
      <c r="AC71" s="29">
        <f t="shared" si="11"/>
        <v>0</v>
      </c>
    </row>
    <row r="72" spans="1:29" ht="13.5" thickBot="1">
      <c r="A72" s="62"/>
      <c r="B72" s="62"/>
      <c r="C72" s="26"/>
      <c r="D72" s="26" t="s">
        <v>205</v>
      </c>
      <c r="E72" s="68">
        <f>IF(ISNA(VLOOKUP($E$64,Maturity_Achieved,1,FALSE)),INDEX($A$4:$M$63,MATCH($E$64,$A$4:$A$63)+1,13),VLOOKUP($E$64,$A$4:$M$63,13,FALSE))</f>
        <v>0</v>
      </c>
      <c r="F72" s="65"/>
      <c r="G72" s="65"/>
      <c r="H72" s="65"/>
      <c r="I72" s="65"/>
      <c r="J72" s="65"/>
      <c r="K72" s="65"/>
      <c r="L72" s="65"/>
      <c r="M72" s="65"/>
      <c r="N72" s="65"/>
      <c r="O72" s="65"/>
      <c r="P72" s="65"/>
      <c r="Q72" s="65"/>
      <c r="R72" s="65"/>
      <c r="S72" s="65"/>
      <c r="T72" s="65"/>
      <c r="U72" s="67">
        <v>8</v>
      </c>
      <c r="V72" s="29">
        <f t="shared" si="11"/>
        <v>0</v>
      </c>
      <c r="W72" s="29">
        <f t="shared" si="11"/>
        <v>0</v>
      </c>
      <c r="X72" s="29">
        <f t="shared" si="11"/>
        <v>0</v>
      </c>
      <c r="Y72" s="29">
        <f t="shared" si="11"/>
        <v>0</v>
      </c>
      <c r="Z72" s="29">
        <f t="shared" si="11"/>
        <v>0</v>
      </c>
      <c r="AA72" s="29">
        <f t="shared" si="11"/>
        <v>0</v>
      </c>
      <c r="AB72" s="29">
        <f t="shared" si="11"/>
        <v>0</v>
      </c>
      <c r="AC72" s="29">
        <f t="shared" si="11"/>
        <v>0</v>
      </c>
    </row>
    <row r="73" spans="1:29" ht="13.5" thickBot="1">
      <c r="A73" s="62"/>
      <c r="B73" s="62"/>
      <c r="C73" s="26"/>
      <c r="D73" s="26"/>
      <c r="E73" s="65"/>
      <c r="F73" s="65"/>
      <c r="G73" s="65"/>
      <c r="H73" s="65"/>
      <c r="I73" s="65"/>
      <c r="J73" s="65"/>
      <c r="K73" s="65"/>
      <c r="L73" s="65"/>
      <c r="M73" s="65"/>
      <c r="N73" s="65"/>
      <c r="O73" s="65"/>
      <c r="P73" s="65"/>
      <c r="Q73" s="65"/>
      <c r="R73" s="65"/>
      <c r="S73" s="65"/>
      <c r="T73" s="65"/>
      <c r="U73" s="28">
        <v>9</v>
      </c>
      <c r="V73" s="29">
        <f t="shared" si="11"/>
        <v>0</v>
      </c>
      <c r="W73" s="29">
        <f t="shared" si="11"/>
        <v>0</v>
      </c>
      <c r="X73" s="29">
        <f t="shared" si="11"/>
        <v>0</v>
      </c>
      <c r="Y73" s="29">
        <f t="shared" si="11"/>
        <v>0</v>
      </c>
      <c r="Z73" s="29">
        <f t="shared" si="11"/>
        <v>0</v>
      </c>
      <c r="AA73" s="29">
        <f t="shared" si="11"/>
        <v>0</v>
      </c>
      <c r="AB73" s="29">
        <f t="shared" si="11"/>
        <v>0</v>
      </c>
      <c r="AC73" s="29">
        <f t="shared" si="11"/>
        <v>0</v>
      </c>
    </row>
    <row r="74" spans="1:29">
      <c r="A74" s="62"/>
      <c r="B74" s="62"/>
      <c r="C74" s="107" t="s">
        <v>279</v>
      </c>
      <c r="D74" s="98"/>
      <c r="E74" s="1094" t="str">
        <f>IF('Configuration | Scaling'!$B$45="UP",'Configuration | Scaling'!$O$13,IF('Configuration | Scaling'!$B$45="UN",'Configuration | Scaling'!$K$13,"Check Milestones"))</f>
        <v>FDJ</v>
      </c>
      <c r="F74" s="1095"/>
      <c r="G74" s="104"/>
      <c r="H74" s="1094" t="str">
        <f>IF('Configuration | Scaling'!$B$45="UP",'Configuration | Scaling'!$R$13,IF('Configuration | Scaling'!$B$45="UN",'Configuration | Scaling'!$M$13,"Check Milestones"))</f>
        <v>VP</v>
      </c>
      <c r="I74" s="1095"/>
      <c r="J74" s="65"/>
      <c r="K74" s="65"/>
      <c r="L74" s="65"/>
      <c r="M74" s="65"/>
      <c r="N74" s="65"/>
      <c r="O74" s="65"/>
      <c r="P74" s="65"/>
      <c r="Q74" s="65"/>
      <c r="R74" s="65"/>
      <c r="S74" s="65"/>
      <c r="T74" s="65"/>
      <c r="U74" s="67">
        <v>10</v>
      </c>
      <c r="V74" s="29">
        <f t="shared" si="11"/>
        <v>0</v>
      </c>
      <c r="W74" s="29">
        <f t="shared" si="11"/>
        <v>0</v>
      </c>
      <c r="X74" s="29">
        <f t="shared" si="11"/>
        <v>0</v>
      </c>
      <c r="Y74" s="29">
        <f t="shared" si="11"/>
        <v>0</v>
      </c>
      <c r="Z74" s="29">
        <f t="shared" si="11"/>
        <v>0</v>
      </c>
      <c r="AA74" s="29">
        <f t="shared" si="11"/>
        <v>0</v>
      </c>
      <c r="AB74" s="29">
        <f t="shared" si="11"/>
        <v>0</v>
      </c>
      <c r="AC74" s="29">
        <f t="shared" si="11"/>
        <v>0</v>
      </c>
    </row>
    <row r="75" spans="1:29" ht="13.5" thickBot="1">
      <c r="A75" s="62"/>
      <c r="B75" s="62"/>
      <c r="C75" s="94"/>
      <c r="D75" s="99"/>
      <c r="E75" s="101" t="str">
        <f>E74&amp;"Target"</f>
        <v>FDJTarget</v>
      </c>
      <c r="F75" s="95" t="str">
        <f>E74&amp;" Forecast"</f>
        <v>FDJ Forecast</v>
      </c>
      <c r="G75" s="105"/>
      <c r="H75" s="101" t="str">
        <f>H74&amp;" Target"</f>
        <v>VP Target</v>
      </c>
      <c r="I75" s="95" t="str">
        <f>H74&amp;" Forecast"</f>
        <v>VP Forecast</v>
      </c>
      <c r="J75" s="65"/>
      <c r="K75" s="65"/>
      <c r="L75" s="65"/>
      <c r="M75" s="65"/>
      <c r="N75" s="65"/>
      <c r="O75" s="65"/>
      <c r="P75" s="65"/>
      <c r="Q75" s="65"/>
      <c r="R75" s="65"/>
      <c r="S75" s="65"/>
      <c r="T75" s="65"/>
      <c r="U75" s="28">
        <v>11</v>
      </c>
      <c r="V75" s="29">
        <f t="shared" si="11"/>
        <v>0</v>
      </c>
      <c r="W75" s="29">
        <f t="shared" si="11"/>
        <v>0</v>
      </c>
      <c r="X75" s="29">
        <f t="shared" si="11"/>
        <v>0</v>
      </c>
      <c r="Y75" s="29">
        <f t="shared" si="11"/>
        <v>0</v>
      </c>
      <c r="Z75" s="29">
        <f t="shared" si="11"/>
        <v>0</v>
      </c>
      <c r="AA75" s="29">
        <f t="shared" si="11"/>
        <v>0</v>
      </c>
      <c r="AB75" s="29">
        <f t="shared" si="11"/>
        <v>0</v>
      </c>
      <c r="AC75" s="29">
        <f t="shared" si="11"/>
        <v>0</v>
      </c>
    </row>
    <row r="76" spans="1:29">
      <c r="A76" s="62"/>
      <c r="B76" s="62"/>
      <c r="C76" s="96" t="s">
        <v>117</v>
      </c>
      <c r="D76" s="100"/>
      <c r="E76" s="102">
        <f>INDEX($C$4:$AC$63,MATCH(E74,$C$4:$C$63,0),12)</f>
        <v>0</v>
      </c>
      <c r="F76" s="97">
        <f>'Feat-Func-Development'!AD73</f>
        <v>0</v>
      </c>
      <c r="G76" s="92"/>
      <c r="H76" s="102">
        <f>INDEX($C$4:$AC$63,MATCH(H74,$C$4:$C$63,0),12)</f>
        <v>0</v>
      </c>
      <c r="I76" s="97">
        <f>'Feat-Func-Development'!AE73</f>
        <v>0</v>
      </c>
      <c r="J76" s="65"/>
      <c r="K76" s="65"/>
      <c r="L76" s="65"/>
      <c r="M76" s="65"/>
      <c r="N76" s="65"/>
      <c r="O76" s="65"/>
      <c r="P76" s="65"/>
      <c r="Q76" s="65"/>
      <c r="R76" s="65"/>
      <c r="S76" s="65"/>
      <c r="T76" s="65"/>
      <c r="U76" s="67">
        <v>12</v>
      </c>
      <c r="V76" s="29">
        <f t="shared" si="11"/>
        <v>0</v>
      </c>
      <c r="W76" s="29">
        <f t="shared" si="11"/>
        <v>0</v>
      </c>
      <c r="X76" s="29">
        <f t="shared" si="11"/>
        <v>0</v>
      </c>
      <c r="Y76" s="29">
        <f t="shared" si="11"/>
        <v>0</v>
      </c>
      <c r="Z76" s="29">
        <f t="shared" si="11"/>
        <v>0</v>
      </c>
      <c r="AA76" s="29">
        <f t="shared" si="11"/>
        <v>0</v>
      </c>
      <c r="AB76" s="29">
        <f t="shared" si="11"/>
        <v>0</v>
      </c>
      <c r="AC76" s="29">
        <f t="shared" si="11"/>
        <v>0</v>
      </c>
    </row>
    <row r="77" spans="1:29">
      <c r="A77" s="62"/>
      <c r="B77" s="62"/>
      <c r="C77" s="93" t="s">
        <v>118</v>
      </c>
      <c r="D77" s="69"/>
      <c r="E77" s="103">
        <f>INDEX($C$4:$AC$63,MATCH(E74,$C$4:$C$63,0),13)</f>
        <v>0</v>
      </c>
      <c r="F77" s="47">
        <f>'Feat-Func-Development'!AD74</f>
        <v>0</v>
      </c>
      <c r="G77" s="106"/>
      <c r="H77" s="103">
        <f>INDEX($C$4:$AC$63,MATCH(H74,$C$4:$C$63,0),13)</f>
        <v>0</v>
      </c>
      <c r="I77" s="47">
        <f>'Feat-Func-Development'!AE74</f>
        <v>0</v>
      </c>
      <c r="J77" s="65"/>
      <c r="K77" s="65"/>
      <c r="L77" s="65"/>
      <c r="M77" s="65"/>
      <c r="N77" s="65"/>
      <c r="O77" s="65"/>
      <c r="P77" s="65"/>
      <c r="Q77" s="65"/>
      <c r="R77" s="65"/>
      <c r="S77" s="65"/>
      <c r="T77" s="65"/>
      <c r="U77" s="28">
        <v>13</v>
      </c>
      <c r="V77" s="29">
        <f t="shared" si="11"/>
        <v>0</v>
      </c>
      <c r="W77" s="29">
        <f t="shared" si="11"/>
        <v>0</v>
      </c>
      <c r="X77" s="29">
        <f t="shared" si="11"/>
        <v>0</v>
      </c>
      <c r="Y77" s="29">
        <f t="shared" si="11"/>
        <v>0</v>
      </c>
      <c r="Z77" s="29">
        <f t="shared" si="11"/>
        <v>0</v>
      </c>
      <c r="AA77" s="29">
        <f t="shared" si="11"/>
        <v>0</v>
      </c>
      <c r="AB77" s="29">
        <f t="shared" si="11"/>
        <v>0</v>
      </c>
      <c r="AC77" s="29">
        <f t="shared" si="11"/>
        <v>0</v>
      </c>
    </row>
    <row r="78" spans="1:29">
      <c r="A78" s="62"/>
      <c r="B78" s="62"/>
      <c r="C78" s="93" t="s">
        <v>119</v>
      </c>
      <c r="D78" s="69"/>
      <c r="E78" s="103">
        <f>INDEX($C$4:$AC$63,MATCH(E74,$C$4:$C$63,0),14)</f>
        <v>0</v>
      </c>
      <c r="F78" s="47">
        <f>'Feat-Func-Development'!AD75</f>
        <v>0</v>
      </c>
      <c r="G78" s="106"/>
      <c r="H78" s="103">
        <f>INDEX($C$4:$AC$63,MATCH(H74,$C$4:$C$63,0),14)</f>
        <v>0</v>
      </c>
      <c r="I78" s="47">
        <f>'Feat-Func-Development'!AE75</f>
        <v>0</v>
      </c>
      <c r="J78" s="65"/>
      <c r="K78" s="65"/>
      <c r="L78" s="65"/>
      <c r="M78" s="65"/>
      <c r="N78" s="65"/>
      <c r="O78" s="65"/>
      <c r="P78" s="65"/>
      <c r="Q78" s="65"/>
      <c r="R78" s="65"/>
      <c r="S78" s="65"/>
      <c r="T78" s="65"/>
      <c r="U78" s="67">
        <v>14</v>
      </c>
      <c r="V78" s="29">
        <f t="shared" si="11"/>
        <v>0</v>
      </c>
      <c r="W78" s="29">
        <f t="shared" si="11"/>
        <v>0</v>
      </c>
      <c r="X78" s="29">
        <f t="shared" si="11"/>
        <v>0</v>
      </c>
      <c r="Y78" s="29">
        <f t="shared" si="11"/>
        <v>0</v>
      </c>
      <c r="Z78" s="29">
        <f t="shared" si="11"/>
        <v>0</v>
      </c>
      <c r="AA78" s="29">
        <f t="shared" si="11"/>
        <v>0</v>
      </c>
      <c r="AB78" s="29">
        <f t="shared" si="11"/>
        <v>0</v>
      </c>
      <c r="AC78" s="29">
        <f t="shared" si="11"/>
        <v>0</v>
      </c>
    </row>
    <row r="79" spans="1:29">
      <c r="A79" s="62"/>
      <c r="B79" s="62"/>
      <c r="C79" s="93" t="s">
        <v>120</v>
      </c>
      <c r="D79" s="69"/>
      <c r="E79" s="103">
        <f>INDEX($C$4:$AC$63,MATCH(E74,$C$4:$C$63,0),15)</f>
        <v>0</v>
      </c>
      <c r="F79" s="47">
        <f>'Feat-Func-Development'!AD76</f>
        <v>0</v>
      </c>
      <c r="G79" s="106"/>
      <c r="H79" s="103">
        <f>INDEX($C$4:$AC$63,MATCH(H74,$C$4:$C$63,0),15)</f>
        <v>0</v>
      </c>
      <c r="I79" s="47">
        <f>'Feat-Func-Development'!AE76</f>
        <v>0</v>
      </c>
      <c r="J79" s="65"/>
      <c r="K79" s="65"/>
      <c r="L79" s="65"/>
      <c r="M79" s="65"/>
      <c r="N79" s="65"/>
      <c r="O79" s="65"/>
      <c r="P79" s="65"/>
      <c r="Q79" s="65"/>
      <c r="R79" s="65"/>
      <c r="S79" s="65"/>
      <c r="T79" s="65"/>
      <c r="U79" s="28">
        <v>15</v>
      </c>
      <c r="V79" s="29">
        <f t="shared" si="11"/>
        <v>0</v>
      </c>
      <c r="W79" s="29">
        <f t="shared" si="11"/>
        <v>0</v>
      </c>
      <c r="X79" s="29">
        <f t="shared" si="11"/>
        <v>0</v>
      </c>
      <c r="Y79" s="29">
        <f t="shared" si="11"/>
        <v>0</v>
      </c>
      <c r="Z79" s="29">
        <f t="shared" si="11"/>
        <v>0</v>
      </c>
      <c r="AA79" s="29">
        <f t="shared" si="11"/>
        <v>0</v>
      </c>
      <c r="AB79" s="29">
        <f t="shared" si="11"/>
        <v>0</v>
      </c>
      <c r="AC79" s="29">
        <f t="shared" si="11"/>
        <v>0</v>
      </c>
    </row>
    <row r="80" spans="1:29">
      <c r="A80" s="62"/>
      <c r="B80" s="62"/>
      <c r="C80" s="93" t="s">
        <v>121</v>
      </c>
      <c r="D80" s="69"/>
      <c r="E80" s="103">
        <f>INDEX($C$4:$AC$63,MATCH(E74,$C$4:$C$63,0),16)</f>
        <v>2</v>
      </c>
      <c r="F80" s="47">
        <f>'Feat-Func-Development'!AD77</f>
        <v>2</v>
      </c>
      <c r="G80" s="106"/>
      <c r="H80" s="103">
        <f>INDEX($C$4:$AC$63,MATCH(H74,$C$4:$C$63,0),16)</f>
        <v>0</v>
      </c>
      <c r="I80" s="47">
        <f>'Feat-Func-Development'!AE77</f>
        <v>0</v>
      </c>
      <c r="J80" s="65"/>
      <c r="K80" s="65"/>
      <c r="L80" s="65"/>
      <c r="M80" s="65"/>
      <c r="N80" s="65"/>
      <c r="O80" s="65"/>
      <c r="P80" s="65"/>
      <c r="Q80" s="65"/>
      <c r="R80" s="65"/>
      <c r="S80" s="65"/>
      <c r="T80" s="65"/>
      <c r="U80" s="67">
        <v>16</v>
      </c>
      <c r="V80" s="29">
        <f t="shared" si="11"/>
        <v>0</v>
      </c>
      <c r="W80" s="29">
        <f t="shared" si="11"/>
        <v>0</v>
      </c>
      <c r="X80" s="29">
        <f t="shared" si="11"/>
        <v>0</v>
      </c>
      <c r="Y80" s="29">
        <f t="shared" si="11"/>
        <v>0</v>
      </c>
      <c r="Z80" s="29">
        <f t="shared" si="11"/>
        <v>0</v>
      </c>
      <c r="AA80" s="29">
        <f t="shared" si="11"/>
        <v>0</v>
      </c>
      <c r="AB80" s="29">
        <f t="shared" si="11"/>
        <v>0</v>
      </c>
      <c r="AC80" s="29">
        <f t="shared" si="11"/>
        <v>0</v>
      </c>
    </row>
    <row r="81" spans="1:29">
      <c r="A81" s="62"/>
      <c r="B81" s="62"/>
      <c r="C81" s="93" t="s">
        <v>116</v>
      </c>
      <c r="D81" s="69"/>
      <c r="E81" s="103">
        <f>INDEX($C$4:$AC$63,MATCH(E74,$C$4:$C$63,0),17)</f>
        <v>2</v>
      </c>
      <c r="F81" s="47">
        <f>'Feat-Func-Development'!AD78</f>
        <v>2</v>
      </c>
      <c r="G81" s="106"/>
      <c r="H81" s="103">
        <f>INDEX($C$4:$AC$63,MATCH(H74,$C$4:$C$63,0),17)</f>
        <v>4</v>
      </c>
      <c r="I81" s="47">
        <f>'Feat-Func-Development'!AE78</f>
        <v>4</v>
      </c>
      <c r="J81" s="65"/>
      <c r="K81" s="65"/>
      <c r="L81" s="65"/>
      <c r="M81" s="65"/>
      <c r="N81" s="65"/>
      <c r="O81" s="65"/>
      <c r="P81" s="65"/>
      <c r="Q81" s="65"/>
      <c r="R81" s="65"/>
      <c r="S81" s="65"/>
      <c r="T81" s="65"/>
      <c r="U81" s="28">
        <v>17</v>
      </c>
      <c r="V81" s="29">
        <f t="shared" si="11"/>
        <v>0</v>
      </c>
      <c r="W81" s="29">
        <f t="shared" si="11"/>
        <v>0</v>
      </c>
      <c r="X81" s="29">
        <f t="shared" si="11"/>
        <v>0</v>
      </c>
      <c r="Y81" s="29">
        <f t="shared" si="11"/>
        <v>0</v>
      </c>
      <c r="Z81" s="29">
        <f t="shared" si="11"/>
        <v>0</v>
      </c>
      <c r="AA81" s="29">
        <f t="shared" si="11"/>
        <v>0</v>
      </c>
      <c r="AB81" s="29">
        <f t="shared" si="11"/>
        <v>0</v>
      </c>
      <c r="AC81" s="29">
        <f t="shared" si="11"/>
        <v>0</v>
      </c>
    </row>
    <row r="82" spans="1:29">
      <c r="A82" s="62"/>
      <c r="B82" s="62"/>
      <c r="C82" s="93" t="s">
        <v>122</v>
      </c>
      <c r="D82" s="69"/>
      <c r="E82" s="103">
        <f>INDEX($C$4:$AC$63,MATCH(E74,$C$4:$C$63,0),18)</f>
        <v>0</v>
      </c>
      <c r="F82" s="47">
        <f>'Feat-Func-Development'!AD79</f>
        <v>0</v>
      </c>
      <c r="G82" s="106"/>
      <c r="H82" s="103">
        <f>INDEX($C$4:$AC$63,MATCH(H74,$C$4:$C$63,0),18)</f>
        <v>0</v>
      </c>
      <c r="I82" s="47">
        <f>'Feat-Func-Development'!AE79</f>
        <v>0</v>
      </c>
      <c r="J82" s="65"/>
      <c r="K82" s="65"/>
      <c r="L82" s="65"/>
      <c r="M82" s="65"/>
      <c r="N82" s="65"/>
      <c r="O82" s="65"/>
      <c r="P82" s="65"/>
      <c r="Q82" s="65"/>
      <c r="R82" s="65"/>
      <c r="S82" s="65"/>
      <c r="T82" s="65"/>
      <c r="U82" s="67">
        <v>18</v>
      </c>
      <c r="V82" s="29">
        <f t="shared" ref="V82:AC85" si="12">IF(ISNA(MATCH($E$64,$A$4:$A$63,0)=$U82),IF((MATCH($E$64,$A$4:$A$63,1)+1)=$U82,V21,0),IF(MATCH($E$64,$A$4:$A$63,0)=$U82,V21,0))</f>
        <v>0</v>
      </c>
      <c r="W82" s="29">
        <f t="shared" si="12"/>
        <v>0</v>
      </c>
      <c r="X82" s="29">
        <f t="shared" si="12"/>
        <v>0</v>
      </c>
      <c r="Y82" s="29">
        <f t="shared" si="12"/>
        <v>0</v>
      </c>
      <c r="Z82" s="29">
        <f t="shared" si="12"/>
        <v>0</v>
      </c>
      <c r="AA82" s="29">
        <f t="shared" si="12"/>
        <v>0</v>
      </c>
      <c r="AB82" s="29">
        <f t="shared" si="12"/>
        <v>0</v>
      </c>
      <c r="AC82" s="29">
        <f t="shared" si="12"/>
        <v>0</v>
      </c>
    </row>
    <row r="83" spans="1:29" ht="13.5" thickBot="1">
      <c r="A83" s="62"/>
      <c r="B83" s="62"/>
      <c r="C83" s="94" t="s">
        <v>123</v>
      </c>
      <c r="D83" s="99"/>
      <c r="E83" s="101">
        <f>INDEX($C$4:$AC$63,MATCH(E74,$C$4:$C$63,0),19)</f>
        <v>0</v>
      </c>
      <c r="F83" s="95">
        <f>'Feat-Func-Development'!AD80</f>
        <v>0</v>
      </c>
      <c r="G83" s="105"/>
      <c r="H83" s="101">
        <f>INDEX($C$4:$AC$63,MATCH(H74,$C$4:$C$63,0),19)</f>
        <v>0</v>
      </c>
      <c r="I83" s="95">
        <f>'Feat-Func-Development'!AE80</f>
        <v>0</v>
      </c>
      <c r="J83" s="65"/>
      <c r="K83" s="65"/>
      <c r="L83" s="65"/>
      <c r="M83" s="65"/>
      <c r="N83" s="65"/>
      <c r="O83" s="65"/>
      <c r="P83" s="65"/>
      <c r="Q83" s="65"/>
      <c r="R83" s="65"/>
      <c r="S83" s="65"/>
      <c r="T83" s="65"/>
      <c r="U83" s="28">
        <v>19</v>
      </c>
      <c r="V83" s="29">
        <f t="shared" si="12"/>
        <v>0</v>
      </c>
      <c r="W83" s="29">
        <f t="shared" si="12"/>
        <v>0</v>
      </c>
      <c r="X83" s="29">
        <f t="shared" si="12"/>
        <v>0</v>
      </c>
      <c r="Y83" s="29">
        <f t="shared" si="12"/>
        <v>0</v>
      </c>
      <c r="Z83" s="29">
        <f t="shared" si="12"/>
        <v>4</v>
      </c>
      <c r="AA83" s="29">
        <f t="shared" si="12"/>
        <v>0</v>
      </c>
      <c r="AB83" s="29">
        <f t="shared" si="12"/>
        <v>0</v>
      </c>
      <c r="AC83" s="29">
        <f t="shared" si="12"/>
        <v>0</v>
      </c>
    </row>
    <row r="84" spans="1:29">
      <c r="A84" s="62"/>
      <c r="B84" s="62"/>
      <c r="C84" s="26"/>
      <c r="D84" s="26"/>
      <c r="E84" s="65"/>
      <c r="F84" s="65"/>
      <c r="G84" s="65"/>
      <c r="H84" s="65"/>
      <c r="I84" s="65"/>
      <c r="J84" s="65"/>
      <c r="K84" s="65"/>
      <c r="L84" s="65"/>
      <c r="M84" s="65"/>
      <c r="N84" s="65"/>
      <c r="O84" s="65"/>
      <c r="P84" s="65"/>
      <c r="Q84" s="65"/>
      <c r="R84" s="65"/>
      <c r="S84" s="65"/>
      <c r="T84" s="65"/>
      <c r="U84" s="67">
        <v>20</v>
      </c>
      <c r="V84" s="29">
        <f t="shared" si="12"/>
        <v>0</v>
      </c>
      <c r="W84" s="29">
        <f t="shared" si="12"/>
        <v>0</v>
      </c>
      <c r="X84" s="29">
        <f t="shared" si="12"/>
        <v>0</v>
      </c>
      <c r="Y84" s="29">
        <f t="shared" si="12"/>
        <v>0</v>
      </c>
      <c r="Z84" s="29">
        <f t="shared" si="12"/>
        <v>0</v>
      </c>
      <c r="AA84" s="29">
        <f t="shared" si="12"/>
        <v>0</v>
      </c>
      <c r="AB84" s="29">
        <f t="shared" si="12"/>
        <v>0</v>
      </c>
      <c r="AC84" s="29">
        <f t="shared" si="12"/>
        <v>0</v>
      </c>
    </row>
    <row r="85" spans="1:29">
      <c r="A85" s="62"/>
      <c r="B85" s="62"/>
      <c r="C85" s="26"/>
      <c r="D85" s="26"/>
      <c r="E85" s="65"/>
      <c r="F85" s="65"/>
      <c r="G85" s="65"/>
      <c r="H85" s="65"/>
      <c r="I85" s="65"/>
      <c r="J85" s="65"/>
      <c r="K85" s="65"/>
      <c r="L85" s="65"/>
      <c r="M85" s="65"/>
      <c r="N85" s="65"/>
      <c r="O85" s="65"/>
      <c r="P85" s="65"/>
      <c r="Q85" s="65"/>
      <c r="R85" s="65"/>
      <c r="S85" s="65"/>
      <c r="T85" s="65"/>
      <c r="U85" s="28">
        <v>21</v>
      </c>
      <c r="V85" s="29">
        <f>IF(ISNA(MATCH($E$64,$A$4:$A$63,0)=$U85),IF((MATCH($E$64,$A$4:$A$63,1)+1)=$U85,V24,0),IF(MATCH($E$64,$A$4:$A$63,0)=$U85,V24,0))</f>
        <v>0</v>
      </c>
      <c r="W85" s="29">
        <f t="shared" si="12"/>
        <v>0</v>
      </c>
      <c r="X85" s="29">
        <f t="shared" si="12"/>
        <v>0</v>
      </c>
      <c r="Y85" s="29">
        <f t="shared" si="12"/>
        <v>0</v>
      </c>
      <c r="Z85" s="29">
        <f t="shared" si="12"/>
        <v>0</v>
      </c>
      <c r="AA85" s="29">
        <f t="shared" si="12"/>
        <v>0</v>
      </c>
      <c r="AB85" s="29">
        <f t="shared" si="12"/>
        <v>0</v>
      </c>
      <c r="AC85" s="29">
        <f t="shared" si="12"/>
        <v>0</v>
      </c>
    </row>
    <row r="86" spans="1:29">
      <c r="U86" s="67">
        <v>22</v>
      </c>
      <c r="V86" s="29">
        <f t="shared" ref="V86:AC87" si="13">IF(ISNA(MATCH($E$64,$A$4:$A$63,0)=$U86),IF((MATCH($E$64,$A$4:$A$63,1)+1)=$U86,V25,0),IF(MATCH($E$64,$A$4:$A$63,0)=$U86,V25,0))</f>
        <v>0</v>
      </c>
      <c r="W86" s="29">
        <f t="shared" si="13"/>
        <v>0</v>
      </c>
      <c r="X86" s="29">
        <f t="shared" si="13"/>
        <v>0</v>
      </c>
      <c r="Y86" s="29">
        <f t="shared" si="13"/>
        <v>0</v>
      </c>
      <c r="Z86" s="29">
        <f t="shared" si="13"/>
        <v>0</v>
      </c>
      <c r="AA86" s="29">
        <f t="shared" si="13"/>
        <v>0</v>
      </c>
      <c r="AB86" s="29">
        <f t="shared" si="13"/>
        <v>0</v>
      </c>
      <c r="AC86" s="29">
        <f t="shared" si="13"/>
        <v>0</v>
      </c>
    </row>
    <row r="87" spans="1:29">
      <c r="U87" s="28">
        <v>23</v>
      </c>
      <c r="V87" s="29">
        <f t="shared" si="13"/>
        <v>0</v>
      </c>
      <c r="W87" s="29">
        <f t="shared" si="13"/>
        <v>0</v>
      </c>
      <c r="X87" s="29">
        <f t="shared" si="13"/>
        <v>0</v>
      </c>
      <c r="Y87" s="29">
        <f t="shared" si="13"/>
        <v>0</v>
      </c>
      <c r="Z87" s="29">
        <f t="shared" si="13"/>
        <v>0</v>
      </c>
      <c r="AA87" s="29">
        <f t="shared" si="13"/>
        <v>0</v>
      </c>
      <c r="AB87" s="29">
        <f t="shared" si="13"/>
        <v>0</v>
      </c>
      <c r="AC87" s="29">
        <f t="shared" si="13"/>
        <v>0</v>
      </c>
    </row>
    <row r="88" spans="1:29">
      <c r="U88" s="67">
        <v>24</v>
      </c>
      <c r="V88" s="29">
        <f t="shared" ref="V88:AC103" si="14">IF(ISNA(MATCH($E$64,$A$4:$A$63,0)=$U88),IF((MATCH($E$64,$A$4:$A$63,1)+1)=$U88,V27,0),IF(MATCH($E$64,$A$4:$A$63,0)=$U88,V27,IF((MATCH($E$64,$A$4:$A$63,1)+1)=$U88,V27,0)))</f>
        <v>0</v>
      </c>
      <c r="W88" s="29">
        <f t="shared" si="14"/>
        <v>0</v>
      </c>
      <c r="X88" s="29">
        <f t="shared" si="14"/>
        <v>0</v>
      </c>
      <c r="Y88" s="29">
        <f t="shared" si="14"/>
        <v>0</v>
      </c>
      <c r="Z88" s="29">
        <f t="shared" si="14"/>
        <v>0</v>
      </c>
      <c r="AA88" s="29">
        <f t="shared" si="14"/>
        <v>0</v>
      </c>
      <c r="AB88" s="29">
        <f t="shared" si="14"/>
        <v>0</v>
      </c>
      <c r="AC88" s="29">
        <f t="shared" si="14"/>
        <v>0</v>
      </c>
    </row>
    <row r="89" spans="1:29">
      <c r="U89" s="28">
        <v>25</v>
      </c>
      <c r="V89" s="29">
        <f t="shared" si="14"/>
        <v>0</v>
      </c>
      <c r="W89" s="29">
        <f t="shared" si="14"/>
        <v>0</v>
      </c>
      <c r="X89" s="29">
        <f t="shared" si="14"/>
        <v>0</v>
      </c>
      <c r="Y89" s="29">
        <f t="shared" si="14"/>
        <v>0</v>
      </c>
      <c r="Z89" s="29">
        <f t="shared" si="14"/>
        <v>0</v>
      </c>
      <c r="AA89" s="29">
        <f t="shared" si="14"/>
        <v>0</v>
      </c>
      <c r="AB89" s="29">
        <f t="shared" si="14"/>
        <v>0</v>
      </c>
      <c r="AC89" s="29">
        <f t="shared" si="14"/>
        <v>0</v>
      </c>
    </row>
    <row r="90" spans="1:29">
      <c r="U90" s="67">
        <v>26</v>
      </c>
      <c r="V90" s="29">
        <f t="shared" si="14"/>
        <v>0</v>
      </c>
      <c r="W90" s="29">
        <f t="shared" si="14"/>
        <v>0</v>
      </c>
      <c r="X90" s="29">
        <f t="shared" si="14"/>
        <v>0</v>
      </c>
      <c r="Y90" s="29">
        <f t="shared" si="14"/>
        <v>0</v>
      </c>
      <c r="Z90" s="29">
        <f t="shared" si="14"/>
        <v>0</v>
      </c>
      <c r="AA90" s="29">
        <f t="shared" si="14"/>
        <v>0</v>
      </c>
      <c r="AB90" s="29">
        <f t="shared" si="14"/>
        <v>0</v>
      </c>
      <c r="AC90" s="29">
        <f t="shared" si="14"/>
        <v>0</v>
      </c>
    </row>
    <row r="91" spans="1:29">
      <c r="U91" s="28">
        <v>27</v>
      </c>
      <c r="V91" s="29">
        <f t="shared" si="14"/>
        <v>0</v>
      </c>
      <c r="W91" s="29">
        <f t="shared" si="14"/>
        <v>0</v>
      </c>
      <c r="X91" s="29">
        <f t="shared" si="14"/>
        <v>0</v>
      </c>
      <c r="Y91" s="29">
        <f t="shared" si="14"/>
        <v>0</v>
      </c>
      <c r="Z91" s="29">
        <f t="shared" si="14"/>
        <v>0</v>
      </c>
      <c r="AA91" s="29">
        <f t="shared" si="14"/>
        <v>0</v>
      </c>
      <c r="AB91" s="29">
        <f t="shared" si="14"/>
        <v>0</v>
      </c>
      <c r="AC91" s="29">
        <f t="shared" si="14"/>
        <v>0</v>
      </c>
    </row>
    <row r="92" spans="1:29">
      <c r="U92" s="67">
        <v>28</v>
      </c>
      <c r="V92" s="29">
        <f t="shared" si="14"/>
        <v>0</v>
      </c>
      <c r="W92" s="29">
        <f t="shared" si="14"/>
        <v>0</v>
      </c>
      <c r="X92" s="29">
        <f t="shared" si="14"/>
        <v>0</v>
      </c>
      <c r="Y92" s="29">
        <f t="shared" si="14"/>
        <v>0</v>
      </c>
      <c r="Z92" s="29">
        <f t="shared" si="14"/>
        <v>0</v>
      </c>
      <c r="AA92" s="29">
        <f t="shared" si="14"/>
        <v>0</v>
      </c>
      <c r="AB92" s="29">
        <f t="shared" si="14"/>
        <v>0</v>
      </c>
      <c r="AC92" s="29">
        <f t="shared" si="14"/>
        <v>0</v>
      </c>
    </row>
    <row r="93" spans="1:29">
      <c r="U93" s="28">
        <v>29</v>
      </c>
      <c r="V93" s="29">
        <f t="shared" si="14"/>
        <v>0</v>
      </c>
      <c r="W93" s="29">
        <f t="shared" si="14"/>
        <v>0</v>
      </c>
      <c r="X93" s="29">
        <f t="shared" si="14"/>
        <v>0</v>
      </c>
      <c r="Y93" s="29">
        <f t="shared" si="14"/>
        <v>0</v>
      </c>
      <c r="Z93" s="29">
        <f t="shared" si="14"/>
        <v>0</v>
      </c>
      <c r="AA93" s="29">
        <f t="shared" si="14"/>
        <v>0</v>
      </c>
      <c r="AB93" s="29">
        <f t="shared" si="14"/>
        <v>0</v>
      </c>
      <c r="AC93" s="29">
        <f t="shared" si="14"/>
        <v>0</v>
      </c>
    </row>
    <row r="94" spans="1:29">
      <c r="U94" s="67">
        <v>30</v>
      </c>
      <c r="V94" s="29">
        <f t="shared" si="14"/>
        <v>0</v>
      </c>
      <c r="W94" s="29">
        <f t="shared" si="14"/>
        <v>0</v>
      </c>
      <c r="X94" s="29">
        <f t="shared" si="14"/>
        <v>0</v>
      </c>
      <c r="Y94" s="29">
        <f t="shared" si="14"/>
        <v>0</v>
      </c>
      <c r="Z94" s="29">
        <f t="shared" si="14"/>
        <v>0</v>
      </c>
      <c r="AA94" s="29">
        <f t="shared" si="14"/>
        <v>0</v>
      </c>
      <c r="AB94" s="29">
        <f t="shared" si="14"/>
        <v>0</v>
      </c>
      <c r="AC94" s="29">
        <f t="shared" si="14"/>
        <v>0</v>
      </c>
    </row>
    <row r="95" spans="1:29">
      <c r="U95" s="28">
        <v>31</v>
      </c>
      <c r="V95" s="29">
        <f t="shared" si="14"/>
        <v>0</v>
      </c>
      <c r="W95" s="29">
        <f t="shared" si="14"/>
        <v>0</v>
      </c>
      <c r="X95" s="29">
        <f t="shared" si="14"/>
        <v>0</v>
      </c>
      <c r="Y95" s="29">
        <f t="shared" si="14"/>
        <v>0</v>
      </c>
      <c r="Z95" s="29">
        <f t="shared" si="14"/>
        <v>0</v>
      </c>
      <c r="AA95" s="29">
        <f t="shared" si="14"/>
        <v>0</v>
      </c>
      <c r="AB95" s="29">
        <f t="shared" si="14"/>
        <v>0</v>
      </c>
      <c r="AC95" s="29">
        <f t="shared" si="14"/>
        <v>0</v>
      </c>
    </row>
    <row r="96" spans="1:29">
      <c r="U96" s="67">
        <v>32</v>
      </c>
      <c r="V96" s="29">
        <f t="shared" si="14"/>
        <v>0</v>
      </c>
      <c r="W96" s="29">
        <f t="shared" si="14"/>
        <v>0</v>
      </c>
      <c r="X96" s="29">
        <f t="shared" si="14"/>
        <v>0</v>
      </c>
      <c r="Y96" s="29">
        <f t="shared" si="14"/>
        <v>0</v>
      </c>
      <c r="Z96" s="29">
        <f t="shared" si="14"/>
        <v>0</v>
      </c>
      <c r="AA96" s="29">
        <f t="shared" si="14"/>
        <v>0</v>
      </c>
      <c r="AB96" s="29">
        <f t="shared" si="14"/>
        <v>0</v>
      </c>
      <c r="AC96" s="29">
        <f t="shared" si="14"/>
        <v>0</v>
      </c>
    </row>
    <row r="97" spans="21:29">
      <c r="U97" s="28">
        <v>33</v>
      </c>
      <c r="V97" s="29">
        <f t="shared" si="14"/>
        <v>0</v>
      </c>
      <c r="W97" s="29">
        <f t="shared" si="14"/>
        <v>0</v>
      </c>
      <c r="X97" s="29">
        <f t="shared" si="14"/>
        <v>0</v>
      </c>
      <c r="Y97" s="29">
        <f t="shared" si="14"/>
        <v>0</v>
      </c>
      <c r="Z97" s="29">
        <f t="shared" si="14"/>
        <v>0</v>
      </c>
      <c r="AA97" s="29">
        <f t="shared" si="14"/>
        <v>0</v>
      </c>
      <c r="AB97" s="29">
        <f t="shared" si="14"/>
        <v>0</v>
      </c>
      <c r="AC97" s="29">
        <f t="shared" si="14"/>
        <v>0</v>
      </c>
    </row>
    <row r="98" spans="21:29">
      <c r="U98" s="67">
        <v>34</v>
      </c>
      <c r="V98" s="29">
        <f t="shared" si="14"/>
        <v>0</v>
      </c>
      <c r="W98" s="29">
        <f t="shared" si="14"/>
        <v>0</v>
      </c>
      <c r="X98" s="29">
        <f t="shared" si="14"/>
        <v>0</v>
      </c>
      <c r="Y98" s="29">
        <f t="shared" si="14"/>
        <v>0</v>
      </c>
      <c r="Z98" s="29">
        <f t="shared" si="14"/>
        <v>0</v>
      </c>
      <c r="AA98" s="29">
        <f t="shared" si="14"/>
        <v>0</v>
      </c>
      <c r="AB98" s="29">
        <f t="shared" si="14"/>
        <v>0</v>
      </c>
      <c r="AC98" s="29">
        <f t="shared" si="14"/>
        <v>0</v>
      </c>
    </row>
    <row r="99" spans="21:29">
      <c r="U99" s="28">
        <v>35</v>
      </c>
      <c r="V99" s="29">
        <f t="shared" si="14"/>
        <v>0</v>
      </c>
      <c r="W99" s="29">
        <f t="shared" si="14"/>
        <v>0</v>
      </c>
      <c r="X99" s="29">
        <f t="shared" si="14"/>
        <v>0</v>
      </c>
      <c r="Y99" s="29">
        <f t="shared" si="14"/>
        <v>0</v>
      </c>
      <c r="Z99" s="29">
        <f t="shared" si="14"/>
        <v>0</v>
      </c>
      <c r="AA99" s="29">
        <f t="shared" si="14"/>
        <v>0</v>
      </c>
      <c r="AB99" s="29">
        <f t="shared" si="14"/>
        <v>0</v>
      </c>
      <c r="AC99" s="29">
        <f t="shared" si="14"/>
        <v>0</v>
      </c>
    </row>
    <row r="100" spans="21:29">
      <c r="U100" s="67">
        <v>36</v>
      </c>
      <c r="V100" s="29">
        <f t="shared" si="14"/>
        <v>0</v>
      </c>
      <c r="W100" s="29">
        <f t="shared" si="14"/>
        <v>0</v>
      </c>
      <c r="X100" s="29">
        <f t="shared" si="14"/>
        <v>0</v>
      </c>
      <c r="Y100" s="29">
        <f t="shared" si="14"/>
        <v>0</v>
      </c>
      <c r="Z100" s="29">
        <f t="shared" si="14"/>
        <v>0</v>
      </c>
      <c r="AA100" s="29">
        <f t="shared" si="14"/>
        <v>0</v>
      </c>
      <c r="AB100" s="29">
        <f t="shared" si="14"/>
        <v>0</v>
      </c>
      <c r="AC100" s="29">
        <f t="shared" si="14"/>
        <v>0</v>
      </c>
    </row>
    <row r="101" spans="21:29">
      <c r="U101" s="28">
        <v>37</v>
      </c>
      <c r="V101" s="29">
        <f t="shared" si="14"/>
        <v>0</v>
      </c>
      <c r="W101" s="29">
        <f t="shared" si="14"/>
        <v>0</v>
      </c>
      <c r="X101" s="29">
        <f t="shared" si="14"/>
        <v>0</v>
      </c>
      <c r="Y101" s="29">
        <f t="shared" si="14"/>
        <v>0</v>
      </c>
      <c r="Z101" s="29">
        <f t="shared" si="14"/>
        <v>0</v>
      </c>
      <c r="AA101" s="29">
        <f t="shared" si="14"/>
        <v>0</v>
      </c>
      <c r="AB101" s="29">
        <f t="shared" si="14"/>
        <v>0</v>
      </c>
      <c r="AC101" s="29">
        <f t="shared" si="14"/>
        <v>0</v>
      </c>
    </row>
    <row r="102" spans="21:29">
      <c r="U102" s="67">
        <v>38</v>
      </c>
      <c r="V102" s="29">
        <f t="shared" si="14"/>
        <v>0</v>
      </c>
      <c r="W102" s="29">
        <f t="shared" si="14"/>
        <v>0</v>
      </c>
      <c r="X102" s="29">
        <f t="shared" si="14"/>
        <v>0</v>
      </c>
      <c r="Y102" s="29">
        <f t="shared" si="14"/>
        <v>0</v>
      </c>
      <c r="Z102" s="29">
        <f t="shared" si="14"/>
        <v>0</v>
      </c>
      <c r="AA102" s="29">
        <f t="shared" si="14"/>
        <v>0</v>
      </c>
      <c r="AB102" s="29">
        <f t="shared" si="14"/>
        <v>0</v>
      </c>
      <c r="AC102" s="29">
        <f t="shared" si="14"/>
        <v>0</v>
      </c>
    </row>
    <row r="103" spans="21:29">
      <c r="U103" s="28">
        <v>39</v>
      </c>
      <c r="V103" s="29">
        <f t="shared" si="14"/>
        <v>0</v>
      </c>
      <c r="W103" s="29">
        <f t="shared" si="14"/>
        <v>0</v>
      </c>
      <c r="X103" s="29">
        <f t="shared" si="14"/>
        <v>0</v>
      </c>
      <c r="Y103" s="29">
        <f t="shared" si="14"/>
        <v>0</v>
      </c>
      <c r="Z103" s="29">
        <f t="shared" si="14"/>
        <v>0</v>
      </c>
      <c r="AA103" s="29">
        <f t="shared" si="14"/>
        <v>0</v>
      </c>
      <c r="AB103" s="29">
        <f t="shared" si="14"/>
        <v>0</v>
      </c>
      <c r="AC103" s="29">
        <f t="shared" si="14"/>
        <v>0</v>
      </c>
    </row>
    <row r="104" spans="21:29">
      <c r="U104" s="67">
        <v>40</v>
      </c>
      <c r="V104" s="29">
        <f t="shared" ref="V104:AC119" si="15">IF(ISNA(MATCH($E$64,$A$4:$A$63,0)=$U104),IF((MATCH($E$64,$A$4:$A$63,1)+1)=$U104,V43,0),IF(MATCH($E$64,$A$4:$A$63,0)=$U104,V43,IF((MATCH($E$64,$A$4:$A$63,1)+1)=$U104,V43,0)))</f>
        <v>0</v>
      </c>
      <c r="W104" s="29">
        <f t="shared" si="15"/>
        <v>0</v>
      </c>
      <c r="X104" s="29">
        <f t="shared" si="15"/>
        <v>0</v>
      </c>
      <c r="Y104" s="29">
        <f t="shared" si="15"/>
        <v>0</v>
      </c>
      <c r="Z104" s="29">
        <f t="shared" si="15"/>
        <v>0</v>
      </c>
      <c r="AA104" s="29">
        <f t="shared" si="15"/>
        <v>0</v>
      </c>
      <c r="AB104" s="29">
        <f t="shared" si="15"/>
        <v>0</v>
      </c>
      <c r="AC104" s="29">
        <f t="shared" si="15"/>
        <v>0</v>
      </c>
    </row>
    <row r="105" spans="21:29">
      <c r="U105" s="28">
        <v>41</v>
      </c>
      <c r="V105" s="29">
        <f t="shared" si="15"/>
        <v>0</v>
      </c>
      <c r="W105" s="29">
        <f t="shared" si="15"/>
        <v>0</v>
      </c>
      <c r="X105" s="29">
        <f t="shared" si="15"/>
        <v>0</v>
      </c>
      <c r="Y105" s="29">
        <f t="shared" si="15"/>
        <v>0</v>
      </c>
      <c r="Z105" s="29">
        <f t="shared" si="15"/>
        <v>0</v>
      </c>
      <c r="AA105" s="29">
        <f t="shared" si="15"/>
        <v>0</v>
      </c>
      <c r="AB105" s="29">
        <f t="shared" si="15"/>
        <v>0</v>
      </c>
      <c r="AC105" s="29">
        <f t="shared" si="15"/>
        <v>0</v>
      </c>
    </row>
    <row r="106" spans="21:29">
      <c r="U106" s="67">
        <v>42</v>
      </c>
      <c r="V106" s="29">
        <f t="shared" si="15"/>
        <v>0</v>
      </c>
      <c r="W106" s="29">
        <f t="shared" si="15"/>
        <v>0</v>
      </c>
      <c r="X106" s="29">
        <f t="shared" si="15"/>
        <v>0</v>
      </c>
      <c r="Y106" s="29">
        <f t="shared" si="15"/>
        <v>0</v>
      </c>
      <c r="Z106" s="29">
        <f t="shared" si="15"/>
        <v>0</v>
      </c>
      <c r="AA106" s="29">
        <f t="shared" si="15"/>
        <v>0</v>
      </c>
      <c r="AB106" s="29">
        <f t="shared" si="15"/>
        <v>0</v>
      </c>
      <c r="AC106" s="29">
        <f t="shared" si="15"/>
        <v>0</v>
      </c>
    </row>
    <row r="107" spans="21:29">
      <c r="U107" s="28">
        <v>43</v>
      </c>
      <c r="V107" s="29">
        <f t="shared" si="15"/>
        <v>0</v>
      </c>
      <c r="W107" s="29">
        <f t="shared" si="15"/>
        <v>0</v>
      </c>
      <c r="X107" s="29">
        <f t="shared" si="15"/>
        <v>0</v>
      </c>
      <c r="Y107" s="29">
        <f t="shared" si="15"/>
        <v>0</v>
      </c>
      <c r="Z107" s="29">
        <f t="shared" si="15"/>
        <v>0</v>
      </c>
      <c r="AA107" s="29">
        <f t="shared" si="15"/>
        <v>0</v>
      </c>
      <c r="AB107" s="29">
        <f t="shared" si="15"/>
        <v>0</v>
      </c>
      <c r="AC107" s="29">
        <f t="shared" si="15"/>
        <v>0</v>
      </c>
    </row>
    <row r="108" spans="21:29">
      <c r="U108" s="67">
        <v>44</v>
      </c>
      <c r="V108" s="29">
        <f t="shared" si="15"/>
        <v>0</v>
      </c>
      <c r="W108" s="29">
        <f t="shared" si="15"/>
        <v>0</v>
      </c>
      <c r="X108" s="29">
        <f t="shared" si="15"/>
        <v>0</v>
      </c>
      <c r="Y108" s="29">
        <f t="shared" si="15"/>
        <v>0</v>
      </c>
      <c r="Z108" s="29">
        <f t="shared" si="15"/>
        <v>0</v>
      </c>
      <c r="AA108" s="29">
        <f t="shared" si="15"/>
        <v>0</v>
      </c>
      <c r="AB108" s="29">
        <f t="shared" si="15"/>
        <v>0</v>
      </c>
      <c r="AC108" s="29">
        <f t="shared" si="15"/>
        <v>0</v>
      </c>
    </row>
    <row r="109" spans="21:29">
      <c r="U109" s="28">
        <v>45</v>
      </c>
      <c r="V109" s="29">
        <f t="shared" si="15"/>
        <v>0</v>
      </c>
      <c r="W109" s="29">
        <f t="shared" si="15"/>
        <v>0</v>
      </c>
      <c r="X109" s="29">
        <f t="shared" si="15"/>
        <v>0</v>
      </c>
      <c r="Y109" s="29">
        <f t="shared" si="15"/>
        <v>0</v>
      </c>
      <c r="Z109" s="29">
        <f t="shared" si="15"/>
        <v>0</v>
      </c>
      <c r="AA109" s="29">
        <f t="shared" si="15"/>
        <v>0</v>
      </c>
      <c r="AB109" s="29">
        <f t="shared" si="15"/>
        <v>0</v>
      </c>
      <c r="AC109" s="29">
        <f t="shared" si="15"/>
        <v>0</v>
      </c>
    </row>
    <row r="110" spans="21:29">
      <c r="U110" s="67">
        <v>46</v>
      </c>
      <c r="V110" s="29">
        <f t="shared" si="15"/>
        <v>0</v>
      </c>
      <c r="W110" s="29">
        <f t="shared" si="15"/>
        <v>0</v>
      </c>
      <c r="X110" s="29">
        <f t="shared" si="15"/>
        <v>0</v>
      </c>
      <c r="Y110" s="29">
        <f t="shared" si="15"/>
        <v>0</v>
      </c>
      <c r="Z110" s="29">
        <f t="shared" si="15"/>
        <v>0</v>
      </c>
      <c r="AA110" s="29">
        <f t="shared" si="15"/>
        <v>0</v>
      </c>
      <c r="AB110" s="29">
        <f t="shared" si="15"/>
        <v>0</v>
      </c>
      <c r="AC110" s="29">
        <f t="shared" si="15"/>
        <v>0</v>
      </c>
    </row>
    <row r="111" spans="21:29">
      <c r="U111" s="28">
        <v>47</v>
      </c>
      <c r="V111" s="29">
        <f t="shared" si="15"/>
        <v>0</v>
      </c>
      <c r="W111" s="29">
        <f t="shared" si="15"/>
        <v>0</v>
      </c>
      <c r="X111" s="29">
        <f t="shared" si="15"/>
        <v>0</v>
      </c>
      <c r="Y111" s="29">
        <f t="shared" si="15"/>
        <v>0</v>
      </c>
      <c r="Z111" s="29">
        <f t="shared" si="15"/>
        <v>0</v>
      </c>
      <c r="AA111" s="29">
        <f t="shared" si="15"/>
        <v>0</v>
      </c>
      <c r="AB111" s="29">
        <f t="shared" si="15"/>
        <v>0</v>
      </c>
      <c r="AC111" s="29">
        <f t="shared" si="15"/>
        <v>0</v>
      </c>
    </row>
    <row r="112" spans="21:29">
      <c r="U112" s="67">
        <v>48</v>
      </c>
      <c r="V112" s="29">
        <f t="shared" si="15"/>
        <v>0</v>
      </c>
      <c r="W112" s="29">
        <f t="shared" si="15"/>
        <v>0</v>
      </c>
      <c r="X112" s="29">
        <f t="shared" si="15"/>
        <v>0</v>
      </c>
      <c r="Y112" s="29">
        <f t="shared" si="15"/>
        <v>0</v>
      </c>
      <c r="Z112" s="29">
        <f t="shared" si="15"/>
        <v>0</v>
      </c>
      <c r="AA112" s="29">
        <f t="shared" si="15"/>
        <v>0</v>
      </c>
      <c r="AB112" s="29">
        <f t="shared" si="15"/>
        <v>0</v>
      </c>
      <c r="AC112" s="29">
        <f t="shared" si="15"/>
        <v>0</v>
      </c>
    </row>
    <row r="113" spans="21:29">
      <c r="U113" s="28">
        <v>49</v>
      </c>
      <c r="V113" s="29">
        <f t="shared" si="15"/>
        <v>0</v>
      </c>
      <c r="W113" s="29">
        <f t="shared" si="15"/>
        <v>0</v>
      </c>
      <c r="X113" s="29">
        <f t="shared" si="15"/>
        <v>0</v>
      </c>
      <c r="Y113" s="29">
        <f t="shared" si="15"/>
        <v>0</v>
      </c>
      <c r="Z113" s="29">
        <f t="shared" si="15"/>
        <v>0</v>
      </c>
      <c r="AA113" s="29">
        <f t="shared" si="15"/>
        <v>0</v>
      </c>
      <c r="AB113" s="29">
        <f t="shared" si="15"/>
        <v>0</v>
      </c>
      <c r="AC113" s="29">
        <f t="shared" si="15"/>
        <v>0</v>
      </c>
    </row>
    <row r="114" spans="21:29">
      <c r="U114" s="67">
        <v>50</v>
      </c>
      <c r="V114" s="29">
        <f t="shared" si="15"/>
        <v>0</v>
      </c>
      <c r="W114" s="29">
        <f t="shared" si="15"/>
        <v>0</v>
      </c>
      <c r="X114" s="29">
        <f t="shared" si="15"/>
        <v>0</v>
      </c>
      <c r="Y114" s="29">
        <f t="shared" si="15"/>
        <v>0</v>
      </c>
      <c r="Z114" s="29">
        <f t="shared" si="15"/>
        <v>0</v>
      </c>
      <c r="AA114" s="29">
        <f t="shared" si="15"/>
        <v>0</v>
      </c>
      <c r="AB114" s="29">
        <f t="shared" si="15"/>
        <v>0</v>
      </c>
      <c r="AC114" s="29">
        <f t="shared" si="15"/>
        <v>0</v>
      </c>
    </row>
    <row r="115" spans="21:29">
      <c r="U115" s="28">
        <v>51</v>
      </c>
      <c r="V115" s="29">
        <f t="shared" si="15"/>
        <v>0</v>
      </c>
      <c r="W115" s="29">
        <f t="shared" si="15"/>
        <v>0</v>
      </c>
      <c r="X115" s="29">
        <f t="shared" si="15"/>
        <v>0</v>
      </c>
      <c r="Y115" s="29">
        <f t="shared" si="15"/>
        <v>0</v>
      </c>
      <c r="Z115" s="29">
        <f t="shared" si="15"/>
        <v>0</v>
      </c>
      <c r="AA115" s="29">
        <f t="shared" si="15"/>
        <v>0</v>
      </c>
      <c r="AB115" s="29">
        <f t="shared" si="15"/>
        <v>0</v>
      </c>
      <c r="AC115" s="29">
        <f t="shared" si="15"/>
        <v>0</v>
      </c>
    </row>
    <row r="116" spans="21:29">
      <c r="U116" s="67">
        <v>52</v>
      </c>
      <c r="V116" s="29">
        <f t="shared" si="15"/>
        <v>0</v>
      </c>
      <c r="W116" s="29">
        <f t="shared" si="15"/>
        <v>0</v>
      </c>
      <c r="X116" s="29">
        <f t="shared" si="15"/>
        <v>0</v>
      </c>
      <c r="Y116" s="29">
        <f t="shared" si="15"/>
        <v>0</v>
      </c>
      <c r="Z116" s="29">
        <f t="shared" si="15"/>
        <v>0</v>
      </c>
      <c r="AA116" s="29">
        <f t="shared" si="15"/>
        <v>0</v>
      </c>
      <c r="AB116" s="29">
        <f t="shared" si="15"/>
        <v>0</v>
      </c>
      <c r="AC116" s="29">
        <f t="shared" si="15"/>
        <v>0</v>
      </c>
    </row>
    <row r="117" spans="21:29">
      <c r="U117" s="28">
        <v>53</v>
      </c>
      <c r="V117" s="29">
        <f t="shared" si="15"/>
        <v>0</v>
      </c>
      <c r="W117" s="29">
        <f t="shared" si="15"/>
        <v>0</v>
      </c>
      <c r="X117" s="29">
        <f t="shared" si="15"/>
        <v>0</v>
      </c>
      <c r="Y117" s="29">
        <f t="shared" si="15"/>
        <v>0</v>
      </c>
      <c r="Z117" s="29">
        <f t="shared" si="15"/>
        <v>0</v>
      </c>
      <c r="AA117" s="29">
        <f t="shared" si="15"/>
        <v>0</v>
      </c>
      <c r="AB117" s="29">
        <f t="shared" si="15"/>
        <v>0</v>
      </c>
      <c r="AC117" s="29">
        <f t="shared" si="15"/>
        <v>0</v>
      </c>
    </row>
    <row r="118" spans="21:29">
      <c r="U118" s="67">
        <v>54</v>
      </c>
      <c r="V118" s="29">
        <f t="shared" si="15"/>
        <v>0</v>
      </c>
      <c r="W118" s="29">
        <f t="shared" si="15"/>
        <v>0</v>
      </c>
      <c r="X118" s="29">
        <f t="shared" si="15"/>
        <v>0</v>
      </c>
      <c r="Y118" s="29">
        <f t="shared" si="15"/>
        <v>0</v>
      </c>
      <c r="Z118" s="29">
        <f t="shared" si="15"/>
        <v>0</v>
      </c>
      <c r="AA118" s="29">
        <f t="shared" si="15"/>
        <v>0</v>
      </c>
      <c r="AB118" s="29">
        <f t="shared" si="15"/>
        <v>0</v>
      </c>
      <c r="AC118" s="29">
        <f t="shared" si="15"/>
        <v>0</v>
      </c>
    </row>
    <row r="119" spans="21:29">
      <c r="U119" s="28">
        <v>55</v>
      </c>
      <c r="V119" s="29">
        <f t="shared" si="15"/>
        <v>0</v>
      </c>
      <c r="W119" s="29">
        <f t="shared" si="15"/>
        <v>0</v>
      </c>
      <c r="X119" s="29">
        <f t="shared" si="15"/>
        <v>0</v>
      </c>
      <c r="Y119" s="29">
        <f t="shared" si="15"/>
        <v>0</v>
      </c>
      <c r="Z119" s="29">
        <f t="shared" si="15"/>
        <v>0</v>
      </c>
      <c r="AA119" s="29">
        <f t="shared" si="15"/>
        <v>0</v>
      </c>
      <c r="AB119" s="29">
        <f t="shared" si="15"/>
        <v>0</v>
      </c>
      <c r="AC119" s="29">
        <f t="shared" si="15"/>
        <v>0</v>
      </c>
    </row>
    <row r="120" spans="21:29">
      <c r="U120" s="67">
        <v>56</v>
      </c>
      <c r="V120" s="29">
        <f t="shared" ref="V120:AC124" si="16">IF(ISNA(MATCH($E$64,$A$4:$A$63,0)=$U120),IF((MATCH($E$64,$A$4:$A$63,1)+1)=$U120,V59,0),IF(MATCH($E$64,$A$4:$A$63,0)=$U120,V59,IF((MATCH($E$64,$A$4:$A$63,1)+1)=$U120,V59,0)))</f>
        <v>0</v>
      </c>
      <c r="W120" s="29">
        <f t="shared" si="16"/>
        <v>0</v>
      </c>
      <c r="X120" s="29">
        <f t="shared" si="16"/>
        <v>0</v>
      </c>
      <c r="Y120" s="29">
        <f t="shared" si="16"/>
        <v>0</v>
      </c>
      <c r="Z120" s="29">
        <f t="shared" si="16"/>
        <v>0</v>
      </c>
      <c r="AA120" s="29">
        <f t="shared" si="16"/>
        <v>0</v>
      </c>
      <c r="AB120" s="29">
        <f t="shared" si="16"/>
        <v>0</v>
      </c>
      <c r="AC120" s="29">
        <f t="shared" si="16"/>
        <v>0</v>
      </c>
    </row>
    <row r="121" spans="21:29">
      <c r="U121" s="28">
        <v>57</v>
      </c>
      <c r="V121" s="29">
        <f t="shared" si="16"/>
        <v>0</v>
      </c>
      <c r="W121" s="29">
        <f t="shared" si="16"/>
        <v>0</v>
      </c>
      <c r="X121" s="29">
        <f t="shared" si="16"/>
        <v>0</v>
      </c>
      <c r="Y121" s="29">
        <f t="shared" si="16"/>
        <v>0</v>
      </c>
      <c r="Z121" s="29">
        <f t="shared" si="16"/>
        <v>0</v>
      </c>
      <c r="AA121" s="29">
        <f t="shared" si="16"/>
        <v>0</v>
      </c>
      <c r="AB121" s="29">
        <f t="shared" si="16"/>
        <v>0</v>
      </c>
      <c r="AC121" s="29">
        <f t="shared" si="16"/>
        <v>0</v>
      </c>
    </row>
    <row r="122" spans="21:29">
      <c r="U122" s="67">
        <v>58</v>
      </c>
      <c r="V122" s="29">
        <f t="shared" si="16"/>
        <v>0</v>
      </c>
      <c r="W122" s="29">
        <f t="shared" si="16"/>
        <v>0</v>
      </c>
      <c r="X122" s="29">
        <f t="shared" si="16"/>
        <v>0</v>
      </c>
      <c r="Y122" s="29">
        <f t="shared" si="16"/>
        <v>0</v>
      </c>
      <c r="Z122" s="29">
        <f t="shared" si="16"/>
        <v>0</v>
      </c>
      <c r="AA122" s="29">
        <f t="shared" si="16"/>
        <v>0</v>
      </c>
      <c r="AB122" s="29">
        <f t="shared" si="16"/>
        <v>0</v>
      </c>
      <c r="AC122" s="29">
        <f t="shared" si="16"/>
        <v>0</v>
      </c>
    </row>
    <row r="123" spans="21:29">
      <c r="U123" s="28">
        <v>59</v>
      </c>
      <c r="V123" s="29">
        <f t="shared" si="16"/>
        <v>0</v>
      </c>
      <c r="W123" s="29">
        <f t="shared" si="16"/>
        <v>0</v>
      </c>
      <c r="X123" s="29">
        <f t="shared" si="16"/>
        <v>0</v>
      </c>
      <c r="Y123" s="29">
        <f t="shared" si="16"/>
        <v>0</v>
      </c>
      <c r="Z123" s="29">
        <f t="shared" si="16"/>
        <v>0</v>
      </c>
      <c r="AA123" s="29">
        <f t="shared" si="16"/>
        <v>0</v>
      </c>
      <c r="AB123" s="29">
        <f t="shared" si="16"/>
        <v>0</v>
      </c>
      <c r="AC123" s="29">
        <f t="shared" si="16"/>
        <v>0</v>
      </c>
    </row>
    <row r="124" spans="21:29">
      <c r="U124" s="67">
        <v>60</v>
      </c>
      <c r="V124" s="29">
        <f t="shared" si="16"/>
        <v>0</v>
      </c>
      <c r="W124" s="29">
        <f t="shared" si="16"/>
        <v>0</v>
      </c>
      <c r="X124" s="29">
        <f t="shared" si="16"/>
        <v>0</v>
      </c>
      <c r="Y124" s="29">
        <f t="shared" si="16"/>
        <v>0</v>
      </c>
      <c r="Z124" s="29">
        <f t="shared" si="16"/>
        <v>0</v>
      </c>
      <c r="AA124" s="29">
        <f t="shared" si="16"/>
        <v>0</v>
      </c>
      <c r="AB124" s="29">
        <f t="shared" si="16"/>
        <v>0</v>
      </c>
      <c r="AC124" s="29">
        <f t="shared" si="16"/>
        <v>0</v>
      </c>
    </row>
  </sheetData>
  <customSheetViews>
    <customSheetView guid="{F4DD0BDD-9BCD-4E13-8084-E09DC92B9F33}" scale="115" state="hidden">
      <selection activeCell="C5" sqref="C5:D5"/>
      <pageMargins left="0.7" right="0.7" top="0.78740157499999996" bottom="0.78740157499999996" header="0.3" footer="0.3"/>
      <pageSetup paperSize="9" orientation="portrait" r:id="rId1"/>
    </customSheetView>
  </customSheetViews>
  <mergeCells count="4">
    <mergeCell ref="E74:F74"/>
    <mergeCell ref="H74:I74"/>
    <mergeCell ref="N1:U2"/>
    <mergeCell ref="V1:AC2"/>
  </mergeCells>
  <pageMargins left="0.7" right="0.7" top="0.78740157499999996" bottom="0.78740157499999996" header="0.3" footer="0.3"/>
  <pageSetup paperSize="9"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tabColor theme="1"/>
  </sheetPr>
  <dimension ref="A1:AC124"/>
  <sheetViews>
    <sheetView zoomScale="25" zoomScaleNormal="25" workbookViewId="0">
      <selection activeCell="AX136" sqref="AX136"/>
    </sheetView>
  </sheetViews>
  <sheetFormatPr defaultColWidth="11.42578125" defaultRowHeight="12.75"/>
  <cols>
    <col min="1" max="1" width="13.140625" style="27" bestFit="1" customWidth="1"/>
    <col min="2" max="2" width="13.140625" style="27" customWidth="1"/>
    <col min="3" max="3" width="21.28515625" style="123" customWidth="1"/>
    <col min="4" max="4" width="28.5703125" style="123" bestFit="1" customWidth="1"/>
    <col min="5" max="5" width="11.42578125" style="123"/>
    <col min="6" max="6" width="12.140625" style="123" bestFit="1" customWidth="1"/>
    <col min="7" max="7" width="15.140625" style="123" bestFit="1" customWidth="1"/>
    <col min="8" max="29" width="11.42578125" style="123"/>
    <col min="30" max="16384" width="11.42578125" style="27"/>
  </cols>
  <sheetData>
    <row r="1" spans="1:29">
      <c r="N1" s="1090" t="s">
        <v>184</v>
      </c>
      <c r="O1" s="1090"/>
      <c r="P1" s="1090"/>
      <c r="Q1" s="1090"/>
      <c r="R1" s="1090"/>
      <c r="S1" s="1090"/>
      <c r="T1" s="1090"/>
      <c r="U1" s="1090"/>
      <c r="V1" s="1090" t="s">
        <v>185</v>
      </c>
      <c r="W1" s="1090"/>
      <c r="X1" s="1090"/>
      <c r="Y1" s="1090"/>
      <c r="Z1" s="1090"/>
      <c r="AA1" s="1090"/>
      <c r="AB1" s="1090"/>
      <c r="AC1" s="1090"/>
    </row>
    <row r="2" spans="1:29" ht="13.5" thickBot="1">
      <c r="N2" s="1091"/>
      <c r="O2" s="1091"/>
      <c r="P2" s="1091"/>
      <c r="Q2" s="1091"/>
      <c r="R2" s="1091"/>
      <c r="S2" s="1091"/>
      <c r="T2" s="1091"/>
      <c r="U2" s="1091"/>
      <c r="V2" s="1091"/>
      <c r="W2" s="1091"/>
      <c r="X2" s="1091"/>
      <c r="Y2" s="1091"/>
      <c r="Z2" s="1091"/>
      <c r="AA2" s="1091"/>
      <c r="AB2" s="1091"/>
      <c r="AC2" s="1091"/>
    </row>
    <row r="3" spans="1:29" ht="117">
      <c r="A3" s="33" t="s">
        <v>207</v>
      </c>
      <c r="B3" s="34" t="s">
        <v>242</v>
      </c>
      <c r="C3" s="35" t="s">
        <v>132</v>
      </c>
      <c r="D3" s="35" t="s">
        <v>16</v>
      </c>
      <c r="E3" s="36" t="s">
        <v>196</v>
      </c>
      <c r="F3" s="37" t="s">
        <v>197</v>
      </c>
      <c r="G3" s="37" t="s">
        <v>198</v>
      </c>
      <c r="H3" s="37" t="s">
        <v>199</v>
      </c>
      <c r="I3" s="37" t="s">
        <v>200</v>
      </c>
      <c r="J3" s="37" t="s">
        <v>201</v>
      </c>
      <c r="K3" s="37" t="s">
        <v>202</v>
      </c>
      <c r="L3" s="37" t="s">
        <v>204</v>
      </c>
      <c r="M3" s="38" t="s">
        <v>205</v>
      </c>
      <c r="N3" s="39" t="s">
        <v>117</v>
      </c>
      <c r="O3" s="40" t="s">
        <v>118</v>
      </c>
      <c r="P3" s="39" t="s">
        <v>119</v>
      </c>
      <c r="Q3" s="40" t="s">
        <v>120</v>
      </c>
      <c r="R3" s="40" t="s">
        <v>121</v>
      </c>
      <c r="S3" s="40" t="s">
        <v>116</v>
      </c>
      <c r="T3" s="40" t="s">
        <v>122</v>
      </c>
      <c r="U3" s="41" t="s">
        <v>123</v>
      </c>
      <c r="V3" s="42" t="s">
        <v>124</v>
      </c>
      <c r="W3" s="40" t="s">
        <v>125</v>
      </c>
      <c r="X3" s="39" t="s">
        <v>126</v>
      </c>
      <c r="Y3" s="40" t="s">
        <v>127</v>
      </c>
      <c r="Z3" s="40" t="s">
        <v>128</v>
      </c>
      <c r="AA3" s="40" t="s">
        <v>129</v>
      </c>
      <c r="AB3" s="40" t="s">
        <v>130</v>
      </c>
      <c r="AC3" s="41" t="s">
        <v>131</v>
      </c>
    </row>
    <row r="4" spans="1:29">
      <c r="A4" s="43">
        <f>LastDayMonth_This('Configuration | Scaling'!E19)</f>
        <v>1</v>
      </c>
      <c r="B4" s="44">
        <f>IF(C4="","",HLOOKUP(C4,'Configuration | Scaling'!$E$13:$Y$23,7,FALSE))</f>
        <v>1</v>
      </c>
      <c r="C4" s="29" t="str">
        <f>LOOKUP(A4,'Configuration | Scaling'!$E$19:$Y$19,_GPDS__List)</f>
        <v>PS</v>
      </c>
      <c r="D4" s="29"/>
      <c r="E4" s="45">
        <f>IF(B4&lt;&gt;"",B4-$B$4,A4-B$4)</f>
        <v>0</v>
      </c>
      <c r="F4" s="46">
        <f>SUM(S4:U4)/SUM(O4:U4)</f>
        <v>0</v>
      </c>
      <c r="G4" s="46">
        <f>SUM(AA4:AC4)/SUM(W4:AC4)</f>
        <v>0</v>
      </c>
      <c r="H4" s="46">
        <f>SUM(P4:U4)/SUM(O4:U4)</f>
        <v>0</v>
      </c>
      <c r="I4" s="46">
        <f>SUM(X4:AC4)/SUM(W4:AC4)</f>
        <v>0</v>
      </c>
      <c r="J4" s="46">
        <f>SUM(R4:U4)/SUM(O4:U4)</f>
        <v>0</v>
      </c>
      <c r="K4" s="46">
        <f>SUM(Z4:AC4)/SUM(W4:AC4)</f>
        <v>0</v>
      </c>
      <c r="L4" s="46">
        <f>SUM(T4:U4)/SUM(O4:U4)</f>
        <v>0</v>
      </c>
      <c r="M4" s="47">
        <f>SUM(AB4:AC4)/SUM(W4:AC4)</f>
        <v>0</v>
      </c>
      <c r="N4" s="48">
        <f>LOOKUP(2,1/('Feat-Func-Development'!$AF$4:$EU$4&amp;'Feat-Func-Development'!$AF$5:$EU$5='aggregated FIP Data Prog5'!$A4&amp;'aggregated FIP Data Prog5'!$N$1),'Feat-Func-Development'!$AF$81:$EU$81)</f>
        <v>0</v>
      </c>
      <c r="O4" s="48">
        <f>LOOKUP(2,1/('Feat-Func-Development'!$AF$4:$EU$4&amp;'Feat-Func-Development'!$AF$5:$EU$5='aggregated FIP Data Prog5'!$A4&amp;'aggregated FIP Data Prog5'!$N$1),'Feat-Func-Development'!$AF$82:$EU$82)</f>
        <v>3</v>
      </c>
      <c r="P4" s="48">
        <f>LOOKUP(2,1/('Feat-Func-Development'!$AF$4:$EU$4&amp;'Feat-Func-Development'!$AF$5:$EU$5='aggregated FIP Data Prog5'!$A4&amp;'aggregated FIP Data Prog5'!$N$1),'Feat-Func-Development'!$AF$83:$EU$83)</f>
        <v>0</v>
      </c>
      <c r="Q4" s="48">
        <f>LOOKUP(2,1/('Feat-Func-Development'!$AF$4:$EU$4&amp;'Feat-Func-Development'!$AF$5:$EU$5='aggregated FIP Data Prog5'!$A4&amp;'aggregated FIP Data Prog5'!$N$1),'Feat-Func-Development'!$AF$84:$EU$84)</f>
        <v>0</v>
      </c>
      <c r="R4" s="48">
        <f>LOOKUP(2,1/('Feat-Func-Development'!$AF$4:$EU$4&amp;'Feat-Func-Development'!$AF$5:$EU$5='aggregated FIP Data Prog5'!$A4&amp;'aggregated FIP Data Prog5'!$N$1),'Feat-Func-Development'!$AF$85:$EU$85)</f>
        <v>0</v>
      </c>
      <c r="S4" s="48">
        <f>LOOKUP(2,1/('Feat-Func-Development'!$AF$4:$EU$4&amp;'Feat-Func-Development'!$AF$5:$EU$5='aggregated FIP Data Prog5'!$A4&amp;'aggregated FIP Data Prog5'!$N$1),'Feat-Func-Development'!$AF$86:$EU$86)</f>
        <v>0</v>
      </c>
      <c r="T4" s="48">
        <f>LOOKUP(2,1/('Feat-Func-Development'!$AF$4:$EU$4&amp;'Feat-Func-Development'!$AF$5:$EU$5='aggregated FIP Data Prog5'!$A4&amp;'aggregated FIP Data Prog5'!$N$1),'Feat-Func-Development'!$AF$87:$EU$87)</f>
        <v>0</v>
      </c>
      <c r="U4" s="48">
        <f>LOOKUP(2,1/('Feat-Func-Development'!$AF$4:$EU$4&amp;'Feat-Func-Development'!$AF$5:$EU$5='aggregated FIP Data Prog5'!$A4&amp;'aggregated FIP Data Prog5'!$N$1),'Feat-Func-Development'!$AF$88:$EU$88)</f>
        <v>0</v>
      </c>
      <c r="V4" s="29">
        <f>LOOKUP(2,1/('Feat-Func-Development'!$AF$4:$EU$4&amp;'Feat-Func-Development'!$AF$5:$EU$5='aggregated FIP Data Prog5'!$A4&amp;'aggregated FIP Data Prog5'!$V$1),'Feat-Func-Development'!$AF$81:$EU$81)</f>
        <v>0</v>
      </c>
      <c r="W4" s="29">
        <f>LOOKUP(2,1/('Feat-Func-Development'!$AF$4:$EU$4&amp;'Feat-Func-Development'!$AF$5:$EU$5='aggregated FIP Data Prog5'!$A4&amp;'aggregated FIP Data Prog5'!$V$1),'Feat-Func-Development'!$AF$82:$EU$82)</f>
        <v>3</v>
      </c>
      <c r="X4" s="29">
        <f>LOOKUP(2,1/('Feat-Func-Development'!$AF$4:$EU$4&amp;'Feat-Func-Development'!$AF$5:$EU$5='aggregated FIP Data Prog5'!$A4&amp;'aggregated FIP Data Prog5'!$V$1),'Feat-Func-Development'!$AF$83:$EU$83)</f>
        <v>0</v>
      </c>
      <c r="Y4" s="29">
        <f>LOOKUP(2,1/('Feat-Func-Development'!$AF$4:$EU$4&amp;'Feat-Func-Development'!$AF$5:$EU$5='aggregated FIP Data Prog5'!$A4&amp;'aggregated FIP Data Prog5'!$V$1),'Feat-Func-Development'!$AF$84:$EU$84)</f>
        <v>0</v>
      </c>
      <c r="Z4" s="29">
        <f>LOOKUP(2,1/('Feat-Func-Development'!$AF$4:$EU$4&amp;'Feat-Func-Development'!$AF$5:$EU$5='aggregated FIP Data Prog5'!$A4&amp;'aggregated FIP Data Prog5'!$V$1),'Feat-Func-Development'!$AF$85:$EU$85)</f>
        <v>0</v>
      </c>
      <c r="AA4" s="29">
        <f>LOOKUP(2,1/('Feat-Func-Development'!$AF$4:$EU$4&amp;'Feat-Func-Development'!$AF$5:$EU$5='aggregated FIP Data Prog5'!$A4&amp;'aggregated FIP Data Prog5'!$V$1),'Feat-Func-Development'!$AF$86:$EU$86)</f>
        <v>0</v>
      </c>
      <c r="AB4" s="29">
        <f>LOOKUP(2,1/('Feat-Func-Development'!$AF$4:$EU$4&amp;'Feat-Func-Development'!$AF$5:$EU$5='aggregated FIP Data Prog5'!$A4&amp;'aggregated FIP Data Prog5'!$V$1),'Feat-Func-Development'!$AF$87:$EU$87)</f>
        <v>0</v>
      </c>
      <c r="AC4" s="29">
        <f>LOOKUP(2,1/('Feat-Func-Development'!$AF$4:$EU$4&amp;'Feat-Func-Development'!$AF$5:$EU$5='aggregated FIP Data Prog5'!$A4&amp;'aggregated FIP Data Prog5'!$V$1),'Feat-Func-Development'!$AF$88:$EU$88)</f>
        <v>0</v>
      </c>
    </row>
    <row r="5" spans="1:29">
      <c r="A5" s="43">
        <f>LastDayMonth(A4)</f>
        <v>32</v>
      </c>
      <c r="B5" s="44" t="str">
        <f>IF(C5="","",HLOOKUP(C5,'Configuration | Scaling'!$E$13:$Y$23,7,FALSE))</f>
        <v/>
      </c>
      <c r="C5" s="29" t="str">
        <f>IF(COUNTIF(C$4:C4,LOOKUP(A5,'Configuration | Scaling'!$E$19:$Y$19,_GPDS__List))=0,LOOKUP(A5,'Configuration | Scaling'!$E$19:$Y$19,_GPDS__List),"")</f>
        <v/>
      </c>
      <c r="D5" s="29"/>
      <c r="E5" s="45">
        <f t="shared" ref="E5:E63" si="0">IF(B5&lt;&gt;"",B5-$B$4,A5-B$4)</f>
        <v>31</v>
      </c>
      <c r="F5" s="46">
        <f t="shared" ref="F5:F63" si="1">SUM(S5:U5)/SUM(O5:U5)</f>
        <v>0</v>
      </c>
      <c r="G5" s="46">
        <f t="shared" ref="G5:G63" si="2">SUM(AA5:AC5)/SUM(W5:AC5)</f>
        <v>0</v>
      </c>
      <c r="H5" s="46">
        <f t="shared" ref="H5:H63" si="3">SUM(P5:U5)/SUM(O5:U5)</f>
        <v>1</v>
      </c>
      <c r="I5" s="46">
        <f t="shared" ref="I5:I63" si="4">SUM(X5:AC5)/SUM(W5:AC5)</f>
        <v>1</v>
      </c>
      <c r="J5" s="46">
        <f t="shared" ref="J5:J63" si="5">SUM(R5:U5)/SUM(O5:U5)</f>
        <v>0</v>
      </c>
      <c r="K5" s="46">
        <f t="shared" ref="K5:K63" si="6">SUM(Z5:AC5)/SUM(W5:AC5)</f>
        <v>0</v>
      </c>
      <c r="L5" s="46">
        <f t="shared" ref="L5:L63" si="7">SUM(T5:U5)/SUM(O5:U5)</f>
        <v>0</v>
      </c>
      <c r="M5" s="47">
        <f t="shared" ref="M5:M63" si="8">SUM(AB5:AC5)/SUM(W5:AC5)</f>
        <v>0</v>
      </c>
      <c r="N5" s="48">
        <f>LOOKUP(2,1/('Feat-Func-Development'!$AF$4:$EU$4&amp;'Feat-Func-Development'!$AF$5:$EU$5='aggregated FIP Data Prog5'!$A5&amp;'aggregated FIP Data Prog5'!$N$1),'Feat-Func-Development'!$AF$81:$EU$81)</f>
        <v>0</v>
      </c>
      <c r="O5" s="48">
        <f>LOOKUP(2,1/('Feat-Func-Development'!$AF$4:$EU$4&amp;'Feat-Func-Development'!$AF$5:$EU$5='aggregated FIP Data Prog5'!$A5&amp;'aggregated FIP Data Prog5'!$N$1),'Feat-Func-Development'!$AF$82:$EU$82)</f>
        <v>0</v>
      </c>
      <c r="P5" s="48">
        <f>LOOKUP(2,1/('Feat-Func-Development'!$AF$4:$EU$4&amp;'Feat-Func-Development'!$AF$5:$EU$5='aggregated FIP Data Prog5'!$A5&amp;'aggregated FIP Data Prog5'!$N$1),'Feat-Func-Development'!$AF$83:$EU$83)</f>
        <v>3</v>
      </c>
      <c r="Q5" s="48">
        <f>LOOKUP(2,1/('Feat-Func-Development'!$AF$4:$EU$4&amp;'Feat-Func-Development'!$AF$5:$EU$5='aggregated FIP Data Prog5'!$A5&amp;'aggregated FIP Data Prog5'!$N$1),'Feat-Func-Development'!$AF$84:$EU$84)</f>
        <v>0</v>
      </c>
      <c r="R5" s="48">
        <f>LOOKUP(2,1/('Feat-Func-Development'!$AF$4:$EU$4&amp;'Feat-Func-Development'!$AF$5:$EU$5='aggregated FIP Data Prog5'!$A5&amp;'aggregated FIP Data Prog5'!$N$1),'Feat-Func-Development'!$AF$85:$EU$85)</f>
        <v>0</v>
      </c>
      <c r="S5" s="48">
        <f>LOOKUP(2,1/('Feat-Func-Development'!$AF$4:$EU$4&amp;'Feat-Func-Development'!$AF$5:$EU$5='aggregated FIP Data Prog5'!$A5&amp;'aggregated FIP Data Prog5'!$N$1),'Feat-Func-Development'!$AF$86:$EU$86)</f>
        <v>0</v>
      </c>
      <c r="T5" s="48">
        <f>LOOKUP(2,1/('Feat-Func-Development'!$AF$4:$EU$4&amp;'Feat-Func-Development'!$AF$5:$EU$5='aggregated FIP Data Prog5'!$A5&amp;'aggregated FIP Data Prog5'!$N$1),'Feat-Func-Development'!$AF$87:$EU$87)</f>
        <v>0</v>
      </c>
      <c r="U5" s="48">
        <f>LOOKUP(2,1/('Feat-Func-Development'!$AF$4:$EU$4&amp;'Feat-Func-Development'!$AF$5:$EU$5='aggregated FIP Data Prog5'!$A5&amp;'aggregated FIP Data Prog5'!$N$1),'Feat-Func-Development'!$AF$88:$EU$88)</f>
        <v>0</v>
      </c>
      <c r="V5" s="29">
        <f>LOOKUP(2,1/('Feat-Func-Development'!$AF$4:$EU$4&amp;'Feat-Func-Development'!$AF$5:$EU$5='aggregated FIP Data Prog5'!$A5&amp;'aggregated FIP Data Prog5'!$V$1),'Feat-Func-Development'!$AF$81:$EU$81)</f>
        <v>0</v>
      </c>
      <c r="W5" s="29">
        <f>LOOKUP(2,1/('Feat-Func-Development'!$AF$4:$EU$4&amp;'Feat-Func-Development'!$AF$5:$EU$5='aggregated FIP Data Prog5'!$A5&amp;'aggregated FIP Data Prog5'!$V$1),'Feat-Func-Development'!$AF$82:$EU$82)</f>
        <v>0</v>
      </c>
      <c r="X5" s="29">
        <f>LOOKUP(2,1/('Feat-Func-Development'!$AF$4:$EU$4&amp;'Feat-Func-Development'!$AF$5:$EU$5='aggregated FIP Data Prog5'!$A5&amp;'aggregated FIP Data Prog5'!$V$1),'Feat-Func-Development'!$AF$83:$EU$83)</f>
        <v>3</v>
      </c>
      <c r="Y5" s="29">
        <f>LOOKUP(2,1/('Feat-Func-Development'!$AF$4:$EU$4&amp;'Feat-Func-Development'!$AF$5:$EU$5='aggregated FIP Data Prog5'!$A5&amp;'aggregated FIP Data Prog5'!$V$1),'Feat-Func-Development'!$AF$84:$EU$84)</f>
        <v>0</v>
      </c>
      <c r="Z5" s="29">
        <f>LOOKUP(2,1/('Feat-Func-Development'!$AF$4:$EU$4&amp;'Feat-Func-Development'!$AF$5:$EU$5='aggregated FIP Data Prog5'!$A5&amp;'aggregated FIP Data Prog5'!$V$1),'Feat-Func-Development'!$AF$85:$EU$85)</f>
        <v>0</v>
      </c>
      <c r="AA5" s="29">
        <f>LOOKUP(2,1/('Feat-Func-Development'!$AF$4:$EU$4&amp;'Feat-Func-Development'!$AF$5:$EU$5='aggregated FIP Data Prog5'!$A5&amp;'aggregated FIP Data Prog5'!$V$1),'Feat-Func-Development'!$AF$86:$EU$86)</f>
        <v>0</v>
      </c>
      <c r="AB5" s="29">
        <f>LOOKUP(2,1/('Feat-Func-Development'!$AF$4:$EU$4&amp;'Feat-Func-Development'!$AF$5:$EU$5='aggregated FIP Data Prog5'!$A5&amp;'aggregated FIP Data Prog5'!$V$1),'Feat-Func-Development'!$AF$87:$EU$87)</f>
        <v>0</v>
      </c>
      <c r="AC5" s="29">
        <f>LOOKUP(2,1/('Feat-Func-Development'!$AF$4:$EU$4&amp;'Feat-Func-Development'!$AF$5:$EU$5='aggregated FIP Data Prog5'!$A5&amp;'aggregated FIP Data Prog5'!$V$1),'Feat-Func-Development'!$AF$88:$EU$88)</f>
        <v>0</v>
      </c>
    </row>
    <row r="6" spans="1:29">
      <c r="A6" s="43">
        <f t="shared" ref="A6:A63" si="9">LastDayMonth(A5)</f>
        <v>60</v>
      </c>
      <c r="B6" s="44">
        <f>IF(C6="","",HLOOKUP(C6,'Configuration | Scaling'!$E$13:$Y$23,7,FALSE))</f>
        <v>36</v>
      </c>
      <c r="C6" s="29" t="str">
        <f>IF(COUNTIF(C$4:C5,LOOKUP(A6,'Configuration | Scaling'!$E$19:$Y$19,_GPDS__List))=0,LOOKUP(A6,'Configuration | Scaling'!$E$19:$Y$19,_GPDS__List),"")</f>
        <v>PSC</v>
      </c>
      <c r="D6" s="29"/>
      <c r="E6" s="45">
        <f t="shared" si="0"/>
        <v>35</v>
      </c>
      <c r="F6" s="46">
        <f t="shared" si="1"/>
        <v>0</v>
      </c>
      <c r="G6" s="46">
        <f t="shared" si="2"/>
        <v>0</v>
      </c>
      <c r="H6" s="46">
        <f t="shared" si="3"/>
        <v>1</v>
      </c>
      <c r="I6" s="46">
        <f t="shared" si="4"/>
        <v>1</v>
      </c>
      <c r="J6" s="46">
        <f t="shared" si="5"/>
        <v>0</v>
      </c>
      <c r="K6" s="46">
        <f t="shared" si="6"/>
        <v>0</v>
      </c>
      <c r="L6" s="46">
        <f t="shared" si="7"/>
        <v>0</v>
      </c>
      <c r="M6" s="47">
        <f t="shared" si="8"/>
        <v>0</v>
      </c>
      <c r="N6" s="48">
        <f>LOOKUP(2,1/('Feat-Func-Development'!$AF$4:$EU$4&amp;'Feat-Func-Development'!$AF$5:$EU$5='aggregated FIP Data Prog5'!$A6&amp;'aggregated FIP Data Prog5'!$N$1),'Feat-Func-Development'!$AF$81:$EU$81)</f>
        <v>0</v>
      </c>
      <c r="O6" s="48">
        <f>LOOKUP(2,1/('Feat-Func-Development'!$AF$4:$EU$4&amp;'Feat-Func-Development'!$AF$5:$EU$5='aggregated FIP Data Prog5'!$A6&amp;'aggregated FIP Data Prog5'!$N$1),'Feat-Func-Development'!$AF$82:$EU$82)</f>
        <v>0</v>
      </c>
      <c r="P6" s="48">
        <f>LOOKUP(2,1/('Feat-Func-Development'!$AF$4:$EU$4&amp;'Feat-Func-Development'!$AF$5:$EU$5='aggregated FIP Data Prog5'!$A6&amp;'aggregated FIP Data Prog5'!$N$1),'Feat-Func-Development'!$AF$83:$EU$83)</f>
        <v>3</v>
      </c>
      <c r="Q6" s="48">
        <f>LOOKUP(2,1/('Feat-Func-Development'!$AF$4:$EU$4&amp;'Feat-Func-Development'!$AF$5:$EU$5='aggregated FIP Data Prog5'!$A6&amp;'aggregated FIP Data Prog5'!$N$1),'Feat-Func-Development'!$AF$84:$EU$84)</f>
        <v>0</v>
      </c>
      <c r="R6" s="48">
        <f>LOOKUP(2,1/('Feat-Func-Development'!$AF$4:$EU$4&amp;'Feat-Func-Development'!$AF$5:$EU$5='aggregated FIP Data Prog5'!$A6&amp;'aggregated FIP Data Prog5'!$N$1),'Feat-Func-Development'!$AF$85:$EU$85)</f>
        <v>0</v>
      </c>
      <c r="S6" s="48">
        <f>LOOKUP(2,1/('Feat-Func-Development'!$AF$4:$EU$4&amp;'Feat-Func-Development'!$AF$5:$EU$5='aggregated FIP Data Prog5'!$A6&amp;'aggregated FIP Data Prog5'!$N$1),'Feat-Func-Development'!$AF$86:$EU$86)</f>
        <v>0</v>
      </c>
      <c r="T6" s="48">
        <f>LOOKUP(2,1/('Feat-Func-Development'!$AF$4:$EU$4&amp;'Feat-Func-Development'!$AF$5:$EU$5='aggregated FIP Data Prog5'!$A6&amp;'aggregated FIP Data Prog5'!$N$1),'Feat-Func-Development'!$AF$87:$EU$87)</f>
        <v>0</v>
      </c>
      <c r="U6" s="48">
        <f>LOOKUP(2,1/('Feat-Func-Development'!$AF$4:$EU$4&amp;'Feat-Func-Development'!$AF$5:$EU$5='aggregated FIP Data Prog5'!$A6&amp;'aggregated FIP Data Prog5'!$N$1),'Feat-Func-Development'!$AF$88:$EU$88)</f>
        <v>0</v>
      </c>
      <c r="V6" s="29">
        <f>LOOKUP(2,1/('Feat-Func-Development'!$AF$4:$EU$4&amp;'Feat-Func-Development'!$AF$5:$EU$5='aggregated FIP Data Prog5'!$A6&amp;'aggregated FIP Data Prog5'!$V$1),'Feat-Func-Development'!$AF$81:$EU$81)</f>
        <v>0</v>
      </c>
      <c r="W6" s="29">
        <f>LOOKUP(2,1/('Feat-Func-Development'!$AF$4:$EU$4&amp;'Feat-Func-Development'!$AF$5:$EU$5='aggregated FIP Data Prog5'!$A6&amp;'aggregated FIP Data Prog5'!$V$1),'Feat-Func-Development'!$AF$82:$EU$82)</f>
        <v>0</v>
      </c>
      <c r="X6" s="29">
        <f>LOOKUP(2,1/('Feat-Func-Development'!$AF$4:$EU$4&amp;'Feat-Func-Development'!$AF$5:$EU$5='aggregated FIP Data Prog5'!$A6&amp;'aggregated FIP Data Prog5'!$V$1),'Feat-Func-Development'!$AF$83:$EU$83)</f>
        <v>3</v>
      </c>
      <c r="Y6" s="29">
        <f>LOOKUP(2,1/('Feat-Func-Development'!$AF$4:$EU$4&amp;'Feat-Func-Development'!$AF$5:$EU$5='aggregated FIP Data Prog5'!$A6&amp;'aggregated FIP Data Prog5'!$V$1),'Feat-Func-Development'!$AF$84:$EU$84)</f>
        <v>0</v>
      </c>
      <c r="Z6" s="29">
        <f>LOOKUP(2,1/('Feat-Func-Development'!$AF$4:$EU$4&amp;'Feat-Func-Development'!$AF$5:$EU$5='aggregated FIP Data Prog5'!$A6&amp;'aggregated FIP Data Prog5'!$V$1),'Feat-Func-Development'!$AF$85:$EU$85)</f>
        <v>0</v>
      </c>
      <c r="AA6" s="29">
        <f>LOOKUP(2,1/('Feat-Func-Development'!$AF$4:$EU$4&amp;'Feat-Func-Development'!$AF$5:$EU$5='aggregated FIP Data Prog5'!$A6&amp;'aggregated FIP Data Prog5'!$V$1),'Feat-Func-Development'!$AF$86:$EU$86)</f>
        <v>0</v>
      </c>
      <c r="AB6" s="29">
        <f>LOOKUP(2,1/('Feat-Func-Development'!$AF$4:$EU$4&amp;'Feat-Func-Development'!$AF$5:$EU$5='aggregated FIP Data Prog5'!$A6&amp;'aggregated FIP Data Prog5'!$V$1),'Feat-Func-Development'!$AF$87:$EU$87)</f>
        <v>0</v>
      </c>
      <c r="AC6" s="29">
        <f>LOOKUP(2,1/('Feat-Func-Development'!$AF$4:$EU$4&amp;'Feat-Func-Development'!$AF$5:$EU$5='aggregated FIP Data Prog5'!$A6&amp;'aggregated FIP Data Prog5'!$V$1),'Feat-Func-Development'!$AF$88:$EU$88)</f>
        <v>0</v>
      </c>
    </row>
    <row r="7" spans="1:29">
      <c r="A7" s="43">
        <f t="shared" si="9"/>
        <v>91</v>
      </c>
      <c r="B7" s="44">
        <f>IF(C7="","",HLOOKUP(C7,'Configuration | Scaling'!$E$13:$Y$23,7,FALSE))</f>
        <v>61</v>
      </c>
      <c r="C7" s="29" t="str">
        <f>IF(COUNTIF(C$4:C6,LOOKUP(A7,'Configuration | Scaling'!$E$19:$Y$19,_GPDS__List))=0,LOOKUP(A7,'Configuration | Scaling'!$E$19:$Y$19,_GPDS__List),"")</f>
        <v>UPV0 Start</v>
      </c>
      <c r="D7" s="29"/>
      <c r="E7" s="45">
        <f t="shared" si="0"/>
        <v>60</v>
      </c>
      <c r="F7" s="49">
        <f t="shared" si="1"/>
        <v>0</v>
      </c>
      <c r="G7" s="49">
        <f t="shared" si="2"/>
        <v>0</v>
      </c>
      <c r="H7" s="49">
        <f t="shared" si="3"/>
        <v>1</v>
      </c>
      <c r="I7" s="49">
        <f t="shared" si="4"/>
        <v>1</v>
      </c>
      <c r="J7" s="49">
        <f t="shared" si="5"/>
        <v>1</v>
      </c>
      <c r="K7" s="49">
        <f t="shared" si="6"/>
        <v>0</v>
      </c>
      <c r="L7" s="49">
        <f t="shared" si="7"/>
        <v>0</v>
      </c>
      <c r="M7" s="50">
        <f t="shared" si="8"/>
        <v>0</v>
      </c>
      <c r="N7" s="48">
        <f>LOOKUP(2,1/('Feat-Func-Development'!$AF$4:$EU$4&amp;'Feat-Func-Development'!$AF$5:$EU$5='aggregated FIP Data Prog5'!$A7&amp;'aggregated FIP Data Prog5'!$N$1),'Feat-Func-Development'!$AF$81:$EU$81)</f>
        <v>0</v>
      </c>
      <c r="O7" s="48">
        <f>LOOKUP(2,1/('Feat-Func-Development'!$AF$4:$EU$4&amp;'Feat-Func-Development'!$AF$5:$EU$5='aggregated FIP Data Prog5'!$A7&amp;'aggregated FIP Data Prog5'!$N$1),'Feat-Func-Development'!$AF$82:$EU$82)</f>
        <v>0</v>
      </c>
      <c r="P7" s="48">
        <f>LOOKUP(2,1/('Feat-Func-Development'!$AF$4:$EU$4&amp;'Feat-Func-Development'!$AF$5:$EU$5='aggregated FIP Data Prog5'!$A7&amp;'aggregated FIP Data Prog5'!$N$1),'Feat-Func-Development'!$AF$83:$EU$83)</f>
        <v>0</v>
      </c>
      <c r="Q7" s="48">
        <f>LOOKUP(2,1/('Feat-Func-Development'!$AF$4:$EU$4&amp;'Feat-Func-Development'!$AF$5:$EU$5='aggregated FIP Data Prog5'!$A7&amp;'aggregated FIP Data Prog5'!$N$1),'Feat-Func-Development'!$AF$84:$EU$84)</f>
        <v>0</v>
      </c>
      <c r="R7" s="48">
        <f>LOOKUP(2,1/('Feat-Func-Development'!$AF$4:$EU$4&amp;'Feat-Func-Development'!$AF$5:$EU$5='aggregated FIP Data Prog5'!$A7&amp;'aggregated FIP Data Prog5'!$N$1),'Feat-Func-Development'!$AF$85:$EU$85)</f>
        <v>3</v>
      </c>
      <c r="S7" s="48">
        <f>LOOKUP(2,1/('Feat-Func-Development'!$AF$4:$EU$4&amp;'Feat-Func-Development'!$AF$5:$EU$5='aggregated FIP Data Prog5'!$A7&amp;'aggregated FIP Data Prog5'!$N$1),'Feat-Func-Development'!$AF$86:$EU$86)</f>
        <v>0</v>
      </c>
      <c r="T7" s="48">
        <f>LOOKUP(2,1/('Feat-Func-Development'!$AF$4:$EU$4&amp;'Feat-Func-Development'!$AF$5:$EU$5='aggregated FIP Data Prog5'!$A7&amp;'aggregated FIP Data Prog5'!$N$1),'Feat-Func-Development'!$AF$87:$EU$87)</f>
        <v>0</v>
      </c>
      <c r="U7" s="48">
        <f>LOOKUP(2,1/('Feat-Func-Development'!$AF$4:$EU$4&amp;'Feat-Func-Development'!$AF$5:$EU$5='aggregated FIP Data Prog5'!$A7&amp;'aggregated FIP Data Prog5'!$N$1),'Feat-Func-Development'!$AF$88:$EU$88)</f>
        <v>0</v>
      </c>
      <c r="V7" s="29">
        <f>LOOKUP(2,1/('Feat-Func-Development'!$AF$4:$EU$4&amp;'Feat-Func-Development'!$AF$5:$EU$5='aggregated FIP Data Prog5'!$A7&amp;'aggregated FIP Data Prog5'!$V$1),'Feat-Func-Development'!$AF$81:$EU$81)</f>
        <v>0</v>
      </c>
      <c r="W7" s="29">
        <f>LOOKUP(2,1/('Feat-Func-Development'!$AF$4:$EU$4&amp;'Feat-Func-Development'!$AF$5:$EU$5='aggregated FIP Data Prog5'!$A7&amp;'aggregated FIP Data Prog5'!$V$1),'Feat-Func-Development'!$AF$82:$EU$82)</f>
        <v>0</v>
      </c>
      <c r="X7" s="29">
        <f>LOOKUP(2,1/('Feat-Func-Development'!$AF$4:$EU$4&amp;'Feat-Func-Development'!$AF$5:$EU$5='aggregated FIP Data Prog5'!$A7&amp;'aggregated FIP Data Prog5'!$V$1),'Feat-Func-Development'!$AF$83:$EU$83)</f>
        <v>0</v>
      </c>
      <c r="Y7" s="29">
        <f>LOOKUP(2,1/('Feat-Func-Development'!$AF$4:$EU$4&amp;'Feat-Func-Development'!$AF$5:$EU$5='aggregated FIP Data Prog5'!$A7&amp;'aggregated FIP Data Prog5'!$V$1),'Feat-Func-Development'!$AF$84:$EU$84)</f>
        <v>3</v>
      </c>
      <c r="Z7" s="29">
        <f>LOOKUP(2,1/('Feat-Func-Development'!$AF$4:$EU$4&amp;'Feat-Func-Development'!$AF$5:$EU$5='aggregated FIP Data Prog5'!$A7&amp;'aggregated FIP Data Prog5'!$V$1),'Feat-Func-Development'!$AF$85:$EU$85)</f>
        <v>0</v>
      </c>
      <c r="AA7" s="29">
        <f>LOOKUP(2,1/('Feat-Func-Development'!$AF$4:$EU$4&amp;'Feat-Func-Development'!$AF$5:$EU$5='aggregated FIP Data Prog5'!$A7&amp;'aggregated FIP Data Prog5'!$V$1),'Feat-Func-Development'!$AF$86:$EU$86)</f>
        <v>0</v>
      </c>
      <c r="AB7" s="29">
        <f>LOOKUP(2,1/('Feat-Func-Development'!$AF$4:$EU$4&amp;'Feat-Func-Development'!$AF$5:$EU$5='aggregated FIP Data Prog5'!$A7&amp;'aggregated FIP Data Prog5'!$V$1),'Feat-Func-Development'!$AF$87:$EU$87)</f>
        <v>0</v>
      </c>
      <c r="AC7" s="29">
        <f>LOOKUP(2,1/('Feat-Func-Development'!$AF$4:$EU$4&amp;'Feat-Func-Development'!$AF$5:$EU$5='aggregated FIP Data Prog5'!$A7&amp;'aggregated FIP Data Prog5'!$V$1),'Feat-Func-Development'!$AF$88:$EU$88)</f>
        <v>0</v>
      </c>
    </row>
    <row r="8" spans="1:29">
      <c r="A8" s="43">
        <f t="shared" si="9"/>
        <v>121</v>
      </c>
      <c r="B8" s="44">
        <f>IF(C8="","",HLOOKUP(C8,'Configuration | Scaling'!$E$13:$Y$23,7,FALSE))</f>
        <v>92</v>
      </c>
      <c r="C8" s="29" t="str">
        <f>IF(COUNTIF(C$4:C7,LOOKUP(A8,'Configuration | Scaling'!$E$19:$Y$19,_GPDS__List))=0,LOOKUP(A8,'Configuration | Scaling'!$E$19:$Y$19,_GPDS__List),"")</f>
        <v>UPV0</v>
      </c>
      <c r="D8" s="29"/>
      <c r="E8" s="45">
        <f t="shared" si="0"/>
        <v>91</v>
      </c>
      <c r="F8" s="49">
        <f t="shared" si="1"/>
        <v>0</v>
      </c>
      <c r="G8" s="49">
        <f t="shared" si="2"/>
        <v>0</v>
      </c>
      <c r="H8" s="49">
        <f t="shared" si="3"/>
        <v>1</v>
      </c>
      <c r="I8" s="49">
        <f t="shared" si="4"/>
        <v>1</v>
      </c>
      <c r="J8" s="49">
        <f t="shared" si="5"/>
        <v>1</v>
      </c>
      <c r="K8" s="49">
        <f t="shared" si="6"/>
        <v>0</v>
      </c>
      <c r="L8" s="49">
        <f t="shared" si="7"/>
        <v>0</v>
      </c>
      <c r="M8" s="50">
        <f t="shared" si="8"/>
        <v>0</v>
      </c>
      <c r="N8" s="48">
        <f>LOOKUP(2,1/('Feat-Func-Development'!$AF$4:$EU$4&amp;'Feat-Func-Development'!$AF$5:$EU$5='aggregated FIP Data Prog5'!$A8&amp;'aggregated FIP Data Prog5'!$N$1),'Feat-Func-Development'!$AF$81:$EU$81)</f>
        <v>0</v>
      </c>
      <c r="O8" s="48">
        <f>LOOKUP(2,1/('Feat-Func-Development'!$AF$4:$EU$4&amp;'Feat-Func-Development'!$AF$5:$EU$5='aggregated FIP Data Prog5'!$A8&amp;'aggregated FIP Data Prog5'!$N$1),'Feat-Func-Development'!$AF$82:$EU$82)</f>
        <v>0</v>
      </c>
      <c r="P8" s="48">
        <f>LOOKUP(2,1/('Feat-Func-Development'!$AF$4:$EU$4&amp;'Feat-Func-Development'!$AF$5:$EU$5='aggregated FIP Data Prog5'!$A8&amp;'aggregated FIP Data Prog5'!$N$1),'Feat-Func-Development'!$AF$83:$EU$83)</f>
        <v>0</v>
      </c>
      <c r="Q8" s="48">
        <f>LOOKUP(2,1/('Feat-Func-Development'!$AF$4:$EU$4&amp;'Feat-Func-Development'!$AF$5:$EU$5='aggregated FIP Data Prog5'!$A8&amp;'aggregated FIP Data Prog5'!$N$1),'Feat-Func-Development'!$AF$84:$EU$84)</f>
        <v>0</v>
      </c>
      <c r="R8" s="48">
        <f>LOOKUP(2,1/('Feat-Func-Development'!$AF$4:$EU$4&amp;'Feat-Func-Development'!$AF$5:$EU$5='aggregated FIP Data Prog5'!$A8&amp;'aggregated FIP Data Prog5'!$N$1),'Feat-Func-Development'!$AF$85:$EU$85)</f>
        <v>3</v>
      </c>
      <c r="S8" s="48">
        <f>LOOKUP(2,1/('Feat-Func-Development'!$AF$4:$EU$4&amp;'Feat-Func-Development'!$AF$5:$EU$5='aggregated FIP Data Prog5'!$A8&amp;'aggregated FIP Data Prog5'!$N$1),'Feat-Func-Development'!$AF$86:$EU$86)</f>
        <v>0</v>
      </c>
      <c r="T8" s="48">
        <f>LOOKUP(2,1/('Feat-Func-Development'!$AF$4:$EU$4&amp;'Feat-Func-Development'!$AF$5:$EU$5='aggregated FIP Data Prog5'!$A8&amp;'aggregated FIP Data Prog5'!$N$1),'Feat-Func-Development'!$AF$87:$EU$87)</f>
        <v>0</v>
      </c>
      <c r="U8" s="48">
        <f>LOOKUP(2,1/('Feat-Func-Development'!$AF$4:$EU$4&amp;'Feat-Func-Development'!$AF$5:$EU$5='aggregated FIP Data Prog5'!$A8&amp;'aggregated FIP Data Prog5'!$N$1),'Feat-Func-Development'!$AF$88:$EU$88)</f>
        <v>0</v>
      </c>
      <c r="V8" s="29">
        <f>LOOKUP(2,1/('Feat-Func-Development'!$AF$4:$EU$4&amp;'Feat-Func-Development'!$AF$5:$EU$5='aggregated FIP Data Prog5'!$A8&amp;'aggregated FIP Data Prog5'!$V$1),'Feat-Func-Development'!$AF$81:$EU$81)</f>
        <v>0</v>
      </c>
      <c r="W8" s="29">
        <f>LOOKUP(2,1/('Feat-Func-Development'!$AF$4:$EU$4&amp;'Feat-Func-Development'!$AF$5:$EU$5='aggregated FIP Data Prog5'!$A8&amp;'aggregated FIP Data Prog5'!$V$1),'Feat-Func-Development'!$AF$82:$EU$82)</f>
        <v>0</v>
      </c>
      <c r="X8" s="29">
        <f>LOOKUP(2,1/('Feat-Func-Development'!$AF$4:$EU$4&amp;'Feat-Func-Development'!$AF$5:$EU$5='aggregated FIP Data Prog5'!$A8&amp;'aggregated FIP Data Prog5'!$V$1),'Feat-Func-Development'!$AF$83:$EU$83)</f>
        <v>0</v>
      </c>
      <c r="Y8" s="29">
        <f>LOOKUP(2,1/('Feat-Func-Development'!$AF$4:$EU$4&amp;'Feat-Func-Development'!$AF$5:$EU$5='aggregated FIP Data Prog5'!$A8&amp;'aggregated FIP Data Prog5'!$V$1),'Feat-Func-Development'!$AF$84:$EU$84)</f>
        <v>3</v>
      </c>
      <c r="Z8" s="29">
        <f>LOOKUP(2,1/('Feat-Func-Development'!$AF$4:$EU$4&amp;'Feat-Func-Development'!$AF$5:$EU$5='aggregated FIP Data Prog5'!$A8&amp;'aggregated FIP Data Prog5'!$V$1),'Feat-Func-Development'!$AF$85:$EU$85)</f>
        <v>0</v>
      </c>
      <c r="AA8" s="29">
        <f>LOOKUP(2,1/('Feat-Func-Development'!$AF$4:$EU$4&amp;'Feat-Func-Development'!$AF$5:$EU$5='aggregated FIP Data Prog5'!$A8&amp;'aggregated FIP Data Prog5'!$V$1),'Feat-Func-Development'!$AF$86:$EU$86)</f>
        <v>0</v>
      </c>
      <c r="AB8" s="29">
        <f>LOOKUP(2,1/('Feat-Func-Development'!$AF$4:$EU$4&amp;'Feat-Func-Development'!$AF$5:$EU$5='aggregated FIP Data Prog5'!$A8&amp;'aggregated FIP Data Prog5'!$V$1),'Feat-Func-Development'!$AF$87:$EU$87)</f>
        <v>0</v>
      </c>
      <c r="AC8" s="29">
        <f>LOOKUP(2,1/('Feat-Func-Development'!$AF$4:$EU$4&amp;'Feat-Func-Development'!$AF$5:$EU$5='aggregated FIP Data Prog5'!$A8&amp;'aggregated FIP Data Prog5'!$V$1),'Feat-Func-Development'!$AF$88:$EU$88)</f>
        <v>0</v>
      </c>
    </row>
    <row r="9" spans="1:29">
      <c r="A9" s="43">
        <f t="shared" si="9"/>
        <v>152</v>
      </c>
      <c r="B9" s="44">
        <f>IF(C9="","",HLOOKUP(C9,'Configuration | Scaling'!$E$13:$Y$23,7,FALSE))</f>
        <v>122</v>
      </c>
      <c r="C9" s="29" t="str">
        <f>IF(COUNTIF(C$4:C8,LOOKUP(A9,'Configuration | Scaling'!$E$19:$Y$19,_GPDS__List))=0,LOOKUP(A9,'Configuration | Scaling'!$E$19:$Y$19,_GPDS__List),"")</f>
        <v>UPV1</v>
      </c>
      <c r="D9" s="29"/>
      <c r="E9" s="45">
        <f t="shared" si="0"/>
        <v>121</v>
      </c>
      <c r="F9" s="49">
        <f t="shared" si="1"/>
        <v>0</v>
      </c>
      <c r="G9" s="49">
        <f t="shared" si="2"/>
        <v>0</v>
      </c>
      <c r="H9" s="49">
        <f t="shared" si="3"/>
        <v>1</v>
      </c>
      <c r="I9" s="49">
        <f t="shared" si="4"/>
        <v>1</v>
      </c>
      <c r="J9" s="49">
        <f t="shared" si="5"/>
        <v>1</v>
      </c>
      <c r="K9" s="49">
        <f t="shared" si="6"/>
        <v>0</v>
      </c>
      <c r="L9" s="49">
        <f t="shared" si="7"/>
        <v>0</v>
      </c>
      <c r="M9" s="50">
        <f t="shared" si="8"/>
        <v>0</v>
      </c>
      <c r="N9" s="48">
        <f>LOOKUP(2,1/('Feat-Func-Development'!$AF$4:$EU$4&amp;'Feat-Func-Development'!$AF$5:$EU$5='aggregated FIP Data Prog5'!$A9&amp;'aggregated FIP Data Prog5'!$N$1),'Feat-Func-Development'!$AF$81:$EU$81)</f>
        <v>0</v>
      </c>
      <c r="O9" s="48">
        <f>LOOKUP(2,1/('Feat-Func-Development'!$AF$4:$EU$4&amp;'Feat-Func-Development'!$AF$5:$EU$5='aggregated FIP Data Prog5'!$A9&amp;'aggregated FIP Data Prog5'!$N$1),'Feat-Func-Development'!$AF$82:$EU$82)</f>
        <v>0</v>
      </c>
      <c r="P9" s="48">
        <f>LOOKUP(2,1/('Feat-Func-Development'!$AF$4:$EU$4&amp;'Feat-Func-Development'!$AF$5:$EU$5='aggregated FIP Data Prog5'!$A9&amp;'aggregated FIP Data Prog5'!$N$1),'Feat-Func-Development'!$AF$83:$EU$83)</f>
        <v>0</v>
      </c>
      <c r="Q9" s="48">
        <f>LOOKUP(2,1/('Feat-Func-Development'!$AF$4:$EU$4&amp;'Feat-Func-Development'!$AF$5:$EU$5='aggregated FIP Data Prog5'!$A9&amp;'aggregated FIP Data Prog5'!$N$1),'Feat-Func-Development'!$AF$84:$EU$84)</f>
        <v>0</v>
      </c>
      <c r="R9" s="48">
        <f>LOOKUP(2,1/('Feat-Func-Development'!$AF$4:$EU$4&amp;'Feat-Func-Development'!$AF$5:$EU$5='aggregated FIP Data Prog5'!$A9&amp;'aggregated FIP Data Prog5'!$N$1),'Feat-Func-Development'!$AF$85:$EU$85)</f>
        <v>3</v>
      </c>
      <c r="S9" s="48">
        <f>LOOKUP(2,1/('Feat-Func-Development'!$AF$4:$EU$4&amp;'Feat-Func-Development'!$AF$5:$EU$5='aggregated FIP Data Prog5'!$A9&amp;'aggregated FIP Data Prog5'!$N$1),'Feat-Func-Development'!$AF$86:$EU$86)</f>
        <v>0</v>
      </c>
      <c r="T9" s="48">
        <f>LOOKUP(2,1/('Feat-Func-Development'!$AF$4:$EU$4&amp;'Feat-Func-Development'!$AF$5:$EU$5='aggregated FIP Data Prog5'!$A9&amp;'aggregated FIP Data Prog5'!$N$1),'Feat-Func-Development'!$AF$87:$EU$87)</f>
        <v>0</v>
      </c>
      <c r="U9" s="48">
        <f>LOOKUP(2,1/('Feat-Func-Development'!$AF$4:$EU$4&amp;'Feat-Func-Development'!$AF$5:$EU$5='aggregated FIP Data Prog5'!$A9&amp;'aggregated FIP Data Prog5'!$N$1),'Feat-Func-Development'!$AF$88:$EU$88)</f>
        <v>0</v>
      </c>
      <c r="V9" s="29">
        <f>LOOKUP(2,1/('Feat-Func-Development'!$AF$4:$EU$4&amp;'Feat-Func-Development'!$AF$5:$EU$5='aggregated FIP Data Prog5'!$A9&amp;'aggregated FIP Data Prog5'!$V$1),'Feat-Func-Development'!$AF$81:$EU$81)</f>
        <v>0</v>
      </c>
      <c r="W9" s="29">
        <f>LOOKUP(2,1/('Feat-Func-Development'!$AF$4:$EU$4&amp;'Feat-Func-Development'!$AF$5:$EU$5='aggregated FIP Data Prog5'!$A9&amp;'aggregated FIP Data Prog5'!$V$1),'Feat-Func-Development'!$AF$82:$EU$82)</f>
        <v>0</v>
      </c>
      <c r="X9" s="29">
        <f>LOOKUP(2,1/('Feat-Func-Development'!$AF$4:$EU$4&amp;'Feat-Func-Development'!$AF$5:$EU$5='aggregated FIP Data Prog5'!$A9&amp;'aggregated FIP Data Prog5'!$V$1),'Feat-Func-Development'!$AF$83:$EU$83)</f>
        <v>0</v>
      </c>
      <c r="Y9" s="29">
        <f>LOOKUP(2,1/('Feat-Func-Development'!$AF$4:$EU$4&amp;'Feat-Func-Development'!$AF$5:$EU$5='aggregated FIP Data Prog5'!$A9&amp;'aggregated FIP Data Prog5'!$V$1),'Feat-Func-Development'!$AF$84:$EU$84)</f>
        <v>3</v>
      </c>
      <c r="Z9" s="29">
        <f>LOOKUP(2,1/('Feat-Func-Development'!$AF$4:$EU$4&amp;'Feat-Func-Development'!$AF$5:$EU$5='aggregated FIP Data Prog5'!$A9&amp;'aggregated FIP Data Prog5'!$V$1),'Feat-Func-Development'!$AF$85:$EU$85)</f>
        <v>0</v>
      </c>
      <c r="AA9" s="29">
        <f>LOOKUP(2,1/('Feat-Func-Development'!$AF$4:$EU$4&amp;'Feat-Func-Development'!$AF$5:$EU$5='aggregated FIP Data Prog5'!$A9&amp;'aggregated FIP Data Prog5'!$V$1),'Feat-Func-Development'!$AF$86:$EU$86)</f>
        <v>0</v>
      </c>
      <c r="AB9" s="29">
        <f>LOOKUP(2,1/('Feat-Func-Development'!$AF$4:$EU$4&amp;'Feat-Func-Development'!$AF$5:$EU$5='aggregated FIP Data Prog5'!$A9&amp;'aggregated FIP Data Prog5'!$V$1),'Feat-Func-Development'!$AF$87:$EU$87)</f>
        <v>0</v>
      </c>
      <c r="AC9" s="29">
        <f>LOOKUP(2,1/('Feat-Func-Development'!$AF$4:$EU$4&amp;'Feat-Func-Development'!$AF$5:$EU$5='aggregated FIP Data Prog5'!$A9&amp;'aggregated FIP Data Prog5'!$V$1),'Feat-Func-Development'!$AF$88:$EU$88)</f>
        <v>0</v>
      </c>
    </row>
    <row r="10" spans="1:29">
      <c r="A10" s="43">
        <f t="shared" si="9"/>
        <v>182</v>
      </c>
      <c r="B10" s="44" t="str">
        <f>IF(C10="","",HLOOKUP(C10,'Configuration | Scaling'!$E$13:$Y$23,7,FALSE))</f>
        <v/>
      </c>
      <c r="C10" s="29" t="str">
        <f>IF(COUNTIF(C$4:C9,LOOKUP(A10,'Configuration | Scaling'!$E$19:$Y$19,_GPDS__List))=0,LOOKUP(A10,'Configuration | Scaling'!$E$19:$Y$19,_GPDS__List),"")</f>
        <v/>
      </c>
      <c r="D10" s="29"/>
      <c r="E10" s="45">
        <f t="shared" si="0"/>
        <v>181</v>
      </c>
      <c r="F10" s="49">
        <f t="shared" si="1"/>
        <v>0</v>
      </c>
      <c r="G10" s="49">
        <f t="shared" si="2"/>
        <v>0</v>
      </c>
      <c r="H10" s="49">
        <f t="shared" si="3"/>
        <v>1</v>
      </c>
      <c r="I10" s="49">
        <f t="shared" si="4"/>
        <v>1</v>
      </c>
      <c r="J10" s="49">
        <f t="shared" si="5"/>
        <v>1</v>
      </c>
      <c r="K10" s="49">
        <f t="shared" si="6"/>
        <v>0</v>
      </c>
      <c r="L10" s="49">
        <f t="shared" si="7"/>
        <v>0</v>
      </c>
      <c r="M10" s="50">
        <f t="shared" si="8"/>
        <v>0</v>
      </c>
      <c r="N10" s="48">
        <f>LOOKUP(2,1/('Feat-Func-Development'!$AF$4:$EU$4&amp;'Feat-Func-Development'!$AF$5:$EU$5='aggregated FIP Data Prog5'!$A10&amp;'aggregated FIP Data Prog5'!$N$1),'Feat-Func-Development'!$AF$81:$EU$81)</f>
        <v>0</v>
      </c>
      <c r="O10" s="48">
        <f>LOOKUP(2,1/('Feat-Func-Development'!$AF$4:$EU$4&amp;'Feat-Func-Development'!$AF$5:$EU$5='aggregated FIP Data Prog5'!$A10&amp;'aggregated FIP Data Prog5'!$N$1),'Feat-Func-Development'!$AF$82:$EU$82)</f>
        <v>0</v>
      </c>
      <c r="P10" s="48">
        <f>LOOKUP(2,1/('Feat-Func-Development'!$AF$4:$EU$4&amp;'Feat-Func-Development'!$AF$5:$EU$5='aggregated FIP Data Prog5'!$A10&amp;'aggregated FIP Data Prog5'!$N$1),'Feat-Func-Development'!$AF$83:$EU$83)</f>
        <v>0</v>
      </c>
      <c r="Q10" s="48">
        <f>LOOKUP(2,1/('Feat-Func-Development'!$AF$4:$EU$4&amp;'Feat-Func-Development'!$AF$5:$EU$5='aggregated FIP Data Prog5'!$A10&amp;'aggregated FIP Data Prog5'!$N$1),'Feat-Func-Development'!$AF$84:$EU$84)</f>
        <v>0</v>
      </c>
      <c r="R10" s="48">
        <f>LOOKUP(2,1/('Feat-Func-Development'!$AF$4:$EU$4&amp;'Feat-Func-Development'!$AF$5:$EU$5='aggregated FIP Data Prog5'!$A10&amp;'aggregated FIP Data Prog5'!$N$1),'Feat-Func-Development'!$AF$85:$EU$85)</f>
        <v>3</v>
      </c>
      <c r="S10" s="48">
        <f>LOOKUP(2,1/('Feat-Func-Development'!$AF$4:$EU$4&amp;'Feat-Func-Development'!$AF$5:$EU$5='aggregated FIP Data Prog5'!$A10&amp;'aggregated FIP Data Prog5'!$N$1),'Feat-Func-Development'!$AF$86:$EU$86)</f>
        <v>0</v>
      </c>
      <c r="T10" s="48">
        <f>LOOKUP(2,1/('Feat-Func-Development'!$AF$4:$EU$4&amp;'Feat-Func-Development'!$AF$5:$EU$5='aggregated FIP Data Prog5'!$A10&amp;'aggregated FIP Data Prog5'!$N$1),'Feat-Func-Development'!$AF$87:$EU$87)</f>
        <v>0</v>
      </c>
      <c r="U10" s="48">
        <f>LOOKUP(2,1/('Feat-Func-Development'!$AF$4:$EU$4&amp;'Feat-Func-Development'!$AF$5:$EU$5='aggregated FIP Data Prog5'!$A10&amp;'aggregated FIP Data Prog5'!$N$1),'Feat-Func-Development'!$AF$88:$EU$88)</f>
        <v>0</v>
      </c>
      <c r="V10" s="29">
        <f>LOOKUP(2,1/('Feat-Func-Development'!$AF$4:$EU$4&amp;'Feat-Func-Development'!$AF$5:$EU$5='aggregated FIP Data Prog5'!$A10&amp;'aggregated FIP Data Prog5'!$V$1),'Feat-Func-Development'!$AF$81:$EU$81)</f>
        <v>0</v>
      </c>
      <c r="W10" s="29">
        <f>LOOKUP(2,1/('Feat-Func-Development'!$AF$4:$EU$4&amp;'Feat-Func-Development'!$AF$5:$EU$5='aggregated FIP Data Prog5'!$A10&amp;'aggregated FIP Data Prog5'!$V$1),'Feat-Func-Development'!$AF$82:$EU$82)</f>
        <v>0</v>
      </c>
      <c r="X10" s="29">
        <f>LOOKUP(2,1/('Feat-Func-Development'!$AF$4:$EU$4&amp;'Feat-Func-Development'!$AF$5:$EU$5='aggregated FIP Data Prog5'!$A10&amp;'aggregated FIP Data Prog5'!$V$1),'Feat-Func-Development'!$AF$83:$EU$83)</f>
        <v>0</v>
      </c>
      <c r="Y10" s="29">
        <f>LOOKUP(2,1/('Feat-Func-Development'!$AF$4:$EU$4&amp;'Feat-Func-Development'!$AF$5:$EU$5='aggregated FIP Data Prog5'!$A10&amp;'aggregated FIP Data Prog5'!$V$1),'Feat-Func-Development'!$AF$84:$EU$84)</f>
        <v>3</v>
      </c>
      <c r="Z10" s="29">
        <f>LOOKUP(2,1/('Feat-Func-Development'!$AF$4:$EU$4&amp;'Feat-Func-Development'!$AF$5:$EU$5='aggregated FIP Data Prog5'!$A10&amp;'aggregated FIP Data Prog5'!$V$1),'Feat-Func-Development'!$AF$85:$EU$85)</f>
        <v>0</v>
      </c>
      <c r="AA10" s="29">
        <f>LOOKUP(2,1/('Feat-Func-Development'!$AF$4:$EU$4&amp;'Feat-Func-Development'!$AF$5:$EU$5='aggregated FIP Data Prog5'!$A10&amp;'aggregated FIP Data Prog5'!$V$1),'Feat-Func-Development'!$AF$86:$EU$86)</f>
        <v>0</v>
      </c>
      <c r="AB10" s="29">
        <f>LOOKUP(2,1/('Feat-Func-Development'!$AF$4:$EU$4&amp;'Feat-Func-Development'!$AF$5:$EU$5='aggregated FIP Data Prog5'!$A10&amp;'aggregated FIP Data Prog5'!$V$1),'Feat-Func-Development'!$AF$87:$EU$87)</f>
        <v>0</v>
      </c>
      <c r="AC10" s="29">
        <f>LOOKUP(2,1/('Feat-Func-Development'!$AF$4:$EU$4&amp;'Feat-Func-Development'!$AF$5:$EU$5='aggregated FIP Data Prog5'!$A10&amp;'aggregated FIP Data Prog5'!$V$1),'Feat-Func-Development'!$AF$88:$EU$88)</f>
        <v>0</v>
      </c>
    </row>
    <row r="11" spans="1:29">
      <c r="A11" s="43">
        <f t="shared" si="9"/>
        <v>213</v>
      </c>
      <c r="B11" s="44" t="str">
        <f>IF(C11="","",HLOOKUP(C11,'Configuration | Scaling'!$E$13:$Y$23,7,FALSE))</f>
        <v/>
      </c>
      <c r="C11" s="29" t="str">
        <f>IF(COUNTIF(C$4:C10,LOOKUP(A11,'Configuration | Scaling'!$E$19:$Y$19,_GPDS__List))=0,LOOKUP(A11,'Configuration | Scaling'!$E$19:$Y$19,_GPDS__List),"")</f>
        <v/>
      </c>
      <c r="D11" s="29"/>
      <c r="E11" s="45">
        <f t="shared" si="0"/>
        <v>212</v>
      </c>
      <c r="F11" s="49">
        <f t="shared" si="1"/>
        <v>0</v>
      </c>
      <c r="G11" s="49">
        <f t="shared" si="2"/>
        <v>0</v>
      </c>
      <c r="H11" s="49">
        <f t="shared" si="3"/>
        <v>1</v>
      </c>
      <c r="I11" s="49">
        <f t="shared" si="4"/>
        <v>1</v>
      </c>
      <c r="J11" s="49">
        <f t="shared" si="5"/>
        <v>1</v>
      </c>
      <c r="K11" s="49">
        <f t="shared" si="6"/>
        <v>0</v>
      </c>
      <c r="L11" s="49">
        <f t="shared" si="7"/>
        <v>0</v>
      </c>
      <c r="M11" s="50">
        <f t="shared" si="8"/>
        <v>0</v>
      </c>
      <c r="N11" s="48">
        <f>LOOKUP(2,1/('Feat-Func-Development'!$AF$4:$EU$4&amp;'Feat-Func-Development'!$AF$5:$EU$5='aggregated FIP Data Prog5'!$A11&amp;'aggregated FIP Data Prog5'!$N$1),'Feat-Func-Development'!$AF$81:$EU$81)</f>
        <v>0</v>
      </c>
      <c r="O11" s="48">
        <f>LOOKUP(2,1/('Feat-Func-Development'!$AF$4:$EU$4&amp;'Feat-Func-Development'!$AF$5:$EU$5='aggregated FIP Data Prog5'!$A11&amp;'aggregated FIP Data Prog5'!$N$1),'Feat-Func-Development'!$AF$82:$EU$82)</f>
        <v>0</v>
      </c>
      <c r="P11" s="48">
        <f>LOOKUP(2,1/('Feat-Func-Development'!$AF$4:$EU$4&amp;'Feat-Func-Development'!$AF$5:$EU$5='aggregated FIP Data Prog5'!$A11&amp;'aggregated FIP Data Prog5'!$N$1),'Feat-Func-Development'!$AF$83:$EU$83)</f>
        <v>0</v>
      </c>
      <c r="Q11" s="48">
        <f>LOOKUP(2,1/('Feat-Func-Development'!$AF$4:$EU$4&amp;'Feat-Func-Development'!$AF$5:$EU$5='aggregated FIP Data Prog5'!$A11&amp;'aggregated FIP Data Prog5'!$N$1),'Feat-Func-Development'!$AF$84:$EU$84)</f>
        <v>0</v>
      </c>
      <c r="R11" s="48">
        <f>LOOKUP(2,1/('Feat-Func-Development'!$AF$4:$EU$4&amp;'Feat-Func-Development'!$AF$5:$EU$5='aggregated FIP Data Prog5'!$A11&amp;'aggregated FIP Data Prog5'!$N$1),'Feat-Func-Development'!$AF$85:$EU$85)</f>
        <v>3</v>
      </c>
      <c r="S11" s="48">
        <f>LOOKUP(2,1/('Feat-Func-Development'!$AF$4:$EU$4&amp;'Feat-Func-Development'!$AF$5:$EU$5='aggregated FIP Data Prog5'!$A11&amp;'aggregated FIP Data Prog5'!$N$1),'Feat-Func-Development'!$AF$86:$EU$86)</f>
        <v>0</v>
      </c>
      <c r="T11" s="48">
        <f>LOOKUP(2,1/('Feat-Func-Development'!$AF$4:$EU$4&amp;'Feat-Func-Development'!$AF$5:$EU$5='aggregated FIP Data Prog5'!$A11&amp;'aggregated FIP Data Prog5'!$N$1),'Feat-Func-Development'!$AF$87:$EU$87)</f>
        <v>0</v>
      </c>
      <c r="U11" s="48">
        <f>LOOKUP(2,1/('Feat-Func-Development'!$AF$4:$EU$4&amp;'Feat-Func-Development'!$AF$5:$EU$5='aggregated FIP Data Prog5'!$A11&amp;'aggregated FIP Data Prog5'!$N$1),'Feat-Func-Development'!$AF$88:$EU$88)</f>
        <v>0</v>
      </c>
      <c r="V11" s="29">
        <f>LOOKUP(2,1/('Feat-Func-Development'!$AF$4:$EU$4&amp;'Feat-Func-Development'!$AF$5:$EU$5='aggregated FIP Data Prog5'!$A11&amp;'aggregated FIP Data Prog5'!$V$1),'Feat-Func-Development'!$AF$81:$EU$81)</f>
        <v>0</v>
      </c>
      <c r="W11" s="29">
        <f>LOOKUP(2,1/('Feat-Func-Development'!$AF$4:$EU$4&amp;'Feat-Func-Development'!$AF$5:$EU$5='aggregated FIP Data Prog5'!$A11&amp;'aggregated FIP Data Prog5'!$V$1),'Feat-Func-Development'!$AF$82:$EU$82)</f>
        <v>0</v>
      </c>
      <c r="X11" s="29">
        <f>LOOKUP(2,1/('Feat-Func-Development'!$AF$4:$EU$4&amp;'Feat-Func-Development'!$AF$5:$EU$5='aggregated FIP Data Prog5'!$A11&amp;'aggregated FIP Data Prog5'!$V$1),'Feat-Func-Development'!$AF$83:$EU$83)</f>
        <v>0</v>
      </c>
      <c r="Y11" s="29">
        <f>LOOKUP(2,1/('Feat-Func-Development'!$AF$4:$EU$4&amp;'Feat-Func-Development'!$AF$5:$EU$5='aggregated FIP Data Prog5'!$A11&amp;'aggregated FIP Data Prog5'!$V$1),'Feat-Func-Development'!$AF$84:$EU$84)</f>
        <v>3</v>
      </c>
      <c r="Z11" s="29">
        <f>LOOKUP(2,1/('Feat-Func-Development'!$AF$4:$EU$4&amp;'Feat-Func-Development'!$AF$5:$EU$5='aggregated FIP Data Prog5'!$A11&amp;'aggregated FIP Data Prog5'!$V$1),'Feat-Func-Development'!$AF$85:$EU$85)</f>
        <v>0</v>
      </c>
      <c r="AA11" s="29">
        <f>LOOKUP(2,1/('Feat-Func-Development'!$AF$4:$EU$4&amp;'Feat-Func-Development'!$AF$5:$EU$5='aggregated FIP Data Prog5'!$A11&amp;'aggregated FIP Data Prog5'!$V$1),'Feat-Func-Development'!$AF$86:$EU$86)</f>
        <v>0</v>
      </c>
      <c r="AB11" s="29">
        <f>LOOKUP(2,1/('Feat-Func-Development'!$AF$4:$EU$4&amp;'Feat-Func-Development'!$AF$5:$EU$5='aggregated FIP Data Prog5'!$A11&amp;'aggregated FIP Data Prog5'!$V$1),'Feat-Func-Development'!$AF$87:$EU$87)</f>
        <v>0</v>
      </c>
      <c r="AC11" s="29">
        <f>LOOKUP(2,1/('Feat-Func-Development'!$AF$4:$EU$4&amp;'Feat-Func-Development'!$AF$5:$EU$5='aggregated FIP Data Prog5'!$A11&amp;'aggregated FIP Data Prog5'!$V$1),'Feat-Func-Development'!$AF$88:$EU$88)</f>
        <v>0</v>
      </c>
    </row>
    <row r="12" spans="1:29">
      <c r="A12" s="43">
        <f t="shared" si="9"/>
        <v>244</v>
      </c>
      <c r="B12" s="44" t="str">
        <f>IF(C12="","",HLOOKUP(C12,'Configuration | Scaling'!$E$13:$Y$23,7,FALSE))</f>
        <v/>
      </c>
      <c r="C12" s="29" t="str">
        <f>IF(COUNTIF(C$4:C11,LOOKUP(A12,'Configuration | Scaling'!$E$19:$Y$19,_GPDS__List))=0,LOOKUP(A12,'Configuration | Scaling'!$E$19:$Y$19,_GPDS__List),"")</f>
        <v/>
      </c>
      <c r="D12" s="29"/>
      <c r="E12" s="45">
        <f t="shared" si="0"/>
        <v>243</v>
      </c>
      <c r="F12" s="49">
        <f t="shared" si="1"/>
        <v>0</v>
      </c>
      <c r="G12" s="49">
        <f t="shared" si="2"/>
        <v>0</v>
      </c>
      <c r="H12" s="49">
        <f t="shared" si="3"/>
        <v>1</v>
      </c>
      <c r="I12" s="49">
        <f t="shared" si="4"/>
        <v>1</v>
      </c>
      <c r="J12" s="49">
        <f t="shared" si="5"/>
        <v>1</v>
      </c>
      <c r="K12" s="49">
        <f t="shared" si="6"/>
        <v>0</v>
      </c>
      <c r="L12" s="49">
        <f t="shared" si="7"/>
        <v>0</v>
      </c>
      <c r="M12" s="50">
        <f t="shared" si="8"/>
        <v>0</v>
      </c>
      <c r="N12" s="48">
        <f>LOOKUP(2,1/('Feat-Func-Development'!$AF$4:$EU$4&amp;'Feat-Func-Development'!$AF$5:$EU$5='aggregated FIP Data Prog5'!$A12&amp;'aggregated FIP Data Prog5'!$N$1),'Feat-Func-Development'!$AF$81:$EU$81)</f>
        <v>0</v>
      </c>
      <c r="O12" s="48">
        <f>LOOKUP(2,1/('Feat-Func-Development'!$AF$4:$EU$4&amp;'Feat-Func-Development'!$AF$5:$EU$5='aggregated FIP Data Prog5'!$A12&amp;'aggregated FIP Data Prog5'!$N$1),'Feat-Func-Development'!$AF$82:$EU$82)</f>
        <v>0</v>
      </c>
      <c r="P12" s="48">
        <f>LOOKUP(2,1/('Feat-Func-Development'!$AF$4:$EU$4&amp;'Feat-Func-Development'!$AF$5:$EU$5='aggregated FIP Data Prog5'!$A12&amp;'aggregated FIP Data Prog5'!$N$1),'Feat-Func-Development'!$AF$83:$EU$83)</f>
        <v>0</v>
      </c>
      <c r="Q12" s="48">
        <f>LOOKUP(2,1/('Feat-Func-Development'!$AF$4:$EU$4&amp;'Feat-Func-Development'!$AF$5:$EU$5='aggregated FIP Data Prog5'!$A12&amp;'aggregated FIP Data Prog5'!$N$1),'Feat-Func-Development'!$AF$84:$EU$84)</f>
        <v>0</v>
      </c>
      <c r="R12" s="48">
        <f>LOOKUP(2,1/('Feat-Func-Development'!$AF$4:$EU$4&amp;'Feat-Func-Development'!$AF$5:$EU$5='aggregated FIP Data Prog5'!$A12&amp;'aggregated FIP Data Prog5'!$N$1),'Feat-Func-Development'!$AF$85:$EU$85)</f>
        <v>3</v>
      </c>
      <c r="S12" s="48">
        <f>LOOKUP(2,1/('Feat-Func-Development'!$AF$4:$EU$4&amp;'Feat-Func-Development'!$AF$5:$EU$5='aggregated FIP Data Prog5'!$A12&amp;'aggregated FIP Data Prog5'!$N$1),'Feat-Func-Development'!$AF$86:$EU$86)</f>
        <v>0</v>
      </c>
      <c r="T12" s="48">
        <f>LOOKUP(2,1/('Feat-Func-Development'!$AF$4:$EU$4&amp;'Feat-Func-Development'!$AF$5:$EU$5='aggregated FIP Data Prog5'!$A12&amp;'aggregated FIP Data Prog5'!$N$1),'Feat-Func-Development'!$AF$87:$EU$87)</f>
        <v>0</v>
      </c>
      <c r="U12" s="48">
        <f>LOOKUP(2,1/('Feat-Func-Development'!$AF$4:$EU$4&amp;'Feat-Func-Development'!$AF$5:$EU$5='aggregated FIP Data Prog5'!$A12&amp;'aggregated FIP Data Prog5'!$N$1),'Feat-Func-Development'!$AF$88:$EU$88)</f>
        <v>0</v>
      </c>
      <c r="V12" s="29">
        <f>LOOKUP(2,1/('Feat-Func-Development'!$AF$4:$EU$4&amp;'Feat-Func-Development'!$AF$5:$EU$5='aggregated FIP Data Prog5'!$A12&amp;'aggregated FIP Data Prog5'!$V$1),'Feat-Func-Development'!$AF$81:$EU$81)</f>
        <v>0</v>
      </c>
      <c r="W12" s="29">
        <f>LOOKUP(2,1/('Feat-Func-Development'!$AF$4:$EU$4&amp;'Feat-Func-Development'!$AF$5:$EU$5='aggregated FIP Data Prog5'!$A12&amp;'aggregated FIP Data Prog5'!$V$1),'Feat-Func-Development'!$AF$82:$EU$82)</f>
        <v>0</v>
      </c>
      <c r="X12" s="29">
        <f>LOOKUP(2,1/('Feat-Func-Development'!$AF$4:$EU$4&amp;'Feat-Func-Development'!$AF$5:$EU$5='aggregated FIP Data Prog5'!$A12&amp;'aggregated FIP Data Prog5'!$V$1),'Feat-Func-Development'!$AF$83:$EU$83)</f>
        <v>0</v>
      </c>
      <c r="Y12" s="29">
        <f>LOOKUP(2,1/('Feat-Func-Development'!$AF$4:$EU$4&amp;'Feat-Func-Development'!$AF$5:$EU$5='aggregated FIP Data Prog5'!$A12&amp;'aggregated FIP Data Prog5'!$V$1),'Feat-Func-Development'!$AF$84:$EU$84)</f>
        <v>3</v>
      </c>
      <c r="Z12" s="29">
        <f>LOOKUP(2,1/('Feat-Func-Development'!$AF$4:$EU$4&amp;'Feat-Func-Development'!$AF$5:$EU$5='aggregated FIP Data Prog5'!$A12&amp;'aggregated FIP Data Prog5'!$V$1),'Feat-Func-Development'!$AF$85:$EU$85)</f>
        <v>0</v>
      </c>
      <c r="AA12" s="29">
        <f>LOOKUP(2,1/('Feat-Func-Development'!$AF$4:$EU$4&amp;'Feat-Func-Development'!$AF$5:$EU$5='aggregated FIP Data Prog5'!$A12&amp;'aggregated FIP Data Prog5'!$V$1),'Feat-Func-Development'!$AF$86:$EU$86)</f>
        <v>0</v>
      </c>
      <c r="AB12" s="29">
        <f>LOOKUP(2,1/('Feat-Func-Development'!$AF$4:$EU$4&amp;'Feat-Func-Development'!$AF$5:$EU$5='aggregated FIP Data Prog5'!$A12&amp;'aggregated FIP Data Prog5'!$V$1),'Feat-Func-Development'!$AF$87:$EU$87)</f>
        <v>0</v>
      </c>
      <c r="AC12" s="29">
        <f>LOOKUP(2,1/('Feat-Func-Development'!$AF$4:$EU$4&amp;'Feat-Func-Development'!$AF$5:$EU$5='aggregated FIP Data Prog5'!$A12&amp;'aggregated FIP Data Prog5'!$V$1),'Feat-Func-Development'!$AF$88:$EU$88)</f>
        <v>0</v>
      </c>
    </row>
    <row r="13" spans="1:29">
      <c r="A13" s="43">
        <f t="shared" si="9"/>
        <v>274</v>
      </c>
      <c r="B13" s="44">
        <f>IF(C13="","",HLOOKUP(C13,'Configuration | Scaling'!$E$13:$Y$23,7,FALSE))</f>
        <v>245</v>
      </c>
      <c r="C13" s="29" t="str">
        <f>IF(COUNTIF(C$4:C12,LOOKUP(A13,'Configuration | Scaling'!$E$19:$Y$19,_GPDS__List))=0,LOOKUP(A13,'Configuration | Scaling'!$E$19:$Y$19,_GPDS__List),"")</f>
        <v>M-1</v>
      </c>
      <c r="D13" s="29"/>
      <c r="E13" s="45">
        <f t="shared" si="0"/>
        <v>244</v>
      </c>
      <c r="F13" s="49">
        <f t="shared" si="1"/>
        <v>0.66666666666666663</v>
      </c>
      <c r="G13" s="49">
        <f t="shared" si="2"/>
        <v>0</v>
      </c>
      <c r="H13" s="49">
        <f t="shared" si="3"/>
        <v>1</v>
      </c>
      <c r="I13" s="49">
        <f t="shared" si="4"/>
        <v>1</v>
      </c>
      <c r="J13" s="49">
        <f t="shared" si="5"/>
        <v>1</v>
      </c>
      <c r="K13" s="49">
        <f t="shared" si="6"/>
        <v>0</v>
      </c>
      <c r="L13" s="49">
        <f t="shared" si="7"/>
        <v>0</v>
      </c>
      <c r="M13" s="50">
        <f t="shared" si="8"/>
        <v>0</v>
      </c>
      <c r="N13" s="48">
        <f>LOOKUP(2,1/('Feat-Func-Development'!$AF$4:$EU$4&amp;'Feat-Func-Development'!$AF$5:$EU$5='aggregated FIP Data Prog5'!$A13&amp;'aggregated FIP Data Prog5'!$N$1),'Feat-Func-Development'!$AF$81:$EU$81)</f>
        <v>0</v>
      </c>
      <c r="O13" s="48">
        <f>LOOKUP(2,1/('Feat-Func-Development'!$AF$4:$EU$4&amp;'Feat-Func-Development'!$AF$5:$EU$5='aggregated FIP Data Prog5'!$A13&amp;'aggregated FIP Data Prog5'!$N$1),'Feat-Func-Development'!$AF$82:$EU$82)</f>
        <v>0</v>
      </c>
      <c r="P13" s="48">
        <f>LOOKUP(2,1/('Feat-Func-Development'!$AF$4:$EU$4&amp;'Feat-Func-Development'!$AF$5:$EU$5='aggregated FIP Data Prog5'!$A13&amp;'aggregated FIP Data Prog5'!$N$1),'Feat-Func-Development'!$AF$83:$EU$83)</f>
        <v>0</v>
      </c>
      <c r="Q13" s="48">
        <f>LOOKUP(2,1/('Feat-Func-Development'!$AF$4:$EU$4&amp;'Feat-Func-Development'!$AF$5:$EU$5='aggregated FIP Data Prog5'!$A13&amp;'aggregated FIP Data Prog5'!$N$1),'Feat-Func-Development'!$AF$84:$EU$84)</f>
        <v>0</v>
      </c>
      <c r="R13" s="48">
        <f>LOOKUP(2,1/('Feat-Func-Development'!$AF$4:$EU$4&amp;'Feat-Func-Development'!$AF$5:$EU$5='aggregated FIP Data Prog5'!$A13&amp;'aggregated FIP Data Prog5'!$N$1),'Feat-Func-Development'!$AF$85:$EU$85)</f>
        <v>1</v>
      </c>
      <c r="S13" s="48">
        <f>LOOKUP(2,1/('Feat-Func-Development'!$AF$4:$EU$4&amp;'Feat-Func-Development'!$AF$5:$EU$5='aggregated FIP Data Prog5'!$A13&amp;'aggregated FIP Data Prog5'!$N$1),'Feat-Func-Development'!$AF$86:$EU$86)</f>
        <v>2</v>
      </c>
      <c r="T13" s="48">
        <f>LOOKUP(2,1/('Feat-Func-Development'!$AF$4:$EU$4&amp;'Feat-Func-Development'!$AF$5:$EU$5='aggregated FIP Data Prog5'!$A13&amp;'aggregated FIP Data Prog5'!$N$1),'Feat-Func-Development'!$AF$87:$EU$87)</f>
        <v>0</v>
      </c>
      <c r="U13" s="48">
        <f>LOOKUP(2,1/('Feat-Func-Development'!$AF$4:$EU$4&amp;'Feat-Func-Development'!$AF$5:$EU$5='aggregated FIP Data Prog5'!$A13&amp;'aggregated FIP Data Prog5'!$N$1),'Feat-Func-Development'!$AF$88:$EU$88)</f>
        <v>0</v>
      </c>
      <c r="V13" s="29">
        <f>LOOKUP(2,1/('Feat-Func-Development'!$AF$4:$EU$4&amp;'Feat-Func-Development'!$AF$5:$EU$5='aggregated FIP Data Prog5'!$A13&amp;'aggregated FIP Data Prog5'!$V$1),'Feat-Func-Development'!$AF$81:$EU$81)</f>
        <v>0</v>
      </c>
      <c r="W13" s="29">
        <f>LOOKUP(2,1/('Feat-Func-Development'!$AF$4:$EU$4&amp;'Feat-Func-Development'!$AF$5:$EU$5='aggregated FIP Data Prog5'!$A13&amp;'aggregated FIP Data Prog5'!$V$1),'Feat-Func-Development'!$AF$82:$EU$82)</f>
        <v>0</v>
      </c>
      <c r="X13" s="29">
        <f>LOOKUP(2,1/('Feat-Func-Development'!$AF$4:$EU$4&amp;'Feat-Func-Development'!$AF$5:$EU$5='aggregated FIP Data Prog5'!$A13&amp;'aggregated FIP Data Prog5'!$V$1),'Feat-Func-Development'!$AF$83:$EU$83)</f>
        <v>0</v>
      </c>
      <c r="Y13" s="29">
        <f>LOOKUP(2,1/('Feat-Func-Development'!$AF$4:$EU$4&amp;'Feat-Func-Development'!$AF$5:$EU$5='aggregated FIP Data Prog5'!$A13&amp;'aggregated FIP Data Prog5'!$V$1),'Feat-Func-Development'!$AF$84:$EU$84)</f>
        <v>3</v>
      </c>
      <c r="Z13" s="29">
        <f>LOOKUP(2,1/('Feat-Func-Development'!$AF$4:$EU$4&amp;'Feat-Func-Development'!$AF$5:$EU$5='aggregated FIP Data Prog5'!$A13&amp;'aggregated FIP Data Prog5'!$V$1),'Feat-Func-Development'!$AF$85:$EU$85)</f>
        <v>0</v>
      </c>
      <c r="AA13" s="29">
        <f>LOOKUP(2,1/('Feat-Func-Development'!$AF$4:$EU$4&amp;'Feat-Func-Development'!$AF$5:$EU$5='aggregated FIP Data Prog5'!$A13&amp;'aggregated FIP Data Prog5'!$V$1),'Feat-Func-Development'!$AF$86:$EU$86)</f>
        <v>0</v>
      </c>
      <c r="AB13" s="29">
        <f>LOOKUP(2,1/('Feat-Func-Development'!$AF$4:$EU$4&amp;'Feat-Func-Development'!$AF$5:$EU$5='aggregated FIP Data Prog5'!$A13&amp;'aggregated FIP Data Prog5'!$V$1),'Feat-Func-Development'!$AF$87:$EU$87)</f>
        <v>0</v>
      </c>
      <c r="AC13" s="29">
        <f>LOOKUP(2,1/('Feat-Func-Development'!$AF$4:$EU$4&amp;'Feat-Func-Development'!$AF$5:$EU$5='aggregated FIP Data Prog5'!$A13&amp;'aggregated FIP Data Prog5'!$V$1),'Feat-Func-Development'!$AF$88:$EU$88)</f>
        <v>0</v>
      </c>
    </row>
    <row r="14" spans="1:29">
      <c r="A14" s="43">
        <f t="shared" si="9"/>
        <v>305</v>
      </c>
      <c r="B14" s="44">
        <f>IF(C14="","",HLOOKUP(C14,'Configuration | Scaling'!$E$13:$Y$23,7,FALSE))</f>
        <v>275</v>
      </c>
      <c r="C14" s="29" t="str">
        <f>IF(COUNTIF(C$4:C13,LOOKUP(A14,'Configuration | Scaling'!$E$19:$Y$19,_GPDS__List))=0,LOOKUP(A14,'Configuration | Scaling'!$E$19:$Y$19,_GPDS__List),"")</f>
        <v>M-1 DC</v>
      </c>
      <c r="D14" s="29"/>
      <c r="E14" s="45">
        <f t="shared" si="0"/>
        <v>274</v>
      </c>
      <c r="F14" s="49">
        <f t="shared" si="1"/>
        <v>0.66666666666666663</v>
      </c>
      <c r="G14" s="49">
        <f t="shared" si="2"/>
        <v>0</v>
      </c>
      <c r="H14" s="49">
        <f t="shared" si="3"/>
        <v>1</v>
      </c>
      <c r="I14" s="49">
        <f t="shared" si="4"/>
        <v>1</v>
      </c>
      <c r="J14" s="49">
        <f t="shared" si="5"/>
        <v>1</v>
      </c>
      <c r="K14" s="49">
        <f t="shared" si="6"/>
        <v>0</v>
      </c>
      <c r="L14" s="49">
        <f t="shared" si="7"/>
        <v>0</v>
      </c>
      <c r="M14" s="50">
        <f t="shared" si="8"/>
        <v>0</v>
      </c>
      <c r="N14" s="48">
        <f>LOOKUP(2,1/('Feat-Func-Development'!$AF$4:$EU$4&amp;'Feat-Func-Development'!$AF$5:$EU$5='aggregated FIP Data Prog5'!$A14&amp;'aggregated FIP Data Prog5'!$N$1),'Feat-Func-Development'!$AF$81:$EU$81)</f>
        <v>0</v>
      </c>
      <c r="O14" s="48">
        <f>LOOKUP(2,1/('Feat-Func-Development'!$AF$4:$EU$4&amp;'Feat-Func-Development'!$AF$5:$EU$5='aggregated FIP Data Prog5'!$A14&amp;'aggregated FIP Data Prog5'!$N$1),'Feat-Func-Development'!$AF$82:$EU$82)</f>
        <v>0</v>
      </c>
      <c r="P14" s="48">
        <f>LOOKUP(2,1/('Feat-Func-Development'!$AF$4:$EU$4&amp;'Feat-Func-Development'!$AF$5:$EU$5='aggregated FIP Data Prog5'!$A14&amp;'aggregated FIP Data Prog5'!$N$1),'Feat-Func-Development'!$AF$83:$EU$83)</f>
        <v>0</v>
      </c>
      <c r="Q14" s="48">
        <f>LOOKUP(2,1/('Feat-Func-Development'!$AF$4:$EU$4&amp;'Feat-Func-Development'!$AF$5:$EU$5='aggregated FIP Data Prog5'!$A14&amp;'aggregated FIP Data Prog5'!$N$1),'Feat-Func-Development'!$AF$84:$EU$84)</f>
        <v>0</v>
      </c>
      <c r="R14" s="48">
        <f>LOOKUP(2,1/('Feat-Func-Development'!$AF$4:$EU$4&amp;'Feat-Func-Development'!$AF$5:$EU$5='aggregated FIP Data Prog5'!$A14&amp;'aggregated FIP Data Prog5'!$N$1),'Feat-Func-Development'!$AF$85:$EU$85)</f>
        <v>1</v>
      </c>
      <c r="S14" s="48">
        <f>LOOKUP(2,1/('Feat-Func-Development'!$AF$4:$EU$4&amp;'Feat-Func-Development'!$AF$5:$EU$5='aggregated FIP Data Prog5'!$A14&amp;'aggregated FIP Data Prog5'!$N$1),'Feat-Func-Development'!$AF$86:$EU$86)</f>
        <v>2</v>
      </c>
      <c r="T14" s="48">
        <f>LOOKUP(2,1/('Feat-Func-Development'!$AF$4:$EU$4&amp;'Feat-Func-Development'!$AF$5:$EU$5='aggregated FIP Data Prog5'!$A14&amp;'aggregated FIP Data Prog5'!$N$1),'Feat-Func-Development'!$AF$87:$EU$87)</f>
        <v>0</v>
      </c>
      <c r="U14" s="48">
        <f>LOOKUP(2,1/('Feat-Func-Development'!$AF$4:$EU$4&amp;'Feat-Func-Development'!$AF$5:$EU$5='aggregated FIP Data Prog5'!$A14&amp;'aggregated FIP Data Prog5'!$N$1),'Feat-Func-Development'!$AF$88:$EU$88)</f>
        <v>0</v>
      </c>
      <c r="V14" s="29">
        <f>LOOKUP(2,1/('Feat-Func-Development'!$AF$4:$EU$4&amp;'Feat-Func-Development'!$AF$5:$EU$5='aggregated FIP Data Prog5'!$A14&amp;'aggregated FIP Data Prog5'!$V$1),'Feat-Func-Development'!$AF$81:$EU$81)</f>
        <v>0</v>
      </c>
      <c r="W14" s="29">
        <f>LOOKUP(2,1/('Feat-Func-Development'!$AF$4:$EU$4&amp;'Feat-Func-Development'!$AF$5:$EU$5='aggregated FIP Data Prog5'!$A14&amp;'aggregated FIP Data Prog5'!$V$1),'Feat-Func-Development'!$AF$82:$EU$82)</f>
        <v>0</v>
      </c>
      <c r="X14" s="29">
        <f>LOOKUP(2,1/('Feat-Func-Development'!$AF$4:$EU$4&amp;'Feat-Func-Development'!$AF$5:$EU$5='aggregated FIP Data Prog5'!$A14&amp;'aggregated FIP Data Prog5'!$V$1),'Feat-Func-Development'!$AF$83:$EU$83)</f>
        <v>0</v>
      </c>
      <c r="Y14" s="29">
        <f>LOOKUP(2,1/('Feat-Func-Development'!$AF$4:$EU$4&amp;'Feat-Func-Development'!$AF$5:$EU$5='aggregated FIP Data Prog5'!$A14&amp;'aggregated FIP Data Prog5'!$V$1),'Feat-Func-Development'!$AF$84:$EU$84)</f>
        <v>3</v>
      </c>
      <c r="Z14" s="29">
        <f>LOOKUP(2,1/('Feat-Func-Development'!$AF$4:$EU$4&amp;'Feat-Func-Development'!$AF$5:$EU$5='aggregated FIP Data Prog5'!$A14&amp;'aggregated FIP Data Prog5'!$V$1),'Feat-Func-Development'!$AF$85:$EU$85)</f>
        <v>0</v>
      </c>
      <c r="AA14" s="29">
        <f>LOOKUP(2,1/('Feat-Func-Development'!$AF$4:$EU$4&amp;'Feat-Func-Development'!$AF$5:$EU$5='aggregated FIP Data Prog5'!$A14&amp;'aggregated FIP Data Prog5'!$V$1),'Feat-Func-Development'!$AF$86:$EU$86)</f>
        <v>0</v>
      </c>
      <c r="AB14" s="29">
        <f>LOOKUP(2,1/('Feat-Func-Development'!$AF$4:$EU$4&amp;'Feat-Func-Development'!$AF$5:$EU$5='aggregated FIP Data Prog5'!$A14&amp;'aggregated FIP Data Prog5'!$V$1),'Feat-Func-Development'!$AF$87:$EU$87)</f>
        <v>0</v>
      </c>
      <c r="AC14" s="29">
        <f>LOOKUP(2,1/('Feat-Func-Development'!$AF$4:$EU$4&amp;'Feat-Func-Development'!$AF$5:$EU$5='aggregated FIP Data Prog5'!$A14&amp;'aggregated FIP Data Prog5'!$V$1),'Feat-Func-Development'!$AF$88:$EU$88)</f>
        <v>0</v>
      </c>
    </row>
    <row r="15" spans="1:29">
      <c r="A15" s="43">
        <f t="shared" si="9"/>
        <v>335</v>
      </c>
      <c r="B15" s="44">
        <f>IF(C15="","",HLOOKUP(C15,'Configuration | Scaling'!$E$13:$Y$23,7,FALSE))</f>
        <v>306</v>
      </c>
      <c r="C15" s="29" t="str">
        <f>IF(COUNTIF(C$4:C14,LOOKUP(A15,'Configuration | Scaling'!$E$19:$Y$19,_GPDS__List))=0,LOOKUP(A15,'Configuration | Scaling'!$E$19:$Y$19,_GPDS__List),"")</f>
        <v>FDJ</v>
      </c>
      <c r="D15" s="29"/>
      <c r="E15" s="45">
        <f t="shared" si="0"/>
        <v>305</v>
      </c>
      <c r="F15" s="49">
        <f t="shared" si="1"/>
        <v>0.66666666666666663</v>
      </c>
      <c r="G15" s="49">
        <f t="shared" si="2"/>
        <v>0</v>
      </c>
      <c r="H15" s="49">
        <f t="shared" si="3"/>
        <v>1</v>
      </c>
      <c r="I15" s="49">
        <f t="shared" si="4"/>
        <v>1</v>
      </c>
      <c r="J15" s="49">
        <f t="shared" si="5"/>
        <v>1</v>
      </c>
      <c r="K15" s="49">
        <f t="shared" si="6"/>
        <v>0</v>
      </c>
      <c r="L15" s="49">
        <f t="shared" si="7"/>
        <v>0</v>
      </c>
      <c r="M15" s="50">
        <f t="shared" si="8"/>
        <v>0</v>
      </c>
      <c r="N15" s="48">
        <f>LOOKUP(2,1/('Feat-Func-Development'!$AF$4:$EU$4&amp;'Feat-Func-Development'!$AF$5:$EU$5='aggregated FIP Data Prog5'!$A15&amp;'aggregated FIP Data Prog5'!$N$1),'Feat-Func-Development'!$AF$81:$EU$81)</f>
        <v>0</v>
      </c>
      <c r="O15" s="48">
        <f>LOOKUP(2,1/('Feat-Func-Development'!$AF$4:$EU$4&amp;'Feat-Func-Development'!$AF$5:$EU$5='aggregated FIP Data Prog5'!$A15&amp;'aggregated FIP Data Prog5'!$N$1),'Feat-Func-Development'!$AF$82:$EU$82)</f>
        <v>0</v>
      </c>
      <c r="P15" s="48">
        <f>LOOKUP(2,1/('Feat-Func-Development'!$AF$4:$EU$4&amp;'Feat-Func-Development'!$AF$5:$EU$5='aggregated FIP Data Prog5'!$A15&amp;'aggregated FIP Data Prog5'!$N$1),'Feat-Func-Development'!$AF$83:$EU$83)</f>
        <v>0</v>
      </c>
      <c r="Q15" s="48">
        <f>LOOKUP(2,1/('Feat-Func-Development'!$AF$4:$EU$4&amp;'Feat-Func-Development'!$AF$5:$EU$5='aggregated FIP Data Prog5'!$A15&amp;'aggregated FIP Data Prog5'!$N$1),'Feat-Func-Development'!$AF$84:$EU$84)</f>
        <v>0</v>
      </c>
      <c r="R15" s="48">
        <f>LOOKUP(2,1/('Feat-Func-Development'!$AF$4:$EU$4&amp;'Feat-Func-Development'!$AF$5:$EU$5='aggregated FIP Data Prog5'!$A15&amp;'aggregated FIP Data Prog5'!$N$1),'Feat-Func-Development'!$AF$85:$EU$85)</f>
        <v>1</v>
      </c>
      <c r="S15" s="48">
        <f>LOOKUP(2,1/('Feat-Func-Development'!$AF$4:$EU$4&amp;'Feat-Func-Development'!$AF$5:$EU$5='aggregated FIP Data Prog5'!$A15&amp;'aggregated FIP Data Prog5'!$N$1),'Feat-Func-Development'!$AF$86:$EU$86)</f>
        <v>2</v>
      </c>
      <c r="T15" s="48">
        <f>LOOKUP(2,1/('Feat-Func-Development'!$AF$4:$EU$4&amp;'Feat-Func-Development'!$AF$5:$EU$5='aggregated FIP Data Prog5'!$A15&amp;'aggregated FIP Data Prog5'!$N$1),'Feat-Func-Development'!$AF$87:$EU$87)</f>
        <v>0</v>
      </c>
      <c r="U15" s="48">
        <f>LOOKUP(2,1/('Feat-Func-Development'!$AF$4:$EU$4&amp;'Feat-Func-Development'!$AF$5:$EU$5='aggregated FIP Data Prog5'!$A15&amp;'aggregated FIP Data Prog5'!$N$1),'Feat-Func-Development'!$AF$88:$EU$88)</f>
        <v>0</v>
      </c>
      <c r="V15" s="29">
        <f>LOOKUP(2,1/('Feat-Func-Development'!$AF$4:$EU$4&amp;'Feat-Func-Development'!$AF$5:$EU$5='aggregated FIP Data Prog5'!$A15&amp;'aggregated FIP Data Prog5'!$V$1),'Feat-Func-Development'!$AF$81:$EU$81)</f>
        <v>0</v>
      </c>
      <c r="W15" s="29">
        <f>LOOKUP(2,1/('Feat-Func-Development'!$AF$4:$EU$4&amp;'Feat-Func-Development'!$AF$5:$EU$5='aggregated FIP Data Prog5'!$A15&amp;'aggregated FIP Data Prog5'!$V$1),'Feat-Func-Development'!$AF$82:$EU$82)</f>
        <v>0</v>
      </c>
      <c r="X15" s="29">
        <f>LOOKUP(2,1/('Feat-Func-Development'!$AF$4:$EU$4&amp;'Feat-Func-Development'!$AF$5:$EU$5='aggregated FIP Data Prog5'!$A15&amp;'aggregated FIP Data Prog5'!$V$1),'Feat-Func-Development'!$AF$83:$EU$83)</f>
        <v>0</v>
      </c>
      <c r="Y15" s="29">
        <f>LOOKUP(2,1/('Feat-Func-Development'!$AF$4:$EU$4&amp;'Feat-Func-Development'!$AF$5:$EU$5='aggregated FIP Data Prog5'!$A15&amp;'aggregated FIP Data Prog5'!$V$1),'Feat-Func-Development'!$AF$84:$EU$84)</f>
        <v>3</v>
      </c>
      <c r="Z15" s="29">
        <f>LOOKUP(2,1/('Feat-Func-Development'!$AF$4:$EU$4&amp;'Feat-Func-Development'!$AF$5:$EU$5='aggregated FIP Data Prog5'!$A15&amp;'aggregated FIP Data Prog5'!$V$1),'Feat-Func-Development'!$AF$85:$EU$85)</f>
        <v>0</v>
      </c>
      <c r="AA15" s="29">
        <f>LOOKUP(2,1/('Feat-Func-Development'!$AF$4:$EU$4&amp;'Feat-Func-Development'!$AF$5:$EU$5='aggregated FIP Data Prog5'!$A15&amp;'aggregated FIP Data Prog5'!$V$1),'Feat-Func-Development'!$AF$86:$EU$86)</f>
        <v>0</v>
      </c>
      <c r="AB15" s="29">
        <f>LOOKUP(2,1/('Feat-Func-Development'!$AF$4:$EU$4&amp;'Feat-Func-Development'!$AF$5:$EU$5='aggregated FIP Data Prog5'!$A15&amp;'aggregated FIP Data Prog5'!$V$1),'Feat-Func-Development'!$AF$87:$EU$87)</f>
        <v>0</v>
      </c>
      <c r="AC15" s="29">
        <f>LOOKUP(2,1/('Feat-Func-Development'!$AF$4:$EU$4&amp;'Feat-Func-Development'!$AF$5:$EU$5='aggregated FIP Data Prog5'!$A15&amp;'aggregated FIP Data Prog5'!$V$1),'Feat-Func-Development'!$AF$88:$EU$88)</f>
        <v>0</v>
      </c>
    </row>
    <row r="16" spans="1:29">
      <c r="A16" s="43">
        <f t="shared" si="9"/>
        <v>366</v>
      </c>
      <c r="B16" s="44">
        <f>IF(C16="","",HLOOKUP(C16,'Configuration | Scaling'!$E$13:$Y$23,7,FALSE))</f>
        <v>336</v>
      </c>
      <c r="C16" s="29" t="str">
        <f>IF(COUNTIF(C$4:C15,LOOKUP(A16,'Configuration | Scaling'!$E$19:$Y$19,_GPDS__List))=0,LOOKUP(A16,'Configuration | Scaling'!$E$19:$Y$19,_GPDS__List),"")</f>
        <v>VP BB</v>
      </c>
      <c r="D16" s="29"/>
      <c r="E16" s="45">
        <f t="shared" si="0"/>
        <v>335</v>
      </c>
      <c r="F16" s="49">
        <f t="shared" si="1"/>
        <v>1</v>
      </c>
      <c r="G16" s="49">
        <f t="shared" si="2"/>
        <v>0</v>
      </c>
      <c r="H16" s="49">
        <f t="shared" si="3"/>
        <v>1</v>
      </c>
      <c r="I16" s="49">
        <f t="shared" si="4"/>
        <v>1</v>
      </c>
      <c r="J16" s="49">
        <f t="shared" si="5"/>
        <v>1</v>
      </c>
      <c r="K16" s="49">
        <f t="shared" si="6"/>
        <v>0</v>
      </c>
      <c r="L16" s="49">
        <f t="shared" si="7"/>
        <v>0</v>
      </c>
      <c r="M16" s="50">
        <f t="shared" si="8"/>
        <v>0</v>
      </c>
      <c r="N16" s="48">
        <f>LOOKUP(2,1/('Feat-Func-Development'!$AF$4:$EU$4&amp;'Feat-Func-Development'!$AF$5:$EU$5='aggregated FIP Data Prog5'!$A16&amp;'aggregated FIP Data Prog5'!$N$1),'Feat-Func-Development'!$AF$81:$EU$81)</f>
        <v>0</v>
      </c>
      <c r="O16" s="48">
        <f>LOOKUP(2,1/('Feat-Func-Development'!$AF$4:$EU$4&amp;'Feat-Func-Development'!$AF$5:$EU$5='aggregated FIP Data Prog5'!$A16&amp;'aggregated FIP Data Prog5'!$N$1),'Feat-Func-Development'!$AF$82:$EU$82)</f>
        <v>0</v>
      </c>
      <c r="P16" s="48">
        <f>LOOKUP(2,1/('Feat-Func-Development'!$AF$4:$EU$4&amp;'Feat-Func-Development'!$AF$5:$EU$5='aggregated FIP Data Prog5'!$A16&amp;'aggregated FIP Data Prog5'!$N$1),'Feat-Func-Development'!$AF$83:$EU$83)</f>
        <v>0</v>
      </c>
      <c r="Q16" s="48">
        <f>LOOKUP(2,1/('Feat-Func-Development'!$AF$4:$EU$4&amp;'Feat-Func-Development'!$AF$5:$EU$5='aggregated FIP Data Prog5'!$A16&amp;'aggregated FIP Data Prog5'!$N$1),'Feat-Func-Development'!$AF$84:$EU$84)</f>
        <v>0</v>
      </c>
      <c r="R16" s="48">
        <f>LOOKUP(2,1/('Feat-Func-Development'!$AF$4:$EU$4&amp;'Feat-Func-Development'!$AF$5:$EU$5='aggregated FIP Data Prog5'!$A16&amp;'aggregated FIP Data Prog5'!$N$1),'Feat-Func-Development'!$AF$85:$EU$85)</f>
        <v>0</v>
      </c>
      <c r="S16" s="48">
        <f>LOOKUP(2,1/('Feat-Func-Development'!$AF$4:$EU$4&amp;'Feat-Func-Development'!$AF$5:$EU$5='aggregated FIP Data Prog5'!$A16&amp;'aggregated FIP Data Prog5'!$N$1),'Feat-Func-Development'!$AF$86:$EU$86)</f>
        <v>3</v>
      </c>
      <c r="T16" s="48">
        <f>LOOKUP(2,1/('Feat-Func-Development'!$AF$4:$EU$4&amp;'Feat-Func-Development'!$AF$5:$EU$5='aggregated FIP Data Prog5'!$A16&amp;'aggregated FIP Data Prog5'!$N$1),'Feat-Func-Development'!$AF$87:$EU$87)</f>
        <v>0</v>
      </c>
      <c r="U16" s="48">
        <f>LOOKUP(2,1/('Feat-Func-Development'!$AF$4:$EU$4&amp;'Feat-Func-Development'!$AF$5:$EU$5='aggregated FIP Data Prog5'!$A16&amp;'aggregated FIP Data Prog5'!$N$1),'Feat-Func-Development'!$AF$88:$EU$88)</f>
        <v>0</v>
      </c>
      <c r="V16" s="29">
        <f>LOOKUP(2,1/('Feat-Func-Development'!$AF$4:$EU$4&amp;'Feat-Func-Development'!$AF$5:$EU$5='aggregated FIP Data Prog5'!$A16&amp;'aggregated FIP Data Prog5'!$V$1),'Feat-Func-Development'!$AF$81:$EU$81)</f>
        <v>0</v>
      </c>
      <c r="W16" s="29">
        <f>LOOKUP(2,1/('Feat-Func-Development'!$AF$4:$EU$4&amp;'Feat-Func-Development'!$AF$5:$EU$5='aggregated FIP Data Prog5'!$A16&amp;'aggregated FIP Data Prog5'!$V$1),'Feat-Func-Development'!$AF$82:$EU$82)</f>
        <v>0</v>
      </c>
      <c r="X16" s="29">
        <f>LOOKUP(2,1/('Feat-Func-Development'!$AF$4:$EU$4&amp;'Feat-Func-Development'!$AF$5:$EU$5='aggregated FIP Data Prog5'!$A16&amp;'aggregated FIP Data Prog5'!$V$1),'Feat-Func-Development'!$AF$83:$EU$83)</f>
        <v>0</v>
      </c>
      <c r="Y16" s="29">
        <f>LOOKUP(2,1/('Feat-Func-Development'!$AF$4:$EU$4&amp;'Feat-Func-Development'!$AF$5:$EU$5='aggregated FIP Data Prog5'!$A16&amp;'aggregated FIP Data Prog5'!$V$1),'Feat-Func-Development'!$AF$84:$EU$84)</f>
        <v>3</v>
      </c>
      <c r="Z16" s="29">
        <f>LOOKUP(2,1/('Feat-Func-Development'!$AF$4:$EU$4&amp;'Feat-Func-Development'!$AF$5:$EU$5='aggregated FIP Data Prog5'!$A16&amp;'aggregated FIP Data Prog5'!$V$1),'Feat-Func-Development'!$AF$85:$EU$85)</f>
        <v>0</v>
      </c>
      <c r="AA16" s="29">
        <f>LOOKUP(2,1/('Feat-Func-Development'!$AF$4:$EU$4&amp;'Feat-Func-Development'!$AF$5:$EU$5='aggregated FIP Data Prog5'!$A16&amp;'aggregated FIP Data Prog5'!$V$1),'Feat-Func-Development'!$AF$86:$EU$86)</f>
        <v>0</v>
      </c>
      <c r="AB16" s="29">
        <f>LOOKUP(2,1/('Feat-Func-Development'!$AF$4:$EU$4&amp;'Feat-Func-Development'!$AF$5:$EU$5='aggregated FIP Data Prog5'!$A16&amp;'aggregated FIP Data Prog5'!$V$1),'Feat-Func-Development'!$AF$87:$EU$87)</f>
        <v>0</v>
      </c>
      <c r="AC16" s="29">
        <f>LOOKUP(2,1/('Feat-Func-Development'!$AF$4:$EU$4&amp;'Feat-Func-Development'!$AF$5:$EU$5='aggregated FIP Data Prog5'!$A16&amp;'aggregated FIP Data Prog5'!$V$1),'Feat-Func-Development'!$AF$88:$EU$88)</f>
        <v>0</v>
      </c>
    </row>
    <row r="17" spans="1:29">
      <c r="A17" s="43">
        <f t="shared" si="9"/>
        <v>397</v>
      </c>
      <c r="B17" s="44">
        <f>IF(C17="","",HLOOKUP(C17,'Configuration | Scaling'!$E$13:$Y$23,7,FALSE))</f>
        <v>367</v>
      </c>
      <c r="C17" s="29" t="str">
        <f>IF(COUNTIF(C$4:C16,LOOKUP(A17,'Configuration | Scaling'!$E$19:$Y$19,_GPDS__List))=0,LOOKUP(A17,'Configuration | Scaling'!$E$19:$Y$19,_GPDS__List),"")</f>
        <v>VP T/C</v>
      </c>
      <c r="D17" s="29"/>
      <c r="E17" s="45">
        <f t="shared" si="0"/>
        <v>366</v>
      </c>
      <c r="F17" s="49">
        <f t="shared" si="1"/>
        <v>1</v>
      </c>
      <c r="G17" s="49">
        <f t="shared" si="2"/>
        <v>0</v>
      </c>
      <c r="H17" s="49">
        <f t="shared" si="3"/>
        <v>1</v>
      </c>
      <c r="I17" s="49">
        <f t="shared" si="4"/>
        <v>1</v>
      </c>
      <c r="J17" s="49">
        <f t="shared" si="5"/>
        <v>1</v>
      </c>
      <c r="K17" s="49">
        <f t="shared" si="6"/>
        <v>0</v>
      </c>
      <c r="L17" s="49">
        <f t="shared" si="7"/>
        <v>0</v>
      </c>
      <c r="M17" s="50">
        <f t="shared" si="8"/>
        <v>0</v>
      </c>
      <c r="N17" s="48">
        <f>LOOKUP(2,1/('Feat-Func-Development'!$AF$4:$EU$4&amp;'Feat-Func-Development'!$AF$5:$EU$5='aggregated FIP Data Prog5'!$A17&amp;'aggregated FIP Data Prog5'!$N$1),'Feat-Func-Development'!$AF$81:$EU$81)</f>
        <v>0</v>
      </c>
      <c r="O17" s="48">
        <f>LOOKUP(2,1/('Feat-Func-Development'!$AF$4:$EU$4&amp;'Feat-Func-Development'!$AF$5:$EU$5='aggregated FIP Data Prog5'!$A17&amp;'aggregated FIP Data Prog5'!$N$1),'Feat-Func-Development'!$AF$82:$EU$82)</f>
        <v>0</v>
      </c>
      <c r="P17" s="48">
        <f>LOOKUP(2,1/('Feat-Func-Development'!$AF$4:$EU$4&amp;'Feat-Func-Development'!$AF$5:$EU$5='aggregated FIP Data Prog5'!$A17&amp;'aggregated FIP Data Prog5'!$N$1),'Feat-Func-Development'!$AF$83:$EU$83)</f>
        <v>0</v>
      </c>
      <c r="Q17" s="48">
        <f>LOOKUP(2,1/('Feat-Func-Development'!$AF$4:$EU$4&amp;'Feat-Func-Development'!$AF$5:$EU$5='aggregated FIP Data Prog5'!$A17&amp;'aggregated FIP Data Prog5'!$N$1),'Feat-Func-Development'!$AF$84:$EU$84)</f>
        <v>0</v>
      </c>
      <c r="R17" s="48">
        <f>LOOKUP(2,1/('Feat-Func-Development'!$AF$4:$EU$4&amp;'Feat-Func-Development'!$AF$5:$EU$5='aggregated FIP Data Prog5'!$A17&amp;'aggregated FIP Data Prog5'!$N$1),'Feat-Func-Development'!$AF$85:$EU$85)</f>
        <v>0</v>
      </c>
      <c r="S17" s="48">
        <f>LOOKUP(2,1/('Feat-Func-Development'!$AF$4:$EU$4&amp;'Feat-Func-Development'!$AF$5:$EU$5='aggregated FIP Data Prog5'!$A17&amp;'aggregated FIP Data Prog5'!$N$1),'Feat-Func-Development'!$AF$86:$EU$86)</f>
        <v>3</v>
      </c>
      <c r="T17" s="48">
        <f>LOOKUP(2,1/('Feat-Func-Development'!$AF$4:$EU$4&amp;'Feat-Func-Development'!$AF$5:$EU$5='aggregated FIP Data Prog5'!$A17&amp;'aggregated FIP Data Prog5'!$N$1),'Feat-Func-Development'!$AF$87:$EU$87)</f>
        <v>0</v>
      </c>
      <c r="U17" s="48">
        <f>LOOKUP(2,1/('Feat-Func-Development'!$AF$4:$EU$4&amp;'Feat-Func-Development'!$AF$5:$EU$5='aggregated FIP Data Prog5'!$A17&amp;'aggregated FIP Data Prog5'!$N$1),'Feat-Func-Development'!$AF$88:$EU$88)</f>
        <v>0</v>
      </c>
      <c r="V17" s="29">
        <f>LOOKUP(2,1/('Feat-Func-Development'!$AF$4:$EU$4&amp;'Feat-Func-Development'!$AF$5:$EU$5='aggregated FIP Data Prog5'!$A17&amp;'aggregated FIP Data Prog5'!$V$1),'Feat-Func-Development'!$AF$81:$EU$81)</f>
        <v>0</v>
      </c>
      <c r="W17" s="29">
        <f>LOOKUP(2,1/('Feat-Func-Development'!$AF$4:$EU$4&amp;'Feat-Func-Development'!$AF$5:$EU$5='aggregated FIP Data Prog5'!$A17&amp;'aggregated FIP Data Prog5'!$V$1),'Feat-Func-Development'!$AF$82:$EU$82)</f>
        <v>0</v>
      </c>
      <c r="X17" s="29">
        <f>LOOKUP(2,1/('Feat-Func-Development'!$AF$4:$EU$4&amp;'Feat-Func-Development'!$AF$5:$EU$5='aggregated FIP Data Prog5'!$A17&amp;'aggregated FIP Data Prog5'!$V$1),'Feat-Func-Development'!$AF$83:$EU$83)</f>
        <v>0</v>
      </c>
      <c r="Y17" s="29">
        <f>LOOKUP(2,1/('Feat-Func-Development'!$AF$4:$EU$4&amp;'Feat-Func-Development'!$AF$5:$EU$5='aggregated FIP Data Prog5'!$A17&amp;'aggregated FIP Data Prog5'!$V$1),'Feat-Func-Development'!$AF$84:$EU$84)</f>
        <v>3</v>
      </c>
      <c r="Z17" s="29">
        <f>LOOKUP(2,1/('Feat-Func-Development'!$AF$4:$EU$4&amp;'Feat-Func-Development'!$AF$5:$EU$5='aggregated FIP Data Prog5'!$A17&amp;'aggregated FIP Data Prog5'!$V$1),'Feat-Func-Development'!$AF$85:$EU$85)</f>
        <v>0</v>
      </c>
      <c r="AA17" s="29">
        <f>LOOKUP(2,1/('Feat-Func-Development'!$AF$4:$EU$4&amp;'Feat-Func-Development'!$AF$5:$EU$5='aggregated FIP Data Prog5'!$A17&amp;'aggregated FIP Data Prog5'!$V$1),'Feat-Func-Development'!$AF$86:$EU$86)</f>
        <v>0</v>
      </c>
      <c r="AB17" s="29">
        <f>LOOKUP(2,1/('Feat-Func-Development'!$AF$4:$EU$4&amp;'Feat-Func-Development'!$AF$5:$EU$5='aggregated FIP Data Prog5'!$A17&amp;'aggregated FIP Data Prog5'!$V$1),'Feat-Func-Development'!$AF$87:$EU$87)</f>
        <v>0</v>
      </c>
      <c r="AC17" s="29">
        <f>LOOKUP(2,1/('Feat-Func-Development'!$AF$4:$EU$4&amp;'Feat-Func-Development'!$AF$5:$EU$5='aggregated FIP Data Prog5'!$A17&amp;'aggregated FIP Data Prog5'!$V$1),'Feat-Func-Development'!$AF$88:$EU$88)</f>
        <v>0</v>
      </c>
    </row>
    <row r="18" spans="1:29" s="51" customFormat="1">
      <c r="A18" s="43">
        <f t="shared" si="9"/>
        <v>425</v>
      </c>
      <c r="B18" s="44" t="str">
        <f>IF(C18="","",HLOOKUP(C18,'Configuration | Scaling'!$E$13:$Y$23,7,FALSE))</f>
        <v/>
      </c>
      <c r="C18" s="29" t="str">
        <f>IF(COUNTIF(C$4:C17,LOOKUP(A18,'Configuration | Scaling'!$E$19:$Y$19,_GPDS__List))=0,LOOKUP(A18,'Configuration | Scaling'!$E$19:$Y$19,_GPDS__List),"")</f>
        <v/>
      </c>
      <c r="D18" s="29"/>
      <c r="E18" s="45">
        <f t="shared" si="0"/>
        <v>424</v>
      </c>
      <c r="F18" s="49">
        <f t="shared" si="1"/>
        <v>1</v>
      </c>
      <c r="G18" s="49">
        <f t="shared" si="2"/>
        <v>0</v>
      </c>
      <c r="H18" s="49">
        <f t="shared" si="3"/>
        <v>1</v>
      </c>
      <c r="I18" s="49">
        <f t="shared" si="4"/>
        <v>1</v>
      </c>
      <c r="J18" s="49">
        <f t="shared" si="5"/>
        <v>1</v>
      </c>
      <c r="K18" s="49">
        <f t="shared" si="6"/>
        <v>0</v>
      </c>
      <c r="L18" s="49">
        <f t="shared" si="7"/>
        <v>0</v>
      </c>
      <c r="M18" s="50">
        <f t="shared" si="8"/>
        <v>0</v>
      </c>
      <c r="N18" s="48">
        <f>LOOKUP(2,1/('Feat-Func-Development'!$AF$4:$EU$4&amp;'Feat-Func-Development'!$AF$5:$EU$5='aggregated FIP Data Prog5'!$A18&amp;'aggregated FIP Data Prog5'!$N$1),'Feat-Func-Development'!$AF$81:$EU$81)</f>
        <v>0</v>
      </c>
      <c r="O18" s="48">
        <f>LOOKUP(2,1/('Feat-Func-Development'!$AF$4:$EU$4&amp;'Feat-Func-Development'!$AF$5:$EU$5='aggregated FIP Data Prog5'!$A18&amp;'aggregated FIP Data Prog5'!$N$1),'Feat-Func-Development'!$AF$82:$EU$82)</f>
        <v>0</v>
      </c>
      <c r="P18" s="48">
        <f>LOOKUP(2,1/('Feat-Func-Development'!$AF$4:$EU$4&amp;'Feat-Func-Development'!$AF$5:$EU$5='aggregated FIP Data Prog5'!$A18&amp;'aggregated FIP Data Prog5'!$N$1),'Feat-Func-Development'!$AF$83:$EU$83)</f>
        <v>0</v>
      </c>
      <c r="Q18" s="48">
        <f>LOOKUP(2,1/('Feat-Func-Development'!$AF$4:$EU$4&amp;'Feat-Func-Development'!$AF$5:$EU$5='aggregated FIP Data Prog5'!$A18&amp;'aggregated FIP Data Prog5'!$N$1),'Feat-Func-Development'!$AF$84:$EU$84)</f>
        <v>0</v>
      </c>
      <c r="R18" s="48">
        <f>LOOKUP(2,1/('Feat-Func-Development'!$AF$4:$EU$4&amp;'Feat-Func-Development'!$AF$5:$EU$5='aggregated FIP Data Prog5'!$A18&amp;'aggregated FIP Data Prog5'!$N$1),'Feat-Func-Development'!$AF$85:$EU$85)</f>
        <v>0</v>
      </c>
      <c r="S18" s="48">
        <f>LOOKUP(2,1/('Feat-Func-Development'!$AF$4:$EU$4&amp;'Feat-Func-Development'!$AF$5:$EU$5='aggregated FIP Data Prog5'!$A18&amp;'aggregated FIP Data Prog5'!$N$1),'Feat-Func-Development'!$AF$86:$EU$86)</f>
        <v>3</v>
      </c>
      <c r="T18" s="48">
        <f>LOOKUP(2,1/('Feat-Func-Development'!$AF$4:$EU$4&amp;'Feat-Func-Development'!$AF$5:$EU$5='aggregated FIP Data Prog5'!$A18&amp;'aggregated FIP Data Prog5'!$N$1),'Feat-Func-Development'!$AF$87:$EU$87)</f>
        <v>0</v>
      </c>
      <c r="U18" s="48">
        <f>LOOKUP(2,1/('Feat-Func-Development'!$AF$4:$EU$4&amp;'Feat-Func-Development'!$AF$5:$EU$5='aggregated FIP Data Prog5'!$A18&amp;'aggregated FIP Data Prog5'!$N$1),'Feat-Func-Development'!$AF$88:$EU$88)</f>
        <v>0</v>
      </c>
      <c r="V18" s="29">
        <f>LOOKUP(2,1/('Feat-Func-Development'!$AF$4:$EU$4&amp;'Feat-Func-Development'!$AF$5:$EU$5='aggregated FIP Data Prog5'!$A18&amp;'aggregated FIP Data Prog5'!$V$1),'Feat-Func-Development'!$AF$81:$EU$81)</f>
        <v>0</v>
      </c>
      <c r="W18" s="29">
        <f>LOOKUP(2,1/('Feat-Func-Development'!$AF$4:$EU$4&amp;'Feat-Func-Development'!$AF$5:$EU$5='aggregated FIP Data Prog5'!$A18&amp;'aggregated FIP Data Prog5'!$V$1),'Feat-Func-Development'!$AF$82:$EU$82)</f>
        <v>0</v>
      </c>
      <c r="X18" s="29">
        <f>LOOKUP(2,1/('Feat-Func-Development'!$AF$4:$EU$4&amp;'Feat-Func-Development'!$AF$5:$EU$5='aggregated FIP Data Prog5'!$A18&amp;'aggregated FIP Data Prog5'!$V$1),'Feat-Func-Development'!$AF$83:$EU$83)</f>
        <v>0</v>
      </c>
      <c r="Y18" s="29">
        <f>LOOKUP(2,1/('Feat-Func-Development'!$AF$4:$EU$4&amp;'Feat-Func-Development'!$AF$5:$EU$5='aggregated FIP Data Prog5'!$A18&amp;'aggregated FIP Data Prog5'!$V$1),'Feat-Func-Development'!$AF$84:$EU$84)</f>
        <v>3</v>
      </c>
      <c r="Z18" s="29">
        <f>LOOKUP(2,1/('Feat-Func-Development'!$AF$4:$EU$4&amp;'Feat-Func-Development'!$AF$5:$EU$5='aggregated FIP Data Prog5'!$A18&amp;'aggregated FIP Data Prog5'!$V$1),'Feat-Func-Development'!$AF$85:$EU$85)</f>
        <v>0</v>
      </c>
      <c r="AA18" s="29">
        <f>LOOKUP(2,1/('Feat-Func-Development'!$AF$4:$EU$4&amp;'Feat-Func-Development'!$AF$5:$EU$5='aggregated FIP Data Prog5'!$A18&amp;'aggregated FIP Data Prog5'!$V$1),'Feat-Func-Development'!$AF$86:$EU$86)</f>
        <v>0</v>
      </c>
      <c r="AB18" s="29">
        <f>LOOKUP(2,1/('Feat-Func-Development'!$AF$4:$EU$4&amp;'Feat-Func-Development'!$AF$5:$EU$5='aggregated FIP Data Prog5'!$A18&amp;'aggregated FIP Data Prog5'!$V$1),'Feat-Func-Development'!$AF$87:$EU$87)</f>
        <v>0</v>
      </c>
      <c r="AC18" s="29">
        <f>LOOKUP(2,1/('Feat-Func-Development'!$AF$4:$EU$4&amp;'Feat-Func-Development'!$AF$5:$EU$5='aggregated FIP Data Prog5'!$A18&amp;'aggregated FIP Data Prog5'!$V$1),'Feat-Func-Development'!$AF$88:$EU$88)</f>
        <v>0</v>
      </c>
    </row>
    <row r="19" spans="1:29" s="51" customFormat="1">
      <c r="A19" s="43">
        <f t="shared" si="9"/>
        <v>456</v>
      </c>
      <c r="B19" s="44">
        <f>IF(C19="","",HLOOKUP(C19,'Configuration | Scaling'!$E$13:$Y$23,7,FALSE))</f>
        <v>426</v>
      </c>
      <c r="C19" s="29" t="str">
        <f>IF(COUNTIF(C$4:C18,LOOKUP(A19,'Configuration | Scaling'!$E$19:$Y$19,_GPDS__List))=0,LOOKUP(A19,'Configuration | Scaling'!$E$19:$Y$19,_GPDS__List),"")</f>
        <v>VP</v>
      </c>
      <c r="D19" s="29"/>
      <c r="E19" s="45">
        <f t="shared" si="0"/>
        <v>425</v>
      </c>
      <c r="F19" s="49">
        <f t="shared" si="1"/>
        <v>1</v>
      </c>
      <c r="G19" s="49">
        <f t="shared" si="2"/>
        <v>0</v>
      </c>
      <c r="H19" s="49">
        <f t="shared" si="3"/>
        <v>1</v>
      </c>
      <c r="I19" s="49">
        <f t="shared" si="4"/>
        <v>1</v>
      </c>
      <c r="J19" s="49">
        <f t="shared" si="5"/>
        <v>1</v>
      </c>
      <c r="K19" s="49">
        <f t="shared" si="6"/>
        <v>1</v>
      </c>
      <c r="L19" s="49">
        <f t="shared" si="7"/>
        <v>0</v>
      </c>
      <c r="M19" s="50">
        <f t="shared" si="8"/>
        <v>0</v>
      </c>
      <c r="N19" s="48">
        <f>LOOKUP(2,1/('Feat-Func-Development'!$AF$4:$EU$4&amp;'Feat-Func-Development'!$AF$5:$EU$5='aggregated FIP Data Prog5'!$A19&amp;'aggregated FIP Data Prog5'!$N$1),'Feat-Func-Development'!$AF$81:$EU$81)</f>
        <v>0</v>
      </c>
      <c r="O19" s="48">
        <f>LOOKUP(2,1/('Feat-Func-Development'!$AF$4:$EU$4&amp;'Feat-Func-Development'!$AF$5:$EU$5='aggregated FIP Data Prog5'!$A19&amp;'aggregated FIP Data Prog5'!$N$1),'Feat-Func-Development'!$AF$82:$EU$82)</f>
        <v>0</v>
      </c>
      <c r="P19" s="48">
        <f>LOOKUP(2,1/('Feat-Func-Development'!$AF$4:$EU$4&amp;'Feat-Func-Development'!$AF$5:$EU$5='aggregated FIP Data Prog5'!$A19&amp;'aggregated FIP Data Prog5'!$N$1),'Feat-Func-Development'!$AF$83:$EU$83)</f>
        <v>0</v>
      </c>
      <c r="Q19" s="48">
        <f>LOOKUP(2,1/('Feat-Func-Development'!$AF$4:$EU$4&amp;'Feat-Func-Development'!$AF$5:$EU$5='aggregated FIP Data Prog5'!$A19&amp;'aggregated FIP Data Prog5'!$N$1),'Feat-Func-Development'!$AF$84:$EU$84)</f>
        <v>0</v>
      </c>
      <c r="R19" s="48">
        <f>LOOKUP(2,1/('Feat-Func-Development'!$AF$4:$EU$4&amp;'Feat-Func-Development'!$AF$5:$EU$5='aggregated FIP Data Prog5'!$A19&amp;'aggregated FIP Data Prog5'!$N$1),'Feat-Func-Development'!$AF$85:$EU$85)</f>
        <v>0</v>
      </c>
      <c r="S19" s="48">
        <f>LOOKUP(2,1/('Feat-Func-Development'!$AF$4:$EU$4&amp;'Feat-Func-Development'!$AF$5:$EU$5='aggregated FIP Data Prog5'!$A19&amp;'aggregated FIP Data Prog5'!$N$1),'Feat-Func-Development'!$AF$86:$EU$86)</f>
        <v>3</v>
      </c>
      <c r="T19" s="48">
        <f>LOOKUP(2,1/('Feat-Func-Development'!$AF$4:$EU$4&amp;'Feat-Func-Development'!$AF$5:$EU$5='aggregated FIP Data Prog5'!$A19&amp;'aggregated FIP Data Prog5'!$N$1),'Feat-Func-Development'!$AF$87:$EU$87)</f>
        <v>0</v>
      </c>
      <c r="U19" s="48">
        <f>LOOKUP(2,1/('Feat-Func-Development'!$AF$4:$EU$4&amp;'Feat-Func-Development'!$AF$5:$EU$5='aggregated FIP Data Prog5'!$A19&amp;'aggregated FIP Data Prog5'!$N$1),'Feat-Func-Development'!$AF$88:$EU$88)</f>
        <v>0</v>
      </c>
      <c r="V19" s="29">
        <f>LOOKUP(2,1/('Feat-Func-Development'!$AF$4:$EU$4&amp;'Feat-Func-Development'!$AF$5:$EU$5='aggregated FIP Data Prog5'!$A19&amp;'aggregated FIP Data Prog5'!$V$1),'Feat-Func-Development'!$AF$81:$EU$81)</f>
        <v>0</v>
      </c>
      <c r="W19" s="29">
        <f>LOOKUP(2,1/('Feat-Func-Development'!$AF$4:$EU$4&amp;'Feat-Func-Development'!$AF$5:$EU$5='aggregated FIP Data Prog5'!$A19&amp;'aggregated FIP Data Prog5'!$V$1),'Feat-Func-Development'!$AF$82:$EU$82)</f>
        <v>0</v>
      </c>
      <c r="X19" s="29">
        <f>LOOKUP(2,1/('Feat-Func-Development'!$AF$4:$EU$4&amp;'Feat-Func-Development'!$AF$5:$EU$5='aggregated FIP Data Prog5'!$A19&amp;'aggregated FIP Data Prog5'!$V$1),'Feat-Func-Development'!$AF$83:$EU$83)</f>
        <v>0</v>
      </c>
      <c r="Y19" s="29">
        <f>LOOKUP(2,1/('Feat-Func-Development'!$AF$4:$EU$4&amp;'Feat-Func-Development'!$AF$5:$EU$5='aggregated FIP Data Prog5'!$A19&amp;'aggregated FIP Data Prog5'!$V$1),'Feat-Func-Development'!$AF$84:$EU$84)</f>
        <v>0</v>
      </c>
      <c r="Z19" s="29">
        <f>LOOKUP(2,1/('Feat-Func-Development'!$AF$4:$EU$4&amp;'Feat-Func-Development'!$AF$5:$EU$5='aggregated FIP Data Prog5'!$A19&amp;'aggregated FIP Data Prog5'!$V$1),'Feat-Func-Development'!$AF$85:$EU$85)</f>
        <v>3</v>
      </c>
      <c r="AA19" s="29">
        <f>LOOKUP(2,1/('Feat-Func-Development'!$AF$4:$EU$4&amp;'Feat-Func-Development'!$AF$5:$EU$5='aggregated FIP Data Prog5'!$A19&amp;'aggregated FIP Data Prog5'!$V$1),'Feat-Func-Development'!$AF$86:$EU$86)</f>
        <v>0</v>
      </c>
      <c r="AB19" s="29">
        <f>LOOKUP(2,1/('Feat-Func-Development'!$AF$4:$EU$4&amp;'Feat-Func-Development'!$AF$5:$EU$5='aggregated FIP Data Prog5'!$A19&amp;'aggregated FIP Data Prog5'!$V$1),'Feat-Func-Development'!$AF$87:$EU$87)</f>
        <v>0</v>
      </c>
      <c r="AC19" s="29">
        <f>LOOKUP(2,1/('Feat-Func-Development'!$AF$4:$EU$4&amp;'Feat-Func-Development'!$AF$5:$EU$5='aggregated FIP Data Prog5'!$A19&amp;'aggregated FIP Data Prog5'!$V$1),'Feat-Func-Development'!$AF$88:$EU$88)</f>
        <v>0</v>
      </c>
    </row>
    <row r="20" spans="1:29">
      <c r="A20" s="43">
        <f t="shared" si="9"/>
        <v>486</v>
      </c>
      <c r="B20" s="44" t="str">
        <f>IF(C20="","",HLOOKUP(C20,'Configuration | Scaling'!$E$13:$Y$23,7,FALSE))</f>
        <v/>
      </c>
      <c r="C20" s="29" t="str">
        <f>IF(COUNTIF(C$4:C19,LOOKUP(A20,'Configuration | Scaling'!$E$19:$Y$19,_GPDS__List))=0,LOOKUP(A20,'Configuration | Scaling'!$E$19:$Y$19,_GPDS__List),"")</f>
        <v/>
      </c>
      <c r="D20" s="52"/>
      <c r="E20" s="45">
        <f t="shared" si="0"/>
        <v>485</v>
      </c>
      <c r="F20" s="49">
        <f t="shared" si="1"/>
        <v>1</v>
      </c>
      <c r="G20" s="49">
        <f t="shared" si="2"/>
        <v>0</v>
      </c>
      <c r="H20" s="49">
        <f t="shared" si="3"/>
        <v>1</v>
      </c>
      <c r="I20" s="49">
        <f t="shared" si="4"/>
        <v>1</v>
      </c>
      <c r="J20" s="49">
        <f t="shared" si="5"/>
        <v>1</v>
      </c>
      <c r="K20" s="49">
        <f t="shared" si="6"/>
        <v>1</v>
      </c>
      <c r="L20" s="49">
        <f t="shared" si="7"/>
        <v>0</v>
      </c>
      <c r="M20" s="50">
        <f t="shared" si="8"/>
        <v>0</v>
      </c>
      <c r="N20" s="48">
        <f>LOOKUP(2,1/('Feat-Func-Development'!$AF$4:$EU$4&amp;'Feat-Func-Development'!$AF$5:$EU$5='aggregated FIP Data Prog5'!$A20&amp;'aggregated FIP Data Prog5'!$N$1),'Feat-Func-Development'!$AF$81:$EU$81)</f>
        <v>0</v>
      </c>
      <c r="O20" s="48">
        <f>LOOKUP(2,1/('Feat-Func-Development'!$AF$4:$EU$4&amp;'Feat-Func-Development'!$AF$5:$EU$5='aggregated FIP Data Prog5'!$A20&amp;'aggregated FIP Data Prog5'!$N$1),'Feat-Func-Development'!$AF$82:$EU$82)</f>
        <v>0</v>
      </c>
      <c r="P20" s="48">
        <f>LOOKUP(2,1/('Feat-Func-Development'!$AF$4:$EU$4&amp;'Feat-Func-Development'!$AF$5:$EU$5='aggregated FIP Data Prog5'!$A20&amp;'aggregated FIP Data Prog5'!$N$1),'Feat-Func-Development'!$AF$83:$EU$83)</f>
        <v>0</v>
      </c>
      <c r="Q20" s="48">
        <f>LOOKUP(2,1/('Feat-Func-Development'!$AF$4:$EU$4&amp;'Feat-Func-Development'!$AF$5:$EU$5='aggregated FIP Data Prog5'!$A20&amp;'aggregated FIP Data Prog5'!$N$1),'Feat-Func-Development'!$AF$84:$EU$84)</f>
        <v>0</v>
      </c>
      <c r="R20" s="48">
        <f>LOOKUP(2,1/('Feat-Func-Development'!$AF$4:$EU$4&amp;'Feat-Func-Development'!$AF$5:$EU$5='aggregated FIP Data Prog5'!$A20&amp;'aggregated FIP Data Prog5'!$N$1),'Feat-Func-Development'!$AF$85:$EU$85)</f>
        <v>0</v>
      </c>
      <c r="S20" s="48">
        <f>LOOKUP(2,1/('Feat-Func-Development'!$AF$4:$EU$4&amp;'Feat-Func-Development'!$AF$5:$EU$5='aggregated FIP Data Prog5'!$A20&amp;'aggregated FIP Data Prog5'!$N$1),'Feat-Func-Development'!$AF$86:$EU$86)</f>
        <v>3</v>
      </c>
      <c r="T20" s="48">
        <f>LOOKUP(2,1/('Feat-Func-Development'!$AF$4:$EU$4&amp;'Feat-Func-Development'!$AF$5:$EU$5='aggregated FIP Data Prog5'!$A20&amp;'aggregated FIP Data Prog5'!$N$1),'Feat-Func-Development'!$AF$87:$EU$87)</f>
        <v>0</v>
      </c>
      <c r="U20" s="48">
        <f>LOOKUP(2,1/('Feat-Func-Development'!$AF$4:$EU$4&amp;'Feat-Func-Development'!$AF$5:$EU$5='aggregated FIP Data Prog5'!$A20&amp;'aggregated FIP Data Prog5'!$N$1),'Feat-Func-Development'!$AF$88:$EU$88)</f>
        <v>0</v>
      </c>
      <c r="V20" s="29">
        <f>LOOKUP(2,1/('Feat-Func-Development'!$AF$4:$EU$4&amp;'Feat-Func-Development'!$AF$5:$EU$5='aggregated FIP Data Prog5'!$A20&amp;'aggregated FIP Data Prog5'!$V$1),'Feat-Func-Development'!$AF$81:$EU$81)</f>
        <v>0</v>
      </c>
      <c r="W20" s="29">
        <f>LOOKUP(2,1/('Feat-Func-Development'!$AF$4:$EU$4&amp;'Feat-Func-Development'!$AF$5:$EU$5='aggregated FIP Data Prog5'!$A20&amp;'aggregated FIP Data Prog5'!$V$1),'Feat-Func-Development'!$AF$82:$EU$82)</f>
        <v>0</v>
      </c>
      <c r="X20" s="29">
        <f>LOOKUP(2,1/('Feat-Func-Development'!$AF$4:$EU$4&amp;'Feat-Func-Development'!$AF$5:$EU$5='aggregated FIP Data Prog5'!$A20&amp;'aggregated FIP Data Prog5'!$V$1),'Feat-Func-Development'!$AF$83:$EU$83)</f>
        <v>0</v>
      </c>
      <c r="Y20" s="29">
        <f>LOOKUP(2,1/('Feat-Func-Development'!$AF$4:$EU$4&amp;'Feat-Func-Development'!$AF$5:$EU$5='aggregated FIP Data Prog5'!$A20&amp;'aggregated FIP Data Prog5'!$V$1),'Feat-Func-Development'!$AF$84:$EU$84)</f>
        <v>0</v>
      </c>
      <c r="Z20" s="29">
        <f>LOOKUP(2,1/('Feat-Func-Development'!$AF$4:$EU$4&amp;'Feat-Func-Development'!$AF$5:$EU$5='aggregated FIP Data Prog5'!$A20&amp;'aggregated FIP Data Prog5'!$V$1),'Feat-Func-Development'!$AF$85:$EU$85)</f>
        <v>3</v>
      </c>
      <c r="AA20" s="29">
        <f>LOOKUP(2,1/('Feat-Func-Development'!$AF$4:$EU$4&amp;'Feat-Func-Development'!$AF$5:$EU$5='aggregated FIP Data Prog5'!$A20&amp;'aggregated FIP Data Prog5'!$V$1),'Feat-Func-Development'!$AF$86:$EU$86)</f>
        <v>0</v>
      </c>
      <c r="AB20" s="29">
        <f>LOOKUP(2,1/('Feat-Func-Development'!$AF$4:$EU$4&amp;'Feat-Func-Development'!$AF$5:$EU$5='aggregated FIP Data Prog5'!$A20&amp;'aggregated FIP Data Prog5'!$V$1),'Feat-Func-Development'!$AF$87:$EU$87)</f>
        <v>0</v>
      </c>
      <c r="AC20" s="29">
        <f>LOOKUP(2,1/('Feat-Func-Development'!$AF$4:$EU$4&amp;'Feat-Func-Development'!$AF$5:$EU$5='aggregated FIP Data Prog5'!$A20&amp;'aggregated FIP Data Prog5'!$V$1),'Feat-Func-Development'!$AF$88:$EU$88)</f>
        <v>0</v>
      </c>
    </row>
    <row r="21" spans="1:29">
      <c r="A21" s="43">
        <f t="shared" si="9"/>
        <v>517</v>
      </c>
      <c r="B21" s="44">
        <f>IF(C21="","",HLOOKUP(C21,'Configuration | Scaling'!$E$13:$Y$23,7,FALSE))</f>
        <v>507</v>
      </c>
      <c r="C21" s="29" t="str">
        <f>IF(COUNTIF(C$4:C20,LOOKUP(A21,'Configuration | Scaling'!$E$19:$Y$19,_GPDS__List))=0,LOOKUP(A21,'Configuration | Scaling'!$E$19:$Y$19,_GPDS__List),"")</f>
        <v>PEC</v>
      </c>
      <c r="D21" s="29"/>
      <c r="E21" s="45">
        <f t="shared" si="0"/>
        <v>506</v>
      </c>
      <c r="F21" s="49">
        <f t="shared" si="1"/>
        <v>1</v>
      </c>
      <c r="G21" s="49">
        <f t="shared" si="2"/>
        <v>0</v>
      </c>
      <c r="H21" s="49">
        <f t="shared" si="3"/>
        <v>1</v>
      </c>
      <c r="I21" s="49">
        <f t="shared" si="4"/>
        <v>1</v>
      </c>
      <c r="J21" s="49">
        <f t="shared" si="5"/>
        <v>1</v>
      </c>
      <c r="K21" s="49">
        <f t="shared" si="6"/>
        <v>1</v>
      </c>
      <c r="L21" s="49">
        <f t="shared" si="7"/>
        <v>0</v>
      </c>
      <c r="M21" s="50">
        <f t="shared" si="8"/>
        <v>0</v>
      </c>
      <c r="N21" s="48">
        <f>LOOKUP(2,1/('Feat-Func-Development'!$AF$4:$EU$4&amp;'Feat-Func-Development'!$AF$5:$EU$5='aggregated FIP Data Prog5'!$A21&amp;'aggregated FIP Data Prog5'!$N$1),'Feat-Func-Development'!$AF$81:$EU$81)</f>
        <v>0</v>
      </c>
      <c r="O21" s="48">
        <f>LOOKUP(2,1/('Feat-Func-Development'!$AF$4:$EU$4&amp;'Feat-Func-Development'!$AF$5:$EU$5='aggregated FIP Data Prog5'!$A21&amp;'aggregated FIP Data Prog5'!$N$1),'Feat-Func-Development'!$AF$82:$EU$82)</f>
        <v>0</v>
      </c>
      <c r="P21" s="48">
        <f>LOOKUP(2,1/('Feat-Func-Development'!$AF$4:$EU$4&amp;'Feat-Func-Development'!$AF$5:$EU$5='aggregated FIP Data Prog5'!$A21&amp;'aggregated FIP Data Prog5'!$N$1),'Feat-Func-Development'!$AF$83:$EU$83)</f>
        <v>0</v>
      </c>
      <c r="Q21" s="48">
        <f>LOOKUP(2,1/('Feat-Func-Development'!$AF$4:$EU$4&amp;'Feat-Func-Development'!$AF$5:$EU$5='aggregated FIP Data Prog5'!$A21&amp;'aggregated FIP Data Prog5'!$N$1),'Feat-Func-Development'!$AF$84:$EU$84)</f>
        <v>0</v>
      </c>
      <c r="R21" s="48">
        <f>LOOKUP(2,1/('Feat-Func-Development'!$AF$4:$EU$4&amp;'Feat-Func-Development'!$AF$5:$EU$5='aggregated FIP Data Prog5'!$A21&amp;'aggregated FIP Data Prog5'!$N$1),'Feat-Func-Development'!$AF$85:$EU$85)</f>
        <v>0</v>
      </c>
      <c r="S21" s="48">
        <f>LOOKUP(2,1/('Feat-Func-Development'!$AF$4:$EU$4&amp;'Feat-Func-Development'!$AF$5:$EU$5='aggregated FIP Data Prog5'!$A21&amp;'aggregated FIP Data Prog5'!$N$1),'Feat-Func-Development'!$AF$86:$EU$86)</f>
        <v>3</v>
      </c>
      <c r="T21" s="48">
        <f>LOOKUP(2,1/('Feat-Func-Development'!$AF$4:$EU$4&amp;'Feat-Func-Development'!$AF$5:$EU$5='aggregated FIP Data Prog5'!$A21&amp;'aggregated FIP Data Prog5'!$N$1),'Feat-Func-Development'!$AF$87:$EU$87)</f>
        <v>0</v>
      </c>
      <c r="U21" s="48">
        <f>LOOKUP(2,1/('Feat-Func-Development'!$AF$4:$EU$4&amp;'Feat-Func-Development'!$AF$5:$EU$5='aggregated FIP Data Prog5'!$A21&amp;'aggregated FIP Data Prog5'!$N$1),'Feat-Func-Development'!$AF$88:$EU$88)</f>
        <v>0</v>
      </c>
      <c r="V21" s="29">
        <f>LOOKUP(2,1/('Feat-Func-Development'!$AF$4:$EU$4&amp;'Feat-Func-Development'!$AF$5:$EU$5='aggregated FIP Data Prog5'!$A21&amp;'aggregated FIP Data Prog5'!$V$1),'Feat-Func-Development'!$AF$81:$EU$81)</f>
        <v>0</v>
      </c>
      <c r="W21" s="29">
        <f>LOOKUP(2,1/('Feat-Func-Development'!$AF$4:$EU$4&amp;'Feat-Func-Development'!$AF$5:$EU$5='aggregated FIP Data Prog5'!$A21&amp;'aggregated FIP Data Prog5'!$V$1),'Feat-Func-Development'!$AF$82:$EU$82)</f>
        <v>0</v>
      </c>
      <c r="X21" s="29">
        <f>LOOKUP(2,1/('Feat-Func-Development'!$AF$4:$EU$4&amp;'Feat-Func-Development'!$AF$5:$EU$5='aggregated FIP Data Prog5'!$A21&amp;'aggregated FIP Data Prog5'!$V$1),'Feat-Func-Development'!$AF$83:$EU$83)</f>
        <v>0</v>
      </c>
      <c r="Y21" s="29">
        <f>LOOKUP(2,1/('Feat-Func-Development'!$AF$4:$EU$4&amp;'Feat-Func-Development'!$AF$5:$EU$5='aggregated FIP Data Prog5'!$A21&amp;'aggregated FIP Data Prog5'!$V$1),'Feat-Func-Development'!$AF$84:$EU$84)</f>
        <v>0</v>
      </c>
      <c r="Z21" s="29">
        <f>LOOKUP(2,1/('Feat-Func-Development'!$AF$4:$EU$4&amp;'Feat-Func-Development'!$AF$5:$EU$5='aggregated FIP Data Prog5'!$A21&amp;'aggregated FIP Data Prog5'!$V$1),'Feat-Func-Development'!$AF$85:$EU$85)</f>
        <v>3</v>
      </c>
      <c r="AA21" s="29">
        <f>LOOKUP(2,1/('Feat-Func-Development'!$AF$4:$EU$4&amp;'Feat-Func-Development'!$AF$5:$EU$5='aggregated FIP Data Prog5'!$A21&amp;'aggregated FIP Data Prog5'!$V$1),'Feat-Func-Development'!$AF$86:$EU$86)</f>
        <v>0</v>
      </c>
      <c r="AB21" s="29">
        <f>LOOKUP(2,1/('Feat-Func-Development'!$AF$4:$EU$4&amp;'Feat-Func-Development'!$AF$5:$EU$5='aggregated FIP Data Prog5'!$A21&amp;'aggregated FIP Data Prog5'!$V$1),'Feat-Func-Development'!$AF$87:$EU$87)</f>
        <v>0</v>
      </c>
      <c r="AC21" s="29">
        <f>LOOKUP(2,1/('Feat-Func-Development'!$AF$4:$EU$4&amp;'Feat-Func-Development'!$AF$5:$EU$5='aggregated FIP Data Prog5'!$A21&amp;'aggregated FIP Data Prog5'!$V$1),'Feat-Func-Development'!$AF$88:$EU$88)</f>
        <v>0</v>
      </c>
    </row>
    <row r="22" spans="1:29">
      <c r="A22" s="43">
        <f t="shared" si="9"/>
        <v>547</v>
      </c>
      <c r="B22" s="44" t="str">
        <f>IF(C22="","",HLOOKUP(C22,'Configuration | Scaling'!$E$13:$Y$23,7,FALSE))</f>
        <v/>
      </c>
      <c r="C22" s="29" t="str">
        <f>IF(COUNTIF(C$4:C21,LOOKUP(A22,'Configuration | Scaling'!$E$19:$Y$19,_GPDS__List))=0,LOOKUP(A22,'Configuration | Scaling'!$E$19:$Y$19,_GPDS__List),"")</f>
        <v/>
      </c>
      <c r="D22" s="29"/>
      <c r="E22" s="45">
        <f t="shared" si="0"/>
        <v>546</v>
      </c>
      <c r="F22" s="49">
        <f t="shared" si="1"/>
        <v>1</v>
      </c>
      <c r="G22" s="49">
        <f t="shared" si="2"/>
        <v>0</v>
      </c>
      <c r="H22" s="49">
        <f t="shared" si="3"/>
        <v>1</v>
      </c>
      <c r="I22" s="49">
        <f t="shared" si="4"/>
        <v>1</v>
      </c>
      <c r="J22" s="49">
        <f t="shared" si="5"/>
        <v>1</v>
      </c>
      <c r="K22" s="49">
        <f t="shared" si="6"/>
        <v>1</v>
      </c>
      <c r="L22" s="49">
        <f t="shared" si="7"/>
        <v>0</v>
      </c>
      <c r="M22" s="50">
        <f t="shared" si="8"/>
        <v>0</v>
      </c>
      <c r="N22" s="48">
        <f>LOOKUP(2,1/('Feat-Func-Development'!$AF$4:$EU$4&amp;'Feat-Func-Development'!$AF$5:$EU$5='aggregated FIP Data Prog5'!$A22&amp;'aggregated FIP Data Prog5'!$N$1),'Feat-Func-Development'!$AF$81:$EU$81)</f>
        <v>0</v>
      </c>
      <c r="O22" s="48">
        <f>LOOKUP(2,1/('Feat-Func-Development'!$AF$4:$EU$4&amp;'Feat-Func-Development'!$AF$5:$EU$5='aggregated FIP Data Prog5'!$A22&amp;'aggregated FIP Data Prog5'!$N$1),'Feat-Func-Development'!$AF$82:$EU$82)</f>
        <v>0</v>
      </c>
      <c r="P22" s="48">
        <f>LOOKUP(2,1/('Feat-Func-Development'!$AF$4:$EU$4&amp;'Feat-Func-Development'!$AF$5:$EU$5='aggregated FIP Data Prog5'!$A22&amp;'aggregated FIP Data Prog5'!$N$1),'Feat-Func-Development'!$AF$83:$EU$83)</f>
        <v>0</v>
      </c>
      <c r="Q22" s="48">
        <f>LOOKUP(2,1/('Feat-Func-Development'!$AF$4:$EU$4&amp;'Feat-Func-Development'!$AF$5:$EU$5='aggregated FIP Data Prog5'!$A22&amp;'aggregated FIP Data Prog5'!$N$1),'Feat-Func-Development'!$AF$84:$EU$84)</f>
        <v>0</v>
      </c>
      <c r="R22" s="48">
        <f>LOOKUP(2,1/('Feat-Func-Development'!$AF$4:$EU$4&amp;'Feat-Func-Development'!$AF$5:$EU$5='aggregated FIP Data Prog5'!$A22&amp;'aggregated FIP Data Prog5'!$N$1),'Feat-Func-Development'!$AF$85:$EU$85)</f>
        <v>0</v>
      </c>
      <c r="S22" s="48">
        <f>LOOKUP(2,1/('Feat-Func-Development'!$AF$4:$EU$4&amp;'Feat-Func-Development'!$AF$5:$EU$5='aggregated FIP Data Prog5'!$A22&amp;'aggregated FIP Data Prog5'!$N$1),'Feat-Func-Development'!$AF$86:$EU$86)</f>
        <v>3</v>
      </c>
      <c r="T22" s="48">
        <f>LOOKUP(2,1/('Feat-Func-Development'!$AF$4:$EU$4&amp;'Feat-Func-Development'!$AF$5:$EU$5='aggregated FIP Data Prog5'!$A22&amp;'aggregated FIP Data Prog5'!$N$1),'Feat-Func-Development'!$AF$87:$EU$87)</f>
        <v>0</v>
      </c>
      <c r="U22" s="48">
        <f>LOOKUP(2,1/('Feat-Func-Development'!$AF$4:$EU$4&amp;'Feat-Func-Development'!$AF$5:$EU$5='aggregated FIP Data Prog5'!$A22&amp;'aggregated FIP Data Prog5'!$N$1),'Feat-Func-Development'!$AF$88:$EU$88)</f>
        <v>0</v>
      </c>
      <c r="V22" s="29">
        <f>LOOKUP(2,1/('Feat-Func-Development'!$AF$4:$EU$4&amp;'Feat-Func-Development'!$AF$5:$EU$5='aggregated FIP Data Prog5'!$A22&amp;'aggregated FIP Data Prog5'!$V$1),'Feat-Func-Development'!$AF$81:$EU$81)</f>
        <v>0</v>
      </c>
      <c r="W22" s="29">
        <f>LOOKUP(2,1/('Feat-Func-Development'!$AF$4:$EU$4&amp;'Feat-Func-Development'!$AF$5:$EU$5='aggregated FIP Data Prog5'!$A22&amp;'aggregated FIP Data Prog5'!$V$1),'Feat-Func-Development'!$AF$82:$EU$82)</f>
        <v>0</v>
      </c>
      <c r="X22" s="29">
        <f>LOOKUP(2,1/('Feat-Func-Development'!$AF$4:$EU$4&amp;'Feat-Func-Development'!$AF$5:$EU$5='aggregated FIP Data Prog5'!$A22&amp;'aggregated FIP Data Prog5'!$V$1),'Feat-Func-Development'!$AF$83:$EU$83)</f>
        <v>0</v>
      </c>
      <c r="Y22" s="29">
        <f>LOOKUP(2,1/('Feat-Func-Development'!$AF$4:$EU$4&amp;'Feat-Func-Development'!$AF$5:$EU$5='aggregated FIP Data Prog5'!$A22&amp;'aggregated FIP Data Prog5'!$V$1),'Feat-Func-Development'!$AF$84:$EU$84)</f>
        <v>0</v>
      </c>
      <c r="Z22" s="29">
        <f>LOOKUP(2,1/('Feat-Func-Development'!$AF$4:$EU$4&amp;'Feat-Func-Development'!$AF$5:$EU$5='aggregated FIP Data Prog5'!$A22&amp;'aggregated FIP Data Prog5'!$V$1),'Feat-Func-Development'!$AF$85:$EU$85)</f>
        <v>3</v>
      </c>
      <c r="AA22" s="29">
        <f>LOOKUP(2,1/('Feat-Func-Development'!$AF$4:$EU$4&amp;'Feat-Func-Development'!$AF$5:$EU$5='aggregated FIP Data Prog5'!$A22&amp;'aggregated FIP Data Prog5'!$V$1),'Feat-Func-Development'!$AF$86:$EU$86)</f>
        <v>0</v>
      </c>
      <c r="AB22" s="29">
        <f>LOOKUP(2,1/('Feat-Func-Development'!$AF$4:$EU$4&amp;'Feat-Func-Development'!$AF$5:$EU$5='aggregated FIP Data Prog5'!$A22&amp;'aggregated FIP Data Prog5'!$V$1),'Feat-Func-Development'!$AF$87:$EU$87)</f>
        <v>0</v>
      </c>
      <c r="AC22" s="29">
        <f>LOOKUP(2,1/('Feat-Func-Development'!$AF$4:$EU$4&amp;'Feat-Func-Development'!$AF$5:$EU$5='aggregated FIP Data Prog5'!$A22&amp;'aggregated FIP Data Prog5'!$V$1),'Feat-Func-Development'!$AF$88:$EU$88)</f>
        <v>0</v>
      </c>
    </row>
    <row r="23" spans="1:29">
      <c r="A23" s="43">
        <f t="shared" si="9"/>
        <v>578</v>
      </c>
      <c r="B23" s="44" t="str">
        <f>IF(C23="","",HLOOKUP(C23,'Configuration | Scaling'!$E$13:$Y$23,7,FALSE))</f>
        <v/>
      </c>
      <c r="C23" s="29" t="str">
        <f>IF(COUNTIF(C$4:C22,LOOKUP(A23,'Configuration | Scaling'!$E$19:$Y$19,_GPDS__List))=0,LOOKUP(A23,'Configuration | Scaling'!$E$19:$Y$19,_GPDS__List),"")</f>
        <v/>
      </c>
      <c r="D23" s="29"/>
      <c r="E23" s="45">
        <f t="shared" si="0"/>
        <v>577</v>
      </c>
      <c r="F23" s="49">
        <f t="shared" si="1"/>
        <v>1</v>
      </c>
      <c r="G23" s="49">
        <f t="shared" si="2"/>
        <v>0</v>
      </c>
      <c r="H23" s="49">
        <f t="shared" si="3"/>
        <v>1</v>
      </c>
      <c r="I23" s="49">
        <f t="shared" si="4"/>
        <v>1</v>
      </c>
      <c r="J23" s="49">
        <f t="shared" si="5"/>
        <v>1</v>
      </c>
      <c r="K23" s="49">
        <f t="shared" si="6"/>
        <v>1</v>
      </c>
      <c r="L23" s="49">
        <f t="shared" si="7"/>
        <v>0</v>
      </c>
      <c r="M23" s="50">
        <f t="shared" si="8"/>
        <v>0</v>
      </c>
      <c r="N23" s="48">
        <f>LOOKUP(2,1/('Feat-Func-Development'!$AF$4:$EU$4&amp;'Feat-Func-Development'!$AF$5:$EU$5='aggregated FIP Data Prog5'!$A23&amp;'aggregated FIP Data Prog5'!$N$1),'Feat-Func-Development'!$AF$81:$EU$81)</f>
        <v>0</v>
      </c>
      <c r="O23" s="48">
        <f>LOOKUP(2,1/('Feat-Func-Development'!$AF$4:$EU$4&amp;'Feat-Func-Development'!$AF$5:$EU$5='aggregated FIP Data Prog5'!$A23&amp;'aggregated FIP Data Prog5'!$N$1),'Feat-Func-Development'!$AF$82:$EU$82)</f>
        <v>0</v>
      </c>
      <c r="P23" s="48">
        <f>LOOKUP(2,1/('Feat-Func-Development'!$AF$4:$EU$4&amp;'Feat-Func-Development'!$AF$5:$EU$5='aggregated FIP Data Prog5'!$A23&amp;'aggregated FIP Data Prog5'!$N$1),'Feat-Func-Development'!$AF$83:$EU$83)</f>
        <v>0</v>
      </c>
      <c r="Q23" s="48">
        <f>LOOKUP(2,1/('Feat-Func-Development'!$AF$4:$EU$4&amp;'Feat-Func-Development'!$AF$5:$EU$5='aggregated FIP Data Prog5'!$A23&amp;'aggregated FIP Data Prog5'!$N$1),'Feat-Func-Development'!$AF$84:$EU$84)</f>
        <v>0</v>
      </c>
      <c r="R23" s="48">
        <f>LOOKUP(2,1/('Feat-Func-Development'!$AF$4:$EU$4&amp;'Feat-Func-Development'!$AF$5:$EU$5='aggregated FIP Data Prog5'!$A23&amp;'aggregated FIP Data Prog5'!$N$1),'Feat-Func-Development'!$AF$85:$EU$85)</f>
        <v>0</v>
      </c>
      <c r="S23" s="48">
        <f>LOOKUP(2,1/('Feat-Func-Development'!$AF$4:$EU$4&amp;'Feat-Func-Development'!$AF$5:$EU$5='aggregated FIP Data Prog5'!$A23&amp;'aggregated FIP Data Prog5'!$N$1),'Feat-Func-Development'!$AF$86:$EU$86)</f>
        <v>3</v>
      </c>
      <c r="T23" s="48">
        <f>LOOKUP(2,1/('Feat-Func-Development'!$AF$4:$EU$4&amp;'Feat-Func-Development'!$AF$5:$EU$5='aggregated FIP Data Prog5'!$A23&amp;'aggregated FIP Data Prog5'!$N$1),'Feat-Func-Development'!$AF$87:$EU$87)</f>
        <v>0</v>
      </c>
      <c r="U23" s="48">
        <f>LOOKUP(2,1/('Feat-Func-Development'!$AF$4:$EU$4&amp;'Feat-Func-Development'!$AF$5:$EU$5='aggregated FIP Data Prog5'!$A23&amp;'aggregated FIP Data Prog5'!$N$1),'Feat-Func-Development'!$AF$88:$EU$88)</f>
        <v>0</v>
      </c>
      <c r="V23" s="29">
        <f>LOOKUP(2,1/('Feat-Func-Development'!$AF$4:$EU$4&amp;'Feat-Func-Development'!$AF$5:$EU$5='aggregated FIP Data Prog5'!$A23&amp;'aggregated FIP Data Prog5'!$V$1),'Feat-Func-Development'!$AF$81:$EU$81)</f>
        <v>0</v>
      </c>
      <c r="W23" s="29">
        <f>LOOKUP(2,1/('Feat-Func-Development'!$AF$4:$EU$4&amp;'Feat-Func-Development'!$AF$5:$EU$5='aggregated FIP Data Prog5'!$A23&amp;'aggregated FIP Data Prog5'!$V$1),'Feat-Func-Development'!$AF$82:$EU$82)</f>
        <v>0</v>
      </c>
      <c r="X23" s="29">
        <f>LOOKUP(2,1/('Feat-Func-Development'!$AF$4:$EU$4&amp;'Feat-Func-Development'!$AF$5:$EU$5='aggregated FIP Data Prog5'!$A23&amp;'aggregated FIP Data Prog5'!$V$1),'Feat-Func-Development'!$AF$83:$EU$83)</f>
        <v>0</v>
      </c>
      <c r="Y23" s="29">
        <f>LOOKUP(2,1/('Feat-Func-Development'!$AF$4:$EU$4&amp;'Feat-Func-Development'!$AF$5:$EU$5='aggregated FIP Data Prog5'!$A23&amp;'aggregated FIP Data Prog5'!$V$1),'Feat-Func-Development'!$AF$84:$EU$84)</f>
        <v>0</v>
      </c>
      <c r="Z23" s="29">
        <f>LOOKUP(2,1/('Feat-Func-Development'!$AF$4:$EU$4&amp;'Feat-Func-Development'!$AF$5:$EU$5='aggregated FIP Data Prog5'!$A23&amp;'aggregated FIP Data Prog5'!$V$1),'Feat-Func-Development'!$AF$85:$EU$85)</f>
        <v>3</v>
      </c>
      <c r="AA23" s="29">
        <f>LOOKUP(2,1/('Feat-Func-Development'!$AF$4:$EU$4&amp;'Feat-Func-Development'!$AF$5:$EU$5='aggregated FIP Data Prog5'!$A23&amp;'aggregated FIP Data Prog5'!$V$1),'Feat-Func-Development'!$AF$86:$EU$86)</f>
        <v>0</v>
      </c>
      <c r="AB23" s="29">
        <f>LOOKUP(2,1/('Feat-Func-Development'!$AF$4:$EU$4&amp;'Feat-Func-Development'!$AF$5:$EU$5='aggregated FIP Data Prog5'!$A23&amp;'aggregated FIP Data Prog5'!$V$1),'Feat-Func-Development'!$AF$87:$EU$87)</f>
        <v>0</v>
      </c>
      <c r="AC23" s="29">
        <f>LOOKUP(2,1/('Feat-Func-Development'!$AF$4:$EU$4&amp;'Feat-Func-Development'!$AF$5:$EU$5='aggregated FIP Data Prog5'!$A23&amp;'aggregated FIP Data Prog5'!$V$1),'Feat-Func-Development'!$AF$88:$EU$88)</f>
        <v>0</v>
      </c>
    </row>
    <row r="24" spans="1:29">
      <c r="A24" s="43">
        <f t="shared" si="9"/>
        <v>609</v>
      </c>
      <c r="B24" s="53">
        <f>IF(C24="","",HLOOKUP(C24,'Configuration | Scaling'!$E$13:$Y$23,7,FALSE))</f>
        <v>579</v>
      </c>
      <c r="C24" s="29" t="str">
        <f>IF(COUNTIF(C$4:C23,LOOKUP(A24,'Configuration | Scaling'!$E$19:$Y$19,_GPDS__List))=0,LOOKUP(A24,'Configuration | Scaling'!$E$19:$Y$19,_GPDS__List),"")</f>
        <v>FEC</v>
      </c>
      <c r="D24" s="54"/>
      <c r="E24" s="45">
        <f t="shared" si="0"/>
        <v>578</v>
      </c>
      <c r="F24" s="49">
        <f t="shared" si="1"/>
        <v>1</v>
      </c>
      <c r="G24" s="49">
        <f t="shared" si="2"/>
        <v>0</v>
      </c>
      <c r="H24" s="49">
        <f t="shared" si="3"/>
        <v>1</v>
      </c>
      <c r="I24" s="49">
        <f t="shared" si="4"/>
        <v>1</v>
      </c>
      <c r="J24" s="49">
        <f t="shared" si="5"/>
        <v>1</v>
      </c>
      <c r="K24" s="49">
        <f t="shared" si="6"/>
        <v>1</v>
      </c>
      <c r="L24" s="49">
        <f t="shared" si="7"/>
        <v>0</v>
      </c>
      <c r="M24" s="50">
        <f t="shared" si="8"/>
        <v>0</v>
      </c>
      <c r="N24" s="48">
        <f>LOOKUP(2,1/('Feat-Func-Development'!$AF$4:$EU$4&amp;'Feat-Func-Development'!$AF$5:$EU$5='aggregated FIP Data Prog5'!$A24&amp;'aggregated FIP Data Prog5'!$N$1),'Feat-Func-Development'!$AF$81:$EU$81)</f>
        <v>0</v>
      </c>
      <c r="O24" s="48">
        <f>LOOKUP(2,1/('Feat-Func-Development'!$AF$4:$EU$4&amp;'Feat-Func-Development'!$AF$5:$EU$5='aggregated FIP Data Prog5'!$A24&amp;'aggregated FIP Data Prog5'!$N$1),'Feat-Func-Development'!$AF$82:$EU$82)</f>
        <v>0</v>
      </c>
      <c r="P24" s="48">
        <f>LOOKUP(2,1/('Feat-Func-Development'!$AF$4:$EU$4&amp;'Feat-Func-Development'!$AF$5:$EU$5='aggregated FIP Data Prog5'!$A24&amp;'aggregated FIP Data Prog5'!$N$1),'Feat-Func-Development'!$AF$83:$EU$83)</f>
        <v>0</v>
      </c>
      <c r="Q24" s="48">
        <f>LOOKUP(2,1/('Feat-Func-Development'!$AF$4:$EU$4&amp;'Feat-Func-Development'!$AF$5:$EU$5='aggregated FIP Data Prog5'!$A24&amp;'aggregated FIP Data Prog5'!$N$1),'Feat-Func-Development'!$AF$84:$EU$84)</f>
        <v>0</v>
      </c>
      <c r="R24" s="48">
        <f>LOOKUP(2,1/('Feat-Func-Development'!$AF$4:$EU$4&amp;'Feat-Func-Development'!$AF$5:$EU$5='aggregated FIP Data Prog5'!$A24&amp;'aggregated FIP Data Prog5'!$N$1),'Feat-Func-Development'!$AF$85:$EU$85)</f>
        <v>0</v>
      </c>
      <c r="S24" s="48">
        <f>LOOKUP(2,1/('Feat-Func-Development'!$AF$4:$EU$4&amp;'Feat-Func-Development'!$AF$5:$EU$5='aggregated FIP Data Prog5'!$A24&amp;'aggregated FIP Data Prog5'!$N$1),'Feat-Func-Development'!$AF$86:$EU$86)</f>
        <v>3</v>
      </c>
      <c r="T24" s="48">
        <f>LOOKUP(2,1/('Feat-Func-Development'!$AF$4:$EU$4&amp;'Feat-Func-Development'!$AF$5:$EU$5='aggregated FIP Data Prog5'!$A24&amp;'aggregated FIP Data Prog5'!$N$1),'Feat-Func-Development'!$AF$87:$EU$87)</f>
        <v>0</v>
      </c>
      <c r="U24" s="48">
        <f>LOOKUP(2,1/('Feat-Func-Development'!$AF$4:$EU$4&amp;'Feat-Func-Development'!$AF$5:$EU$5='aggregated FIP Data Prog5'!$A24&amp;'aggregated FIP Data Prog5'!$N$1),'Feat-Func-Development'!$AF$88:$EU$88)</f>
        <v>0</v>
      </c>
      <c r="V24" s="29">
        <f>LOOKUP(2,1/('Feat-Func-Development'!$AF$4:$EU$4&amp;'Feat-Func-Development'!$AF$5:$EU$5='aggregated FIP Data Prog5'!$A24&amp;'aggregated FIP Data Prog5'!$V$1),'Feat-Func-Development'!$AF$81:$EU$81)</f>
        <v>0</v>
      </c>
      <c r="W24" s="29">
        <f>LOOKUP(2,1/('Feat-Func-Development'!$AF$4:$EU$4&amp;'Feat-Func-Development'!$AF$5:$EU$5='aggregated FIP Data Prog5'!$A24&amp;'aggregated FIP Data Prog5'!$V$1),'Feat-Func-Development'!$AF$82:$EU$82)</f>
        <v>0</v>
      </c>
      <c r="X24" s="29">
        <f>LOOKUP(2,1/('Feat-Func-Development'!$AF$4:$EU$4&amp;'Feat-Func-Development'!$AF$5:$EU$5='aggregated FIP Data Prog5'!$A24&amp;'aggregated FIP Data Prog5'!$V$1),'Feat-Func-Development'!$AF$83:$EU$83)</f>
        <v>0</v>
      </c>
      <c r="Y24" s="29">
        <f>LOOKUP(2,1/('Feat-Func-Development'!$AF$4:$EU$4&amp;'Feat-Func-Development'!$AF$5:$EU$5='aggregated FIP Data Prog5'!$A24&amp;'aggregated FIP Data Prog5'!$V$1),'Feat-Func-Development'!$AF$84:$EU$84)</f>
        <v>0</v>
      </c>
      <c r="Z24" s="29">
        <f>LOOKUP(2,1/('Feat-Func-Development'!$AF$4:$EU$4&amp;'Feat-Func-Development'!$AF$5:$EU$5='aggregated FIP Data Prog5'!$A24&amp;'aggregated FIP Data Prog5'!$V$1),'Feat-Func-Development'!$AF$85:$EU$85)</f>
        <v>3</v>
      </c>
      <c r="AA24" s="29">
        <f>LOOKUP(2,1/('Feat-Func-Development'!$AF$4:$EU$4&amp;'Feat-Func-Development'!$AF$5:$EU$5='aggregated FIP Data Prog5'!$A24&amp;'aggregated FIP Data Prog5'!$V$1),'Feat-Func-Development'!$AF$86:$EU$86)</f>
        <v>0</v>
      </c>
      <c r="AB24" s="29">
        <f>LOOKUP(2,1/('Feat-Func-Development'!$AF$4:$EU$4&amp;'Feat-Func-Development'!$AF$5:$EU$5='aggregated FIP Data Prog5'!$A24&amp;'aggregated FIP Data Prog5'!$V$1),'Feat-Func-Development'!$AF$87:$EU$87)</f>
        <v>0</v>
      </c>
      <c r="AC24" s="29">
        <f>LOOKUP(2,1/('Feat-Func-Development'!$AF$4:$EU$4&amp;'Feat-Func-Development'!$AF$5:$EU$5='aggregated FIP Data Prog5'!$A24&amp;'aggregated FIP Data Prog5'!$V$1),'Feat-Func-Development'!$AF$88:$EU$88)</f>
        <v>0</v>
      </c>
    </row>
    <row r="25" spans="1:29">
      <c r="A25" s="43">
        <f t="shared" si="9"/>
        <v>639</v>
      </c>
      <c r="B25" s="53" t="str">
        <f>IF(C25="","",HLOOKUP(C25,'Configuration | Scaling'!$E$13:$Y$23,7,FALSE))</f>
        <v/>
      </c>
      <c r="C25" s="29" t="str">
        <f>IF(COUNTIF(C$4:C24,LOOKUP(A25,'Configuration | Scaling'!$E$19:$Y$19,_GPDS__List))=0,LOOKUP(A25,'Configuration | Scaling'!$E$19:$Y$19,_GPDS__List),"")</f>
        <v/>
      </c>
      <c r="D25" s="54"/>
      <c r="E25" s="45">
        <f t="shared" si="0"/>
        <v>638</v>
      </c>
      <c r="F25" s="55">
        <f t="shared" si="1"/>
        <v>1</v>
      </c>
      <c r="G25" s="55">
        <f t="shared" si="2"/>
        <v>0</v>
      </c>
      <c r="H25" s="55">
        <f t="shared" si="3"/>
        <v>1</v>
      </c>
      <c r="I25" s="55">
        <f t="shared" si="4"/>
        <v>1</v>
      </c>
      <c r="J25" s="55">
        <f t="shared" si="5"/>
        <v>1</v>
      </c>
      <c r="K25" s="55">
        <f t="shared" si="6"/>
        <v>1</v>
      </c>
      <c r="L25" s="55">
        <f t="shared" si="7"/>
        <v>0</v>
      </c>
      <c r="M25" s="56">
        <f t="shared" si="8"/>
        <v>0</v>
      </c>
      <c r="N25" s="48">
        <f>LOOKUP(2,1/('Feat-Func-Development'!$AF$4:$EU$4&amp;'Feat-Func-Development'!$AF$5:$EU$5='aggregated FIP Data Prog5'!$A25&amp;'aggregated FIP Data Prog5'!$N$1),'Feat-Func-Development'!$AF$81:$EU$81)</f>
        <v>0</v>
      </c>
      <c r="O25" s="48">
        <f>LOOKUP(2,1/('Feat-Func-Development'!$AF$4:$EU$4&amp;'Feat-Func-Development'!$AF$5:$EU$5='aggregated FIP Data Prog5'!$A25&amp;'aggregated FIP Data Prog5'!$N$1),'Feat-Func-Development'!$AF$82:$EU$82)</f>
        <v>0</v>
      </c>
      <c r="P25" s="48">
        <f>LOOKUP(2,1/('Feat-Func-Development'!$AF$4:$EU$4&amp;'Feat-Func-Development'!$AF$5:$EU$5='aggregated FIP Data Prog5'!$A25&amp;'aggregated FIP Data Prog5'!$N$1),'Feat-Func-Development'!$AF$83:$EU$83)</f>
        <v>0</v>
      </c>
      <c r="Q25" s="48">
        <f>LOOKUP(2,1/('Feat-Func-Development'!$AF$4:$EU$4&amp;'Feat-Func-Development'!$AF$5:$EU$5='aggregated FIP Data Prog5'!$A25&amp;'aggregated FIP Data Prog5'!$N$1),'Feat-Func-Development'!$AF$84:$EU$84)</f>
        <v>0</v>
      </c>
      <c r="R25" s="48">
        <f>LOOKUP(2,1/('Feat-Func-Development'!$AF$4:$EU$4&amp;'Feat-Func-Development'!$AF$5:$EU$5='aggregated FIP Data Prog5'!$A25&amp;'aggregated FIP Data Prog5'!$N$1),'Feat-Func-Development'!$AF$85:$EU$85)</f>
        <v>0</v>
      </c>
      <c r="S25" s="48">
        <f>LOOKUP(2,1/('Feat-Func-Development'!$AF$4:$EU$4&amp;'Feat-Func-Development'!$AF$5:$EU$5='aggregated FIP Data Prog5'!$A25&amp;'aggregated FIP Data Prog5'!$N$1),'Feat-Func-Development'!$AF$86:$EU$86)</f>
        <v>3</v>
      </c>
      <c r="T25" s="48">
        <f>LOOKUP(2,1/('Feat-Func-Development'!$AF$4:$EU$4&amp;'Feat-Func-Development'!$AF$5:$EU$5='aggregated FIP Data Prog5'!$A25&amp;'aggregated FIP Data Prog5'!$N$1),'Feat-Func-Development'!$AF$87:$EU$87)</f>
        <v>0</v>
      </c>
      <c r="U25" s="48">
        <f>LOOKUP(2,1/('Feat-Func-Development'!$AF$4:$EU$4&amp;'Feat-Func-Development'!$AF$5:$EU$5='aggregated FIP Data Prog5'!$A25&amp;'aggregated FIP Data Prog5'!$N$1),'Feat-Func-Development'!$AF$88:$EU$88)</f>
        <v>0</v>
      </c>
      <c r="V25" s="29">
        <f>LOOKUP(2,1/('Feat-Func-Development'!$AF$4:$EU$4&amp;'Feat-Func-Development'!$AF$5:$EU$5='aggregated FIP Data Prog5'!$A25&amp;'aggregated FIP Data Prog5'!$V$1),'Feat-Func-Development'!$AF$81:$EU$81)</f>
        <v>0</v>
      </c>
      <c r="W25" s="29">
        <f>LOOKUP(2,1/('Feat-Func-Development'!$AF$4:$EU$4&amp;'Feat-Func-Development'!$AF$5:$EU$5='aggregated FIP Data Prog5'!$A25&amp;'aggregated FIP Data Prog5'!$V$1),'Feat-Func-Development'!$AF$82:$EU$82)</f>
        <v>0</v>
      </c>
      <c r="X25" s="29">
        <f>LOOKUP(2,1/('Feat-Func-Development'!$AF$4:$EU$4&amp;'Feat-Func-Development'!$AF$5:$EU$5='aggregated FIP Data Prog5'!$A25&amp;'aggregated FIP Data Prog5'!$V$1),'Feat-Func-Development'!$AF$83:$EU$83)</f>
        <v>0</v>
      </c>
      <c r="Y25" s="29">
        <f>LOOKUP(2,1/('Feat-Func-Development'!$AF$4:$EU$4&amp;'Feat-Func-Development'!$AF$5:$EU$5='aggregated FIP Data Prog5'!$A25&amp;'aggregated FIP Data Prog5'!$V$1),'Feat-Func-Development'!$AF$84:$EU$84)</f>
        <v>0</v>
      </c>
      <c r="Z25" s="29">
        <f>LOOKUP(2,1/('Feat-Func-Development'!$AF$4:$EU$4&amp;'Feat-Func-Development'!$AF$5:$EU$5='aggregated FIP Data Prog5'!$A25&amp;'aggregated FIP Data Prog5'!$V$1),'Feat-Func-Development'!$AF$85:$EU$85)</f>
        <v>3</v>
      </c>
      <c r="AA25" s="29">
        <f>LOOKUP(2,1/('Feat-Func-Development'!$AF$4:$EU$4&amp;'Feat-Func-Development'!$AF$5:$EU$5='aggregated FIP Data Prog5'!$A25&amp;'aggregated FIP Data Prog5'!$V$1),'Feat-Func-Development'!$AF$86:$EU$86)</f>
        <v>0</v>
      </c>
      <c r="AB25" s="29">
        <f>LOOKUP(2,1/('Feat-Func-Development'!$AF$4:$EU$4&amp;'Feat-Func-Development'!$AF$5:$EU$5='aggregated FIP Data Prog5'!$A25&amp;'aggregated FIP Data Prog5'!$V$1),'Feat-Func-Development'!$AF$87:$EU$87)</f>
        <v>0</v>
      </c>
      <c r="AC25" s="29">
        <f>LOOKUP(2,1/('Feat-Func-Development'!$AF$4:$EU$4&amp;'Feat-Func-Development'!$AF$5:$EU$5='aggregated FIP Data Prog5'!$A25&amp;'aggregated FIP Data Prog5'!$V$1),'Feat-Func-Development'!$AF$88:$EU$88)</f>
        <v>0</v>
      </c>
    </row>
    <row r="26" spans="1:29">
      <c r="A26" s="43">
        <f t="shared" si="9"/>
        <v>670</v>
      </c>
      <c r="B26" s="53" t="str">
        <f>IF(C26="","",HLOOKUP(C26,'Configuration | Scaling'!$E$13:$Y$23,7,FALSE))</f>
        <v/>
      </c>
      <c r="C26" s="29" t="str">
        <f>IF(COUNTIF(C$4:C25,LOOKUP(A26,'Configuration | Scaling'!$E$19:$Y$19,_GPDS__List))=0,LOOKUP(A26,'Configuration | Scaling'!$E$19:$Y$19,_GPDS__List),"")</f>
        <v/>
      </c>
      <c r="D26" s="54"/>
      <c r="E26" s="45">
        <f t="shared" si="0"/>
        <v>669</v>
      </c>
      <c r="F26" s="55">
        <f t="shared" si="1"/>
        <v>1</v>
      </c>
      <c r="G26" s="55">
        <f t="shared" si="2"/>
        <v>0</v>
      </c>
      <c r="H26" s="55">
        <f t="shared" si="3"/>
        <v>1</v>
      </c>
      <c r="I26" s="55">
        <f t="shared" si="4"/>
        <v>1</v>
      </c>
      <c r="J26" s="55">
        <f t="shared" si="5"/>
        <v>1</v>
      </c>
      <c r="K26" s="55">
        <f t="shared" si="6"/>
        <v>1</v>
      </c>
      <c r="L26" s="55">
        <f t="shared" si="7"/>
        <v>0</v>
      </c>
      <c r="M26" s="56">
        <f t="shared" si="8"/>
        <v>0</v>
      </c>
      <c r="N26" s="48">
        <f>LOOKUP(2,1/('Feat-Func-Development'!$AF$4:$EU$4&amp;'Feat-Func-Development'!$AF$5:$EU$5='aggregated FIP Data Prog5'!$A26&amp;'aggregated FIP Data Prog5'!$N$1),'Feat-Func-Development'!$AF$81:$EU$81)</f>
        <v>0</v>
      </c>
      <c r="O26" s="48">
        <f>LOOKUP(2,1/('Feat-Func-Development'!$AF$4:$EU$4&amp;'Feat-Func-Development'!$AF$5:$EU$5='aggregated FIP Data Prog5'!$A26&amp;'aggregated FIP Data Prog5'!$N$1),'Feat-Func-Development'!$AF$82:$EU$82)</f>
        <v>0</v>
      </c>
      <c r="P26" s="48">
        <f>LOOKUP(2,1/('Feat-Func-Development'!$AF$4:$EU$4&amp;'Feat-Func-Development'!$AF$5:$EU$5='aggregated FIP Data Prog5'!$A26&amp;'aggregated FIP Data Prog5'!$N$1),'Feat-Func-Development'!$AF$83:$EU$83)</f>
        <v>0</v>
      </c>
      <c r="Q26" s="48">
        <f>LOOKUP(2,1/('Feat-Func-Development'!$AF$4:$EU$4&amp;'Feat-Func-Development'!$AF$5:$EU$5='aggregated FIP Data Prog5'!$A26&amp;'aggregated FIP Data Prog5'!$N$1),'Feat-Func-Development'!$AF$84:$EU$84)</f>
        <v>0</v>
      </c>
      <c r="R26" s="48">
        <f>LOOKUP(2,1/('Feat-Func-Development'!$AF$4:$EU$4&amp;'Feat-Func-Development'!$AF$5:$EU$5='aggregated FIP Data Prog5'!$A26&amp;'aggregated FIP Data Prog5'!$N$1),'Feat-Func-Development'!$AF$85:$EU$85)</f>
        <v>0</v>
      </c>
      <c r="S26" s="48">
        <f>LOOKUP(2,1/('Feat-Func-Development'!$AF$4:$EU$4&amp;'Feat-Func-Development'!$AF$5:$EU$5='aggregated FIP Data Prog5'!$A26&amp;'aggregated FIP Data Prog5'!$N$1),'Feat-Func-Development'!$AF$86:$EU$86)</f>
        <v>3</v>
      </c>
      <c r="T26" s="48">
        <f>LOOKUP(2,1/('Feat-Func-Development'!$AF$4:$EU$4&amp;'Feat-Func-Development'!$AF$5:$EU$5='aggregated FIP Data Prog5'!$A26&amp;'aggregated FIP Data Prog5'!$N$1),'Feat-Func-Development'!$AF$87:$EU$87)</f>
        <v>0</v>
      </c>
      <c r="U26" s="48">
        <f>LOOKUP(2,1/('Feat-Func-Development'!$AF$4:$EU$4&amp;'Feat-Func-Development'!$AF$5:$EU$5='aggregated FIP Data Prog5'!$A26&amp;'aggregated FIP Data Prog5'!$N$1),'Feat-Func-Development'!$AF$88:$EU$88)</f>
        <v>0</v>
      </c>
      <c r="V26" s="29">
        <f>LOOKUP(2,1/('Feat-Func-Development'!$AF$4:$EU$4&amp;'Feat-Func-Development'!$AF$5:$EU$5='aggregated FIP Data Prog5'!$A26&amp;'aggregated FIP Data Prog5'!$V$1),'Feat-Func-Development'!$AF$81:$EU$81)</f>
        <v>0</v>
      </c>
      <c r="W26" s="29">
        <f>LOOKUP(2,1/('Feat-Func-Development'!$AF$4:$EU$4&amp;'Feat-Func-Development'!$AF$5:$EU$5='aggregated FIP Data Prog5'!$A26&amp;'aggregated FIP Data Prog5'!$V$1),'Feat-Func-Development'!$AF$82:$EU$82)</f>
        <v>0</v>
      </c>
      <c r="X26" s="29">
        <f>LOOKUP(2,1/('Feat-Func-Development'!$AF$4:$EU$4&amp;'Feat-Func-Development'!$AF$5:$EU$5='aggregated FIP Data Prog5'!$A26&amp;'aggregated FIP Data Prog5'!$V$1),'Feat-Func-Development'!$AF$83:$EU$83)</f>
        <v>0</v>
      </c>
      <c r="Y26" s="29">
        <f>LOOKUP(2,1/('Feat-Func-Development'!$AF$4:$EU$4&amp;'Feat-Func-Development'!$AF$5:$EU$5='aggregated FIP Data Prog5'!$A26&amp;'aggregated FIP Data Prog5'!$V$1),'Feat-Func-Development'!$AF$84:$EU$84)</f>
        <v>0</v>
      </c>
      <c r="Z26" s="29">
        <f>LOOKUP(2,1/('Feat-Func-Development'!$AF$4:$EU$4&amp;'Feat-Func-Development'!$AF$5:$EU$5='aggregated FIP Data Prog5'!$A26&amp;'aggregated FIP Data Prog5'!$V$1),'Feat-Func-Development'!$AF$85:$EU$85)</f>
        <v>3</v>
      </c>
      <c r="AA26" s="29">
        <f>LOOKUP(2,1/('Feat-Func-Development'!$AF$4:$EU$4&amp;'Feat-Func-Development'!$AF$5:$EU$5='aggregated FIP Data Prog5'!$A26&amp;'aggregated FIP Data Prog5'!$V$1),'Feat-Func-Development'!$AF$86:$EU$86)</f>
        <v>0</v>
      </c>
      <c r="AB26" s="29">
        <f>LOOKUP(2,1/('Feat-Func-Development'!$AF$4:$EU$4&amp;'Feat-Func-Development'!$AF$5:$EU$5='aggregated FIP Data Prog5'!$A26&amp;'aggregated FIP Data Prog5'!$V$1),'Feat-Func-Development'!$AF$87:$EU$87)</f>
        <v>0</v>
      </c>
      <c r="AC26" s="29">
        <f>LOOKUP(2,1/('Feat-Func-Development'!$AF$4:$EU$4&amp;'Feat-Func-Development'!$AF$5:$EU$5='aggregated FIP Data Prog5'!$A26&amp;'aggregated FIP Data Prog5'!$V$1),'Feat-Func-Development'!$AF$88:$EU$88)</f>
        <v>0</v>
      </c>
    </row>
    <row r="27" spans="1:29">
      <c r="A27" s="43">
        <f t="shared" si="9"/>
        <v>700</v>
      </c>
      <c r="B27" s="53">
        <f>IF(C27="","",HLOOKUP(C27,'Configuration | Scaling'!$E$13:$Y$23,7,FALSE))</f>
        <v>671</v>
      </c>
      <c r="C27" s="29" t="str">
        <f>IF(COUNTIF(C$4:C26,LOOKUP(A27,'Configuration | Scaling'!$E$19:$Y$19,_GPDS__List))=0,LOOKUP(A27,'Configuration | Scaling'!$E$19:$Y$19,_GPDS__List),"")</f>
        <v>TT</v>
      </c>
      <c r="D27" s="54"/>
      <c r="E27" s="45">
        <f t="shared" si="0"/>
        <v>670</v>
      </c>
      <c r="F27" s="55">
        <f t="shared" si="1"/>
        <v>1</v>
      </c>
      <c r="G27" s="55">
        <f t="shared" si="2"/>
        <v>0</v>
      </c>
      <c r="H27" s="55">
        <f t="shared" si="3"/>
        <v>1</v>
      </c>
      <c r="I27" s="55">
        <f t="shared" si="4"/>
        <v>1</v>
      </c>
      <c r="J27" s="55">
        <f t="shared" si="5"/>
        <v>1</v>
      </c>
      <c r="K27" s="55">
        <f t="shared" si="6"/>
        <v>1</v>
      </c>
      <c r="L27" s="55">
        <f t="shared" si="7"/>
        <v>0</v>
      </c>
      <c r="M27" s="56">
        <f t="shared" si="8"/>
        <v>0</v>
      </c>
      <c r="N27" s="48">
        <f>LOOKUP(2,1/('Feat-Func-Development'!$AF$4:$EU$4&amp;'Feat-Func-Development'!$AF$5:$EU$5='aggregated FIP Data Prog5'!$A27&amp;'aggregated FIP Data Prog5'!$N$1),'Feat-Func-Development'!$AF$81:$EU$81)</f>
        <v>0</v>
      </c>
      <c r="O27" s="48">
        <f>LOOKUP(2,1/('Feat-Func-Development'!$AF$4:$EU$4&amp;'Feat-Func-Development'!$AF$5:$EU$5='aggregated FIP Data Prog5'!$A27&amp;'aggregated FIP Data Prog5'!$N$1),'Feat-Func-Development'!$AF$82:$EU$82)</f>
        <v>0</v>
      </c>
      <c r="P27" s="48">
        <f>LOOKUP(2,1/('Feat-Func-Development'!$AF$4:$EU$4&amp;'Feat-Func-Development'!$AF$5:$EU$5='aggregated FIP Data Prog5'!$A27&amp;'aggregated FIP Data Prog5'!$N$1),'Feat-Func-Development'!$AF$83:$EU$83)</f>
        <v>0</v>
      </c>
      <c r="Q27" s="48">
        <f>LOOKUP(2,1/('Feat-Func-Development'!$AF$4:$EU$4&amp;'Feat-Func-Development'!$AF$5:$EU$5='aggregated FIP Data Prog5'!$A27&amp;'aggregated FIP Data Prog5'!$N$1),'Feat-Func-Development'!$AF$84:$EU$84)</f>
        <v>0</v>
      </c>
      <c r="R27" s="48">
        <f>LOOKUP(2,1/('Feat-Func-Development'!$AF$4:$EU$4&amp;'Feat-Func-Development'!$AF$5:$EU$5='aggregated FIP Data Prog5'!$A27&amp;'aggregated FIP Data Prog5'!$N$1),'Feat-Func-Development'!$AF$85:$EU$85)</f>
        <v>0</v>
      </c>
      <c r="S27" s="48">
        <f>LOOKUP(2,1/('Feat-Func-Development'!$AF$4:$EU$4&amp;'Feat-Func-Development'!$AF$5:$EU$5='aggregated FIP Data Prog5'!$A27&amp;'aggregated FIP Data Prog5'!$N$1),'Feat-Func-Development'!$AF$86:$EU$86)</f>
        <v>3</v>
      </c>
      <c r="T27" s="48">
        <f>LOOKUP(2,1/('Feat-Func-Development'!$AF$4:$EU$4&amp;'Feat-Func-Development'!$AF$5:$EU$5='aggregated FIP Data Prog5'!$A27&amp;'aggregated FIP Data Prog5'!$N$1),'Feat-Func-Development'!$AF$87:$EU$87)</f>
        <v>0</v>
      </c>
      <c r="U27" s="48">
        <f>LOOKUP(2,1/('Feat-Func-Development'!$AF$4:$EU$4&amp;'Feat-Func-Development'!$AF$5:$EU$5='aggregated FIP Data Prog5'!$A27&amp;'aggregated FIP Data Prog5'!$N$1),'Feat-Func-Development'!$AF$88:$EU$88)</f>
        <v>0</v>
      </c>
      <c r="V27" s="29">
        <f>LOOKUP(2,1/('Feat-Func-Development'!$AF$4:$EU$4&amp;'Feat-Func-Development'!$AF$5:$EU$5='aggregated FIP Data Prog5'!$A27&amp;'aggregated FIP Data Prog5'!$V$1),'Feat-Func-Development'!$AF$81:$EU$81)</f>
        <v>0</v>
      </c>
      <c r="W27" s="29">
        <f>LOOKUP(2,1/('Feat-Func-Development'!$AF$4:$EU$4&amp;'Feat-Func-Development'!$AF$5:$EU$5='aggregated FIP Data Prog5'!$A27&amp;'aggregated FIP Data Prog5'!$V$1),'Feat-Func-Development'!$AF$82:$EU$82)</f>
        <v>0</v>
      </c>
      <c r="X27" s="29">
        <f>LOOKUP(2,1/('Feat-Func-Development'!$AF$4:$EU$4&amp;'Feat-Func-Development'!$AF$5:$EU$5='aggregated FIP Data Prog5'!$A27&amp;'aggregated FIP Data Prog5'!$V$1),'Feat-Func-Development'!$AF$83:$EU$83)</f>
        <v>0</v>
      </c>
      <c r="Y27" s="29">
        <f>LOOKUP(2,1/('Feat-Func-Development'!$AF$4:$EU$4&amp;'Feat-Func-Development'!$AF$5:$EU$5='aggregated FIP Data Prog5'!$A27&amp;'aggregated FIP Data Prog5'!$V$1),'Feat-Func-Development'!$AF$84:$EU$84)</f>
        <v>0</v>
      </c>
      <c r="Z27" s="29">
        <f>LOOKUP(2,1/('Feat-Func-Development'!$AF$4:$EU$4&amp;'Feat-Func-Development'!$AF$5:$EU$5='aggregated FIP Data Prog5'!$A27&amp;'aggregated FIP Data Prog5'!$V$1),'Feat-Func-Development'!$AF$85:$EU$85)</f>
        <v>3</v>
      </c>
      <c r="AA27" s="29">
        <f>LOOKUP(2,1/('Feat-Func-Development'!$AF$4:$EU$4&amp;'Feat-Func-Development'!$AF$5:$EU$5='aggregated FIP Data Prog5'!$A27&amp;'aggregated FIP Data Prog5'!$V$1),'Feat-Func-Development'!$AF$86:$EU$86)</f>
        <v>0</v>
      </c>
      <c r="AB27" s="29">
        <f>LOOKUP(2,1/('Feat-Func-Development'!$AF$4:$EU$4&amp;'Feat-Func-Development'!$AF$5:$EU$5='aggregated FIP Data Prog5'!$A27&amp;'aggregated FIP Data Prog5'!$V$1),'Feat-Func-Development'!$AF$87:$EU$87)</f>
        <v>0</v>
      </c>
      <c r="AC27" s="29">
        <f>LOOKUP(2,1/('Feat-Func-Development'!$AF$4:$EU$4&amp;'Feat-Func-Development'!$AF$5:$EU$5='aggregated FIP Data Prog5'!$A27&amp;'aggregated FIP Data Prog5'!$V$1),'Feat-Func-Development'!$AF$88:$EU$88)</f>
        <v>0</v>
      </c>
    </row>
    <row r="28" spans="1:29">
      <c r="A28" s="43">
        <f t="shared" si="9"/>
        <v>731</v>
      </c>
      <c r="B28" s="53" t="str">
        <f>IF(C28="","",HLOOKUP(C28,'Configuration | Scaling'!$E$13:$Y$23,7,FALSE))</f>
        <v/>
      </c>
      <c r="C28" s="29" t="str">
        <f>IF(COUNTIF(C$4:C27,LOOKUP(A28,'Configuration | Scaling'!$E$19:$Y$19,_GPDS__List))=0,LOOKUP(A28,'Configuration | Scaling'!$E$19:$Y$19,_GPDS__List),"")</f>
        <v/>
      </c>
      <c r="D28" s="54"/>
      <c r="E28" s="45">
        <f t="shared" si="0"/>
        <v>730</v>
      </c>
      <c r="F28" s="55">
        <f t="shared" si="1"/>
        <v>1</v>
      </c>
      <c r="G28" s="55">
        <f t="shared" si="2"/>
        <v>0</v>
      </c>
      <c r="H28" s="55">
        <f t="shared" si="3"/>
        <v>1</v>
      </c>
      <c r="I28" s="55">
        <f t="shared" si="4"/>
        <v>1</v>
      </c>
      <c r="J28" s="55">
        <f t="shared" si="5"/>
        <v>1</v>
      </c>
      <c r="K28" s="55">
        <f t="shared" si="6"/>
        <v>1</v>
      </c>
      <c r="L28" s="55">
        <f t="shared" si="7"/>
        <v>0</v>
      </c>
      <c r="M28" s="56">
        <f t="shared" si="8"/>
        <v>0</v>
      </c>
      <c r="N28" s="48">
        <f>LOOKUP(2,1/('Feat-Func-Development'!$AF$4:$EU$4&amp;'Feat-Func-Development'!$AF$5:$EU$5='aggregated FIP Data Prog5'!$A28&amp;'aggregated FIP Data Prog5'!$N$1),'Feat-Func-Development'!$AF$81:$EU$81)</f>
        <v>0</v>
      </c>
      <c r="O28" s="48">
        <f>LOOKUP(2,1/('Feat-Func-Development'!$AF$4:$EU$4&amp;'Feat-Func-Development'!$AF$5:$EU$5='aggregated FIP Data Prog5'!$A28&amp;'aggregated FIP Data Prog5'!$N$1),'Feat-Func-Development'!$AF$82:$EU$82)</f>
        <v>0</v>
      </c>
      <c r="P28" s="48">
        <f>LOOKUP(2,1/('Feat-Func-Development'!$AF$4:$EU$4&amp;'Feat-Func-Development'!$AF$5:$EU$5='aggregated FIP Data Prog5'!$A28&amp;'aggregated FIP Data Prog5'!$N$1),'Feat-Func-Development'!$AF$83:$EU$83)</f>
        <v>0</v>
      </c>
      <c r="Q28" s="48">
        <f>LOOKUP(2,1/('Feat-Func-Development'!$AF$4:$EU$4&amp;'Feat-Func-Development'!$AF$5:$EU$5='aggregated FIP Data Prog5'!$A28&amp;'aggregated FIP Data Prog5'!$N$1),'Feat-Func-Development'!$AF$84:$EU$84)</f>
        <v>0</v>
      </c>
      <c r="R28" s="48">
        <f>LOOKUP(2,1/('Feat-Func-Development'!$AF$4:$EU$4&amp;'Feat-Func-Development'!$AF$5:$EU$5='aggregated FIP Data Prog5'!$A28&amp;'aggregated FIP Data Prog5'!$N$1),'Feat-Func-Development'!$AF$85:$EU$85)</f>
        <v>0</v>
      </c>
      <c r="S28" s="48">
        <f>LOOKUP(2,1/('Feat-Func-Development'!$AF$4:$EU$4&amp;'Feat-Func-Development'!$AF$5:$EU$5='aggregated FIP Data Prog5'!$A28&amp;'aggregated FIP Data Prog5'!$N$1),'Feat-Func-Development'!$AF$86:$EU$86)</f>
        <v>3</v>
      </c>
      <c r="T28" s="48">
        <f>LOOKUP(2,1/('Feat-Func-Development'!$AF$4:$EU$4&amp;'Feat-Func-Development'!$AF$5:$EU$5='aggregated FIP Data Prog5'!$A28&amp;'aggregated FIP Data Prog5'!$N$1),'Feat-Func-Development'!$AF$87:$EU$87)</f>
        <v>0</v>
      </c>
      <c r="U28" s="48">
        <f>LOOKUP(2,1/('Feat-Func-Development'!$AF$4:$EU$4&amp;'Feat-Func-Development'!$AF$5:$EU$5='aggregated FIP Data Prog5'!$A28&amp;'aggregated FIP Data Prog5'!$N$1),'Feat-Func-Development'!$AF$88:$EU$88)</f>
        <v>0</v>
      </c>
      <c r="V28" s="29">
        <f>LOOKUP(2,1/('Feat-Func-Development'!$AF$4:$EU$4&amp;'Feat-Func-Development'!$AF$5:$EU$5='aggregated FIP Data Prog5'!$A28&amp;'aggregated FIP Data Prog5'!$V$1),'Feat-Func-Development'!$AF$81:$EU$81)</f>
        <v>0</v>
      </c>
      <c r="W28" s="29">
        <f>LOOKUP(2,1/('Feat-Func-Development'!$AF$4:$EU$4&amp;'Feat-Func-Development'!$AF$5:$EU$5='aggregated FIP Data Prog5'!$A28&amp;'aggregated FIP Data Prog5'!$V$1),'Feat-Func-Development'!$AF$82:$EU$82)</f>
        <v>0</v>
      </c>
      <c r="X28" s="29">
        <f>LOOKUP(2,1/('Feat-Func-Development'!$AF$4:$EU$4&amp;'Feat-Func-Development'!$AF$5:$EU$5='aggregated FIP Data Prog5'!$A28&amp;'aggregated FIP Data Prog5'!$V$1),'Feat-Func-Development'!$AF$83:$EU$83)</f>
        <v>0</v>
      </c>
      <c r="Y28" s="29">
        <f>LOOKUP(2,1/('Feat-Func-Development'!$AF$4:$EU$4&amp;'Feat-Func-Development'!$AF$5:$EU$5='aggregated FIP Data Prog5'!$A28&amp;'aggregated FIP Data Prog5'!$V$1),'Feat-Func-Development'!$AF$84:$EU$84)</f>
        <v>0</v>
      </c>
      <c r="Z28" s="29">
        <f>LOOKUP(2,1/('Feat-Func-Development'!$AF$4:$EU$4&amp;'Feat-Func-Development'!$AF$5:$EU$5='aggregated FIP Data Prog5'!$A28&amp;'aggregated FIP Data Prog5'!$V$1),'Feat-Func-Development'!$AF$85:$EU$85)</f>
        <v>3</v>
      </c>
      <c r="AA28" s="29">
        <f>LOOKUP(2,1/('Feat-Func-Development'!$AF$4:$EU$4&amp;'Feat-Func-Development'!$AF$5:$EU$5='aggregated FIP Data Prog5'!$A28&amp;'aggregated FIP Data Prog5'!$V$1),'Feat-Func-Development'!$AF$86:$EU$86)</f>
        <v>0</v>
      </c>
      <c r="AB28" s="29">
        <f>LOOKUP(2,1/('Feat-Func-Development'!$AF$4:$EU$4&amp;'Feat-Func-Development'!$AF$5:$EU$5='aggregated FIP Data Prog5'!$A28&amp;'aggregated FIP Data Prog5'!$V$1),'Feat-Func-Development'!$AF$87:$EU$87)</f>
        <v>0</v>
      </c>
      <c r="AC28" s="29">
        <f>LOOKUP(2,1/('Feat-Func-Development'!$AF$4:$EU$4&amp;'Feat-Func-Development'!$AF$5:$EU$5='aggregated FIP Data Prog5'!$A28&amp;'aggregated FIP Data Prog5'!$V$1),'Feat-Func-Development'!$AF$88:$EU$88)</f>
        <v>0</v>
      </c>
    </row>
    <row r="29" spans="1:29">
      <c r="A29" s="43">
        <f t="shared" si="9"/>
        <v>762</v>
      </c>
      <c r="B29" s="53">
        <f>IF(C29="","",HLOOKUP(C29,'Configuration | Scaling'!$E$13:$Y$23,7,FALSE))</f>
        <v>732</v>
      </c>
      <c r="C29" s="29" t="str">
        <f>IF(COUNTIF(C$4:C28,LOOKUP(A29,'Configuration | Scaling'!$E$19:$Y$19,_GPDS__List))=0,LOOKUP(A29,'Configuration | Scaling'!$E$19:$Y$19,_GPDS__List),"")</f>
        <v>PP</v>
      </c>
      <c r="D29" s="54"/>
      <c r="E29" s="45">
        <f t="shared" si="0"/>
        <v>731</v>
      </c>
      <c r="F29" s="55">
        <f t="shared" si="1"/>
        <v>1</v>
      </c>
      <c r="G29" s="55">
        <f t="shared" si="2"/>
        <v>0</v>
      </c>
      <c r="H29" s="55">
        <f t="shared" si="3"/>
        <v>1</v>
      </c>
      <c r="I29" s="55">
        <f t="shared" si="4"/>
        <v>1</v>
      </c>
      <c r="J29" s="55">
        <f t="shared" si="5"/>
        <v>1</v>
      </c>
      <c r="K29" s="55">
        <f t="shared" si="6"/>
        <v>1</v>
      </c>
      <c r="L29" s="55">
        <f t="shared" si="7"/>
        <v>0</v>
      </c>
      <c r="M29" s="56">
        <f t="shared" si="8"/>
        <v>0</v>
      </c>
      <c r="N29" s="48">
        <f>LOOKUP(2,1/('Feat-Func-Development'!$AF$4:$EU$4&amp;'Feat-Func-Development'!$AF$5:$EU$5='aggregated FIP Data Prog5'!$A29&amp;'aggregated FIP Data Prog5'!$N$1),'Feat-Func-Development'!$AF$81:$EU$81)</f>
        <v>0</v>
      </c>
      <c r="O29" s="48">
        <f>LOOKUP(2,1/('Feat-Func-Development'!$AF$4:$EU$4&amp;'Feat-Func-Development'!$AF$5:$EU$5='aggregated FIP Data Prog5'!$A29&amp;'aggregated FIP Data Prog5'!$N$1),'Feat-Func-Development'!$AF$82:$EU$82)</f>
        <v>0</v>
      </c>
      <c r="P29" s="48">
        <f>LOOKUP(2,1/('Feat-Func-Development'!$AF$4:$EU$4&amp;'Feat-Func-Development'!$AF$5:$EU$5='aggregated FIP Data Prog5'!$A29&amp;'aggregated FIP Data Prog5'!$N$1),'Feat-Func-Development'!$AF$83:$EU$83)</f>
        <v>0</v>
      </c>
      <c r="Q29" s="48">
        <f>LOOKUP(2,1/('Feat-Func-Development'!$AF$4:$EU$4&amp;'Feat-Func-Development'!$AF$5:$EU$5='aggregated FIP Data Prog5'!$A29&amp;'aggregated FIP Data Prog5'!$N$1),'Feat-Func-Development'!$AF$84:$EU$84)</f>
        <v>0</v>
      </c>
      <c r="R29" s="48">
        <f>LOOKUP(2,1/('Feat-Func-Development'!$AF$4:$EU$4&amp;'Feat-Func-Development'!$AF$5:$EU$5='aggregated FIP Data Prog5'!$A29&amp;'aggregated FIP Data Prog5'!$N$1),'Feat-Func-Development'!$AF$85:$EU$85)</f>
        <v>0</v>
      </c>
      <c r="S29" s="48">
        <f>LOOKUP(2,1/('Feat-Func-Development'!$AF$4:$EU$4&amp;'Feat-Func-Development'!$AF$5:$EU$5='aggregated FIP Data Prog5'!$A29&amp;'aggregated FIP Data Prog5'!$N$1),'Feat-Func-Development'!$AF$86:$EU$86)</f>
        <v>3</v>
      </c>
      <c r="T29" s="48">
        <f>LOOKUP(2,1/('Feat-Func-Development'!$AF$4:$EU$4&amp;'Feat-Func-Development'!$AF$5:$EU$5='aggregated FIP Data Prog5'!$A29&amp;'aggregated FIP Data Prog5'!$N$1),'Feat-Func-Development'!$AF$87:$EU$87)</f>
        <v>0</v>
      </c>
      <c r="U29" s="48">
        <f>LOOKUP(2,1/('Feat-Func-Development'!$AF$4:$EU$4&amp;'Feat-Func-Development'!$AF$5:$EU$5='aggregated FIP Data Prog5'!$A29&amp;'aggregated FIP Data Prog5'!$N$1),'Feat-Func-Development'!$AF$88:$EU$88)</f>
        <v>0</v>
      </c>
      <c r="V29" s="29">
        <f>LOOKUP(2,1/('Feat-Func-Development'!$AF$4:$EU$4&amp;'Feat-Func-Development'!$AF$5:$EU$5='aggregated FIP Data Prog5'!$A29&amp;'aggregated FIP Data Prog5'!$V$1),'Feat-Func-Development'!$AF$81:$EU$81)</f>
        <v>0</v>
      </c>
      <c r="W29" s="29">
        <f>LOOKUP(2,1/('Feat-Func-Development'!$AF$4:$EU$4&amp;'Feat-Func-Development'!$AF$5:$EU$5='aggregated FIP Data Prog5'!$A29&amp;'aggregated FIP Data Prog5'!$V$1),'Feat-Func-Development'!$AF$82:$EU$82)</f>
        <v>0</v>
      </c>
      <c r="X29" s="29">
        <f>LOOKUP(2,1/('Feat-Func-Development'!$AF$4:$EU$4&amp;'Feat-Func-Development'!$AF$5:$EU$5='aggregated FIP Data Prog5'!$A29&amp;'aggregated FIP Data Prog5'!$V$1),'Feat-Func-Development'!$AF$83:$EU$83)</f>
        <v>0</v>
      </c>
      <c r="Y29" s="29">
        <f>LOOKUP(2,1/('Feat-Func-Development'!$AF$4:$EU$4&amp;'Feat-Func-Development'!$AF$5:$EU$5='aggregated FIP Data Prog5'!$A29&amp;'aggregated FIP Data Prog5'!$V$1),'Feat-Func-Development'!$AF$84:$EU$84)</f>
        <v>0</v>
      </c>
      <c r="Z29" s="29">
        <f>LOOKUP(2,1/('Feat-Func-Development'!$AF$4:$EU$4&amp;'Feat-Func-Development'!$AF$5:$EU$5='aggregated FIP Data Prog5'!$A29&amp;'aggregated FIP Data Prog5'!$V$1),'Feat-Func-Development'!$AF$85:$EU$85)</f>
        <v>3</v>
      </c>
      <c r="AA29" s="29">
        <f>LOOKUP(2,1/('Feat-Func-Development'!$AF$4:$EU$4&amp;'Feat-Func-Development'!$AF$5:$EU$5='aggregated FIP Data Prog5'!$A29&amp;'aggregated FIP Data Prog5'!$V$1),'Feat-Func-Development'!$AF$86:$EU$86)</f>
        <v>0</v>
      </c>
      <c r="AB29" s="29">
        <f>LOOKUP(2,1/('Feat-Func-Development'!$AF$4:$EU$4&amp;'Feat-Func-Development'!$AF$5:$EU$5='aggregated FIP Data Prog5'!$A29&amp;'aggregated FIP Data Prog5'!$V$1),'Feat-Func-Development'!$AF$87:$EU$87)</f>
        <v>0</v>
      </c>
      <c r="AC29" s="29">
        <f>LOOKUP(2,1/('Feat-Func-Development'!$AF$4:$EU$4&amp;'Feat-Func-Development'!$AF$5:$EU$5='aggregated FIP Data Prog5'!$A29&amp;'aggregated FIP Data Prog5'!$V$1),'Feat-Func-Development'!$AF$88:$EU$88)</f>
        <v>0</v>
      </c>
    </row>
    <row r="30" spans="1:29">
      <c r="A30" s="43">
        <f t="shared" si="9"/>
        <v>790</v>
      </c>
      <c r="B30" s="53" t="str">
        <f>IF(C30="","",HLOOKUP(C30,'Configuration | Scaling'!$E$13:$Y$23,7,FALSE))</f>
        <v/>
      </c>
      <c r="C30" s="29" t="str">
        <f>IF(COUNTIF(C$4:C29,LOOKUP(A30,'Configuration | Scaling'!$E$19:$Y$19,_GPDS__List))=0,LOOKUP(A30,'Configuration | Scaling'!$E$19:$Y$19,_GPDS__List),"")</f>
        <v/>
      </c>
      <c r="D30" s="54"/>
      <c r="E30" s="45">
        <f t="shared" si="0"/>
        <v>789</v>
      </c>
      <c r="F30" s="55">
        <f t="shared" si="1"/>
        <v>1</v>
      </c>
      <c r="G30" s="55">
        <f t="shared" si="2"/>
        <v>0</v>
      </c>
      <c r="H30" s="55">
        <f t="shared" si="3"/>
        <v>1</v>
      </c>
      <c r="I30" s="55">
        <f t="shared" si="4"/>
        <v>1</v>
      </c>
      <c r="J30" s="55">
        <f t="shared" si="5"/>
        <v>1</v>
      </c>
      <c r="K30" s="55">
        <f t="shared" si="6"/>
        <v>1</v>
      </c>
      <c r="L30" s="55">
        <f t="shared" si="7"/>
        <v>0.66666666666666663</v>
      </c>
      <c r="M30" s="56">
        <f t="shared" si="8"/>
        <v>0</v>
      </c>
      <c r="N30" s="48">
        <f>LOOKUP(2,1/('Feat-Func-Development'!$AF$4:$EU$4&amp;'Feat-Func-Development'!$AF$5:$EU$5='aggregated FIP Data Prog5'!$A30&amp;'aggregated FIP Data Prog5'!$N$1),'Feat-Func-Development'!$AF$81:$EU$81)</f>
        <v>0</v>
      </c>
      <c r="O30" s="48">
        <f>LOOKUP(2,1/('Feat-Func-Development'!$AF$4:$EU$4&amp;'Feat-Func-Development'!$AF$5:$EU$5='aggregated FIP Data Prog5'!$A30&amp;'aggregated FIP Data Prog5'!$N$1),'Feat-Func-Development'!$AF$82:$EU$82)</f>
        <v>0</v>
      </c>
      <c r="P30" s="48">
        <f>LOOKUP(2,1/('Feat-Func-Development'!$AF$4:$EU$4&amp;'Feat-Func-Development'!$AF$5:$EU$5='aggregated FIP Data Prog5'!$A30&amp;'aggregated FIP Data Prog5'!$N$1),'Feat-Func-Development'!$AF$83:$EU$83)</f>
        <v>0</v>
      </c>
      <c r="Q30" s="48">
        <f>LOOKUP(2,1/('Feat-Func-Development'!$AF$4:$EU$4&amp;'Feat-Func-Development'!$AF$5:$EU$5='aggregated FIP Data Prog5'!$A30&amp;'aggregated FIP Data Prog5'!$N$1),'Feat-Func-Development'!$AF$84:$EU$84)</f>
        <v>0</v>
      </c>
      <c r="R30" s="48">
        <f>LOOKUP(2,1/('Feat-Func-Development'!$AF$4:$EU$4&amp;'Feat-Func-Development'!$AF$5:$EU$5='aggregated FIP Data Prog5'!$A30&amp;'aggregated FIP Data Prog5'!$N$1),'Feat-Func-Development'!$AF$85:$EU$85)</f>
        <v>0</v>
      </c>
      <c r="S30" s="48">
        <f>LOOKUP(2,1/('Feat-Func-Development'!$AF$4:$EU$4&amp;'Feat-Func-Development'!$AF$5:$EU$5='aggregated FIP Data Prog5'!$A30&amp;'aggregated FIP Data Prog5'!$N$1),'Feat-Func-Development'!$AF$86:$EU$86)</f>
        <v>1</v>
      </c>
      <c r="T30" s="48">
        <f>LOOKUP(2,1/('Feat-Func-Development'!$AF$4:$EU$4&amp;'Feat-Func-Development'!$AF$5:$EU$5='aggregated FIP Data Prog5'!$A30&amp;'aggregated FIP Data Prog5'!$N$1),'Feat-Func-Development'!$AF$87:$EU$87)</f>
        <v>2</v>
      </c>
      <c r="U30" s="48">
        <f>LOOKUP(2,1/('Feat-Func-Development'!$AF$4:$EU$4&amp;'Feat-Func-Development'!$AF$5:$EU$5='aggregated FIP Data Prog5'!$A30&amp;'aggregated FIP Data Prog5'!$N$1),'Feat-Func-Development'!$AF$88:$EU$88)</f>
        <v>0</v>
      </c>
      <c r="V30" s="29">
        <f>LOOKUP(2,1/('Feat-Func-Development'!$AF$4:$EU$4&amp;'Feat-Func-Development'!$AF$5:$EU$5='aggregated FIP Data Prog5'!$A30&amp;'aggregated FIP Data Prog5'!$V$1),'Feat-Func-Development'!$AF$81:$EU$81)</f>
        <v>0</v>
      </c>
      <c r="W30" s="29">
        <f>LOOKUP(2,1/('Feat-Func-Development'!$AF$4:$EU$4&amp;'Feat-Func-Development'!$AF$5:$EU$5='aggregated FIP Data Prog5'!$A30&amp;'aggregated FIP Data Prog5'!$V$1),'Feat-Func-Development'!$AF$82:$EU$82)</f>
        <v>0</v>
      </c>
      <c r="X30" s="29">
        <f>LOOKUP(2,1/('Feat-Func-Development'!$AF$4:$EU$4&amp;'Feat-Func-Development'!$AF$5:$EU$5='aggregated FIP Data Prog5'!$A30&amp;'aggregated FIP Data Prog5'!$V$1),'Feat-Func-Development'!$AF$83:$EU$83)</f>
        <v>0</v>
      </c>
      <c r="Y30" s="29">
        <f>LOOKUP(2,1/('Feat-Func-Development'!$AF$4:$EU$4&amp;'Feat-Func-Development'!$AF$5:$EU$5='aggregated FIP Data Prog5'!$A30&amp;'aggregated FIP Data Prog5'!$V$1),'Feat-Func-Development'!$AF$84:$EU$84)</f>
        <v>0</v>
      </c>
      <c r="Z30" s="29">
        <f>LOOKUP(2,1/('Feat-Func-Development'!$AF$4:$EU$4&amp;'Feat-Func-Development'!$AF$5:$EU$5='aggregated FIP Data Prog5'!$A30&amp;'aggregated FIP Data Prog5'!$V$1),'Feat-Func-Development'!$AF$85:$EU$85)</f>
        <v>3</v>
      </c>
      <c r="AA30" s="29">
        <f>LOOKUP(2,1/('Feat-Func-Development'!$AF$4:$EU$4&amp;'Feat-Func-Development'!$AF$5:$EU$5='aggregated FIP Data Prog5'!$A30&amp;'aggregated FIP Data Prog5'!$V$1),'Feat-Func-Development'!$AF$86:$EU$86)</f>
        <v>0</v>
      </c>
      <c r="AB30" s="29">
        <f>LOOKUP(2,1/('Feat-Func-Development'!$AF$4:$EU$4&amp;'Feat-Func-Development'!$AF$5:$EU$5='aggregated FIP Data Prog5'!$A30&amp;'aggregated FIP Data Prog5'!$V$1),'Feat-Func-Development'!$AF$87:$EU$87)</f>
        <v>0</v>
      </c>
      <c r="AC30" s="29">
        <f>LOOKUP(2,1/('Feat-Func-Development'!$AF$4:$EU$4&amp;'Feat-Func-Development'!$AF$5:$EU$5='aggregated FIP Data Prog5'!$A30&amp;'aggregated FIP Data Prog5'!$V$1),'Feat-Func-Development'!$AF$88:$EU$88)</f>
        <v>0</v>
      </c>
    </row>
    <row r="31" spans="1:29">
      <c r="A31" s="43">
        <f t="shared" si="9"/>
        <v>821</v>
      </c>
      <c r="B31" s="53">
        <f>IF(C31="","",HLOOKUP(C31,'Configuration | Scaling'!$E$13:$Y$23,7,FALSE))</f>
        <v>791</v>
      </c>
      <c r="C31" s="29" t="str">
        <f>IF(COUNTIF(C$4:C30,LOOKUP(A31,'Configuration | Scaling'!$E$19:$Y$19,_GPDS__List))=0,LOOKUP(A31,'Configuration | Scaling'!$E$19:$Y$19,_GPDS__List),"")</f>
        <v>MP1</v>
      </c>
      <c r="D31" s="54"/>
      <c r="E31" s="45">
        <f t="shared" si="0"/>
        <v>790</v>
      </c>
      <c r="F31" s="55">
        <f t="shared" si="1"/>
        <v>1</v>
      </c>
      <c r="G31" s="55">
        <f t="shared" si="2"/>
        <v>0</v>
      </c>
      <c r="H31" s="55">
        <f t="shared" si="3"/>
        <v>1</v>
      </c>
      <c r="I31" s="55">
        <f t="shared" si="4"/>
        <v>1</v>
      </c>
      <c r="J31" s="55">
        <f t="shared" si="5"/>
        <v>1</v>
      </c>
      <c r="K31" s="55">
        <f t="shared" si="6"/>
        <v>1</v>
      </c>
      <c r="L31" s="55">
        <f t="shared" si="7"/>
        <v>0.66666666666666663</v>
      </c>
      <c r="M31" s="56">
        <f t="shared" si="8"/>
        <v>0</v>
      </c>
      <c r="N31" s="48">
        <f>LOOKUP(2,1/('Feat-Func-Development'!$AF$4:$EU$4&amp;'Feat-Func-Development'!$AF$5:$EU$5='aggregated FIP Data Prog5'!$A31&amp;'aggregated FIP Data Prog5'!$N$1),'Feat-Func-Development'!$AF$81:$EU$81)</f>
        <v>0</v>
      </c>
      <c r="O31" s="48">
        <f>LOOKUP(2,1/('Feat-Func-Development'!$AF$4:$EU$4&amp;'Feat-Func-Development'!$AF$5:$EU$5='aggregated FIP Data Prog5'!$A31&amp;'aggregated FIP Data Prog5'!$N$1),'Feat-Func-Development'!$AF$82:$EU$82)</f>
        <v>0</v>
      </c>
      <c r="P31" s="48">
        <f>LOOKUP(2,1/('Feat-Func-Development'!$AF$4:$EU$4&amp;'Feat-Func-Development'!$AF$5:$EU$5='aggregated FIP Data Prog5'!$A31&amp;'aggregated FIP Data Prog5'!$N$1),'Feat-Func-Development'!$AF$83:$EU$83)</f>
        <v>0</v>
      </c>
      <c r="Q31" s="48">
        <f>LOOKUP(2,1/('Feat-Func-Development'!$AF$4:$EU$4&amp;'Feat-Func-Development'!$AF$5:$EU$5='aggregated FIP Data Prog5'!$A31&amp;'aggregated FIP Data Prog5'!$N$1),'Feat-Func-Development'!$AF$84:$EU$84)</f>
        <v>0</v>
      </c>
      <c r="R31" s="48">
        <f>LOOKUP(2,1/('Feat-Func-Development'!$AF$4:$EU$4&amp;'Feat-Func-Development'!$AF$5:$EU$5='aggregated FIP Data Prog5'!$A31&amp;'aggregated FIP Data Prog5'!$N$1),'Feat-Func-Development'!$AF$85:$EU$85)</f>
        <v>0</v>
      </c>
      <c r="S31" s="48">
        <f>LOOKUP(2,1/('Feat-Func-Development'!$AF$4:$EU$4&amp;'Feat-Func-Development'!$AF$5:$EU$5='aggregated FIP Data Prog5'!$A31&amp;'aggregated FIP Data Prog5'!$N$1),'Feat-Func-Development'!$AF$86:$EU$86)</f>
        <v>1</v>
      </c>
      <c r="T31" s="48">
        <f>LOOKUP(2,1/('Feat-Func-Development'!$AF$4:$EU$4&amp;'Feat-Func-Development'!$AF$5:$EU$5='aggregated FIP Data Prog5'!$A31&amp;'aggregated FIP Data Prog5'!$N$1),'Feat-Func-Development'!$AF$87:$EU$87)</f>
        <v>2</v>
      </c>
      <c r="U31" s="48">
        <f>LOOKUP(2,1/('Feat-Func-Development'!$AF$4:$EU$4&amp;'Feat-Func-Development'!$AF$5:$EU$5='aggregated FIP Data Prog5'!$A31&amp;'aggregated FIP Data Prog5'!$N$1),'Feat-Func-Development'!$AF$88:$EU$88)</f>
        <v>0</v>
      </c>
      <c r="V31" s="29">
        <f>LOOKUP(2,1/('Feat-Func-Development'!$AF$4:$EU$4&amp;'Feat-Func-Development'!$AF$5:$EU$5='aggregated FIP Data Prog5'!$A31&amp;'aggregated FIP Data Prog5'!$V$1),'Feat-Func-Development'!$AF$81:$EU$81)</f>
        <v>0</v>
      </c>
      <c r="W31" s="29">
        <f>LOOKUP(2,1/('Feat-Func-Development'!$AF$4:$EU$4&amp;'Feat-Func-Development'!$AF$5:$EU$5='aggregated FIP Data Prog5'!$A31&amp;'aggregated FIP Data Prog5'!$V$1),'Feat-Func-Development'!$AF$82:$EU$82)</f>
        <v>0</v>
      </c>
      <c r="X31" s="29">
        <f>LOOKUP(2,1/('Feat-Func-Development'!$AF$4:$EU$4&amp;'Feat-Func-Development'!$AF$5:$EU$5='aggregated FIP Data Prog5'!$A31&amp;'aggregated FIP Data Prog5'!$V$1),'Feat-Func-Development'!$AF$83:$EU$83)</f>
        <v>0</v>
      </c>
      <c r="Y31" s="29">
        <f>LOOKUP(2,1/('Feat-Func-Development'!$AF$4:$EU$4&amp;'Feat-Func-Development'!$AF$5:$EU$5='aggregated FIP Data Prog5'!$A31&amp;'aggregated FIP Data Prog5'!$V$1),'Feat-Func-Development'!$AF$84:$EU$84)</f>
        <v>0</v>
      </c>
      <c r="Z31" s="29">
        <f>LOOKUP(2,1/('Feat-Func-Development'!$AF$4:$EU$4&amp;'Feat-Func-Development'!$AF$5:$EU$5='aggregated FIP Data Prog5'!$A31&amp;'aggregated FIP Data Prog5'!$V$1),'Feat-Func-Development'!$AF$85:$EU$85)</f>
        <v>3</v>
      </c>
      <c r="AA31" s="29">
        <f>LOOKUP(2,1/('Feat-Func-Development'!$AF$4:$EU$4&amp;'Feat-Func-Development'!$AF$5:$EU$5='aggregated FIP Data Prog5'!$A31&amp;'aggregated FIP Data Prog5'!$V$1),'Feat-Func-Development'!$AF$86:$EU$86)</f>
        <v>0</v>
      </c>
      <c r="AB31" s="29">
        <f>LOOKUP(2,1/('Feat-Func-Development'!$AF$4:$EU$4&amp;'Feat-Func-Development'!$AF$5:$EU$5='aggregated FIP Data Prog5'!$A31&amp;'aggregated FIP Data Prog5'!$V$1),'Feat-Func-Development'!$AF$87:$EU$87)</f>
        <v>0</v>
      </c>
      <c r="AC31" s="29">
        <f>LOOKUP(2,1/('Feat-Func-Development'!$AF$4:$EU$4&amp;'Feat-Func-Development'!$AF$5:$EU$5='aggregated FIP Data Prog5'!$A31&amp;'aggregated FIP Data Prog5'!$V$1),'Feat-Func-Development'!$AF$88:$EU$88)</f>
        <v>0</v>
      </c>
    </row>
    <row r="32" spans="1:29">
      <c r="A32" s="43">
        <f t="shared" si="9"/>
        <v>851</v>
      </c>
      <c r="B32" s="53" t="str">
        <f>IF(C32="","",HLOOKUP(C32,'Configuration | Scaling'!$E$13:$Y$23,7,FALSE))</f>
        <v/>
      </c>
      <c r="C32" s="29" t="str">
        <f>IF(COUNTIF(C$4:C31,LOOKUP(A32,'Configuration | Scaling'!$E$19:$Y$19,_GPDS__List))=0,LOOKUP(A32,'Configuration | Scaling'!$E$19:$Y$19,_GPDS__List),"")</f>
        <v/>
      </c>
      <c r="D32" s="54"/>
      <c r="E32" s="45">
        <f t="shared" si="0"/>
        <v>850</v>
      </c>
      <c r="F32" s="55">
        <f t="shared" si="1"/>
        <v>1</v>
      </c>
      <c r="G32" s="55">
        <f t="shared" si="2"/>
        <v>0</v>
      </c>
      <c r="H32" s="55">
        <f t="shared" si="3"/>
        <v>1</v>
      </c>
      <c r="I32" s="55">
        <f t="shared" si="4"/>
        <v>1</v>
      </c>
      <c r="J32" s="55">
        <f t="shared" si="5"/>
        <v>1</v>
      </c>
      <c r="K32" s="55">
        <f t="shared" si="6"/>
        <v>1</v>
      </c>
      <c r="L32" s="55">
        <f t="shared" si="7"/>
        <v>0.66666666666666663</v>
      </c>
      <c r="M32" s="56">
        <f t="shared" si="8"/>
        <v>0</v>
      </c>
      <c r="N32" s="48">
        <f>LOOKUP(2,1/('Feat-Func-Development'!$AF$4:$EU$4&amp;'Feat-Func-Development'!$AF$5:$EU$5='aggregated FIP Data Prog5'!$A32&amp;'aggregated FIP Data Prog5'!$N$1),'Feat-Func-Development'!$AF$81:$EU$81)</f>
        <v>0</v>
      </c>
      <c r="O32" s="48">
        <f>LOOKUP(2,1/('Feat-Func-Development'!$AF$4:$EU$4&amp;'Feat-Func-Development'!$AF$5:$EU$5='aggregated FIP Data Prog5'!$A32&amp;'aggregated FIP Data Prog5'!$N$1),'Feat-Func-Development'!$AF$82:$EU$82)</f>
        <v>0</v>
      </c>
      <c r="P32" s="48">
        <f>LOOKUP(2,1/('Feat-Func-Development'!$AF$4:$EU$4&amp;'Feat-Func-Development'!$AF$5:$EU$5='aggregated FIP Data Prog5'!$A32&amp;'aggregated FIP Data Prog5'!$N$1),'Feat-Func-Development'!$AF$83:$EU$83)</f>
        <v>0</v>
      </c>
      <c r="Q32" s="48">
        <f>LOOKUP(2,1/('Feat-Func-Development'!$AF$4:$EU$4&amp;'Feat-Func-Development'!$AF$5:$EU$5='aggregated FIP Data Prog5'!$A32&amp;'aggregated FIP Data Prog5'!$N$1),'Feat-Func-Development'!$AF$84:$EU$84)</f>
        <v>0</v>
      </c>
      <c r="R32" s="48">
        <f>LOOKUP(2,1/('Feat-Func-Development'!$AF$4:$EU$4&amp;'Feat-Func-Development'!$AF$5:$EU$5='aggregated FIP Data Prog5'!$A32&amp;'aggregated FIP Data Prog5'!$N$1),'Feat-Func-Development'!$AF$85:$EU$85)</f>
        <v>0</v>
      </c>
      <c r="S32" s="48">
        <f>LOOKUP(2,1/('Feat-Func-Development'!$AF$4:$EU$4&amp;'Feat-Func-Development'!$AF$5:$EU$5='aggregated FIP Data Prog5'!$A32&amp;'aggregated FIP Data Prog5'!$N$1),'Feat-Func-Development'!$AF$86:$EU$86)</f>
        <v>1</v>
      </c>
      <c r="T32" s="48">
        <f>LOOKUP(2,1/('Feat-Func-Development'!$AF$4:$EU$4&amp;'Feat-Func-Development'!$AF$5:$EU$5='aggregated FIP Data Prog5'!$A32&amp;'aggregated FIP Data Prog5'!$N$1),'Feat-Func-Development'!$AF$87:$EU$87)</f>
        <v>2</v>
      </c>
      <c r="U32" s="48">
        <f>LOOKUP(2,1/('Feat-Func-Development'!$AF$4:$EU$4&amp;'Feat-Func-Development'!$AF$5:$EU$5='aggregated FIP Data Prog5'!$A32&amp;'aggregated FIP Data Prog5'!$N$1),'Feat-Func-Development'!$AF$88:$EU$88)</f>
        <v>0</v>
      </c>
      <c r="V32" s="29">
        <f>LOOKUP(2,1/('Feat-Func-Development'!$AF$4:$EU$4&amp;'Feat-Func-Development'!$AF$5:$EU$5='aggregated FIP Data Prog5'!$A32&amp;'aggregated FIP Data Prog5'!$V$1),'Feat-Func-Development'!$AF$81:$EU$81)</f>
        <v>0</v>
      </c>
      <c r="W32" s="29">
        <f>LOOKUP(2,1/('Feat-Func-Development'!$AF$4:$EU$4&amp;'Feat-Func-Development'!$AF$5:$EU$5='aggregated FIP Data Prog5'!$A32&amp;'aggregated FIP Data Prog5'!$V$1),'Feat-Func-Development'!$AF$82:$EU$82)</f>
        <v>0</v>
      </c>
      <c r="X32" s="29">
        <f>LOOKUP(2,1/('Feat-Func-Development'!$AF$4:$EU$4&amp;'Feat-Func-Development'!$AF$5:$EU$5='aggregated FIP Data Prog5'!$A32&amp;'aggregated FIP Data Prog5'!$V$1),'Feat-Func-Development'!$AF$83:$EU$83)</f>
        <v>0</v>
      </c>
      <c r="Y32" s="29">
        <f>LOOKUP(2,1/('Feat-Func-Development'!$AF$4:$EU$4&amp;'Feat-Func-Development'!$AF$5:$EU$5='aggregated FIP Data Prog5'!$A32&amp;'aggregated FIP Data Prog5'!$V$1),'Feat-Func-Development'!$AF$84:$EU$84)</f>
        <v>0</v>
      </c>
      <c r="Z32" s="29">
        <f>LOOKUP(2,1/('Feat-Func-Development'!$AF$4:$EU$4&amp;'Feat-Func-Development'!$AF$5:$EU$5='aggregated FIP Data Prog5'!$A32&amp;'aggregated FIP Data Prog5'!$V$1),'Feat-Func-Development'!$AF$85:$EU$85)</f>
        <v>3</v>
      </c>
      <c r="AA32" s="29">
        <f>LOOKUP(2,1/('Feat-Func-Development'!$AF$4:$EU$4&amp;'Feat-Func-Development'!$AF$5:$EU$5='aggregated FIP Data Prog5'!$A32&amp;'aggregated FIP Data Prog5'!$V$1),'Feat-Func-Development'!$AF$86:$EU$86)</f>
        <v>0</v>
      </c>
      <c r="AB32" s="29">
        <f>LOOKUP(2,1/('Feat-Func-Development'!$AF$4:$EU$4&amp;'Feat-Func-Development'!$AF$5:$EU$5='aggregated FIP Data Prog5'!$A32&amp;'aggregated FIP Data Prog5'!$V$1),'Feat-Func-Development'!$AF$87:$EU$87)</f>
        <v>0</v>
      </c>
      <c r="AC32" s="29">
        <f>LOOKUP(2,1/('Feat-Func-Development'!$AF$4:$EU$4&amp;'Feat-Func-Development'!$AF$5:$EU$5='aggregated FIP Data Prog5'!$A32&amp;'aggregated FIP Data Prog5'!$V$1),'Feat-Func-Development'!$AF$88:$EU$88)</f>
        <v>0</v>
      </c>
    </row>
    <row r="33" spans="1:29">
      <c r="A33" s="43">
        <f t="shared" si="9"/>
        <v>882</v>
      </c>
      <c r="B33" s="53" t="str">
        <f>IF(C33="","",HLOOKUP(C33,'Configuration | Scaling'!$E$13:$Y$23,7,FALSE))</f>
        <v/>
      </c>
      <c r="C33" s="29" t="str">
        <f>IF(COUNTIF(C$4:C32,LOOKUP(A33,'Configuration | Scaling'!$E$19:$Y$19,_GPDS__List))=0,LOOKUP(A33,'Configuration | Scaling'!$E$19:$Y$19,_GPDS__List),"")</f>
        <v/>
      </c>
      <c r="D33" s="54"/>
      <c r="E33" s="45">
        <f t="shared" si="0"/>
        <v>881</v>
      </c>
      <c r="F33" s="55">
        <f t="shared" si="1"/>
        <v>1</v>
      </c>
      <c r="G33" s="55">
        <f t="shared" si="2"/>
        <v>0</v>
      </c>
      <c r="H33" s="55">
        <f t="shared" si="3"/>
        <v>1</v>
      </c>
      <c r="I33" s="55">
        <f t="shared" si="4"/>
        <v>1</v>
      </c>
      <c r="J33" s="55">
        <f t="shared" si="5"/>
        <v>1</v>
      </c>
      <c r="K33" s="55">
        <f t="shared" si="6"/>
        <v>1</v>
      </c>
      <c r="L33" s="55">
        <f t="shared" si="7"/>
        <v>0.66666666666666663</v>
      </c>
      <c r="M33" s="56">
        <f t="shared" si="8"/>
        <v>0</v>
      </c>
      <c r="N33" s="48">
        <f>LOOKUP(2,1/('Feat-Func-Development'!$AF$4:$EU$4&amp;'Feat-Func-Development'!$AF$5:$EU$5='aggregated FIP Data Prog5'!$A33&amp;'aggregated FIP Data Prog5'!$N$1),'Feat-Func-Development'!$AF$81:$EU$81)</f>
        <v>0</v>
      </c>
      <c r="O33" s="48">
        <f>LOOKUP(2,1/('Feat-Func-Development'!$AF$4:$EU$4&amp;'Feat-Func-Development'!$AF$5:$EU$5='aggregated FIP Data Prog5'!$A33&amp;'aggregated FIP Data Prog5'!$N$1),'Feat-Func-Development'!$AF$82:$EU$82)</f>
        <v>0</v>
      </c>
      <c r="P33" s="48">
        <f>LOOKUP(2,1/('Feat-Func-Development'!$AF$4:$EU$4&amp;'Feat-Func-Development'!$AF$5:$EU$5='aggregated FIP Data Prog5'!$A33&amp;'aggregated FIP Data Prog5'!$N$1),'Feat-Func-Development'!$AF$83:$EU$83)</f>
        <v>0</v>
      </c>
      <c r="Q33" s="48">
        <f>LOOKUP(2,1/('Feat-Func-Development'!$AF$4:$EU$4&amp;'Feat-Func-Development'!$AF$5:$EU$5='aggregated FIP Data Prog5'!$A33&amp;'aggregated FIP Data Prog5'!$N$1),'Feat-Func-Development'!$AF$84:$EU$84)</f>
        <v>0</v>
      </c>
      <c r="R33" s="48">
        <f>LOOKUP(2,1/('Feat-Func-Development'!$AF$4:$EU$4&amp;'Feat-Func-Development'!$AF$5:$EU$5='aggregated FIP Data Prog5'!$A33&amp;'aggregated FIP Data Prog5'!$N$1),'Feat-Func-Development'!$AF$85:$EU$85)</f>
        <v>0</v>
      </c>
      <c r="S33" s="48">
        <f>LOOKUP(2,1/('Feat-Func-Development'!$AF$4:$EU$4&amp;'Feat-Func-Development'!$AF$5:$EU$5='aggregated FIP Data Prog5'!$A33&amp;'aggregated FIP Data Prog5'!$N$1),'Feat-Func-Development'!$AF$86:$EU$86)</f>
        <v>1</v>
      </c>
      <c r="T33" s="48">
        <f>LOOKUP(2,1/('Feat-Func-Development'!$AF$4:$EU$4&amp;'Feat-Func-Development'!$AF$5:$EU$5='aggregated FIP Data Prog5'!$A33&amp;'aggregated FIP Data Prog5'!$N$1),'Feat-Func-Development'!$AF$87:$EU$87)</f>
        <v>0</v>
      </c>
      <c r="U33" s="48">
        <f>LOOKUP(2,1/('Feat-Func-Development'!$AF$4:$EU$4&amp;'Feat-Func-Development'!$AF$5:$EU$5='aggregated FIP Data Prog5'!$A33&amp;'aggregated FIP Data Prog5'!$N$1),'Feat-Func-Development'!$AF$88:$EU$88)</f>
        <v>2</v>
      </c>
      <c r="V33" s="29">
        <f>LOOKUP(2,1/('Feat-Func-Development'!$AF$4:$EU$4&amp;'Feat-Func-Development'!$AF$5:$EU$5='aggregated FIP Data Prog5'!$A33&amp;'aggregated FIP Data Prog5'!$V$1),'Feat-Func-Development'!$AF$81:$EU$81)</f>
        <v>0</v>
      </c>
      <c r="W33" s="29">
        <f>LOOKUP(2,1/('Feat-Func-Development'!$AF$4:$EU$4&amp;'Feat-Func-Development'!$AF$5:$EU$5='aggregated FIP Data Prog5'!$A33&amp;'aggregated FIP Data Prog5'!$V$1),'Feat-Func-Development'!$AF$82:$EU$82)</f>
        <v>0</v>
      </c>
      <c r="X33" s="29">
        <f>LOOKUP(2,1/('Feat-Func-Development'!$AF$4:$EU$4&amp;'Feat-Func-Development'!$AF$5:$EU$5='aggregated FIP Data Prog5'!$A33&amp;'aggregated FIP Data Prog5'!$V$1),'Feat-Func-Development'!$AF$83:$EU$83)</f>
        <v>0</v>
      </c>
      <c r="Y33" s="29">
        <f>LOOKUP(2,1/('Feat-Func-Development'!$AF$4:$EU$4&amp;'Feat-Func-Development'!$AF$5:$EU$5='aggregated FIP Data Prog5'!$A33&amp;'aggregated FIP Data Prog5'!$V$1),'Feat-Func-Development'!$AF$84:$EU$84)</f>
        <v>0</v>
      </c>
      <c r="Z33" s="29">
        <f>LOOKUP(2,1/('Feat-Func-Development'!$AF$4:$EU$4&amp;'Feat-Func-Development'!$AF$5:$EU$5='aggregated FIP Data Prog5'!$A33&amp;'aggregated FIP Data Prog5'!$V$1),'Feat-Func-Development'!$AF$85:$EU$85)</f>
        <v>3</v>
      </c>
      <c r="AA33" s="29">
        <f>LOOKUP(2,1/('Feat-Func-Development'!$AF$4:$EU$4&amp;'Feat-Func-Development'!$AF$5:$EU$5='aggregated FIP Data Prog5'!$A33&amp;'aggregated FIP Data Prog5'!$V$1),'Feat-Func-Development'!$AF$86:$EU$86)</f>
        <v>0</v>
      </c>
      <c r="AB33" s="29">
        <f>LOOKUP(2,1/('Feat-Func-Development'!$AF$4:$EU$4&amp;'Feat-Func-Development'!$AF$5:$EU$5='aggregated FIP Data Prog5'!$A33&amp;'aggregated FIP Data Prog5'!$V$1),'Feat-Func-Development'!$AF$87:$EU$87)</f>
        <v>0</v>
      </c>
      <c r="AC33" s="29">
        <f>LOOKUP(2,1/('Feat-Func-Development'!$AF$4:$EU$4&amp;'Feat-Func-Development'!$AF$5:$EU$5='aggregated FIP Data Prog5'!$A33&amp;'aggregated FIP Data Prog5'!$V$1),'Feat-Func-Development'!$AF$88:$EU$88)</f>
        <v>0</v>
      </c>
    </row>
    <row r="34" spans="1:29">
      <c r="A34" s="43">
        <f t="shared" si="9"/>
        <v>912</v>
      </c>
      <c r="B34" s="53" t="str">
        <f>IF(C34="","",HLOOKUP(C34,'Configuration | Scaling'!$E$13:$Y$23,7,FALSE))</f>
        <v/>
      </c>
      <c r="C34" s="29" t="str">
        <f>IF(COUNTIF(C$4:C33,LOOKUP(A34,'Configuration | Scaling'!$E$19:$Y$19,_GPDS__List))=0,LOOKUP(A34,'Configuration | Scaling'!$E$19:$Y$19,_GPDS__List),"")</f>
        <v/>
      </c>
      <c r="D34" s="54"/>
      <c r="E34" s="45">
        <f t="shared" si="0"/>
        <v>911</v>
      </c>
      <c r="F34" s="55">
        <f t="shared" si="1"/>
        <v>1</v>
      </c>
      <c r="G34" s="55">
        <f t="shared" si="2"/>
        <v>0</v>
      </c>
      <c r="H34" s="55">
        <f t="shared" si="3"/>
        <v>1</v>
      </c>
      <c r="I34" s="55">
        <f t="shared" si="4"/>
        <v>1</v>
      </c>
      <c r="J34" s="55">
        <f t="shared" si="5"/>
        <v>1</v>
      </c>
      <c r="K34" s="55">
        <f t="shared" si="6"/>
        <v>1</v>
      </c>
      <c r="L34" s="55">
        <f t="shared" si="7"/>
        <v>0.66666666666666663</v>
      </c>
      <c r="M34" s="56">
        <f t="shared" si="8"/>
        <v>0</v>
      </c>
      <c r="N34" s="48">
        <f>LOOKUP(2,1/('Feat-Func-Development'!$AF$4:$EU$4&amp;'Feat-Func-Development'!$AF$5:$EU$5='aggregated FIP Data Prog5'!$A34&amp;'aggregated FIP Data Prog5'!$N$1),'Feat-Func-Development'!$AF$81:$EU$81)</f>
        <v>0</v>
      </c>
      <c r="O34" s="48">
        <f>LOOKUP(2,1/('Feat-Func-Development'!$AF$4:$EU$4&amp;'Feat-Func-Development'!$AF$5:$EU$5='aggregated FIP Data Prog5'!$A34&amp;'aggregated FIP Data Prog5'!$N$1),'Feat-Func-Development'!$AF$82:$EU$82)</f>
        <v>0</v>
      </c>
      <c r="P34" s="48">
        <f>LOOKUP(2,1/('Feat-Func-Development'!$AF$4:$EU$4&amp;'Feat-Func-Development'!$AF$5:$EU$5='aggregated FIP Data Prog5'!$A34&amp;'aggregated FIP Data Prog5'!$N$1),'Feat-Func-Development'!$AF$83:$EU$83)</f>
        <v>0</v>
      </c>
      <c r="Q34" s="48">
        <f>LOOKUP(2,1/('Feat-Func-Development'!$AF$4:$EU$4&amp;'Feat-Func-Development'!$AF$5:$EU$5='aggregated FIP Data Prog5'!$A34&amp;'aggregated FIP Data Prog5'!$N$1),'Feat-Func-Development'!$AF$84:$EU$84)</f>
        <v>0</v>
      </c>
      <c r="R34" s="48">
        <f>LOOKUP(2,1/('Feat-Func-Development'!$AF$4:$EU$4&amp;'Feat-Func-Development'!$AF$5:$EU$5='aggregated FIP Data Prog5'!$A34&amp;'aggregated FIP Data Prog5'!$N$1),'Feat-Func-Development'!$AF$85:$EU$85)</f>
        <v>0</v>
      </c>
      <c r="S34" s="48">
        <f>LOOKUP(2,1/('Feat-Func-Development'!$AF$4:$EU$4&amp;'Feat-Func-Development'!$AF$5:$EU$5='aggregated FIP Data Prog5'!$A34&amp;'aggregated FIP Data Prog5'!$N$1),'Feat-Func-Development'!$AF$86:$EU$86)</f>
        <v>1</v>
      </c>
      <c r="T34" s="48">
        <f>LOOKUP(2,1/('Feat-Func-Development'!$AF$4:$EU$4&amp;'Feat-Func-Development'!$AF$5:$EU$5='aggregated FIP Data Prog5'!$A34&amp;'aggregated FIP Data Prog5'!$N$1),'Feat-Func-Development'!$AF$87:$EU$87)</f>
        <v>0</v>
      </c>
      <c r="U34" s="48">
        <f>LOOKUP(2,1/('Feat-Func-Development'!$AF$4:$EU$4&amp;'Feat-Func-Development'!$AF$5:$EU$5='aggregated FIP Data Prog5'!$A34&amp;'aggregated FIP Data Prog5'!$N$1),'Feat-Func-Development'!$AF$88:$EU$88)</f>
        <v>2</v>
      </c>
      <c r="V34" s="29">
        <f>LOOKUP(2,1/('Feat-Func-Development'!$AF$4:$EU$4&amp;'Feat-Func-Development'!$AF$5:$EU$5='aggregated FIP Data Prog5'!$A34&amp;'aggregated FIP Data Prog5'!$V$1),'Feat-Func-Development'!$AF$81:$EU$81)</f>
        <v>0</v>
      </c>
      <c r="W34" s="29">
        <f>LOOKUP(2,1/('Feat-Func-Development'!$AF$4:$EU$4&amp;'Feat-Func-Development'!$AF$5:$EU$5='aggregated FIP Data Prog5'!$A34&amp;'aggregated FIP Data Prog5'!$V$1),'Feat-Func-Development'!$AF$82:$EU$82)</f>
        <v>0</v>
      </c>
      <c r="X34" s="29">
        <f>LOOKUP(2,1/('Feat-Func-Development'!$AF$4:$EU$4&amp;'Feat-Func-Development'!$AF$5:$EU$5='aggregated FIP Data Prog5'!$A34&amp;'aggregated FIP Data Prog5'!$V$1),'Feat-Func-Development'!$AF$83:$EU$83)</f>
        <v>0</v>
      </c>
      <c r="Y34" s="29">
        <f>LOOKUP(2,1/('Feat-Func-Development'!$AF$4:$EU$4&amp;'Feat-Func-Development'!$AF$5:$EU$5='aggregated FIP Data Prog5'!$A34&amp;'aggregated FIP Data Prog5'!$V$1),'Feat-Func-Development'!$AF$84:$EU$84)</f>
        <v>0</v>
      </c>
      <c r="Z34" s="29">
        <f>LOOKUP(2,1/('Feat-Func-Development'!$AF$4:$EU$4&amp;'Feat-Func-Development'!$AF$5:$EU$5='aggregated FIP Data Prog5'!$A34&amp;'aggregated FIP Data Prog5'!$V$1),'Feat-Func-Development'!$AF$85:$EU$85)</f>
        <v>3</v>
      </c>
      <c r="AA34" s="29">
        <f>LOOKUP(2,1/('Feat-Func-Development'!$AF$4:$EU$4&amp;'Feat-Func-Development'!$AF$5:$EU$5='aggregated FIP Data Prog5'!$A34&amp;'aggregated FIP Data Prog5'!$V$1),'Feat-Func-Development'!$AF$86:$EU$86)</f>
        <v>0</v>
      </c>
      <c r="AB34" s="29">
        <f>LOOKUP(2,1/('Feat-Func-Development'!$AF$4:$EU$4&amp;'Feat-Func-Development'!$AF$5:$EU$5='aggregated FIP Data Prog5'!$A34&amp;'aggregated FIP Data Prog5'!$V$1),'Feat-Func-Development'!$AF$87:$EU$87)</f>
        <v>0</v>
      </c>
      <c r="AC34" s="29">
        <f>LOOKUP(2,1/('Feat-Func-Development'!$AF$4:$EU$4&amp;'Feat-Func-Development'!$AF$5:$EU$5='aggregated FIP Data Prog5'!$A34&amp;'aggregated FIP Data Prog5'!$V$1),'Feat-Func-Development'!$AF$88:$EU$88)</f>
        <v>0</v>
      </c>
    </row>
    <row r="35" spans="1:29">
      <c r="A35" s="43">
        <f t="shared" si="9"/>
        <v>943</v>
      </c>
      <c r="B35" s="53" t="str">
        <f>IF(C35="","",HLOOKUP(C35,'Configuration | Scaling'!$E$13:$Y$23,7,FALSE))</f>
        <v/>
      </c>
      <c r="C35" s="29" t="str">
        <f>IF(COUNTIF(C$4:C34,LOOKUP(A35,'Configuration | Scaling'!$E$19:$Y$19,_GPDS__List))=0,LOOKUP(A35,'Configuration | Scaling'!$E$19:$Y$19,_GPDS__List),"")</f>
        <v/>
      </c>
      <c r="D35" s="54"/>
      <c r="E35" s="45">
        <f t="shared" si="0"/>
        <v>942</v>
      </c>
      <c r="F35" s="55">
        <f t="shared" si="1"/>
        <v>1</v>
      </c>
      <c r="G35" s="55">
        <f t="shared" si="2"/>
        <v>0</v>
      </c>
      <c r="H35" s="55">
        <f t="shared" si="3"/>
        <v>1</v>
      </c>
      <c r="I35" s="55">
        <f t="shared" si="4"/>
        <v>1</v>
      </c>
      <c r="J35" s="55">
        <f t="shared" si="5"/>
        <v>1</v>
      </c>
      <c r="K35" s="55">
        <f t="shared" si="6"/>
        <v>1</v>
      </c>
      <c r="L35" s="55">
        <f t="shared" si="7"/>
        <v>0.66666666666666663</v>
      </c>
      <c r="M35" s="56">
        <f t="shared" si="8"/>
        <v>0</v>
      </c>
      <c r="N35" s="48">
        <f>LOOKUP(2,1/('Feat-Func-Development'!$AF$4:$EU$4&amp;'Feat-Func-Development'!$AF$5:$EU$5='aggregated FIP Data Prog5'!$A35&amp;'aggregated FIP Data Prog5'!$N$1),'Feat-Func-Development'!$AF$81:$EU$81)</f>
        <v>0</v>
      </c>
      <c r="O35" s="48">
        <f>LOOKUP(2,1/('Feat-Func-Development'!$AF$4:$EU$4&amp;'Feat-Func-Development'!$AF$5:$EU$5='aggregated FIP Data Prog5'!$A35&amp;'aggregated FIP Data Prog5'!$N$1),'Feat-Func-Development'!$AF$82:$EU$82)</f>
        <v>0</v>
      </c>
      <c r="P35" s="48">
        <f>LOOKUP(2,1/('Feat-Func-Development'!$AF$4:$EU$4&amp;'Feat-Func-Development'!$AF$5:$EU$5='aggregated FIP Data Prog5'!$A35&amp;'aggregated FIP Data Prog5'!$N$1),'Feat-Func-Development'!$AF$83:$EU$83)</f>
        <v>0</v>
      </c>
      <c r="Q35" s="48">
        <f>LOOKUP(2,1/('Feat-Func-Development'!$AF$4:$EU$4&amp;'Feat-Func-Development'!$AF$5:$EU$5='aggregated FIP Data Prog5'!$A35&amp;'aggregated FIP Data Prog5'!$N$1),'Feat-Func-Development'!$AF$84:$EU$84)</f>
        <v>0</v>
      </c>
      <c r="R35" s="48">
        <f>LOOKUP(2,1/('Feat-Func-Development'!$AF$4:$EU$4&amp;'Feat-Func-Development'!$AF$5:$EU$5='aggregated FIP Data Prog5'!$A35&amp;'aggregated FIP Data Prog5'!$N$1),'Feat-Func-Development'!$AF$85:$EU$85)</f>
        <v>0</v>
      </c>
      <c r="S35" s="48">
        <f>LOOKUP(2,1/('Feat-Func-Development'!$AF$4:$EU$4&amp;'Feat-Func-Development'!$AF$5:$EU$5='aggregated FIP Data Prog5'!$A35&amp;'aggregated FIP Data Prog5'!$N$1),'Feat-Func-Development'!$AF$86:$EU$86)</f>
        <v>1</v>
      </c>
      <c r="T35" s="48">
        <f>LOOKUP(2,1/('Feat-Func-Development'!$AF$4:$EU$4&amp;'Feat-Func-Development'!$AF$5:$EU$5='aggregated FIP Data Prog5'!$A35&amp;'aggregated FIP Data Prog5'!$N$1),'Feat-Func-Development'!$AF$87:$EU$87)</f>
        <v>0</v>
      </c>
      <c r="U35" s="48">
        <f>LOOKUP(2,1/('Feat-Func-Development'!$AF$4:$EU$4&amp;'Feat-Func-Development'!$AF$5:$EU$5='aggregated FIP Data Prog5'!$A35&amp;'aggregated FIP Data Prog5'!$N$1),'Feat-Func-Development'!$AF$88:$EU$88)</f>
        <v>2</v>
      </c>
      <c r="V35" s="29">
        <f>LOOKUP(2,1/('Feat-Func-Development'!$AF$4:$EU$4&amp;'Feat-Func-Development'!$AF$5:$EU$5='aggregated FIP Data Prog5'!$A35&amp;'aggregated FIP Data Prog5'!$V$1),'Feat-Func-Development'!$AF$81:$EU$81)</f>
        <v>0</v>
      </c>
      <c r="W35" s="29">
        <f>LOOKUP(2,1/('Feat-Func-Development'!$AF$4:$EU$4&amp;'Feat-Func-Development'!$AF$5:$EU$5='aggregated FIP Data Prog5'!$A35&amp;'aggregated FIP Data Prog5'!$V$1),'Feat-Func-Development'!$AF$82:$EU$82)</f>
        <v>0</v>
      </c>
      <c r="X35" s="29">
        <f>LOOKUP(2,1/('Feat-Func-Development'!$AF$4:$EU$4&amp;'Feat-Func-Development'!$AF$5:$EU$5='aggregated FIP Data Prog5'!$A35&amp;'aggregated FIP Data Prog5'!$V$1),'Feat-Func-Development'!$AF$83:$EU$83)</f>
        <v>0</v>
      </c>
      <c r="Y35" s="29">
        <f>LOOKUP(2,1/('Feat-Func-Development'!$AF$4:$EU$4&amp;'Feat-Func-Development'!$AF$5:$EU$5='aggregated FIP Data Prog5'!$A35&amp;'aggregated FIP Data Prog5'!$V$1),'Feat-Func-Development'!$AF$84:$EU$84)</f>
        <v>0</v>
      </c>
      <c r="Z35" s="29">
        <f>LOOKUP(2,1/('Feat-Func-Development'!$AF$4:$EU$4&amp;'Feat-Func-Development'!$AF$5:$EU$5='aggregated FIP Data Prog5'!$A35&amp;'aggregated FIP Data Prog5'!$V$1),'Feat-Func-Development'!$AF$85:$EU$85)</f>
        <v>3</v>
      </c>
      <c r="AA35" s="29">
        <f>LOOKUP(2,1/('Feat-Func-Development'!$AF$4:$EU$4&amp;'Feat-Func-Development'!$AF$5:$EU$5='aggregated FIP Data Prog5'!$A35&amp;'aggregated FIP Data Prog5'!$V$1),'Feat-Func-Development'!$AF$86:$EU$86)</f>
        <v>0</v>
      </c>
      <c r="AB35" s="29">
        <f>LOOKUP(2,1/('Feat-Func-Development'!$AF$4:$EU$4&amp;'Feat-Func-Development'!$AF$5:$EU$5='aggregated FIP Data Prog5'!$A35&amp;'aggregated FIP Data Prog5'!$V$1),'Feat-Func-Development'!$AF$87:$EU$87)</f>
        <v>0</v>
      </c>
      <c r="AC35" s="29">
        <f>LOOKUP(2,1/('Feat-Func-Development'!$AF$4:$EU$4&amp;'Feat-Func-Development'!$AF$5:$EU$5='aggregated FIP Data Prog5'!$A35&amp;'aggregated FIP Data Prog5'!$V$1),'Feat-Func-Development'!$AF$88:$EU$88)</f>
        <v>0</v>
      </c>
    </row>
    <row r="36" spans="1:29">
      <c r="A36" s="43">
        <f t="shared" si="9"/>
        <v>974</v>
      </c>
      <c r="B36" s="53">
        <f>IF(C36="","",HLOOKUP(C36,'Configuration | Scaling'!$E$13:$Y$23,7,FALSE))</f>
        <v>944</v>
      </c>
      <c r="C36" s="29" t="str">
        <f>IF(COUNTIF(C$4:C35,LOOKUP(A36,'Configuration | Scaling'!$E$19:$Y$19,_GPDS__List))=0,LOOKUP(A36,'Configuration | Scaling'!$E$19:$Y$19,_GPDS__List),"")</f>
        <v>MP2</v>
      </c>
      <c r="D36" s="54"/>
      <c r="E36" s="45">
        <f t="shared" si="0"/>
        <v>943</v>
      </c>
      <c r="F36" s="55">
        <f t="shared" si="1"/>
        <v>1</v>
      </c>
      <c r="G36" s="55">
        <f t="shared" si="2"/>
        <v>0</v>
      </c>
      <c r="H36" s="55">
        <f t="shared" si="3"/>
        <v>1</v>
      </c>
      <c r="I36" s="55">
        <f t="shared" si="4"/>
        <v>1</v>
      </c>
      <c r="J36" s="55">
        <f t="shared" si="5"/>
        <v>1</v>
      </c>
      <c r="K36" s="55">
        <f t="shared" si="6"/>
        <v>1</v>
      </c>
      <c r="L36" s="55">
        <f t="shared" si="7"/>
        <v>0.66666666666666663</v>
      </c>
      <c r="M36" s="56">
        <f t="shared" si="8"/>
        <v>0</v>
      </c>
      <c r="N36" s="48">
        <f>LOOKUP(2,1/('Feat-Func-Development'!$AF$4:$EU$4&amp;'Feat-Func-Development'!$AF$5:$EU$5='aggregated FIP Data Prog5'!$A36&amp;'aggregated FIP Data Prog5'!$N$1),'Feat-Func-Development'!$AF$81:$EU$81)</f>
        <v>0</v>
      </c>
      <c r="O36" s="48">
        <f>LOOKUP(2,1/('Feat-Func-Development'!$AF$4:$EU$4&amp;'Feat-Func-Development'!$AF$5:$EU$5='aggregated FIP Data Prog5'!$A36&amp;'aggregated FIP Data Prog5'!$N$1),'Feat-Func-Development'!$AF$82:$EU$82)</f>
        <v>0</v>
      </c>
      <c r="P36" s="48">
        <f>LOOKUP(2,1/('Feat-Func-Development'!$AF$4:$EU$4&amp;'Feat-Func-Development'!$AF$5:$EU$5='aggregated FIP Data Prog5'!$A36&amp;'aggregated FIP Data Prog5'!$N$1),'Feat-Func-Development'!$AF$83:$EU$83)</f>
        <v>0</v>
      </c>
      <c r="Q36" s="48">
        <f>LOOKUP(2,1/('Feat-Func-Development'!$AF$4:$EU$4&amp;'Feat-Func-Development'!$AF$5:$EU$5='aggregated FIP Data Prog5'!$A36&amp;'aggregated FIP Data Prog5'!$N$1),'Feat-Func-Development'!$AF$84:$EU$84)</f>
        <v>0</v>
      </c>
      <c r="R36" s="48">
        <f>LOOKUP(2,1/('Feat-Func-Development'!$AF$4:$EU$4&amp;'Feat-Func-Development'!$AF$5:$EU$5='aggregated FIP Data Prog5'!$A36&amp;'aggregated FIP Data Prog5'!$N$1),'Feat-Func-Development'!$AF$85:$EU$85)</f>
        <v>0</v>
      </c>
      <c r="S36" s="48">
        <f>LOOKUP(2,1/('Feat-Func-Development'!$AF$4:$EU$4&amp;'Feat-Func-Development'!$AF$5:$EU$5='aggregated FIP Data Prog5'!$A36&amp;'aggregated FIP Data Prog5'!$N$1),'Feat-Func-Development'!$AF$86:$EU$86)</f>
        <v>1</v>
      </c>
      <c r="T36" s="48">
        <f>LOOKUP(2,1/('Feat-Func-Development'!$AF$4:$EU$4&amp;'Feat-Func-Development'!$AF$5:$EU$5='aggregated FIP Data Prog5'!$A36&amp;'aggregated FIP Data Prog5'!$N$1),'Feat-Func-Development'!$AF$87:$EU$87)</f>
        <v>0</v>
      </c>
      <c r="U36" s="48">
        <f>LOOKUP(2,1/('Feat-Func-Development'!$AF$4:$EU$4&amp;'Feat-Func-Development'!$AF$5:$EU$5='aggregated FIP Data Prog5'!$A36&amp;'aggregated FIP Data Prog5'!$N$1),'Feat-Func-Development'!$AF$88:$EU$88)</f>
        <v>2</v>
      </c>
      <c r="V36" s="29">
        <f>LOOKUP(2,1/('Feat-Func-Development'!$AF$4:$EU$4&amp;'Feat-Func-Development'!$AF$5:$EU$5='aggregated FIP Data Prog5'!$A36&amp;'aggregated FIP Data Prog5'!$V$1),'Feat-Func-Development'!$AF$81:$EU$81)</f>
        <v>0</v>
      </c>
      <c r="W36" s="29">
        <f>LOOKUP(2,1/('Feat-Func-Development'!$AF$4:$EU$4&amp;'Feat-Func-Development'!$AF$5:$EU$5='aggregated FIP Data Prog5'!$A36&amp;'aggregated FIP Data Prog5'!$V$1),'Feat-Func-Development'!$AF$82:$EU$82)</f>
        <v>0</v>
      </c>
      <c r="X36" s="29">
        <f>LOOKUP(2,1/('Feat-Func-Development'!$AF$4:$EU$4&amp;'Feat-Func-Development'!$AF$5:$EU$5='aggregated FIP Data Prog5'!$A36&amp;'aggregated FIP Data Prog5'!$V$1),'Feat-Func-Development'!$AF$83:$EU$83)</f>
        <v>0</v>
      </c>
      <c r="Y36" s="29">
        <f>LOOKUP(2,1/('Feat-Func-Development'!$AF$4:$EU$4&amp;'Feat-Func-Development'!$AF$5:$EU$5='aggregated FIP Data Prog5'!$A36&amp;'aggregated FIP Data Prog5'!$V$1),'Feat-Func-Development'!$AF$84:$EU$84)</f>
        <v>0</v>
      </c>
      <c r="Z36" s="29">
        <f>LOOKUP(2,1/('Feat-Func-Development'!$AF$4:$EU$4&amp;'Feat-Func-Development'!$AF$5:$EU$5='aggregated FIP Data Prog5'!$A36&amp;'aggregated FIP Data Prog5'!$V$1),'Feat-Func-Development'!$AF$85:$EU$85)</f>
        <v>3</v>
      </c>
      <c r="AA36" s="29">
        <f>LOOKUP(2,1/('Feat-Func-Development'!$AF$4:$EU$4&amp;'Feat-Func-Development'!$AF$5:$EU$5='aggregated FIP Data Prog5'!$A36&amp;'aggregated FIP Data Prog5'!$V$1),'Feat-Func-Development'!$AF$86:$EU$86)</f>
        <v>0</v>
      </c>
      <c r="AB36" s="29">
        <f>LOOKUP(2,1/('Feat-Func-Development'!$AF$4:$EU$4&amp;'Feat-Func-Development'!$AF$5:$EU$5='aggregated FIP Data Prog5'!$A36&amp;'aggregated FIP Data Prog5'!$V$1),'Feat-Func-Development'!$AF$87:$EU$87)</f>
        <v>0</v>
      </c>
      <c r="AC36" s="29">
        <f>LOOKUP(2,1/('Feat-Func-Development'!$AF$4:$EU$4&amp;'Feat-Func-Development'!$AF$5:$EU$5='aggregated FIP Data Prog5'!$A36&amp;'aggregated FIP Data Prog5'!$V$1),'Feat-Func-Development'!$AF$88:$EU$88)</f>
        <v>0</v>
      </c>
    </row>
    <row r="37" spans="1:29">
      <c r="A37" s="43">
        <f t="shared" si="9"/>
        <v>1004</v>
      </c>
      <c r="B37" s="53" t="str">
        <f>IF(C37="","",HLOOKUP(C37,'Configuration | Scaling'!$E$13:$Y$23,7,FALSE))</f>
        <v/>
      </c>
      <c r="C37" s="29" t="str">
        <f>IF(COUNTIF(C$4:C36,LOOKUP(A37,'Configuration | Scaling'!$E$19:$Y$19,_GPDS__List))=0,LOOKUP(A37,'Configuration | Scaling'!$E$19:$Y$19,_GPDS__List),"")</f>
        <v/>
      </c>
      <c r="D37" s="54"/>
      <c r="E37" s="45">
        <f t="shared" si="0"/>
        <v>1003</v>
      </c>
      <c r="F37" s="55">
        <f t="shared" si="1"/>
        <v>1</v>
      </c>
      <c r="G37" s="55">
        <f t="shared" si="2"/>
        <v>0</v>
      </c>
      <c r="H37" s="55">
        <f t="shared" si="3"/>
        <v>1</v>
      </c>
      <c r="I37" s="55">
        <f t="shared" si="4"/>
        <v>1</v>
      </c>
      <c r="J37" s="55">
        <f t="shared" si="5"/>
        <v>1</v>
      </c>
      <c r="K37" s="55">
        <f t="shared" si="6"/>
        <v>1</v>
      </c>
      <c r="L37" s="55">
        <f t="shared" si="7"/>
        <v>0.66666666666666663</v>
      </c>
      <c r="M37" s="56">
        <f t="shared" si="8"/>
        <v>0</v>
      </c>
      <c r="N37" s="48">
        <f>LOOKUP(2,1/('Feat-Func-Development'!$AF$4:$EU$4&amp;'Feat-Func-Development'!$AF$5:$EU$5='aggregated FIP Data Prog5'!$A37&amp;'aggregated FIP Data Prog5'!$N$1),'Feat-Func-Development'!$AF$81:$EU$81)</f>
        <v>0</v>
      </c>
      <c r="O37" s="48">
        <f>LOOKUP(2,1/('Feat-Func-Development'!$AF$4:$EU$4&amp;'Feat-Func-Development'!$AF$5:$EU$5='aggregated FIP Data Prog5'!$A37&amp;'aggregated FIP Data Prog5'!$N$1),'Feat-Func-Development'!$AF$82:$EU$82)</f>
        <v>0</v>
      </c>
      <c r="P37" s="48">
        <f>LOOKUP(2,1/('Feat-Func-Development'!$AF$4:$EU$4&amp;'Feat-Func-Development'!$AF$5:$EU$5='aggregated FIP Data Prog5'!$A37&amp;'aggregated FIP Data Prog5'!$N$1),'Feat-Func-Development'!$AF$83:$EU$83)</f>
        <v>0</v>
      </c>
      <c r="Q37" s="48">
        <f>LOOKUP(2,1/('Feat-Func-Development'!$AF$4:$EU$4&amp;'Feat-Func-Development'!$AF$5:$EU$5='aggregated FIP Data Prog5'!$A37&amp;'aggregated FIP Data Prog5'!$N$1),'Feat-Func-Development'!$AF$84:$EU$84)</f>
        <v>0</v>
      </c>
      <c r="R37" s="48">
        <f>LOOKUP(2,1/('Feat-Func-Development'!$AF$4:$EU$4&amp;'Feat-Func-Development'!$AF$5:$EU$5='aggregated FIP Data Prog5'!$A37&amp;'aggregated FIP Data Prog5'!$N$1),'Feat-Func-Development'!$AF$85:$EU$85)</f>
        <v>0</v>
      </c>
      <c r="S37" s="48">
        <f>LOOKUP(2,1/('Feat-Func-Development'!$AF$4:$EU$4&amp;'Feat-Func-Development'!$AF$5:$EU$5='aggregated FIP Data Prog5'!$A37&amp;'aggregated FIP Data Prog5'!$N$1),'Feat-Func-Development'!$AF$86:$EU$86)</f>
        <v>1</v>
      </c>
      <c r="T37" s="48">
        <f>LOOKUP(2,1/('Feat-Func-Development'!$AF$4:$EU$4&amp;'Feat-Func-Development'!$AF$5:$EU$5='aggregated FIP Data Prog5'!$A37&amp;'aggregated FIP Data Prog5'!$N$1),'Feat-Func-Development'!$AF$87:$EU$87)</f>
        <v>0</v>
      </c>
      <c r="U37" s="48">
        <f>LOOKUP(2,1/('Feat-Func-Development'!$AF$4:$EU$4&amp;'Feat-Func-Development'!$AF$5:$EU$5='aggregated FIP Data Prog5'!$A37&amp;'aggregated FIP Data Prog5'!$N$1),'Feat-Func-Development'!$AF$88:$EU$88)</f>
        <v>2</v>
      </c>
      <c r="V37" s="29">
        <f>LOOKUP(2,1/('Feat-Func-Development'!$AF$4:$EU$4&amp;'Feat-Func-Development'!$AF$5:$EU$5='aggregated FIP Data Prog5'!$A37&amp;'aggregated FIP Data Prog5'!$V$1),'Feat-Func-Development'!$AF$81:$EU$81)</f>
        <v>0</v>
      </c>
      <c r="W37" s="29">
        <f>LOOKUP(2,1/('Feat-Func-Development'!$AF$4:$EU$4&amp;'Feat-Func-Development'!$AF$5:$EU$5='aggregated FIP Data Prog5'!$A37&amp;'aggregated FIP Data Prog5'!$V$1),'Feat-Func-Development'!$AF$82:$EU$82)</f>
        <v>0</v>
      </c>
      <c r="X37" s="29">
        <f>LOOKUP(2,1/('Feat-Func-Development'!$AF$4:$EU$4&amp;'Feat-Func-Development'!$AF$5:$EU$5='aggregated FIP Data Prog5'!$A37&amp;'aggregated FIP Data Prog5'!$V$1),'Feat-Func-Development'!$AF$83:$EU$83)</f>
        <v>0</v>
      </c>
      <c r="Y37" s="29">
        <f>LOOKUP(2,1/('Feat-Func-Development'!$AF$4:$EU$4&amp;'Feat-Func-Development'!$AF$5:$EU$5='aggregated FIP Data Prog5'!$A37&amp;'aggregated FIP Data Prog5'!$V$1),'Feat-Func-Development'!$AF$84:$EU$84)</f>
        <v>0</v>
      </c>
      <c r="Z37" s="29">
        <f>LOOKUP(2,1/('Feat-Func-Development'!$AF$4:$EU$4&amp;'Feat-Func-Development'!$AF$5:$EU$5='aggregated FIP Data Prog5'!$A37&amp;'aggregated FIP Data Prog5'!$V$1),'Feat-Func-Development'!$AF$85:$EU$85)</f>
        <v>3</v>
      </c>
      <c r="AA37" s="29">
        <f>LOOKUP(2,1/('Feat-Func-Development'!$AF$4:$EU$4&amp;'Feat-Func-Development'!$AF$5:$EU$5='aggregated FIP Data Prog5'!$A37&amp;'aggregated FIP Data Prog5'!$V$1),'Feat-Func-Development'!$AF$86:$EU$86)</f>
        <v>0</v>
      </c>
      <c r="AB37" s="29">
        <f>LOOKUP(2,1/('Feat-Func-Development'!$AF$4:$EU$4&amp;'Feat-Func-Development'!$AF$5:$EU$5='aggregated FIP Data Prog5'!$A37&amp;'aggregated FIP Data Prog5'!$V$1),'Feat-Func-Development'!$AF$87:$EU$87)</f>
        <v>0</v>
      </c>
      <c r="AC37" s="29">
        <f>LOOKUP(2,1/('Feat-Func-Development'!$AF$4:$EU$4&amp;'Feat-Func-Development'!$AF$5:$EU$5='aggregated FIP Data Prog5'!$A37&amp;'aggregated FIP Data Prog5'!$V$1),'Feat-Func-Development'!$AF$88:$EU$88)</f>
        <v>0</v>
      </c>
    </row>
    <row r="38" spans="1:29">
      <c r="A38" s="43">
        <f t="shared" si="9"/>
        <v>1035</v>
      </c>
      <c r="B38" s="53" t="str">
        <f>IF(C38="","",HLOOKUP(C38,'Configuration | Scaling'!$E$13:$Y$23,7,FALSE))</f>
        <v/>
      </c>
      <c r="C38" s="29" t="str">
        <f>IF(COUNTIF(C$4:C37,LOOKUP(A38,'Configuration | Scaling'!$E$19:$Y$19,_GPDS__List))=0,LOOKUP(A38,'Configuration | Scaling'!$E$19:$Y$19,_GPDS__List),"")</f>
        <v/>
      </c>
      <c r="D38" s="54"/>
      <c r="E38" s="45">
        <f t="shared" si="0"/>
        <v>1034</v>
      </c>
      <c r="F38" s="55">
        <f t="shared" si="1"/>
        <v>1</v>
      </c>
      <c r="G38" s="55">
        <f t="shared" si="2"/>
        <v>0</v>
      </c>
      <c r="H38" s="55">
        <f t="shared" si="3"/>
        <v>1</v>
      </c>
      <c r="I38" s="55">
        <f t="shared" si="4"/>
        <v>1</v>
      </c>
      <c r="J38" s="55">
        <f t="shared" si="5"/>
        <v>1</v>
      </c>
      <c r="K38" s="55">
        <f t="shared" si="6"/>
        <v>1</v>
      </c>
      <c r="L38" s="55">
        <f t="shared" si="7"/>
        <v>0.66666666666666663</v>
      </c>
      <c r="M38" s="56">
        <f t="shared" si="8"/>
        <v>0</v>
      </c>
      <c r="N38" s="48">
        <f>LOOKUP(2,1/('Feat-Func-Development'!$AF$4:$EU$4&amp;'Feat-Func-Development'!$AF$5:$EU$5='aggregated FIP Data Prog5'!$A38&amp;'aggregated FIP Data Prog5'!$N$1),'Feat-Func-Development'!$AF$81:$EU$81)</f>
        <v>0</v>
      </c>
      <c r="O38" s="48">
        <f>LOOKUP(2,1/('Feat-Func-Development'!$AF$4:$EU$4&amp;'Feat-Func-Development'!$AF$5:$EU$5='aggregated FIP Data Prog5'!$A38&amp;'aggregated FIP Data Prog5'!$N$1),'Feat-Func-Development'!$AF$82:$EU$82)</f>
        <v>0</v>
      </c>
      <c r="P38" s="48">
        <f>LOOKUP(2,1/('Feat-Func-Development'!$AF$4:$EU$4&amp;'Feat-Func-Development'!$AF$5:$EU$5='aggregated FIP Data Prog5'!$A38&amp;'aggregated FIP Data Prog5'!$N$1),'Feat-Func-Development'!$AF$83:$EU$83)</f>
        <v>0</v>
      </c>
      <c r="Q38" s="48">
        <f>LOOKUP(2,1/('Feat-Func-Development'!$AF$4:$EU$4&amp;'Feat-Func-Development'!$AF$5:$EU$5='aggregated FIP Data Prog5'!$A38&amp;'aggregated FIP Data Prog5'!$N$1),'Feat-Func-Development'!$AF$84:$EU$84)</f>
        <v>0</v>
      </c>
      <c r="R38" s="48">
        <f>LOOKUP(2,1/('Feat-Func-Development'!$AF$4:$EU$4&amp;'Feat-Func-Development'!$AF$5:$EU$5='aggregated FIP Data Prog5'!$A38&amp;'aggregated FIP Data Prog5'!$N$1),'Feat-Func-Development'!$AF$85:$EU$85)</f>
        <v>0</v>
      </c>
      <c r="S38" s="48">
        <f>LOOKUP(2,1/('Feat-Func-Development'!$AF$4:$EU$4&amp;'Feat-Func-Development'!$AF$5:$EU$5='aggregated FIP Data Prog5'!$A38&amp;'aggregated FIP Data Prog5'!$N$1),'Feat-Func-Development'!$AF$86:$EU$86)</f>
        <v>1</v>
      </c>
      <c r="T38" s="48">
        <f>LOOKUP(2,1/('Feat-Func-Development'!$AF$4:$EU$4&amp;'Feat-Func-Development'!$AF$5:$EU$5='aggregated FIP Data Prog5'!$A38&amp;'aggregated FIP Data Prog5'!$N$1),'Feat-Func-Development'!$AF$87:$EU$87)</f>
        <v>0</v>
      </c>
      <c r="U38" s="48">
        <f>LOOKUP(2,1/('Feat-Func-Development'!$AF$4:$EU$4&amp;'Feat-Func-Development'!$AF$5:$EU$5='aggregated FIP Data Prog5'!$A38&amp;'aggregated FIP Data Prog5'!$N$1),'Feat-Func-Development'!$AF$88:$EU$88)</f>
        <v>2</v>
      </c>
      <c r="V38" s="29">
        <f>LOOKUP(2,1/('Feat-Func-Development'!$AF$4:$EU$4&amp;'Feat-Func-Development'!$AF$5:$EU$5='aggregated FIP Data Prog5'!$A38&amp;'aggregated FIP Data Prog5'!$V$1),'Feat-Func-Development'!$AF$81:$EU$81)</f>
        <v>0</v>
      </c>
      <c r="W38" s="29">
        <f>LOOKUP(2,1/('Feat-Func-Development'!$AF$4:$EU$4&amp;'Feat-Func-Development'!$AF$5:$EU$5='aggregated FIP Data Prog5'!$A38&amp;'aggregated FIP Data Prog5'!$V$1),'Feat-Func-Development'!$AF$82:$EU$82)</f>
        <v>0</v>
      </c>
      <c r="X38" s="29">
        <f>LOOKUP(2,1/('Feat-Func-Development'!$AF$4:$EU$4&amp;'Feat-Func-Development'!$AF$5:$EU$5='aggregated FIP Data Prog5'!$A38&amp;'aggregated FIP Data Prog5'!$V$1),'Feat-Func-Development'!$AF$83:$EU$83)</f>
        <v>0</v>
      </c>
      <c r="Y38" s="29">
        <f>LOOKUP(2,1/('Feat-Func-Development'!$AF$4:$EU$4&amp;'Feat-Func-Development'!$AF$5:$EU$5='aggregated FIP Data Prog5'!$A38&amp;'aggregated FIP Data Prog5'!$V$1),'Feat-Func-Development'!$AF$84:$EU$84)</f>
        <v>0</v>
      </c>
      <c r="Z38" s="29">
        <f>LOOKUP(2,1/('Feat-Func-Development'!$AF$4:$EU$4&amp;'Feat-Func-Development'!$AF$5:$EU$5='aggregated FIP Data Prog5'!$A38&amp;'aggregated FIP Data Prog5'!$V$1),'Feat-Func-Development'!$AF$85:$EU$85)</f>
        <v>3</v>
      </c>
      <c r="AA38" s="29">
        <f>LOOKUP(2,1/('Feat-Func-Development'!$AF$4:$EU$4&amp;'Feat-Func-Development'!$AF$5:$EU$5='aggregated FIP Data Prog5'!$A38&amp;'aggregated FIP Data Prog5'!$V$1),'Feat-Func-Development'!$AF$86:$EU$86)</f>
        <v>0</v>
      </c>
      <c r="AB38" s="29">
        <f>LOOKUP(2,1/('Feat-Func-Development'!$AF$4:$EU$4&amp;'Feat-Func-Development'!$AF$5:$EU$5='aggregated FIP Data Prog5'!$A38&amp;'aggregated FIP Data Prog5'!$V$1),'Feat-Func-Development'!$AF$87:$EU$87)</f>
        <v>0</v>
      </c>
      <c r="AC38" s="29">
        <f>LOOKUP(2,1/('Feat-Func-Development'!$AF$4:$EU$4&amp;'Feat-Func-Development'!$AF$5:$EU$5='aggregated FIP Data Prog5'!$A38&amp;'aggregated FIP Data Prog5'!$V$1),'Feat-Func-Development'!$AF$88:$EU$88)</f>
        <v>0</v>
      </c>
    </row>
    <row r="39" spans="1:29">
      <c r="A39" s="43">
        <f t="shared" si="9"/>
        <v>1065</v>
      </c>
      <c r="B39" s="53" t="str">
        <f>IF(C39="","",HLOOKUP(C39,'Configuration | Scaling'!$E$13:$Y$23,7,FALSE))</f>
        <v/>
      </c>
      <c r="C39" s="29" t="str">
        <f>IF(COUNTIF(C$4:C38,LOOKUP(A39,'Configuration | Scaling'!$E$19:$Y$19,_GPDS__List))=0,LOOKUP(A39,'Configuration | Scaling'!$E$19:$Y$19,_GPDS__List),"")</f>
        <v/>
      </c>
      <c r="D39" s="54"/>
      <c r="E39" s="45">
        <f t="shared" si="0"/>
        <v>1064</v>
      </c>
      <c r="F39" s="55">
        <f t="shared" si="1"/>
        <v>1</v>
      </c>
      <c r="G39" s="55">
        <f t="shared" si="2"/>
        <v>0</v>
      </c>
      <c r="H39" s="55">
        <f t="shared" si="3"/>
        <v>1</v>
      </c>
      <c r="I39" s="55">
        <f t="shared" si="4"/>
        <v>1</v>
      </c>
      <c r="J39" s="55">
        <f t="shared" si="5"/>
        <v>1</v>
      </c>
      <c r="K39" s="55">
        <f t="shared" si="6"/>
        <v>1</v>
      </c>
      <c r="L39" s="55">
        <f t="shared" si="7"/>
        <v>0.66666666666666663</v>
      </c>
      <c r="M39" s="56">
        <f t="shared" si="8"/>
        <v>0</v>
      </c>
      <c r="N39" s="48">
        <f>LOOKUP(2,1/('Feat-Func-Development'!$AF$4:$EU$4&amp;'Feat-Func-Development'!$AF$5:$EU$5='aggregated FIP Data Prog5'!$A39&amp;'aggregated FIP Data Prog5'!$N$1),'Feat-Func-Development'!$AF$81:$EU$81)</f>
        <v>0</v>
      </c>
      <c r="O39" s="48">
        <f>LOOKUP(2,1/('Feat-Func-Development'!$AF$4:$EU$4&amp;'Feat-Func-Development'!$AF$5:$EU$5='aggregated FIP Data Prog5'!$A39&amp;'aggregated FIP Data Prog5'!$N$1),'Feat-Func-Development'!$AF$82:$EU$82)</f>
        <v>0</v>
      </c>
      <c r="P39" s="48">
        <f>LOOKUP(2,1/('Feat-Func-Development'!$AF$4:$EU$4&amp;'Feat-Func-Development'!$AF$5:$EU$5='aggregated FIP Data Prog5'!$A39&amp;'aggregated FIP Data Prog5'!$N$1),'Feat-Func-Development'!$AF$83:$EU$83)</f>
        <v>0</v>
      </c>
      <c r="Q39" s="48">
        <f>LOOKUP(2,1/('Feat-Func-Development'!$AF$4:$EU$4&amp;'Feat-Func-Development'!$AF$5:$EU$5='aggregated FIP Data Prog5'!$A39&amp;'aggregated FIP Data Prog5'!$N$1),'Feat-Func-Development'!$AF$84:$EU$84)</f>
        <v>0</v>
      </c>
      <c r="R39" s="48">
        <f>LOOKUP(2,1/('Feat-Func-Development'!$AF$4:$EU$4&amp;'Feat-Func-Development'!$AF$5:$EU$5='aggregated FIP Data Prog5'!$A39&amp;'aggregated FIP Data Prog5'!$N$1),'Feat-Func-Development'!$AF$85:$EU$85)</f>
        <v>0</v>
      </c>
      <c r="S39" s="48">
        <f>LOOKUP(2,1/('Feat-Func-Development'!$AF$4:$EU$4&amp;'Feat-Func-Development'!$AF$5:$EU$5='aggregated FIP Data Prog5'!$A39&amp;'aggregated FIP Data Prog5'!$N$1),'Feat-Func-Development'!$AF$86:$EU$86)</f>
        <v>1</v>
      </c>
      <c r="T39" s="48">
        <f>LOOKUP(2,1/('Feat-Func-Development'!$AF$4:$EU$4&amp;'Feat-Func-Development'!$AF$5:$EU$5='aggregated FIP Data Prog5'!$A39&amp;'aggregated FIP Data Prog5'!$N$1),'Feat-Func-Development'!$AF$87:$EU$87)</f>
        <v>0</v>
      </c>
      <c r="U39" s="48">
        <f>LOOKUP(2,1/('Feat-Func-Development'!$AF$4:$EU$4&amp;'Feat-Func-Development'!$AF$5:$EU$5='aggregated FIP Data Prog5'!$A39&amp;'aggregated FIP Data Prog5'!$N$1),'Feat-Func-Development'!$AF$88:$EU$88)</f>
        <v>2</v>
      </c>
      <c r="V39" s="29">
        <f>LOOKUP(2,1/('Feat-Func-Development'!$AF$4:$EU$4&amp;'Feat-Func-Development'!$AF$5:$EU$5='aggregated FIP Data Prog5'!$A39&amp;'aggregated FIP Data Prog5'!$V$1),'Feat-Func-Development'!$AF$81:$EU$81)</f>
        <v>0</v>
      </c>
      <c r="W39" s="29">
        <f>LOOKUP(2,1/('Feat-Func-Development'!$AF$4:$EU$4&amp;'Feat-Func-Development'!$AF$5:$EU$5='aggregated FIP Data Prog5'!$A39&amp;'aggregated FIP Data Prog5'!$V$1),'Feat-Func-Development'!$AF$82:$EU$82)</f>
        <v>0</v>
      </c>
      <c r="X39" s="29">
        <f>LOOKUP(2,1/('Feat-Func-Development'!$AF$4:$EU$4&amp;'Feat-Func-Development'!$AF$5:$EU$5='aggregated FIP Data Prog5'!$A39&amp;'aggregated FIP Data Prog5'!$V$1),'Feat-Func-Development'!$AF$83:$EU$83)</f>
        <v>0</v>
      </c>
      <c r="Y39" s="29">
        <f>LOOKUP(2,1/('Feat-Func-Development'!$AF$4:$EU$4&amp;'Feat-Func-Development'!$AF$5:$EU$5='aggregated FIP Data Prog5'!$A39&amp;'aggregated FIP Data Prog5'!$V$1),'Feat-Func-Development'!$AF$84:$EU$84)</f>
        <v>0</v>
      </c>
      <c r="Z39" s="29">
        <f>LOOKUP(2,1/('Feat-Func-Development'!$AF$4:$EU$4&amp;'Feat-Func-Development'!$AF$5:$EU$5='aggregated FIP Data Prog5'!$A39&amp;'aggregated FIP Data Prog5'!$V$1),'Feat-Func-Development'!$AF$85:$EU$85)</f>
        <v>3</v>
      </c>
      <c r="AA39" s="29">
        <f>LOOKUP(2,1/('Feat-Func-Development'!$AF$4:$EU$4&amp;'Feat-Func-Development'!$AF$5:$EU$5='aggregated FIP Data Prog5'!$A39&amp;'aggregated FIP Data Prog5'!$V$1),'Feat-Func-Development'!$AF$86:$EU$86)</f>
        <v>0</v>
      </c>
      <c r="AB39" s="29">
        <f>LOOKUP(2,1/('Feat-Func-Development'!$AF$4:$EU$4&amp;'Feat-Func-Development'!$AF$5:$EU$5='aggregated FIP Data Prog5'!$A39&amp;'aggregated FIP Data Prog5'!$V$1),'Feat-Func-Development'!$AF$87:$EU$87)</f>
        <v>0</v>
      </c>
      <c r="AC39" s="29">
        <f>LOOKUP(2,1/('Feat-Func-Development'!$AF$4:$EU$4&amp;'Feat-Func-Development'!$AF$5:$EU$5='aggregated FIP Data Prog5'!$A39&amp;'aggregated FIP Data Prog5'!$V$1),'Feat-Func-Development'!$AF$88:$EU$88)</f>
        <v>0</v>
      </c>
    </row>
    <row r="40" spans="1:29">
      <c r="A40" s="43">
        <f t="shared" si="9"/>
        <v>1096</v>
      </c>
      <c r="B40" s="53" t="str">
        <f>IF(C40="","",HLOOKUP(C40,'Configuration | Scaling'!$E$13:$Y$23,7,FALSE))</f>
        <v/>
      </c>
      <c r="C40" s="29" t="str">
        <f>IF(COUNTIF(C$4:C39,LOOKUP(A40,'Configuration | Scaling'!$E$19:$Y$19,_GPDS__List))=0,LOOKUP(A40,'Configuration | Scaling'!$E$19:$Y$19,_GPDS__List),"")</f>
        <v/>
      </c>
      <c r="D40" s="54"/>
      <c r="E40" s="45">
        <f t="shared" si="0"/>
        <v>1095</v>
      </c>
      <c r="F40" s="55">
        <f t="shared" si="1"/>
        <v>1</v>
      </c>
      <c r="G40" s="55">
        <f t="shared" si="2"/>
        <v>0</v>
      </c>
      <c r="H40" s="55">
        <f t="shared" si="3"/>
        <v>1</v>
      </c>
      <c r="I40" s="55">
        <f t="shared" si="4"/>
        <v>1</v>
      </c>
      <c r="J40" s="55">
        <f t="shared" si="5"/>
        <v>1</v>
      </c>
      <c r="K40" s="55">
        <f t="shared" si="6"/>
        <v>1</v>
      </c>
      <c r="L40" s="55">
        <f t="shared" si="7"/>
        <v>0.66666666666666663</v>
      </c>
      <c r="M40" s="56">
        <f t="shared" si="8"/>
        <v>0</v>
      </c>
      <c r="N40" s="48">
        <f>LOOKUP(2,1/('Feat-Func-Development'!$AF$4:$EU$4&amp;'Feat-Func-Development'!$AF$5:$EU$5='aggregated FIP Data Prog5'!$A40&amp;'aggregated FIP Data Prog5'!$N$1),'Feat-Func-Development'!$AF$81:$EU$81)</f>
        <v>0</v>
      </c>
      <c r="O40" s="48">
        <f>LOOKUP(2,1/('Feat-Func-Development'!$AF$4:$EU$4&amp;'Feat-Func-Development'!$AF$5:$EU$5='aggregated FIP Data Prog5'!$A40&amp;'aggregated FIP Data Prog5'!$N$1),'Feat-Func-Development'!$AF$82:$EU$82)</f>
        <v>0</v>
      </c>
      <c r="P40" s="48">
        <f>LOOKUP(2,1/('Feat-Func-Development'!$AF$4:$EU$4&amp;'Feat-Func-Development'!$AF$5:$EU$5='aggregated FIP Data Prog5'!$A40&amp;'aggregated FIP Data Prog5'!$N$1),'Feat-Func-Development'!$AF$83:$EU$83)</f>
        <v>0</v>
      </c>
      <c r="Q40" s="48">
        <f>LOOKUP(2,1/('Feat-Func-Development'!$AF$4:$EU$4&amp;'Feat-Func-Development'!$AF$5:$EU$5='aggregated FIP Data Prog5'!$A40&amp;'aggregated FIP Data Prog5'!$N$1),'Feat-Func-Development'!$AF$84:$EU$84)</f>
        <v>0</v>
      </c>
      <c r="R40" s="48">
        <f>LOOKUP(2,1/('Feat-Func-Development'!$AF$4:$EU$4&amp;'Feat-Func-Development'!$AF$5:$EU$5='aggregated FIP Data Prog5'!$A40&amp;'aggregated FIP Data Prog5'!$N$1),'Feat-Func-Development'!$AF$85:$EU$85)</f>
        <v>0</v>
      </c>
      <c r="S40" s="48">
        <f>LOOKUP(2,1/('Feat-Func-Development'!$AF$4:$EU$4&amp;'Feat-Func-Development'!$AF$5:$EU$5='aggregated FIP Data Prog5'!$A40&amp;'aggregated FIP Data Prog5'!$N$1),'Feat-Func-Development'!$AF$86:$EU$86)</f>
        <v>1</v>
      </c>
      <c r="T40" s="48">
        <f>LOOKUP(2,1/('Feat-Func-Development'!$AF$4:$EU$4&amp;'Feat-Func-Development'!$AF$5:$EU$5='aggregated FIP Data Prog5'!$A40&amp;'aggregated FIP Data Prog5'!$N$1),'Feat-Func-Development'!$AF$87:$EU$87)</f>
        <v>0</v>
      </c>
      <c r="U40" s="48">
        <f>LOOKUP(2,1/('Feat-Func-Development'!$AF$4:$EU$4&amp;'Feat-Func-Development'!$AF$5:$EU$5='aggregated FIP Data Prog5'!$A40&amp;'aggregated FIP Data Prog5'!$N$1),'Feat-Func-Development'!$AF$88:$EU$88)</f>
        <v>2</v>
      </c>
      <c r="V40" s="29">
        <f>LOOKUP(2,1/('Feat-Func-Development'!$AF$4:$EU$4&amp;'Feat-Func-Development'!$AF$5:$EU$5='aggregated FIP Data Prog5'!$A40&amp;'aggregated FIP Data Prog5'!$V$1),'Feat-Func-Development'!$AF$81:$EU$81)</f>
        <v>0</v>
      </c>
      <c r="W40" s="29">
        <f>LOOKUP(2,1/('Feat-Func-Development'!$AF$4:$EU$4&amp;'Feat-Func-Development'!$AF$5:$EU$5='aggregated FIP Data Prog5'!$A40&amp;'aggregated FIP Data Prog5'!$V$1),'Feat-Func-Development'!$AF$82:$EU$82)</f>
        <v>0</v>
      </c>
      <c r="X40" s="29">
        <f>LOOKUP(2,1/('Feat-Func-Development'!$AF$4:$EU$4&amp;'Feat-Func-Development'!$AF$5:$EU$5='aggregated FIP Data Prog5'!$A40&amp;'aggregated FIP Data Prog5'!$V$1),'Feat-Func-Development'!$AF$83:$EU$83)</f>
        <v>0</v>
      </c>
      <c r="Y40" s="29">
        <f>LOOKUP(2,1/('Feat-Func-Development'!$AF$4:$EU$4&amp;'Feat-Func-Development'!$AF$5:$EU$5='aggregated FIP Data Prog5'!$A40&amp;'aggregated FIP Data Prog5'!$V$1),'Feat-Func-Development'!$AF$84:$EU$84)</f>
        <v>0</v>
      </c>
      <c r="Z40" s="29">
        <f>LOOKUP(2,1/('Feat-Func-Development'!$AF$4:$EU$4&amp;'Feat-Func-Development'!$AF$5:$EU$5='aggregated FIP Data Prog5'!$A40&amp;'aggregated FIP Data Prog5'!$V$1),'Feat-Func-Development'!$AF$85:$EU$85)</f>
        <v>3</v>
      </c>
      <c r="AA40" s="29">
        <f>LOOKUP(2,1/('Feat-Func-Development'!$AF$4:$EU$4&amp;'Feat-Func-Development'!$AF$5:$EU$5='aggregated FIP Data Prog5'!$A40&amp;'aggregated FIP Data Prog5'!$V$1),'Feat-Func-Development'!$AF$86:$EU$86)</f>
        <v>0</v>
      </c>
      <c r="AB40" s="29">
        <f>LOOKUP(2,1/('Feat-Func-Development'!$AF$4:$EU$4&amp;'Feat-Func-Development'!$AF$5:$EU$5='aggregated FIP Data Prog5'!$A40&amp;'aggregated FIP Data Prog5'!$V$1),'Feat-Func-Development'!$AF$87:$EU$87)</f>
        <v>0</v>
      </c>
      <c r="AC40" s="29">
        <f>LOOKUP(2,1/('Feat-Func-Development'!$AF$4:$EU$4&amp;'Feat-Func-Development'!$AF$5:$EU$5='aggregated FIP Data Prog5'!$A40&amp;'aggregated FIP Data Prog5'!$V$1),'Feat-Func-Development'!$AF$88:$EU$88)</f>
        <v>0</v>
      </c>
    </row>
    <row r="41" spans="1:29">
      <c r="A41" s="43">
        <f t="shared" si="9"/>
        <v>1127</v>
      </c>
      <c r="B41" s="53" t="str">
        <f>IF(C41="","",HLOOKUP(C41,'Configuration | Scaling'!$E$13:$Y$23,7,FALSE))</f>
        <v/>
      </c>
      <c r="C41" s="29" t="str">
        <f>IF(COUNTIF(C$4:C40,LOOKUP(A41,'Configuration | Scaling'!$E$19:$Y$19,_GPDS__List))=0,LOOKUP(A41,'Configuration | Scaling'!$E$19:$Y$19,_GPDS__List),"")</f>
        <v/>
      </c>
      <c r="D41" s="54"/>
      <c r="E41" s="45">
        <f t="shared" si="0"/>
        <v>1126</v>
      </c>
      <c r="F41" s="55">
        <f t="shared" si="1"/>
        <v>1</v>
      </c>
      <c r="G41" s="55">
        <f t="shared" si="2"/>
        <v>0</v>
      </c>
      <c r="H41" s="55">
        <f t="shared" si="3"/>
        <v>1</v>
      </c>
      <c r="I41" s="55">
        <f t="shared" si="4"/>
        <v>1</v>
      </c>
      <c r="J41" s="55">
        <f t="shared" si="5"/>
        <v>1</v>
      </c>
      <c r="K41" s="55">
        <f t="shared" si="6"/>
        <v>1</v>
      </c>
      <c r="L41" s="55">
        <f t="shared" si="7"/>
        <v>0.66666666666666663</v>
      </c>
      <c r="M41" s="56">
        <f t="shared" si="8"/>
        <v>0</v>
      </c>
      <c r="N41" s="48">
        <f>LOOKUP(2,1/('Feat-Func-Development'!$AF$4:$EU$4&amp;'Feat-Func-Development'!$AF$5:$EU$5='aggregated FIP Data Prog5'!$A41&amp;'aggregated FIP Data Prog5'!$N$1),'Feat-Func-Development'!$AF$81:$EU$81)</f>
        <v>0</v>
      </c>
      <c r="O41" s="48">
        <f>LOOKUP(2,1/('Feat-Func-Development'!$AF$4:$EU$4&amp;'Feat-Func-Development'!$AF$5:$EU$5='aggregated FIP Data Prog5'!$A41&amp;'aggregated FIP Data Prog5'!$N$1),'Feat-Func-Development'!$AF$82:$EU$82)</f>
        <v>0</v>
      </c>
      <c r="P41" s="48">
        <f>LOOKUP(2,1/('Feat-Func-Development'!$AF$4:$EU$4&amp;'Feat-Func-Development'!$AF$5:$EU$5='aggregated FIP Data Prog5'!$A41&amp;'aggregated FIP Data Prog5'!$N$1),'Feat-Func-Development'!$AF$83:$EU$83)</f>
        <v>0</v>
      </c>
      <c r="Q41" s="48">
        <f>LOOKUP(2,1/('Feat-Func-Development'!$AF$4:$EU$4&amp;'Feat-Func-Development'!$AF$5:$EU$5='aggregated FIP Data Prog5'!$A41&amp;'aggregated FIP Data Prog5'!$N$1),'Feat-Func-Development'!$AF$84:$EU$84)</f>
        <v>0</v>
      </c>
      <c r="R41" s="48">
        <f>LOOKUP(2,1/('Feat-Func-Development'!$AF$4:$EU$4&amp;'Feat-Func-Development'!$AF$5:$EU$5='aggregated FIP Data Prog5'!$A41&amp;'aggregated FIP Data Prog5'!$N$1),'Feat-Func-Development'!$AF$85:$EU$85)</f>
        <v>0</v>
      </c>
      <c r="S41" s="48">
        <f>LOOKUP(2,1/('Feat-Func-Development'!$AF$4:$EU$4&amp;'Feat-Func-Development'!$AF$5:$EU$5='aggregated FIP Data Prog5'!$A41&amp;'aggregated FIP Data Prog5'!$N$1),'Feat-Func-Development'!$AF$86:$EU$86)</f>
        <v>1</v>
      </c>
      <c r="T41" s="48">
        <f>LOOKUP(2,1/('Feat-Func-Development'!$AF$4:$EU$4&amp;'Feat-Func-Development'!$AF$5:$EU$5='aggregated FIP Data Prog5'!$A41&amp;'aggregated FIP Data Prog5'!$N$1),'Feat-Func-Development'!$AF$87:$EU$87)</f>
        <v>0</v>
      </c>
      <c r="U41" s="48">
        <f>LOOKUP(2,1/('Feat-Func-Development'!$AF$4:$EU$4&amp;'Feat-Func-Development'!$AF$5:$EU$5='aggregated FIP Data Prog5'!$A41&amp;'aggregated FIP Data Prog5'!$N$1),'Feat-Func-Development'!$AF$88:$EU$88)</f>
        <v>2</v>
      </c>
      <c r="V41" s="29">
        <f>LOOKUP(2,1/('Feat-Func-Development'!$AF$4:$EU$4&amp;'Feat-Func-Development'!$AF$5:$EU$5='aggregated FIP Data Prog5'!$A41&amp;'aggregated FIP Data Prog5'!$V$1),'Feat-Func-Development'!$AF$81:$EU$81)</f>
        <v>0</v>
      </c>
      <c r="W41" s="29">
        <f>LOOKUP(2,1/('Feat-Func-Development'!$AF$4:$EU$4&amp;'Feat-Func-Development'!$AF$5:$EU$5='aggregated FIP Data Prog5'!$A41&amp;'aggregated FIP Data Prog5'!$V$1),'Feat-Func-Development'!$AF$82:$EU$82)</f>
        <v>0</v>
      </c>
      <c r="X41" s="29">
        <f>LOOKUP(2,1/('Feat-Func-Development'!$AF$4:$EU$4&amp;'Feat-Func-Development'!$AF$5:$EU$5='aggregated FIP Data Prog5'!$A41&amp;'aggregated FIP Data Prog5'!$V$1),'Feat-Func-Development'!$AF$83:$EU$83)</f>
        <v>0</v>
      </c>
      <c r="Y41" s="29">
        <f>LOOKUP(2,1/('Feat-Func-Development'!$AF$4:$EU$4&amp;'Feat-Func-Development'!$AF$5:$EU$5='aggregated FIP Data Prog5'!$A41&amp;'aggregated FIP Data Prog5'!$V$1),'Feat-Func-Development'!$AF$84:$EU$84)</f>
        <v>0</v>
      </c>
      <c r="Z41" s="29">
        <f>LOOKUP(2,1/('Feat-Func-Development'!$AF$4:$EU$4&amp;'Feat-Func-Development'!$AF$5:$EU$5='aggregated FIP Data Prog5'!$A41&amp;'aggregated FIP Data Prog5'!$V$1),'Feat-Func-Development'!$AF$85:$EU$85)</f>
        <v>3</v>
      </c>
      <c r="AA41" s="29">
        <f>LOOKUP(2,1/('Feat-Func-Development'!$AF$4:$EU$4&amp;'Feat-Func-Development'!$AF$5:$EU$5='aggregated FIP Data Prog5'!$A41&amp;'aggregated FIP Data Prog5'!$V$1),'Feat-Func-Development'!$AF$86:$EU$86)</f>
        <v>0</v>
      </c>
      <c r="AB41" s="29">
        <f>LOOKUP(2,1/('Feat-Func-Development'!$AF$4:$EU$4&amp;'Feat-Func-Development'!$AF$5:$EU$5='aggregated FIP Data Prog5'!$A41&amp;'aggregated FIP Data Prog5'!$V$1),'Feat-Func-Development'!$AF$87:$EU$87)</f>
        <v>0</v>
      </c>
      <c r="AC41" s="29">
        <f>LOOKUP(2,1/('Feat-Func-Development'!$AF$4:$EU$4&amp;'Feat-Func-Development'!$AF$5:$EU$5='aggregated FIP Data Prog5'!$A41&amp;'aggregated FIP Data Prog5'!$V$1),'Feat-Func-Development'!$AF$88:$EU$88)</f>
        <v>0</v>
      </c>
    </row>
    <row r="42" spans="1:29">
      <c r="A42" s="43">
        <f t="shared" si="9"/>
        <v>1155</v>
      </c>
      <c r="B42" s="53" t="str">
        <f>IF(C42="","",HLOOKUP(C42,'Configuration | Scaling'!$E$13:$Y$23,7,FALSE))</f>
        <v/>
      </c>
      <c r="C42" s="29" t="str">
        <f>IF(COUNTIF(C$4:C41,LOOKUP(A42,'Configuration | Scaling'!$E$19:$Y$19,_GPDS__List))=0,LOOKUP(A42,'Configuration | Scaling'!$E$19:$Y$19,_GPDS__List),"")</f>
        <v/>
      </c>
      <c r="D42" s="54"/>
      <c r="E42" s="45">
        <f t="shared" si="0"/>
        <v>1154</v>
      </c>
      <c r="F42" s="55">
        <f t="shared" si="1"/>
        <v>1</v>
      </c>
      <c r="G42" s="55">
        <f t="shared" si="2"/>
        <v>0</v>
      </c>
      <c r="H42" s="55">
        <f t="shared" si="3"/>
        <v>1</v>
      </c>
      <c r="I42" s="55">
        <f t="shared" si="4"/>
        <v>1</v>
      </c>
      <c r="J42" s="55">
        <f t="shared" si="5"/>
        <v>1</v>
      </c>
      <c r="K42" s="55">
        <f t="shared" si="6"/>
        <v>1</v>
      </c>
      <c r="L42" s="55">
        <f t="shared" si="7"/>
        <v>0.66666666666666663</v>
      </c>
      <c r="M42" s="56">
        <f t="shared" si="8"/>
        <v>0</v>
      </c>
      <c r="N42" s="48">
        <f>LOOKUP(2,1/('Feat-Func-Development'!$AF$4:$EU$4&amp;'Feat-Func-Development'!$AF$5:$EU$5='aggregated FIP Data Prog5'!$A42&amp;'aggregated FIP Data Prog5'!$N$1),'Feat-Func-Development'!$AF$81:$EU$81)</f>
        <v>0</v>
      </c>
      <c r="O42" s="48">
        <f>LOOKUP(2,1/('Feat-Func-Development'!$AF$4:$EU$4&amp;'Feat-Func-Development'!$AF$5:$EU$5='aggregated FIP Data Prog5'!$A42&amp;'aggregated FIP Data Prog5'!$N$1),'Feat-Func-Development'!$AF$82:$EU$82)</f>
        <v>0</v>
      </c>
      <c r="P42" s="48">
        <f>LOOKUP(2,1/('Feat-Func-Development'!$AF$4:$EU$4&amp;'Feat-Func-Development'!$AF$5:$EU$5='aggregated FIP Data Prog5'!$A42&amp;'aggregated FIP Data Prog5'!$N$1),'Feat-Func-Development'!$AF$83:$EU$83)</f>
        <v>0</v>
      </c>
      <c r="Q42" s="48">
        <f>LOOKUP(2,1/('Feat-Func-Development'!$AF$4:$EU$4&amp;'Feat-Func-Development'!$AF$5:$EU$5='aggregated FIP Data Prog5'!$A42&amp;'aggregated FIP Data Prog5'!$N$1),'Feat-Func-Development'!$AF$84:$EU$84)</f>
        <v>0</v>
      </c>
      <c r="R42" s="48">
        <f>LOOKUP(2,1/('Feat-Func-Development'!$AF$4:$EU$4&amp;'Feat-Func-Development'!$AF$5:$EU$5='aggregated FIP Data Prog5'!$A42&amp;'aggregated FIP Data Prog5'!$N$1),'Feat-Func-Development'!$AF$85:$EU$85)</f>
        <v>0</v>
      </c>
      <c r="S42" s="48">
        <f>LOOKUP(2,1/('Feat-Func-Development'!$AF$4:$EU$4&amp;'Feat-Func-Development'!$AF$5:$EU$5='aggregated FIP Data Prog5'!$A42&amp;'aggregated FIP Data Prog5'!$N$1),'Feat-Func-Development'!$AF$86:$EU$86)</f>
        <v>1</v>
      </c>
      <c r="T42" s="48">
        <f>LOOKUP(2,1/('Feat-Func-Development'!$AF$4:$EU$4&amp;'Feat-Func-Development'!$AF$5:$EU$5='aggregated FIP Data Prog5'!$A42&amp;'aggregated FIP Data Prog5'!$N$1),'Feat-Func-Development'!$AF$87:$EU$87)</f>
        <v>0</v>
      </c>
      <c r="U42" s="48">
        <f>LOOKUP(2,1/('Feat-Func-Development'!$AF$4:$EU$4&amp;'Feat-Func-Development'!$AF$5:$EU$5='aggregated FIP Data Prog5'!$A42&amp;'aggregated FIP Data Prog5'!$N$1),'Feat-Func-Development'!$AF$88:$EU$88)</f>
        <v>2</v>
      </c>
      <c r="V42" s="29">
        <f>LOOKUP(2,1/('Feat-Func-Development'!$AF$4:$EU$4&amp;'Feat-Func-Development'!$AF$5:$EU$5='aggregated FIP Data Prog5'!$A42&amp;'aggregated FIP Data Prog5'!$V$1),'Feat-Func-Development'!$AF$81:$EU$81)</f>
        <v>0</v>
      </c>
      <c r="W42" s="29">
        <f>LOOKUP(2,1/('Feat-Func-Development'!$AF$4:$EU$4&amp;'Feat-Func-Development'!$AF$5:$EU$5='aggregated FIP Data Prog5'!$A42&amp;'aggregated FIP Data Prog5'!$V$1),'Feat-Func-Development'!$AF$82:$EU$82)</f>
        <v>0</v>
      </c>
      <c r="X42" s="29">
        <f>LOOKUP(2,1/('Feat-Func-Development'!$AF$4:$EU$4&amp;'Feat-Func-Development'!$AF$5:$EU$5='aggregated FIP Data Prog5'!$A42&amp;'aggregated FIP Data Prog5'!$V$1),'Feat-Func-Development'!$AF$83:$EU$83)</f>
        <v>0</v>
      </c>
      <c r="Y42" s="29">
        <f>LOOKUP(2,1/('Feat-Func-Development'!$AF$4:$EU$4&amp;'Feat-Func-Development'!$AF$5:$EU$5='aggregated FIP Data Prog5'!$A42&amp;'aggregated FIP Data Prog5'!$V$1),'Feat-Func-Development'!$AF$84:$EU$84)</f>
        <v>0</v>
      </c>
      <c r="Z42" s="29">
        <f>LOOKUP(2,1/('Feat-Func-Development'!$AF$4:$EU$4&amp;'Feat-Func-Development'!$AF$5:$EU$5='aggregated FIP Data Prog5'!$A42&amp;'aggregated FIP Data Prog5'!$V$1),'Feat-Func-Development'!$AF$85:$EU$85)</f>
        <v>3</v>
      </c>
      <c r="AA42" s="29">
        <f>LOOKUP(2,1/('Feat-Func-Development'!$AF$4:$EU$4&amp;'Feat-Func-Development'!$AF$5:$EU$5='aggregated FIP Data Prog5'!$A42&amp;'aggregated FIP Data Prog5'!$V$1),'Feat-Func-Development'!$AF$86:$EU$86)</f>
        <v>0</v>
      </c>
      <c r="AB42" s="29">
        <f>LOOKUP(2,1/('Feat-Func-Development'!$AF$4:$EU$4&amp;'Feat-Func-Development'!$AF$5:$EU$5='aggregated FIP Data Prog5'!$A42&amp;'aggregated FIP Data Prog5'!$V$1),'Feat-Func-Development'!$AF$87:$EU$87)</f>
        <v>0</v>
      </c>
      <c r="AC42" s="29">
        <f>LOOKUP(2,1/('Feat-Func-Development'!$AF$4:$EU$4&amp;'Feat-Func-Development'!$AF$5:$EU$5='aggregated FIP Data Prog5'!$A42&amp;'aggregated FIP Data Prog5'!$V$1),'Feat-Func-Development'!$AF$88:$EU$88)</f>
        <v>0</v>
      </c>
    </row>
    <row r="43" spans="1:29">
      <c r="A43" s="43">
        <f t="shared" si="9"/>
        <v>1186</v>
      </c>
      <c r="B43" s="53" t="str">
        <f>IF(C43="","",HLOOKUP(C43,'Configuration | Scaling'!$E$13:$Y$23,7,FALSE))</f>
        <v/>
      </c>
      <c r="C43" s="29" t="str">
        <f>IF(COUNTIF(C$4:C42,LOOKUP(A43,'Configuration | Scaling'!$E$19:$Y$19,_GPDS__List))=0,LOOKUP(A43,'Configuration | Scaling'!$E$19:$Y$19,_GPDS__List),"")</f>
        <v/>
      </c>
      <c r="D43" s="54"/>
      <c r="E43" s="45">
        <f t="shared" si="0"/>
        <v>1185</v>
      </c>
      <c r="F43" s="55">
        <f t="shared" si="1"/>
        <v>1</v>
      </c>
      <c r="G43" s="55">
        <f t="shared" si="2"/>
        <v>0</v>
      </c>
      <c r="H43" s="55">
        <f t="shared" si="3"/>
        <v>1</v>
      </c>
      <c r="I43" s="55">
        <f t="shared" si="4"/>
        <v>1</v>
      </c>
      <c r="J43" s="55">
        <f t="shared" si="5"/>
        <v>1</v>
      </c>
      <c r="K43" s="55">
        <f t="shared" si="6"/>
        <v>1</v>
      </c>
      <c r="L43" s="55">
        <f t="shared" si="7"/>
        <v>0.66666666666666663</v>
      </c>
      <c r="M43" s="56">
        <f t="shared" si="8"/>
        <v>0</v>
      </c>
      <c r="N43" s="48">
        <f>LOOKUP(2,1/('Feat-Func-Development'!$AF$4:$EU$4&amp;'Feat-Func-Development'!$AF$5:$EU$5='aggregated FIP Data Prog5'!$A43&amp;'aggregated FIP Data Prog5'!$N$1),'Feat-Func-Development'!$AF$81:$EU$81)</f>
        <v>0</v>
      </c>
      <c r="O43" s="48">
        <f>LOOKUP(2,1/('Feat-Func-Development'!$AF$4:$EU$4&amp;'Feat-Func-Development'!$AF$5:$EU$5='aggregated FIP Data Prog5'!$A43&amp;'aggregated FIP Data Prog5'!$N$1),'Feat-Func-Development'!$AF$82:$EU$82)</f>
        <v>0</v>
      </c>
      <c r="P43" s="48">
        <f>LOOKUP(2,1/('Feat-Func-Development'!$AF$4:$EU$4&amp;'Feat-Func-Development'!$AF$5:$EU$5='aggregated FIP Data Prog5'!$A43&amp;'aggregated FIP Data Prog5'!$N$1),'Feat-Func-Development'!$AF$83:$EU$83)</f>
        <v>0</v>
      </c>
      <c r="Q43" s="48">
        <f>LOOKUP(2,1/('Feat-Func-Development'!$AF$4:$EU$4&amp;'Feat-Func-Development'!$AF$5:$EU$5='aggregated FIP Data Prog5'!$A43&amp;'aggregated FIP Data Prog5'!$N$1),'Feat-Func-Development'!$AF$84:$EU$84)</f>
        <v>0</v>
      </c>
      <c r="R43" s="48">
        <f>LOOKUP(2,1/('Feat-Func-Development'!$AF$4:$EU$4&amp;'Feat-Func-Development'!$AF$5:$EU$5='aggregated FIP Data Prog5'!$A43&amp;'aggregated FIP Data Prog5'!$N$1),'Feat-Func-Development'!$AF$85:$EU$85)</f>
        <v>0</v>
      </c>
      <c r="S43" s="48">
        <f>LOOKUP(2,1/('Feat-Func-Development'!$AF$4:$EU$4&amp;'Feat-Func-Development'!$AF$5:$EU$5='aggregated FIP Data Prog5'!$A43&amp;'aggregated FIP Data Prog5'!$N$1),'Feat-Func-Development'!$AF$86:$EU$86)</f>
        <v>1</v>
      </c>
      <c r="T43" s="48">
        <f>LOOKUP(2,1/('Feat-Func-Development'!$AF$4:$EU$4&amp;'Feat-Func-Development'!$AF$5:$EU$5='aggregated FIP Data Prog5'!$A43&amp;'aggregated FIP Data Prog5'!$N$1),'Feat-Func-Development'!$AF$87:$EU$87)</f>
        <v>0</v>
      </c>
      <c r="U43" s="48">
        <f>LOOKUP(2,1/('Feat-Func-Development'!$AF$4:$EU$4&amp;'Feat-Func-Development'!$AF$5:$EU$5='aggregated FIP Data Prog5'!$A43&amp;'aggregated FIP Data Prog5'!$N$1),'Feat-Func-Development'!$AF$88:$EU$88)</f>
        <v>2</v>
      </c>
      <c r="V43" s="29">
        <f>LOOKUP(2,1/('Feat-Func-Development'!$AF$4:$EU$4&amp;'Feat-Func-Development'!$AF$5:$EU$5='aggregated FIP Data Prog5'!$A43&amp;'aggregated FIP Data Prog5'!$V$1),'Feat-Func-Development'!$AF$81:$EU$81)</f>
        <v>0</v>
      </c>
      <c r="W43" s="29">
        <f>LOOKUP(2,1/('Feat-Func-Development'!$AF$4:$EU$4&amp;'Feat-Func-Development'!$AF$5:$EU$5='aggregated FIP Data Prog5'!$A43&amp;'aggregated FIP Data Prog5'!$V$1),'Feat-Func-Development'!$AF$82:$EU$82)</f>
        <v>0</v>
      </c>
      <c r="X43" s="29">
        <f>LOOKUP(2,1/('Feat-Func-Development'!$AF$4:$EU$4&amp;'Feat-Func-Development'!$AF$5:$EU$5='aggregated FIP Data Prog5'!$A43&amp;'aggregated FIP Data Prog5'!$V$1),'Feat-Func-Development'!$AF$83:$EU$83)</f>
        <v>0</v>
      </c>
      <c r="Y43" s="29">
        <f>LOOKUP(2,1/('Feat-Func-Development'!$AF$4:$EU$4&amp;'Feat-Func-Development'!$AF$5:$EU$5='aggregated FIP Data Prog5'!$A43&amp;'aggregated FIP Data Prog5'!$V$1),'Feat-Func-Development'!$AF$84:$EU$84)</f>
        <v>0</v>
      </c>
      <c r="Z43" s="29">
        <f>LOOKUP(2,1/('Feat-Func-Development'!$AF$4:$EU$4&amp;'Feat-Func-Development'!$AF$5:$EU$5='aggregated FIP Data Prog5'!$A43&amp;'aggregated FIP Data Prog5'!$V$1),'Feat-Func-Development'!$AF$85:$EU$85)</f>
        <v>3</v>
      </c>
      <c r="AA43" s="29">
        <f>LOOKUP(2,1/('Feat-Func-Development'!$AF$4:$EU$4&amp;'Feat-Func-Development'!$AF$5:$EU$5='aggregated FIP Data Prog5'!$A43&amp;'aggregated FIP Data Prog5'!$V$1),'Feat-Func-Development'!$AF$86:$EU$86)</f>
        <v>0</v>
      </c>
      <c r="AB43" s="29">
        <f>LOOKUP(2,1/('Feat-Func-Development'!$AF$4:$EU$4&amp;'Feat-Func-Development'!$AF$5:$EU$5='aggregated FIP Data Prog5'!$A43&amp;'aggregated FIP Data Prog5'!$V$1),'Feat-Func-Development'!$AF$87:$EU$87)</f>
        <v>0</v>
      </c>
      <c r="AC43" s="29">
        <f>LOOKUP(2,1/('Feat-Func-Development'!$AF$4:$EU$4&amp;'Feat-Func-Development'!$AF$5:$EU$5='aggregated FIP Data Prog5'!$A43&amp;'aggregated FIP Data Prog5'!$V$1),'Feat-Func-Development'!$AF$88:$EU$88)</f>
        <v>0</v>
      </c>
    </row>
    <row r="44" spans="1:29">
      <c r="A44" s="43">
        <f t="shared" si="9"/>
        <v>1216</v>
      </c>
      <c r="B44" s="53" t="str">
        <f>IF(C44="","",HLOOKUP(C44,'Configuration | Scaling'!$E$13:$Y$23,7,FALSE))</f>
        <v/>
      </c>
      <c r="C44" s="29" t="str">
        <f>IF(COUNTIF(C$4:C43,LOOKUP(A44,'Configuration | Scaling'!$E$19:$Y$19,_GPDS__List))=0,LOOKUP(A44,'Configuration | Scaling'!$E$19:$Y$19,_GPDS__List),"")</f>
        <v/>
      </c>
      <c r="D44" s="54"/>
      <c r="E44" s="45">
        <f t="shared" si="0"/>
        <v>1215</v>
      </c>
      <c r="F44" s="55">
        <f t="shared" si="1"/>
        <v>1</v>
      </c>
      <c r="G44" s="55">
        <f t="shared" si="2"/>
        <v>0</v>
      </c>
      <c r="H44" s="55">
        <f t="shared" si="3"/>
        <v>1</v>
      </c>
      <c r="I44" s="55">
        <f t="shared" si="4"/>
        <v>1</v>
      </c>
      <c r="J44" s="55">
        <f t="shared" si="5"/>
        <v>1</v>
      </c>
      <c r="K44" s="55">
        <f t="shared" si="6"/>
        <v>1</v>
      </c>
      <c r="L44" s="55">
        <f t="shared" si="7"/>
        <v>0.66666666666666663</v>
      </c>
      <c r="M44" s="56">
        <f t="shared" si="8"/>
        <v>0</v>
      </c>
      <c r="N44" s="48">
        <f>LOOKUP(2,1/('Feat-Func-Development'!$AF$4:$EU$4&amp;'Feat-Func-Development'!$AF$5:$EU$5='aggregated FIP Data Prog5'!$A44&amp;'aggregated FIP Data Prog5'!$N$1),'Feat-Func-Development'!$AF$81:$EU$81)</f>
        <v>0</v>
      </c>
      <c r="O44" s="48">
        <f>LOOKUP(2,1/('Feat-Func-Development'!$AF$4:$EU$4&amp;'Feat-Func-Development'!$AF$5:$EU$5='aggregated FIP Data Prog5'!$A44&amp;'aggregated FIP Data Prog5'!$N$1),'Feat-Func-Development'!$AF$82:$EU$82)</f>
        <v>0</v>
      </c>
      <c r="P44" s="48">
        <f>LOOKUP(2,1/('Feat-Func-Development'!$AF$4:$EU$4&amp;'Feat-Func-Development'!$AF$5:$EU$5='aggregated FIP Data Prog5'!$A44&amp;'aggregated FIP Data Prog5'!$N$1),'Feat-Func-Development'!$AF$83:$EU$83)</f>
        <v>0</v>
      </c>
      <c r="Q44" s="48">
        <f>LOOKUP(2,1/('Feat-Func-Development'!$AF$4:$EU$4&amp;'Feat-Func-Development'!$AF$5:$EU$5='aggregated FIP Data Prog5'!$A44&amp;'aggregated FIP Data Prog5'!$N$1),'Feat-Func-Development'!$AF$84:$EU$84)</f>
        <v>0</v>
      </c>
      <c r="R44" s="48">
        <f>LOOKUP(2,1/('Feat-Func-Development'!$AF$4:$EU$4&amp;'Feat-Func-Development'!$AF$5:$EU$5='aggregated FIP Data Prog5'!$A44&amp;'aggregated FIP Data Prog5'!$N$1),'Feat-Func-Development'!$AF$85:$EU$85)</f>
        <v>0</v>
      </c>
      <c r="S44" s="48">
        <f>LOOKUP(2,1/('Feat-Func-Development'!$AF$4:$EU$4&amp;'Feat-Func-Development'!$AF$5:$EU$5='aggregated FIP Data Prog5'!$A44&amp;'aggregated FIP Data Prog5'!$N$1),'Feat-Func-Development'!$AF$86:$EU$86)</f>
        <v>1</v>
      </c>
      <c r="T44" s="48">
        <f>LOOKUP(2,1/('Feat-Func-Development'!$AF$4:$EU$4&amp;'Feat-Func-Development'!$AF$5:$EU$5='aggregated FIP Data Prog5'!$A44&amp;'aggregated FIP Data Prog5'!$N$1),'Feat-Func-Development'!$AF$87:$EU$87)</f>
        <v>0</v>
      </c>
      <c r="U44" s="48">
        <f>LOOKUP(2,1/('Feat-Func-Development'!$AF$4:$EU$4&amp;'Feat-Func-Development'!$AF$5:$EU$5='aggregated FIP Data Prog5'!$A44&amp;'aggregated FIP Data Prog5'!$N$1),'Feat-Func-Development'!$AF$88:$EU$88)</f>
        <v>2</v>
      </c>
      <c r="V44" s="29">
        <f>LOOKUP(2,1/('Feat-Func-Development'!$AF$4:$EU$4&amp;'Feat-Func-Development'!$AF$5:$EU$5='aggregated FIP Data Prog5'!$A44&amp;'aggregated FIP Data Prog5'!$V$1),'Feat-Func-Development'!$AF$81:$EU$81)</f>
        <v>0</v>
      </c>
      <c r="W44" s="29">
        <f>LOOKUP(2,1/('Feat-Func-Development'!$AF$4:$EU$4&amp;'Feat-Func-Development'!$AF$5:$EU$5='aggregated FIP Data Prog5'!$A44&amp;'aggregated FIP Data Prog5'!$V$1),'Feat-Func-Development'!$AF$82:$EU$82)</f>
        <v>0</v>
      </c>
      <c r="X44" s="29">
        <f>LOOKUP(2,1/('Feat-Func-Development'!$AF$4:$EU$4&amp;'Feat-Func-Development'!$AF$5:$EU$5='aggregated FIP Data Prog5'!$A44&amp;'aggregated FIP Data Prog5'!$V$1),'Feat-Func-Development'!$AF$83:$EU$83)</f>
        <v>0</v>
      </c>
      <c r="Y44" s="29">
        <f>LOOKUP(2,1/('Feat-Func-Development'!$AF$4:$EU$4&amp;'Feat-Func-Development'!$AF$5:$EU$5='aggregated FIP Data Prog5'!$A44&amp;'aggregated FIP Data Prog5'!$V$1),'Feat-Func-Development'!$AF$84:$EU$84)</f>
        <v>0</v>
      </c>
      <c r="Z44" s="29">
        <f>LOOKUP(2,1/('Feat-Func-Development'!$AF$4:$EU$4&amp;'Feat-Func-Development'!$AF$5:$EU$5='aggregated FIP Data Prog5'!$A44&amp;'aggregated FIP Data Prog5'!$V$1),'Feat-Func-Development'!$AF$85:$EU$85)</f>
        <v>3</v>
      </c>
      <c r="AA44" s="29">
        <f>LOOKUP(2,1/('Feat-Func-Development'!$AF$4:$EU$4&amp;'Feat-Func-Development'!$AF$5:$EU$5='aggregated FIP Data Prog5'!$A44&amp;'aggregated FIP Data Prog5'!$V$1),'Feat-Func-Development'!$AF$86:$EU$86)</f>
        <v>0</v>
      </c>
      <c r="AB44" s="29">
        <f>LOOKUP(2,1/('Feat-Func-Development'!$AF$4:$EU$4&amp;'Feat-Func-Development'!$AF$5:$EU$5='aggregated FIP Data Prog5'!$A44&amp;'aggregated FIP Data Prog5'!$V$1),'Feat-Func-Development'!$AF$87:$EU$87)</f>
        <v>0</v>
      </c>
      <c r="AC44" s="29">
        <f>LOOKUP(2,1/('Feat-Func-Development'!$AF$4:$EU$4&amp;'Feat-Func-Development'!$AF$5:$EU$5='aggregated FIP Data Prog5'!$A44&amp;'aggregated FIP Data Prog5'!$V$1),'Feat-Func-Development'!$AF$88:$EU$88)</f>
        <v>0</v>
      </c>
    </row>
    <row r="45" spans="1:29">
      <c r="A45" s="43">
        <f t="shared" si="9"/>
        <v>1247</v>
      </c>
      <c r="B45" s="53" t="str">
        <f>IF(C45="","",HLOOKUP(C45,'Configuration | Scaling'!$E$13:$Y$23,7,FALSE))</f>
        <v/>
      </c>
      <c r="C45" s="29" t="str">
        <f>IF(COUNTIF(C$4:C44,LOOKUP(A45,'Configuration | Scaling'!$E$19:$Y$19,_GPDS__List))=0,LOOKUP(A45,'Configuration | Scaling'!$E$19:$Y$19,_GPDS__List),"")</f>
        <v/>
      </c>
      <c r="D45" s="54"/>
      <c r="E45" s="45">
        <f t="shared" si="0"/>
        <v>1246</v>
      </c>
      <c r="F45" s="55">
        <f t="shared" si="1"/>
        <v>1</v>
      </c>
      <c r="G45" s="55">
        <f t="shared" si="2"/>
        <v>0</v>
      </c>
      <c r="H45" s="55">
        <f t="shared" si="3"/>
        <v>1</v>
      </c>
      <c r="I45" s="55">
        <f t="shared" si="4"/>
        <v>1</v>
      </c>
      <c r="J45" s="55">
        <f t="shared" si="5"/>
        <v>1</v>
      </c>
      <c r="K45" s="55">
        <f t="shared" si="6"/>
        <v>1</v>
      </c>
      <c r="L45" s="55">
        <f t="shared" si="7"/>
        <v>0.66666666666666663</v>
      </c>
      <c r="M45" s="56">
        <f t="shared" si="8"/>
        <v>0</v>
      </c>
      <c r="N45" s="48">
        <f>LOOKUP(2,1/('Feat-Func-Development'!$AF$4:$EU$4&amp;'Feat-Func-Development'!$AF$5:$EU$5='aggregated FIP Data Prog5'!$A45&amp;'aggregated FIP Data Prog5'!$N$1),'Feat-Func-Development'!$AF$81:$EU$81)</f>
        <v>0</v>
      </c>
      <c r="O45" s="48">
        <f>LOOKUP(2,1/('Feat-Func-Development'!$AF$4:$EU$4&amp;'Feat-Func-Development'!$AF$5:$EU$5='aggregated FIP Data Prog5'!$A45&amp;'aggregated FIP Data Prog5'!$N$1),'Feat-Func-Development'!$AF$82:$EU$82)</f>
        <v>0</v>
      </c>
      <c r="P45" s="48">
        <f>LOOKUP(2,1/('Feat-Func-Development'!$AF$4:$EU$4&amp;'Feat-Func-Development'!$AF$5:$EU$5='aggregated FIP Data Prog5'!$A45&amp;'aggregated FIP Data Prog5'!$N$1),'Feat-Func-Development'!$AF$83:$EU$83)</f>
        <v>0</v>
      </c>
      <c r="Q45" s="48">
        <f>LOOKUP(2,1/('Feat-Func-Development'!$AF$4:$EU$4&amp;'Feat-Func-Development'!$AF$5:$EU$5='aggregated FIP Data Prog5'!$A45&amp;'aggregated FIP Data Prog5'!$N$1),'Feat-Func-Development'!$AF$84:$EU$84)</f>
        <v>0</v>
      </c>
      <c r="R45" s="48">
        <f>LOOKUP(2,1/('Feat-Func-Development'!$AF$4:$EU$4&amp;'Feat-Func-Development'!$AF$5:$EU$5='aggregated FIP Data Prog5'!$A45&amp;'aggregated FIP Data Prog5'!$N$1),'Feat-Func-Development'!$AF$85:$EU$85)</f>
        <v>0</v>
      </c>
      <c r="S45" s="48">
        <f>LOOKUP(2,1/('Feat-Func-Development'!$AF$4:$EU$4&amp;'Feat-Func-Development'!$AF$5:$EU$5='aggregated FIP Data Prog5'!$A45&amp;'aggregated FIP Data Prog5'!$N$1),'Feat-Func-Development'!$AF$86:$EU$86)</f>
        <v>1</v>
      </c>
      <c r="T45" s="48">
        <f>LOOKUP(2,1/('Feat-Func-Development'!$AF$4:$EU$4&amp;'Feat-Func-Development'!$AF$5:$EU$5='aggregated FIP Data Prog5'!$A45&amp;'aggregated FIP Data Prog5'!$N$1),'Feat-Func-Development'!$AF$87:$EU$87)</f>
        <v>0</v>
      </c>
      <c r="U45" s="48">
        <f>LOOKUP(2,1/('Feat-Func-Development'!$AF$4:$EU$4&amp;'Feat-Func-Development'!$AF$5:$EU$5='aggregated FIP Data Prog5'!$A45&amp;'aggregated FIP Data Prog5'!$N$1),'Feat-Func-Development'!$AF$88:$EU$88)</f>
        <v>2</v>
      </c>
      <c r="V45" s="29">
        <f>LOOKUP(2,1/('Feat-Func-Development'!$AF$4:$EU$4&amp;'Feat-Func-Development'!$AF$5:$EU$5='aggregated FIP Data Prog5'!$A45&amp;'aggregated FIP Data Prog5'!$V$1),'Feat-Func-Development'!$AF$81:$EU$81)</f>
        <v>0</v>
      </c>
      <c r="W45" s="29">
        <f>LOOKUP(2,1/('Feat-Func-Development'!$AF$4:$EU$4&amp;'Feat-Func-Development'!$AF$5:$EU$5='aggregated FIP Data Prog5'!$A45&amp;'aggregated FIP Data Prog5'!$V$1),'Feat-Func-Development'!$AF$82:$EU$82)</f>
        <v>0</v>
      </c>
      <c r="X45" s="29">
        <f>LOOKUP(2,1/('Feat-Func-Development'!$AF$4:$EU$4&amp;'Feat-Func-Development'!$AF$5:$EU$5='aggregated FIP Data Prog5'!$A45&amp;'aggregated FIP Data Prog5'!$V$1),'Feat-Func-Development'!$AF$83:$EU$83)</f>
        <v>0</v>
      </c>
      <c r="Y45" s="29">
        <f>LOOKUP(2,1/('Feat-Func-Development'!$AF$4:$EU$4&amp;'Feat-Func-Development'!$AF$5:$EU$5='aggregated FIP Data Prog5'!$A45&amp;'aggregated FIP Data Prog5'!$V$1),'Feat-Func-Development'!$AF$84:$EU$84)</f>
        <v>0</v>
      </c>
      <c r="Z45" s="29">
        <f>LOOKUP(2,1/('Feat-Func-Development'!$AF$4:$EU$4&amp;'Feat-Func-Development'!$AF$5:$EU$5='aggregated FIP Data Prog5'!$A45&amp;'aggregated FIP Data Prog5'!$V$1),'Feat-Func-Development'!$AF$85:$EU$85)</f>
        <v>3</v>
      </c>
      <c r="AA45" s="29">
        <f>LOOKUP(2,1/('Feat-Func-Development'!$AF$4:$EU$4&amp;'Feat-Func-Development'!$AF$5:$EU$5='aggregated FIP Data Prog5'!$A45&amp;'aggregated FIP Data Prog5'!$V$1),'Feat-Func-Development'!$AF$86:$EU$86)</f>
        <v>0</v>
      </c>
      <c r="AB45" s="29">
        <f>LOOKUP(2,1/('Feat-Func-Development'!$AF$4:$EU$4&amp;'Feat-Func-Development'!$AF$5:$EU$5='aggregated FIP Data Prog5'!$A45&amp;'aggregated FIP Data Prog5'!$V$1),'Feat-Func-Development'!$AF$87:$EU$87)</f>
        <v>0</v>
      </c>
      <c r="AC45" s="29">
        <f>LOOKUP(2,1/('Feat-Func-Development'!$AF$4:$EU$4&amp;'Feat-Func-Development'!$AF$5:$EU$5='aggregated FIP Data Prog5'!$A45&amp;'aggregated FIP Data Prog5'!$V$1),'Feat-Func-Development'!$AF$88:$EU$88)</f>
        <v>0</v>
      </c>
    </row>
    <row r="46" spans="1:29">
      <c r="A46" s="43">
        <f t="shared" si="9"/>
        <v>1277</v>
      </c>
      <c r="B46" s="53" t="str">
        <f>IF(C46="","",HLOOKUP(C46,'Configuration | Scaling'!$E$13:$Y$23,7,FALSE))</f>
        <v/>
      </c>
      <c r="C46" s="29" t="str">
        <f>IF(COUNTIF(C$4:C45,LOOKUP(A46,'Configuration | Scaling'!$E$19:$Y$19,_GPDS__List))=0,LOOKUP(A46,'Configuration | Scaling'!$E$19:$Y$19,_GPDS__List),"")</f>
        <v/>
      </c>
      <c r="D46" s="54"/>
      <c r="E46" s="45">
        <f t="shared" si="0"/>
        <v>1276</v>
      </c>
      <c r="F46" s="55">
        <f t="shared" si="1"/>
        <v>1</v>
      </c>
      <c r="G46" s="55">
        <f t="shared" si="2"/>
        <v>0</v>
      </c>
      <c r="H46" s="55">
        <f t="shared" si="3"/>
        <v>1</v>
      </c>
      <c r="I46" s="55">
        <f t="shared" si="4"/>
        <v>1</v>
      </c>
      <c r="J46" s="55">
        <f t="shared" si="5"/>
        <v>1</v>
      </c>
      <c r="K46" s="55">
        <f t="shared" si="6"/>
        <v>1</v>
      </c>
      <c r="L46" s="55">
        <f t="shared" si="7"/>
        <v>0.66666666666666663</v>
      </c>
      <c r="M46" s="56">
        <f t="shared" si="8"/>
        <v>0</v>
      </c>
      <c r="N46" s="48">
        <f>LOOKUP(2,1/('Feat-Func-Development'!$AF$4:$EU$4&amp;'Feat-Func-Development'!$AF$5:$EU$5='aggregated FIP Data Prog5'!$A46&amp;'aggregated FIP Data Prog5'!$N$1),'Feat-Func-Development'!$AF$81:$EU$81)</f>
        <v>0</v>
      </c>
      <c r="O46" s="48">
        <f>LOOKUP(2,1/('Feat-Func-Development'!$AF$4:$EU$4&amp;'Feat-Func-Development'!$AF$5:$EU$5='aggregated FIP Data Prog5'!$A46&amp;'aggregated FIP Data Prog5'!$N$1),'Feat-Func-Development'!$AF$82:$EU$82)</f>
        <v>0</v>
      </c>
      <c r="P46" s="48">
        <f>LOOKUP(2,1/('Feat-Func-Development'!$AF$4:$EU$4&amp;'Feat-Func-Development'!$AF$5:$EU$5='aggregated FIP Data Prog5'!$A46&amp;'aggregated FIP Data Prog5'!$N$1),'Feat-Func-Development'!$AF$83:$EU$83)</f>
        <v>0</v>
      </c>
      <c r="Q46" s="48">
        <f>LOOKUP(2,1/('Feat-Func-Development'!$AF$4:$EU$4&amp;'Feat-Func-Development'!$AF$5:$EU$5='aggregated FIP Data Prog5'!$A46&amp;'aggregated FIP Data Prog5'!$N$1),'Feat-Func-Development'!$AF$84:$EU$84)</f>
        <v>0</v>
      </c>
      <c r="R46" s="48">
        <f>LOOKUP(2,1/('Feat-Func-Development'!$AF$4:$EU$4&amp;'Feat-Func-Development'!$AF$5:$EU$5='aggregated FIP Data Prog5'!$A46&amp;'aggregated FIP Data Prog5'!$N$1),'Feat-Func-Development'!$AF$85:$EU$85)</f>
        <v>0</v>
      </c>
      <c r="S46" s="48">
        <f>LOOKUP(2,1/('Feat-Func-Development'!$AF$4:$EU$4&amp;'Feat-Func-Development'!$AF$5:$EU$5='aggregated FIP Data Prog5'!$A46&amp;'aggregated FIP Data Prog5'!$N$1),'Feat-Func-Development'!$AF$86:$EU$86)</f>
        <v>1</v>
      </c>
      <c r="T46" s="48">
        <f>LOOKUP(2,1/('Feat-Func-Development'!$AF$4:$EU$4&amp;'Feat-Func-Development'!$AF$5:$EU$5='aggregated FIP Data Prog5'!$A46&amp;'aggregated FIP Data Prog5'!$N$1),'Feat-Func-Development'!$AF$87:$EU$87)</f>
        <v>0</v>
      </c>
      <c r="U46" s="48">
        <f>LOOKUP(2,1/('Feat-Func-Development'!$AF$4:$EU$4&amp;'Feat-Func-Development'!$AF$5:$EU$5='aggregated FIP Data Prog5'!$A46&amp;'aggregated FIP Data Prog5'!$N$1),'Feat-Func-Development'!$AF$88:$EU$88)</f>
        <v>2</v>
      </c>
      <c r="V46" s="29">
        <f>LOOKUP(2,1/('Feat-Func-Development'!$AF$4:$EU$4&amp;'Feat-Func-Development'!$AF$5:$EU$5='aggregated FIP Data Prog5'!$A46&amp;'aggregated FIP Data Prog5'!$V$1),'Feat-Func-Development'!$AF$81:$EU$81)</f>
        <v>0</v>
      </c>
      <c r="W46" s="29">
        <f>LOOKUP(2,1/('Feat-Func-Development'!$AF$4:$EU$4&amp;'Feat-Func-Development'!$AF$5:$EU$5='aggregated FIP Data Prog5'!$A46&amp;'aggregated FIP Data Prog5'!$V$1),'Feat-Func-Development'!$AF$82:$EU$82)</f>
        <v>0</v>
      </c>
      <c r="X46" s="29">
        <f>LOOKUP(2,1/('Feat-Func-Development'!$AF$4:$EU$4&amp;'Feat-Func-Development'!$AF$5:$EU$5='aggregated FIP Data Prog5'!$A46&amp;'aggregated FIP Data Prog5'!$V$1),'Feat-Func-Development'!$AF$83:$EU$83)</f>
        <v>0</v>
      </c>
      <c r="Y46" s="29">
        <f>LOOKUP(2,1/('Feat-Func-Development'!$AF$4:$EU$4&amp;'Feat-Func-Development'!$AF$5:$EU$5='aggregated FIP Data Prog5'!$A46&amp;'aggregated FIP Data Prog5'!$V$1),'Feat-Func-Development'!$AF$84:$EU$84)</f>
        <v>0</v>
      </c>
      <c r="Z46" s="29">
        <f>LOOKUP(2,1/('Feat-Func-Development'!$AF$4:$EU$4&amp;'Feat-Func-Development'!$AF$5:$EU$5='aggregated FIP Data Prog5'!$A46&amp;'aggregated FIP Data Prog5'!$V$1),'Feat-Func-Development'!$AF$85:$EU$85)</f>
        <v>3</v>
      </c>
      <c r="AA46" s="29">
        <f>LOOKUP(2,1/('Feat-Func-Development'!$AF$4:$EU$4&amp;'Feat-Func-Development'!$AF$5:$EU$5='aggregated FIP Data Prog5'!$A46&amp;'aggregated FIP Data Prog5'!$V$1),'Feat-Func-Development'!$AF$86:$EU$86)</f>
        <v>0</v>
      </c>
      <c r="AB46" s="29">
        <f>LOOKUP(2,1/('Feat-Func-Development'!$AF$4:$EU$4&amp;'Feat-Func-Development'!$AF$5:$EU$5='aggregated FIP Data Prog5'!$A46&amp;'aggregated FIP Data Prog5'!$V$1),'Feat-Func-Development'!$AF$87:$EU$87)</f>
        <v>0</v>
      </c>
      <c r="AC46" s="29">
        <f>LOOKUP(2,1/('Feat-Func-Development'!$AF$4:$EU$4&amp;'Feat-Func-Development'!$AF$5:$EU$5='aggregated FIP Data Prog5'!$A46&amp;'aggregated FIP Data Prog5'!$V$1),'Feat-Func-Development'!$AF$88:$EU$88)</f>
        <v>0</v>
      </c>
    </row>
    <row r="47" spans="1:29">
      <c r="A47" s="43">
        <f t="shared" si="9"/>
        <v>1308</v>
      </c>
      <c r="B47" s="53" t="str">
        <f>IF(C47="","",HLOOKUP(C47,'Configuration | Scaling'!$E$13:$Y$23,7,FALSE))</f>
        <v/>
      </c>
      <c r="C47" s="29" t="str">
        <f>IF(COUNTIF(C$4:C46,LOOKUP(A47,'Configuration | Scaling'!$E$19:$Y$19,_GPDS__List))=0,LOOKUP(A47,'Configuration | Scaling'!$E$19:$Y$19,_GPDS__List),"")</f>
        <v/>
      </c>
      <c r="D47" s="54"/>
      <c r="E47" s="45">
        <f t="shared" si="0"/>
        <v>1307</v>
      </c>
      <c r="F47" s="55">
        <f t="shared" si="1"/>
        <v>1</v>
      </c>
      <c r="G47" s="55">
        <f t="shared" si="2"/>
        <v>0</v>
      </c>
      <c r="H47" s="55">
        <f t="shared" si="3"/>
        <v>1</v>
      </c>
      <c r="I47" s="55">
        <f t="shared" si="4"/>
        <v>1</v>
      </c>
      <c r="J47" s="55">
        <f t="shared" si="5"/>
        <v>1</v>
      </c>
      <c r="K47" s="55">
        <f t="shared" si="6"/>
        <v>1</v>
      </c>
      <c r="L47" s="55">
        <f t="shared" si="7"/>
        <v>0.66666666666666663</v>
      </c>
      <c r="M47" s="56">
        <f t="shared" si="8"/>
        <v>0</v>
      </c>
      <c r="N47" s="48">
        <f>LOOKUP(2,1/('Feat-Func-Development'!$AF$4:$EU$4&amp;'Feat-Func-Development'!$AF$5:$EU$5='aggregated FIP Data Prog5'!$A47&amp;'aggregated FIP Data Prog5'!$N$1),'Feat-Func-Development'!$AF$81:$EU$81)</f>
        <v>0</v>
      </c>
      <c r="O47" s="48">
        <f>LOOKUP(2,1/('Feat-Func-Development'!$AF$4:$EU$4&amp;'Feat-Func-Development'!$AF$5:$EU$5='aggregated FIP Data Prog5'!$A47&amp;'aggregated FIP Data Prog5'!$N$1),'Feat-Func-Development'!$AF$82:$EU$82)</f>
        <v>0</v>
      </c>
      <c r="P47" s="48">
        <f>LOOKUP(2,1/('Feat-Func-Development'!$AF$4:$EU$4&amp;'Feat-Func-Development'!$AF$5:$EU$5='aggregated FIP Data Prog5'!$A47&amp;'aggregated FIP Data Prog5'!$N$1),'Feat-Func-Development'!$AF$83:$EU$83)</f>
        <v>0</v>
      </c>
      <c r="Q47" s="48">
        <f>LOOKUP(2,1/('Feat-Func-Development'!$AF$4:$EU$4&amp;'Feat-Func-Development'!$AF$5:$EU$5='aggregated FIP Data Prog5'!$A47&amp;'aggregated FIP Data Prog5'!$N$1),'Feat-Func-Development'!$AF$84:$EU$84)</f>
        <v>0</v>
      </c>
      <c r="R47" s="48">
        <f>LOOKUP(2,1/('Feat-Func-Development'!$AF$4:$EU$4&amp;'Feat-Func-Development'!$AF$5:$EU$5='aggregated FIP Data Prog5'!$A47&amp;'aggregated FIP Data Prog5'!$N$1),'Feat-Func-Development'!$AF$85:$EU$85)</f>
        <v>0</v>
      </c>
      <c r="S47" s="48">
        <f>LOOKUP(2,1/('Feat-Func-Development'!$AF$4:$EU$4&amp;'Feat-Func-Development'!$AF$5:$EU$5='aggregated FIP Data Prog5'!$A47&amp;'aggregated FIP Data Prog5'!$N$1),'Feat-Func-Development'!$AF$86:$EU$86)</f>
        <v>1</v>
      </c>
      <c r="T47" s="48">
        <f>LOOKUP(2,1/('Feat-Func-Development'!$AF$4:$EU$4&amp;'Feat-Func-Development'!$AF$5:$EU$5='aggregated FIP Data Prog5'!$A47&amp;'aggregated FIP Data Prog5'!$N$1),'Feat-Func-Development'!$AF$87:$EU$87)</f>
        <v>0</v>
      </c>
      <c r="U47" s="48">
        <f>LOOKUP(2,1/('Feat-Func-Development'!$AF$4:$EU$4&amp;'Feat-Func-Development'!$AF$5:$EU$5='aggregated FIP Data Prog5'!$A47&amp;'aggregated FIP Data Prog5'!$N$1),'Feat-Func-Development'!$AF$88:$EU$88)</f>
        <v>2</v>
      </c>
      <c r="V47" s="29">
        <f>LOOKUP(2,1/('Feat-Func-Development'!$AF$4:$EU$4&amp;'Feat-Func-Development'!$AF$5:$EU$5='aggregated FIP Data Prog5'!$A47&amp;'aggregated FIP Data Prog5'!$V$1),'Feat-Func-Development'!$AF$81:$EU$81)</f>
        <v>0</v>
      </c>
      <c r="W47" s="29">
        <f>LOOKUP(2,1/('Feat-Func-Development'!$AF$4:$EU$4&amp;'Feat-Func-Development'!$AF$5:$EU$5='aggregated FIP Data Prog5'!$A47&amp;'aggregated FIP Data Prog5'!$V$1),'Feat-Func-Development'!$AF$82:$EU$82)</f>
        <v>0</v>
      </c>
      <c r="X47" s="29">
        <f>LOOKUP(2,1/('Feat-Func-Development'!$AF$4:$EU$4&amp;'Feat-Func-Development'!$AF$5:$EU$5='aggregated FIP Data Prog5'!$A47&amp;'aggregated FIP Data Prog5'!$V$1),'Feat-Func-Development'!$AF$83:$EU$83)</f>
        <v>0</v>
      </c>
      <c r="Y47" s="29">
        <f>LOOKUP(2,1/('Feat-Func-Development'!$AF$4:$EU$4&amp;'Feat-Func-Development'!$AF$5:$EU$5='aggregated FIP Data Prog5'!$A47&amp;'aggregated FIP Data Prog5'!$V$1),'Feat-Func-Development'!$AF$84:$EU$84)</f>
        <v>0</v>
      </c>
      <c r="Z47" s="29">
        <f>LOOKUP(2,1/('Feat-Func-Development'!$AF$4:$EU$4&amp;'Feat-Func-Development'!$AF$5:$EU$5='aggregated FIP Data Prog5'!$A47&amp;'aggregated FIP Data Prog5'!$V$1),'Feat-Func-Development'!$AF$85:$EU$85)</f>
        <v>3</v>
      </c>
      <c r="AA47" s="29">
        <f>LOOKUP(2,1/('Feat-Func-Development'!$AF$4:$EU$4&amp;'Feat-Func-Development'!$AF$5:$EU$5='aggregated FIP Data Prog5'!$A47&amp;'aggregated FIP Data Prog5'!$V$1),'Feat-Func-Development'!$AF$86:$EU$86)</f>
        <v>0</v>
      </c>
      <c r="AB47" s="29">
        <f>LOOKUP(2,1/('Feat-Func-Development'!$AF$4:$EU$4&amp;'Feat-Func-Development'!$AF$5:$EU$5='aggregated FIP Data Prog5'!$A47&amp;'aggregated FIP Data Prog5'!$V$1),'Feat-Func-Development'!$AF$87:$EU$87)</f>
        <v>0</v>
      </c>
      <c r="AC47" s="29">
        <f>LOOKUP(2,1/('Feat-Func-Development'!$AF$4:$EU$4&amp;'Feat-Func-Development'!$AF$5:$EU$5='aggregated FIP Data Prog5'!$A47&amp;'aggregated FIP Data Prog5'!$V$1),'Feat-Func-Development'!$AF$88:$EU$88)</f>
        <v>0</v>
      </c>
    </row>
    <row r="48" spans="1:29">
      <c r="A48" s="43">
        <f t="shared" si="9"/>
        <v>1339</v>
      </c>
      <c r="B48" s="53" t="str">
        <f>IF(C48="","",HLOOKUP(C48,'Configuration | Scaling'!$E$13:$Y$23,7,FALSE))</f>
        <v/>
      </c>
      <c r="C48" s="29" t="str">
        <f>IF(COUNTIF(C$4:C47,LOOKUP(A48,'Configuration | Scaling'!$E$19:$Y$19,_GPDS__List))=0,LOOKUP(A48,'Configuration | Scaling'!$E$19:$Y$19,_GPDS__List),"")</f>
        <v/>
      </c>
      <c r="D48" s="54"/>
      <c r="E48" s="45">
        <f t="shared" si="0"/>
        <v>1338</v>
      </c>
      <c r="F48" s="55">
        <f t="shared" si="1"/>
        <v>1</v>
      </c>
      <c r="G48" s="55">
        <f t="shared" si="2"/>
        <v>0</v>
      </c>
      <c r="H48" s="55">
        <f t="shared" si="3"/>
        <v>1</v>
      </c>
      <c r="I48" s="55">
        <f t="shared" si="4"/>
        <v>1</v>
      </c>
      <c r="J48" s="55">
        <f t="shared" si="5"/>
        <v>1</v>
      </c>
      <c r="K48" s="55">
        <f t="shared" si="6"/>
        <v>1</v>
      </c>
      <c r="L48" s="55">
        <f t="shared" si="7"/>
        <v>0.66666666666666663</v>
      </c>
      <c r="M48" s="56">
        <f t="shared" si="8"/>
        <v>0</v>
      </c>
      <c r="N48" s="48">
        <f>LOOKUP(2,1/('Feat-Func-Development'!$AF$4:$EU$4&amp;'Feat-Func-Development'!$AF$5:$EU$5='aggregated FIP Data Prog5'!$A48&amp;'aggregated FIP Data Prog5'!$N$1),'Feat-Func-Development'!$AF$81:$EU$81)</f>
        <v>0</v>
      </c>
      <c r="O48" s="48">
        <f>LOOKUP(2,1/('Feat-Func-Development'!$AF$4:$EU$4&amp;'Feat-Func-Development'!$AF$5:$EU$5='aggregated FIP Data Prog5'!$A48&amp;'aggregated FIP Data Prog5'!$N$1),'Feat-Func-Development'!$AF$82:$EU$82)</f>
        <v>0</v>
      </c>
      <c r="P48" s="48">
        <f>LOOKUP(2,1/('Feat-Func-Development'!$AF$4:$EU$4&amp;'Feat-Func-Development'!$AF$5:$EU$5='aggregated FIP Data Prog5'!$A48&amp;'aggregated FIP Data Prog5'!$N$1),'Feat-Func-Development'!$AF$83:$EU$83)</f>
        <v>0</v>
      </c>
      <c r="Q48" s="48">
        <f>LOOKUP(2,1/('Feat-Func-Development'!$AF$4:$EU$4&amp;'Feat-Func-Development'!$AF$5:$EU$5='aggregated FIP Data Prog5'!$A48&amp;'aggregated FIP Data Prog5'!$N$1),'Feat-Func-Development'!$AF$84:$EU$84)</f>
        <v>0</v>
      </c>
      <c r="R48" s="48">
        <f>LOOKUP(2,1/('Feat-Func-Development'!$AF$4:$EU$4&amp;'Feat-Func-Development'!$AF$5:$EU$5='aggregated FIP Data Prog5'!$A48&amp;'aggregated FIP Data Prog5'!$N$1),'Feat-Func-Development'!$AF$85:$EU$85)</f>
        <v>0</v>
      </c>
      <c r="S48" s="48">
        <f>LOOKUP(2,1/('Feat-Func-Development'!$AF$4:$EU$4&amp;'Feat-Func-Development'!$AF$5:$EU$5='aggregated FIP Data Prog5'!$A48&amp;'aggregated FIP Data Prog5'!$N$1),'Feat-Func-Development'!$AF$86:$EU$86)</f>
        <v>1</v>
      </c>
      <c r="T48" s="48">
        <f>LOOKUP(2,1/('Feat-Func-Development'!$AF$4:$EU$4&amp;'Feat-Func-Development'!$AF$5:$EU$5='aggregated FIP Data Prog5'!$A48&amp;'aggregated FIP Data Prog5'!$N$1),'Feat-Func-Development'!$AF$87:$EU$87)</f>
        <v>0</v>
      </c>
      <c r="U48" s="48">
        <f>LOOKUP(2,1/('Feat-Func-Development'!$AF$4:$EU$4&amp;'Feat-Func-Development'!$AF$5:$EU$5='aggregated FIP Data Prog5'!$A48&amp;'aggregated FIP Data Prog5'!$N$1),'Feat-Func-Development'!$AF$88:$EU$88)</f>
        <v>2</v>
      </c>
      <c r="V48" s="29">
        <f>LOOKUP(2,1/('Feat-Func-Development'!$AF$4:$EU$4&amp;'Feat-Func-Development'!$AF$5:$EU$5='aggregated FIP Data Prog5'!$A48&amp;'aggregated FIP Data Prog5'!$V$1),'Feat-Func-Development'!$AF$81:$EU$81)</f>
        <v>0</v>
      </c>
      <c r="W48" s="29">
        <f>LOOKUP(2,1/('Feat-Func-Development'!$AF$4:$EU$4&amp;'Feat-Func-Development'!$AF$5:$EU$5='aggregated FIP Data Prog5'!$A48&amp;'aggregated FIP Data Prog5'!$V$1),'Feat-Func-Development'!$AF$82:$EU$82)</f>
        <v>0</v>
      </c>
      <c r="X48" s="29">
        <f>LOOKUP(2,1/('Feat-Func-Development'!$AF$4:$EU$4&amp;'Feat-Func-Development'!$AF$5:$EU$5='aggregated FIP Data Prog5'!$A48&amp;'aggregated FIP Data Prog5'!$V$1),'Feat-Func-Development'!$AF$83:$EU$83)</f>
        <v>0</v>
      </c>
      <c r="Y48" s="29">
        <f>LOOKUP(2,1/('Feat-Func-Development'!$AF$4:$EU$4&amp;'Feat-Func-Development'!$AF$5:$EU$5='aggregated FIP Data Prog5'!$A48&amp;'aggregated FIP Data Prog5'!$V$1),'Feat-Func-Development'!$AF$84:$EU$84)</f>
        <v>0</v>
      </c>
      <c r="Z48" s="29">
        <f>LOOKUP(2,1/('Feat-Func-Development'!$AF$4:$EU$4&amp;'Feat-Func-Development'!$AF$5:$EU$5='aggregated FIP Data Prog5'!$A48&amp;'aggregated FIP Data Prog5'!$V$1),'Feat-Func-Development'!$AF$85:$EU$85)</f>
        <v>3</v>
      </c>
      <c r="AA48" s="29">
        <f>LOOKUP(2,1/('Feat-Func-Development'!$AF$4:$EU$4&amp;'Feat-Func-Development'!$AF$5:$EU$5='aggregated FIP Data Prog5'!$A48&amp;'aggregated FIP Data Prog5'!$V$1),'Feat-Func-Development'!$AF$86:$EU$86)</f>
        <v>0</v>
      </c>
      <c r="AB48" s="29">
        <f>LOOKUP(2,1/('Feat-Func-Development'!$AF$4:$EU$4&amp;'Feat-Func-Development'!$AF$5:$EU$5='aggregated FIP Data Prog5'!$A48&amp;'aggregated FIP Data Prog5'!$V$1),'Feat-Func-Development'!$AF$87:$EU$87)</f>
        <v>0</v>
      </c>
      <c r="AC48" s="29">
        <f>LOOKUP(2,1/('Feat-Func-Development'!$AF$4:$EU$4&amp;'Feat-Func-Development'!$AF$5:$EU$5='aggregated FIP Data Prog5'!$A48&amp;'aggregated FIP Data Prog5'!$V$1),'Feat-Func-Development'!$AF$88:$EU$88)</f>
        <v>0</v>
      </c>
    </row>
    <row r="49" spans="1:29">
      <c r="A49" s="43">
        <f t="shared" si="9"/>
        <v>1369</v>
      </c>
      <c r="B49" s="53">
        <f>IF(C49="","",HLOOKUP(C49,'Configuration | Scaling'!$E$13:$Y$23,7,FALSE))</f>
        <v>1340</v>
      </c>
      <c r="C49" s="29" t="str">
        <f>IF(COUNTIF(C$4:C48,LOOKUP(A49,'Configuration | Scaling'!$E$19:$Y$19,_GPDS__List))=0,LOOKUP(A49,'Configuration | Scaling'!$E$19:$Y$19,_GPDS__List),"")</f>
        <v>OKTB</v>
      </c>
      <c r="D49" s="54"/>
      <c r="E49" s="45">
        <f t="shared" si="0"/>
        <v>1339</v>
      </c>
      <c r="F49" s="55">
        <f t="shared" si="1"/>
        <v>1</v>
      </c>
      <c r="G49" s="55">
        <f t="shared" si="2"/>
        <v>0</v>
      </c>
      <c r="H49" s="55">
        <f t="shared" si="3"/>
        <v>1</v>
      </c>
      <c r="I49" s="55">
        <f t="shared" si="4"/>
        <v>1</v>
      </c>
      <c r="J49" s="55">
        <f t="shared" si="5"/>
        <v>1</v>
      </c>
      <c r="K49" s="55">
        <f t="shared" si="6"/>
        <v>1</v>
      </c>
      <c r="L49" s="55">
        <f t="shared" si="7"/>
        <v>0.66666666666666663</v>
      </c>
      <c r="M49" s="56">
        <f t="shared" si="8"/>
        <v>0</v>
      </c>
      <c r="N49" s="48">
        <f>LOOKUP(2,1/('Feat-Func-Development'!$AF$4:$EU$4&amp;'Feat-Func-Development'!$AF$5:$EU$5='aggregated FIP Data Prog5'!$A49&amp;'aggregated FIP Data Prog5'!$N$1),'Feat-Func-Development'!$AF$81:$EU$81)</f>
        <v>0</v>
      </c>
      <c r="O49" s="48">
        <f>LOOKUP(2,1/('Feat-Func-Development'!$AF$4:$EU$4&amp;'Feat-Func-Development'!$AF$5:$EU$5='aggregated FIP Data Prog5'!$A49&amp;'aggregated FIP Data Prog5'!$N$1),'Feat-Func-Development'!$AF$82:$EU$82)</f>
        <v>0</v>
      </c>
      <c r="P49" s="48">
        <f>LOOKUP(2,1/('Feat-Func-Development'!$AF$4:$EU$4&amp;'Feat-Func-Development'!$AF$5:$EU$5='aggregated FIP Data Prog5'!$A49&amp;'aggregated FIP Data Prog5'!$N$1),'Feat-Func-Development'!$AF$83:$EU$83)</f>
        <v>0</v>
      </c>
      <c r="Q49" s="48">
        <f>LOOKUP(2,1/('Feat-Func-Development'!$AF$4:$EU$4&amp;'Feat-Func-Development'!$AF$5:$EU$5='aggregated FIP Data Prog5'!$A49&amp;'aggregated FIP Data Prog5'!$N$1),'Feat-Func-Development'!$AF$84:$EU$84)</f>
        <v>0</v>
      </c>
      <c r="R49" s="48">
        <f>LOOKUP(2,1/('Feat-Func-Development'!$AF$4:$EU$4&amp;'Feat-Func-Development'!$AF$5:$EU$5='aggregated FIP Data Prog5'!$A49&amp;'aggregated FIP Data Prog5'!$N$1),'Feat-Func-Development'!$AF$85:$EU$85)</f>
        <v>0</v>
      </c>
      <c r="S49" s="48">
        <f>LOOKUP(2,1/('Feat-Func-Development'!$AF$4:$EU$4&amp;'Feat-Func-Development'!$AF$5:$EU$5='aggregated FIP Data Prog5'!$A49&amp;'aggregated FIP Data Prog5'!$N$1),'Feat-Func-Development'!$AF$86:$EU$86)</f>
        <v>1</v>
      </c>
      <c r="T49" s="48">
        <f>LOOKUP(2,1/('Feat-Func-Development'!$AF$4:$EU$4&amp;'Feat-Func-Development'!$AF$5:$EU$5='aggregated FIP Data Prog5'!$A49&amp;'aggregated FIP Data Prog5'!$N$1),'Feat-Func-Development'!$AF$87:$EU$87)</f>
        <v>0</v>
      </c>
      <c r="U49" s="48">
        <f>LOOKUP(2,1/('Feat-Func-Development'!$AF$4:$EU$4&amp;'Feat-Func-Development'!$AF$5:$EU$5='aggregated FIP Data Prog5'!$A49&amp;'aggregated FIP Data Prog5'!$N$1),'Feat-Func-Development'!$AF$88:$EU$88)</f>
        <v>2</v>
      </c>
      <c r="V49" s="29">
        <f>LOOKUP(2,1/('Feat-Func-Development'!$AF$4:$EU$4&amp;'Feat-Func-Development'!$AF$5:$EU$5='aggregated FIP Data Prog5'!$A49&amp;'aggregated FIP Data Prog5'!$V$1),'Feat-Func-Development'!$AF$81:$EU$81)</f>
        <v>0</v>
      </c>
      <c r="W49" s="29">
        <f>LOOKUP(2,1/('Feat-Func-Development'!$AF$4:$EU$4&amp;'Feat-Func-Development'!$AF$5:$EU$5='aggregated FIP Data Prog5'!$A49&amp;'aggregated FIP Data Prog5'!$V$1),'Feat-Func-Development'!$AF$82:$EU$82)</f>
        <v>0</v>
      </c>
      <c r="X49" s="29">
        <f>LOOKUP(2,1/('Feat-Func-Development'!$AF$4:$EU$4&amp;'Feat-Func-Development'!$AF$5:$EU$5='aggregated FIP Data Prog5'!$A49&amp;'aggregated FIP Data Prog5'!$V$1),'Feat-Func-Development'!$AF$83:$EU$83)</f>
        <v>0</v>
      </c>
      <c r="Y49" s="29">
        <f>LOOKUP(2,1/('Feat-Func-Development'!$AF$4:$EU$4&amp;'Feat-Func-Development'!$AF$5:$EU$5='aggregated FIP Data Prog5'!$A49&amp;'aggregated FIP Data Prog5'!$V$1),'Feat-Func-Development'!$AF$84:$EU$84)</f>
        <v>0</v>
      </c>
      <c r="Z49" s="29">
        <f>LOOKUP(2,1/('Feat-Func-Development'!$AF$4:$EU$4&amp;'Feat-Func-Development'!$AF$5:$EU$5='aggregated FIP Data Prog5'!$A49&amp;'aggregated FIP Data Prog5'!$V$1),'Feat-Func-Development'!$AF$85:$EU$85)</f>
        <v>3</v>
      </c>
      <c r="AA49" s="29">
        <f>LOOKUP(2,1/('Feat-Func-Development'!$AF$4:$EU$4&amp;'Feat-Func-Development'!$AF$5:$EU$5='aggregated FIP Data Prog5'!$A49&amp;'aggregated FIP Data Prog5'!$V$1),'Feat-Func-Development'!$AF$86:$EU$86)</f>
        <v>0</v>
      </c>
      <c r="AB49" s="29">
        <f>LOOKUP(2,1/('Feat-Func-Development'!$AF$4:$EU$4&amp;'Feat-Func-Development'!$AF$5:$EU$5='aggregated FIP Data Prog5'!$A49&amp;'aggregated FIP Data Prog5'!$V$1),'Feat-Func-Development'!$AF$87:$EU$87)</f>
        <v>0</v>
      </c>
      <c r="AC49" s="29">
        <f>LOOKUP(2,1/('Feat-Func-Development'!$AF$4:$EU$4&amp;'Feat-Func-Development'!$AF$5:$EU$5='aggregated FIP Data Prog5'!$A49&amp;'aggregated FIP Data Prog5'!$V$1),'Feat-Func-Development'!$AF$88:$EU$88)</f>
        <v>0</v>
      </c>
    </row>
    <row r="50" spans="1:29">
      <c r="A50" s="43">
        <f t="shared" si="9"/>
        <v>1400</v>
      </c>
      <c r="B50" s="53" t="str">
        <f>IF(C50="","",HLOOKUP(C50,'Configuration | Scaling'!$E$13:$Y$23,7,FALSE))</f>
        <v/>
      </c>
      <c r="C50" s="29" t="str">
        <f>IF(COUNTIF(C$4:C49,LOOKUP(A50,'Configuration | Scaling'!$E$19:$Y$19,_GPDS__List))=0,LOOKUP(A50,'Configuration | Scaling'!$E$19:$Y$19,_GPDS__List),"")</f>
        <v/>
      </c>
      <c r="D50" s="54"/>
      <c r="E50" s="45">
        <f t="shared" si="0"/>
        <v>1399</v>
      </c>
      <c r="F50" s="55">
        <f t="shared" si="1"/>
        <v>1</v>
      </c>
      <c r="G50" s="55">
        <f t="shared" si="2"/>
        <v>0</v>
      </c>
      <c r="H50" s="55">
        <f t="shared" si="3"/>
        <v>1</v>
      </c>
      <c r="I50" s="55">
        <f t="shared" si="4"/>
        <v>1</v>
      </c>
      <c r="J50" s="55">
        <f t="shared" si="5"/>
        <v>1</v>
      </c>
      <c r="K50" s="55">
        <f t="shared" si="6"/>
        <v>1</v>
      </c>
      <c r="L50" s="55">
        <f t="shared" si="7"/>
        <v>0.66666666666666663</v>
      </c>
      <c r="M50" s="56">
        <f t="shared" si="8"/>
        <v>0</v>
      </c>
      <c r="N50" s="48">
        <f>LOOKUP(2,1/('Feat-Func-Development'!$AF$4:$EU$4&amp;'Feat-Func-Development'!$AF$5:$EU$5='aggregated FIP Data Prog5'!$A50&amp;'aggregated FIP Data Prog5'!$N$1),'Feat-Func-Development'!$AF$81:$EU$81)</f>
        <v>0</v>
      </c>
      <c r="O50" s="48">
        <f>LOOKUP(2,1/('Feat-Func-Development'!$AF$4:$EU$4&amp;'Feat-Func-Development'!$AF$5:$EU$5='aggregated FIP Data Prog5'!$A50&amp;'aggregated FIP Data Prog5'!$N$1),'Feat-Func-Development'!$AF$82:$EU$82)</f>
        <v>0</v>
      </c>
      <c r="P50" s="48">
        <f>LOOKUP(2,1/('Feat-Func-Development'!$AF$4:$EU$4&amp;'Feat-Func-Development'!$AF$5:$EU$5='aggregated FIP Data Prog5'!$A50&amp;'aggregated FIP Data Prog5'!$N$1),'Feat-Func-Development'!$AF$83:$EU$83)</f>
        <v>0</v>
      </c>
      <c r="Q50" s="48">
        <f>LOOKUP(2,1/('Feat-Func-Development'!$AF$4:$EU$4&amp;'Feat-Func-Development'!$AF$5:$EU$5='aggregated FIP Data Prog5'!$A50&amp;'aggregated FIP Data Prog5'!$N$1),'Feat-Func-Development'!$AF$84:$EU$84)</f>
        <v>0</v>
      </c>
      <c r="R50" s="48">
        <f>LOOKUP(2,1/('Feat-Func-Development'!$AF$4:$EU$4&amp;'Feat-Func-Development'!$AF$5:$EU$5='aggregated FIP Data Prog5'!$A50&amp;'aggregated FIP Data Prog5'!$N$1),'Feat-Func-Development'!$AF$85:$EU$85)</f>
        <v>0</v>
      </c>
      <c r="S50" s="48">
        <f>LOOKUP(2,1/('Feat-Func-Development'!$AF$4:$EU$4&amp;'Feat-Func-Development'!$AF$5:$EU$5='aggregated FIP Data Prog5'!$A50&amp;'aggregated FIP Data Prog5'!$N$1),'Feat-Func-Development'!$AF$86:$EU$86)</f>
        <v>1</v>
      </c>
      <c r="T50" s="48">
        <f>LOOKUP(2,1/('Feat-Func-Development'!$AF$4:$EU$4&amp;'Feat-Func-Development'!$AF$5:$EU$5='aggregated FIP Data Prog5'!$A50&amp;'aggregated FIP Data Prog5'!$N$1),'Feat-Func-Development'!$AF$87:$EU$87)</f>
        <v>0</v>
      </c>
      <c r="U50" s="48">
        <f>LOOKUP(2,1/('Feat-Func-Development'!$AF$4:$EU$4&amp;'Feat-Func-Development'!$AF$5:$EU$5='aggregated FIP Data Prog5'!$A50&amp;'aggregated FIP Data Prog5'!$N$1),'Feat-Func-Development'!$AF$88:$EU$88)</f>
        <v>2</v>
      </c>
      <c r="V50" s="29">
        <f>LOOKUP(2,1/('Feat-Func-Development'!$AF$4:$EU$4&amp;'Feat-Func-Development'!$AF$5:$EU$5='aggregated FIP Data Prog5'!$A50&amp;'aggregated FIP Data Prog5'!$V$1),'Feat-Func-Development'!$AF$81:$EU$81)</f>
        <v>0</v>
      </c>
      <c r="W50" s="29">
        <f>LOOKUP(2,1/('Feat-Func-Development'!$AF$4:$EU$4&amp;'Feat-Func-Development'!$AF$5:$EU$5='aggregated FIP Data Prog5'!$A50&amp;'aggregated FIP Data Prog5'!$V$1),'Feat-Func-Development'!$AF$82:$EU$82)</f>
        <v>0</v>
      </c>
      <c r="X50" s="29">
        <f>LOOKUP(2,1/('Feat-Func-Development'!$AF$4:$EU$4&amp;'Feat-Func-Development'!$AF$5:$EU$5='aggregated FIP Data Prog5'!$A50&amp;'aggregated FIP Data Prog5'!$V$1),'Feat-Func-Development'!$AF$83:$EU$83)</f>
        <v>0</v>
      </c>
      <c r="Y50" s="29">
        <f>LOOKUP(2,1/('Feat-Func-Development'!$AF$4:$EU$4&amp;'Feat-Func-Development'!$AF$5:$EU$5='aggregated FIP Data Prog5'!$A50&amp;'aggregated FIP Data Prog5'!$V$1),'Feat-Func-Development'!$AF$84:$EU$84)</f>
        <v>0</v>
      </c>
      <c r="Z50" s="29">
        <f>LOOKUP(2,1/('Feat-Func-Development'!$AF$4:$EU$4&amp;'Feat-Func-Development'!$AF$5:$EU$5='aggregated FIP Data Prog5'!$A50&amp;'aggregated FIP Data Prog5'!$V$1),'Feat-Func-Development'!$AF$85:$EU$85)</f>
        <v>3</v>
      </c>
      <c r="AA50" s="29">
        <f>LOOKUP(2,1/('Feat-Func-Development'!$AF$4:$EU$4&amp;'Feat-Func-Development'!$AF$5:$EU$5='aggregated FIP Data Prog5'!$A50&amp;'aggregated FIP Data Prog5'!$V$1),'Feat-Func-Development'!$AF$86:$EU$86)</f>
        <v>0</v>
      </c>
      <c r="AB50" s="29">
        <f>LOOKUP(2,1/('Feat-Func-Development'!$AF$4:$EU$4&amp;'Feat-Func-Development'!$AF$5:$EU$5='aggregated FIP Data Prog5'!$A50&amp;'aggregated FIP Data Prog5'!$V$1),'Feat-Func-Development'!$AF$87:$EU$87)</f>
        <v>0</v>
      </c>
      <c r="AC50" s="29">
        <f>LOOKUP(2,1/('Feat-Func-Development'!$AF$4:$EU$4&amp;'Feat-Func-Development'!$AF$5:$EU$5='aggregated FIP Data Prog5'!$A50&amp;'aggregated FIP Data Prog5'!$V$1),'Feat-Func-Development'!$AF$88:$EU$88)</f>
        <v>0</v>
      </c>
    </row>
    <row r="51" spans="1:29">
      <c r="A51" s="43">
        <f t="shared" si="9"/>
        <v>1430</v>
      </c>
      <c r="B51" s="53" t="str">
        <f>IF(C51="","",HLOOKUP(C51,'Configuration | Scaling'!$E$13:$Y$23,7,FALSE))</f>
        <v/>
      </c>
      <c r="C51" s="29" t="str">
        <f>IF(COUNTIF(C$4:C50,LOOKUP(A51,'Configuration | Scaling'!$E$19:$Y$19,_GPDS__List))=0,LOOKUP(A51,'Configuration | Scaling'!$E$19:$Y$19,_GPDS__List),"")</f>
        <v/>
      </c>
      <c r="D51" s="54"/>
      <c r="E51" s="45">
        <f t="shared" si="0"/>
        <v>1429</v>
      </c>
      <c r="F51" s="55">
        <f t="shared" si="1"/>
        <v>1</v>
      </c>
      <c r="G51" s="55">
        <f t="shared" si="2"/>
        <v>0</v>
      </c>
      <c r="H51" s="55">
        <f t="shared" si="3"/>
        <v>1</v>
      </c>
      <c r="I51" s="55">
        <f t="shared" si="4"/>
        <v>1</v>
      </c>
      <c r="J51" s="55">
        <f t="shared" si="5"/>
        <v>1</v>
      </c>
      <c r="K51" s="55">
        <f t="shared" si="6"/>
        <v>1</v>
      </c>
      <c r="L51" s="55">
        <f t="shared" si="7"/>
        <v>0.66666666666666663</v>
      </c>
      <c r="M51" s="56">
        <f t="shared" si="8"/>
        <v>0</v>
      </c>
      <c r="N51" s="48">
        <f>LOOKUP(2,1/('Feat-Func-Development'!$AF$4:$EU$4&amp;'Feat-Func-Development'!$AF$5:$EU$5='aggregated FIP Data Prog5'!$A51&amp;'aggregated FIP Data Prog5'!$N$1),'Feat-Func-Development'!$AF$81:$EU$81)</f>
        <v>0</v>
      </c>
      <c r="O51" s="48">
        <f>LOOKUP(2,1/('Feat-Func-Development'!$AF$4:$EU$4&amp;'Feat-Func-Development'!$AF$5:$EU$5='aggregated FIP Data Prog5'!$A51&amp;'aggregated FIP Data Prog5'!$N$1),'Feat-Func-Development'!$AF$82:$EU$82)</f>
        <v>0</v>
      </c>
      <c r="P51" s="48">
        <f>LOOKUP(2,1/('Feat-Func-Development'!$AF$4:$EU$4&amp;'Feat-Func-Development'!$AF$5:$EU$5='aggregated FIP Data Prog5'!$A51&amp;'aggregated FIP Data Prog5'!$N$1),'Feat-Func-Development'!$AF$83:$EU$83)</f>
        <v>0</v>
      </c>
      <c r="Q51" s="48">
        <f>LOOKUP(2,1/('Feat-Func-Development'!$AF$4:$EU$4&amp;'Feat-Func-Development'!$AF$5:$EU$5='aggregated FIP Data Prog5'!$A51&amp;'aggregated FIP Data Prog5'!$N$1),'Feat-Func-Development'!$AF$84:$EU$84)</f>
        <v>0</v>
      </c>
      <c r="R51" s="48">
        <f>LOOKUP(2,1/('Feat-Func-Development'!$AF$4:$EU$4&amp;'Feat-Func-Development'!$AF$5:$EU$5='aggregated FIP Data Prog5'!$A51&amp;'aggregated FIP Data Prog5'!$N$1),'Feat-Func-Development'!$AF$85:$EU$85)</f>
        <v>0</v>
      </c>
      <c r="S51" s="48">
        <f>LOOKUP(2,1/('Feat-Func-Development'!$AF$4:$EU$4&amp;'Feat-Func-Development'!$AF$5:$EU$5='aggregated FIP Data Prog5'!$A51&amp;'aggregated FIP Data Prog5'!$N$1),'Feat-Func-Development'!$AF$86:$EU$86)</f>
        <v>1</v>
      </c>
      <c r="T51" s="48">
        <f>LOOKUP(2,1/('Feat-Func-Development'!$AF$4:$EU$4&amp;'Feat-Func-Development'!$AF$5:$EU$5='aggregated FIP Data Prog5'!$A51&amp;'aggregated FIP Data Prog5'!$N$1),'Feat-Func-Development'!$AF$87:$EU$87)</f>
        <v>0</v>
      </c>
      <c r="U51" s="48">
        <f>LOOKUP(2,1/('Feat-Func-Development'!$AF$4:$EU$4&amp;'Feat-Func-Development'!$AF$5:$EU$5='aggregated FIP Data Prog5'!$A51&amp;'aggregated FIP Data Prog5'!$N$1),'Feat-Func-Development'!$AF$88:$EU$88)</f>
        <v>2</v>
      </c>
      <c r="V51" s="29">
        <f>LOOKUP(2,1/('Feat-Func-Development'!$AF$4:$EU$4&amp;'Feat-Func-Development'!$AF$5:$EU$5='aggregated FIP Data Prog5'!$A51&amp;'aggregated FIP Data Prog5'!$V$1),'Feat-Func-Development'!$AF$81:$EU$81)</f>
        <v>0</v>
      </c>
      <c r="W51" s="29">
        <f>LOOKUP(2,1/('Feat-Func-Development'!$AF$4:$EU$4&amp;'Feat-Func-Development'!$AF$5:$EU$5='aggregated FIP Data Prog5'!$A51&amp;'aggregated FIP Data Prog5'!$V$1),'Feat-Func-Development'!$AF$82:$EU$82)</f>
        <v>0</v>
      </c>
      <c r="X51" s="29">
        <f>LOOKUP(2,1/('Feat-Func-Development'!$AF$4:$EU$4&amp;'Feat-Func-Development'!$AF$5:$EU$5='aggregated FIP Data Prog5'!$A51&amp;'aggregated FIP Data Prog5'!$V$1),'Feat-Func-Development'!$AF$83:$EU$83)</f>
        <v>0</v>
      </c>
      <c r="Y51" s="29">
        <f>LOOKUP(2,1/('Feat-Func-Development'!$AF$4:$EU$4&amp;'Feat-Func-Development'!$AF$5:$EU$5='aggregated FIP Data Prog5'!$A51&amp;'aggregated FIP Data Prog5'!$V$1),'Feat-Func-Development'!$AF$84:$EU$84)</f>
        <v>0</v>
      </c>
      <c r="Z51" s="29">
        <f>LOOKUP(2,1/('Feat-Func-Development'!$AF$4:$EU$4&amp;'Feat-Func-Development'!$AF$5:$EU$5='aggregated FIP Data Prog5'!$A51&amp;'aggregated FIP Data Prog5'!$V$1),'Feat-Func-Development'!$AF$85:$EU$85)</f>
        <v>3</v>
      </c>
      <c r="AA51" s="29">
        <f>LOOKUP(2,1/('Feat-Func-Development'!$AF$4:$EU$4&amp;'Feat-Func-Development'!$AF$5:$EU$5='aggregated FIP Data Prog5'!$A51&amp;'aggregated FIP Data Prog5'!$V$1),'Feat-Func-Development'!$AF$86:$EU$86)</f>
        <v>0</v>
      </c>
      <c r="AB51" s="29">
        <f>LOOKUP(2,1/('Feat-Func-Development'!$AF$4:$EU$4&amp;'Feat-Func-Development'!$AF$5:$EU$5='aggregated FIP Data Prog5'!$A51&amp;'aggregated FIP Data Prog5'!$V$1),'Feat-Func-Development'!$AF$87:$EU$87)</f>
        <v>0</v>
      </c>
      <c r="AC51" s="29">
        <f>LOOKUP(2,1/('Feat-Func-Development'!$AF$4:$EU$4&amp;'Feat-Func-Development'!$AF$5:$EU$5='aggregated FIP Data Prog5'!$A51&amp;'aggregated FIP Data Prog5'!$V$1),'Feat-Func-Development'!$AF$88:$EU$88)</f>
        <v>0</v>
      </c>
    </row>
    <row r="52" spans="1:29">
      <c r="A52" s="43">
        <f t="shared" si="9"/>
        <v>1461</v>
      </c>
      <c r="B52" s="53" t="str">
        <f>IF(C52="","",HLOOKUP(C52,'Configuration | Scaling'!$E$13:$Y$23,7,FALSE))</f>
        <v/>
      </c>
      <c r="C52" s="29" t="str">
        <f>IF(COUNTIF(C$4:C51,LOOKUP(A52,'Configuration | Scaling'!$E$19:$Y$19,_GPDS__List))=0,LOOKUP(A52,'Configuration | Scaling'!$E$19:$Y$19,_GPDS__List),"")</f>
        <v/>
      </c>
      <c r="D52" s="54"/>
      <c r="E52" s="45">
        <f t="shared" si="0"/>
        <v>1460</v>
      </c>
      <c r="F52" s="55">
        <f t="shared" si="1"/>
        <v>1</v>
      </c>
      <c r="G52" s="55">
        <f t="shared" si="2"/>
        <v>0</v>
      </c>
      <c r="H52" s="55">
        <f t="shared" si="3"/>
        <v>1</v>
      </c>
      <c r="I52" s="55">
        <f t="shared" si="4"/>
        <v>1</v>
      </c>
      <c r="J52" s="55">
        <f t="shared" si="5"/>
        <v>1</v>
      </c>
      <c r="K52" s="55">
        <f t="shared" si="6"/>
        <v>1</v>
      </c>
      <c r="L52" s="55">
        <f t="shared" si="7"/>
        <v>0.66666666666666663</v>
      </c>
      <c r="M52" s="56">
        <f t="shared" si="8"/>
        <v>0</v>
      </c>
      <c r="N52" s="48">
        <f>LOOKUP(2,1/('Feat-Func-Development'!$AF$4:$EU$4&amp;'Feat-Func-Development'!$AF$5:$EU$5='aggregated FIP Data Prog5'!$A52&amp;'aggregated FIP Data Prog5'!$N$1),'Feat-Func-Development'!$AF$81:$EU$81)</f>
        <v>0</v>
      </c>
      <c r="O52" s="48">
        <f>LOOKUP(2,1/('Feat-Func-Development'!$AF$4:$EU$4&amp;'Feat-Func-Development'!$AF$5:$EU$5='aggregated FIP Data Prog5'!$A52&amp;'aggregated FIP Data Prog5'!$N$1),'Feat-Func-Development'!$AF$82:$EU$82)</f>
        <v>0</v>
      </c>
      <c r="P52" s="48">
        <f>LOOKUP(2,1/('Feat-Func-Development'!$AF$4:$EU$4&amp;'Feat-Func-Development'!$AF$5:$EU$5='aggregated FIP Data Prog5'!$A52&amp;'aggregated FIP Data Prog5'!$N$1),'Feat-Func-Development'!$AF$83:$EU$83)</f>
        <v>0</v>
      </c>
      <c r="Q52" s="48">
        <f>LOOKUP(2,1/('Feat-Func-Development'!$AF$4:$EU$4&amp;'Feat-Func-Development'!$AF$5:$EU$5='aggregated FIP Data Prog5'!$A52&amp;'aggregated FIP Data Prog5'!$N$1),'Feat-Func-Development'!$AF$84:$EU$84)</f>
        <v>0</v>
      </c>
      <c r="R52" s="48">
        <f>LOOKUP(2,1/('Feat-Func-Development'!$AF$4:$EU$4&amp;'Feat-Func-Development'!$AF$5:$EU$5='aggregated FIP Data Prog5'!$A52&amp;'aggregated FIP Data Prog5'!$N$1),'Feat-Func-Development'!$AF$85:$EU$85)</f>
        <v>0</v>
      </c>
      <c r="S52" s="48">
        <f>LOOKUP(2,1/('Feat-Func-Development'!$AF$4:$EU$4&amp;'Feat-Func-Development'!$AF$5:$EU$5='aggregated FIP Data Prog5'!$A52&amp;'aggregated FIP Data Prog5'!$N$1),'Feat-Func-Development'!$AF$86:$EU$86)</f>
        <v>1</v>
      </c>
      <c r="T52" s="48">
        <f>LOOKUP(2,1/('Feat-Func-Development'!$AF$4:$EU$4&amp;'Feat-Func-Development'!$AF$5:$EU$5='aggregated FIP Data Prog5'!$A52&amp;'aggregated FIP Data Prog5'!$N$1),'Feat-Func-Development'!$AF$87:$EU$87)</f>
        <v>0</v>
      </c>
      <c r="U52" s="48">
        <f>LOOKUP(2,1/('Feat-Func-Development'!$AF$4:$EU$4&amp;'Feat-Func-Development'!$AF$5:$EU$5='aggregated FIP Data Prog5'!$A52&amp;'aggregated FIP Data Prog5'!$N$1),'Feat-Func-Development'!$AF$88:$EU$88)</f>
        <v>2</v>
      </c>
      <c r="V52" s="29">
        <f>LOOKUP(2,1/('Feat-Func-Development'!$AF$4:$EU$4&amp;'Feat-Func-Development'!$AF$5:$EU$5='aggregated FIP Data Prog5'!$A52&amp;'aggregated FIP Data Prog5'!$V$1),'Feat-Func-Development'!$AF$81:$EU$81)</f>
        <v>0</v>
      </c>
      <c r="W52" s="29">
        <f>LOOKUP(2,1/('Feat-Func-Development'!$AF$4:$EU$4&amp;'Feat-Func-Development'!$AF$5:$EU$5='aggregated FIP Data Prog5'!$A52&amp;'aggregated FIP Data Prog5'!$V$1),'Feat-Func-Development'!$AF$82:$EU$82)</f>
        <v>0</v>
      </c>
      <c r="X52" s="29">
        <f>LOOKUP(2,1/('Feat-Func-Development'!$AF$4:$EU$4&amp;'Feat-Func-Development'!$AF$5:$EU$5='aggregated FIP Data Prog5'!$A52&amp;'aggregated FIP Data Prog5'!$V$1),'Feat-Func-Development'!$AF$83:$EU$83)</f>
        <v>0</v>
      </c>
      <c r="Y52" s="29">
        <f>LOOKUP(2,1/('Feat-Func-Development'!$AF$4:$EU$4&amp;'Feat-Func-Development'!$AF$5:$EU$5='aggregated FIP Data Prog5'!$A52&amp;'aggregated FIP Data Prog5'!$V$1),'Feat-Func-Development'!$AF$84:$EU$84)</f>
        <v>0</v>
      </c>
      <c r="Z52" s="29">
        <f>LOOKUP(2,1/('Feat-Func-Development'!$AF$4:$EU$4&amp;'Feat-Func-Development'!$AF$5:$EU$5='aggregated FIP Data Prog5'!$A52&amp;'aggregated FIP Data Prog5'!$V$1),'Feat-Func-Development'!$AF$85:$EU$85)</f>
        <v>3</v>
      </c>
      <c r="AA52" s="29">
        <f>LOOKUP(2,1/('Feat-Func-Development'!$AF$4:$EU$4&amp;'Feat-Func-Development'!$AF$5:$EU$5='aggregated FIP Data Prog5'!$A52&amp;'aggregated FIP Data Prog5'!$V$1),'Feat-Func-Development'!$AF$86:$EU$86)</f>
        <v>0</v>
      </c>
      <c r="AB52" s="29">
        <f>LOOKUP(2,1/('Feat-Func-Development'!$AF$4:$EU$4&amp;'Feat-Func-Development'!$AF$5:$EU$5='aggregated FIP Data Prog5'!$A52&amp;'aggregated FIP Data Prog5'!$V$1),'Feat-Func-Development'!$AF$87:$EU$87)</f>
        <v>0</v>
      </c>
      <c r="AC52" s="29">
        <f>LOOKUP(2,1/('Feat-Func-Development'!$AF$4:$EU$4&amp;'Feat-Func-Development'!$AF$5:$EU$5='aggregated FIP Data Prog5'!$A52&amp;'aggregated FIP Data Prog5'!$V$1),'Feat-Func-Development'!$AF$88:$EU$88)</f>
        <v>0</v>
      </c>
    </row>
    <row r="53" spans="1:29">
      <c r="A53" s="43">
        <f t="shared" si="9"/>
        <v>1492</v>
      </c>
      <c r="B53" s="53" t="str">
        <f>IF(C53="","",HLOOKUP(C53,'Configuration | Scaling'!$E$13:$Y$23,7,FALSE))</f>
        <v/>
      </c>
      <c r="C53" s="29" t="str">
        <f>IF(COUNTIF(C$4:C52,LOOKUP(A53,'Configuration | Scaling'!$E$19:$Y$19,_GPDS__List))=0,LOOKUP(A53,'Configuration | Scaling'!$E$19:$Y$19,_GPDS__List),"")</f>
        <v/>
      </c>
      <c r="D53" s="54"/>
      <c r="E53" s="45">
        <f t="shared" si="0"/>
        <v>1491</v>
      </c>
      <c r="F53" s="55">
        <f t="shared" si="1"/>
        <v>1</v>
      </c>
      <c r="G53" s="55">
        <f t="shared" si="2"/>
        <v>0</v>
      </c>
      <c r="H53" s="55">
        <f t="shared" si="3"/>
        <v>1</v>
      </c>
      <c r="I53" s="55">
        <f t="shared" si="4"/>
        <v>1</v>
      </c>
      <c r="J53" s="55">
        <f t="shared" si="5"/>
        <v>1</v>
      </c>
      <c r="K53" s="55">
        <f t="shared" si="6"/>
        <v>1</v>
      </c>
      <c r="L53" s="55">
        <f t="shared" si="7"/>
        <v>0.66666666666666663</v>
      </c>
      <c r="M53" s="56">
        <f t="shared" si="8"/>
        <v>0</v>
      </c>
      <c r="N53" s="48">
        <f>LOOKUP(2,1/('Feat-Func-Development'!$AF$4:$EU$4&amp;'Feat-Func-Development'!$AF$5:$EU$5='aggregated FIP Data Prog5'!$A53&amp;'aggregated FIP Data Prog5'!$N$1),'Feat-Func-Development'!$AF$81:$EU$81)</f>
        <v>0</v>
      </c>
      <c r="O53" s="48">
        <f>LOOKUP(2,1/('Feat-Func-Development'!$AF$4:$EU$4&amp;'Feat-Func-Development'!$AF$5:$EU$5='aggregated FIP Data Prog5'!$A53&amp;'aggregated FIP Data Prog5'!$N$1),'Feat-Func-Development'!$AF$82:$EU$82)</f>
        <v>0</v>
      </c>
      <c r="P53" s="48">
        <f>LOOKUP(2,1/('Feat-Func-Development'!$AF$4:$EU$4&amp;'Feat-Func-Development'!$AF$5:$EU$5='aggregated FIP Data Prog5'!$A53&amp;'aggregated FIP Data Prog5'!$N$1),'Feat-Func-Development'!$AF$83:$EU$83)</f>
        <v>0</v>
      </c>
      <c r="Q53" s="48">
        <f>LOOKUP(2,1/('Feat-Func-Development'!$AF$4:$EU$4&amp;'Feat-Func-Development'!$AF$5:$EU$5='aggregated FIP Data Prog5'!$A53&amp;'aggregated FIP Data Prog5'!$N$1),'Feat-Func-Development'!$AF$84:$EU$84)</f>
        <v>0</v>
      </c>
      <c r="R53" s="48">
        <f>LOOKUP(2,1/('Feat-Func-Development'!$AF$4:$EU$4&amp;'Feat-Func-Development'!$AF$5:$EU$5='aggregated FIP Data Prog5'!$A53&amp;'aggregated FIP Data Prog5'!$N$1),'Feat-Func-Development'!$AF$85:$EU$85)</f>
        <v>0</v>
      </c>
      <c r="S53" s="48">
        <f>LOOKUP(2,1/('Feat-Func-Development'!$AF$4:$EU$4&amp;'Feat-Func-Development'!$AF$5:$EU$5='aggregated FIP Data Prog5'!$A53&amp;'aggregated FIP Data Prog5'!$N$1),'Feat-Func-Development'!$AF$86:$EU$86)</f>
        <v>1</v>
      </c>
      <c r="T53" s="48">
        <f>LOOKUP(2,1/('Feat-Func-Development'!$AF$4:$EU$4&amp;'Feat-Func-Development'!$AF$5:$EU$5='aggregated FIP Data Prog5'!$A53&amp;'aggregated FIP Data Prog5'!$N$1),'Feat-Func-Development'!$AF$87:$EU$87)</f>
        <v>0</v>
      </c>
      <c r="U53" s="48">
        <f>LOOKUP(2,1/('Feat-Func-Development'!$AF$4:$EU$4&amp;'Feat-Func-Development'!$AF$5:$EU$5='aggregated FIP Data Prog5'!$A53&amp;'aggregated FIP Data Prog5'!$N$1),'Feat-Func-Development'!$AF$88:$EU$88)</f>
        <v>2</v>
      </c>
      <c r="V53" s="29">
        <f>LOOKUP(2,1/('Feat-Func-Development'!$AF$4:$EU$4&amp;'Feat-Func-Development'!$AF$5:$EU$5='aggregated FIP Data Prog5'!$A53&amp;'aggregated FIP Data Prog5'!$V$1),'Feat-Func-Development'!$AF$81:$EU$81)</f>
        <v>0</v>
      </c>
      <c r="W53" s="29">
        <f>LOOKUP(2,1/('Feat-Func-Development'!$AF$4:$EU$4&amp;'Feat-Func-Development'!$AF$5:$EU$5='aggregated FIP Data Prog5'!$A53&amp;'aggregated FIP Data Prog5'!$V$1),'Feat-Func-Development'!$AF$82:$EU$82)</f>
        <v>0</v>
      </c>
      <c r="X53" s="29">
        <f>LOOKUP(2,1/('Feat-Func-Development'!$AF$4:$EU$4&amp;'Feat-Func-Development'!$AF$5:$EU$5='aggregated FIP Data Prog5'!$A53&amp;'aggregated FIP Data Prog5'!$V$1),'Feat-Func-Development'!$AF$83:$EU$83)</f>
        <v>0</v>
      </c>
      <c r="Y53" s="29">
        <f>LOOKUP(2,1/('Feat-Func-Development'!$AF$4:$EU$4&amp;'Feat-Func-Development'!$AF$5:$EU$5='aggregated FIP Data Prog5'!$A53&amp;'aggregated FIP Data Prog5'!$V$1),'Feat-Func-Development'!$AF$84:$EU$84)</f>
        <v>0</v>
      </c>
      <c r="Z53" s="29">
        <f>LOOKUP(2,1/('Feat-Func-Development'!$AF$4:$EU$4&amp;'Feat-Func-Development'!$AF$5:$EU$5='aggregated FIP Data Prog5'!$A53&amp;'aggregated FIP Data Prog5'!$V$1),'Feat-Func-Development'!$AF$85:$EU$85)</f>
        <v>3</v>
      </c>
      <c r="AA53" s="29">
        <f>LOOKUP(2,1/('Feat-Func-Development'!$AF$4:$EU$4&amp;'Feat-Func-Development'!$AF$5:$EU$5='aggregated FIP Data Prog5'!$A53&amp;'aggregated FIP Data Prog5'!$V$1),'Feat-Func-Development'!$AF$86:$EU$86)</f>
        <v>0</v>
      </c>
      <c r="AB53" s="29">
        <f>LOOKUP(2,1/('Feat-Func-Development'!$AF$4:$EU$4&amp;'Feat-Func-Development'!$AF$5:$EU$5='aggregated FIP Data Prog5'!$A53&amp;'aggregated FIP Data Prog5'!$V$1),'Feat-Func-Development'!$AF$87:$EU$87)</f>
        <v>0</v>
      </c>
      <c r="AC53" s="29">
        <f>LOOKUP(2,1/('Feat-Func-Development'!$AF$4:$EU$4&amp;'Feat-Func-Development'!$AF$5:$EU$5='aggregated FIP Data Prog5'!$A53&amp;'aggregated FIP Data Prog5'!$V$1),'Feat-Func-Development'!$AF$88:$EU$88)</f>
        <v>0</v>
      </c>
    </row>
    <row r="54" spans="1:29">
      <c r="A54" s="43">
        <f t="shared" si="9"/>
        <v>1521</v>
      </c>
      <c r="B54" s="53" t="str">
        <f>IF(C54="","",HLOOKUP(C54,'Configuration | Scaling'!$E$13:$Y$23,7,FALSE))</f>
        <v/>
      </c>
      <c r="C54" s="29" t="str">
        <f>IF(COUNTIF(C$4:C53,LOOKUP(A54,'Configuration | Scaling'!$E$19:$Y$19,_GPDS__List))=0,LOOKUP(A54,'Configuration | Scaling'!$E$19:$Y$19,_GPDS__List),"")</f>
        <v/>
      </c>
      <c r="D54" s="54"/>
      <c r="E54" s="45">
        <f t="shared" si="0"/>
        <v>1520</v>
      </c>
      <c r="F54" s="55">
        <f t="shared" si="1"/>
        <v>1</v>
      </c>
      <c r="G54" s="55">
        <f t="shared" si="2"/>
        <v>0</v>
      </c>
      <c r="H54" s="55">
        <f t="shared" si="3"/>
        <v>1</v>
      </c>
      <c r="I54" s="55">
        <f t="shared" si="4"/>
        <v>1</v>
      </c>
      <c r="J54" s="55">
        <f t="shared" si="5"/>
        <v>1</v>
      </c>
      <c r="K54" s="55">
        <f t="shared" si="6"/>
        <v>1</v>
      </c>
      <c r="L54" s="55">
        <f t="shared" si="7"/>
        <v>0.66666666666666663</v>
      </c>
      <c r="M54" s="56">
        <f t="shared" si="8"/>
        <v>0</v>
      </c>
      <c r="N54" s="48">
        <f>LOOKUP(2,1/('Feat-Func-Development'!$AF$4:$EU$4&amp;'Feat-Func-Development'!$AF$5:$EU$5='aggregated FIP Data Prog5'!$A54&amp;'aggregated FIP Data Prog5'!$N$1),'Feat-Func-Development'!$AF$81:$EU$81)</f>
        <v>0</v>
      </c>
      <c r="O54" s="48">
        <f>LOOKUP(2,1/('Feat-Func-Development'!$AF$4:$EU$4&amp;'Feat-Func-Development'!$AF$5:$EU$5='aggregated FIP Data Prog5'!$A54&amp;'aggregated FIP Data Prog5'!$N$1),'Feat-Func-Development'!$AF$82:$EU$82)</f>
        <v>0</v>
      </c>
      <c r="P54" s="48">
        <f>LOOKUP(2,1/('Feat-Func-Development'!$AF$4:$EU$4&amp;'Feat-Func-Development'!$AF$5:$EU$5='aggregated FIP Data Prog5'!$A54&amp;'aggregated FIP Data Prog5'!$N$1),'Feat-Func-Development'!$AF$83:$EU$83)</f>
        <v>0</v>
      </c>
      <c r="Q54" s="48">
        <f>LOOKUP(2,1/('Feat-Func-Development'!$AF$4:$EU$4&amp;'Feat-Func-Development'!$AF$5:$EU$5='aggregated FIP Data Prog5'!$A54&amp;'aggregated FIP Data Prog5'!$N$1),'Feat-Func-Development'!$AF$84:$EU$84)</f>
        <v>0</v>
      </c>
      <c r="R54" s="48">
        <f>LOOKUP(2,1/('Feat-Func-Development'!$AF$4:$EU$4&amp;'Feat-Func-Development'!$AF$5:$EU$5='aggregated FIP Data Prog5'!$A54&amp;'aggregated FIP Data Prog5'!$N$1),'Feat-Func-Development'!$AF$85:$EU$85)</f>
        <v>0</v>
      </c>
      <c r="S54" s="48">
        <f>LOOKUP(2,1/('Feat-Func-Development'!$AF$4:$EU$4&amp;'Feat-Func-Development'!$AF$5:$EU$5='aggregated FIP Data Prog5'!$A54&amp;'aggregated FIP Data Prog5'!$N$1),'Feat-Func-Development'!$AF$86:$EU$86)</f>
        <v>1</v>
      </c>
      <c r="T54" s="48">
        <f>LOOKUP(2,1/('Feat-Func-Development'!$AF$4:$EU$4&amp;'Feat-Func-Development'!$AF$5:$EU$5='aggregated FIP Data Prog5'!$A54&amp;'aggregated FIP Data Prog5'!$N$1),'Feat-Func-Development'!$AF$87:$EU$87)</f>
        <v>0</v>
      </c>
      <c r="U54" s="48">
        <f>LOOKUP(2,1/('Feat-Func-Development'!$AF$4:$EU$4&amp;'Feat-Func-Development'!$AF$5:$EU$5='aggregated FIP Data Prog5'!$A54&amp;'aggregated FIP Data Prog5'!$N$1),'Feat-Func-Development'!$AF$88:$EU$88)</f>
        <v>2</v>
      </c>
      <c r="V54" s="29">
        <f>LOOKUP(2,1/('Feat-Func-Development'!$AF$4:$EU$4&amp;'Feat-Func-Development'!$AF$5:$EU$5='aggregated FIP Data Prog5'!$A54&amp;'aggregated FIP Data Prog5'!$V$1),'Feat-Func-Development'!$AF$81:$EU$81)</f>
        <v>0</v>
      </c>
      <c r="W54" s="29">
        <f>LOOKUP(2,1/('Feat-Func-Development'!$AF$4:$EU$4&amp;'Feat-Func-Development'!$AF$5:$EU$5='aggregated FIP Data Prog5'!$A54&amp;'aggregated FIP Data Prog5'!$V$1),'Feat-Func-Development'!$AF$82:$EU$82)</f>
        <v>0</v>
      </c>
      <c r="X54" s="29">
        <f>LOOKUP(2,1/('Feat-Func-Development'!$AF$4:$EU$4&amp;'Feat-Func-Development'!$AF$5:$EU$5='aggregated FIP Data Prog5'!$A54&amp;'aggregated FIP Data Prog5'!$V$1),'Feat-Func-Development'!$AF$83:$EU$83)</f>
        <v>0</v>
      </c>
      <c r="Y54" s="29">
        <f>LOOKUP(2,1/('Feat-Func-Development'!$AF$4:$EU$4&amp;'Feat-Func-Development'!$AF$5:$EU$5='aggregated FIP Data Prog5'!$A54&amp;'aggregated FIP Data Prog5'!$V$1),'Feat-Func-Development'!$AF$84:$EU$84)</f>
        <v>0</v>
      </c>
      <c r="Z54" s="29">
        <f>LOOKUP(2,1/('Feat-Func-Development'!$AF$4:$EU$4&amp;'Feat-Func-Development'!$AF$5:$EU$5='aggregated FIP Data Prog5'!$A54&amp;'aggregated FIP Data Prog5'!$V$1),'Feat-Func-Development'!$AF$85:$EU$85)</f>
        <v>3</v>
      </c>
      <c r="AA54" s="29">
        <f>LOOKUP(2,1/('Feat-Func-Development'!$AF$4:$EU$4&amp;'Feat-Func-Development'!$AF$5:$EU$5='aggregated FIP Data Prog5'!$A54&amp;'aggregated FIP Data Prog5'!$V$1),'Feat-Func-Development'!$AF$86:$EU$86)</f>
        <v>0</v>
      </c>
      <c r="AB54" s="29">
        <f>LOOKUP(2,1/('Feat-Func-Development'!$AF$4:$EU$4&amp;'Feat-Func-Development'!$AF$5:$EU$5='aggregated FIP Data Prog5'!$A54&amp;'aggregated FIP Data Prog5'!$V$1),'Feat-Func-Development'!$AF$87:$EU$87)</f>
        <v>0</v>
      </c>
      <c r="AC54" s="29">
        <f>LOOKUP(2,1/('Feat-Func-Development'!$AF$4:$EU$4&amp;'Feat-Func-Development'!$AF$5:$EU$5='aggregated FIP Data Prog5'!$A54&amp;'aggregated FIP Data Prog5'!$V$1),'Feat-Func-Development'!$AF$88:$EU$88)</f>
        <v>0</v>
      </c>
    </row>
    <row r="55" spans="1:29">
      <c r="A55" s="43">
        <f t="shared" si="9"/>
        <v>1552</v>
      </c>
      <c r="B55" s="53" t="str">
        <f>IF(C55="","",HLOOKUP(C55,'Configuration | Scaling'!$E$13:$Y$23,7,FALSE))</f>
        <v/>
      </c>
      <c r="C55" s="29" t="str">
        <f>IF(COUNTIF(C$4:C54,LOOKUP(A55,'Configuration | Scaling'!$E$19:$Y$19,_GPDS__List))=0,LOOKUP(A55,'Configuration | Scaling'!$E$19:$Y$19,_GPDS__List),"")</f>
        <v/>
      </c>
      <c r="D55" s="54"/>
      <c r="E55" s="45">
        <f t="shared" si="0"/>
        <v>1551</v>
      </c>
      <c r="F55" s="55">
        <f t="shared" si="1"/>
        <v>1</v>
      </c>
      <c r="G55" s="55">
        <f t="shared" si="2"/>
        <v>0</v>
      </c>
      <c r="H55" s="55">
        <f t="shared" si="3"/>
        <v>1</v>
      </c>
      <c r="I55" s="55">
        <f t="shared" si="4"/>
        <v>1</v>
      </c>
      <c r="J55" s="55">
        <f t="shared" si="5"/>
        <v>1</v>
      </c>
      <c r="K55" s="55">
        <f t="shared" si="6"/>
        <v>1</v>
      </c>
      <c r="L55" s="55">
        <f t="shared" si="7"/>
        <v>0.66666666666666663</v>
      </c>
      <c r="M55" s="56">
        <f t="shared" si="8"/>
        <v>0</v>
      </c>
      <c r="N55" s="48">
        <f>LOOKUP(2,1/('Feat-Func-Development'!$AF$4:$EU$4&amp;'Feat-Func-Development'!$AF$5:$EU$5='aggregated FIP Data Prog5'!$A55&amp;'aggregated FIP Data Prog5'!$N$1),'Feat-Func-Development'!$AF$81:$EU$81)</f>
        <v>0</v>
      </c>
      <c r="O55" s="48">
        <f>LOOKUP(2,1/('Feat-Func-Development'!$AF$4:$EU$4&amp;'Feat-Func-Development'!$AF$5:$EU$5='aggregated FIP Data Prog5'!$A55&amp;'aggregated FIP Data Prog5'!$N$1),'Feat-Func-Development'!$AF$82:$EU$82)</f>
        <v>0</v>
      </c>
      <c r="P55" s="48">
        <f>LOOKUP(2,1/('Feat-Func-Development'!$AF$4:$EU$4&amp;'Feat-Func-Development'!$AF$5:$EU$5='aggregated FIP Data Prog5'!$A55&amp;'aggregated FIP Data Prog5'!$N$1),'Feat-Func-Development'!$AF$83:$EU$83)</f>
        <v>0</v>
      </c>
      <c r="Q55" s="48">
        <f>LOOKUP(2,1/('Feat-Func-Development'!$AF$4:$EU$4&amp;'Feat-Func-Development'!$AF$5:$EU$5='aggregated FIP Data Prog5'!$A55&amp;'aggregated FIP Data Prog5'!$N$1),'Feat-Func-Development'!$AF$84:$EU$84)</f>
        <v>0</v>
      </c>
      <c r="R55" s="48">
        <f>LOOKUP(2,1/('Feat-Func-Development'!$AF$4:$EU$4&amp;'Feat-Func-Development'!$AF$5:$EU$5='aggregated FIP Data Prog5'!$A55&amp;'aggregated FIP Data Prog5'!$N$1),'Feat-Func-Development'!$AF$85:$EU$85)</f>
        <v>0</v>
      </c>
      <c r="S55" s="48">
        <f>LOOKUP(2,1/('Feat-Func-Development'!$AF$4:$EU$4&amp;'Feat-Func-Development'!$AF$5:$EU$5='aggregated FIP Data Prog5'!$A55&amp;'aggregated FIP Data Prog5'!$N$1),'Feat-Func-Development'!$AF$86:$EU$86)</f>
        <v>1</v>
      </c>
      <c r="T55" s="48">
        <f>LOOKUP(2,1/('Feat-Func-Development'!$AF$4:$EU$4&amp;'Feat-Func-Development'!$AF$5:$EU$5='aggregated FIP Data Prog5'!$A55&amp;'aggregated FIP Data Prog5'!$N$1),'Feat-Func-Development'!$AF$87:$EU$87)</f>
        <v>0</v>
      </c>
      <c r="U55" s="48">
        <f>LOOKUP(2,1/('Feat-Func-Development'!$AF$4:$EU$4&amp;'Feat-Func-Development'!$AF$5:$EU$5='aggregated FIP Data Prog5'!$A55&amp;'aggregated FIP Data Prog5'!$N$1),'Feat-Func-Development'!$AF$88:$EU$88)</f>
        <v>2</v>
      </c>
      <c r="V55" s="29">
        <f>LOOKUP(2,1/('Feat-Func-Development'!$AF$4:$EU$4&amp;'Feat-Func-Development'!$AF$5:$EU$5='aggregated FIP Data Prog5'!$A55&amp;'aggregated FIP Data Prog5'!$V$1),'Feat-Func-Development'!$AF$81:$EU$81)</f>
        <v>0</v>
      </c>
      <c r="W55" s="29">
        <f>LOOKUP(2,1/('Feat-Func-Development'!$AF$4:$EU$4&amp;'Feat-Func-Development'!$AF$5:$EU$5='aggregated FIP Data Prog5'!$A55&amp;'aggregated FIP Data Prog5'!$V$1),'Feat-Func-Development'!$AF$82:$EU$82)</f>
        <v>0</v>
      </c>
      <c r="X55" s="29">
        <f>LOOKUP(2,1/('Feat-Func-Development'!$AF$4:$EU$4&amp;'Feat-Func-Development'!$AF$5:$EU$5='aggregated FIP Data Prog5'!$A55&amp;'aggregated FIP Data Prog5'!$V$1),'Feat-Func-Development'!$AF$83:$EU$83)</f>
        <v>0</v>
      </c>
      <c r="Y55" s="29">
        <f>LOOKUP(2,1/('Feat-Func-Development'!$AF$4:$EU$4&amp;'Feat-Func-Development'!$AF$5:$EU$5='aggregated FIP Data Prog5'!$A55&amp;'aggregated FIP Data Prog5'!$V$1),'Feat-Func-Development'!$AF$84:$EU$84)</f>
        <v>0</v>
      </c>
      <c r="Z55" s="29">
        <f>LOOKUP(2,1/('Feat-Func-Development'!$AF$4:$EU$4&amp;'Feat-Func-Development'!$AF$5:$EU$5='aggregated FIP Data Prog5'!$A55&amp;'aggregated FIP Data Prog5'!$V$1),'Feat-Func-Development'!$AF$85:$EU$85)</f>
        <v>3</v>
      </c>
      <c r="AA55" s="29">
        <f>LOOKUP(2,1/('Feat-Func-Development'!$AF$4:$EU$4&amp;'Feat-Func-Development'!$AF$5:$EU$5='aggregated FIP Data Prog5'!$A55&amp;'aggregated FIP Data Prog5'!$V$1),'Feat-Func-Development'!$AF$86:$EU$86)</f>
        <v>0</v>
      </c>
      <c r="AB55" s="29">
        <f>LOOKUP(2,1/('Feat-Func-Development'!$AF$4:$EU$4&amp;'Feat-Func-Development'!$AF$5:$EU$5='aggregated FIP Data Prog5'!$A55&amp;'aggregated FIP Data Prog5'!$V$1),'Feat-Func-Development'!$AF$87:$EU$87)</f>
        <v>0</v>
      </c>
      <c r="AC55" s="29">
        <f>LOOKUP(2,1/('Feat-Func-Development'!$AF$4:$EU$4&amp;'Feat-Func-Development'!$AF$5:$EU$5='aggregated FIP Data Prog5'!$A55&amp;'aggregated FIP Data Prog5'!$V$1),'Feat-Func-Development'!$AF$88:$EU$88)</f>
        <v>0</v>
      </c>
    </row>
    <row r="56" spans="1:29">
      <c r="A56" s="43">
        <f t="shared" si="9"/>
        <v>1582</v>
      </c>
      <c r="B56" s="53" t="str">
        <f>IF(C56="","",HLOOKUP(C56,'Configuration | Scaling'!$E$13:$Y$23,7,FALSE))</f>
        <v/>
      </c>
      <c r="C56" s="29" t="str">
        <f>IF(COUNTIF(C$4:C55,LOOKUP(A56,'Configuration | Scaling'!$E$19:$Y$19,_GPDS__List))=0,LOOKUP(A56,'Configuration | Scaling'!$E$19:$Y$19,_GPDS__List),"")</f>
        <v/>
      </c>
      <c r="D56" s="54"/>
      <c r="E56" s="45">
        <f t="shared" si="0"/>
        <v>1581</v>
      </c>
      <c r="F56" s="55">
        <f t="shared" si="1"/>
        <v>1</v>
      </c>
      <c r="G56" s="55">
        <f t="shared" si="2"/>
        <v>0</v>
      </c>
      <c r="H56" s="55">
        <f t="shared" si="3"/>
        <v>1</v>
      </c>
      <c r="I56" s="55">
        <f t="shared" si="4"/>
        <v>1</v>
      </c>
      <c r="J56" s="55">
        <f t="shared" si="5"/>
        <v>1</v>
      </c>
      <c r="K56" s="55">
        <f t="shared" si="6"/>
        <v>1</v>
      </c>
      <c r="L56" s="55">
        <f t="shared" si="7"/>
        <v>0.66666666666666663</v>
      </c>
      <c r="M56" s="56">
        <f t="shared" si="8"/>
        <v>0</v>
      </c>
      <c r="N56" s="48">
        <f>LOOKUP(2,1/('Feat-Func-Development'!$AF$4:$EU$4&amp;'Feat-Func-Development'!$AF$5:$EU$5='aggregated FIP Data Prog5'!$A56&amp;'aggregated FIP Data Prog5'!$N$1),'Feat-Func-Development'!$AF$81:$EU$81)</f>
        <v>0</v>
      </c>
      <c r="O56" s="48">
        <f>LOOKUP(2,1/('Feat-Func-Development'!$AF$4:$EU$4&amp;'Feat-Func-Development'!$AF$5:$EU$5='aggregated FIP Data Prog5'!$A56&amp;'aggregated FIP Data Prog5'!$N$1),'Feat-Func-Development'!$AF$82:$EU$82)</f>
        <v>0</v>
      </c>
      <c r="P56" s="48">
        <f>LOOKUP(2,1/('Feat-Func-Development'!$AF$4:$EU$4&amp;'Feat-Func-Development'!$AF$5:$EU$5='aggregated FIP Data Prog5'!$A56&amp;'aggregated FIP Data Prog5'!$N$1),'Feat-Func-Development'!$AF$83:$EU$83)</f>
        <v>0</v>
      </c>
      <c r="Q56" s="48">
        <f>LOOKUP(2,1/('Feat-Func-Development'!$AF$4:$EU$4&amp;'Feat-Func-Development'!$AF$5:$EU$5='aggregated FIP Data Prog5'!$A56&amp;'aggregated FIP Data Prog5'!$N$1),'Feat-Func-Development'!$AF$84:$EU$84)</f>
        <v>0</v>
      </c>
      <c r="R56" s="48">
        <f>LOOKUP(2,1/('Feat-Func-Development'!$AF$4:$EU$4&amp;'Feat-Func-Development'!$AF$5:$EU$5='aggregated FIP Data Prog5'!$A56&amp;'aggregated FIP Data Prog5'!$N$1),'Feat-Func-Development'!$AF$85:$EU$85)</f>
        <v>0</v>
      </c>
      <c r="S56" s="48">
        <f>LOOKUP(2,1/('Feat-Func-Development'!$AF$4:$EU$4&amp;'Feat-Func-Development'!$AF$5:$EU$5='aggregated FIP Data Prog5'!$A56&amp;'aggregated FIP Data Prog5'!$N$1),'Feat-Func-Development'!$AF$86:$EU$86)</f>
        <v>1</v>
      </c>
      <c r="T56" s="48">
        <f>LOOKUP(2,1/('Feat-Func-Development'!$AF$4:$EU$4&amp;'Feat-Func-Development'!$AF$5:$EU$5='aggregated FIP Data Prog5'!$A56&amp;'aggregated FIP Data Prog5'!$N$1),'Feat-Func-Development'!$AF$87:$EU$87)</f>
        <v>0</v>
      </c>
      <c r="U56" s="48">
        <f>LOOKUP(2,1/('Feat-Func-Development'!$AF$4:$EU$4&amp;'Feat-Func-Development'!$AF$5:$EU$5='aggregated FIP Data Prog5'!$A56&amp;'aggregated FIP Data Prog5'!$N$1),'Feat-Func-Development'!$AF$88:$EU$88)</f>
        <v>2</v>
      </c>
      <c r="V56" s="29">
        <f>LOOKUP(2,1/('Feat-Func-Development'!$AF$4:$EU$4&amp;'Feat-Func-Development'!$AF$5:$EU$5='aggregated FIP Data Prog5'!$A56&amp;'aggregated FIP Data Prog5'!$V$1),'Feat-Func-Development'!$AF$81:$EU$81)</f>
        <v>0</v>
      </c>
      <c r="W56" s="29">
        <f>LOOKUP(2,1/('Feat-Func-Development'!$AF$4:$EU$4&amp;'Feat-Func-Development'!$AF$5:$EU$5='aggregated FIP Data Prog5'!$A56&amp;'aggregated FIP Data Prog5'!$V$1),'Feat-Func-Development'!$AF$82:$EU$82)</f>
        <v>0</v>
      </c>
      <c r="X56" s="29">
        <f>LOOKUP(2,1/('Feat-Func-Development'!$AF$4:$EU$4&amp;'Feat-Func-Development'!$AF$5:$EU$5='aggregated FIP Data Prog5'!$A56&amp;'aggregated FIP Data Prog5'!$V$1),'Feat-Func-Development'!$AF$83:$EU$83)</f>
        <v>0</v>
      </c>
      <c r="Y56" s="29">
        <f>LOOKUP(2,1/('Feat-Func-Development'!$AF$4:$EU$4&amp;'Feat-Func-Development'!$AF$5:$EU$5='aggregated FIP Data Prog5'!$A56&amp;'aggregated FIP Data Prog5'!$V$1),'Feat-Func-Development'!$AF$84:$EU$84)</f>
        <v>0</v>
      </c>
      <c r="Z56" s="29">
        <f>LOOKUP(2,1/('Feat-Func-Development'!$AF$4:$EU$4&amp;'Feat-Func-Development'!$AF$5:$EU$5='aggregated FIP Data Prog5'!$A56&amp;'aggregated FIP Data Prog5'!$V$1),'Feat-Func-Development'!$AF$85:$EU$85)</f>
        <v>3</v>
      </c>
      <c r="AA56" s="29">
        <f>LOOKUP(2,1/('Feat-Func-Development'!$AF$4:$EU$4&amp;'Feat-Func-Development'!$AF$5:$EU$5='aggregated FIP Data Prog5'!$A56&amp;'aggregated FIP Data Prog5'!$V$1),'Feat-Func-Development'!$AF$86:$EU$86)</f>
        <v>0</v>
      </c>
      <c r="AB56" s="29">
        <f>LOOKUP(2,1/('Feat-Func-Development'!$AF$4:$EU$4&amp;'Feat-Func-Development'!$AF$5:$EU$5='aggregated FIP Data Prog5'!$A56&amp;'aggregated FIP Data Prog5'!$V$1),'Feat-Func-Development'!$AF$87:$EU$87)</f>
        <v>0</v>
      </c>
      <c r="AC56" s="29">
        <f>LOOKUP(2,1/('Feat-Func-Development'!$AF$4:$EU$4&amp;'Feat-Func-Development'!$AF$5:$EU$5='aggregated FIP Data Prog5'!$A56&amp;'aggregated FIP Data Prog5'!$V$1),'Feat-Func-Development'!$AF$88:$EU$88)</f>
        <v>0</v>
      </c>
    </row>
    <row r="57" spans="1:29">
      <c r="A57" s="43">
        <f t="shared" si="9"/>
        <v>1613</v>
      </c>
      <c r="B57" s="53" t="str">
        <f>IF(C57="","",HLOOKUP(C57,'Configuration | Scaling'!$E$13:$Y$23,7,FALSE))</f>
        <v/>
      </c>
      <c r="C57" s="29" t="str">
        <f>IF(COUNTIF(C$4:C56,LOOKUP(A57,'Configuration | Scaling'!$E$19:$Y$19,_GPDS__List))=0,LOOKUP(A57,'Configuration | Scaling'!$E$19:$Y$19,_GPDS__List),"")</f>
        <v/>
      </c>
      <c r="D57" s="54"/>
      <c r="E57" s="45">
        <f t="shared" si="0"/>
        <v>1612</v>
      </c>
      <c r="F57" s="55">
        <f t="shared" si="1"/>
        <v>1</v>
      </c>
      <c r="G57" s="55">
        <f t="shared" si="2"/>
        <v>0</v>
      </c>
      <c r="H57" s="55">
        <f t="shared" si="3"/>
        <v>1</v>
      </c>
      <c r="I57" s="55">
        <f t="shared" si="4"/>
        <v>1</v>
      </c>
      <c r="J57" s="55">
        <f t="shared" si="5"/>
        <v>1</v>
      </c>
      <c r="K57" s="55">
        <f t="shared" si="6"/>
        <v>1</v>
      </c>
      <c r="L57" s="55">
        <f t="shared" si="7"/>
        <v>0.66666666666666663</v>
      </c>
      <c r="M57" s="56">
        <f t="shared" si="8"/>
        <v>0</v>
      </c>
      <c r="N57" s="48">
        <f>LOOKUP(2,1/('Feat-Func-Development'!$AF$4:$EU$4&amp;'Feat-Func-Development'!$AF$5:$EU$5='aggregated FIP Data Prog5'!$A57&amp;'aggregated FIP Data Prog5'!$N$1),'Feat-Func-Development'!$AF$81:$EU$81)</f>
        <v>0</v>
      </c>
      <c r="O57" s="48">
        <f>LOOKUP(2,1/('Feat-Func-Development'!$AF$4:$EU$4&amp;'Feat-Func-Development'!$AF$5:$EU$5='aggregated FIP Data Prog5'!$A57&amp;'aggregated FIP Data Prog5'!$N$1),'Feat-Func-Development'!$AF$82:$EU$82)</f>
        <v>0</v>
      </c>
      <c r="P57" s="48">
        <f>LOOKUP(2,1/('Feat-Func-Development'!$AF$4:$EU$4&amp;'Feat-Func-Development'!$AF$5:$EU$5='aggregated FIP Data Prog5'!$A57&amp;'aggregated FIP Data Prog5'!$N$1),'Feat-Func-Development'!$AF$83:$EU$83)</f>
        <v>0</v>
      </c>
      <c r="Q57" s="48">
        <f>LOOKUP(2,1/('Feat-Func-Development'!$AF$4:$EU$4&amp;'Feat-Func-Development'!$AF$5:$EU$5='aggregated FIP Data Prog5'!$A57&amp;'aggregated FIP Data Prog5'!$N$1),'Feat-Func-Development'!$AF$84:$EU$84)</f>
        <v>0</v>
      </c>
      <c r="R57" s="48">
        <f>LOOKUP(2,1/('Feat-Func-Development'!$AF$4:$EU$4&amp;'Feat-Func-Development'!$AF$5:$EU$5='aggregated FIP Data Prog5'!$A57&amp;'aggregated FIP Data Prog5'!$N$1),'Feat-Func-Development'!$AF$85:$EU$85)</f>
        <v>0</v>
      </c>
      <c r="S57" s="48">
        <f>LOOKUP(2,1/('Feat-Func-Development'!$AF$4:$EU$4&amp;'Feat-Func-Development'!$AF$5:$EU$5='aggregated FIP Data Prog5'!$A57&amp;'aggregated FIP Data Prog5'!$N$1),'Feat-Func-Development'!$AF$86:$EU$86)</f>
        <v>1</v>
      </c>
      <c r="T57" s="48">
        <f>LOOKUP(2,1/('Feat-Func-Development'!$AF$4:$EU$4&amp;'Feat-Func-Development'!$AF$5:$EU$5='aggregated FIP Data Prog5'!$A57&amp;'aggregated FIP Data Prog5'!$N$1),'Feat-Func-Development'!$AF$87:$EU$87)</f>
        <v>0</v>
      </c>
      <c r="U57" s="48">
        <f>LOOKUP(2,1/('Feat-Func-Development'!$AF$4:$EU$4&amp;'Feat-Func-Development'!$AF$5:$EU$5='aggregated FIP Data Prog5'!$A57&amp;'aggregated FIP Data Prog5'!$N$1),'Feat-Func-Development'!$AF$88:$EU$88)</f>
        <v>2</v>
      </c>
      <c r="V57" s="29">
        <f>LOOKUP(2,1/('Feat-Func-Development'!$AF$4:$EU$4&amp;'Feat-Func-Development'!$AF$5:$EU$5='aggregated FIP Data Prog5'!$A57&amp;'aggregated FIP Data Prog5'!$V$1),'Feat-Func-Development'!$AF$81:$EU$81)</f>
        <v>0</v>
      </c>
      <c r="W57" s="29">
        <f>LOOKUP(2,1/('Feat-Func-Development'!$AF$4:$EU$4&amp;'Feat-Func-Development'!$AF$5:$EU$5='aggregated FIP Data Prog5'!$A57&amp;'aggregated FIP Data Prog5'!$V$1),'Feat-Func-Development'!$AF$82:$EU$82)</f>
        <v>0</v>
      </c>
      <c r="X57" s="29">
        <f>LOOKUP(2,1/('Feat-Func-Development'!$AF$4:$EU$4&amp;'Feat-Func-Development'!$AF$5:$EU$5='aggregated FIP Data Prog5'!$A57&amp;'aggregated FIP Data Prog5'!$V$1),'Feat-Func-Development'!$AF$83:$EU$83)</f>
        <v>0</v>
      </c>
      <c r="Y57" s="29">
        <f>LOOKUP(2,1/('Feat-Func-Development'!$AF$4:$EU$4&amp;'Feat-Func-Development'!$AF$5:$EU$5='aggregated FIP Data Prog5'!$A57&amp;'aggregated FIP Data Prog5'!$V$1),'Feat-Func-Development'!$AF$84:$EU$84)</f>
        <v>0</v>
      </c>
      <c r="Z57" s="29">
        <f>LOOKUP(2,1/('Feat-Func-Development'!$AF$4:$EU$4&amp;'Feat-Func-Development'!$AF$5:$EU$5='aggregated FIP Data Prog5'!$A57&amp;'aggregated FIP Data Prog5'!$V$1),'Feat-Func-Development'!$AF$85:$EU$85)</f>
        <v>3</v>
      </c>
      <c r="AA57" s="29">
        <f>LOOKUP(2,1/('Feat-Func-Development'!$AF$4:$EU$4&amp;'Feat-Func-Development'!$AF$5:$EU$5='aggregated FIP Data Prog5'!$A57&amp;'aggregated FIP Data Prog5'!$V$1),'Feat-Func-Development'!$AF$86:$EU$86)</f>
        <v>0</v>
      </c>
      <c r="AB57" s="29">
        <f>LOOKUP(2,1/('Feat-Func-Development'!$AF$4:$EU$4&amp;'Feat-Func-Development'!$AF$5:$EU$5='aggregated FIP Data Prog5'!$A57&amp;'aggregated FIP Data Prog5'!$V$1),'Feat-Func-Development'!$AF$87:$EU$87)</f>
        <v>0</v>
      </c>
      <c r="AC57" s="29">
        <f>LOOKUP(2,1/('Feat-Func-Development'!$AF$4:$EU$4&amp;'Feat-Func-Development'!$AF$5:$EU$5='aggregated FIP Data Prog5'!$A57&amp;'aggregated FIP Data Prog5'!$V$1),'Feat-Func-Development'!$AF$88:$EU$88)</f>
        <v>0</v>
      </c>
    </row>
    <row r="58" spans="1:29">
      <c r="A58" s="43">
        <f t="shared" si="9"/>
        <v>1643</v>
      </c>
      <c r="B58" s="53" t="str">
        <f>IF(C58="","",HLOOKUP(C58,'Configuration | Scaling'!$E$13:$Y$23,7,FALSE))</f>
        <v/>
      </c>
      <c r="C58" s="29" t="str">
        <f>IF(COUNTIF(C$4:C57,LOOKUP(A58,'Configuration | Scaling'!$E$19:$Y$19,_GPDS__List))=0,LOOKUP(A58,'Configuration | Scaling'!$E$19:$Y$19,_GPDS__List),"")</f>
        <v/>
      </c>
      <c r="D58" s="54"/>
      <c r="E58" s="45">
        <f t="shared" si="0"/>
        <v>1642</v>
      </c>
      <c r="F58" s="55">
        <f t="shared" si="1"/>
        <v>1</v>
      </c>
      <c r="G58" s="55">
        <f t="shared" si="2"/>
        <v>0</v>
      </c>
      <c r="H58" s="55">
        <f t="shared" si="3"/>
        <v>1</v>
      </c>
      <c r="I58" s="55">
        <f t="shared" si="4"/>
        <v>1</v>
      </c>
      <c r="J58" s="55">
        <f t="shared" si="5"/>
        <v>1</v>
      </c>
      <c r="K58" s="55">
        <f t="shared" si="6"/>
        <v>1</v>
      </c>
      <c r="L58" s="55">
        <f t="shared" si="7"/>
        <v>0.66666666666666663</v>
      </c>
      <c r="M58" s="56">
        <f t="shared" si="8"/>
        <v>0</v>
      </c>
      <c r="N58" s="48">
        <f>LOOKUP(2,1/('Feat-Func-Development'!$AF$4:$EU$4&amp;'Feat-Func-Development'!$AF$5:$EU$5='aggregated FIP Data Prog5'!$A58&amp;'aggregated FIP Data Prog5'!$N$1),'Feat-Func-Development'!$AF$81:$EU$81)</f>
        <v>0</v>
      </c>
      <c r="O58" s="48">
        <f>LOOKUP(2,1/('Feat-Func-Development'!$AF$4:$EU$4&amp;'Feat-Func-Development'!$AF$5:$EU$5='aggregated FIP Data Prog5'!$A58&amp;'aggregated FIP Data Prog5'!$N$1),'Feat-Func-Development'!$AF$82:$EU$82)</f>
        <v>0</v>
      </c>
      <c r="P58" s="48">
        <f>LOOKUP(2,1/('Feat-Func-Development'!$AF$4:$EU$4&amp;'Feat-Func-Development'!$AF$5:$EU$5='aggregated FIP Data Prog5'!$A58&amp;'aggregated FIP Data Prog5'!$N$1),'Feat-Func-Development'!$AF$83:$EU$83)</f>
        <v>0</v>
      </c>
      <c r="Q58" s="48">
        <f>LOOKUP(2,1/('Feat-Func-Development'!$AF$4:$EU$4&amp;'Feat-Func-Development'!$AF$5:$EU$5='aggregated FIP Data Prog5'!$A58&amp;'aggregated FIP Data Prog5'!$N$1),'Feat-Func-Development'!$AF$84:$EU$84)</f>
        <v>0</v>
      </c>
      <c r="R58" s="48">
        <f>LOOKUP(2,1/('Feat-Func-Development'!$AF$4:$EU$4&amp;'Feat-Func-Development'!$AF$5:$EU$5='aggregated FIP Data Prog5'!$A58&amp;'aggregated FIP Data Prog5'!$N$1),'Feat-Func-Development'!$AF$85:$EU$85)</f>
        <v>0</v>
      </c>
      <c r="S58" s="48">
        <f>LOOKUP(2,1/('Feat-Func-Development'!$AF$4:$EU$4&amp;'Feat-Func-Development'!$AF$5:$EU$5='aggregated FIP Data Prog5'!$A58&amp;'aggregated FIP Data Prog5'!$N$1),'Feat-Func-Development'!$AF$86:$EU$86)</f>
        <v>1</v>
      </c>
      <c r="T58" s="48">
        <f>LOOKUP(2,1/('Feat-Func-Development'!$AF$4:$EU$4&amp;'Feat-Func-Development'!$AF$5:$EU$5='aggregated FIP Data Prog5'!$A58&amp;'aggregated FIP Data Prog5'!$N$1),'Feat-Func-Development'!$AF$87:$EU$87)</f>
        <v>0</v>
      </c>
      <c r="U58" s="48">
        <f>LOOKUP(2,1/('Feat-Func-Development'!$AF$4:$EU$4&amp;'Feat-Func-Development'!$AF$5:$EU$5='aggregated FIP Data Prog5'!$A58&amp;'aggregated FIP Data Prog5'!$N$1),'Feat-Func-Development'!$AF$88:$EU$88)</f>
        <v>2</v>
      </c>
      <c r="V58" s="29">
        <f>LOOKUP(2,1/('Feat-Func-Development'!$AF$4:$EU$4&amp;'Feat-Func-Development'!$AF$5:$EU$5='aggregated FIP Data Prog5'!$A58&amp;'aggregated FIP Data Prog5'!$V$1),'Feat-Func-Development'!$AF$81:$EU$81)</f>
        <v>0</v>
      </c>
      <c r="W58" s="29">
        <f>LOOKUP(2,1/('Feat-Func-Development'!$AF$4:$EU$4&amp;'Feat-Func-Development'!$AF$5:$EU$5='aggregated FIP Data Prog5'!$A58&amp;'aggregated FIP Data Prog5'!$V$1),'Feat-Func-Development'!$AF$82:$EU$82)</f>
        <v>0</v>
      </c>
      <c r="X58" s="29">
        <f>LOOKUP(2,1/('Feat-Func-Development'!$AF$4:$EU$4&amp;'Feat-Func-Development'!$AF$5:$EU$5='aggregated FIP Data Prog5'!$A58&amp;'aggregated FIP Data Prog5'!$V$1),'Feat-Func-Development'!$AF$83:$EU$83)</f>
        <v>0</v>
      </c>
      <c r="Y58" s="29">
        <f>LOOKUP(2,1/('Feat-Func-Development'!$AF$4:$EU$4&amp;'Feat-Func-Development'!$AF$5:$EU$5='aggregated FIP Data Prog5'!$A58&amp;'aggregated FIP Data Prog5'!$V$1),'Feat-Func-Development'!$AF$84:$EU$84)</f>
        <v>0</v>
      </c>
      <c r="Z58" s="29">
        <f>LOOKUP(2,1/('Feat-Func-Development'!$AF$4:$EU$4&amp;'Feat-Func-Development'!$AF$5:$EU$5='aggregated FIP Data Prog5'!$A58&amp;'aggregated FIP Data Prog5'!$V$1),'Feat-Func-Development'!$AF$85:$EU$85)</f>
        <v>3</v>
      </c>
      <c r="AA58" s="29">
        <f>LOOKUP(2,1/('Feat-Func-Development'!$AF$4:$EU$4&amp;'Feat-Func-Development'!$AF$5:$EU$5='aggregated FIP Data Prog5'!$A58&amp;'aggregated FIP Data Prog5'!$V$1),'Feat-Func-Development'!$AF$86:$EU$86)</f>
        <v>0</v>
      </c>
      <c r="AB58" s="29">
        <f>LOOKUP(2,1/('Feat-Func-Development'!$AF$4:$EU$4&amp;'Feat-Func-Development'!$AF$5:$EU$5='aggregated FIP Data Prog5'!$A58&amp;'aggregated FIP Data Prog5'!$V$1),'Feat-Func-Development'!$AF$87:$EU$87)</f>
        <v>0</v>
      </c>
      <c r="AC58" s="29">
        <f>LOOKUP(2,1/('Feat-Func-Development'!$AF$4:$EU$4&amp;'Feat-Func-Development'!$AF$5:$EU$5='aggregated FIP Data Prog5'!$A58&amp;'aggregated FIP Data Prog5'!$V$1),'Feat-Func-Development'!$AF$88:$EU$88)</f>
        <v>0</v>
      </c>
    </row>
    <row r="59" spans="1:29">
      <c r="A59" s="43">
        <f t="shared" si="9"/>
        <v>1674</v>
      </c>
      <c r="B59" s="53" t="str">
        <f>IF(C59="","",HLOOKUP(C59,'Configuration | Scaling'!$E$13:$Y$23,7,FALSE))</f>
        <v/>
      </c>
      <c r="C59" s="29" t="str">
        <f>IF(COUNTIF(C$4:C58,LOOKUP(A59,'Configuration | Scaling'!$E$19:$Y$19,_GPDS__List))=0,LOOKUP(A59,'Configuration | Scaling'!$E$19:$Y$19,_GPDS__List),"")</f>
        <v/>
      </c>
      <c r="D59" s="54"/>
      <c r="E59" s="45">
        <f t="shared" si="0"/>
        <v>1673</v>
      </c>
      <c r="F59" s="55">
        <f t="shared" si="1"/>
        <v>1</v>
      </c>
      <c r="G59" s="55">
        <f t="shared" si="2"/>
        <v>0</v>
      </c>
      <c r="H59" s="55">
        <f t="shared" si="3"/>
        <v>1</v>
      </c>
      <c r="I59" s="55">
        <f t="shared" si="4"/>
        <v>1</v>
      </c>
      <c r="J59" s="55">
        <f t="shared" si="5"/>
        <v>1</v>
      </c>
      <c r="K59" s="55">
        <f t="shared" si="6"/>
        <v>1</v>
      </c>
      <c r="L59" s="55">
        <f t="shared" si="7"/>
        <v>0.66666666666666663</v>
      </c>
      <c r="M59" s="56">
        <f t="shared" si="8"/>
        <v>0</v>
      </c>
      <c r="N59" s="48">
        <f>LOOKUP(2,1/('Feat-Func-Development'!$AF$4:$EU$4&amp;'Feat-Func-Development'!$AF$5:$EU$5='aggregated FIP Data Prog5'!$A59&amp;'aggregated FIP Data Prog5'!$N$1),'Feat-Func-Development'!$AF$81:$EU$81)</f>
        <v>0</v>
      </c>
      <c r="O59" s="48">
        <f>LOOKUP(2,1/('Feat-Func-Development'!$AF$4:$EU$4&amp;'Feat-Func-Development'!$AF$5:$EU$5='aggregated FIP Data Prog5'!$A59&amp;'aggregated FIP Data Prog5'!$N$1),'Feat-Func-Development'!$AF$82:$EU$82)</f>
        <v>0</v>
      </c>
      <c r="P59" s="48">
        <f>LOOKUP(2,1/('Feat-Func-Development'!$AF$4:$EU$4&amp;'Feat-Func-Development'!$AF$5:$EU$5='aggregated FIP Data Prog5'!$A59&amp;'aggregated FIP Data Prog5'!$N$1),'Feat-Func-Development'!$AF$83:$EU$83)</f>
        <v>0</v>
      </c>
      <c r="Q59" s="48">
        <f>LOOKUP(2,1/('Feat-Func-Development'!$AF$4:$EU$4&amp;'Feat-Func-Development'!$AF$5:$EU$5='aggregated FIP Data Prog5'!$A59&amp;'aggregated FIP Data Prog5'!$N$1),'Feat-Func-Development'!$AF$84:$EU$84)</f>
        <v>0</v>
      </c>
      <c r="R59" s="48">
        <f>LOOKUP(2,1/('Feat-Func-Development'!$AF$4:$EU$4&amp;'Feat-Func-Development'!$AF$5:$EU$5='aggregated FIP Data Prog5'!$A59&amp;'aggregated FIP Data Prog5'!$N$1),'Feat-Func-Development'!$AF$85:$EU$85)</f>
        <v>0</v>
      </c>
      <c r="S59" s="48">
        <f>LOOKUP(2,1/('Feat-Func-Development'!$AF$4:$EU$4&amp;'Feat-Func-Development'!$AF$5:$EU$5='aggregated FIP Data Prog5'!$A59&amp;'aggregated FIP Data Prog5'!$N$1),'Feat-Func-Development'!$AF$86:$EU$86)</f>
        <v>1</v>
      </c>
      <c r="T59" s="48">
        <f>LOOKUP(2,1/('Feat-Func-Development'!$AF$4:$EU$4&amp;'Feat-Func-Development'!$AF$5:$EU$5='aggregated FIP Data Prog5'!$A59&amp;'aggregated FIP Data Prog5'!$N$1),'Feat-Func-Development'!$AF$87:$EU$87)</f>
        <v>0</v>
      </c>
      <c r="U59" s="48">
        <f>LOOKUP(2,1/('Feat-Func-Development'!$AF$4:$EU$4&amp;'Feat-Func-Development'!$AF$5:$EU$5='aggregated FIP Data Prog5'!$A59&amp;'aggregated FIP Data Prog5'!$N$1),'Feat-Func-Development'!$AF$88:$EU$88)</f>
        <v>2</v>
      </c>
      <c r="V59" s="29">
        <f>LOOKUP(2,1/('Feat-Func-Development'!$AF$4:$EU$4&amp;'Feat-Func-Development'!$AF$5:$EU$5='aggregated FIP Data Prog5'!$A59&amp;'aggregated FIP Data Prog5'!$V$1),'Feat-Func-Development'!$AF$81:$EU$81)</f>
        <v>0</v>
      </c>
      <c r="W59" s="29">
        <f>LOOKUP(2,1/('Feat-Func-Development'!$AF$4:$EU$4&amp;'Feat-Func-Development'!$AF$5:$EU$5='aggregated FIP Data Prog5'!$A59&amp;'aggregated FIP Data Prog5'!$V$1),'Feat-Func-Development'!$AF$82:$EU$82)</f>
        <v>0</v>
      </c>
      <c r="X59" s="29">
        <f>LOOKUP(2,1/('Feat-Func-Development'!$AF$4:$EU$4&amp;'Feat-Func-Development'!$AF$5:$EU$5='aggregated FIP Data Prog5'!$A59&amp;'aggregated FIP Data Prog5'!$V$1),'Feat-Func-Development'!$AF$83:$EU$83)</f>
        <v>0</v>
      </c>
      <c r="Y59" s="29">
        <f>LOOKUP(2,1/('Feat-Func-Development'!$AF$4:$EU$4&amp;'Feat-Func-Development'!$AF$5:$EU$5='aggregated FIP Data Prog5'!$A59&amp;'aggregated FIP Data Prog5'!$V$1),'Feat-Func-Development'!$AF$84:$EU$84)</f>
        <v>0</v>
      </c>
      <c r="Z59" s="29">
        <f>LOOKUP(2,1/('Feat-Func-Development'!$AF$4:$EU$4&amp;'Feat-Func-Development'!$AF$5:$EU$5='aggregated FIP Data Prog5'!$A59&amp;'aggregated FIP Data Prog5'!$V$1),'Feat-Func-Development'!$AF$85:$EU$85)</f>
        <v>3</v>
      </c>
      <c r="AA59" s="29">
        <f>LOOKUP(2,1/('Feat-Func-Development'!$AF$4:$EU$4&amp;'Feat-Func-Development'!$AF$5:$EU$5='aggregated FIP Data Prog5'!$A59&amp;'aggregated FIP Data Prog5'!$V$1),'Feat-Func-Development'!$AF$86:$EU$86)</f>
        <v>0</v>
      </c>
      <c r="AB59" s="29">
        <f>LOOKUP(2,1/('Feat-Func-Development'!$AF$4:$EU$4&amp;'Feat-Func-Development'!$AF$5:$EU$5='aggregated FIP Data Prog5'!$A59&amp;'aggregated FIP Data Prog5'!$V$1),'Feat-Func-Development'!$AF$87:$EU$87)</f>
        <v>0</v>
      </c>
      <c r="AC59" s="29">
        <f>LOOKUP(2,1/('Feat-Func-Development'!$AF$4:$EU$4&amp;'Feat-Func-Development'!$AF$5:$EU$5='aggregated FIP Data Prog5'!$A59&amp;'aggregated FIP Data Prog5'!$V$1),'Feat-Func-Development'!$AF$88:$EU$88)</f>
        <v>0</v>
      </c>
    </row>
    <row r="60" spans="1:29">
      <c r="A60" s="43">
        <f t="shared" si="9"/>
        <v>1705</v>
      </c>
      <c r="B60" s="53" t="str">
        <f>IF(C60="","",HLOOKUP(C60,'Configuration | Scaling'!$E$13:$Y$23,7,FALSE))</f>
        <v/>
      </c>
      <c r="C60" s="29" t="str">
        <f>IF(COUNTIF(C$4:C59,LOOKUP(A60,'Configuration | Scaling'!$E$19:$Y$19,_GPDS__List))=0,LOOKUP(A60,'Configuration | Scaling'!$E$19:$Y$19,_GPDS__List),"")</f>
        <v/>
      </c>
      <c r="D60" s="54"/>
      <c r="E60" s="45">
        <f t="shared" si="0"/>
        <v>1704</v>
      </c>
      <c r="F60" s="55">
        <f t="shared" si="1"/>
        <v>1</v>
      </c>
      <c r="G60" s="55">
        <f t="shared" si="2"/>
        <v>0</v>
      </c>
      <c r="H60" s="55">
        <f t="shared" si="3"/>
        <v>1</v>
      </c>
      <c r="I60" s="55">
        <f t="shared" si="4"/>
        <v>1</v>
      </c>
      <c r="J60" s="55">
        <f t="shared" si="5"/>
        <v>1</v>
      </c>
      <c r="K60" s="55">
        <f t="shared" si="6"/>
        <v>1</v>
      </c>
      <c r="L60" s="55">
        <f t="shared" si="7"/>
        <v>0.66666666666666663</v>
      </c>
      <c r="M60" s="56">
        <f t="shared" si="8"/>
        <v>0</v>
      </c>
      <c r="N60" s="48">
        <f>LOOKUP(2,1/('Feat-Func-Development'!$AF$4:$EU$4&amp;'Feat-Func-Development'!$AF$5:$EU$5='aggregated FIP Data Prog5'!$A60&amp;'aggregated FIP Data Prog5'!$N$1),'Feat-Func-Development'!$AF$81:$EU$81)</f>
        <v>0</v>
      </c>
      <c r="O60" s="48">
        <f>LOOKUP(2,1/('Feat-Func-Development'!$AF$4:$EU$4&amp;'Feat-Func-Development'!$AF$5:$EU$5='aggregated FIP Data Prog5'!$A60&amp;'aggregated FIP Data Prog5'!$N$1),'Feat-Func-Development'!$AF$82:$EU$82)</f>
        <v>0</v>
      </c>
      <c r="P60" s="48">
        <f>LOOKUP(2,1/('Feat-Func-Development'!$AF$4:$EU$4&amp;'Feat-Func-Development'!$AF$5:$EU$5='aggregated FIP Data Prog5'!$A60&amp;'aggregated FIP Data Prog5'!$N$1),'Feat-Func-Development'!$AF$83:$EU$83)</f>
        <v>0</v>
      </c>
      <c r="Q60" s="48">
        <f>LOOKUP(2,1/('Feat-Func-Development'!$AF$4:$EU$4&amp;'Feat-Func-Development'!$AF$5:$EU$5='aggregated FIP Data Prog5'!$A60&amp;'aggregated FIP Data Prog5'!$N$1),'Feat-Func-Development'!$AF$84:$EU$84)</f>
        <v>0</v>
      </c>
      <c r="R60" s="48">
        <f>LOOKUP(2,1/('Feat-Func-Development'!$AF$4:$EU$4&amp;'Feat-Func-Development'!$AF$5:$EU$5='aggregated FIP Data Prog5'!$A60&amp;'aggregated FIP Data Prog5'!$N$1),'Feat-Func-Development'!$AF$85:$EU$85)</f>
        <v>0</v>
      </c>
      <c r="S60" s="48">
        <f>LOOKUP(2,1/('Feat-Func-Development'!$AF$4:$EU$4&amp;'Feat-Func-Development'!$AF$5:$EU$5='aggregated FIP Data Prog5'!$A60&amp;'aggregated FIP Data Prog5'!$N$1),'Feat-Func-Development'!$AF$86:$EU$86)</f>
        <v>1</v>
      </c>
      <c r="T60" s="48">
        <f>LOOKUP(2,1/('Feat-Func-Development'!$AF$4:$EU$4&amp;'Feat-Func-Development'!$AF$5:$EU$5='aggregated FIP Data Prog5'!$A60&amp;'aggregated FIP Data Prog5'!$N$1),'Feat-Func-Development'!$AF$87:$EU$87)</f>
        <v>0</v>
      </c>
      <c r="U60" s="48">
        <f>LOOKUP(2,1/('Feat-Func-Development'!$AF$4:$EU$4&amp;'Feat-Func-Development'!$AF$5:$EU$5='aggregated FIP Data Prog5'!$A60&amp;'aggregated FIP Data Prog5'!$N$1),'Feat-Func-Development'!$AF$88:$EU$88)</f>
        <v>2</v>
      </c>
      <c r="V60" s="29">
        <f>LOOKUP(2,1/('Feat-Func-Development'!$AF$4:$EU$4&amp;'Feat-Func-Development'!$AF$5:$EU$5='aggregated FIP Data Prog5'!$A60&amp;'aggregated FIP Data Prog5'!$V$1),'Feat-Func-Development'!$AF$81:$EU$81)</f>
        <v>0</v>
      </c>
      <c r="W60" s="29">
        <f>LOOKUP(2,1/('Feat-Func-Development'!$AF$4:$EU$4&amp;'Feat-Func-Development'!$AF$5:$EU$5='aggregated FIP Data Prog5'!$A60&amp;'aggregated FIP Data Prog5'!$V$1),'Feat-Func-Development'!$AF$82:$EU$82)</f>
        <v>0</v>
      </c>
      <c r="X60" s="29">
        <f>LOOKUP(2,1/('Feat-Func-Development'!$AF$4:$EU$4&amp;'Feat-Func-Development'!$AF$5:$EU$5='aggregated FIP Data Prog5'!$A60&amp;'aggregated FIP Data Prog5'!$V$1),'Feat-Func-Development'!$AF$83:$EU$83)</f>
        <v>0</v>
      </c>
      <c r="Y60" s="29">
        <f>LOOKUP(2,1/('Feat-Func-Development'!$AF$4:$EU$4&amp;'Feat-Func-Development'!$AF$5:$EU$5='aggregated FIP Data Prog5'!$A60&amp;'aggregated FIP Data Prog5'!$V$1),'Feat-Func-Development'!$AF$84:$EU$84)</f>
        <v>0</v>
      </c>
      <c r="Z60" s="29">
        <f>LOOKUP(2,1/('Feat-Func-Development'!$AF$4:$EU$4&amp;'Feat-Func-Development'!$AF$5:$EU$5='aggregated FIP Data Prog5'!$A60&amp;'aggregated FIP Data Prog5'!$V$1),'Feat-Func-Development'!$AF$85:$EU$85)</f>
        <v>3</v>
      </c>
      <c r="AA60" s="29">
        <f>LOOKUP(2,1/('Feat-Func-Development'!$AF$4:$EU$4&amp;'Feat-Func-Development'!$AF$5:$EU$5='aggregated FIP Data Prog5'!$A60&amp;'aggregated FIP Data Prog5'!$V$1),'Feat-Func-Development'!$AF$86:$EU$86)</f>
        <v>0</v>
      </c>
      <c r="AB60" s="29">
        <f>LOOKUP(2,1/('Feat-Func-Development'!$AF$4:$EU$4&amp;'Feat-Func-Development'!$AF$5:$EU$5='aggregated FIP Data Prog5'!$A60&amp;'aggregated FIP Data Prog5'!$V$1),'Feat-Func-Development'!$AF$87:$EU$87)</f>
        <v>0</v>
      </c>
      <c r="AC60" s="29">
        <f>LOOKUP(2,1/('Feat-Func-Development'!$AF$4:$EU$4&amp;'Feat-Func-Development'!$AF$5:$EU$5='aggregated FIP Data Prog5'!$A60&amp;'aggregated FIP Data Prog5'!$V$1),'Feat-Func-Development'!$AF$88:$EU$88)</f>
        <v>0</v>
      </c>
    </row>
    <row r="61" spans="1:29">
      <c r="A61" s="43">
        <f t="shared" si="9"/>
        <v>1735</v>
      </c>
      <c r="B61" s="53" t="str">
        <f>IF(C61="","",HLOOKUP(C61,'Configuration | Scaling'!$E$13:$Y$23,7,FALSE))</f>
        <v/>
      </c>
      <c r="C61" s="29" t="str">
        <f>IF(COUNTIF(C$4:C60,LOOKUP(A61,'Configuration | Scaling'!$E$19:$Y$19,_GPDS__List))=0,LOOKUP(A61,'Configuration | Scaling'!$E$19:$Y$19,_GPDS__List),"")</f>
        <v/>
      </c>
      <c r="D61" s="54"/>
      <c r="E61" s="45">
        <f t="shared" si="0"/>
        <v>1734</v>
      </c>
      <c r="F61" s="55">
        <f t="shared" si="1"/>
        <v>1</v>
      </c>
      <c r="G61" s="55">
        <f t="shared" si="2"/>
        <v>0</v>
      </c>
      <c r="H61" s="55">
        <f t="shared" si="3"/>
        <v>1</v>
      </c>
      <c r="I61" s="55">
        <f t="shared" si="4"/>
        <v>1</v>
      </c>
      <c r="J61" s="55">
        <f t="shared" si="5"/>
        <v>1</v>
      </c>
      <c r="K61" s="55">
        <f t="shared" si="6"/>
        <v>1</v>
      </c>
      <c r="L61" s="55">
        <f t="shared" si="7"/>
        <v>0.66666666666666663</v>
      </c>
      <c r="M61" s="56">
        <f t="shared" si="8"/>
        <v>0</v>
      </c>
      <c r="N61" s="48">
        <f>LOOKUP(2,1/('Feat-Func-Development'!$AF$4:$EU$4&amp;'Feat-Func-Development'!$AF$5:$EU$5='aggregated FIP Data Prog5'!$A61&amp;'aggregated FIP Data Prog5'!$N$1),'Feat-Func-Development'!$AF$81:$EU$81)</f>
        <v>0</v>
      </c>
      <c r="O61" s="48">
        <f>LOOKUP(2,1/('Feat-Func-Development'!$AF$4:$EU$4&amp;'Feat-Func-Development'!$AF$5:$EU$5='aggregated FIP Data Prog5'!$A61&amp;'aggregated FIP Data Prog5'!$N$1),'Feat-Func-Development'!$AF$82:$EU$82)</f>
        <v>0</v>
      </c>
      <c r="P61" s="48">
        <f>LOOKUP(2,1/('Feat-Func-Development'!$AF$4:$EU$4&amp;'Feat-Func-Development'!$AF$5:$EU$5='aggregated FIP Data Prog5'!$A61&amp;'aggregated FIP Data Prog5'!$N$1),'Feat-Func-Development'!$AF$83:$EU$83)</f>
        <v>0</v>
      </c>
      <c r="Q61" s="48">
        <f>LOOKUP(2,1/('Feat-Func-Development'!$AF$4:$EU$4&amp;'Feat-Func-Development'!$AF$5:$EU$5='aggregated FIP Data Prog5'!$A61&amp;'aggregated FIP Data Prog5'!$N$1),'Feat-Func-Development'!$AF$84:$EU$84)</f>
        <v>0</v>
      </c>
      <c r="R61" s="48">
        <f>LOOKUP(2,1/('Feat-Func-Development'!$AF$4:$EU$4&amp;'Feat-Func-Development'!$AF$5:$EU$5='aggregated FIP Data Prog5'!$A61&amp;'aggregated FIP Data Prog5'!$N$1),'Feat-Func-Development'!$AF$85:$EU$85)</f>
        <v>0</v>
      </c>
      <c r="S61" s="48">
        <f>LOOKUP(2,1/('Feat-Func-Development'!$AF$4:$EU$4&amp;'Feat-Func-Development'!$AF$5:$EU$5='aggregated FIP Data Prog5'!$A61&amp;'aggregated FIP Data Prog5'!$N$1),'Feat-Func-Development'!$AF$86:$EU$86)</f>
        <v>1</v>
      </c>
      <c r="T61" s="48">
        <f>LOOKUP(2,1/('Feat-Func-Development'!$AF$4:$EU$4&amp;'Feat-Func-Development'!$AF$5:$EU$5='aggregated FIP Data Prog5'!$A61&amp;'aggregated FIP Data Prog5'!$N$1),'Feat-Func-Development'!$AF$87:$EU$87)</f>
        <v>0</v>
      </c>
      <c r="U61" s="48">
        <f>LOOKUP(2,1/('Feat-Func-Development'!$AF$4:$EU$4&amp;'Feat-Func-Development'!$AF$5:$EU$5='aggregated FIP Data Prog5'!$A61&amp;'aggregated FIP Data Prog5'!$N$1),'Feat-Func-Development'!$AF$88:$EU$88)</f>
        <v>2</v>
      </c>
      <c r="V61" s="29">
        <f>LOOKUP(2,1/('Feat-Func-Development'!$AF$4:$EU$4&amp;'Feat-Func-Development'!$AF$5:$EU$5='aggregated FIP Data Prog5'!$A61&amp;'aggregated FIP Data Prog5'!$V$1),'Feat-Func-Development'!$AF$81:$EU$81)</f>
        <v>0</v>
      </c>
      <c r="W61" s="29">
        <f>LOOKUP(2,1/('Feat-Func-Development'!$AF$4:$EU$4&amp;'Feat-Func-Development'!$AF$5:$EU$5='aggregated FIP Data Prog5'!$A61&amp;'aggregated FIP Data Prog5'!$V$1),'Feat-Func-Development'!$AF$82:$EU$82)</f>
        <v>0</v>
      </c>
      <c r="X61" s="29">
        <f>LOOKUP(2,1/('Feat-Func-Development'!$AF$4:$EU$4&amp;'Feat-Func-Development'!$AF$5:$EU$5='aggregated FIP Data Prog5'!$A61&amp;'aggregated FIP Data Prog5'!$V$1),'Feat-Func-Development'!$AF$83:$EU$83)</f>
        <v>0</v>
      </c>
      <c r="Y61" s="29">
        <f>LOOKUP(2,1/('Feat-Func-Development'!$AF$4:$EU$4&amp;'Feat-Func-Development'!$AF$5:$EU$5='aggregated FIP Data Prog5'!$A61&amp;'aggregated FIP Data Prog5'!$V$1),'Feat-Func-Development'!$AF$84:$EU$84)</f>
        <v>0</v>
      </c>
      <c r="Z61" s="29">
        <f>LOOKUP(2,1/('Feat-Func-Development'!$AF$4:$EU$4&amp;'Feat-Func-Development'!$AF$5:$EU$5='aggregated FIP Data Prog5'!$A61&amp;'aggregated FIP Data Prog5'!$V$1),'Feat-Func-Development'!$AF$85:$EU$85)</f>
        <v>3</v>
      </c>
      <c r="AA61" s="29">
        <f>LOOKUP(2,1/('Feat-Func-Development'!$AF$4:$EU$4&amp;'Feat-Func-Development'!$AF$5:$EU$5='aggregated FIP Data Prog5'!$A61&amp;'aggregated FIP Data Prog5'!$V$1),'Feat-Func-Development'!$AF$86:$EU$86)</f>
        <v>0</v>
      </c>
      <c r="AB61" s="29">
        <f>LOOKUP(2,1/('Feat-Func-Development'!$AF$4:$EU$4&amp;'Feat-Func-Development'!$AF$5:$EU$5='aggregated FIP Data Prog5'!$A61&amp;'aggregated FIP Data Prog5'!$V$1),'Feat-Func-Development'!$AF$87:$EU$87)</f>
        <v>0</v>
      </c>
      <c r="AC61" s="29">
        <f>LOOKUP(2,1/('Feat-Func-Development'!$AF$4:$EU$4&amp;'Feat-Func-Development'!$AF$5:$EU$5='aggregated FIP Data Prog5'!$A61&amp;'aggregated FIP Data Prog5'!$V$1),'Feat-Func-Development'!$AF$88:$EU$88)</f>
        <v>0</v>
      </c>
    </row>
    <row r="62" spans="1:29">
      <c r="A62" s="43">
        <f t="shared" si="9"/>
        <v>1766</v>
      </c>
      <c r="B62" s="53" t="str">
        <f>IF(C62="","",HLOOKUP(C62,'Configuration | Scaling'!$E$13:$Y$23,7,FALSE))</f>
        <v/>
      </c>
      <c r="C62" s="29" t="str">
        <f>IF(COUNTIF(C$4:C61,LOOKUP(A62,'Configuration | Scaling'!$E$19:$Y$19,_GPDS__List))=0,LOOKUP(A62,'Configuration | Scaling'!$E$19:$Y$19,_GPDS__List),"")</f>
        <v/>
      </c>
      <c r="D62" s="54"/>
      <c r="E62" s="45">
        <f t="shared" si="0"/>
        <v>1765</v>
      </c>
      <c r="F62" s="55">
        <f t="shared" si="1"/>
        <v>1</v>
      </c>
      <c r="G62" s="55">
        <f t="shared" si="2"/>
        <v>0</v>
      </c>
      <c r="H62" s="55">
        <f t="shared" si="3"/>
        <v>1</v>
      </c>
      <c r="I62" s="55">
        <f t="shared" si="4"/>
        <v>1</v>
      </c>
      <c r="J62" s="55">
        <f t="shared" si="5"/>
        <v>1</v>
      </c>
      <c r="K62" s="55">
        <f t="shared" si="6"/>
        <v>1</v>
      </c>
      <c r="L62" s="55">
        <f t="shared" si="7"/>
        <v>0.66666666666666663</v>
      </c>
      <c r="M62" s="56">
        <f t="shared" si="8"/>
        <v>0</v>
      </c>
      <c r="N62" s="48">
        <f>LOOKUP(2,1/('Feat-Func-Development'!$AF$4:$EU$4&amp;'Feat-Func-Development'!$AF$5:$EU$5='aggregated FIP Data Prog5'!$A62&amp;'aggregated FIP Data Prog5'!$N$1),'Feat-Func-Development'!$AF$81:$EU$81)</f>
        <v>0</v>
      </c>
      <c r="O62" s="48">
        <f>LOOKUP(2,1/('Feat-Func-Development'!$AF$4:$EU$4&amp;'Feat-Func-Development'!$AF$5:$EU$5='aggregated FIP Data Prog5'!$A62&amp;'aggregated FIP Data Prog5'!$N$1),'Feat-Func-Development'!$AF$82:$EU$82)</f>
        <v>0</v>
      </c>
      <c r="P62" s="48">
        <f>LOOKUP(2,1/('Feat-Func-Development'!$AF$4:$EU$4&amp;'Feat-Func-Development'!$AF$5:$EU$5='aggregated FIP Data Prog5'!$A62&amp;'aggregated FIP Data Prog5'!$N$1),'Feat-Func-Development'!$AF$83:$EU$83)</f>
        <v>0</v>
      </c>
      <c r="Q62" s="48">
        <f>LOOKUP(2,1/('Feat-Func-Development'!$AF$4:$EU$4&amp;'Feat-Func-Development'!$AF$5:$EU$5='aggregated FIP Data Prog5'!$A62&amp;'aggregated FIP Data Prog5'!$N$1),'Feat-Func-Development'!$AF$84:$EU$84)</f>
        <v>0</v>
      </c>
      <c r="R62" s="48">
        <f>LOOKUP(2,1/('Feat-Func-Development'!$AF$4:$EU$4&amp;'Feat-Func-Development'!$AF$5:$EU$5='aggregated FIP Data Prog5'!$A62&amp;'aggregated FIP Data Prog5'!$N$1),'Feat-Func-Development'!$AF$85:$EU$85)</f>
        <v>0</v>
      </c>
      <c r="S62" s="48">
        <f>LOOKUP(2,1/('Feat-Func-Development'!$AF$4:$EU$4&amp;'Feat-Func-Development'!$AF$5:$EU$5='aggregated FIP Data Prog5'!$A62&amp;'aggregated FIP Data Prog5'!$N$1),'Feat-Func-Development'!$AF$86:$EU$86)</f>
        <v>1</v>
      </c>
      <c r="T62" s="48">
        <f>LOOKUP(2,1/('Feat-Func-Development'!$AF$4:$EU$4&amp;'Feat-Func-Development'!$AF$5:$EU$5='aggregated FIP Data Prog5'!$A62&amp;'aggregated FIP Data Prog5'!$N$1),'Feat-Func-Development'!$AF$87:$EU$87)</f>
        <v>0</v>
      </c>
      <c r="U62" s="48">
        <f>LOOKUP(2,1/('Feat-Func-Development'!$AF$4:$EU$4&amp;'Feat-Func-Development'!$AF$5:$EU$5='aggregated FIP Data Prog5'!$A62&amp;'aggregated FIP Data Prog5'!$N$1),'Feat-Func-Development'!$AF$88:$EU$88)</f>
        <v>2</v>
      </c>
      <c r="V62" s="29">
        <f>LOOKUP(2,1/('Feat-Func-Development'!$AF$4:$EU$4&amp;'Feat-Func-Development'!$AF$5:$EU$5='aggregated FIP Data Prog5'!$A62&amp;'aggregated FIP Data Prog5'!$V$1),'Feat-Func-Development'!$AF$81:$EU$81)</f>
        <v>0</v>
      </c>
      <c r="W62" s="29">
        <f>LOOKUP(2,1/('Feat-Func-Development'!$AF$4:$EU$4&amp;'Feat-Func-Development'!$AF$5:$EU$5='aggregated FIP Data Prog5'!$A62&amp;'aggregated FIP Data Prog5'!$V$1),'Feat-Func-Development'!$AF$82:$EU$82)</f>
        <v>0</v>
      </c>
      <c r="X62" s="29">
        <f>LOOKUP(2,1/('Feat-Func-Development'!$AF$4:$EU$4&amp;'Feat-Func-Development'!$AF$5:$EU$5='aggregated FIP Data Prog5'!$A62&amp;'aggregated FIP Data Prog5'!$V$1),'Feat-Func-Development'!$AF$83:$EU$83)</f>
        <v>0</v>
      </c>
      <c r="Y62" s="29">
        <f>LOOKUP(2,1/('Feat-Func-Development'!$AF$4:$EU$4&amp;'Feat-Func-Development'!$AF$5:$EU$5='aggregated FIP Data Prog5'!$A62&amp;'aggregated FIP Data Prog5'!$V$1),'Feat-Func-Development'!$AF$84:$EU$84)</f>
        <v>0</v>
      </c>
      <c r="Z62" s="29">
        <f>LOOKUP(2,1/('Feat-Func-Development'!$AF$4:$EU$4&amp;'Feat-Func-Development'!$AF$5:$EU$5='aggregated FIP Data Prog5'!$A62&amp;'aggregated FIP Data Prog5'!$V$1),'Feat-Func-Development'!$AF$85:$EU$85)</f>
        <v>3</v>
      </c>
      <c r="AA62" s="29">
        <f>LOOKUP(2,1/('Feat-Func-Development'!$AF$4:$EU$4&amp;'Feat-Func-Development'!$AF$5:$EU$5='aggregated FIP Data Prog5'!$A62&amp;'aggregated FIP Data Prog5'!$V$1),'Feat-Func-Development'!$AF$86:$EU$86)</f>
        <v>0</v>
      </c>
      <c r="AB62" s="29">
        <f>LOOKUP(2,1/('Feat-Func-Development'!$AF$4:$EU$4&amp;'Feat-Func-Development'!$AF$5:$EU$5='aggregated FIP Data Prog5'!$A62&amp;'aggregated FIP Data Prog5'!$V$1),'Feat-Func-Development'!$AF$87:$EU$87)</f>
        <v>0</v>
      </c>
      <c r="AC62" s="29">
        <f>LOOKUP(2,1/('Feat-Func-Development'!$AF$4:$EU$4&amp;'Feat-Func-Development'!$AF$5:$EU$5='aggregated FIP Data Prog5'!$A62&amp;'aggregated FIP Data Prog5'!$V$1),'Feat-Func-Development'!$AF$88:$EU$88)</f>
        <v>0</v>
      </c>
    </row>
    <row r="63" spans="1:29" ht="13.5" thickBot="1">
      <c r="A63" s="43">
        <f t="shared" si="9"/>
        <v>1796</v>
      </c>
      <c r="B63" s="57" t="str">
        <f>IF(C63="","",HLOOKUP(C63,'Configuration | Scaling'!$E$13:$Y$23,7,FALSE))</f>
        <v/>
      </c>
      <c r="C63" s="58" t="str">
        <f>IF(COUNTIF(C$4:C62,LOOKUP(A63,'Configuration | Scaling'!$E$19:$Y$19,_GPDS__List))=0,LOOKUP(A63,'Configuration | Scaling'!$E$19:$Y$19,_GPDS__List),"")</f>
        <v/>
      </c>
      <c r="D63" s="59"/>
      <c r="E63" s="45">
        <f t="shared" si="0"/>
        <v>1795</v>
      </c>
      <c r="F63" s="60">
        <f t="shared" si="1"/>
        <v>1</v>
      </c>
      <c r="G63" s="60">
        <f t="shared" si="2"/>
        <v>0</v>
      </c>
      <c r="H63" s="60">
        <f t="shared" si="3"/>
        <v>1</v>
      </c>
      <c r="I63" s="60">
        <f t="shared" si="4"/>
        <v>1</v>
      </c>
      <c r="J63" s="60">
        <f t="shared" si="5"/>
        <v>1</v>
      </c>
      <c r="K63" s="60">
        <f t="shared" si="6"/>
        <v>1</v>
      </c>
      <c r="L63" s="60">
        <f t="shared" si="7"/>
        <v>0.66666666666666663</v>
      </c>
      <c r="M63" s="61">
        <f t="shared" si="8"/>
        <v>0</v>
      </c>
      <c r="N63" s="48">
        <f>LOOKUP(2,1/('Feat-Func-Development'!$AF$4:$EU$4&amp;'Feat-Func-Development'!$AF$5:$EU$5='aggregated FIP Data Prog5'!$A63&amp;'aggregated FIP Data Prog5'!$N$1),'Feat-Func-Development'!$AF$81:$EU$81)</f>
        <v>0</v>
      </c>
      <c r="O63" s="48">
        <f>LOOKUP(2,1/('Feat-Func-Development'!$AF$4:$EU$4&amp;'Feat-Func-Development'!$AF$5:$EU$5='aggregated FIP Data Prog5'!$A63&amp;'aggregated FIP Data Prog5'!$N$1),'Feat-Func-Development'!$AF$82:$EU$82)</f>
        <v>0</v>
      </c>
      <c r="P63" s="48">
        <f>LOOKUP(2,1/('Feat-Func-Development'!$AF$4:$EU$4&amp;'Feat-Func-Development'!$AF$5:$EU$5='aggregated FIP Data Prog5'!$A63&amp;'aggregated FIP Data Prog5'!$N$1),'Feat-Func-Development'!$AF$83:$EU$83)</f>
        <v>0</v>
      </c>
      <c r="Q63" s="48">
        <f>LOOKUP(2,1/('Feat-Func-Development'!$AF$4:$EU$4&amp;'Feat-Func-Development'!$AF$5:$EU$5='aggregated FIP Data Prog5'!$A63&amp;'aggregated FIP Data Prog5'!$N$1),'Feat-Func-Development'!$AF$84:$EU$84)</f>
        <v>0</v>
      </c>
      <c r="R63" s="48">
        <f>LOOKUP(2,1/('Feat-Func-Development'!$AF$4:$EU$4&amp;'Feat-Func-Development'!$AF$5:$EU$5='aggregated FIP Data Prog5'!$A63&amp;'aggregated FIP Data Prog5'!$N$1),'Feat-Func-Development'!$AF$85:$EU$85)</f>
        <v>0</v>
      </c>
      <c r="S63" s="48">
        <f>LOOKUP(2,1/('Feat-Func-Development'!$AF$4:$EU$4&amp;'Feat-Func-Development'!$AF$5:$EU$5='aggregated FIP Data Prog5'!$A63&amp;'aggregated FIP Data Prog5'!$N$1),'Feat-Func-Development'!$AF$86:$EU$86)</f>
        <v>1</v>
      </c>
      <c r="T63" s="48">
        <f>LOOKUP(2,1/('Feat-Func-Development'!$AF$4:$EU$4&amp;'Feat-Func-Development'!$AF$5:$EU$5='aggregated FIP Data Prog5'!$A63&amp;'aggregated FIP Data Prog5'!$N$1),'Feat-Func-Development'!$AF$87:$EU$87)</f>
        <v>0</v>
      </c>
      <c r="U63" s="48">
        <f>LOOKUP(2,1/('Feat-Func-Development'!$AF$4:$EU$4&amp;'Feat-Func-Development'!$AF$5:$EU$5='aggregated FIP Data Prog5'!$A63&amp;'aggregated FIP Data Prog5'!$N$1),'Feat-Func-Development'!$AF$88:$EU$88)</f>
        <v>2</v>
      </c>
      <c r="V63" s="29">
        <f>LOOKUP(2,1/('Feat-Func-Development'!$AF$4:$EU$4&amp;'Feat-Func-Development'!$AF$5:$EU$5='aggregated FIP Data Prog5'!$A63&amp;'aggregated FIP Data Prog5'!$V$1),'Feat-Func-Development'!$AF$81:$EU$81)</f>
        <v>0</v>
      </c>
      <c r="W63" s="29">
        <f>LOOKUP(2,1/('Feat-Func-Development'!$AF$4:$EU$4&amp;'Feat-Func-Development'!$AF$5:$EU$5='aggregated FIP Data Prog5'!$A63&amp;'aggregated FIP Data Prog5'!$V$1),'Feat-Func-Development'!$AF$82:$EU$82)</f>
        <v>0</v>
      </c>
      <c r="X63" s="29">
        <f>LOOKUP(2,1/('Feat-Func-Development'!$AF$4:$EU$4&amp;'Feat-Func-Development'!$AF$5:$EU$5='aggregated FIP Data Prog5'!$A63&amp;'aggregated FIP Data Prog5'!$V$1),'Feat-Func-Development'!$AF$83:$EU$83)</f>
        <v>0</v>
      </c>
      <c r="Y63" s="29">
        <f>LOOKUP(2,1/('Feat-Func-Development'!$AF$4:$EU$4&amp;'Feat-Func-Development'!$AF$5:$EU$5='aggregated FIP Data Prog5'!$A63&amp;'aggregated FIP Data Prog5'!$V$1),'Feat-Func-Development'!$AF$84:$EU$84)</f>
        <v>0</v>
      </c>
      <c r="Z63" s="29">
        <f>LOOKUP(2,1/('Feat-Func-Development'!$AF$4:$EU$4&amp;'Feat-Func-Development'!$AF$5:$EU$5='aggregated FIP Data Prog5'!$A63&amp;'aggregated FIP Data Prog5'!$V$1),'Feat-Func-Development'!$AF$85:$EU$85)</f>
        <v>3</v>
      </c>
      <c r="AA63" s="29">
        <f>LOOKUP(2,1/('Feat-Func-Development'!$AF$4:$EU$4&amp;'Feat-Func-Development'!$AF$5:$EU$5='aggregated FIP Data Prog5'!$A63&amp;'aggregated FIP Data Prog5'!$V$1),'Feat-Func-Development'!$AF$86:$EU$86)</f>
        <v>0</v>
      </c>
      <c r="AB63" s="29">
        <f>LOOKUP(2,1/('Feat-Func-Development'!$AF$4:$EU$4&amp;'Feat-Func-Development'!$AF$5:$EU$5='aggregated FIP Data Prog5'!$A63&amp;'aggregated FIP Data Prog5'!$V$1),'Feat-Func-Development'!$AF$87:$EU$87)</f>
        <v>0</v>
      </c>
      <c r="AC63" s="29">
        <f>LOOKUP(2,1/('Feat-Func-Development'!$AF$4:$EU$4&amp;'Feat-Func-Development'!$AF$5:$EU$5='aggregated FIP Data Prog5'!$A63&amp;'aggregated FIP Data Prog5'!$V$1),'Feat-Func-Development'!$AF$88:$EU$88)</f>
        <v>0</v>
      </c>
    </row>
    <row r="64" spans="1:29">
      <c r="A64" s="62"/>
      <c r="B64" s="62"/>
      <c r="C64" s="26"/>
      <c r="D64" s="63" t="s">
        <v>40</v>
      </c>
      <c r="E64" s="64">
        <f>filingDate</f>
        <v>522</v>
      </c>
      <c r="F64" s="26"/>
      <c r="G64" s="26"/>
      <c r="H64" s="26"/>
      <c r="I64" s="26"/>
      <c r="J64" s="26"/>
      <c r="K64" s="26"/>
      <c r="L64" s="26"/>
      <c r="M64" s="26"/>
      <c r="N64" s="26"/>
      <c r="O64" s="26"/>
      <c r="P64" s="26"/>
      <c r="Q64" s="26"/>
      <c r="R64" s="26"/>
      <c r="S64" s="26"/>
      <c r="T64" s="26"/>
      <c r="U64" s="65"/>
      <c r="V64" s="65"/>
      <c r="W64" s="65"/>
      <c r="X64" s="65"/>
      <c r="Y64" s="65"/>
      <c r="Z64" s="65"/>
      <c r="AA64" s="65"/>
      <c r="AB64" s="65"/>
      <c r="AC64" s="65"/>
    </row>
    <row r="65" spans="1:29">
      <c r="A65" s="62"/>
      <c r="B65" s="62"/>
      <c r="C65" s="26"/>
      <c r="D65" s="26" t="s">
        <v>197</v>
      </c>
      <c r="E65" s="66">
        <f>IF(ISNA(VLOOKUP($E$64,Maturity_Achieved,1,FALSE)),INDEX($A$4:$M$63,MATCH($E$64,$A$4:$A$63)+1,6),VLOOKUP($E$64,$A$4:$M$63,6,FALSE))</f>
        <v>1</v>
      </c>
      <c r="F65" s="65"/>
      <c r="G65" s="65"/>
      <c r="H65" s="65"/>
      <c r="I65" s="65"/>
      <c r="J65" s="65"/>
      <c r="K65" s="65"/>
      <c r="L65" s="65"/>
      <c r="M65" s="65"/>
      <c r="N65" s="65"/>
      <c r="O65" s="65"/>
      <c r="P65" s="65"/>
      <c r="Q65" s="65"/>
      <c r="R65" s="65"/>
      <c r="S65" s="65"/>
      <c r="T65" s="65" t="s">
        <v>206</v>
      </c>
      <c r="U65" s="28">
        <v>1</v>
      </c>
      <c r="V65" s="29">
        <f>IF(ISNA(MATCH($E$64,$A$4:$A$63,0)=$U65),IF((MATCH($E$64,$A$4:$A$63,1)+1)=$U65,V4,0),IF(MATCH($E$64,$A$4:$A$63,0)=$U65,V4,0))</f>
        <v>0</v>
      </c>
      <c r="W65" s="29">
        <f t="shared" ref="W65:AC65" si="10">IF(ISNA(MATCH($E$64,$A$4:$A$63,0)=$U65),IF((MATCH($E$64,$A$4:$A$63,1)+1)=$U65,W4,0),IF(MATCH($E$64,$A$4:$A$63,0)=$U65,W4,0))</f>
        <v>0</v>
      </c>
      <c r="X65" s="29">
        <f t="shared" si="10"/>
        <v>0</v>
      </c>
      <c r="Y65" s="29">
        <f t="shared" si="10"/>
        <v>0</v>
      </c>
      <c r="Z65" s="29">
        <f t="shared" si="10"/>
        <v>0</v>
      </c>
      <c r="AA65" s="29">
        <f t="shared" si="10"/>
        <v>0</v>
      </c>
      <c r="AB65" s="29">
        <f t="shared" si="10"/>
        <v>0</v>
      </c>
      <c r="AC65" s="29">
        <f t="shared" si="10"/>
        <v>0</v>
      </c>
    </row>
    <row r="66" spans="1:29">
      <c r="A66" s="62"/>
      <c r="B66" s="62"/>
      <c r="C66" s="26"/>
      <c r="D66" s="26" t="s">
        <v>203</v>
      </c>
      <c r="E66" s="66">
        <f>IF(ISNA(VLOOKUP($E$64,Maturity_Achieved,1,FALSE)),INDEX($A$4:$M$63,MATCH($E$64,$A$4:$A$63)+1,7),VLOOKUP($E$64,$A$4:$M$63,7,FALSE))</f>
        <v>0</v>
      </c>
      <c r="F66" s="65"/>
      <c r="G66" s="65"/>
      <c r="H66" s="65"/>
      <c r="I66" s="65"/>
      <c r="J66" s="65"/>
      <c r="K66" s="65"/>
      <c r="L66" s="65"/>
      <c r="M66" s="65"/>
      <c r="N66" s="65"/>
      <c r="O66" s="65"/>
      <c r="P66" s="65"/>
      <c r="Q66" s="65"/>
      <c r="R66" s="65"/>
      <c r="S66" s="65"/>
      <c r="T66" s="65"/>
      <c r="U66" s="67">
        <v>2</v>
      </c>
      <c r="V66" s="29">
        <f t="shared" ref="V66:AC81" si="11">IF(ISNA(MATCH($E$64,$A$4:$A$63,0)=$U66),IF((MATCH($E$64,$A$4:$A$63,1)+1)=$U66,V5,0),IF(MATCH($E$64,$A$4:$A$63,0)=$U66,V5,0))</f>
        <v>0</v>
      </c>
      <c r="W66" s="29">
        <f t="shared" si="11"/>
        <v>0</v>
      </c>
      <c r="X66" s="29">
        <f t="shared" si="11"/>
        <v>0</v>
      </c>
      <c r="Y66" s="29">
        <f t="shared" si="11"/>
        <v>0</v>
      </c>
      <c r="Z66" s="29">
        <f t="shared" si="11"/>
        <v>0</v>
      </c>
      <c r="AA66" s="29">
        <f t="shared" si="11"/>
        <v>0</v>
      </c>
      <c r="AB66" s="29">
        <f t="shared" si="11"/>
        <v>0</v>
      </c>
      <c r="AC66" s="29">
        <f t="shared" si="11"/>
        <v>0</v>
      </c>
    </row>
    <row r="67" spans="1:29">
      <c r="A67" s="62"/>
      <c r="B67" s="62"/>
      <c r="C67" s="26"/>
      <c r="D67" s="26" t="s">
        <v>199</v>
      </c>
      <c r="E67" s="66">
        <f>IF(ISNA(VLOOKUP($E$64,Maturity_Achieved,1,FALSE)),INDEX($A$4:$M$63,MATCH($E$64,$A$4:$A$63)+1,8),VLOOKUP($E$64,$A$4:$M$63,8,FALSE))</f>
        <v>1</v>
      </c>
      <c r="F67" s="65"/>
      <c r="G67" s="65"/>
      <c r="H67" s="65"/>
      <c r="I67" s="65"/>
      <c r="J67" s="65"/>
      <c r="K67" s="65"/>
      <c r="L67" s="65"/>
      <c r="M67" s="65"/>
      <c r="N67" s="65"/>
      <c r="O67" s="65"/>
      <c r="P67" s="65"/>
      <c r="Q67" s="65"/>
      <c r="R67" s="65"/>
      <c r="S67" s="65"/>
      <c r="T67" s="65"/>
      <c r="U67" s="28">
        <v>3</v>
      </c>
      <c r="V67" s="29">
        <f t="shared" si="11"/>
        <v>0</v>
      </c>
      <c r="W67" s="29">
        <f t="shared" si="11"/>
        <v>0</v>
      </c>
      <c r="X67" s="29">
        <f t="shared" si="11"/>
        <v>0</v>
      </c>
      <c r="Y67" s="29">
        <f t="shared" si="11"/>
        <v>0</v>
      </c>
      <c r="Z67" s="29">
        <f t="shared" si="11"/>
        <v>0</v>
      </c>
      <c r="AA67" s="29">
        <f t="shared" si="11"/>
        <v>0</v>
      </c>
      <c r="AB67" s="29">
        <f t="shared" si="11"/>
        <v>0</v>
      </c>
      <c r="AC67" s="29">
        <f t="shared" si="11"/>
        <v>0</v>
      </c>
    </row>
    <row r="68" spans="1:29">
      <c r="A68" s="62"/>
      <c r="B68" s="62"/>
      <c r="C68" s="26"/>
      <c r="D68" s="26" t="s">
        <v>200</v>
      </c>
      <c r="E68" s="66">
        <f>IF(ISNA(VLOOKUP($E$64,Maturity_Achieved,1,FALSE)),INDEX($A$4:$M$63,MATCH($E$64,$A$4:$A$63)+1,9),VLOOKUP($E$64,$A$4:$M$63,9,FALSE))</f>
        <v>1</v>
      </c>
      <c r="F68" s="65"/>
      <c r="G68" s="65"/>
      <c r="H68" s="65"/>
      <c r="I68" s="65"/>
      <c r="J68" s="65"/>
      <c r="K68" s="65"/>
      <c r="L68" s="65"/>
      <c r="M68" s="65"/>
      <c r="N68" s="65"/>
      <c r="O68" s="65"/>
      <c r="P68" s="65"/>
      <c r="Q68" s="65"/>
      <c r="R68" s="65"/>
      <c r="S68" s="65"/>
      <c r="T68" s="65"/>
      <c r="U68" s="67">
        <v>4</v>
      </c>
      <c r="V68" s="29">
        <f t="shared" si="11"/>
        <v>0</v>
      </c>
      <c r="W68" s="29">
        <f t="shared" si="11"/>
        <v>0</v>
      </c>
      <c r="X68" s="29">
        <f t="shared" si="11"/>
        <v>0</v>
      </c>
      <c r="Y68" s="29">
        <f t="shared" si="11"/>
        <v>0</v>
      </c>
      <c r="Z68" s="29">
        <f t="shared" si="11"/>
        <v>0</v>
      </c>
      <c r="AA68" s="29">
        <f t="shared" si="11"/>
        <v>0</v>
      </c>
      <c r="AB68" s="29">
        <f t="shared" si="11"/>
        <v>0</v>
      </c>
      <c r="AC68" s="29">
        <f t="shared" si="11"/>
        <v>0</v>
      </c>
    </row>
    <row r="69" spans="1:29">
      <c r="A69" s="62"/>
      <c r="B69" s="62"/>
      <c r="C69" s="26"/>
      <c r="D69" s="26" t="s">
        <v>201</v>
      </c>
      <c r="E69" s="66">
        <f>IF(ISNA(VLOOKUP($E$64,Maturity_Achieved,1,FALSE)),INDEX($A$4:$M$63,MATCH($E$64,$A$4:$A$63)+1,10),VLOOKUP($E$64,$A$4:$M$63,10,FALSE))</f>
        <v>1</v>
      </c>
      <c r="F69" s="65"/>
      <c r="G69" s="65"/>
      <c r="H69" s="65"/>
      <c r="I69" s="65"/>
      <c r="J69" s="65"/>
      <c r="K69" s="65"/>
      <c r="L69" s="65"/>
      <c r="M69" s="65"/>
      <c r="N69" s="65"/>
      <c r="O69" s="65"/>
      <c r="P69" s="65"/>
      <c r="Q69" s="65"/>
      <c r="R69" s="65"/>
      <c r="S69" s="65"/>
      <c r="T69" s="65"/>
      <c r="U69" s="28">
        <v>5</v>
      </c>
      <c r="V69" s="29">
        <f t="shared" si="11"/>
        <v>0</v>
      </c>
      <c r="W69" s="29">
        <f t="shared" si="11"/>
        <v>0</v>
      </c>
      <c r="X69" s="29">
        <f t="shared" si="11"/>
        <v>0</v>
      </c>
      <c r="Y69" s="29">
        <f t="shared" si="11"/>
        <v>0</v>
      </c>
      <c r="Z69" s="29">
        <f t="shared" si="11"/>
        <v>0</v>
      </c>
      <c r="AA69" s="29">
        <f t="shared" si="11"/>
        <v>0</v>
      </c>
      <c r="AB69" s="29">
        <f t="shared" si="11"/>
        <v>0</v>
      </c>
      <c r="AC69" s="29">
        <f t="shared" si="11"/>
        <v>0</v>
      </c>
    </row>
    <row r="70" spans="1:29">
      <c r="A70" s="62"/>
      <c r="B70" s="62"/>
      <c r="C70" s="26"/>
      <c r="D70" s="26" t="s">
        <v>202</v>
      </c>
      <c r="E70" s="66">
        <f>IF(ISNA(VLOOKUP($E$64,Maturity_Achieved,1,FALSE)),INDEX($A$4:$M$63,MATCH($E$64,$A$4:$A$63)+1,11),VLOOKUP($E$64,$A$4:$M$63,11,FALSE))</f>
        <v>1</v>
      </c>
      <c r="F70" s="65"/>
      <c r="G70" s="65"/>
      <c r="H70" s="65"/>
      <c r="I70" s="65"/>
      <c r="J70" s="65"/>
      <c r="K70" s="65"/>
      <c r="L70" s="65"/>
      <c r="M70" s="65"/>
      <c r="N70" s="65"/>
      <c r="O70" s="65"/>
      <c r="P70" s="65"/>
      <c r="Q70" s="65"/>
      <c r="R70" s="65"/>
      <c r="S70" s="65"/>
      <c r="T70" s="65"/>
      <c r="U70" s="67">
        <v>6</v>
      </c>
      <c r="V70" s="29">
        <f t="shared" si="11"/>
        <v>0</v>
      </c>
      <c r="W70" s="29">
        <f t="shared" si="11"/>
        <v>0</v>
      </c>
      <c r="X70" s="29">
        <f t="shared" si="11"/>
        <v>0</v>
      </c>
      <c r="Y70" s="29">
        <f t="shared" si="11"/>
        <v>0</v>
      </c>
      <c r="Z70" s="29">
        <f t="shared" si="11"/>
        <v>0</v>
      </c>
      <c r="AA70" s="29">
        <f t="shared" si="11"/>
        <v>0</v>
      </c>
      <c r="AB70" s="29">
        <f t="shared" si="11"/>
        <v>0</v>
      </c>
      <c r="AC70" s="29">
        <f t="shared" si="11"/>
        <v>0</v>
      </c>
    </row>
    <row r="71" spans="1:29">
      <c r="A71" s="62"/>
      <c r="B71" s="62"/>
      <c r="C71" s="26"/>
      <c r="D71" s="26" t="s">
        <v>204</v>
      </c>
      <c r="E71" s="66">
        <f>IF(ISNA(VLOOKUP($E$64,Maturity_Achieved,1,FALSE)),INDEX($A$4:$M$63,MATCH($E$64,$A$4:$A$63)+1,12),VLOOKUP($E$64,$A$4:$M$63,12,FALSE))</f>
        <v>0</v>
      </c>
      <c r="F71" s="65"/>
      <c r="G71" s="65"/>
      <c r="H71" s="65"/>
      <c r="I71" s="65"/>
      <c r="J71" s="65"/>
      <c r="K71" s="65"/>
      <c r="L71" s="65"/>
      <c r="M71" s="65"/>
      <c r="N71" s="65"/>
      <c r="O71" s="65"/>
      <c r="P71" s="65"/>
      <c r="Q71" s="65"/>
      <c r="R71" s="65"/>
      <c r="S71" s="65"/>
      <c r="T71" s="65"/>
      <c r="U71" s="28">
        <v>7</v>
      </c>
      <c r="V71" s="29">
        <f t="shared" si="11"/>
        <v>0</v>
      </c>
      <c r="W71" s="29">
        <f t="shared" si="11"/>
        <v>0</v>
      </c>
      <c r="X71" s="29">
        <f t="shared" si="11"/>
        <v>0</v>
      </c>
      <c r="Y71" s="29">
        <f t="shared" si="11"/>
        <v>0</v>
      </c>
      <c r="Z71" s="29">
        <f t="shared" si="11"/>
        <v>0</v>
      </c>
      <c r="AA71" s="29">
        <f t="shared" si="11"/>
        <v>0</v>
      </c>
      <c r="AB71" s="29">
        <f t="shared" si="11"/>
        <v>0</v>
      </c>
      <c r="AC71" s="29">
        <f t="shared" si="11"/>
        <v>0</v>
      </c>
    </row>
    <row r="72" spans="1:29" ht="13.5" thickBot="1">
      <c r="A72" s="62"/>
      <c r="B72" s="62"/>
      <c r="C72" s="26"/>
      <c r="D72" s="26" t="s">
        <v>205</v>
      </c>
      <c r="E72" s="68">
        <f>IF(ISNA(VLOOKUP($E$64,Maturity_Achieved,1,FALSE)),INDEX($A$4:$M$63,MATCH($E$64,$A$4:$A$63)+1,13),VLOOKUP($E$64,$A$4:$M$63,13,FALSE))</f>
        <v>0</v>
      </c>
      <c r="F72" s="65"/>
      <c r="G72" s="65"/>
      <c r="H72" s="65"/>
      <c r="I72" s="65"/>
      <c r="J72" s="65"/>
      <c r="K72" s="65"/>
      <c r="L72" s="65"/>
      <c r="M72" s="65"/>
      <c r="N72" s="65"/>
      <c r="O72" s="65"/>
      <c r="P72" s="65"/>
      <c r="Q72" s="65"/>
      <c r="R72" s="65"/>
      <c r="S72" s="65"/>
      <c r="T72" s="65"/>
      <c r="U72" s="67">
        <v>8</v>
      </c>
      <c r="V72" s="29">
        <f t="shared" si="11"/>
        <v>0</v>
      </c>
      <c r="W72" s="29">
        <f t="shared" si="11"/>
        <v>0</v>
      </c>
      <c r="X72" s="29">
        <f t="shared" si="11"/>
        <v>0</v>
      </c>
      <c r="Y72" s="29">
        <f t="shared" si="11"/>
        <v>0</v>
      </c>
      <c r="Z72" s="29">
        <f t="shared" si="11"/>
        <v>0</v>
      </c>
      <c r="AA72" s="29">
        <f t="shared" si="11"/>
        <v>0</v>
      </c>
      <c r="AB72" s="29">
        <f t="shared" si="11"/>
        <v>0</v>
      </c>
      <c r="AC72" s="29">
        <f t="shared" si="11"/>
        <v>0</v>
      </c>
    </row>
    <row r="73" spans="1:29" ht="13.5" thickBot="1">
      <c r="A73" s="62"/>
      <c r="B73" s="62"/>
      <c r="C73" s="26"/>
      <c r="D73" s="26"/>
      <c r="E73" s="65"/>
      <c r="F73" s="65"/>
      <c r="G73" s="65"/>
      <c r="H73" s="65"/>
      <c r="I73" s="65"/>
      <c r="J73" s="65"/>
      <c r="K73" s="65"/>
      <c r="L73" s="65"/>
      <c r="M73" s="65"/>
      <c r="N73" s="65"/>
      <c r="O73" s="65"/>
      <c r="P73" s="65"/>
      <c r="Q73" s="65"/>
      <c r="R73" s="65"/>
      <c r="S73" s="65"/>
      <c r="T73" s="65"/>
      <c r="U73" s="28">
        <v>9</v>
      </c>
      <c r="V73" s="29">
        <f t="shared" si="11"/>
        <v>0</v>
      </c>
      <c r="W73" s="29">
        <f t="shared" si="11"/>
        <v>0</v>
      </c>
      <c r="X73" s="29">
        <f t="shared" si="11"/>
        <v>0</v>
      </c>
      <c r="Y73" s="29">
        <f t="shared" si="11"/>
        <v>0</v>
      </c>
      <c r="Z73" s="29">
        <f t="shared" si="11"/>
        <v>0</v>
      </c>
      <c r="AA73" s="29">
        <f t="shared" si="11"/>
        <v>0</v>
      </c>
      <c r="AB73" s="29">
        <f t="shared" si="11"/>
        <v>0</v>
      </c>
      <c r="AC73" s="29">
        <f t="shared" si="11"/>
        <v>0</v>
      </c>
    </row>
    <row r="74" spans="1:29">
      <c r="A74" s="62"/>
      <c r="B74" s="62"/>
      <c r="C74" s="107" t="s">
        <v>279</v>
      </c>
      <c r="D74" s="98"/>
      <c r="E74" s="1094" t="str">
        <f>IF('Configuration | Scaling'!$B$45="UP",'Configuration | Scaling'!$O$13,IF('Configuration | Scaling'!$B$45="UN",'Configuration | Scaling'!$K$13,"Check Milestones"))</f>
        <v>FDJ</v>
      </c>
      <c r="F74" s="1095"/>
      <c r="G74" s="104"/>
      <c r="H74" s="1094" t="str">
        <f>IF('Configuration | Scaling'!$B$45="UP",'Configuration | Scaling'!$R$13,IF('Configuration | Scaling'!$B$45="UN",'Configuration | Scaling'!$M$13,"Check Milestones"))</f>
        <v>VP</v>
      </c>
      <c r="I74" s="1095"/>
      <c r="J74" s="65"/>
      <c r="K74" s="65"/>
      <c r="L74" s="65"/>
      <c r="M74" s="65"/>
      <c r="N74" s="65"/>
      <c r="O74" s="65"/>
      <c r="P74" s="65"/>
      <c r="Q74" s="65"/>
      <c r="R74" s="65"/>
      <c r="S74" s="65"/>
      <c r="T74" s="65"/>
      <c r="U74" s="67">
        <v>10</v>
      </c>
      <c r="V74" s="29">
        <f t="shared" si="11"/>
        <v>0</v>
      </c>
      <c r="W74" s="29">
        <f t="shared" si="11"/>
        <v>0</v>
      </c>
      <c r="X74" s="29">
        <f t="shared" si="11"/>
        <v>0</v>
      </c>
      <c r="Y74" s="29">
        <f t="shared" si="11"/>
        <v>0</v>
      </c>
      <c r="Z74" s="29">
        <f t="shared" si="11"/>
        <v>0</v>
      </c>
      <c r="AA74" s="29">
        <f t="shared" si="11"/>
        <v>0</v>
      </c>
      <c r="AB74" s="29">
        <f t="shared" si="11"/>
        <v>0</v>
      </c>
      <c r="AC74" s="29">
        <f t="shared" si="11"/>
        <v>0</v>
      </c>
    </row>
    <row r="75" spans="1:29" ht="13.5" thickBot="1">
      <c r="A75" s="62"/>
      <c r="B75" s="62"/>
      <c r="C75" s="94"/>
      <c r="D75" s="99"/>
      <c r="E75" s="101" t="str">
        <f>E74&amp;"Target"</f>
        <v>FDJTarget</v>
      </c>
      <c r="F75" s="95" t="str">
        <f>E74&amp;" Forecast"</f>
        <v>FDJ Forecast</v>
      </c>
      <c r="G75" s="105"/>
      <c r="H75" s="101" t="str">
        <f>H74&amp;" Target"</f>
        <v>VP Target</v>
      </c>
      <c r="I75" s="95" t="str">
        <f>H74&amp;" Forecast"</f>
        <v>VP Forecast</v>
      </c>
      <c r="J75" s="65"/>
      <c r="K75" s="65"/>
      <c r="L75" s="65"/>
      <c r="M75" s="65"/>
      <c r="N75" s="65"/>
      <c r="O75" s="65"/>
      <c r="P75" s="65"/>
      <c r="Q75" s="65"/>
      <c r="R75" s="65"/>
      <c r="S75" s="65"/>
      <c r="T75" s="65"/>
      <c r="U75" s="28">
        <v>11</v>
      </c>
      <c r="V75" s="29">
        <f t="shared" si="11"/>
        <v>0</v>
      </c>
      <c r="W75" s="29">
        <f t="shared" si="11"/>
        <v>0</v>
      </c>
      <c r="X75" s="29">
        <f t="shared" si="11"/>
        <v>0</v>
      </c>
      <c r="Y75" s="29">
        <f t="shared" si="11"/>
        <v>0</v>
      </c>
      <c r="Z75" s="29">
        <f t="shared" si="11"/>
        <v>0</v>
      </c>
      <c r="AA75" s="29">
        <f t="shared" si="11"/>
        <v>0</v>
      </c>
      <c r="AB75" s="29">
        <f t="shared" si="11"/>
        <v>0</v>
      </c>
      <c r="AC75" s="29">
        <f t="shared" si="11"/>
        <v>0</v>
      </c>
    </row>
    <row r="76" spans="1:29">
      <c r="A76" s="62"/>
      <c r="B76" s="62"/>
      <c r="C76" s="96" t="s">
        <v>117</v>
      </c>
      <c r="D76" s="100"/>
      <c r="E76" s="102">
        <f>INDEX($C$4:$AC$63,MATCH(E74,$C$4:$C$63,0),12)</f>
        <v>0</v>
      </c>
      <c r="F76" s="97">
        <f>'Feat-Func-Development'!AD81</f>
        <v>0</v>
      </c>
      <c r="G76" s="92"/>
      <c r="H76" s="102">
        <f>INDEX($C$4:$AC$63,MATCH(H74,$C$4:$C$63,0),12)</f>
        <v>0</v>
      </c>
      <c r="I76" s="97">
        <f>'Feat-Func-Development'!AE81</f>
        <v>0</v>
      </c>
      <c r="J76" s="65"/>
      <c r="K76" s="65"/>
      <c r="L76" s="65"/>
      <c r="M76" s="65"/>
      <c r="N76" s="65"/>
      <c r="O76" s="65"/>
      <c r="P76" s="65"/>
      <c r="Q76" s="65"/>
      <c r="R76" s="65"/>
      <c r="S76" s="65"/>
      <c r="T76" s="65"/>
      <c r="U76" s="67">
        <v>12</v>
      </c>
      <c r="V76" s="29">
        <f t="shared" si="11"/>
        <v>0</v>
      </c>
      <c r="W76" s="29">
        <f t="shared" si="11"/>
        <v>0</v>
      </c>
      <c r="X76" s="29">
        <f t="shared" si="11"/>
        <v>0</v>
      </c>
      <c r="Y76" s="29">
        <f t="shared" si="11"/>
        <v>0</v>
      </c>
      <c r="Z76" s="29">
        <f t="shared" si="11"/>
        <v>0</v>
      </c>
      <c r="AA76" s="29">
        <f t="shared" si="11"/>
        <v>0</v>
      </c>
      <c r="AB76" s="29">
        <f t="shared" si="11"/>
        <v>0</v>
      </c>
      <c r="AC76" s="29">
        <f t="shared" si="11"/>
        <v>0</v>
      </c>
    </row>
    <row r="77" spans="1:29">
      <c r="A77" s="62"/>
      <c r="B77" s="62"/>
      <c r="C77" s="93" t="s">
        <v>118</v>
      </c>
      <c r="D77" s="69"/>
      <c r="E77" s="103">
        <f>INDEX($C$4:$AC$63,MATCH(E74,$C$4:$C$63,0),13)</f>
        <v>0</v>
      </c>
      <c r="F77" s="47">
        <f>'Feat-Func-Development'!AD82</f>
        <v>0</v>
      </c>
      <c r="G77" s="106"/>
      <c r="H77" s="103">
        <f>INDEX($C$4:$AC$63,MATCH(H74,$C$4:$C$63,0),13)</f>
        <v>0</v>
      </c>
      <c r="I77" s="47">
        <f>'Feat-Func-Development'!AE82</f>
        <v>0</v>
      </c>
      <c r="J77" s="65"/>
      <c r="K77" s="65"/>
      <c r="L77" s="65"/>
      <c r="M77" s="65"/>
      <c r="N77" s="65"/>
      <c r="O77" s="65"/>
      <c r="P77" s="65"/>
      <c r="Q77" s="65"/>
      <c r="R77" s="65"/>
      <c r="S77" s="65"/>
      <c r="T77" s="65"/>
      <c r="U77" s="28">
        <v>13</v>
      </c>
      <c r="V77" s="29">
        <f t="shared" si="11"/>
        <v>0</v>
      </c>
      <c r="W77" s="29">
        <f t="shared" si="11"/>
        <v>0</v>
      </c>
      <c r="X77" s="29">
        <f t="shared" si="11"/>
        <v>0</v>
      </c>
      <c r="Y77" s="29">
        <f t="shared" si="11"/>
        <v>0</v>
      </c>
      <c r="Z77" s="29">
        <f t="shared" si="11"/>
        <v>0</v>
      </c>
      <c r="AA77" s="29">
        <f t="shared" si="11"/>
        <v>0</v>
      </c>
      <c r="AB77" s="29">
        <f t="shared" si="11"/>
        <v>0</v>
      </c>
      <c r="AC77" s="29">
        <f t="shared" si="11"/>
        <v>0</v>
      </c>
    </row>
    <row r="78" spans="1:29">
      <c r="A78" s="62"/>
      <c r="B78" s="62"/>
      <c r="C78" s="93" t="s">
        <v>119</v>
      </c>
      <c r="D78" s="69"/>
      <c r="E78" s="103">
        <f>INDEX($C$4:$AC$63,MATCH(E74,$C$4:$C$63,0),14)</f>
        <v>0</v>
      </c>
      <c r="F78" s="47">
        <f>'Feat-Func-Development'!AD83</f>
        <v>0</v>
      </c>
      <c r="G78" s="106"/>
      <c r="H78" s="103">
        <f>INDEX($C$4:$AC$63,MATCH(H74,$C$4:$C$63,0),14)</f>
        <v>0</v>
      </c>
      <c r="I78" s="47">
        <f>'Feat-Func-Development'!AE83</f>
        <v>0</v>
      </c>
      <c r="J78" s="65"/>
      <c r="K78" s="65"/>
      <c r="L78" s="65"/>
      <c r="M78" s="65"/>
      <c r="N78" s="65"/>
      <c r="O78" s="65"/>
      <c r="P78" s="65"/>
      <c r="Q78" s="65"/>
      <c r="R78" s="65"/>
      <c r="S78" s="65"/>
      <c r="T78" s="65"/>
      <c r="U78" s="67">
        <v>14</v>
      </c>
      <c r="V78" s="29">
        <f t="shared" si="11"/>
        <v>0</v>
      </c>
      <c r="W78" s="29">
        <f t="shared" si="11"/>
        <v>0</v>
      </c>
      <c r="X78" s="29">
        <f t="shared" si="11"/>
        <v>0</v>
      </c>
      <c r="Y78" s="29">
        <f t="shared" si="11"/>
        <v>0</v>
      </c>
      <c r="Z78" s="29">
        <f t="shared" si="11"/>
        <v>0</v>
      </c>
      <c r="AA78" s="29">
        <f t="shared" si="11"/>
        <v>0</v>
      </c>
      <c r="AB78" s="29">
        <f t="shared" si="11"/>
        <v>0</v>
      </c>
      <c r="AC78" s="29">
        <f t="shared" si="11"/>
        <v>0</v>
      </c>
    </row>
    <row r="79" spans="1:29">
      <c r="A79" s="62"/>
      <c r="B79" s="62"/>
      <c r="C79" s="93" t="s">
        <v>120</v>
      </c>
      <c r="D79" s="69"/>
      <c r="E79" s="103">
        <f>INDEX($C$4:$AC$63,MATCH(E74,$C$4:$C$63,0),15)</f>
        <v>0</v>
      </c>
      <c r="F79" s="47">
        <f>'Feat-Func-Development'!AD84</f>
        <v>0</v>
      </c>
      <c r="G79" s="106"/>
      <c r="H79" s="103">
        <f>INDEX($C$4:$AC$63,MATCH(H74,$C$4:$C$63,0),15)</f>
        <v>0</v>
      </c>
      <c r="I79" s="47">
        <f>'Feat-Func-Development'!AE84</f>
        <v>0</v>
      </c>
      <c r="J79" s="65"/>
      <c r="K79" s="65"/>
      <c r="L79" s="65"/>
      <c r="M79" s="65"/>
      <c r="N79" s="65"/>
      <c r="O79" s="65"/>
      <c r="P79" s="65"/>
      <c r="Q79" s="65"/>
      <c r="R79" s="65"/>
      <c r="S79" s="65"/>
      <c r="T79" s="65"/>
      <c r="U79" s="28">
        <v>15</v>
      </c>
      <c r="V79" s="29">
        <f t="shared" si="11"/>
        <v>0</v>
      </c>
      <c r="W79" s="29">
        <f t="shared" si="11"/>
        <v>0</v>
      </c>
      <c r="X79" s="29">
        <f t="shared" si="11"/>
        <v>0</v>
      </c>
      <c r="Y79" s="29">
        <f t="shared" si="11"/>
        <v>0</v>
      </c>
      <c r="Z79" s="29">
        <f t="shared" si="11"/>
        <v>0</v>
      </c>
      <c r="AA79" s="29">
        <f t="shared" si="11"/>
        <v>0</v>
      </c>
      <c r="AB79" s="29">
        <f t="shared" si="11"/>
        <v>0</v>
      </c>
      <c r="AC79" s="29">
        <f t="shared" si="11"/>
        <v>0</v>
      </c>
    </row>
    <row r="80" spans="1:29">
      <c r="A80" s="62"/>
      <c r="B80" s="62"/>
      <c r="C80" s="93" t="s">
        <v>121</v>
      </c>
      <c r="D80" s="69"/>
      <c r="E80" s="103">
        <f>INDEX($C$4:$AC$63,MATCH(E74,$C$4:$C$63,0),16)</f>
        <v>1</v>
      </c>
      <c r="F80" s="47">
        <f>'Feat-Func-Development'!AD85</f>
        <v>1</v>
      </c>
      <c r="G80" s="106"/>
      <c r="H80" s="103">
        <f>INDEX($C$4:$AC$63,MATCH(H74,$C$4:$C$63,0),16)</f>
        <v>0</v>
      </c>
      <c r="I80" s="47">
        <f>'Feat-Func-Development'!AE85</f>
        <v>0</v>
      </c>
      <c r="J80" s="65"/>
      <c r="K80" s="65"/>
      <c r="L80" s="65"/>
      <c r="M80" s="65"/>
      <c r="N80" s="65"/>
      <c r="O80" s="65"/>
      <c r="P80" s="65"/>
      <c r="Q80" s="65"/>
      <c r="R80" s="65"/>
      <c r="S80" s="65"/>
      <c r="T80" s="65"/>
      <c r="U80" s="67">
        <v>16</v>
      </c>
      <c r="V80" s="29">
        <f t="shared" si="11"/>
        <v>0</v>
      </c>
      <c r="W80" s="29">
        <f t="shared" si="11"/>
        <v>0</v>
      </c>
      <c r="X80" s="29">
        <f t="shared" si="11"/>
        <v>0</v>
      </c>
      <c r="Y80" s="29">
        <f t="shared" si="11"/>
        <v>0</v>
      </c>
      <c r="Z80" s="29">
        <f t="shared" si="11"/>
        <v>0</v>
      </c>
      <c r="AA80" s="29">
        <f t="shared" si="11"/>
        <v>0</v>
      </c>
      <c r="AB80" s="29">
        <f t="shared" si="11"/>
        <v>0</v>
      </c>
      <c r="AC80" s="29">
        <f t="shared" si="11"/>
        <v>0</v>
      </c>
    </row>
    <row r="81" spans="1:29">
      <c r="A81" s="62"/>
      <c r="B81" s="62"/>
      <c r="C81" s="93" t="s">
        <v>116</v>
      </c>
      <c r="D81" s="69"/>
      <c r="E81" s="103">
        <f>INDEX($C$4:$AC$63,MATCH(E74,$C$4:$C$63,0),17)</f>
        <v>2</v>
      </c>
      <c r="F81" s="47">
        <f>'Feat-Func-Development'!AD86</f>
        <v>2</v>
      </c>
      <c r="G81" s="106"/>
      <c r="H81" s="103">
        <f>INDEX($C$4:$AC$63,MATCH(H74,$C$4:$C$63,0),17)</f>
        <v>3</v>
      </c>
      <c r="I81" s="47">
        <f>'Feat-Func-Development'!AE86</f>
        <v>3</v>
      </c>
      <c r="J81" s="65"/>
      <c r="K81" s="65"/>
      <c r="L81" s="65"/>
      <c r="M81" s="65"/>
      <c r="N81" s="65"/>
      <c r="O81" s="65"/>
      <c r="P81" s="65"/>
      <c r="Q81" s="65"/>
      <c r="R81" s="65"/>
      <c r="S81" s="65"/>
      <c r="T81" s="65"/>
      <c r="U81" s="28">
        <v>17</v>
      </c>
      <c r="V81" s="29">
        <f t="shared" si="11"/>
        <v>0</v>
      </c>
      <c r="W81" s="29">
        <f t="shared" si="11"/>
        <v>0</v>
      </c>
      <c r="X81" s="29">
        <f t="shared" si="11"/>
        <v>0</v>
      </c>
      <c r="Y81" s="29">
        <f t="shared" si="11"/>
        <v>0</v>
      </c>
      <c r="Z81" s="29">
        <f t="shared" si="11"/>
        <v>0</v>
      </c>
      <c r="AA81" s="29">
        <f t="shared" si="11"/>
        <v>0</v>
      </c>
      <c r="AB81" s="29">
        <f t="shared" si="11"/>
        <v>0</v>
      </c>
      <c r="AC81" s="29">
        <f t="shared" si="11"/>
        <v>0</v>
      </c>
    </row>
    <row r="82" spans="1:29">
      <c r="A82" s="62"/>
      <c r="B82" s="62"/>
      <c r="C82" s="93" t="s">
        <v>122</v>
      </c>
      <c r="D82" s="69"/>
      <c r="E82" s="103">
        <f>INDEX($C$4:$AC$63,MATCH(E74,$C$4:$C$63,0),18)</f>
        <v>0</v>
      </c>
      <c r="F82" s="47">
        <f>'Feat-Func-Development'!AD87</f>
        <v>0</v>
      </c>
      <c r="G82" s="106"/>
      <c r="H82" s="103">
        <f>INDEX($C$4:$AC$63,MATCH(H74,$C$4:$C$63,0),18)</f>
        <v>0</v>
      </c>
      <c r="I82" s="47">
        <f>'Feat-Func-Development'!AE87</f>
        <v>0</v>
      </c>
      <c r="J82" s="65"/>
      <c r="K82" s="65"/>
      <c r="L82" s="65"/>
      <c r="M82" s="65"/>
      <c r="N82" s="65"/>
      <c r="O82" s="65"/>
      <c r="P82" s="65"/>
      <c r="Q82" s="65"/>
      <c r="R82" s="65"/>
      <c r="S82" s="65"/>
      <c r="T82" s="65"/>
      <c r="U82" s="67">
        <v>18</v>
      </c>
      <c r="V82" s="29">
        <f t="shared" ref="V82:AC85" si="12">IF(ISNA(MATCH($E$64,$A$4:$A$63,0)=$U82),IF((MATCH($E$64,$A$4:$A$63,1)+1)=$U82,V21,0),IF(MATCH($E$64,$A$4:$A$63,0)=$U82,V21,0))</f>
        <v>0</v>
      </c>
      <c r="W82" s="29">
        <f t="shared" si="12"/>
        <v>0</v>
      </c>
      <c r="X82" s="29">
        <f t="shared" si="12"/>
        <v>0</v>
      </c>
      <c r="Y82" s="29">
        <f t="shared" si="12"/>
        <v>0</v>
      </c>
      <c r="Z82" s="29">
        <f t="shared" si="12"/>
        <v>0</v>
      </c>
      <c r="AA82" s="29">
        <f t="shared" si="12"/>
        <v>0</v>
      </c>
      <c r="AB82" s="29">
        <f t="shared" si="12"/>
        <v>0</v>
      </c>
      <c r="AC82" s="29">
        <f t="shared" si="12"/>
        <v>0</v>
      </c>
    </row>
    <row r="83" spans="1:29" ht="13.5" thickBot="1">
      <c r="A83" s="62"/>
      <c r="B83" s="62"/>
      <c r="C83" s="94" t="s">
        <v>123</v>
      </c>
      <c r="D83" s="99"/>
      <c r="E83" s="101">
        <f>INDEX($C$4:$AC$63,MATCH(E74,$C$4:$C$63,0),19)</f>
        <v>0</v>
      </c>
      <c r="F83" s="95">
        <f>'Feat-Func-Development'!AD88</f>
        <v>0</v>
      </c>
      <c r="G83" s="105"/>
      <c r="H83" s="101">
        <f>INDEX($C$4:$AC$63,MATCH(H74,$C$4:$C$63,0),19)</f>
        <v>0</v>
      </c>
      <c r="I83" s="95">
        <f>'Feat-Func-Development'!AE88</f>
        <v>0</v>
      </c>
      <c r="J83" s="65"/>
      <c r="K83" s="65"/>
      <c r="L83" s="65"/>
      <c r="M83" s="65"/>
      <c r="N83" s="65"/>
      <c r="O83" s="65"/>
      <c r="P83" s="65"/>
      <c r="Q83" s="65"/>
      <c r="R83" s="65"/>
      <c r="S83" s="65"/>
      <c r="T83" s="65"/>
      <c r="U83" s="28">
        <v>19</v>
      </c>
      <c r="V83" s="29">
        <f t="shared" si="12"/>
        <v>0</v>
      </c>
      <c r="W83" s="29">
        <f t="shared" si="12"/>
        <v>0</v>
      </c>
      <c r="X83" s="29">
        <f t="shared" si="12"/>
        <v>0</v>
      </c>
      <c r="Y83" s="29">
        <f t="shared" si="12"/>
        <v>0</v>
      </c>
      <c r="Z83" s="29">
        <f t="shared" si="12"/>
        <v>3</v>
      </c>
      <c r="AA83" s="29">
        <f t="shared" si="12"/>
        <v>0</v>
      </c>
      <c r="AB83" s="29">
        <f t="shared" si="12"/>
        <v>0</v>
      </c>
      <c r="AC83" s="29">
        <f t="shared" si="12"/>
        <v>0</v>
      </c>
    </row>
    <row r="84" spans="1:29">
      <c r="A84" s="62"/>
      <c r="B84" s="62"/>
      <c r="C84" s="26"/>
      <c r="D84" s="26"/>
      <c r="E84" s="65"/>
      <c r="F84" s="65"/>
      <c r="G84" s="65"/>
      <c r="H84" s="65"/>
      <c r="I84" s="65"/>
      <c r="J84" s="65"/>
      <c r="K84" s="65"/>
      <c r="L84" s="65"/>
      <c r="M84" s="65"/>
      <c r="N84" s="65"/>
      <c r="O84" s="65"/>
      <c r="P84" s="65"/>
      <c r="Q84" s="65"/>
      <c r="R84" s="65"/>
      <c r="S84" s="65"/>
      <c r="T84" s="65"/>
      <c r="U84" s="67">
        <v>20</v>
      </c>
      <c r="V84" s="29">
        <f t="shared" si="12"/>
        <v>0</v>
      </c>
      <c r="W84" s="29">
        <f t="shared" si="12"/>
        <v>0</v>
      </c>
      <c r="X84" s="29">
        <f t="shared" si="12"/>
        <v>0</v>
      </c>
      <c r="Y84" s="29">
        <f t="shared" si="12"/>
        <v>0</v>
      </c>
      <c r="Z84" s="29">
        <f t="shared" si="12"/>
        <v>0</v>
      </c>
      <c r="AA84" s="29">
        <f t="shared" si="12"/>
        <v>0</v>
      </c>
      <c r="AB84" s="29">
        <f t="shared" si="12"/>
        <v>0</v>
      </c>
      <c r="AC84" s="29">
        <f t="shared" si="12"/>
        <v>0</v>
      </c>
    </row>
    <row r="85" spans="1:29">
      <c r="A85" s="62"/>
      <c r="B85" s="62"/>
      <c r="C85" s="26"/>
      <c r="D85" s="26"/>
      <c r="E85" s="65"/>
      <c r="F85" s="65"/>
      <c r="G85" s="65"/>
      <c r="H85" s="65"/>
      <c r="I85" s="65"/>
      <c r="J85" s="65"/>
      <c r="K85" s="65"/>
      <c r="L85" s="65"/>
      <c r="M85" s="65"/>
      <c r="N85" s="65"/>
      <c r="O85" s="65"/>
      <c r="P85" s="65"/>
      <c r="Q85" s="65"/>
      <c r="R85" s="65"/>
      <c r="S85" s="65"/>
      <c r="T85" s="65"/>
      <c r="U85" s="28">
        <v>21</v>
      </c>
      <c r="V85" s="29">
        <f>IF(ISNA(MATCH($E$64,$A$4:$A$63,0)=$U85),IF((MATCH($E$64,$A$4:$A$63,1)+1)=$U85,V24,0),IF(MATCH($E$64,$A$4:$A$63,0)=$U85,V24,0))</f>
        <v>0</v>
      </c>
      <c r="W85" s="29">
        <f t="shared" si="12"/>
        <v>0</v>
      </c>
      <c r="X85" s="29">
        <f t="shared" si="12"/>
        <v>0</v>
      </c>
      <c r="Y85" s="29">
        <f t="shared" si="12"/>
        <v>0</v>
      </c>
      <c r="Z85" s="29">
        <f t="shared" si="12"/>
        <v>0</v>
      </c>
      <c r="AA85" s="29">
        <f t="shared" si="12"/>
        <v>0</v>
      </c>
      <c r="AB85" s="29">
        <f t="shared" si="12"/>
        <v>0</v>
      </c>
      <c r="AC85" s="29">
        <f t="shared" si="12"/>
        <v>0</v>
      </c>
    </row>
    <row r="86" spans="1:29">
      <c r="U86" s="67">
        <v>22</v>
      </c>
      <c r="V86" s="29">
        <f t="shared" ref="V86:AC87" si="13">IF(ISNA(MATCH($E$64,$A$4:$A$63,0)=$U86),IF((MATCH($E$64,$A$4:$A$63,1)+1)=$U86,V25,0),IF(MATCH($E$64,$A$4:$A$63,0)=$U86,V25,0))</f>
        <v>0</v>
      </c>
      <c r="W86" s="29">
        <f t="shared" si="13"/>
        <v>0</v>
      </c>
      <c r="X86" s="29">
        <f t="shared" si="13"/>
        <v>0</v>
      </c>
      <c r="Y86" s="29">
        <f t="shared" si="13"/>
        <v>0</v>
      </c>
      <c r="Z86" s="29">
        <f t="shared" si="13"/>
        <v>0</v>
      </c>
      <c r="AA86" s="29">
        <f t="shared" si="13"/>
        <v>0</v>
      </c>
      <c r="AB86" s="29">
        <f t="shared" si="13"/>
        <v>0</v>
      </c>
      <c r="AC86" s="29">
        <f t="shared" si="13"/>
        <v>0</v>
      </c>
    </row>
    <row r="87" spans="1:29">
      <c r="U87" s="28">
        <v>23</v>
      </c>
      <c r="V87" s="29">
        <f t="shared" si="13"/>
        <v>0</v>
      </c>
      <c r="W87" s="29">
        <f t="shared" si="13"/>
        <v>0</v>
      </c>
      <c r="X87" s="29">
        <f t="shared" si="13"/>
        <v>0</v>
      </c>
      <c r="Y87" s="29">
        <f t="shared" si="13"/>
        <v>0</v>
      </c>
      <c r="Z87" s="29">
        <f t="shared" si="13"/>
        <v>0</v>
      </c>
      <c r="AA87" s="29">
        <f t="shared" si="13"/>
        <v>0</v>
      </c>
      <c r="AB87" s="29">
        <f t="shared" si="13"/>
        <v>0</v>
      </c>
      <c r="AC87" s="29">
        <f t="shared" si="13"/>
        <v>0</v>
      </c>
    </row>
    <row r="88" spans="1:29">
      <c r="U88" s="67">
        <v>24</v>
      </c>
      <c r="V88" s="29">
        <f t="shared" ref="V88:AC103" si="14">IF(ISNA(MATCH($E$64,$A$4:$A$63,0)=$U88),IF((MATCH($E$64,$A$4:$A$63,1)+1)=$U88,V27,0),IF(MATCH($E$64,$A$4:$A$63,0)=$U88,V27,IF((MATCH($E$64,$A$4:$A$63,1)+1)=$U88,V27,0)))</f>
        <v>0</v>
      </c>
      <c r="W88" s="29">
        <f t="shared" si="14"/>
        <v>0</v>
      </c>
      <c r="X88" s="29">
        <f t="shared" si="14"/>
        <v>0</v>
      </c>
      <c r="Y88" s="29">
        <f t="shared" si="14"/>
        <v>0</v>
      </c>
      <c r="Z88" s="29">
        <f t="shared" si="14"/>
        <v>0</v>
      </c>
      <c r="AA88" s="29">
        <f t="shared" si="14"/>
        <v>0</v>
      </c>
      <c r="AB88" s="29">
        <f t="shared" si="14"/>
        <v>0</v>
      </c>
      <c r="AC88" s="29">
        <f t="shared" si="14"/>
        <v>0</v>
      </c>
    </row>
    <row r="89" spans="1:29">
      <c r="U89" s="28">
        <v>25</v>
      </c>
      <c r="V89" s="29">
        <f t="shared" si="14"/>
        <v>0</v>
      </c>
      <c r="W89" s="29">
        <f t="shared" si="14"/>
        <v>0</v>
      </c>
      <c r="X89" s="29">
        <f t="shared" si="14"/>
        <v>0</v>
      </c>
      <c r="Y89" s="29">
        <f t="shared" si="14"/>
        <v>0</v>
      </c>
      <c r="Z89" s="29">
        <f t="shared" si="14"/>
        <v>0</v>
      </c>
      <c r="AA89" s="29">
        <f t="shared" si="14"/>
        <v>0</v>
      </c>
      <c r="AB89" s="29">
        <f t="shared" si="14"/>
        <v>0</v>
      </c>
      <c r="AC89" s="29">
        <f t="shared" si="14"/>
        <v>0</v>
      </c>
    </row>
    <row r="90" spans="1:29">
      <c r="U90" s="67">
        <v>26</v>
      </c>
      <c r="V90" s="29">
        <f t="shared" si="14"/>
        <v>0</v>
      </c>
      <c r="W90" s="29">
        <f t="shared" si="14"/>
        <v>0</v>
      </c>
      <c r="X90" s="29">
        <f t="shared" si="14"/>
        <v>0</v>
      </c>
      <c r="Y90" s="29">
        <f t="shared" si="14"/>
        <v>0</v>
      </c>
      <c r="Z90" s="29">
        <f t="shared" si="14"/>
        <v>0</v>
      </c>
      <c r="AA90" s="29">
        <f t="shared" si="14"/>
        <v>0</v>
      </c>
      <c r="AB90" s="29">
        <f t="shared" si="14"/>
        <v>0</v>
      </c>
      <c r="AC90" s="29">
        <f t="shared" si="14"/>
        <v>0</v>
      </c>
    </row>
    <row r="91" spans="1:29">
      <c r="U91" s="28">
        <v>27</v>
      </c>
      <c r="V91" s="29">
        <f t="shared" si="14"/>
        <v>0</v>
      </c>
      <c r="W91" s="29">
        <f t="shared" si="14"/>
        <v>0</v>
      </c>
      <c r="X91" s="29">
        <f t="shared" si="14"/>
        <v>0</v>
      </c>
      <c r="Y91" s="29">
        <f t="shared" si="14"/>
        <v>0</v>
      </c>
      <c r="Z91" s="29">
        <f t="shared" si="14"/>
        <v>0</v>
      </c>
      <c r="AA91" s="29">
        <f t="shared" si="14"/>
        <v>0</v>
      </c>
      <c r="AB91" s="29">
        <f t="shared" si="14"/>
        <v>0</v>
      </c>
      <c r="AC91" s="29">
        <f t="shared" si="14"/>
        <v>0</v>
      </c>
    </row>
    <row r="92" spans="1:29">
      <c r="U92" s="67">
        <v>28</v>
      </c>
      <c r="V92" s="29">
        <f t="shared" si="14"/>
        <v>0</v>
      </c>
      <c r="W92" s="29">
        <f t="shared" si="14"/>
        <v>0</v>
      </c>
      <c r="X92" s="29">
        <f t="shared" si="14"/>
        <v>0</v>
      </c>
      <c r="Y92" s="29">
        <f t="shared" si="14"/>
        <v>0</v>
      </c>
      <c r="Z92" s="29">
        <f t="shared" si="14"/>
        <v>0</v>
      </c>
      <c r="AA92" s="29">
        <f t="shared" si="14"/>
        <v>0</v>
      </c>
      <c r="AB92" s="29">
        <f t="shared" si="14"/>
        <v>0</v>
      </c>
      <c r="AC92" s="29">
        <f t="shared" si="14"/>
        <v>0</v>
      </c>
    </row>
    <row r="93" spans="1:29">
      <c r="U93" s="28">
        <v>29</v>
      </c>
      <c r="V93" s="29">
        <f t="shared" si="14"/>
        <v>0</v>
      </c>
      <c r="W93" s="29">
        <f t="shared" si="14"/>
        <v>0</v>
      </c>
      <c r="X93" s="29">
        <f t="shared" si="14"/>
        <v>0</v>
      </c>
      <c r="Y93" s="29">
        <f t="shared" si="14"/>
        <v>0</v>
      </c>
      <c r="Z93" s="29">
        <f t="shared" si="14"/>
        <v>0</v>
      </c>
      <c r="AA93" s="29">
        <f t="shared" si="14"/>
        <v>0</v>
      </c>
      <c r="AB93" s="29">
        <f t="shared" si="14"/>
        <v>0</v>
      </c>
      <c r="AC93" s="29">
        <f t="shared" si="14"/>
        <v>0</v>
      </c>
    </row>
    <row r="94" spans="1:29">
      <c r="U94" s="67">
        <v>30</v>
      </c>
      <c r="V94" s="29">
        <f t="shared" si="14"/>
        <v>0</v>
      </c>
      <c r="W94" s="29">
        <f t="shared" si="14"/>
        <v>0</v>
      </c>
      <c r="X94" s="29">
        <f t="shared" si="14"/>
        <v>0</v>
      </c>
      <c r="Y94" s="29">
        <f t="shared" si="14"/>
        <v>0</v>
      </c>
      <c r="Z94" s="29">
        <f t="shared" si="14"/>
        <v>0</v>
      </c>
      <c r="AA94" s="29">
        <f t="shared" si="14"/>
        <v>0</v>
      </c>
      <c r="AB94" s="29">
        <f t="shared" si="14"/>
        <v>0</v>
      </c>
      <c r="AC94" s="29">
        <f t="shared" si="14"/>
        <v>0</v>
      </c>
    </row>
    <row r="95" spans="1:29">
      <c r="U95" s="28">
        <v>31</v>
      </c>
      <c r="V95" s="29">
        <f t="shared" si="14"/>
        <v>0</v>
      </c>
      <c r="W95" s="29">
        <f t="shared" si="14"/>
        <v>0</v>
      </c>
      <c r="X95" s="29">
        <f t="shared" si="14"/>
        <v>0</v>
      </c>
      <c r="Y95" s="29">
        <f t="shared" si="14"/>
        <v>0</v>
      </c>
      <c r="Z95" s="29">
        <f t="shared" si="14"/>
        <v>0</v>
      </c>
      <c r="AA95" s="29">
        <f t="shared" si="14"/>
        <v>0</v>
      </c>
      <c r="AB95" s="29">
        <f t="shared" si="14"/>
        <v>0</v>
      </c>
      <c r="AC95" s="29">
        <f t="shared" si="14"/>
        <v>0</v>
      </c>
    </row>
    <row r="96" spans="1:29">
      <c r="U96" s="67">
        <v>32</v>
      </c>
      <c r="V96" s="29">
        <f t="shared" si="14"/>
        <v>0</v>
      </c>
      <c r="W96" s="29">
        <f t="shared" si="14"/>
        <v>0</v>
      </c>
      <c r="X96" s="29">
        <f t="shared" si="14"/>
        <v>0</v>
      </c>
      <c r="Y96" s="29">
        <f t="shared" si="14"/>
        <v>0</v>
      </c>
      <c r="Z96" s="29">
        <f t="shared" si="14"/>
        <v>0</v>
      </c>
      <c r="AA96" s="29">
        <f t="shared" si="14"/>
        <v>0</v>
      </c>
      <c r="AB96" s="29">
        <f t="shared" si="14"/>
        <v>0</v>
      </c>
      <c r="AC96" s="29">
        <f t="shared" si="14"/>
        <v>0</v>
      </c>
    </row>
    <row r="97" spans="21:29">
      <c r="U97" s="28">
        <v>33</v>
      </c>
      <c r="V97" s="29">
        <f t="shared" si="14"/>
        <v>0</v>
      </c>
      <c r="W97" s="29">
        <f t="shared" si="14"/>
        <v>0</v>
      </c>
      <c r="X97" s="29">
        <f t="shared" si="14"/>
        <v>0</v>
      </c>
      <c r="Y97" s="29">
        <f t="shared" si="14"/>
        <v>0</v>
      </c>
      <c r="Z97" s="29">
        <f t="shared" si="14"/>
        <v>0</v>
      </c>
      <c r="AA97" s="29">
        <f t="shared" si="14"/>
        <v>0</v>
      </c>
      <c r="AB97" s="29">
        <f t="shared" si="14"/>
        <v>0</v>
      </c>
      <c r="AC97" s="29">
        <f t="shared" si="14"/>
        <v>0</v>
      </c>
    </row>
    <row r="98" spans="21:29">
      <c r="U98" s="67">
        <v>34</v>
      </c>
      <c r="V98" s="29">
        <f t="shared" si="14"/>
        <v>0</v>
      </c>
      <c r="W98" s="29">
        <f t="shared" si="14"/>
        <v>0</v>
      </c>
      <c r="X98" s="29">
        <f t="shared" si="14"/>
        <v>0</v>
      </c>
      <c r="Y98" s="29">
        <f t="shared" si="14"/>
        <v>0</v>
      </c>
      <c r="Z98" s="29">
        <f t="shared" si="14"/>
        <v>0</v>
      </c>
      <c r="AA98" s="29">
        <f t="shared" si="14"/>
        <v>0</v>
      </c>
      <c r="AB98" s="29">
        <f t="shared" si="14"/>
        <v>0</v>
      </c>
      <c r="AC98" s="29">
        <f t="shared" si="14"/>
        <v>0</v>
      </c>
    </row>
    <row r="99" spans="21:29">
      <c r="U99" s="28">
        <v>35</v>
      </c>
      <c r="V99" s="29">
        <f t="shared" si="14"/>
        <v>0</v>
      </c>
      <c r="W99" s="29">
        <f t="shared" si="14"/>
        <v>0</v>
      </c>
      <c r="X99" s="29">
        <f t="shared" si="14"/>
        <v>0</v>
      </c>
      <c r="Y99" s="29">
        <f t="shared" si="14"/>
        <v>0</v>
      </c>
      <c r="Z99" s="29">
        <f t="shared" si="14"/>
        <v>0</v>
      </c>
      <c r="AA99" s="29">
        <f t="shared" si="14"/>
        <v>0</v>
      </c>
      <c r="AB99" s="29">
        <f t="shared" si="14"/>
        <v>0</v>
      </c>
      <c r="AC99" s="29">
        <f t="shared" si="14"/>
        <v>0</v>
      </c>
    </row>
    <row r="100" spans="21:29">
      <c r="U100" s="67">
        <v>36</v>
      </c>
      <c r="V100" s="29">
        <f t="shared" si="14"/>
        <v>0</v>
      </c>
      <c r="W100" s="29">
        <f t="shared" si="14"/>
        <v>0</v>
      </c>
      <c r="X100" s="29">
        <f t="shared" si="14"/>
        <v>0</v>
      </c>
      <c r="Y100" s="29">
        <f t="shared" si="14"/>
        <v>0</v>
      </c>
      <c r="Z100" s="29">
        <f t="shared" si="14"/>
        <v>0</v>
      </c>
      <c r="AA100" s="29">
        <f t="shared" si="14"/>
        <v>0</v>
      </c>
      <c r="AB100" s="29">
        <f t="shared" si="14"/>
        <v>0</v>
      </c>
      <c r="AC100" s="29">
        <f t="shared" si="14"/>
        <v>0</v>
      </c>
    </row>
    <row r="101" spans="21:29">
      <c r="U101" s="28">
        <v>37</v>
      </c>
      <c r="V101" s="29">
        <f t="shared" si="14"/>
        <v>0</v>
      </c>
      <c r="W101" s="29">
        <f t="shared" si="14"/>
        <v>0</v>
      </c>
      <c r="X101" s="29">
        <f t="shared" si="14"/>
        <v>0</v>
      </c>
      <c r="Y101" s="29">
        <f t="shared" si="14"/>
        <v>0</v>
      </c>
      <c r="Z101" s="29">
        <f t="shared" si="14"/>
        <v>0</v>
      </c>
      <c r="AA101" s="29">
        <f t="shared" si="14"/>
        <v>0</v>
      </c>
      <c r="AB101" s="29">
        <f t="shared" si="14"/>
        <v>0</v>
      </c>
      <c r="AC101" s="29">
        <f t="shared" si="14"/>
        <v>0</v>
      </c>
    </row>
    <row r="102" spans="21:29">
      <c r="U102" s="67">
        <v>38</v>
      </c>
      <c r="V102" s="29">
        <f t="shared" si="14"/>
        <v>0</v>
      </c>
      <c r="W102" s="29">
        <f t="shared" si="14"/>
        <v>0</v>
      </c>
      <c r="X102" s="29">
        <f t="shared" si="14"/>
        <v>0</v>
      </c>
      <c r="Y102" s="29">
        <f t="shared" si="14"/>
        <v>0</v>
      </c>
      <c r="Z102" s="29">
        <f t="shared" si="14"/>
        <v>0</v>
      </c>
      <c r="AA102" s="29">
        <f t="shared" si="14"/>
        <v>0</v>
      </c>
      <c r="AB102" s="29">
        <f t="shared" si="14"/>
        <v>0</v>
      </c>
      <c r="AC102" s="29">
        <f t="shared" si="14"/>
        <v>0</v>
      </c>
    </row>
    <row r="103" spans="21:29">
      <c r="U103" s="28">
        <v>39</v>
      </c>
      <c r="V103" s="29">
        <f t="shared" si="14"/>
        <v>0</v>
      </c>
      <c r="W103" s="29">
        <f t="shared" si="14"/>
        <v>0</v>
      </c>
      <c r="X103" s="29">
        <f t="shared" si="14"/>
        <v>0</v>
      </c>
      <c r="Y103" s="29">
        <f t="shared" si="14"/>
        <v>0</v>
      </c>
      <c r="Z103" s="29">
        <f t="shared" si="14"/>
        <v>0</v>
      </c>
      <c r="AA103" s="29">
        <f t="shared" si="14"/>
        <v>0</v>
      </c>
      <c r="AB103" s="29">
        <f t="shared" si="14"/>
        <v>0</v>
      </c>
      <c r="AC103" s="29">
        <f t="shared" si="14"/>
        <v>0</v>
      </c>
    </row>
    <row r="104" spans="21:29">
      <c r="U104" s="67">
        <v>40</v>
      </c>
      <c r="V104" s="29">
        <f t="shared" ref="V104:AC119" si="15">IF(ISNA(MATCH($E$64,$A$4:$A$63,0)=$U104),IF((MATCH($E$64,$A$4:$A$63,1)+1)=$U104,V43,0),IF(MATCH($E$64,$A$4:$A$63,0)=$U104,V43,IF((MATCH($E$64,$A$4:$A$63,1)+1)=$U104,V43,0)))</f>
        <v>0</v>
      </c>
      <c r="W104" s="29">
        <f t="shared" si="15"/>
        <v>0</v>
      </c>
      <c r="X104" s="29">
        <f t="shared" si="15"/>
        <v>0</v>
      </c>
      <c r="Y104" s="29">
        <f t="shared" si="15"/>
        <v>0</v>
      </c>
      <c r="Z104" s="29">
        <f t="shared" si="15"/>
        <v>0</v>
      </c>
      <c r="AA104" s="29">
        <f t="shared" si="15"/>
        <v>0</v>
      </c>
      <c r="AB104" s="29">
        <f t="shared" si="15"/>
        <v>0</v>
      </c>
      <c r="AC104" s="29">
        <f t="shared" si="15"/>
        <v>0</v>
      </c>
    </row>
    <row r="105" spans="21:29">
      <c r="U105" s="28">
        <v>41</v>
      </c>
      <c r="V105" s="29">
        <f t="shared" si="15"/>
        <v>0</v>
      </c>
      <c r="W105" s="29">
        <f t="shared" si="15"/>
        <v>0</v>
      </c>
      <c r="X105" s="29">
        <f t="shared" si="15"/>
        <v>0</v>
      </c>
      <c r="Y105" s="29">
        <f t="shared" si="15"/>
        <v>0</v>
      </c>
      <c r="Z105" s="29">
        <f t="shared" si="15"/>
        <v>0</v>
      </c>
      <c r="AA105" s="29">
        <f t="shared" si="15"/>
        <v>0</v>
      </c>
      <c r="AB105" s="29">
        <f t="shared" si="15"/>
        <v>0</v>
      </c>
      <c r="AC105" s="29">
        <f t="shared" si="15"/>
        <v>0</v>
      </c>
    </row>
    <row r="106" spans="21:29">
      <c r="U106" s="67">
        <v>42</v>
      </c>
      <c r="V106" s="29">
        <f t="shared" si="15"/>
        <v>0</v>
      </c>
      <c r="W106" s="29">
        <f t="shared" si="15"/>
        <v>0</v>
      </c>
      <c r="X106" s="29">
        <f t="shared" si="15"/>
        <v>0</v>
      </c>
      <c r="Y106" s="29">
        <f t="shared" si="15"/>
        <v>0</v>
      </c>
      <c r="Z106" s="29">
        <f t="shared" si="15"/>
        <v>0</v>
      </c>
      <c r="AA106" s="29">
        <f t="shared" si="15"/>
        <v>0</v>
      </c>
      <c r="AB106" s="29">
        <f t="shared" si="15"/>
        <v>0</v>
      </c>
      <c r="AC106" s="29">
        <f t="shared" si="15"/>
        <v>0</v>
      </c>
    </row>
    <row r="107" spans="21:29">
      <c r="U107" s="28">
        <v>43</v>
      </c>
      <c r="V107" s="29">
        <f t="shared" si="15"/>
        <v>0</v>
      </c>
      <c r="W107" s="29">
        <f t="shared" si="15"/>
        <v>0</v>
      </c>
      <c r="X107" s="29">
        <f t="shared" si="15"/>
        <v>0</v>
      </c>
      <c r="Y107" s="29">
        <f t="shared" si="15"/>
        <v>0</v>
      </c>
      <c r="Z107" s="29">
        <f t="shared" si="15"/>
        <v>0</v>
      </c>
      <c r="AA107" s="29">
        <f t="shared" si="15"/>
        <v>0</v>
      </c>
      <c r="AB107" s="29">
        <f t="shared" si="15"/>
        <v>0</v>
      </c>
      <c r="AC107" s="29">
        <f t="shared" si="15"/>
        <v>0</v>
      </c>
    </row>
    <row r="108" spans="21:29">
      <c r="U108" s="67">
        <v>44</v>
      </c>
      <c r="V108" s="29">
        <f t="shared" si="15"/>
        <v>0</v>
      </c>
      <c r="W108" s="29">
        <f t="shared" si="15"/>
        <v>0</v>
      </c>
      <c r="X108" s="29">
        <f t="shared" si="15"/>
        <v>0</v>
      </c>
      <c r="Y108" s="29">
        <f t="shared" si="15"/>
        <v>0</v>
      </c>
      <c r="Z108" s="29">
        <f t="shared" si="15"/>
        <v>0</v>
      </c>
      <c r="AA108" s="29">
        <f t="shared" si="15"/>
        <v>0</v>
      </c>
      <c r="AB108" s="29">
        <f t="shared" si="15"/>
        <v>0</v>
      </c>
      <c r="AC108" s="29">
        <f t="shared" si="15"/>
        <v>0</v>
      </c>
    </row>
    <row r="109" spans="21:29">
      <c r="U109" s="28">
        <v>45</v>
      </c>
      <c r="V109" s="29">
        <f t="shared" si="15"/>
        <v>0</v>
      </c>
      <c r="W109" s="29">
        <f t="shared" si="15"/>
        <v>0</v>
      </c>
      <c r="X109" s="29">
        <f t="shared" si="15"/>
        <v>0</v>
      </c>
      <c r="Y109" s="29">
        <f t="shared" si="15"/>
        <v>0</v>
      </c>
      <c r="Z109" s="29">
        <f t="shared" si="15"/>
        <v>0</v>
      </c>
      <c r="AA109" s="29">
        <f t="shared" si="15"/>
        <v>0</v>
      </c>
      <c r="AB109" s="29">
        <f t="shared" si="15"/>
        <v>0</v>
      </c>
      <c r="AC109" s="29">
        <f t="shared" si="15"/>
        <v>0</v>
      </c>
    </row>
    <row r="110" spans="21:29">
      <c r="U110" s="67">
        <v>46</v>
      </c>
      <c r="V110" s="29">
        <f t="shared" si="15"/>
        <v>0</v>
      </c>
      <c r="W110" s="29">
        <f t="shared" si="15"/>
        <v>0</v>
      </c>
      <c r="X110" s="29">
        <f t="shared" si="15"/>
        <v>0</v>
      </c>
      <c r="Y110" s="29">
        <f t="shared" si="15"/>
        <v>0</v>
      </c>
      <c r="Z110" s="29">
        <f t="shared" si="15"/>
        <v>0</v>
      </c>
      <c r="AA110" s="29">
        <f t="shared" si="15"/>
        <v>0</v>
      </c>
      <c r="AB110" s="29">
        <f t="shared" si="15"/>
        <v>0</v>
      </c>
      <c r="AC110" s="29">
        <f t="shared" si="15"/>
        <v>0</v>
      </c>
    </row>
    <row r="111" spans="21:29">
      <c r="U111" s="28">
        <v>47</v>
      </c>
      <c r="V111" s="29">
        <f t="shared" si="15"/>
        <v>0</v>
      </c>
      <c r="W111" s="29">
        <f t="shared" si="15"/>
        <v>0</v>
      </c>
      <c r="X111" s="29">
        <f t="shared" si="15"/>
        <v>0</v>
      </c>
      <c r="Y111" s="29">
        <f t="shared" si="15"/>
        <v>0</v>
      </c>
      <c r="Z111" s="29">
        <f t="shared" si="15"/>
        <v>0</v>
      </c>
      <c r="AA111" s="29">
        <f t="shared" si="15"/>
        <v>0</v>
      </c>
      <c r="AB111" s="29">
        <f t="shared" si="15"/>
        <v>0</v>
      </c>
      <c r="AC111" s="29">
        <f t="shared" si="15"/>
        <v>0</v>
      </c>
    </row>
    <row r="112" spans="21:29">
      <c r="U112" s="67">
        <v>48</v>
      </c>
      <c r="V112" s="29">
        <f t="shared" si="15"/>
        <v>0</v>
      </c>
      <c r="W112" s="29">
        <f t="shared" si="15"/>
        <v>0</v>
      </c>
      <c r="X112" s="29">
        <f t="shared" si="15"/>
        <v>0</v>
      </c>
      <c r="Y112" s="29">
        <f t="shared" si="15"/>
        <v>0</v>
      </c>
      <c r="Z112" s="29">
        <f t="shared" si="15"/>
        <v>0</v>
      </c>
      <c r="AA112" s="29">
        <f t="shared" si="15"/>
        <v>0</v>
      </c>
      <c r="AB112" s="29">
        <f t="shared" si="15"/>
        <v>0</v>
      </c>
      <c r="AC112" s="29">
        <f t="shared" si="15"/>
        <v>0</v>
      </c>
    </row>
    <row r="113" spans="21:29">
      <c r="U113" s="28">
        <v>49</v>
      </c>
      <c r="V113" s="29">
        <f t="shared" si="15"/>
        <v>0</v>
      </c>
      <c r="W113" s="29">
        <f t="shared" si="15"/>
        <v>0</v>
      </c>
      <c r="X113" s="29">
        <f t="shared" si="15"/>
        <v>0</v>
      </c>
      <c r="Y113" s="29">
        <f t="shared" si="15"/>
        <v>0</v>
      </c>
      <c r="Z113" s="29">
        <f t="shared" si="15"/>
        <v>0</v>
      </c>
      <c r="AA113" s="29">
        <f t="shared" si="15"/>
        <v>0</v>
      </c>
      <c r="AB113" s="29">
        <f t="shared" si="15"/>
        <v>0</v>
      </c>
      <c r="AC113" s="29">
        <f t="shared" si="15"/>
        <v>0</v>
      </c>
    </row>
    <row r="114" spans="21:29">
      <c r="U114" s="67">
        <v>50</v>
      </c>
      <c r="V114" s="29">
        <f t="shared" si="15"/>
        <v>0</v>
      </c>
      <c r="W114" s="29">
        <f t="shared" si="15"/>
        <v>0</v>
      </c>
      <c r="X114" s="29">
        <f t="shared" si="15"/>
        <v>0</v>
      </c>
      <c r="Y114" s="29">
        <f t="shared" si="15"/>
        <v>0</v>
      </c>
      <c r="Z114" s="29">
        <f t="shared" si="15"/>
        <v>0</v>
      </c>
      <c r="AA114" s="29">
        <f t="shared" si="15"/>
        <v>0</v>
      </c>
      <c r="AB114" s="29">
        <f t="shared" si="15"/>
        <v>0</v>
      </c>
      <c r="AC114" s="29">
        <f t="shared" si="15"/>
        <v>0</v>
      </c>
    </row>
    <row r="115" spans="21:29">
      <c r="U115" s="28">
        <v>51</v>
      </c>
      <c r="V115" s="29">
        <f t="shared" si="15"/>
        <v>0</v>
      </c>
      <c r="W115" s="29">
        <f t="shared" si="15"/>
        <v>0</v>
      </c>
      <c r="X115" s="29">
        <f t="shared" si="15"/>
        <v>0</v>
      </c>
      <c r="Y115" s="29">
        <f t="shared" si="15"/>
        <v>0</v>
      </c>
      <c r="Z115" s="29">
        <f t="shared" si="15"/>
        <v>0</v>
      </c>
      <c r="AA115" s="29">
        <f t="shared" si="15"/>
        <v>0</v>
      </c>
      <c r="AB115" s="29">
        <f t="shared" si="15"/>
        <v>0</v>
      </c>
      <c r="AC115" s="29">
        <f t="shared" si="15"/>
        <v>0</v>
      </c>
    </row>
    <row r="116" spans="21:29">
      <c r="U116" s="67">
        <v>52</v>
      </c>
      <c r="V116" s="29">
        <f t="shared" si="15"/>
        <v>0</v>
      </c>
      <c r="W116" s="29">
        <f t="shared" si="15"/>
        <v>0</v>
      </c>
      <c r="X116" s="29">
        <f t="shared" si="15"/>
        <v>0</v>
      </c>
      <c r="Y116" s="29">
        <f t="shared" si="15"/>
        <v>0</v>
      </c>
      <c r="Z116" s="29">
        <f t="shared" si="15"/>
        <v>0</v>
      </c>
      <c r="AA116" s="29">
        <f t="shared" si="15"/>
        <v>0</v>
      </c>
      <c r="AB116" s="29">
        <f t="shared" si="15"/>
        <v>0</v>
      </c>
      <c r="AC116" s="29">
        <f t="shared" si="15"/>
        <v>0</v>
      </c>
    </row>
    <row r="117" spans="21:29">
      <c r="U117" s="28">
        <v>53</v>
      </c>
      <c r="V117" s="29">
        <f t="shared" si="15"/>
        <v>0</v>
      </c>
      <c r="W117" s="29">
        <f t="shared" si="15"/>
        <v>0</v>
      </c>
      <c r="X117" s="29">
        <f t="shared" si="15"/>
        <v>0</v>
      </c>
      <c r="Y117" s="29">
        <f t="shared" si="15"/>
        <v>0</v>
      </c>
      <c r="Z117" s="29">
        <f t="shared" si="15"/>
        <v>0</v>
      </c>
      <c r="AA117" s="29">
        <f t="shared" si="15"/>
        <v>0</v>
      </c>
      <c r="AB117" s="29">
        <f t="shared" si="15"/>
        <v>0</v>
      </c>
      <c r="AC117" s="29">
        <f t="shared" si="15"/>
        <v>0</v>
      </c>
    </row>
    <row r="118" spans="21:29">
      <c r="U118" s="67">
        <v>54</v>
      </c>
      <c r="V118" s="29">
        <f t="shared" si="15"/>
        <v>0</v>
      </c>
      <c r="W118" s="29">
        <f t="shared" si="15"/>
        <v>0</v>
      </c>
      <c r="X118" s="29">
        <f t="shared" si="15"/>
        <v>0</v>
      </c>
      <c r="Y118" s="29">
        <f t="shared" si="15"/>
        <v>0</v>
      </c>
      <c r="Z118" s="29">
        <f t="shared" si="15"/>
        <v>0</v>
      </c>
      <c r="AA118" s="29">
        <f t="shared" si="15"/>
        <v>0</v>
      </c>
      <c r="AB118" s="29">
        <f t="shared" si="15"/>
        <v>0</v>
      </c>
      <c r="AC118" s="29">
        <f t="shared" si="15"/>
        <v>0</v>
      </c>
    </row>
    <row r="119" spans="21:29">
      <c r="U119" s="28">
        <v>55</v>
      </c>
      <c r="V119" s="29">
        <f t="shared" si="15"/>
        <v>0</v>
      </c>
      <c r="W119" s="29">
        <f t="shared" si="15"/>
        <v>0</v>
      </c>
      <c r="X119" s="29">
        <f t="shared" si="15"/>
        <v>0</v>
      </c>
      <c r="Y119" s="29">
        <f t="shared" si="15"/>
        <v>0</v>
      </c>
      <c r="Z119" s="29">
        <f t="shared" si="15"/>
        <v>0</v>
      </c>
      <c r="AA119" s="29">
        <f t="shared" si="15"/>
        <v>0</v>
      </c>
      <c r="AB119" s="29">
        <f t="shared" si="15"/>
        <v>0</v>
      </c>
      <c r="AC119" s="29">
        <f t="shared" si="15"/>
        <v>0</v>
      </c>
    </row>
    <row r="120" spans="21:29">
      <c r="U120" s="67">
        <v>56</v>
      </c>
      <c r="V120" s="29">
        <f t="shared" ref="V120:AC124" si="16">IF(ISNA(MATCH($E$64,$A$4:$A$63,0)=$U120),IF((MATCH($E$64,$A$4:$A$63,1)+1)=$U120,V59,0),IF(MATCH($E$64,$A$4:$A$63,0)=$U120,V59,IF((MATCH($E$64,$A$4:$A$63,1)+1)=$U120,V59,0)))</f>
        <v>0</v>
      </c>
      <c r="W120" s="29">
        <f t="shared" si="16"/>
        <v>0</v>
      </c>
      <c r="X120" s="29">
        <f t="shared" si="16"/>
        <v>0</v>
      </c>
      <c r="Y120" s="29">
        <f t="shared" si="16"/>
        <v>0</v>
      </c>
      <c r="Z120" s="29">
        <f t="shared" si="16"/>
        <v>0</v>
      </c>
      <c r="AA120" s="29">
        <f t="shared" si="16"/>
        <v>0</v>
      </c>
      <c r="AB120" s="29">
        <f t="shared" si="16"/>
        <v>0</v>
      </c>
      <c r="AC120" s="29">
        <f t="shared" si="16"/>
        <v>0</v>
      </c>
    </row>
    <row r="121" spans="21:29">
      <c r="U121" s="28">
        <v>57</v>
      </c>
      <c r="V121" s="29">
        <f t="shared" si="16"/>
        <v>0</v>
      </c>
      <c r="W121" s="29">
        <f t="shared" si="16"/>
        <v>0</v>
      </c>
      <c r="X121" s="29">
        <f t="shared" si="16"/>
        <v>0</v>
      </c>
      <c r="Y121" s="29">
        <f t="shared" si="16"/>
        <v>0</v>
      </c>
      <c r="Z121" s="29">
        <f t="shared" si="16"/>
        <v>0</v>
      </c>
      <c r="AA121" s="29">
        <f t="shared" si="16"/>
        <v>0</v>
      </c>
      <c r="AB121" s="29">
        <f t="shared" si="16"/>
        <v>0</v>
      </c>
      <c r="AC121" s="29">
        <f t="shared" si="16"/>
        <v>0</v>
      </c>
    </row>
    <row r="122" spans="21:29">
      <c r="U122" s="67">
        <v>58</v>
      </c>
      <c r="V122" s="29">
        <f t="shared" si="16"/>
        <v>0</v>
      </c>
      <c r="W122" s="29">
        <f t="shared" si="16"/>
        <v>0</v>
      </c>
      <c r="X122" s="29">
        <f t="shared" si="16"/>
        <v>0</v>
      </c>
      <c r="Y122" s="29">
        <f t="shared" si="16"/>
        <v>0</v>
      </c>
      <c r="Z122" s="29">
        <f t="shared" si="16"/>
        <v>0</v>
      </c>
      <c r="AA122" s="29">
        <f t="shared" si="16"/>
        <v>0</v>
      </c>
      <c r="AB122" s="29">
        <f t="shared" si="16"/>
        <v>0</v>
      </c>
      <c r="AC122" s="29">
        <f t="shared" si="16"/>
        <v>0</v>
      </c>
    </row>
    <row r="123" spans="21:29">
      <c r="U123" s="28">
        <v>59</v>
      </c>
      <c r="V123" s="29">
        <f t="shared" si="16"/>
        <v>0</v>
      </c>
      <c r="W123" s="29">
        <f t="shared" si="16"/>
        <v>0</v>
      </c>
      <c r="X123" s="29">
        <f t="shared" si="16"/>
        <v>0</v>
      </c>
      <c r="Y123" s="29">
        <f t="shared" si="16"/>
        <v>0</v>
      </c>
      <c r="Z123" s="29">
        <f t="shared" si="16"/>
        <v>0</v>
      </c>
      <c r="AA123" s="29">
        <f t="shared" si="16"/>
        <v>0</v>
      </c>
      <c r="AB123" s="29">
        <f t="shared" si="16"/>
        <v>0</v>
      </c>
      <c r="AC123" s="29">
        <f t="shared" si="16"/>
        <v>0</v>
      </c>
    </row>
    <row r="124" spans="21:29">
      <c r="U124" s="67">
        <v>60</v>
      </c>
      <c r="V124" s="29">
        <f t="shared" si="16"/>
        <v>0</v>
      </c>
      <c r="W124" s="29">
        <f t="shared" si="16"/>
        <v>0</v>
      </c>
      <c r="X124" s="29">
        <f t="shared" si="16"/>
        <v>0</v>
      </c>
      <c r="Y124" s="29">
        <f t="shared" si="16"/>
        <v>0</v>
      </c>
      <c r="Z124" s="29">
        <f t="shared" si="16"/>
        <v>0</v>
      </c>
      <c r="AA124" s="29">
        <f t="shared" si="16"/>
        <v>0</v>
      </c>
      <c r="AB124" s="29">
        <f t="shared" si="16"/>
        <v>0</v>
      </c>
      <c r="AC124" s="29">
        <f t="shared" si="16"/>
        <v>0</v>
      </c>
    </row>
  </sheetData>
  <customSheetViews>
    <customSheetView guid="{F4DD0BDD-9BCD-4E13-8084-E09DC92B9F33}" scale="115" state="hidden">
      <selection activeCell="C5" sqref="C5:D5"/>
      <pageMargins left="0.7" right="0.7" top="0.78740157499999996" bottom="0.78740157499999996" header="0.3" footer="0.3"/>
      <pageSetup paperSize="9" orientation="portrait" r:id="rId1"/>
    </customSheetView>
  </customSheetViews>
  <mergeCells count="4">
    <mergeCell ref="E74:F74"/>
    <mergeCell ref="H74:I74"/>
    <mergeCell ref="N1:U2"/>
    <mergeCell ref="V1:AC2"/>
  </mergeCells>
  <pageMargins left="0.7" right="0.7" top="0.78740157499999996" bottom="0.78740157499999996" header="0.3" footer="0.3"/>
  <pageSetup paperSize="9"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tabColor theme="1"/>
  </sheetPr>
  <dimension ref="A1:AC124"/>
  <sheetViews>
    <sheetView zoomScale="30" zoomScaleNormal="30" workbookViewId="0">
      <selection activeCell="AS68" sqref="AR68:AS68"/>
    </sheetView>
  </sheetViews>
  <sheetFormatPr defaultColWidth="11.42578125" defaultRowHeight="12.75"/>
  <cols>
    <col min="1" max="1" width="13.140625" style="27" bestFit="1" customWidth="1"/>
    <col min="2" max="2" width="13.140625" style="27" customWidth="1"/>
    <col min="3" max="3" width="21.28515625" style="123" customWidth="1"/>
    <col min="4" max="4" width="28.5703125" style="123" bestFit="1" customWidth="1"/>
    <col min="5" max="5" width="11.42578125" style="123"/>
    <col min="6" max="6" width="12.140625" style="123" bestFit="1" customWidth="1"/>
    <col min="7" max="7" width="15.140625" style="123" bestFit="1" customWidth="1"/>
    <col min="8" max="29" width="11.42578125" style="123"/>
    <col min="30" max="16384" width="11.42578125" style="27"/>
  </cols>
  <sheetData>
    <row r="1" spans="1:29">
      <c r="N1" s="1090" t="s">
        <v>184</v>
      </c>
      <c r="O1" s="1090"/>
      <c r="P1" s="1090"/>
      <c r="Q1" s="1090"/>
      <c r="R1" s="1090"/>
      <c r="S1" s="1090"/>
      <c r="T1" s="1090"/>
      <c r="U1" s="1090"/>
      <c r="V1" s="1090" t="s">
        <v>185</v>
      </c>
      <c r="W1" s="1090"/>
      <c r="X1" s="1090"/>
      <c r="Y1" s="1090"/>
      <c r="Z1" s="1090"/>
      <c r="AA1" s="1090"/>
      <c r="AB1" s="1090"/>
      <c r="AC1" s="1090"/>
    </row>
    <row r="2" spans="1:29" ht="13.5" thickBot="1">
      <c r="N2" s="1091"/>
      <c r="O2" s="1091"/>
      <c r="P2" s="1091"/>
      <c r="Q2" s="1091"/>
      <c r="R2" s="1091"/>
      <c r="S2" s="1091"/>
      <c r="T2" s="1091"/>
      <c r="U2" s="1091"/>
      <c r="V2" s="1091"/>
      <c r="W2" s="1091"/>
      <c r="X2" s="1091"/>
      <c r="Y2" s="1091"/>
      <c r="Z2" s="1091"/>
      <c r="AA2" s="1091"/>
      <c r="AB2" s="1091"/>
      <c r="AC2" s="1091"/>
    </row>
    <row r="3" spans="1:29" ht="117">
      <c r="A3" s="33" t="s">
        <v>207</v>
      </c>
      <c r="B3" s="34" t="s">
        <v>242</v>
      </c>
      <c r="C3" s="35" t="s">
        <v>132</v>
      </c>
      <c r="D3" s="35" t="s">
        <v>16</v>
      </c>
      <c r="E3" s="36" t="s">
        <v>196</v>
      </c>
      <c r="F3" s="37" t="s">
        <v>197</v>
      </c>
      <c r="G3" s="37" t="s">
        <v>198</v>
      </c>
      <c r="H3" s="37" t="s">
        <v>199</v>
      </c>
      <c r="I3" s="37" t="s">
        <v>200</v>
      </c>
      <c r="J3" s="37" t="s">
        <v>201</v>
      </c>
      <c r="K3" s="37" t="s">
        <v>202</v>
      </c>
      <c r="L3" s="37" t="s">
        <v>204</v>
      </c>
      <c r="M3" s="38" t="s">
        <v>205</v>
      </c>
      <c r="N3" s="39" t="s">
        <v>117</v>
      </c>
      <c r="O3" s="40" t="s">
        <v>118</v>
      </c>
      <c r="P3" s="39" t="s">
        <v>119</v>
      </c>
      <c r="Q3" s="40" t="s">
        <v>120</v>
      </c>
      <c r="R3" s="40" t="s">
        <v>121</v>
      </c>
      <c r="S3" s="40" t="s">
        <v>116</v>
      </c>
      <c r="T3" s="40" t="s">
        <v>122</v>
      </c>
      <c r="U3" s="41" t="s">
        <v>123</v>
      </c>
      <c r="V3" s="42" t="s">
        <v>124</v>
      </c>
      <c r="W3" s="40" t="s">
        <v>125</v>
      </c>
      <c r="X3" s="39" t="s">
        <v>126</v>
      </c>
      <c r="Y3" s="40" t="s">
        <v>127</v>
      </c>
      <c r="Z3" s="40" t="s">
        <v>128</v>
      </c>
      <c r="AA3" s="40" t="s">
        <v>129</v>
      </c>
      <c r="AB3" s="40" t="s">
        <v>130</v>
      </c>
      <c r="AC3" s="41" t="s">
        <v>131</v>
      </c>
    </row>
    <row r="4" spans="1:29">
      <c r="A4" s="43">
        <f>LastDayMonth_This('Configuration | Scaling'!E20)</f>
        <v>1</v>
      </c>
      <c r="B4" s="44">
        <f>IF(C4="","",HLOOKUP(C4,'Configuration | Scaling'!$E$13:$Y$23,8,FALSE))</f>
        <v>1</v>
      </c>
      <c r="C4" s="29" t="str">
        <f>LOOKUP(A4,'Configuration | Scaling'!$E$20:$Y$20,_GPDS__List)</f>
        <v>PS</v>
      </c>
      <c r="D4" s="29"/>
      <c r="E4" s="45">
        <f>IF(B4&lt;&gt;"",B4-$B$4,A4-B$4)</f>
        <v>0</v>
      </c>
      <c r="F4" s="46">
        <f>SUM(S4:U4)/SUM(O4:U4)</f>
        <v>0</v>
      </c>
      <c r="G4" s="46">
        <f>SUM(AA4:AC4)/SUM(W4:AC4)</f>
        <v>0</v>
      </c>
      <c r="H4" s="46">
        <f>SUM(P4:U4)/SUM(O4:U4)</f>
        <v>0</v>
      </c>
      <c r="I4" s="46">
        <f>SUM(X4:AC4)/SUM(W4:AC4)</f>
        <v>0</v>
      </c>
      <c r="J4" s="46">
        <f>SUM(R4:U4)/SUM(O4:U4)</f>
        <v>0</v>
      </c>
      <c r="K4" s="46">
        <f>SUM(Z4:AC4)/SUM(W4:AC4)</f>
        <v>0</v>
      </c>
      <c r="L4" s="46">
        <f>SUM(T4:U4)/SUM(O4:U4)</f>
        <v>0</v>
      </c>
      <c r="M4" s="47">
        <f>SUM(AB4:AC4)/SUM(W4:AC4)</f>
        <v>0</v>
      </c>
      <c r="N4" s="48">
        <f>LOOKUP(2,1/('Feat-Func-Development'!$AF$4:$EU$4&amp;'Feat-Func-Development'!$AF$5:$EU$5='aggregated FIP Data Prog6'!$A4&amp;'aggregated FIP Data Prog6'!$N$1),'Feat-Func-Development'!$AF$89:$EU$89)</f>
        <v>0</v>
      </c>
      <c r="O4" s="48">
        <f>LOOKUP(2,1/('Feat-Func-Development'!$AF$4:$EU$4&amp;'Feat-Func-Development'!$AF$5:$EU$5='aggregated FIP Data Prog6'!$A4&amp;'aggregated FIP Data Prog6'!$N$1),'Feat-Func-Development'!$AF$90:$EU$90)</f>
        <v>5</v>
      </c>
      <c r="P4" s="48">
        <f>LOOKUP(2,1/('Feat-Func-Development'!$AF$4:$EU$4&amp;'Feat-Func-Development'!$AF$5:$EU$5='aggregated FIP Data Prog6'!$A4&amp;'aggregated FIP Data Prog6'!$N$1),'Feat-Func-Development'!$AF$91:$EU$91)</f>
        <v>0</v>
      </c>
      <c r="Q4" s="48">
        <f>LOOKUP(2,1/('Feat-Func-Development'!$AF$4:$EU$4&amp;'Feat-Func-Development'!$AF$5:$EU$5='aggregated FIP Data Prog6'!$A4&amp;'aggregated FIP Data Prog6'!$N$1),'Feat-Func-Development'!$AF$92:$EU$92)</f>
        <v>0</v>
      </c>
      <c r="R4" s="48">
        <f>LOOKUP(2,1/('Feat-Func-Development'!$AF$4:$EU$4&amp;'Feat-Func-Development'!$AF$5:$EU$5='aggregated FIP Data Prog6'!$A4&amp;'aggregated FIP Data Prog6'!$N$1),'Feat-Func-Development'!$AF$93:$EU$93)</f>
        <v>0</v>
      </c>
      <c r="S4" s="48">
        <f>LOOKUP(2,1/('Feat-Func-Development'!$AF$4:$EU$4&amp;'Feat-Func-Development'!$AF$5:$EU$5='aggregated FIP Data Prog6'!$A4&amp;'aggregated FIP Data Prog6'!$N$1),'Feat-Func-Development'!$AF$94:$EU$94)</f>
        <v>0</v>
      </c>
      <c r="T4" s="48">
        <f>LOOKUP(2,1/('Feat-Func-Development'!$AF$4:$EU$4&amp;'Feat-Func-Development'!$AF$5:$EU$5='aggregated FIP Data Prog6'!$A4&amp;'aggregated FIP Data Prog6'!$N$1),'Feat-Func-Development'!$AF$95:$EU$95)</f>
        <v>0</v>
      </c>
      <c r="U4" s="48">
        <f>LOOKUP(2,1/('Feat-Func-Development'!$AF$4:$EU$4&amp;'Feat-Func-Development'!$AF$5:$EU$5='aggregated FIP Data Prog6'!$A4&amp;'aggregated FIP Data Prog6'!$N$1),'Feat-Func-Development'!$AF$96:$EU$96)</f>
        <v>0</v>
      </c>
      <c r="V4" s="29">
        <f>LOOKUP(2,1/('Feat-Func-Development'!$AF$4:$EU$4&amp;'Feat-Func-Development'!$AF$5:$EU$5='aggregated FIP Data Prog6'!$A4&amp;'aggregated FIP Data Prog6'!$V$1),'Feat-Func-Development'!$AF$89:$EU$89)</f>
        <v>0</v>
      </c>
      <c r="W4" s="29">
        <f>LOOKUP(2,1/('Feat-Func-Development'!$AF$4:$EU$4&amp;'Feat-Func-Development'!$AF$5:$EU$5='aggregated FIP Data Prog6'!$A4&amp;'aggregated FIP Data Prog6'!$V$1),'Feat-Func-Development'!$AF$90:$EU$90)</f>
        <v>5</v>
      </c>
      <c r="X4" s="29">
        <f>LOOKUP(2,1/('Feat-Func-Development'!$AF$4:$EU$4&amp;'Feat-Func-Development'!$AF$5:$EU$5='aggregated FIP Data Prog6'!$A4&amp;'aggregated FIP Data Prog6'!$V$1),'Feat-Func-Development'!$AF$91:$EU$91)</f>
        <v>0</v>
      </c>
      <c r="Y4" s="29">
        <f>LOOKUP(2,1/('Feat-Func-Development'!$AF$4:$EU$4&amp;'Feat-Func-Development'!$AF$5:$EU$5='aggregated FIP Data Prog6'!$A4&amp;'aggregated FIP Data Prog6'!$V$1),'Feat-Func-Development'!$AF$92:$EU$92)</f>
        <v>0</v>
      </c>
      <c r="Z4" s="29">
        <f>LOOKUP(2,1/('Feat-Func-Development'!$AF$4:$EU$4&amp;'Feat-Func-Development'!$AF$5:$EU$5='aggregated FIP Data Prog6'!$A4&amp;'aggregated FIP Data Prog6'!$V$1),'Feat-Func-Development'!$AF$93:$EU$93)</f>
        <v>0</v>
      </c>
      <c r="AA4" s="29">
        <f>LOOKUP(2,1/('Feat-Func-Development'!$AF$4:$EU$4&amp;'Feat-Func-Development'!$AF$5:$EU$5='aggregated FIP Data Prog6'!$A4&amp;'aggregated FIP Data Prog6'!$V$1),'Feat-Func-Development'!$AF$94:$EU$94)</f>
        <v>0</v>
      </c>
      <c r="AB4" s="29">
        <f>LOOKUP(2,1/('Feat-Func-Development'!$AF$4:$EU$4&amp;'Feat-Func-Development'!$AF$5:$EU$5='aggregated FIP Data Prog6'!$A4&amp;'aggregated FIP Data Prog6'!$V$1),'Feat-Func-Development'!$AF$95:$EU$95)</f>
        <v>0</v>
      </c>
      <c r="AC4" s="29">
        <f>LOOKUP(2,1/('Feat-Func-Development'!$AF$4:$EU$4&amp;'Feat-Func-Development'!$AF$5:$EU$5='aggregated FIP Data Prog6'!$A4&amp;'aggregated FIP Data Prog6'!$V$1),'Feat-Func-Development'!$AF$96:$EU$96)</f>
        <v>0</v>
      </c>
    </row>
    <row r="5" spans="1:29">
      <c r="A5" s="43">
        <f>LastDayMonth(A4)</f>
        <v>32</v>
      </c>
      <c r="B5" s="44" t="str">
        <f>IF(C5="","",HLOOKUP(C5,'Configuration | Scaling'!$E$13:$Y$23,8,FALSE))</f>
        <v/>
      </c>
      <c r="C5" s="29" t="str">
        <f>IF(COUNTIF(C$4:C4,LOOKUP(A5,'Configuration | Scaling'!$E$20:$Y$20,_GPDS__List))=0,LOOKUP(A5,'Configuration | Scaling'!$E$20:$Y$20,_GPDS__List),"")</f>
        <v/>
      </c>
      <c r="D5" s="29"/>
      <c r="E5" s="45">
        <f t="shared" ref="E5:E63" si="0">IF(B5&lt;&gt;"",B5-$B$4,A5-B$4)</f>
        <v>31</v>
      </c>
      <c r="F5" s="46">
        <f t="shared" ref="F5:F63" si="1">SUM(S5:U5)/SUM(O5:U5)</f>
        <v>0</v>
      </c>
      <c r="G5" s="46">
        <f t="shared" ref="G5:G63" si="2">SUM(AA5:AC5)/SUM(W5:AC5)</f>
        <v>0</v>
      </c>
      <c r="H5" s="46">
        <f t="shared" ref="H5:H63" si="3">SUM(P5:U5)/SUM(O5:U5)</f>
        <v>1</v>
      </c>
      <c r="I5" s="46">
        <f t="shared" ref="I5:I63" si="4">SUM(X5:AC5)/SUM(W5:AC5)</f>
        <v>1</v>
      </c>
      <c r="J5" s="46">
        <f t="shared" ref="J5:J63" si="5">SUM(R5:U5)/SUM(O5:U5)</f>
        <v>0</v>
      </c>
      <c r="K5" s="46">
        <f t="shared" ref="K5:K63" si="6">SUM(Z5:AC5)/SUM(W5:AC5)</f>
        <v>0</v>
      </c>
      <c r="L5" s="46">
        <f t="shared" ref="L5:L63" si="7">SUM(T5:U5)/SUM(O5:U5)</f>
        <v>0</v>
      </c>
      <c r="M5" s="47">
        <f t="shared" ref="M5:M63" si="8">SUM(AB5:AC5)/SUM(W5:AC5)</f>
        <v>0</v>
      </c>
      <c r="N5" s="48">
        <f>LOOKUP(2,1/('Feat-Func-Development'!$AF$4:$EU$4&amp;'Feat-Func-Development'!$AF$5:$EU$5='aggregated FIP Data Prog6'!$A5&amp;'aggregated FIP Data Prog6'!$N$1),'Feat-Func-Development'!$AF$89:$EU$89)</f>
        <v>0</v>
      </c>
      <c r="O5" s="48">
        <f>LOOKUP(2,1/('Feat-Func-Development'!$AF$4:$EU$4&amp;'Feat-Func-Development'!$AF$5:$EU$5='aggregated FIP Data Prog6'!$A5&amp;'aggregated FIP Data Prog6'!$N$1),'Feat-Func-Development'!$AF$90:$EU$90)</f>
        <v>0</v>
      </c>
      <c r="P5" s="48">
        <f>LOOKUP(2,1/('Feat-Func-Development'!$AF$4:$EU$4&amp;'Feat-Func-Development'!$AF$5:$EU$5='aggregated FIP Data Prog6'!$A5&amp;'aggregated FIP Data Prog6'!$N$1),'Feat-Func-Development'!$AF$91:$EU$91)</f>
        <v>5</v>
      </c>
      <c r="Q5" s="48">
        <f>LOOKUP(2,1/('Feat-Func-Development'!$AF$4:$EU$4&amp;'Feat-Func-Development'!$AF$5:$EU$5='aggregated FIP Data Prog6'!$A5&amp;'aggregated FIP Data Prog6'!$N$1),'Feat-Func-Development'!$AF$92:$EU$92)</f>
        <v>0</v>
      </c>
      <c r="R5" s="48">
        <f>LOOKUP(2,1/('Feat-Func-Development'!$AF$4:$EU$4&amp;'Feat-Func-Development'!$AF$5:$EU$5='aggregated FIP Data Prog6'!$A5&amp;'aggregated FIP Data Prog6'!$N$1),'Feat-Func-Development'!$AF$93:$EU$93)</f>
        <v>0</v>
      </c>
      <c r="S5" s="48">
        <f>LOOKUP(2,1/('Feat-Func-Development'!$AF$4:$EU$4&amp;'Feat-Func-Development'!$AF$5:$EU$5='aggregated FIP Data Prog6'!$A5&amp;'aggregated FIP Data Prog6'!$N$1),'Feat-Func-Development'!$AF$94:$EU$94)</f>
        <v>0</v>
      </c>
      <c r="T5" s="48">
        <f>LOOKUP(2,1/('Feat-Func-Development'!$AF$4:$EU$4&amp;'Feat-Func-Development'!$AF$5:$EU$5='aggregated FIP Data Prog6'!$A5&amp;'aggregated FIP Data Prog6'!$N$1),'Feat-Func-Development'!$AF$95:$EU$95)</f>
        <v>0</v>
      </c>
      <c r="U5" s="48">
        <f>LOOKUP(2,1/('Feat-Func-Development'!$AF$4:$EU$4&amp;'Feat-Func-Development'!$AF$5:$EU$5='aggregated FIP Data Prog6'!$A5&amp;'aggregated FIP Data Prog6'!$N$1),'Feat-Func-Development'!$AF$96:$EU$96)</f>
        <v>0</v>
      </c>
      <c r="V5" s="29">
        <f>LOOKUP(2,1/('Feat-Func-Development'!$AF$4:$EU$4&amp;'Feat-Func-Development'!$AF$5:$EU$5='aggregated FIP Data Prog6'!$A5&amp;'aggregated FIP Data Prog6'!$V$1),'Feat-Func-Development'!$AF$89:$EU$89)</f>
        <v>0</v>
      </c>
      <c r="W5" s="29">
        <f>LOOKUP(2,1/('Feat-Func-Development'!$AF$4:$EU$4&amp;'Feat-Func-Development'!$AF$5:$EU$5='aggregated FIP Data Prog6'!$A5&amp;'aggregated FIP Data Prog6'!$V$1),'Feat-Func-Development'!$AF$90:$EU$90)</f>
        <v>0</v>
      </c>
      <c r="X5" s="29">
        <f>LOOKUP(2,1/('Feat-Func-Development'!$AF$4:$EU$4&amp;'Feat-Func-Development'!$AF$5:$EU$5='aggregated FIP Data Prog6'!$A5&amp;'aggregated FIP Data Prog6'!$V$1),'Feat-Func-Development'!$AF$91:$EU$91)</f>
        <v>5</v>
      </c>
      <c r="Y5" s="29">
        <f>LOOKUP(2,1/('Feat-Func-Development'!$AF$4:$EU$4&amp;'Feat-Func-Development'!$AF$5:$EU$5='aggregated FIP Data Prog6'!$A5&amp;'aggregated FIP Data Prog6'!$V$1),'Feat-Func-Development'!$AF$92:$EU$92)</f>
        <v>0</v>
      </c>
      <c r="Z5" s="29">
        <f>LOOKUP(2,1/('Feat-Func-Development'!$AF$4:$EU$4&amp;'Feat-Func-Development'!$AF$5:$EU$5='aggregated FIP Data Prog6'!$A5&amp;'aggregated FIP Data Prog6'!$V$1),'Feat-Func-Development'!$AF$93:$EU$93)</f>
        <v>0</v>
      </c>
      <c r="AA5" s="29">
        <f>LOOKUP(2,1/('Feat-Func-Development'!$AF$4:$EU$4&amp;'Feat-Func-Development'!$AF$5:$EU$5='aggregated FIP Data Prog6'!$A5&amp;'aggregated FIP Data Prog6'!$V$1),'Feat-Func-Development'!$AF$94:$EU$94)</f>
        <v>0</v>
      </c>
      <c r="AB5" s="29">
        <f>LOOKUP(2,1/('Feat-Func-Development'!$AF$4:$EU$4&amp;'Feat-Func-Development'!$AF$5:$EU$5='aggregated FIP Data Prog6'!$A5&amp;'aggregated FIP Data Prog6'!$V$1),'Feat-Func-Development'!$AF$95:$EU$95)</f>
        <v>0</v>
      </c>
      <c r="AC5" s="29">
        <f>LOOKUP(2,1/('Feat-Func-Development'!$AF$4:$EU$4&amp;'Feat-Func-Development'!$AF$5:$EU$5='aggregated FIP Data Prog6'!$A5&amp;'aggregated FIP Data Prog6'!$V$1),'Feat-Func-Development'!$AF$96:$EU$96)</f>
        <v>0</v>
      </c>
    </row>
    <row r="6" spans="1:29">
      <c r="A6" s="43">
        <f t="shared" ref="A6:A63" si="9">LastDayMonth(A5)</f>
        <v>60</v>
      </c>
      <c r="B6" s="44">
        <f>IF(C6="","",HLOOKUP(C6,'Configuration | Scaling'!$E$13:$Y$23,8,FALSE))</f>
        <v>37</v>
      </c>
      <c r="C6" s="29" t="str">
        <f>IF(COUNTIF(C$4:C5,LOOKUP(A6,'Configuration | Scaling'!$E$20:$Y$20,_GPDS__List))=0,LOOKUP(A6,'Configuration | Scaling'!$E$20:$Y$20,_GPDS__List),"")</f>
        <v>PSC</v>
      </c>
      <c r="D6" s="29"/>
      <c r="E6" s="45">
        <f t="shared" si="0"/>
        <v>36</v>
      </c>
      <c r="F6" s="46">
        <f t="shared" si="1"/>
        <v>0</v>
      </c>
      <c r="G6" s="46">
        <f t="shared" si="2"/>
        <v>0</v>
      </c>
      <c r="H6" s="46">
        <f t="shared" si="3"/>
        <v>1</v>
      </c>
      <c r="I6" s="46">
        <f t="shared" si="4"/>
        <v>1</v>
      </c>
      <c r="J6" s="46">
        <f t="shared" si="5"/>
        <v>0</v>
      </c>
      <c r="K6" s="46">
        <f t="shared" si="6"/>
        <v>0</v>
      </c>
      <c r="L6" s="46">
        <f t="shared" si="7"/>
        <v>0</v>
      </c>
      <c r="M6" s="47">
        <f t="shared" si="8"/>
        <v>0</v>
      </c>
      <c r="N6" s="48">
        <f>LOOKUP(2,1/('Feat-Func-Development'!$AF$4:$EU$4&amp;'Feat-Func-Development'!$AF$5:$EU$5='aggregated FIP Data Prog6'!$A6&amp;'aggregated FIP Data Prog6'!$N$1),'Feat-Func-Development'!$AF$89:$EU$89)</f>
        <v>0</v>
      </c>
      <c r="O6" s="48">
        <f>LOOKUP(2,1/('Feat-Func-Development'!$AF$4:$EU$4&amp;'Feat-Func-Development'!$AF$5:$EU$5='aggregated FIP Data Prog6'!$A6&amp;'aggregated FIP Data Prog6'!$N$1),'Feat-Func-Development'!$AF$90:$EU$90)</f>
        <v>0</v>
      </c>
      <c r="P6" s="48">
        <f>LOOKUP(2,1/('Feat-Func-Development'!$AF$4:$EU$4&amp;'Feat-Func-Development'!$AF$5:$EU$5='aggregated FIP Data Prog6'!$A6&amp;'aggregated FIP Data Prog6'!$N$1),'Feat-Func-Development'!$AF$91:$EU$91)</f>
        <v>5</v>
      </c>
      <c r="Q6" s="48">
        <f>LOOKUP(2,1/('Feat-Func-Development'!$AF$4:$EU$4&amp;'Feat-Func-Development'!$AF$5:$EU$5='aggregated FIP Data Prog6'!$A6&amp;'aggregated FIP Data Prog6'!$N$1),'Feat-Func-Development'!$AF$92:$EU$92)</f>
        <v>0</v>
      </c>
      <c r="R6" s="48">
        <f>LOOKUP(2,1/('Feat-Func-Development'!$AF$4:$EU$4&amp;'Feat-Func-Development'!$AF$5:$EU$5='aggregated FIP Data Prog6'!$A6&amp;'aggregated FIP Data Prog6'!$N$1),'Feat-Func-Development'!$AF$93:$EU$93)</f>
        <v>0</v>
      </c>
      <c r="S6" s="48">
        <f>LOOKUP(2,1/('Feat-Func-Development'!$AF$4:$EU$4&amp;'Feat-Func-Development'!$AF$5:$EU$5='aggregated FIP Data Prog6'!$A6&amp;'aggregated FIP Data Prog6'!$N$1),'Feat-Func-Development'!$AF$94:$EU$94)</f>
        <v>0</v>
      </c>
      <c r="T6" s="48">
        <f>LOOKUP(2,1/('Feat-Func-Development'!$AF$4:$EU$4&amp;'Feat-Func-Development'!$AF$5:$EU$5='aggregated FIP Data Prog6'!$A6&amp;'aggregated FIP Data Prog6'!$N$1),'Feat-Func-Development'!$AF$95:$EU$95)</f>
        <v>0</v>
      </c>
      <c r="U6" s="48">
        <f>LOOKUP(2,1/('Feat-Func-Development'!$AF$4:$EU$4&amp;'Feat-Func-Development'!$AF$5:$EU$5='aggregated FIP Data Prog6'!$A6&amp;'aggregated FIP Data Prog6'!$N$1),'Feat-Func-Development'!$AF$96:$EU$96)</f>
        <v>0</v>
      </c>
      <c r="V6" s="29">
        <f>LOOKUP(2,1/('Feat-Func-Development'!$AF$4:$EU$4&amp;'Feat-Func-Development'!$AF$5:$EU$5='aggregated FIP Data Prog6'!$A6&amp;'aggregated FIP Data Prog6'!$V$1),'Feat-Func-Development'!$AF$89:$EU$89)</f>
        <v>0</v>
      </c>
      <c r="W6" s="29">
        <f>LOOKUP(2,1/('Feat-Func-Development'!$AF$4:$EU$4&amp;'Feat-Func-Development'!$AF$5:$EU$5='aggregated FIP Data Prog6'!$A6&amp;'aggregated FIP Data Prog6'!$V$1),'Feat-Func-Development'!$AF$90:$EU$90)</f>
        <v>0</v>
      </c>
      <c r="X6" s="29">
        <f>LOOKUP(2,1/('Feat-Func-Development'!$AF$4:$EU$4&amp;'Feat-Func-Development'!$AF$5:$EU$5='aggregated FIP Data Prog6'!$A6&amp;'aggregated FIP Data Prog6'!$V$1),'Feat-Func-Development'!$AF$91:$EU$91)</f>
        <v>5</v>
      </c>
      <c r="Y6" s="29">
        <f>LOOKUP(2,1/('Feat-Func-Development'!$AF$4:$EU$4&amp;'Feat-Func-Development'!$AF$5:$EU$5='aggregated FIP Data Prog6'!$A6&amp;'aggregated FIP Data Prog6'!$V$1),'Feat-Func-Development'!$AF$92:$EU$92)</f>
        <v>0</v>
      </c>
      <c r="Z6" s="29">
        <f>LOOKUP(2,1/('Feat-Func-Development'!$AF$4:$EU$4&amp;'Feat-Func-Development'!$AF$5:$EU$5='aggregated FIP Data Prog6'!$A6&amp;'aggregated FIP Data Prog6'!$V$1),'Feat-Func-Development'!$AF$93:$EU$93)</f>
        <v>0</v>
      </c>
      <c r="AA6" s="29">
        <f>LOOKUP(2,1/('Feat-Func-Development'!$AF$4:$EU$4&amp;'Feat-Func-Development'!$AF$5:$EU$5='aggregated FIP Data Prog6'!$A6&amp;'aggregated FIP Data Prog6'!$V$1),'Feat-Func-Development'!$AF$94:$EU$94)</f>
        <v>0</v>
      </c>
      <c r="AB6" s="29">
        <f>LOOKUP(2,1/('Feat-Func-Development'!$AF$4:$EU$4&amp;'Feat-Func-Development'!$AF$5:$EU$5='aggregated FIP Data Prog6'!$A6&amp;'aggregated FIP Data Prog6'!$V$1),'Feat-Func-Development'!$AF$95:$EU$95)</f>
        <v>0</v>
      </c>
      <c r="AC6" s="29">
        <f>LOOKUP(2,1/('Feat-Func-Development'!$AF$4:$EU$4&amp;'Feat-Func-Development'!$AF$5:$EU$5='aggregated FIP Data Prog6'!$A6&amp;'aggregated FIP Data Prog6'!$V$1),'Feat-Func-Development'!$AF$96:$EU$96)</f>
        <v>0</v>
      </c>
    </row>
    <row r="7" spans="1:29">
      <c r="A7" s="43">
        <f t="shared" si="9"/>
        <v>91</v>
      </c>
      <c r="B7" s="44">
        <f>IF(C7="","",HLOOKUP(C7,'Configuration | Scaling'!$E$13:$Y$23,8,FALSE))</f>
        <v>61</v>
      </c>
      <c r="C7" s="29" t="str">
        <f>IF(COUNTIF(C$4:C6,LOOKUP(A7,'Configuration | Scaling'!$E$20:$Y$20,_GPDS__List))=0,LOOKUP(A7,'Configuration | Scaling'!$E$20:$Y$20,_GPDS__List),"")</f>
        <v>UPV0 Start</v>
      </c>
      <c r="D7" s="29"/>
      <c r="E7" s="45">
        <f t="shared" si="0"/>
        <v>60</v>
      </c>
      <c r="F7" s="49">
        <f t="shared" si="1"/>
        <v>0</v>
      </c>
      <c r="G7" s="49">
        <f t="shared" si="2"/>
        <v>0</v>
      </c>
      <c r="H7" s="49">
        <f t="shared" si="3"/>
        <v>1</v>
      </c>
      <c r="I7" s="49">
        <f t="shared" si="4"/>
        <v>1</v>
      </c>
      <c r="J7" s="49">
        <f t="shared" si="5"/>
        <v>1</v>
      </c>
      <c r="K7" s="49">
        <f t="shared" si="6"/>
        <v>0</v>
      </c>
      <c r="L7" s="49">
        <f t="shared" si="7"/>
        <v>0</v>
      </c>
      <c r="M7" s="50">
        <f t="shared" si="8"/>
        <v>0</v>
      </c>
      <c r="N7" s="48">
        <f>LOOKUP(2,1/('Feat-Func-Development'!$AF$4:$EU$4&amp;'Feat-Func-Development'!$AF$5:$EU$5='aggregated FIP Data Prog6'!$A7&amp;'aggregated FIP Data Prog6'!$N$1),'Feat-Func-Development'!$AF$89:$EU$89)</f>
        <v>0</v>
      </c>
      <c r="O7" s="48">
        <f>LOOKUP(2,1/('Feat-Func-Development'!$AF$4:$EU$4&amp;'Feat-Func-Development'!$AF$5:$EU$5='aggregated FIP Data Prog6'!$A7&amp;'aggregated FIP Data Prog6'!$N$1),'Feat-Func-Development'!$AF$90:$EU$90)</f>
        <v>0</v>
      </c>
      <c r="P7" s="48">
        <f>LOOKUP(2,1/('Feat-Func-Development'!$AF$4:$EU$4&amp;'Feat-Func-Development'!$AF$5:$EU$5='aggregated FIP Data Prog6'!$A7&amp;'aggregated FIP Data Prog6'!$N$1),'Feat-Func-Development'!$AF$91:$EU$91)</f>
        <v>0</v>
      </c>
      <c r="Q7" s="48">
        <f>LOOKUP(2,1/('Feat-Func-Development'!$AF$4:$EU$4&amp;'Feat-Func-Development'!$AF$5:$EU$5='aggregated FIP Data Prog6'!$A7&amp;'aggregated FIP Data Prog6'!$N$1),'Feat-Func-Development'!$AF$92:$EU$92)</f>
        <v>0</v>
      </c>
      <c r="R7" s="48">
        <f>LOOKUP(2,1/('Feat-Func-Development'!$AF$4:$EU$4&amp;'Feat-Func-Development'!$AF$5:$EU$5='aggregated FIP Data Prog6'!$A7&amp;'aggregated FIP Data Prog6'!$N$1),'Feat-Func-Development'!$AF$93:$EU$93)</f>
        <v>5</v>
      </c>
      <c r="S7" s="48">
        <f>LOOKUP(2,1/('Feat-Func-Development'!$AF$4:$EU$4&amp;'Feat-Func-Development'!$AF$5:$EU$5='aggregated FIP Data Prog6'!$A7&amp;'aggregated FIP Data Prog6'!$N$1),'Feat-Func-Development'!$AF$94:$EU$94)</f>
        <v>0</v>
      </c>
      <c r="T7" s="48">
        <f>LOOKUP(2,1/('Feat-Func-Development'!$AF$4:$EU$4&amp;'Feat-Func-Development'!$AF$5:$EU$5='aggregated FIP Data Prog6'!$A7&amp;'aggregated FIP Data Prog6'!$N$1),'Feat-Func-Development'!$AF$95:$EU$95)</f>
        <v>0</v>
      </c>
      <c r="U7" s="48">
        <f>LOOKUP(2,1/('Feat-Func-Development'!$AF$4:$EU$4&amp;'Feat-Func-Development'!$AF$5:$EU$5='aggregated FIP Data Prog6'!$A7&amp;'aggregated FIP Data Prog6'!$N$1),'Feat-Func-Development'!$AF$96:$EU$96)</f>
        <v>0</v>
      </c>
      <c r="V7" s="29">
        <f>LOOKUP(2,1/('Feat-Func-Development'!$AF$4:$EU$4&amp;'Feat-Func-Development'!$AF$5:$EU$5='aggregated FIP Data Prog6'!$A7&amp;'aggregated FIP Data Prog6'!$V$1),'Feat-Func-Development'!$AF$89:$EU$89)</f>
        <v>0</v>
      </c>
      <c r="W7" s="29">
        <f>LOOKUP(2,1/('Feat-Func-Development'!$AF$4:$EU$4&amp;'Feat-Func-Development'!$AF$5:$EU$5='aggregated FIP Data Prog6'!$A7&amp;'aggregated FIP Data Prog6'!$V$1),'Feat-Func-Development'!$AF$90:$EU$90)</f>
        <v>0</v>
      </c>
      <c r="X7" s="29">
        <f>LOOKUP(2,1/('Feat-Func-Development'!$AF$4:$EU$4&amp;'Feat-Func-Development'!$AF$5:$EU$5='aggregated FIP Data Prog6'!$A7&amp;'aggregated FIP Data Prog6'!$V$1),'Feat-Func-Development'!$AF$91:$EU$91)</f>
        <v>1</v>
      </c>
      <c r="Y7" s="29">
        <f>LOOKUP(2,1/('Feat-Func-Development'!$AF$4:$EU$4&amp;'Feat-Func-Development'!$AF$5:$EU$5='aggregated FIP Data Prog6'!$A7&amp;'aggregated FIP Data Prog6'!$V$1),'Feat-Func-Development'!$AF$92:$EU$92)</f>
        <v>4</v>
      </c>
      <c r="Z7" s="29">
        <f>LOOKUP(2,1/('Feat-Func-Development'!$AF$4:$EU$4&amp;'Feat-Func-Development'!$AF$5:$EU$5='aggregated FIP Data Prog6'!$A7&amp;'aggregated FIP Data Prog6'!$V$1),'Feat-Func-Development'!$AF$93:$EU$93)</f>
        <v>0</v>
      </c>
      <c r="AA7" s="29">
        <f>LOOKUP(2,1/('Feat-Func-Development'!$AF$4:$EU$4&amp;'Feat-Func-Development'!$AF$5:$EU$5='aggregated FIP Data Prog6'!$A7&amp;'aggregated FIP Data Prog6'!$V$1),'Feat-Func-Development'!$AF$94:$EU$94)</f>
        <v>0</v>
      </c>
      <c r="AB7" s="29">
        <f>LOOKUP(2,1/('Feat-Func-Development'!$AF$4:$EU$4&amp;'Feat-Func-Development'!$AF$5:$EU$5='aggregated FIP Data Prog6'!$A7&amp;'aggregated FIP Data Prog6'!$V$1),'Feat-Func-Development'!$AF$95:$EU$95)</f>
        <v>0</v>
      </c>
      <c r="AC7" s="29">
        <f>LOOKUP(2,1/('Feat-Func-Development'!$AF$4:$EU$4&amp;'Feat-Func-Development'!$AF$5:$EU$5='aggregated FIP Data Prog6'!$A7&amp;'aggregated FIP Data Prog6'!$V$1),'Feat-Func-Development'!$AF$96:$EU$96)</f>
        <v>0</v>
      </c>
    </row>
    <row r="8" spans="1:29">
      <c r="A8" s="43">
        <f t="shared" si="9"/>
        <v>121</v>
      </c>
      <c r="B8" s="44">
        <f>IF(C8="","",HLOOKUP(C8,'Configuration | Scaling'!$E$13:$Y$23,8,FALSE))</f>
        <v>92</v>
      </c>
      <c r="C8" s="29" t="str">
        <f>IF(COUNTIF(C$4:C7,LOOKUP(A8,'Configuration | Scaling'!$E$20:$Y$20,_GPDS__List))=0,LOOKUP(A8,'Configuration | Scaling'!$E$20:$Y$20,_GPDS__List),"")</f>
        <v>UPV0</v>
      </c>
      <c r="D8" s="29"/>
      <c r="E8" s="45">
        <f t="shared" si="0"/>
        <v>91</v>
      </c>
      <c r="F8" s="49">
        <f t="shared" si="1"/>
        <v>0</v>
      </c>
      <c r="G8" s="49">
        <f t="shared" si="2"/>
        <v>0</v>
      </c>
      <c r="H8" s="49">
        <f t="shared" si="3"/>
        <v>1</v>
      </c>
      <c r="I8" s="49">
        <f t="shared" si="4"/>
        <v>1</v>
      </c>
      <c r="J8" s="49">
        <f t="shared" si="5"/>
        <v>1</v>
      </c>
      <c r="K8" s="49">
        <f t="shared" si="6"/>
        <v>0</v>
      </c>
      <c r="L8" s="49">
        <f t="shared" si="7"/>
        <v>0</v>
      </c>
      <c r="M8" s="50">
        <f t="shared" si="8"/>
        <v>0</v>
      </c>
      <c r="N8" s="48">
        <f>LOOKUP(2,1/('Feat-Func-Development'!$AF$4:$EU$4&amp;'Feat-Func-Development'!$AF$5:$EU$5='aggregated FIP Data Prog6'!$A8&amp;'aggregated FIP Data Prog6'!$N$1),'Feat-Func-Development'!$AF$89:$EU$89)</f>
        <v>0</v>
      </c>
      <c r="O8" s="48">
        <f>LOOKUP(2,1/('Feat-Func-Development'!$AF$4:$EU$4&amp;'Feat-Func-Development'!$AF$5:$EU$5='aggregated FIP Data Prog6'!$A8&amp;'aggregated FIP Data Prog6'!$N$1),'Feat-Func-Development'!$AF$90:$EU$90)</f>
        <v>0</v>
      </c>
      <c r="P8" s="48">
        <f>LOOKUP(2,1/('Feat-Func-Development'!$AF$4:$EU$4&amp;'Feat-Func-Development'!$AF$5:$EU$5='aggregated FIP Data Prog6'!$A8&amp;'aggregated FIP Data Prog6'!$N$1),'Feat-Func-Development'!$AF$91:$EU$91)</f>
        <v>0</v>
      </c>
      <c r="Q8" s="48">
        <f>LOOKUP(2,1/('Feat-Func-Development'!$AF$4:$EU$4&amp;'Feat-Func-Development'!$AF$5:$EU$5='aggregated FIP Data Prog6'!$A8&amp;'aggregated FIP Data Prog6'!$N$1),'Feat-Func-Development'!$AF$92:$EU$92)</f>
        <v>0</v>
      </c>
      <c r="R8" s="48">
        <f>LOOKUP(2,1/('Feat-Func-Development'!$AF$4:$EU$4&amp;'Feat-Func-Development'!$AF$5:$EU$5='aggregated FIP Data Prog6'!$A8&amp;'aggregated FIP Data Prog6'!$N$1),'Feat-Func-Development'!$AF$93:$EU$93)</f>
        <v>5</v>
      </c>
      <c r="S8" s="48">
        <f>LOOKUP(2,1/('Feat-Func-Development'!$AF$4:$EU$4&amp;'Feat-Func-Development'!$AF$5:$EU$5='aggregated FIP Data Prog6'!$A8&amp;'aggregated FIP Data Prog6'!$N$1),'Feat-Func-Development'!$AF$94:$EU$94)</f>
        <v>0</v>
      </c>
      <c r="T8" s="48">
        <f>LOOKUP(2,1/('Feat-Func-Development'!$AF$4:$EU$4&amp;'Feat-Func-Development'!$AF$5:$EU$5='aggregated FIP Data Prog6'!$A8&amp;'aggregated FIP Data Prog6'!$N$1),'Feat-Func-Development'!$AF$95:$EU$95)</f>
        <v>0</v>
      </c>
      <c r="U8" s="48">
        <f>LOOKUP(2,1/('Feat-Func-Development'!$AF$4:$EU$4&amp;'Feat-Func-Development'!$AF$5:$EU$5='aggregated FIP Data Prog6'!$A8&amp;'aggregated FIP Data Prog6'!$N$1),'Feat-Func-Development'!$AF$96:$EU$96)</f>
        <v>0</v>
      </c>
      <c r="V8" s="29">
        <f>LOOKUP(2,1/('Feat-Func-Development'!$AF$4:$EU$4&amp;'Feat-Func-Development'!$AF$5:$EU$5='aggregated FIP Data Prog6'!$A8&amp;'aggregated FIP Data Prog6'!$V$1),'Feat-Func-Development'!$AF$89:$EU$89)</f>
        <v>0</v>
      </c>
      <c r="W8" s="29">
        <f>LOOKUP(2,1/('Feat-Func-Development'!$AF$4:$EU$4&amp;'Feat-Func-Development'!$AF$5:$EU$5='aggregated FIP Data Prog6'!$A8&amp;'aggregated FIP Data Prog6'!$V$1),'Feat-Func-Development'!$AF$90:$EU$90)</f>
        <v>0</v>
      </c>
      <c r="X8" s="29">
        <f>LOOKUP(2,1/('Feat-Func-Development'!$AF$4:$EU$4&amp;'Feat-Func-Development'!$AF$5:$EU$5='aggregated FIP Data Prog6'!$A8&amp;'aggregated FIP Data Prog6'!$V$1),'Feat-Func-Development'!$AF$91:$EU$91)</f>
        <v>1</v>
      </c>
      <c r="Y8" s="29">
        <f>LOOKUP(2,1/('Feat-Func-Development'!$AF$4:$EU$4&amp;'Feat-Func-Development'!$AF$5:$EU$5='aggregated FIP Data Prog6'!$A8&amp;'aggregated FIP Data Prog6'!$V$1),'Feat-Func-Development'!$AF$92:$EU$92)</f>
        <v>4</v>
      </c>
      <c r="Z8" s="29">
        <f>LOOKUP(2,1/('Feat-Func-Development'!$AF$4:$EU$4&amp;'Feat-Func-Development'!$AF$5:$EU$5='aggregated FIP Data Prog6'!$A8&amp;'aggregated FIP Data Prog6'!$V$1),'Feat-Func-Development'!$AF$93:$EU$93)</f>
        <v>0</v>
      </c>
      <c r="AA8" s="29">
        <f>LOOKUP(2,1/('Feat-Func-Development'!$AF$4:$EU$4&amp;'Feat-Func-Development'!$AF$5:$EU$5='aggregated FIP Data Prog6'!$A8&amp;'aggregated FIP Data Prog6'!$V$1),'Feat-Func-Development'!$AF$94:$EU$94)</f>
        <v>0</v>
      </c>
      <c r="AB8" s="29">
        <f>LOOKUP(2,1/('Feat-Func-Development'!$AF$4:$EU$4&amp;'Feat-Func-Development'!$AF$5:$EU$5='aggregated FIP Data Prog6'!$A8&amp;'aggregated FIP Data Prog6'!$V$1),'Feat-Func-Development'!$AF$95:$EU$95)</f>
        <v>0</v>
      </c>
      <c r="AC8" s="29">
        <f>LOOKUP(2,1/('Feat-Func-Development'!$AF$4:$EU$4&amp;'Feat-Func-Development'!$AF$5:$EU$5='aggregated FIP Data Prog6'!$A8&amp;'aggregated FIP Data Prog6'!$V$1),'Feat-Func-Development'!$AF$96:$EU$96)</f>
        <v>0</v>
      </c>
    </row>
    <row r="9" spans="1:29">
      <c r="A9" s="43">
        <f t="shared" si="9"/>
        <v>152</v>
      </c>
      <c r="B9" s="44">
        <f>IF(C9="","",HLOOKUP(C9,'Configuration | Scaling'!$E$13:$Y$23,8,FALSE))</f>
        <v>122</v>
      </c>
      <c r="C9" s="29" t="str">
        <f>IF(COUNTIF(C$4:C8,LOOKUP(A9,'Configuration | Scaling'!$E$20:$Y$20,_GPDS__List))=0,LOOKUP(A9,'Configuration | Scaling'!$E$20:$Y$20,_GPDS__List),"")</f>
        <v>UPV1</v>
      </c>
      <c r="D9" s="29"/>
      <c r="E9" s="45">
        <f t="shared" si="0"/>
        <v>121</v>
      </c>
      <c r="F9" s="49">
        <f t="shared" si="1"/>
        <v>0</v>
      </c>
      <c r="G9" s="49">
        <f t="shared" si="2"/>
        <v>0</v>
      </c>
      <c r="H9" s="49">
        <f t="shared" si="3"/>
        <v>1</v>
      </c>
      <c r="I9" s="49">
        <f t="shared" si="4"/>
        <v>1</v>
      </c>
      <c r="J9" s="49">
        <f t="shared" si="5"/>
        <v>1</v>
      </c>
      <c r="K9" s="49">
        <f t="shared" si="6"/>
        <v>0</v>
      </c>
      <c r="L9" s="49">
        <f t="shared" si="7"/>
        <v>0</v>
      </c>
      <c r="M9" s="50">
        <f t="shared" si="8"/>
        <v>0</v>
      </c>
      <c r="N9" s="48">
        <f>LOOKUP(2,1/('Feat-Func-Development'!$AF$4:$EU$4&amp;'Feat-Func-Development'!$AF$5:$EU$5='aggregated FIP Data Prog6'!$A9&amp;'aggregated FIP Data Prog6'!$N$1),'Feat-Func-Development'!$AF$89:$EU$89)</f>
        <v>0</v>
      </c>
      <c r="O9" s="48">
        <f>LOOKUP(2,1/('Feat-Func-Development'!$AF$4:$EU$4&amp;'Feat-Func-Development'!$AF$5:$EU$5='aggregated FIP Data Prog6'!$A9&amp;'aggregated FIP Data Prog6'!$N$1),'Feat-Func-Development'!$AF$90:$EU$90)</f>
        <v>0</v>
      </c>
      <c r="P9" s="48">
        <f>LOOKUP(2,1/('Feat-Func-Development'!$AF$4:$EU$4&amp;'Feat-Func-Development'!$AF$5:$EU$5='aggregated FIP Data Prog6'!$A9&amp;'aggregated FIP Data Prog6'!$N$1),'Feat-Func-Development'!$AF$91:$EU$91)</f>
        <v>0</v>
      </c>
      <c r="Q9" s="48">
        <f>LOOKUP(2,1/('Feat-Func-Development'!$AF$4:$EU$4&amp;'Feat-Func-Development'!$AF$5:$EU$5='aggregated FIP Data Prog6'!$A9&amp;'aggregated FIP Data Prog6'!$N$1),'Feat-Func-Development'!$AF$92:$EU$92)</f>
        <v>0</v>
      </c>
      <c r="R9" s="48">
        <f>LOOKUP(2,1/('Feat-Func-Development'!$AF$4:$EU$4&amp;'Feat-Func-Development'!$AF$5:$EU$5='aggregated FIP Data Prog6'!$A9&amp;'aggregated FIP Data Prog6'!$N$1),'Feat-Func-Development'!$AF$93:$EU$93)</f>
        <v>5</v>
      </c>
      <c r="S9" s="48">
        <f>LOOKUP(2,1/('Feat-Func-Development'!$AF$4:$EU$4&amp;'Feat-Func-Development'!$AF$5:$EU$5='aggregated FIP Data Prog6'!$A9&amp;'aggregated FIP Data Prog6'!$N$1),'Feat-Func-Development'!$AF$94:$EU$94)</f>
        <v>0</v>
      </c>
      <c r="T9" s="48">
        <f>LOOKUP(2,1/('Feat-Func-Development'!$AF$4:$EU$4&amp;'Feat-Func-Development'!$AF$5:$EU$5='aggregated FIP Data Prog6'!$A9&amp;'aggregated FIP Data Prog6'!$N$1),'Feat-Func-Development'!$AF$95:$EU$95)</f>
        <v>0</v>
      </c>
      <c r="U9" s="48">
        <f>LOOKUP(2,1/('Feat-Func-Development'!$AF$4:$EU$4&amp;'Feat-Func-Development'!$AF$5:$EU$5='aggregated FIP Data Prog6'!$A9&amp;'aggregated FIP Data Prog6'!$N$1),'Feat-Func-Development'!$AF$96:$EU$96)</f>
        <v>0</v>
      </c>
      <c r="V9" s="29">
        <f>LOOKUP(2,1/('Feat-Func-Development'!$AF$4:$EU$4&amp;'Feat-Func-Development'!$AF$5:$EU$5='aggregated FIP Data Prog6'!$A9&amp;'aggregated FIP Data Prog6'!$V$1),'Feat-Func-Development'!$AF$89:$EU$89)</f>
        <v>0</v>
      </c>
      <c r="W9" s="29">
        <f>LOOKUP(2,1/('Feat-Func-Development'!$AF$4:$EU$4&amp;'Feat-Func-Development'!$AF$5:$EU$5='aggregated FIP Data Prog6'!$A9&amp;'aggregated FIP Data Prog6'!$V$1),'Feat-Func-Development'!$AF$90:$EU$90)</f>
        <v>0</v>
      </c>
      <c r="X9" s="29">
        <f>LOOKUP(2,1/('Feat-Func-Development'!$AF$4:$EU$4&amp;'Feat-Func-Development'!$AF$5:$EU$5='aggregated FIP Data Prog6'!$A9&amp;'aggregated FIP Data Prog6'!$V$1),'Feat-Func-Development'!$AF$91:$EU$91)</f>
        <v>1</v>
      </c>
      <c r="Y9" s="29">
        <f>LOOKUP(2,1/('Feat-Func-Development'!$AF$4:$EU$4&amp;'Feat-Func-Development'!$AF$5:$EU$5='aggregated FIP Data Prog6'!$A9&amp;'aggregated FIP Data Prog6'!$V$1),'Feat-Func-Development'!$AF$92:$EU$92)</f>
        <v>4</v>
      </c>
      <c r="Z9" s="29">
        <f>LOOKUP(2,1/('Feat-Func-Development'!$AF$4:$EU$4&amp;'Feat-Func-Development'!$AF$5:$EU$5='aggregated FIP Data Prog6'!$A9&amp;'aggregated FIP Data Prog6'!$V$1),'Feat-Func-Development'!$AF$93:$EU$93)</f>
        <v>0</v>
      </c>
      <c r="AA9" s="29">
        <f>LOOKUP(2,1/('Feat-Func-Development'!$AF$4:$EU$4&amp;'Feat-Func-Development'!$AF$5:$EU$5='aggregated FIP Data Prog6'!$A9&amp;'aggregated FIP Data Prog6'!$V$1),'Feat-Func-Development'!$AF$94:$EU$94)</f>
        <v>0</v>
      </c>
      <c r="AB9" s="29">
        <f>LOOKUP(2,1/('Feat-Func-Development'!$AF$4:$EU$4&amp;'Feat-Func-Development'!$AF$5:$EU$5='aggregated FIP Data Prog6'!$A9&amp;'aggregated FIP Data Prog6'!$V$1),'Feat-Func-Development'!$AF$95:$EU$95)</f>
        <v>0</v>
      </c>
      <c r="AC9" s="29">
        <f>LOOKUP(2,1/('Feat-Func-Development'!$AF$4:$EU$4&amp;'Feat-Func-Development'!$AF$5:$EU$5='aggregated FIP Data Prog6'!$A9&amp;'aggregated FIP Data Prog6'!$V$1),'Feat-Func-Development'!$AF$96:$EU$96)</f>
        <v>0</v>
      </c>
    </row>
    <row r="10" spans="1:29">
      <c r="A10" s="43">
        <f t="shared" si="9"/>
        <v>182</v>
      </c>
      <c r="B10" s="44" t="str">
        <f>IF(C10="","",HLOOKUP(C10,'Configuration | Scaling'!$E$13:$Y$23,8,FALSE))</f>
        <v/>
      </c>
      <c r="C10" s="29" t="str">
        <f>IF(COUNTIF(C$4:C9,LOOKUP(A10,'Configuration | Scaling'!$E$20:$Y$20,_GPDS__List))=0,LOOKUP(A10,'Configuration | Scaling'!$E$20:$Y$20,_GPDS__List),"")</f>
        <v/>
      </c>
      <c r="D10" s="29"/>
      <c r="E10" s="45">
        <f t="shared" si="0"/>
        <v>181</v>
      </c>
      <c r="F10" s="49">
        <f t="shared" si="1"/>
        <v>0</v>
      </c>
      <c r="G10" s="49">
        <f t="shared" si="2"/>
        <v>0</v>
      </c>
      <c r="H10" s="49">
        <f t="shared" si="3"/>
        <v>1</v>
      </c>
      <c r="I10" s="49">
        <f t="shared" si="4"/>
        <v>1</v>
      </c>
      <c r="J10" s="49">
        <f t="shared" si="5"/>
        <v>1</v>
      </c>
      <c r="K10" s="49">
        <f t="shared" si="6"/>
        <v>0</v>
      </c>
      <c r="L10" s="49">
        <f t="shared" si="7"/>
        <v>0</v>
      </c>
      <c r="M10" s="50">
        <f t="shared" si="8"/>
        <v>0</v>
      </c>
      <c r="N10" s="48">
        <f>LOOKUP(2,1/('Feat-Func-Development'!$AF$4:$EU$4&amp;'Feat-Func-Development'!$AF$5:$EU$5='aggregated FIP Data Prog6'!$A10&amp;'aggregated FIP Data Prog6'!$N$1),'Feat-Func-Development'!$AF$89:$EU$89)</f>
        <v>0</v>
      </c>
      <c r="O10" s="48">
        <f>LOOKUP(2,1/('Feat-Func-Development'!$AF$4:$EU$4&amp;'Feat-Func-Development'!$AF$5:$EU$5='aggregated FIP Data Prog6'!$A10&amp;'aggregated FIP Data Prog6'!$N$1),'Feat-Func-Development'!$AF$90:$EU$90)</f>
        <v>0</v>
      </c>
      <c r="P10" s="48">
        <f>LOOKUP(2,1/('Feat-Func-Development'!$AF$4:$EU$4&amp;'Feat-Func-Development'!$AF$5:$EU$5='aggregated FIP Data Prog6'!$A10&amp;'aggregated FIP Data Prog6'!$N$1),'Feat-Func-Development'!$AF$91:$EU$91)</f>
        <v>0</v>
      </c>
      <c r="Q10" s="48">
        <f>LOOKUP(2,1/('Feat-Func-Development'!$AF$4:$EU$4&amp;'Feat-Func-Development'!$AF$5:$EU$5='aggregated FIP Data Prog6'!$A10&amp;'aggregated FIP Data Prog6'!$N$1),'Feat-Func-Development'!$AF$92:$EU$92)</f>
        <v>0</v>
      </c>
      <c r="R10" s="48">
        <f>LOOKUP(2,1/('Feat-Func-Development'!$AF$4:$EU$4&amp;'Feat-Func-Development'!$AF$5:$EU$5='aggregated FIP Data Prog6'!$A10&amp;'aggregated FIP Data Prog6'!$N$1),'Feat-Func-Development'!$AF$93:$EU$93)</f>
        <v>5</v>
      </c>
      <c r="S10" s="48">
        <f>LOOKUP(2,1/('Feat-Func-Development'!$AF$4:$EU$4&amp;'Feat-Func-Development'!$AF$5:$EU$5='aggregated FIP Data Prog6'!$A10&amp;'aggregated FIP Data Prog6'!$N$1),'Feat-Func-Development'!$AF$94:$EU$94)</f>
        <v>0</v>
      </c>
      <c r="T10" s="48">
        <f>LOOKUP(2,1/('Feat-Func-Development'!$AF$4:$EU$4&amp;'Feat-Func-Development'!$AF$5:$EU$5='aggregated FIP Data Prog6'!$A10&amp;'aggregated FIP Data Prog6'!$N$1),'Feat-Func-Development'!$AF$95:$EU$95)</f>
        <v>0</v>
      </c>
      <c r="U10" s="48">
        <f>LOOKUP(2,1/('Feat-Func-Development'!$AF$4:$EU$4&amp;'Feat-Func-Development'!$AF$5:$EU$5='aggregated FIP Data Prog6'!$A10&amp;'aggregated FIP Data Prog6'!$N$1),'Feat-Func-Development'!$AF$96:$EU$96)</f>
        <v>0</v>
      </c>
      <c r="V10" s="29">
        <f>LOOKUP(2,1/('Feat-Func-Development'!$AF$4:$EU$4&amp;'Feat-Func-Development'!$AF$5:$EU$5='aggregated FIP Data Prog6'!$A10&amp;'aggregated FIP Data Prog6'!$V$1),'Feat-Func-Development'!$AF$89:$EU$89)</f>
        <v>0</v>
      </c>
      <c r="W10" s="29">
        <f>LOOKUP(2,1/('Feat-Func-Development'!$AF$4:$EU$4&amp;'Feat-Func-Development'!$AF$5:$EU$5='aggregated FIP Data Prog6'!$A10&amp;'aggregated FIP Data Prog6'!$V$1),'Feat-Func-Development'!$AF$90:$EU$90)</f>
        <v>0</v>
      </c>
      <c r="X10" s="29">
        <f>LOOKUP(2,1/('Feat-Func-Development'!$AF$4:$EU$4&amp;'Feat-Func-Development'!$AF$5:$EU$5='aggregated FIP Data Prog6'!$A10&amp;'aggregated FIP Data Prog6'!$V$1),'Feat-Func-Development'!$AF$91:$EU$91)</f>
        <v>1</v>
      </c>
      <c r="Y10" s="29">
        <f>LOOKUP(2,1/('Feat-Func-Development'!$AF$4:$EU$4&amp;'Feat-Func-Development'!$AF$5:$EU$5='aggregated FIP Data Prog6'!$A10&amp;'aggregated FIP Data Prog6'!$V$1),'Feat-Func-Development'!$AF$92:$EU$92)</f>
        <v>4</v>
      </c>
      <c r="Z10" s="29">
        <f>LOOKUP(2,1/('Feat-Func-Development'!$AF$4:$EU$4&amp;'Feat-Func-Development'!$AF$5:$EU$5='aggregated FIP Data Prog6'!$A10&amp;'aggregated FIP Data Prog6'!$V$1),'Feat-Func-Development'!$AF$93:$EU$93)</f>
        <v>0</v>
      </c>
      <c r="AA10" s="29">
        <f>LOOKUP(2,1/('Feat-Func-Development'!$AF$4:$EU$4&amp;'Feat-Func-Development'!$AF$5:$EU$5='aggregated FIP Data Prog6'!$A10&amp;'aggregated FIP Data Prog6'!$V$1),'Feat-Func-Development'!$AF$94:$EU$94)</f>
        <v>0</v>
      </c>
      <c r="AB10" s="29">
        <f>LOOKUP(2,1/('Feat-Func-Development'!$AF$4:$EU$4&amp;'Feat-Func-Development'!$AF$5:$EU$5='aggregated FIP Data Prog6'!$A10&amp;'aggregated FIP Data Prog6'!$V$1),'Feat-Func-Development'!$AF$95:$EU$95)</f>
        <v>0</v>
      </c>
      <c r="AC10" s="29">
        <f>LOOKUP(2,1/('Feat-Func-Development'!$AF$4:$EU$4&amp;'Feat-Func-Development'!$AF$5:$EU$5='aggregated FIP Data Prog6'!$A10&amp;'aggregated FIP Data Prog6'!$V$1),'Feat-Func-Development'!$AF$96:$EU$96)</f>
        <v>0</v>
      </c>
    </row>
    <row r="11" spans="1:29">
      <c r="A11" s="43">
        <f t="shared" si="9"/>
        <v>213</v>
      </c>
      <c r="B11" s="44" t="str">
        <f>IF(C11="","",HLOOKUP(C11,'Configuration | Scaling'!$E$13:$Y$23,8,FALSE))</f>
        <v/>
      </c>
      <c r="C11" s="29" t="str">
        <f>IF(COUNTIF(C$4:C10,LOOKUP(A11,'Configuration | Scaling'!$E$20:$Y$20,_GPDS__List))=0,LOOKUP(A11,'Configuration | Scaling'!$E$20:$Y$20,_GPDS__List),"")</f>
        <v/>
      </c>
      <c r="D11" s="29"/>
      <c r="E11" s="45">
        <f t="shared" si="0"/>
        <v>212</v>
      </c>
      <c r="F11" s="49">
        <f t="shared" si="1"/>
        <v>0</v>
      </c>
      <c r="G11" s="49">
        <f t="shared" si="2"/>
        <v>0</v>
      </c>
      <c r="H11" s="49">
        <f t="shared" si="3"/>
        <v>1</v>
      </c>
      <c r="I11" s="49">
        <f t="shared" si="4"/>
        <v>1</v>
      </c>
      <c r="J11" s="49">
        <f t="shared" si="5"/>
        <v>1</v>
      </c>
      <c r="K11" s="49">
        <f t="shared" si="6"/>
        <v>0</v>
      </c>
      <c r="L11" s="49">
        <f t="shared" si="7"/>
        <v>0</v>
      </c>
      <c r="M11" s="50">
        <f t="shared" si="8"/>
        <v>0</v>
      </c>
      <c r="N11" s="48">
        <f>LOOKUP(2,1/('Feat-Func-Development'!$AF$4:$EU$4&amp;'Feat-Func-Development'!$AF$5:$EU$5='aggregated FIP Data Prog6'!$A11&amp;'aggregated FIP Data Prog6'!$N$1),'Feat-Func-Development'!$AF$89:$EU$89)</f>
        <v>0</v>
      </c>
      <c r="O11" s="48">
        <f>LOOKUP(2,1/('Feat-Func-Development'!$AF$4:$EU$4&amp;'Feat-Func-Development'!$AF$5:$EU$5='aggregated FIP Data Prog6'!$A11&amp;'aggregated FIP Data Prog6'!$N$1),'Feat-Func-Development'!$AF$90:$EU$90)</f>
        <v>0</v>
      </c>
      <c r="P11" s="48">
        <f>LOOKUP(2,1/('Feat-Func-Development'!$AF$4:$EU$4&amp;'Feat-Func-Development'!$AF$5:$EU$5='aggregated FIP Data Prog6'!$A11&amp;'aggregated FIP Data Prog6'!$N$1),'Feat-Func-Development'!$AF$91:$EU$91)</f>
        <v>0</v>
      </c>
      <c r="Q11" s="48">
        <f>LOOKUP(2,1/('Feat-Func-Development'!$AF$4:$EU$4&amp;'Feat-Func-Development'!$AF$5:$EU$5='aggregated FIP Data Prog6'!$A11&amp;'aggregated FIP Data Prog6'!$N$1),'Feat-Func-Development'!$AF$92:$EU$92)</f>
        <v>0</v>
      </c>
      <c r="R11" s="48">
        <f>LOOKUP(2,1/('Feat-Func-Development'!$AF$4:$EU$4&amp;'Feat-Func-Development'!$AF$5:$EU$5='aggregated FIP Data Prog6'!$A11&amp;'aggregated FIP Data Prog6'!$N$1),'Feat-Func-Development'!$AF$93:$EU$93)</f>
        <v>5</v>
      </c>
      <c r="S11" s="48">
        <f>LOOKUP(2,1/('Feat-Func-Development'!$AF$4:$EU$4&amp;'Feat-Func-Development'!$AF$5:$EU$5='aggregated FIP Data Prog6'!$A11&amp;'aggregated FIP Data Prog6'!$N$1),'Feat-Func-Development'!$AF$94:$EU$94)</f>
        <v>0</v>
      </c>
      <c r="T11" s="48">
        <f>LOOKUP(2,1/('Feat-Func-Development'!$AF$4:$EU$4&amp;'Feat-Func-Development'!$AF$5:$EU$5='aggregated FIP Data Prog6'!$A11&amp;'aggregated FIP Data Prog6'!$N$1),'Feat-Func-Development'!$AF$95:$EU$95)</f>
        <v>0</v>
      </c>
      <c r="U11" s="48">
        <f>LOOKUP(2,1/('Feat-Func-Development'!$AF$4:$EU$4&amp;'Feat-Func-Development'!$AF$5:$EU$5='aggregated FIP Data Prog6'!$A11&amp;'aggregated FIP Data Prog6'!$N$1),'Feat-Func-Development'!$AF$96:$EU$96)</f>
        <v>0</v>
      </c>
      <c r="V11" s="29">
        <f>LOOKUP(2,1/('Feat-Func-Development'!$AF$4:$EU$4&amp;'Feat-Func-Development'!$AF$5:$EU$5='aggregated FIP Data Prog6'!$A11&amp;'aggregated FIP Data Prog6'!$V$1),'Feat-Func-Development'!$AF$89:$EU$89)</f>
        <v>0</v>
      </c>
      <c r="W11" s="29">
        <f>LOOKUP(2,1/('Feat-Func-Development'!$AF$4:$EU$4&amp;'Feat-Func-Development'!$AF$5:$EU$5='aggregated FIP Data Prog6'!$A11&amp;'aggregated FIP Data Prog6'!$V$1),'Feat-Func-Development'!$AF$90:$EU$90)</f>
        <v>0</v>
      </c>
      <c r="X11" s="29">
        <f>LOOKUP(2,1/('Feat-Func-Development'!$AF$4:$EU$4&amp;'Feat-Func-Development'!$AF$5:$EU$5='aggregated FIP Data Prog6'!$A11&amp;'aggregated FIP Data Prog6'!$V$1),'Feat-Func-Development'!$AF$91:$EU$91)</f>
        <v>1</v>
      </c>
      <c r="Y11" s="29">
        <f>LOOKUP(2,1/('Feat-Func-Development'!$AF$4:$EU$4&amp;'Feat-Func-Development'!$AF$5:$EU$5='aggregated FIP Data Prog6'!$A11&amp;'aggregated FIP Data Prog6'!$V$1),'Feat-Func-Development'!$AF$92:$EU$92)</f>
        <v>4</v>
      </c>
      <c r="Z11" s="29">
        <f>LOOKUP(2,1/('Feat-Func-Development'!$AF$4:$EU$4&amp;'Feat-Func-Development'!$AF$5:$EU$5='aggregated FIP Data Prog6'!$A11&amp;'aggregated FIP Data Prog6'!$V$1),'Feat-Func-Development'!$AF$93:$EU$93)</f>
        <v>0</v>
      </c>
      <c r="AA11" s="29">
        <f>LOOKUP(2,1/('Feat-Func-Development'!$AF$4:$EU$4&amp;'Feat-Func-Development'!$AF$5:$EU$5='aggregated FIP Data Prog6'!$A11&amp;'aggregated FIP Data Prog6'!$V$1),'Feat-Func-Development'!$AF$94:$EU$94)</f>
        <v>0</v>
      </c>
      <c r="AB11" s="29">
        <f>LOOKUP(2,1/('Feat-Func-Development'!$AF$4:$EU$4&amp;'Feat-Func-Development'!$AF$5:$EU$5='aggregated FIP Data Prog6'!$A11&amp;'aggregated FIP Data Prog6'!$V$1),'Feat-Func-Development'!$AF$95:$EU$95)</f>
        <v>0</v>
      </c>
      <c r="AC11" s="29">
        <f>LOOKUP(2,1/('Feat-Func-Development'!$AF$4:$EU$4&amp;'Feat-Func-Development'!$AF$5:$EU$5='aggregated FIP Data Prog6'!$A11&amp;'aggregated FIP Data Prog6'!$V$1),'Feat-Func-Development'!$AF$96:$EU$96)</f>
        <v>0</v>
      </c>
    </row>
    <row r="12" spans="1:29">
      <c r="A12" s="43">
        <f t="shared" si="9"/>
        <v>244</v>
      </c>
      <c r="B12" s="44" t="str">
        <f>IF(C12="","",HLOOKUP(C12,'Configuration | Scaling'!$E$13:$Y$23,8,FALSE))</f>
        <v/>
      </c>
      <c r="C12" s="29" t="str">
        <f>IF(COUNTIF(C$4:C11,LOOKUP(A12,'Configuration | Scaling'!$E$20:$Y$20,_GPDS__List))=0,LOOKUP(A12,'Configuration | Scaling'!$E$20:$Y$20,_GPDS__List),"")</f>
        <v/>
      </c>
      <c r="D12" s="29"/>
      <c r="E12" s="45">
        <f t="shared" si="0"/>
        <v>243</v>
      </c>
      <c r="F12" s="49">
        <f t="shared" si="1"/>
        <v>0</v>
      </c>
      <c r="G12" s="49">
        <f t="shared" si="2"/>
        <v>0</v>
      </c>
      <c r="H12" s="49">
        <f t="shared" si="3"/>
        <v>1</v>
      </c>
      <c r="I12" s="49">
        <f t="shared" si="4"/>
        <v>1</v>
      </c>
      <c r="J12" s="49">
        <f t="shared" si="5"/>
        <v>1</v>
      </c>
      <c r="K12" s="49">
        <f t="shared" si="6"/>
        <v>0</v>
      </c>
      <c r="L12" s="49">
        <f t="shared" si="7"/>
        <v>0</v>
      </c>
      <c r="M12" s="50">
        <f t="shared" si="8"/>
        <v>0</v>
      </c>
      <c r="N12" s="48">
        <f>LOOKUP(2,1/('Feat-Func-Development'!$AF$4:$EU$4&amp;'Feat-Func-Development'!$AF$5:$EU$5='aggregated FIP Data Prog6'!$A12&amp;'aggregated FIP Data Prog6'!$N$1),'Feat-Func-Development'!$AF$89:$EU$89)</f>
        <v>0</v>
      </c>
      <c r="O12" s="48">
        <f>LOOKUP(2,1/('Feat-Func-Development'!$AF$4:$EU$4&amp;'Feat-Func-Development'!$AF$5:$EU$5='aggregated FIP Data Prog6'!$A12&amp;'aggregated FIP Data Prog6'!$N$1),'Feat-Func-Development'!$AF$90:$EU$90)</f>
        <v>0</v>
      </c>
      <c r="P12" s="48">
        <f>LOOKUP(2,1/('Feat-Func-Development'!$AF$4:$EU$4&amp;'Feat-Func-Development'!$AF$5:$EU$5='aggregated FIP Data Prog6'!$A12&amp;'aggregated FIP Data Prog6'!$N$1),'Feat-Func-Development'!$AF$91:$EU$91)</f>
        <v>0</v>
      </c>
      <c r="Q12" s="48">
        <f>LOOKUP(2,1/('Feat-Func-Development'!$AF$4:$EU$4&amp;'Feat-Func-Development'!$AF$5:$EU$5='aggregated FIP Data Prog6'!$A12&amp;'aggregated FIP Data Prog6'!$N$1),'Feat-Func-Development'!$AF$92:$EU$92)</f>
        <v>0</v>
      </c>
      <c r="R12" s="48">
        <f>LOOKUP(2,1/('Feat-Func-Development'!$AF$4:$EU$4&amp;'Feat-Func-Development'!$AF$5:$EU$5='aggregated FIP Data Prog6'!$A12&amp;'aggregated FIP Data Prog6'!$N$1),'Feat-Func-Development'!$AF$93:$EU$93)</f>
        <v>5</v>
      </c>
      <c r="S12" s="48">
        <f>LOOKUP(2,1/('Feat-Func-Development'!$AF$4:$EU$4&amp;'Feat-Func-Development'!$AF$5:$EU$5='aggregated FIP Data Prog6'!$A12&amp;'aggregated FIP Data Prog6'!$N$1),'Feat-Func-Development'!$AF$94:$EU$94)</f>
        <v>0</v>
      </c>
      <c r="T12" s="48">
        <f>LOOKUP(2,1/('Feat-Func-Development'!$AF$4:$EU$4&amp;'Feat-Func-Development'!$AF$5:$EU$5='aggregated FIP Data Prog6'!$A12&amp;'aggregated FIP Data Prog6'!$N$1),'Feat-Func-Development'!$AF$95:$EU$95)</f>
        <v>0</v>
      </c>
      <c r="U12" s="48">
        <f>LOOKUP(2,1/('Feat-Func-Development'!$AF$4:$EU$4&amp;'Feat-Func-Development'!$AF$5:$EU$5='aggregated FIP Data Prog6'!$A12&amp;'aggregated FIP Data Prog6'!$N$1),'Feat-Func-Development'!$AF$96:$EU$96)</f>
        <v>0</v>
      </c>
      <c r="V12" s="29">
        <f>LOOKUP(2,1/('Feat-Func-Development'!$AF$4:$EU$4&amp;'Feat-Func-Development'!$AF$5:$EU$5='aggregated FIP Data Prog6'!$A12&amp;'aggregated FIP Data Prog6'!$V$1),'Feat-Func-Development'!$AF$89:$EU$89)</f>
        <v>0</v>
      </c>
      <c r="W12" s="29">
        <f>LOOKUP(2,1/('Feat-Func-Development'!$AF$4:$EU$4&amp;'Feat-Func-Development'!$AF$5:$EU$5='aggregated FIP Data Prog6'!$A12&amp;'aggregated FIP Data Prog6'!$V$1),'Feat-Func-Development'!$AF$90:$EU$90)</f>
        <v>0</v>
      </c>
      <c r="X12" s="29">
        <f>LOOKUP(2,1/('Feat-Func-Development'!$AF$4:$EU$4&amp;'Feat-Func-Development'!$AF$5:$EU$5='aggregated FIP Data Prog6'!$A12&amp;'aggregated FIP Data Prog6'!$V$1),'Feat-Func-Development'!$AF$91:$EU$91)</f>
        <v>1</v>
      </c>
      <c r="Y12" s="29">
        <f>LOOKUP(2,1/('Feat-Func-Development'!$AF$4:$EU$4&amp;'Feat-Func-Development'!$AF$5:$EU$5='aggregated FIP Data Prog6'!$A12&amp;'aggregated FIP Data Prog6'!$V$1),'Feat-Func-Development'!$AF$92:$EU$92)</f>
        <v>4</v>
      </c>
      <c r="Z12" s="29">
        <f>LOOKUP(2,1/('Feat-Func-Development'!$AF$4:$EU$4&amp;'Feat-Func-Development'!$AF$5:$EU$5='aggregated FIP Data Prog6'!$A12&amp;'aggregated FIP Data Prog6'!$V$1),'Feat-Func-Development'!$AF$93:$EU$93)</f>
        <v>0</v>
      </c>
      <c r="AA12" s="29">
        <f>LOOKUP(2,1/('Feat-Func-Development'!$AF$4:$EU$4&amp;'Feat-Func-Development'!$AF$5:$EU$5='aggregated FIP Data Prog6'!$A12&amp;'aggregated FIP Data Prog6'!$V$1),'Feat-Func-Development'!$AF$94:$EU$94)</f>
        <v>0</v>
      </c>
      <c r="AB12" s="29">
        <f>LOOKUP(2,1/('Feat-Func-Development'!$AF$4:$EU$4&amp;'Feat-Func-Development'!$AF$5:$EU$5='aggregated FIP Data Prog6'!$A12&amp;'aggregated FIP Data Prog6'!$V$1),'Feat-Func-Development'!$AF$95:$EU$95)</f>
        <v>0</v>
      </c>
      <c r="AC12" s="29">
        <f>LOOKUP(2,1/('Feat-Func-Development'!$AF$4:$EU$4&amp;'Feat-Func-Development'!$AF$5:$EU$5='aggregated FIP Data Prog6'!$A12&amp;'aggregated FIP Data Prog6'!$V$1),'Feat-Func-Development'!$AF$96:$EU$96)</f>
        <v>0</v>
      </c>
    </row>
    <row r="13" spans="1:29">
      <c r="A13" s="43">
        <f t="shared" si="9"/>
        <v>274</v>
      </c>
      <c r="B13" s="44">
        <f>IF(C13="","",HLOOKUP(C13,'Configuration | Scaling'!$E$13:$Y$23,8,FALSE))</f>
        <v>245</v>
      </c>
      <c r="C13" s="29" t="str">
        <f>IF(COUNTIF(C$4:C12,LOOKUP(A13,'Configuration | Scaling'!$E$20:$Y$20,_GPDS__List))=0,LOOKUP(A13,'Configuration | Scaling'!$E$20:$Y$20,_GPDS__List),"")</f>
        <v>M-1</v>
      </c>
      <c r="D13" s="29"/>
      <c r="E13" s="45">
        <f t="shared" si="0"/>
        <v>244</v>
      </c>
      <c r="F13" s="49">
        <f t="shared" si="1"/>
        <v>0.4</v>
      </c>
      <c r="G13" s="49">
        <f t="shared" si="2"/>
        <v>0</v>
      </c>
      <c r="H13" s="49">
        <f t="shared" si="3"/>
        <v>1</v>
      </c>
      <c r="I13" s="49">
        <f t="shared" si="4"/>
        <v>1</v>
      </c>
      <c r="J13" s="49">
        <f t="shared" si="5"/>
        <v>1</v>
      </c>
      <c r="K13" s="49">
        <f t="shared" si="6"/>
        <v>0</v>
      </c>
      <c r="L13" s="49">
        <f t="shared" si="7"/>
        <v>0</v>
      </c>
      <c r="M13" s="50">
        <f t="shared" si="8"/>
        <v>0</v>
      </c>
      <c r="N13" s="48">
        <f>LOOKUP(2,1/('Feat-Func-Development'!$AF$4:$EU$4&amp;'Feat-Func-Development'!$AF$5:$EU$5='aggregated FIP Data Prog6'!$A13&amp;'aggregated FIP Data Prog6'!$N$1),'Feat-Func-Development'!$AF$89:$EU$89)</f>
        <v>0</v>
      </c>
      <c r="O13" s="48">
        <f>LOOKUP(2,1/('Feat-Func-Development'!$AF$4:$EU$4&amp;'Feat-Func-Development'!$AF$5:$EU$5='aggregated FIP Data Prog6'!$A13&amp;'aggregated FIP Data Prog6'!$N$1),'Feat-Func-Development'!$AF$90:$EU$90)</f>
        <v>0</v>
      </c>
      <c r="P13" s="48">
        <f>LOOKUP(2,1/('Feat-Func-Development'!$AF$4:$EU$4&amp;'Feat-Func-Development'!$AF$5:$EU$5='aggregated FIP Data Prog6'!$A13&amp;'aggregated FIP Data Prog6'!$N$1),'Feat-Func-Development'!$AF$91:$EU$91)</f>
        <v>0</v>
      </c>
      <c r="Q13" s="48">
        <f>LOOKUP(2,1/('Feat-Func-Development'!$AF$4:$EU$4&amp;'Feat-Func-Development'!$AF$5:$EU$5='aggregated FIP Data Prog6'!$A13&amp;'aggregated FIP Data Prog6'!$N$1),'Feat-Func-Development'!$AF$92:$EU$92)</f>
        <v>0</v>
      </c>
      <c r="R13" s="48">
        <f>LOOKUP(2,1/('Feat-Func-Development'!$AF$4:$EU$4&amp;'Feat-Func-Development'!$AF$5:$EU$5='aggregated FIP Data Prog6'!$A13&amp;'aggregated FIP Data Prog6'!$N$1),'Feat-Func-Development'!$AF$93:$EU$93)</f>
        <v>3</v>
      </c>
      <c r="S13" s="48">
        <f>LOOKUP(2,1/('Feat-Func-Development'!$AF$4:$EU$4&amp;'Feat-Func-Development'!$AF$5:$EU$5='aggregated FIP Data Prog6'!$A13&amp;'aggregated FIP Data Prog6'!$N$1),'Feat-Func-Development'!$AF$94:$EU$94)</f>
        <v>2</v>
      </c>
      <c r="T13" s="48">
        <f>LOOKUP(2,1/('Feat-Func-Development'!$AF$4:$EU$4&amp;'Feat-Func-Development'!$AF$5:$EU$5='aggregated FIP Data Prog6'!$A13&amp;'aggregated FIP Data Prog6'!$N$1),'Feat-Func-Development'!$AF$95:$EU$95)</f>
        <v>0</v>
      </c>
      <c r="U13" s="48">
        <f>LOOKUP(2,1/('Feat-Func-Development'!$AF$4:$EU$4&amp;'Feat-Func-Development'!$AF$5:$EU$5='aggregated FIP Data Prog6'!$A13&amp;'aggregated FIP Data Prog6'!$N$1),'Feat-Func-Development'!$AF$96:$EU$96)</f>
        <v>0</v>
      </c>
      <c r="V13" s="29">
        <f>LOOKUP(2,1/('Feat-Func-Development'!$AF$4:$EU$4&amp;'Feat-Func-Development'!$AF$5:$EU$5='aggregated FIP Data Prog6'!$A13&amp;'aggregated FIP Data Prog6'!$V$1),'Feat-Func-Development'!$AF$89:$EU$89)</f>
        <v>0</v>
      </c>
      <c r="W13" s="29">
        <f>LOOKUP(2,1/('Feat-Func-Development'!$AF$4:$EU$4&amp;'Feat-Func-Development'!$AF$5:$EU$5='aggregated FIP Data Prog6'!$A13&amp;'aggregated FIP Data Prog6'!$V$1),'Feat-Func-Development'!$AF$90:$EU$90)</f>
        <v>0</v>
      </c>
      <c r="X13" s="29">
        <f>LOOKUP(2,1/('Feat-Func-Development'!$AF$4:$EU$4&amp;'Feat-Func-Development'!$AF$5:$EU$5='aggregated FIP Data Prog6'!$A13&amp;'aggregated FIP Data Prog6'!$V$1),'Feat-Func-Development'!$AF$91:$EU$91)</f>
        <v>1</v>
      </c>
      <c r="Y13" s="29">
        <f>LOOKUP(2,1/('Feat-Func-Development'!$AF$4:$EU$4&amp;'Feat-Func-Development'!$AF$5:$EU$5='aggregated FIP Data Prog6'!$A13&amp;'aggregated FIP Data Prog6'!$V$1),'Feat-Func-Development'!$AF$92:$EU$92)</f>
        <v>4</v>
      </c>
      <c r="Z13" s="29">
        <f>LOOKUP(2,1/('Feat-Func-Development'!$AF$4:$EU$4&amp;'Feat-Func-Development'!$AF$5:$EU$5='aggregated FIP Data Prog6'!$A13&amp;'aggregated FIP Data Prog6'!$V$1),'Feat-Func-Development'!$AF$93:$EU$93)</f>
        <v>0</v>
      </c>
      <c r="AA13" s="29">
        <f>LOOKUP(2,1/('Feat-Func-Development'!$AF$4:$EU$4&amp;'Feat-Func-Development'!$AF$5:$EU$5='aggregated FIP Data Prog6'!$A13&amp;'aggregated FIP Data Prog6'!$V$1),'Feat-Func-Development'!$AF$94:$EU$94)</f>
        <v>0</v>
      </c>
      <c r="AB13" s="29">
        <f>LOOKUP(2,1/('Feat-Func-Development'!$AF$4:$EU$4&amp;'Feat-Func-Development'!$AF$5:$EU$5='aggregated FIP Data Prog6'!$A13&amp;'aggregated FIP Data Prog6'!$V$1),'Feat-Func-Development'!$AF$95:$EU$95)</f>
        <v>0</v>
      </c>
      <c r="AC13" s="29">
        <f>LOOKUP(2,1/('Feat-Func-Development'!$AF$4:$EU$4&amp;'Feat-Func-Development'!$AF$5:$EU$5='aggregated FIP Data Prog6'!$A13&amp;'aggregated FIP Data Prog6'!$V$1),'Feat-Func-Development'!$AF$96:$EU$96)</f>
        <v>0</v>
      </c>
    </row>
    <row r="14" spans="1:29">
      <c r="A14" s="43">
        <f t="shared" si="9"/>
        <v>305</v>
      </c>
      <c r="B14" s="44">
        <f>IF(C14="","",HLOOKUP(C14,'Configuration | Scaling'!$E$13:$Y$23,8,FALSE))</f>
        <v>275</v>
      </c>
      <c r="C14" s="29" t="str">
        <f>IF(COUNTIF(C$4:C13,LOOKUP(A14,'Configuration | Scaling'!$E$20:$Y$20,_GPDS__List))=0,LOOKUP(A14,'Configuration | Scaling'!$E$20:$Y$20,_GPDS__List),"")</f>
        <v>M-1 DC</v>
      </c>
      <c r="D14" s="29"/>
      <c r="E14" s="45">
        <f t="shared" si="0"/>
        <v>274</v>
      </c>
      <c r="F14" s="49">
        <f t="shared" si="1"/>
        <v>0.4</v>
      </c>
      <c r="G14" s="49">
        <f t="shared" si="2"/>
        <v>0</v>
      </c>
      <c r="H14" s="49">
        <f t="shared" si="3"/>
        <v>1</v>
      </c>
      <c r="I14" s="49">
        <f t="shared" si="4"/>
        <v>1</v>
      </c>
      <c r="J14" s="49">
        <f t="shared" si="5"/>
        <v>1</v>
      </c>
      <c r="K14" s="49">
        <f t="shared" si="6"/>
        <v>0</v>
      </c>
      <c r="L14" s="49">
        <f t="shared" si="7"/>
        <v>0</v>
      </c>
      <c r="M14" s="50">
        <f t="shared" si="8"/>
        <v>0</v>
      </c>
      <c r="N14" s="48">
        <f>LOOKUP(2,1/('Feat-Func-Development'!$AF$4:$EU$4&amp;'Feat-Func-Development'!$AF$5:$EU$5='aggregated FIP Data Prog6'!$A14&amp;'aggregated FIP Data Prog6'!$N$1),'Feat-Func-Development'!$AF$89:$EU$89)</f>
        <v>0</v>
      </c>
      <c r="O14" s="48">
        <f>LOOKUP(2,1/('Feat-Func-Development'!$AF$4:$EU$4&amp;'Feat-Func-Development'!$AF$5:$EU$5='aggregated FIP Data Prog6'!$A14&amp;'aggregated FIP Data Prog6'!$N$1),'Feat-Func-Development'!$AF$90:$EU$90)</f>
        <v>0</v>
      </c>
      <c r="P14" s="48">
        <f>LOOKUP(2,1/('Feat-Func-Development'!$AF$4:$EU$4&amp;'Feat-Func-Development'!$AF$5:$EU$5='aggregated FIP Data Prog6'!$A14&amp;'aggregated FIP Data Prog6'!$N$1),'Feat-Func-Development'!$AF$91:$EU$91)</f>
        <v>0</v>
      </c>
      <c r="Q14" s="48">
        <f>LOOKUP(2,1/('Feat-Func-Development'!$AF$4:$EU$4&amp;'Feat-Func-Development'!$AF$5:$EU$5='aggregated FIP Data Prog6'!$A14&amp;'aggregated FIP Data Prog6'!$N$1),'Feat-Func-Development'!$AF$92:$EU$92)</f>
        <v>0</v>
      </c>
      <c r="R14" s="48">
        <f>LOOKUP(2,1/('Feat-Func-Development'!$AF$4:$EU$4&amp;'Feat-Func-Development'!$AF$5:$EU$5='aggregated FIP Data Prog6'!$A14&amp;'aggregated FIP Data Prog6'!$N$1),'Feat-Func-Development'!$AF$93:$EU$93)</f>
        <v>3</v>
      </c>
      <c r="S14" s="48">
        <f>LOOKUP(2,1/('Feat-Func-Development'!$AF$4:$EU$4&amp;'Feat-Func-Development'!$AF$5:$EU$5='aggregated FIP Data Prog6'!$A14&amp;'aggregated FIP Data Prog6'!$N$1),'Feat-Func-Development'!$AF$94:$EU$94)</f>
        <v>2</v>
      </c>
      <c r="T14" s="48">
        <f>LOOKUP(2,1/('Feat-Func-Development'!$AF$4:$EU$4&amp;'Feat-Func-Development'!$AF$5:$EU$5='aggregated FIP Data Prog6'!$A14&amp;'aggregated FIP Data Prog6'!$N$1),'Feat-Func-Development'!$AF$95:$EU$95)</f>
        <v>0</v>
      </c>
      <c r="U14" s="48">
        <f>LOOKUP(2,1/('Feat-Func-Development'!$AF$4:$EU$4&amp;'Feat-Func-Development'!$AF$5:$EU$5='aggregated FIP Data Prog6'!$A14&amp;'aggregated FIP Data Prog6'!$N$1),'Feat-Func-Development'!$AF$96:$EU$96)</f>
        <v>0</v>
      </c>
      <c r="V14" s="29">
        <f>LOOKUP(2,1/('Feat-Func-Development'!$AF$4:$EU$4&amp;'Feat-Func-Development'!$AF$5:$EU$5='aggregated FIP Data Prog6'!$A14&amp;'aggregated FIP Data Prog6'!$V$1),'Feat-Func-Development'!$AF$89:$EU$89)</f>
        <v>0</v>
      </c>
      <c r="W14" s="29">
        <f>LOOKUP(2,1/('Feat-Func-Development'!$AF$4:$EU$4&amp;'Feat-Func-Development'!$AF$5:$EU$5='aggregated FIP Data Prog6'!$A14&amp;'aggregated FIP Data Prog6'!$V$1),'Feat-Func-Development'!$AF$90:$EU$90)</f>
        <v>0</v>
      </c>
      <c r="X14" s="29">
        <f>LOOKUP(2,1/('Feat-Func-Development'!$AF$4:$EU$4&amp;'Feat-Func-Development'!$AF$5:$EU$5='aggregated FIP Data Prog6'!$A14&amp;'aggregated FIP Data Prog6'!$V$1),'Feat-Func-Development'!$AF$91:$EU$91)</f>
        <v>1</v>
      </c>
      <c r="Y14" s="29">
        <f>LOOKUP(2,1/('Feat-Func-Development'!$AF$4:$EU$4&amp;'Feat-Func-Development'!$AF$5:$EU$5='aggregated FIP Data Prog6'!$A14&amp;'aggregated FIP Data Prog6'!$V$1),'Feat-Func-Development'!$AF$92:$EU$92)</f>
        <v>4</v>
      </c>
      <c r="Z14" s="29">
        <f>LOOKUP(2,1/('Feat-Func-Development'!$AF$4:$EU$4&amp;'Feat-Func-Development'!$AF$5:$EU$5='aggregated FIP Data Prog6'!$A14&amp;'aggregated FIP Data Prog6'!$V$1),'Feat-Func-Development'!$AF$93:$EU$93)</f>
        <v>0</v>
      </c>
      <c r="AA14" s="29">
        <f>LOOKUP(2,1/('Feat-Func-Development'!$AF$4:$EU$4&amp;'Feat-Func-Development'!$AF$5:$EU$5='aggregated FIP Data Prog6'!$A14&amp;'aggregated FIP Data Prog6'!$V$1),'Feat-Func-Development'!$AF$94:$EU$94)</f>
        <v>0</v>
      </c>
      <c r="AB14" s="29">
        <f>LOOKUP(2,1/('Feat-Func-Development'!$AF$4:$EU$4&amp;'Feat-Func-Development'!$AF$5:$EU$5='aggregated FIP Data Prog6'!$A14&amp;'aggregated FIP Data Prog6'!$V$1),'Feat-Func-Development'!$AF$95:$EU$95)</f>
        <v>0</v>
      </c>
      <c r="AC14" s="29">
        <f>LOOKUP(2,1/('Feat-Func-Development'!$AF$4:$EU$4&amp;'Feat-Func-Development'!$AF$5:$EU$5='aggregated FIP Data Prog6'!$A14&amp;'aggregated FIP Data Prog6'!$V$1),'Feat-Func-Development'!$AF$96:$EU$96)</f>
        <v>0</v>
      </c>
    </row>
    <row r="15" spans="1:29">
      <c r="A15" s="43">
        <f t="shared" si="9"/>
        <v>335</v>
      </c>
      <c r="B15" s="44">
        <f>IF(C15="","",HLOOKUP(C15,'Configuration | Scaling'!$E$13:$Y$23,8,FALSE))</f>
        <v>306</v>
      </c>
      <c r="C15" s="29" t="str">
        <f>IF(COUNTIF(C$4:C14,LOOKUP(A15,'Configuration | Scaling'!$E$20:$Y$20,_GPDS__List))=0,LOOKUP(A15,'Configuration | Scaling'!$E$20:$Y$20,_GPDS__List),"")</f>
        <v>FDJ</v>
      </c>
      <c r="D15" s="29"/>
      <c r="E15" s="45">
        <f t="shared" si="0"/>
        <v>305</v>
      </c>
      <c r="F15" s="49">
        <f t="shared" si="1"/>
        <v>0.4</v>
      </c>
      <c r="G15" s="49">
        <f t="shared" si="2"/>
        <v>0</v>
      </c>
      <c r="H15" s="49">
        <f t="shared" si="3"/>
        <v>1</v>
      </c>
      <c r="I15" s="49">
        <f t="shared" si="4"/>
        <v>1</v>
      </c>
      <c r="J15" s="49">
        <f t="shared" si="5"/>
        <v>1</v>
      </c>
      <c r="K15" s="49">
        <f t="shared" si="6"/>
        <v>0</v>
      </c>
      <c r="L15" s="49">
        <f t="shared" si="7"/>
        <v>0</v>
      </c>
      <c r="M15" s="50">
        <f t="shared" si="8"/>
        <v>0</v>
      </c>
      <c r="N15" s="48">
        <f>LOOKUP(2,1/('Feat-Func-Development'!$AF$4:$EU$4&amp;'Feat-Func-Development'!$AF$5:$EU$5='aggregated FIP Data Prog6'!$A15&amp;'aggregated FIP Data Prog6'!$N$1),'Feat-Func-Development'!$AF$89:$EU$89)</f>
        <v>0</v>
      </c>
      <c r="O15" s="48">
        <f>LOOKUP(2,1/('Feat-Func-Development'!$AF$4:$EU$4&amp;'Feat-Func-Development'!$AF$5:$EU$5='aggregated FIP Data Prog6'!$A15&amp;'aggregated FIP Data Prog6'!$N$1),'Feat-Func-Development'!$AF$90:$EU$90)</f>
        <v>0</v>
      </c>
      <c r="P15" s="48">
        <f>LOOKUP(2,1/('Feat-Func-Development'!$AF$4:$EU$4&amp;'Feat-Func-Development'!$AF$5:$EU$5='aggregated FIP Data Prog6'!$A15&amp;'aggregated FIP Data Prog6'!$N$1),'Feat-Func-Development'!$AF$91:$EU$91)</f>
        <v>0</v>
      </c>
      <c r="Q15" s="48">
        <f>LOOKUP(2,1/('Feat-Func-Development'!$AF$4:$EU$4&amp;'Feat-Func-Development'!$AF$5:$EU$5='aggregated FIP Data Prog6'!$A15&amp;'aggregated FIP Data Prog6'!$N$1),'Feat-Func-Development'!$AF$92:$EU$92)</f>
        <v>0</v>
      </c>
      <c r="R15" s="48">
        <f>LOOKUP(2,1/('Feat-Func-Development'!$AF$4:$EU$4&amp;'Feat-Func-Development'!$AF$5:$EU$5='aggregated FIP Data Prog6'!$A15&amp;'aggregated FIP Data Prog6'!$N$1),'Feat-Func-Development'!$AF$93:$EU$93)</f>
        <v>3</v>
      </c>
      <c r="S15" s="48">
        <f>LOOKUP(2,1/('Feat-Func-Development'!$AF$4:$EU$4&amp;'Feat-Func-Development'!$AF$5:$EU$5='aggregated FIP Data Prog6'!$A15&amp;'aggregated FIP Data Prog6'!$N$1),'Feat-Func-Development'!$AF$94:$EU$94)</f>
        <v>2</v>
      </c>
      <c r="T15" s="48">
        <f>LOOKUP(2,1/('Feat-Func-Development'!$AF$4:$EU$4&amp;'Feat-Func-Development'!$AF$5:$EU$5='aggregated FIP Data Prog6'!$A15&amp;'aggregated FIP Data Prog6'!$N$1),'Feat-Func-Development'!$AF$95:$EU$95)</f>
        <v>0</v>
      </c>
      <c r="U15" s="48">
        <f>LOOKUP(2,1/('Feat-Func-Development'!$AF$4:$EU$4&amp;'Feat-Func-Development'!$AF$5:$EU$5='aggregated FIP Data Prog6'!$A15&amp;'aggregated FIP Data Prog6'!$N$1),'Feat-Func-Development'!$AF$96:$EU$96)</f>
        <v>0</v>
      </c>
      <c r="V15" s="29">
        <f>LOOKUP(2,1/('Feat-Func-Development'!$AF$4:$EU$4&amp;'Feat-Func-Development'!$AF$5:$EU$5='aggregated FIP Data Prog6'!$A15&amp;'aggregated FIP Data Prog6'!$V$1),'Feat-Func-Development'!$AF$89:$EU$89)</f>
        <v>0</v>
      </c>
      <c r="W15" s="29">
        <f>LOOKUP(2,1/('Feat-Func-Development'!$AF$4:$EU$4&amp;'Feat-Func-Development'!$AF$5:$EU$5='aggregated FIP Data Prog6'!$A15&amp;'aggregated FIP Data Prog6'!$V$1),'Feat-Func-Development'!$AF$90:$EU$90)</f>
        <v>0</v>
      </c>
      <c r="X15" s="29">
        <f>LOOKUP(2,1/('Feat-Func-Development'!$AF$4:$EU$4&amp;'Feat-Func-Development'!$AF$5:$EU$5='aggregated FIP Data Prog6'!$A15&amp;'aggregated FIP Data Prog6'!$V$1),'Feat-Func-Development'!$AF$91:$EU$91)</f>
        <v>1</v>
      </c>
      <c r="Y15" s="29">
        <f>LOOKUP(2,1/('Feat-Func-Development'!$AF$4:$EU$4&amp;'Feat-Func-Development'!$AF$5:$EU$5='aggregated FIP Data Prog6'!$A15&amp;'aggregated FIP Data Prog6'!$V$1),'Feat-Func-Development'!$AF$92:$EU$92)</f>
        <v>4</v>
      </c>
      <c r="Z15" s="29">
        <f>LOOKUP(2,1/('Feat-Func-Development'!$AF$4:$EU$4&amp;'Feat-Func-Development'!$AF$5:$EU$5='aggregated FIP Data Prog6'!$A15&amp;'aggregated FIP Data Prog6'!$V$1),'Feat-Func-Development'!$AF$93:$EU$93)</f>
        <v>0</v>
      </c>
      <c r="AA15" s="29">
        <f>LOOKUP(2,1/('Feat-Func-Development'!$AF$4:$EU$4&amp;'Feat-Func-Development'!$AF$5:$EU$5='aggregated FIP Data Prog6'!$A15&amp;'aggregated FIP Data Prog6'!$V$1),'Feat-Func-Development'!$AF$94:$EU$94)</f>
        <v>0</v>
      </c>
      <c r="AB15" s="29">
        <f>LOOKUP(2,1/('Feat-Func-Development'!$AF$4:$EU$4&amp;'Feat-Func-Development'!$AF$5:$EU$5='aggregated FIP Data Prog6'!$A15&amp;'aggregated FIP Data Prog6'!$V$1),'Feat-Func-Development'!$AF$95:$EU$95)</f>
        <v>0</v>
      </c>
      <c r="AC15" s="29">
        <f>LOOKUP(2,1/('Feat-Func-Development'!$AF$4:$EU$4&amp;'Feat-Func-Development'!$AF$5:$EU$5='aggregated FIP Data Prog6'!$A15&amp;'aggregated FIP Data Prog6'!$V$1),'Feat-Func-Development'!$AF$96:$EU$96)</f>
        <v>0</v>
      </c>
    </row>
    <row r="16" spans="1:29">
      <c r="A16" s="43">
        <f t="shared" si="9"/>
        <v>366</v>
      </c>
      <c r="B16" s="44">
        <f>IF(C16="","",HLOOKUP(C16,'Configuration | Scaling'!$E$13:$Y$23,8,FALSE))</f>
        <v>336</v>
      </c>
      <c r="C16" s="29" t="str">
        <f>IF(COUNTIF(C$4:C15,LOOKUP(A16,'Configuration | Scaling'!$E$20:$Y$20,_GPDS__List))=0,LOOKUP(A16,'Configuration | Scaling'!$E$20:$Y$20,_GPDS__List),"")</f>
        <v>VP BB</v>
      </c>
      <c r="D16" s="29"/>
      <c r="E16" s="45">
        <f t="shared" si="0"/>
        <v>335</v>
      </c>
      <c r="F16" s="49">
        <f t="shared" si="1"/>
        <v>1</v>
      </c>
      <c r="G16" s="49">
        <f t="shared" si="2"/>
        <v>0</v>
      </c>
      <c r="H16" s="49">
        <f t="shared" si="3"/>
        <v>1</v>
      </c>
      <c r="I16" s="49">
        <f t="shared" si="4"/>
        <v>1</v>
      </c>
      <c r="J16" s="49">
        <f t="shared" si="5"/>
        <v>1</v>
      </c>
      <c r="K16" s="49">
        <f t="shared" si="6"/>
        <v>0</v>
      </c>
      <c r="L16" s="49">
        <f t="shared" si="7"/>
        <v>0</v>
      </c>
      <c r="M16" s="50">
        <f t="shared" si="8"/>
        <v>0</v>
      </c>
      <c r="N16" s="48">
        <f>LOOKUP(2,1/('Feat-Func-Development'!$AF$4:$EU$4&amp;'Feat-Func-Development'!$AF$5:$EU$5='aggregated FIP Data Prog6'!$A16&amp;'aggregated FIP Data Prog6'!$N$1),'Feat-Func-Development'!$AF$89:$EU$89)</f>
        <v>0</v>
      </c>
      <c r="O16" s="48">
        <f>LOOKUP(2,1/('Feat-Func-Development'!$AF$4:$EU$4&amp;'Feat-Func-Development'!$AF$5:$EU$5='aggregated FIP Data Prog6'!$A16&amp;'aggregated FIP Data Prog6'!$N$1),'Feat-Func-Development'!$AF$90:$EU$90)</f>
        <v>0</v>
      </c>
      <c r="P16" s="48">
        <f>LOOKUP(2,1/('Feat-Func-Development'!$AF$4:$EU$4&amp;'Feat-Func-Development'!$AF$5:$EU$5='aggregated FIP Data Prog6'!$A16&amp;'aggregated FIP Data Prog6'!$N$1),'Feat-Func-Development'!$AF$91:$EU$91)</f>
        <v>0</v>
      </c>
      <c r="Q16" s="48">
        <f>LOOKUP(2,1/('Feat-Func-Development'!$AF$4:$EU$4&amp;'Feat-Func-Development'!$AF$5:$EU$5='aggregated FIP Data Prog6'!$A16&amp;'aggregated FIP Data Prog6'!$N$1),'Feat-Func-Development'!$AF$92:$EU$92)</f>
        <v>0</v>
      </c>
      <c r="R16" s="48">
        <f>LOOKUP(2,1/('Feat-Func-Development'!$AF$4:$EU$4&amp;'Feat-Func-Development'!$AF$5:$EU$5='aggregated FIP Data Prog6'!$A16&amp;'aggregated FIP Data Prog6'!$N$1),'Feat-Func-Development'!$AF$93:$EU$93)</f>
        <v>0</v>
      </c>
      <c r="S16" s="48">
        <f>LOOKUP(2,1/('Feat-Func-Development'!$AF$4:$EU$4&amp;'Feat-Func-Development'!$AF$5:$EU$5='aggregated FIP Data Prog6'!$A16&amp;'aggregated FIP Data Prog6'!$N$1),'Feat-Func-Development'!$AF$94:$EU$94)</f>
        <v>5</v>
      </c>
      <c r="T16" s="48">
        <f>LOOKUP(2,1/('Feat-Func-Development'!$AF$4:$EU$4&amp;'Feat-Func-Development'!$AF$5:$EU$5='aggregated FIP Data Prog6'!$A16&amp;'aggregated FIP Data Prog6'!$N$1),'Feat-Func-Development'!$AF$95:$EU$95)</f>
        <v>0</v>
      </c>
      <c r="U16" s="48">
        <f>LOOKUP(2,1/('Feat-Func-Development'!$AF$4:$EU$4&amp;'Feat-Func-Development'!$AF$5:$EU$5='aggregated FIP Data Prog6'!$A16&amp;'aggregated FIP Data Prog6'!$N$1),'Feat-Func-Development'!$AF$96:$EU$96)</f>
        <v>0</v>
      </c>
      <c r="V16" s="29">
        <f>LOOKUP(2,1/('Feat-Func-Development'!$AF$4:$EU$4&amp;'Feat-Func-Development'!$AF$5:$EU$5='aggregated FIP Data Prog6'!$A16&amp;'aggregated FIP Data Prog6'!$V$1),'Feat-Func-Development'!$AF$89:$EU$89)</f>
        <v>0</v>
      </c>
      <c r="W16" s="29">
        <f>LOOKUP(2,1/('Feat-Func-Development'!$AF$4:$EU$4&amp;'Feat-Func-Development'!$AF$5:$EU$5='aggregated FIP Data Prog6'!$A16&amp;'aggregated FIP Data Prog6'!$V$1),'Feat-Func-Development'!$AF$90:$EU$90)</f>
        <v>0</v>
      </c>
      <c r="X16" s="29">
        <f>LOOKUP(2,1/('Feat-Func-Development'!$AF$4:$EU$4&amp;'Feat-Func-Development'!$AF$5:$EU$5='aggregated FIP Data Prog6'!$A16&amp;'aggregated FIP Data Prog6'!$V$1),'Feat-Func-Development'!$AF$91:$EU$91)</f>
        <v>1</v>
      </c>
      <c r="Y16" s="29">
        <f>LOOKUP(2,1/('Feat-Func-Development'!$AF$4:$EU$4&amp;'Feat-Func-Development'!$AF$5:$EU$5='aggregated FIP Data Prog6'!$A16&amp;'aggregated FIP Data Prog6'!$V$1),'Feat-Func-Development'!$AF$92:$EU$92)</f>
        <v>4</v>
      </c>
      <c r="Z16" s="29">
        <f>LOOKUP(2,1/('Feat-Func-Development'!$AF$4:$EU$4&amp;'Feat-Func-Development'!$AF$5:$EU$5='aggregated FIP Data Prog6'!$A16&amp;'aggregated FIP Data Prog6'!$V$1),'Feat-Func-Development'!$AF$93:$EU$93)</f>
        <v>0</v>
      </c>
      <c r="AA16" s="29">
        <f>LOOKUP(2,1/('Feat-Func-Development'!$AF$4:$EU$4&amp;'Feat-Func-Development'!$AF$5:$EU$5='aggregated FIP Data Prog6'!$A16&amp;'aggregated FIP Data Prog6'!$V$1),'Feat-Func-Development'!$AF$94:$EU$94)</f>
        <v>0</v>
      </c>
      <c r="AB16" s="29">
        <f>LOOKUP(2,1/('Feat-Func-Development'!$AF$4:$EU$4&amp;'Feat-Func-Development'!$AF$5:$EU$5='aggregated FIP Data Prog6'!$A16&amp;'aggregated FIP Data Prog6'!$V$1),'Feat-Func-Development'!$AF$95:$EU$95)</f>
        <v>0</v>
      </c>
      <c r="AC16" s="29">
        <f>LOOKUP(2,1/('Feat-Func-Development'!$AF$4:$EU$4&amp;'Feat-Func-Development'!$AF$5:$EU$5='aggregated FIP Data Prog6'!$A16&amp;'aggregated FIP Data Prog6'!$V$1),'Feat-Func-Development'!$AF$96:$EU$96)</f>
        <v>0</v>
      </c>
    </row>
    <row r="17" spans="1:29">
      <c r="A17" s="43">
        <f t="shared" si="9"/>
        <v>397</v>
      </c>
      <c r="B17" s="44">
        <f>IF(C17="","",HLOOKUP(C17,'Configuration | Scaling'!$E$13:$Y$23,8,FALSE))</f>
        <v>367</v>
      </c>
      <c r="C17" s="29" t="str">
        <f>IF(COUNTIF(C$4:C16,LOOKUP(A17,'Configuration | Scaling'!$E$20:$Y$20,_GPDS__List))=0,LOOKUP(A17,'Configuration | Scaling'!$E$20:$Y$20,_GPDS__List),"")</f>
        <v>VP T/C</v>
      </c>
      <c r="D17" s="29"/>
      <c r="E17" s="45">
        <f t="shared" si="0"/>
        <v>366</v>
      </c>
      <c r="F17" s="49">
        <f t="shared" si="1"/>
        <v>1</v>
      </c>
      <c r="G17" s="49">
        <f t="shared" si="2"/>
        <v>0</v>
      </c>
      <c r="H17" s="49">
        <f t="shared" si="3"/>
        <v>1</v>
      </c>
      <c r="I17" s="49">
        <f t="shared" si="4"/>
        <v>1</v>
      </c>
      <c r="J17" s="49">
        <f t="shared" si="5"/>
        <v>1</v>
      </c>
      <c r="K17" s="49">
        <f t="shared" si="6"/>
        <v>0</v>
      </c>
      <c r="L17" s="49">
        <f t="shared" si="7"/>
        <v>0</v>
      </c>
      <c r="M17" s="50">
        <f t="shared" si="8"/>
        <v>0</v>
      </c>
      <c r="N17" s="48">
        <f>LOOKUP(2,1/('Feat-Func-Development'!$AF$4:$EU$4&amp;'Feat-Func-Development'!$AF$5:$EU$5='aggregated FIP Data Prog6'!$A17&amp;'aggregated FIP Data Prog6'!$N$1),'Feat-Func-Development'!$AF$89:$EU$89)</f>
        <v>0</v>
      </c>
      <c r="O17" s="48">
        <f>LOOKUP(2,1/('Feat-Func-Development'!$AF$4:$EU$4&amp;'Feat-Func-Development'!$AF$5:$EU$5='aggregated FIP Data Prog6'!$A17&amp;'aggregated FIP Data Prog6'!$N$1),'Feat-Func-Development'!$AF$90:$EU$90)</f>
        <v>0</v>
      </c>
      <c r="P17" s="48">
        <f>LOOKUP(2,1/('Feat-Func-Development'!$AF$4:$EU$4&amp;'Feat-Func-Development'!$AF$5:$EU$5='aggregated FIP Data Prog6'!$A17&amp;'aggregated FIP Data Prog6'!$N$1),'Feat-Func-Development'!$AF$91:$EU$91)</f>
        <v>0</v>
      </c>
      <c r="Q17" s="48">
        <f>LOOKUP(2,1/('Feat-Func-Development'!$AF$4:$EU$4&amp;'Feat-Func-Development'!$AF$5:$EU$5='aggregated FIP Data Prog6'!$A17&amp;'aggregated FIP Data Prog6'!$N$1),'Feat-Func-Development'!$AF$92:$EU$92)</f>
        <v>0</v>
      </c>
      <c r="R17" s="48">
        <f>LOOKUP(2,1/('Feat-Func-Development'!$AF$4:$EU$4&amp;'Feat-Func-Development'!$AF$5:$EU$5='aggregated FIP Data Prog6'!$A17&amp;'aggregated FIP Data Prog6'!$N$1),'Feat-Func-Development'!$AF$93:$EU$93)</f>
        <v>0</v>
      </c>
      <c r="S17" s="48">
        <f>LOOKUP(2,1/('Feat-Func-Development'!$AF$4:$EU$4&amp;'Feat-Func-Development'!$AF$5:$EU$5='aggregated FIP Data Prog6'!$A17&amp;'aggregated FIP Data Prog6'!$N$1),'Feat-Func-Development'!$AF$94:$EU$94)</f>
        <v>5</v>
      </c>
      <c r="T17" s="48">
        <f>LOOKUP(2,1/('Feat-Func-Development'!$AF$4:$EU$4&amp;'Feat-Func-Development'!$AF$5:$EU$5='aggregated FIP Data Prog6'!$A17&amp;'aggregated FIP Data Prog6'!$N$1),'Feat-Func-Development'!$AF$95:$EU$95)</f>
        <v>0</v>
      </c>
      <c r="U17" s="48">
        <f>LOOKUP(2,1/('Feat-Func-Development'!$AF$4:$EU$4&amp;'Feat-Func-Development'!$AF$5:$EU$5='aggregated FIP Data Prog6'!$A17&amp;'aggregated FIP Data Prog6'!$N$1),'Feat-Func-Development'!$AF$96:$EU$96)</f>
        <v>0</v>
      </c>
      <c r="V17" s="29">
        <f>LOOKUP(2,1/('Feat-Func-Development'!$AF$4:$EU$4&amp;'Feat-Func-Development'!$AF$5:$EU$5='aggregated FIP Data Prog6'!$A17&amp;'aggregated FIP Data Prog6'!$V$1),'Feat-Func-Development'!$AF$89:$EU$89)</f>
        <v>0</v>
      </c>
      <c r="W17" s="29">
        <f>LOOKUP(2,1/('Feat-Func-Development'!$AF$4:$EU$4&amp;'Feat-Func-Development'!$AF$5:$EU$5='aggregated FIP Data Prog6'!$A17&amp;'aggregated FIP Data Prog6'!$V$1),'Feat-Func-Development'!$AF$90:$EU$90)</f>
        <v>0</v>
      </c>
      <c r="X17" s="29">
        <f>LOOKUP(2,1/('Feat-Func-Development'!$AF$4:$EU$4&amp;'Feat-Func-Development'!$AF$5:$EU$5='aggregated FIP Data Prog6'!$A17&amp;'aggregated FIP Data Prog6'!$V$1),'Feat-Func-Development'!$AF$91:$EU$91)</f>
        <v>1</v>
      </c>
      <c r="Y17" s="29">
        <f>LOOKUP(2,1/('Feat-Func-Development'!$AF$4:$EU$4&amp;'Feat-Func-Development'!$AF$5:$EU$5='aggregated FIP Data Prog6'!$A17&amp;'aggregated FIP Data Prog6'!$V$1),'Feat-Func-Development'!$AF$92:$EU$92)</f>
        <v>4</v>
      </c>
      <c r="Z17" s="29">
        <f>LOOKUP(2,1/('Feat-Func-Development'!$AF$4:$EU$4&amp;'Feat-Func-Development'!$AF$5:$EU$5='aggregated FIP Data Prog6'!$A17&amp;'aggregated FIP Data Prog6'!$V$1),'Feat-Func-Development'!$AF$93:$EU$93)</f>
        <v>0</v>
      </c>
      <c r="AA17" s="29">
        <f>LOOKUP(2,1/('Feat-Func-Development'!$AF$4:$EU$4&amp;'Feat-Func-Development'!$AF$5:$EU$5='aggregated FIP Data Prog6'!$A17&amp;'aggregated FIP Data Prog6'!$V$1),'Feat-Func-Development'!$AF$94:$EU$94)</f>
        <v>0</v>
      </c>
      <c r="AB17" s="29">
        <f>LOOKUP(2,1/('Feat-Func-Development'!$AF$4:$EU$4&amp;'Feat-Func-Development'!$AF$5:$EU$5='aggregated FIP Data Prog6'!$A17&amp;'aggregated FIP Data Prog6'!$V$1),'Feat-Func-Development'!$AF$95:$EU$95)</f>
        <v>0</v>
      </c>
      <c r="AC17" s="29">
        <f>LOOKUP(2,1/('Feat-Func-Development'!$AF$4:$EU$4&amp;'Feat-Func-Development'!$AF$5:$EU$5='aggregated FIP Data Prog6'!$A17&amp;'aggregated FIP Data Prog6'!$V$1),'Feat-Func-Development'!$AF$96:$EU$96)</f>
        <v>0</v>
      </c>
    </row>
    <row r="18" spans="1:29" s="51" customFormat="1">
      <c r="A18" s="43">
        <f t="shared" si="9"/>
        <v>425</v>
      </c>
      <c r="B18" s="44" t="str">
        <f>IF(C18="","",HLOOKUP(C18,'Configuration | Scaling'!$E$13:$Y$23,8,FALSE))</f>
        <v/>
      </c>
      <c r="C18" s="29" t="str">
        <f>IF(COUNTIF(C$4:C17,LOOKUP(A18,'Configuration | Scaling'!$E$20:$Y$20,_GPDS__List))=0,LOOKUP(A18,'Configuration | Scaling'!$E$20:$Y$20,_GPDS__List),"")</f>
        <v/>
      </c>
      <c r="D18" s="29"/>
      <c r="E18" s="45">
        <f t="shared" si="0"/>
        <v>424</v>
      </c>
      <c r="F18" s="49">
        <f t="shared" si="1"/>
        <v>1</v>
      </c>
      <c r="G18" s="49">
        <f t="shared" si="2"/>
        <v>0</v>
      </c>
      <c r="H18" s="49">
        <f t="shared" si="3"/>
        <v>1</v>
      </c>
      <c r="I18" s="49">
        <f t="shared" si="4"/>
        <v>1</v>
      </c>
      <c r="J18" s="49">
        <f t="shared" si="5"/>
        <v>1</v>
      </c>
      <c r="K18" s="49">
        <f t="shared" si="6"/>
        <v>0</v>
      </c>
      <c r="L18" s="49">
        <f t="shared" si="7"/>
        <v>0</v>
      </c>
      <c r="M18" s="50">
        <f t="shared" si="8"/>
        <v>0</v>
      </c>
      <c r="N18" s="48">
        <f>LOOKUP(2,1/('Feat-Func-Development'!$AF$4:$EU$4&amp;'Feat-Func-Development'!$AF$5:$EU$5='aggregated FIP Data Prog6'!$A18&amp;'aggregated FIP Data Prog6'!$N$1),'Feat-Func-Development'!$AF$89:$EU$89)</f>
        <v>0</v>
      </c>
      <c r="O18" s="48">
        <f>LOOKUP(2,1/('Feat-Func-Development'!$AF$4:$EU$4&amp;'Feat-Func-Development'!$AF$5:$EU$5='aggregated FIP Data Prog6'!$A18&amp;'aggregated FIP Data Prog6'!$N$1),'Feat-Func-Development'!$AF$90:$EU$90)</f>
        <v>0</v>
      </c>
      <c r="P18" s="48">
        <f>LOOKUP(2,1/('Feat-Func-Development'!$AF$4:$EU$4&amp;'Feat-Func-Development'!$AF$5:$EU$5='aggregated FIP Data Prog6'!$A18&amp;'aggregated FIP Data Prog6'!$N$1),'Feat-Func-Development'!$AF$91:$EU$91)</f>
        <v>0</v>
      </c>
      <c r="Q18" s="48">
        <f>LOOKUP(2,1/('Feat-Func-Development'!$AF$4:$EU$4&amp;'Feat-Func-Development'!$AF$5:$EU$5='aggregated FIP Data Prog6'!$A18&amp;'aggregated FIP Data Prog6'!$N$1),'Feat-Func-Development'!$AF$92:$EU$92)</f>
        <v>0</v>
      </c>
      <c r="R18" s="48">
        <f>LOOKUP(2,1/('Feat-Func-Development'!$AF$4:$EU$4&amp;'Feat-Func-Development'!$AF$5:$EU$5='aggregated FIP Data Prog6'!$A18&amp;'aggregated FIP Data Prog6'!$N$1),'Feat-Func-Development'!$AF$93:$EU$93)</f>
        <v>0</v>
      </c>
      <c r="S18" s="48">
        <f>LOOKUP(2,1/('Feat-Func-Development'!$AF$4:$EU$4&amp;'Feat-Func-Development'!$AF$5:$EU$5='aggregated FIP Data Prog6'!$A18&amp;'aggregated FIP Data Prog6'!$N$1),'Feat-Func-Development'!$AF$94:$EU$94)</f>
        <v>5</v>
      </c>
      <c r="T18" s="48">
        <f>LOOKUP(2,1/('Feat-Func-Development'!$AF$4:$EU$4&amp;'Feat-Func-Development'!$AF$5:$EU$5='aggregated FIP Data Prog6'!$A18&amp;'aggregated FIP Data Prog6'!$N$1),'Feat-Func-Development'!$AF$95:$EU$95)</f>
        <v>0</v>
      </c>
      <c r="U18" s="48">
        <f>LOOKUP(2,1/('Feat-Func-Development'!$AF$4:$EU$4&amp;'Feat-Func-Development'!$AF$5:$EU$5='aggregated FIP Data Prog6'!$A18&amp;'aggregated FIP Data Prog6'!$N$1),'Feat-Func-Development'!$AF$96:$EU$96)</f>
        <v>0</v>
      </c>
      <c r="V18" s="29">
        <f>LOOKUP(2,1/('Feat-Func-Development'!$AF$4:$EU$4&amp;'Feat-Func-Development'!$AF$5:$EU$5='aggregated FIP Data Prog6'!$A18&amp;'aggregated FIP Data Prog6'!$V$1),'Feat-Func-Development'!$AF$89:$EU$89)</f>
        <v>0</v>
      </c>
      <c r="W18" s="29">
        <f>LOOKUP(2,1/('Feat-Func-Development'!$AF$4:$EU$4&amp;'Feat-Func-Development'!$AF$5:$EU$5='aggregated FIP Data Prog6'!$A18&amp;'aggregated FIP Data Prog6'!$V$1),'Feat-Func-Development'!$AF$90:$EU$90)</f>
        <v>0</v>
      </c>
      <c r="X18" s="29">
        <f>LOOKUP(2,1/('Feat-Func-Development'!$AF$4:$EU$4&amp;'Feat-Func-Development'!$AF$5:$EU$5='aggregated FIP Data Prog6'!$A18&amp;'aggregated FIP Data Prog6'!$V$1),'Feat-Func-Development'!$AF$91:$EU$91)</f>
        <v>1</v>
      </c>
      <c r="Y18" s="29">
        <f>LOOKUP(2,1/('Feat-Func-Development'!$AF$4:$EU$4&amp;'Feat-Func-Development'!$AF$5:$EU$5='aggregated FIP Data Prog6'!$A18&amp;'aggregated FIP Data Prog6'!$V$1),'Feat-Func-Development'!$AF$92:$EU$92)</f>
        <v>4</v>
      </c>
      <c r="Z18" s="29">
        <f>LOOKUP(2,1/('Feat-Func-Development'!$AF$4:$EU$4&amp;'Feat-Func-Development'!$AF$5:$EU$5='aggregated FIP Data Prog6'!$A18&amp;'aggregated FIP Data Prog6'!$V$1),'Feat-Func-Development'!$AF$93:$EU$93)</f>
        <v>0</v>
      </c>
      <c r="AA18" s="29">
        <f>LOOKUP(2,1/('Feat-Func-Development'!$AF$4:$EU$4&amp;'Feat-Func-Development'!$AF$5:$EU$5='aggregated FIP Data Prog6'!$A18&amp;'aggregated FIP Data Prog6'!$V$1),'Feat-Func-Development'!$AF$94:$EU$94)</f>
        <v>0</v>
      </c>
      <c r="AB18" s="29">
        <f>LOOKUP(2,1/('Feat-Func-Development'!$AF$4:$EU$4&amp;'Feat-Func-Development'!$AF$5:$EU$5='aggregated FIP Data Prog6'!$A18&amp;'aggregated FIP Data Prog6'!$V$1),'Feat-Func-Development'!$AF$95:$EU$95)</f>
        <v>0</v>
      </c>
      <c r="AC18" s="29">
        <f>LOOKUP(2,1/('Feat-Func-Development'!$AF$4:$EU$4&amp;'Feat-Func-Development'!$AF$5:$EU$5='aggregated FIP Data Prog6'!$A18&amp;'aggregated FIP Data Prog6'!$V$1),'Feat-Func-Development'!$AF$96:$EU$96)</f>
        <v>0</v>
      </c>
    </row>
    <row r="19" spans="1:29" s="51" customFormat="1">
      <c r="A19" s="43">
        <f t="shared" si="9"/>
        <v>456</v>
      </c>
      <c r="B19" s="44">
        <f>IF(C19="","",HLOOKUP(C19,'Configuration | Scaling'!$E$13:$Y$23,8,FALSE))</f>
        <v>426</v>
      </c>
      <c r="C19" s="29" t="str">
        <f>IF(COUNTIF(C$4:C18,LOOKUP(A19,'Configuration | Scaling'!$E$20:$Y$20,_GPDS__List))=0,LOOKUP(A19,'Configuration | Scaling'!$E$20:$Y$20,_GPDS__List),"")</f>
        <v>VP</v>
      </c>
      <c r="D19" s="29"/>
      <c r="E19" s="45">
        <f t="shared" si="0"/>
        <v>425</v>
      </c>
      <c r="F19" s="49">
        <f t="shared" si="1"/>
        <v>1</v>
      </c>
      <c r="G19" s="49">
        <f t="shared" si="2"/>
        <v>0</v>
      </c>
      <c r="H19" s="49">
        <f t="shared" si="3"/>
        <v>1</v>
      </c>
      <c r="I19" s="49">
        <f t="shared" si="4"/>
        <v>1</v>
      </c>
      <c r="J19" s="49">
        <f t="shared" si="5"/>
        <v>1</v>
      </c>
      <c r="K19" s="49">
        <f t="shared" si="6"/>
        <v>1</v>
      </c>
      <c r="L19" s="49">
        <f t="shared" si="7"/>
        <v>0</v>
      </c>
      <c r="M19" s="50">
        <f t="shared" si="8"/>
        <v>0</v>
      </c>
      <c r="N19" s="48">
        <f>LOOKUP(2,1/('Feat-Func-Development'!$AF$4:$EU$4&amp;'Feat-Func-Development'!$AF$5:$EU$5='aggregated FIP Data Prog6'!$A19&amp;'aggregated FIP Data Prog6'!$N$1),'Feat-Func-Development'!$AF$89:$EU$89)</f>
        <v>0</v>
      </c>
      <c r="O19" s="48">
        <f>LOOKUP(2,1/('Feat-Func-Development'!$AF$4:$EU$4&amp;'Feat-Func-Development'!$AF$5:$EU$5='aggregated FIP Data Prog6'!$A19&amp;'aggregated FIP Data Prog6'!$N$1),'Feat-Func-Development'!$AF$90:$EU$90)</f>
        <v>0</v>
      </c>
      <c r="P19" s="48">
        <f>LOOKUP(2,1/('Feat-Func-Development'!$AF$4:$EU$4&amp;'Feat-Func-Development'!$AF$5:$EU$5='aggregated FIP Data Prog6'!$A19&amp;'aggregated FIP Data Prog6'!$N$1),'Feat-Func-Development'!$AF$91:$EU$91)</f>
        <v>0</v>
      </c>
      <c r="Q19" s="48">
        <f>LOOKUP(2,1/('Feat-Func-Development'!$AF$4:$EU$4&amp;'Feat-Func-Development'!$AF$5:$EU$5='aggregated FIP Data Prog6'!$A19&amp;'aggregated FIP Data Prog6'!$N$1),'Feat-Func-Development'!$AF$92:$EU$92)</f>
        <v>0</v>
      </c>
      <c r="R19" s="48">
        <f>LOOKUP(2,1/('Feat-Func-Development'!$AF$4:$EU$4&amp;'Feat-Func-Development'!$AF$5:$EU$5='aggregated FIP Data Prog6'!$A19&amp;'aggregated FIP Data Prog6'!$N$1),'Feat-Func-Development'!$AF$93:$EU$93)</f>
        <v>0</v>
      </c>
      <c r="S19" s="48">
        <f>LOOKUP(2,1/('Feat-Func-Development'!$AF$4:$EU$4&amp;'Feat-Func-Development'!$AF$5:$EU$5='aggregated FIP Data Prog6'!$A19&amp;'aggregated FIP Data Prog6'!$N$1),'Feat-Func-Development'!$AF$94:$EU$94)</f>
        <v>5</v>
      </c>
      <c r="T19" s="48">
        <f>LOOKUP(2,1/('Feat-Func-Development'!$AF$4:$EU$4&amp;'Feat-Func-Development'!$AF$5:$EU$5='aggregated FIP Data Prog6'!$A19&amp;'aggregated FIP Data Prog6'!$N$1),'Feat-Func-Development'!$AF$95:$EU$95)</f>
        <v>0</v>
      </c>
      <c r="U19" s="48">
        <f>LOOKUP(2,1/('Feat-Func-Development'!$AF$4:$EU$4&amp;'Feat-Func-Development'!$AF$5:$EU$5='aggregated FIP Data Prog6'!$A19&amp;'aggregated FIP Data Prog6'!$N$1),'Feat-Func-Development'!$AF$96:$EU$96)</f>
        <v>0</v>
      </c>
      <c r="V19" s="29">
        <f>LOOKUP(2,1/('Feat-Func-Development'!$AF$4:$EU$4&amp;'Feat-Func-Development'!$AF$5:$EU$5='aggregated FIP Data Prog6'!$A19&amp;'aggregated FIP Data Prog6'!$V$1),'Feat-Func-Development'!$AF$89:$EU$89)</f>
        <v>0</v>
      </c>
      <c r="W19" s="29">
        <f>LOOKUP(2,1/('Feat-Func-Development'!$AF$4:$EU$4&amp;'Feat-Func-Development'!$AF$5:$EU$5='aggregated FIP Data Prog6'!$A19&amp;'aggregated FIP Data Prog6'!$V$1),'Feat-Func-Development'!$AF$90:$EU$90)</f>
        <v>0</v>
      </c>
      <c r="X19" s="29">
        <f>LOOKUP(2,1/('Feat-Func-Development'!$AF$4:$EU$4&amp;'Feat-Func-Development'!$AF$5:$EU$5='aggregated FIP Data Prog6'!$A19&amp;'aggregated FIP Data Prog6'!$V$1),'Feat-Func-Development'!$AF$91:$EU$91)</f>
        <v>0</v>
      </c>
      <c r="Y19" s="29">
        <f>LOOKUP(2,1/('Feat-Func-Development'!$AF$4:$EU$4&amp;'Feat-Func-Development'!$AF$5:$EU$5='aggregated FIP Data Prog6'!$A19&amp;'aggregated FIP Data Prog6'!$V$1),'Feat-Func-Development'!$AF$92:$EU$92)</f>
        <v>0</v>
      </c>
      <c r="Z19" s="29">
        <f>LOOKUP(2,1/('Feat-Func-Development'!$AF$4:$EU$4&amp;'Feat-Func-Development'!$AF$5:$EU$5='aggregated FIP Data Prog6'!$A19&amp;'aggregated FIP Data Prog6'!$V$1),'Feat-Func-Development'!$AF$93:$EU$93)</f>
        <v>5</v>
      </c>
      <c r="AA19" s="29">
        <f>LOOKUP(2,1/('Feat-Func-Development'!$AF$4:$EU$4&amp;'Feat-Func-Development'!$AF$5:$EU$5='aggregated FIP Data Prog6'!$A19&amp;'aggregated FIP Data Prog6'!$V$1),'Feat-Func-Development'!$AF$94:$EU$94)</f>
        <v>0</v>
      </c>
      <c r="AB19" s="29">
        <f>LOOKUP(2,1/('Feat-Func-Development'!$AF$4:$EU$4&amp;'Feat-Func-Development'!$AF$5:$EU$5='aggregated FIP Data Prog6'!$A19&amp;'aggregated FIP Data Prog6'!$V$1),'Feat-Func-Development'!$AF$95:$EU$95)</f>
        <v>0</v>
      </c>
      <c r="AC19" s="29">
        <f>LOOKUP(2,1/('Feat-Func-Development'!$AF$4:$EU$4&amp;'Feat-Func-Development'!$AF$5:$EU$5='aggregated FIP Data Prog6'!$A19&amp;'aggregated FIP Data Prog6'!$V$1),'Feat-Func-Development'!$AF$96:$EU$96)</f>
        <v>0</v>
      </c>
    </row>
    <row r="20" spans="1:29">
      <c r="A20" s="43">
        <f t="shared" si="9"/>
        <v>486</v>
      </c>
      <c r="B20" s="44" t="str">
        <f>IF(C20="","",HLOOKUP(C20,'Configuration | Scaling'!$E$13:$Y$23,8,FALSE))</f>
        <v/>
      </c>
      <c r="C20" s="29" t="str">
        <f>IF(COUNTIF(C$4:C19,LOOKUP(A20,'Configuration | Scaling'!$E$20:$Y$20,_GPDS__List))=0,LOOKUP(A20,'Configuration | Scaling'!$E$20:$Y$20,_GPDS__List),"")</f>
        <v/>
      </c>
      <c r="D20" s="52"/>
      <c r="E20" s="45">
        <f t="shared" si="0"/>
        <v>485</v>
      </c>
      <c r="F20" s="49">
        <f t="shared" si="1"/>
        <v>1</v>
      </c>
      <c r="G20" s="49">
        <f t="shared" si="2"/>
        <v>0</v>
      </c>
      <c r="H20" s="49">
        <f t="shared" si="3"/>
        <v>1</v>
      </c>
      <c r="I20" s="49">
        <f t="shared" si="4"/>
        <v>1</v>
      </c>
      <c r="J20" s="49">
        <f t="shared" si="5"/>
        <v>1</v>
      </c>
      <c r="K20" s="49">
        <f t="shared" si="6"/>
        <v>1</v>
      </c>
      <c r="L20" s="49">
        <f t="shared" si="7"/>
        <v>0</v>
      </c>
      <c r="M20" s="50">
        <f t="shared" si="8"/>
        <v>0</v>
      </c>
      <c r="N20" s="48">
        <f>LOOKUP(2,1/('Feat-Func-Development'!$AF$4:$EU$4&amp;'Feat-Func-Development'!$AF$5:$EU$5='aggregated FIP Data Prog6'!$A20&amp;'aggregated FIP Data Prog6'!$N$1),'Feat-Func-Development'!$AF$89:$EU$89)</f>
        <v>0</v>
      </c>
      <c r="O20" s="48">
        <f>LOOKUP(2,1/('Feat-Func-Development'!$AF$4:$EU$4&amp;'Feat-Func-Development'!$AF$5:$EU$5='aggregated FIP Data Prog6'!$A20&amp;'aggregated FIP Data Prog6'!$N$1),'Feat-Func-Development'!$AF$90:$EU$90)</f>
        <v>0</v>
      </c>
      <c r="P20" s="48">
        <f>LOOKUP(2,1/('Feat-Func-Development'!$AF$4:$EU$4&amp;'Feat-Func-Development'!$AF$5:$EU$5='aggregated FIP Data Prog6'!$A20&amp;'aggregated FIP Data Prog6'!$N$1),'Feat-Func-Development'!$AF$91:$EU$91)</f>
        <v>0</v>
      </c>
      <c r="Q20" s="48">
        <f>LOOKUP(2,1/('Feat-Func-Development'!$AF$4:$EU$4&amp;'Feat-Func-Development'!$AF$5:$EU$5='aggregated FIP Data Prog6'!$A20&amp;'aggregated FIP Data Prog6'!$N$1),'Feat-Func-Development'!$AF$92:$EU$92)</f>
        <v>0</v>
      </c>
      <c r="R20" s="48">
        <f>LOOKUP(2,1/('Feat-Func-Development'!$AF$4:$EU$4&amp;'Feat-Func-Development'!$AF$5:$EU$5='aggregated FIP Data Prog6'!$A20&amp;'aggregated FIP Data Prog6'!$N$1),'Feat-Func-Development'!$AF$93:$EU$93)</f>
        <v>0</v>
      </c>
      <c r="S20" s="48">
        <f>LOOKUP(2,1/('Feat-Func-Development'!$AF$4:$EU$4&amp;'Feat-Func-Development'!$AF$5:$EU$5='aggregated FIP Data Prog6'!$A20&amp;'aggregated FIP Data Prog6'!$N$1),'Feat-Func-Development'!$AF$94:$EU$94)</f>
        <v>5</v>
      </c>
      <c r="T20" s="48">
        <f>LOOKUP(2,1/('Feat-Func-Development'!$AF$4:$EU$4&amp;'Feat-Func-Development'!$AF$5:$EU$5='aggregated FIP Data Prog6'!$A20&amp;'aggregated FIP Data Prog6'!$N$1),'Feat-Func-Development'!$AF$95:$EU$95)</f>
        <v>0</v>
      </c>
      <c r="U20" s="48">
        <f>LOOKUP(2,1/('Feat-Func-Development'!$AF$4:$EU$4&amp;'Feat-Func-Development'!$AF$5:$EU$5='aggregated FIP Data Prog6'!$A20&amp;'aggregated FIP Data Prog6'!$N$1),'Feat-Func-Development'!$AF$96:$EU$96)</f>
        <v>0</v>
      </c>
      <c r="V20" s="29">
        <f>LOOKUP(2,1/('Feat-Func-Development'!$AF$4:$EU$4&amp;'Feat-Func-Development'!$AF$5:$EU$5='aggregated FIP Data Prog6'!$A20&amp;'aggregated FIP Data Prog6'!$V$1),'Feat-Func-Development'!$AF$89:$EU$89)</f>
        <v>0</v>
      </c>
      <c r="W20" s="29">
        <f>LOOKUP(2,1/('Feat-Func-Development'!$AF$4:$EU$4&amp;'Feat-Func-Development'!$AF$5:$EU$5='aggregated FIP Data Prog6'!$A20&amp;'aggregated FIP Data Prog6'!$V$1),'Feat-Func-Development'!$AF$90:$EU$90)</f>
        <v>0</v>
      </c>
      <c r="X20" s="29">
        <f>LOOKUP(2,1/('Feat-Func-Development'!$AF$4:$EU$4&amp;'Feat-Func-Development'!$AF$5:$EU$5='aggregated FIP Data Prog6'!$A20&amp;'aggregated FIP Data Prog6'!$V$1),'Feat-Func-Development'!$AF$91:$EU$91)</f>
        <v>0</v>
      </c>
      <c r="Y20" s="29">
        <f>LOOKUP(2,1/('Feat-Func-Development'!$AF$4:$EU$4&amp;'Feat-Func-Development'!$AF$5:$EU$5='aggregated FIP Data Prog6'!$A20&amp;'aggregated FIP Data Prog6'!$V$1),'Feat-Func-Development'!$AF$92:$EU$92)</f>
        <v>0</v>
      </c>
      <c r="Z20" s="29">
        <f>LOOKUP(2,1/('Feat-Func-Development'!$AF$4:$EU$4&amp;'Feat-Func-Development'!$AF$5:$EU$5='aggregated FIP Data Prog6'!$A20&amp;'aggregated FIP Data Prog6'!$V$1),'Feat-Func-Development'!$AF$93:$EU$93)</f>
        <v>5</v>
      </c>
      <c r="AA20" s="29">
        <f>LOOKUP(2,1/('Feat-Func-Development'!$AF$4:$EU$4&amp;'Feat-Func-Development'!$AF$5:$EU$5='aggregated FIP Data Prog6'!$A20&amp;'aggregated FIP Data Prog6'!$V$1),'Feat-Func-Development'!$AF$94:$EU$94)</f>
        <v>0</v>
      </c>
      <c r="AB20" s="29">
        <f>LOOKUP(2,1/('Feat-Func-Development'!$AF$4:$EU$4&amp;'Feat-Func-Development'!$AF$5:$EU$5='aggregated FIP Data Prog6'!$A20&amp;'aggregated FIP Data Prog6'!$V$1),'Feat-Func-Development'!$AF$95:$EU$95)</f>
        <v>0</v>
      </c>
      <c r="AC20" s="29">
        <f>LOOKUP(2,1/('Feat-Func-Development'!$AF$4:$EU$4&amp;'Feat-Func-Development'!$AF$5:$EU$5='aggregated FIP Data Prog6'!$A20&amp;'aggregated FIP Data Prog6'!$V$1),'Feat-Func-Development'!$AF$96:$EU$96)</f>
        <v>0</v>
      </c>
    </row>
    <row r="21" spans="1:29">
      <c r="A21" s="43">
        <f t="shared" si="9"/>
        <v>517</v>
      </c>
      <c r="B21" s="44">
        <f>IF(C21="","",HLOOKUP(C21,'Configuration | Scaling'!$E$13:$Y$23,8,FALSE))</f>
        <v>507</v>
      </c>
      <c r="C21" s="29" t="str">
        <f>IF(COUNTIF(C$4:C20,LOOKUP(A21,'Configuration | Scaling'!$E$20:$Y$20,_GPDS__List))=0,LOOKUP(A21,'Configuration | Scaling'!$E$20:$Y$20,_GPDS__List),"")</f>
        <v>PEC</v>
      </c>
      <c r="D21" s="29"/>
      <c r="E21" s="45">
        <f t="shared" si="0"/>
        <v>506</v>
      </c>
      <c r="F21" s="49">
        <f t="shared" si="1"/>
        <v>1</v>
      </c>
      <c r="G21" s="49">
        <f t="shared" si="2"/>
        <v>0</v>
      </c>
      <c r="H21" s="49">
        <f t="shared" si="3"/>
        <v>1</v>
      </c>
      <c r="I21" s="49">
        <f t="shared" si="4"/>
        <v>1</v>
      </c>
      <c r="J21" s="49">
        <f t="shared" si="5"/>
        <v>1</v>
      </c>
      <c r="K21" s="49">
        <f t="shared" si="6"/>
        <v>1</v>
      </c>
      <c r="L21" s="49">
        <f t="shared" si="7"/>
        <v>0</v>
      </c>
      <c r="M21" s="50">
        <f t="shared" si="8"/>
        <v>0</v>
      </c>
      <c r="N21" s="48">
        <f>LOOKUP(2,1/('Feat-Func-Development'!$AF$4:$EU$4&amp;'Feat-Func-Development'!$AF$5:$EU$5='aggregated FIP Data Prog6'!$A21&amp;'aggregated FIP Data Prog6'!$N$1),'Feat-Func-Development'!$AF$89:$EU$89)</f>
        <v>0</v>
      </c>
      <c r="O21" s="48">
        <f>LOOKUP(2,1/('Feat-Func-Development'!$AF$4:$EU$4&amp;'Feat-Func-Development'!$AF$5:$EU$5='aggregated FIP Data Prog6'!$A21&amp;'aggregated FIP Data Prog6'!$N$1),'Feat-Func-Development'!$AF$90:$EU$90)</f>
        <v>0</v>
      </c>
      <c r="P21" s="48">
        <f>LOOKUP(2,1/('Feat-Func-Development'!$AF$4:$EU$4&amp;'Feat-Func-Development'!$AF$5:$EU$5='aggregated FIP Data Prog6'!$A21&amp;'aggregated FIP Data Prog6'!$N$1),'Feat-Func-Development'!$AF$91:$EU$91)</f>
        <v>0</v>
      </c>
      <c r="Q21" s="48">
        <f>LOOKUP(2,1/('Feat-Func-Development'!$AF$4:$EU$4&amp;'Feat-Func-Development'!$AF$5:$EU$5='aggregated FIP Data Prog6'!$A21&amp;'aggregated FIP Data Prog6'!$N$1),'Feat-Func-Development'!$AF$92:$EU$92)</f>
        <v>0</v>
      </c>
      <c r="R21" s="48">
        <f>LOOKUP(2,1/('Feat-Func-Development'!$AF$4:$EU$4&amp;'Feat-Func-Development'!$AF$5:$EU$5='aggregated FIP Data Prog6'!$A21&amp;'aggregated FIP Data Prog6'!$N$1),'Feat-Func-Development'!$AF$93:$EU$93)</f>
        <v>0</v>
      </c>
      <c r="S21" s="48">
        <f>LOOKUP(2,1/('Feat-Func-Development'!$AF$4:$EU$4&amp;'Feat-Func-Development'!$AF$5:$EU$5='aggregated FIP Data Prog6'!$A21&amp;'aggregated FIP Data Prog6'!$N$1),'Feat-Func-Development'!$AF$94:$EU$94)</f>
        <v>5</v>
      </c>
      <c r="T21" s="48">
        <f>LOOKUP(2,1/('Feat-Func-Development'!$AF$4:$EU$4&amp;'Feat-Func-Development'!$AF$5:$EU$5='aggregated FIP Data Prog6'!$A21&amp;'aggregated FIP Data Prog6'!$N$1),'Feat-Func-Development'!$AF$95:$EU$95)</f>
        <v>0</v>
      </c>
      <c r="U21" s="48">
        <f>LOOKUP(2,1/('Feat-Func-Development'!$AF$4:$EU$4&amp;'Feat-Func-Development'!$AF$5:$EU$5='aggregated FIP Data Prog6'!$A21&amp;'aggregated FIP Data Prog6'!$N$1),'Feat-Func-Development'!$AF$96:$EU$96)</f>
        <v>0</v>
      </c>
      <c r="V21" s="29">
        <f>LOOKUP(2,1/('Feat-Func-Development'!$AF$4:$EU$4&amp;'Feat-Func-Development'!$AF$5:$EU$5='aggregated FIP Data Prog6'!$A21&amp;'aggregated FIP Data Prog6'!$V$1),'Feat-Func-Development'!$AF$89:$EU$89)</f>
        <v>0</v>
      </c>
      <c r="W21" s="29">
        <f>LOOKUP(2,1/('Feat-Func-Development'!$AF$4:$EU$4&amp;'Feat-Func-Development'!$AF$5:$EU$5='aggregated FIP Data Prog6'!$A21&amp;'aggregated FIP Data Prog6'!$V$1),'Feat-Func-Development'!$AF$90:$EU$90)</f>
        <v>0</v>
      </c>
      <c r="X21" s="29">
        <f>LOOKUP(2,1/('Feat-Func-Development'!$AF$4:$EU$4&amp;'Feat-Func-Development'!$AF$5:$EU$5='aggregated FIP Data Prog6'!$A21&amp;'aggregated FIP Data Prog6'!$V$1),'Feat-Func-Development'!$AF$91:$EU$91)</f>
        <v>0</v>
      </c>
      <c r="Y21" s="29">
        <f>LOOKUP(2,1/('Feat-Func-Development'!$AF$4:$EU$4&amp;'Feat-Func-Development'!$AF$5:$EU$5='aggregated FIP Data Prog6'!$A21&amp;'aggregated FIP Data Prog6'!$V$1),'Feat-Func-Development'!$AF$92:$EU$92)</f>
        <v>0</v>
      </c>
      <c r="Z21" s="29">
        <f>LOOKUP(2,1/('Feat-Func-Development'!$AF$4:$EU$4&amp;'Feat-Func-Development'!$AF$5:$EU$5='aggregated FIP Data Prog6'!$A21&amp;'aggregated FIP Data Prog6'!$V$1),'Feat-Func-Development'!$AF$93:$EU$93)</f>
        <v>5</v>
      </c>
      <c r="AA21" s="29">
        <f>LOOKUP(2,1/('Feat-Func-Development'!$AF$4:$EU$4&amp;'Feat-Func-Development'!$AF$5:$EU$5='aggregated FIP Data Prog6'!$A21&amp;'aggregated FIP Data Prog6'!$V$1),'Feat-Func-Development'!$AF$94:$EU$94)</f>
        <v>0</v>
      </c>
      <c r="AB21" s="29">
        <f>LOOKUP(2,1/('Feat-Func-Development'!$AF$4:$EU$4&amp;'Feat-Func-Development'!$AF$5:$EU$5='aggregated FIP Data Prog6'!$A21&amp;'aggregated FIP Data Prog6'!$V$1),'Feat-Func-Development'!$AF$95:$EU$95)</f>
        <v>0</v>
      </c>
      <c r="AC21" s="29">
        <f>LOOKUP(2,1/('Feat-Func-Development'!$AF$4:$EU$4&amp;'Feat-Func-Development'!$AF$5:$EU$5='aggregated FIP Data Prog6'!$A21&amp;'aggregated FIP Data Prog6'!$V$1),'Feat-Func-Development'!$AF$96:$EU$96)</f>
        <v>0</v>
      </c>
    </row>
    <row r="22" spans="1:29">
      <c r="A22" s="43">
        <f t="shared" si="9"/>
        <v>547</v>
      </c>
      <c r="B22" s="44" t="str">
        <f>IF(C22="","",HLOOKUP(C22,'Configuration | Scaling'!$E$13:$Y$23,8,FALSE))</f>
        <v/>
      </c>
      <c r="C22" s="29" t="str">
        <f>IF(COUNTIF(C$4:C21,LOOKUP(A22,'Configuration | Scaling'!$E$20:$Y$20,_GPDS__List))=0,LOOKUP(A22,'Configuration | Scaling'!$E$20:$Y$20,_GPDS__List),"")</f>
        <v/>
      </c>
      <c r="D22" s="29"/>
      <c r="E22" s="45">
        <f t="shared" si="0"/>
        <v>546</v>
      </c>
      <c r="F22" s="49">
        <f t="shared" si="1"/>
        <v>1</v>
      </c>
      <c r="G22" s="49">
        <f t="shared" si="2"/>
        <v>0</v>
      </c>
      <c r="H22" s="49">
        <f t="shared" si="3"/>
        <v>1</v>
      </c>
      <c r="I22" s="49">
        <f t="shared" si="4"/>
        <v>1</v>
      </c>
      <c r="J22" s="49">
        <f t="shared" si="5"/>
        <v>1</v>
      </c>
      <c r="K22" s="49">
        <f t="shared" si="6"/>
        <v>1</v>
      </c>
      <c r="L22" s="49">
        <f t="shared" si="7"/>
        <v>0</v>
      </c>
      <c r="M22" s="50">
        <f t="shared" si="8"/>
        <v>0</v>
      </c>
      <c r="N22" s="48">
        <f>LOOKUP(2,1/('Feat-Func-Development'!$AF$4:$EU$4&amp;'Feat-Func-Development'!$AF$5:$EU$5='aggregated FIP Data Prog6'!$A22&amp;'aggregated FIP Data Prog6'!$N$1),'Feat-Func-Development'!$AF$89:$EU$89)</f>
        <v>0</v>
      </c>
      <c r="O22" s="48">
        <f>LOOKUP(2,1/('Feat-Func-Development'!$AF$4:$EU$4&amp;'Feat-Func-Development'!$AF$5:$EU$5='aggregated FIP Data Prog6'!$A22&amp;'aggregated FIP Data Prog6'!$N$1),'Feat-Func-Development'!$AF$90:$EU$90)</f>
        <v>0</v>
      </c>
      <c r="P22" s="48">
        <f>LOOKUP(2,1/('Feat-Func-Development'!$AF$4:$EU$4&amp;'Feat-Func-Development'!$AF$5:$EU$5='aggregated FIP Data Prog6'!$A22&amp;'aggregated FIP Data Prog6'!$N$1),'Feat-Func-Development'!$AF$91:$EU$91)</f>
        <v>0</v>
      </c>
      <c r="Q22" s="48">
        <f>LOOKUP(2,1/('Feat-Func-Development'!$AF$4:$EU$4&amp;'Feat-Func-Development'!$AF$5:$EU$5='aggregated FIP Data Prog6'!$A22&amp;'aggregated FIP Data Prog6'!$N$1),'Feat-Func-Development'!$AF$92:$EU$92)</f>
        <v>0</v>
      </c>
      <c r="R22" s="48">
        <f>LOOKUP(2,1/('Feat-Func-Development'!$AF$4:$EU$4&amp;'Feat-Func-Development'!$AF$5:$EU$5='aggregated FIP Data Prog6'!$A22&amp;'aggregated FIP Data Prog6'!$N$1),'Feat-Func-Development'!$AF$93:$EU$93)</f>
        <v>0</v>
      </c>
      <c r="S22" s="48">
        <f>LOOKUP(2,1/('Feat-Func-Development'!$AF$4:$EU$4&amp;'Feat-Func-Development'!$AF$5:$EU$5='aggregated FIP Data Prog6'!$A22&amp;'aggregated FIP Data Prog6'!$N$1),'Feat-Func-Development'!$AF$94:$EU$94)</f>
        <v>5</v>
      </c>
      <c r="T22" s="48">
        <f>LOOKUP(2,1/('Feat-Func-Development'!$AF$4:$EU$4&amp;'Feat-Func-Development'!$AF$5:$EU$5='aggregated FIP Data Prog6'!$A22&amp;'aggregated FIP Data Prog6'!$N$1),'Feat-Func-Development'!$AF$95:$EU$95)</f>
        <v>0</v>
      </c>
      <c r="U22" s="48">
        <f>LOOKUP(2,1/('Feat-Func-Development'!$AF$4:$EU$4&amp;'Feat-Func-Development'!$AF$5:$EU$5='aggregated FIP Data Prog6'!$A22&amp;'aggregated FIP Data Prog6'!$N$1),'Feat-Func-Development'!$AF$96:$EU$96)</f>
        <v>0</v>
      </c>
      <c r="V22" s="29">
        <f>LOOKUP(2,1/('Feat-Func-Development'!$AF$4:$EU$4&amp;'Feat-Func-Development'!$AF$5:$EU$5='aggregated FIP Data Prog6'!$A22&amp;'aggregated FIP Data Prog6'!$V$1),'Feat-Func-Development'!$AF$89:$EU$89)</f>
        <v>0</v>
      </c>
      <c r="W22" s="29">
        <f>LOOKUP(2,1/('Feat-Func-Development'!$AF$4:$EU$4&amp;'Feat-Func-Development'!$AF$5:$EU$5='aggregated FIP Data Prog6'!$A22&amp;'aggregated FIP Data Prog6'!$V$1),'Feat-Func-Development'!$AF$90:$EU$90)</f>
        <v>0</v>
      </c>
      <c r="X22" s="29">
        <f>LOOKUP(2,1/('Feat-Func-Development'!$AF$4:$EU$4&amp;'Feat-Func-Development'!$AF$5:$EU$5='aggregated FIP Data Prog6'!$A22&amp;'aggregated FIP Data Prog6'!$V$1),'Feat-Func-Development'!$AF$91:$EU$91)</f>
        <v>0</v>
      </c>
      <c r="Y22" s="29">
        <f>LOOKUP(2,1/('Feat-Func-Development'!$AF$4:$EU$4&amp;'Feat-Func-Development'!$AF$5:$EU$5='aggregated FIP Data Prog6'!$A22&amp;'aggregated FIP Data Prog6'!$V$1),'Feat-Func-Development'!$AF$92:$EU$92)</f>
        <v>0</v>
      </c>
      <c r="Z22" s="29">
        <f>LOOKUP(2,1/('Feat-Func-Development'!$AF$4:$EU$4&amp;'Feat-Func-Development'!$AF$5:$EU$5='aggregated FIP Data Prog6'!$A22&amp;'aggregated FIP Data Prog6'!$V$1),'Feat-Func-Development'!$AF$93:$EU$93)</f>
        <v>5</v>
      </c>
      <c r="AA22" s="29">
        <f>LOOKUP(2,1/('Feat-Func-Development'!$AF$4:$EU$4&amp;'Feat-Func-Development'!$AF$5:$EU$5='aggregated FIP Data Prog6'!$A22&amp;'aggregated FIP Data Prog6'!$V$1),'Feat-Func-Development'!$AF$94:$EU$94)</f>
        <v>0</v>
      </c>
      <c r="AB22" s="29">
        <f>LOOKUP(2,1/('Feat-Func-Development'!$AF$4:$EU$4&amp;'Feat-Func-Development'!$AF$5:$EU$5='aggregated FIP Data Prog6'!$A22&amp;'aggregated FIP Data Prog6'!$V$1),'Feat-Func-Development'!$AF$95:$EU$95)</f>
        <v>0</v>
      </c>
      <c r="AC22" s="29">
        <f>LOOKUP(2,1/('Feat-Func-Development'!$AF$4:$EU$4&amp;'Feat-Func-Development'!$AF$5:$EU$5='aggregated FIP Data Prog6'!$A22&amp;'aggregated FIP Data Prog6'!$V$1),'Feat-Func-Development'!$AF$96:$EU$96)</f>
        <v>0</v>
      </c>
    </row>
    <row r="23" spans="1:29">
      <c r="A23" s="43">
        <f t="shared" si="9"/>
        <v>578</v>
      </c>
      <c r="B23" s="44" t="str">
        <f>IF(C23="","",HLOOKUP(C23,'Configuration | Scaling'!$E$13:$Y$23,8,FALSE))</f>
        <v/>
      </c>
      <c r="C23" s="29" t="str">
        <f>IF(COUNTIF(C$4:C22,LOOKUP(A23,'Configuration | Scaling'!$E$20:$Y$20,_GPDS__List))=0,LOOKUP(A23,'Configuration | Scaling'!$E$20:$Y$20,_GPDS__List),"")</f>
        <v/>
      </c>
      <c r="D23" s="29"/>
      <c r="E23" s="45">
        <f t="shared" si="0"/>
        <v>577</v>
      </c>
      <c r="F23" s="49">
        <f t="shared" si="1"/>
        <v>1</v>
      </c>
      <c r="G23" s="49">
        <f t="shared" si="2"/>
        <v>0</v>
      </c>
      <c r="H23" s="49">
        <f t="shared" si="3"/>
        <v>1</v>
      </c>
      <c r="I23" s="49">
        <f t="shared" si="4"/>
        <v>1</v>
      </c>
      <c r="J23" s="49">
        <f t="shared" si="5"/>
        <v>1</v>
      </c>
      <c r="K23" s="49">
        <f t="shared" si="6"/>
        <v>1</v>
      </c>
      <c r="L23" s="49">
        <f t="shared" si="7"/>
        <v>0</v>
      </c>
      <c r="M23" s="50">
        <f t="shared" si="8"/>
        <v>0</v>
      </c>
      <c r="N23" s="48">
        <f>LOOKUP(2,1/('Feat-Func-Development'!$AF$4:$EU$4&amp;'Feat-Func-Development'!$AF$5:$EU$5='aggregated FIP Data Prog6'!$A23&amp;'aggregated FIP Data Prog6'!$N$1),'Feat-Func-Development'!$AF$89:$EU$89)</f>
        <v>0</v>
      </c>
      <c r="O23" s="48">
        <f>LOOKUP(2,1/('Feat-Func-Development'!$AF$4:$EU$4&amp;'Feat-Func-Development'!$AF$5:$EU$5='aggregated FIP Data Prog6'!$A23&amp;'aggregated FIP Data Prog6'!$N$1),'Feat-Func-Development'!$AF$90:$EU$90)</f>
        <v>0</v>
      </c>
      <c r="P23" s="48">
        <f>LOOKUP(2,1/('Feat-Func-Development'!$AF$4:$EU$4&amp;'Feat-Func-Development'!$AF$5:$EU$5='aggregated FIP Data Prog6'!$A23&amp;'aggregated FIP Data Prog6'!$N$1),'Feat-Func-Development'!$AF$91:$EU$91)</f>
        <v>0</v>
      </c>
      <c r="Q23" s="48">
        <f>LOOKUP(2,1/('Feat-Func-Development'!$AF$4:$EU$4&amp;'Feat-Func-Development'!$AF$5:$EU$5='aggregated FIP Data Prog6'!$A23&amp;'aggregated FIP Data Prog6'!$N$1),'Feat-Func-Development'!$AF$92:$EU$92)</f>
        <v>0</v>
      </c>
      <c r="R23" s="48">
        <f>LOOKUP(2,1/('Feat-Func-Development'!$AF$4:$EU$4&amp;'Feat-Func-Development'!$AF$5:$EU$5='aggregated FIP Data Prog6'!$A23&amp;'aggregated FIP Data Prog6'!$N$1),'Feat-Func-Development'!$AF$93:$EU$93)</f>
        <v>0</v>
      </c>
      <c r="S23" s="48">
        <f>LOOKUP(2,1/('Feat-Func-Development'!$AF$4:$EU$4&amp;'Feat-Func-Development'!$AF$5:$EU$5='aggregated FIP Data Prog6'!$A23&amp;'aggregated FIP Data Prog6'!$N$1),'Feat-Func-Development'!$AF$94:$EU$94)</f>
        <v>5</v>
      </c>
      <c r="T23" s="48">
        <f>LOOKUP(2,1/('Feat-Func-Development'!$AF$4:$EU$4&amp;'Feat-Func-Development'!$AF$5:$EU$5='aggregated FIP Data Prog6'!$A23&amp;'aggregated FIP Data Prog6'!$N$1),'Feat-Func-Development'!$AF$95:$EU$95)</f>
        <v>0</v>
      </c>
      <c r="U23" s="48">
        <f>LOOKUP(2,1/('Feat-Func-Development'!$AF$4:$EU$4&amp;'Feat-Func-Development'!$AF$5:$EU$5='aggregated FIP Data Prog6'!$A23&amp;'aggregated FIP Data Prog6'!$N$1),'Feat-Func-Development'!$AF$96:$EU$96)</f>
        <v>0</v>
      </c>
      <c r="V23" s="29">
        <f>LOOKUP(2,1/('Feat-Func-Development'!$AF$4:$EU$4&amp;'Feat-Func-Development'!$AF$5:$EU$5='aggregated FIP Data Prog6'!$A23&amp;'aggregated FIP Data Prog6'!$V$1),'Feat-Func-Development'!$AF$89:$EU$89)</f>
        <v>0</v>
      </c>
      <c r="W23" s="29">
        <f>LOOKUP(2,1/('Feat-Func-Development'!$AF$4:$EU$4&amp;'Feat-Func-Development'!$AF$5:$EU$5='aggregated FIP Data Prog6'!$A23&amp;'aggregated FIP Data Prog6'!$V$1),'Feat-Func-Development'!$AF$90:$EU$90)</f>
        <v>0</v>
      </c>
      <c r="X23" s="29">
        <f>LOOKUP(2,1/('Feat-Func-Development'!$AF$4:$EU$4&amp;'Feat-Func-Development'!$AF$5:$EU$5='aggregated FIP Data Prog6'!$A23&amp;'aggregated FIP Data Prog6'!$V$1),'Feat-Func-Development'!$AF$91:$EU$91)</f>
        <v>0</v>
      </c>
      <c r="Y23" s="29">
        <f>LOOKUP(2,1/('Feat-Func-Development'!$AF$4:$EU$4&amp;'Feat-Func-Development'!$AF$5:$EU$5='aggregated FIP Data Prog6'!$A23&amp;'aggregated FIP Data Prog6'!$V$1),'Feat-Func-Development'!$AF$92:$EU$92)</f>
        <v>0</v>
      </c>
      <c r="Z23" s="29">
        <f>LOOKUP(2,1/('Feat-Func-Development'!$AF$4:$EU$4&amp;'Feat-Func-Development'!$AF$5:$EU$5='aggregated FIP Data Prog6'!$A23&amp;'aggregated FIP Data Prog6'!$V$1),'Feat-Func-Development'!$AF$93:$EU$93)</f>
        <v>5</v>
      </c>
      <c r="AA23" s="29">
        <f>LOOKUP(2,1/('Feat-Func-Development'!$AF$4:$EU$4&amp;'Feat-Func-Development'!$AF$5:$EU$5='aggregated FIP Data Prog6'!$A23&amp;'aggregated FIP Data Prog6'!$V$1),'Feat-Func-Development'!$AF$94:$EU$94)</f>
        <v>0</v>
      </c>
      <c r="AB23" s="29">
        <f>LOOKUP(2,1/('Feat-Func-Development'!$AF$4:$EU$4&amp;'Feat-Func-Development'!$AF$5:$EU$5='aggregated FIP Data Prog6'!$A23&amp;'aggregated FIP Data Prog6'!$V$1),'Feat-Func-Development'!$AF$95:$EU$95)</f>
        <v>0</v>
      </c>
      <c r="AC23" s="29">
        <f>LOOKUP(2,1/('Feat-Func-Development'!$AF$4:$EU$4&amp;'Feat-Func-Development'!$AF$5:$EU$5='aggregated FIP Data Prog6'!$A23&amp;'aggregated FIP Data Prog6'!$V$1),'Feat-Func-Development'!$AF$96:$EU$96)</f>
        <v>0</v>
      </c>
    </row>
    <row r="24" spans="1:29">
      <c r="A24" s="43">
        <f t="shared" si="9"/>
        <v>609</v>
      </c>
      <c r="B24" s="53">
        <f>IF(C24="","",HLOOKUP(C24,'Configuration | Scaling'!$E$13:$Y$23,8,FALSE))</f>
        <v>579</v>
      </c>
      <c r="C24" s="29" t="str">
        <f>IF(COUNTIF(C$4:C23,LOOKUP(A24,'Configuration | Scaling'!$E$20:$Y$20,_GPDS__List))=0,LOOKUP(A24,'Configuration | Scaling'!$E$20:$Y$20,_GPDS__List),"")</f>
        <v>FEC</v>
      </c>
      <c r="D24" s="54"/>
      <c r="E24" s="45">
        <f t="shared" si="0"/>
        <v>578</v>
      </c>
      <c r="F24" s="49">
        <f t="shared" si="1"/>
        <v>1</v>
      </c>
      <c r="G24" s="49">
        <f t="shared" si="2"/>
        <v>0</v>
      </c>
      <c r="H24" s="49">
        <f t="shared" si="3"/>
        <v>1</v>
      </c>
      <c r="I24" s="49">
        <f t="shared" si="4"/>
        <v>1</v>
      </c>
      <c r="J24" s="49">
        <f t="shared" si="5"/>
        <v>1</v>
      </c>
      <c r="K24" s="49">
        <f t="shared" si="6"/>
        <v>1</v>
      </c>
      <c r="L24" s="49">
        <f t="shared" si="7"/>
        <v>0</v>
      </c>
      <c r="M24" s="50">
        <f t="shared" si="8"/>
        <v>0</v>
      </c>
      <c r="N24" s="48">
        <f>LOOKUP(2,1/('Feat-Func-Development'!$AF$4:$EU$4&amp;'Feat-Func-Development'!$AF$5:$EU$5='aggregated FIP Data Prog6'!$A24&amp;'aggregated FIP Data Prog6'!$N$1),'Feat-Func-Development'!$AF$89:$EU$89)</f>
        <v>0</v>
      </c>
      <c r="O24" s="48">
        <f>LOOKUP(2,1/('Feat-Func-Development'!$AF$4:$EU$4&amp;'Feat-Func-Development'!$AF$5:$EU$5='aggregated FIP Data Prog6'!$A24&amp;'aggregated FIP Data Prog6'!$N$1),'Feat-Func-Development'!$AF$90:$EU$90)</f>
        <v>0</v>
      </c>
      <c r="P24" s="48">
        <f>LOOKUP(2,1/('Feat-Func-Development'!$AF$4:$EU$4&amp;'Feat-Func-Development'!$AF$5:$EU$5='aggregated FIP Data Prog6'!$A24&amp;'aggregated FIP Data Prog6'!$N$1),'Feat-Func-Development'!$AF$91:$EU$91)</f>
        <v>0</v>
      </c>
      <c r="Q24" s="48">
        <f>LOOKUP(2,1/('Feat-Func-Development'!$AF$4:$EU$4&amp;'Feat-Func-Development'!$AF$5:$EU$5='aggregated FIP Data Prog6'!$A24&amp;'aggregated FIP Data Prog6'!$N$1),'Feat-Func-Development'!$AF$92:$EU$92)</f>
        <v>0</v>
      </c>
      <c r="R24" s="48">
        <f>LOOKUP(2,1/('Feat-Func-Development'!$AF$4:$EU$4&amp;'Feat-Func-Development'!$AF$5:$EU$5='aggregated FIP Data Prog6'!$A24&amp;'aggregated FIP Data Prog6'!$N$1),'Feat-Func-Development'!$AF$93:$EU$93)</f>
        <v>0</v>
      </c>
      <c r="S24" s="48">
        <f>LOOKUP(2,1/('Feat-Func-Development'!$AF$4:$EU$4&amp;'Feat-Func-Development'!$AF$5:$EU$5='aggregated FIP Data Prog6'!$A24&amp;'aggregated FIP Data Prog6'!$N$1),'Feat-Func-Development'!$AF$94:$EU$94)</f>
        <v>5</v>
      </c>
      <c r="T24" s="48">
        <f>LOOKUP(2,1/('Feat-Func-Development'!$AF$4:$EU$4&amp;'Feat-Func-Development'!$AF$5:$EU$5='aggregated FIP Data Prog6'!$A24&amp;'aggregated FIP Data Prog6'!$N$1),'Feat-Func-Development'!$AF$95:$EU$95)</f>
        <v>0</v>
      </c>
      <c r="U24" s="48">
        <f>LOOKUP(2,1/('Feat-Func-Development'!$AF$4:$EU$4&amp;'Feat-Func-Development'!$AF$5:$EU$5='aggregated FIP Data Prog6'!$A24&amp;'aggregated FIP Data Prog6'!$N$1),'Feat-Func-Development'!$AF$96:$EU$96)</f>
        <v>0</v>
      </c>
      <c r="V24" s="29">
        <f>LOOKUP(2,1/('Feat-Func-Development'!$AF$4:$EU$4&amp;'Feat-Func-Development'!$AF$5:$EU$5='aggregated FIP Data Prog6'!$A24&amp;'aggregated FIP Data Prog6'!$V$1),'Feat-Func-Development'!$AF$89:$EU$89)</f>
        <v>0</v>
      </c>
      <c r="W24" s="29">
        <f>LOOKUP(2,1/('Feat-Func-Development'!$AF$4:$EU$4&amp;'Feat-Func-Development'!$AF$5:$EU$5='aggregated FIP Data Prog6'!$A24&amp;'aggregated FIP Data Prog6'!$V$1),'Feat-Func-Development'!$AF$90:$EU$90)</f>
        <v>0</v>
      </c>
      <c r="X24" s="29">
        <f>LOOKUP(2,1/('Feat-Func-Development'!$AF$4:$EU$4&amp;'Feat-Func-Development'!$AF$5:$EU$5='aggregated FIP Data Prog6'!$A24&amp;'aggregated FIP Data Prog6'!$V$1),'Feat-Func-Development'!$AF$91:$EU$91)</f>
        <v>0</v>
      </c>
      <c r="Y24" s="29">
        <f>LOOKUP(2,1/('Feat-Func-Development'!$AF$4:$EU$4&amp;'Feat-Func-Development'!$AF$5:$EU$5='aggregated FIP Data Prog6'!$A24&amp;'aggregated FIP Data Prog6'!$V$1),'Feat-Func-Development'!$AF$92:$EU$92)</f>
        <v>0</v>
      </c>
      <c r="Z24" s="29">
        <f>LOOKUP(2,1/('Feat-Func-Development'!$AF$4:$EU$4&amp;'Feat-Func-Development'!$AF$5:$EU$5='aggregated FIP Data Prog6'!$A24&amp;'aggregated FIP Data Prog6'!$V$1),'Feat-Func-Development'!$AF$93:$EU$93)</f>
        <v>5</v>
      </c>
      <c r="AA24" s="29">
        <f>LOOKUP(2,1/('Feat-Func-Development'!$AF$4:$EU$4&amp;'Feat-Func-Development'!$AF$5:$EU$5='aggregated FIP Data Prog6'!$A24&amp;'aggregated FIP Data Prog6'!$V$1),'Feat-Func-Development'!$AF$94:$EU$94)</f>
        <v>0</v>
      </c>
      <c r="AB24" s="29">
        <f>LOOKUP(2,1/('Feat-Func-Development'!$AF$4:$EU$4&amp;'Feat-Func-Development'!$AF$5:$EU$5='aggregated FIP Data Prog6'!$A24&amp;'aggregated FIP Data Prog6'!$V$1),'Feat-Func-Development'!$AF$95:$EU$95)</f>
        <v>0</v>
      </c>
      <c r="AC24" s="29">
        <f>LOOKUP(2,1/('Feat-Func-Development'!$AF$4:$EU$4&amp;'Feat-Func-Development'!$AF$5:$EU$5='aggregated FIP Data Prog6'!$A24&amp;'aggregated FIP Data Prog6'!$V$1),'Feat-Func-Development'!$AF$96:$EU$96)</f>
        <v>0</v>
      </c>
    </row>
    <row r="25" spans="1:29">
      <c r="A25" s="43">
        <f t="shared" si="9"/>
        <v>639</v>
      </c>
      <c r="B25" s="53" t="str">
        <f>IF(C25="","",HLOOKUP(C25,'Configuration | Scaling'!$E$13:$Y$23,8,FALSE))</f>
        <v/>
      </c>
      <c r="C25" s="29" t="str">
        <f>IF(COUNTIF(C$4:C24,LOOKUP(A25,'Configuration | Scaling'!$E$20:$Y$20,_GPDS__List))=0,LOOKUP(A25,'Configuration | Scaling'!$E$20:$Y$20,_GPDS__List),"")</f>
        <v/>
      </c>
      <c r="D25" s="54"/>
      <c r="E25" s="45">
        <f t="shared" si="0"/>
        <v>638</v>
      </c>
      <c r="F25" s="55">
        <f t="shared" si="1"/>
        <v>1</v>
      </c>
      <c r="G25" s="55">
        <f t="shared" si="2"/>
        <v>0</v>
      </c>
      <c r="H25" s="55">
        <f t="shared" si="3"/>
        <v>1</v>
      </c>
      <c r="I25" s="55">
        <f t="shared" si="4"/>
        <v>1</v>
      </c>
      <c r="J25" s="55">
        <f t="shared" si="5"/>
        <v>1</v>
      </c>
      <c r="K25" s="55">
        <f t="shared" si="6"/>
        <v>1</v>
      </c>
      <c r="L25" s="55">
        <f t="shared" si="7"/>
        <v>0</v>
      </c>
      <c r="M25" s="56">
        <f t="shared" si="8"/>
        <v>0</v>
      </c>
      <c r="N25" s="48">
        <f>LOOKUP(2,1/('Feat-Func-Development'!$AF$4:$EU$4&amp;'Feat-Func-Development'!$AF$5:$EU$5='aggregated FIP Data Prog6'!$A25&amp;'aggregated FIP Data Prog6'!$N$1),'Feat-Func-Development'!$AF$89:$EU$89)</f>
        <v>0</v>
      </c>
      <c r="O25" s="48">
        <f>LOOKUP(2,1/('Feat-Func-Development'!$AF$4:$EU$4&amp;'Feat-Func-Development'!$AF$5:$EU$5='aggregated FIP Data Prog6'!$A25&amp;'aggregated FIP Data Prog6'!$N$1),'Feat-Func-Development'!$AF$90:$EU$90)</f>
        <v>0</v>
      </c>
      <c r="P25" s="48">
        <f>LOOKUP(2,1/('Feat-Func-Development'!$AF$4:$EU$4&amp;'Feat-Func-Development'!$AF$5:$EU$5='aggregated FIP Data Prog6'!$A25&amp;'aggregated FIP Data Prog6'!$N$1),'Feat-Func-Development'!$AF$91:$EU$91)</f>
        <v>0</v>
      </c>
      <c r="Q25" s="48">
        <f>LOOKUP(2,1/('Feat-Func-Development'!$AF$4:$EU$4&amp;'Feat-Func-Development'!$AF$5:$EU$5='aggregated FIP Data Prog6'!$A25&amp;'aggregated FIP Data Prog6'!$N$1),'Feat-Func-Development'!$AF$92:$EU$92)</f>
        <v>0</v>
      </c>
      <c r="R25" s="48">
        <f>LOOKUP(2,1/('Feat-Func-Development'!$AF$4:$EU$4&amp;'Feat-Func-Development'!$AF$5:$EU$5='aggregated FIP Data Prog6'!$A25&amp;'aggregated FIP Data Prog6'!$N$1),'Feat-Func-Development'!$AF$93:$EU$93)</f>
        <v>0</v>
      </c>
      <c r="S25" s="48">
        <f>LOOKUP(2,1/('Feat-Func-Development'!$AF$4:$EU$4&amp;'Feat-Func-Development'!$AF$5:$EU$5='aggregated FIP Data Prog6'!$A25&amp;'aggregated FIP Data Prog6'!$N$1),'Feat-Func-Development'!$AF$94:$EU$94)</f>
        <v>5</v>
      </c>
      <c r="T25" s="48">
        <f>LOOKUP(2,1/('Feat-Func-Development'!$AF$4:$EU$4&amp;'Feat-Func-Development'!$AF$5:$EU$5='aggregated FIP Data Prog6'!$A25&amp;'aggregated FIP Data Prog6'!$N$1),'Feat-Func-Development'!$AF$95:$EU$95)</f>
        <v>0</v>
      </c>
      <c r="U25" s="48">
        <f>LOOKUP(2,1/('Feat-Func-Development'!$AF$4:$EU$4&amp;'Feat-Func-Development'!$AF$5:$EU$5='aggregated FIP Data Prog6'!$A25&amp;'aggregated FIP Data Prog6'!$N$1),'Feat-Func-Development'!$AF$96:$EU$96)</f>
        <v>0</v>
      </c>
      <c r="V25" s="29">
        <f>LOOKUP(2,1/('Feat-Func-Development'!$AF$4:$EU$4&amp;'Feat-Func-Development'!$AF$5:$EU$5='aggregated FIP Data Prog6'!$A25&amp;'aggregated FIP Data Prog6'!$V$1),'Feat-Func-Development'!$AF$89:$EU$89)</f>
        <v>0</v>
      </c>
      <c r="W25" s="29">
        <f>LOOKUP(2,1/('Feat-Func-Development'!$AF$4:$EU$4&amp;'Feat-Func-Development'!$AF$5:$EU$5='aggregated FIP Data Prog6'!$A25&amp;'aggregated FIP Data Prog6'!$V$1),'Feat-Func-Development'!$AF$90:$EU$90)</f>
        <v>0</v>
      </c>
      <c r="X25" s="29">
        <f>LOOKUP(2,1/('Feat-Func-Development'!$AF$4:$EU$4&amp;'Feat-Func-Development'!$AF$5:$EU$5='aggregated FIP Data Prog6'!$A25&amp;'aggregated FIP Data Prog6'!$V$1),'Feat-Func-Development'!$AF$91:$EU$91)</f>
        <v>0</v>
      </c>
      <c r="Y25" s="29">
        <f>LOOKUP(2,1/('Feat-Func-Development'!$AF$4:$EU$4&amp;'Feat-Func-Development'!$AF$5:$EU$5='aggregated FIP Data Prog6'!$A25&amp;'aggregated FIP Data Prog6'!$V$1),'Feat-Func-Development'!$AF$92:$EU$92)</f>
        <v>0</v>
      </c>
      <c r="Z25" s="29">
        <f>LOOKUP(2,1/('Feat-Func-Development'!$AF$4:$EU$4&amp;'Feat-Func-Development'!$AF$5:$EU$5='aggregated FIP Data Prog6'!$A25&amp;'aggregated FIP Data Prog6'!$V$1),'Feat-Func-Development'!$AF$93:$EU$93)</f>
        <v>5</v>
      </c>
      <c r="AA25" s="29">
        <f>LOOKUP(2,1/('Feat-Func-Development'!$AF$4:$EU$4&amp;'Feat-Func-Development'!$AF$5:$EU$5='aggregated FIP Data Prog6'!$A25&amp;'aggregated FIP Data Prog6'!$V$1),'Feat-Func-Development'!$AF$94:$EU$94)</f>
        <v>0</v>
      </c>
      <c r="AB25" s="29">
        <f>LOOKUP(2,1/('Feat-Func-Development'!$AF$4:$EU$4&amp;'Feat-Func-Development'!$AF$5:$EU$5='aggregated FIP Data Prog6'!$A25&amp;'aggregated FIP Data Prog6'!$V$1),'Feat-Func-Development'!$AF$95:$EU$95)</f>
        <v>0</v>
      </c>
      <c r="AC25" s="29">
        <f>LOOKUP(2,1/('Feat-Func-Development'!$AF$4:$EU$4&amp;'Feat-Func-Development'!$AF$5:$EU$5='aggregated FIP Data Prog6'!$A25&amp;'aggregated FIP Data Prog6'!$V$1),'Feat-Func-Development'!$AF$96:$EU$96)</f>
        <v>0</v>
      </c>
    </row>
    <row r="26" spans="1:29">
      <c r="A26" s="43">
        <f t="shared" si="9"/>
        <v>670</v>
      </c>
      <c r="B26" s="53" t="str">
        <f>IF(C26="","",HLOOKUP(C26,'Configuration | Scaling'!$E$13:$Y$23,8,FALSE))</f>
        <v/>
      </c>
      <c r="C26" s="29" t="str">
        <f>IF(COUNTIF(C$4:C25,LOOKUP(A26,'Configuration | Scaling'!$E$20:$Y$20,_GPDS__List))=0,LOOKUP(A26,'Configuration | Scaling'!$E$20:$Y$20,_GPDS__List),"")</f>
        <v/>
      </c>
      <c r="D26" s="54"/>
      <c r="E26" s="45">
        <f t="shared" si="0"/>
        <v>669</v>
      </c>
      <c r="F26" s="55">
        <f t="shared" si="1"/>
        <v>1</v>
      </c>
      <c r="G26" s="55">
        <f t="shared" si="2"/>
        <v>0</v>
      </c>
      <c r="H26" s="55">
        <f t="shared" si="3"/>
        <v>1</v>
      </c>
      <c r="I26" s="55">
        <f t="shared" si="4"/>
        <v>1</v>
      </c>
      <c r="J26" s="55">
        <f t="shared" si="5"/>
        <v>1</v>
      </c>
      <c r="K26" s="55">
        <f t="shared" si="6"/>
        <v>1</v>
      </c>
      <c r="L26" s="55">
        <f t="shared" si="7"/>
        <v>0</v>
      </c>
      <c r="M26" s="56">
        <f t="shared" si="8"/>
        <v>0</v>
      </c>
      <c r="N26" s="48">
        <f>LOOKUP(2,1/('Feat-Func-Development'!$AF$4:$EU$4&amp;'Feat-Func-Development'!$AF$5:$EU$5='aggregated FIP Data Prog6'!$A26&amp;'aggregated FIP Data Prog6'!$N$1),'Feat-Func-Development'!$AF$89:$EU$89)</f>
        <v>0</v>
      </c>
      <c r="O26" s="48">
        <f>LOOKUP(2,1/('Feat-Func-Development'!$AF$4:$EU$4&amp;'Feat-Func-Development'!$AF$5:$EU$5='aggregated FIP Data Prog6'!$A26&amp;'aggregated FIP Data Prog6'!$N$1),'Feat-Func-Development'!$AF$90:$EU$90)</f>
        <v>0</v>
      </c>
      <c r="P26" s="48">
        <f>LOOKUP(2,1/('Feat-Func-Development'!$AF$4:$EU$4&amp;'Feat-Func-Development'!$AF$5:$EU$5='aggregated FIP Data Prog6'!$A26&amp;'aggregated FIP Data Prog6'!$N$1),'Feat-Func-Development'!$AF$91:$EU$91)</f>
        <v>0</v>
      </c>
      <c r="Q26" s="48">
        <f>LOOKUP(2,1/('Feat-Func-Development'!$AF$4:$EU$4&amp;'Feat-Func-Development'!$AF$5:$EU$5='aggregated FIP Data Prog6'!$A26&amp;'aggregated FIP Data Prog6'!$N$1),'Feat-Func-Development'!$AF$92:$EU$92)</f>
        <v>0</v>
      </c>
      <c r="R26" s="48">
        <f>LOOKUP(2,1/('Feat-Func-Development'!$AF$4:$EU$4&amp;'Feat-Func-Development'!$AF$5:$EU$5='aggregated FIP Data Prog6'!$A26&amp;'aggregated FIP Data Prog6'!$N$1),'Feat-Func-Development'!$AF$93:$EU$93)</f>
        <v>0</v>
      </c>
      <c r="S26" s="48">
        <f>LOOKUP(2,1/('Feat-Func-Development'!$AF$4:$EU$4&amp;'Feat-Func-Development'!$AF$5:$EU$5='aggregated FIP Data Prog6'!$A26&amp;'aggregated FIP Data Prog6'!$N$1),'Feat-Func-Development'!$AF$94:$EU$94)</f>
        <v>5</v>
      </c>
      <c r="T26" s="48">
        <f>LOOKUP(2,1/('Feat-Func-Development'!$AF$4:$EU$4&amp;'Feat-Func-Development'!$AF$5:$EU$5='aggregated FIP Data Prog6'!$A26&amp;'aggregated FIP Data Prog6'!$N$1),'Feat-Func-Development'!$AF$95:$EU$95)</f>
        <v>0</v>
      </c>
      <c r="U26" s="48">
        <f>LOOKUP(2,1/('Feat-Func-Development'!$AF$4:$EU$4&amp;'Feat-Func-Development'!$AF$5:$EU$5='aggregated FIP Data Prog6'!$A26&amp;'aggregated FIP Data Prog6'!$N$1),'Feat-Func-Development'!$AF$96:$EU$96)</f>
        <v>0</v>
      </c>
      <c r="V26" s="29">
        <f>LOOKUP(2,1/('Feat-Func-Development'!$AF$4:$EU$4&amp;'Feat-Func-Development'!$AF$5:$EU$5='aggregated FIP Data Prog6'!$A26&amp;'aggregated FIP Data Prog6'!$V$1),'Feat-Func-Development'!$AF$89:$EU$89)</f>
        <v>0</v>
      </c>
      <c r="W26" s="29">
        <f>LOOKUP(2,1/('Feat-Func-Development'!$AF$4:$EU$4&amp;'Feat-Func-Development'!$AF$5:$EU$5='aggregated FIP Data Prog6'!$A26&amp;'aggregated FIP Data Prog6'!$V$1),'Feat-Func-Development'!$AF$90:$EU$90)</f>
        <v>0</v>
      </c>
      <c r="X26" s="29">
        <f>LOOKUP(2,1/('Feat-Func-Development'!$AF$4:$EU$4&amp;'Feat-Func-Development'!$AF$5:$EU$5='aggregated FIP Data Prog6'!$A26&amp;'aggregated FIP Data Prog6'!$V$1),'Feat-Func-Development'!$AF$91:$EU$91)</f>
        <v>0</v>
      </c>
      <c r="Y26" s="29">
        <f>LOOKUP(2,1/('Feat-Func-Development'!$AF$4:$EU$4&amp;'Feat-Func-Development'!$AF$5:$EU$5='aggregated FIP Data Prog6'!$A26&amp;'aggregated FIP Data Prog6'!$V$1),'Feat-Func-Development'!$AF$92:$EU$92)</f>
        <v>0</v>
      </c>
      <c r="Z26" s="29">
        <f>LOOKUP(2,1/('Feat-Func-Development'!$AF$4:$EU$4&amp;'Feat-Func-Development'!$AF$5:$EU$5='aggregated FIP Data Prog6'!$A26&amp;'aggregated FIP Data Prog6'!$V$1),'Feat-Func-Development'!$AF$93:$EU$93)</f>
        <v>5</v>
      </c>
      <c r="AA26" s="29">
        <f>LOOKUP(2,1/('Feat-Func-Development'!$AF$4:$EU$4&amp;'Feat-Func-Development'!$AF$5:$EU$5='aggregated FIP Data Prog6'!$A26&amp;'aggregated FIP Data Prog6'!$V$1),'Feat-Func-Development'!$AF$94:$EU$94)</f>
        <v>0</v>
      </c>
      <c r="AB26" s="29">
        <f>LOOKUP(2,1/('Feat-Func-Development'!$AF$4:$EU$4&amp;'Feat-Func-Development'!$AF$5:$EU$5='aggregated FIP Data Prog6'!$A26&amp;'aggregated FIP Data Prog6'!$V$1),'Feat-Func-Development'!$AF$95:$EU$95)</f>
        <v>0</v>
      </c>
      <c r="AC26" s="29">
        <f>LOOKUP(2,1/('Feat-Func-Development'!$AF$4:$EU$4&amp;'Feat-Func-Development'!$AF$5:$EU$5='aggregated FIP Data Prog6'!$A26&amp;'aggregated FIP Data Prog6'!$V$1),'Feat-Func-Development'!$AF$96:$EU$96)</f>
        <v>0</v>
      </c>
    </row>
    <row r="27" spans="1:29">
      <c r="A27" s="43">
        <f t="shared" si="9"/>
        <v>700</v>
      </c>
      <c r="B27" s="53">
        <f>IF(C27="","",HLOOKUP(C27,'Configuration | Scaling'!$E$13:$Y$23,8,FALSE))</f>
        <v>671</v>
      </c>
      <c r="C27" s="29" t="str">
        <f>IF(COUNTIF(C$4:C26,LOOKUP(A27,'Configuration | Scaling'!$E$20:$Y$20,_GPDS__List))=0,LOOKUP(A27,'Configuration | Scaling'!$E$20:$Y$20,_GPDS__List),"")</f>
        <v>TT</v>
      </c>
      <c r="D27" s="54"/>
      <c r="E27" s="45">
        <f t="shared" si="0"/>
        <v>670</v>
      </c>
      <c r="F27" s="55">
        <f t="shared" si="1"/>
        <v>1</v>
      </c>
      <c r="G27" s="55">
        <f t="shared" si="2"/>
        <v>0</v>
      </c>
      <c r="H27" s="55">
        <f t="shared" si="3"/>
        <v>1</v>
      </c>
      <c r="I27" s="55">
        <f t="shared" si="4"/>
        <v>1</v>
      </c>
      <c r="J27" s="55">
        <f t="shared" si="5"/>
        <v>1</v>
      </c>
      <c r="K27" s="55">
        <f t="shared" si="6"/>
        <v>1</v>
      </c>
      <c r="L27" s="55">
        <f t="shared" si="7"/>
        <v>0</v>
      </c>
      <c r="M27" s="56">
        <f t="shared" si="8"/>
        <v>0</v>
      </c>
      <c r="N27" s="48">
        <f>LOOKUP(2,1/('Feat-Func-Development'!$AF$4:$EU$4&amp;'Feat-Func-Development'!$AF$5:$EU$5='aggregated FIP Data Prog6'!$A27&amp;'aggregated FIP Data Prog6'!$N$1),'Feat-Func-Development'!$AF$89:$EU$89)</f>
        <v>0</v>
      </c>
      <c r="O27" s="48">
        <f>LOOKUP(2,1/('Feat-Func-Development'!$AF$4:$EU$4&amp;'Feat-Func-Development'!$AF$5:$EU$5='aggregated FIP Data Prog6'!$A27&amp;'aggregated FIP Data Prog6'!$N$1),'Feat-Func-Development'!$AF$90:$EU$90)</f>
        <v>0</v>
      </c>
      <c r="P27" s="48">
        <f>LOOKUP(2,1/('Feat-Func-Development'!$AF$4:$EU$4&amp;'Feat-Func-Development'!$AF$5:$EU$5='aggregated FIP Data Prog6'!$A27&amp;'aggregated FIP Data Prog6'!$N$1),'Feat-Func-Development'!$AF$91:$EU$91)</f>
        <v>0</v>
      </c>
      <c r="Q27" s="48">
        <f>LOOKUP(2,1/('Feat-Func-Development'!$AF$4:$EU$4&amp;'Feat-Func-Development'!$AF$5:$EU$5='aggregated FIP Data Prog6'!$A27&amp;'aggregated FIP Data Prog6'!$N$1),'Feat-Func-Development'!$AF$92:$EU$92)</f>
        <v>0</v>
      </c>
      <c r="R27" s="48">
        <f>LOOKUP(2,1/('Feat-Func-Development'!$AF$4:$EU$4&amp;'Feat-Func-Development'!$AF$5:$EU$5='aggregated FIP Data Prog6'!$A27&amp;'aggregated FIP Data Prog6'!$N$1),'Feat-Func-Development'!$AF$93:$EU$93)</f>
        <v>0</v>
      </c>
      <c r="S27" s="48">
        <f>LOOKUP(2,1/('Feat-Func-Development'!$AF$4:$EU$4&amp;'Feat-Func-Development'!$AF$5:$EU$5='aggregated FIP Data Prog6'!$A27&amp;'aggregated FIP Data Prog6'!$N$1),'Feat-Func-Development'!$AF$94:$EU$94)</f>
        <v>5</v>
      </c>
      <c r="T27" s="48">
        <f>LOOKUP(2,1/('Feat-Func-Development'!$AF$4:$EU$4&amp;'Feat-Func-Development'!$AF$5:$EU$5='aggregated FIP Data Prog6'!$A27&amp;'aggregated FIP Data Prog6'!$N$1),'Feat-Func-Development'!$AF$95:$EU$95)</f>
        <v>0</v>
      </c>
      <c r="U27" s="48">
        <f>LOOKUP(2,1/('Feat-Func-Development'!$AF$4:$EU$4&amp;'Feat-Func-Development'!$AF$5:$EU$5='aggregated FIP Data Prog6'!$A27&amp;'aggregated FIP Data Prog6'!$N$1),'Feat-Func-Development'!$AF$96:$EU$96)</f>
        <v>0</v>
      </c>
      <c r="V27" s="29">
        <f>LOOKUP(2,1/('Feat-Func-Development'!$AF$4:$EU$4&amp;'Feat-Func-Development'!$AF$5:$EU$5='aggregated FIP Data Prog6'!$A27&amp;'aggregated FIP Data Prog6'!$V$1),'Feat-Func-Development'!$AF$89:$EU$89)</f>
        <v>0</v>
      </c>
      <c r="W27" s="29">
        <f>LOOKUP(2,1/('Feat-Func-Development'!$AF$4:$EU$4&amp;'Feat-Func-Development'!$AF$5:$EU$5='aggregated FIP Data Prog6'!$A27&amp;'aggregated FIP Data Prog6'!$V$1),'Feat-Func-Development'!$AF$90:$EU$90)</f>
        <v>0</v>
      </c>
      <c r="X27" s="29">
        <f>LOOKUP(2,1/('Feat-Func-Development'!$AF$4:$EU$4&amp;'Feat-Func-Development'!$AF$5:$EU$5='aggregated FIP Data Prog6'!$A27&amp;'aggregated FIP Data Prog6'!$V$1),'Feat-Func-Development'!$AF$91:$EU$91)</f>
        <v>0</v>
      </c>
      <c r="Y27" s="29">
        <f>LOOKUP(2,1/('Feat-Func-Development'!$AF$4:$EU$4&amp;'Feat-Func-Development'!$AF$5:$EU$5='aggregated FIP Data Prog6'!$A27&amp;'aggregated FIP Data Prog6'!$V$1),'Feat-Func-Development'!$AF$92:$EU$92)</f>
        <v>0</v>
      </c>
      <c r="Z27" s="29">
        <f>LOOKUP(2,1/('Feat-Func-Development'!$AF$4:$EU$4&amp;'Feat-Func-Development'!$AF$5:$EU$5='aggregated FIP Data Prog6'!$A27&amp;'aggregated FIP Data Prog6'!$V$1),'Feat-Func-Development'!$AF$93:$EU$93)</f>
        <v>5</v>
      </c>
      <c r="AA27" s="29">
        <f>LOOKUP(2,1/('Feat-Func-Development'!$AF$4:$EU$4&amp;'Feat-Func-Development'!$AF$5:$EU$5='aggregated FIP Data Prog6'!$A27&amp;'aggregated FIP Data Prog6'!$V$1),'Feat-Func-Development'!$AF$94:$EU$94)</f>
        <v>0</v>
      </c>
      <c r="AB27" s="29">
        <f>LOOKUP(2,1/('Feat-Func-Development'!$AF$4:$EU$4&amp;'Feat-Func-Development'!$AF$5:$EU$5='aggregated FIP Data Prog6'!$A27&amp;'aggregated FIP Data Prog6'!$V$1),'Feat-Func-Development'!$AF$95:$EU$95)</f>
        <v>0</v>
      </c>
      <c r="AC27" s="29">
        <f>LOOKUP(2,1/('Feat-Func-Development'!$AF$4:$EU$4&amp;'Feat-Func-Development'!$AF$5:$EU$5='aggregated FIP Data Prog6'!$A27&amp;'aggregated FIP Data Prog6'!$V$1),'Feat-Func-Development'!$AF$96:$EU$96)</f>
        <v>0</v>
      </c>
    </row>
    <row r="28" spans="1:29">
      <c r="A28" s="43">
        <f t="shared" si="9"/>
        <v>731</v>
      </c>
      <c r="B28" s="53" t="str">
        <f>IF(C28="","",HLOOKUP(C28,'Configuration | Scaling'!$E$13:$Y$23,8,FALSE))</f>
        <v/>
      </c>
      <c r="C28" s="29" t="str">
        <f>IF(COUNTIF(C$4:C27,LOOKUP(A28,'Configuration | Scaling'!$E$20:$Y$20,_GPDS__List))=0,LOOKUP(A28,'Configuration | Scaling'!$E$20:$Y$20,_GPDS__List),"")</f>
        <v/>
      </c>
      <c r="D28" s="54"/>
      <c r="E28" s="45">
        <f t="shared" si="0"/>
        <v>730</v>
      </c>
      <c r="F28" s="55">
        <f t="shared" si="1"/>
        <v>1</v>
      </c>
      <c r="G28" s="55">
        <f t="shared" si="2"/>
        <v>0</v>
      </c>
      <c r="H28" s="55">
        <f t="shared" si="3"/>
        <v>1</v>
      </c>
      <c r="I28" s="55">
        <f t="shared" si="4"/>
        <v>1</v>
      </c>
      <c r="J28" s="55">
        <f t="shared" si="5"/>
        <v>1</v>
      </c>
      <c r="K28" s="55">
        <f t="shared" si="6"/>
        <v>1</v>
      </c>
      <c r="L28" s="55">
        <f t="shared" si="7"/>
        <v>0</v>
      </c>
      <c r="M28" s="56">
        <f t="shared" si="8"/>
        <v>0</v>
      </c>
      <c r="N28" s="48">
        <f>LOOKUP(2,1/('Feat-Func-Development'!$AF$4:$EU$4&amp;'Feat-Func-Development'!$AF$5:$EU$5='aggregated FIP Data Prog6'!$A28&amp;'aggregated FIP Data Prog6'!$N$1),'Feat-Func-Development'!$AF$89:$EU$89)</f>
        <v>0</v>
      </c>
      <c r="O28" s="48">
        <f>LOOKUP(2,1/('Feat-Func-Development'!$AF$4:$EU$4&amp;'Feat-Func-Development'!$AF$5:$EU$5='aggregated FIP Data Prog6'!$A28&amp;'aggregated FIP Data Prog6'!$N$1),'Feat-Func-Development'!$AF$90:$EU$90)</f>
        <v>0</v>
      </c>
      <c r="P28" s="48">
        <f>LOOKUP(2,1/('Feat-Func-Development'!$AF$4:$EU$4&amp;'Feat-Func-Development'!$AF$5:$EU$5='aggregated FIP Data Prog6'!$A28&amp;'aggregated FIP Data Prog6'!$N$1),'Feat-Func-Development'!$AF$91:$EU$91)</f>
        <v>0</v>
      </c>
      <c r="Q28" s="48">
        <f>LOOKUP(2,1/('Feat-Func-Development'!$AF$4:$EU$4&amp;'Feat-Func-Development'!$AF$5:$EU$5='aggregated FIP Data Prog6'!$A28&amp;'aggregated FIP Data Prog6'!$N$1),'Feat-Func-Development'!$AF$92:$EU$92)</f>
        <v>0</v>
      </c>
      <c r="R28" s="48">
        <f>LOOKUP(2,1/('Feat-Func-Development'!$AF$4:$EU$4&amp;'Feat-Func-Development'!$AF$5:$EU$5='aggregated FIP Data Prog6'!$A28&amp;'aggregated FIP Data Prog6'!$N$1),'Feat-Func-Development'!$AF$93:$EU$93)</f>
        <v>0</v>
      </c>
      <c r="S28" s="48">
        <f>LOOKUP(2,1/('Feat-Func-Development'!$AF$4:$EU$4&amp;'Feat-Func-Development'!$AF$5:$EU$5='aggregated FIP Data Prog6'!$A28&amp;'aggregated FIP Data Prog6'!$N$1),'Feat-Func-Development'!$AF$94:$EU$94)</f>
        <v>5</v>
      </c>
      <c r="T28" s="48">
        <f>LOOKUP(2,1/('Feat-Func-Development'!$AF$4:$EU$4&amp;'Feat-Func-Development'!$AF$5:$EU$5='aggregated FIP Data Prog6'!$A28&amp;'aggregated FIP Data Prog6'!$N$1),'Feat-Func-Development'!$AF$95:$EU$95)</f>
        <v>0</v>
      </c>
      <c r="U28" s="48">
        <f>LOOKUP(2,1/('Feat-Func-Development'!$AF$4:$EU$4&amp;'Feat-Func-Development'!$AF$5:$EU$5='aggregated FIP Data Prog6'!$A28&amp;'aggregated FIP Data Prog6'!$N$1),'Feat-Func-Development'!$AF$96:$EU$96)</f>
        <v>0</v>
      </c>
      <c r="V28" s="29">
        <f>LOOKUP(2,1/('Feat-Func-Development'!$AF$4:$EU$4&amp;'Feat-Func-Development'!$AF$5:$EU$5='aggregated FIP Data Prog6'!$A28&amp;'aggregated FIP Data Prog6'!$V$1),'Feat-Func-Development'!$AF$89:$EU$89)</f>
        <v>0</v>
      </c>
      <c r="W28" s="29">
        <f>LOOKUP(2,1/('Feat-Func-Development'!$AF$4:$EU$4&amp;'Feat-Func-Development'!$AF$5:$EU$5='aggregated FIP Data Prog6'!$A28&amp;'aggregated FIP Data Prog6'!$V$1),'Feat-Func-Development'!$AF$90:$EU$90)</f>
        <v>0</v>
      </c>
      <c r="X28" s="29">
        <f>LOOKUP(2,1/('Feat-Func-Development'!$AF$4:$EU$4&amp;'Feat-Func-Development'!$AF$5:$EU$5='aggregated FIP Data Prog6'!$A28&amp;'aggregated FIP Data Prog6'!$V$1),'Feat-Func-Development'!$AF$91:$EU$91)</f>
        <v>0</v>
      </c>
      <c r="Y28" s="29">
        <f>LOOKUP(2,1/('Feat-Func-Development'!$AF$4:$EU$4&amp;'Feat-Func-Development'!$AF$5:$EU$5='aggregated FIP Data Prog6'!$A28&amp;'aggregated FIP Data Prog6'!$V$1),'Feat-Func-Development'!$AF$92:$EU$92)</f>
        <v>0</v>
      </c>
      <c r="Z28" s="29">
        <f>LOOKUP(2,1/('Feat-Func-Development'!$AF$4:$EU$4&amp;'Feat-Func-Development'!$AF$5:$EU$5='aggregated FIP Data Prog6'!$A28&amp;'aggregated FIP Data Prog6'!$V$1),'Feat-Func-Development'!$AF$93:$EU$93)</f>
        <v>5</v>
      </c>
      <c r="AA28" s="29">
        <f>LOOKUP(2,1/('Feat-Func-Development'!$AF$4:$EU$4&amp;'Feat-Func-Development'!$AF$5:$EU$5='aggregated FIP Data Prog6'!$A28&amp;'aggregated FIP Data Prog6'!$V$1),'Feat-Func-Development'!$AF$94:$EU$94)</f>
        <v>0</v>
      </c>
      <c r="AB28" s="29">
        <f>LOOKUP(2,1/('Feat-Func-Development'!$AF$4:$EU$4&amp;'Feat-Func-Development'!$AF$5:$EU$5='aggregated FIP Data Prog6'!$A28&amp;'aggregated FIP Data Prog6'!$V$1),'Feat-Func-Development'!$AF$95:$EU$95)</f>
        <v>0</v>
      </c>
      <c r="AC28" s="29">
        <f>LOOKUP(2,1/('Feat-Func-Development'!$AF$4:$EU$4&amp;'Feat-Func-Development'!$AF$5:$EU$5='aggregated FIP Data Prog6'!$A28&amp;'aggregated FIP Data Prog6'!$V$1),'Feat-Func-Development'!$AF$96:$EU$96)</f>
        <v>0</v>
      </c>
    </row>
    <row r="29" spans="1:29">
      <c r="A29" s="43">
        <f t="shared" si="9"/>
        <v>762</v>
      </c>
      <c r="B29" s="53">
        <f>IF(C29="","",HLOOKUP(C29,'Configuration | Scaling'!$E$13:$Y$23,8,FALSE))</f>
        <v>732</v>
      </c>
      <c r="C29" s="29" t="str">
        <f>IF(COUNTIF(C$4:C28,LOOKUP(A29,'Configuration | Scaling'!$E$20:$Y$20,_GPDS__List))=0,LOOKUP(A29,'Configuration | Scaling'!$E$20:$Y$20,_GPDS__List),"")</f>
        <v>PP</v>
      </c>
      <c r="D29" s="54"/>
      <c r="E29" s="45">
        <f t="shared" si="0"/>
        <v>731</v>
      </c>
      <c r="F29" s="55">
        <f t="shared" si="1"/>
        <v>1</v>
      </c>
      <c r="G29" s="55">
        <f t="shared" si="2"/>
        <v>0</v>
      </c>
      <c r="H29" s="55">
        <f t="shared" si="3"/>
        <v>1</v>
      </c>
      <c r="I29" s="55">
        <f t="shared" si="4"/>
        <v>1</v>
      </c>
      <c r="J29" s="55">
        <f t="shared" si="5"/>
        <v>1</v>
      </c>
      <c r="K29" s="55">
        <f t="shared" si="6"/>
        <v>1</v>
      </c>
      <c r="L29" s="55">
        <f t="shared" si="7"/>
        <v>0</v>
      </c>
      <c r="M29" s="56">
        <f t="shared" si="8"/>
        <v>0</v>
      </c>
      <c r="N29" s="48">
        <f>LOOKUP(2,1/('Feat-Func-Development'!$AF$4:$EU$4&amp;'Feat-Func-Development'!$AF$5:$EU$5='aggregated FIP Data Prog6'!$A29&amp;'aggregated FIP Data Prog6'!$N$1),'Feat-Func-Development'!$AF$89:$EU$89)</f>
        <v>0</v>
      </c>
      <c r="O29" s="48">
        <f>LOOKUP(2,1/('Feat-Func-Development'!$AF$4:$EU$4&amp;'Feat-Func-Development'!$AF$5:$EU$5='aggregated FIP Data Prog6'!$A29&amp;'aggregated FIP Data Prog6'!$N$1),'Feat-Func-Development'!$AF$90:$EU$90)</f>
        <v>0</v>
      </c>
      <c r="P29" s="48">
        <f>LOOKUP(2,1/('Feat-Func-Development'!$AF$4:$EU$4&amp;'Feat-Func-Development'!$AF$5:$EU$5='aggregated FIP Data Prog6'!$A29&amp;'aggregated FIP Data Prog6'!$N$1),'Feat-Func-Development'!$AF$91:$EU$91)</f>
        <v>0</v>
      </c>
      <c r="Q29" s="48">
        <f>LOOKUP(2,1/('Feat-Func-Development'!$AF$4:$EU$4&amp;'Feat-Func-Development'!$AF$5:$EU$5='aggregated FIP Data Prog6'!$A29&amp;'aggregated FIP Data Prog6'!$N$1),'Feat-Func-Development'!$AF$92:$EU$92)</f>
        <v>0</v>
      </c>
      <c r="R29" s="48">
        <f>LOOKUP(2,1/('Feat-Func-Development'!$AF$4:$EU$4&amp;'Feat-Func-Development'!$AF$5:$EU$5='aggregated FIP Data Prog6'!$A29&amp;'aggregated FIP Data Prog6'!$N$1),'Feat-Func-Development'!$AF$93:$EU$93)</f>
        <v>0</v>
      </c>
      <c r="S29" s="48">
        <f>LOOKUP(2,1/('Feat-Func-Development'!$AF$4:$EU$4&amp;'Feat-Func-Development'!$AF$5:$EU$5='aggregated FIP Data Prog6'!$A29&amp;'aggregated FIP Data Prog6'!$N$1),'Feat-Func-Development'!$AF$94:$EU$94)</f>
        <v>5</v>
      </c>
      <c r="T29" s="48">
        <f>LOOKUP(2,1/('Feat-Func-Development'!$AF$4:$EU$4&amp;'Feat-Func-Development'!$AF$5:$EU$5='aggregated FIP Data Prog6'!$A29&amp;'aggregated FIP Data Prog6'!$N$1),'Feat-Func-Development'!$AF$95:$EU$95)</f>
        <v>0</v>
      </c>
      <c r="U29" s="48">
        <f>LOOKUP(2,1/('Feat-Func-Development'!$AF$4:$EU$4&amp;'Feat-Func-Development'!$AF$5:$EU$5='aggregated FIP Data Prog6'!$A29&amp;'aggregated FIP Data Prog6'!$N$1),'Feat-Func-Development'!$AF$96:$EU$96)</f>
        <v>0</v>
      </c>
      <c r="V29" s="29">
        <f>LOOKUP(2,1/('Feat-Func-Development'!$AF$4:$EU$4&amp;'Feat-Func-Development'!$AF$5:$EU$5='aggregated FIP Data Prog6'!$A29&amp;'aggregated FIP Data Prog6'!$V$1),'Feat-Func-Development'!$AF$89:$EU$89)</f>
        <v>0</v>
      </c>
      <c r="W29" s="29">
        <f>LOOKUP(2,1/('Feat-Func-Development'!$AF$4:$EU$4&amp;'Feat-Func-Development'!$AF$5:$EU$5='aggregated FIP Data Prog6'!$A29&amp;'aggregated FIP Data Prog6'!$V$1),'Feat-Func-Development'!$AF$90:$EU$90)</f>
        <v>0</v>
      </c>
      <c r="X29" s="29">
        <f>LOOKUP(2,1/('Feat-Func-Development'!$AF$4:$EU$4&amp;'Feat-Func-Development'!$AF$5:$EU$5='aggregated FIP Data Prog6'!$A29&amp;'aggregated FIP Data Prog6'!$V$1),'Feat-Func-Development'!$AF$91:$EU$91)</f>
        <v>0</v>
      </c>
      <c r="Y29" s="29">
        <f>LOOKUP(2,1/('Feat-Func-Development'!$AF$4:$EU$4&amp;'Feat-Func-Development'!$AF$5:$EU$5='aggregated FIP Data Prog6'!$A29&amp;'aggregated FIP Data Prog6'!$V$1),'Feat-Func-Development'!$AF$92:$EU$92)</f>
        <v>0</v>
      </c>
      <c r="Z29" s="29">
        <f>LOOKUP(2,1/('Feat-Func-Development'!$AF$4:$EU$4&amp;'Feat-Func-Development'!$AF$5:$EU$5='aggregated FIP Data Prog6'!$A29&amp;'aggregated FIP Data Prog6'!$V$1),'Feat-Func-Development'!$AF$93:$EU$93)</f>
        <v>5</v>
      </c>
      <c r="AA29" s="29">
        <f>LOOKUP(2,1/('Feat-Func-Development'!$AF$4:$EU$4&amp;'Feat-Func-Development'!$AF$5:$EU$5='aggregated FIP Data Prog6'!$A29&amp;'aggregated FIP Data Prog6'!$V$1),'Feat-Func-Development'!$AF$94:$EU$94)</f>
        <v>0</v>
      </c>
      <c r="AB29" s="29">
        <f>LOOKUP(2,1/('Feat-Func-Development'!$AF$4:$EU$4&amp;'Feat-Func-Development'!$AF$5:$EU$5='aggregated FIP Data Prog6'!$A29&amp;'aggregated FIP Data Prog6'!$V$1),'Feat-Func-Development'!$AF$95:$EU$95)</f>
        <v>0</v>
      </c>
      <c r="AC29" s="29">
        <f>LOOKUP(2,1/('Feat-Func-Development'!$AF$4:$EU$4&amp;'Feat-Func-Development'!$AF$5:$EU$5='aggregated FIP Data Prog6'!$A29&amp;'aggregated FIP Data Prog6'!$V$1),'Feat-Func-Development'!$AF$96:$EU$96)</f>
        <v>0</v>
      </c>
    </row>
    <row r="30" spans="1:29">
      <c r="A30" s="43">
        <f t="shared" si="9"/>
        <v>790</v>
      </c>
      <c r="B30" s="53" t="str">
        <f>IF(C30="","",HLOOKUP(C30,'Configuration | Scaling'!$E$13:$Y$23,8,FALSE))</f>
        <v/>
      </c>
      <c r="C30" s="29" t="str">
        <f>IF(COUNTIF(C$4:C29,LOOKUP(A30,'Configuration | Scaling'!$E$20:$Y$20,_GPDS__List))=0,LOOKUP(A30,'Configuration | Scaling'!$E$20:$Y$20,_GPDS__List),"")</f>
        <v/>
      </c>
      <c r="D30" s="54"/>
      <c r="E30" s="45">
        <f t="shared" si="0"/>
        <v>789</v>
      </c>
      <c r="F30" s="55">
        <f t="shared" si="1"/>
        <v>1</v>
      </c>
      <c r="G30" s="55">
        <f t="shared" si="2"/>
        <v>0</v>
      </c>
      <c r="H30" s="55">
        <f t="shared" si="3"/>
        <v>1</v>
      </c>
      <c r="I30" s="55">
        <f t="shared" si="4"/>
        <v>1</v>
      </c>
      <c r="J30" s="55">
        <f t="shared" si="5"/>
        <v>1</v>
      </c>
      <c r="K30" s="55">
        <f t="shared" si="6"/>
        <v>1</v>
      </c>
      <c r="L30" s="55">
        <f t="shared" si="7"/>
        <v>0.8</v>
      </c>
      <c r="M30" s="56">
        <f t="shared" si="8"/>
        <v>0</v>
      </c>
      <c r="N30" s="48">
        <f>LOOKUP(2,1/('Feat-Func-Development'!$AF$4:$EU$4&amp;'Feat-Func-Development'!$AF$5:$EU$5='aggregated FIP Data Prog6'!$A30&amp;'aggregated FIP Data Prog6'!$N$1),'Feat-Func-Development'!$AF$89:$EU$89)</f>
        <v>0</v>
      </c>
      <c r="O30" s="48">
        <f>LOOKUP(2,1/('Feat-Func-Development'!$AF$4:$EU$4&amp;'Feat-Func-Development'!$AF$5:$EU$5='aggregated FIP Data Prog6'!$A30&amp;'aggregated FIP Data Prog6'!$N$1),'Feat-Func-Development'!$AF$90:$EU$90)</f>
        <v>0</v>
      </c>
      <c r="P30" s="48">
        <f>LOOKUP(2,1/('Feat-Func-Development'!$AF$4:$EU$4&amp;'Feat-Func-Development'!$AF$5:$EU$5='aggregated FIP Data Prog6'!$A30&amp;'aggregated FIP Data Prog6'!$N$1),'Feat-Func-Development'!$AF$91:$EU$91)</f>
        <v>0</v>
      </c>
      <c r="Q30" s="48">
        <f>LOOKUP(2,1/('Feat-Func-Development'!$AF$4:$EU$4&amp;'Feat-Func-Development'!$AF$5:$EU$5='aggregated FIP Data Prog6'!$A30&amp;'aggregated FIP Data Prog6'!$N$1),'Feat-Func-Development'!$AF$92:$EU$92)</f>
        <v>0</v>
      </c>
      <c r="R30" s="48">
        <f>LOOKUP(2,1/('Feat-Func-Development'!$AF$4:$EU$4&amp;'Feat-Func-Development'!$AF$5:$EU$5='aggregated FIP Data Prog6'!$A30&amp;'aggregated FIP Data Prog6'!$N$1),'Feat-Func-Development'!$AF$93:$EU$93)</f>
        <v>0</v>
      </c>
      <c r="S30" s="48">
        <f>LOOKUP(2,1/('Feat-Func-Development'!$AF$4:$EU$4&amp;'Feat-Func-Development'!$AF$5:$EU$5='aggregated FIP Data Prog6'!$A30&amp;'aggregated FIP Data Prog6'!$N$1),'Feat-Func-Development'!$AF$94:$EU$94)</f>
        <v>1</v>
      </c>
      <c r="T30" s="48">
        <f>LOOKUP(2,1/('Feat-Func-Development'!$AF$4:$EU$4&amp;'Feat-Func-Development'!$AF$5:$EU$5='aggregated FIP Data Prog6'!$A30&amp;'aggregated FIP Data Prog6'!$N$1),'Feat-Func-Development'!$AF$95:$EU$95)</f>
        <v>4</v>
      </c>
      <c r="U30" s="48">
        <f>LOOKUP(2,1/('Feat-Func-Development'!$AF$4:$EU$4&amp;'Feat-Func-Development'!$AF$5:$EU$5='aggregated FIP Data Prog6'!$A30&amp;'aggregated FIP Data Prog6'!$N$1),'Feat-Func-Development'!$AF$96:$EU$96)</f>
        <v>0</v>
      </c>
      <c r="V30" s="29">
        <f>LOOKUP(2,1/('Feat-Func-Development'!$AF$4:$EU$4&amp;'Feat-Func-Development'!$AF$5:$EU$5='aggregated FIP Data Prog6'!$A30&amp;'aggregated FIP Data Prog6'!$V$1),'Feat-Func-Development'!$AF$89:$EU$89)</f>
        <v>0</v>
      </c>
      <c r="W30" s="29">
        <f>LOOKUP(2,1/('Feat-Func-Development'!$AF$4:$EU$4&amp;'Feat-Func-Development'!$AF$5:$EU$5='aggregated FIP Data Prog6'!$A30&amp;'aggregated FIP Data Prog6'!$V$1),'Feat-Func-Development'!$AF$90:$EU$90)</f>
        <v>0</v>
      </c>
      <c r="X30" s="29">
        <f>LOOKUP(2,1/('Feat-Func-Development'!$AF$4:$EU$4&amp;'Feat-Func-Development'!$AF$5:$EU$5='aggregated FIP Data Prog6'!$A30&amp;'aggregated FIP Data Prog6'!$V$1),'Feat-Func-Development'!$AF$91:$EU$91)</f>
        <v>0</v>
      </c>
      <c r="Y30" s="29">
        <f>LOOKUP(2,1/('Feat-Func-Development'!$AF$4:$EU$4&amp;'Feat-Func-Development'!$AF$5:$EU$5='aggregated FIP Data Prog6'!$A30&amp;'aggregated FIP Data Prog6'!$V$1),'Feat-Func-Development'!$AF$92:$EU$92)</f>
        <v>0</v>
      </c>
      <c r="Z30" s="29">
        <f>LOOKUP(2,1/('Feat-Func-Development'!$AF$4:$EU$4&amp;'Feat-Func-Development'!$AF$5:$EU$5='aggregated FIP Data Prog6'!$A30&amp;'aggregated FIP Data Prog6'!$V$1),'Feat-Func-Development'!$AF$93:$EU$93)</f>
        <v>5</v>
      </c>
      <c r="AA30" s="29">
        <f>LOOKUP(2,1/('Feat-Func-Development'!$AF$4:$EU$4&amp;'Feat-Func-Development'!$AF$5:$EU$5='aggregated FIP Data Prog6'!$A30&amp;'aggregated FIP Data Prog6'!$V$1),'Feat-Func-Development'!$AF$94:$EU$94)</f>
        <v>0</v>
      </c>
      <c r="AB30" s="29">
        <f>LOOKUP(2,1/('Feat-Func-Development'!$AF$4:$EU$4&amp;'Feat-Func-Development'!$AF$5:$EU$5='aggregated FIP Data Prog6'!$A30&amp;'aggregated FIP Data Prog6'!$V$1),'Feat-Func-Development'!$AF$95:$EU$95)</f>
        <v>0</v>
      </c>
      <c r="AC30" s="29">
        <f>LOOKUP(2,1/('Feat-Func-Development'!$AF$4:$EU$4&amp;'Feat-Func-Development'!$AF$5:$EU$5='aggregated FIP Data Prog6'!$A30&amp;'aggregated FIP Data Prog6'!$V$1),'Feat-Func-Development'!$AF$96:$EU$96)</f>
        <v>0</v>
      </c>
    </row>
    <row r="31" spans="1:29">
      <c r="A31" s="43">
        <f t="shared" si="9"/>
        <v>821</v>
      </c>
      <c r="B31" s="53">
        <f>IF(C31="","",HLOOKUP(C31,'Configuration | Scaling'!$E$13:$Y$23,8,FALSE))</f>
        <v>791</v>
      </c>
      <c r="C31" s="29" t="str">
        <f>IF(COUNTIF(C$4:C30,LOOKUP(A31,'Configuration | Scaling'!$E$20:$Y$20,_GPDS__List))=0,LOOKUP(A31,'Configuration | Scaling'!$E$20:$Y$20,_GPDS__List),"")</f>
        <v>MP1</v>
      </c>
      <c r="D31" s="54"/>
      <c r="E31" s="45">
        <f t="shared" si="0"/>
        <v>790</v>
      </c>
      <c r="F31" s="55">
        <f t="shared" si="1"/>
        <v>1</v>
      </c>
      <c r="G31" s="55">
        <f t="shared" si="2"/>
        <v>0</v>
      </c>
      <c r="H31" s="55">
        <f t="shared" si="3"/>
        <v>1</v>
      </c>
      <c r="I31" s="55">
        <f t="shared" si="4"/>
        <v>1</v>
      </c>
      <c r="J31" s="55">
        <f t="shared" si="5"/>
        <v>1</v>
      </c>
      <c r="K31" s="55">
        <f t="shared" si="6"/>
        <v>1</v>
      </c>
      <c r="L31" s="55">
        <f t="shared" si="7"/>
        <v>0.8</v>
      </c>
      <c r="M31" s="56">
        <f t="shared" si="8"/>
        <v>0</v>
      </c>
      <c r="N31" s="48">
        <f>LOOKUP(2,1/('Feat-Func-Development'!$AF$4:$EU$4&amp;'Feat-Func-Development'!$AF$5:$EU$5='aggregated FIP Data Prog6'!$A31&amp;'aggregated FIP Data Prog6'!$N$1),'Feat-Func-Development'!$AF$89:$EU$89)</f>
        <v>0</v>
      </c>
      <c r="O31" s="48">
        <f>LOOKUP(2,1/('Feat-Func-Development'!$AF$4:$EU$4&amp;'Feat-Func-Development'!$AF$5:$EU$5='aggregated FIP Data Prog6'!$A31&amp;'aggregated FIP Data Prog6'!$N$1),'Feat-Func-Development'!$AF$90:$EU$90)</f>
        <v>0</v>
      </c>
      <c r="P31" s="48">
        <f>LOOKUP(2,1/('Feat-Func-Development'!$AF$4:$EU$4&amp;'Feat-Func-Development'!$AF$5:$EU$5='aggregated FIP Data Prog6'!$A31&amp;'aggregated FIP Data Prog6'!$N$1),'Feat-Func-Development'!$AF$91:$EU$91)</f>
        <v>0</v>
      </c>
      <c r="Q31" s="48">
        <f>LOOKUP(2,1/('Feat-Func-Development'!$AF$4:$EU$4&amp;'Feat-Func-Development'!$AF$5:$EU$5='aggregated FIP Data Prog6'!$A31&amp;'aggregated FIP Data Prog6'!$N$1),'Feat-Func-Development'!$AF$92:$EU$92)</f>
        <v>0</v>
      </c>
      <c r="R31" s="48">
        <f>LOOKUP(2,1/('Feat-Func-Development'!$AF$4:$EU$4&amp;'Feat-Func-Development'!$AF$5:$EU$5='aggregated FIP Data Prog6'!$A31&amp;'aggregated FIP Data Prog6'!$N$1),'Feat-Func-Development'!$AF$93:$EU$93)</f>
        <v>0</v>
      </c>
      <c r="S31" s="48">
        <f>LOOKUP(2,1/('Feat-Func-Development'!$AF$4:$EU$4&amp;'Feat-Func-Development'!$AF$5:$EU$5='aggregated FIP Data Prog6'!$A31&amp;'aggregated FIP Data Prog6'!$N$1),'Feat-Func-Development'!$AF$94:$EU$94)</f>
        <v>1</v>
      </c>
      <c r="T31" s="48">
        <f>LOOKUP(2,1/('Feat-Func-Development'!$AF$4:$EU$4&amp;'Feat-Func-Development'!$AF$5:$EU$5='aggregated FIP Data Prog6'!$A31&amp;'aggregated FIP Data Prog6'!$N$1),'Feat-Func-Development'!$AF$95:$EU$95)</f>
        <v>4</v>
      </c>
      <c r="U31" s="48">
        <f>LOOKUP(2,1/('Feat-Func-Development'!$AF$4:$EU$4&amp;'Feat-Func-Development'!$AF$5:$EU$5='aggregated FIP Data Prog6'!$A31&amp;'aggregated FIP Data Prog6'!$N$1),'Feat-Func-Development'!$AF$96:$EU$96)</f>
        <v>0</v>
      </c>
      <c r="V31" s="29">
        <f>LOOKUP(2,1/('Feat-Func-Development'!$AF$4:$EU$4&amp;'Feat-Func-Development'!$AF$5:$EU$5='aggregated FIP Data Prog6'!$A31&amp;'aggregated FIP Data Prog6'!$V$1),'Feat-Func-Development'!$AF$89:$EU$89)</f>
        <v>0</v>
      </c>
      <c r="W31" s="29">
        <f>LOOKUP(2,1/('Feat-Func-Development'!$AF$4:$EU$4&amp;'Feat-Func-Development'!$AF$5:$EU$5='aggregated FIP Data Prog6'!$A31&amp;'aggregated FIP Data Prog6'!$V$1),'Feat-Func-Development'!$AF$90:$EU$90)</f>
        <v>0</v>
      </c>
      <c r="X31" s="29">
        <f>LOOKUP(2,1/('Feat-Func-Development'!$AF$4:$EU$4&amp;'Feat-Func-Development'!$AF$5:$EU$5='aggregated FIP Data Prog6'!$A31&amp;'aggregated FIP Data Prog6'!$V$1),'Feat-Func-Development'!$AF$91:$EU$91)</f>
        <v>0</v>
      </c>
      <c r="Y31" s="29">
        <f>LOOKUP(2,1/('Feat-Func-Development'!$AF$4:$EU$4&amp;'Feat-Func-Development'!$AF$5:$EU$5='aggregated FIP Data Prog6'!$A31&amp;'aggregated FIP Data Prog6'!$V$1),'Feat-Func-Development'!$AF$92:$EU$92)</f>
        <v>0</v>
      </c>
      <c r="Z31" s="29">
        <f>LOOKUP(2,1/('Feat-Func-Development'!$AF$4:$EU$4&amp;'Feat-Func-Development'!$AF$5:$EU$5='aggregated FIP Data Prog6'!$A31&amp;'aggregated FIP Data Prog6'!$V$1),'Feat-Func-Development'!$AF$93:$EU$93)</f>
        <v>5</v>
      </c>
      <c r="AA31" s="29">
        <f>LOOKUP(2,1/('Feat-Func-Development'!$AF$4:$EU$4&amp;'Feat-Func-Development'!$AF$5:$EU$5='aggregated FIP Data Prog6'!$A31&amp;'aggregated FIP Data Prog6'!$V$1),'Feat-Func-Development'!$AF$94:$EU$94)</f>
        <v>0</v>
      </c>
      <c r="AB31" s="29">
        <f>LOOKUP(2,1/('Feat-Func-Development'!$AF$4:$EU$4&amp;'Feat-Func-Development'!$AF$5:$EU$5='aggregated FIP Data Prog6'!$A31&amp;'aggregated FIP Data Prog6'!$V$1),'Feat-Func-Development'!$AF$95:$EU$95)</f>
        <v>0</v>
      </c>
      <c r="AC31" s="29">
        <f>LOOKUP(2,1/('Feat-Func-Development'!$AF$4:$EU$4&amp;'Feat-Func-Development'!$AF$5:$EU$5='aggregated FIP Data Prog6'!$A31&amp;'aggregated FIP Data Prog6'!$V$1),'Feat-Func-Development'!$AF$96:$EU$96)</f>
        <v>0</v>
      </c>
    </row>
    <row r="32" spans="1:29">
      <c r="A32" s="43">
        <f t="shared" si="9"/>
        <v>851</v>
      </c>
      <c r="B32" s="53" t="str">
        <f>IF(C32="","",HLOOKUP(C32,'Configuration | Scaling'!$E$13:$Y$23,8,FALSE))</f>
        <v/>
      </c>
      <c r="C32" s="29" t="str">
        <f>IF(COUNTIF(C$4:C31,LOOKUP(A32,'Configuration | Scaling'!$E$20:$Y$20,_GPDS__List))=0,LOOKUP(A32,'Configuration | Scaling'!$E$20:$Y$20,_GPDS__List),"")</f>
        <v/>
      </c>
      <c r="D32" s="54"/>
      <c r="E32" s="45">
        <f t="shared" si="0"/>
        <v>850</v>
      </c>
      <c r="F32" s="55">
        <f t="shared" si="1"/>
        <v>1</v>
      </c>
      <c r="G32" s="55">
        <f t="shared" si="2"/>
        <v>0</v>
      </c>
      <c r="H32" s="55">
        <f t="shared" si="3"/>
        <v>1</v>
      </c>
      <c r="I32" s="55">
        <f t="shared" si="4"/>
        <v>1</v>
      </c>
      <c r="J32" s="55">
        <f t="shared" si="5"/>
        <v>1</v>
      </c>
      <c r="K32" s="55">
        <f t="shared" si="6"/>
        <v>1</v>
      </c>
      <c r="L32" s="55">
        <f t="shared" si="7"/>
        <v>0.8</v>
      </c>
      <c r="M32" s="56">
        <f t="shared" si="8"/>
        <v>0</v>
      </c>
      <c r="N32" s="48">
        <f>LOOKUP(2,1/('Feat-Func-Development'!$AF$4:$EU$4&amp;'Feat-Func-Development'!$AF$5:$EU$5='aggregated FIP Data Prog6'!$A32&amp;'aggregated FIP Data Prog6'!$N$1),'Feat-Func-Development'!$AF$89:$EU$89)</f>
        <v>0</v>
      </c>
      <c r="O32" s="48">
        <f>LOOKUP(2,1/('Feat-Func-Development'!$AF$4:$EU$4&amp;'Feat-Func-Development'!$AF$5:$EU$5='aggregated FIP Data Prog6'!$A32&amp;'aggregated FIP Data Prog6'!$N$1),'Feat-Func-Development'!$AF$90:$EU$90)</f>
        <v>0</v>
      </c>
      <c r="P32" s="48">
        <f>LOOKUP(2,1/('Feat-Func-Development'!$AF$4:$EU$4&amp;'Feat-Func-Development'!$AF$5:$EU$5='aggregated FIP Data Prog6'!$A32&amp;'aggregated FIP Data Prog6'!$N$1),'Feat-Func-Development'!$AF$91:$EU$91)</f>
        <v>0</v>
      </c>
      <c r="Q32" s="48">
        <f>LOOKUP(2,1/('Feat-Func-Development'!$AF$4:$EU$4&amp;'Feat-Func-Development'!$AF$5:$EU$5='aggregated FIP Data Prog6'!$A32&amp;'aggregated FIP Data Prog6'!$N$1),'Feat-Func-Development'!$AF$92:$EU$92)</f>
        <v>0</v>
      </c>
      <c r="R32" s="48">
        <f>LOOKUP(2,1/('Feat-Func-Development'!$AF$4:$EU$4&amp;'Feat-Func-Development'!$AF$5:$EU$5='aggregated FIP Data Prog6'!$A32&amp;'aggregated FIP Data Prog6'!$N$1),'Feat-Func-Development'!$AF$93:$EU$93)</f>
        <v>0</v>
      </c>
      <c r="S32" s="48">
        <f>LOOKUP(2,1/('Feat-Func-Development'!$AF$4:$EU$4&amp;'Feat-Func-Development'!$AF$5:$EU$5='aggregated FIP Data Prog6'!$A32&amp;'aggregated FIP Data Prog6'!$N$1),'Feat-Func-Development'!$AF$94:$EU$94)</f>
        <v>1</v>
      </c>
      <c r="T32" s="48">
        <f>LOOKUP(2,1/('Feat-Func-Development'!$AF$4:$EU$4&amp;'Feat-Func-Development'!$AF$5:$EU$5='aggregated FIP Data Prog6'!$A32&amp;'aggregated FIP Data Prog6'!$N$1),'Feat-Func-Development'!$AF$95:$EU$95)</f>
        <v>4</v>
      </c>
      <c r="U32" s="48">
        <f>LOOKUP(2,1/('Feat-Func-Development'!$AF$4:$EU$4&amp;'Feat-Func-Development'!$AF$5:$EU$5='aggregated FIP Data Prog6'!$A32&amp;'aggregated FIP Data Prog6'!$N$1),'Feat-Func-Development'!$AF$96:$EU$96)</f>
        <v>0</v>
      </c>
      <c r="V32" s="29">
        <f>LOOKUP(2,1/('Feat-Func-Development'!$AF$4:$EU$4&amp;'Feat-Func-Development'!$AF$5:$EU$5='aggregated FIP Data Prog6'!$A32&amp;'aggregated FIP Data Prog6'!$V$1),'Feat-Func-Development'!$AF$89:$EU$89)</f>
        <v>0</v>
      </c>
      <c r="W32" s="29">
        <f>LOOKUP(2,1/('Feat-Func-Development'!$AF$4:$EU$4&amp;'Feat-Func-Development'!$AF$5:$EU$5='aggregated FIP Data Prog6'!$A32&amp;'aggregated FIP Data Prog6'!$V$1),'Feat-Func-Development'!$AF$90:$EU$90)</f>
        <v>0</v>
      </c>
      <c r="X32" s="29">
        <f>LOOKUP(2,1/('Feat-Func-Development'!$AF$4:$EU$4&amp;'Feat-Func-Development'!$AF$5:$EU$5='aggregated FIP Data Prog6'!$A32&amp;'aggregated FIP Data Prog6'!$V$1),'Feat-Func-Development'!$AF$91:$EU$91)</f>
        <v>0</v>
      </c>
      <c r="Y32" s="29">
        <f>LOOKUP(2,1/('Feat-Func-Development'!$AF$4:$EU$4&amp;'Feat-Func-Development'!$AF$5:$EU$5='aggregated FIP Data Prog6'!$A32&amp;'aggregated FIP Data Prog6'!$V$1),'Feat-Func-Development'!$AF$92:$EU$92)</f>
        <v>0</v>
      </c>
      <c r="Z32" s="29">
        <f>LOOKUP(2,1/('Feat-Func-Development'!$AF$4:$EU$4&amp;'Feat-Func-Development'!$AF$5:$EU$5='aggregated FIP Data Prog6'!$A32&amp;'aggregated FIP Data Prog6'!$V$1),'Feat-Func-Development'!$AF$93:$EU$93)</f>
        <v>5</v>
      </c>
      <c r="AA32" s="29">
        <f>LOOKUP(2,1/('Feat-Func-Development'!$AF$4:$EU$4&amp;'Feat-Func-Development'!$AF$5:$EU$5='aggregated FIP Data Prog6'!$A32&amp;'aggregated FIP Data Prog6'!$V$1),'Feat-Func-Development'!$AF$94:$EU$94)</f>
        <v>0</v>
      </c>
      <c r="AB32" s="29">
        <f>LOOKUP(2,1/('Feat-Func-Development'!$AF$4:$EU$4&amp;'Feat-Func-Development'!$AF$5:$EU$5='aggregated FIP Data Prog6'!$A32&amp;'aggregated FIP Data Prog6'!$V$1),'Feat-Func-Development'!$AF$95:$EU$95)</f>
        <v>0</v>
      </c>
      <c r="AC32" s="29">
        <f>LOOKUP(2,1/('Feat-Func-Development'!$AF$4:$EU$4&amp;'Feat-Func-Development'!$AF$5:$EU$5='aggregated FIP Data Prog6'!$A32&amp;'aggregated FIP Data Prog6'!$V$1),'Feat-Func-Development'!$AF$96:$EU$96)</f>
        <v>0</v>
      </c>
    </row>
    <row r="33" spans="1:29">
      <c r="A33" s="43">
        <f t="shared" si="9"/>
        <v>882</v>
      </c>
      <c r="B33" s="53" t="str">
        <f>IF(C33="","",HLOOKUP(C33,'Configuration | Scaling'!$E$13:$Y$23,8,FALSE))</f>
        <v/>
      </c>
      <c r="C33" s="29" t="str">
        <f>IF(COUNTIF(C$4:C32,LOOKUP(A33,'Configuration | Scaling'!$E$20:$Y$20,_GPDS__List))=0,LOOKUP(A33,'Configuration | Scaling'!$E$20:$Y$20,_GPDS__List),"")</f>
        <v/>
      </c>
      <c r="D33" s="54"/>
      <c r="E33" s="45">
        <f t="shared" si="0"/>
        <v>881</v>
      </c>
      <c r="F33" s="55">
        <f t="shared" si="1"/>
        <v>1</v>
      </c>
      <c r="G33" s="55">
        <f t="shared" si="2"/>
        <v>0</v>
      </c>
      <c r="H33" s="55">
        <f t="shared" si="3"/>
        <v>1</v>
      </c>
      <c r="I33" s="55">
        <f t="shared" si="4"/>
        <v>1</v>
      </c>
      <c r="J33" s="55">
        <f t="shared" si="5"/>
        <v>1</v>
      </c>
      <c r="K33" s="55">
        <f t="shared" si="6"/>
        <v>1</v>
      </c>
      <c r="L33" s="55">
        <f t="shared" si="7"/>
        <v>0.8</v>
      </c>
      <c r="M33" s="56">
        <f t="shared" si="8"/>
        <v>0</v>
      </c>
      <c r="N33" s="48">
        <f>LOOKUP(2,1/('Feat-Func-Development'!$AF$4:$EU$4&amp;'Feat-Func-Development'!$AF$5:$EU$5='aggregated FIP Data Prog6'!$A33&amp;'aggregated FIP Data Prog6'!$N$1),'Feat-Func-Development'!$AF$89:$EU$89)</f>
        <v>0</v>
      </c>
      <c r="O33" s="48">
        <f>LOOKUP(2,1/('Feat-Func-Development'!$AF$4:$EU$4&amp;'Feat-Func-Development'!$AF$5:$EU$5='aggregated FIP Data Prog6'!$A33&amp;'aggregated FIP Data Prog6'!$N$1),'Feat-Func-Development'!$AF$90:$EU$90)</f>
        <v>0</v>
      </c>
      <c r="P33" s="48">
        <f>LOOKUP(2,1/('Feat-Func-Development'!$AF$4:$EU$4&amp;'Feat-Func-Development'!$AF$5:$EU$5='aggregated FIP Data Prog6'!$A33&amp;'aggregated FIP Data Prog6'!$N$1),'Feat-Func-Development'!$AF$91:$EU$91)</f>
        <v>0</v>
      </c>
      <c r="Q33" s="48">
        <f>LOOKUP(2,1/('Feat-Func-Development'!$AF$4:$EU$4&amp;'Feat-Func-Development'!$AF$5:$EU$5='aggregated FIP Data Prog6'!$A33&amp;'aggregated FIP Data Prog6'!$N$1),'Feat-Func-Development'!$AF$92:$EU$92)</f>
        <v>0</v>
      </c>
      <c r="R33" s="48">
        <f>LOOKUP(2,1/('Feat-Func-Development'!$AF$4:$EU$4&amp;'Feat-Func-Development'!$AF$5:$EU$5='aggregated FIP Data Prog6'!$A33&amp;'aggregated FIP Data Prog6'!$N$1),'Feat-Func-Development'!$AF$93:$EU$93)</f>
        <v>0</v>
      </c>
      <c r="S33" s="48">
        <f>LOOKUP(2,1/('Feat-Func-Development'!$AF$4:$EU$4&amp;'Feat-Func-Development'!$AF$5:$EU$5='aggregated FIP Data Prog6'!$A33&amp;'aggregated FIP Data Prog6'!$N$1),'Feat-Func-Development'!$AF$94:$EU$94)</f>
        <v>1</v>
      </c>
      <c r="T33" s="48">
        <f>LOOKUP(2,1/('Feat-Func-Development'!$AF$4:$EU$4&amp;'Feat-Func-Development'!$AF$5:$EU$5='aggregated FIP Data Prog6'!$A33&amp;'aggregated FIP Data Prog6'!$N$1),'Feat-Func-Development'!$AF$95:$EU$95)</f>
        <v>1</v>
      </c>
      <c r="U33" s="48">
        <f>LOOKUP(2,1/('Feat-Func-Development'!$AF$4:$EU$4&amp;'Feat-Func-Development'!$AF$5:$EU$5='aggregated FIP Data Prog6'!$A33&amp;'aggregated FIP Data Prog6'!$N$1),'Feat-Func-Development'!$AF$96:$EU$96)</f>
        <v>3</v>
      </c>
      <c r="V33" s="29">
        <f>LOOKUP(2,1/('Feat-Func-Development'!$AF$4:$EU$4&amp;'Feat-Func-Development'!$AF$5:$EU$5='aggregated FIP Data Prog6'!$A33&amp;'aggregated FIP Data Prog6'!$V$1),'Feat-Func-Development'!$AF$89:$EU$89)</f>
        <v>0</v>
      </c>
      <c r="W33" s="29">
        <f>LOOKUP(2,1/('Feat-Func-Development'!$AF$4:$EU$4&amp;'Feat-Func-Development'!$AF$5:$EU$5='aggregated FIP Data Prog6'!$A33&amp;'aggregated FIP Data Prog6'!$V$1),'Feat-Func-Development'!$AF$90:$EU$90)</f>
        <v>0</v>
      </c>
      <c r="X33" s="29">
        <f>LOOKUP(2,1/('Feat-Func-Development'!$AF$4:$EU$4&amp;'Feat-Func-Development'!$AF$5:$EU$5='aggregated FIP Data Prog6'!$A33&amp;'aggregated FIP Data Prog6'!$V$1),'Feat-Func-Development'!$AF$91:$EU$91)</f>
        <v>0</v>
      </c>
      <c r="Y33" s="29">
        <f>LOOKUP(2,1/('Feat-Func-Development'!$AF$4:$EU$4&amp;'Feat-Func-Development'!$AF$5:$EU$5='aggregated FIP Data Prog6'!$A33&amp;'aggregated FIP Data Prog6'!$V$1),'Feat-Func-Development'!$AF$92:$EU$92)</f>
        <v>0</v>
      </c>
      <c r="Z33" s="29">
        <f>LOOKUP(2,1/('Feat-Func-Development'!$AF$4:$EU$4&amp;'Feat-Func-Development'!$AF$5:$EU$5='aggregated FIP Data Prog6'!$A33&amp;'aggregated FIP Data Prog6'!$V$1),'Feat-Func-Development'!$AF$93:$EU$93)</f>
        <v>5</v>
      </c>
      <c r="AA33" s="29">
        <f>LOOKUP(2,1/('Feat-Func-Development'!$AF$4:$EU$4&amp;'Feat-Func-Development'!$AF$5:$EU$5='aggregated FIP Data Prog6'!$A33&amp;'aggregated FIP Data Prog6'!$V$1),'Feat-Func-Development'!$AF$94:$EU$94)</f>
        <v>0</v>
      </c>
      <c r="AB33" s="29">
        <f>LOOKUP(2,1/('Feat-Func-Development'!$AF$4:$EU$4&amp;'Feat-Func-Development'!$AF$5:$EU$5='aggregated FIP Data Prog6'!$A33&amp;'aggregated FIP Data Prog6'!$V$1),'Feat-Func-Development'!$AF$95:$EU$95)</f>
        <v>0</v>
      </c>
      <c r="AC33" s="29">
        <f>LOOKUP(2,1/('Feat-Func-Development'!$AF$4:$EU$4&amp;'Feat-Func-Development'!$AF$5:$EU$5='aggregated FIP Data Prog6'!$A33&amp;'aggregated FIP Data Prog6'!$V$1),'Feat-Func-Development'!$AF$96:$EU$96)</f>
        <v>0</v>
      </c>
    </row>
    <row r="34" spans="1:29">
      <c r="A34" s="43">
        <f t="shared" si="9"/>
        <v>912</v>
      </c>
      <c r="B34" s="53" t="str">
        <f>IF(C34="","",HLOOKUP(C34,'Configuration | Scaling'!$E$13:$Y$23,8,FALSE))</f>
        <v/>
      </c>
      <c r="C34" s="29" t="str">
        <f>IF(COUNTIF(C$4:C33,LOOKUP(A34,'Configuration | Scaling'!$E$20:$Y$20,_GPDS__List))=0,LOOKUP(A34,'Configuration | Scaling'!$E$20:$Y$20,_GPDS__List),"")</f>
        <v/>
      </c>
      <c r="D34" s="54"/>
      <c r="E34" s="45">
        <f t="shared" si="0"/>
        <v>911</v>
      </c>
      <c r="F34" s="55">
        <f t="shared" si="1"/>
        <v>1</v>
      </c>
      <c r="G34" s="55">
        <f t="shared" si="2"/>
        <v>0</v>
      </c>
      <c r="H34" s="55">
        <f t="shared" si="3"/>
        <v>1</v>
      </c>
      <c r="I34" s="55">
        <f t="shared" si="4"/>
        <v>1</v>
      </c>
      <c r="J34" s="55">
        <f t="shared" si="5"/>
        <v>1</v>
      </c>
      <c r="K34" s="55">
        <f t="shared" si="6"/>
        <v>1</v>
      </c>
      <c r="L34" s="55">
        <f t="shared" si="7"/>
        <v>0.8</v>
      </c>
      <c r="M34" s="56">
        <f t="shared" si="8"/>
        <v>0</v>
      </c>
      <c r="N34" s="48">
        <f>LOOKUP(2,1/('Feat-Func-Development'!$AF$4:$EU$4&amp;'Feat-Func-Development'!$AF$5:$EU$5='aggregated FIP Data Prog6'!$A34&amp;'aggregated FIP Data Prog6'!$N$1),'Feat-Func-Development'!$AF$89:$EU$89)</f>
        <v>0</v>
      </c>
      <c r="O34" s="48">
        <f>LOOKUP(2,1/('Feat-Func-Development'!$AF$4:$EU$4&amp;'Feat-Func-Development'!$AF$5:$EU$5='aggregated FIP Data Prog6'!$A34&amp;'aggregated FIP Data Prog6'!$N$1),'Feat-Func-Development'!$AF$90:$EU$90)</f>
        <v>0</v>
      </c>
      <c r="P34" s="48">
        <f>LOOKUP(2,1/('Feat-Func-Development'!$AF$4:$EU$4&amp;'Feat-Func-Development'!$AF$5:$EU$5='aggregated FIP Data Prog6'!$A34&amp;'aggregated FIP Data Prog6'!$N$1),'Feat-Func-Development'!$AF$91:$EU$91)</f>
        <v>0</v>
      </c>
      <c r="Q34" s="48">
        <f>LOOKUP(2,1/('Feat-Func-Development'!$AF$4:$EU$4&amp;'Feat-Func-Development'!$AF$5:$EU$5='aggregated FIP Data Prog6'!$A34&amp;'aggregated FIP Data Prog6'!$N$1),'Feat-Func-Development'!$AF$92:$EU$92)</f>
        <v>0</v>
      </c>
      <c r="R34" s="48">
        <f>LOOKUP(2,1/('Feat-Func-Development'!$AF$4:$EU$4&amp;'Feat-Func-Development'!$AF$5:$EU$5='aggregated FIP Data Prog6'!$A34&amp;'aggregated FIP Data Prog6'!$N$1),'Feat-Func-Development'!$AF$93:$EU$93)</f>
        <v>0</v>
      </c>
      <c r="S34" s="48">
        <f>LOOKUP(2,1/('Feat-Func-Development'!$AF$4:$EU$4&amp;'Feat-Func-Development'!$AF$5:$EU$5='aggregated FIP Data Prog6'!$A34&amp;'aggregated FIP Data Prog6'!$N$1),'Feat-Func-Development'!$AF$94:$EU$94)</f>
        <v>1</v>
      </c>
      <c r="T34" s="48">
        <f>LOOKUP(2,1/('Feat-Func-Development'!$AF$4:$EU$4&amp;'Feat-Func-Development'!$AF$5:$EU$5='aggregated FIP Data Prog6'!$A34&amp;'aggregated FIP Data Prog6'!$N$1),'Feat-Func-Development'!$AF$95:$EU$95)</f>
        <v>1</v>
      </c>
      <c r="U34" s="48">
        <f>LOOKUP(2,1/('Feat-Func-Development'!$AF$4:$EU$4&amp;'Feat-Func-Development'!$AF$5:$EU$5='aggregated FIP Data Prog6'!$A34&amp;'aggregated FIP Data Prog6'!$N$1),'Feat-Func-Development'!$AF$96:$EU$96)</f>
        <v>3</v>
      </c>
      <c r="V34" s="29">
        <f>LOOKUP(2,1/('Feat-Func-Development'!$AF$4:$EU$4&amp;'Feat-Func-Development'!$AF$5:$EU$5='aggregated FIP Data Prog6'!$A34&amp;'aggregated FIP Data Prog6'!$V$1),'Feat-Func-Development'!$AF$89:$EU$89)</f>
        <v>0</v>
      </c>
      <c r="W34" s="29">
        <f>LOOKUP(2,1/('Feat-Func-Development'!$AF$4:$EU$4&amp;'Feat-Func-Development'!$AF$5:$EU$5='aggregated FIP Data Prog6'!$A34&amp;'aggregated FIP Data Prog6'!$V$1),'Feat-Func-Development'!$AF$90:$EU$90)</f>
        <v>0</v>
      </c>
      <c r="X34" s="29">
        <f>LOOKUP(2,1/('Feat-Func-Development'!$AF$4:$EU$4&amp;'Feat-Func-Development'!$AF$5:$EU$5='aggregated FIP Data Prog6'!$A34&amp;'aggregated FIP Data Prog6'!$V$1),'Feat-Func-Development'!$AF$91:$EU$91)</f>
        <v>0</v>
      </c>
      <c r="Y34" s="29">
        <f>LOOKUP(2,1/('Feat-Func-Development'!$AF$4:$EU$4&amp;'Feat-Func-Development'!$AF$5:$EU$5='aggregated FIP Data Prog6'!$A34&amp;'aggregated FIP Data Prog6'!$V$1),'Feat-Func-Development'!$AF$92:$EU$92)</f>
        <v>0</v>
      </c>
      <c r="Z34" s="29">
        <f>LOOKUP(2,1/('Feat-Func-Development'!$AF$4:$EU$4&amp;'Feat-Func-Development'!$AF$5:$EU$5='aggregated FIP Data Prog6'!$A34&amp;'aggregated FIP Data Prog6'!$V$1),'Feat-Func-Development'!$AF$93:$EU$93)</f>
        <v>5</v>
      </c>
      <c r="AA34" s="29">
        <f>LOOKUP(2,1/('Feat-Func-Development'!$AF$4:$EU$4&amp;'Feat-Func-Development'!$AF$5:$EU$5='aggregated FIP Data Prog6'!$A34&amp;'aggregated FIP Data Prog6'!$V$1),'Feat-Func-Development'!$AF$94:$EU$94)</f>
        <v>0</v>
      </c>
      <c r="AB34" s="29">
        <f>LOOKUP(2,1/('Feat-Func-Development'!$AF$4:$EU$4&amp;'Feat-Func-Development'!$AF$5:$EU$5='aggregated FIP Data Prog6'!$A34&amp;'aggregated FIP Data Prog6'!$V$1),'Feat-Func-Development'!$AF$95:$EU$95)</f>
        <v>0</v>
      </c>
      <c r="AC34" s="29">
        <f>LOOKUP(2,1/('Feat-Func-Development'!$AF$4:$EU$4&amp;'Feat-Func-Development'!$AF$5:$EU$5='aggregated FIP Data Prog6'!$A34&amp;'aggregated FIP Data Prog6'!$V$1),'Feat-Func-Development'!$AF$96:$EU$96)</f>
        <v>0</v>
      </c>
    </row>
    <row r="35" spans="1:29">
      <c r="A35" s="43">
        <f t="shared" si="9"/>
        <v>943</v>
      </c>
      <c r="B35" s="53" t="str">
        <f>IF(C35="","",HLOOKUP(C35,'Configuration | Scaling'!$E$13:$Y$23,8,FALSE))</f>
        <v/>
      </c>
      <c r="C35" s="29" t="str">
        <f>IF(COUNTIF(C$4:C34,LOOKUP(A35,'Configuration | Scaling'!$E$20:$Y$20,_GPDS__List))=0,LOOKUP(A35,'Configuration | Scaling'!$E$20:$Y$20,_GPDS__List),"")</f>
        <v/>
      </c>
      <c r="D35" s="54"/>
      <c r="E35" s="45">
        <f t="shared" si="0"/>
        <v>942</v>
      </c>
      <c r="F35" s="55">
        <f t="shared" si="1"/>
        <v>1</v>
      </c>
      <c r="G35" s="55">
        <f t="shared" si="2"/>
        <v>0</v>
      </c>
      <c r="H35" s="55">
        <f t="shared" si="3"/>
        <v>1</v>
      </c>
      <c r="I35" s="55">
        <f t="shared" si="4"/>
        <v>1</v>
      </c>
      <c r="J35" s="55">
        <f t="shared" si="5"/>
        <v>1</v>
      </c>
      <c r="K35" s="55">
        <f t="shared" si="6"/>
        <v>1</v>
      </c>
      <c r="L35" s="55">
        <f t="shared" si="7"/>
        <v>0.8</v>
      </c>
      <c r="M35" s="56">
        <f t="shared" si="8"/>
        <v>0</v>
      </c>
      <c r="N35" s="48">
        <f>LOOKUP(2,1/('Feat-Func-Development'!$AF$4:$EU$4&amp;'Feat-Func-Development'!$AF$5:$EU$5='aggregated FIP Data Prog6'!$A35&amp;'aggregated FIP Data Prog6'!$N$1),'Feat-Func-Development'!$AF$89:$EU$89)</f>
        <v>0</v>
      </c>
      <c r="O35" s="48">
        <f>LOOKUP(2,1/('Feat-Func-Development'!$AF$4:$EU$4&amp;'Feat-Func-Development'!$AF$5:$EU$5='aggregated FIP Data Prog6'!$A35&amp;'aggregated FIP Data Prog6'!$N$1),'Feat-Func-Development'!$AF$90:$EU$90)</f>
        <v>0</v>
      </c>
      <c r="P35" s="48">
        <f>LOOKUP(2,1/('Feat-Func-Development'!$AF$4:$EU$4&amp;'Feat-Func-Development'!$AF$5:$EU$5='aggregated FIP Data Prog6'!$A35&amp;'aggregated FIP Data Prog6'!$N$1),'Feat-Func-Development'!$AF$91:$EU$91)</f>
        <v>0</v>
      </c>
      <c r="Q35" s="48">
        <f>LOOKUP(2,1/('Feat-Func-Development'!$AF$4:$EU$4&amp;'Feat-Func-Development'!$AF$5:$EU$5='aggregated FIP Data Prog6'!$A35&amp;'aggregated FIP Data Prog6'!$N$1),'Feat-Func-Development'!$AF$92:$EU$92)</f>
        <v>0</v>
      </c>
      <c r="R35" s="48">
        <f>LOOKUP(2,1/('Feat-Func-Development'!$AF$4:$EU$4&amp;'Feat-Func-Development'!$AF$5:$EU$5='aggregated FIP Data Prog6'!$A35&amp;'aggregated FIP Data Prog6'!$N$1),'Feat-Func-Development'!$AF$93:$EU$93)</f>
        <v>0</v>
      </c>
      <c r="S35" s="48">
        <f>LOOKUP(2,1/('Feat-Func-Development'!$AF$4:$EU$4&amp;'Feat-Func-Development'!$AF$5:$EU$5='aggregated FIP Data Prog6'!$A35&amp;'aggregated FIP Data Prog6'!$N$1),'Feat-Func-Development'!$AF$94:$EU$94)</f>
        <v>1</v>
      </c>
      <c r="T35" s="48">
        <f>LOOKUP(2,1/('Feat-Func-Development'!$AF$4:$EU$4&amp;'Feat-Func-Development'!$AF$5:$EU$5='aggregated FIP Data Prog6'!$A35&amp;'aggregated FIP Data Prog6'!$N$1),'Feat-Func-Development'!$AF$95:$EU$95)</f>
        <v>1</v>
      </c>
      <c r="U35" s="48">
        <f>LOOKUP(2,1/('Feat-Func-Development'!$AF$4:$EU$4&amp;'Feat-Func-Development'!$AF$5:$EU$5='aggregated FIP Data Prog6'!$A35&amp;'aggregated FIP Data Prog6'!$N$1),'Feat-Func-Development'!$AF$96:$EU$96)</f>
        <v>3</v>
      </c>
      <c r="V35" s="29">
        <f>LOOKUP(2,1/('Feat-Func-Development'!$AF$4:$EU$4&amp;'Feat-Func-Development'!$AF$5:$EU$5='aggregated FIP Data Prog6'!$A35&amp;'aggregated FIP Data Prog6'!$V$1),'Feat-Func-Development'!$AF$89:$EU$89)</f>
        <v>0</v>
      </c>
      <c r="W35" s="29">
        <f>LOOKUP(2,1/('Feat-Func-Development'!$AF$4:$EU$4&amp;'Feat-Func-Development'!$AF$5:$EU$5='aggregated FIP Data Prog6'!$A35&amp;'aggregated FIP Data Prog6'!$V$1),'Feat-Func-Development'!$AF$90:$EU$90)</f>
        <v>0</v>
      </c>
      <c r="X35" s="29">
        <f>LOOKUP(2,1/('Feat-Func-Development'!$AF$4:$EU$4&amp;'Feat-Func-Development'!$AF$5:$EU$5='aggregated FIP Data Prog6'!$A35&amp;'aggregated FIP Data Prog6'!$V$1),'Feat-Func-Development'!$AF$91:$EU$91)</f>
        <v>0</v>
      </c>
      <c r="Y35" s="29">
        <f>LOOKUP(2,1/('Feat-Func-Development'!$AF$4:$EU$4&amp;'Feat-Func-Development'!$AF$5:$EU$5='aggregated FIP Data Prog6'!$A35&amp;'aggregated FIP Data Prog6'!$V$1),'Feat-Func-Development'!$AF$92:$EU$92)</f>
        <v>0</v>
      </c>
      <c r="Z35" s="29">
        <f>LOOKUP(2,1/('Feat-Func-Development'!$AF$4:$EU$4&amp;'Feat-Func-Development'!$AF$5:$EU$5='aggregated FIP Data Prog6'!$A35&amp;'aggregated FIP Data Prog6'!$V$1),'Feat-Func-Development'!$AF$93:$EU$93)</f>
        <v>5</v>
      </c>
      <c r="AA35" s="29">
        <f>LOOKUP(2,1/('Feat-Func-Development'!$AF$4:$EU$4&amp;'Feat-Func-Development'!$AF$5:$EU$5='aggregated FIP Data Prog6'!$A35&amp;'aggregated FIP Data Prog6'!$V$1),'Feat-Func-Development'!$AF$94:$EU$94)</f>
        <v>0</v>
      </c>
      <c r="AB35" s="29">
        <f>LOOKUP(2,1/('Feat-Func-Development'!$AF$4:$EU$4&amp;'Feat-Func-Development'!$AF$5:$EU$5='aggregated FIP Data Prog6'!$A35&amp;'aggregated FIP Data Prog6'!$V$1),'Feat-Func-Development'!$AF$95:$EU$95)</f>
        <v>0</v>
      </c>
      <c r="AC35" s="29">
        <f>LOOKUP(2,1/('Feat-Func-Development'!$AF$4:$EU$4&amp;'Feat-Func-Development'!$AF$5:$EU$5='aggregated FIP Data Prog6'!$A35&amp;'aggregated FIP Data Prog6'!$V$1),'Feat-Func-Development'!$AF$96:$EU$96)</f>
        <v>0</v>
      </c>
    </row>
    <row r="36" spans="1:29">
      <c r="A36" s="43">
        <f t="shared" si="9"/>
        <v>974</v>
      </c>
      <c r="B36" s="53">
        <f>IF(C36="","",HLOOKUP(C36,'Configuration | Scaling'!$E$13:$Y$23,8,FALSE))</f>
        <v>944</v>
      </c>
      <c r="C36" s="29" t="str">
        <f>IF(COUNTIF(C$4:C35,LOOKUP(A36,'Configuration | Scaling'!$E$20:$Y$20,_GPDS__List))=0,LOOKUP(A36,'Configuration | Scaling'!$E$20:$Y$20,_GPDS__List),"")</f>
        <v>MP2</v>
      </c>
      <c r="D36" s="54"/>
      <c r="E36" s="45">
        <f t="shared" si="0"/>
        <v>943</v>
      </c>
      <c r="F36" s="55">
        <f t="shared" si="1"/>
        <v>1</v>
      </c>
      <c r="G36" s="55">
        <f t="shared" si="2"/>
        <v>0</v>
      </c>
      <c r="H36" s="55">
        <f t="shared" si="3"/>
        <v>1</v>
      </c>
      <c r="I36" s="55">
        <f t="shared" si="4"/>
        <v>1</v>
      </c>
      <c r="J36" s="55">
        <f t="shared" si="5"/>
        <v>1</v>
      </c>
      <c r="K36" s="55">
        <f t="shared" si="6"/>
        <v>1</v>
      </c>
      <c r="L36" s="55">
        <f t="shared" si="7"/>
        <v>0.8</v>
      </c>
      <c r="M36" s="56">
        <f t="shared" si="8"/>
        <v>0</v>
      </c>
      <c r="N36" s="48">
        <f>LOOKUP(2,1/('Feat-Func-Development'!$AF$4:$EU$4&amp;'Feat-Func-Development'!$AF$5:$EU$5='aggregated FIP Data Prog6'!$A36&amp;'aggregated FIP Data Prog6'!$N$1),'Feat-Func-Development'!$AF$89:$EU$89)</f>
        <v>0</v>
      </c>
      <c r="O36" s="48">
        <f>LOOKUP(2,1/('Feat-Func-Development'!$AF$4:$EU$4&amp;'Feat-Func-Development'!$AF$5:$EU$5='aggregated FIP Data Prog6'!$A36&amp;'aggregated FIP Data Prog6'!$N$1),'Feat-Func-Development'!$AF$90:$EU$90)</f>
        <v>0</v>
      </c>
      <c r="P36" s="48">
        <f>LOOKUP(2,1/('Feat-Func-Development'!$AF$4:$EU$4&amp;'Feat-Func-Development'!$AF$5:$EU$5='aggregated FIP Data Prog6'!$A36&amp;'aggregated FIP Data Prog6'!$N$1),'Feat-Func-Development'!$AF$91:$EU$91)</f>
        <v>0</v>
      </c>
      <c r="Q36" s="48">
        <f>LOOKUP(2,1/('Feat-Func-Development'!$AF$4:$EU$4&amp;'Feat-Func-Development'!$AF$5:$EU$5='aggregated FIP Data Prog6'!$A36&amp;'aggregated FIP Data Prog6'!$N$1),'Feat-Func-Development'!$AF$92:$EU$92)</f>
        <v>0</v>
      </c>
      <c r="R36" s="48">
        <f>LOOKUP(2,1/('Feat-Func-Development'!$AF$4:$EU$4&amp;'Feat-Func-Development'!$AF$5:$EU$5='aggregated FIP Data Prog6'!$A36&amp;'aggregated FIP Data Prog6'!$N$1),'Feat-Func-Development'!$AF$93:$EU$93)</f>
        <v>0</v>
      </c>
      <c r="S36" s="48">
        <f>LOOKUP(2,1/('Feat-Func-Development'!$AF$4:$EU$4&amp;'Feat-Func-Development'!$AF$5:$EU$5='aggregated FIP Data Prog6'!$A36&amp;'aggregated FIP Data Prog6'!$N$1),'Feat-Func-Development'!$AF$94:$EU$94)</f>
        <v>1</v>
      </c>
      <c r="T36" s="48">
        <f>LOOKUP(2,1/('Feat-Func-Development'!$AF$4:$EU$4&amp;'Feat-Func-Development'!$AF$5:$EU$5='aggregated FIP Data Prog6'!$A36&amp;'aggregated FIP Data Prog6'!$N$1),'Feat-Func-Development'!$AF$95:$EU$95)</f>
        <v>1</v>
      </c>
      <c r="U36" s="48">
        <f>LOOKUP(2,1/('Feat-Func-Development'!$AF$4:$EU$4&amp;'Feat-Func-Development'!$AF$5:$EU$5='aggregated FIP Data Prog6'!$A36&amp;'aggregated FIP Data Prog6'!$N$1),'Feat-Func-Development'!$AF$96:$EU$96)</f>
        <v>3</v>
      </c>
      <c r="V36" s="29">
        <f>LOOKUP(2,1/('Feat-Func-Development'!$AF$4:$EU$4&amp;'Feat-Func-Development'!$AF$5:$EU$5='aggregated FIP Data Prog6'!$A36&amp;'aggregated FIP Data Prog6'!$V$1),'Feat-Func-Development'!$AF$89:$EU$89)</f>
        <v>0</v>
      </c>
      <c r="W36" s="29">
        <f>LOOKUP(2,1/('Feat-Func-Development'!$AF$4:$EU$4&amp;'Feat-Func-Development'!$AF$5:$EU$5='aggregated FIP Data Prog6'!$A36&amp;'aggregated FIP Data Prog6'!$V$1),'Feat-Func-Development'!$AF$90:$EU$90)</f>
        <v>0</v>
      </c>
      <c r="X36" s="29">
        <f>LOOKUP(2,1/('Feat-Func-Development'!$AF$4:$EU$4&amp;'Feat-Func-Development'!$AF$5:$EU$5='aggregated FIP Data Prog6'!$A36&amp;'aggregated FIP Data Prog6'!$V$1),'Feat-Func-Development'!$AF$91:$EU$91)</f>
        <v>0</v>
      </c>
      <c r="Y36" s="29">
        <f>LOOKUP(2,1/('Feat-Func-Development'!$AF$4:$EU$4&amp;'Feat-Func-Development'!$AF$5:$EU$5='aggregated FIP Data Prog6'!$A36&amp;'aggregated FIP Data Prog6'!$V$1),'Feat-Func-Development'!$AF$92:$EU$92)</f>
        <v>0</v>
      </c>
      <c r="Z36" s="29">
        <f>LOOKUP(2,1/('Feat-Func-Development'!$AF$4:$EU$4&amp;'Feat-Func-Development'!$AF$5:$EU$5='aggregated FIP Data Prog6'!$A36&amp;'aggregated FIP Data Prog6'!$V$1),'Feat-Func-Development'!$AF$93:$EU$93)</f>
        <v>5</v>
      </c>
      <c r="AA36" s="29">
        <f>LOOKUP(2,1/('Feat-Func-Development'!$AF$4:$EU$4&amp;'Feat-Func-Development'!$AF$5:$EU$5='aggregated FIP Data Prog6'!$A36&amp;'aggregated FIP Data Prog6'!$V$1),'Feat-Func-Development'!$AF$94:$EU$94)</f>
        <v>0</v>
      </c>
      <c r="AB36" s="29">
        <f>LOOKUP(2,1/('Feat-Func-Development'!$AF$4:$EU$4&amp;'Feat-Func-Development'!$AF$5:$EU$5='aggregated FIP Data Prog6'!$A36&amp;'aggregated FIP Data Prog6'!$V$1),'Feat-Func-Development'!$AF$95:$EU$95)</f>
        <v>0</v>
      </c>
      <c r="AC36" s="29">
        <f>LOOKUP(2,1/('Feat-Func-Development'!$AF$4:$EU$4&amp;'Feat-Func-Development'!$AF$5:$EU$5='aggregated FIP Data Prog6'!$A36&amp;'aggregated FIP Data Prog6'!$V$1),'Feat-Func-Development'!$AF$96:$EU$96)</f>
        <v>0</v>
      </c>
    </row>
    <row r="37" spans="1:29">
      <c r="A37" s="43">
        <f t="shared" si="9"/>
        <v>1004</v>
      </c>
      <c r="B37" s="53" t="str">
        <f>IF(C37="","",HLOOKUP(C37,'Configuration | Scaling'!$E$13:$Y$23,8,FALSE))</f>
        <v/>
      </c>
      <c r="C37" s="29" t="str">
        <f>IF(COUNTIF(C$4:C36,LOOKUP(A37,'Configuration | Scaling'!$E$20:$Y$20,_GPDS__List))=0,LOOKUP(A37,'Configuration | Scaling'!$E$20:$Y$20,_GPDS__List),"")</f>
        <v/>
      </c>
      <c r="D37" s="54"/>
      <c r="E37" s="45">
        <f t="shared" si="0"/>
        <v>1003</v>
      </c>
      <c r="F37" s="55">
        <f t="shared" si="1"/>
        <v>1</v>
      </c>
      <c r="G37" s="55">
        <f t="shared" si="2"/>
        <v>0</v>
      </c>
      <c r="H37" s="55">
        <f t="shared" si="3"/>
        <v>1</v>
      </c>
      <c r="I37" s="55">
        <f t="shared" si="4"/>
        <v>1</v>
      </c>
      <c r="J37" s="55">
        <f t="shared" si="5"/>
        <v>1</v>
      </c>
      <c r="K37" s="55">
        <f t="shared" si="6"/>
        <v>1</v>
      </c>
      <c r="L37" s="55">
        <f t="shared" si="7"/>
        <v>0.8</v>
      </c>
      <c r="M37" s="56">
        <f t="shared" si="8"/>
        <v>0</v>
      </c>
      <c r="N37" s="48">
        <f>LOOKUP(2,1/('Feat-Func-Development'!$AF$4:$EU$4&amp;'Feat-Func-Development'!$AF$5:$EU$5='aggregated FIP Data Prog6'!$A37&amp;'aggregated FIP Data Prog6'!$N$1),'Feat-Func-Development'!$AF$89:$EU$89)</f>
        <v>0</v>
      </c>
      <c r="O37" s="48">
        <f>LOOKUP(2,1/('Feat-Func-Development'!$AF$4:$EU$4&amp;'Feat-Func-Development'!$AF$5:$EU$5='aggregated FIP Data Prog6'!$A37&amp;'aggregated FIP Data Prog6'!$N$1),'Feat-Func-Development'!$AF$90:$EU$90)</f>
        <v>0</v>
      </c>
      <c r="P37" s="48">
        <f>LOOKUP(2,1/('Feat-Func-Development'!$AF$4:$EU$4&amp;'Feat-Func-Development'!$AF$5:$EU$5='aggregated FIP Data Prog6'!$A37&amp;'aggregated FIP Data Prog6'!$N$1),'Feat-Func-Development'!$AF$91:$EU$91)</f>
        <v>0</v>
      </c>
      <c r="Q37" s="48">
        <f>LOOKUP(2,1/('Feat-Func-Development'!$AF$4:$EU$4&amp;'Feat-Func-Development'!$AF$5:$EU$5='aggregated FIP Data Prog6'!$A37&amp;'aggregated FIP Data Prog6'!$N$1),'Feat-Func-Development'!$AF$92:$EU$92)</f>
        <v>0</v>
      </c>
      <c r="R37" s="48">
        <f>LOOKUP(2,1/('Feat-Func-Development'!$AF$4:$EU$4&amp;'Feat-Func-Development'!$AF$5:$EU$5='aggregated FIP Data Prog6'!$A37&amp;'aggregated FIP Data Prog6'!$N$1),'Feat-Func-Development'!$AF$93:$EU$93)</f>
        <v>0</v>
      </c>
      <c r="S37" s="48">
        <f>LOOKUP(2,1/('Feat-Func-Development'!$AF$4:$EU$4&amp;'Feat-Func-Development'!$AF$5:$EU$5='aggregated FIP Data Prog6'!$A37&amp;'aggregated FIP Data Prog6'!$N$1),'Feat-Func-Development'!$AF$94:$EU$94)</f>
        <v>1</v>
      </c>
      <c r="T37" s="48">
        <f>LOOKUP(2,1/('Feat-Func-Development'!$AF$4:$EU$4&amp;'Feat-Func-Development'!$AF$5:$EU$5='aggregated FIP Data Prog6'!$A37&amp;'aggregated FIP Data Prog6'!$N$1),'Feat-Func-Development'!$AF$95:$EU$95)</f>
        <v>1</v>
      </c>
      <c r="U37" s="48">
        <f>LOOKUP(2,1/('Feat-Func-Development'!$AF$4:$EU$4&amp;'Feat-Func-Development'!$AF$5:$EU$5='aggregated FIP Data Prog6'!$A37&amp;'aggregated FIP Data Prog6'!$N$1),'Feat-Func-Development'!$AF$96:$EU$96)</f>
        <v>3</v>
      </c>
      <c r="V37" s="29">
        <f>LOOKUP(2,1/('Feat-Func-Development'!$AF$4:$EU$4&amp;'Feat-Func-Development'!$AF$5:$EU$5='aggregated FIP Data Prog6'!$A37&amp;'aggregated FIP Data Prog6'!$V$1),'Feat-Func-Development'!$AF$89:$EU$89)</f>
        <v>0</v>
      </c>
      <c r="W37" s="29">
        <f>LOOKUP(2,1/('Feat-Func-Development'!$AF$4:$EU$4&amp;'Feat-Func-Development'!$AF$5:$EU$5='aggregated FIP Data Prog6'!$A37&amp;'aggregated FIP Data Prog6'!$V$1),'Feat-Func-Development'!$AF$90:$EU$90)</f>
        <v>0</v>
      </c>
      <c r="X37" s="29">
        <f>LOOKUP(2,1/('Feat-Func-Development'!$AF$4:$EU$4&amp;'Feat-Func-Development'!$AF$5:$EU$5='aggregated FIP Data Prog6'!$A37&amp;'aggregated FIP Data Prog6'!$V$1),'Feat-Func-Development'!$AF$91:$EU$91)</f>
        <v>0</v>
      </c>
      <c r="Y37" s="29">
        <f>LOOKUP(2,1/('Feat-Func-Development'!$AF$4:$EU$4&amp;'Feat-Func-Development'!$AF$5:$EU$5='aggregated FIP Data Prog6'!$A37&amp;'aggregated FIP Data Prog6'!$V$1),'Feat-Func-Development'!$AF$92:$EU$92)</f>
        <v>0</v>
      </c>
      <c r="Z37" s="29">
        <f>LOOKUP(2,1/('Feat-Func-Development'!$AF$4:$EU$4&amp;'Feat-Func-Development'!$AF$5:$EU$5='aggregated FIP Data Prog6'!$A37&amp;'aggregated FIP Data Prog6'!$V$1),'Feat-Func-Development'!$AF$93:$EU$93)</f>
        <v>5</v>
      </c>
      <c r="AA37" s="29">
        <f>LOOKUP(2,1/('Feat-Func-Development'!$AF$4:$EU$4&amp;'Feat-Func-Development'!$AF$5:$EU$5='aggregated FIP Data Prog6'!$A37&amp;'aggregated FIP Data Prog6'!$V$1),'Feat-Func-Development'!$AF$94:$EU$94)</f>
        <v>0</v>
      </c>
      <c r="AB37" s="29">
        <f>LOOKUP(2,1/('Feat-Func-Development'!$AF$4:$EU$4&amp;'Feat-Func-Development'!$AF$5:$EU$5='aggregated FIP Data Prog6'!$A37&amp;'aggregated FIP Data Prog6'!$V$1),'Feat-Func-Development'!$AF$95:$EU$95)</f>
        <v>0</v>
      </c>
      <c r="AC37" s="29">
        <f>LOOKUP(2,1/('Feat-Func-Development'!$AF$4:$EU$4&amp;'Feat-Func-Development'!$AF$5:$EU$5='aggregated FIP Data Prog6'!$A37&amp;'aggregated FIP Data Prog6'!$V$1),'Feat-Func-Development'!$AF$96:$EU$96)</f>
        <v>0</v>
      </c>
    </row>
    <row r="38" spans="1:29">
      <c r="A38" s="43">
        <f t="shared" si="9"/>
        <v>1035</v>
      </c>
      <c r="B38" s="53" t="str">
        <f>IF(C38="","",HLOOKUP(C38,'Configuration | Scaling'!$E$13:$Y$23,8,FALSE))</f>
        <v/>
      </c>
      <c r="C38" s="29" t="str">
        <f>IF(COUNTIF(C$4:C37,LOOKUP(A38,'Configuration | Scaling'!$E$20:$Y$20,_GPDS__List))=0,LOOKUP(A38,'Configuration | Scaling'!$E$20:$Y$20,_GPDS__List),"")</f>
        <v/>
      </c>
      <c r="D38" s="54"/>
      <c r="E38" s="45">
        <f t="shared" si="0"/>
        <v>1034</v>
      </c>
      <c r="F38" s="55">
        <f t="shared" si="1"/>
        <v>1</v>
      </c>
      <c r="G38" s="55">
        <f t="shared" si="2"/>
        <v>0</v>
      </c>
      <c r="H38" s="55">
        <f t="shared" si="3"/>
        <v>1</v>
      </c>
      <c r="I38" s="55">
        <f t="shared" si="4"/>
        <v>1</v>
      </c>
      <c r="J38" s="55">
        <f t="shared" si="5"/>
        <v>1</v>
      </c>
      <c r="K38" s="55">
        <f t="shared" si="6"/>
        <v>1</v>
      </c>
      <c r="L38" s="55">
        <f t="shared" si="7"/>
        <v>0.8</v>
      </c>
      <c r="M38" s="56">
        <f t="shared" si="8"/>
        <v>0</v>
      </c>
      <c r="N38" s="48">
        <f>LOOKUP(2,1/('Feat-Func-Development'!$AF$4:$EU$4&amp;'Feat-Func-Development'!$AF$5:$EU$5='aggregated FIP Data Prog6'!$A38&amp;'aggregated FIP Data Prog6'!$N$1),'Feat-Func-Development'!$AF$89:$EU$89)</f>
        <v>0</v>
      </c>
      <c r="O38" s="48">
        <f>LOOKUP(2,1/('Feat-Func-Development'!$AF$4:$EU$4&amp;'Feat-Func-Development'!$AF$5:$EU$5='aggregated FIP Data Prog6'!$A38&amp;'aggregated FIP Data Prog6'!$N$1),'Feat-Func-Development'!$AF$90:$EU$90)</f>
        <v>0</v>
      </c>
      <c r="P38" s="48">
        <f>LOOKUP(2,1/('Feat-Func-Development'!$AF$4:$EU$4&amp;'Feat-Func-Development'!$AF$5:$EU$5='aggregated FIP Data Prog6'!$A38&amp;'aggregated FIP Data Prog6'!$N$1),'Feat-Func-Development'!$AF$91:$EU$91)</f>
        <v>0</v>
      </c>
      <c r="Q38" s="48">
        <f>LOOKUP(2,1/('Feat-Func-Development'!$AF$4:$EU$4&amp;'Feat-Func-Development'!$AF$5:$EU$5='aggregated FIP Data Prog6'!$A38&amp;'aggregated FIP Data Prog6'!$N$1),'Feat-Func-Development'!$AF$92:$EU$92)</f>
        <v>0</v>
      </c>
      <c r="R38" s="48">
        <f>LOOKUP(2,1/('Feat-Func-Development'!$AF$4:$EU$4&amp;'Feat-Func-Development'!$AF$5:$EU$5='aggregated FIP Data Prog6'!$A38&amp;'aggregated FIP Data Prog6'!$N$1),'Feat-Func-Development'!$AF$93:$EU$93)</f>
        <v>0</v>
      </c>
      <c r="S38" s="48">
        <f>LOOKUP(2,1/('Feat-Func-Development'!$AF$4:$EU$4&amp;'Feat-Func-Development'!$AF$5:$EU$5='aggregated FIP Data Prog6'!$A38&amp;'aggregated FIP Data Prog6'!$N$1),'Feat-Func-Development'!$AF$94:$EU$94)</f>
        <v>1</v>
      </c>
      <c r="T38" s="48">
        <f>LOOKUP(2,1/('Feat-Func-Development'!$AF$4:$EU$4&amp;'Feat-Func-Development'!$AF$5:$EU$5='aggregated FIP Data Prog6'!$A38&amp;'aggregated FIP Data Prog6'!$N$1),'Feat-Func-Development'!$AF$95:$EU$95)</f>
        <v>1</v>
      </c>
      <c r="U38" s="48">
        <f>LOOKUP(2,1/('Feat-Func-Development'!$AF$4:$EU$4&amp;'Feat-Func-Development'!$AF$5:$EU$5='aggregated FIP Data Prog6'!$A38&amp;'aggregated FIP Data Prog6'!$N$1),'Feat-Func-Development'!$AF$96:$EU$96)</f>
        <v>3</v>
      </c>
      <c r="V38" s="29">
        <f>LOOKUP(2,1/('Feat-Func-Development'!$AF$4:$EU$4&amp;'Feat-Func-Development'!$AF$5:$EU$5='aggregated FIP Data Prog6'!$A38&amp;'aggregated FIP Data Prog6'!$V$1),'Feat-Func-Development'!$AF$89:$EU$89)</f>
        <v>0</v>
      </c>
      <c r="W38" s="29">
        <f>LOOKUP(2,1/('Feat-Func-Development'!$AF$4:$EU$4&amp;'Feat-Func-Development'!$AF$5:$EU$5='aggregated FIP Data Prog6'!$A38&amp;'aggregated FIP Data Prog6'!$V$1),'Feat-Func-Development'!$AF$90:$EU$90)</f>
        <v>0</v>
      </c>
      <c r="X38" s="29">
        <f>LOOKUP(2,1/('Feat-Func-Development'!$AF$4:$EU$4&amp;'Feat-Func-Development'!$AF$5:$EU$5='aggregated FIP Data Prog6'!$A38&amp;'aggregated FIP Data Prog6'!$V$1),'Feat-Func-Development'!$AF$91:$EU$91)</f>
        <v>0</v>
      </c>
      <c r="Y38" s="29">
        <f>LOOKUP(2,1/('Feat-Func-Development'!$AF$4:$EU$4&amp;'Feat-Func-Development'!$AF$5:$EU$5='aggregated FIP Data Prog6'!$A38&amp;'aggregated FIP Data Prog6'!$V$1),'Feat-Func-Development'!$AF$92:$EU$92)</f>
        <v>0</v>
      </c>
      <c r="Z38" s="29">
        <f>LOOKUP(2,1/('Feat-Func-Development'!$AF$4:$EU$4&amp;'Feat-Func-Development'!$AF$5:$EU$5='aggregated FIP Data Prog6'!$A38&amp;'aggregated FIP Data Prog6'!$V$1),'Feat-Func-Development'!$AF$93:$EU$93)</f>
        <v>5</v>
      </c>
      <c r="AA38" s="29">
        <f>LOOKUP(2,1/('Feat-Func-Development'!$AF$4:$EU$4&amp;'Feat-Func-Development'!$AF$5:$EU$5='aggregated FIP Data Prog6'!$A38&amp;'aggregated FIP Data Prog6'!$V$1),'Feat-Func-Development'!$AF$94:$EU$94)</f>
        <v>0</v>
      </c>
      <c r="AB38" s="29">
        <f>LOOKUP(2,1/('Feat-Func-Development'!$AF$4:$EU$4&amp;'Feat-Func-Development'!$AF$5:$EU$5='aggregated FIP Data Prog6'!$A38&amp;'aggregated FIP Data Prog6'!$V$1),'Feat-Func-Development'!$AF$95:$EU$95)</f>
        <v>0</v>
      </c>
      <c r="AC38" s="29">
        <f>LOOKUP(2,1/('Feat-Func-Development'!$AF$4:$EU$4&amp;'Feat-Func-Development'!$AF$5:$EU$5='aggregated FIP Data Prog6'!$A38&amp;'aggregated FIP Data Prog6'!$V$1),'Feat-Func-Development'!$AF$96:$EU$96)</f>
        <v>0</v>
      </c>
    </row>
    <row r="39" spans="1:29">
      <c r="A39" s="43">
        <f t="shared" si="9"/>
        <v>1065</v>
      </c>
      <c r="B39" s="53" t="str">
        <f>IF(C39="","",HLOOKUP(C39,'Configuration | Scaling'!$E$13:$Y$23,8,FALSE))</f>
        <v/>
      </c>
      <c r="C39" s="29" t="str">
        <f>IF(COUNTIF(C$4:C38,LOOKUP(A39,'Configuration | Scaling'!$E$20:$Y$20,_GPDS__List))=0,LOOKUP(A39,'Configuration | Scaling'!$E$20:$Y$20,_GPDS__List),"")</f>
        <v/>
      </c>
      <c r="D39" s="54"/>
      <c r="E39" s="45">
        <f t="shared" si="0"/>
        <v>1064</v>
      </c>
      <c r="F39" s="55">
        <f t="shared" si="1"/>
        <v>1</v>
      </c>
      <c r="G39" s="55">
        <f t="shared" si="2"/>
        <v>0</v>
      </c>
      <c r="H39" s="55">
        <f t="shared" si="3"/>
        <v>1</v>
      </c>
      <c r="I39" s="55">
        <f t="shared" si="4"/>
        <v>1</v>
      </c>
      <c r="J39" s="55">
        <f t="shared" si="5"/>
        <v>1</v>
      </c>
      <c r="K39" s="55">
        <f t="shared" si="6"/>
        <v>1</v>
      </c>
      <c r="L39" s="55">
        <f t="shared" si="7"/>
        <v>0.8</v>
      </c>
      <c r="M39" s="56">
        <f t="shared" si="8"/>
        <v>0</v>
      </c>
      <c r="N39" s="48">
        <f>LOOKUP(2,1/('Feat-Func-Development'!$AF$4:$EU$4&amp;'Feat-Func-Development'!$AF$5:$EU$5='aggregated FIP Data Prog6'!$A39&amp;'aggregated FIP Data Prog6'!$N$1),'Feat-Func-Development'!$AF$89:$EU$89)</f>
        <v>0</v>
      </c>
      <c r="O39" s="48">
        <f>LOOKUP(2,1/('Feat-Func-Development'!$AF$4:$EU$4&amp;'Feat-Func-Development'!$AF$5:$EU$5='aggregated FIP Data Prog6'!$A39&amp;'aggregated FIP Data Prog6'!$N$1),'Feat-Func-Development'!$AF$90:$EU$90)</f>
        <v>0</v>
      </c>
      <c r="P39" s="48">
        <f>LOOKUP(2,1/('Feat-Func-Development'!$AF$4:$EU$4&amp;'Feat-Func-Development'!$AF$5:$EU$5='aggregated FIP Data Prog6'!$A39&amp;'aggregated FIP Data Prog6'!$N$1),'Feat-Func-Development'!$AF$91:$EU$91)</f>
        <v>0</v>
      </c>
      <c r="Q39" s="48">
        <f>LOOKUP(2,1/('Feat-Func-Development'!$AF$4:$EU$4&amp;'Feat-Func-Development'!$AF$5:$EU$5='aggregated FIP Data Prog6'!$A39&amp;'aggregated FIP Data Prog6'!$N$1),'Feat-Func-Development'!$AF$92:$EU$92)</f>
        <v>0</v>
      </c>
      <c r="R39" s="48">
        <f>LOOKUP(2,1/('Feat-Func-Development'!$AF$4:$EU$4&amp;'Feat-Func-Development'!$AF$5:$EU$5='aggregated FIP Data Prog6'!$A39&amp;'aggregated FIP Data Prog6'!$N$1),'Feat-Func-Development'!$AF$93:$EU$93)</f>
        <v>0</v>
      </c>
      <c r="S39" s="48">
        <f>LOOKUP(2,1/('Feat-Func-Development'!$AF$4:$EU$4&amp;'Feat-Func-Development'!$AF$5:$EU$5='aggregated FIP Data Prog6'!$A39&amp;'aggregated FIP Data Prog6'!$N$1),'Feat-Func-Development'!$AF$94:$EU$94)</f>
        <v>1</v>
      </c>
      <c r="T39" s="48">
        <f>LOOKUP(2,1/('Feat-Func-Development'!$AF$4:$EU$4&amp;'Feat-Func-Development'!$AF$5:$EU$5='aggregated FIP Data Prog6'!$A39&amp;'aggregated FIP Data Prog6'!$N$1),'Feat-Func-Development'!$AF$95:$EU$95)</f>
        <v>1</v>
      </c>
      <c r="U39" s="48">
        <f>LOOKUP(2,1/('Feat-Func-Development'!$AF$4:$EU$4&amp;'Feat-Func-Development'!$AF$5:$EU$5='aggregated FIP Data Prog6'!$A39&amp;'aggregated FIP Data Prog6'!$N$1),'Feat-Func-Development'!$AF$96:$EU$96)</f>
        <v>3</v>
      </c>
      <c r="V39" s="29">
        <f>LOOKUP(2,1/('Feat-Func-Development'!$AF$4:$EU$4&amp;'Feat-Func-Development'!$AF$5:$EU$5='aggregated FIP Data Prog6'!$A39&amp;'aggregated FIP Data Prog6'!$V$1),'Feat-Func-Development'!$AF$89:$EU$89)</f>
        <v>0</v>
      </c>
      <c r="W39" s="29">
        <f>LOOKUP(2,1/('Feat-Func-Development'!$AF$4:$EU$4&amp;'Feat-Func-Development'!$AF$5:$EU$5='aggregated FIP Data Prog6'!$A39&amp;'aggregated FIP Data Prog6'!$V$1),'Feat-Func-Development'!$AF$90:$EU$90)</f>
        <v>0</v>
      </c>
      <c r="X39" s="29">
        <f>LOOKUP(2,1/('Feat-Func-Development'!$AF$4:$EU$4&amp;'Feat-Func-Development'!$AF$5:$EU$5='aggregated FIP Data Prog6'!$A39&amp;'aggregated FIP Data Prog6'!$V$1),'Feat-Func-Development'!$AF$91:$EU$91)</f>
        <v>0</v>
      </c>
      <c r="Y39" s="29">
        <f>LOOKUP(2,1/('Feat-Func-Development'!$AF$4:$EU$4&amp;'Feat-Func-Development'!$AF$5:$EU$5='aggregated FIP Data Prog6'!$A39&amp;'aggregated FIP Data Prog6'!$V$1),'Feat-Func-Development'!$AF$92:$EU$92)</f>
        <v>0</v>
      </c>
      <c r="Z39" s="29">
        <f>LOOKUP(2,1/('Feat-Func-Development'!$AF$4:$EU$4&amp;'Feat-Func-Development'!$AF$5:$EU$5='aggregated FIP Data Prog6'!$A39&amp;'aggregated FIP Data Prog6'!$V$1),'Feat-Func-Development'!$AF$93:$EU$93)</f>
        <v>5</v>
      </c>
      <c r="AA39" s="29">
        <f>LOOKUP(2,1/('Feat-Func-Development'!$AF$4:$EU$4&amp;'Feat-Func-Development'!$AF$5:$EU$5='aggregated FIP Data Prog6'!$A39&amp;'aggregated FIP Data Prog6'!$V$1),'Feat-Func-Development'!$AF$94:$EU$94)</f>
        <v>0</v>
      </c>
      <c r="AB39" s="29">
        <f>LOOKUP(2,1/('Feat-Func-Development'!$AF$4:$EU$4&amp;'Feat-Func-Development'!$AF$5:$EU$5='aggregated FIP Data Prog6'!$A39&amp;'aggregated FIP Data Prog6'!$V$1),'Feat-Func-Development'!$AF$95:$EU$95)</f>
        <v>0</v>
      </c>
      <c r="AC39" s="29">
        <f>LOOKUP(2,1/('Feat-Func-Development'!$AF$4:$EU$4&amp;'Feat-Func-Development'!$AF$5:$EU$5='aggregated FIP Data Prog6'!$A39&amp;'aggregated FIP Data Prog6'!$V$1),'Feat-Func-Development'!$AF$96:$EU$96)</f>
        <v>0</v>
      </c>
    </row>
    <row r="40" spans="1:29">
      <c r="A40" s="43">
        <f t="shared" si="9"/>
        <v>1096</v>
      </c>
      <c r="B40" s="53" t="str">
        <f>IF(C40="","",HLOOKUP(C40,'Configuration | Scaling'!$E$13:$Y$23,8,FALSE))</f>
        <v/>
      </c>
      <c r="C40" s="29" t="str">
        <f>IF(COUNTIF(C$4:C39,LOOKUP(A40,'Configuration | Scaling'!$E$20:$Y$20,_GPDS__List))=0,LOOKUP(A40,'Configuration | Scaling'!$E$20:$Y$20,_GPDS__List),"")</f>
        <v/>
      </c>
      <c r="D40" s="54"/>
      <c r="E40" s="45">
        <f t="shared" si="0"/>
        <v>1095</v>
      </c>
      <c r="F40" s="55">
        <f t="shared" si="1"/>
        <v>1</v>
      </c>
      <c r="G40" s="55">
        <f t="shared" si="2"/>
        <v>0</v>
      </c>
      <c r="H40" s="55">
        <f t="shared" si="3"/>
        <v>1</v>
      </c>
      <c r="I40" s="55">
        <f t="shared" si="4"/>
        <v>1</v>
      </c>
      <c r="J40" s="55">
        <f t="shared" si="5"/>
        <v>1</v>
      </c>
      <c r="K40" s="55">
        <f t="shared" si="6"/>
        <v>1</v>
      </c>
      <c r="L40" s="55">
        <f t="shared" si="7"/>
        <v>0.8</v>
      </c>
      <c r="M40" s="56">
        <f t="shared" si="8"/>
        <v>0</v>
      </c>
      <c r="N40" s="48">
        <f>LOOKUP(2,1/('Feat-Func-Development'!$AF$4:$EU$4&amp;'Feat-Func-Development'!$AF$5:$EU$5='aggregated FIP Data Prog6'!$A40&amp;'aggregated FIP Data Prog6'!$N$1),'Feat-Func-Development'!$AF$89:$EU$89)</f>
        <v>0</v>
      </c>
      <c r="O40" s="48">
        <f>LOOKUP(2,1/('Feat-Func-Development'!$AF$4:$EU$4&amp;'Feat-Func-Development'!$AF$5:$EU$5='aggregated FIP Data Prog6'!$A40&amp;'aggregated FIP Data Prog6'!$N$1),'Feat-Func-Development'!$AF$90:$EU$90)</f>
        <v>0</v>
      </c>
      <c r="P40" s="48">
        <f>LOOKUP(2,1/('Feat-Func-Development'!$AF$4:$EU$4&amp;'Feat-Func-Development'!$AF$5:$EU$5='aggregated FIP Data Prog6'!$A40&amp;'aggregated FIP Data Prog6'!$N$1),'Feat-Func-Development'!$AF$91:$EU$91)</f>
        <v>0</v>
      </c>
      <c r="Q40" s="48">
        <f>LOOKUP(2,1/('Feat-Func-Development'!$AF$4:$EU$4&amp;'Feat-Func-Development'!$AF$5:$EU$5='aggregated FIP Data Prog6'!$A40&amp;'aggregated FIP Data Prog6'!$N$1),'Feat-Func-Development'!$AF$92:$EU$92)</f>
        <v>0</v>
      </c>
      <c r="R40" s="48">
        <f>LOOKUP(2,1/('Feat-Func-Development'!$AF$4:$EU$4&amp;'Feat-Func-Development'!$AF$5:$EU$5='aggregated FIP Data Prog6'!$A40&amp;'aggregated FIP Data Prog6'!$N$1),'Feat-Func-Development'!$AF$93:$EU$93)</f>
        <v>0</v>
      </c>
      <c r="S40" s="48">
        <f>LOOKUP(2,1/('Feat-Func-Development'!$AF$4:$EU$4&amp;'Feat-Func-Development'!$AF$5:$EU$5='aggregated FIP Data Prog6'!$A40&amp;'aggregated FIP Data Prog6'!$N$1),'Feat-Func-Development'!$AF$94:$EU$94)</f>
        <v>1</v>
      </c>
      <c r="T40" s="48">
        <f>LOOKUP(2,1/('Feat-Func-Development'!$AF$4:$EU$4&amp;'Feat-Func-Development'!$AF$5:$EU$5='aggregated FIP Data Prog6'!$A40&amp;'aggregated FIP Data Prog6'!$N$1),'Feat-Func-Development'!$AF$95:$EU$95)</f>
        <v>1</v>
      </c>
      <c r="U40" s="48">
        <f>LOOKUP(2,1/('Feat-Func-Development'!$AF$4:$EU$4&amp;'Feat-Func-Development'!$AF$5:$EU$5='aggregated FIP Data Prog6'!$A40&amp;'aggregated FIP Data Prog6'!$N$1),'Feat-Func-Development'!$AF$96:$EU$96)</f>
        <v>3</v>
      </c>
      <c r="V40" s="29">
        <f>LOOKUP(2,1/('Feat-Func-Development'!$AF$4:$EU$4&amp;'Feat-Func-Development'!$AF$5:$EU$5='aggregated FIP Data Prog6'!$A40&amp;'aggregated FIP Data Prog6'!$V$1),'Feat-Func-Development'!$AF$89:$EU$89)</f>
        <v>0</v>
      </c>
      <c r="W40" s="29">
        <f>LOOKUP(2,1/('Feat-Func-Development'!$AF$4:$EU$4&amp;'Feat-Func-Development'!$AF$5:$EU$5='aggregated FIP Data Prog6'!$A40&amp;'aggregated FIP Data Prog6'!$V$1),'Feat-Func-Development'!$AF$90:$EU$90)</f>
        <v>0</v>
      </c>
      <c r="X40" s="29">
        <f>LOOKUP(2,1/('Feat-Func-Development'!$AF$4:$EU$4&amp;'Feat-Func-Development'!$AF$5:$EU$5='aggregated FIP Data Prog6'!$A40&amp;'aggregated FIP Data Prog6'!$V$1),'Feat-Func-Development'!$AF$91:$EU$91)</f>
        <v>0</v>
      </c>
      <c r="Y40" s="29">
        <f>LOOKUP(2,1/('Feat-Func-Development'!$AF$4:$EU$4&amp;'Feat-Func-Development'!$AF$5:$EU$5='aggregated FIP Data Prog6'!$A40&amp;'aggregated FIP Data Prog6'!$V$1),'Feat-Func-Development'!$AF$92:$EU$92)</f>
        <v>0</v>
      </c>
      <c r="Z40" s="29">
        <f>LOOKUP(2,1/('Feat-Func-Development'!$AF$4:$EU$4&amp;'Feat-Func-Development'!$AF$5:$EU$5='aggregated FIP Data Prog6'!$A40&amp;'aggregated FIP Data Prog6'!$V$1),'Feat-Func-Development'!$AF$93:$EU$93)</f>
        <v>5</v>
      </c>
      <c r="AA40" s="29">
        <f>LOOKUP(2,1/('Feat-Func-Development'!$AF$4:$EU$4&amp;'Feat-Func-Development'!$AF$5:$EU$5='aggregated FIP Data Prog6'!$A40&amp;'aggregated FIP Data Prog6'!$V$1),'Feat-Func-Development'!$AF$94:$EU$94)</f>
        <v>0</v>
      </c>
      <c r="AB40" s="29">
        <f>LOOKUP(2,1/('Feat-Func-Development'!$AF$4:$EU$4&amp;'Feat-Func-Development'!$AF$5:$EU$5='aggregated FIP Data Prog6'!$A40&amp;'aggregated FIP Data Prog6'!$V$1),'Feat-Func-Development'!$AF$95:$EU$95)</f>
        <v>0</v>
      </c>
      <c r="AC40" s="29">
        <f>LOOKUP(2,1/('Feat-Func-Development'!$AF$4:$EU$4&amp;'Feat-Func-Development'!$AF$5:$EU$5='aggregated FIP Data Prog6'!$A40&amp;'aggregated FIP Data Prog6'!$V$1),'Feat-Func-Development'!$AF$96:$EU$96)</f>
        <v>0</v>
      </c>
    </row>
    <row r="41" spans="1:29">
      <c r="A41" s="43">
        <f t="shared" si="9"/>
        <v>1127</v>
      </c>
      <c r="B41" s="53" t="str">
        <f>IF(C41="","",HLOOKUP(C41,'Configuration | Scaling'!$E$13:$Y$23,8,FALSE))</f>
        <v/>
      </c>
      <c r="C41" s="29" t="str">
        <f>IF(COUNTIF(C$4:C40,LOOKUP(A41,'Configuration | Scaling'!$E$20:$Y$20,_GPDS__List))=0,LOOKUP(A41,'Configuration | Scaling'!$E$20:$Y$20,_GPDS__List),"")</f>
        <v/>
      </c>
      <c r="D41" s="54"/>
      <c r="E41" s="45">
        <f t="shared" si="0"/>
        <v>1126</v>
      </c>
      <c r="F41" s="55">
        <f t="shared" si="1"/>
        <v>1</v>
      </c>
      <c r="G41" s="55">
        <f t="shared" si="2"/>
        <v>0</v>
      </c>
      <c r="H41" s="55">
        <f t="shared" si="3"/>
        <v>1</v>
      </c>
      <c r="I41" s="55">
        <f t="shared" si="4"/>
        <v>1</v>
      </c>
      <c r="J41" s="55">
        <f t="shared" si="5"/>
        <v>1</v>
      </c>
      <c r="K41" s="55">
        <f t="shared" si="6"/>
        <v>1</v>
      </c>
      <c r="L41" s="55">
        <f t="shared" si="7"/>
        <v>0.8</v>
      </c>
      <c r="M41" s="56">
        <f t="shared" si="8"/>
        <v>0</v>
      </c>
      <c r="N41" s="48">
        <f>LOOKUP(2,1/('Feat-Func-Development'!$AF$4:$EU$4&amp;'Feat-Func-Development'!$AF$5:$EU$5='aggregated FIP Data Prog6'!$A41&amp;'aggregated FIP Data Prog6'!$N$1),'Feat-Func-Development'!$AF$89:$EU$89)</f>
        <v>0</v>
      </c>
      <c r="O41" s="48">
        <f>LOOKUP(2,1/('Feat-Func-Development'!$AF$4:$EU$4&amp;'Feat-Func-Development'!$AF$5:$EU$5='aggregated FIP Data Prog6'!$A41&amp;'aggregated FIP Data Prog6'!$N$1),'Feat-Func-Development'!$AF$90:$EU$90)</f>
        <v>0</v>
      </c>
      <c r="P41" s="48">
        <f>LOOKUP(2,1/('Feat-Func-Development'!$AF$4:$EU$4&amp;'Feat-Func-Development'!$AF$5:$EU$5='aggregated FIP Data Prog6'!$A41&amp;'aggregated FIP Data Prog6'!$N$1),'Feat-Func-Development'!$AF$91:$EU$91)</f>
        <v>0</v>
      </c>
      <c r="Q41" s="48">
        <f>LOOKUP(2,1/('Feat-Func-Development'!$AF$4:$EU$4&amp;'Feat-Func-Development'!$AF$5:$EU$5='aggregated FIP Data Prog6'!$A41&amp;'aggregated FIP Data Prog6'!$N$1),'Feat-Func-Development'!$AF$92:$EU$92)</f>
        <v>0</v>
      </c>
      <c r="R41" s="48">
        <f>LOOKUP(2,1/('Feat-Func-Development'!$AF$4:$EU$4&amp;'Feat-Func-Development'!$AF$5:$EU$5='aggregated FIP Data Prog6'!$A41&amp;'aggregated FIP Data Prog6'!$N$1),'Feat-Func-Development'!$AF$93:$EU$93)</f>
        <v>0</v>
      </c>
      <c r="S41" s="48">
        <f>LOOKUP(2,1/('Feat-Func-Development'!$AF$4:$EU$4&amp;'Feat-Func-Development'!$AF$5:$EU$5='aggregated FIP Data Prog6'!$A41&amp;'aggregated FIP Data Prog6'!$N$1),'Feat-Func-Development'!$AF$94:$EU$94)</f>
        <v>1</v>
      </c>
      <c r="T41" s="48">
        <f>LOOKUP(2,1/('Feat-Func-Development'!$AF$4:$EU$4&amp;'Feat-Func-Development'!$AF$5:$EU$5='aggregated FIP Data Prog6'!$A41&amp;'aggregated FIP Data Prog6'!$N$1),'Feat-Func-Development'!$AF$95:$EU$95)</f>
        <v>1</v>
      </c>
      <c r="U41" s="48">
        <f>LOOKUP(2,1/('Feat-Func-Development'!$AF$4:$EU$4&amp;'Feat-Func-Development'!$AF$5:$EU$5='aggregated FIP Data Prog6'!$A41&amp;'aggregated FIP Data Prog6'!$N$1),'Feat-Func-Development'!$AF$96:$EU$96)</f>
        <v>3</v>
      </c>
      <c r="V41" s="29">
        <f>LOOKUP(2,1/('Feat-Func-Development'!$AF$4:$EU$4&amp;'Feat-Func-Development'!$AF$5:$EU$5='aggregated FIP Data Prog6'!$A41&amp;'aggregated FIP Data Prog6'!$V$1),'Feat-Func-Development'!$AF$89:$EU$89)</f>
        <v>0</v>
      </c>
      <c r="W41" s="29">
        <f>LOOKUP(2,1/('Feat-Func-Development'!$AF$4:$EU$4&amp;'Feat-Func-Development'!$AF$5:$EU$5='aggregated FIP Data Prog6'!$A41&amp;'aggregated FIP Data Prog6'!$V$1),'Feat-Func-Development'!$AF$90:$EU$90)</f>
        <v>0</v>
      </c>
      <c r="X41" s="29">
        <f>LOOKUP(2,1/('Feat-Func-Development'!$AF$4:$EU$4&amp;'Feat-Func-Development'!$AF$5:$EU$5='aggregated FIP Data Prog6'!$A41&amp;'aggregated FIP Data Prog6'!$V$1),'Feat-Func-Development'!$AF$91:$EU$91)</f>
        <v>0</v>
      </c>
      <c r="Y41" s="29">
        <f>LOOKUP(2,1/('Feat-Func-Development'!$AF$4:$EU$4&amp;'Feat-Func-Development'!$AF$5:$EU$5='aggregated FIP Data Prog6'!$A41&amp;'aggregated FIP Data Prog6'!$V$1),'Feat-Func-Development'!$AF$92:$EU$92)</f>
        <v>0</v>
      </c>
      <c r="Z41" s="29">
        <f>LOOKUP(2,1/('Feat-Func-Development'!$AF$4:$EU$4&amp;'Feat-Func-Development'!$AF$5:$EU$5='aggregated FIP Data Prog6'!$A41&amp;'aggregated FIP Data Prog6'!$V$1),'Feat-Func-Development'!$AF$93:$EU$93)</f>
        <v>5</v>
      </c>
      <c r="AA41" s="29">
        <f>LOOKUP(2,1/('Feat-Func-Development'!$AF$4:$EU$4&amp;'Feat-Func-Development'!$AF$5:$EU$5='aggregated FIP Data Prog6'!$A41&amp;'aggregated FIP Data Prog6'!$V$1),'Feat-Func-Development'!$AF$94:$EU$94)</f>
        <v>0</v>
      </c>
      <c r="AB41" s="29">
        <f>LOOKUP(2,1/('Feat-Func-Development'!$AF$4:$EU$4&amp;'Feat-Func-Development'!$AF$5:$EU$5='aggregated FIP Data Prog6'!$A41&amp;'aggregated FIP Data Prog6'!$V$1),'Feat-Func-Development'!$AF$95:$EU$95)</f>
        <v>0</v>
      </c>
      <c r="AC41" s="29">
        <f>LOOKUP(2,1/('Feat-Func-Development'!$AF$4:$EU$4&amp;'Feat-Func-Development'!$AF$5:$EU$5='aggregated FIP Data Prog6'!$A41&amp;'aggregated FIP Data Prog6'!$V$1),'Feat-Func-Development'!$AF$96:$EU$96)</f>
        <v>0</v>
      </c>
    </row>
    <row r="42" spans="1:29">
      <c r="A42" s="43">
        <f t="shared" si="9"/>
        <v>1155</v>
      </c>
      <c r="B42" s="53" t="str">
        <f>IF(C42="","",HLOOKUP(C42,'Configuration | Scaling'!$E$13:$Y$23,8,FALSE))</f>
        <v/>
      </c>
      <c r="C42" s="29" t="str">
        <f>IF(COUNTIF(C$4:C41,LOOKUP(A42,'Configuration | Scaling'!$E$20:$Y$20,_GPDS__List))=0,LOOKUP(A42,'Configuration | Scaling'!$E$20:$Y$20,_GPDS__List),"")</f>
        <v/>
      </c>
      <c r="D42" s="54"/>
      <c r="E42" s="45">
        <f t="shared" si="0"/>
        <v>1154</v>
      </c>
      <c r="F42" s="55">
        <f t="shared" si="1"/>
        <v>1</v>
      </c>
      <c r="G42" s="55">
        <f t="shared" si="2"/>
        <v>0</v>
      </c>
      <c r="H42" s="55">
        <f t="shared" si="3"/>
        <v>1</v>
      </c>
      <c r="I42" s="55">
        <f t="shared" si="4"/>
        <v>1</v>
      </c>
      <c r="J42" s="55">
        <f t="shared" si="5"/>
        <v>1</v>
      </c>
      <c r="K42" s="55">
        <f t="shared" si="6"/>
        <v>1</v>
      </c>
      <c r="L42" s="55">
        <f t="shared" si="7"/>
        <v>0.8</v>
      </c>
      <c r="M42" s="56">
        <f t="shared" si="8"/>
        <v>0</v>
      </c>
      <c r="N42" s="48">
        <f>LOOKUP(2,1/('Feat-Func-Development'!$AF$4:$EU$4&amp;'Feat-Func-Development'!$AF$5:$EU$5='aggregated FIP Data Prog6'!$A42&amp;'aggregated FIP Data Prog6'!$N$1),'Feat-Func-Development'!$AF$89:$EU$89)</f>
        <v>0</v>
      </c>
      <c r="O42" s="48">
        <f>LOOKUP(2,1/('Feat-Func-Development'!$AF$4:$EU$4&amp;'Feat-Func-Development'!$AF$5:$EU$5='aggregated FIP Data Prog6'!$A42&amp;'aggregated FIP Data Prog6'!$N$1),'Feat-Func-Development'!$AF$90:$EU$90)</f>
        <v>0</v>
      </c>
      <c r="P42" s="48">
        <f>LOOKUP(2,1/('Feat-Func-Development'!$AF$4:$EU$4&amp;'Feat-Func-Development'!$AF$5:$EU$5='aggregated FIP Data Prog6'!$A42&amp;'aggregated FIP Data Prog6'!$N$1),'Feat-Func-Development'!$AF$91:$EU$91)</f>
        <v>0</v>
      </c>
      <c r="Q42" s="48">
        <f>LOOKUP(2,1/('Feat-Func-Development'!$AF$4:$EU$4&amp;'Feat-Func-Development'!$AF$5:$EU$5='aggregated FIP Data Prog6'!$A42&amp;'aggregated FIP Data Prog6'!$N$1),'Feat-Func-Development'!$AF$92:$EU$92)</f>
        <v>0</v>
      </c>
      <c r="R42" s="48">
        <f>LOOKUP(2,1/('Feat-Func-Development'!$AF$4:$EU$4&amp;'Feat-Func-Development'!$AF$5:$EU$5='aggregated FIP Data Prog6'!$A42&amp;'aggregated FIP Data Prog6'!$N$1),'Feat-Func-Development'!$AF$93:$EU$93)</f>
        <v>0</v>
      </c>
      <c r="S42" s="48">
        <f>LOOKUP(2,1/('Feat-Func-Development'!$AF$4:$EU$4&amp;'Feat-Func-Development'!$AF$5:$EU$5='aggregated FIP Data Prog6'!$A42&amp;'aggregated FIP Data Prog6'!$N$1),'Feat-Func-Development'!$AF$94:$EU$94)</f>
        <v>1</v>
      </c>
      <c r="T42" s="48">
        <f>LOOKUP(2,1/('Feat-Func-Development'!$AF$4:$EU$4&amp;'Feat-Func-Development'!$AF$5:$EU$5='aggregated FIP Data Prog6'!$A42&amp;'aggregated FIP Data Prog6'!$N$1),'Feat-Func-Development'!$AF$95:$EU$95)</f>
        <v>1</v>
      </c>
      <c r="U42" s="48">
        <f>LOOKUP(2,1/('Feat-Func-Development'!$AF$4:$EU$4&amp;'Feat-Func-Development'!$AF$5:$EU$5='aggregated FIP Data Prog6'!$A42&amp;'aggregated FIP Data Prog6'!$N$1),'Feat-Func-Development'!$AF$96:$EU$96)</f>
        <v>3</v>
      </c>
      <c r="V42" s="29">
        <f>LOOKUP(2,1/('Feat-Func-Development'!$AF$4:$EU$4&amp;'Feat-Func-Development'!$AF$5:$EU$5='aggregated FIP Data Prog6'!$A42&amp;'aggregated FIP Data Prog6'!$V$1),'Feat-Func-Development'!$AF$89:$EU$89)</f>
        <v>0</v>
      </c>
      <c r="W42" s="29">
        <f>LOOKUP(2,1/('Feat-Func-Development'!$AF$4:$EU$4&amp;'Feat-Func-Development'!$AF$5:$EU$5='aggregated FIP Data Prog6'!$A42&amp;'aggregated FIP Data Prog6'!$V$1),'Feat-Func-Development'!$AF$90:$EU$90)</f>
        <v>0</v>
      </c>
      <c r="X42" s="29">
        <f>LOOKUP(2,1/('Feat-Func-Development'!$AF$4:$EU$4&amp;'Feat-Func-Development'!$AF$5:$EU$5='aggregated FIP Data Prog6'!$A42&amp;'aggregated FIP Data Prog6'!$V$1),'Feat-Func-Development'!$AF$91:$EU$91)</f>
        <v>0</v>
      </c>
      <c r="Y42" s="29">
        <f>LOOKUP(2,1/('Feat-Func-Development'!$AF$4:$EU$4&amp;'Feat-Func-Development'!$AF$5:$EU$5='aggregated FIP Data Prog6'!$A42&amp;'aggregated FIP Data Prog6'!$V$1),'Feat-Func-Development'!$AF$92:$EU$92)</f>
        <v>0</v>
      </c>
      <c r="Z42" s="29">
        <f>LOOKUP(2,1/('Feat-Func-Development'!$AF$4:$EU$4&amp;'Feat-Func-Development'!$AF$5:$EU$5='aggregated FIP Data Prog6'!$A42&amp;'aggregated FIP Data Prog6'!$V$1),'Feat-Func-Development'!$AF$93:$EU$93)</f>
        <v>5</v>
      </c>
      <c r="AA42" s="29">
        <f>LOOKUP(2,1/('Feat-Func-Development'!$AF$4:$EU$4&amp;'Feat-Func-Development'!$AF$5:$EU$5='aggregated FIP Data Prog6'!$A42&amp;'aggregated FIP Data Prog6'!$V$1),'Feat-Func-Development'!$AF$94:$EU$94)</f>
        <v>0</v>
      </c>
      <c r="AB42" s="29">
        <f>LOOKUP(2,1/('Feat-Func-Development'!$AF$4:$EU$4&amp;'Feat-Func-Development'!$AF$5:$EU$5='aggregated FIP Data Prog6'!$A42&amp;'aggregated FIP Data Prog6'!$V$1),'Feat-Func-Development'!$AF$95:$EU$95)</f>
        <v>0</v>
      </c>
      <c r="AC42" s="29">
        <f>LOOKUP(2,1/('Feat-Func-Development'!$AF$4:$EU$4&amp;'Feat-Func-Development'!$AF$5:$EU$5='aggregated FIP Data Prog6'!$A42&amp;'aggregated FIP Data Prog6'!$V$1),'Feat-Func-Development'!$AF$96:$EU$96)</f>
        <v>0</v>
      </c>
    </row>
    <row r="43" spans="1:29">
      <c r="A43" s="43">
        <f t="shared" si="9"/>
        <v>1186</v>
      </c>
      <c r="B43" s="53" t="str">
        <f>IF(C43="","",HLOOKUP(C43,'Configuration | Scaling'!$E$13:$Y$23,8,FALSE))</f>
        <v/>
      </c>
      <c r="C43" s="29" t="str">
        <f>IF(COUNTIF(C$4:C42,LOOKUP(A43,'Configuration | Scaling'!$E$20:$Y$20,_GPDS__List))=0,LOOKUP(A43,'Configuration | Scaling'!$E$20:$Y$20,_GPDS__List),"")</f>
        <v/>
      </c>
      <c r="D43" s="54"/>
      <c r="E43" s="45">
        <f t="shared" si="0"/>
        <v>1185</v>
      </c>
      <c r="F43" s="55">
        <f t="shared" si="1"/>
        <v>1</v>
      </c>
      <c r="G43" s="55">
        <f t="shared" si="2"/>
        <v>0</v>
      </c>
      <c r="H43" s="55">
        <f t="shared" si="3"/>
        <v>1</v>
      </c>
      <c r="I43" s="55">
        <f t="shared" si="4"/>
        <v>1</v>
      </c>
      <c r="J43" s="55">
        <f t="shared" si="5"/>
        <v>1</v>
      </c>
      <c r="K43" s="55">
        <f t="shared" si="6"/>
        <v>1</v>
      </c>
      <c r="L43" s="55">
        <f t="shared" si="7"/>
        <v>0.8</v>
      </c>
      <c r="M43" s="56">
        <f t="shared" si="8"/>
        <v>0</v>
      </c>
      <c r="N43" s="48">
        <f>LOOKUP(2,1/('Feat-Func-Development'!$AF$4:$EU$4&amp;'Feat-Func-Development'!$AF$5:$EU$5='aggregated FIP Data Prog6'!$A43&amp;'aggregated FIP Data Prog6'!$N$1),'Feat-Func-Development'!$AF$89:$EU$89)</f>
        <v>0</v>
      </c>
      <c r="O43" s="48">
        <f>LOOKUP(2,1/('Feat-Func-Development'!$AF$4:$EU$4&amp;'Feat-Func-Development'!$AF$5:$EU$5='aggregated FIP Data Prog6'!$A43&amp;'aggregated FIP Data Prog6'!$N$1),'Feat-Func-Development'!$AF$90:$EU$90)</f>
        <v>0</v>
      </c>
      <c r="P43" s="48">
        <f>LOOKUP(2,1/('Feat-Func-Development'!$AF$4:$EU$4&amp;'Feat-Func-Development'!$AF$5:$EU$5='aggregated FIP Data Prog6'!$A43&amp;'aggregated FIP Data Prog6'!$N$1),'Feat-Func-Development'!$AF$91:$EU$91)</f>
        <v>0</v>
      </c>
      <c r="Q43" s="48">
        <f>LOOKUP(2,1/('Feat-Func-Development'!$AF$4:$EU$4&amp;'Feat-Func-Development'!$AF$5:$EU$5='aggregated FIP Data Prog6'!$A43&amp;'aggregated FIP Data Prog6'!$N$1),'Feat-Func-Development'!$AF$92:$EU$92)</f>
        <v>0</v>
      </c>
      <c r="R43" s="48">
        <f>LOOKUP(2,1/('Feat-Func-Development'!$AF$4:$EU$4&amp;'Feat-Func-Development'!$AF$5:$EU$5='aggregated FIP Data Prog6'!$A43&amp;'aggregated FIP Data Prog6'!$N$1),'Feat-Func-Development'!$AF$93:$EU$93)</f>
        <v>0</v>
      </c>
      <c r="S43" s="48">
        <f>LOOKUP(2,1/('Feat-Func-Development'!$AF$4:$EU$4&amp;'Feat-Func-Development'!$AF$5:$EU$5='aggregated FIP Data Prog6'!$A43&amp;'aggregated FIP Data Prog6'!$N$1),'Feat-Func-Development'!$AF$94:$EU$94)</f>
        <v>1</v>
      </c>
      <c r="T43" s="48">
        <f>LOOKUP(2,1/('Feat-Func-Development'!$AF$4:$EU$4&amp;'Feat-Func-Development'!$AF$5:$EU$5='aggregated FIP Data Prog6'!$A43&amp;'aggregated FIP Data Prog6'!$N$1),'Feat-Func-Development'!$AF$95:$EU$95)</f>
        <v>1</v>
      </c>
      <c r="U43" s="48">
        <f>LOOKUP(2,1/('Feat-Func-Development'!$AF$4:$EU$4&amp;'Feat-Func-Development'!$AF$5:$EU$5='aggregated FIP Data Prog6'!$A43&amp;'aggregated FIP Data Prog6'!$N$1),'Feat-Func-Development'!$AF$96:$EU$96)</f>
        <v>3</v>
      </c>
      <c r="V43" s="29">
        <f>LOOKUP(2,1/('Feat-Func-Development'!$AF$4:$EU$4&amp;'Feat-Func-Development'!$AF$5:$EU$5='aggregated FIP Data Prog6'!$A43&amp;'aggregated FIP Data Prog6'!$V$1),'Feat-Func-Development'!$AF$89:$EU$89)</f>
        <v>0</v>
      </c>
      <c r="W43" s="29">
        <f>LOOKUP(2,1/('Feat-Func-Development'!$AF$4:$EU$4&amp;'Feat-Func-Development'!$AF$5:$EU$5='aggregated FIP Data Prog6'!$A43&amp;'aggregated FIP Data Prog6'!$V$1),'Feat-Func-Development'!$AF$90:$EU$90)</f>
        <v>0</v>
      </c>
      <c r="X43" s="29">
        <f>LOOKUP(2,1/('Feat-Func-Development'!$AF$4:$EU$4&amp;'Feat-Func-Development'!$AF$5:$EU$5='aggregated FIP Data Prog6'!$A43&amp;'aggregated FIP Data Prog6'!$V$1),'Feat-Func-Development'!$AF$91:$EU$91)</f>
        <v>0</v>
      </c>
      <c r="Y43" s="29">
        <f>LOOKUP(2,1/('Feat-Func-Development'!$AF$4:$EU$4&amp;'Feat-Func-Development'!$AF$5:$EU$5='aggregated FIP Data Prog6'!$A43&amp;'aggregated FIP Data Prog6'!$V$1),'Feat-Func-Development'!$AF$92:$EU$92)</f>
        <v>0</v>
      </c>
      <c r="Z43" s="29">
        <f>LOOKUP(2,1/('Feat-Func-Development'!$AF$4:$EU$4&amp;'Feat-Func-Development'!$AF$5:$EU$5='aggregated FIP Data Prog6'!$A43&amp;'aggregated FIP Data Prog6'!$V$1),'Feat-Func-Development'!$AF$93:$EU$93)</f>
        <v>5</v>
      </c>
      <c r="AA43" s="29">
        <f>LOOKUP(2,1/('Feat-Func-Development'!$AF$4:$EU$4&amp;'Feat-Func-Development'!$AF$5:$EU$5='aggregated FIP Data Prog6'!$A43&amp;'aggregated FIP Data Prog6'!$V$1),'Feat-Func-Development'!$AF$94:$EU$94)</f>
        <v>0</v>
      </c>
      <c r="AB43" s="29">
        <f>LOOKUP(2,1/('Feat-Func-Development'!$AF$4:$EU$4&amp;'Feat-Func-Development'!$AF$5:$EU$5='aggregated FIP Data Prog6'!$A43&amp;'aggregated FIP Data Prog6'!$V$1),'Feat-Func-Development'!$AF$95:$EU$95)</f>
        <v>0</v>
      </c>
      <c r="AC43" s="29">
        <f>LOOKUP(2,1/('Feat-Func-Development'!$AF$4:$EU$4&amp;'Feat-Func-Development'!$AF$5:$EU$5='aggregated FIP Data Prog6'!$A43&amp;'aggregated FIP Data Prog6'!$V$1),'Feat-Func-Development'!$AF$96:$EU$96)</f>
        <v>0</v>
      </c>
    </row>
    <row r="44" spans="1:29">
      <c r="A44" s="43">
        <f t="shared" si="9"/>
        <v>1216</v>
      </c>
      <c r="B44" s="53" t="str">
        <f>IF(C44="","",HLOOKUP(C44,'Configuration | Scaling'!$E$13:$Y$23,8,FALSE))</f>
        <v/>
      </c>
      <c r="C44" s="29" t="str">
        <f>IF(COUNTIF(C$4:C43,LOOKUP(A44,'Configuration | Scaling'!$E$20:$Y$20,_GPDS__List))=0,LOOKUP(A44,'Configuration | Scaling'!$E$20:$Y$20,_GPDS__List),"")</f>
        <v/>
      </c>
      <c r="D44" s="54"/>
      <c r="E44" s="45">
        <f t="shared" si="0"/>
        <v>1215</v>
      </c>
      <c r="F44" s="55">
        <f t="shared" si="1"/>
        <v>1</v>
      </c>
      <c r="G44" s="55">
        <f t="shared" si="2"/>
        <v>0</v>
      </c>
      <c r="H44" s="55">
        <f t="shared" si="3"/>
        <v>1</v>
      </c>
      <c r="I44" s="55">
        <f t="shared" si="4"/>
        <v>1</v>
      </c>
      <c r="J44" s="55">
        <f t="shared" si="5"/>
        <v>1</v>
      </c>
      <c r="K44" s="55">
        <f t="shared" si="6"/>
        <v>1</v>
      </c>
      <c r="L44" s="55">
        <f t="shared" si="7"/>
        <v>0.8</v>
      </c>
      <c r="M44" s="56">
        <f t="shared" si="8"/>
        <v>0</v>
      </c>
      <c r="N44" s="48">
        <f>LOOKUP(2,1/('Feat-Func-Development'!$AF$4:$EU$4&amp;'Feat-Func-Development'!$AF$5:$EU$5='aggregated FIP Data Prog6'!$A44&amp;'aggregated FIP Data Prog6'!$N$1),'Feat-Func-Development'!$AF$89:$EU$89)</f>
        <v>0</v>
      </c>
      <c r="O44" s="48">
        <f>LOOKUP(2,1/('Feat-Func-Development'!$AF$4:$EU$4&amp;'Feat-Func-Development'!$AF$5:$EU$5='aggregated FIP Data Prog6'!$A44&amp;'aggregated FIP Data Prog6'!$N$1),'Feat-Func-Development'!$AF$90:$EU$90)</f>
        <v>0</v>
      </c>
      <c r="P44" s="48">
        <f>LOOKUP(2,1/('Feat-Func-Development'!$AF$4:$EU$4&amp;'Feat-Func-Development'!$AF$5:$EU$5='aggregated FIP Data Prog6'!$A44&amp;'aggregated FIP Data Prog6'!$N$1),'Feat-Func-Development'!$AF$91:$EU$91)</f>
        <v>0</v>
      </c>
      <c r="Q44" s="48">
        <f>LOOKUP(2,1/('Feat-Func-Development'!$AF$4:$EU$4&amp;'Feat-Func-Development'!$AF$5:$EU$5='aggregated FIP Data Prog6'!$A44&amp;'aggregated FIP Data Prog6'!$N$1),'Feat-Func-Development'!$AF$92:$EU$92)</f>
        <v>0</v>
      </c>
      <c r="R44" s="48">
        <f>LOOKUP(2,1/('Feat-Func-Development'!$AF$4:$EU$4&amp;'Feat-Func-Development'!$AF$5:$EU$5='aggregated FIP Data Prog6'!$A44&amp;'aggregated FIP Data Prog6'!$N$1),'Feat-Func-Development'!$AF$93:$EU$93)</f>
        <v>0</v>
      </c>
      <c r="S44" s="48">
        <f>LOOKUP(2,1/('Feat-Func-Development'!$AF$4:$EU$4&amp;'Feat-Func-Development'!$AF$5:$EU$5='aggregated FIP Data Prog6'!$A44&amp;'aggregated FIP Data Prog6'!$N$1),'Feat-Func-Development'!$AF$94:$EU$94)</f>
        <v>1</v>
      </c>
      <c r="T44" s="48">
        <f>LOOKUP(2,1/('Feat-Func-Development'!$AF$4:$EU$4&amp;'Feat-Func-Development'!$AF$5:$EU$5='aggregated FIP Data Prog6'!$A44&amp;'aggregated FIP Data Prog6'!$N$1),'Feat-Func-Development'!$AF$95:$EU$95)</f>
        <v>1</v>
      </c>
      <c r="U44" s="48">
        <f>LOOKUP(2,1/('Feat-Func-Development'!$AF$4:$EU$4&amp;'Feat-Func-Development'!$AF$5:$EU$5='aggregated FIP Data Prog6'!$A44&amp;'aggregated FIP Data Prog6'!$N$1),'Feat-Func-Development'!$AF$96:$EU$96)</f>
        <v>3</v>
      </c>
      <c r="V44" s="29">
        <f>LOOKUP(2,1/('Feat-Func-Development'!$AF$4:$EU$4&amp;'Feat-Func-Development'!$AF$5:$EU$5='aggregated FIP Data Prog6'!$A44&amp;'aggregated FIP Data Prog6'!$V$1),'Feat-Func-Development'!$AF$89:$EU$89)</f>
        <v>0</v>
      </c>
      <c r="W44" s="29">
        <f>LOOKUP(2,1/('Feat-Func-Development'!$AF$4:$EU$4&amp;'Feat-Func-Development'!$AF$5:$EU$5='aggregated FIP Data Prog6'!$A44&amp;'aggregated FIP Data Prog6'!$V$1),'Feat-Func-Development'!$AF$90:$EU$90)</f>
        <v>0</v>
      </c>
      <c r="X44" s="29">
        <f>LOOKUP(2,1/('Feat-Func-Development'!$AF$4:$EU$4&amp;'Feat-Func-Development'!$AF$5:$EU$5='aggregated FIP Data Prog6'!$A44&amp;'aggregated FIP Data Prog6'!$V$1),'Feat-Func-Development'!$AF$91:$EU$91)</f>
        <v>0</v>
      </c>
      <c r="Y44" s="29">
        <f>LOOKUP(2,1/('Feat-Func-Development'!$AF$4:$EU$4&amp;'Feat-Func-Development'!$AF$5:$EU$5='aggregated FIP Data Prog6'!$A44&amp;'aggregated FIP Data Prog6'!$V$1),'Feat-Func-Development'!$AF$92:$EU$92)</f>
        <v>0</v>
      </c>
      <c r="Z44" s="29">
        <f>LOOKUP(2,1/('Feat-Func-Development'!$AF$4:$EU$4&amp;'Feat-Func-Development'!$AF$5:$EU$5='aggregated FIP Data Prog6'!$A44&amp;'aggregated FIP Data Prog6'!$V$1),'Feat-Func-Development'!$AF$93:$EU$93)</f>
        <v>5</v>
      </c>
      <c r="AA44" s="29">
        <f>LOOKUP(2,1/('Feat-Func-Development'!$AF$4:$EU$4&amp;'Feat-Func-Development'!$AF$5:$EU$5='aggregated FIP Data Prog6'!$A44&amp;'aggregated FIP Data Prog6'!$V$1),'Feat-Func-Development'!$AF$94:$EU$94)</f>
        <v>0</v>
      </c>
      <c r="AB44" s="29">
        <f>LOOKUP(2,1/('Feat-Func-Development'!$AF$4:$EU$4&amp;'Feat-Func-Development'!$AF$5:$EU$5='aggregated FIP Data Prog6'!$A44&amp;'aggregated FIP Data Prog6'!$V$1),'Feat-Func-Development'!$AF$95:$EU$95)</f>
        <v>0</v>
      </c>
      <c r="AC44" s="29">
        <f>LOOKUP(2,1/('Feat-Func-Development'!$AF$4:$EU$4&amp;'Feat-Func-Development'!$AF$5:$EU$5='aggregated FIP Data Prog6'!$A44&amp;'aggregated FIP Data Prog6'!$V$1),'Feat-Func-Development'!$AF$96:$EU$96)</f>
        <v>0</v>
      </c>
    </row>
    <row r="45" spans="1:29">
      <c r="A45" s="43">
        <f t="shared" si="9"/>
        <v>1247</v>
      </c>
      <c r="B45" s="53" t="str">
        <f>IF(C45="","",HLOOKUP(C45,'Configuration | Scaling'!$E$13:$Y$23,8,FALSE))</f>
        <v/>
      </c>
      <c r="C45" s="29" t="str">
        <f>IF(COUNTIF(C$4:C44,LOOKUP(A45,'Configuration | Scaling'!$E$20:$Y$20,_GPDS__List))=0,LOOKUP(A45,'Configuration | Scaling'!$E$20:$Y$20,_GPDS__List),"")</f>
        <v/>
      </c>
      <c r="D45" s="54"/>
      <c r="E45" s="45">
        <f t="shared" si="0"/>
        <v>1246</v>
      </c>
      <c r="F45" s="55">
        <f t="shared" si="1"/>
        <v>1</v>
      </c>
      <c r="G45" s="55">
        <f t="shared" si="2"/>
        <v>0</v>
      </c>
      <c r="H45" s="55">
        <f t="shared" si="3"/>
        <v>1</v>
      </c>
      <c r="I45" s="55">
        <f t="shared" si="4"/>
        <v>1</v>
      </c>
      <c r="J45" s="55">
        <f t="shared" si="5"/>
        <v>1</v>
      </c>
      <c r="K45" s="55">
        <f t="shared" si="6"/>
        <v>1</v>
      </c>
      <c r="L45" s="55">
        <f t="shared" si="7"/>
        <v>0.8</v>
      </c>
      <c r="M45" s="56">
        <f t="shared" si="8"/>
        <v>0</v>
      </c>
      <c r="N45" s="48">
        <f>LOOKUP(2,1/('Feat-Func-Development'!$AF$4:$EU$4&amp;'Feat-Func-Development'!$AF$5:$EU$5='aggregated FIP Data Prog6'!$A45&amp;'aggregated FIP Data Prog6'!$N$1),'Feat-Func-Development'!$AF$89:$EU$89)</f>
        <v>0</v>
      </c>
      <c r="O45" s="48">
        <f>LOOKUP(2,1/('Feat-Func-Development'!$AF$4:$EU$4&amp;'Feat-Func-Development'!$AF$5:$EU$5='aggregated FIP Data Prog6'!$A45&amp;'aggregated FIP Data Prog6'!$N$1),'Feat-Func-Development'!$AF$90:$EU$90)</f>
        <v>0</v>
      </c>
      <c r="P45" s="48">
        <f>LOOKUP(2,1/('Feat-Func-Development'!$AF$4:$EU$4&amp;'Feat-Func-Development'!$AF$5:$EU$5='aggregated FIP Data Prog6'!$A45&amp;'aggregated FIP Data Prog6'!$N$1),'Feat-Func-Development'!$AF$91:$EU$91)</f>
        <v>0</v>
      </c>
      <c r="Q45" s="48">
        <f>LOOKUP(2,1/('Feat-Func-Development'!$AF$4:$EU$4&amp;'Feat-Func-Development'!$AF$5:$EU$5='aggregated FIP Data Prog6'!$A45&amp;'aggregated FIP Data Prog6'!$N$1),'Feat-Func-Development'!$AF$92:$EU$92)</f>
        <v>0</v>
      </c>
      <c r="R45" s="48">
        <f>LOOKUP(2,1/('Feat-Func-Development'!$AF$4:$EU$4&amp;'Feat-Func-Development'!$AF$5:$EU$5='aggregated FIP Data Prog6'!$A45&amp;'aggregated FIP Data Prog6'!$N$1),'Feat-Func-Development'!$AF$93:$EU$93)</f>
        <v>0</v>
      </c>
      <c r="S45" s="48">
        <f>LOOKUP(2,1/('Feat-Func-Development'!$AF$4:$EU$4&amp;'Feat-Func-Development'!$AF$5:$EU$5='aggregated FIP Data Prog6'!$A45&amp;'aggregated FIP Data Prog6'!$N$1),'Feat-Func-Development'!$AF$94:$EU$94)</f>
        <v>1</v>
      </c>
      <c r="T45" s="48">
        <f>LOOKUP(2,1/('Feat-Func-Development'!$AF$4:$EU$4&amp;'Feat-Func-Development'!$AF$5:$EU$5='aggregated FIP Data Prog6'!$A45&amp;'aggregated FIP Data Prog6'!$N$1),'Feat-Func-Development'!$AF$95:$EU$95)</f>
        <v>1</v>
      </c>
      <c r="U45" s="48">
        <f>LOOKUP(2,1/('Feat-Func-Development'!$AF$4:$EU$4&amp;'Feat-Func-Development'!$AF$5:$EU$5='aggregated FIP Data Prog6'!$A45&amp;'aggregated FIP Data Prog6'!$N$1),'Feat-Func-Development'!$AF$96:$EU$96)</f>
        <v>3</v>
      </c>
      <c r="V45" s="29">
        <f>LOOKUP(2,1/('Feat-Func-Development'!$AF$4:$EU$4&amp;'Feat-Func-Development'!$AF$5:$EU$5='aggregated FIP Data Prog6'!$A45&amp;'aggregated FIP Data Prog6'!$V$1),'Feat-Func-Development'!$AF$89:$EU$89)</f>
        <v>0</v>
      </c>
      <c r="W45" s="29">
        <f>LOOKUP(2,1/('Feat-Func-Development'!$AF$4:$EU$4&amp;'Feat-Func-Development'!$AF$5:$EU$5='aggregated FIP Data Prog6'!$A45&amp;'aggregated FIP Data Prog6'!$V$1),'Feat-Func-Development'!$AF$90:$EU$90)</f>
        <v>0</v>
      </c>
      <c r="X45" s="29">
        <f>LOOKUP(2,1/('Feat-Func-Development'!$AF$4:$EU$4&amp;'Feat-Func-Development'!$AF$5:$EU$5='aggregated FIP Data Prog6'!$A45&amp;'aggregated FIP Data Prog6'!$V$1),'Feat-Func-Development'!$AF$91:$EU$91)</f>
        <v>0</v>
      </c>
      <c r="Y45" s="29">
        <f>LOOKUP(2,1/('Feat-Func-Development'!$AF$4:$EU$4&amp;'Feat-Func-Development'!$AF$5:$EU$5='aggregated FIP Data Prog6'!$A45&amp;'aggregated FIP Data Prog6'!$V$1),'Feat-Func-Development'!$AF$92:$EU$92)</f>
        <v>0</v>
      </c>
      <c r="Z45" s="29">
        <f>LOOKUP(2,1/('Feat-Func-Development'!$AF$4:$EU$4&amp;'Feat-Func-Development'!$AF$5:$EU$5='aggregated FIP Data Prog6'!$A45&amp;'aggregated FIP Data Prog6'!$V$1),'Feat-Func-Development'!$AF$93:$EU$93)</f>
        <v>5</v>
      </c>
      <c r="AA45" s="29">
        <f>LOOKUP(2,1/('Feat-Func-Development'!$AF$4:$EU$4&amp;'Feat-Func-Development'!$AF$5:$EU$5='aggregated FIP Data Prog6'!$A45&amp;'aggregated FIP Data Prog6'!$V$1),'Feat-Func-Development'!$AF$94:$EU$94)</f>
        <v>0</v>
      </c>
      <c r="AB45" s="29">
        <f>LOOKUP(2,1/('Feat-Func-Development'!$AF$4:$EU$4&amp;'Feat-Func-Development'!$AF$5:$EU$5='aggregated FIP Data Prog6'!$A45&amp;'aggregated FIP Data Prog6'!$V$1),'Feat-Func-Development'!$AF$95:$EU$95)</f>
        <v>0</v>
      </c>
      <c r="AC45" s="29">
        <f>LOOKUP(2,1/('Feat-Func-Development'!$AF$4:$EU$4&amp;'Feat-Func-Development'!$AF$5:$EU$5='aggregated FIP Data Prog6'!$A45&amp;'aggregated FIP Data Prog6'!$V$1),'Feat-Func-Development'!$AF$96:$EU$96)</f>
        <v>0</v>
      </c>
    </row>
    <row r="46" spans="1:29">
      <c r="A46" s="43">
        <f t="shared" si="9"/>
        <v>1277</v>
      </c>
      <c r="B46" s="53" t="str">
        <f>IF(C46="","",HLOOKUP(C46,'Configuration | Scaling'!$E$13:$Y$23,8,FALSE))</f>
        <v/>
      </c>
      <c r="C46" s="29" t="str">
        <f>IF(COUNTIF(C$4:C45,LOOKUP(A46,'Configuration | Scaling'!$E$20:$Y$20,_GPDS__List))=0,LOOKUP(A46,'Configuration | Scaling'!$E$20:$Y$20,_GPDS__List),"")</f>
        <v/>
      </c>
      <c r="D46" s="54"/>
      <c r="E46" s="45">
        <f t="shared" si="0"/>
        <v>1276</v>
      </c>
      <c r="F46" s="55">
        <f t="shared" si="1"/>
        <v>1</v>
      </c>
      <c r="G46" s="55">
        <f t="shared" si="2"/>
        <v>0</v>
      </c>
      <c r="H46" s="55">
        <f t="shared" si="3"/>
        <v>1</v>
      </c>
      <c r="I46" s="55">
        <f t="shared" si="4"/>
        <v>1</v>
      </c>
      <c r="J46" s="55">
        <f t="shared" si="5"/>
        <v>1</v>
      </c>
      <c r="K46" s="55">
        <f t="shared" si="6"/>
        <v>1</v>
      </c>
      <c r="L46" s="55">
        <f t="shared" si="7"/>
        <v>0.8</v>
      </c>
      <c r="M46" s="56">
        <f t="shared" si="8"/>
        <v>0</v>
      </c>
      <c r="N46" s="48">
        <f>LOOKUP(2,1/('Feat-Func-Development'!$AF$4:$EU$4&amp;'Feat-Func-Development'!$AF$5:$EU$5='aggregated FIP Data Prog6'!$A46&amp;'aggregated FIP Data Prog6'!$N$1),'Feat-Func-Development'!$AF$89:$EU$89)</f>
        <v>0</v>
      </c>
      <c r="O46" s="48">
        <f>LOOKUP(2,1/('Feat-Func-Development'!$AF$4:$EU$4&amp;'Feat-Func-Development'!$AF$5:$EU$5='aggregated FIP Data Prog6'!$A46&amp;'aggregated FIP Data Prog6'!$N$1),'Feat-Func-Development'!$AF$90:$EU$90)</f>
        <v>0</v>
      </c>
      <c r="P46" s="48">
        <f>LOOKUP(2,1/('Feat-Func-Development'!$AF$4:$EU$4&amp;'Feat-Func-Development'!$AF$5:$EU$5='aggregated FIP Data Prog6'!$A46&amp;'aggregated FIP Data Prog6'!$N$1),'Feat-Func-Development'!$AF$91:$EU$91)</f>
        <v>0</v>
      </c>
      <c r="Q46" s="48">
        <f>LOOKUP(2,1/('Feat-Func-Development'!$AF$4:$EU$4&amp;'Feat-Func-Development'!$AF$5:$EU$5='aggregated FIP Data Prog6'!$A46&amp;'aggregated FIP Data Prog6'!$N$1),'Feat-Func-Development'!$AF$92:$EU$92)</f>
        <v>0</v>
      </c>
      <c r="R46" s="48">
        <f>LOOKUP(2,1/('Feat-Func-Development'!$AF$4:$EU$4&amp;'Feat-Func-Development'!$AF$5:$EU$5='aggregated FIP Data Prog6'!$A46&amp;'aggregated FIP Data Prog6'!$N$1),'Feat-Func-Development'!$AF$93:$EU$93)</f>
        <v>0</v>
      </c>
      <c r="S46" s="48">
        <f>LOOKUP(2,1/('Feat-Func-Development'!$AF$4:$EU$4&amp;'Feat-Func-Development'!$AF$5:$EU$5='aggregated FIP Data Prog6'!$A46&amp;'aggregated FIP Data Prog6'!$N$1),'Feat-Func-Development'!$AF$94:$EU$94)</f>
        <v>1</v>
      </c>
      <c r="T46" s="48">
        <f>LOOKUP(2,1/('Feat-Func-Development'!$AF$4:$EU$4&amp;'Feat-Func-Development'!$AF$5:$EU$5='aggregated FIP Data Prog6'!$A46&amp;'aggregated FIP Data Prog6'!$N$1),'Feat-Func-Development'!$AF$95:$EU$95)</f>
        <v>1</v>
      </c>
      <c r="U46" s="48">
        <f>LOOKUP(2,1/('Feat-Func-Development'!$AF$4:$EU$4&amp;'Feat-Func-Development'!$AF$5:$EU$5='aggregated FIP Data Prog6'!$A46&amp;'aggregated FIP Data Prog6'!$N$1),'Feat-Func-Development'!$AF$96:$EU$96)</f>
        <v>3</v>
      </c>
      <c r="V46" s="29">
        <f>LOOKUP(2,1/('Feat-Func-Development'!$AF$4:$EU$4&amp;'Feat-Func-Development'!$AF$5:$EU$5='aggregated FIP Data Prog6'!$A46&amp;'aggregated FIP Data Prog6'!$V$1),'Feat-Func-Development'!$AF$89:$EU$89)</f>
        <v>0</v>
      </c>
      <c r="W46" s="29">
        <f>LOOKUP(2,1/('Feat-Func-Development'!$AF$4:$EU$4&amp;'Feat-Func-Development'!$AF$5:$EU$5='aggregated FIP Data Prog6'!$A46&amp;'aggregated FIP Data Prog6'!$V$1),'Feat-Func-Development'!$AF$90:$EU$90)</f>
        <v>0</v>
      </c>
      <c r="X46" s="29">
        <f>LOOKUP(2,1/('Feat-Func-Development'!$AF$4:$EU$4&amp;'Feat-Func-Development'!$AF$5:$EU$5='aggregated FIP Data Prog6'!$A46&amp;'aggregated FIP Data Prog6'!$V$1),'Feat-Func-Development'!$AF$91:$EU$91)</f>
        <v>0</v>
      </c>
      <c r="Y46" s="29">
        <f>LOOKUP(2,1/('Feat-Func-Development'!$AF$4:$EU$4&amp;'Feat-Func-Development'!$AF$5:$EU$5='aggregated FIP Data Prog6'!$A46&amp;'aggregated FIP Data Prog6'!$V$1),'Feat-Func-Development'!$AF$92:$EU$92)</f>
        <v>0</v>
      </c>
      <c r="Z46" s="29">
        <f>LOOKUP(2,1/('Feat-Func-Development'!$AF$4:$EU$4&amp;'Feat-Func-Development'!$AF$5:$EU$5='aggregated FIP Data Prog6'!$A46&amp;'aggregated FIP Data Prog6'!$V$1),'Feat-Func-Development'!$AF$93:$EU$93)</f>
        <v>5</v>
      </c>
      <c r="AA46" s="29">
        <f>LOOKUP(2,1/('Feat-Func-Development'!$AF$4:$EU$4&amp;'Feat-Func-Development'!$AF$5:$EU$5='aggregated FIP Data Prog6'!$A46&amp;'aggregated FIP Data Prog6'!$V$1),'Feat-Func-Development'!$AF$94:$EU$94)</f>
        <v>0</v>
      </c>
      <c r="AB46" s="29">
        <f>LOOKUP(2,1/('Feat-Func-Development'!$AF$4:$EU$4&amp;'Feat-Func-Development'!$AF$5:$EU$5='aggregated FIP Data Prog6'!$A46&amp;'aggregated FIP Data Prog6'!$V$1),'Feat-Func-Development'!$AF$95:$EU$95)</f>
        <v>0</v>
      </c>
      <c r="AC46" s="29">
        <f>LOOKUP(2,1/('Feat-Func-Development'!$AF$4:$EU$4&amp;'Feat-Func-Development'!$AF$5:$EU$5='aggregated FIP Data Prog6'!$A46&amp;'aggregated FIP Data Prog6'!$V$1),'Feat-Func-Development'!$AF$96:$EU$96)</f>
        <v>0</v>
      </c>
    </row>
    <row r="47" spans="1:29">
      <c r="A47" s="43">
        <f t="shared" si="9"/>
        <v>1308</v>
      </c>
      <c r="B47" s="53" t="str">
        <f>IF(C47="","",HLOOKUP(C47,'Configuration | Scaling'!$E$13:$Y$23,8,FALSE))</f>
        <v/>
      </c>
      <c r="C47" s="29" t="str">
        <f>IF(COUNTIF(C$4:C46,LOOKUP(A47,'Configuration | Scaling'!$E$20:$Y$20,_GPDS__List))=0,LOOKUP(A47,'Configuration | Scaling'!$E$20:$Y$20,_GPDS__List),"")</f>
        <v/>
      </c>
      <c r="D47" s="54"/>
      <c r="E47" s="45">
        <f t="shared" si="0"/>
        <v>1307</v>
      </c>
      <c r="F47" s="55">
        <f t="shared" si="1"/>
        <v>1</v>
      </c>
      <c r="G47" s="55">
        <f t="shared" si="2"/>
        <v>0</v>
      </c>
      <c r="H47" s="55">
        <f t="shared" si="3"/>
        <v>1</v>
      </c>
      <c r="I47" s="55">
        <f t="shared" si="4"/>
        <v>1</v>
      </c>
      <c r="J47" s="55">
        <f t="shared" si="5"/>
        <v>1</v>
      </c>
      <c r="K47" s="55">
        <f t="shared" si="6"/>
        <v>1</v>
      </c>
      <c r="L47" s="55">
        <f t="shared" si="7"/>
        <v>0.8</v>
      </c>
      <c r="M47" s="56">
        <f t="shared" si="8"/>
        <v>0</v>
      </c>
      <c r="N47" s="48">
        <f>LOOKUP(2,1/('Feat-Func-Development'!$AF$4:$EU$4&amp;'Feat-Func-Development'!$AF$5:$EU$5='aggregated FIP Data Prog6'!$A47&amp;'aggregated FIP Data Prog6'!$N$1),'Feat-Func-Development'!$AF$89:$EU$89)</f>
        <v>0</v>
      </c>
      <c r="O47" s="48">
        <f>LOOKUP(2,1/('Feat-Func-Development'!$AF$4:$EU$4&amp;'Feat-Func-Development'!$AF$5:$EU$5='aggregated FIP Data Prog6'!$A47&amp;'aggregated FIP Data Prog6'!$N$1),'Feat-Func-Development'!$AF$90:$EU$90)</f>
        <v>0</v>
      </c>
      <c r="P47" s="48">
        <f>LOOKUP(2,1/('Feat-Func-Development'!$AF$4:$EU$4&amp;'Feat-Func-Development'!$AF$5:$EU$5='aggregated FIP Data Prog6'!$A47&amp;'aggregated FIP Data Prog6'!$N$1),'Feat-Func-Development'!$AF$91:$EU$91)</f>
        <v>0</v>
      </c>
      <c r="Q47" s="48">
        <f>LOOKUP(2,1/('Feat-Func-Development'!$AF$4:$EU$4&amp;'Feat-Func-Development'!$AF$5:$EU$5='aggregated FIP Data Prog6'!$A47&amp;'aggregated FIP Data Prog6'!$N$1),'Feat-Func-Development'!$AF$92:$EU$92)</f>
        <v>0</v>
      </c>
      <c r="R47" s="48">
        <f>LOOKUP(2,1/('Feat-Func-Development'!$AF$4:$EU$4&amp;'Feat-Func-Development'!$AF$5:$EU$5='aggregated FIP Data Prog6'!$A47&amp;'aggregated FIP Data Prog6'!$N$1),'Feat-Func-Development'!$AF$93:$EU$93)</f>
        <v>0</v>
      </c>
      <c r="S47" s="48">
        <f>LOOKUP(2,1/('Feat-Func-Development'!$AF$4:$EU$4&amp;'Feat-Func-Development'!$AF$5:$EU$5='aggregated FIP Data Prog6'!$A47&amp;'aggregated FIP Data Prog6'!$N$1),'Feat-Func-Development'!$AF$94:$EU$94)</f>
        <v>1</v>
      </c>
      <c r="T47" s="48">
        <f>LOOKUP(2,1/('Feat-Func-Development'!$AF$4:$EU$4&amp;'Feat-Func-Development'!$AF$5:$EU$5='aggregated FIP Data Prog6'!$A47&amp;'aggregated FIP Data Prog6'!$N$1),'Feat-Func-Development'!$AF$95:$EU$95)</f>
        <v>1</v>
      </c>
      <c r="U47" s="48">
        <f>LOOKUP(2,1/('Feat-Func-Development'!$AF$4:$EU$4&amp;'Feat-Func-Development'!$AF$5:$EU$5='aggregated FIP Data Prog6'!$A47&amp;'aggregated FIP Data Prog6'!$N$1),'Feat-Func-Development'!$AF$96:$EU$96)</f>
        <v>3</v>
      </c>
      <c r="V47" s="29">
        <f>LOOKUP(2,1/('Feat-Func-Development'!$AF$4:$EU$4&amp;'Feat-Func-Development'!$AF$5:$EU$5='aggregated FIP Data Prog6'!$A47&amp;'aggregated FIP Data Prog6'!$V$1),'Feat-Func-Development'!$AF$89:$EU$89)</f>
        <v>0</v>
      </c>
      <c r="W47" s="29">
        <f>LOOKUP(2,1/('Feat-Func-Development'!$AF$4:$EU$4&amp;'Feat-Func-Development'!$AF$5:$EU$5='aggregated FIP Data Prog6'!$A47&amp;'aggregated FIP Data Prog6'!$V$1),'Feat-Func-Development'!$AF$90:$EU$90)</f>
        <v>0</v>
      </c>
      <c r="X47" s="29">
        <f>LOOKUP(2,1/('Feat-Func-Development'!$AF$4:$EU$4&amp;'Feat-Func-Development'!$AF$5:$EU$5='aggregated FIP Data Prog6'!$A47&amp;'aggregated FIP Data Prog6'!$V$1),'Feat-Func-Development'!$AF$91:$EU$91)</f>
        <v>0</v>
      </c>
      <c r="Y47" s="29">
        <f>LOOKUP(2,1/('Feat-Func-Development'!$AF$4:$EU$4&amp;'Feat-Func-Development'!$AF$5:$EU$5='aggregated FIP Data Prog6'!$A47&amp;'aggregated FIP Data Prog6'!$V$1),'Feat-Func-Development'!$AF$92:$EU$92)</f>
        <v>0</v>
      </c>
      <c r="Z47" s="29">
        <f>LOOKUP(2,1/('Feat-Func-Development'!$AF$4:$EU$4&amp;'Feat-Func-Development'!$AF$5:$EU$5='aggregated FIP Data Prog6'!$A47&amp;'aggregated FIP Data Prog6'!$V$1),'Feat-Func-Development'!$AF$93:$EU$93)</f>
        <v>5</v>
      </c>
      <c r="AA47" s="29">
        <f>LOOKUP(2,1/('Feat-Func-Development'!$AF$4:$EU$4&amp;'Feat-Func-Development'!$AF$5:$EU$5='aggregated FIP Data Prog6'!$A47&amp;'aggregated FIP Data Prog6'!$V$1),'Feat-Func-Development'!$AF$94:$EU$94)</f>
        <v>0</v>
      </c>
      <c r="AB47" s="29">
        <f>LOOKUP(2,1/('Feat-Func-Development'!$AF$4:$EU$4&amp;'Feat-Func-Development'!$AF$5:$EU$5='aggregated FIP Data Prog6'!$A47&amp;'aggregated FIP Data Prog6'!$V$1),'Feat-Func-Development'!$AF$95:$EU$95)</f>
        <v>0</v>
      </c>
      <c r="AC47" s="29">
        <f>LOOKUP(2,1/('Feat-Func-Development'!$AF$4:$EU$4&amp;'Feat-Func-Development'!$AF$5:$EU$5='aggregated FIP Data Prog6'!$A47&amp;'aggregated FIP Data Prog6'!$V$1),'Feat-Func-Development'!$AF$96:$EU$96)</f>
        <v>0</v>
      </c>
    </row>
    <row r="48" spans="1:29">
      <c r="A48" s="43">
        <f t="shared" si="9"/>
        <v>1339</v>
      </c>
      <c r="B48" s="53" t="str">
        <f>IF(C48="","",HLOOKUP(C48,'Configuration | Scaling'!$E$13:$Y$23,8,FALSE))</f>
        <v/>
      </c>
      <c r="C48" s="29" t="str">
        <f>IF(COUNTIF(C$4:C47,LOOKUP(A48,'Configuration | Scaling'!$E$20:$Y$20,_GPDS__List))=0,LOOKUP(A48,'Configuration | Scaling'!$E$20:$Y$20,_GPDS__List),"")</f>
        <v/>
      </c>
      <c r="D48" s="54"/>
      <c r="E48" s="45">
        <f t="shared" si="0"/>
        <v>1338</v>
      </c>
      <c r="F48" s="55">
        <f t="shared" si="1"/>
        <v>1</v>
      </c>
      <c r="G48" s="55">
        <f t="shared" si="2"/>
        <v>0</v>
      </c>
      <c r="H48" s="55">
        <f t="shared" si="3"/>
        <v>1</v>
      </c>
      <c r="I48" s="55">
        <f t="shared" si="4"/>
        <v>1</v>
      </c>
      <c r="J48" s="55">
        <f t="shared" si="5"/>
        <v>1</v>
      </c>
      <c r="K48" s="55">
        <f t="shared" si="6"/>
        <v>1</v>
      </c>
      <c r="L48" s="55">
        <f t="shared" si="7"/>
        <v>0.8</v>
      </c>
      <c r="M48" s="56">
        <f t="shared" si="8"/>
        <v>0</v>
      </c>
      <c r="N48" s="48">
        <f>LOOKUP(2,1/('Feat-Func-Development'!$AF$4:$EU$4&amp;'Feat-Func-Development'!$AF$5:$EU$5='aggregated FIP Data Prog6'!$A48&amp;'aggregated FIP Data Prog6'!$N$1),'Feat-Func-Development'!$AF$89:$EU$89)</f>
        <v>0</v>
      </c>
      <c r="O48" s="48">
        <f>LOOKUP(2,1/('Feat-Func-Development'!$AF$4:$EU$4&amp;'Feat-Func-Development'!$AF$5:$EU$5='aggregated FIP Data Prog6'!$A48&amp;'aggregated FIP Data Prog6'!$N$1),'Feat-Func-Development'!$AF$90:$EU$90)</f>
        <v>0</v>
      </c>
      <c r="P48" s="48">
        <f>LOOKUP(2,1/('Feat-Func-Development'!$AF$4:$EU$4&amp;'Feat-Func-Development'!$AF$5:$EU$5='aggregated FIP Data Prog6'!$A48&amp;'aggregated FIP Data Prog6'!$N$1),'Feat-Func-Development'!$AF$91:$EU$91)</f>
        <v>0</v>
      </c>
      <c r="Q48" s="48">
        <f>LOOKUP(2,1/('Feat-Func-Development'!$AF$4:$EU$4&amp;'Feat-Func-Development'!$AF$5:$EU$5='aggregated FIP Data Prog6'!$A48&amp;'aggregated FIP Data Prog6'!$N$1),'Feat-Func-Development'!$AF$92:$EU$92)</f>
        <v>0</v>
      </c>
      <c r="R48" s="48">
        <f>LOOKUP(2,1/('Feat-Func-Development'!$AF$4:$EU$4&amp;'Feat-Func-Development'!$AF$5:$EU$5='aggregated FIP Data Prog6'!$A48&amp;'aggregated FIP Data Prog6'!$N$1),'Feat-Func-Development'!$AF$93:$EU$93)</f>
        <v>0</v>
      </c>
      <c r="S48" s="48">
        <f>LOOKUP(2,1/('Feat-Func-Development'!$AF$4:$EU$4&amp;'Feat-Func-Development'!$AF$5:$EU$5='aggregated FIP Data Prog6'!$A48&amp;'aggregated FIP Data Prog6'!$N$1),'Feat-Func-Development'!$AF$94:$EU$94)</f>
        <v>1</v>
      </c>
      <c r="T48" s="48">
        <f>LOOKUP(2,1/('Feat-Func-Development'!$AF$4:$EU$4&amp;'Feat-Func-Development'!$AF$5:$EU$5='aggregated FIP Data Prog6'!$A48&amp;'aggregated FIP Data Prog6'!$N$1),'Feat-Func-Development'!$AF$95:$EU$95)</f>
        <v>1</v>
      </c>
      <c r="U48" s="48">
        <f>LOOKUP(2,1/('Feat-Func-Development'!$AF$4:$EU$4&amp;'Feat-Func-Development'!$AF$5:$EU$5='aggregated FIP Data Prog6'!$A48&amp;'aggregated FIP Data Prog6'!$N$1),'Feat-Func-Development'!$AF$96:$EU$96)</f>
        <v>3</v>
      </c>
      <c r="V48" s="29">
        <f>LOOKUP(2,1/('Feat-Func-Development'!$AF$4:$EU$4&amp;'Feat-Func-Development'!$AF$5:$EU$5='aggregated FIP Data Prog6'!$A48&amp;'aggregated FIP Data Prog6'!$V$1),'Feat-Func-Development'!$AF$89:$EU$89)</f>
        <v>0</v>
      </c>
      <c r="W48" s="29">
        <f>LOOKUP(2,1/('Feat-Func-Development'!$AF$4:$EU$4&amp;'Feat-Func-Development'!$AF$5:$EU$5='aggregated FIP Data Prog6'!$A48&amp;'aggregated FIP Data Prog6'!$V$1),'Feat-Func-Development'!$AF$90:$EU$90)</f>
        <v>0</v>
      </c>
      <c r="X48" s="29">
        <f>LOOKUP(2,1/('Feat-Func-Development'!$AF$4:$EU$4&amp;'Feat-Func-Development'!$AF$5:$EU$5='aggregated FIP Data Prog6'!$A48&amp;'aggregated FIP Data Prog6'!$V$1),'Feat-Func-Development'!$AF$91:$EU$91)</f>
        <v>0</v>
      </c>
      <c r="Y48" s="29">
        <f>LOOKUP(2,1/('Feat-Func-Development'!$AF$4:$EU$4&amp;'Feat-Func-Development'!$AF$5:$EU$5='aggregated FIP Data Prog6'!$A48&amp;'aggregated FIP Data Prog6'!$V$1),'Feat-Func-Development'!$AF$92:$EU$92)</f>
        <v>0</v>
      </c>
      <c r="Z48" s="29">
        <f>LOOKUP(2,1/('Feat-Func-Development'!$AF$4:$EU$4&amp;'Feat-Func-Development'!$AF$5:$EU$5='aggregated FIP Data Prog6'!$A48&amp;'aggregated FIP Data Prog6'!$V$1),'Feat-Func-Development'!$AF$93:$EU$93)</f>
        <v>5</v>
      </c>
      <c r="AA48" s="29">
        <f>LOOKUP(2,1/('Feat-Func-Development'!$AF$4:$EU$4&amp;'Feat-Func-Development'!$AF$5:$EU$5='aggregated FIP Data Prog6'!$A48&amp;'aggregated FIP Data Prog6'!$V$1),'Feat-Func-Development'!$AF$94:$EU$94)</f>
        <v>0</v>
      </c>
      <c r="AB48" s="29">
        <f>LOOKUP(2,1/('Feat-Func-Development'!$AF$4:$EU$4&amp;'Feat-Func-Development'!$AF$5:$EU$5='aggregated FIP Data Prog6'!$A48&amp;'aggregated FIP Data Prog6'!$V$1),'Feat-Func-Development'!$AF$95:$EU$95)</f>
        <v>0</v>
      </c>
      <c r="AC48" s="29">
        <f>LOOKUP(2,1/('Feat-Func-Development'!$AF$4:$EU$4&amp;'Feat-Func-Development'!$AF$5:$EU$5='aggregated FIP Data Prog6'!$A48&amp;'aggregated FIP Data Prog6'!$V$1),'Feat-Func-Development'!$AF$96:$EU$96)</f>
        <v>0</v>
      </c>
    </row>
    <row r="49" spans="1:29">
      <c r="A49" s="43">
        <f t="shared" si="9"/>
        <v>1369</v>
      </c>
      <c r="B49" s="53">
        <f>IF(C49="","",HLOOKUP(C49,'Configuration | Scaling'!$E$13:$Y$23,8,FALSE))</f>
        <v>1340</v>
      </c>
      <c r="C49" s="29" t="str">
        <f>IF(COUNTIF(C$4:C48,LOOKUP(A49,'Configuration | Scaling'!$E$20:$Y$20,_GPDS__List))=0,LOOKUP(A49,'Configuration | Scaling'!$E$20:$Y$20,_GPDS__List),"")</f>
        <v>OKTB</v>
      </c>
      <c r="D49" s="54"/>
      <c r="E49" s="45">
        <f t="shared" si="0"/>
        <v>1339</v>
      </c>
      <c r="F49" s="55">
        <f t="shared" si="1"/>
        <v>1</v>
      </c>
      <c r="G49" s="55">
        <f t="shared" si="2"/>
        <v>0</v>
      </c>
      <c r="H49" s="55">
        <f t="shared" si="3"/>
        <v>1</v>
      </c>
      <c r="I49" s="55">
        <f t="shared" si="4"/>
        <v>1</v>
      </c>
      <c r="J49" s="55">
        <f t="shared" si="5"/>
        <v>1</v>
      </c>
      <c r="K49" s="55">
        <f t="shared" si="6"/>
        <v>1</v>
      </c>
      <c r="L49" s="55">
        <f t="shared" si="7"/>
        <v>0.8</v>
      </c>
      <c r="M49" s="56">
        <f t="shared" si="8"/>
        <v>0</v>
      </c>
      <c r="N49" s="48">
        <f>LOOKUP(2,1/('Feat-Func-Development'!$AF$4:$EU$4&amp;'Feat-Func-Development'!$AF$5:$EU$5='aggregated FIP Data Prog6'!$A49&amp;'aggregated FIP Data Prog6'!$N$1),'Feat-Func-Development'!$AF$89:$EU$89)</f>
        <v>0</v>
      </c>
      <c r="O49" s="48">
        <f>LOOKUP(2,1/('Feat-Func-Development'!$AF$4:$EU$4&amp;'Feat-Func-Development'!$AF$5:$EU$5='aggregated FIP Data Prog6'!$A49&amp;'aggregated FIP Data Prog6'!$N$1),'Feat-Func-Development'!$AF$90:$EU$90)</f>
        <v>0</v>
      </c>
      <c r="P49" s="48">
        <f>LOOKUP(2,1/('Feat-Func-Development'!$AF$4:$EU$4&amp;'Feat-Func-Development'!$AF$5:$EU$5='aggregated FIP Data Prog6'!$A49&amp;'aggregated FIP Data Prog6'!$N$1),'Feat-Func-Development'!$AF$91:$EU$91)</f>
        <v>0</v>
      </c>
      <c r="Q49" s="48">
        <f>LOOKUP(2,1/('Feat-Func-Development'!$AF$4:$EU$4&amp;'Feat-Func-Development'!$AF$5:$EU$5='aggregated FIP Data Prog6'!$A49&amp;'aggregated FIP Data Prog6'!$N$1),'Feat-Func-Development'!$AF$92:$EU$92)</f>
        <v>0</v>
      </c>
      <c r="R49" s="48">
        <f>LOOKUP(2,1/('Feat-Func-Development'!$AF$4:$EU$4&amp;'Feat-Func-Development'!$AF$5:$EU$5='aggregated FIP Data Prog6'!$A49&amp;'aggregated FIP Data Prog6'!$N$1),'Feat-Func-Development'!$AF$93:$EU$93)</f>
        <v>0</v>
      </c>
      <c r="S49" s="48">
        <f>LOOKUP(2,1/('Feat-Func-Development'!$AF$4:$EU$4&amp;'Feat-Func-Development'!$AF$5:$EU$5='aggregated FIP Data Prog6'!$A49&amp;'aggregated FIP Data Prog6'!$N$1),'Feat-Func-Development'!$AF$94:$EU$94)</f>
        <v>1</v>
      </c>
      <c r="T49" s="48">
        <f>LOOKUP(2,1/('Feat-Func-Development'!$AF$4:$EU$4&amp;'Feat-Func-Development'!$AF$5:$EU$5='aggregated FIP Data Prog6'!$A49&amp;'aggregated FIP Data Prog6'!$N$1),'Feat-Func-Development'!$AF$95:$EU$95)</f>
        <v>1</v>
      </c>
      <c r="U49" s="48">
        <f>LOOKUP(2,1/('Feat-Func-Development'!$AF$4:$EU$4&amp;'Feat-Func-Development'!$AF$5:$EU$5='aggregated FIP Data Prog6'!$A49&amp;'aggregated FIP Data Prog6'!$N$1),'Feat-Func-Development'!$AF$96:$EU$96)</f>
        <v>3</v>
      </c>
      <c r="V49" s="29">
        <f>LOOKUP(2,1/('Feat-Func-Development'!$AF$4:$EU$4&amp;'Feat-Func-Development'!$AF$5:$EU$5='aggregated FIP Data Prog6'!$A49&amp;'aggregated FIP Data Prog6'!$V$1),'Feat-Func-Development'!$AF$89:$EU$89)</f>
        <v>0</v>
      </c>
      <c r="W49" s="29">
        <f>LOOKUP(2,1/('Feat-Func-Development'!$AF$4:$EU$4&amp;'Feat-Func-Development'!$AF$5:$EU$5='aggregated FIP Data Prog6'!$A49&amp;'aggregated FIP Data Prog6'!$V$1),'Feat-Func-Development'!$AF$90:$EU$90)</f>
        <v>0</v>
      </c>
      <c r="X49" s="29">
        <f>LOOKUP(2,1/('Feat-Func-Development'!$AF$4:$EU$4&amp;'Feat-Func-Development'!$AF$5:$EU$5='aggregated FIP Data Prog6'!$A49&amp;'aggregated FIP Data Prog6'!$V$1),'Feat-Func-Development'!$AF$91:$EU$91)</f>
        <v>0</v>
      </c>
      <c r="Y49" s="29">
        <f>LOOKUP(2,1/('Feat-Func-Development'!$AF$4:$EU$4&amp;'Feat-Func-Development'!$AF$5:$EU$5='aggregated FIP Data Prog6'!$A49&amp;'aggregated FIP Data Prog6'!$V$1),'Feat-Func-Development'!$AF$92:$EU$92)</f>
        <v>0</v>
      </c>
      <c r="Z49" s="29">
        <f>LOOKUP(2,1/('Feat-Func-Development'!$AF$4:$EU$4&amp;'Feat-Func-Development'!$AF$5:$EU$5='aggregated FIP Data Prog6'!$A49&amp;'aggregated FIP Data Prog6'!$V$1),'Feat-Func-Development'!$AF$93:$EU$93)</f>
        <v>5</v>
      </c>
      <c r="AA49" s="29">
        <f>LOOKUP(2,1/('Feat-Func-Development'!$AF$4:$EU$4&amp;'Feat-Func-Development'!$AF$5:$EU$5='aggregated FIP Data Prog6'!$A49&amp;'aggregated FIP Data Prog6'!$V$1),'Feat-Func-Development'!$AF$94:$EU$94)</f>
        <v>0</v>
      </c>
      <c r="AB49" s="29">
        <f>LOOKUP(2,1/('Feat-Func-Development'!$AF$4:$EU$4&amp;'Feat-Func-Development'!$AF$5:$EU$5='aggregated FIP Data Prog6'!$A49&amp;'aggregated FIP Data Prog6'!$V$1),'Feat-Func-Development'!$AF$95:$EU$95)</f>
        <v>0</v>
      </c>
      <c r="AC49" s="29">
        <f>LOOKUP(2,1/('Feat-Func-Development'!$AF$4:$EU$4&amp;'Feat-Func-Development'!$AF$5:$EU$5='aggregated FIP Data Prog6'!$A49&amp;'aggregated FIP Data Prog6'!$V$1),'Feat-Func-Development'!$AF$96:$EU$96)</f>
        <v>0</v>
      </c>
    </row>
    <row r="50" spans="1:29">
      <c r="A50" s="43">
        <f t="shared" si="9"/>
        <v>1400</v>
      </c>
      <c r="B50" s="53" t="str">
        <f>IF(C50="","",HLOOKUP(C50,'Configuration | Scaling'!$E$13:$Y$23,8,FALSE))</f>
        <v/>
      </c>
      <c r="C50" s="29" t="str">
        <f>IF(COUNTIF(C$4:C49,LOOKUP(A50,'Configuration | Scaling'!$E$20:$Y$20,_GPDS__List))=0,LOOKUP(A50,'Configuration | Scaling'!$E$20:$Y$20,_GPDS__List),"")</f>
        <v/>
      </c>
      <c r="D50" s="54"/>
      <c r="E50" s="45">
        <f t="shared" si="0"/>
        <v>1399</v>
      </c>
      <c r="F50" s="55">
        <f t="shared" si="1"/>
        <v>1</v>
      </c>
      <c r="G50" s="55">
        <f t="shared" si="2"/>
        <v>0</v>
      </c>
      <c r="H50" s="55">
        <f t="shared" si="3"/>
        <v>1</v>
      </c>
      <c r="I50" s="55">
        <f t="shared" si="4"/>
        <v>1</v>
      </c>
      <c r="J50" s="55">
        <f t="shared" si="5"/>
        <v>1</v>
      </c>
      <c r="K50" s="55">
        <f t="shared" si="6"/>
        <v>1</v>
      </c>
      <c r="L50" s="55">
        <f t="shared" si="7"/>
        <v>0.8</v>
      </c>
      <c r="M50" s="56">
        <f t="shared" si="8"/>
        <v>0</v>
      </c>
      <c r="N50" s="48">
        <f>LOOKUP(2,1/('Feat-Func-Development'!$AF$4:$EU$4&amp;'Feat-Func-Development'!$AF$5:$EU$5='aggregated FIP Data Prog6'!$A50&amp;'aggregated FIP Data Prog6'!$N$1),'Feat-Func-Development'!$AF$89:$EU$89)</f>
        <v>0</v>
      </c>
      <c r="O50" s="48">
        <f>LOOKUP(2,1/('Feat-Func-Development'!$AF$4:$EU$4&amp;'Feat-Func-Development'!$AF$5:$EU$5='aggregated FIP Data Prog6'!$A50&amp;'aggregated FIP Data Prog6'!$N$1),'Feat-Func-Development'!$AF$90:$EU$90)</f>
        <v>0</v>
      </c>
      <c r="P50" s="48">
        <f>LOOKUP(2,1/('Feat-Func-Development'!$AF$4:$EU$4&amp;'Feat-Func-Development'!$AF$5:$EU$5='aggregated FIP Data Prog6'!$A50&amp;'aggregated FIP Data Prog6'!$N$1),'Feat-Func-Development'!$AF$91:$EU$91)</f>
        <v>0</v>
      </c>
      <c r="Q50" s="48">
        <f>LOOKUP(2,1/('Feat-Func-Development'!$AF$4:$EU$4&amp;'Feat-Func-Development'!$AF$5:$EU$5='aggregated FIP Data Prog6'!$A50&amp;'aggregated FIP Data Prog6'!$N$1),'Feat-Func-Development'!$AF$92:$EU$92)</f>
        <v>0</v>
      </c>
      <c r="R50" s="48">
        <f>LOOKUP(2,1/('Feat-Func-Development'!$AF$4:$EU$4&amp;'Feat-Func-Development'!$AF$5:$EU$5='aggregated FIP Data Prog6'!$A50&amp;'aggregated FIP Data Prog6'!$N$1),'Feat-Func-Development'!$AF$93:$EU$93)</f>
        <v>0</v>
      </c>
      <c r="S50" s="48">
        <f>LOOKUP(2,1/('Feat-Func-Development'!$AF$4:$EU$4&amp;'Feat-Func-Development'!$AF$5:$EU$5='aggregated FIP Data Prog6'!$A50&amp;'aggregated FIP Data Prog6'!$N$1),'Feat-Func-Development'!$AF$94:$EU$94)</f>
        <v>1</v>
      </c>
      <c r="T50" s="48">
        <f>LOOKUP(2,1/('Feat-Func-Development'!$AF$4:$EU$4&amp;'Feat-Func-Development'!$AF$5:$EU$5='aggregated FIP Data Prog6'!$A50&amp;'aggregated FIP Data Prog6'!$N$1),'Feat-Func-Development'!$AF$95:$EU$95)</f>
        <v>1</v>
      </c>
      <c r="U50" s="48">
        <f>LOOKUP(2,1/('Feat-Func-Development'!$AF$4:$EU$4&amp;'Feat-Func-Development'!$AF$5:$EU$5='aggregated FIP Data Prog6'!$A50&amp;'aggregated FIP Data Prog6'!$N$1),'Feat-Func-Development'!$AF$96:$EU$96)</f>
        <v>3</v>
      </c>
      <c r="V50" s="29">
        <f>LOOKUP(2,1/('Feat-Func-Development'!$AF$4:$EU$4&amp;'Feat-Func-Development'!$AF$5:$EU$5='aggregated FIP Data Prog6'!$A50&amp;'aggregated FIP Data Prog6'!$V$1),'Feat-Func-Development'!$AF$89:$EU$89)</f>
        <v>0</v>
      </c>
      <c r="W50" s="29">
        <f>LOOKUP(2,1/('Feat-Func-Development'!$AF$4:$EU$4&amp;'Feat-Func-Development'!$AF$5:$EU$5='aggregated FIP Data Prog6'!$A50&amp;'aggregated FIP Data Prog6'!$V$1),'Feat-Func-Development'!$AF$90:$EU$90)</f>
        <v>0</v>
      </c>
      <c r="X50" s="29">
        <f>LOOKUP(2,1/('Feat-Func-Development'!$AF$4:$EU$4&amp;'Feat-Func-Development'!$AF$5:$EU$5='aggregated FIP Data Prog6'!$A50&amp;'aggregated FIP Data Prog6'!$V$1),'Feat-Func-Development'!$AF$91:$EU$91)</f>
        <v>0</v>
      </c>
      <c r="Y50" s="29">
        <f>LOOKUP(2,1/('Feat-Func-Development'!$AF$4:$EU$4&amp;'Feat-Func-Development'!$AF$5:$EU$5='aggregated FIP Data Prog6'!$A50&amp;'aggregated FIP Data Prog6'!$V$1),'Feat-Func-Development'!$AF$92:$EU$92)</f>
        <v>0</v>
      </c>
      <c r="Z50" s="29">
        <f>LOOKUP(2,1/('Feat-Func-Development'!$AF$4:$EU$4&amp;'Feat-Func-Development'!$AF$5:$EU$5='aggregated FIP Data Prog6'!$A50&amp;'aggregated FIP Data Prog6'!$V$1),'Feat-Func-Development'!$AF$93:$EU$93)</f>
        <v>5</v>
      </c>
      <c r="AA50" s="29">
        <f>LOOKUP(2,1/('Feat-Func-Development'!$AF$4:$EU$4&amp;'Feat-Func-Development'!$AF$5:$EU$5='aggregated FIP Data Prog6'!$A50&amp;'aggregated FIP Data Prog6'!$V$1),'Feat-Func-Development'!$AF$94:$EU$94)</f>
        <v>0</v>
      </c>
      <c r="AB50" s="29">
        <f>LOOKUP(2,1/('Feat-Func-Development'!$AF$4:$EU$4&amp;'Feat-Func-Development'!$AF$5:$EU$5='aggregated FIP Data Prog6'!$A50&amp;'aggregated FIP Data Prog6'!$V$1),'Feat-Func-Development'!$AF$95:$EU$95)</f>
        <v>0</v>
      </c>
      <c r="AC50" s="29">
        <f>LOOKUP(2,1/('Feat-Func-Development'!$AF$4:$EU$4&amp;'Feat-Func-Development'!$AF$5:$EU$5='aggregated FIP Data Prog6'!$A50&amp;'aggregated FIP Data Prog6'!$V$1),'Feat-Func-Development'!$AF$96:$EU$96)</f>
        <v>0</v>
      </c>
    </row>
    <row r="51" spans="1:29">
      <c r="A51" s="43">
        <f t="shared" si="9"/>
        <v>1430</v>
      </c>
      <c r="B51" s="53" t="str">
        <f>IF(C51="","",HLOOKUP(C51,'Configuration | Scaling'!$E$13:$Y$23,8,FALSE))</f>
        <v/>
      </c>
      <c r="C51" s="29" t="str">
        <f>IF(COUNTIF(C$4:C50,LOOKUP(A51,'Configuration | Scaling'!$E$20:$Y$20,_GPDS__List))=0,LOOKUP(A51,'Configuration | Scaling'!$E$20:$Y$20,_GPDS__List),"")</f>
        <v/>
      </c>
      <c r="D51" s="54"/>
      <c r="E51" s="45">
        <f t="shared" si="0"/>
        <v>1429</v>
      </c>
      <c r="F51" s="55">
        <f t="shared" si="1"/>
        <v>1</v>
      </c>
      <c r="G51" s="55">
        <f t="shared" si="2"/>
        <v>0</v>
      </c>
      <c r="H51" s="55">
        <f t="shared" si="3"/>
        <v>1</v>
      </c>
      <c r="I51" s="55">
        <f t="shared" si="4"/>
        <v>1</v>
      </c>
      <c r="J51" s="55">
        <f t="shared" si="5"/>
        <v>1</v>
      </c>
      <c r="K51" s="55">
        <f t="shared" si="6"/>
        <v>1</v>
      </c>
      <c r="L51" s="55">
        <f t="shared" si="7"/>
        <v>0.8</v>
      </c>
      <c r="M51" s="56">
        <f t="shared" si="8"/>
        <v>0</v>
      </c>
      <c r="N51" s="48">
        <f>LOOKUP(2,1/('Feat-Func-Development'!$AF$4:$EU$4&amp;'Feat-Func-Development'!$AF$5:$EU$5='aggregated FIP Data Prog6'!$A51&amp;'aggregated FIP Data Prog6'!$N$1),'Feat-Func-Development'!$AF$89:$EU$89)</f>
        <v>0</v>
      </c>
      <c r="O51" s="48">
        <f>LOOKUP(2,1/('Feat-Func-Development'!$AF$4:$EU$4&amp;'Feat-Func-Development'!$AF$5:$EU$5='aggregated FIP Data Prog6'!$A51&amp;'aggregated FIP Data Prog6'!$N$1),'Feat-Func-Development'!$AF$90:$EU$90)</f>
        <v>0</v>
      </c>
      <c r="P51" s="48">
        <f>LOOKUP(2,1/('Feat-Func-Development'!$AF$4:$EU$4&amp;'Feat-Func-Development'!$AF$5:$EU$5='aggregated FIP Data Prog6'!$A51&amp;'aggregated FIP Data Prog6'!$N$1),'Feat-Func-Development'!$AF$91:$EU$91)</f>
        <v>0</v>
      </c>
      <c r="Q51" s="48">
        <f>LOOKUP(2,1/('Feat-Func-Development'!$AF$4:$EU$4&amp;'Feat-Func-Development'!$AF$5:$EU$5='aggregated FIP Data Prog6'!$A51&amp;'aggregated FIP Data Prog6'!$N$1),'Feat-Func-Development'!$AF$92:$EU$92)</f>
        <v>0</v>
      </c>
      <c r="R51" s="48">
        <f>LOOKUP(2,1/('Feat-Func-Development'!$AF$4:$EU$4&amp;'Feat-Func-Development'!$AF$5:$EU$5='aggregated FIP Data Prog6'!$A51&amp;'aggregated FIP Data Prog6'!$N$1),'Feat-Func-Development'!$AF$93:$EU$93)</f>
        <v>0</v>
      </c>
      <c r="S51" s="48">
        <f>LOOKUP(2,1/('Feat-Func-Development'!$AF$4:$EU$4&amp;'Feat-Func-Development'!$AF$5:$EU$5='aggregated FIP Data Prog6'!$A51&amp;'aggregated FIP Data Prog6'!$N$1),'Feat-Func-Development'!$AF$94:$EU$94)</f>
        <v>1</v>
      </c>
      <c r="T51" s="48">
        <f>LOOKUP(2,1/('Feat-Func-Development'!$AF$4:$EU$4&amp;'Feat-Func-Development'!$AF$5:$EU$5='aggregated FIP Data Prog6'!$A51&amp;'aggregated FIP Data Prog6'!$N$1),'Feat-Func-Development'!$AF$95:$EU$95)</f>
        <v>1</v>
      </c>
      <c r="U51" s="48">
        <f>LOOKUP(2,1/('Feat-Func-Development'!$AF$4:$EU$4&amp;'Feat-Func-Development'!$AF$5:$EU$5='aggregated FIP Data Prog6'!$A51&amp;'aggregated FIP Data Prog6'!$N$1),'Feat-Func-Development'!$AF$96:$EU$96)</f>
        <v>3</v>
      </c>
      <c r="V51" s="29">
        <f>LOOKUP(2,1/('Feat-Func-Development'!$AF$4:$EU$4&amp;'Feat-Func-Development'!$AF$5:$EU$5='aggregated FIP Data Prog6'!$A51&amp;'aggregated FIP Data Prog6'!$V$1),'Feat-Func-Development'!$AF$89:$EU$89)</f>
        <v>0</v>
      </c>
      <c r="W51" s="29">
        <f>LOOKUP(2,1/('Feat-Func-Development'!$AF$4:$EU$4&amp;'Feat-Func-Development'!$AF$5:$EU$5='aggregated FIP Data Prog6'!$A51&amp;'aggregated FIP Data Prog6'!$V$1),'Feat-Func-Development'!$AF$90:$EU$90)</f>
        <v>0</v>
      </c>
      <c r="X51" s="29">
        <f>LOOKUP(2,1/('Feat-Func-Development'!$AF$4:$EU$4&amp;'Feat-Func-Development'!$AF$5:$EU$5='aggregated FIP Data Prog6'!$A51&amp;'aggregated FIP Data Prog6'!$V$1),'Feat-Func-Development'!$AF$91:$EU$91)</f>
        <v>0</v>
      </c>
      <c r="Y51" s="29">
        <f>LOOKUP(2,1/('Feat-Func-Development'!$AF$4:$EU$4&amp;'Feat-Func-Development'!$AF$5:$EU$5='aggregated FIP Data Prog6'!$A51&amp;'aggregated FIP Data Prog6'!$V$1),'Feat-Func-Development'!$AF$92:$EU$92)</f>
        <v>0</v>
      </c>
      <c r="Z51" s="29">
        <f>LOOKUP(2,1/('Feat-Func-Development'!$AF$4:$EU$4&amp;'Feat-Func-Development'!$AF$5:$EU$5='aggregated FIP Data Prog6'!$A51&amp;'aggregated FIP Data Prog6'!$V$1),'Feat-Func-Development'!$AF$93:$EU$93)</f>
        <v>5</v>
      </c>
      <c r="AA51" s="29">
        <f>LOOKUP(2,1/('Feat-Func-Development'!$AF$4:$EU$4&amp;'Feat-Func-Development'!$AF$5:$EU$5='aggregated FIP Data Prog6'!$A51&amp;'aggregated FIP Data Prog6'!$V$1),'Feat-Func-Development'!$AF$94:$EU$94)</f>
        <v>0</v>
      </c>
      <c r="AB51" s="29">
        <f>LOOKUP(2,1/('Feat-Func-Development'!$AF$4:$EU$4&amp;'Feat-Func-Development'!$AF$5:$EU$5='aggregated FIP Data Prog6'!$A51&amp;'aggregated FIP Data Prog6'!$V$1),'Feat-Func-Development'!$AF$95:$EU$95)</f>
        <v>0</v>
      </c>
      <c r="AC51" s="29">
        <f>LOOKUP(2,1/('Feat-Func-Development'!$AF$4:$EU$4&amp;'Feat-Func-Development'!$AF$5:$EU$5='aggregated FIP Data Prog6'!$A51&amp;'aggregated FIP Data Prog6'!$V$1),'Feat-Func-Development'!$AF$96:$EU$96)</f>
        <v>0</v>
      </c>
    </row>
    <row r="52" spans="1:29">
      <c r="A52" s="43">
        <f t="shared" si="9"/>
        <v>1461</v>
      </c>
      <c r="B52" s="53" t="str">
        <f>IF(C52="","",HLOOKUP(C52,'Configuration | Scaling'!$E$13:$Y$23,8,FALSE))</f>
        <v/>
      </c>
      <c r="C52" s="29" t="str">
        <f>IF(COUNTIF(C$4:C51,LOOKUP(A52,'Configuration | Scaling'!$E$20:$Y$20,_GPDS__List))=0,LOOKUP(A52,'Configuration | Scaling'!$E$20:$Y$20,_GPDS__List),"")</f>
        <v/>
      </c>
      <c r="D52" s="54"/>
      <c r="E52" s="45">
        <f t="shared" si="0"/>
        <v>1460</v>
      </c>
      <c r="F52" s="55">
        <f t="shared" si="1"/>
        <v>1</v>
      </c>
      <c r="G52" s="55">
        <f t="shared" si="2"/>
        <v>0</v>
      </c>
      <c r="H52" s="55">
        <f t="shared" si="3"/>
        <v>1</v>
      </c>
      <c r="I52" s="55">
        <f t="shared" si="4"/>
        <v>1</v>
      </c>
      <c r="J52" s="55">
        <f t="shared" si="5"/>
        <v>1</v>
      </c>
      <c r="K52" s="55">
        <f t="shared" si="6"/>
        <v>1</v>
      </c>
      <c r="L52" s="55">
        <f t="shared" si="7"/>
        <v>0.8</v>
      </c>
      <c r="M52" s="56">
        <f t="shared" si="8"/>
        <v>0</v>
      </c>
      <c r="N52" s="48">
        <f>LOOKUP(2,1/('Feat-Func-Development'!$AF$4:$EU$4&amp;'Feat-Func-Development'!$AF$5:$EU$5='aggregated FIP Data Prog6'!$A52&amp;'aggregated FIP Data Prog6'!$N$1),'Feat-Func-Development'!$AF$89:$EU$89)</f>
        <v>0</v>
      </c>
      <c r="O52" s="48">
        <f>LOOKUP(2,1/('Feat-Func-Development'!$AF$4:$EU$4&amp;'Feat-Func-Development'!$AF$5:$EU$5='aggregated FIP Data Prog6'!$A52&amp;'aggregated FIP Data Prog6'!$N$1),'Feat-Func-Development'!$AF$90:$EU$90)</f>
        <v>0</v>
      </c>
      <c r="P52" s="48">
        <f>LOOKUP(2,1/('Feat-Func-Development'!$AF$4:$EU$4&amp;'Feat-Func-Development'!$AF$5:$EU$5='aggregated FIP Data Prog6'!$A52&amp;'aggregated FIP Data Prog6'!$N$1),'Feat-Func-Development'!$AF$91:$EU$91)</f>
        <v>0</v>
      </c>
      <c r="Q52" s="48">
        <f>LOOKUP(2,1/('Feat-Func-Development'!$AF$4:$EU$4&amp;'Feat-Func-Development'!$AF$5:$EU$5='aggregated FIP Data Prog6'!$A52&amp;'aggregated FIP Data Prog6'!$N$1),'Feat-Func-Development'!$AF$92:$EU$92)</f>
        <v>0</v>
      </c>
      <c r="R52" s="48">
        <f>LOOKUP(2,1/('Feat-Func-Development'!$AF$4:$EU$4&amp;'Feat-Func-Development'!$AF$5:$EU$5='aggregated FIP Data Prog6'!$A52&amp;'aggregated FIP Data Prog6'!$N$1),'Feat-Func-Development'!$AF$93:$EU$93)</f>
        <v>0</v>
      </c>
      <c r="S52" s="48">
        <f>LOOKUP(2,1/('Feat-Func-Development'!$AF$4:$EU$4&amp;'Feat-Func-Development'!$AF$5:$EU$5='aggregated FIP Data Prog6'!$A52&amp;'aggregated FIP Data Prog6'!$N$1),'Feat-Func-Development'!$AF$94:$EU$94)</f>
        <v>1</v>
      </c>
      <c r="T52" s="48">
        <f>LOOKUP(2,1/('Feat-Func-Development'!$AF$4:$EU$4&amp;'Feat-Func-Development'!$AF$5:$EU$5='aggregated FIP Data Prog6'!$A52&amp;'aggregated FIP Data Prog6'!$N$1),'Feat-Func-Development'!$AF$95:$EU$95)</f>
        <v>1</v>
      </c>
      <c r="U52" s="48">
        <f>LOOKUP(2,1/('Feat-Func-Development'!$AF$4:$EU$4&amp;'Feat-Func-Development'!$AF$5:$EU$5='aggregated FIP Data Prog6'!$A52&amp;'aggregated FIP Data Prog6'!$N$1),'Feat-Func-Development'!$AF$96:$EU$96)</f>
        <v>3</v>
      </c>
      <c r="V52" s="29">
        <f>LOOKUP(2,1/('Feat-Func-Development'!$AF$4:$EU$4&amp;'Feat-Func-Development'!$AF$5:$EU$5='aggregated FIP Data Prog6'!$A52&amp;'aggregated FIP Data Prog6'!$V$1),'Feat-Func-Development'!$AF$89:$EU$89)</f>
        <v>0</v>
      </c>
      <c r="W52" s="29">
        <f>LOOKUP(2,1/('Feat-Func-Development'!$AF$4:$EU$4&amp;'Feat-Func-Development'!$AF$5:$EU$5='aggregated FIP Data Prog6'!$A52&amp;'aggregated FIP Data Prog6'!$V$1),'Feat-Func-Development'!$AF$90:$EU$90)</f>
        <v>0</v>
      </c>
      <c r="X52" s="29">
        <f>LOOKUP(2,1/('Feat-Func-Development'!$AF$4:$EU$4&amp;'Feat-Func-Development'!$AF$5:$EU$5='aggregated FIP Data Prog6'!$A52&amp;'aggregated FIP Data Prog6'!$V$1),'Feat-Func-Development'!$AF$91:$EU$91)</f>
        <v>0</v>
      </c>
      <c r="Y52" s="29">
        <f>LOOKUP(2,1/('Feat-Func-Development'!$AF$4:$EU$4&amp;'Feat-Func-Development'!$AF$5:$EU$5='aggregated FIP Data Prog6'!$A52&amp;'aggregated FIP Data Prog6'!$V$1),'Feat-Func-Development'!$AF$92:$EU$92)</f>
        <v>0</v>
      </c>
      <c r="Z52" s="29">
        <f>LOOKUP(2,1/('Feat-Func-Development'!$AF$4:$EU$4&amp;'Feat-Func-Development'!$AF$5:$EU$5='aggregated FIP Data Prog6'!$A52&amp;'aggregated FIP Data Prog6'!$V$1),'Feat-Func-Development'!$AF$93:$EU$93)</f>
        <v>5</v>
      </c>
      <c r="AA52" s="29">
        <f>LOOKUP(2,1/('Feat-Func-Development'!$AF$4:$EU$4&amp;'Feat-Func-Development'!$AF$5:$EU$5='aggregated FIP Data Prog6'!$A52&amp;'aggregated FIP Data Prog6'!$V$1),'Feat-Func-Development'!$AF$94:$EU$94)</f>
        <v>0</v>
      </c>
      <c r="AB52" s="29">
        <f>LOOKUP(2,1/('Feat-Func-Development'!$AF$4:$EU$4&amp;'Feat-Func-Development'!$AF$5:$EU$5='aggregated FIP Data Prog6'!$A52&amp;'aggregated FIP Data Prog6'!$V$1),'Feat-Func-Development'!$AF$95:$EU$95)</f>
        <v>0</v>
      </c>
      <c r="AC52" s="29">
        <f>LOOKUP(2,1/('Feat-Func-Development'!$AF$4:$EU$4&amp;'Feat-Func-Development'!$AF$5:$EU$5='aggregated FIP Data Prog6'!$A52&amp;'aggregated FIP Data Prog6'!$V$1),'Feat-Func-Development'!$AF$96:$EU$96)</f>
        <v>0</v>
      </c>
    </row>
    <row r="53" spans="1:29">
      <c r="A53" s="43">
        <f t="shared" si="9"/>
        <v>1492</v>
      </c>
      <c r="B53" s="53" t="str">
        <f>IF(C53="","",HLOOKUP(C53,'Configuration | Scaling'!$E$13:$Y$23,8,FALSE))</f>
        <v/>
      </c>
      <c r="C53" s="29" t="str">
        <f>IF(COUNTIF(C$4:C52,LOOKUP(A53,'Configuration | Scaling'!$E$20:$Y$20,_GPDS__List))=0,LOOKUP(A53,'Configuration | Scaling'!$E$20:$Y$20,_GPDS__List),"")</f>
        <v/>
      </c>
      <c r="D53" s="54"/>
      <c r="E53" s="45">
        <f t="shared" si="0"/>
        <v>1491</v>
      </c>
      <c r="F53" s="55">
        <f t="shared" si="1"/>
        <v>1</v>
      </c>
      <c r="G53" s="55">
        <f t="shared" si="2"/>
        <v>0</v>
      </c>
      <c r="H53" s="55">
        <f t="shared" si="3"/>
        <v>1</v>
      </c>
      <c r="I53" s="55">
        <f t="shared" si="4"/>
        <v>1</v>
      </c>
      <c r="J53" s="55">
        <f t="shared" si="5"/>
        <v>1</v>
      </c>
      <c r="K53" s="55">
        <f t="shared" si="6"/>
        <v>1</v>
      </c>
      <c r="L53" s="55">
        <f t="shared" si="7"/>
        <v>0.8</v>
      </c>
      <c r="M53" s="56">
        <f t="shared" si="8"/>
        <v>0</v>
      </c>
      <c r="N53" s="48">
        <f>LOOKUP(2,1/('Feat-Func-Development'!$AF$4:$EU$4&amp;'Feat-Func-Development'!$AF$5:$EU$5='aggregated FIP Data Prog6'!$A53&amp;'aggregated FIP Data Prog6'!$N$1),'Feat-Func-Development'!$AF$89:$EU$89)</f>
        <v>0</v>
      </c>
      <c r="O53" s="48">
        <f>LOOKUP(2,1/('Feat-Func-Development'!$AF$4:$EU$4&amp;'Feat-Func-Development'!$AF$5:$EU$5='aggregated FIP Data Prog6'!$A53&amp;'aggregated FIP Data Prog6'!$N$1),'Feat-Func-Development'!$AF$90:$EU$90)</f>
        <v>0</v>
      </c>
      <c r="P53" s="48">
        <f>LOOKUP(2,1/('Feat-Func-Development'!$AF$4:$EU$4&amp;'Feat-Func-Development'!$AF$5:$EU$5='aggregated FIP Data Prog6'!$A53&amp;'aggregated FIP Data Prog6'!$N$1),'Feat-Func-Development'!$AF$91:$EU$91)</f>
        <v>0</v>
      </c>
      <c r="Q53" s="48">
        <f>LOOKUP(2,1/('Feat-Func-Development'!$AF$4:$EU$4&amp;'Feat-Func-Development'!$AF$5:$EU$5='aggregated FIP Data Prog6'!$A53&amp;'aggregated FIP Data Prog6'!$N$1),'Feat-Func-Development'!$AF$92:$EU$92)</f>
        <v>0</v>
      </c>
      <c r="R53" s="48">
        <f>LOOKUP(2,1/('Feat-Func-Development'!$AF$4:$EU$4&amp;'Feat-Func-Development'!$AF$5:$EU$5='aggregated FIP Data Prog6'!$A53&amp;'aggregated FIP Data Prog6'!$N$1),'Feat-Func-Development'!$AF$93:$EU$93)</f>
        <v>0</v>
      </c>
      <c r="S53" s="48">
        <f>LOOKUP(2,1/('Feat-Func-Development'!$AF$4:$EU$4&amp;'Feat-Func-Development'!$AF$5:$EU$5='aggregated FIP Data Prog6'!$A53&amp;'aggregated FIP Data Prog6'!$N$1),'Feat-Func-Development'!$AF$94:$EU$94)</f>
        <v>1</v>
      </c>
      <c r="T53" s="48">
        <f>LOOKUP(2,1/('Feat-Func-Development'!$AF$4:$EU$4&amp;'Feat-Func-Development'!$AF$5:$EU$5='aggregated FIP Data Prog6'!$A53&amp;'aggregated FIP Data Prog6'!$N$1),'Feat-Func-Development'!$AF$95:$EU$95)</f>
        <v>1</v>
      </c>
      <c r="U53" s="48">
        <f>LOOKUP(2,1/('Feat-Func-Development'!$AF$4:$EU$4&amp;'Feat-Func-Development'!$AF$5:$EU$5='aggregated FIP Data Prog6'!$A53&amp;'aggregated FIP Data Prog6'!$N$1),'Feat-Func-Development'!$AF$96:$EU$96)</f>
        <v>3</v>
      </c>
      <c r="V53" s="29">
        <f>LOOKUP(2,1/('Feat-Func-Development'!$AF$4:$EU$4&amp;'Feat-Func-Development'!$AF$5:$EU$5='aggregated FIP Data Prog6'!$A53&amp;'aggregated FIP Data Prog6'!$V$1),'Feat-Func-Development'!$AF$89:$EU$89)</f>
        <v>0</v>
      </c>
      <c r="W53" s="29">
        <f>LOOKUP(2,1/('Feat-Func-Development'!$AF$4:$EU$4&amp;'Feat-Func-Development'!$AF$5:$EU$5='aggregated FIP Data Prog6'!$A53&amp;'aggregated FIP Data Prog6'!$V$1),'Feat-Func-Development'!$AF$90:$EU$90)</f>
        <v>0</v>
      </c>
      <c r="X53" s="29">
        <f>LOOKUP(2,1/('Feat-Func-Development'!$AF$4:$EU$4&amp;'Feat-Func-Development'!$AF$5:$EU$5='aggregated FIP Data Prog6'!$A53&amp;'aggregated FIP Data Prog6'!$V$1),'Feat-Func-Development'!$AF$91:$EU$91)</f>
        <v>0</v>
      </c>
      <c r="Y53" s="29">
        <f>LOOKUP(2,1/('Feat-Func-Development'!$AF$4:$EU$4&amp;'Feat-Func-Development'!$AF$5:$EU$5='aggregated FIP Data Prog6'!$A53&amp;'aggregated FIP Data Prog6'!$V$1),'Feat-Func-Development'!$AF$92:$EU$92)</f>
        <v>0</v>
      </c>
      <c r="Z53" s="29">
        <f>LOOKUP(2,1/('Feat-Func-Development'!$AF$4:$EU$4&amp;'Feat-Func-Development'!$AF$5:$EU$5='aggregated FIP Data Prog6'!$A53&amp;'aggregated FIP Data Prog6'!$V$1),'Feat-Func-Development'!$AF$93:$EU$93)</f>
        <v>5</v>
      </c>
      <c r="AA53" s="29">
        <f>LOOKUP(2,1/('Feat-Func-Development'!$AF$4:$EU$4&amp;'Feat-Func-Development'!$AF$5:$EU$5='aggregated FIP Data Prog6'!$A53&amp;'aggregated FIP Data Prog6'!$V$1),'Feat-Func-Development'!$AF$94:$EU$94)</f>
        <v>0</v>
      </c>
      <c r="AB53" s="29">
        <f>LOOKUP(2,1/('Feat-Func-Development'!$AF$4:$EU$4&amp;'Feat-Func-Development'!$AF$5:$EU$5='aggregated FIP Data Prog6'!$A53&amp;'aggregated FIP Data Prog6'!$V$1),'Feat-Func-Development'!$AF$95:$EU$95)</f>
        <v>0</v>
      </c>
      <c r="AC53" s="29">
        <f>LOOKUP(2,1/('Feat-Func-Development'!$AF$4:$EU$4&amp;'Feat-Func-Development'!$AF$5:$EU$5='aggregated FIP Data Prog6'!$A53&amp;'aggregated FIP Data Prog6'!$V$1),'Feat-Func-Development'!$AF$96:$EU$96)</f>
        <v>0</v>
      </c>
    </row>
    <row r="54" spans="1:29">
      <c r="A54" s="43">
        <f t="shared" si="9"/>
        <v>1521</v>
      </c>
      <c r="B54" s="53" t="str">
        <f>IF(C54="","",HLOOKUP(C54,'Configuration | Scaling'!$E$13:$Y$23,8,FALSE))</f>
        <v/>
      </c>
      <c r="C54" s="29" t="str">
        <f>IF(COUNTIF(C$4:C53,LOOKUP(A54,'Configuration | Scaling'!$E$20:$Y$20,_GPDS__List))=0,LOOKUP(A54,'Configuration | Scaling'!$E$20:$Y$20,_GPDS__List),"")</f>
        <v/>
      </c>
      <c r="D54" s="54"/>
      <c r="E54" s="45">
        <f t="shared" si="0"/>
        <v>1520</v>
      </c>
      <c r="F54" s="55">
        <f t="shared" si="1"/>
        <v>1</v>
      </c>
      <c r="G54" s="55">
        <f t="shared" si="2"/>
        <v>0</v>
      </c>
      <c r="H54" s="55">
        <f t="shared" si="3"/>
        <v>1</v>
      </c>
      <c r="I54" s="55">
        <f t="shared" si="4"/>
        <v>1</v>
      </c>
      <c r="J54" s="55">
        <f t="shared" si="5"/>
        <v>1</v>
      </c>
      <c r="K54" s="55">
        <f t="shared" si="6"/>
        <v>1</v>
      </c>
      <c r="L54" s="55">
        <f t="shared" si="7"/>
        <v>0.8</v>
      </c>
      <c r="M54" s="56">
        <f t="shared" si="8"/>
        <v>0</v>
      </c>
      <c r="N54" s="48">
        <f>LOOKUP(2,1/('Feat-Func-Development'!$AF$4:$EU$4&amp;'Feat-Func-Development'!$AF$5:$EU$5='aggregated FIP Data Prog6'!$A54&amp;'aggregated FIP Data Prog6'!$N$1),'Feat-Func-Development'!$AF$89:$EU$89)</f>
        <v>0</v>
      </c>
      <c r="O54" s="48">
        <f>LOOKUP(2,1/('Feat-Func-Development'!$AF$4:$EU$4&amp;'Feat-Func-Development'!$AF$5:$EU$5='aggregated FIP Data Prog6'!$A54&amp;'aggregated FIP Data Prog6'!$N$1),'Feat-Func-Development'!$AF$90:$EU$90)</f>
        <v>0</v>
      </c>
      <c r="P54" s="48">
        <f>LOOKUP(2,1/('Feat-Func-Development'!$AF$4:$EU$4&amp;'Feat-Func-Development'!$AF$5:$EU$5='aggregated FIP Data Prog6'!$A54&amp;'aggregated FIP Data Prog6'!$N$1),'Feat-Func-Development'!$AF$91:$EU$91)</f>
        <v>0</v>
      </c>
      <c r="Q54" s="48">
        <f>LOOKUP(2,1/('Feat-Func-Development'!$AF$4:$EU$4&amp;'Feat-Func-Development'!$AF$5:$EU$5='aggregated FIP Data Prog6'!$A54&amp;'aggregated FIP Data Prog6'!$N$1),'Feat-Func-Development'!$AF$92:$EU$92)</f>
        <v>0</v>
      </c>
      <c r="R54" s="48">
        <f>LOOKUP(2,1/('Feat-Func-Development'!$AF$4:$EU$4&amp;'Feat-Func-Development'!$AF$5:$EU$5='aggregated FIP Data Prog6'!$A54&amp;'aggregated FIP Data Prog6'!$N$1),'Feat-Func-Development'!$AF$93:$EU$93)</f>
        <v>0</v>
      </c>
      <c r="S54" s="48">
        <f>LOOKUP(2,1/('Feat-Func-Development'!$AF$4:$EU$4&amp;'Feat-Func-Development'!$AF$5:$EU$5='aggregated FIP Data Prog6'!$A54&amp;'aggregated FIP Data Prog6'!$N$1),'Feat-Func-Development'!$AF$94:$EU$94)</f>
        <v>1</v>
      </c>
      <c r="T54" s="48">
        <f>LOOKUP(2,1/('Feat-Func-Development'!$AF$4:$EU$4&amp;'Feat-Func-Development'!$AF$5:$EU$5='aggregated FIP Data Prog6'!$A54&amp;'aggregated FIP Data Prog6'!$N$1),'Feat-Func-Development'!$AF$95:$EU$95)</f>
        <v>1</v>
      </c>
      <c r="U54" s="48">
        <f>LOOKUP(2,1/('Feat-Func-Development'!$AF$4:$EU$4&amp;'Feat-Func-Development'!$AF$5:$EU$5='aggregated FIP Data Prog6'!$A54&amp;'aggregated FIP Data Prog6'!$N$1),'Feat-Func-Development'!$AF$96:$EU$96)</f>
        <v>3</v>
      </c>
      <c r="V54" s="29">
        <f>LOOKUP(2,1/('Feat-Func-Development'!$AF$4:$EU$4&amp;'Feat-Func-Development'!$AF$5:$EU$5='aggregated FIP Data Prog6'!$A54&amp;'aggregated FIP Data Prog6'!$V$1),'Feat-Func-Development'!$AF$89:$EU$89)</f>
        <v>0</v>
      </c>
      <c r="W54" s="29">
        <f>LOOKUP(2,1/('Feat-Func-Development'!$AF$4:$EU$4&amp;'Feat-Func-Development'!$AF$5:$EU$5='aggregated FIP Data Prog6'!$A54&amp;'aggregated FIP Data Prog6'!$V$1),'Feat-Func-Development'!$AF$90:$EU$90)</f>
        <v>0</v>
      </c>
      <c r="X54" s="29">
        <f>LOOKUP(2,1/('Feat-Func-Development'!$AF$4:$EU$4&amp;'Feat-Func-Development'!$AF$5:$EU$5='aggregated FIP Data Prog6'!$A54&amp;'aggregated FIP Data Prog6'!$V$1),'Feat-Func-Development'!$AF$91:$EU$91)</f>
        <v>0</v>
      </c>
      <c r="Y54" s="29">
        <f>LOOKUP(2,1/('Feat-Func-Development'!$AF$4:$EU$4&amp;'Feat-Func-Development'!$AF$5:$EU$5='aggregated FIP Data Prog6'!$A54&amp;'aggregated FIP Data Prog6'!$V$1),'Feat-Func-Development'!$AF$92:$EU$92)</f>
        <v>0</v>
      </c>
      <c r="Z54" s="29">
        <f>LOOKUP(2,1/('Feat-Func-Development'!$AF$4:$EU$4&amp;'Feat-Func-Development'!$AF$5:$EU$5='aggregated FIP Data Prog6'!$A54&amp;'aggregated FIP Data Prog6'!$V$1),'Feat-Func-Development'!$AF$93:$EU$93)</f>
        <v>5</v>
      </c>
      <c r="AA54" s="29">
        <f>LOOKUP(2,1/('Feat-Func-Development'!$AF$4:$EU$4&amp;'Feat-Func-Development'!$AF$5:$EU$5='aggregated FIP Data Prog6'!$A54&amp;'aggregated FIP Data Prog6'!$V$1),'Feat-Func-Development'!$AF$94:$EU$94)</f>
        <v>0</v>
      </c>
      <c r="AB54" s="29">
        <f>LOOKUP(2,1/('Feat-Func-Development'!$AF$4:$EU$4&amp;'Feat-Func-Development'!$AF$5:$EU$5='aggregated FIP Data Prog6'!$A54&amp;'aggregated FIP Data Prog6'!$V$1),'Feat-Func-Development'!$AF$95:$EU$95)</f>
        <v>0</v>
      </c>
      <c r="AC54" s="29">
        <f>LOOKUP(2,1/('Feat-Func-Development'!$AF$4:$EU$4&amp;'Feat-Func-Development'!$AF$5:$EU$5='aggregated FIP Data Prog6'!$A54&amp;'aggregated FIP Data Prog6'!$V$1),'Feat-Func-Development'!$AF$96:$EU$96)</f>
        <v>0</v>
      </c>
    </row>
    <row r="55" spans="1:29">
      <c r="A55" s="43">
        <f t="shared" si="9"/>
        <v>1552</v>
      </c>
      <c r="B55" s="53" t="str">
        <f>IF(C55="","",HLOOKUP(C55,'Configuration | Scaling'!$E$13:$Y$23,8,FALSE))</f>
        <v/>
      </c>
      <c r="C55" s="29" t="str">
        <f>IF(COUNTIF(C$4:C54,LOOKUP(A55,'Configuration | Scaling'!$E$20:$Y$20,_GPDS__List))=0,LOOKUP(A55,'Configuration | Scaling'!$E$20:$Y$20,_GPDS__List),"")</f>
        <v/>
      </c>
      <c r="D55" s="54"/>
      <c r="E55" s="45">
        <f t="shared" si="0"/>
        <v>1551</v>
      </c>
      <c r="F55" s="55">
        <f t="shared" si="1"/>
        <v>1</v>
      </c>
      <c r="G55" s="55">
        <f t="shared" si="2"/>
        <v>0</v>
      </c>
      <c r="H55" s="55">
        <f t="shared" si="3"/>
        <v>1</v>
      </c>
      <c r="I55" s="55">
        <f t="shared" si="4"/>
        <v>1</v>
      </c>
      <c r="J55" s="55">
        <f t="shared" si="5"/>
        <v>1</v>
      </c>
      <c r="K55" s="55">
        <f t="shared" si="6"/>
        <v>1</v>
      </c>
      <c r="L55" s="55">
        <f t="shared" si="7"/>
        <v>0.8</v>
      </c>
      <c r="M55" s="56">
        <f t="shared" si="8"/>
        <v>0</v>
      </c>
      <c r="N55" s="48">
        <f>LOOKUP(2,1/('Feat-Func-Development'!$AF$4:$EU$4&amp;'Feat-Func-Development'!$AF$5:$EU$5='aggregated FIP Data Prog6'!$A55&amp;'aggregated FIP Data Prog6'!$N$1),'Feat-Func-Development'!$AF$89:$EU$89)</f>
        <v>0</v>
      </c>
      <c r="O55" s="48">
        <f>LOOKUP(2,1/('Feat-Func-Development'!$AF$4:$EU$4&amp;'Feat-Func-Development'!$AF$5:$EU$5='aggregated FIP Data Prog6'!$A55&amp;'aggregated FIP Data Prog6'!$N$1),'Feat-Func-Development'!$AF$90:$EU$90)</f>
        <v>0</v>
      </c>
      <c r="P55" s="48">
        <f>LOOKUP(2,1/('Feat-Func-Development'!$AF$4:$EU$4&amp;'Feat-Func-Development'!$AF$5:$EU$5='aggregated FIP Data Prog6'!$A55&amp;'aggregated FIP Data Prog6'!$N$1),'Feat-Func-Development'!$AF$91:$EU$91)</f>
        <v>0</v>
      </c>
      <c r="Q55" s="48">
        <f>LOOKUP(2,1/('Feat-Func-Development'!$AF$4:$EU$4&amp;'Feat-Func-Development'!$AF$5:$EU$5='aggregated FIP Data Prog6'!$A55&amp;'aggregated FIP Data Prog6'!$N$1),'Feat-Func-Development'!$AF$92:$EU$92)</f>
        <v>0</v>
      </c>
      <c r="R55" s="48">
        <f>LOOKUP(2,1/('Feat-Func-Development'!$AF$4:$EU$4&amp;'Feat-Func-Development'!$AF$5:$EU$5='aggregated FIP Data Prog6'!$A55&amp;'aggregated FIP Data Prog6'!$N$1),'Feat-Func-Development'!$AF$93:$EU$93)</f>
        <v>0</v>
      </c>
      <c r="S55" s="48">
        <f>LOOKUP(2,1/('Feat-Func-Development'!$AF$4:$EU$4&amp;'Feat-Func-Development'!$AF$5:$EU$5='aggregated FIP Data Prog6'!$A55&amp;'aggregated FIP Data Prog6'!$N$1),'Feat-Func-Development'!$AF$94:$EU$94)</f>
        <v>1</v>
      </c>
      <c r="T55" s="48">
        <f>LOOKUP(2,1/('Feat-Func-Development'!$AF$4:$EU$4&amp;'Feat-Func-Development'!$AF$5:$EU$5='aggregated FIP Data Prog6'!$A55&amp;'aggregated FIP Data Prog6'!$N$1),'Feat-Func-Development'!$AF$95:$EU$95)</f>
        <v>1</v>
      </c>
      <c r="U55" s="48">
        <f>LOOKUP(2,1/('Feat-Func-Development'!$AF$4:$EU$4&amp;'Feat-Func-Development'!$AF$5:$EU$5='aggregated FIP Data Prog6'!$A55&amp;'aggregated FIP Data Prog6'!$N$1),'Feat-Func-Development'!$AF$96:$EU$96)</f>
        <v>3</v>
      </c>
      <c r="V55" s="29">
        <f>LOOKUP(2,1/('Feat-Func-Development'!$AF$4:$EU$4&amp;'Feat-Func-Development'!$AF$5:$EU$5='aggregated FIP Data Prog6'!$A55&amp;'aggregated FIP Data Prog6'!$V$1),'Feat-Func-Development'!$AF$89:$EU$89)</f>
        <v>0</v>
      </c>
      <c r="W55" s="29">
        <f>LOOKUP(2,1/('Feat-Func-Development'!$AF$4:$EU$4&amp;'Feat-Func-Development'!$AF$5:$EU$5='aggregated FIP Data Prog6'!$A55&amp;'aggregated FIP Data Prog6'!$V$1),'Feat-Func-Development'!$AF$90:$EU$90)</f>
        <v>0</v>
      </c>
      <c r="X55" s="29">
        <f>LOOKUP(2,1/('Feat-Func-Development'!$AF$4:$EU$4&amp;'Feat-Func-Development'!$AF$5:$EU$5='aggregated FIP Data Prog6'!$A55&amp;'aggregated FIP Data Prog6'!$V$1),'Feat-Func-Development'!$AF$91:$EU$91)</f>
        <v>0</v>
      </c>
      <c r="Y55" s="29">
        <f>LOOKUP(2,1/('Feat-Func-Development'!$AF$4:$EU$4&amp;'Feat-Func-Development'!$AF$5:$EU$5='aggregated FIP Data Prog6'!$A55&amp;'aggregated FIP Data Prog6'!$V$1),'Feat-Func-Development'!$AF$92:$EU$92)</f>
        <v>0</v>
      </c>
      <c r="Z55" s="29">
        <f>LOOKUP(2,1/('Feat-Func-Development'!$AF$4:$EU$4&amp;'Feat-Func-Development'!$AF$5:$EU$5='aggregated FIP Data Prog6'!$A55&amp;'aggregated FIP Data Prog6'!$V$1),'Feat-Func-Development'!$AF$93:$EU$93)</f>
        <v>5</v>
      </c>
      <c r="AA55" s="29">
        <f>LOOKUP(2,1/('Feat-Func-Development'!$AF$4:$EU$4&amp;'Feat-Func-Development'!$AF$5:$EU$5='aggregated FIP Data Prog6'!$A55&amp;'aggregated FIP Data Prog6'!$V$1),'Feat-Func-Development'!$AF$94:$EU$94)</f>
        <v>0</v>
      </c>
      <c r="AB55" s="29">
        <f>LOOKUP(2,1/('Feat-Func-Development'!$AF$4:$EU$4&amp;'Feat-Func-Development'!$AF$5:$EU$5='aggregated FIP Data Prog6'!$A55&amp;'aggregated FIP Data Prog6'!$V$1),'Feat-Func-Development'!$AF$95:$EU$95)</f>
        <v>0</v>
      </c>
      <c r="AC55" s="29">
        <f>LOOKUP(2,1/('Feat-Func-Development'!$AF$4:$EU$4&amp;'Feat-Func-Development'!$AF$5:$EU$5='aggregated FIP Data Prog6'!$A55&amp;'aggregated FIP Data Prog6'!$V$1),'Feat-Func-Development'!$AF$96:$EU$96)</f>
        <v>0</v>
      </c>
    </row>
    <row r="56" spans="1:29">
      <c r="A56" s="43">
        <f t="shared" si="9"/>
        <v>1582</v>
      </c>
      <c r="B56" s="53" t="str">
        <f>IF(C56="","",HLOOKUP(C56,'Configuration | Scaling'!$E$13:$Y$23,8,FALSE))</f>
        <v/>
      </c>
      <c r="C56" s="29" t="str">
        <f>IF(COUNTIF(C$4:C55,LOOKUP(A56,'Configuration | Scaling'!$E$20:$Y$20,_GPDS__List))=0,LOOKUP(A56,'Configuration | Scaling'!$E$20:$Y$20,_GPDS__List),"")</f>
        <v/>
      </c>
      <c r="D56" s="54"/>
      <c r="E56" s="45">
        <f t="shared" si="0"/>
        <v>1581</v>
      </c>
      <c r="F56" s="55">
        <f t="shared" si="1"/>
        <v>1</v>
      </c>
      <c r="G56" s="55">
        <f t="shared" si="2"/>
        <v>0</v>
      </c>
      <c r="H56" s="55">
        <f t="shared" si="3"/>
        <v>1</v>
      </c>
      <c r="I56" s="55">
        <f t="shared" si="4"/>
        <v>1</v>
      </c>
      <c r="J56" s="55">
        <f t="shared" si="5"/>
        <v>1</v>
      </c>
      <c r="K56" s="55">
        <f t="shared" si="6"/>
        <v>1</v>
      </c>
      <c r="L56" s="55">
        <f t="shared" si="7"/>
        <v>0.8</v>
      </c>
      <c r="M56" s="56">
        <f t="shared" si="8"/>
        <v>0</v>
      </c>
      <c r="N56" s="48">
        <f>LOOKUP(2,1/('Feat-Func-Development'!$AF$4:$EU$4&amp;'Feat-Func-Development'!$AF$5:$EU$5='aggregated FIP Data Prog6'!$A56&amp;'aggregated FIP Data Prog6'!$N$1),'Feat-Func-Development'!$AF$89:$EU$89)</f>
        <v>0</v>
      </c>
      <c r="O56" s="48">
        <f>LOOKUP(2,1/('Feat-Func-Development'!$AF$4:$EU$4&amp;'Feat-Func-Development'!$AF$5:$EU$5='aggregated FIP Data Prog6'!$A56&amp;'aggregated FIP Data Prog6'!$N$1),'Feat-Func-Development'!$AF$90:$EU$90)</f>
        <v>0</v>
      </c>
      <c r="P56" s="48">
        <f>LOOKUP(2,1/('Feat-Func-Development'!$AF$4:$EU$4&amp;'Feat-Func-Development'!$AF$5:$EU$5='aggregated FIP Data Prog6'!$A56&amp;'aggregated FIP Data Prog6'!$N$1),'Feat-Func-Development'!$AF$91:$EU$91)</f>
        <v>0</v>
      </c>
      <c r="Q56" s="48">
        <f>LOOKUP(2,1/('Feat-Func-Development'!$AF$4:$EU$4&amp;'Feat-Func-Development'!$AF$5:$EU$5='aggregated FIP Data Prog6'!$A56&amp;'aggregated FIP Data Prog6'!$N$1),'Feat-Func-Development'!$AF$92:$EU$92)</f>
        <v>0</v>
      </c>
      <c r="R56" s="48">
        <f>LOOKUP(2,1/('Feat-Func-Development'!$AF$4:$EU$4&amp;'Feat-Func-Development'!$AF$5:$EU$5='aggregated FIP Data Prog6'!$A56&amp;'aggregated FIP Data Prog6'!$N$1),'Feat-Func-Development'!$AF$93:$EU$93)</f>
        <v>0</v>
      </c>
      <c r="S56" s="48">
        <f>LOOKUP(2,1/('Feat-Func-Development'!$AF$4:$EU$4&amp;'Feat-Func-Development'!$AF$5:$EU$5='aggregated FIP Data Prog6'!$A56&amp;'aggregated FIP Data Prog6'!$N$1),'Feat-Func-Development'!$AF$94:$EU$94)</f>
        <v>1</v>
      </c>
      <c r="T56" s="48">
        <f>LOOKUP(2,1/('Feat-Func-Development'!$AF$4:$EU$4&amp;'Feat-Func-Development'!$AF$5:$EU$5='aggregated FIP Data Prog6'!$A56&amp;'aggregated FIP Data Prog6'!$N$1),'Feat-Func-Development'!$AF$95:$EU$95)</f>
        <v>1</v>
      </c>
      <c r="U56" s="48">
        <f>LOOKUP(2,1/('Feat-Func-Development'!$AF$4:$EU$4&amp;'Feat-Func-Development'!$AF$5:$EU$5='aggregated FIP Data Prog6'!$A56&amp;'aggregated FIP Data Prog6'!$N$1),'Feat-Func-Development'!$AF$96:$EU$96)</f>
        <v>3</v>
      </c>
      <c r="V56" s="29">
        <f>LOOKUP(2,1/('Feat-Func-Development'!$AF$4:$EU$4&amp;'Feat-Func-Development'!$AF$5:$EU$5='aggregated FIP Data Prog6'!$A56&amp;'aggregated FIP Data Prog6'!$V$1),'Feat-Func-Development'!$AF$89:$EU$89)</f>
        <v>0</v>
      </c>
      <c r="W56" s="29">
        <f>LOOKUP(2,1/('Feat-Func-Development'!$AF$4:$EU$4&amp;'Feat-Func-Development'!$AF$5:$EU$5='aggregated FIP Data Prog6'!$A56&amp;'aggregated FIP Data Prog6'!$V$1),'Feat-Func-Development'!$AF$90:$EU$90)</f>
        <v>0</v>
      </c>
      <c r="X56" s="29">
        <f>LOOKUP(2,1/('Feat-Func-Development'!$AF$4:$EU$4&amp;'Feat-Func-Development'!$AF$5:$EU$5='aggregated FIP Data Prog6'!$A56&amp;'aggregated FIP Data Prog6'!$V$1),'Feat-Func-Development'!$AF$91:$EU$91)</f>
        <v>0</v>
      </c>
      <c r="Y56" s="29">
        <f>LOOKUP(2,1/('Feat-Func-Development'!$AF$4:$EU$4&amp;'Feat-Func-Development'!$AF$5:$EU$5='aggregated FIP Data Prog6'!$A56&amp;'aggregated FIP Data Prog6'!$V$1),'Feat-Func-Development'!$AF$92:$EU$92)</f>
        <v>0</v>
      </c>
      <c r="Z56" s="29">
        <f>LOOKUP(2,1/('Feat-Func-Development'!$AF$4:$EU$4&amp;'Feat-Func-Development'!$AF$5:$EU$5='aggregated FIP Data Prog6'!$A56&amp;'aggregated FIP Data Prog6'!$V$1),'Feat-Func-Development'!$AF$93:$EU$93)</f>
        <v>5</v>
      </c>
      <c r="AA56" s="29">
        <f>LOOKUP(2,1/('Feat-Func-Development'!$AF$4:$EU$4&amp;'Feat-Func-Development'!$AF$5:$EU$5='aggregated FIP Data Prog6'!$A56&amp;'aggregated FIP Data Prog6'!$V$1),'Feat-Func-Development'!$AF$94:$EU$94)</f>
        <v>0</v>
      </c>
      <c r="AB56" s="29">
        <f>LOOKUP(2,1/('Feat-Func-Development'!$AF$4:$EU$4&amp;'Feat-Func-Development'!$AF$5:$EU$5='aggregated FIP Data Prog6'!$A56&amp;'aggregated FIP Data Prog6'!$V$1),'Feat-Func-Development'!$AF$95:$EU$95)</f>
        <v>0</v>
      </c>
      <c r="AC56" s="29">
        <f>LOOKUP(2,1/('Feat-Func-Development'!$AF$4:$EU$4&amp;'Feat-Func-Development'!$AF$5:$EU$5='aggregated FIP Data Prog6'!$A56&amp;'aggregated FIP Data Prog6'!$V$1),'Feat-Func-Development'!$AF$96:$EU$96)</f>
        <v>0</v>
      </c>
    </row>
    <row r="57" spans="1:29">
      <c r="A57" s="43">
        <f t="shared" si="9"/>
        <v>1613</v>
      </c>
      <c r="B57" s="53" t="str">
        <f>IF(C57="","",HLOOKUP(C57,'Configuration | Scaling'!$E$13:$Y$23,8,FALSE))</f>
        <v/>
      </c>
      <c r="C57" s="29" t="str">
        <f>IF(COUNTIF(C$4:C56,LOOKUP(A57,'Configuration | Scaling'!$E$20:$Y$20,_GPDS__List))=0,LOOKUP(A57,'Configuration | Scaling'!$E$20:$Y$20,_GPDS__List),"")</f>
        <v/>
      </c>
      <c r="D57" s="54"/>
      <c r="E57" s="45">
        <f t="shared" si="0"/>
        <v>1612</v>
      </c>
      <c r="F57" s="55">
        <f t="shared" si="1"/>
        <v>1</v>
      </c>
      <c r="G57" s="55">
        <f t="shared" si="2"/>
        <v>0</v>
      </c>
      <c r="H57" s="55">
        <f t="shared" si="3"/>
        <v>1</v>
      </c>
      <c r="I57" s="55">
        <f t="shared" si="4"/>
        <v>1</v>
      </c>
      <c r="J57" s="55">
        <f t="shared" si="5"/>
        <v>1</v>
      </c>
      <c r="K57" s="55">
        <f t="shared" si="6"/>
        <v>1</v>
      </c>
      <c r="L57" s="55">
        <f t="shared" si="7"/>
        <v>0.8</v>
      </c>
      <c r="M57" s="56">
        <f t="shared" si="8"/>
        <v>0</v>
      </c>
      <c r="N57" s="48">
        <f>LOOKUP(2,1/('Feat-Func-Development'!$AF$4:$EU$4&amp;'Feat-Func-Development'!$AF$5:$EU$5='aggregated FIP Data Prog6'!$A57&amp;'aggregated FIP Data Prog6'!$N$1),'Feat-Func-Development'!$AF$89:$EU$89)</f>
        <v>0</v>
      </c>
      <c r="O57" s="48">
        <f>LOOKUP(2,1/('Feat-Func-Development'!$AF$4:$EU$4&amp;'Feat-Func-Development'!$AF$5:$EU$5='aggregated FIP Data Prog6'!$A57&amp;'aggregated FIP Data Prog6'!$N$1),'Feat-Func-Development'!$AF$90:$EU$90)</f>
        <v>0</v>
      </c>
      <c r="P57" s="48">
        <f>LOOKUP(2,1/('Feat-Func-Development'!$AF$4:$EU$4&amp;'Feat-Func-Development'!$AF$5:$EU$5='aggregated FIP Data Prog6'!$A57&amp;'aggregated FIP Data Prog6'!$N$1),'Feat-Func-Development'!$AF$91:$EU$91)</f>
        <v>0</v>
      </c>
      <c r="Q57" s="48">
        <f>LOOKUP(2,1/('Feat-Func-Development'!$AF$4:$EU$4&amp;'Feat-Func-Development'!$AF$5:$EU$5='aggregated FIP Data Prog6'!$A57&amp;'aggregated FIP Data Prog6'!$N$1),'Feat-Func-Development'!$AF$92:$EU$92)</f>
        <v>0</v>
      </c>
      <c r="R57" s="48">
        <f>LOOKUP(2,1/('Feat-Func-Development'!$AF$4:$EU$4&amp;'Feat-Func-Development'!$AF$5:$EU$5='aggregated FIP Data Prog6'!$A57&amp;'aggregated FIP Data Prog6'!$N$1),'Feat-Func-Development'!$AF$93:$EU$93)</f>
        <v>0</v>
      </c>
      <c r="S57" s="48">
        <f>LOOKUP(2,1/('Feat-Func-Development'!$AF$4:$EU$4&amp;'Feat-Func-Development'!$AF$5:$EU$5='aggregated FIP Data Prog6'!$A57&amp;'aggregated FIP Data Prog6'!$N$1),'Feat-Func-Development'!$AF$94:$EU$94)</f>
        <v>1</v>
      </c>
      <c r="T57" s="48">
        <f>LOOKUP(2,1/('Feat-Func-Development'!$AF$4:$EU$4&amp;'Feat-Func-Development'!$AF$5:$EU$5='aggregated FIP Data Prog6'!$A57&amp;'aggregated FIP Data Prog6'!$N$1),'Feat-Func-Development'!$AF$95:$EU$95)</f>
        <v>1</v>
      </c>
      <c r="U57" s="48">
        <f>LOOKUP(2,1/('Feat-Func-Development'!$AF$4:$EU$4&amp;'Feat-Func-Development'!$AF$5:$EU$5='aggregated FIP Data Prog6'!$A57&amp;'aggregated FIP Data Prog6'!$N$1),'Feat-Func-Development'!$AF$96:$EU$96)</f>
        <v>3</v>
      </c>
      <c r="V57" s="29">
        <f>LOOKUP(2,1/('Feat-Func-Development'!$AF$4:$EU$4&amp;'Feat-Func-Development'!$AF$5:$EU$5='aggregated FIP Data Prog6'!$A57&amp;'aggregated FIP Data Prog6'!$V$1),'Feat-Func-Development'!$AF$89:$EU$89)</f>
        <v>0</v>
      </c>
      <c r="W57" s="29">
        <f>LOOKUP(2,1/('Feat-Func-Development'!$AF$4:$EU$4&amp;'Feat-Func-Development'!$AF$5:$EU$5='aggregated FIP Data Prog6'!$A57&amp;'aggregated FIP Data Prog6'!$V$1),'Feat-Func-Development'!$AF$90:$EU$90)</f>
        <v>0</v>
      </c>
      <c r="X57" s="29">
        <f>LOOKUP(2,1/('Feat-Func-Development'!$AF$4:$EU$4&amp;'Feat-Func-Development'!$AF$5:$EU$5='aggregated FIP Data Prog6'!$A57&amp;'aggregated FIP Data Prog6'!$V$1),'Feat-Func-Development'!$AF$91:$EU$91)</f>
        <v>0</v>
      </c>
      <c r="Y57" s="29">
        <f>LOOKUP(2,1/('Feat-Func-Development'!$AF$4:$EU$4&amp;'Feat-Func-Development'!$AF$5:$EU$5='aggregated FIP Data Prog6'!$A57&amp;'aggregated FIP Data Prog6'!$V$1),'Feat-Func-Development'!$AF$92:$EU$92)</f>
        <v>0</v>
      </c>
      <c r="Z57" s="29">
        <f>LOOKUP(2,1/('Feat-Func-Development'!$AF$4:$EU$4&amp;'Feat-Func-Development'!$AF$5:$EU$5='aggregated FIP Data Prog6'!$A57&amp;'aggregated FIP Data Prog6'!$V$1),'Feat-Func-Development'!$AF$93:$EU$93)</f>
        <v>5</v>
      </c>
      <c r="AA57" s="29">
        <f>LOOKUP(2,1/('Feat-Func-Development'!$AF$4:$EU$4&amp;'Feat-Func-Development'!$AF$5:$EU$5='aggregated FIP Data Prog6'!$A57&amp;'aggregated FIP Data Prog6'!$V$1),'Feat-Func-Development'!$AF$94:$EU$94)</f>
        <v>0</v>
      </c>
      <c r="AB57" s="29">
        <f>LOOKUP(2,1/('Feat-Func-Development'!$AF$4:$EU$4&amp;'Feat-Func-Development'!$AF$5:$EU$5='aggregated FIP Data Prog6'!$A57&amp;'aggregated FIP Data Prog6'!$V$1),'Feat-Func-Development'!$AF$95:$EU$95)</f>
        <v>0</v>
      </c>
      <c r="AC57" s="29">
        <f>LOOKUP(2,1/('Feat-Func-Development'!$AF$4:$EU$4&amp;'Feat-Func-Development'!$AF$5:$EU$5='aggregated FIP Data Prog6'!$A57&amp;'aggregated FIP Data Prog6'!$V$1),'Feat-Func-Development'!$AF$96:$EU$96)</f>
        <v>0</v>
      </c>
    </row>
    <row r="58" spans="1:29">
      <c r="A58" s="43">
        <f t="shared" si="9"/>
        <v>1643</v>
      </c>
      <c r="B58" s="53" t="str">
        <f>IF(C58="","",HLOOKUP(C58,'Configuration | Scaling'!$E$13:$Y$23,8,FALSE))</f>
        <v/>
      </c>
      <c r="C58" s="29" t="str">
        <f>IF(COUNTIF(C$4:C57,LOOKUP(A58,'Configuration | Scaling'!$E$20:$Y$20,_GPDS__List))=0,LOOKUP(A58,'Configuration | Scaling'!$E$20:$Y$20,_GPDS__List),"")</f>
        <v/>
      </c>
      <c r="D58" s="54"/>
      <c r="E58" s="45">
        <f t="shared" si="0"/>
        <v>1642</v>
      </c>
      <c r="F58" s="55">
        <f t="shared" si="1"/>
        <v>1</v>
      </c>
      <c r="G58" s="55">
        <f t="shared" si="2"/>
        <v>0</v>
      </c>
      <c r="H58" s="55">
        <f t="shared" si="3"/>
        <v>1</v>
      </c>
      <c r="I58" s="55">
        <f t="shared" si="4"/>
        <v>1</v>
      </c>
      <c r="J58" s="55">
        <f t="shared" si="5"/>
        <v>1</v>
      </c>
      <c r="K58" s="55">
        <f t="shared" si="6"/>
        <v>1</v>
      </c>
      <c r="L58" s="55">
        <f t="shared" si="7"/>
        <v>0.8</v>
      </c>
      <c r="M58" s="56">
        <f t="shared" si="8"/>
        <v>0</v>
      </c>
      <c r="N58" s="48">
        <f>LOOKUP(2,1/('Feat-Func-Development'!$AF$4:$EU$4&amp;'Feat-Func-Development'!$AF$5:$EU$5='aggregated FIP Data Prog6'!$A58&amp;'aggregated FIP Data Prog6'!$N$1),'Feat-Func-Development'!$AF$89:$EU$89)</f>
        <v>0</v>
      </c>
      <c r="O58" s="48">
        <f>LOOKUP(2,1/('Feat-Func-Development'!$AF$4:$EU$4&amp;'Feat-Func-Development'!$AF$5:$EU$5='aggregated FIP Data Prog6'!$A58&amp;'aggregated FIP Data Prog6'!$N$1),'Feat-Func-Development'!$AF$90:$EU$90)</f>
        <v>0</v>
      </c>
      <c r="P58" s="48">
        <f>LOOKUP(2,1/('Feat-Func-Development'!$AF$4:$EU$4&amp;'Feat-Func-Development'!$AF$5:$EU$5='aggregated FIP Data Prog6'!$A58&amp;'aggregated FIP Data Prog6'!$N$1),'Feat-Func-Development'!$AF$91:$EU$91)</f>
        <v>0</v>
      </c>
      <c r="Q58" s="48">
        <f>LOOKUP(2,1/('Feat-Func-Development'!$AF$4:$EU$4&amp;'Feat-Func-Development'!$AF$5:$EU$5='aggregated FIP Data Prog6'!$A58&amp;'aggregated FIP Data Prog6'!$N$1),'Feat-Func-Development'!$AF$92:$EU$92)</f>
        <v>0</v>
      </c>
      <c r="R58" s="48">
        <f>LOOKUP(2,1/('Feat-Func-Development'!$AF$4:$EU$4&amp;'Feat-Func-Development'!$AF$5:$EU$5='aggregated FIP Data Prog6'!$A58&amp;'aggregated FIP Data Prog6'!$N$1),'Feat-Func-Development'!$AF$93:$EU$93)</f>
        <v>0</v>
      </c>
      <c r="S58" s="48">
        <f>LOOKUP(2,1/('Feat-Func-Development'!$AF$4:$EU$4&amp;'Feat-Func-Development'!$AF$5:$EU$5='aggregated FIP Data Prog6'!$A58&amp;'aggregated FIP Data Prog6'!$N$1),'Feat-Func-Development'!$AF$94:$EU$94)</f>
        <v>1</v>
      </c>
      <c r="T58" s="48">
        <f>LOOKUP(2,1/('Feat-Func-Development'!$AF$4:$EU$4&amp;'Feat-Func-Development'!$AF$5:$EU$5='aggregated FIP Data Prog6'!$A58&amp;'aggregated FIP Data Prog6'!$N$1),'Feat-Func-Development'!$AF$95:$EU$95)</f>
        <v>1</v>
      </c>
      <c r="U58" s="48">
        <f>LOOKUP(2,1/('Feat-Func-Development'!$AF$4:$EU$4&amp;'Feat-Func-Development'!$AF$5:$EU$5='aggregated FIP Data Prog6'!$A58&amp;'aggregated FIP Data Prog6'!$N$1),'Feat-Func-Development'!$AF$96:$EU$96)</f>
        <v>3</v>
      </c>
      <c r="V58" s="29">
        <f>LOOKUP(2,1/('Feat-Func-Development'!$AF$4:$EU$4&amp;'Feat-Func-Development'!$AF$5:$EU$5='aggregated FIP Data Prog6'!$A58&amp;'aggregated FIP Data Prog6'!$V$1),'Feat-Func-Development'!$AF$89:$EU$89)</f>
        <v>0</v>
      </c>
      <c r="W58" s="29">
        <f>LOOKUP(2,1/('Feat-Func-Development'!$AF$4:$EU$4&amp;'Feat-Func-Development'!$AF$5:$EU$5='aggregated FIP Data Prog6'!$A58&amp;'aggregated FIP Data Prog6'!$V$1),'Feat-Func-Development'!$AF$90:$EU$90)</f>
        <v>0</v>
      </c>
      <c r="X58" s="29">
        <f>LOOKUP(2,1/('Feat-Func-Development'!$AF$4:$EU$4&amp;'Feat-Func-Development'!$AF$5:$EU$5='aggregated FIP Data Prog6'!$A58&amp;'aggregated FIP Data Prog6'!$V$1),'Feat-Func-Development'!$AF$91:$EU$91)</f>
        <v>0</v>
      </c>
      <c r="Y58" s="29">
        <f>LOOKUP(2,1/('Feat-Func-Development'!$AF$4:$EU$4&amp;'Feat-Func-Development'!$AF$5:$EU$5='aggregated FIP Data Prog6'!$A58&amp;'aggregated FIP Data Prog6'!$V$1),'Feat-Func-Development'!$AF$92:$EU$92)</f>
        <v>0</v>
      </c>
      <c r="Z58" s="29">
        <f>LOOKUP(2,1/('Feat-Func-Development'!$AF$4:$EU$4&amp;'Feat-Func-Development'!$AF$5:$EU$5='aggregated FIP Data Prog6'!$A58&amp;'aggregated FIP Data Prog6'!$V$1),'Feat-Func-Development'!$AF$93:$EU$93)</f>
        <v>5</v>
      </c>
      <c r="AA58" s="29">
        <f>LOOKUP(2,1/('Feat-Func-Development'!$AF$4:$EU$4&amp;'Feat-Func-Development'!$AF$5:$EU$5='aggregated FIP Data Prog6'!$A58&amp;'aggregated FIP Data Prog6'!$V$1),'Feat-Func-Development'!$AF$94:$EU$94)</f>
        <v>0</v>
      </c>
      <c r="AB58" s="29">
        <f>LOOKUP(2,1/('Feat-Func-Development'!$AF$4:$EU$4&amp;'Feat-Func-Development'!$AF$5:$EU$5='aggregated FIP Data Prog6'!$A58&amp;'aggregated FIP Data Prog6'!$V$1),'Feat-Func-Development'!$AF$95:$EU$95)</f>
        <v>0</v>
      </c>
      <c r="AC58" s="29">
        <f>LOOKUP(2,1/('Feat-Func-Development'!$AF$4:$EU$4&amp;'Feat-Func-Development'!$AF$5:$EU$5='aggregated FIP Data Prog6'!$A58&amp;'aggregated FIP Data Prog6'!$V$1),'Feat-Func-Development'!$AF$96:$EU$96)</f>
        <v>0</v>
      </c>
    </row>
    <row r="59" spans="1:29">
      <c r="A59" s="43">
        <f t="shared" si="9"/>
        <v>1674</v>
      </c>
      <c r="B59" s="53" t="str">
        <f>IF(C59="","",HLOOKUP(C59,'Configuration | Scaling'!$E$13:$Y$23,8,FALSE))</f>
        <v/>
      </c>
      <c r="C59" s="29" t="str">
        <f>IF(COUNTIF(C$4:C58,LOOKUP(A59,'Configuration | Scaling'!$E$20:$Y$20,_GPDS__List))=0,LOOKUP(A59,'Configuration | Scaling'!$E$20:$Y$20,_GPDS__List),"")</f>
        <v/>
      </c>
      <c r="D59" s="54"/>
      <c r="E59" s="45">
        <f t="shared" si="0"/>
        <v>1673</v>
      </c>
      <c r="F59" s="55">
        <f t="shared" si="1"/>
        <v>1</v>
      </c>
      <c r="G59" s="55">
        <f t="shared" si="2"/>
        <v>0</v>
      </c>
      <c r="H59" s="55">
        <f t="shared" si="3"/>
        <v>1</v>
      </c>
      <c r="I59" s="55">
        <f t="shared" si="4"/>
        <v>1</v>
      </c>
      <c r="J59" s="55">
        <f t="shared" si="5"/>
        <v>1</v>
      </c>
      <c r="K59" s="55">
        <f t="shared" si="6"/>
        <v>1</v>
      </c>
      <c r="L59" s="55">
        <f t="shared" si="7"/>
        <v>0.8</v>
      </c>
      <c r="M59" s="56">
        <f t="shared" si="8"/>
        <v>0</v>
      </c>
      <c r="N59" s="48">
        <f>LOOKUP(2,1/('Feat-Func-Development'!$AF$4:$EU$4&amp;'Feat-Func-Development'!$AF$5:$EU$5='aggregated FIP Data Prog6'!$A59&amp;'aggregated FIP Data Prog6'!$N$1),'Feat-Func-Development'!$AF$89:$EU$89)</f>
        <v>0</v>
      </c>
      <c r="O59" s="48">
        <f>LOOKUP(2,1/('Feat-Func-Development'!$AF$4:$EU$4&amp;'Feat-Func-Development'!$AF$5:$EU$5='aggregated FIP Data Prog6'!$A59&amp;'aggregated FIP Data Prog6'!$N$1),'Feat-Func-Development'!$AF$90:$EU$90)</f>
        <v>0</v>
      </c>
      <c r="P59" s="48">
        <f>LOOKUP(2,1/('Feat-Func-Development'!$AF$4:$EU$4&amp;'Feat-Func-Development'!$AF$5:$EU$5='aggregated FIP Data Prog6'!$A59&amp;'aggregated FIP Data Prog6'!$N$1),'Feat-Func-Development'!$AF$91:$EU$91)</f>
        <v>0</v>
      </c>
      <c r="Q59" s="48">
        <f>LOOKUP(2,1/('Feat-Func-Development'!$AF$4:$EU$4&amp;'Feat-Func-Development'!$AF$5:$EU$5='aggregated FIP Data Prog6'!$A59&amp;'aggregated FIP Data Prog6'!$N$1),'Feat-Func-Development'!$AF$92:$EU$92)</f>
        <v>0</v>
      </c>
      <c r="R59" s="48">
        <f>LOOKUP(2,1/('Feat-Func-Development'!$AF$4:$EU$4&amp;'Feat-Func-Development'!$AF$5:$EU$5='aggregated FIP Data Prog6'!$A59&amp;'aggregated FIP Data Prog6'!$N$1),'Feat-Func-Development'!$AF$93:$EU$93)</f>
        <v>0</v>
      </c>
      <c r="S59" s="48">
        <f>LOOKUP(2,1/('Feat-Func-Development'!$AF$4:$EU$4&amp;'Feat-Func-Development'!$AF$5:$EU$5='aggregated FIP Data Prog6'!$A59&amp;'aggregated FIP Data Prog6'!$N$1),'Feat-Func-Development'!$AF$94:$EU$94)</f>
        <v>1</v>
      </c>
      <c r="T59" s="48">
        <f>LOOKUP(2,1/('Feat-Func-Development'!$AF$4:$EU$4&amp;'Feat-Func-Development'!$AF$5:$EU$5='aggregated FIP Data Prog6'!$A59&amp;'aggregated FIP Data Prog6'!$N$1),'Feat-Func-Development'!$AF$95:$EU$95)</f>
        <v>1</v>
      </c>
      <c r="U59" s="48">
        <f>LOOKUP(2,1/('Feat-Func-Development'!$AF$4:$EU$4&amp;'Feat-Func-Development'!$AF$5:$EU$5='aggregated FIP Data Prog6'!$A59&amp;'aggregated FIP Data Prog6'!$N$1),'Feat-Func-Development'!$AF$96:$EU$96)</f>
        <v>3</v>
      </c>
      <c r="V59" s="29">
        <f>LOOKUP(2,1/('Feat-Func-Development'!$AF$4:$EU$4&amp;'Feat-Func-Development'!$AF$5:$EU$5='aggregated FIP Data Prog6'!$A59&amp;'aggregated FIP Data Prog6'!$V$1),'Feat-Func-Development'!$AF$89:$EU$89)</f>
        <v>0</v>
      </c>
      <c r="W59" s="29">
        <f>LOOKUP(2,1/('Feat-Func-Development'!$AF$4:$EU$4&amp;'Feat-Func-Development'!$AF$5:$EU$5='aggregated FIP Data Prog6'!$A59&amp;'aggregated FIP Data Prog6'!$V$1),'Feat-Func-Development'!$AF$90:$EU$90)</f>
        <v>0</v>
      </c>
      <c r="X59" s="29">
        <f>LOOKUP(2,1/('Feat-Func-Development'!$AF$4:$EU$4&amp;'Feat-Func-Development'!$AF$5:$EU$5='aggregated FIP Data Prog6'!$A59&amp;'aggregated FIP Data Prog6'!$V$1),'Feat-Func-Development'!$AF$91:$EU$91)</f>
        <v>0</v>
      </c>
      <c r="Y59" s="29">
        <f>LOOKUP(2,1/('Feat-Func-Development'!$AF$4:$EU$4&amp;'Feat-Func-Development'!$AF$5:$EU$5='aggregated FIP Data Prog6'!$A59&amp;'aggregated FIP Data Prog6'!$V$1),'Feat-Func-Development'!$AF$92:$EU$92)</f>
        <v>0</v>
      </c>
      <c r="Z59" s="29">
        <f>LOOKUP(2,1/('Feat-Func-Development'!$AF$4:$EU$4&amp;'Feat-Func-Development'!$AF$5:$EU$5='aggregated FIP Data Prog6'!$A59&amp;'aggregated FIP Data Prog6'!$V$1),'Feat-Func-Development'!$AF$93:$EU$93)</f>
        <v>5</v>
      </c>
      <c r="AA59" s="29">
        <f>LOOKUP(2,1/('Feat-Func-Development'!$AF$4:$EU$4&amp;'Feat-Func-Development'!$AF$5:$EU$5='aggregated FIP Data Prog6'!$A59&amp;'aggregated FIP Data Prog6'!$V$1),'Feat-Func-Development'!$AF$94:$EU$94)</f>
        <v>0</v>
      </c>
      <c r="AB59" s="29">
        <f>LOOKUP(2,1/('Feat-Func-Development'!$AF$4:$EU$4&amp;'Feat-Func-Development'!$AF$5:$EU$5='aggregated FIP Data Prog6'!$A59&amp;'aggregated FIP Data Prog6'!$V$1),'Feat-Func-Development'!$AF$95:$EU$95)</f>
        <v>0</v>
      </c>
      <c r="AC59" s="29">
        <f>LOOKUP(2,1/('Feat-Func-Development'!$AF$4:$EU$4&amp;'Feat-Func-Development'!$AF$5:$EU$5='aggregated FIP Data Prog6'!$A59&amp;'aggregated FIP Data Prog6'!$V$1),'Feat-Func-Development'!$AF$96:$EU$96)</f>
        <v>0</v>
      </c>
    </row>
    <row r="60" spans="1:29">
      <c r="A60" s="43">
        <f t="shared" si="9"/>
        <v>1705</v>
      </c>
      <c r="B60" s="53" t="str">
        <f>IF(C60="","",HLOOKUP(C60,'Configuration | Scaling'!$E$13:$Y$23,8,FALSE))</f>
        <v/>
      </c>
      <c r="C60" s="29" t="str">
        <f>IF(COUNTIF(C$4:C59,LOOKUP(A60,'Configuration | Scaling'!$E$20:$Y$20,_GPDS__List))=0,LOOKUP(A60,'Configuration | Scaling'!$E$20:$Y$20,_GPDS__List),"")</f>
        <v/>
      </c>
      <c r="D60" s="54"/>
      <c r="E60" s="45">
        <f t="shared" si="0"/>
        <v>1704</v>
      </c>
      <c r="F60" s="55">
        <f t="shared" si="1"/>
        <v>1</v>
      </c>
      <c r="G60" s="55">
        <f t="shared" si="2"/>
        <v>0</v>
      </c>
      <c r="H60" s="55">
        <f t="shared" si="3"/>
        <v>1</v>
      </c>
      <c r="I60" s="55">
        <f t="shared" si="4"/>
        <v>1</v>
      </c>
      <c r="J60" s="55">
        <f t="shared" si="5"/>
        <v>1</v>
      </c>
      <c r="K60" s="55">
        <f t="shared" si="6"/>
        <v>1</v>
      </c>
      <c r="L60" s="55">
        <f t="shared" si="7"/>
        <v>0.8</v>
      </c>
      <c r="M60" s="56">
        <f t="shared" si="8"/>
        <v>0</v>
      </c>
      <c r="N60" s="48">
        <f>LOOKUP(2,1/('Feat-Func-Development'!$AF$4:$EU$4&amp;'Feat-Func-Development'!$AF$5:$EU$5='aggregated FIP Data Prog6'!$A60&amp;'aggregated FIP Data Prog6'!$N$1),'Feat-Func-Development'!$AF$89:$EU$89)</f>
        <v>0</v>
      </c>
      <c r="O60" s="48">
        <f>LOOKUP(2,1/('Feat-Func-Development'!$AF$4:$EU$4&amp;'Feat-Func-Development'!$AF$5:$EU$5='aggregated FIP Data Prog6'!$A60&amp;'aggregated FIP Data Prog6'!$N$1),'Feat-Func-Development'!$AF$90:$EU$90)</f>
        <v>0</v>
      </c>
      <c r="P60" s="48">
        <f>LOOKUP(2,1/('Feat-Func-Development'!$AF$4:$EU$4&amp;'Feat-Func-Development'!$AF$5:$EU$5='aggregated FIP Data Prog6'!$A60&amp;'aggregated FIP Data Prog6'!$N$1),'Feat-Func-Development'!$AF$91:$EU$91)</f>
        <v>0</v>
      </c>
      <c r="Q60" s="48">
        <f>LOOKUP(2,1/('Feat-Func-Development'!$AF$4:$EU$4&amp;'Feat-Func-Development'!$AF$5:$EU$5='aggregated FIP Data Prog6'!$A60&amp;'aggregated FIP Data Prog6'!$N$1),'Feat-Func-Development'!$AF$92:$EU$92)</f>
        <v>0</v>
      </c>
      <c r="R60" s="48">
        <f>LOOKUP(2,1/('Feat-Func-Development'!$AF$4:$EU$4&amp;'Feat-Func-Development'!$AF$5:$EU$5='aggregated FIP Data Prog6'!$A60&amp;'aggregated FIP Data Prog6'!$N$1),'Feat-Func-Development'!$AF$93:$EU$93)</f>
        <v>0</v>
      </c>
      <c r="S60" s="48">
        <f>LOOKUP(2,1/('Feat-Func-Development'!$AF$4:$EU$4&amp;'Feat-Func-Development'!$AF$5:$EU$5='aggregated FIP Data Prog6'!$A60&amp;'aggregated FIP Data Prog6'!$N$1),'Feat-Func-Development'!$AF$94:$EU$94)</f>
        <v>1</v>
      </c>
      <c r="T60" s="48">
        <f>LOOKUP(2,1/('Feat-Func-Development'!$AF$4:$EU$4&amp;'Feat-Func-Development'!$AF$5:$EU$5='aggregated FIP Data Prog6'!$A60&amp;'aggregated FIP Data Prog6'!$N$1),'Feat-Func-Development'!$AF$95:$EU$95)</f>
        <v>1</v>
      </c>
      <c r="U60" s="48">
        <f>LOOKUP(2,1/('Feat-Func-Development'!$AF$4:$EU$4&amp;'Feat-Func-Development'!$AF$5:$EU$5='aggregated FIP Data Prog6'!$A60&amp;'aggregated FIP Data Prog6'!$N$1),'Feat-Func-Development'!$AF$96:$EU$96)</f>
        <v>3</v>
      </c>
      <c r="V60" s="29">
        <f>LOOKUP(2,1/('Feat-Func-Development'!$AF$4:$EU$4&amp;'Feat-Func-Development'!$AF$5:$EU$5='aggregated FIP Data Prog6'!$A60&amp;'aggregated FIP Data Prog6'!$V$1),'Feat-Func-Development'!$AF$89:$EU$89)</f>
        <v>0</v>
      </c>
      <c r="W60" s="29">
        <f>LOOKUP(2,1/('Feat-Func-Development'!$AF$4:$EU$4&amp;'Feat-Func-Development'!$AF$5:$EU$5='aggregated FIP Data Prog6'!$A60&amp;'aggregated FIP Data Prog6'!$V$1),'Feat-Func-Development'!$AF$90:$EU$90)</f>
        <v>0</v>
      </c>
      <c r="X60" s="29">
        <f>LOOKUP(2,1/('Feat-Func-Development'!$AF$4:$EU$4&amp;'Feat-Func-Development'!$AF$5:$EU$5='aggregated FIP Data Prog6'!$A60&amp;'aggregated FIP Data Prog6'!$V$1),'Feat-Func-Development'!$AF$91:$EU$91)</f>
        <v>0</v>
      </c>
      <c r="Y60" s="29">
        <f>LOOKUP(2,1/('Feat-Func-Development'!$AF$4:$EU$4&amp;'Feat-Func-Development'!$AF$5:$EU$5='aggregated FIP Data Prog6'!$A60&amp;'aggregated FIP Data Prog6'!$V$1),'Feat-Func-Development'!$AF$92:$EU$92)</f>
        <v>0</v>
      </c>
      <c r="Z60" s="29">
        <f>LOOKUP(2,1/('Feat-Func-Development'!$AF$4:$EU$4&amp;'Feat-Func-Development'!$AF$5:$EU$5='aggregated FIP Data Prog6'!$A60&amp;'aggregated FIP Data Prog6'!$V$1),'Feat-Func-Development'!$AF$93:$EU$93)</f>
        <v>5</v>
      </c>
      <c r="AA60" s="29">
        <f>LOOKUP(2,1/('Feat-Func-Development'!$AF$4:$EU$4&amp;'Feat-Func-Development'!$AF$5:$EU$5='aggregated FIP Data Prog6'!$A60&amp;'aggregated FIP Data Prog6'!$V$1),'Feat-Func-Development'!$AF$94:$EU$94)</f>
        <v>0</v>
      </c>
      <c r="AB60" s="29">
        <f>LOOKUP(2,1/('Feat-Func-Development'!$AF$4:$EU$4&amp;'Feat-Func-Development'!$AF$5:$EU$5='aggregated FIP Data Prog6'!$A60&amp;'aggregated FIP Data Prog6'!$V$1),'Feat-Func-Development'!$AF$95:$EU$95)</f>
        <v>0</v>
      </c>
      <c r="AC60" s="29">
        <f>LOOKUP(2,1/('Feat-Func-Development'!$AF$4:$EU$4&amp;'Feat-Func-Development'!$AF$5:$EU$5='aggregated FIP Data Prog6'!$A60&amp;'aggregated FIP Data Prog6'!$V$1),'Feat-Func-Development'!$AF$96:$EU$96)</f>
        <v>0</v>
      </c>
    </row>
    <row r="61" spans="1:29">
      <c r="A61" s="43">
        <f t="shared" si="9"/>
        <v>1735</v>
      </c>
      <c r="B61" s="53" t="str">
        <f>IF(C61="","",HLOOKUP(C61,'Configuration | Scaling'!$E$13:$Y$23,8,FALSE))</f>
        <v/>
      </c>
      <c r="C61" s="29" t="str">
        <f>IF(COUNTIF(C$4:C60,LOOKUP(A61,'Configuration | Scaling'!$E$20:$Y$20,_GPDS__List))=0,LOOKUP(A61,'Configuration | Scaling'!$E$20:$Y$20,_GPDS__List),"")</f>
        <v/>
      </c>
      <c r="D61" s="54"/>
      <c r="E61" s="45">
        <f t="shared" si="0"/>
        <v>1734</v>
      </c>
      <c r="F61" s="55">
        <f t="shared" si="1"/>
        <v>1</v>
      </c>
      <c r="G61" s="55">
        <f t="shared" si="2"/>
        <v>0</v>
      </c>
      <c r="H61" s="55">
        <f t="shared" si="3"/>
        <v>1</v>
      </c>
      <c r="I61" s="55">
        <f t="shared" si="4"/>
        <v>1</v>
      </c>
      <c r="J61" s="55">
        <f t="shared" si="5"/>
        <v>1</v>
      </c>
      <c r="K61" s="55">
        <f t="shared" si="6"/>
        <v>1</v>
      </c>
      <c r="L61" s="55">
        <f t="shared" si="7"/>
        <v>0.8</v>
      </c>
      <c r="M61" s="56">
        <f t="shared" si="8"/>
        <v>0</v>
      </c>
      <c r="N61" s="48">
        <f>LOOKUP(2,1/('Feat-Func-Development'!$AF$4:$EU$4&amp;'Feat-Func-Development'!$AF$5:$EU$5='aggregated FIP Data Prog6'!$A61&amp;'aggregated FIP Data Prog6'!$N$1),'Feat-Func-Development'!$AF$89:$EU$89)</f>
        <v>0</v>
      </c>
      <c r="O61" s="48">
        <f>LOOKUP(2,1/('Feat-Func-Development'!$AF$4:$EU$4&amp;'Feat-Func-Development'!$AF$5:$EU$5='aggregated FIP Data Prog6'!$A61&amp;'aggregated FIP Data Prog6'!$N$1),'Feat-Func-Development'!$AF$90:$EU$90)</f>
        <v>0</v>
      </c>
      <c r="P61" s="48">
        <f>LOOKUP(2,1/('Feat-Func-Development'!$AF$4:$EU$4&amp;'Feat-Func-Development'!$AF$5:$EU$5='aggregated FIP Data Prog6'!$A61&amp;'aggregated FIP Data Prog6'!$N$1),'Feat-Func-Development'!$AF$91:$EU$91)</f>
        <v>0</v>
      </c>
      <c r="Q61" s="48">
        <f>LOOKUP(2,1/('Feat-Func-Development'!$AF$4:$EU$4&amp;'Feat-Func-Development'!$AF$5:$EU$5='aggregated FIP Data Prog6'!$A61&amp;'aggregated FIP Data Prog6'!$N$1),'Feat-Func-Development'!$AF$92:$EU$92)</f>
        <v>0</v>
      </c>
      <c r="R61" s="48">
        <f>LOOKUP(2,1/('Feat-Func-Development'!$AF$4:$EU$4&amp;'Feat-Func-Development'!$AF$5:$EU$5='aggregated FIP Data Prog6'!$A61&amp;'aggregated FIP Data Prog6'!$N$1),'Feat-Func-Development'!$AF$93:$EU$93)</f>
        <v>0</v>
      </c>
      <c r="S61" s="48">
        <f>LOOKUP(2,1/('Feat-Func-Development'!$AF$4:$EU$4&amp;'Feat-Func-Development'!$AF$5:$EU$5='aggregated FIP Data Prog6'!$A61&amp;'aggregated FIP Data Prog6'!$N$1),'Feat-Func-Development'!$AF$94:$EU$94)</f>
        <v>1</v>
      </c>
      <c r="T61" s="48">
        <f>LOOKUP(2,1/('Feat-Func-Development'!$AF$4:$EU$4&amp;'Feat-Func-Development'!$AF$5:$EU$5='aggregated FIP Data Prog6'!$A61&amp;'aggregated FIP Data Prog6'!$N$1),'Feat-Func-Development'!$AF$95:$EU$95)</f>
        <v>1</v>
      </c>
      <c r="U61" s="48">
        <f>LOOKUP(2,1/('Feat-Func-Development'!$AF$4:$EU$4&amp;'Feat-Func-Development'!$AF$5:$EU$5='aggregated FIP Data Prog6'!$A61&amp;'aggregated FIP Data Prog6'!$N$1),'Feat-Func-Development'!$AF$96:$EU$96)</f>
        <v>3</v>
      </c>
      <c r="V61" s="29">
        <f>LOOKUP(2,1/('Feat-Func-Development'!$AF$4:$EU$4&amp;'Feat-Func-Development'!$AF$5:$EU$5='aggregated FIP Data Prog6'!$A61&amp;'aggregated FIP Data Prog6'!$V$1),'Feat-Func-Development'!$AF$89:$EU$89)</f>
        <v>0</v>
      </c>
      <c r="W61" s="29">
        <f>LOOKUP(2,1/('Feat-Func-Development'!$AF$4:$EU$4&amp;'Feat-Func-Development'!$AF$5:$EU$5='aggregated FIP Data Prog6'!$A61&amp;'aggregated FIP Data Prog6'!$V$1),'Feat-Func-Development'!$AF$90:$EU$90)</f>
        <v>0</v>
      </c>
      <c r="X61" s="29">
        <f>LOOKUP(2,1/('Feat-Func-Development'!$AF$4:$EU$4&amp;'Feat-Func-Development'!$AF$5:$EU$5='aggregated FIP Data Prog6'!$A61&amp;'aggregated FIP Data Prog6'!$V$1),'Feat-Func-Development'!$AF$91:$EU$91)</f>
        <v>0</v>
      </c>
      <c r="Y61" s="29">
        <f>LOOKUP(2,1/('Feat-Func-Development'!$AF$4:$EU$4&amp;'Feat-Func-Development'!$AF$5:$EU$5='aggregated FIP Data Prog6'!$A61&amp;'aggregated FIP Data Prog6'!$V$1),'Feat-Func-Development'!$AF$92:$EU$92)</f>
        <v>0</v>
      </c>
      <c r="Z61" s="29">
        <f>LOOKUP(2,1/('Feat-Func-Development'!$AF$4:$EU$4&amp;'Feat-Func-Development'!$AF$5:$EU$5='aggregated FIP Data Prog6'!$A61&amp;'aggregated FIP Data Prog6'!$V$1),'Feat-Func-Development'!$AF$93:$EU$93)</f>
        <v>5</v>
      </c>
      <c r="AA61" s="29">
        <f>LOOKUP(2,1/('Feat-Func-Development'!$AF$4:$EU$4&amp;'Feat-Func-Development'!$AF$5:$EU$5='aggregated FIP Data Prog6'!$A61&amp;'aggregated FIP Data Prog6'!$V$1),'Feat-Func-Development'!$AF$94:$EU$94)</f>
        <v>0</v>
      </c>
      <c r="AB61" s="29">
        <f>LOOKUP(2,1/('Feat-Func-Development'!$AF$4:$EU$4&amp;'Feat-Func-Development'!$AF$5:$EU$5='aggregated FIP Data Prog6'!$A61&amp;'aggregated FIP Data Prog6'!$V$1),'Feat-Func-Development'!$AF$95:$EU$95)</f>
        <v>0</v>
      </c>
      <c r="AC61" s="29">
        <f>LOOKUP(2,1/('Feat-Func-Development'!$AF$4:$EU$4&amp;'Feat-Func-Development'!$AF$5:$EU$5='aggregated FIP Data Prog6'!$A61&amp;'aggregated FIP Data Prog6'!$V$1),'Feat-Func-Development'!$AF$96:$EU$96)</f>
        <v>0</v>
      </c>
    </row>
    <row r="62" spans="1:29">
      <c r="A62" s="43">
        <f t="shared" si="9"/>
        <v>1766</v>
      </c>
      <c r="B62" s="53" t="str">
        <f>IF(C62="","",HLOOKUP(C62,'Configuration | Scaling'!$E$13:$Y$23,8,FALSE))</f>
        <v/>
      </c>
      <c r="C62" s="29" t="str">
        <f>IF(COUNTIF(C$4:C61,LOOKUP(A62,'Configuration | Scaling'!$E$20:$Y$20,_GPDS__List))=0,LOOKUP(A62,'Configuration | Scaling'!$E$20:$Y$20,_GPDS__List),"")</f>
        <v/>
      </c>
      <c r="D62" s="54"/>
      <c r="E62" s="45">
        <f t="shared" si="0"/>
        <v>1765</v>
      </c>
      <c r="F62" s="55">
        <f t="shared" si="1"/>
        <v>1</v>
      </c>
      <c r="G62" s="55">
        <f t="shared" si="2"/>
        <v>0</v>
      </c>
      <c r="H62" s="55">
        <f t="shared" si="3"/>
        <v>1</v>
      </c>
      <c r="I62" s="55">
        <f t="shared" si="4"/>
        <v>1</v>
      </c>
      <c r="J62" s="55">
        <f t="shared" si="5"/>
        <v>1</v>
      </c>
      <c r="K62" s="55">
        <f t="shared" si="6"/>
        <v>1</v>
      </c>
      <c r="L62" s="55">
        <f t="shared" si="7"/>
        <v>0.8</v>
      </c>
      <c r="M62" s="56">
        <f t="shared" si="8"/>
        <v>0</v>
      </c>
      <c r="N62" s="48">
        <f>LOOKUP(2,1/('Feat-Func-Development'!$AF$4:$EU$4&amp;'Feat-Func-Development'!$AF$5:$EU$5='aggregated FIP Data Prog6'!$A62&amp;'aggregated FIP Data Prog6'!$N$1),'Feat-Func-Development'!$AF$89:$EU$89)</f>
        <v>0</v>
      </c>
      <c r="O62" s="48">
        <f>LOOKUP(2,1/('Feat-Func-Development'!$AF$4:$EU$4&amp;'Feat-Func-Development'!$AF$5:$EU$5='aggregated FIP Data Prog6'!$A62&amp;'aggregated FIP Data Prog6'!$N$1),'Feat-Func-Development'!$AF$90:$EU$90)</f>
        <v>0</v>
      </c>
      <c r="P62" s="48">
        <f>LOOKUP(2,1/('Feat-Func-Development'!$AF$4:$EU$4&amp;'Feat-Func-Development'!$AF$5:$EU$5='aggregated FIP Data Prog6'!$A62&amp;'aggregated FIP Data Prog6'!$N$1),'Feat-Func-Development'!$AF$91:$EU$91)</f>
        <v>0</v>
      </c>
      <c r="Q62" s="48">
        <f>LOOKUP(2,1/('Feat-Func-Development'!$AF$4:$EU$4&amp;'Feat-Func-Development'!$AF$5:$EU$5='aggregated FIP Data Prog6'!$A62&amp;'aggregated FIP Data Prog6'!$N$1),'Feat-Func-Development'!$AF$92:$EU$92)</f>
        <v>0</v>
      </c>
      <c r="R62" s="48">
        <f>LOOKUP(2,1/('Feat-Func-Development'!$AF$4:$EU$4&amp;'Feat-Func-Development'!$AF$5:$EU$5='aggregated FIP Data Prog6'!$A62&amp;'aggregated FIP Data Prog6'!$N$1),'Feat-Func-Development'!$AF$93:$EU$93)</f>
        <v>0</v>
      </c>
      <c r="S62" s="48">
        <f>LOOKUP(2,1/('Feat-Func-Development'!$AF$4:$EU$4&amp;'Feat-Func-Development'!$AF$5:$EU$5='aggregated FIP Data Prog6'!$A62&amp;'aggregated FIP Data Prog6'!$N$1),'Feat-Func-Development'!$AF$94:$EU$94)</f>
        <v>1</v>
      </c>
      <c r="T62" s="48">
        <f>LOOKUP(2,1/('Feat-Func-Development'!$AF$4:$EU$4&amp;'Feat-Func-Development'!$AF$5:$EU$5='aggregated FIP Data Prog6'!$A62&amp;'aggregated FIP Data Prog6'!$N$1),'Feat-Func-Development'!$AF$95:$EU$95)</f>
        <v>1</v>
      </c>
      <c r="U62" s="48">
        <f>LOOKUP(2,1/('Feat-Func-Development'!$AF$4:$EU$4&amp;'Feat-Func-Development'!$AF$5:$EU$5='aggregated FIP Data Prog6'!$A62&amp;'aggregated FIP Data Prog6'!$N$1),'Feat-Func-Development'!$AF$96:$EU$96)</f>
        <v>3</v>
      </c>
      <c r="V62" s="29">
        <f>LOOKUP(2,1/('Feat-Func-Development'!$AF$4:$EU$4&amp;'Feat-Func-Development'!$AF$5:$EU$5='aggregated FIP Data Prog6'!$A62&amp;'aggregated FIP Data Prog6'!$V$1),'Feat-Func-Development'!$AF$89:$EU$89)</f>
        <v>0</v>
      </c>
      <c r="W62" s="29">
        <f>LOOKUP(2,1/('Feat-Func-Development'!$AF$4:$EU$4&amp;'Feat-Func-Development'!$AF$5:$EU$5='aggregated FIP Data Prog6'!$A62&amp;'aggregated FIP Data Prog6'!$V$1),'Feat-Func-Development'!$AF$90:$EU$90)</f>
        <v>0</v>
      </c>
      <c r="X62" s="29">
        <f>LOOKUP(2,1/('Feat-Func-Development'!$AF$4:$EU$4&amp;'Feat-Func-Development'!$AF$5:$EU$5='aggregated FIP Data Prog6'!$A62&amp;'aggregated FIP Data Prog6'!$V$1),'Feat-Func-Development'!$AF$91:$EU$91)</f>
        <v>0</v>
      </c>
      <c r="Y62" s="29">
        <f>LOOKUP(2,1/('Feat-Func-Development'!$AF$4:$EU$4&amp;'Feat-Func-Development'!$AF$5:$EU$5='aggregated FIP Data Prog6'!$A62&amp;'aggregated FIP Data Prog6'!$V$1),'Feat-Func-Development'!$AF$92:$EU$92)</f>
        <v>0</v>
      </c>
      <c r="Z62" s="29">
        <f>LOOKUP(2,1/('Feat-Func-Development'!$AF$4:$EU$4&amp;'Feat-Func-Development'!$AF$5:$EU$5='aggregated FIP Data Prog6'!$A62&amp;'aggregated FIP Data Prog6'!$V$1),'Feat-Func-Development'!$AF$93:$EU$93)</f>
        <v>5</v>
      </c>
      <c r="AA62" s="29">
        <f>LOOKUP(2,1/('Feat-Func-Development'!$AF$4:$EU$4&amp;'Feat-Func-Development'!$AF$5:$EU$5='aggregated FIP Data Prog6'!$A62&amp;'aggregated FIP Data Prog6'!$V$1),'Feat-Func-Development'!$AF$94:$EU$94)</f>
        <v>0</v>
      </c>
      <c r="AB62" s="29">
        <f>LOOKUP(2,1/('Feat-Func-Development'!$AF$4:$EU$4&amp;'Feat-Func-Development'!$AF$5:$EU$5='aggregated FIP Data Prog6'!$A62&amp;'aggregated FIP Data Prog6'!$V$1),'Feat-Func-Development'!$AF$95:$EU$95)</f>
        <v>0</v>
      </c>
      <c r="AC62" s="29">
        <f>LOOKUP(2,1/('Feat-Func-Development'!$AF$4:$EU$4&amp;'Feat-Func-Development'!$AF$5:$EU$5='aggregated FIP Data Prog6'!$A62&amp;'aggregated FIP Data Prog6'!$V$1),'Feat-Func-Development'!$AF$96:$EU$96)</f>
        <v>0</v>
      </c>
    </row>
    <row r="63" spans="1:29" ht="13.5" thickBot="1">
      <c r="A63" s="43">
        <f t="shared" si="9"/>
        <v>1796</v>
      </c>
      <c r="B63" s="57" t="str">
        <f>IF(C63="","",HLOOKUP(C63,'Configuration | Scaling'!$E$13:$Y$23,8,FALSE))</f>
        <v/>
      </c>
      <c r="C63" s="58" t="str">
        <f>IF(COUNTIF(C$4:C62,LOOKUP(A63,'Configuration | Scaling'!$E$20:$Y$20,_GPDS__List))=0,LOOKUP(A63,'Configuration | Scaling'!$E$20:$Y$20,_GPDS__List),"")</f>
        <v/>
      </c>
      <c r="D63" s="59"/>
      <c r="E63" s="45">
        <f t="shared" si="0"/>
        <v>1795</v>
      </c>
      <c r="F63" s="60">
        <f t="shared" si="1"/>
        <v>1</v>
      </c>
      <c r="G63" s="60">
        <f t="shared" si="2"/>
        <v>0</v>
      </c>
      <c r="H63" s="60">
        <f t="shared" si="3"/>
        <v>1</v>
      </c>
      <c r="I63" s="60">
        <f t="shared" si="4"/>
        <v>1</v>
      </c>
      <c r="J63" s="60">
        <f t="shared" si="5"/>
        <v>1</v>
      </c>
      <c r="K63" s="60">
        <f t="shared" si="6"/>
        <v>1</v>
      </c>
      <c r="L63" s="60">
        <f t="shared" si="7"/>
        <v>0.8</v>
      </c>
      <c r="M63" s="61">
        <f t="shared" si="8"/>
        <v>0</v>
      </c>
      <c r="N63" s="48">
        <f>LOOKUP(2,1/('Feat-Func-Development'!$AF$4:$EU$4&amp;'Feat-Func-Development'!$AF$5:$EU$5='aggregated FIP Data Prog6'!$A63&amp;'aggregated FIP Data Prog6'!$N$1),'Feat-Func-Development'!$AF$89:$EU$89)</f>
        <v>0</v>
      </c>
      <c r="O63" s="48">
        <f>LOOKUP(2,1/('Feat-Func-Development'!$AF$4:$EU$4&amp;'Feat-Func-Development'!$AF$5:$EU$5='aggregated FIP Data Prog6'!$A63&amp;'aggregated FIP Data Prog6'!$N$1),'Feat-Func-Development'!$AF$90:$EU$90)</f>
        <v>0</v>
      </c>
      <c r="P63" s="48">
        <f>LOOKUP(2,1/('Feat-Func-Development'!$AF$4:$EU$4&amp;'Feat-Func-Development'!$AF$5:$EU$5='aggregated FIP Data Prog6'!$A63&amp;'aggregated FIP Data Prog6'!$N$1),'Feat-Func-Development'!$AF$91:$EU$91)</f>
        <v>0</v>
      </c>
      <c r="Q63" s="48">
        <f>LOOKUP(2,1/('Feat-Func-Development'!$AF$4:$EU$4&amp;'Feat-Func-Development'!$AF$5:$EU$5='aggregated FIP Data Prog6'!$A63&amp;'aggregated FIP Data Prog6'!$N$1),'Feat-Func-Development'!$AF$92:$EU$92)</f>
        <v>0</v>
      </c>
      <c r="R63" s="48">
        <f>LOOKUP(2,1/('Feat-Func-Development'!$AF$4:$EU$4&amp;'Feat-Func-Development'!$AF$5:$EU$5='aggregated FIP Data Prog6'!$A63&amp;'aggregated FIP Data Prog6'!$N$1),'Feat-Func-Development'!$AF$93:$EU$93)</f>
        <v>0</v>
      </c>
      <c r="S63" s="48">
        <f>LOOKUP(2,1/('Feat-Func-Development'!$AF$4:$EU$4&amp;'Feat-Func-Development'!$AF$5:$EU$5='aggregated FIP Data Prog6'!$A63&amp;'aggregated FIP Data Prog6'!$N$1),'Feat-Func-Development'!$AF$94:$EU$94)</f>
        <v>1</v>
      </c>
      <c r="T63" s="48">
        <f>LOOKUP(2,1/('Feat-Func-Development'!$AF$4:$EU$4&amp;'Feat-Func-Development'!$AF$5:$EU$5='aggregated FIP Data Prog6'!$A63&amp;'aggregated FIP Data Prog6'!$N$1),'Feat-Func-Development'!$AF$95:$EU$95)</f>
        <v>1</v>
      </c>
      <c r="U63" s="48">
        <f>LOOKUP(2,1/('Feat-Func-Development'!$AF$4:$EU$4&amp;'Feat-Func-Development'!$AF$5:$EU$5='aggregated FIP Data Prog6'!$A63&amp;'aggregated FIP Data Prog6'!$N$1),'Feat-Func-Development'!$AF$96:$EU$96)</f>
        <v>3</v>
      </c>
      <c r="V63" s="29">
        <f>LOOKUP(2,1/('Feat-Func-Development'!$AF$4:$EU$4&amp;'Feat-Func-Development'!$AF$5:$EU$5='aggregated FIP Data Prog6'!$A63&amp;'aggregated FIP Data Prog6'!$V$1),'Feat-Func-Development'!$AF$89:$EU$89)</f>
        <v>0</v>
      </c>
      <c r="W63" s="29">
        <f>LOOKUP(2,1/('Feat-Func-Development'!$AF$4:$EU$4&amp;'Feat-Func-Development'!$AF$5:$EU$5='aggregated FIP Data Prog6'!$A63&amp;'aggregated FIP Data Prog6'!$V$1),'Feat-Func-Development'!$AF$90:$EU$90)</f>
        <v>0</v>
      </c>
      <c r="X63" s="29">
        <f>LOOKUP(2,1/('Feat-Func-Development'!$AF$4:$EU$4&amp;'Feat-Func-Development'!$AF$5:$EU$5='aggregated FIP Data Prog6'!$A63&amp;'aggregated FIP Data Prog6'!$V$1),'Feat-Func-Development'!$AF$91:$EU$91)</f>
        <v>0</v>
      </c>
      <c r="Y63" s="29">
        <f>LOOKUP(2,1/('Feat-Func-Development'!$AF$4:$EU$4&amp;'Feat-Func-Development'!$AF$5:$EU$5='aggregated FIP Data Prog6'!$A63&amp;'aggregated FIP Data Prog6'!$V$1),'Feat-Func-Development'!$AF$92:$EU$92)</f>
        <v>0</v>
      </c>
      <c r="Z63" s="29">
        <f>LOOKUP(2,1/('Feat-Func-Development'!$AF$4:$EU$4&amp;'Feat-Func-Development'!$AF$5:$EU$5='aggregated FIP Data Prog6'!$A63&amp;'aggregated FIP Data Prog6'!$V$1),'Feat-Func-Development'!$AF$93:$EU$93)</f>
        <v>5</v>
      </c>
      <c r="AA63" s="29">
        <f>LOOKUP(2,1/('Feat-Func-Development'!$AF$4:$EU$4&amp;'Feat-Func-Development'!$AF$5:$EU$5='aggregated FIP Data Prog6'!$A63&amp;'aggregated FIP Data Prog6'!$V$1),'Feat-Func-Development'!$AF$94:$EU$94)</f>
        <v>0</v>
      </c>
      <c r="AB63" s="29">
        <f>LOOKUP(2,1/('Feat-Func-Development'!$AF$4:$EU$4&amp;'Feat-Func-Development'!$AF$5:$EU$5='aggregated FIP Data Prog6'!$A63&amp;'aggregated FIP Data Prog6'!$V$1),'Feat-Func-Development'!$AF$95:$EU$95)</f>
        <v>0</v>
      </c>
      <c r="AC63" s="29">
        <f>LOOKUP(2,1/('Feat-Func-Development'!$AF$4:$EU$4&amp;'Feat-Func-Development'!$AF$5:$EU$5='aggregated FIP Data Prog6'!$A63&amp;'aggregated FIP Data Prog6'!$V$1),'Feat-Func-Development'!$AF$96:$EU$96)</f>
        <v>0</v>
      </c>
    </row>
    <row r="64" spans="1:29">
      <c r="A64" s="62"/>
      <c r="B64" s="62"/>
      <c r="C64" s="26"/>
      <c r="D64" s="63" t="s">
        <v>40</v>
      </c>
      <c r="E64" s="64">
        <f>filingDate</f>
        <v>522</v>
      </c>
      <c r="F64" s="26"/>
      <c r="G64" s="26"/>
      <c r="H64" s="26"/>
      <c r="I64" s="26"/>
      <c r="J64" s="26"/>
      <c r="K64" s="26"/>
      <c r="L64" s="26"/>
      <c r="M64" s="26"/>
      <c r="N64" s="26"/>
      <c r="O64" s="26"/>
      <c r="P64" s="26"/>
      <c r="Q64" s="26"/>
      <c r="R64" s="26"/>
      <c r="S64" s="26"/>
      <c r="T64" s="26"/>
      <c r="U64" s="65"/>
      <c r="V64" s="65"/>
      <c r="W64" s="65"/>
      <c r="X64" s="65"/>
      <c r="Y64" s="65"/>
      <c r="Z64" s="65"/>
      <c r="AA64" s="65"/>
      <c r="AB64" s="65"/>
      <c r="AC64" s="65"/>
    </row>
    <row r="65" spans="1:29">
      <c r="A65" s="62"/>
      <c r="B65" s="62"/>
      <c r="C65" s="26"/>
      <c r="D65" s="26" t="s">
        <v>197</v>
      </c>
      <c r="E65" s="66">
        <f>IF(ISNA(VLOOKUP($E$64,Maturity_Achieved,1,FALSE)),INDEX($A$4:$M$63,MATCH($E$64,$A$4:$A$63)+1,6),VLOOKUP($E$64,$A$4:$M$63,6,FALSE))</f>
        <v>1</v>
      </c>
      <c r="F65" s="65"/>
      <c r="G65" s="65"/>
      <c r="H65" s="65"/>
      <c r="I65" s="65"/>
      <c r="J65" s="65"/>
      <c r="K65" s="65"/>
      <c r="L65" s="65"/>
      <c r="M65" s="65"/>
      <c r="N65" s="65"/>
      <c r="O65" s="65"/>
      <c r="P65" s="65"/>
      <c r="Q65" s="65"/>
      <c r="R65" s="65"/>
      <c r="S65" s="65"/>
      <c r="T65" s="65" t="s">
        <v>206</v>
      </c>
      <c r="U65" s="28">
        <v>1</v>
      </c>
      <c r="V65" s="29">
        <f>IF(ISNA(MATCH($E$64,$A$4:$A$63,0)=$U65),IF((MATCH($E$64,$A$4:$A$63,1)+1)=$U65,V4,0),IF(MATCH($E$64,$A$4:$A$63,0)=$U65,V4,0))</f>
        <v>0</v>
      </c>
      <c r="W65" s="29">
        <f t="shared" ref="W65:AC65" si="10">IF(ISNA(MATCH($E$64,$A$4:$A$63,0)=$U65),IF((MATCH($E$64,$A$4:$A$63,1)+1)=$U65,W4,0),IF(MATCH($E$64,$A$4:$A$63,0)=$U65,W4,0))</f>
        <v>0</v>
      </c>
      <c r="X65" s="29">
        <f t="shared" si="10"/>
        <v>0</v>
      </c>
      <c r="Y65" s="29">
        <f t="shared" si="10"/>
        <v>0</v>
      </c>
      <c r="Z65" s="29">
        <f t="shared" si="10"/>
        <v>0</v>
      </c>
      <c r="AA65" s="29">
        <f t="shared" si="10"/>
        <v>0</v>
      </c>
      <c r="AB65" s="29">
        <f t="shared" si="10"/>
        <v>0</v>
      </c>
      <c r="AC65" s="29">
        <f t="shared" si="10"/>
        <v>0</v>
      </c>
    </row>
    <row r="66" spans="1:29">
      <c r="A66" s="62"/>
      <c r="B66" s="62"/>
      <c r="C66" s="26"/>
      <c r="D66" s="26" t="s">
        <v>203</v>
      </c>
      <c r="E66" s="66">
        <f>IF(ISNA(VLOOKUP($E$64,Maturity_Achieved,1,FALSE)),INDEX($A$4:$M$63,MATCH($E$64,$A$4:$A$63)+1,7),VLOOKUP($E$64,$A$4:$M$63,7,FALSE))</f>
        <v>0</v>
      </c>
      <c r="F66" s="65"/>
      <c r="G66" s="65"/>
      <c r="H66" s="65"/>
      <c r="I66" s="65"/>
      <c r="J66" s="65"/>
      <c r="K66" s="65"/>
      <c r="L66" s="65"/>
      <c r="M66" s="65"/>
      <c r="N66" s="65"/>
      <c r="O66" s="65"/>
      <c r="P66" s="65"/>
      <c r="Q66" s="65"/>
      <c r="R66" s="65"/>
      <c r="S66" s="65"/>
      <c r="T66" s="65"/>
      <c r="U66" s="67">
        <v>2</v>
      </c>
      <c r="V66" s="29">
        <f t="shared" ref="V66:AC81" si="11">IF(ISNA(MATCH($E$64,$A$4:$A$63,0)=$U66),IF((MATCH($E$64,$A$4:$A$63,1)+1)=$U66,V5,0),IF(MATCH($E$64,$A$4:$A$63,0)=$U66,V5,0))</f>
        <v>0</v>
      </c>
      <c r="W66" s="29">
        <f t="shared" si="11"/>
        <v>0</v>
      </c>
      <c r="X66" s="29">
        <f t="shared" si="11"/>
        <v>0</v>
      </c>
      <c r="Y66" s="29">
        <f t="shared" si="11"/>
        <v>0</v>
      </c>
      <c r="Z66" s="29">
        <f t="shared" si="11"/>
        <v>0</v>
      </c>
      <c r="AA66" s="29">
        <f t="shared" si="11"/>
        <v>0</v>
      </c>
      <c r="AB66" s="29">
        <f t="shared" si="11"/>
        <v>0</v>
      </c>
      <c r="AC66" s="29">
        <f t="shared" si="11"/>
        <v>0</v>
      </c>
    </row>
    <row r="67" spans="1:29">
      <c r="A67" s="62"/>
      <c r="B67" s="62"/>
      <c r="C67" s="26"/>
      <c r="D67" s="26" t="s">
        <v>199</v>
      </c>
      <c r="E67" s="66">
        <f>IF(ISNA(VLOOKUP($E$64,Maturity_Achieved,1,FALSE)),INDEX($A$4:$M$63,MATCH($E$64,$A$4:$A$63)+1,8),VLOOKUP($E$64,$A$4:$M$63,8,FALSE))</f>
        <v>1</v>
      </c>
      <c r="F67" s="65"/>
      <c r="G67" s="65"/>
      <c r="H67" s="65"/>
      <c r="I67" s="65"/>
      <c r="J67" s="65"/>
      <c r="K67" s="65"/>
      <c r="L67" s="65"/>
      <c r="M67" s="65"/>
      <c r="N67" s="65"/>
      <c r="O67" s="65"/>
      <c r="P67" s="65"/>
      <c r="Q67" s="65"/>
      <c r="R67" s="65"/>
      <c r="S67" s="65"/>
      <c r="T67" s="65"/>
      <c r="U67" s="28">
        <v>3</v>
      </c>
      <c r="V67" s="29">
        <f t="shared" si="11"/>
        <v>0</v>
      </c>
      <c r="W67" s="29">
        <f t="shared" si="11"/>
        <v>0</v>
      </c>
      <c r="X67" s="29">
        <f t="shared" si="11"/>
        <v>0</v>
      </c>
      <c r="Y67" s="29">
        <f t="shared" si="11"/>
        <v>0</v>
      </c>
      <c r="Z67" s="29">
        <f t="shared" si="11"/>
        <v>0</v>
      </c>
      <c r="AA67" s="29">
        <f t="shared" si="11"/>
        <v>0</v>
      </c>
      <c r="AB67" s="29">
        <f t="shared" si="11"/>
        <v>0</v>
      </c>
      <c r="AC67" s="29">
        <f t="shared" si="11"/>
        <v>0</v>
      </c>
    </row>
    <row r="68" spans="1:29">
      <c r="A68" s="62"/>
      <c r="B68" s="62"/>
      <c r="C68" s="26"/>
      <c r="D68" s="26" t="s">
        <v>200</v>
      </c>
      <c r="E68" s="66">
        <f>IF(ISNA(VLOOKUP($E$64,Maturity_Achieved,1,FALSE)),INDEX($A$4:$M$63,MATCH($E$64,$A$4:$A$63)+1,9),VLOOKUP($E$64,$A$4:$M$63,9,FALSE))</f>
        <v>1</v>
      </c>
      <c r="F68" s="65"/>
      <c r="G68" s="65"/>
      <c r="H68" s="65"/>
      <c r="I68" s="65"/>
      <c r="J68" s="65"/>
      <c r="K68" s="65"/>
      <c r="L68" s="65"/>
      <c r="M68" s="65"/>
      <c r="N68" s="65"/>
      <c r="O68" s="65"/>
      <c r="P68" s="65"/>
      <c r="Q68" s="65"/>
      <c r="R68" s="65"/>
      <c r="S68" s="65"/>
      <c r="T68" s="65"/>
      <c r="U68" s="67">
        <v>4</v>
      </c>
      <c r="V68" s="29">
        <f t="shared" si="11"/>
        <v>0</v>
      </c>
      <c r="W68" s="29">
        <f t="shared" si="11"/>
        <v>0</v>
      </c>
      <c r="X68" s="29">
        <f t="shared" si="11"/>
        <v>0</v>
      </c>
      <c r="Y68" s="29">
        <f t="shared" si="11"/>
        <v>0</v>
      </c>
      <c r="Z68" s="29">
        <f t="shared" si="11"/>
        <v>0</v>
      </c>
      <c r="AA68" s="29">
        <f t="shared" si="11"/>
        <v>0</v>
      </c>
      <c r="AB68" s="29">
        <f t="shared" si="11"/>
        <v>0</v>
      </c>
      <c r="AC68" s="29">
        <f t="shared" si="11"/>
        <v>0</v>
      </c>
    </row>
    <row r="69" spans="1:29">
      <c r="A69" s="62"/>
      <c r="B69" s="62"/>
      <c r="C69" s="26"/>
      <c r="D69" s="26" t="s">
        <v>201</v>
      </c>
      <c r="E69" s="66">
        <f>IF(ISNA(VLOOKUP($E$64,Maturity_Achieved,1,FALSE)),INDEX($A$4:$M$63,MATCH($E$64,$A$4:$A$63)+1,10),VLOOKUP($E$64,$A$4:$M$63,10,FALSE))</f>
        <v>1</v>
      </c>
      <c r="F69" s="65"/>
      <c r="G69" s="65"/>
      <c r="H69" s="65"/>
      <c r="I69" s="65"/>
      <c r="J69" s="65"/>
      <c r="K69" s="65"/>
      <c r="L69" s="65"/>
      <c r="M69" s="65"/>
      <c r="N69" s="65"/>
      <c r="O69" s="65"/>
      <c r="P69" s="65"/>
      <c r="Q69" s="65"/>
      <c r="R69" s="65"/>
      <c r="S69" s="65"/>
      <c r="T69" s="65"/>
      <c r="U69" s="28">
        <v>5</v>
      </c>
      <c r="V69" s="29">
        <f t="shared" si="11"/>
        <v>0</v>
      </c>
      <c r="W69" s="29">
        <f t="shared" si="11"/>
        <v>0</v>
      </c>
      <c r="X69" s="29">
        <f t="shared" si="11"/>
        <v>0</v>
      </c>
      <c r="Y69" s="29">
        <f t="shared" si="11"/>
        <v>0</v>
      </c>
      <c r="Z69" s="29">
        <f t="shared" si="11"/>
        <v>0</v>
      </c>
      <c r="AA69" s="29">
        <f t="shared" si="11"/>
        <v>0</v>
      </c>
      <c r="AB69" s="29">
        <f t="shared" si="11"/>
        <v>0</v>
      </c>
      <c r="AC69" s="29">
        <f t="shared" si="11"/>
        <v>0</v>
      </c>
    </row>
    <row r="70" spans="1:29">
      <c r="A70" s="62"/>
      <c r="B70" s="62"/>
      <c r="C70" s="26"/>
      <c r="D70" s="26" t="s">
        <v>202</v>
      </c>
      <c r="E70" s="66">
        <f>IF(ISNA(VLOOKUP($E$64,Maturity_Achieved,1,FALSE)),INDEX($A$4:$M$63,MATCH($E$64,$A$4:$A$63)+1,11),VLOOKUP($E$64,$A$4:$M$63,11,FALSE))</f>
        <v>1</v>
      </c>
      <c r="F70" s="65"/>
      <c r="G70" s="65"/>
      <c r="H70" s="65"/>
      <c r="I70" s="65"/>
      <c r="J70" s="65"/>
      <c r="K70" s="65"/>
      <c r="L70" s="65"/>
      <c r="M70" s="65"/>
      <c r="N70" s="65"/>
      <c r="O70" s="65"/>
      <c r="P70" s="65"/>
      <c r="Q70" s="65"/>
      <c r="R70" s="65"/>
      <c r="S70" s="65"/>
      <c r="T70" s="65"/>
      <c r="U70" s="67">
        <v>6</v>
      </c>
      <c r="V70" s="29">
        <f t="shared" si="11"/>
        <v>0</v>
      </c>
      <c r="W70" s="29">
        <f t="shared" si="11"/>
        <v>0</v>
      </c>
      <c r="X70" s="29">
        <f t="shared" si="11"/>
        <v>0</v>
      </c>
      <c r="Y70" s="29">
        <f t="shared" si="11"/>
        <v>0</v>
      </c>
      <c r="Z70" s="29">
        <f t="shared" si="11"/>
        <v>0</v>
      </c>
      <c r="AA70" s="29">
        <f t="shared" si="11"/>
        <v>0</v>
      </c>
      <c r="AB70" s="29">
        <f t="shared" si="11"/>
        <v>0</v>
      </c>
      <c r="AC70" s="29">
        <f t="shared" si="11"/>
        <v>0</v>
      </c>
    </row>
    <row r="71" spans="1:29">
      <c r="A71" s="62"/>
      <c r="B71" s="62"/>
      <c r="C71" s="26"/>
      <c r="D71" s="26" t="s">
        <v>204</v>
      </c>
      <c r="E71" s="66">
        <f>IF(ISNA(VLOOKUP($E$64,Maturity_Achieved,1,FALSE)),INDEX($A$4:$M$63,MATCH($E$64,$A$4:$A$63)+1,12),VLOOKUP($E$64,$A$4:$M$63,12,FALSE))</f>
        <v>0</v>
      </c>
      <c r="F71" s="65"/>
      <c r="G71" s="65"/>
      <c r="H71" s="65"/>
      <c r="I71" s="65"/>
      <c r="J71" s="65"/>
      <c r="K71" s="65"/>
      <c r="L71" s="65"/>
      <c r="M71" s="65"/>
      <c r="N71" s="65"/>
      <c r="O71" s="65"/>
      <c r="P71" s="65"/>
      <c r="Q71" s="65"/>
      <c r="R71" s="65"/>
      <c r="S71" s="65"/>
      <c r="T71" s="65"/>
      <c r="U71" s="28">
        <v>7</v>
      </c>
      <c r="V71" s="29">
        <f t="shared" si="11"/>
        <v>0</v>
      </c>
      <c r="W71" s="29">
        <f t="shared" si="11"/>
        <v>0</v>
      </c>
      <c r="X71" s="29">
        <f t="shared" si="11"/>
        <v>0</v>
      </c>
      <c r="Y71" s="29">
        <f t="shared" si="11"/>
        <v>0</v>
      </c>
      <c r="Z71" s="29">
        <f t="shared" si="11"/>
        <v>0</v>
      </c>
      <c r="AA71" s="29">
        <f t="shared" si="11"/>
        <v>0</v>
      </c>
      <c r="AB71" s="29">
        <f t="shared" si="11"/>
        <v>0</v>
      </c>
      <c r="AC71" s="29">
        <f t="shared" si="11"/>
        <v>0</v>
      </c>
    </row>
    <row r="72" spans="1:29" ht="13.5" thickBot="1">
      <c r="A72" s="62"/>
      <c r="B72" s="62"/>
      <c r="C72" s="26"/>
      <c r="D72" s="26" t="s">
        <v>205</v>
      </c>
      <c r="E72" s="68">
        <f>IF(ISNA(VLOOKUP($E$64,Maturity_Achieved,1,FALSE)),INDEX($A$4:$M$63,MATCH($E$64,$A$4:$A$63)+1,13),VLOOKUP($E$64,$A$4:$M$63,13,FALSE))</f>
        <v>0</v>
      </c>
      <c r="F72" s="65"/>
      <c r="G72" s="65"/>
      <c r="H72" s="65"/>
      <c r="I72" s="65"/>
      <c r="J72" s="65"/>
      <c r="K72" s="65"/>
      <c r="L72" s="65"/>
      <c r="M72" s="65"/>
      <c r="N72" s="65"/>
      <c r="O72" s="65"/>
      <c r="P72" s="65"/>
      <c r="Q72" s="65"/>
      <c r="R72" s="65"/>
      <c r="S72" s="65"/>
      <c r="T72" s="65"/>
      <c r="U72" s="67">
        <v>8</v>
      </c>
      <c r="V72" s="29">
        <f t="shared" si="11"/>
        <v>0</v>
      </c>
      <c r="W72" s="29">
        <f t="shared" si="11"/>
        <v>0</v>
      </c>
      <c r="X72" s="29">
        <f t="shared" si="11"/>
        <v>0</v>
      </c>
      <c r="Y72" s="29">
        <f t="shared" si="11"/>
        <v>0</v>
      </c>
      <c r="Z72" s="29">
        <f t="shared" si="11"/>
        <v>0</v>
      </c>
      <c r="AA72" s="29">
        <f t="shared" si="11"/>
        <v>0</v>
      </c>
      <c r="AB72" s="29">
        <f t="shared" si="11"/>
        <v>0</v>
      </c>
      <c r="AC72" s="29">
        <f t="shared" si="11"/>
        <v>0</v>
      </c>
    </row>
    <row r="73" spans="1:29" ht="13.5" thickBot="1">
      <c r="A73" s="62"/>
      <c r="B73" s="62"/>
      <c r="C73" s="26"/>
      <c r="D73" s="26"/>
      <c r="E73" s="65"/>
      <c r="F73" s="65"/>
      <c r="G73" s="65"/>
      <c r="H73" s="65"/>
      <c r="I73" s="65"/>
      <c r="J73" s="65"/>
      <c r="K73" s="65"/>
      <c r="L73" s="65"/>
      <c r="M73" s="65"/>
      <c r="N73" s="65"/>
      <c r="O73" s="65"/>
      <c r="P73" s="65"/>
      <c r="Q73" s="65"/>
      <c r="R73" s="65"/>
      <c r="S73" s="65"/>
      <c r="T73" s="65"/>
      <c r="U73" s="28">
        <v>9</v>
      </c>
      <c r="V73" s="29">
        <f t="shared" si="11"/>
        <v>0</v>
      </c>
      <c r="W73" s="29">
        <f t="shared" si="11"/>
        <v>0</v>
      </c>
      <c r="X73" s="29">
        <f t="shared" si="11"/>
        <v>0</v>
      </c>
      <c r="Y73" s="29">
        <f t="shared" si="11"/>
        <v>0</v>
      </c>
      <c r="Z73" s="29">
        <f t="shared" si="11"/>
        <v>0</v>
      </c>
      <c r="AA73" s="29">
        <f t="shared" si="11"/>
        <v>0</v>
      </c>
      <c r="AB73" s="29">
        <f t="shared" si="11"/>
        <v>0</v>
      </c>
      <c r="AC73" s="29">
        <f t="shared" si="11"/>
        <v>0</v>
      </c>
    </row>
    <row r="74" spans="1:29">
      <c r="A74" s="62"/>
      <c r="B74" s="62"/>
      <c r="C74" s="107" t="s">
        <v>279</v>
      </c>
      <c r="D74" s="98"/>
      <c r="E74" s="1094" t="str">
        <f>IF('Configuration | Scaling'!$B$45="UP",'Configuration | Scaling'!$O$13,IF('Configuration | Scaling'!$B$45="UN",'Configuration | Scaling'!$K$13,"Check Milestones"))</f>
        <v>FDJ</v>
      </c>
      <c r="F74" s="1095"/>
      <c r="G74" s="104"/>
      <c r="H74" s="1094" t="str">
        <f>IF('Configuration | Scaling'!$B$45="UP",'Configuration | Scaling'!$R$13,IF('Configuration | Scaling'!$B$45="UN",'Configuration | Scaling'!$M$13,"Check Milestones"))</f>
        <v>VP</v>
      </c>
      <c r="I74" s="1095"/>
      <c r="J74" s="65"/>
      <c r="K74" s="65"/>
      <c r="L74" s="65"/>
      <c r="M74" s="65"/>
      <c r="N74" s="65"/>
      <c r="O74" s="65"/>
      <c r="P74" s="65"/>
      <c r="Q74" s="65"/>
      <c r="R74" s="65"/>
      <c r="S74" s="65"/>
      <c r="T74" s="65"/>
      <c r="U74" s="67">
        <v>10</v>
      </c>
      <c r="V74" s="29">
        <f t="shared" si="11"/>
        <v>0</v>
      </c>
      <c r="W74" s="29">
        <f t="shared" si="11"/>
        <v>0</v>
      </c>
      <c r="X74" s="29">
        <f t="shared" si="11"/>
        <v>0</v>
      </c>
      <c r="Y74" s="29">
        <f t="shared" si="11"/>
        <v>0</v>
      </c>
      <c r="Z74" s="29">
        <f t="shared" si="11"/>
        <v>0</v>
      </c>
      <c r="AA74" s="29">
        <f t="shared" si="11"/>
        <v>0</v>
      </c>
      <c r="AB74" s="29">
        <f t="shared" si="11"/>
        <v>0</v>
      </c>
      <c r="AC74" s="29">
        <f t="shared" si="11"/>
        <v>0</v>
      </c>
    </row>
    <row r="75" spans="1:29" ht="13.5" thickBot="1">
      <c r="A75" s="62"/>
      <c r="B75" s="62"/>
      <c r="C75" s="94"/>
      <c r="D75" s="99"/>
      <c r="E75" s="101" t="str">
        <f>E74&amp;"Target"</f>
        <v>FDJTarget</v>
      </c>
      <c r="F75" s="95" t="str">
        <f>E74&amp;" Forecast"</f>
        <v>FDJ Forecast</v>
      </c>
      <c r="G75" s="105"/>
      <c r="H75" s="101" t="str">
        <f>H74&amp;" Target"</f>
        <v>VP Target</v>
      </c>
      <c r="I75" s="95" t="str">
        <f>H74&amp;" Forecast"</f>
        <v>VP Forecast</v>
      </c>
      <c r="J75" s="65"/>
      <c r="K75" s="65"/>
      <c r="L75" s="65"/>
      <c r="M75" s="65"/>
      <c r="N75" s="65"/>
      <c r="O75" s="65"/>
      <c r="P75" s="65"/>
      <c r="Q75" s="65"/>
      <c r="R75" s="65"/>
      <c r="S75" s="65"/>
      <c r="T75" s="65"/>
      <c r="U75" s="28">
        <v>11</v>
      </c>
      <c r="V75" s="29">
        <f t="shared" si="11"/>
        <v>0</v>
      </c>
      <c r="W75" s="29">
        <f t="shared" si="11"/>
        <v>0</v>
      </c>
      <c r="X75" s="29">
        <f t="shared" si="11"/>
        <v>0</v>
      </c>
      <c r="Y75" s="29">
        <f t="shared" si="11"/>
        <v>0</v>
      </c>
      <c r="Z75" s="29">
        <f t="shared" si="11"/>
        <v>0</v>
      </c>
      <c r="AA75" s="29">
        <f t="shared" si="11"/>
        <v>0</v>
      </c>
      <c r="AB75" s="29">
        <f t="shared" si="11"/>
        <v>0</v>
      </c>
      <c r="AC75" s="29">
        <f t="shared" si="11"/>
        <v>0</v>
      </c>
    </row>
    <row r="76" spans="1:29">
      <c r="A76" s="62"/>
      <c r="B76" s="62"/>
      <c r="C76" s="96" t="s">
        <v>117</v>
      </c>
      <c r="D76" s="100"/>
      <c r="E76" s="102">
        <f>INDEX($C$4:$AC$63,MATCH(E74,$C$4:$C$63,0),12)</f>
        <v>0</v>
      </c>
      <c r="F76" s="97">
        <f>'Feat-Func-Development'!AD89</f>
        <v>0</v>
      </c>
      <c r="G76" s="92"/>
      <c r="H76" s="102">
        <f>INDEX($C$4:$AC$63,MATCH(H74,$C$4:$C$63,0),12)</f>
        <v>0</v>
      </c>
      <c r="I76" s="97">
        <f>'Feat-Func-Development'!AE89</f>
        <v>0</v>
      </c>
      <c r="J76" s="65"/>
      <c r="K76" s="65"/>
      <c r="L76" s="65"/>
      <c r="M76" s="65"/>
      <c r="N76" s="65"/>
      <c r="O76" s="65"/>
      <c r="P76" s="65"/>
      <c r="Q76" s="65"/>
      <c r="R76" s="65"/>
      <c r="S76" s="65"/>
      <c r="T76" s="65"/>
      <c r="U76" s="67">
        <v>12</v>
      </c>
      <c r="V76" s="29">
        <f t="shared" si="11"/>
        <v>0</v>
      </c>
      <c r="W76" s="29">
        <f t="shared" si="11"/>
        <v>0</v>
      </c>
      <c r="X76" s="29">
        <f t="shared" si="11"/>
        <v>0</v>
      </c>
      <c r="Y76" s="29">
        <f t="shared" si="11"/>
        <v>0</v>
      </c>
      <c r="Z76" s="29">
        <f t="shared" si="11"/>
        <v>0</v>
      </c>
      <c r="AA76" s="29">
        <f t="shared" si="11"/>
        <v>0</v>
      </c>
      <c r="AB76" s="29">
        <f t="shared" si="11"/>
        <v>0</v>
      </c>
      <c r="AC76" s="29">
        <f t="shared" si="11"/>
        <v>0</v>
      </c>
    </row>
    <row r="77" spans="1:29">
      <c r="A77" s="62"/>
      <c r="B77" s="62"/>
      <c r="C77" s="93" t="s">
        <v>118</v>
      </c>
      <c r="D77" s="69"/>
      <c r="E77" s="103">
        <f>INDEX($C$4:$AC$63,MATCH(E74,$C$4:$C$63,0),13)</f>
        <v>0</v>
      </c>
      <c r="F77" s="47">
        <f>'Feat-Func-Development'!AD90</f>
        <v>0</v>
      </c>
      <c r="G77" s="106"/>
      <c r="H77" s="103">
        <f>INDEX($C$4:$AC$63,MATCH(H74,$C$4:$C$63,0),13)</f>
        <v>0</v>
      </c>
      <c r="I77" s="47">
        <f>'Feat-Func-Development'!AE90</f>
        <v>0</v>
      </c>
      <c r="J77" s="65"/>
      <c r="K77" s="65"/>
      <c r="L77" s="65"/>
      <c r="M77" s="65"/>
      <c r="N77" s="65"/>
      <c r="O77" s="65"/>
      <c r="P77" s="65"/>
      <c r="Q77" s="65"/>
      <c r="R77" s="65"/>
      <c r="S77" s="65"/>
      <c r="T77" s="65"/>
      <c r="U77" s="28">
        <v>13</v>
      </c>
      <c r="V77" s="29">
        <f t="shared" si="11"/>
        <v>0</v>
      </c>
      <c r="W77" s="29">
        <f t="shared" si="11"/>
        <v>0</v>
      </c>
      <c r="X77" s="29">
        <f t="shared" si="11"/>
        <v>0</v>
      </c>
      <c r="Y77" s="29">
        <f t="shared" si="11"/>
        <v>0</v>
      </c>
      <c r="Z77" s="29">
        <f t="shared" si="11"/>
        <v>0</v>
      </c>
      <c r="AA77" s="29">
        <f t="shared" si="11"/>
        <v>0</v>
      </c>
      <c r="AB77" s="29">
        <f t="shared" si="11"/>
        <v>0</v>
      </c>
      <c r="AC77" s="29">
        <f t="shared" si="11"/>
        <v>0</v>
      </c>
    </row>
    <row r="78" spans="1:29">
      <c r="A78" s="62"/>
      <c r="B78" s="62"/>
      <c r="C78" s="93" t="s">
        <v>119</v>
      </c>
      <c r="D78" s="69"/>
      <c r="E78" s="103">
        <f>INDEX($C$4:$AC$63,MATCH(E74,$C$4:$C$63,0),14)</f>
        <v>0</v>
      </c>
      <c r="F78" s="47">
        <f>'Feat-Func-Development'!AD91</f>
        <v>0</v>
      </c>
      <c r="G78" s="106"/>
      <c r="H78" s="103">
        <f>INDEX($C$4:$AC$63,MATCH(H74,$C$4:$C$63,0),14)</f>
        <v>0</v>
      </c>
      <c r="I78" s="47">
        <f>'Feat-Func-Development'!AE91</f>
        <v>0</v>
      </c>
      <c r="J78" s="65"/>
      <c r="K78" s="65"/>
      <c r="L78" s="65"/>
      <c r="M78" s="65"/>
      <c r="N78" s="65"/>
      <c r="O78" s="65"/>
      <c r="P78" s="65"/>
      <c r="Q78" s="65"/>
      <c r="R78" s="65"/>
      <c r="S78" s="65"/>
      <c r="T78" s="65"/>
      <c r="U78" s="67">
        <v>14</v>
      </c>
      <c r="V78" s="29">
        <f t="shared" si="11"/>
        <v>0</v>
      </c>
      <c r="W78" s="29">
        <f t="shared" si="11"/>
        <v>0</v>
      </c>
      <c r="X78" s="29">
        <f t="shared" si="11"/>
        <v>0</v>
      </c>
      <c r="Y78" s="29">
        <f t="shared" si="11"/>
        <v>0</v>
      </c>
      <c r="Z78" s="29">
        <f t="shared" si="11"/>
        <v>0</v>
      </c>
      <c r="AA78" s="29">
        <f t="shared" si="11"/>
        <v>0</v>
      </c>
      <c r="AB78" s="29">
        <f t="shared" si="11"/>
        <v>0</v>
      </c>
      <c r="AC78" s="29">
        <f t="shared" si="11"/>
        <v>0</v>
      </c>
    </row>
    <row r="79" spans="1:29">
      <c r="A79" s="62"/>
      <c r="B79" s="62"/>
      <c r="C79" s="93" t="s">
        <v>120</v>
      </c>
      <c r="D79" s="69"/>
      <c r="E79" s="103">
        <f>INDEX($C$4:$AC$63,MATCH(E74,$C$4:$C$63,0),15)</f>
        <v>0</v>
      </c>
      <c r="F79" s="47">
        <f>'Feat-Func-Development'!AD92</f>
        <v>0</v>
      </c>
      <c r="G79" s="106"/>
      <c r="H79" s="103">
        <f>INDEX($C$4:$AC$63,MATCH(H74,$C$4:$C$63,0),15)</f>
        <v>0</v>
      </c>
      <c r="I79" s="47">
        <f>'Feat-Func-Development'!AE92</f>
        <v>0</v>
      </c>
      <c r="J79" s="65"/>
      <c r="K79" s="65"/>
      <c r="L79" s="65"/>
      <c r="M79" s="65"/>
      <c r="N79" s="65"/>
      <c r="O79" s="65"/>
      <c r="P79" s="65"/>
      <c r="Q79" s="65"/>
      <c r="R79" s="65"/>
      <c r="S79" s="65"/>
      <c r="T79" s="65"/>
      <c r="U79" s="28">
        <v>15</v>
      </c>
      <c r="V79" s="29">
        <f t="shared" si="11"/>
        <v>0</v>
      </c>
      <c r="W79" s="29">
        <f t="shared" si="11"/>
        <v>0</v>
      </c>
      <c r="X79" s="29">
        <f t="shared" si="11"/>
        <v>0</v>
      </c>
      <c r="Y79" s="29">
        <f t="shared" si="11"/>
        <v>0</v>
      </c>
      <c r="Z79" s="29">
        <f t="shared" si="11"/>
        <v>0</v>
      </c>
      <c r="AA79" s="29">
        <f t="shared" si="11"/>
        <v>0</v>
      </c>
      <c r="AB79" s="29">
        <f t="shared" si="11"/>
        <v>0</v>
      </c>
      <c r="AC79" s="29">
        <f t="shared" si="11"/>
        <v>0</v>
      </c>
    </row>
    <row r="80" spans="1:29">
      <c r="A80" s="62"/>
      <c r="B80" s="62"/>
      <c r="C80" s="93" t="s">
        <v>121</v>
      </c>
      <c r="D80" s="69"/>
      <c r="E80" s="103">
        <f>INDEX($C$4:$AC$63,MATCH(E74,$C$4:$C$63,0),16)</f>
        <v>3</v>
      </c>
      <c r="F80" s="47">
        <f>'Feat-Func-Development'!AD93</f>
        <v>3</v>
      </c>
      <c r="G80" s="106"/>
      <c r="H80" s="103">
        <f>INDEX($C$4:$AC$63,MATCH(H74,$C$4:$C$63,0),16)</f>
        <v>0</v>
      </c>
      <c r="I80" s="47">
        <f>'Feat-Func-Development'!AE93</f>
        <v>0</v>
      </c>
      <c r="J80" s="65"/>
      <c r="K80" s="65"/>
      <c r="L80" s="65"/>
      <c r="M80" s="65"/>
      <c r="N80" s="65"/>
      <c r="O80" s="65"/>
      <c r="P80" s="65"/>
      <c r="Q80" s="65"/>
      <c r="R80" s="65"/>
      <c r="S80" s="65"/>
      <c r="T80" s="65"/>
      <c r="U80" s="67">
        <v>16</v>
      </c>
      <c r="V80" s="29">
        <f t="shared" si="11"/>
        <v>0</v>
      </c>
      <c r="W80" s="29">
        <f t="shared" si="11"/>
        <v>0</v>
      </c>
      <c r="X80" s="29">
        <f t="shared" si="11"/>
        <v>0</v>
      </c>
      <c r="Y80" s="29">
        <f t="shared" si="11"/>
        <v>0</v>
      </c>
      <c r="Z80" s="29">
        <f t="shared" si="11"/>
        <v>0</v>
      </c>
      <c r="AA80" s="29">
        <f t="shared" si="11"/>
        <v>0</v>
      </c>
      <c r="AB80" s="29">
        <f t="shared" si="11"/>
        <v>0</v>
      </c>
      <c r="AC80" s="29">
        <f t="shared" si="11"/>
        <v>0</v>
      </c>
    </row>
    <row r="81" spans="1:29">
      <c r="A81" s="62"/>
      <c r="B81" s="62"/>
      <c r="C81" s="93" t="s">
        <v>116</v>
      </c>
      <c r="D81" s="69"/>
      <c r="E81" s="103">
        <f>INDEX($C$4:$AC$63,MATCH(E74,$C$4:$C$63,0),17)</f>
        <v>2</v>
      </c>
      <c r="F81" s="47">
        <f>'Feat-Func-Development'!AD94</f>
        <v>2</v>
      </c>
      <c r="G81" s="106"/>
      <c r="H81" s="103">
        <f>INDEX($C$4:$AC$63,MATCH(H74,$C$4:$C$63,0),17)</f>
        <v>5</v>
      </c>
      <c r="I81" s="47">
        <f>'Feat-Func-Development'!AE94</f>
        <v>5</v>
      </c>
      <c r="J81" s="65"/>
      <c r="K81" s="65"/>
      <c r="L81" s="65"/>
      <c r="M81" s="65"/>
      <c r="N81" s="65"/>
      <c r="O81" s="65"/>
      <c r="P81" s="65"/>
      <c r="Q81" s="65"/>
      <c r="R81" s="65"/>
      <c r="S81" s="65"/>
      <c r="T81" s="65"/>
      <c r="U81" s="28">
        <v>17</v>
      </c>
      <c r="V81" s="29">
        <f t="shared" si="11"/>
        <v>0</v>
      </c>
      <c r="W81" s="29">
        <f t="shared" si="11"/>
        <v>0</v>
      </c>
      <c r="X81" s="29">
        <f t="shared" si="11"/>
        <v>0</v>
      </c>
      <c r="Y81" s="29">
        <f t="shared" si="11"/>
        <v>0</v>
      </c>
      <c r="Z81" s="29">
        <f t="shared" si="11"/>
        <v>0</v>
      </c>
      <c r="AA81" s="29">
        <f t="shared" si="11"/>
        <v>0</v>
      </c>
      <c r="AB81" s="29">
        <f t="shared" si="11"/>
        <v>0</v>
      </c>
      <c r="AC81" s="29">
        <f t="shared" si="11"/>
        <v>0</v>
      </c>
    </row>
    <row r="82" spans="1:29">
      <c r="A82" s="62"/>
      <c r="B82" s="62"/>
      <c r="C82" s="93" t="s">
        <v>122</v>
      </c>
      <c r="D82" s="69"/>
      <c r="E82" s="103">
        <f>INDEX($C$4:$AC$63,MATCH(E74,$C$4:$C$63,0),18)</f>
        <v>0</v>
      </c>
      <c r="F82" s="47">
        <f>'Feat-Func-Development'!AD95</f>
        <v>0</v>
      </c>
      <c r="G82" s="106"/>
      <c r="H82" s="103">
        <f>INDEX($C$4:$AC$63,MATCH(H74,$C$4:$C$63,0),18)</f>
        <v>0</v>
      </c>
      <c r="I82" s="47">
        <f>'Feat-Func-Development'!AE95</f>
        <v>0</v>
      </c>
      <c r="J82" s="65"/>
      <c r="K82" s="65"/>
      <c r="L82" s="65"/>
      <c r="M82" s="65"/>
      <c r="N82" s="65"/>
      <c r="O82" s="65"/>
      <c r="P82" s="65"/>
      <c r="Q82" s="65"/>
      <c r="R82" s="65"/>
      <c r="S82" s="65"/>
      <c r="T82" s="65"/>
      <c r="U82" s="67">
        <v>18</v>
      </c>
      <c r="V82" s="29">
        <f t="shared" ref="V82:AC85" si="12">IF(ISNA(MATCH($E$64,$A$4:$A$63,0)=$U82),IF((MATCH($E$64,$A$4:$A$63,1)+1)=$U82,V21,0),IF(MATCH($E$64,$A$4:$A$63,0)=$U82,V21,0))</f>
        <v>0</v>
      </c>
      <c r="W82" s="29">
        <f t="shared" si="12"/>
        <v>0</v>
      </c>
      <c r="X82" s="29">
        <f t="shared" si="12"/>
        <v>0</v>
      </c>
      <c r="Y82" s="29">
        <f t="shared" si="12"/>
        <v>0</v>
      </c>
      <c r="Z82" s="29">
        <f t="shared" si="12"/>
        <v>0</v>
      </c>
      <c r="AA82" s="29">
        <f t="shared" si="12"/>
        <v>0</v>
      </c>
      <c r="AB82" s="29">
        <f t="shared" si="12"/>
        <v>0</v>
      </c>
      <c r="AC82" s="29">
        <f t="shared" si="12"/>
        <v>0</v>
      </c>
    </row>
    <row r="83" spans="1:29" ht="13.5" thickBot="1">
      <c r="A83" s="62"/>
      <c r="B83" s="62"/>
      <c r="C83" s="94" t="s">
        <v>123</v>
      </c>
      <c r="D83" s="99"/>
      <c r="E83" s="101">
        <f>INDEX($C$4:$AC$63,MATCH(E74,$C$4:$C$63,0),19)</f>
        <v>0</v>
      </c>
      <c r="F83" s="95">
        <f>'Feat-Func-Development'!AD96</f>
        <v>0</v>
      </c>
      <c r="G83" s="105"/>
      <c r="H83" s="101">
        <f>INDEX($C$4:$AC$63,MATCH(H74,$C$4:$C$63,0),19)</f>
        <v>0</v>
      </c>
      <c r="I83" s="95">
        <f>'Feat-Func-Development'!AE96</f>
        <v>0</v>
      </c>
      <c r="J83" s="65"/>
      <c r="K83" s="65"/>
      <c r="L83" s="65"/>
      <c r="M83" s="65"/>
      <c r="N83" s="65"/>
      <c r="O83" s="65"/>
      <c r="P83" s="65"/>
      <c r="Q83" s="65"/>
      <c r="R83" s="65"/>
      <c r="S83" s="65"/>
      <c r="T83" s="65"/>
      <c r="U83" s="28">
        <v>19</v>
      </c>
      <c r="V83" s="29">
        <f t="shared" si="12"/>
        <v>0</v>
      </c>
      <c r="W83" s="29">
        <f t="shared" si="12"/>
        <v>0</v>
      </c>
      <c r="X83" s="29">
        <f t="shared" si="12"/>
        <v>0</v>
      </c>
      <c r="Y83" s="29">
        <f t="shared" si="12"/>
        <v>0</v>
      </c>
      <c r="Z83" s="29">
        <f t="shared" si="12"/>
        <v>5</v>
      </c>
      <c r="AA83" s="29">
        <f t="shared" si="12"/>
        <v>0</v>
      </c>
      <c r="AB83" s="29">
        <f t="shared" si="12"/>
        <v>0</v>
      </c>
      <c r="AC83" s="29">
        <f t="shared" si="12"/>
        <v>0</v>
      </c>
    </row>
    <row r="84" spans="1:29">
      <c r="A84" s="62"/>
      <c r="B84" s="62"/>
      <c r="C84" s="26"/>
      <c r="D84" s="26"/>
      <c r="E84" s="65"/>
      <c r="F84" s="65"/>
      <c r="G84" s="65"/>
      <c r="H84" s="65"/>
      <c r="I84" s="65"/>
      <c r="J84" s="65"/>
      <c r="K84" s="65"/>
      <c r="L84" s="65"/>
      <c r="M84" s="65"/>
      <c r="N84" s="65"/>
      <c r="O84" s="65"/>
      <c r="P84" s="65"/>
      <c r="Q84" s="65"/>
      <c r="R84" s="65"/>
      <c r="S84" s="65"/>
      <c r="T84" s="65"/>
      <c r="U84" s="67">
        <v>20</v>
      </c>
      <c r="V84" s="29">
        <f t="shared" si="12"/>
        <v>0</v>
      </c>
      <c r="W84" s="29">
        <f t="shared" si="12"/>
        <v>0</v>
      </c>
      <c r="X84" s="29">
        <f t="shared" si="12"/>
        <v>0</v>
      </c>
      <c r="Y84" s="29">
        <f t="shared" si="12"/>
        <v>0</v>
      </c>
      <c r="Z84" s="29">
        <f t="shared" si="12"/>
        <v>0</v>
      </c>
      <c r="AA84" s="29">
        <f t="shared" si="12"/>
        <v>0</v>
      </c>
      <c r="AB84" s="29">
        <f t="shared" si="12"/>
        <v>0</v>
      </c>
      <c r="AC84" s="29">
        <f t="shared" si="12"/>
        <v>0</v>
      </c>
    </row>
    <row r="85" spans="1:29">
      <c r="A85" s="62"/>
      <c r="B85" s="62"/>
      <c r="C85" s="26"/>
      <c r="D85" s="26"/>
      <c r="E85" s="65"/>
      <c r="F85" s="65"/>
      <c r="G85" s="65"/>
      <c r="H85" s="65"/>
      <c r="I85" s="65"/>
      <c r="J85" s="65"/>
      <c r="K85" s="65"/>
      <c r="L85" s="65"/>
      <c r="M85" s="65"/>
      <c r="N85" s="65"/>
      <c r="O85" s="65"/>
      <c r="P85" s="65"/>
      <c r="Q85" s="65"/>
      <c r="R85" s="65"/>
      <c r="S85" s="65"/>
      <c r="T85" s="65"/>
      <c r="U85" s="28">
        <v>21</v>
      </c>
      <c r="V85" s="29">
        <f>IF(ISNA(MATCH($E$64,$A$4:$A$63,0)=$U85),IF((MATCH($E$64,$A$4:$A$63,1)+1)=$U85,V24,0),IF(MATCH($E$64,$A$4:$A$63,0)=$U85,V24,0))</f>
        <v>0</v>
      </c>
      <c r="W85" s="29">
        <f t="shared" si="12"/>
        <v>0</v>
      </c>
      <c r="X85" s="29">
        <f t="shared" si="12"/>
        <v>0</v>
      </c>
      <c r="Y85" s="29">
        <f t="shared" si="12"/>
        <v>0</v>
      </c>
      <c r="Z85" s="29">
        <f t="shared" si="12"/>
        <v>0</v>
      </c>
      <c r="AA85" s="29">
        <f t="shared" si="12"/>
        <v>0</v>
      </c>
      <c r="AB85" s="29">
        <f t="shared" si="12"/>
        <v>0</v>
      </c>
      <c r="AC85" s="29">
        <f t="shared" si="12"/>
        <v>0</v>
      </c>
    </row>
    <row r="86" spans="1:29">
      <c r="U86" s="67">
        <v>22</v>
      </c>
      <c r="V86" s="29">
        <f t="shared" ref="V86:AC87" si="13">IF(ISNA(MATCH($E$64,$A$4:$A$63,0)=$U86),IF((MATCH($E$64,$A$4:$A$63,1)+1)=$U86,V25,0),IF(MATCH($E$64,$A$4:$A$63,0)=$U86,V25,0))</f>
        <v>0</v>
      </c>
      <c r="W86" s="29">
        <f t="shared" si="13"/>
        <v>0</v>
      </c>
      <c r="X86" s="29">
        <f t="shared" si="13"/>
        <v>0</v>
      </c>
      <c r="Y86" s="29">
        <f t="shared" si="13"/>
        <v>0</v>
      </c>
      <c r="Z86" s="29">
        <f t="shared" si="13"/>
        <v>0</v>
      </c>
      <c r="AA86" s="29">
        <f t="shared" si="13"/>
        <v>0</v>
      </c>
      <c r="AB86" s="29">
        <f t="shared" si="13"/>
        <v>0</v>
      </c>
      <c r="AC86" s="29">
        <f t="shared" si="13"/>
        <v>0</v>
      </c>
    </row>
    <row r="87" spans="1:29">
      <c r="U87" s="28">
        <v>23</v>
      </c>
      <c r="V87" s="29">
        <f t="shared" si="13"/>
        <v>0</v>
      </c>
      <c r="W87" s="29">
        <f t="shared" si="13"/>
        <v>0</v>
      </c>
      <c r="X87" s="29">
        <f t="shared" si="13"/>
        <v>0</v>
      </c>
      <c r="Y87" s="29">
        <f t="shared" si="13"/>
        <v>0</v>
      </c>
      <c r="Z87" s="29">
        <f t="shared" si="13"/>
        <v>0</v>
      </c>
      <c r="AA87" s="29">
        <f t="shared" si="13"/>
        <v>0</v>
      </c>
      <c r="AB87" s="29">
        <f t="shared" si="13"/>
        <v>0</v>
      </c>
      <c r="AC87" s="29">
        <f t="shared" si="13"/>
        <v>0</v>
      </c>
    </row>
    <row r="88" spans="1:29">
      <c r="U88" s="67">
        <v>24</v>
      </c>
      <c r="V88" s="29">
        <f t="shared" ref="V88:AC103" si="14">IF(ISNA(MATCH($E$64,$A$4:$A$63,0)=$U88),IF((MATCH($E$64,$A$4:$A$63,1)+1)=$U88,V27,0),IF(MATCH($E$64,$A$4:$A$63,0)=$U88,V27,IF((MATCH($E$64,$A$4:$A$63,1)+1)=$U88,V27,0)))</f>
        <v>0</v>
      </c>
      <c r="W88" s="29">
        <f t="shared" si="14"/>
        <v>0</v>
      </c>
      <c r="X88" s="29">
        <f t="shared" si="14"/>
        <v>0</v>
      </c>
      <c r="Y88" s="29">
        <f t="shared" si="14"/>
        <v>0</v>
      </c>
      <c r="Z88" s="29">
        <f t="shared" si="14"/>
        <v>0</v>
      </c>
      <c r="AA88" s="29">
        <f t="shared" si="14"/>
        <v>0</v>
      </c>
      <c r="AB88" s="29">
        <f t="shared" si="14"/>
        <v>0</v>
      </c>
      <c r="AC88" s="29">
        <f t="shared" si="14"/>
        <v>0</v>
      </c>
    </row>
    <row r="89" spans="1:29">
      <c r="U89" s="28">
        <v>25</v>
      </c>
      <c r="V89" s="29">
        <f t="shared" si="14"/>
        <v>0</v>
      </c>
      <c r="W89" s="29">
        <f t="shared" si="14"/>
        <v>0</v>
      </c>
      <c r="X89" s="29">
        <f t="shared" si="14"/>
        <v>0</v>
      </c>
      <c r="Y89" s="29">
        <f t="shared" si="14"/>
        <v>0</v>
      </c>
      <c r="Z89" s="29">
        <f t="shared" si="14"/>
        <v>0</v>
      </c>
      <c r="AA89" s="29">
        <f t="shared" si="14"/>
        <v>0</v>
      </c>
      <c r="AB89" s="29">
        <f t="shared" si="14"/>
        <v>0</v>
      </c>
      <c r="AC89" s="29">
        <f t="shared" si="14"/>
        <v>0</v>
      </c>
    </row>
    <row r="90" spans="1:29">
      <c r="U90" s="67">
        <v>26</v>
      </c>
      <c r="V90" s="29">
        <f t="shared" si="14"/>
        <v>0</v>
      </c>
      <c r="W90" s="29">
        <f t="shared" si="14"/>
        <v>0</v>
      </c>
      <c r="X90" s="29">
        <f t="shared" si="14"/>
        <v>0</v>
      </c>
      <c r="Y90" s="29">
        <f t="shared" si="14"/>
        <v>0</v>
      </c>
      <c r="Z90" s="29">
        <f t="shared" si="14"/>
        <v>0</v>
      </c>
      <c r="AA90" s="29">
        <f t="shared" si="14"/>
        <v>0</v>
      </c>
      <c r="AB90" s="29">
        <f t="shared" si="14"/>
        <v>0</v>
      </c>
      <c r="AC90" s="29">
        <f t="shared" si="14"/>
        <v>0</v>
      </c>
    </row>
    <row r="91" spans="1:29">
      <c r="U91" s="28">
        <v>27</v>
      </c>
      <c r="V91" s="29">
        <f t="shared" si="14"/>
        <v>0</v>
      </c>
      <c r="W91" s="29">
        <f t="shared" si="14"/>
        <v>0</v>
      </c>
      <c r="X91" s="29">
        <f t="shared" si="14"/>
        <v>0</v>
      </c>
      <c r="Y91" s="29">
        <f t="shared" si="14"/>
        <v>0</v>
      </c>
      <c r="Z91" s="29">
        <f t="shared" si="14"/>
        <v>0</v>
      </c>
      <c r="AA91" s="29">
        <f t="shared" si="14"/>
        <v>0</v>
      </c>
      <c r="AB91" s="29">
        <f t="shared" si="14"/>
        <v>0</v>
      </c>
      <c r="AC91" s="29">
        <f t="shared" si="14"/>
        <v>0</v>
      </c>
    </row>
    <row r="92" spans="1:29">
      <c r="U92" s="67">
        <v>28</v>
      </c>
      <c r="V92" s="29">
        <f t="shared" si="14"/>
        <v>0</v>
      </c>
      <c r="W92" s="29">
        <f t="shared" si="14"/>
        <v>0</v>
      </c>
      <c r="X92" s="29">
        <f t="shared" si="14"/>
        <v>0</v>
      </c>
      <c r="Y92" s="29">
        <f t="shared" si="14"/>
        <v>0</v>
      </c>
      <c r="Z92" s="29">
        <f t="shared" si="14"/>
        <v>0</v>
      </c>
      <c r="AA92" s="29">
        <f t="shared" si="14"/>
        <v>0</v>
      </c>
      <c r="AB92" s="29">
        <f t="shared" si="14"/>
        <v>0</v>
      </c>
      <c r="AC92" s="29">
        <f t="shared" si="14"/>
        <v>0</v>
      </c>
    </row>
    <row r="93" spans="1:29">
      <c r="U93" s="28">
        <v>29</v>
      </c>
      <c r="V93" s="29">
        <f t="shared" si="14"/>
        <v>0</v>
      </c>
      <c r="W93" s="29">
        <f t="shared" si="14"/>
        <v>0</v>
      </c>
      <c r="X93" s="29">
        <f t="shared" si="14"/>
        <v>0</v>
      </c>
      <c r="Y93" s="29">
        <f t="shared" si="14"/>
        <v>0</v>
      </c>
      <c r="Z93" s="29">
        <f t="shared" si="14"/>
        <v>0</v>
      </c>
      <c r="AA93" s="29">
        <f t="shared" si="14"/>
        <v>0</v>
      </c>
      <c r="AB93" s="29">
        <f t="shared" si="14"/>
        <v>0</v>
      </c>
      <c r="AC93" s="29">
        <f t="shared" si="14"/>
        <v>0</v>
      </c>
    </row>
    <row r="94" spans="1:29">
      <c r="U94" s="67">
        <v>30</v>
      </c>
      <c r="V94" s="29">
        <f t="shared" si="14"/>
        <v>0</v>
      </c>
      <c r="W94" s="29">
        <f t="shared" si="14"/>
        <v>0</v>
      </c>
      <c r="X94" s="29">
        <f t="shared" si="14"/>
        <v>0</v>
      </c>
      <c r="Y94" s="29">
        <f t="shared" si="14"/>
        <v>0</v>
      </c>
      <c r="Z94" s="29">
        <f t="shared" si="14"/>
        <v>0</v>
      </c>
      <c r="AA94" s="29">
        <f t="shared" si="14"/>
        <v>0</v>
      </c>
      <c r="AB94" s="29">
        <f t="shared" si="14"/>
        <v>0</v>
      </c>
      <c r="AC94" s="29">
        <f t="shared" si="14"/>
        <v>0</v>
      </c>
    </row>
    <row r="95" spans="1:29">
      <c r="U95" s="28">
        <v>31</v>
      </c>
      <c r="V95" s="29">
        <f t="shared" si="14"/>
        <v>0</v>
      </c>
      <c r="W95" s="29">
        <f t="shared" si="14"/>
        <v>0</v>
      </c>
      <c r="X95" s="29">
        <f t="shared" si="14"/>
        <v>0</v>
      </c>
      <c r="Y95" s="29">
        <f t="shared" si="14"/>
        <v>0</v>
      </c>
      <c r="Z95" s="29">
        <f t="shared" si="14"/>
        <v>0</v>
      </c>
      <c r="AA95" s="29">
        <f t="shared" si="14"/>
        <v>0</v>
      </c>
      <c r="AB95" s="29">
        <f t="shared" si="14"/>
        <v>0</v>
      </c>
      <c r="AC95" s="29">
        <f t="shared" si="14"/>
        <v>0</v>
      </c>
    </row>
    <row r="96" spans="1:29">
      <c r="U96" s="67">
        <v>32</v>
      </c>
      <c r="V96" s="29">
        <f t="shared" si="14"/>
        <v>0</v>
      </c>
      <c r="W96" s="29">
        <f t="shared" si="14"/>
        <v>0</v>
      </c>
      <c r="X96" s="29">
        <f t="shared" si="14"/>
        <v>0</v>
      </c>
      <c r="Y96" s="29">
        <f t="shared" si="14"/>
        <v>0</v>
      </c>
      <c r="Z96" s="29">
        <f t="shared" si="14"/>
        <v>0</v>
      </c>
      <c r="AA96" s="29">
        <f t="shared" si="14"/>
        <v>0</v>
      </c>
      <c r="AB96" s="29">
        <f t="shared" si="14"/>
        <v>0</v>
      </c>
      <c r="AC96" s="29">
        <f t="shared" si="14"/>
        <v>0</v>
      </c>
    </row>
    <row r="97" spans="21:29">
      <c r="U97" s="28">
        <v>33</v>
      </c>
      <c r="V97" s="29">
        <f t="shared" si="14"/>
        <v>0</v>
      </c>
      <c r="W97" s="29">
        <f t="shared" si="14"/>
        <v>0</v>
      </c>
      <c r="X97" s="29">
        <f t="shared" si="14"/>
        <v>0</v>
      </c>
      <c r="Y97" s="29">
        <f t="shared" si="14"/>
        <v>0</v>
      </c>
      <c r="Z97" s="29">
        <f t="shared" si="14"/>
        <v>0</v>
      </c>
      <c r="AA97" s="29">
        <f t="shared" si="14"/>
        <v>0</v>
      </c>
      <c r="AB97" s="29">
        <f t="shared" si="14"/>
        <v>0</v>
      </c>
      <c r="AC97" s="29">
        <f t="shared" si="14"/>
        <v>0</v>
      </c>
    </row>
    <row r="98" spans="21:29">
      <c r="U98" s="67">
        <v>34</v>
      </c>
      <c r="V98" s="29">
        <f t="shared" si="14"/>
        <v>0</v>
      </c>
      <c r="W98" s="29">
        <f t="shared" si="14"/>
        <v>0</v>
      </c>
      <c r="X98" s="29">
        <f t="shared" si="14"/>
        <v>0</v>
      </c>
      <c r="Y98" s="29">
        <f t="shared" si="14"/>
        <v>0</v>
      </c>
      <c r="Z98" s="29">
        <f t="shared" si="14"/>
        <v>0</v>
      </c>
      <c r="AA98" s="29">
        <f t="shared" si="14"/>
        <v>0</v>
      </c>
      <c r="AB98" s="29">
        <f t="shared" si="14"/>
        <v>0</v>
      </c>
      <c r="AC98" s="29">
        <f t="shared" si="14"/>
        <v>0</v>
      </c>
    </row>
    <row r="99" spans="21:29">
      <c r="U99" s="28">
        <v>35</v>
      </c>
      <c r="V99" s="29">
        <f t="shared" si="14"/>
        <v>0</v>
      </c>
      <c r="W99" s="29">
        <f t="shared" si="14"/>
        <v>0</v>
      </c>
      <c r="X99" s="29">
        <f t="shared" si="14"/>
        <v>0</v>
      </c>
      <c r="Y99" s="29">
        <f t="shared" si="14"/>
        <v>0</v>
      </c>
      <c r="Z99" s="29">
        <f t="shared" si="14"/>
        <v>0</v>
      </c>
      <c r="AA99" s="29">
        <f t="shared" si="14"/>
        <v>0</v>
      </c>
      <c r="AB99" s="29">
        <f t="shared" si="14"/>
        <v>0</v>
      </c>
      <c r="AC99" s="29">
        <f t="shared" si="14"/>
        <v>0</v>
      </c>
    </row>
    <row r="100" spans="21:29">
      <c r="U100" s="67">
        <v>36</v>
      </c>
      <c r="V100" s="29">
        <f t="shared" si="14"/>
        <v>0</v>
      </c>
      <c r="W100" s="29">
        <f t="shared" si="14"/>
        <v>0</v>
      </c>
      <c r="X100" s="29">
        <f t="shared" si="14"/>
        <v>0</v>
      </c>
      <c r="Y100" s="29">
        <f t="shared" si="14"/>
        <v>0</v>
      </c>
      <c r="Z100" s="29">
        <f t="shared" si="14"/>
        <v>0</v>
      </c>
      <c r="AA100" s="29">
        <f t="shared" si="14"/>
        <v>0</v>
      </c>
      <c r="AB100" s="29">
        <f t="shared" si="14"/>
        <v>0</v>
      </c>
      <c r="AC100" s="29">
        <f t="shared" si="14"/>
        <v>0</v>
      </c>
    </row>
    <row r="101" spans="21:29">
      <c r="U101" s="28">
        <v>37</v>
      </c>
      <c r="V101" s="29">
        <f t="shared" si="14"/>
        <v>0</v>
      </c>
      <c r="W101" s="29">
        <f t="shared" si="14"/>
        <v>0</v>
      </c>
      <c r="X101" s="29">
        <f t="shared" si="14"/>
        <v>0</v>
      </c>
      <c r="Y101" s="29">
        <f t="shared" si="14"/>
        <v>0</v>
      </c>
      <c r="Z101" s="29">
        <f t="shared" si="14"/>
        <v>0</v>
      </c>
      <c r="AA101" s="29">
        <f t="shared" si="14"/>
        <v>0</v>
      </c>
      <c r="AB101" s="29">
        <f t="shared" si="14"/>
        <v>0</v>
      </c>
      <c r="AC101" s="29">
        <f t="shared" si="14"/>
        <v>0</v>
      </c>
    </row>
    <row r="102" spans="21:29">
      <c r="U102" s="67">
        <v>38</v>
      </c>
      <c r="V102" s="29">
        <f t="shared" si="14"/>
        <v>0</v>
      </c>
      <c r="W102" s="29">
        <f t="shared" si="14"/>
        <v>0</v>
      </c>
      <c r="X102" s="29">
        <f t="shared" si="14"/>
        <v>0</v>
      </c>
      <c r="Y102" s="29">
        <f t="shared" si="14"/>
        <v>0</v>
      </c>
      <c r="Z102" s="29">
        <f t="shared" si="14"/>
        <v>0</v>
      </c>
      <c r="AA102" s="29">
        <f t="shared" si="14"/>
        <v>0</v>
      </c>
      <c r="AB102" s="29">
        <f t="shared" si="14"/>
        <v>0</v>
      </c>
      <c r="AC102" s="29">
        <f t="shared" si="14"/>
        <v>0</v>
      </c>
    </row>
    <row r="103" spans="21:29">
      <c r="U103" s="28">
        <v>39</v>
      </c>
      <c r="V103" s="29">
        <f t="shared" si="14"/>
        <v>0</v>
      </c>
      <c r="W103" s="29">
        <f t="shared" si="14"/>
        <v>0</v>
      </c>
      <c r="X103" s="29">
        <f t="shared" si="14"/>
        <v>0</v>
      </c>
      <c r="Y103" s="29">
        <f t="shared" si="14"/>
        <v>0</v>
      </c>
      <c r="Z103" s="29">
        <f t="shared" si="14"/>
        <v>0</v>
      </c>
      <c r="AA103" s="29">
        <f t="shared" si="14"/>
        <v>0</v>
      </c>
      <c r="AB103" s="29">
        <f t="shared" si="14"/>
        <v>0</v>
      </c>
      <c r="AC103" s="29">
        <f t="shared" si="14"/>
        <v>0</v>
      </c>
    </row>
    <row r="104" spans="21:29">
      <c r="U104" s="67">
        <v>40</v>
      </c>
      <c r="V104" s="29">
        <f t="shared" ref="V104:AC119" si="15">IF(ISNA(MATCH($E$64,$A$4:$A$63,0)=$U104),IF((MATCH($E$64,$A$4:$A$63,1)+1)=$U104,V43,0),IF(MATCH($E$64,$A$4:$A$63,0)=$U104,V43,IF((MATCH($E$64,$A$4:$A$63,1)+1)=$U104,V43,0)))</f>
        <v>0</v>
      </c>
      <c r="W104" s="29">
        <f t="shared" si="15"/>
        <v>0</v>
      </c>
      <c r="X104" s="29">
        <f t="shared" si="15"/>
        <v>0</v>
      </c>
      <c r="Y104" s="29">
        <f t="shared" si="15"/>
        <v>0</v>
      </c>
      <c r="Z104" s="29">
        <f t="shared" si="15"/>
        <v>0</v>
      </c>
      <c r="AA104" s="29">
        <f t="shared" si="15"/>
        <v>0</v>
      </c>
      <c r="AB104" s="29">
        <f t="shared" si="15"/>
        <v>0</v>
      </c>
      <c r="AC104" s="29">
        <f t="shared" si="15"/>
        <v>0</v>
      </c>
    </row>
    <row r="105" spans="21:29">
      <c r="U105" s="28">
        <v>41</v>
      </c>
      <c r="V105" s="29">
        <f t="shared" si="15"/>
        <v>0</v>
      </c>
      <c r="W105" s="29">
        <f t="shared" si="15"/>
        <v>0</v>
      </c>
      <c r="X105" s="29">
        <f t="shared" si="15"/>
        <v>0</v>
      </c>
      <c r="Y105" s="29">
        <f t="shared" si="15"/>
        <v>0</v>
      </c>
      <c r="Z105" s="29">
        <f t="shared" si="15"/>
        <v>0</v>
      </c>
      <c r="AA105" s="29">
        <f t="shared" si="15"/>
        <v>0</v>
      </c>
      <c r="AB105" s="29">
        <f t="shared" si="15"/>
        <v>0</v>
      </c>
      <c r="AC105" s="29">
        <f t="shared" si="15"/>
        <v>0</v>
      </c>
    </row>
    <row r="106" spans="21:29">
      <c r="U106" s="67">
        <v>42</v>
      </c>
      <c r="V106" s="29">
        <f t="shared" si="15"/>
        <v>0</v>
      </c>
      <c r="W106" s="29">
        <f t="shared" si="15"/>
        <v>0</v>
      </c>
      <c r="X106" s="29">
        <f t="shared" si="15"/>
        <v>0</v>
      </c>
      <c r="Y106" s="29">
        <f t="shared" si="15"/>
        <v>0</v>
      </c>
      <c r="Z106" s="29">
        <f t="shared" si="15"/>
        <v>0</v>
      </c>
      <c r="AA106" s="29">
        <f t="shared" si="15"/>
        <v>0</v>
      </c>
      <c r="AB106" s="29">
        <f t="shared" si="15"/>
        <v>0</v>
      </c>
      <c r="AC106" s="29">
        <f t="shared" si="15"/>
        <v>0</v>
      </c>
    </row>
    <row r="107" spans="21:29">
      <c r="U107" s="28">
        <v>43</v>
      </c>
      <c r="V107" s="29">
        <f t="shared" si="15"/>
        <v>0</v>
      </c>
      <c r="W107" s="29">
        <f t="shared" si="15"/>
        <v>0</v>
      </c>
      <c r="X107" s="29">
        <f t="shared" si="15"/>
        <v>0</v>
      </c>
      <c r="Y107" s="29">
        <f t="shared" si="15"/>
        <v>0</v>
      </c>
      <c r="Z107" s="29">
        <f t="shared" si="15"/>
        <v>0</v>
      </c>
      <c r="AA107" s="29">
        <f t="shared" si="15"/>
        <v>0</v>
      </c>
      <c r="AB107" s="29">
        <f t="shared" si="15"/>
        <v>0</v>
      </c>
      <c r="AC107" s="29">
        <f t="shared" si="15"/>
        <v>0</v>
      </c>
    </row>
    <row r="108" spans="21:29">
      <c r="U108" s="67">
        <v>44</v>
      </c>
      <c r="V108" s="29">
        <f t="shared" si="15"/>
        <v>0</v>
      </c>
      <c r="W108" s="29">
        <f t="shared" si="15"/>
        <v>0</v>
      </c>
      <c r="X108" s="29">
        <f t="shared" si="15"/>
        <v>0</v>
      </c>
      <c r="Y108" s="29">
        <f t="shared" si="15"/>
        <v>0</v>
      </c>
      <c r="Z108" s="29">
        <f t="shared" si="15"/>
        <v>0</v>
      </c>
      <c r="AA108" s="29">
        <f t="shared" si="15"/>
        <v>0</v>
      </c>
      <c r="AB108" s="29">
        <f t="shared" si="15"/>
        <v>0</v>
      </c>
      <c r="AC108" s="29">
        <f t="shared" si="15"/>
        <v>0</v>
      </c>
    </row>
    <row r="109" spans="21:29">
      <c r="U109" s="28">
        <v>45</v>
      </c>
      <c r="V109" s="29">
        <f t="shared" si="15"/>
        <v>0</v>
      </c>
      <c r="W109" s="29">
        <f t="shared" si="15"/>
        <v>0</v>
      </c>
      <c r="X109" s="29">
        <f t="shared" si="15"/>
        <v>0</v>
      </c>
      <c r="Y109" s="29">
        <f t="shared" si="15"/>
        <v>0</v>
      </c>
      <c r="Z109" s="29">
        <f t="shared" si="15"/>
        <v>0</v>
      </c>
      <c r="AA109" s="29">
        <f t="shared" si="15"/>
        <v>0</v>
      </c>
      <c r="AB109" s="29">
        <f t="shared" si="15"/>
        <v>0</v>
      </c>
      <c r="AC109" s="29">
        <f t="shared" si="15"/>
        <v>0</v>
      </c>
    </row>
    <row r="110" spans="21:29">
      <c r="U110" s="67">
        <v>46</v>
      </c>
      <c r="V110" s="29">
        <f t="shared" si="15"/>
        <v>0</v>
      </c>
      <c r="W110" s="29">
        <f t="shared" si="15"/>
        <v>0</v>
      </c>
      <c r="X110" s="29">
        <f t="shared" si="15"/>
        <v>0</v>
      </c>
      <c r="Y110" s="29">
        <f t="shared" si="15"/>
        <v>0</v>
      </c>
      <c r="Z110" s="29">
        <f t="shared" si="15"/>
        <v>0</v>
      </c>
      <c r="AA110" s="29">
        <f t="shared" si="15"/>
        <v>0</v>
      </c>
      <c r="AB110" s="29">
        <f t="shared" si="15"/>
        <v>0</v>
      </c>
      <c r="AC110" s="29">
        <f t="shared" si="15"/>
        <v>0</v>
      </c>
    </row>
    <row r="111" spans="21:29">
      <c r="U111" s="28">
        <v>47</v>
      </c>
      <c r="V111" s="29">
        <f t="shared" si="15"/>
        <v>0</v>
      </c>
      <c r="W111" s="29">
        <f t="shared" si="15"/>
        <v>0</v>
      </c>
      <c r="X111" s="29">
        <f t="shared" si="15"/>
        <v>0</v>
      </c>
      <c r="Y111" s="29">
        <f t="shared" si="15"/>
        <v>0</v>
      </c>
      <c r="Z111" s="29">
        <f t="shared" si="15"/>
        <v>0</v>
      </c>
      <c r="AA111" s="29">
        <f t="shared" si="15"/>
        <v>0</v>
      </c>
      <c r="AB111" s="29">
        <f t="shared" si="15"/>
        <v>0</v>
      </c>
      <c r="AC111" s="29">
        <f t="shared" si="15"/>
        <v>0</v>
      </c>
    </row>
    <row r="112" spans="21:29">
      <c r="U112" s="67">
        <v>48</v>
      </c>
      <c r="V112" s="29">
        <f t="shared" si="15"/>
        <v>0</v>
      </c>
      <c r="W112" s="29">
        <f t="shared" si="15"/>
        <v>0</v>
      </c>
      <c r="X112" s="29">
        <f t="shared" si="15"/>
        <v>0</v>
      </c>
      <c r="Y112" s="29">
        <f t="shared" si="15"/>
        <v>0</v>
      </c>
      <c r="Z112" s="29">
        <f t="shared" si="15"/>
        <v>0</v>
      </c>
      <c r="AA112" s="29">
        <f t="shared" si="15"/>
        <v>0</v>
      </c>
      <c r="AB112" s="29">
        <f t="shared" si="15"/>
        <v>0</v>
      </c>
      <c r="AC112" s="29">
        <f t="shared" si="15"/>
        <v>0</v>
      </c>
    </row>
    <row r="113" spans="21:29">
      <c r="U113" s="28">
        <v>49</v>
      </c>
      <c r="V113" s="29">
        <f t="shared" si="15"/>
        <v>0</v>
      </c>
      <c r="W113" s="29">
        <f t="shared" si="15"/>
        <v>0</v>
      </c>
      <c r="X113" s="29">
        <f t="shared" si="15"/>
        <v>0</v>
      </c>
      <c r="Y113" s="29">
        <f t="shared" si="15"/>
        <v>0</v>
      </c>
      <c r="Z113" s="29">
        <f t="shared" si="15"/>
        <v>0</v>
      </c>
      <c r="AA113" s="29">
        <f t="shared" si="15"/>
        <v>0</v>
      </c>
      <c r="AB113" s="29">
        <f t="shared" si="15"/>
        <v>0</v>
      </c>
      <c r="AC113" s="29">
        <f t="shared" si="15"/>
        <v>0</v>
      </c>
    </row>
    <row r="114" spans="21:29">
      <c r="U114" s="67">
        <v>50</v>
      </c>
      <c r="V114" s="29">
        <f t="shared" si="15"/>
        <v>0</v>
      </c>
      <c r="W114" s="29">
        <f t="shared" si="15"/>
        <v>0</v>
      </c>
      <c r="X114" s="29">
        <f t="shared" si="15"/>
        <v>0</v>
      </c>
      <c r="Y114" s="29">
        <f t="shared" si="15"/>
        <v>0</v>
      </c>
      <c r="Z114" s="29">
        <f t="shared" si="15"/>
        <v>0</v>
      </c>
      <c r="AA114" s="29">
        <f t="shared" si="15"/>
        <v>0</v>
      </c>
      <c r="AB114" s="29">
        <f t="shared" si="15"/>
        <v>0</v>
      </c>
      <c r="AC114" s="29">
        <f t="shared" si="15"/>
        <v>0</v>
      </c>
    </row>
    <row r="115" spans="21:29">
      <c r="U115" s="28">
        <v>51</v>
      </c>
      <c r="V115" s="29">
        <f t="shared" si="15"/>
        <v>0</v>
      </c>
      <c r="W115" s="29">
        <f t="shared" si="15"/>
        <v>0</v>
      </c>
      <c r="X115" s="29">
        <f t="shared" si="15"/>
        <v>0</v>
      </c>
      <c r="Y115" s="29">
        <f t="shared" si="15"/>
        <v>0</v>
      </c>
      <c r="Z115" s="29">
        <f t="shared" si="15"/>
        <v>0</v>
      </c>
      <c r="AA115" s="29">
        <f t="shared" si="15"/>
        <v>0</v>
      </c>
      <c r="AB115" s="29">
        <f t="shared" si="15"/>
        <v>0</v>
      </c>
      <c r="AC115" s="29">
        <f t="shared" si="15"/>
        <v>0</v>
      </c>
    </row>
    <row r="116" spans="21:29">
      <c r="U116" s="67">
        <v>52</v>
      </c>
      <c r="V116" s="29">
        <f t="shared" si="15"/>
        <v>0</v>
      </c>
      <c r="W116" s="29">
        <f t="shared" si="15"/>
        <v>0</v>
      </c>
      <c r="X116" s="29">
        <f t="shared" si="15"/>
        <v>0</v>
      </c>
      <c r="Y116" s="29">
        <f t="shared" si="15"/>
        <v>0</v>
      </c>
      <c r="Z116" s="29">
        <f t="shared" si="15"/>
        <v>0</v>
      </c>
      <c r="AA116" s="29">
        <f t="shared" si="15"/>
        <v>0</v>
      </c>
      <c r="AB116" s="29">
        <f t="shared" si="15"/>
        <v>0</v>
      </c>
      <c r="AC116" s="29">
        <f t="shared" si="15"/>
        <v>0</v>
      </c>
    </row>
    <row r="117" spans="21:29">
      <c r="U117" s="28">
        <v>53</v>
      </c>
      <c r="V117" s="29">
        <f t="shared" si="15"/>
        <v>0</v>
      </c>
      <c r="W117" s="29">
        <f t="shared" si="15"/>
        <v>0</v>
      </c>
      <c r="X117" s="29">
        <f t="shared" si="15"/>
        <v>0</v>
      </c>
      <c r="Y117" s="29">
        <f t="shared" si="15"/>
        <v>0</v>
      </c>
      <c r="Z117" s="29">
        <f t="shared" si="15"/>
        <v>0</v>
      </c>
      <c r="AA117" s="29">
        <f t="shared" si="15"/>
        <v>0</v>
      </c>
      <c r="AB117" s="29">
        <f t="shared" si="15"/>
        <v>0</v>
      </c>
      <c r="AC117" s="29">
        <f t="shared" si="15"/>
        <v>0</v>
      </c>
    </row>
    <row r="118" spans="21:29">
      <c r="U118" s="67">
        <v>54</v>
      </c>
      <c r="V118" s="29">
        <f t="shared" si="15"/>
        <v>0</v>
      </c>
      <c r="W118" s="29">
        <f t="shared" si="15"/>
        <v>0</v>
      </c>
      <c r="X118" s="29">
        <f t="shared" si="15"/>
        <v>0</v>
      </c>
      <c r="Y118" s="29">
        <f t="shared" si="15"/>
        <v>0</v>
      </c>
      <c r="Z118" s="29">
        <f t="shared" si="15"/>
        <v>0</v>
      </c>
      <c r="AA118" s="29">
        <f t="shared" si="15"/>
        <v>0</v>
      </c>
      <c r="AB118" s="29">
        <f t="shared" si="15"/>
        <v>0</v>
      </c>
      <c r="AC118" s="29">
        <f t="shared" si="15"/>
        <v>0</v>
      </c>
    </row>
    <row r="119" spans="21:29">
      <c r="U119" s="28">
        <v>55</v>
      </c>
      <c r="V119" s="29">
        <f t="shared" si="15"/>
        <v>0</v>
      </c>
      <c r="W119" s="29">
        <f t="shared" si="15"/>
        <v>0</v>
      </c>
      <c r="X119" s="29">
        <f t="shared" si="15"/>
        <v>0</v>
      </c>
      <c r="Y119" s="29">
        <f t="shared" si="15"/>
        <v>0</v>
      </c>
      <c r="Z119" s="29">
        <f t="shared" si="15"/>
        <v>0</v>
      </c>
      <c r="AA119" s="29">
        <f t="shared" si="15"/>
        <v>0</v>
      </c>
      <c r="AB119" s="29">
        <f t="shared" si="15"/>
        <v>0</v>
      </c>
      <c r="AC119" s="29">
        <f t="shared" si="15"/>
        <v>0</v>
      </c>
    </row>
    <row r="120" spans="21:29">
      <c r="U120" s="67">
        <v>56</v>
      </c>
      <c r="V120" s="29">
        <f t="shared" ref="V120:AC124" si="16">IF(ISNA(MATCH($E$64,$A$4:$A$63,0)=$U120),IF((MATCH($E$64,$A$4:$A$63,1)+1)=$U120,V59,0),IF(MATCH($E$64,$A$4:$A$63,0)=$U120,V59,IF((MATCH($E$64,$A$4:$A$63,1)+1)=$U120,V59,0)))</f>
        <v>0</v>
      </c>
      <c r="W120" s="29">
        <f t="shared" si="16"/>
        <v>0</v>
      </c>
      <c r="X120" s="29">
        <f t="shared" si="16"/>
        <v>0</v>
      </c>
      <c r="Y120" s="29">
        <f t="shared" si="16"/>
        <v>0</v>
      </c>
      <c r="Z120" s="29">
        <f t="shared" si="16"/>
        <v>0</v>
      </c>
      <c r="AA120" s="29">
        <f t="shared" si="16"/>
        <v>0</v>
      </c>
      <c r="AB120" s="29">
        <f t="shared" si="16"/>
        <v>0</v>
      </c>
      <c r="AC120" s="29">
        <f t="shared" si="16"/>
        <v>0</v>
      </c>
    </row>
    <row r="121" spans="21:29">
      <c r="U121" s="28">
        <v>57</v>
      </c>
      <c r="V121" s="29">
        <f t="shared" si="16"/>
        <v>0</v>
      </c>
      <c r="W121" s="29">
        <f t="shared" si="16"/>
        <v>0</v>
      </c>
      <c r="X121" s="29">
        <f t="shared" si="16"/>
        <v>0</v>
      </c>
      <c r="Y121" s="29">
        <f t="shared" si="16"/>
        <v>0</v>
      </c>
      <c r="Z121" s="29">
        <f t="shared" si="16"/>
        <v>0</v>
      </c>
      <c r="AA121" s="29">
        <f t="shared" si="16"/>
        <v>0</v>
      </c>
      <c r="AB121" s="29">
        <f t="shared" si="16"/>
        <v>0</v>
      </c>
      <c r="AC121" s="29">
        <f t="shared" si="16"/>
        <v>0</v>
      </c>
    </row>
    <row r="122" spans="21:29">
      <c r="U122" s="67">
        <v>58</v>
      </c>
      <c r="V122" s="29">
        <f t="shared" si="16"/>
        <v>0</v>
      </c>
      <c r="W122" s="29">
        <f t="shared" si="16"/>
        <v>0</v>
      </c>
      <c r="X122" s="29">
        <f t="shared" si="16"/>
        <v>0</v>
      </c>
      <c r="Y122" s="29">
        <f t="shared" si="16"/>
        <v>0</v>
      </c>
      <c r="Z122" s="29">
        <f t="shared" si="16"/>
        <v>0</v>
      </c>
      <c r="AA122" s="29">
        <f t="shared" si="16"/>
        <v>0</v>
      </c>
      <c r="AB122" s="29">
        <f t="shared" si="16"/>
        <v>0</v>
      </c>
      <c r="AC122" s="29">
        <f t="shared" si="16"/>
        <v>0</v>
      </c>
    </row>
    <row r="123" spans="21:29">
      <c r="U123" s="28">
        <v>59</v>
      </c>
      <c r="V123" s="29">
        <f t="shared" si="16"/>
        <v>0</v>
      </c>
      <c r="W123" s="29">
        <f t="shared" si="16"/>
        <v>0</v>
      </c>
      <c r="X123" s="29">
        <f t="shared" si="16"/>
        <v>0</v>
      </c>
      <c r="Y123" s="29">
        <f t="shared" si="16"/>
        <v>0</v>
      </c>
      <c r="Z123" s="29">
        <f t="shared" si="16"/>
        <v>0</v>
      </c>
      <c r="AA123" s="29">
        <f t="shared" si="16"/>
        <v>0</v>
      </c>
      <c r="AB123" s="29">
        <f t="shared" si="16"/>
        <v>0</v>
      </c>
      <c r="AC123" s="29">
        <f t="shared" si="16"/>
        <v>0</v>
      </c>
    </row>
    <row r="124" spans="21:29">
      <c r="U124" s="67">
        <v>60</v>
      </c>
      <c r="V124" s="29">
        <f t="shared" si="16"/>
        <v>0</v>
      </c>
      <c r="W124" s="29">
        <f t="shared" si="16"/>
        <v>0</v>
      </c>
      <c r="X124" s="29">
        <f t="shared" si="16"/>
        <v>0</v>
      </c>
      <c r="Y124" s="29">
        <f t="shared" si="16"/>
        <v>0</v>
      </c>
      <c r="Z124" s="29">
        <f t="shared" si="16"/>
        <v>0</v>
      </c>
      <c r="AA124" s="29">
        <f t="shared" si="16"/>
        <v>0</v>
      </c>
      <c r="AB124" s="29">
        <f t="shared" si="16"/>
        <v>0</v>
      </c>
      <c r="AC124" s="29">
        <f t="shared" si="16"/>
        <v>0</v>
      </c>
    </row>
  </sheetData>
  <customSheetViews>
    <customSheetView guid="{F4DD0BDD-9BCD-4E13-8084-E09DC92B9F33}" scale="115" state="hidden">
      <selection activeCell="C5" sqref="C5:D5"/>
      <pageMargins left="0.7" right="0.7" top="0.78740157499999996" bottom="0.78740157499999996" header="0.3" footer="0.3"/>
      <pageSetup paperSize="9" orientation="portrait" r:id="rId1"/>
    </customSheetView>
  </customSheetViews>
  <mergeCells count="4">
    <mergeCell ref="E74:F74"/>
    <mergeCell ref="H74:I74"/>
    <mergeCell ref="N1:U2"/>
    <mergeCell ref="V1:AC2"/>
  </mergeCells>
  <pageMargins left="0.7" right="0.7" top="0.78740157499999996" bottom="0.78740157499999996" header="0.3" footer="0.3"/>
  <pageSetup paperSize="9"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tabColor theme="1"/>
  </sheetPr>
  <dimension ref="A1:AC124"/>
  <sheetViews>
    <sheetView zoomScale="30" zoomScaleNormal="30" workbookViewId="0">
      <selection activeCell="AO81" sqref="AO81"/>
    </sheetView>
  </sheetViews>
  <sheetFormatPr defaultColWidth="11.42578125" defaultRowHeight="12.75"/>
  <cols>
    <col min="1" max="1" width="13.140625" style="27" bestFit="1" customWidth="1"/>
    <col min="2" max="2" width="13.140625" style="27" customWidth="1"/>
    <col min="3" max="3" width="21.28515625" style="123" customWidth="1"/>
    <col min="4" max="4" width="28.5703125" style="123" bestFit="1" customWidth="1"/>
    <col min="5" max="5" width="11.42578125" style="123"/>
    <col min="6" max="6" width="12.140625" style="123" bestFit="1" customWidth="1"/>
    <col min="7" max="7" width="15.140625" style="123" bestFit="1" customWidth="1"/>
    <col min="8" max="29" width="11.42578125" style="123"/>
    <col min="30" max="16384" width="11.42578125" style="27"/>
  </cols>
  <sheetData>
    <row r="1" spans="1:29">
      <c r="N1" s="1090" t="s">
        <v>184</v>
      </c>
      <c r="O1" s="1090"/>
      <c r="P1" s="1090"/>
      <c r="Q1" s="1090"/>
      <c r="R1" s="1090"/>
      <c r="S1" s="1090"/>
      <c r="T1" s="1090"/>
      <c r="U1" s="1090"/>
      <c r="V1" s="1090" t="s">
        <v>185</v>
      </c>
      <c r="W1" s="1090"/>
      <c r="X1" s="1090"/>
      <c r="Y1" s="1090"/>
      <c r="Z1" s="1090"/>
      <c r="AA1" s="1090"/>
      <c r="AB1" s="1090"/>
      <c r="AC1" s="1090"/>
    </row>
    <row r="2" spans="1:29" ht="13.5" thickBot="1">
      <c r="N2" s="1091"/>
      <c r="O2" s="1091"/>
      <c r="P2" s="1091"/>
      <c r="Q2" s="1091"/>
      <c r="R2" s="1091"/>
      <c r="S2" s="1091"/>
      <c r="T2" s="1091"/>
      <c r="U2" s="1091"/>
      <c r="V2" s="1091"/>
      <c r="W2" s="1091"/>
      <c r="X2" s="1091"/>
      <c r="Y2" s="1091"/>
      <c r="Z2" s="1091"/>
      <c r="AA2" s="1091"/>
      <c r="AB2" s="1091"/>
      <c r="AC2" s="1091"/>
    </row>
    <row r="3" spans="1:29" ht="117">
      <c r="A3" s="33" t="s">
        <v>207</v>
      </c>
      <c r="B3" s="34" t="s">
        <v>242</v>
      </c>
      <c r="C3" s="35" t="s">
        <v>132</v>
      </c>
      <c r="D3" s="35" t="s">
        <v>16</v>
      </c>
      <c r="E3" s="36" t="s">
        <v>196</v>
      </c>
      <c r="F3" s="37" t="s">
        <v>197</v>
      </c>
      <c r="G3" s="37" t="s">
        <v>198</v>
      </c>
      <c r="H3" s="37" t="s">
        <v>199</v>
      </c>
      <c r="I3" s="37" t="s">
        <v>200</v>
      </c>
      <c r="J3" s="37" t="s">
        <v>201</v>
      </c>
      <c r="K3" s="37" t="s">
        <v>202</v>
      </c>
      <c r="L3" s="37" t="s">
        <v>204</v>
      </c>
      <c r="M3" s="38" t="s">
        <v>205</v>
      </c>
      <c r="N3" s="39" t="s">
        <v>117</v>
      </c>
      <c r="O3" s="40" t="s">
        <v>118</v>
      </c>
      <c r="P3" s="39" t="s">
        <v>119</v>
      </c>
      <c r="Q3" s="40" t="s">
        <v>120</v>
      </c>
      <c r="R3" s="40" t="s">
        <v>121</v>
      </c>
      <c r="S3" s="40" t="s">
        <v>116</v>
      </c>
      <c r="T3" s="40" t="s">
        <v>122</v>
      </c>
      <c r="U3" s="41" t="s">
        <v>123</v>
      </c>
      <c r="V3" s="42" t="s">
        <v>124</v>
      </c>
      <c r="W3" s="40" t="s">
        <v>125</v>
      </c>
      <c r="X3" s="39" t="s">
        <v>126</v>
      </c>
      <c r="Y3" s="40" t="s">
        <v>127</v>
      </c>
      <c r="Z3" s="40" t="s">
        <v>128</v>
      </c>
      <c r="AA3" s="40" t="s">
        <v>129</v>
      </c>
      <c r="AB3" s="40" t="s">
        <v>130</v>
      </c>
      <c r="AC3" s="41" t="s">
        <v>131</v>
      </c>
    </row>
    <row r="4" spans="1:29">
      <c r="A4" s="43">
        <f>LastDayMonth_This('Configuration | Scaling'!E21)</f>
        <v>1</v>
      </c>
      <c r="B4" s="44">
        <f>IF(C4="","",HLOOKUP(C4,'Configuration | Scaling'!$E$13:$Y$23,9,FALSE))</f>
        <v>1</v>
      </c>
      <c r="C4" s="29" t="str">
        <f>LOOKUP(A4,'Configuration | Scaling'!$E$21:$Y$21,_GPDS__List)</f>
        <v>PS</v>
      </c>
      <c r="D4" s="29"/>
      <c r="E4" s="45">
        <f>IF(B4&lt;&gt;"",B4-$B$4,A4-B$4)</f>
        <v>0</v>
      </c>
      <c r="F4" s="46">
        <f>SUM(S4:U4)/SUM(O4:U4)</f>
        <v>0</v>
      </c>
      <c r="G4" s="46">
        <f>SUM(AA4:AC4)/SUM(W4:AC4)</f>
        <v>0</v>
      </c>
      <c r="H4" s="46">
        <f>SUM(P4:U4)/SUM(O4:U4)</f>
        <v>0</v>
      </c>
      <c r="I4" s="46">
        <f>SUM(X4:AC4)/SUM(W4:AC4)</f>
        <v>0</v>
      </c>
      <c r="J4" s="46">
        <f>SUM(R4:U4)/SUM(O4:U4)</f>
        <v>0</v>
      </c>
      <c r="K4" s="46">
        <f>SUM(Z4:AC4)/SUM(W4:AC4)</f>
        <v>0</v>
      </c>
      <c r="L4" s="46">
        <f>SUM(T4:U4)/SUM(O4:U4)</f>
        <v>0</v>
      </c>
      <c r="M4" s="47">
        <f>SUM(AB4:AC4)/SUM(W4:AC4)</f>
        <v>0</v>
      </c>
      <c r="N4" s="48">
        <f>LOOKUP(2,1/('Feat-Func-Development'!$AF$4:$EU$4&amp;'Feat-Func-Development'!$AF$5:$EU$5='aggregated FIP Data Prog7'!$A4&amp;'aggregated FIP Data Prog7'!$N$1),'Feat-Func-Development'!$AF$97:$EU$97)</f>
        <v>0</v>
      </c>
      <c r="O4" s="48">
        <f>LOOKUP(2,1/('Feat-Func-Development'!$AF$4:$EU$4&amp;'Feat-Func-Development'!$AF$5:$EU$5='aggregated FIP Data Prog7'!$A4&amp;'aggregated FIP Data Prog7'!$N$1),'Feat-Func-Development'!$AF$98:$EU$98)</f>
        <v>7</v>
      </c>
      <c r="P4" s="48">
        <f>LOOKUP(2,1/('Feat-Func-Development'!$AF$4:$EU$4&amp;'Feat-Func-Development'!$AF$5:$EU$5='aggregated FIP Data Prog7'!$A4&amp;'aggregated FIP Data Prog7'!$N$1),'Feat-Func-Development'!$AF$99:$EU$99)</f>
        <v>0</v>
      </c>
      <c r="Q4" s="48">
        <f>LOOKUP(2,1/('Feat-Func-Development'!$AF$4:$EU$4&amp;'Feat-Func-Development'!$AF$5:$EU$5='aggregated FIP Data Prog7'!$A4&amp;'aggregated FIP Data Prog7'!$N$1),'Feat-Func-Development'!$AF$100:$EU$100)</f>
        <v>0</v>
      </c>
      <c r="R4" s="48">
        <f>LOOKUP(2,1/('Feat-Func-Development'!$AF$4:$EU$4&amp;'Feat-Func-Development'!$AF$5:$EU$5='aggregated FIP Data Prog7'!$A4&amp;'aggregated FIP Data Prog7'!$N$1),'Feat-Func-Development'!$AF$101:$EU$101)</f>
        <v>0</v>
      </c>
      <c r="S4" s="48">
        <f>LOOKUP(2,1/('Feat-Func-Development'!$AF$4:$EU$4&amp;'Feat-Func-Development'!$AF$5:$EU$5='aggregated FIP Data Prog7'!$A4&amp;'aggregated FIP Data Prog7'!$N$1),'Feat-Func-Development'!$AF$102:$EU$102)</f>
        <v>0</v>
      </c>
      <c r="T4" s="48">
        <f>LOOKUP(2,1/('Feat-Func-Development'!$AF$4:$EU$4&amp;'Feat-Func-Development'!$AF$5:$EU$5='aggregated FIP Data Prog7'!$A4&amp;'aggregated FIP Data Prog7'!$N$1),'Feat-Func-Development'!$AF$103:$EU$103)</f>
        <v>0</v>
      </c>
      <c r="U4" s="48">
        <f>LOOKUP(2,1/('Feat-Func-Development'!$AF$4:$EU$4&amp;'Feat-Func-Development'!$AF$5:$EU$5='aggregated FIP Data Prog7'!$A4&amp;'aggregated FIP Data Prog7'!$N$1),'Feat-Func-Development'!$AF$104:$EU$104)</f>
        <v>0</v>
      </c>
      <c r="V4" s="29">
        <f>LOOKUP(2,1/('Feat-Func-Development'!$AF$4:$EU$4&amp;'Feat-Func-Development'!$AF$5:$EU$5='aggregated FIP Data Prog7'!$A4&amp;'aggregated FIP Data Prog7'!$V$1),'Feat-Func-Development'!$AF$97:$EU$97)</f>
        <v>0</v>
      </c>
      <c r="W4" s="29">
        <f>LOOKUP(2,1/('Feat-Func-Development'!$AF$4:$EU$4&amp;'Feat-Func-Development'!$AF$5:$EU$5='aggregated FIP Data Prog7'!$A4&amp;'aggregated FIP Data Prog7'!$V$1),'Feat-Func-Development'!$AF$98:$EU$98)</f>
        <v>7</v>
      </c>
      <c r="X4" s="29">
        <f>LOOKUP(2,1/('Feat-Func-Development'!$AF$4:$EU$4&amp;'Feat-Func-Development'!$AF$5:$EU$5='aggregated FIP Data Prog7'!$A4&amp;'aggregated FIP Data Prog7'!$V$1),'Feat-Func-Development'!$AF$99:$EU$99)</f>
        <v>0</v>
      </c>
      <c r="Y4" s="29">
        <f>LOOKUP(2,1/('Feat-Func-Development'!$AF$4:$EU$4&amp;'Feat-Func-Development'!$AF$5:$EU$5='aggregated FIP Data Prog7'!$A4&amp;'aggregated FIP Data Prog7'!$V$1),'Feat-Func-Development'!$AF$100:$EU$100)</f>
        <v>0</v>
      </c>
      <c r="Z4" s="29">
        <f>LOOKUP(2,1/('Feat-Func-Development'!$AF$4:$EU$4&amp;'Feat-Func-Development'!$AF$5:$EU$5='aggregated FIP Data Prog7'!$A4&amp;'aggregated FIP Data Prog7'!$V$1),'Feat-Func-Development'!$AF$101:$EU$101)</f>
        <v>0</v>
      </c>
      <c r="AA4" s="29">
        <f>LOOKUP(2,1/('Feat-Func-Development'!$AF$4:$EU$4&amp;'Feat-Func-Development'!$AF$5:$EU$5='aggregated FIP Data Prog7'!$A4&amp;'aggregated FIP Data Prog7'!$V$1),'Feat-Func-Development'!$AF$102:$EU$102)</f>
        <v>0</v>
      </c>
      <c r="AB4" s="29">
        <f>LOOKUP(2,1/('Feat-Func-Development'!$AF$4:$EU$4&amp;'Feat-Func-Development'!$AF$5:$EU$5='aggregated FIP Data Prog7'!$A4&amp;'aggregated FIP Data Prog7'!$V$1),'Feat-Func-Development'!$AF$103:$EU$103)</f>
        <v>0</v>
      </c>
      <c r="AC4" s="29">
        <f>LOOKUP(2,1/('Feat-Func-Development'!$AF$4:$EU$4&amp;'Feat-Func-Development'!$AF$5:$EU$5='aggregated FIP Data Prog7'!$A4&amp;'aggregated FIP Data Prog7'!$V$1),'Feat-Func-Development'!$AF$104:$EU$104)</f>
        <v>0</v>
      </c>
    </row>
    <row r="5" spans="1:29">
      <c r="A5" s="43">
        <f>LastDayMonth(A4)</f>
        <v>32</v>
      </c>
      <c r="B5" s="44" t="str">
        <f>IF(C5="","",HLOOKUP(C5,'Configuration | Scaling'!$E$13:$Y$23,9,FALSE))</f>
        <v/>
      </c>
      <c r="C5" s="29" t="str">
        <f>IF(COUNTIF(C$4:C4,LOOKUP(A5,'Configuration | Scaling'!$E$21:$Y$21,_GPDS__List))=0,LOOKUP(A5,'Configuration | Scaling'!$E$21:$Y$21,_GPDS__List),"")</f>
        <v/>
      </c>
      <c r="D5" s="29"/>
      <c r="E5" s="45">
        <f t="shared" ref="E5:E63" si="0">IF(B5&lt;&gt;"",B5-$B$4,A5-B$4)</f>
        <v>31</v>
      </c>
      <c r="F5" s="46">
        <f t="shared" ref="F5:F63" si="1">SUM(S5:U5)/SUM(O5:U5)</f>
        <v>0</v>
      </c>
      <c r="G5" s="46">
        <f t="shared" ref="G5:G63" si="2">SUM(AA5:AC5)/SUM(W5:AC5)</f>
        <v>0</v>
      </c>
      <c r="H5" s="46">
        <f t="shared" ref="H5:H63" si="3">SUM(P5:U5)/SUM(O5:U5)</f>
        <v>1</v>
      </c>
      <c r="I5" s="46">
        <f t="shared" ref="I5:I63" si="4">SUM(X5:AC5)/SUM(W5:AC5)</f>
        <v>1</v>
      </c>
      <c r="J5" s="46">
        <f t="shared" ref="J5:J63" si="5">SUM(R5:U5)/SUM(O5:U5)</f>
        <v>0</v>
      </c>
      <c r="K5" s="46">
        <f t="shared" ref="K5:K63" si="6">SUM(Z5:AC5)/SUM(W5:AC5)</f>
        <v>0</v>
      </c>
      <c r="L5" s="46">
        <f t="shared" ref="L5:L63" si="7">SUM(T5:U5)/SUM(O5:U5)</f>
        <v>0</v>
      </c>
      <c r="M5" s="47">
        <f t="shared" ref="M5:M63" si="8">SUM(AB5:AC5)/SUM(W5:AC5)</f>
        <v>0</v>
      </c>
      <c r="N5" s="48">
        <f>LOOKUP(2,1/('Feat-Func-Development'!$AF$4:$EU$4&amp;'Feat-Func-Development'!$AF$5:$EU$5='aggregated FIP Data Prog7'!$A5&amp;'aggregated FIP Data Prog7'!$N$1),'Feat-Func-Development'!$AF$97:$EU$97)</f>
        <v>0</v>
      </c>
      <c r="O5" s="48">
        <f>LOOKUP(2,1/('Feat-Func-Development'!$AF$4:$EU$4&amp;'Feat-Func-Development'!$AF$5:$EU$5='aggregated FIP Data Prog7'!$A5&amp;'aggregated FIP Data Prog7'!$N$1),'Feat-Func-Development'!$AF$98:$EU$98)</f>
        <v>0</v>
      </c>
      <c r="P5" s="48">
        <f>LOOKUP(2,1/('Feat-Func-Development'!$AF$4:$EU$4&amp;'Feat-Func-Development'!$AF$5:$EU$5='aggregated FIP Data Prog7'!$A5&amp;'aggregated FIP Data Prog7'!$N$1),'Feat-Func-Development'!$AF$99:$EU$99)</f>
        <v>7</v>
      </c>
      <c r="Q5" s="48">
        <f>LOOKUP(2,1/('Feat-Func-Development'!$AF$4:$EU$4&amp;'Feat-Func-Development'!$AF$5:$EU$5='aggregated FIP Data Prog7'!$A5&amp;'aggregated FIP Data Prog7'!$N$1),'Feat-Func-Development'!$AF$100:$EU$100)</f>
        <v>0</v>
      </c>
      <c r="R5" s="48">
        <f>LOOKUP(2,1/('Feat-Func-Development'!$AF$4:$EU$4&amp;'Feat-Func-Development'!$AF$5:$EU$5='aggregated FIP Data Prog7'!$A5&amp;'aggregated FIP Data Prog7'!$N$1),'Feat-Func-Development'!$AF$101:$EU$101)</f>
        <v>0</v>
      </c>
      <c r="S5" s="48">
        <f>LOOKUP(2,1/('Feat-Func-Development'!$AF$4:$EU$4&amp;'Feat-Func-Development'!$AF$5:$EU$5='aggregated FIP Data Prog7'!$A5&amp;'aggregated FIP Data Prog7'!$N$1),'Feat-Func-Development'!$AF$102:$EU$102)</f>
        <v>0</v>
      </c>
      <c r="T5" s="48">
        <f>LOOKUP(2,1/('Feat-Func-Development'!$AF$4:$EU$4&amp;'Feat-Func-Development'!$AF$5:$EU$5='aggregated FIP Data Prog7'!$A5&amp;'aggregated FIP Data Prog7'!$N$1),'Feat-Func-Development'!$AF$103:$EU$103)</f>
        <v>0</v>
      </c>
      <c r="U5" s="48">
        <f>LOOKUP(2,1/('Feat-Func-Development'!$AF$4:$EU$4&amp;'Feat-Func-Development'!$AF$5:$EU$5='aggregated FIP Data Prog7'!$A5&amp;'aggregated FIP Data Prog7'!$N$1),'Feat-Func-Development'!$AF$104:$EU$104)</f>
        <v>0</v>
      </c>
      <c r="V5" s="29">
        <f>LOOKUP(2,1/('Feat-Func-Development'!$AF$4:$EU$4&amp;'Feat-Func-Development'!$AF$5:$EU$5='aggregated FIP Data Prog7'!$A5&amp;'aggregated FIP Data Prog7'!$V$1),'Feat-Func-Development'!$AF$97:$EU$97)</f>
        <v>0</v>
      </c>
      <c r="W5" s="29">
        <f>LOOKUP(2,1/('Feat-Func-Development'!$AF$4:$EU$4&amp;'Feat-Func-Development'!$AF$5:$EU$5='aggregated FIP Data Prog7'!$A5&amp;'aggregated FIP Data Prog7'!$V$1),'Feat-Func-Development'!$AF$98:$EU$98)</f>
        <v>0</v>
      </c>
      <c r="X5" s="29">
        <f>LOOKUP(2,1/('Feat-Func-Development'!$AF$4:$EU$4&amp;'Feat-Func-Development'!$AF$5:$EU$5='aggregated FIP Data Prog7'!$A5&amp;'aggregated FIP Data Prog7'!$V$1),'Feat-Func-Development'!$AF$99:$EU$99)</f>
        <v>7</v>
      </c>
      <c r="Y5" s="29">
        <f>LOOKUP(2,1/('Feat-Func-Development'!$AF$4:$EU$4&amp;'Feat-Func-Development'!$AF$5:$EU$5='aggregated FIP Data Prog7'!$A5&amp;'aggregated FIP Data Prog7'!$V$1),'Feat-Func-Development'!$AF$100:$EU$100)</f>
        <v>0</v>
      </c>
      <c r="Z5" s="29">
        <f>LOOKUP(2,1/('Feat-Func-Development'!$AF$4:$EU$4&amp;'Feat-Func-Development'!$AF$5:$EU$5='aggregated FIP Data Prog7'!$A5&amp;'aggregated FIP Data Prog7'!$V$1),'Feat-Func-Development'!$AF$101:$EU$101)</f>
        <v>0</v>
      </c>
      <c r="AA5" s="29">
        <f>LOOKUP(2,1/('Feat-Func-Development'!$AF$4:$EU$4&amp;'Feat-Func-Development'!$AF$5:$EU$5='aggregated FIP Data Prog7'!$A5&amp;'aggregated FIP Data Prog7'!$V$1),'Feat-Func-Development'!$AF$102:$EU$102)</f>
        <v>0</v>
      </c>
      <c r="AB5" s="29">
        <f>LOOKUP(2,1/('Feat-Func-Development'!$AF$4:$EU$4&amp;'Feat-Func-Development'!$AF$5:$EU$5='aggregated FIP Data Prog7'!$A5&amp;'aggregated FIP Data Prog7'!$V$1),'Feat-Func-Development'!$AF$103:$EU$103)</f>
        <v>0</v>
      </c>
      <c r="AC5" s="29">
        <f>LOOKUP(2,1/('Feat-Func-Development'!$AF$4:$EU$4&amp;'Feat-Func-Development'!$AF$5:$EU$5='aggregated FIP Data Prog7'!$A5&amp;'aggregated FIP Data Prog7'!$V$1),'Feat-Func-Development'!$AF$104:$EU$104)</f>
        <v>0</v>
      </c>
    </row>
    <row r="6" spans="1:29">
      <c r="A6" s="43">
        <f t="shared" ref="A6:A63" si="9">LastDayMonth(A5)</f>
        <v>60</v>
      </c>
      <c r="B6" s="44">
        <f>IF(C6="","",HLOOKUP(C6,'Configuration | Scaling'!$E$13:$Y$23,9,FALSE))</f>
        <v>38</v>
      </c>
      <c r="C6" s="29" t="str">
        <f>IF(COUNTIF(C$4:C5,LOOKUP(A6,'Configuration | Scaling'!$E$21:$Y$21,_GPDS__List))=0,LOOKUP(A6,'Configuration | Scaling'!$E$21:$Y$21,_GPDS__List),"")</f>
        <v>PSC</v>
      </c>
      <c r="D6" s="29"/>
      <c r="E6" s="45">
        <f t="shared" si="0"/>
        <v>37</v>
      </c>
      <c r="F6" s="46">
        <f t="shared" si="1"/>
        <v>0</v>
      </c>
      <c r="G6" s="46">
        <f t="shared" si="2"/>
        <v>0</v>
      </c>
      <c r="H6" s="46">
        <f t="shared" si="3"/>
        <v>1</v>
      </c>
      <c r="I6" s="46">
        <f t="shared" si="4"/>
        <v>1</v>
      </c>
      <c r="J6" s="46">
        <f t="shared" si="5"/>
        <v>0</v>
      </c>
      <c r="K6" s="46">
        <f t="shared" si="6"/>
        <v>0</v>
      </c>
      <c r="L6" s="46">
        <f t="shared" si="7"/>
        <v>0</v>
      </c>
      <c r="M6" s="47">
        <f t="shared" si="8"/>
        <v>0</v>
      </c>
      <c r="N6" s="48">
        <f>LOOKUP(2,1/('Feat-Func-Development'!$AF$4:$EU$4&amp;'Feat-Func-Development'!$AF$5:$EU$5='aggregated FIP Data Prog7'!$A6&amp;'aggregated FIP Data Prog7'!$N$1),'Feat-Func-Development'!$AF$97:$EU$97)</f>
        <v>0</v>
      </c>
      <c r="O6" s="48">
        <f>LOOKUP(2,1/('Feat-Func-Development'!$AF$4:$EU$4&amp;'Feat-Func-Development'!$AF$5:$EU$5='aggregated FIP Data Prog7'!$A6&amp;'aggregated FIP Data Prog7'!$N$1),'Feat-Func-Development'!$AF$98:$EU$98)</f>
        <v>0</v>
      </c>
      <c r="P6" s="48">
        <f>LOOKUP(2,1/('Feat-Func-Development'!$AF$4:$EU$4&amp;'Feat-Func-Development'!$AF$5:$EU$5='aggregated FIP Data Prog7'!$A6&amp;'aggregated FIP Data Prog7'!$N$1),'Feat-Func-Development'!$AF$99:$EU$99)</f>
        <v>7</v>
      </c>
      <c r="Q6" s="48">
        <f>LOOKUP(2,1/('Feat-Func-Development'!$AF$4:$EU$4&amp;'Feat-Func-Development'!$AF$5:$EU$5='aggregated FIP Data Prog7'!$A6&amp;'aggregated FIP Data Prog7'!$N$1),'Feat-Func-Development'!$AF$100:$EU$100)</f>
        <v>0</v>
      </c>
      <c r="R6" s="48">
        <f>LOOKUP(2,1/('Feat-Func-Development'!$AF$4:$EU$4&amp;'Feat-Func-Development'!$AF$5:$EU$5='aggregated FIP Data Prog7'!$A6&amp;'aggregated FIP Data Prog7'!$N$1),'Feat-Func-Development'!$AF$101:$EU$101)</f>
        <v>0</v>
      </c>
      <c r="S6" s="48">
        <f>LOOKUP(2,1/('Feat-Func-Development'!$AF$4:$EU$4&amp;'Feat-Func-Development'!$AF$5:$EU$5='aggregated FIP Data Prog7'!$A6&amp;'aggregated FIP Data Prog7'!$N$1),'Feat-Func-Development'!$AF$102:$EU$102)</f>
        <v>0</v>
      </c>
      <c r="T6" s="48">
        <f>LOOKUP(2,1/('Feat-Func-Development'!$AF$4:$EU$4&amp;'Feat-Func-Development'!$AF$5:$EU$5='aggregated FIP Data Prog7'!$A6&amp;'aggregated FIP Data Prog7'!$N$1),'Feat-Func-Development'!$AF$103:$EU$103)</f>
        <v>0</v>
      </c>
      <c r="U6" s="48">
        <f>LOOKUP(2,1/('Feat-Func-Development'!$AF$4:$EU$4&amp;'Feat-Func-Development'!$AF$5:$EU$5='aggregated FIP Data Prog7'!$A6&amp;'aggregated FIP Data Prog7'!$N$1),'Feat-Func-Development'!$AF$104:$EU$104)</f>
        <v>0</v>
      </c>
      <c r="V6" s="29">
        <f>LOOKUP(2,1/('Feat-Func-Development'!$AF$4:$EU$4&amp;'Feat-Func-Development'!$AF$5:$EU$5='aggregated FIP Data Prog7'!$A6&amp;'aggregated FIP Data Prog7'!$V$1),'Feat-Func-Development'!$AF$97:$EU$97)</f>
        <v>0</v>
      </c>
      <c r="W6" s="29">
        <f>LOOKUP(2,1/('Feat-Func-Development'!$AF$4:$EU$4&amp;'Feat-Func-Development'!$AF$5:$EU$5='aggregated FIP Data Prog7'!$A6&amp;'aggregated FIP Data Prog7'!$V$1),'Feat-Func-Development'!$AF$98:$EU$98)</f>
        <v>0</v>
      </c>
      <c r="X6" s="29">
        <f>LOOKUP(2,1/('Feat-Func-Development'!$AF$4:$EU$4&amp;'Feat-Func-Development'!$AF$5:$EU$5='aggregated FIP Data Prog7'!$A6&amp;'aggregated FIP Data Prog7'!$V$1),'Feat-Func-Development'!$AF$99:$EU$99)</f>
        <v>7</v>
      </c>
      <c r="Y6" s="29">
        <f>LOOKUP(2,1/('Feat-Func-Development'!$AF$4:$EU$4&amp;'Feat-Func-Development'!$AF$5:$EU$5='aggregated FIP Data Prog7'!$A6&amp;'aggregated FIP Data Prog7'!$V$1),'Feat-Func-Development'!$AF$100:$EU$100)</f>
        <v>0</v>
      </c>
      <c r="Z6" s="29">
        <f>LOOKUP(2,1/('Feat-Func-Development'!$AF$4:$EU$4&amp;'Feat-Func-Development'!$AF$5:$EU$5='aggregated FIP Data Prog7'!$A6&amp;'aggregated FIP Data Prog7'!$V$1),'Feat-Func-Development'!$AF$101:$EU$101)</f>
        <v>0</v>
      </c>
      <c r="AA6" s="29">
        <f>LOOKUP(2,1/('Feat-Func-Development'!$AF$4:$EU$4&amp;'Feat-Func-Development'!$AF$5:$EU$5='aggregated FIP Data Prog7'!$A6&amp;'aggregated FIP Data Prog7'!$V$1),'Feat-Func-Development'!$AF$102:$EU$102)</f>
        <v>0</v>
      </c>
      <c r="AB6" s="29">
        <f>LOOKUP(2,1/('Feat-Func-Development'!$AF$4:$EU$4&amp;'Feat-Func-Development'!$AF$5:$EU$5='aggregated FIP Data Prog7'!$A6&amp;'aggregated FIP Data Prog7'!$V$1),'Feat-Func-Development'!$AF$103:$EU$103)</f>
        <v>0</v>
      </c>
      <c r="AC6" s="29">
        <f>LOOKUP(2,1/('Feat-Func-Development'!$AF$4:$EU$4&amp;'Feat-Func-Development'!$AF$5:$EU$5='aggregated FIP Data Prog7'!$A6&amp;'aggregated FIP Data Prog7'!$V$1),'Feat-Func-Development'!$AF$104:$EU$104)</f>
        <v>0</v>
      </c>
    </row>
    <row r="7" spans="1:29">
      <c r="A7" s="43">
        <f t="shared" si="9"/>
        <v>91</v>
      </c>
      <c r="B7" s="44">
        <f>IF(C7="","",HLOOKUP(C7,'Configuration | Scaling'!$E$13:$Y$23,9,FALSE))</f>
        <v>61</v>
      </c>
      <c r="C7" s="29" t="str">
        <f>IF(COUNTIF(C$4:C6,LOOKUP(A7,'Configuration | Scaling'!$E$21:$Y$21,_GPDS__List))=0,LOOKUP(A7,'Configuration | Scaling'!$E$21:$Y$21,_GPDS__List),"")</f>
        <v>UPV0 Start</v>
      </c>
      <c r="D7" s="29"/>
      <c r="E7" s="45">
        <f t="shared" si="0"/>
        <v>60</v>
      </c>
      <c r="F7" s="49">
        <f t="shared" si="1"/>
        <v>0</v>
      </c>
      <c r="G7" s="49">
        <f t="shared" si="2"/>
        <v>0</v>
      </c>
      <c r="H7" s="49">
        <f t="shared" si="3"/>
        <v>1</v>
      </c>
      <c r="I7" s="49">
        <f t="shared" si="4"/>
        <v>1</v>
      </c>
      <c r="J7" s="49">
        <f t="shared" si="5"/>
        <v>1</v>
      </c>
      <c r="K7" s="49">
        <f t="shared" si="6"/>
        <v>0</v>
      </c>
      <c r="L7" s="49">
        <f t="shared" si="7"/>
        <v>0</v>
      </c>
      <c r="M7" s="50">
        <f t="shared" si="8"/>
        <v>0</v>
      </c>
      <c r="N7" s="48">
        <f>LOOKUP(2,1/('Feat-Func-Development'!$AF$4:$EU$4&amp;'Feat-Func-Development'!$AF$5:$EU$5='aggregated FIP Data Prog7'!$A7&amp;'aggregated FIP Data Prog7'!$N$1),'Feat-Func-Development'!$AF$97:$EU$97)</f>
        <v>0</v>
      </c>
      <c r="O7" s="48">
        <f>LOOKUP(2,1/('Feat-Func-Development'!$AF$4:$EU$4&amp;'Feat-Func-Development'!$AF$5:$EU$5='aggregated FIP Data Prog7'!$A7&amp;'aggregated FIP Data Prog7'!$N$1),'Feat-Func-Development'!$AF$98:$EU$98)</f>
        <v>0</v>
      </c>
      <c r="P7" s="48">
        <f>LOOKUP(2,1/('Feat-Func-Development'!$AF$4:$EU$4&amp;'Feat-Func-Development'!$AF$5:$EU$5='aggregated FIP Data Prog7'!$A7&amp;'aggregated FIP Data Prog7'!$N$1),'Feat-Func-Development'!$AF$99:$EU$99)</f>
        <v>0</v>
      </c>
      <c r="Q7" s="48">
        <f>LOOKUP(2,1/('Feat-Func-Development'!$AF$4:$EU$4&amp;'Feat-Func-Development'!$AF$5:$EU$5='aggregated FIP Data Prog7'!$A7&amp;'aggregated FIP Data Prog7'!$N$1),'Feat-Func-Development'!$AF$100:$EU$100)</f>
        <v>0</v>
      </c>
      <c r="R7" s="48">
        <f>LOOKUP(2,1/('Feat-Func-Development'!$AF$4:$EU$4&amp;'Feat-Func-Development'!$AF$5:$EU$5='aggregated FIP Data Prog7'!$A7&amp;'aggregated FIP Data Prog7'!$N$1),'Feat-Func-Development'!$AF$101:$EU$101)</f>
        <v>7</v>
      </c>
      <c r="S7" s="48">
        <f>LOOKUP(2,1/('Feat-Func-Development'!$AF$4:$EU$4&amp;'Feat-Func-Development'!$AF$5:$EU$5='aggregated FIP Data Prog7'!$A7&amp;'aggregated FIP Data Prog7'!$N$1),'Feat-Func-Development'!$AF$102:$EU$102)</f>
        <v>0</v>
      </c>
      <c r="T7" s="48">
        <f>LOOKUP(2,1/('Feat-Func-Development'!$AF$4:$EU$4&amp;'Feat-Func-Development'!$AF$5:$EU$5='aggregated FIP Data Prog7'!$A7&amp;'aggregated FIP Data Prog7'!$N$1),'Feat-Func-Development'!$AF$103:$EU$103)</f>
        <v>0</v>
      </c>
      <c r="U7" s="48">
        <f>LOOKUP(2,1/('Feat-Func-Development'!$AF$4:$EU$4&amp;'Feat-Func-Development'!$AF$5:$EU$5='aggregated FIP Data Prog7'!$A7&amp;'aggregated FIP Data Prog7'!$N$1),'Feat-Func-Development'!$AF$104:$EU$104)</f>
        <v>0</v>
      </c>
      <c r="V7" s="29">
        <f>LOOKUP(2,1/('Feat-Func-Development'!$AF$4:$EU$4&amp;'Feat-Func-Development'!$AF$5:$EU$5='aggregated FIP Data Prog7'!$A7&amp;'aggregated FIP Data Prog7'!$V$1),'Feat-Func-Development'!$AF$97:$EU$97)</f>
        <v>0</v>
      </c>
      <c r="W7" s="29">
        <f>LOOKUP(2,1/('Feat-Func-Development'!$AF$4:$EU$4&amp;'Feat-Func-Development'!$AF$5:$EU$5='aggregated FIP Data Prog7'!$A7&amp;'aggregated FIP Data Prog7'!$V$1),'Feat-Func-Development'!$AF$98:$EU$98)</f>
        <v>0</v>
      </c>
      <c r="X7" s="29">
        <f>LOOKUP(2,1/('Feat-Func-Development'!$AF$4:$EU$4&amp;'Feat-Func-Development'!$AF$5:$EU$5='aggregated FIP Data Prog7'!$A7&amp;'aggregated FIP Data Prog7'!$V$1),'Feat-Func-Development'!$AF$99:$EU$99)</f>
        <v>1</v>
      </c>
      <c r="Y7" s="29">
        <f>LOOKUP(2,1/('Feat-Func-Development'!$AF$4:$EU$4&amp;'Feat-Func-Development'!$AF$5:$EU$5='aggregated FIP Data Prog7'!$A7&amp;'aggregated FIP Data Prog7'!$V$1),'Feat-Func-Development'!$AF$100:$EU$100)</f>
        <v>6</v>
      </c>
      <c r="Z7" s="29">
        <f>LOOKUP(2,1/('Feat-Func-Development'!$AF$4:$EU$4&amp;'Feat-Func-Development'!$AF$5:$EU$5='aggregated FIP Data Prog7'!$A7&amp;'aggregated FIP Data Prog7'!$V$1),'Feat-Func-Development'!$AF$101:$EU$101)</f>
        <v>0</v>
      </c>
      <c r="AA7" s="29">
        <f>LOOKUP(2,1/('Feat-Func-Development'!$AF$4:$EU$4&amp;'Feat-Func-Development'!$AF$5:$EU$5='aggregated FIP Data Prog7'!$A7&amp;'aggregated FIP Data Prog7'!$V$1),'Feat-Func-Development'!$AF$102:$EU$102)</f>
        <v>0</v>
      </c>
      <c r="AB7" s="29">
        <f>LOOKUP(2,1/('Feat-Func-Development'!$AF$4:$EU$4&amp;'Feat-Func-Development'!$AF$5:$EU$5='aggregated FIP Data Prog7'!$A7&amp;'aggregated FIP Data Prog7'!$V$1),'Feat-Func-Development'!$AF$103:$EU$103)</f>
        <v>0</v>
      </c>
      <c r="AC7" s="29">
        <f>LOOKUP(2,1/('Feat-Func-Development'!$AF$4:$EU$4&amp;'Feat-Func-Development'!$AF$5:$EU$5='aggregated FIP Data Prog7'!$A7&amp;'aggregated FIP Data Prog7'!$V$1),'Feat-Func-Development'!$AF$104:$EU$104)</f>
        <v>0</v>
      </c>
    </row>
    <row r="8" spans="1:29">
      <c r="A8" s="43">
        <f t="shared" si="9"/>
        <v>121</v>
      </c>
      <c r="B8" s="44">
        <f>IF(C8="","",HLOOKUP(C8,'Configuration | Scaling'!$E$13:$Y$23,9,FALSE))</f>
        <v>92</v>
      </c>
      <c r="C8" s="29" t="str">
        <f>IF(COUNTIF(C$4:C7,LOOKUP(A8,'Configuration | Scaling'!$E$21:$Y$21,_GPDS__List))=0,LOOKUP(A8,'Configuration | Scaling'!$E$21:$Y$21,_GPDS__List),"")</f>
        <v>UPV0</v>
      </c>
      <c r="D8" s="29"/>
      <c r="E8" s="45">
        <f t="shared" si="0"/>
        <v>91</v>
      </c>
      <c r="F8" s="49">
        <f t="shared" si="1"/>
        <v>0</v>
      </c>
      <c r="G8" s="49">
        <f t="shared" si="2"/>
        <v>0</v>
      </c>
      <c r="H8" s="49">
        <f t="shared" si="3"/>
        <v>1</v>
      </c>
      <c r="I8" s="49">
        <f t="shared" si="4"/>
        <v>1</v>
      </c>
      <c r="J8" s="49">
        <f t="shared" si="5"/>
        <v>1</v>
      </c>
      <c r="K8" s="49">
        <f t="shared" si="6"/>
        <v>0</v>
      </c>
      <c r="L8" s="49">
        <f t="shared" si="7"/>
        <v>0</v>
      </c>
      <c r="M8" s="50">
        <f t="shared" si="8"/>
        <v>0</v>
      </c>
      <c r="N8" s="48">
        <f>LOOKUP(2,1/('Feat-Func-Development'!$AF$4:$EU$4&amp;'Feat-Func-Development'!$AF$5:$EU$5='aggregated FIP Data Prog7'!$A8&amp;'aggregated FIP Data Prog7'!$N$1),'Feat-Func-Development'!$AF$97:$EU$97)</f>
        <v>0</v>
      </c>
      <c r="O8" s="48">
        <f>LOOKUP(2,1/('Feat-Func-Development'!$AF$4:$EU$4&amp;'Feat-Func-Development'!$AF$5:$EU$5='aggregated FIP Data Prog7'!$A8&amp;'aggregated FIP Data Prog7'!$N$1),'Feat-Func-Development'!$AF$98:$EU$98)</f>
        <v>0</v>
      </c>
      <c r="P8" s="48">
        <f>LOOKUP(2,1/('Feat-Func-Development'!$AF$4:$EU$4&amp;'Feat-Func-Development'!$AF$5:$EU$5='aggregated FIP Data Prog7'!$A8&amp;'aggregated FIP Data Prog7'!$N$1),'Feat-Func-Development'!$AF$99:$EU$99)</f>
        <v>0</v>
      </c>
      <c r="Q8" s="48">
        <f>LOOKUP(2,1/('Feat-Func-Development'!$AF$4:$EU$4&amp;'Feat-Func-Development'!$AF$5:$EU$5='aggregated FIP Data Prog7'!$A8&amp;'aggregated FIP Data Prog7'!$N$1),'Feat-Func-Development'!$AF$100:$EU$100)</f>
        <v>0</v>
      </c>
      <c r="R8" s="48">
        <f>LOOKUP(2,1/('Feat-Func-Development'!$AF$4:$EU$4&amp;'Feat-Func-Development'!$AF$5:$EU$5='aggregated FIP Data Prog7'!$A8&amp;'aggregated FIP Data Prog7'!$N$1),'Feat-Func-Development'!$AF$101:$EU$101)</f>
        <v>7</v>
      </c>
      <c r="S8" s="48">
        <f>LOOKUP(2,1/('Feat-Func-Development'!$AF$4:$EU$4&amp;'Feat-Func-Development'!$AF$5:$EU$5='aggregated FIP Data Prog7'!$A8&amp;'aggregated FIP Data Prog7'!$N$1),'Feat-Func-Development'!$AF$102:$EU$102)</f>
        <v>0</v>
      </c>
      <c r="T8" s="48">
        <f>LOOKUP(2,1/('Feat-Func-Development'!$AF$4:$EU$4&amp;'Feat-Func-Development'!$AF$5:$EU$5='aggregated FIP Data Prog7'!$A8&amp;'aggregated FIP Data Prog7'!$N$1),'Feat-Func-Development'!$AF$103:$EU$103)</f>
        <v>0</v>
      </c>
      <c r="U8" s="48">
        <f>LOOKUP(2,1/('Feat-Func-Development'!$AF$4:$EU$4&amp;'Feat-Func-Development'!$AF$5:$EU$5='aggregated FIP Data Prog7'!$A8&amp;'aggregated FIP Data Prog7'!$N$1),'Feat-Func-Development'!$AF$104:$EU$104)</f>
        <v>0</v>
      </c>
      <c r="V8" s="29">
        <f>LOOKUP(2,1/('Feat-Func-Development'!$AF$4:$EU$4&amp;'Feat-Func-Development'!$AF$5:$EU$5='aggregated FIP Data Prog7'!$A8&amp;'aggregated FIP Data Prog7'!$V$1),'Feat-Func-Development'!$AF$97:$EU$97)</f>
        <v>0</v>
      </c>
      <c r="W8" s="29">
        <f>LOOKUP(2,1/('Feat-Func-Development'!$AF$4:$EU$4&amp;'Feat-Func-Development'!$AF$5:$EU$5='aggregated FIP Data Prog7'!$A8&amp;'aggregated FIP Data Prog7'!$V$1),'Feat-Func-Development'!$AF$98:$EU$98)</f>
        <v>0</v>
      </c>
      <c r="X8" s="29">
        <f>LOOKUP(2,1/('Feat-Func-Development'!$AF$4:$EU$4&amp;'Feat-Func-Development'!$AF$5:$EU$5='aggregated FIP Data Prog7'!$A8&amp;'aggregated FIP Data Prog7'!$V$1),'Feat-Func-Development'!$AF$99:$EU$99)</f>
        <v>1</v>
      </c>
      <c r="Y8" s="29">
        <f>LOOKUP(2,1/('Feat-Func-Development'!$AF$4:$EU$4&amp;'Feat-Func-Development'!$AF$5:$EU$5='aggregated FIP Data Prog7'!$A8&amp;'aggregated FIP Data Prog7'!$V$1),'Feat-Func-Development'!$AF$100:$EU$100)</f>
        <v>6</v>
      </c>
      <c r="Z8" s="29">
        <f>LOOKUP(2,1/('Feat-Func-Development'!$AF$4:$EU$4&amp;'Feat-Func-Development'!$AF$5:$EU$5='aggregated FIP Data Prog7'!$A8&amp;'aggregated FIP Data Prog7'!$V$1),'Feat-Func-Development'!$AF$101:$EU$101)</f>
        <v>0</v>
      </c>
      <c r="AA8" s="29">
        <f>LOOKUP(2,1/('Feat-Func-Development'!$AF$4:$EU$4&amp;'Feat-Func-Development'!$AF$5:$EU$5='aggregated FIP Data Prog7'!$A8&amp;'aggregated FIP Data Prog7'!$V$1),'Feat-Func-Development'!$AF$102:$EU$102)</f>
        <v>0</v>
      </c>
      <c r="AB8" s="29">
        <f>LOOKUP(2,1/('Feat-Func-Development'!$AF$4:$EU$4&amp;'Feat-Func-Development'!$AF$5:$EU$5='aggregated FIP Data Prog7'!$A8&amp;'aggregated FIP Data Prog7'!$V$1),'Feat-Func-Development'!$AF$103:$EU$103)</f>
        <v>0</v>
      </c>
      <c r="AC8" s="29">
        <f>LOOKUP(2,1/('Feat-Func-Development'!$AF$4:$EU$4&amp;'Feat-Func-Development'!$AF$5:$EU$5='aggregated FIP Data Prog7'!$A8&amp;'aggregated FIP Data Prog7'!$V$1),'Feat-Func-Development'!$AF$104:$EU$104)</f>
        <v>0</v>
      </c>
    </row>
    <row r="9" spans="1:29">
      <c r="A9" s="43">
        <f t="shared" si="9"/>
        <v>152</v>
      </c>
      <c r="B9" s="44">
        <f>IF(C9="","",HLOOKUP(C9,'Configuration | Scaling'!$E$13:$Y$23,9,FALSE))</f>
        <v>122</v>
      </c>
      <c r="C9" s="29" t="str">
        <f>IF(COUNTIF(C$4:C8,LOOKUP(A9,'Configuration | Scaling'!$E$21:$Y$21,_GPDS__List))=0,LOOKUP(A9,'Configuration | Scaling'!$E$21:$Y$21,_GPDS__List),"")</f>
        <v>UPV1</v>
      </c>
      <c r="D9" s="29"/>
      <c r="E9" s="45">
        <f t="shared" si="0"/>
        <v>121</v>
      </c>
      <c r="F9" s="49">
        <f t="shared" si="1"/>
        <v>0</v>
      </c>
      <c r="G9" s="49">
        <f t="shared" si="2"/>
        <v>0</v>
      </c>
      <c r="H9" s="49">
        <f t="shared" si="3"/>
        <v>1</v>
      </c>
      <c r="I9" s="49">
        <f t="shared" si="4"/>
        <v>1</v>
      </c>
      <c r="J9" s="49">
        <f t="shared" si="5"/>
        <v>1</v>
      </c>
      <c r="K9" s="49">
        <f t="shared" si="6"/>
        <v>0</v>
      </c>
      <c r="L9" s="49">
        <f t="shared" si="7"/>
        <v>0</v>
      </c>
      <c r="M9" s="50">
        <f t="shared" si="8"/>
        <v>0</v>
      </c>
      <c r="N9" s="48">
        <f>LOOKUP(2,1/('Feat-Func-Development'!$AF$4:$EU$4&amp;'Feat-Func-Development'!$AF$5:$EU$5='aggregated FIP Data Prog7'!$A9&amp;'aggregated FIP Data Prog7'!$N$1),'Feat-Func-Development'!$AF$97:$EU$97)</f>
        <v>0</v>
      </c>
      <c r="O9" s="48">
        <f>LOOKUP(2,1/('Feat-Func-Development'!$AF$4:$EU$4&amp;'Feat-Func-Development'!$AF$5:$EU$5='aggregated FIP Data Prog7'!$A9&amp;'aggregated FIP Data Prog7'!$N$1),'Feat-Func-Development'!$AF$98:$EU$98)</f>
        <v>0</v>
      </c>
      <c r="P9" s="48">
        <f>LOOKUP(2,1/('Feat-Func-Development'!$AF$4:$EU$4&amp;'Feat-Func-Development'!$AF$5:$EU$5='aggregated FIP Data Prog7'!$A9&amp;'aggregated FIP Data Prog7'!$N$1),'Feat-Func-Development'!$AF$99:$EU$99)</f>
        <v>0</v>
      </c>
      <c r="Q9" s="48">
        <f>LOOKUP(2,1/('Feat-Func-Development'!$AF$4:$EU$4&amp;'Feat-Func-Development'!$AF$5:$EU$5='aggregated FIP Data Prog7'!$A9&amp;'aggregated FIP Data Prog7'!$N$1),'Feat-Func-Development'!$AF$100:$EU$100)</f>
        <v>0</v>
      </c>
      <c r="R9" s="48">
        <f>LOOKUP(2,1/('Feat-Func-Development'!$AF$4:$EU$4&amp;'Feat-Func-Development'!$AF$5:$EU$5='aggregated FIP Data Prog7'!$A9&amp;'aggregated FIP Data Prog7'!$N$1),'Feat-Func-Development'!$AF$101:$EU$101)</f>
        <v>7</v>
      </c>
      <c r="S9" s="48">
        <f>LOOKUP(2,1/('Feat-Func-Development'!$AF$4:$EU$4&amp;'Feat-Func-Development'!$AF$5:$EU$5='aggregated FIP Data Prog7'!$A9&amp;'aggregated FIP Data Prog7'!$N$1),'Feat-Func-Development'!$AF$102:$EU$102)</f>
        <v>0</v>
      </c>
      <c r="T9" s="48">
        <f>LOOKUP(2,1/('Feat-Func-Development'!$AF$4:$EU$4&amp;'Feat-Func-Development'!$AF$5:$EU$5='aggregated FIP Data Prog7'!$A9&amp;'aggregated FIP Data Prog7'!$N$1),'Feat-Func-Development'!$AF$103:$EU$103)</f>
        <v>0</v>
      </c>
      <c r="U9" s="48">
        <f>LOOKUP(2,1/('Feat-Func-Development'!$AF$4:$EU$4&amp;'Feat-Func-Development'!$AF$5:$EU$5='aggregated FIP Data Prog7'!$A9&amp;'aggregated FIP Data Prog7'!$N$1),'Feat-Func-Development'!$AF$104:$EU$104)</f>
        <v>0</v>
      </c>
      <c r="V9" s="29">
        <f>LOOKUP(2,1/('Feat-Func-Development'!$AF$4:$EU$4&amp;'Feat-Func-Development'!$AF$5:$EU$5='aggregated FIP Data Prog7'!$A9&amp;'aggregated FIP Data Prog7'!$V$1),'Feat-Func-Development'!$AF$97:$EU$97)</f>
        <v>0</v>
      </c>
      <c r="W9" s="29">
        <f>LOOKUP(2,1/('Feat-Func-Development'!$AF$4:$EU$4&amp;'Feat-Func-Development'!$AF$5:$EU$5='aggregated FIP Data Prog7'!$A9&amp;'aggregated FIP Data Prog7'!$V$1),'Feat-Func-Development'!$AF$98:$EU$98)</f>
        <v>0</v>
      </c>
      <c r="X9" s="29">
        <f>LOOKUP(2,1/('Feat-Func-Development'!$AF$4:$EU$4&amp;'Feat-Func-Development'!$AF$5:$EU$5='aggregated FIP Data Prog7'!$A9&amp;'aggregated FIP Data Prog7'!$V$1),'Feat-Func-Development'!$AF$99:$EU$99)</f>
        <v>1</v>
      </c>
      <c r="Y9" s="29">
        <f>LOOKUP(2,1/('Feat-Func-Development'!$AF$4:$EU$4&amp;'Feat-Func-Development'!$AF$5:$EU$5='aggregated FIP Data Prog7'!$A9&amp;'aggregated FIP Data Prog7'!$V$1),'Feat-Func-Development'!$AF$100:$EU$100)</f>
        <v>6</v>
      </c>
      <c r="Z9" s="29">
        <f>LOOKUP(2,1/('Feat-Func-Development'!$AF$4:$EU$4&amp;'Feat-Func-Development'!$AF$5:$EU$5='aggregated FIP Data Prog7'!$A9&amp;'aggregated FIP Data Prog7'!$V$1),'Feat-Func-Development'!$AF$101:$EU$101)</f>
        <v>0</v>
      </c>
      <c r="AA9" s="29">
        <f>LOOKUP(2,1/('Feat-Func-Development'!$AF$4:$EU$4&amp;'Feat-Func-Development'!$AF$5:$EU$5='aggregated FIP Data Prog7'!$A9&amp;'aggregated FIP Data Prog7'!$V$1),'Feat-Func-Development'!$AF$102:$EU$102)</f>
        <v>0</v>
      </c>
      <c r="AB9" s="29">
        <f>LOOKUP(2,1/('Feat-Func-Development'!$AF$4:$EU$4&amp;'Feat-Func-Development'!$AF$5:$EU$5='aggregated FIP Data Prog7'!$A9&amp;'aggregated FIP Data Prog7'!$V$1),'Feat-Func-Development'!$AF$103:$EU$103)</f>
        <v>0</v>
      </c>
      <c r="AC9" s="29">
        <f>LOOKUP(2,1/('Feat-Func-Development'!$AF$4:$EU$4&amp;'Feat-Func-Development'!$AF$5:$EU$5='aggregated FIP Data Prog7'!$A9&amp;'aggregated FIP Data Prog7'!$V$1),'Feat-Func-Development'!$AF$104:$EU$104)</f>
        <v>0</v>
      </c>
    </row>
    <row r="10" spans="1:29">
      <c r="A10" s="43">
        <f t="shared" si="9"/>
        <v>182</v>
      </c>
      <c r="B10" s="44" t="str">
        <f>IF(C10="","",HLOOKUP(C10,'Configuration | Scaling'!$E$13:$Y$23,9,FALSE))</f>
        <v/>
      </c>
      <c r="C10" s="29" t="str">
        <f>IF(COUNTIF(C$4:C9,LOOKUP(A10,'Configuration | Scaling'!$E$21:$Y$21,_GPDS__List))=0,LOOKUP(A10,'Configuration | Scaling'!$E$21:$Y$21,_GPDS__List),"")</f>
        <v/>
      </c>
      <c r="D10" s="29"/>
      <c r="E10" s="45">
        <f t="shared" si="0"/>
        <v>181</v>
      </c>
      <c r="F10" s="49">
        <f t="shared" si="1"/>
        <v>0</v>
      </c>
      <c r="G10" s="49">
        <f t="shared" si="2"/>
        <v>0</v>
      </c>
      <c r="H10" s="49">
        <f t="shared" si="3"/>
        <v>1</v>
      </c>
      <c r="I10" s="49">
        <f t="shared" si="4"/>
        <v>1</v>
      </c>
      <c r="J10" s="49">
        <f t="shared" si="5"/>
        <v>1</v>
      </c>
      <c r="K10" s="49">
        <f t="shared" si="6"/>
        <v>0</v>
      </c>
      <c r="L10" s="49">
        <f t="shared" si="7"/>
        <v>0</v>
      </c>
      <c r="M10" s="50">
        <f t="shared" si="8"/>
        <v>0</v>
      </c>
      <c r="N10" s="48">
        <f>LOOKUP(2,1/('Feat-Func-Development'!$AF$4:$EU$4&amp;'Feat-Func-Development'!$AF$5:$EU$5='aggregated FIP Data Prog7'!$A10&amp;'aggregated FIP Data Prog7'!$N$1),'Feat-Func-Development'!$AF$97:$EU$97)</f>
        <v>0</v>
      </c>
      <c r="O10" s="48">
        <f>LOOKUP(2,1/('Feat-Func-Development'!$AF$4:$EU$4&amp;'Feat-Func-Development'!$AF$5:$EU$5='aggregated FIP Data Prog7'!$A10&amp;'aggregated FIP Data Prog7'!$N$1),'Feat-Func-Development'!$AF$98:$EU$98)</f>
        <v>0</v>
      </c>
      <c r="P10" s="48">
        <f>LOOKUP(2,1/('Feat-Func-Development'!$AF$4:$EU$4&amp;'Feat-Func-Development'!$AF$5:$EU$5='aggregated FIP Data Prog7'!$A10&amp;'aggregated FIP Data Prog7'!$N$1),'Feat-Func-Development'!$AF$99:$EU$99)</f>
        <v>0</v>
      </c>
      <c r="Q10" s="48">
        <f>LOOKUP(2,1/('Feat-Func-Development'!$AF$4:$EU$4&amp;'Feat-Func-Development'!$AF$5:$EU$5='aggregated FIP Data Prog7'!$A10&amp;'aggregated FIP Data Prog7'!$N$1),'Feat-Func-Development'!$AF$100:$EU$100)</f>
        <v>0</v>
      </c>
      <c r="R10" s="48">
        <f>LOOKUP(2,1/('Feat-Func-Development'!$AF$4:$EU$4&amp;'Feat-Func-Development'!$AF$5:$EU$5='aggregated FIP Data Prog7'!$A10&amp;'aggregated FIP Data Prog7'!$N$1),'Feat-Func-Development'!$AF$101:$EU$101)</f>
        <v>7</v>
      </c>
      <c r="S10" s="48">
        <f>LOOKUP(2,1/('Feat-Func-Development'!$AF$4:$EU$4&amp;'Feat-Func-Development'!$AF$5:$EU$5='aggregated FIP Data Prog7'!$A10&amp;'aggregated FIP Data Prog7'!$N$1),'Feat-Func-Development'!$AF$102:$EU$102)</f>
        <v>0</v>
      </c>
      <c r="T10" s="48">
        <f>LOOKUP(2,1/('Feat-Func-Development'!$AF$4:$EU$4&amp;'Feat-Func-Development'!$AF$5:$EU$5='aggregated FIP Data Prog7'!$A10&amp;'aggregated FIP Data Prog7'!$N$1),'Feat-Func-Development'!$AF$103:$EU$103)</f>
        <v>0</v>
      </c>
      <c r="U10" s="48">
        <f>LOOKUP(2,1/('Feat-Func-Development'!$AF$4:$EU$4&amp;'Feat-Func-Development'!$AF$5:$EU$5='aggregated FIP Data Prog7'!$A10&amp;'aggregated FIP Data Prog7'!$N$1),'Feat-Func-Development'!$AF$104:$EU$104)</f>
        <v>0</v>
      </c>
      <c r="V10" s="29">
        <f>LOOKUP(2,1/('Feat-Func-Development'!$AF$4:$EU$4&amp;'Feat-Func-Development'!$AF$5:$EU$5='aggregated FIP Data Prog7'!$A10&amp;'aggregated FIP Data Prog7'!$V$1),'Feat-Func-Development'!$AF$97:$EU$97)</f>
        <v>0</v>
      </c>
      <c r="W10" s="29">
        <f>LOOKUP(2,1/('Feat-Func-Development'!$AF$4:$EU$4&amp;'Feat-Func-Development'!$AF$5:$EU$5='aggregated FIP Data Prog7'!$A10&amp;'aggregated FIP Data Prog7'!$V$1),'Feat-Func-Development'!$AF$98:$EU$98)</f>
        <v>0</v>
      </c>
      <c r="X10" s="29">
        <f>LOOKUP(2,1/('Feat-Func-Development'!$AF$4:$EU$4&amp;'Feat-Func-Development'!$AF$5:$EU$5='aggregated FIP Data Prog7'!$A10&amp;'aggregated FIP Data Prog7'!$V$1),'Feat-Func-Development'!$AF$99:$EU$99)</f>
        <v>1</v>
      </c>
      <c r="Y10" s="29">
        <f>LOOKUP(2,1/('Feat-Func-Development'!$AF$4:$EU$4&amp;'Feat-Func-Development'!$AF$5:$EU$5='aggregated FIP Data Prog7'!$A10&amp;'aggregated FIP Data Prog7'!$V$1),'Feat-Func-Development'!$AF$100:$EU$100)</f>
        <v>6</v>
      </c>
      <c r="Z10" s="29">
        <f>LOOKUP(2,1/('Feat-Func-Development'!$AF$4:$EU$4&amp;'Feat-Func-Development'!$AF$5:$EU$5='aggregated FIP Data Prog7'!$A10&amp;'aggregated FIP Data Prog7'!$V$1),'Feat-Func-Development'!$AF$101:$EU$101)</f>
        <v>0</v>
      </c>
      <c r="AA10" s="29">
        <f>LOOKUP(2,1/('Feat-Func-Development'!$AF$4:$EU$4&amp;'Feat-Func-Development'!$AF$5:$EU$5='aggregated FIP Data Prog7'!$A10&amp;'aggregated FIP Data Prog7'!$V$1),'Feat-Func-Development'!$AF$102:$EU$102)</f>
        <v>0</v>
      </c>
      <c r="AB10" s="29">
        <f>LOOKUP(2,1/('Feat-Func-Development'!$AF$4:$EU$4&amp;'Feat-Func-Development'!$AF$5:$EU$5='aggregated FIP Data Prog7'!$A10&amp;'aggregated FIP Data Prog7'!$V$1),'Feat-Func-Development'!$AF$103:$EU$103)</f>
        <v>0</v>
      </c>
      <c r="AC10" s="29">
        <f>LOOKUP(2,1/('Feat-Func-Development'!$AF$4:$EU$4&amp;'Feat-Func-Development'!$AF$5:$EU$5='aggregated FIP Data Prog7'!$A10&amp;'aggregated FIP Data Prog7'!$V$1),'Feat-Func-Development'!$AF$104:$EU$104)</f>
        <v>0</v>
      </c>
    </row>
    <row r="11" spans="1:29">
      <c r="A11" s="43">
        <f t="shared" si="9"/>
        <v>213</v>
      </c>
      <c r="B11" s="44" t="str">
        <f>IF(C11="","",HLOOKUP(C11,'Configuration | Scaling'!$E$13:$Y$23,9,FALSE))</f>
        <v/>
      </c>
      <c r="C11" s="29" t="str">
        <f>IF(COUNTIF(C$4:C10,LOOKUP(A11,'Configuration | Scaling'!$E$21:$Y$21,_GPDS__List))=0,LOOKUP(A11,'Configuration | Scaling'!$E$21:$Y$21,_GPDS__List),"")</f>
        <v/>
      </c>
      <c r="D11" s="29"/>
      <c r="E11" s="45">
        <f t="shared" si="0"/>
        <v>212</v>
      </c>
      <c r="F11" s="49">
        <f t="shared" si="1"/>
        <v>0</v>
      </c>
      <c r="G11" s="49">
        <f t="shared" si="2"/>
        <v>0</v>
      </c>
      <c r="H11" s="49">
        <f t="shared" si="3"/>
        <v>1</v>
      </c>
      <c r="I11" s="49">
        <f t="shared" si="4"/>
        <v>1</v>
      </c>
      <c r="J11" s="49">
        <f t="shared" si="5"/>
        <v>1</v>
      </c>
      <c r="K11" s="49">
        <f t="shared" si="6"/>
        <v>0</v>
      </c>
      <c r="L11" s="49">
        <f t="shared" si="7"/>
        <v>0</v>
      </c>
      <c r="M11" s="50">
        <f t="shared" si="8"/>
        <v>0</v>
      </c>
      <c r="N11" s="48">
        <f>LOOKUP(2,1/('Feat-Func-Development'!$AF$4:$EU$4&amp;'Feat-Func-Development'!$AF$5:$EU$5='aggregated FIP Data Prog7'!$A11&amp;'aggregated FIP Data Prog7'!$N$1),'Feat-Func-Development'!$AF$97:$EU$97)</f>
        <v>0</v>
      </c>
      <c r="O11" s="48">
        <f>LOOKUP(2,1/('Feat-Func-Development'!$AF$4:$EU$4&amp;'Feat-Func-Development'!$AF$5:$EU$5='aggregated FIP Data Prog7'!$A11&amp;'aggregated FIP Data Prog7'!$N$1),'Feat-Func-Development'!$AF$98:$EU$98)</f>
        <v>0</v>
      </c>
      <c r="P11" s="48">
        <f>LOOKUP(2,1/('Feat-Func-Development'!$AF$4:$EU$4&amp;'Feat-Func-Development'!$AF$5:$EU$5='aggregated FIP Data Prog7'!$A11&amp;'aggregated FIP Data Prog7'!$N$1),'Feat-Func-Development'!$AF$99:$EU$99)</f>
        <v>0</v>
      </c>
      <c r="Q11" s="48">
        <f>LOOKUP(2,1/('Feat-Func-Development'!$AF$4:$EU$4&amp;'Feat-Func-Development'!$AF$5:$EU$5='aggregated FIP Data Prog7'!$A11&amp;'aggregated FIP Data Prog7'!$N$1),'Feat-Func-Development'!$AF$100:$EU$100)</f>
        <v>0</v>
      </c>
      <c r="R11" s="48">
        <f>LOOKUP(2,1/('Feat-Func-Development'!$AF$4:$EU$4&amp;'Feat-Func-Development'!$AF$5:$EU$5='aggregated FIP Data Prog7'!$A11&amp;'aggregated FIP Data Prog7'!$N$1),'Feat-Func-Development'!$AF$101:$EU$101)</f>
        <v>7</v>
      </c>
      <c r="S11" s="48">
        <f>LOOKUP(2,1/('Feat-Func-Development'!$AF$4:$EU$4&amp;'Feat-Func-Development'!$AF$5:$EU$5='aggregated FIP Data Prog7'!$A11&amp;'aggregated FIP Data Prog7'!$N$1),'Feat-Func-Development'!$AF$102:$EU$102)</f>
        <v>0</v>
      </c>
      <c r="T11" s="48">
        <f>LOOKUP(2,1/('Feat-Func-Development'!$AF$4:$EU$4&amp;'Feat-Func-Development'!$AF$5:$EU$5='aggregated FIP Data Prog7'!$A11&amp;'aggregated FIP Data Prog7'!$N$1),'Feat-Func-Development'!$AF$103:$EU$103)</f>
        <v>0</v>
      </c>
      <c r="U11" s="48">
        <f>LOOKUP(2,1/('Feat-Func-Development'!$AF$4:$EU$4&amp;'Feat-Func-Development'!$AF$5:$EU$5='aggregated FIP Data Prog7'!$A11&amp;'aggregated FIP Data Prog7'!$N$1),'Feat-Func-Development'!$AF$104:$EU$104)</f>
        <v>0</v>
      </c>
      <c r="V11" s="29">
        <f>LOOKUP(2,1/('Feat-Func-Development'!$AF$4:$EU$4&amp;'Feat-Func-Development'!$AF$5:$EU$5='aggregated FIP Data Prog7'!$A11&amp;'aggregated FIP Data Prog7'!$V$1),'Feat-Func-Development'!$AF$97:$EU$97)</f>
        <v>0</v>
      </c>
      <c r="W11" s="29">
        <f>LOOKUP(2,1/('Feat-Func-Development'!$AF$4:$EU$4&amp;'Feat-Func-Development'!$AF$5:$EU$5='aggregated FIP Data Prog7'!$A11&amp;'aggregated FIP Data Prog7'!$V$1),'Feat-Func-Development'!$AF$98:$EU$98)</f>
        <v>0</v>
      </c>
      <c r="X11" s="29">
        <f>LOOKUP(2,1/('Feat-Func-Development'!$AF$4:$EU$4&amp;'Feat-Func-Development'!$AF$5:$EU$5='aggregated FIP Data Prog7'!$A11&amp;'aggregated FIP Data Prog7'!$V$1),'Feat-Func-Development'!$AF$99:$EU$99)</f>
        <v>1</v>
      </c>
      <c r="Y11" s="29">
        <f>LOOKUP(2,1/('Feat-Func-Development'!$AF$4:$EU$4&amp;'Feat-Func-Development'!$AF$5:$EU$5='aggregated FIP Data Prog7'!$A11&amp;'aggregated FIP Data Prog7'!$V$1),'Feat-Func-Development'!$AF$100:$EU$100)</f>
        <v>6</v>
      </c>
      <c r="Z11" s="29">
        <f>LOOKUP(2,1/('Feat-Func-Development'!$AF$4:$EU$4&amp;'Feat-Func-Development'!$AF$5:$EU$5='aggregated FIP Data Prog7'!$A11&amp;'aggregated FIP Data Prog7'!$V$1),'Feat-Func-Development'!$AF$101:$EU$101)</f>
        <v>0</v>
      </c>
      <c r="AA11" s="29">
        <f>LOOKUP(2,1/('Feat-Func-Development'!$AF$4:$EU$4&amp;'Feat-Func-Development'!$AF$5:$EU$5='aggregated FIP Data Prog7'!$A11&amp;'aggregated FIP Data Prog7'!$V$1),'Feat-Func-Development'!$AF$102:$EU$102)</f>
        <v>0</v>
      </c>
      <c r="AB11" s="29">
        <f>LOOKUP(2,1/('Feat-Func-Development'!$AF$4:$EU$4&amp;'Feat-Func-Development'!$AF$5:$EU$5='aggregated FIP Data Prog7'!$A11&amp;'aggregated FIP Data Prog7'!$V$1),'Feat-Func-Development'!$AF$103:$EU$103)</f>
        <v>0</v>
      </c>
      <c r="AC11" s="29">
        <f>LOOKUP(2,1/('Feat-Func-Development'!$AF$4:$EU$4&amp;'Feat-Func-Development'!$AF$5:$EU$5='aggregated FIP Data Prog7'!$A11&amp;'aggregated FIP Data Prog7'!$V$1),'Feat-Func-Development'!$AF$104:$EU$104)</f>
        <v>0</v>
      </c>
    </row>
    <row r="12" spans="1:29">
      <c r="A12" s="43">
        <f t="shared" si="9"/>
        <v>244</v>
      </c>
      <c r="B12" s="44" t="str">
        <f>IF(C12="","",HLOOKUP(C12,'Configuration | Scaling'!$E$13:$Y$23,9,FALSE))</f>
        <v/>
      </c>
      <c r="C12" s="29" t="str">
        <f>IF(COUNTIF(C$4:C11,LOOKUP(A12,'Configuration | Scaling'!$E$21:$Y$21,_GPDS__List))=0,LOOKUP(A12,'Configuration | Scaling'!$E$21:$Y$21,_GPDS__List),"")</f>
        <v/>
      </c>
      <c r="D12" s="29"/>
      <c r="E12" s="45">
        <f t="shared" si="0"/>
        <v>243</v>
      </c>
      <c r="F12" s="49">
        <f t="shared" si="1"/>
        <v>0</v>
      </c>
      <c r="G12" s="49">
        <f t="shared" si="2"/>
        <v>0</v>
      </c>
      <c r="H12" s="49">
        <f t="shared" si="3"/>
        <v>1</v>
      </c>
      <c r="I12" s="49">
        <f t="shared" si="4"/>
        <v>1</v>
      </c>
      <c r="J12" s="49">
        <f t="shared" si="5"/>
        <v>1</v>
      </c>
      <c r="K12" s="49">
        <f t="shared" si="6"/>
        <v>0</v>
      </c>
      <c r="L12" s="49">
        <f t="shared" si="7"/>
        <v>0</v>
      </c>
      <c r="M12" s="50">
        <f t="shared" si="8"/>
        <v>0</v>
      </c>
      <c r="N12" s="48">
        <f>LOOKUP(2,1/('Feat-Func-Development'!$AF$4:$EU$4&amp;'Feat-Func-Development'!$AF$5:$EU$5='aggregated FIP Data Prog7'!$A12&amp;'aggregated FIP Data Prog7'!$N$1),'Feat-Func-Development'!$AF$97:$EU$97)</f>
        <v>0</v>
      </c>
      <c r="O12" s="48">
        <f>LOOKUP(2,1/('Feat-Func-Development'!$AF$4:$EU$4&amp;'Feat-Func-Development'!$AF$5:$EU$5='aggregated FIP Data Prog7'!$A12&amp;'aggregated FIP Data Prog7'!$N$1),'Feat-Func-Development'!$AF$98:$EU$98)</f>
        <v>0</v>
      </c>
      <c r="P12" s="48">
        <f>LOOKUP(2,1/('Feat-Func-Development'!$AF$4:$EU$4&amp;'Feat-Func-Development'!$AF$5:$EU$5='aggregated FIP Data Prog7'!$A12&amp;'aggregated FIP Data Prog7'!$N$1),'Feat-Func-Development'!$AF$99:$EU$99)</f>
        <v>0</v>
      </c>
      <c r="Q12" s="48">
        <f>LOOKUP(2,1/('Feat-Func-Development'!$AF$4:$EU$4&amp;'Feat-Func-Development'!$AF$5:$EU$5='aggregated FIP Data Prog7'!$A12&amp;'aggregated FIP Data Prog7'!$N$1),'Feat-Func-Development'!$AF$100:$EU$100)</f>
        <v>0</v>
      </c>
      <c r="R12" s="48">
        <f>LOOKUP(2,1/('Feat-Func-Development'!$AF$4:$EU$4&amp;'Feat-Func-Development'!$AF$5:$EU$5='aggregated FIP Data Prog7'!$A12&amp;'aggregated FIP Data Prog7'!$N$1),'Feat-Func-Development'!$AF$101:$EU$101)</f>
        <v>7</v>
      </c>
      <c r="S12" s="48">
        <f>LOOKUP(2,1/('Feat-Func-Development'!$AF$4:$EU$4&amp;'Feat-Func-Development'!$AF$5:$EU$5='aggregated FIP Data Prog7'!$A12&amp;'aggregated FIP Data Prog7'!$N$1),'Feat-Func-Development'!$AF$102:$EU$102)</f>
        <v>0</v>
      </c>
      <c r="T12" s="48">
        <f>LOOKUP(2,1/('Feat-Func-Development'!$AF$4:$EU$4&amp;'Feat-Func-Development'!$AF$5:$EU$5='aggregated FIP Data Prog7'!$A12&amp;'aggregated FIP Data Prog7'!$N$1),'Feat-Func-Development'!$AF$103:$EU$103)</f>
        <v>0</v>
      </c>
      <c r="U12" s="48">
        <f>LOOKUP(2,1/('Feat-Func-Development'!$AF$4:$EU$4&amp;'Feat-Func-Development'!$AF$5:$EU$5='aggregated FIP Data Prog7'!$A12&amp;'aggregated FIP Data Prog7'!$N$1),'Feat-Func-Development'!$AF$104:$EU$104)</f>
        <v>0</v>
      </c>
      <c r="V12" s="29">
        <f>LOOKUP(2,1/('Feat-Func-Development'!$AF$4:$EU$4&amp;'Feat-Func-Development'!$AF$5:$EU$5='aggregated FIP Data Prog7'!$A12&amp;'aggregated FIP Data Prog7'!$V$1),'Feat-Func-Development'!$AF$97:$EU$97)</f>
        <v>0</v>
      </c>
      <c r="W12" s="29">
        <f>LOOKUP(2,1/('Feat-Func-Development'!$AF$4:$EU$4&amp;'Feat-Func-Development'!$AF$5:$EU$5='aggregated FIP Data Prog7'!$A12&amp;'aggregated FIP Data Prog7'!$V$1),'Feat-Func-Development'!$AF$98:$EU$98)</f>
        <v>0</v>
      </c>
      <c r="X12" s="29">
        <f>LOOKUP(2,1/('Feat-Func-Development'!$AF$4:$EU$4&amp;'Feat-Func-Development'!$AF$5:$EU$5='aggregated FIP Data Prog7'!$A12&amp;'aggregated FIP Data Prog7'!$V$1),'Feat-Func-Development'!$AF$99:$EU$99)</f>
        <v>1</v>
      </c>
      <c r="Y12" s="29">
        <f>LOOKUP(2,1/('Feat-Func-Development'!$AF$4:$EU$4&amp;'Feat-Func-Development'!$AF$5:$EU$5='aggregated FIP Data Prog7'!$A12&amp;'aggregated FIP Data Prog7'!$V$1),'Feat-Func-Development'!$AF$100:$EU$100)</f>
        <v>6</v>
      </c>
      <c r="Z12" s="29">
        <f>LOOKUP(2,1/('Feat-Func-Development'!$AF$4:$EU$4&amp;'Feat-Func-Development'!$AF$5:$EU$5='aggregated FIP Data Prog7'!$A12&amp;'aggregated FIP Data Prog7'!$V$1),'Feat-Func-Development'!$AF$101:$EU$101)</f>
        <v>0</v>
      </c>
      <c r="AA12" s="29">
        <f>LOOKUP(2,1/('Feat-Func-Development'!$AF$4:$EU$4&amp;'Feat-Func-Development'!$AF$5:$EU$5='aggregated FIP Data Prog7'!$A12&amp;'aggregated FIP Data Prog7'!$V$1),'Feat-Func-Development'!$AF$102:$EU$102)</f>
        <v>0</v>
      </c>
      <c r="AB12" s="29">
        <f>LOOKUP(2,1/('Feat-Func-Development'!$AF$4:$EU$4&amp;'Feat-Func-Development'!$AF$5:$EU$5='aggregated FIP Data Prog7'!$A12&amp;'aggregated FIP Data Prog7'!$V$1),'Feat-Func-Development'!$AF$103:$EU$103)</f>
        <v>0</v>
      </c>
      <c r="AC12" s="29">
        <f>LOOKUP(2,1/('Feat-Func-Development'!$AF$4:$EU$4&amp;'Feat-Func-Development'!$AF$5:$EU$5='aggregated FIP Data Prog7'!$A12&amp;'aggregated FIP Data Prog7'!$V$1),'Feat-Func-Development'!$AF$104:$EU$104)</f>
        <v>0</v>
      </c>
    </row>
    <row r="13" spans="1:29">
      <c r="A13" s="43">
        <f t="shared" si="9"/>
        <v>274</v>
      </c>
      <c r="B13" s="44">
        <f>IF(C13="","",HLOOKUP(C13,'Configuration | Scaling'!$E$13:$Y$23,9,FALSE))</f>
        <v>245</v>
      </c>
      <c r="C13" s="29" t="str">
        <f>IF(COUNTIF(C$4:C12,LOOKUP(A13,'Configuration | Scaling'!$E$21:$Y$21,_GPDS__List))=0,LOOKUP(A13,'Configuration | Scaling'!$E$21:$Y$21,_GPDS__List),"")</f>
        <v>M-1</v>
      </c>
      <c r="D13" s="29"/>
      <c r="E13" s="45">
        <f t="shared" si="0"/>
        <v>244</v>
      </c>
      <c r="F13" s="49">
        <f t="shared" si="1"/>
        <v>0.2857142857142857</v>
      </c>
      <c r="G13" s="49">
        <f t="shared" si="2"/>
        <v>0</v>
      </c>
      <c r="H13" s="49">
        <f t="shared" si="3"/>
        <v>1</v>
      </c>
      <c r="I13" s="49">
        <f t="shared" si="4"/>
        <v>1</v>
      </c>
      <c r="J13" s="49">
        <f t="shared" si="5"/>
        <v>1</v>
      </c>
      <c r="K13" s="49">
        <f t="shared" si="6"/>
        <v>0</v>
      </c>
      <c r="L13" s="49">
        <f t="shared" si="7"/>
        <v>0</v>
      </c>
      <c r="M13" s="50">
        <f t="shared" si="8"/>
        <v>0</v>
      </c>
      <c r="N13" s="48">
        <f>LOOKUP(2,1/('Feat-Func-Development'!$AF$4:$EU$4&amp;'Feat-Func-Development'!$AF$5:$EU$5='aggregated FIP Data Prog7'!$A13&amp;'aggregated FIP Data Prog7'!$N$1),'Feat-Func-Development'!$AF$97:$EU$97)</f>
        <v>0</v>
      </c>
      <c r="O13" s="48">
        <f>LOOKUP(2,1/('Feat-Func-Development'!$AF$4:$EU$4&amp;'Feat-Func-Development'!$AF$5:$EU$5='aggregated FIP Data Prog7'!$A13&amp;'aggregated FIP Data Prog7'!$N$1),'Feat-Func-Development'!$AF$98:$EU$98)</f>
        <v>0</v>
      </c>
      <c r="P13" s="48">
        <f>LOOKUP(2,1/('Feat-Func-Development'!$AF$4:$EU$4&amp;'Feat-Func-Development'!$AF$5:$EU$5='aggregated FIP Data Prog7'!$A13&amp;'aggregated FIP Data Prog7'!$N$1),'Feat-Func-Development'!$AF$99:$EU$99)</f>
        <v>0</v>
      </c>
      <c r="Q13" s="48">
        <f>LOOKUP(2,1/('Feat-Func-Development'!$AF$4:$EU$4&amp;'Feat-Func-Development'!$AF$5:$EU$5='aggregated FIP Data Prog7'!$A13&amp;'aggregated FIP Data Prog7'!$N$1),'Feat-Func-Development'!$AF$100:$EU$100)</f>
        <v>0</v>
      </c>
      <c r="R13" s="48">
        <f>LOOKUP(2,1/('Feat-Func-Development'!$AF$4:$EU$4&amp;'Feat-Func-Development'!$AF$5:$EU$5='aggregated FIP Data Prog7'!$A13&amp;'aggregated FIP Data Prog7'!$N$1),'Feat-Func-Development'!$AF$101:$EU$101)</f>
        <v>5</v>
      </c>
      <c r="S13" s="48">
        <f>LOOKUP(2,1/('Feat-Func-Development'!$AF$4:$EU$4&amp;'Feat-Func-Development'!$AF$5:$EU$5='aggregated FIP Data Prog7'!$A13&amp;'aggregated FIP Data Prog7'!$N$1),'Feat-Func-Development'!$AF$102:$EU$102)</f>
        <v>2</v>
      </c>
      <c r="T13" s="48">
        <f>LOOKUP(2,1/('Feat-Func-Development'!$AF$4:$EU$4&amp;'Feat-Func-Development'!$AF$5:$EU$5='aggregated FIP Data Prog7'!$A13&amp;'aggregated FIP Data Prog7'!$N$1),'Feat-Func-Development'!$AF$103:$EU$103)</f>
        <v>0</v>
      </c>
      <c r="U13" s="48">
        <f>LOOKUP(2,1/('Feat-Func-Development'!$AF$4:$EU$4&amp;'Feat-Func-Development'!$AF$5:$EU$5='aggregated FIP Data Prog7'!$A13&amp;'aggregated FIP Data Prog7'!$N$1),'Feat-Func-Development'!$AF$104:$EU$104)</f>
        <v>0</v>
      </c>
      <c r="V13" s="29">
        <f>LOOKUP(2,1/('Feat-Func-Development'!$AF$4:$EU$4&amp;'Feat-Func-Development'!$AF$5:$EU$5='aggregated FIP Data Prog7'!$A13&amp;'aggregated FIP Data Prog7'!$V$1),'Feat-Func-Development'!$AF$97:$EU$97)</f>
        <v>0</v>
      </c>
      <c r="W13" s="29">
        <f>LOOKUP(2,1/('Feat-Func-Development'!$AF$4:$EU$4&amp;'Feat-Func-Development'!$AF$5:$EU$5='aggregated FIP Data Prog7'!$A13&amp;'aggregated FIP Data Prog7'!$V$1),'Feat-Func-Development'!$AF$98:$EU$98)</f>
        <v>0</v>
      </c>
      <c r="X13" s="29">
        <f>LOOKUP(2,1/('Feat-Func-Development'!$AF$4:$EU$4&amp;'Feat-Func-Development'!$AF$5:$EU$5='aggregated FIP Data Prog7'!$A13&amp;'aggregated FIP Data Prog7'!$V$1),'Feat-Func-Development'!$AF$99:$EU$99)</f>
        <v>1</v>
      </c>
      <c r="Y13" s="29">
        <f>LOOKUP(2,1/('Feat-Func-Development'!$AF$4:$EU$4&amp;'Feat-Func-Development'!$AF$5:$EU$5='aggregated FIP Data Prog7'!$A13&amp;'aggregated FIP Data Prog7'!$V$1),'Feat-Func-Development'!$AF$100:$EU$100)</f>
        <v>6</v>
      </c>
      <c r="Z13" s="29">
        <f>LOOKUP(2,1/('Feat-Func-Development'!$AF$4:$EU$4&amp;'Feat-Func-Development'!$AF$5:$EU$5='aggregated FIP Data Prog7'!$A13&amp;'aggregated FIP Data Prog7'!$V$1),'Feat-Func-Development'!$AF$101:$EU$101)</f>
        <v>0</v>
      </c>
      <c r="AA13" s="29">
        <f>LOOKUP(2,1/('Feat-Func-Development'!$AF$4:$EU$4&amp;'Feat-Func-Development'!$AF$5:$EU$5='aggregated FIP Data Prog7'!$A13&amp;'aggregated FIP Data Prog7'!$V$1),'Feat-Func-Development'!$AF$102:$EU$102)</f>
        <v>0</v>
      </c>
      <c r="AB13" s="29">
        <f>LOOKUP(2,1/('Feat-Func-Development'!$AF$4:$EU$4&amp;'Feat-Func-Development'!$AF$5:$EU$5='aggregated FIP Data Prog7'!$A13&amp;'aggregated FIP Data Prog7'!$V$1),'Feat-Func-Development'!$AF$103:$EU$103)</f>
        <v>0</v>
      </c>
      <c r="AC13" s="29">
        <f>LOOKUP(2,1/('Feat-Func-Development'!$AF$4:$EU$4&amp;'Feat-Func-Development'!$AF$5:$EU$5='aggregated FIP Data Prog7'!$A13&amp;'aggregated FIP Data Prog7'!$V$1),'Feat-Func-Development'!$AF$104:$EU$104)</f>
        <v>0</v>
      </c>
    </row>
    <row r="14" spans="1:29">
      <c r="A14" s="43">
        <f t="shared" si="9"/>
        <v>305</v>
      </c>
      <c r="B14" s="44">
        <f>IF(C14="","",HLOOKUP(C14,'Configuration | Scaling'!$E$13:$Y$23,9,FALSE))</f>
        <v>275</v>
      </c>
      <c r="C14" s="29" t="str">
        <f>IF(COUNTIF(C$4:C13,LOOKUP(A14,'Configuration | Scaling'!$E$21:$Y$21,_GPDS__List))=0,LOOKUP(A14,'Configuration | Scaling'!$E$21:$Y$21,_GPDS__List),"")</f>
        <v>M-1 DC</v>
      </c>
      <c r="D14" s="29"/>
      <c r="E14" s="45">
        <f t="shared" si="0"/>
        <v>274</v>
      </c>
      <c r="F14" s="49">
        <f t="shared" si="1"/>
        <v>0.2857142857142857</v>
      </c>
      <c r="G14" s="49">
        <f t="shared" si="2"/>
        <v>0</v>
      </c>
      <c r="H14" s="49">
        <f t="shared" si="3"/>
        <v>1</v>
      </c>
      <c r="I14" s="49">
        <f t="shared" si="4"/>
        <v>1</v>
      </c>
      <c r="J14" s="49">
        <f t="shared" si="5"/>
        <v>1</v>
      </c>
      <c r="K14" s="49">
        <f t="shared" si="6"/>
        <v>0</v>
      </c>
      <c r="L14" s="49">
        <f t="shared" si="7"/>
        <v>0</v>
      </c>
      <c r="M14" s="50">
        <f t="shared" si="8"/>
        <v>0</v>
      </c>
      <c r="N14" s="48">
        <f>LOOKUP(2,1/('Feat-Func-Development'!$AF$4:$EU$4&amp;'Feat-Func-Development'!$AF$5:$EU$5='aggregated FIP Data Prog7'!$A14&amp;'aggregated FIP Data Prog7'!$N$1),'Feat-Func-Development'!$AF$97:$EU$97)</f>
        <v>0</v>
      </c>
      <c r="O14" s="48">
        <f>LOOKUP(2,1/('Feat-Func-Development'!$AF$4:$EU$4&amp;'Feat-Func-Development'!$AF$5:$EU$5='aggregated FIP Data Prog7'!$A14&amp;'aggregated FIP Data Prog7'!$N$1),'Feat-Func-Development'!$AF$98:$EU$98)</f>
        <v>0</v>
      </c>
      <c r="P14" s="48">
        <f>LOOKUP(2,1/('Feat-Func-Development'!$AF$4:$EU$4&amp;'Feat-Func-Development'!$AF$5:$EU$5='aggregated FIP Data Prog7'!$A14&amp;'aggregated FIP Data Prog7'!$N$1),'Feat-Func-Development'!$AF$99:$EU$99)</f>
        <v>0</v>
      </c>
      <c r="Q14" s="48">
        <f>LOOKUP(2,1/('Feat-Func-Development'!$AF$4:$EU$4&amp;'Feat-Func-Development'!$AF$5:$EU$5='aggregated FIP Data Prog7'!$A14&amp;'aggregated FIP Data Prog7'!$N$1),'Feat-Func-Development'!$AF$100:$EU$100)</f>
        <v>0</v>
      </c>
      <c r="R14" s="48">
        <f>LOOKUP(2,1/('Feat-Func-Development'!$AF$4:$EU$4&amp;'Feat-Func-Development'!$AF$5:$EU$5='aggregated FIP Data Prog7'!$A14&amp;'aggregated FIP Data Prog7'!$N$1),'Feat-Func-Development'!$AF$101:$EU$101)</f>
        <v>5</v>
      </c>
      <c r="S14" s="48">
        <f>LOOKUP(2,1/('Feat-Func-Development'!$AF$4:$EU$4&amp;'Feat-Func-Development'!$AF$5:$EU$5='aggregated FIP Data Prog7'!$A14&amp;'aggregated FIP Data Prog7'!$N$1),'Feat-Func-Development'!$AF$102:$EU$102)</f>
        <v>2</v>
      </c>
      <c r="T14" s="48">
        <f>LOOKUP(2,1/('Feat-Func-Development'!$AF$4:$EU$4&amp;'Feat-Func-Development'!$AF$5:$EU$5='aggregated FIP Data Prog7'!$A14&amp;'aggregated FIP Data Prog7'!$N$1),'Feat-Func-Development'!$AF$103:$EU$103)</f>
        <v>0</v>
      </c>
      <c r="U14" s="48">
        <f>LOOKUP(2,1/('Feat-Func-Development'!$AF$4:$EU$4&amp;'Feat-Func-Development'!$AF$5:$EU$5='aggregated FIP Data Prog7'!$A14&amp;'aggregated FIP Data Prog7'!$N$1),'Feat-Func-Development'!$AF$104:$EU$104)</f>
        <v>0</v>
      </c>
      <c r="V14" s="29">
        <f>LOOKUP(2,1/('Feat-Func-Development'!$AF$4:$EU$4&amp;'Feat-Func-Development'!$AF$5:$EU$5='aggregated FIP Data Prog7'!$A14&amp;'aggregated FIP Data Prog7'!$V$1),'Feat-Func-Development'!$AF$97:$EU$97)</f>
        <v>0</v>
      </c>
      <c r="W14" s="29">
        <f>LOOKUP(2,1/('Feat-Func-Development'!$AF$4:$EU$4&amp;'Feat-Func-Development'!$AF$5:$EU$5='aggregated FIP Data Prog7'!$A14&amp;'aggregated FIP Data Prog7'!$V$1),'Feat-Func-Development'!$AF$98:$EU$98)</f>
        <v>0</v>
      </c>
      <c r="X14" s="29">
        <f>LOOKUP(2,1/('Feat-Func-Development'!$AF$4:$EU$4&amp;'Feat-Func-Development'!$AF$5:$EU$5='aggregated FIP Data Prog7'!$A14&amp;'aggregated FIP Data Prog7'!$V$1),'Feat-Func-Development'!$AF$99:$EU$99)</f>
        <v>1</v>
      </c>
      <c r="Y14" s="29">
        <f>LOOKUP(2,1/('Feat-Func-Development'!$AF$4:$EU$4&amp;'Feat-Func-Development'!$AF$5:$EU$5='aggregated FIP Data Prog7'!$A14&amp;'aggregated FIP Data Prog7'!$V$1),'Feat-Func-Development'!$AF$100:$EU$100)</f>
        <v>6</v>
      </c>
      <c r="Z14" s="29">
        <f>LOOKUP(2,1/('Feat-Func-Development'!$AF$4:$EU$4&amp;'Feat-Func-Development'!$AF$5:$EU$5='aggregated FIP Data Prog7'!$A14&amp;'aggregated FIP Data Prog7'!$V$1),'Feat-Func-Development'!$AF$101:$EU$101)</f>
        <v>0</v>
      </c>
      <c r="AA14" s="29">
        <f>LOOKUP(2,1/('Feat-Func-Development'!$AF$4:$EU$4&amp;'Feat-Func-Development'!$AF$5:$EU$5='aggregated FIP Data Prog7'!$A14&amp;'aggregated FIP Data Prog7'!$V$1),'Feat-Func-Development'!$AF$102:$EU$102)</f>
        <v>0</v>
      </c>
      <c r="AB14" s="29">
        <f>LOOKUP(2,1/('Feat-Func-Development'!$AF$4:$EU$4&amp;'Feat-Func-Development'!$AF$5:$EU$5='aggregated FIP Data Prog7'!$A14&amp;'aggregated FIP Data Prog7'!$V$1),'Feat-Func-Development'!$AF$103:$EU$103)</f>
        <v>0</v>
      </c>
      <c r="AC14" s="29">
        <f>LOOKUP(2,1/('Feat-Func-Development'!$AF$4:$EU$4&amp;'Feat-Func-Development'!$AF$5:$EU$5='aggregated FIP Data Prog7'!$A14&amp;'aggregated FIP Data Prog7'!$V$1),'Feat-Func-Development'!$AF$104:$EU$104)</f>
        <v>0</v>
      </c>
    </row>
    <row r="15" spans="1:29">
      <c r="A15" s="43">
        <f t="shared" si="9"/>
        <v>335</v>
      </c>
      <c r="B15" s="44">
        <f>IF(C15="","",HLOOKUP(C15,'Configuration | Scaling'!$E$13:$Y$23,9,FALSE))</f>
        <v>306</v>
      </c>
      <c r="C15" s="29" t="str">
        <f>IF(COUNTIF(C$4:C14,LOOKUP(A15,'Configuration | Scaling'!$E$21:$Y$21,_GPDS__List))=0,LOOKUP(A15,'Configuration | Scaling'!$E$21:$Y$21,_GPDS__List),"")</f>
        <v>FDJ</v>
      </c>
      <c r="D15" s="29"/>
      <c r="E15" s="45">
        <f t="shared" si="0"/>
        <v>305</v>
      </c>
      <c r="F15" s="49">
        <f t="shared" si="1"/>
        <v>0.2857142857142857</v>
      </c>
      <c r="G15" s="49">
        <f t="shared" si="2"/>
        <v>0</v>
      </c>
      <c r="H15" s="49">
        <f t="shared" si="3"/>
        <v>1</v>
      </c>
      <c r="I15" s="49">
        <f t="shared" si="4"/>
        <v>1</v>
      </c>
      <c r="J15" s="49">
        <f t="shared" si="5"/>
        <v>1</v>
      </c>
      <c r="K15" s="49">
        <f t="shared" si="6"/>
        <v>0</v>
      </c>
      <c r="L15" s="49">
        <f t="shared" si="7"/>
        <v>0</v>
      </c>
      <c r="M15" s="50">
        <f t="shared" si="8"/>
        <v>0</v>
      </c>
      <c r="N15" s="48">
        <f>LOOKUP(2,1/('Feat-Func-Development'!$AF$4:$EU$4&amp;'Feat-Func-Development'!$AF$5:$EU$5='aggregated FIP Data Prog7'!$A15&amp;'aggregated FIP Data Prog7'!$N$1),'Feat-Func-Development'!$AF$97:$EU$97)</f>
        <v>0</v>
      </c>
      <c r="O15" s="48">
        <f>LOOKUP(2,1/('Feat-Func-Development'!$AF$4:$EU$4&amp;'Feat-Func-Development'!$AF$5:$EU$5='aggregated FIP Data Prog7'!$A15&amp;'aggregated FIP Data Prog7'!$N$1),'Feat-Func-Development'!$AF$98:$EU$98)</f>
        <v>0</v>
      </c>
      <c r="P15" s="48">
        <f>LOOKUP(2,1/('Feat-Func-Development'!$AF$4:$EU$4&amp;'Feat-Func-Development'!$AF$5:$EU$5='aggregated FIP Data Prog7'!$A15&amp;'aggregated FIP Data Prog7'!$N$1),'Feat-Func-Development'!$AF$99:$EU$99)</f>
        <v>0</v>
      </c>
      <c r="Q15" s="48">
        <f>LOOKUP(2,1/('Feat-Func-Development'!$AF$4:$EU$4&amp;'Feat-Func-Development'!$AF$5:$EU$5='aggregated FIP Data Prog7'!$A15&amp;'aggregated FIP Data Prog7'!$N$1),'Feat-Func-Development'!$AF$100:$EU$100)</f>
        <v>0</v>
      </c>
      <c r="R15" s="48">
        <f>LOOKUP(2,1/('Feat-Func-Development'!$AF$4:$EU$4&amp;'Feat-Func-Development'!$AF$5:$EU$5='aggregated FIP Data Prog7'!$A15&amp;'aggregated FIP Data Prog7'!$N$1),'Feat-Func-Development'!$AF$101:$EU$101)</f>
        <v>5</v>
      </c>
      <c r="S15" s="48">
        <f>LOOKUP(2,1/('Feat-Func-Development'!$AF$4:$EU$4&amp;'Feat-Func-Development'!$AF$5:$EU$5='aggregated FIP Data Prog7'!$A15&amp;'aggregated FIP Data Prog7'!$N$1),'Feat-Func-Development'!$AF$102:$EU$102)</f>
        <v>2</v>
      </c>
      <c r="T15" s="48">
        <f>LOOKUP(2,1/('Feat-Func-Development'!$AF$4:$EU$4&amp;'Feat-Func-Development'!$AF$5:$EU$5='aggregated FIP Data Prog7'!$A15&amp;'aggregated FIP Data Prog7'!$N$1),'Feat-Func-Development'!$AF$103:$EU$103)</f>
        <v>0</v>
      </c>
      <c r="U15" s="48">
        <f>LOOKUP(2,1/('Feat-Func-Development'!$AF$4:$EU$4&amp;'Feat-Func-Development'!$AF$5:$EU$5='aggregated FIP Data Prog7'!$A15&amp;'aggregated FIP Data Prog7'!$N$1),'Feat-Func-Development'!$AF$104:$EU$104)</f>
        <v>0</v>
      </c>
      <c r="V15" s="29">
        <f>LOOKUP(2,1/('Feat-Func-Development'!$AF$4:$EU$4&amp;'Feat-Func-Development'!$AF$5:$EU$5='aggregated FIP Data Prog7'!$A15&amp;'aggregated FIP Data Prog7'!$V$1),'Feat-Func-Development'!$AF$97:$EU$97)</f>
        <v>0</v>
      </c>
      <c r="W15" s="29">
        <f>LOOKUP(2,1/('Feat-Func-Development'!$AF$4:$EU$4&amp;'Feat-Func-Development'!$AF$5:$EU$5='aggregated FIP Data Prog7'!$A15&amp;'aggregated FIP Data Prog7'!$V$1),'Feat-Func-Development'!$AF$98:$EU$98)</f>
        <v>0</v>
      </c>
      <c r="X15" s="29">
        <f>LOOKUP(2,1/('Feat-Func-Development'!$AF$4:$EU$4&amp;'Feat-Func-Development'!$AF$5:$EU$5='aggregated FIP Data Prog7'!$A15&amp;'aggregated FIP Data Prog7'!$V$1),'Feat-Func-Development'!$AF$99:$EU$99)</f>
        <v>1</v>
      </c>
      <c r="Y15" s="29">
        <f>LOOKUP(2,1/('Feat-Func-Development'!$AF$4:$EU$4&amp;'Feat-Func-Development'!$AF$5:$EU$5='aggregated FIP Data Prog7'!$A15&amp;'aggregated FIP Data Prog7'!$V$1),'Feat-Func-Development'!$AF$100:$EU$100)</f>
        <v>6</v>
      </c>
      <c r="Z15" s="29">
        <f>LOOKUP(2,1/('Feat-Func-Development'!$AF$4:$EU$4&amp;'Feat-Func-Development'!$AF$5:$EU$5='aggregated FIP Data Prog7'!$A15&amp;'aggregated FIP Data Prog7'!$V$1),'Feat-Func-Development'!$AF$101:$EU$101)</f>
        <v>0</v>
      </c>
      <c r="AA15" s="29">
        <f>LOOKUP(2,1/('Feat-Func-Development'!$AF$4:$EU$4&amp;'Feat-Func-Development'!$AF$5:$EU$5='aggregated FIP Data Prog7'!$A15&amp;'aggregated FIP Data Prog7'!$V$1),'Feat-Func-Development'!$AF$102:$EU$102)</f>
        <v>0</v>
      </c>
      <c r="AB15" s="29">
        <f>LOOKUP(2,1/('Feat-Func-Development'!$AF$4:$EU$4&amp;'Feat-Func-Development'!$AF$5:$EU$5='aggregated FIP Data Prog7'!$A15&amp;'aggregated FIP Data Prog7'!$V$1),'Feat-Func-Development'!$AF$103:$EU$103)</f>
        <v>0</v>
      </c>
      <c r="AC15" s="29">
        <f>LOOKUP(2,1/('Feat-Func-Development'!$AF$4:$EU$4&amp;'Feat-Func-Development'!$AF$5:$EU$5='aggregated FIP Data Prog7'!$A15&amp;'aggregated FIP Data Prog7'!$V$1),'Feat-Func-Development'!$AF$104:$EU$104)</f>
        <v>0</v>
      </c>
    </row>
    <row r="16" spans="1:29">
      <c r="A16" s="43">
        <f t="shared" si="9"/>
        <v>366</v>
      </c>
      <c r="B16" s="44">
        <f>IF(C16="","",HLOOKUP(C16,'Configuration | Scaling'!$E$13:$Y$23,9,FALSE))</f>
        <v>336</v>
      </c>
      <c r="C16" s="29" t="str">
        <f>IF(COUNTIF(C$4:C15,LOOKUP(A16,'Configuration | Scaling'!$E$21:$Y$21,_GPDS__List))=0,LOOKUP(A16,'Configuration | Scaling'!$E$21:$Y$21,_GPDS__List),"")</f>
        <v>VP BB</v>
      </c>
      <c r="D16" s="29"/>
      <c r="E16" s="45">
        <f t="shared" si="0"/>
        <v>335</v>
      </c>
      <c r="F16" s="49">
        <f t="shared" si="1"/>
        <v>1</v>
      </c>
      <c r="G16" s="49">
        <f t="shared" si="2"/>
        <v>0</v>
      </c>
      <c r="H16" s="49">
        <f t="shared" si="3"/>
        <v>1</v>
      </c>
      <c r="I16" s="49">
        <f t="shared" si="4"/>
        <v>1</v>
      </c>
      <c r="J16" s="49">
        <f t="shared" si="5"/>
        <v>1</v>
      </c>
      <c r="K16" s="49">
        <f t="shared" si="6"/>
        <v>0</v>
      </c>
      <c r="L16" s="49">
        <f t="shared" si="7"/>
        <v>0</v>
      </c>
      <c r="M16" s="50">
        <f t="shared" si="8"/>
        <v>0</v>
      </c>
      <c r="N16" s="48">
        <f>LOOKUP(2,1/('Feat-Func-Development'!$AF$4:$EU$4&amp;'Feat-Func-Development'!$AF$5:$EU$5='aggregated FIP Data Prog7'!$A16&amp;'aggregated FIP Data Prog7'!$N$1),'Feat-Func-Development'!$AF$97:$EU$97)</f>
        <v>0</v>
      </c>
      <c r="O16" s="48">
        <f>LOOKUP(2,1/('Feat-Func-Development'!$AF$4:$EU$4&amp;'Feat-Func-Development'!$AF$5:$EU$5='aggregated FIP Data Prog7'!$A16&amp;'aggregated FIP Data Prog7'!$N$1),'Feat-Func-Development'!$AF$98:$EU$98)</f>
        <v>0</v>
      </c>
      <c r="P16" s="48">
        <f>LOOKUP(2,1/('Feat-Func-Development'!$AF$4:$EU$4&amp;'Feat-Func-Development'!$AF$5:$EU$5='aggregated FIP Data Prog7'!$A16&amp;'aggregated FIP Data Prog7'!$N$1),'Feat-Func-Development'!$AF$99:$EU$99)</f>
        <v>0</v>
      </c>
      <c r="Q16" s="48">
        <f>LOOKUP(2,1/('Feat-Func-Development'!$AF$4:$EU$4&amp;'Feat-Func-Development'!$AF$5:$EU$5='aggregated FIP Data Prog7'!$A16&amp;'aggregated FIP Data Prog7'!$N$1),'Feat-Func-Development'!$AF$100:$EU$100)</f>
        <v>0</v>
      </c>
      <c r="R16" s="48">
        <f>LOOKUP(2,1/('Feat-Func-Development'!$AF$4:$EU$4&amp;'Feat-Func-Development'!$AF$5:$EU$5='aggregated FIP Data Prog7'!$A16&amp;'aggregated FIP Data Prog7'!$N$1),'Feat-Func-Development'!$AF$101:$EU$101)</f>
        <v>0</v>
      </c>
      <c r="S16" s="48">
        <f>LOOKUP(2,1/('Feat-Func-Development'!$AF$4:$EU$4&amp;'Feat-Func-Development'!$AF$5:$EU$5='aggregated FIP Data Prog7'!$A16&amp;'aggregated FIP Data Prog7'!$N$1),'Feat-Func-Development'!$AF$102:$EU$102)</f>
        <v>7</v>
      </c>
      <c r="T16" s="48">
        <f>LOOKUP(2,1/('Feat-Func-Development'!$AF$4:$EU$4&amp;'Feat-Func-Development'!$AF$5:$EU$5='aggregated FIP Data Prog7'!$A16&amp;'aggregated FIP Data Prog7'!$N$1),'Feat-Func-Development'!$AF$103:$EU$103)</f>
        <v>0</v>
      </c>
      <c r="U16" s="48">
        <f>LOOKUP(2,1/('Feat-Func-Development'!$AF$4:$EU$4&amp;'Feat-Func-Development'!$AF$5:$EU$5='aggregated FIP Data Prog7'!$A16&amp;'aggregated FIP Data Prog7'!$N$1),'Feat-Func-Development'!$AF$104:$EU$104)</f>
        <v>0</v>
      </c>
      <c r="V16" s="29">
        <f>LOOKUP(2,1/('Feat-Func-Development'!$AF$4:$EU$4&amp;'Feat-Func-Development'!$AF$5:$EU$5='aggregated FIP Data Prog7'!$A16&amp;'aggregated FIP Data Prog7'!$V$1),'Feat-Func-Development'!$AF$97:$EU$97)</f>
        <v>0</v>
      </c>
      <c r="W16" s="29">
        <f>LOOKUP(2,1/('Feat-Func-Development'!$AF$4:$EU$4&amp;'Feat-Func-Development'!$AF$5:$EU$5='aggregated FIP Data Prog7'!$A16&amp;'aggregated FIP Data Prog7'!$V$1),'Feat-Func-Development'!$AF$98:$EU$98)</f>
        <v>0</v>
      </c>
      <c r="X16" s="29">
        <f>LOOKUP(2,1/('Feat-Func-Development'!$AF$4:$EU$4&amp;'Feat-Func-Development'!$AF$5:$EU$5='aggregated FIP Data Prog7'!$A16&amp;'aggregated FIP Data Prog7'!$V$1),'Feat-Func-Development'!$AF$99:$EU$99)</f>
        <v>1</v>
      </c>
      <c r="Y16" s="29">
        <f>LOOKUP(2,1/('Feat-Func-Development'!$AF$4:$EU$4&amp;'Feat-Func-Development'!$AF$5:$EU$5='aggregated FIP Data Prog7'!$A16&amp;'aggregated FIP Data Prog7'!$V$1),'Feat-Func-Development'!$AF$100:$EU$100)</f>
        <v>6</v>
      </c>
      <c r="Z16" s="29">
        <f>LOOKUP(2,1/('Feat-Func-Development'!$AF$4:$EU$4&amp;'Feat-Func-Development'!$AF$5:$EU$5='aggregated FIP Data Prog7'!$A16&amp;'aggregated FIP Data Prog7'!$V$1),'Feat-Func-Development'!$AF$101:$EU$101)</f>
        <v>0</v>
      </c>
      <c r="AA16" s="29">
        <f>LOOKUP(2,1/('Feat-Func-Development'!$AF$4:$EU$4&amp;'Feat-Func-Development'!$AF$5:$EU$5='aggregated FIP Data Prog7'!$A16&amp;'aggregated FIP Data Prog7'!$V$1),'Feat-Func-Development'!$AF$102:$EU$102)</f>
        <v>0</v>
      </c>
      <c r="AB16" s="29">
        <f>LOOKUP(2,1/('Feat-Func-Development'!$AF$4:$EU$4&amp;'Feat-Func-Development'!$AF$5:$EU$5='aggregated FIP Data Prog7'!$A16&amp;'aggregated FIP Data Prog7'!$V$1),'Feat-Func-Development'!$AF$103:$EU$103)</f>
        <v>0</v>
      </c>
      <c r="AC16" s="29">
        <f>LOOKUP(2,1/('Feat-Func-Development'!$AF$4:$EU$4&amp;'Feat-Func-Development'!$AF$5:$EU$5='aggregated FIP Data Prog7'!$A16&amp;'aggregated FIP Data Prog7'!$V$1),'Feat-Func-Development'!$AF$104:$EU$104)</f>
        <v>0</v>
      </c>
    </row>
    <row r="17" spans="1:29">
      <c r="A17" s="43">
        <f t="shared" si="9"/>
        <v>397</v>
      </c>
      <c r="B17" s="44">
        <f>IF(C17="","",HLOOKUP(C17,'Configuration | Scaling'!$E$13:$Y$23,9,FALSE))</f>
        <v>367</v>
      </c>
      <c r="C17" s="29" t="str">
        <f>IF(COUNTIF(C$4:C16,LOOKUP(A17,'Configuration | Scaling'!$E$21:$Y$21,_GPDS__List))=0,LOOKUP(A17,'Configuration | Scaling'!$E$21:$Y$21,_GPDS__List),"")</f>
        <v>VP T/C</v>
      </c>
      <c r="D17" s="29"/>
      <c r="E17" s="45">
        <f t="shared" si="0"/>
        <v>366</v>
      </c>
      <c r="F17" s="49">
        <f t="shared" si="1"/>
        <v>1</v>
      </c>
      <c r="G17" s="49">
        <f t="shared" si="2"/>
        <v>0</v>
      </c>
      <c r="H17" s="49">
        <f t="shared" si="3"/>
        <v>1</v>
      </c>
      <c r="I17" s="49">
        <f t="shared" si="4"/>
        <v>1</v>
      </c>
      <c r="J17" s="49">
        <f t="shared" si="5"/>
        <v>1</v>
      </c>
      <c r="K17" s="49">
        <f t="shared" si="6"/>
        <v>0</v>
      </c>
      <c r="L17" s="49">
        <f t="shared" si="7"/>
        <v>0</v>
      </c>
      <c r="M17" s="50">
        <f t="shared" si="8"/>
        <v>0</v>
      </c>
      <c r="N17" s="48">
        <f>LOOKUP(2,1/('Feat-Func-Development'!$AF$4:$EU$4&amp;'Feat-Func-Development'!$AF$5:$EU$5='aggregated FIP Data Prog7'!$A17&amp;'aggregated FIP Data Prog7'!$N$1),'Feat-Func-Development'!$AF$97:$EU$97)</f>
        <v>0</v>
      </c>
      <c r="O17" s="48">
        <f>LOOKUP(2,1/('Feat-Func-Development'!$AF$4:$EU$4&amp;'Feat-Func-Development'!$AF$5:$EU$5='aggregated FIP Data Prog7'!$A17&amp;'aggregated FIP Data Prog7'!$N$1),'Feat-Func-Development'!$AF$98:$EU$98)</f>
        <v>0</v>
      </c>
      <c r="P17" s="48">
        <f>LOOKUP(2,1/('Feat-Func-Development'!$AF$4:$EU$4&amp;'Feat-Func-Development'!$AF$5:$EU$5='aggregated FIP Data Prog7'!$A17&amp;'aggregated FIP Data Prog7'!$N$1),'Feat-Func-Development'!$AF$99:$EU$99)</f>
        <v>0</v>
      </c>
      <c r="Q17" s="48">
        <f>LOOKUP(2,1/('Feat-Func-Development'!$AF$4:$EU$4&amp;'Feat-Func-Development'!$AF$5:$EU$5='aggregated FIP Data Prog7'!$A17&amp;'aggregated FIP Data Prog7'!$N$1),'Feat-Func-Development'!$AF$100:$EU$100)</f>
        <v>0</v>
      </c>
      <c r="R17" s="48">
        <f>LOOKUP(2,1/('Feat-Func-Development'!$AF$4:$EU$4&amp;'Feat-Func-Development'!$AF$5:$EU$5='aggregated FIP Data Prog7'!$A17&amp;'aggregated FIP Data Prog7'!$N$1),'Feat-Func-Development'!$AF$101:$EU$101)</f>
        <v>0</v>
      </c>
      <c r="S17" s="48">
        <f>LOOKUP(2,1/('Feat-Func-Development'!$AF$4:$EU$4&amp;'Feat-Func-Development'!$AF$5:$EU$5='aggregated FIP Data Prog7'!$A17&amp;'aggregated FIP Data Prog7'!$N$1),'Feat-Func-Development'!$AF$102:$EU$102)</f>
        <v>7</v>
      </c>
      <c r="T17" s="48">
        <f>LOOKUP(2,1/('Feat-Func-Development'!$AF$4:$EU$4&amp;'Feat-Func-Development'!$AF$5:$EU$5='aggregated FIP Data Prog7'!$A17&amp;'aggregated FIP Data Prog7'!$N$1),'Feat-Func-Development'!$AF$103:$EU$103)</f>
        <v>0</v>
      </c>
      <c r="U17" s="48">
        <f>LOOKUP(2,1/('Feat-Func-Development'!$AF$4:$EU$4&amp;'Feat-Func-Development'!$AF$5:$EU$5='aggregated FIP Data Prog7'!$A17&amp;'aggregated FIP Data Prog7'!$N$1),'Feat-Func-Development'!$AF$104:$EU$104)</f>
        <v>0</v>
      </c>
      <c r="V17" s="29">
        <f>LOOKUP(2,1/('Feat-Func-Development'!$AF$4:$EU$4&amp;'Feat-Func-Development'!$AF$5:$EU$5='aggregated FIP Data Prog7'!$A17&amp;'aggregated FIP Data Prog7'!$V$1),'Feat-Func-Development'!$AF$97:$EU$97)</f>
        <v>0</v>
      </c>
      <c r="W17" s="29">
        <f>LOOKUP(2,1/('Feat-Func-Development'!$AF$4:$EU$4&amp;'Feat-Func-Development'!$AF$5:$EU$5='aggregated FIP Data Prog7'!$A17&amp;'aggregated FIP Data Prog7'!$V$1),'Feat-Func-Development'!$AF$98:$EU$98)</f>
        <v>0</v>
      </c>
      <c r="X17" s="29">
        <f>LOOKUP(2,1/('Feat-Func-Development'!$AF$4:$EU$4&amp;'Feat-Func-Development'!$AF$5:$EU$5='aggregated FIP Data Prog7'!$A17&amp;'aggregated FIP Data Prog7'!$V$1),'Feat-Func-Development'!$AF$99:$EU$99)</f>
        <v>1</v>
      </c>
      <c r="Y17" s="29">
        <f>LOOKUP(2,1/('Feat-Func-Development'!$AF$4:$EU$4&amp;'Feat-Func-Development'!$AF$5:$EU$5='aggregated FIP Data Prog7'!$A17&amp;'aggregated FIP Data Prog7'!$V$1),'Feat-Func-Development'!$AF$100:$EU$100)</f>
        <v>6</v>
      </c>
      <c r="Z17" s="29">
        <f>LOOKUP(2,1/('Feat-Func-Development'!$AF$4:$EU$4&amp;'Feat-Func-Development'!$AF$5:$EU$5='aggregated FIP Data Prog7'!$A17&amp;'aggregated FIP Data Prog7'!$V$1),'Feat-Func-Development'!$AF$101:$EU$101)</f>
        <v>0</v>
      </c>
      <c r="AA17" s="29">
        <f>LOOKUP(2,1/('Feat-Func-Development'!$AF$4:$EU$4&amp;'Feat-Func-Development'!$AF$5:$EU$5='aggregated FIP Data Prog7'!$A17&amp;'aggregated FIP Data Prog7'!$V$1),'Feat-Func-Development'!$AF$102:$EU$102)</f>
        <v>0</v>
      </c>
      <c r="AB17" s="29">
        <f>LOOKUP(2,1/('Feat-Func-Development'!$AF$4:$EU$4&amp;'Feat-Func-Development'!$AF$5:$EU$5='aggregated FIP Data Prog7'!$A17&amp;'aggregated FIP Data Prog7'!$V$1),'Feat-Func-Development'!$AF$103:$EU$103)</f>
        <v>0</v>
      </c>
      <c r="AC17" s="29">
        <f>LOOKUP(2,1/('Feat-Func-Development'!$AF$4:$EU$4&amp;'Feat-Func-Development'!$AF$5:$EU$5='aggregated FIP Data Prog7'!$A17&amp;'aggregated FIP Data Prog7'!$V$1),'Feat-Func-Development'!$AF$104:$EU$104)</f>
        <v>0</v>
      </c>
    </row>
    <row r="18" spans="1:29" s="51" customFormat="1">
      <c r="A18" s="43">
        <f t="shared" si="9"/>
        <v>425</v>
      </c>
      <c r="B18" s="44" t="str">
        <f>IF(C18="","",HLOOKUP(C18,'Configuration | Scaling'!$E$13:$Y$23,9,FALSE))</f>
        <v/>
      </c>
      <c r="C18" s="29" t="str">
        <f>IF(COUNTIF(C$4:C17,LOOKUP(A18,'Configuration | Scaling'!$E$21:$Y$21,_GPDS__List))=0,LOOKUP(A18,'Configuration | Scaling'!$E$21:$Y$21,_GPDS__List),"")</f>
        <v/>
      </c>
      <c r="D18" s="29"/>
      <c r="E18" s="45">
        <f t="shared" si="0"/>
        <v>424</v>
      </c>
      <c r="F18" s="49">
        <f t="shared" si="1"/>
        <v>1</v>
      </c>
      <c r="G18" s="49">
        <f t="shared" si="2"/>
        <v>0</v>
      </c>
      <c r="H18" s="49">
        <f t="shared" si="3"/>
        <v>1</v>
      </c>
      <c r="I18" s="49">
        <f t="shared" si="4"/>
        <v>1</v>
      </c>
      <c r="J18" s="49">
        <f t="shared" si="5"/>
        <v>1</v>
      </c>
      <c r="K18" s="49">
        <f t="shared" si="6"/>
        <v>0</v>
      </c>
      <c r="L18" s="49">
        <f t="shared" si="7"/>
        <v>0</v>
      </c>
      <c r="M18" s="50">
        <f t="shared" si="8"/>
        <v>0</v>
      </c>
      <c r="N18" s="48">
        <f>LOOKUP(2,1/('Feat-Func-Development'!$AF$4:$EU$4&amp;'Feat-Func-Development'!$AF$5:$EU$5='aggregated FIP Data Prog7'!$A18&amp;'aggregated FIP Data Prog7'!$N$1),'Feat-Func-Development'!$AF$97:$EU$97)</f>
        <v>0</v>
      </c>
      <c r="O18" s="48">
        <f>LOOKUP(2,1/('Feat-Func-Development'!$AF$4:$EU$4&amp;'Feat-Func-Development'!$AF$5:$EU$5='aggregated FIP Data Prog7'!$A18&amp;'aggregated FIP Data Prog7'!$N$1),'Feat-Func-Development'!$AF$98:$EU$98)</f>
        <v>0</v>
      </c>
      <c r="P18" s="48">
        <f>LOOKUP(2,1/('Feat-Func-Development'!$AF$4:$EU$4&amp;'Feat-Func-Development'!$AF$5:$EU$5='aggregated FIP Data Prog7'!$A18&amp;'aggregated FIP Data Prog7'!$N$1),'Feat-Func-Development'!$AF$99:$EU$99)</f>
        <v>0</v>
      </c>
      <c r="Q18" s="48">
        <f>LOOKUP(2,1/('Feat-Func-Development'!$AF$4:$EU$4&amp;'Feat-Func-Development'!$AF$5:$EU$5='aggregated FIP Data Prog7'!$A18&amp;'aggregated FIP Data Prog7'!$N$1),'Feat-Func-Development'!$AF$100:$EU$100)</f>
        <v>0</v>
      </c>
      <c r="R18" s="48">
        <f>LOOKUP(2,1/('Feat-Func-Development'!$AF$4:$EU$4&amp;'Feat-Func-Development'!$AF$5:$EU$5='aggregated FIP Data Prog7'!$A18&amp;'aggregated FIP Data Prog7'!$N$1),'Feat-Func-Development'!$AF$101:$EU$101)</f>
        <v>0</v>
      </c>
      <c r="S18" s="48">
        <f>LOOKUP(2,1/('Feat-Func-Development'!$AF$4:$EU$4&amp;'Feat-Func-Development'!$AF$5:$EU$5='aggregated FIP Data Prog7'!$A18&amp;'aggregated FIP Data Prog7'!$N$1),'Feat-Func-Development'!$AF$102:$EU$102)</f>
        <v>7</v>
      </c>
      <c r="T18" s="48">
        <f>LOOKUP(2,1/('Feat-Func-Development'!$AF$4:$EU$4&amp;'Feat-Func-Development'!$AF$5:$EU$5='aggregated FIP Data Prog7'!$A18&amp;'aggregated FIP Data Prog7'!$N$1),'Feat-Func-Development'!$AF$103:$EU$103)</f>
        <v>0</v>
      </c>
      <c r="U18" s="48">
        <f>LOOKUP(2,1/('Feat-Func-Development'!$AF$4:$EU$4&amp;'Feat-Func-Development'!$AF$5:$EU$5='aggregated FIP Data Prog7'!$A18&amp;'aggregated FIP Data Prog7'!$N$1),'Feat-Func-Development'!$AF$104:$EU$104)</f>
        <v>0</v>
      </c>
      <c r="V18" s="29">
        <f>LOOKUP(2,1/('Feat-Func-Development'!$AF$4:$EU$4&amp;'Feat-Func-Development'!$AF$5:$EU$5='aggregated FIP Data Prog7'!$A18&amp;'aggregated FIP Data Prog7'!$V$1),'Feat-Func-Development'!$AF$97:$EU$97)</f>
        <v>0</v>
      </c>
      <c r="W18" s="29">
        <f>LOOKUP(2,1/('Feat-Func-Development'!$AF$4:$EU$4&amp;'Feat-Func-Development'!$AF$5:$EU$5='aggregated FIP Data Prog7'!$A18&amp;'aggregated FIP Data Prog7'!$V$1),'Feat-Func-Development'!$AF$98:$EU$98)</f>
        <v>0</v>
      </c>
      <c r="X18" s="29">
        <f>LOOKUP(2,1/('Feat-Func-Development'!$AF$4:$EU$4&amp;'Feat-Func-Development'!$AF$5:$EU$5='aggregated FIP Data Prog7'!$A18&amp;'aggregated FIP Data Prog7'!$V$1),'Feat-Func-Development'!$AF$99:$EU$99)</f>
        <v>1</v>
      </c>
      <c r="Y18" s="29">
        <f>LOOKUP(2,1/('Feat-Func-Development'!$AF$4:$EU$4&amp;'Feat-Func-Development'!$AF$5:$EU$5='aggregated FIP Data Prog7'!$A18&amp;'aggregated FIP Data Prog7'!$V$1),'Feat-Func-Development'!$AF$100:$EU$100)</f>
        <v>6</v>
      </c>
      <c r="Z18" s="29">
        <f>LOOKUP(2,1/('Feat-Func-Development'!$AF$4:$EU$4&amp;'Feat-Func-Development'!$AF$5:$EU$5='aggregated FIP Data Prog7'!$A18&amp;'aggregated FIP Data Prog7'!$V$1),'Feat-Func-Development'!$AF$101:$EU$101)</f>
        <v>0</v>
      </c>
      <c r="AA18" s="29">
        <f>LOOKUP(2,1/('Feat-Func-Development'!$AF$4:$EU$4&amp;'Feat-Func-Development'!$AF$5:$EU$5='aggregated FIP Data Prog7'!$A18&amp;'aggregated FIP Data Prog7'!$V$1),'Feat-Func-Development'!$AF$102:$EU$102)</f>
        <v>0</v>
      </c>
      <c r="AB18" s="29">
        <f>LOOKUP(2,1/('Feat-Func-Development'!$AF$4:$EU$4&amp;'Feat-Func-Development'!$AF$5:$EU$5='aggregated FIP Data Prog7'!$A18&amp;'aggregated FIP Data Prog7'!$V$1),'Feat-Func-Development'!$AF$103:$EU$103)</f>
        <v>0</v>
      </c>
      <c r="AC18" s="29">
        <f>LOOKUP(2,1/('Feat-Func-Development'!$AF$4:$EU$4&amp;'Feat-Func-Development'!$AF$5:$EU$5='aggregated FIP Data Prog7'!$A18&amp;'aggregated FIP Data Prog7'!$V$1),'Feat-Func-Development'!$AF$104:$EU$104)</f>
        <v>0</v>
      </c>
    </row>
    <row r="19" spans="1:29" s="51" customFormat="1">
      <c r="A19" s="43">
        <f t="shared" si="9"/>
        <v>456</v>
      </c>
      <c r="B19" s="44">
        <f>IF(C19="","",HLOOKUP(C19,'Configuration | Scaling'!$E$13:$Y$23,9,FALSE))</f>
        <v>426</v>
      </c>
      <c r="C19" s="29" t="str">
        <f>IF(COUNTIF(C$4:C18,LOOKUP(A19,'Configuration | Scaling'!$E$21:$Y$21,_GPDS__List))=0,LOOKUP(A19,'Configuration | Scaling'!$E$21:$Y$21,_GPDS__List),"")</f>
        <v>VP</v>
      </c>
      <c r="D19" s="29"/>
      <c r="E19" s="45">
        <f t="shared" si="0"/>
        <v>425</v>
      </c>
      <c r="F19" s="49">
        <f t="shared" si="1"/>
        <v>1</v>
      </c>
      <c r="G19" s="49">
        <f t="shared" si="2"/>
        <v>0</v>
      </c>
      <c r="H19" s="49">
        <f t="shared" si="3"/>
        <v>1</v>
      </c>
      <c r="I19" s="49">
        <f t="shared" si="4"/>
        <v>1</v>
      </c>
      <c r="J19" s="49">
        <f t="shared" si="5"/>
        <v>1</v>
      </c>
      <c r="K19" s="49">
        <f t="shared" si="6"/>
        <v>1</v>
      </c>
      <c r="L19" s="49">
        <f t="shared" si="7"/>
        <v>0</v>
      </c>
      <c r="M19" s="50">
        <f t="shared" si="8"/>
        <v>0</v>
      </c>
      <c r="N19" s="48">
        <f>LOOKUP(2,1/('Feat-Func-Development'!$AF$4:$EU$4&amp;'Feat-Func-Development'!$AF$5:$EU$5='aggregated FIP Data Prog7'!$A19&amp;'aggregated FIP Data Prog7'!$N$1),'Feat-Func-Development'!$AF$97:$EU$97)</f>
        <v>0</v>
      </c>
      <c r="O19" s="48">
        <f>LOOKUP(2,1/('Feat-Func-Development'!$AF$4:$EU$4&amp;'Feat-Func-Development'!$AF$5:$EU$5='aggregated FIP Data Prog7'!$A19&amp;'aggregated FIP Data Prog7'!$N$1),'Feat-Func-Development'!$AF$98:$EU$98)</f>
        <v>0</v>
      </c>
      <c r="P19" s="48">
        <f>LOOKUP(2,1/('Feat-Func-Development'!$AF$4:$EU$4&amp;'Feat-Func-Development'!$AF$5:$EU$5='aggregated FIP Data Prog7'!$A19&amp;'aggregated FIP Data Prog7'!$N$1),'Feat-Func-Development'!$AF$99:$EU$99)</f>
        <v>0</v>
      </c>
      <c r="Q19" s="48">
        <f>LOOKUP(2,1/('Feat-Func-Development'!$AF$4:$EU$4&amp;'Feat-Func-Development'!$AF$5:$EU$5='aggregated FIP Data Prog7'!$A19&amp;'aggregated FIP Data Prog7'!$N$1),'Feat-Func-Development'!$AF$100:$EU$100)</f>
        <v>0</v>
      </c>
      <c r="R19" s="48">
        <f>LOOKUP(2,1/('Feat-Func-Development'!$AF$4:$EU$4&amp;'Feat-Func-Development'!$AF$5:$EU$5='aggregated FIP Data Prog7'!$A19&amp;'aggregated FIP Data Prog7'!$N$1),'Feat-Func-Development'!$AF$101:$EU$101)</f>
        <v>0</v>
      </c>
      <c r="S19" s="48">
        <f>LOOKUP(2,1/('Feat-Func-Development'!$AF$4:$EU$4&amp;'Feat-Func-Development'!$AF$5:$EU$5='aggregated FIP Data Prog7'!$A19&amp;'aggregated FIP Data Prog7'!$N$1),'Feat-Func-Development'!$AF$102:$EU$102)</f>
        <v>7</v>
      </c>
      <c r="T19" s="48">
        <f>LOOKUP(2,1/('Feat-Func-Development'!$AF$4:$EU$4&amp;'Feat-Func-Development'!$AF$5:$EU$5='aggregated FIP Data Prog7'!$A19&amp;'aggregated FIP Data Prog7'!$N$1),'Feat-Func-Development'!$AF$103:$EU$103)</f>
        <v>0</v>
      </c>
      <c r="U19" s="48">
        <f>LOOKUP(2,1/('Feat-Func-Development'!$AF$4:$EU$4&amp;'Feat-Func-Development'!$AF$5:$EU$5='aggregated FIP Data Prog7'!$A19&amp;'aggregated FIP Data Prog7'!$N$1),'Feat-Func-Development'!$AF$104:$EU$104)</f>
        <v>0</v>
      </c>
      <c r="V19" s="29">
        <f>LOOKUP(2,1/('Feat-Func-Development'!$AF$4:$EU$4&amp;'Feat-Func-Development'!$AF$5:$EU$5='aggregated FIP Data Prog7'!$A19&amp;'aggregated FIP Data Prog7'!$V$1),'Feat-Func-Development'!$AF$97:$EU$97)</f>
        <v>0</v>
      </c>
      <c r="W19" s="29">
        <f>LOOKUP(2,1/('Feat-Func-Development'!$AF$4:$EU$4&amp;'Feat-Func-Development'!$AF$5:$EU$5='aggregated FIP Data Prog7'!$A19&amp;'aggregated FIP Data Prog7'!$V$1),'Feat-Func-Development'!$AF$98:$EU$98)</f>
        <v>0</v>
      </c>
      <c r="X19" s="29">
        <f>LOOKUP(2,1/('Feat-Func-Development'!$AF$4:$EU$4&amp;'Feat-Func-Development'!$AF$5:$EU$5='aggregated FIP Data Prog7'!$A19&amp;'aggregated FIP Data Prog7'!$V$1),'Feat-Func-Development'!$AF$99:$EU$99)</f>
        <v>0</v>
      </c>
      <c r="Y19" s="29">
        <f>LOOKUP(2,1/('Feat-Func-Development'!$AF$4:$EU$4&amp;'Feat-Func-Development'!$AF$5:$EU$5='aggregated FIP Data Prog7'!$A19&amp;'aggregated FIP Data Prog7'!$V$1),'Feat-Func-Development'!$AF$100:$EU$100)</f>
        <v>0</v>
      </c>
      <c r="Z19" s="29">
        <f>LOOKUP(2,1/('Feat-Func-Development'!$AF$4:$EU$4&amp;'Feat-Func-Development'!$AF$5:$EU$5='aggregated FIP Data Prog7'!$A19&amp;'aggregated FIP Data Prog7'!$V$1),'Feat-Func-Development'!$AF$101:$EU$101)</f>
        <v>7</v>
      </c>
      <c r="AA19" s="29">
        <f>LOOKUP(2,1/('Feat-Func-Development'!$AF$4:$EU$4&amp;'Feat-Func-Development'!$AF$5:$EU$5='aggregated FIP Data Prog7'!$A19&amp;'aggregated FIP Data Prog7'!$V$1),'Feat-Func-Development'!$AF$102:$EU$102)</f>
        <v>0</v>
      </c>
      <c r="AB19" s="29">
        <f>LOOKUP(2,1/('Feat-Func-Development'!$AF$4:$EU$4&amp;'Feat-Func-Development'!$AF$5:$EU$5='aggregated FIP Data Prog7'!$A19&amp;'aggregated FIP Data Prog7'!$V$1),'Feat-Func-Development'!$AF$103:$EU$103)</f>
        <v>0</v>
      </c>
      <c r="AC19" s="29">
        <f>LOOKUP(2,1/('Feat-Func-Development'!$AF$4:$EU$4&amp;'Feat-Func-Development'!$AF$5:$EU$5='aggregated FIP Data Prog7'!$A19&amp;'aggregated FIP Data Prog7'!$V$1),'Feat-Func-Development'!$AF$104:$EU$104)</f>
        <v>0</v>
      </c>
    </row>
    <row r="20" spans="1:29">
      <c r="A20" s="43">
        <f t="shared" si="9"/>
        <v>486</v>
      </c>
      <c r="B20" s="44" t="str">
        <f>IF(C20="","",HLOOKUP(C20,'Configuration | Scaling'!$E$13:$Y$23,9,FALSE))</f>
        <v/>
      </c>
      <c r="C20" s="29" t="str">
        <f>IF(COUNTIF(C$4:C19,LOOKUP(A20,'Configuration | Scaling'!$E$21:$Y$21,_GPDS__List))=0,LOOKUP(A20,'Configuration | Scaling'!$E$21:$Y$21,_GPDS__List),"")</f>
        <v/>
      </c>
      <c r="D20" s="52"/>
      <c r="E20" s="45">
        <f t="shared" si="0"/>
        <v>485</v>
      </c>
      <c r="F20" s="49">
        <f t="shared" si="1"/>
        <v>1</v>
      </c>
      <c r="G20" s="49">
        <f t="shared" si="2"/>
        <v>0</v>
      </c>
      <c r="H20" s="49">
        <f t="shared" si="3"/>
        <v>1</v>
      </c>
      <c r="I20" s="49">
        <f t="shared" si="4"/>
        <v>1</v>
      </c>
      <c r="J20" s="49">
        <f t="shared" si="5"/>
        <v>1</v>
      </c>
      <c r="K20" s="49">
        <f t="shared" si="6"/>
        <v>1</v>
      </c>
      <c r="L20" s="49">
        <f t="shared" si="7"/>
        <v>0</v>
      </c>
      <c r="M20" s="50">
        <f t="shared" si="8"/>
        <v>0</v>
      </c>
      <c r="N20" s="48">
        <f>LOOKUP(2,1/('Feat-Func-Development'!$AF$4:$EU$4&amp;'Feat-Func-Development'!$AF$5:$EU$5='aggregated FIP Data Prog7'!$A20&amp;'aggregated FIP Data Prog7'!$N$1),'Feat-Func-Development'!$AF$97:$EU$97)</f>
        <v>0</v>
      </c>
      <c r="O20" s="48">
        <f>LOOKUP(2,1/('Feat-Func-Development'!$AF$4:$EU$4&amp;'Feat-Func-Development'!$AF$5:$EU$5='aggregated FIP Data Prog7'!$A20&amp;'aggregated FIP Data Prog7'!$N$1),'Feat-Func-Development'!$AF$98:$EU$98)</f>
        <v>0</v>
      </c>
      <c r="P20" s="48">
        <f>LOOKUP(2,1/('Feat-Func-Development'!$AF$4:$EU$4&amp;'Feat-Func-Development'!$AF$5:$EU$5='aggregated FIP Data Prog7'!$A20&amp;'aggregated FIP Data Prog7'!$N$1),'Feat-Func-Development'!$AF$99:$EU$99)</f>
        <v>0</v>
      </c>
      <c r="Q20" s="48">
        <f>LOOKUP(2,1/('Feat-Func-Development'!$AF$4:$EU$4&amp;'Feat-Func-Development'!$AF$5:$EU$5='aggregated FIP Data Prog7'!$A20&amp;'aggregated FIP Data Prog7'!$N$1),'Feat-Func-Development'!$AF$100:$EU$100)</f>
        <v>0</v>
      </c>
      <c r="R20" s="48">
        <f>LOOKUP(2,1/('Feat-Func-Development'!$AF$4:$EU$4&amp;'Feat-Func-Development'!$AF$5:$EU$5='aggregated FIP Data Prog7'!$A20&amp;'aggregated FIP Data Prog7'!$N$1),'Feat-Func-Development'!$AF$101:$EU$101)</f>
        <v>0</v>
      </c>
      <c r="S20" s="48">
        <f>LOOKUP(2,1/('Feat-Func-Development'!$AF$4:$EU$4&amp;'Feat-Func-Development'!$AF$5:$EU$5='aggregated FIP Data Prog7'!$A20&amp;'aggregated FIP Data Prog7'!$N$1),'Feat-Func-Development'!$AF$102:$EU$102)</f>
        <v>7</v>
      </c>
      <c r="T20" s="48">
        <f>LOOKUP(2,1/('Feat-Func-Development'!$AF$4:$EU$4&amp;'Feat-Func-Development'!$AF$5:$EU$5='aggregated FIP Data Prog7'!$A20&amp;'aggregated FIP Data Prog7'!$N$1),'Feat-Func-Development'!$AF$103:$EU$103)</f>
        <v>0</v>
      </c>
      <c r="U20" s="48">
        <f>LOOKUP(2,1/('Feat-Func-Development'!$AF$4:$EU$4&amp;'Feat-Func-Development'!$AF$5:$EU$5='aggregated FIP Data Prog7'!$A20&amp;'aggregated FIP Data Prog7'!$N$1),'Feat-Func-Development'!$AF$104:$EU$104)</f>
        <v>0</v>
      </c>
      <c r="V20" s="29">
        <f>LOOKUP(2,1/('Feat-Func-Development'!$AF$4:$EU$4&amp;'Feat-Func-Development'!$AF$5:$EU$5='aggregated FIP Data Prog7'!$A20&amp;'aggregated FIP Data Prog7'!$V$1),'Feat-Func-Development'!$AF$97:$EU$97)</f>
        <v>0</v>
      </c>
      <c r="W20" s="29">
        <f>LOOKUP(2,1/('Feat-Func-Development'!$AF$4:$EU$4&amp;'Feat-Func-Development'!$AF$5:$EU$5='aggregated FIP Data Prog7'!$A20&amp;'aggregated FIP Data Prog7'!$V$1),'Feat-Func-Development'!$AF$98:$EU$98)</f>
        <v>0</v>
      </c>
      <c r="X20" s="29">
        <f>LOOKUP(2,1/('Feat-Func-Development'!$AF$4:$EU$4&amp;'Feat-Func-Development'!$AF$5:$EU$5='aggregated FIP Data Prog7'!$A20&amp;'aggregated FIP Data Prog7'!$V$1),'Feat-Func-Development'!$AF$99:$EU$99)</f>
        <v>0</v>
      </c>
      <c r="Y20" s="29">
        <f>LOOKUP(2,1/('Feat-Func-Development'!$AF$4:$EU$4&amp;'Feat-Func-Development'!$AF$5:$EU$5='aggregated FIP Data Prog7'!$A20&amp;'aggregated FIP Data Prog7'!$V$1),'Feat-Func-Development'!$AF$100:$EU$100)</f>
        <v>0</v>
      </c>
      <c r="Z20" s="29">
        <f>LOOKUP(2,1/('Feat-Func-Development'!$AF$4:$EU$4&amp;'Feat-Func-Development'!$AF$5:$EU$5='aggregated FIP Data Prog7'!$A20&amp;'aggregated FIP Data Prog7'!$V$1),'Feat-Func-Development'!$AF$101:$EU$101)</f>
        <v>7</v>
      </c>
      <c r="AA20" s="29">
        <f>LOOKUP(2,1/('Feat-Func-Development'!$AF$4:$EU$4&amp;'Feat-Func-Development'!$AF$5:$EU$5='aggregated FIP Data Prog7'!$A20&amp;'aggregated FIP Data Prog7'!$V$1),'Feat-Func-Development'!$AF$102:$EU$102)</f>
        <v>0</v>
      </c>
      <c r="AB20" s="29">
        <f>LOOKUP(2,1/('Feat-Func-Development'!$AF$4:$EU$4&amp;'Feat-Func-Development'!$AF$5:$EU$5='aggregated FIP Data Prog7'!$A20&amp;'aggregated FIP Data Prog7'!$V$1),'Feat-Func-Development'!$AF$103:$EU$103)</f>
        <v>0</v>
      </c>
      <c r="AC20" s="29">
        <f>LOOKUP(2,1/('Feat-Func-Development'!$AF$4:$EU$4&amp;'Feat-Func-Development'!$AF$5:$EU$5='aggregated FIP Data Prog7'!$A20&amp;'aggregated FIP Data Prog7'!$V$1),'Feat-Func-Development'!$AF$104:$EU$104)</f>
        <v>0</v>
      </c>
    </row>
    <row r="21" spans="1:29">
      <c r="A21" s="43">
        <f t="shared" si="9"/>
        <v>517</v>
      </c>
      <c r="B21" s="44">
        <f>IF(C21="","",HLOOKUP(C21,'Configuration | Scaling'!$E$13:$Y$23,9,FALSE))</f>
        <v>507</v>
      </c>
      <c r="C21" s="29" t="str">
        <f>IF(COUNTIF(C$4:C20,LOOKUP(A21,'Configuration | Scaling'!$E$21:$Y$21,_GPDS__List))=0,LOOKUP(A21,'Configuration | Scaling'!$E$21:$Y$21,_GPDS__List),"")</f>
        <v>PEC</v>
      </c>
      <c r="D21" s="29"/>
      <c r="E21" s="45">
        <f t="shared" si="0"/>
        <v>506</v>
      </c>
      <c r="F21" s="49">
        <f t="shared" si="1"/>
        <v>1</v>
      </c>
      <c r="G21" s="49">
        <f t="shared" si="2"/>
        <v>0</v>
      </c>
      <c r="H21" s="49">
        <f t="shared" si="3"/>
        <v>1</v>
      </c>
      <c r="I21" s="49">
        <f t="shared" si="4"/>
        <v>1</v>
      </c>
      <c r="J21" s="49">
        <f t="shared" si="5"/>
        <v>1</v>
      </c>
      <c r="K21" s="49">
        <f t="shared" si="6"/>
        <v>1</v>
      </c>
      <c r="L21" s="49">
        <f t="shared" si="7"/>
        <v>0</v>
      </c>
      <c r="M21" s="50">
        <f t="shared" si="8"/>
        <v>0</v>
      </c>
      <c r="N21" s="48">
        <f>LOOKUP(2,1/('Feat-Func-Development'!$AF$4:$EU$4&amp;'Feat-Func-Development'!$AF$5:$EU$5='aggregated FIP Data Prog7'!$A21&amp;'aggregated FIP Data Prog7'!$N$1),'Feat-Func-Development'!$AF$97:$EU$97)</f>
        <v>0</v>
      </c>
      <c r="O21" s="48">
        <f>LOOKUP(2,1/('Feat-Func-Development'!$AF$4:$EU$4&amp;'Feat-Func-Development'!$AF$5:$EU$5='aggregated FIP Data Prog7'!$A21&amp;'aggregated FIP Data Prog7'!$N$1),'Feat-Func-Development'!$AF$98:$EU$98)</f>
        <v>0</v>
      </c>
      <c r="P21" s="48">
        <f>LOOKUP(2,1/('Feat-Func-Development'!$AF$4:$EU$4&amp;'Feat-Func-Development'!$AF$5:$EU$5='aggregated FIP Data Prog7'!$A21&amp;'aggregated FIP Data Prog7'!$N$1),'Feat-Func-Development'!$AF$99:$EU$99)</f>
        <v>0</v>
      </c>
      <c r="Q21" s="48">
        <f>LOOKUP(2,1/('Feat-Func-Development'!$AF$4:$EU$4&amp;'Feat-Func-Development'!$AF$5:$EU$5='aggregated FIP Data Prog7'!$A21&amp;'aggregated FIP Data Prog7'!$N$1),'Feat-Func-Development'!$AF$100:$EU$100)</f>
        <v>0</v>
      </c>
      <c r="R21" s="48">
        <f>LOOKUP(2,1/('Feat-Func-Development'!$AF$4:$EU$4&amp;'Feat-Func-Development'!$AF$5:$EU$5='aggregated FIP Data Prog7'!$A21&amp;'aggregated FIP Data Prog7'!$N$1),'Feat-Func-Development'!$AF$101:$EU$101)</f>
        <v>0</v>
      </c>
      <c r="S21" s="48">
        <f>LOOKUP(2,1/('Feat-Func-Development'!$AF$4:$EU$4&amp;'Feat-Func-Development'!$AF$5:$EU$5='aggregated FIP Data Prog7'!$A21&amp;'aggregated FIP Data Prog7'!$N$1),'Feat-Func-Development'!$AF$102:$EU$102)</f>
        <v>7</v>
      </c>
      <c r="T21" s="48">
        <f>LOOKUP(2,1/('Feat-Func-Development'!$AF$4:$EU$4&amp;'Feat-Func-Development'!$AF$5:$EU$5='aggregated FIP Data Prog7'!$A21&amp;'aggregated FIP Data Prog7'!$N$1),'Feat-Func-Development'!$AF$103:$EU$103)</f>
        <v>0</v>
      </c>
      <c r="U21" s="48">
        <f>LOOKUP(2,1/('Feat-Func-Development'!$AF$4:$EU$4&amp;'Feat-Func-Development'!$AF$5:$EU$5='aggregated FIP Data Prog7'!$A21&amp;'aggregated FIP Data Prog7'!$N$1),'Feat-Func-Development'!$AF$104:$EU$104)</f>
        <v>0</v>
      </c>
      <c r="V21" s="29">
        <f>LOOKUP(2,1/('Feat-Func-Development'!$AF$4:$EU$4&amp;'Feat-Func-Development'!$AF$5:$EU$5='aggregated FIP Data Prog7'!$A21&amp;'aggregated FIP Data Prog7'!$V$1),'Feat-Func-Development'!$AF$97:$EU$97)</f>
        <v>0</v>
      </c>
      <c r="W21" s="29">
        <f>LOOKUP(2,1/('Feat-Func-Development'!$AF$4:$EU$4&amp;'Feat-Func-Development'!$AF$5:$EU$5='aggregated FIP Data Prog7'!$A21&amp;'aggregated FIP Data Prog7'!$V$1),'Feat-Func-Development'!$AF$98:$EU$98)</f>
        <v>0</v>
      </c>
      <c r="X21" s="29">
        <f>LOOKUP(2,1/('Feat-Func-Development'!$AF$4:$EU$4&amp;'Feat-Func-Development'!$AF$5:$EU$5='aggregated FIP Data Prog7'!$A21&amp;'aggregated FIP Data Prog7'!$V$1),'Feat-Func-Development'!$AF$99:$EU$99)</f>
        <v>0</v>
      </c>
      <c r="Y21" s="29">
        <f>LOOKUP(2,1/('Feat-Func-Development'!$AF$4:$EU$4&amp;'Feat-Func-Development'!$AF$5:$EU$5='aggregated FIP Data Prog7'!$A21&amp;'aggregated FIP Data Prog7'!$V$1),'Feat-Func-Development'!$AF$100:$EU$100)</f>
        <v>0</v>
      </c>
      <c r="Z21" s="29">
        <f>LOOKUP(2,1/('Feat-Func-Development'!$AF$4:$EU$4&amp;'Feat-Func-Development'!$AF$5:$EU$5='aggregated FIP Data Prog7'!$A21&amp;'aggregated FIP Data Prog7'!$V$1),'Feat-Func-Development'!$AF$101:$EU$101)</f>
        <v>7</v>
      </c>
      <c r="AA21" s="29">
        <f>LOOKUP(2,1/('Feat-Func-Development'!$AF$4:$EU$4&amp;'Feat-Func-Development'!$AF$5:$EU$5='aggregated FIP Data Prog7'!$A21&amp;'aggregated FIP Data Prog7'!$V$1),'Feat-Func-Development'!$AF$102:$EU$102)</f>
        <v>0</v>
      </c>
      <c r="AB21" s="29">
        <f>LOOKUP(2,1/('Feat-Func-Development'!$AF$4:$EU$4&amp;'Feat-Func-Development'!$AF$5:$EU$5='aggregated FIP Data Prog7'!$A21&amp;'aggregated FIP Data Prog7'!$V$1),'Feat-Func-Development'!$AF$103:$EU$103)</f>
        <v>0</v>
      </c>
      <c r="AC21" s="29">
        <f>LOOKUP(2,1/('Feat-Func-Development'!$AF$4:$EU$4&amp;'Feat-Func-Development'!$AF$5:$EU$5='aggregated FIP Data Prog7'!$A21&amp;'aggregated FIP Data Prog7'!$V$1),'Feat-Func-Development'!$AF$104:$EU$104)</f>
        <v>0</v>
      </c>
    </row>
    <row r="22" spans="1:29">
      <c r="A22" s="43">
        <f t="shared" si="9"/>
        <v>547</v>
      </c>
      <c r="B22" s="44" t="str">
        <f>IF(C22="","",HLOOKUP(C22,'Configuration | Scaling'!$E$13:$Y$23,9,FALSE))</f>
        <v/>
      </c>
      <c r="C22" s="29" t="str">
        <f>IF(COUNTIF(C$4:C21,LOOKUP(A22,'Configuration | Scaling'!$E$21:$Y$21,_GPDS__List))=0,LOOKUP(A22,'Configuration | Scaling'!$E$21:$Y$21,_GPDS__List),"")</f>
        <v/>
      </c>
      <c r="D22" s="29"/>
      <c r="E22" s="45">
        <f t="shared" si="0"/>
        <v>546</v>
      </c>
      <c r="F22" s="49">
        <f t="shared" si="1"/>
        <v>1</v>
      </c>
      <c r="G22" s="49">
        <f t="shared" si="2"/>
        <v>0</v>
      </c>
      <c r="H22" s="49">
        <f t="shared" si="3"/>
        <v>1</v>
      </c>
      <c r="I22" s="49">
        <f t="shared" si="4"/>
        <v>1</v>
      </c>
      <c r="J22" s="49">
        <f t="shared" si="5"/>
        <v>1</v>
      </c>
      <c r="K22" s="49">
        <f t="shared" si="6"/>
        <v>1</v>
      </c>
      <c r="L22" s="49">
        <f t="shared" si="7"/>
        <v>0</v>
      </c>
      <c r="M22" s="50">
        <f t="shared" si="8"/>
        <v>0</v>
      </c>
      <c r="N22" s="48">
        <f>LOOKUP(2,1/('Feat-Func-Development'!$AF$4:$EU$4&amp;'Feat-Func-Development'!$AF$5:$EU$5='aggregated FIP Data Prog7'!$A22&amp;'aggregated FIP Data Prog7'!$N$1),'Feat-Func-Development'!$AF$97:$EU$97)</f>
        <v>0</v>
      </c>
      <c r="O22" s="48">
        <f>LOOKUP(2,1/('Feat-Func-Development'!$AF$4:$EU$4&amp;'Feat-Func-Development'!$AF$5:$EU$5='aggregated FIP Data Prog7'!$A22&amp;'aggregated FIP Data Prog7'!$N$1),'Feat-Func-Development'!$AF$98:$EU$98)</f>
        <v>0</v>
      </c>
      <c r="P22" s="48">
        <f>LOOKUP(2,1/('Feat-Func-Development'!$AF$4:$EU$4&amp;'Feat-Func-Development'!$AF$5:$EU$5='aggregated FIP Data Prog7'!$A22&amp;'aggregated FIP Data Prog7'!$N$1),'Feat-Func-Development'!$AF$99:$EU$99)</f>
        <v>0</v>
      </c>
      <c r="Q22" s="48">
        <f>LOOKUP(2,1/('Feat-Func-Development'!$AF$4:$EU$4&amp;'Feat-Func-Development'!$AF$5:$EU$5='aggregated FIP Data Prog7'!$A22&amp;'aggregated FIP Data Prog7'!$N$1),'Feat-Func-Development'!$AF$100:$EU$100)</f>
        <v>0</v>
      </c>
      <c r="R22" s="48">
        <f>LOOKUP(2,1/('Feat-Func-Development'!$AF$4:$EU$4&amp;'Feat-Func-Development'!$AF$5:$EU$5='aggregated FIP Data Prog7'!$A22&amp;'aggregated FIP Data Prog7'!$N$1),'Feat-Func-Development'!$AF$101:$EU$101)</f>
        <v>0</v>
      </c>
      <c r="S22" s="48">
        <f>LOOKUP(2,1/('Feat-Func-Development'!$AF$4:$EU$4&amp;'Feat-Func-Development'!$AF$5:$EU$5='aggregated FIP Data Prog7'!$A22&amp;'aggregated FIP Data Prog7'!$N$1),'Feat-Func-Development'!$AF$102:$EU$102)</f>
        <v>7</v>
      </c>
      <c r="T22" s="48">
        <f>LOOKUP(2,1/('Feat-Func-Development'!$AF$4:$EU$4&amp;'Feat-Func-Development'!$AF$5:$EU$5='aggregated FIP Data Prog7'!$A22&amp;'aggregated FIP Data Prog7'!$N$1),'Feat-Func-Development'!$AF$103:$EU$103)</f>
        <v>0</v>
      </c>
      <c r="U22" s="48">
        <f>LOOKUP(2,1/('Feat-Func-Development'!$AF$4:$EU$4&amp;'Feat-Func-Development'!$AF$5:$EU$5='aggregated FIP Data Prog7'!$A22&amp;'aggregated FIP Data Prog7'!$N$1),'Feat-Func-Development'!$AF$104:$EU$104)</f>
        <v>0</v>
      </c>
      <c r="V22" s="29">
        <f>LOOKUP(2,1/('Feat-Func-Development'!$AF$4:$EU$4&amp;'Feat-Func-Development'!$AF$5:$EU$5='aggregated FIP Data Prog7'!$A22&amp;'aggregated FIP Data Prog7'!$V$1),'Feat-Func-Development'!$AF$97:$EU$97)</f>
        <v>0</v>
      </c>
      <c r="W22" s="29">
        <f>LOOKUP(2,1/('Feat-Func-Development'!$AF$4:$EU$4&amp;'Feat-Func-Development'!$AF$5:$EU$5='aggregated FIP Data Prog7'!$A22&amp;'aggregated FIP Data Prog7'!$V$1),'Feat-Func-Development'!$AF$98:$EU$98)</f>
        <v>0</v>
      </c>
      <c r="X22" s="29">
        <f>LOOKUP(2,1/('Feat-Func-Development'!$AF$4:$EU$4&amp;'Feat-Func-Development'!$AF$5:$EU$5='aggregated FIP Data Prog7'!$A22&amp;'aggregated FIP Data Prog7'!$V$1),'Feat-Func-Development'!$AF$99:$EU$99)</f>
        <v>0</v>
      </c>
      <c r="Y22" s="29">
        <f>LOOKUP(2,1/('Feat-Func-Development'!$AF$4:$EU$4&amp;'Feat-Func-Development'!$AF$5:$EU$5='aggregated FIP Data Prog7'!$A22&amp;'aggregated FIP Data Prog7'!$V$1),'Feat-Func-Development'!$AF$100:$EU$100)</f>
        <v>0</v>
      </c>
      <c r="Z22" s="29">
        <f>LOOKUP(2,1/('Feat-Func-Development'!$AF$4:$EU$4&amp;'Feat-Func-Development'!$AF$5:$EU$5='aggregated FIP Data Prog7'!$A22&amp;'aggregated FIP Data Prog7'!$V$1),'Feat-Func-Development'!$AF$101:$EU$101)</f>
        <v>7</v>
      </c>
      <c r="AA22" s="29">
        <f>LOOKUP(2,1/('Feat-Func-Development'!$AF$4:$EU$4&amp;'Feat-Func-Development'!$AF$5:$EU$5='aggregated FIP Data Prog7'!$A22&amp;'aggregated FIP Data Prog7'!$V$1),'Feat-Func-Development'!$AF$102:$EU$102)</f>
        <v>0</v>
      </c>
      <c r="AB22" s="29">
        <f>LOOKUP(2,1/('Feat-Func-Development'!$AF$4:$EU$4&amp;'Feat-Func-Development'!$AF$5:$EU$5='aggregated FIP Data Prog7'!$A22&amp;'aggregated FIP Data Prog7'!$V$1),'Feat-Func-Development'!$AF$103:$EU$103)</f>
        <v>0</v>
      </c>
      <c r="AC22" s="29">
        <f>LOOKUP(2,1/('Feat-Func-Development'!$AF$4:$EU$4&amp;'Feat-Func-Development'!$AF$5:$EU$5='aggregated FIP Data Prog7'!$A22&amp;'aggregated FIP Data Prog7'!$V$1),'Feat-Func-Development'!$AF$104:$EU$104)</f>
        <v>0</v>
      </c>
    </row>
    <row r="23" spans="1:29">
      <c r="A23" s="43">
        <f t="shared" si="9"/>
        <v>578</v>
      </c>
      <c r="B23" s="44" t="str">
        <f>IF(C23="","",HLOOKUP(C23,'Configuration | Scaling'!$E$13:$Y$23,9,FALSE))</f>
        <v/>
      </c>
      <c r="C23" s="29" t="str">
        <f>IF(COUNTIF(C$4:C22,LOOKUP(A23,'Configuration | Scaling'!$E$21:$Y$21,_GPDS__List))=0,LOOKUP(A23,'Configuration | Scaling'!$E$21:$Y$21,_GPDS__List),"")</f>
        <v/>
      </c>
      <c r="D23" s="29"/>
      <c r="E23" s="45">
        <f t="shared" si="0"/>
        <v>577</v>
      </c>
      <c r="F23" s="49">
        <f t="shared" si="1"/>
        <v>1</v>
      </c>
      <c r="G23" s="49">
        <f t="shared" si="2"/>
        <v>0</v>
      </c>
      <c r="H23" s="49">
        <f t="shared" si="3"/>
        <v>1</v>
      </c>
      <c r="I23" s="49">
        <f t="shared" si="4"/>
        <v>1</v>
      </c>
      <c r="J23" s="49">
        <f t="shared" si="5"/>
        <v>1</v>
      </c>
      <c r="K23" s="49">
        <f t="shared" si="6"/>
        <v>1</v>
      </c>
      <c r="L23" s="49">
        <f t="shared" si="7"/>
        <v>0</v>
      </c>
      <c r="M23" s="50">
        <f t="shared" si="8"/>
        <v>0</v>
      </c>
      <c r="N23" s="48">
        <f>LOOKUP(2,1/('Feat-Func-Development'!$AF$4:$EU$4&amp;'Feat-Func-Development'!$AF$5:$EU$5='aggregated FIP Data Prog7'!$A23&amp;'aggregated FIP Data Prog7'!$N$1),'Feat-Func-Development'!$AF$97:$EU$97)</f>
        <v>0</v>
      </c>
      <c r="O23" s="48">
        <f>LOOKUP(2,1/('Feat-Func-Development'!$AF$4:$EU$4&amp;'Feat-Func-Development'!$AF$5:$EU$5='aggregated FIP Data Prog7'!$A23&amp;'aggregated FIP Data Prog7'!$N$1),'Feat-Func-Development'!$AF$98:$EU$98)</f>
        <v>0</v>
      </c>
      <c r="P23" s="48">
        <f>LOOKUP(2,1/('Feat-Func-Development'!$AF$4:$EU$4&amp;'Feat-Func-Development'!$AF$5:$EU$5='aggregated FIP Data Prog7'!$A23&amp;'aggregated FIP Data Prog7'!$N$1),'Feat-Func-Development'!$AF$99:$EU$99)</f>
        <v>0</v>
      </c>
      <c r="Q23" s="48">
        <f>LOOKUP(2,1/('Feat-Func-Development'!$AF$4:$EU$4&amp;'Feat-Func-Development'!$AF$5:$EU$5='aggregated FIP Data Prog7'!$A23&amp;'aggregated FIP Data Prog7'!$N$1),'Feat-Func-Development'!$AF$100:$EU$100)</f>
        <v>0</v>
      </c>
      <c r="R23" s="48">
        <f>LOOKUP(2,1/('Feat-Func-Development'!$AF$4:$EU$4&amp;'Feat-Func-Development'!$AF$5:$EU$5='aggregated FIP Data Prog7'!$A23&amp;'aggregated FIP Data Prog7'!$N$1),'Feat-Func-Development'!$AF$101:$EU$101)</f>
        <v>0</v>
      </c>
      <c r="S23" s="48">
        <f>LOOKUP(2,1/('Feat-Func-Development'!$AF$4:$EU$4&amp;'Feat-Func-Development'!$AF$5:$EU$5='aggregated FIP Data Prog7'!$A23&amp;'aggregated FIP Data Prog7'!$N$1),'Feat-Func-Development'!$AF$102:$EU$102)</f>
        <v>7</v>
      </c>
      <c r="T23" s="48">
        <f>LOOKUP(2,1/('Feat-Func-Development'!$AF$4:$EU$4&amp;'Feat-Func-Development'!$AF$5:$EU$5='aggregated FIP Data Prog7'!$A23&amp;'aggregated FIP Data Prog7'!$N$1),'Feat-Func-Development'!$AF$103:$EU$103)</f>
        <v>0</v>
      </c>
      <c r="U23" s="48">
        <f>LOOKUP(2,1/('Feat-Func-Development'!$AF$4:$EU$4&amp;'Feat-Func-Development'!$AF$5:$EU$5='aggregated FIP Data Prog7'!$A23&amp;'aggregated FIP Data Prog7'!$N$1),'Feat-Func-Development'!$AF$104:$EU$104)</f>
        <v>0</v>
      </c>
      <c r="V23" s="29">
        <f>LOOKUP(2,1/('Feat-Func-Development'!$AF$4:$EU$4&amp;'Feat-Func-Development'!$AF$5:$EU$5='aggregated FIP Data Prog7'!$A23&amp;'aggregated FIP Data Prog7'!$V$1),'Feat-Func-Development'!$AF$97:$EU$97)</f>
        <v>0</v>
      </c>
      <c r="W23" s="29">
        <f>LOOKUP(2,1/('Feat-Func-Development'!$AF$4:$EU$4&amp;'Feat-Func-Development'!$AF$5:$EU$5='aggregated FIP Data Prog7'!$A23&amp;'aggregated FIP Data Prog7'!$V$1),'Feat-Func-Development'!$AF$98:$EU$98)</f>
        <v>0</v>
      </c>
      <c r="X23" s="29">
        <f>LOOKUP(2,1/('Feat-Func-Development'!$AF$4:$EU$4&amp;'Feat-Func-Development'!$AF$5:$EU$5='aggregated FIP Data Prog7'!$A23&amp;'aggregated FIP Data Prog7'!$V$1),'Feat-Func-Development'!$AF$99:$EU$99)</f>
        <v>0</v>
      </c>
      <c r="Y23" s="29">
        <f>LOOKUP(2,1/('Feat-Func-Development'!$AF$4:$EU$4&amp;'Feat-Func-Development'!$AF$5:$EU$5='aggregated FIP Data Prog7'!$A23&amp;'aggregated FIP Data Prog7'!$V$1),'Feat-Func-Development'!$AF$100:$EU$100)</f>
        <v>0</v>
      </c>
      <c r="Z23" s="29">
        <f>LOOKUP(2,1/('Feat-Func-Development'!$AF$4:$EU$4&amp;'Feat-Func-Development'!$AF$5:$EU$5='aggregated FIP Data Prog7'!$A23&amp;'aggregated FIP Data Prog7'!$V$1),'Feat-Func-Development'!$AF$101:$EU$101)</f>
        <v>7</v>
      </c>
      <c r="AA23" s="29">
        <f>LOOKUP(2,1/('Feat-Func-Development'!$AF$4:$EU$4&amp;'Feat-Func-Development'!$AF$5:$EU$5='aggregated FIP Data Prog7'!$A23&amp;'aggregated FIP Data Prog7'!$V$1),'Feat-Func-Development'!$AF$102:$EU$102)</f>
        <v>0</v>
      </c>
      <c r="AB23" s="29">
        <f>LOOKUP(2,1/('Feat-Func-Development'!$AF$4:$EU$4&amp;'Feat-Func-Development'!$AF$5:$EU$5='aggregated FIP Data Prog7'!$A23&amp;'aggregated FIP Data Prog7'!$V$1),'Feat-Func-Development'!$AF$103:$EU$103)</f>
        <v>0</v>
      </c>
      <c r="AC23" s="29">
        <f>LOOKUP(2,1/('Feat-Func-Development'!$AF$4:$EU$4&amp;'Feat-Func-Development'!$AF$5:$EU$5='aggregated FIP Data Prog7'!$A23&amp;'aggregated FIP Data Prog7'!$V$1),'Feat-Func-Development'!$AF$104:$EU$104)</f>
        <v>0</v>
      </c>
    </row>
    <row r="24" spans="1:29">
      <c r="A24" s="43">
        <f t="shared" si="9"/>
        <v>609</v>
      </c>
      <c r="B24" s="53">
        <f>IF(C24="","",HLOOKUP(C24,'Configuration | Scaling'!$E$13:$Y$23,9,FALSE))</f>
        <v>579</v>
      </c>
      <c r="C24" s="29" t="str">
        <f>IF(COUNTIF(C$4:C23,LOOKUP(A24,'Configuration | Scaling'!$E$21:$Y$21,_GPDS__List))=0,LOOKUP(A24,'Configuration | Scaling'!$E$21:$Y$21,_GPDS__List),"")</f>
        <v>FEC</v>
      </c>
      <c r="D24" s="54"/>
      <c r="E24" s="45">
        <f t="shared" si="0"/>
        <v>578</v>
      </c>
      <c r="F24" s="49">
        <f t="shared" si="1"/>
        <v>1</v>
      </c>
      <c r="G24" s="49">
        <f t="shared" si="2"/>
        <v>0</v>
      </c>
      <c r="H24" s="49">
        <f t="shared" si="3"/>
        <v>1</v>
      </c>
      <c r="I24" s="49">
        <f t="shared" si="4"/>
        <v>1</v>
      </c>
      <c r="J24" s="49">
        <f t="shared" si="5"/>
        <v>1</v>
      </c>
      <c r="K24" s="49">
        <f t="shared" si="6"/>
        <v>1</v>
      </c>
      <c r="L24" s="49">
        <f t="shared" si="7"/>
        <v>0</v>
      </c>
      <c r="M24" s="50">
        <f t="shared" si="8"/>
        <v>0</v>
      </c>
      <c r="N24" s="48">
        <f>LOOKUP(2,1/('Feat-Func-Development'!$AF$4:$EU$4&amp;'Feat-Func-Development'!$AF$5:$EU$5='aggregated FIP Data Prog7'!$A24&amp;'aggregated FIP Data Prog7'!$N$1),'Feat-Func-Development'!$AF$97:$EU$97)</f>
        <v>0</v>
      </c>
      <c r="O24" s="48">
        <f>LOOKUP(2,1/('Feat-Func-Development'!$AF$4:$EU$4&amp;'Feat-Func-Development'!$AF$5:$EU$5='aggregated FIP Data Prog7'!$A24&amp;'aggregated FIP Data Prog7'!$N$1),'Feat-Func-Development'!$AF$98:$EU$98)</f>
        <v>0</v>
      </c>
      <c r="P24" s="48">
        <f>LOOKUP(2,1/('Feat-Func-Development'!$AF$4:$EU$4&amp;'Feat-Func-Development'!$AF$5:$EU$5='aggregated FIP Data Prog7'!$A24&amp;'aggregated FIP Data Prog7'!$N$1),'Feat-Func-Development'!$AF$99:$EU$99)</f>
        <v>0</v>
      </c>
      <c r="Q24" s="48">
        <f>LOOKUP(2,1/('Feat-Func-Development'!$AF$4:$EU$4&amp;'Feat-Func-Development'!$AF$5:$EU$5='aggregated FIP Data Prog7'!$A24&amp;'aggregated FIP Data Prog7'!$N$1),'Feat-Func-Development'!$AF$100:$EU$100)</f>
        <v>0</v>
      </c>
      <c r="R24" s="48">
        <f>LOOKUP(2,1/('Feat-Func-Development'!$AF$4:$EU$4&amp;'Feat-Func-Development'!$AF$5:$EU$5='aggregated FIP Data Prog7'!$A24&amp;'aggregated FIP Data Prog7'!$N$1),'Feat-Func-Development'!$AF$101:$EU$101)</f>
        <v>0</v>
      </c>
      <c r="S24" s="48">
        <f>LOOKUP(2,1/('Feat-Func-Development'!$AF$4:$EU$4&amp;'Feat-Func-Development'!$AF$5:$EU$5='aggregated FIP Data Prog7'!$A24&amp;'aggregated FIP Data Prog7'!$N$1),'Feat-Func-Development'!$AF$102:$EU$102)</f>
        <v>7</v>
      </c>
      <c r="T24" s="48">
        <f>LOOKUP(2,1/('Feat-Func-Development'!$AF$4:$EU$4&amp;'Feat-Func-Development'!$AF$5:$EU$5='aggregated FIP Data Prog7'!$A24&amp;'aggregated FIP Data Prog7'!$N$1),'Feat-Func-Development'!$AF$103:$EU$103)</f>
        <v>0</v>
      </c>
      <c r="U24" s="48">
        <f>LOOKUP(2,1/('Feat-Func-Development'!$AF$4:$EU$4&amp;'Feat-Func-Development'!$AF$5:$EU$5='aggregated FIP Data Prog7'!$A24&amp;'aggregated FIP Data Prog7'!$N$1),'Feat-Func-Development'!$AF$104:$EU$104)</f>
        <v>0</v>
      </c>
      <c r="V24" s="29">
        <f>LOOKUP(2,1/('Feat-Func-Development'!$AF$4:$EU$4&amp;'Feat-Func-Development'!$AF$5:$EU$5='aggregated FIP Data Prog7'!$A24&amp;'aggregated FIP Data Prog7'!$V$1),'Feat-Func-Development'!$AF$97:$EU$97)</f>
        <v>0</v>
      </c>
      <c r="W24" s="29">
        <f>LOOKUP(2,1/('Feat-Func-Development'!$AF$4:$EU$4&amp;'Feat-Func-Development'!$AF$5:$EU$5='aggregated FIP Data Prog7'!$A24&amp;'aggregated FIP Data Prog7'!$V$1),'Feat-Func-Development'!$AF$98:$EU$98)</f>
        <v>0</v>
      </c>
      <c r="X24" s="29">
        <f>LOOKUP(2,1/('Feat-Func-Development'!$AF$4:$EU$4&amp;'Feat-Func-Development'!$AF$5:$EU$5='aggregated FIP Data Prog7'!$A24&amp;'aggregated FIP Data Prog7'!$V$1),'Feat-Func-Development'!$AF$99:$EU$99)</f>
        <v>0</v>
      </c>
      <c r="Y24" s="29">
        <f>LOOKUP(2,1/('Feat-Func-Development'!$AF$4:$EU$4&amp;'Feat-Func-Development'!$AF$5:$EU$5='aggregated FIP Data Prog7'!$A24&amp;'aggregated FIP Data Prog7'!$V$1),'Feat-Func-Development'!$AF$100:$EU$100)</f>
        <v>0</v>
      </c>
      <c r="Z24" s="29">
        <f>LOOKUP(2,1/('Feat-Func-Development'!$AF$4:$EU$4&amp;'Feat-Func-Development'!$AF$5:$EU$5='aggregated FIP Data Prog7'!$A24&amp;'aggregated FIP Data Prog7'!$V$1),'Feat-Func-Development'!$AF$101:$EU$101)</f>
        <v>7</v>
      </c>
      <c r="AA24" s="29">
        <f>LOOKUP(2,1/('Feat-Func-Development'!$AF$4:$EU$4&amp;'Feat-Func-Development'!$AF$5:$EU$5='aggregated FIP Data Prog7'!$A24&amp;'aggregated FIP Data Prog7'!$V$1),'Feat-Func-Development'!$AF$102:$EU$102)</f>
        <v>0</v>
      </c>
      <c r="AB24" s="29">
        <f>LOOKUP(2,1/('Feat-Func-Development'!$AF$4:$EU$4&amp;'Feat-Func-Development'!$AF$5:$EU$5='aggregated FIP Data Prog7'!$A24&amp;'aggregated FIP Data Prog7'!$V$1),'Feat-Func-Development'!$AF$103:$EU$103)</f>
        <v>0</v>
      </c>
      <c r="AC24" s="29">
        <f>LOOKUP(2,1/('Feat-Func-Development'!$AF$4:$EU$4&amp;'Feat-Func-Development'!$AF$5:$EU$5='aggregated FIP Data Prog7'!$A24&amp;'aggregated FIP Data Prog7'!$V$1),'Feat-Func-Development'!$AF$104:$EU$104)</f>
        <v>0</v>
      </c>
    </row>
    <row r="25" spans="1:29">
      <c r="A25" s="43">
        <f t="shared" si="9"/>
        <v>639</v>
      </c>
      <c r="B25" s="53" t="str">
        <f>IF(C25="","",HLOOKUP(C25,'Configuration | Scaling'!$E$13:$Y$23,9,FALSE))</f>
        <v/>
      </c>
      <c r="C25" s="29" t="str">
        <f>IF(COUNTIF(C$4:C24,LOOKUP(A25,'Configuration | Scaling'!$E$21:$Y$21,_GPDS__List))=0,LOOKUP(A25,'Configuration | Scaling'!$E$21:$Y$21,_GPDS__List),"")</f>
        <v/>
      </c>
      <c r="D25" s="54"/>
      <c r="E25" s="45">
        <f t="shared" si="0"/>
        <v>638</v>
      </c>
      <c r="F25" s="55">
        <f t="shared" si="1"/>
        <v>1</v>
      </c>
      <c r="G25" s="55">
        <f t="shared" si="2"/>
        <v>0</v>
      </c>
      <c r="H25" s="55">
        <f t="shared" si="3"/>
        <v>1</v>
      </c>
      <c r="I25" s="55">
        <f t="shared" si="4"/>
        <v>1</v>
      </c>
      <c r="J25" s="55">
        <f t="shared" si="5"/>
        <v>1</v>
      </c>
      <c r="K25" s="55">
        <f t="shared" si="6"/>
        <v>1</v>
      </c>
      <c r="L25" s="55">
        <f t="shared" si="7"/>
        <v>0</v>
      </c>
      <c r="M25" s="56">
        <f t="shared" si="8"/>
        <v>0</v>
      </c>
      <c r="N25" s="48">
        <f>LOOKUP(2,1/('Feat-Func-Development'!$AF$4:$EU$4&amp;'Feat-Func-Development'!$AF$5:$EU$5='aggregated FIP Data Prog7'!$A25&amp;'aggregated FIP Data Prog7'!$N$1),'Feat-Func-Development'!$AF$97:$EU$97)</f>
        <v>0</v>
      </c>
      <c r="O25" s="48">
        <f>LOOKUP(2,1/('Feat-Func-Development'!$AF$4:$EU$4&amp;'Feat-Func-Development'!$AF$5:$EU$5='aggregated FIP Data Prog7'!$A25&amp;'aggregated FIP Data Prog7'!$N$1),'Feat-Func-Development'!$AF$98:$EU$98)</f>
        <v>0</v>
      </c>
      <c r="P25" s="48">
        <f>LOOKUP(2,1/('Feat-Func-Development'!$AF$4:$EU$4&amp;'Feat-Func-Development'!$AF$5:$EU$5='aggregated FIP Data Prog7'!$A25&amp;'aggregated FIP Data Prog7'!$N$1),'Feat-Func-Development'!$AF$99:$EU$99)</f>
        <v>0</v>
      </c>
      <c r="Q25" s="48">
        <f>LOOKUP(2,1/('Feat-Func-Development'!$AF$4:$EU$4&amp;'Feat-Func-Development'!$AF$5:$EU$5='aggregated FIP Data Prog7'!$A25&amp;'aggregated FIP Data Prog7'!$N$1),'Feat-Func-Development'!$AF$100:$EU$100)</f>
        <v>0</v>
      </c>
      <c r="R25" s="48">
        <f>LOOKUP(2,1/('Feat-Func-Development'!$AF$4:$EU$4&amp;'Feat-Func-Development'!$AF$5:$EU$5='aggregated FIP Data Prog7'!$A25&amp;'aggregated FIP Data Prog7'!$N$1),'Feat-Func-Development'!$AF$101:$EU$101)</f>
        <v>0</v>
      </c>
      <c r="S25" s="48">
        <f>LOOKUP(2,1/('Feat-Func-Development'!$AF$4:$EU$4&amp;'Feat-Func-Development'!$AF$5:$EU$5='aggregated FIP Data Prog7'!$A25&amp;'aggregated FIP Data Prog7'!$N$1),'Feat-Func-Development'!$AF$102:$EU$102)</f>
        <v>7</v>
      </c>
      <c r="T25" s="48">
        <f>LOOKUP(2,1/('Feat-Func-Development'!$AF$4:$EU$4&amp;'Feat-Func-Development'!$AF$5:$EU$5='aggregated FIP Data Prog7'!$A25&amp;'aggregated FIP Data Prog7'!$N$1),'Feat-Func-Development'!$AF$103:$EU$103)</f>
        <v>0</v>
      </c>
      <c r="U25" s="48">
        <f>LOOKUP(2,1/('Feat-Func-Development'!$AF$4:$EU$4&amp;'Feat-Func-Development'!$AF$5:$EU$5='aggregated FIP Data Prog7'!$A25&amp;'aggregated FIP Data Prog7'!$N$1),'Feat-Func-Development'!$AF$104:$EU$104)</f>
        <v>0</v>
      </c>
      <c r="V25" s="29">
        <f>LOOKUP(2,1/('Feat-Func-Development'!$AF$4:$EU$4&amp;'Feat-Func-Development'!$AF$5:$EU$5='aggregated FIP Data Prog7'!$A25&amp;'aggregated FIP Data Prog7'!$V$1),'Feat-Func-Development'!$AF$97:$EU$97)</f>
        <v>0</v>
      </c>
      <c r="W25" s="29">
        <f>LOOKUP(2,1/('Feat-Func-Development'!$AF$4:$EU$4&amp;'Feat-Func-Development'!$AF$5:$EU$5='aggregated FIP Data Prog7'!$A25&amp;'aggregated FIP Data Prog7'!$V$1),'Feat-Func-Development'!$AF$98:$EU$98)</f>
        <v>0</v>
      </c>
      <c r="X25" s="29">
        <f>LOOKUP(2,1/('Feat-Func-Development'!$AF$4:$EU$4&amp;'Feat-Func-Development'!$AF$5:$EU$5='aggregated FIP Data Prog7'!$A25&amp;'aggregated FIP Data Prog7'!$V$1),'Feat-Func-Development'!$AF$99:$EU$99)</f>
        <v>0</v>
      </c>
      <c r="Y25" s="29">
        <f>LOOKUP(2,1/('Feat-Func-Development'!$AF$4:$EU$4&amp;'Feat-Func-Development'!$AF$5:$EU$5='aggregated FIP Data Prog7'!$A25&amp;'aggregated FIP Data Prog7'!$V$1),'Feat-Func-Development'!$AF$100:$EU$100)</f>
        <v>0</v>
      </c>
      <c r="Z25" s="29">
        <f>LOOKUP(2,1/('Feat-Func-Development'!$AF$4:$EU$4&amp;'Feat-Func-Development'!$AF$5:$EU$5='aggregated FIP Data Prog7'!$A25&amp;'aggregated FIP Data Prog7'!$V$1),'Feat-Func-Development'!$AF$101:$EU$101)</f>
        <v>7</v>
      </c>
      <c r="AA25" s="29">
        <f>LOOKUP(2,1/('Feat-Func-Development'!$AF$4:$EU$4&amp;'Feat-Func-Development'!$AF$5:$EU$5='aggregated FIP Data Prog7'!$A25&amp;'aggregated FIP Data Prog7'!$V$1),'Feat-Func-Development'!$AF$102:$EU$102)</f>
        <v>0</v>
      </c>
      <c r="AB25" s="29">
        <f>LOOKUP(2,1/('Feat-Func-Development'!$AF$4:$EU$4&amp;'Feat-Func-Development'!$AF$5:$EU$5='aggregated FIP Data Prog7'!$A25&amp;'aggregated FIP Data Prog7'!$V$1),'Feat-Func-Development'!$AF$103:$EU$103)</f>
        <v>0</v>
      </c>
      <c r="AC25" s="29">
        <f>LOOKUP(2,1/('Feat-Func-Development'!$AF$4:$EU$4&amp;'Feat-Func-Development'!$AF$5:$EU$5='aggregated FIP Data Prog7'!$A25&amp;'aggregated FIP Data Prog7'!$V$1),'Feat-Func-Development'!$AF$104:$EU$104)</f>
        <v>0</v>
      </c>
    </row>
    <row r="26" spans="1:29">
      <c r="A26" s="43">
        <f t="shared" si="9"/>
        <v>670</v>
      </c>
      <c r="B26" s="53" t="str">
        <f>IF(C26="","",HLOOKUP(C26,'Configuration | Scaling'!$E$13:$Y$23,9,FALSE))</f>
        <v/>
      </c>
      <c r="C26" s="29" t="str">
        <f>IF(COUNTIF(C$4:C25,LOOKUP(A26,'Configuration | Scaling'!$E$21:$Y$21,_GPDS__List))=0,LOOKUP(A26,'Configuration | Scaling'!$E$21:$Y$21,_GPDS__List),"")</f>
        <v/>
      </c>
      <c r="D26" s="54"/>
      <c r="E26" s="45">
        <f t="shared" si="0"/>
        <v>669</v>
      </c>
      <c r="F26" s="55">
        <f t="shared" si="1"/>
        <v>1</v>
      </c>
      <c r="G26" s="55">
        <f t="shared" si="2"/>
        <v>0</v>
      </c>
      <c r="H26" s="55">
        <f t="shared" si="3"/>
        <v>1</v>
      </c>
      <c r="I26" s="55">
        <f t="shared" si="4"/>
        <v>1</v>
      </c>
      <c r="J26" s="55">
        <f t="shared" si="5"/>
        <v>1</v>
      </c>
      <c r="K26" s="55">
        <f t="shared" si="6"/>
        <v>1</v>
      </c>
      <c r="L26" s="55">
        <f t="shared" si="7"/>
        <v>0</v>
      </c>
      <c r="M26" s="56">
        <f t="shared" si="8"/>
        <v>0</v>
      </c>
      <c r="N26" s="48">
        <f>LOOKUP(2,1/('Feat-Func-Development'!$AF$4:$EU$4&amp;'Feat-Func-Development'!$AF$5:$EU$5='aggregated FIP Data Prog7'!$A26&amp;'aggregated FIP Data Prog7'!$N$1),'Feat-Func-Development'!$AF$97:$EU$97)</f>
        <v>0</v>
      </c>
      <c r="O26" s="48">
        <f>LOOKUP(2,1/('Feat-Func-Development'!$AF$4:$EU$4&amp;'Feat-Func-Development'!$AF$5:$EU$5='aggregated FIP Data Prog7'!$A26&amp;'aggregated FIP Data Prog7'!$N$1),'Feat-Func-Development'!$AF$98:$EU$98)</f>
        <v>0</v>
      </c>
      <c r="P26" s="48">
        <f>LOOKUP(2,1/('Feat-Func-Development'!$AF$4:$EU$4&amp;'Feat-Func-Development'!$AF$5:$EU$5='aggregated FIP Data Prog7'!$A26&amp;'aggregated FIP Data Prog7'!$N$1),'Feat-Func-Development'!$AF$99:$EU$99)</f>
        <v>0</v>
      </c>
      <c r="Q26" s="48">
        <f>LOOKUP(2,1/('Feat-Func-Development'!$AF$4:$EU$4&amp;'Feat-Func-Development'!$AF$5:$EU$5='aggregated FIP Data Prog7'!$A26&amp;'aggregated FIP Data Prog7'!$N$1),'Feat-Func-Development'!$AF$100:$EU$100)</f>
        <v>0</v>
      </c>
      <c r="R26" s="48">
        <f>LOOKUP(2,1/('Feat-Func-Development'!$AF$4:$EU$4&amp;'Feat-Func-Development'!$AF$5:$EU$5='aggregated FIP Data Prog7'!$A26&amp;'aggregated FIP Data Prog7'!$N$1),'Feat-Func-Development'!$AF$101:$EU$101)</f>
        <v>0</v>
      </c>
      <c r="S26" s="48">
        <f>LOOKUP(2,1/('Feat-Func-Development'!$AF$4:$EU$4&amp;'Feat-Func-Development'!$AF$5:$EU$5='aggregated FIP Data Prog7'!$A26&amp;'aggregated FIP Data Prog7'!$N$1),'Feat-Func-Development'!$AF$102:$EU$102)</f>
        <v>7</v>
      </c>
      <c r="T26" s="48">
        <f>LOOKUP(2,1/('Feat-Func-Development'!$AF$4:$EU$4&amp;'Feat-Func-Development'!$AF$5:$EU$5='aggregated FIP Data Prog7'!$A26&amp;'aggregated FIP Data Prog7'!$N$1),'Feat-Func-Development'!$AF$103:$EU$103)</f>
        <v>0</v>
      </c>
      <c r="U26" s="48">
        <f>LOOKUP(2,1/('Feat-Func-Development'!$AF$4:$EU$4&amp;'Feat-Func-Development'!$AF$5:$EU$5='aggregated FIP Data Prog7'!$A26&amp;'aggregated FIP Data Prog7'!$N$1),'Feat-Func-Development'!$AF$104:$EU$104)</f>
        <v>0</v>
      </c>
      <c r="V26" s="29">
        <f>LOOKUP(2,1/('Feat-Func-Development'!$AF$4:$EU$4&amp;'Feat-Func-Development'!$AF$5:$EU$5='aggregated FIP Data Prog7'!$A26&amp;'aggregated FIP Data Prog7'!$V$1),'Feat-Func-Development'!$AF$97:$EU$97)</f>
        <v>0</v>
      </c>
      <c r="W26" s="29">
        <f>LOOKUP(2,1/('Feat-Func-Development'!$AF$4:$EU$4&amp;'Feat-Func-Development'!$AF$5:$EU$5='aggregated FIP Data Prog7'!$A26&amp;'aggregated FIP Data Prog7'!$V$1),'Feat-Func-Development'!$AF$98:$EU$98)</f>
        <v>0</v>
      </c>
      <c r="X26" s="29">
        <f>LOOKUP(2,1/('Feat-Func-Development'!$AF$4:$EU$4&amp;'Feat-Func-Development'!$AF$5:$EU$5='aggregated FIP Data Prog7'!$A26&amp;'aggregated FIP Data Prog7'!$V$1),'Feat-Func-Development'!$AF$99:$EU$99)</f>
        <v>0</v>
      </c>
      <c r="Y26" s="29">
        <f>LOOKUP(2,1/('Feat-Func-Development'!$AF$4:$EU$4&amp;'Feat-Func-Development'!$AF$5:$EU$5='aggregated FIP Data Prog7'!$A26&amp;'aggregated FIP Data Prog7'!$V$1),'Feat-Func-Development'!$AF$100:$EU$100)</f>
        <v>0</v>
      </c>
      <c r="Z26" s="29">
        <f>LOOKUP(2,1/('Feat-Func-Development'!$AF$4:$EU$4&amp;'Feat-Func-Development'!$AF$5:$EU$5='aggregated FIP Data Prog7'!$A26&amp;'aggregated FIP Data Prog7'!$V$1),'Feat-Func-Development'!$AF$101:$EU$101)</f>
        <v>7</v>
      </c>
      <c r="AA26" s="29">
        <f>LOOKUP(2,1/('Feat-Func-Development'!$AF$4:$EU$4&amp;'Feat-Func-Development'!$AF$5:$EU$5='aggregated FIP Data Prog7'!$A26&amp;'aggregated FIP Data Prog7'!$V$1),'Feat-Func-Development'!$AF$102:$EU$102)</f>
        <v>0</v>
      </c>
      <c r="AB26" s="29">
        <f>LOOKUP(2,1/('Feat-Func-Development'!$AF$4:$EU$4&amp;'Feat-Func-Development'!$AF$5:$EU$5='aggregated FIP Data Prog7'!$A26&amp;'aggregated FIP Data Prog7'!$V$1),'Feat-Func-Development'!$AF$103:$EU$103)</f>
        <v>0</v>
      </c>
      <c r="AC26" s="29">
        <f>LOOKUP(2,1/('Feat-Func-Development'!$AF$4:$EU$4&amp;'Feat-Func-Development'!$AF$5:$EU$5='aggregated FIP Data Prog7'!$A26&amp;'aggregated FIP Data Prog7'!$V$1),'Feat-Func-Development'!$AF$104:$EU$104)</f>
        <v>0</v>
      </c>
    </row>
    <row r="27" spans="1:29">
      <c r="A27" s="43">
        <f t="shared" si="9"/>
        <v>700</v>
      </c>
      <c r="B27" s="53">
        <f>IF(C27="","",HLOOKUP(C27,'Configuration | Scaling'!$E$13:$Y$23,9,FALSE))</f>
        <v>671</v>
      </c>
      <c r="C27" s="29" t="str">
        <f>IF(COUNTIF(C$4:C26,LOOKUP(A27,'Configuration | Scaling'!$E$21:$Y$21,_GPDS__List))=0,LOOKUP(A27,'Configuration | Scaling'!$E$21:$Y$21,_GPDS__List),"")</f>
        <v>TT</v>
      </c>
      <c r="D27" s="54"/>
      <c r="E27" s="45">
        <f t="shared" si="0"/>
        <v>670</v>
      </c>
      <c r="F27" s="55">
        <f t="shared" si="1"/>
        <v>1</v>
      </c>
      <c r="G27" s="55">
        <f t="shared" si="2"/>
        <v>0</v>
      </c>
      <c r="H27" s="55">
        <f t="shared" si="3"/>
        <v>1</v>
      </c>
      <c r="I27" s="55">
        <f t="shared" si="4"/>
        <v>1</v>
      </c>
      <c r="J27" s="55">
        <f t="shared" si="5"/>
        <v>1</v>
      </c>
      <c r="K27" s="55">
        <f t="shared" si="6"/>
        <v>1</v>
      </c>
      <c r="L27" s="55">
        <f t="shared" si="7"/>
        <v>0</v>
      </c>
      <c r="M27" s="56">
        <f t="shared" si="8"/>
        <v>0</v>
      </c>
      <c r="N27" s="48">
        <f>LOOKUP(2,1/('Feat-Func-Development'!$AF$4:$EU$4&amp;'Feat-Func-Development'!$AF$5:$EU$5='aggregated FIP Data Prog7'!$A27&amp;'aggregated FIP Data Prog7'!$N$1),'Feat-Func-Development'!$AF$97:$EU$97)</f>
        <v>0</v>
      </c>
      <c r="O27" s="48">
        <f>LOOKUP(2,1/('Feat-Func-Development'!$AF$4:$EU$4&amp;'Feat-Func-Development'!$AF$5:$EU$5='aggregated FIP Data Prog7'!$A27&amp;'aggregated FIP Data Prog7'!$N$1),'Feat-Func-Development'!$AF$98:$EU$98)</f>
        <v>0</v>
      </c>
      <c r="P27" s="48">
        <f>LOOKUP(2,1/('Feat-Func-Development'!$AF$4:$EU$4&amp;'Feat-Func-Development'!$AF$5:$EU$5='aggregated FIP Data Prog7'!$A27&amp;'aggregated FIP Data Prog7'!$N$1),'Feat-Func-Development'!$AF$99:$EU$99)</f>
        <v>0</v>
      </c>
      <c r="Q27" s="48">
        <f>LOOKUP(2,1/('Feat-Func-Development'!$AF$4:$EU$4&amp;'Feat-Func-Development'!$AF$5:$EU$5='aggregated FIP Data Prog7'!$A27&amp;'aggregated FIP Data Prog7'!$N$1),'Feat-Func-Development'!$AF$100:$EU$100)</f>
        <v>0</v>
      </c>
      <c r="R27" s="48">
        <f>LOOKUP(2,1/('Feat-Func-Development'!$AF$4:$EU$4&amp;'Feat-Func-Development'!$AF$5:$EU$5='aggregated FIP Data Prog7'!$A27&amp;'aggregated FIP Data Prog7'!$N$1),'Feat-Func-Development'!$AF$101:$EU$101)</f>
        <v>0</v>
      </c>
      <c r="S27" s="48">
        <f>LOOKUP(2,1/('Feat-Func-Development'!$AF$4:$EU$4&amp;'Feat-Func-Development'!$AF$5:$EU$5='aggregated FIP Data Prog7'!$A27&amp;'aggregated FIP Data Prog7'!$N$1),'Feat-Func-Development'!$AF$102:$EU$102)</f>
        <v>7</v>
      </c>
      <c r="T27" s="48">
        <f>LOOKUP(2,1/('Feat-Func-Development'!$AF$4:$EU$4&amp;'Feat-Func-Development'!$AF$5:$EU$5='aggregated FIP Data Prog7'!$A27&amp;'aggregated FIP Data Prog7'!$N$1),'Feat-Func-Development'!$AF$103:$EU$103)</f>
        <v>0</v>
      </c>
      <c r="U27" s="48">
        <f>LOOKUP(2,1/('Feat-Func-Development'!$AF$4:$EU$4&amp;'Feat-Func-Development'!$AF$5:$EU$5='aggregated FIP Data Prog7'!$A27&amp;'aggregated FIP Data Prog7'!$N$1),'Feat-Func-Development'!$AF$104:$EU$104)</f>
        <v>0</v>
      </c>
      <c r="V27" s="29">
        <f>LOOKUP(2,1/('Feat-Func-Development'!$AF$4:$EU$4&amp;'Feat-Func-Development'!$AF$5:$EU$5='aggregated FIP Data Prog7'!$A27&amp;'aggregated FIP Data Prog7'!$V$1),'Feat-Func-Development'!$AF$97:$EU$97)</f>
        <v>0</v>
      </c>
      <c r="W27" s="29">
        <f>LOOKUP(2,1/('Feat-Func-Development'!$AF$4:$EU$4&amp;'Feat-Func-Development'!$AF$5:$EU$5='aggregated FIP Data Prog7'!$A27&amp;'aggregated FIP Data Prog7'!$V$1),'Feat-Func-Development'!$AF$98:$EU$98)</f>
        <v>0</v>
      </c>
      <c r="X27" s="29">
        <f>LOOKUP(2,1/('Feat-Func-Development'!$AF$4:$EU$4&amp;'Feat-Func-Development'!$AF$5:$EU$5='aggregated FIP Data Prog7'!$A27&amp;'aggregated FIP Data Prog7'!$V$1),'Feat-Func-Development'!$AF$99:$EU$99)</f>
        <v>0</v>
      </c>
      <c r="Y27" s="29">
        <f>LOOKUP(2,1/('Feat-Func-Development'!$AF$4:$EU$4&amp;'Feat-Func-Development'!$AF$5:$EU$5='aggregated FIP Data Prog7'!$A27&amp;'aggregated FIP Data Prog7'!$V$1),'Feat-Func-Development'!$AF$100:$EU$100)</f>
        <v>0</v>
      </c>
      <c r="Z27" s="29">
        <f>LOOKUP(2,1/('Feat-Func-Development'!$AF$4:$EU$4&amp;'Feat-Func-Development'!$AF$5:$EU$5='aggregated FIP Data Prog7'!$A27&amp;'aggregated FIP Data Prog7'!$V$1),'Feat-Func-Development'!$AF$101:$EU$101)</f>
        <v>7</v>
      </c>
      <c r="AA27" s="29">
        <f>LOOKUP(2,1/('Feat-Func-Development'!$AF$4:$EU$4&amp;'Feat-Func-Development'!$AF$5:$EU$5='aggregated FIP Data Prog7'!$A27&amp;'aggregated FIP Data Prog7'!$V$1),'Feat-Func-Development'!$AF$102:$EU$102)</f>
        <v>0</v>
      </c>
      <c r="AB27" s="29">
        <f>LOOKUP(2,1/('Feat-Func-Development'!$AF$4:$EU$4&amp;'Feat-Func-Development'!$AF$5:$EU$5='aggregated FIP Data Prog7'!$A27&amp;'aggregated FIP Data Prog7'!$V$1),'Feat-Func-Development'!$AF$103:$EU$103)</f>
        <v>0</v>
      </c>
      <c r="AC27" s="29">
        <f>LOOKUP(2,1/('Feat-Func-Development'!$AF$4:$EU$4&amp;'Feat-Func-Development'!$AF$5:$EU$5='aggregated FIP Data Prog7'!$A27&amp;'aggregated FIP Data Prog7'!$V$1),'Feat-Func-Development'!$AF$104:$EU$104)</f>
        <v>0</v>
      </c>
    </row>
    <row r="28" spans="1:29">
      <c r="A28" s="43">
        <f t="shared" si="9"/>
        <v>731</v>
      </c>
      <c r="B28" s="53" t="str">
        <f>IF(C28="","",HLOOKUP(C28,'Configuration | Scaling'!$E$13:$Y$23,9,FALSE))</f>
        <v/>
      </c>
      <c r="C28" s="29" t="str">
        <f>IF(COUNTIF(C$4:C27,LOOKUP(A28,'Configuration | Scaling'!$E$21:$Y$21,_GPDS__List))=0,LOOKUP(A28,'Configuration | Scaling'!$E$21:$Y$21,_GPDS__List),"")</f>
        <v/>
      </c>
      <c r="D28" s="54"/>
      <c r="E28" s="45">
        <f t="shared" si="0"/>
        <v>730</v>
      </c>
      <c r="F28" s="55">
        <f t="shared" si="1"/>
        <v>1</v>
      </c>
      <c r="G28" s="55">
        <f t="shared" si="2"/>
        <v>0</v>
      </c>
      <c r="H28" s="55">
        <f t="shared" si="3"/>
        <v>1</v>
      </c>
      <c r="I28" s="55">
        <f t="shared" si="4"/>
        <v>1</v>
      </c>
      <c r="J28" s="55">
        <f t="shared" si="5"/>
        <v>1</v>
      </c>
      <c r="K28" s="55">
        <f t="shared" si="6"/>
        <v>1</v>
      </c>
      <c r="L28" s="55">
        <f t="shared" si="7"/>
        <v>0</v>
      </c>
      <c r="M28" s="56">
        <f t="shared" si="8"/>
        <v>0</v>
      </c>
      <c r="N28" s="48">
        <f>LOOKUP(2,1/('Feat-Func-Development'!$AF$4:$EU$4&amp;'Feat-Func-Development'!$AF$5:$EU$5='aggregated FIP Data Prog7'!$A28&amp;'aggregated FIP Data Prog7'!$N$1),'Feat-Func-Development'!$AF$97:$EU$97)</f>
        <v>0</v>
      </c>
      <c r="O28" s="48">
        <f>LOOKUP(2,1/('Feat-Func-Development'!$AF$4:$EU$4&amp;'Feat-Func-Development'!$AF$5:$EU$5='aggregated FIP Data Prog7'!$A28&amp;'aggregated FIP Data Prog7'!$N$1),'Feat-Func-Development'!$AF$98:$EU$98)</f>
        <v>0</v>
      </c>
      <c r="P28" s="48">
        <f>LOOKUP(2,1/('Feat-Func-Development'!$AF$4:$EU$4&amp;'Feat-Func-Development'!$AF$5:$EU$5='aggregated FIP Data Prog7'!$A28&amp;'aggregated FIP Data Prog7'!$N$1),'Feat-Func-Development'!$AF$99:$EU$99)</f>
        <v>0</v>
      </c>
      <c r="Q28" s="48">
        <f>LOOKUP(2,1/('Feat-Func-Development'!$AF$4:$EU$4&amp;'Feat-Func-Development'!$AF$5:$EU$5='aggregated FIP Data Prog7'!$A28&amp;'aggregated FIP Data Prog7'!$N$1),'Feat-Func-Development'!$AF$100:$EU$100)</f>
        <v>0</v>
      </c>
      <c r="R28" s="48">
        <f>LOOKUP(2,1/('Feat-Func-Development'!$AF$4:$EU$4&amp;'Feat-Func-Development'!$AF$5:$EU$5='aggregated FIP Data Prog7'!$A28&amp;'aggregated FIP Data Prog7'!$N$1),'Feat-Func-Development'!$AF$101:$EU$101)</f>
        <v>0</v>
      </c>
      <c r="S28" s="48">
        <f>LOOKUP(2,1/('Feat-Func-Development'!$AF$4:$EU$4&amp;'Feat-Func-Development'!$AF$5:$EU$5='aggregated FIP Data Prog7'!$A28&amp;'aggregated FIP Data Prog7'!$N$1),'Feat-Func-Development'!$AF$102:$EU$102)</f>
        <v>7</v>
      </c>
      <c r="T28" s="48">
        <f>LOOKUP(2,1/('Feat-Func-Development'!$AF$4:$EU$4&amp;'Feat-Func-Development'!$AF$5:$EU$5='aggregated FIP Data Prog7'!$A28&amp;'aggregated FIP Data Prog7'!$N$1),'Feat-Func-Development'!$AF$103:$EU$103)</f>
        <v>0</v>
      </c>
      <c r="U28" s="48">
        <f>LOOKUP(2,1/('Feat-Func-Development'!$AF$4:$EU$4&amp;'Feat-Func-Development'!$AF$5:$EU$5='aggregated FIP Data Prog7'!$A28&amp;'aggregated FIP Data Prog7'!$N$1),'Feat-Func-Development'!$AF$104:$EU$104)</f>
        <v>0</v>
      </c>
      <c r="V28" s="29">
        <f>LOOKUP(2,1/('Feat-Func-Development'!$AF$4:$EU$4&amp;'Feat-Func-Development'!$AF$5:$EU$5='aggregated FIP Data Prog7'!$A28&amp;'aggregated FIP Data Prog7'!$V$1),'Feat-Func-Development'!$AF$97:$EU$97)</f>
        <v>0</v>
      </c>
      <c r="W28" s="29">
        <f>LOOKUP(2,1/('Feat-Func-Development'!$AF$4:$EU$4&amp;'Feat-Func-Development'!$AF$5:$EU$5='aggregated FIP Data Prog7'!$A28&amp;'aggregated FIP Data Prog7'!$V$1),'Feat-Func-Development'!$AF$98:$EU$98)</f>
        <v>0</v>
      </c>
      <c r="X28" s="29">
        <f>LOOKUP(2,1/('Feat-Func-Development'!$AF$4:$EU$4&amp;'Feat-Func-Development'!$AF$5:$EU$5='aggregated FIP Data Prog7'!$A28&amp;'aggregated FIP Data Prog7'!$V$1),'Feat-Func-Development'!$AF$99:$EU$99)</f>
        <v>0</v>
      </c>
      <c r="Y28" s="29">
        <f>LOOKUP(2,1/('Feat-Func-Development'!$AF$4:$EU$4&amp;'Feat-Func-Development'!$AF$5:$EU$5='aggregated FIP Data Prog7'!$A28&amp;'aggregated FIP Data Prog7'!$V$1),'Feat-Func-Development'!$AF$100:$EU$100)</f>
        <v>0</v>
      </c>
      <c r="Z28" s="29">
        <f>LOOKUP(2,1/('Feat-Func-Development'!$AF$4:$EU$4&amp;'Feat-Func-Development'!$AF$5:$EU$5='aggregated FIP Data Prog7'!$A28&amp;'aggregated FIP Data Prog7'!$V$1),'Feat-Func-Development'!$AF$101:$EU$101)</f>
        <v>7</v>
      </c>
      <c r="AA28" s="29">
        <f>LOOKUP(2,1/('Feat-Func-Development'!$AF$4:$EU$4&amp;'Feat-Func-Development'!$AF$5:$EU$5='aggregated FIP Data Prog7'!$A28&amp;'aggregated FIP Data Prog7'!$V$1),'Feat-Func-Development'!$AF$102:$EU$102)</f>
        <v>0</v>
      </c>
      <c r="AB28" s="29">
        <f>LOOKUP(2,1/('Feat-Func-Development'!$AF$4:$EU$4&amp;'Feat-Func-Development'!$AF$5:$EU$5='aggregated FIP Data Prog7'!$A28&amp;'aggregated FIP Data Prog7'!$V$1),'Feat-Func-Development'!$AF$103:$EU$103)</f>
        <v>0</v>
      </c>
      <c r="AC28" s="29">
        <f>LOOKUP(2,1/('Feat-Func-Development'!$AF$4:$EU$4&amp;'Feat-Func-Development'!$AF$5:$EU$5='aggregated FIP Data Prog7'!$A28&amp;'aggregated FIP Data Prog7'!$V$1),'Feat-Func-Development'!$AF$104:$EU$104)</f>
        <v>0</v>
      </c>
    </row>
    <row r="29" spans="1:29">
      <c r="A29" s="43">
        <f t="shared" si="9"/>
        <v>762</v>
      </c>
      <c r="B29" s="53">
        <f>IF(C29="","",HLOOKUP(C29,'Configuration | Scaling'!$E$13:$Y$23,9,FALSE))</f>
        <v>732</v>
      </c>
      <c r="C29" s="29" t="str">
        <f>IF(COUNTIF(C$4:C28,LOOKUP(A29,'Configuration | Scaling'!$E$21:$Y$21,_GPDS__List))=0,LOOKUP(A29,'Configuration | Scaling'!$E$21:$Y$21,_GPDS__List),"")</f>
        <v>PP</v>
      </c>
      <c r="D29" s="54"/>
      <c r="E29" s="45">
        <f t="shared" si="0"/>
        <v>731</v>
      </c>
      <c r="F29" s="55">
        <f t="shared" si="1"/>
        <v>1</v>
      </c>
      <c r="G29" s="55">
        <f t="shared" si="2"/>
        <v>0</v>
      </c>
      <c r="H29" s="55">
        <f t="shared" si="3"/>
        <v>1</v>
      </c>
      <c r="I29" s="55">
        <f t="shared" si="4"/>
        <v>1</v>
      </c>
      <c r="J29" s="55">
        <f t="shared" si="5"/>
        <v>1</v>
      </c>
      <c r="K29" s="55">
        <f t="shared" si="6"/>
        <v>1</v>
      </c>
      <c r="L29" s="55">
        <f t="shared" si="7"/>
        <v>0</v>
      </c>
      <c r="M29" s="56">
        <f t="shared" si="8"/>
        <v>0</v>
      </c>
      <c r="N29" s="48">
        <f>LOOKUP(2,1/('Feat-Func-Development'!$AF$4:$EU$4&amp;'Feat-Func-Development'!$AF$5:$EU$5='aggregated FIP Data Prog7'!$A29&amp;'aggregated FIP Data Prog7'!$N$1),'Feat-Func-Development'!$AF$97:$EU$97)</f>
        <v>0</v>
      </c>
      <c r="O29" s="48">
        <f>LOOKUP(2,1/('Feat-Func-Development'!$AF$4:$EU$4&amp;'Feat-Func-Development'!$AF$5:$EU$5='aggregated FIP Data Prog7'!$A29&amp;'aggregated FIP Data Prog7'!$N$1),'Feat-Func-Development'!$AF$98:$EU$98)</f>
        <v>0</v>
      </c>
      <c r="P29" s="48">
        <f>LOOKUP(2,1/('Feat-Func-Development'!$AF$4:$EU$4&amp;'Feat-Func-Development'!$AF$5:$EU$5='aggregated FIP Data Prog7'!$A29&amp;'aggregated FIP Data Prog7'!$N$1),'Feat-Func-Development'!$AF$99:$EU$99)</f>
        <v>0</v>
      </c>
      <c r="Q29" s="48">
        <f>LOOKUP(2,1/('Feat-Func-Development'!$AF$4:$EU$4&amp;'Feat-Func-Development'!$AF$5:$EU$5='aggregated FIP Data Prog7'!$A29&amp;'aggregated FIP Data Prog7'!$N$1),'Feat-Func-Development'!$AF$100:$EU$100)</f>
        <v>0</v>
      </c>
      <c r="R29" s="48">
        <f>LOOKUP(2,1/('Feat-Func-Development'!$AF$4:$EU$4&amp;'Feat-Func-Development'!$AF$5:$EU$5='aggregated FIP Data Prog7'!$A29&amp;'aggregated FIP Data Prog7'!$N$1),'Feat-Func-Development'!$AF$101:$EU$101)</f>
        <v>0</v>
      </c>
      <c r="S29" s="48">
        <f>LOOKUP(2,1/('Feat-Func-Development'!$AF$4:$EU$4&amp;'Feat-Func-Development'!$AF$5:$EU$5='aggregated FIP Data Prog7'!$A29&amp;'aggregated FIP Data Prog7'!$N$1),'Feat-Func-Development'!$AF$102:$EU$102)</f>
        <v>7</v>
      </c>
      <c r="T29" s="48">
        <f>LOOKUP(2,1/('Feat-Func-Development'!$AF$4:$EU$4&amp;'Feat-Func-Development'!$AF$5:$EU$5='aggregated FIP Data Prog7'!$A29&amp;'aggregated FIP Data Prog7'!$N$1),'Feat-Func-Development'!$AF$103:$EU$103)</f>
        <v>0</v>
      </c>
      <c r="U29" s="48">
        <f>LOOKUP(2,1/('Feat-Func-Development'!$AF$4:$EU$4&amp;'Feat-Func-Development'!$AF$5:$EU$5='aggregated FIP Data Prog7'!$A29&amp;'aggregated FIP Data Prog7'!$N$1),'Feat-Func-Development'!$AF$104:$EU$104)</f>
        <v>0</v>
      </c>
      <c r="V29" s="29">
        <f>LOOKUP(2,1/('Feat-Func-Development'!$AF$4:$EU$4&amp;'Feat-Func-Development'!$AF$5:$EU$5='aggregated FIP Data Prog7'!$A29&amp;'aggregated FIP Data Prog7'!$V$1),'Feat-Func-Development'!$AF$97:$EU$97)</f>
        <v>0</v>
      </c>
      <c r="W29" s="29">
        <f>LOOKUP(2,1/('Feat-Func-Development'!$AF$4:$EU$4&amp;'Feat-Func-Development'!$AF$5:$EU$5='aggregated FIP Data Prog7'!$A29&amp;'aggregated FIP Data Prog7'!$V$1),'Feat-Func-Development'!$AF$98:$EU$98)</f>
        <v>0</v>
      </c>
      <c r="X29" s="29">
        <f>LOOKUP(2,1/('Feat-Func-Development'!$AF$4:$EU$4&amp;'Feat-Func-Development'!$AF$5:$EU$5='aggregated FIP Data Prog7'!$A29&amp;'aggregated FIP Data Prog7'!$V$1),'Feat-Func-Development'!$AF$99:$EU$99)</f>
        <v>0</v>
      </c>
      <c r="Y29" s="29">
        <f>LOOKUP(2,1/('Feat-Func-Development'!$AF$4:$EU$4&amp;'Feat-Func-Development'!$AF$5:$EU$5='aggregated FIP Data Prog7'!$A29&amp;'aggregated FIP Data Prog7'!$V$1),'Feat-Func-Development'!$AF$100:$EU$100)</f>
        <v>0</v>
      </c>
      <c r="Z29" s="29">
        <f>LOOKUP(2,1/('Feat-Func-Development'!$AF$4:$EU$4&amp;'Feat-Func-Development'!$AF$5:$EU$5='aggregated FIP Data Prog7'!$A29&amp;'aggregated FIP Data Prog7'!$V$1),'Feat-Func-Development'!$AF$101:$EU$101)</f>
        <v>7</v>
      </c>
      <c r="AA29" s="29">
        <f>LOOKUP(2,1/('Feat-Func-Development'!$AF$4:$EU$4&amp;'Feat-Func-Development'!$AF$5:$EU$5='aggregated FIP Data Prog7'!$A29&amp;'aggregated FIP Data Prog7'!$V$1),'Feat-Func-Development'!$AF$102:$EU$102)</f>
        <v>0</v>
      </c>
      <c r="AB29" s="29">
        <f>LOOKUP(2,1/('Feat-Func-Development'!$AF$4:$EU$4&amp;'Feat-Func-Development'!$AF$5:$EU$5='aggregated FIP Data Prog7'!$A29&amp;'aggregated FIP Data Prog7'!$V$1),'Feat-Func-Development'!$AF$103:$EU$103)</f>
        <v>0</v>
      </c>
      <c r="AC29" s="29">
        <f>LOOKUP(2,1/('Feat-Func-Development'!$AF$4:$EU$4&amp;'Feat-Func-Development'!$AF$5:$EU$5='aggregated FIP Data Prog7'!$A29&amp;'aggregated FIP Data Prog7'!$V$1),'Feat-Func-Development'!$AF$104:$EU$104)</f>
        <v>0</v>
      </c>
    </row>
    <row r="30" spans="1:29">
      <c r="A30" s="43">
        <f t="shared" si="9"/>
        <v>790</v>
      </c>
      <c r="B30" s="53" t="str">
        <f>IF(C30="","",HLOOKUP(C30,'Configuration | Scaling'!$E$13:$Y$23,9,FALSE))</f>
        <v/>
      </c>
      <c r="C30" s="29" t="str">
        <f>IF(COUNTIF(C$4:C29,LOOKUP(A30,'Configuration | Scaling'!$E$21:$Y$21,_GPDS__List))=0,LOOKUP(A30,'Configuration | Scaling'!$E$21:$Y$21,_GPDS__List),"")</f>
        <v/>
      </c>
      <c r="D30" s="54"/>
      <c r="E30" s="45">
        <f t="shared" si="0"/>
        <v>789</v>
      </c>
      <c r="F30" s="55">
        <f t="shared" si="1"/>
        <v>1</v>
      </c>
      <c r="G30" s="55">
        <f t="shared" si="2"/>
        <v>0</v>
      </c>
      <c r="H30" s="55">
        <f t="shared" si="3"/>
        <v>1</v>
      </c>
      <c r="I30" s="55">
        <f t="shared" si="4"/>
        <v>1</v>
      </c>
      <c r="J30" s="55">
        <f t="shared" si="5"/>
        <v>1</v>
      </c>
      <c r="K30" s="55">
        <f t="shared" si="6"/>
        <v>1</v>
      </c>
      <c r="L30" s="55">
        <f t="shared" si="7"/>
        <v>0.8571428571428571</v>
      </c>
      <c r="M30" s="56">
        <f t="shared" si="8"/>
        <v>0</v>
      </c>
      <c r="N30" s="48">
        <f>LOOKUP(2,1/('Feat-Func-Development'!$AF$4:$EU$4&amp;'Feat-Func-Development'!$AF$5:$EU$5='aggregated FIP Data Prog7'!$A30&amp;'aggregated FIP Data Prog7'!$N$1),'Feat-Func-Development'!$AF$97:$EU$97)</f>
        <v>0</v>
      </c>
      <c r="O30" s="48">
        <f>LOOKUP(2,1/('Feat-Func-Development'!$AF$4:$EU$4&amp;'Feat-Func-Development'!$AF$5:$EU$5='aggregated FIP Data Prog7'!$A30&amp;'aggregated FIP Data Prog7'!$N$1),'Feat-Func-Development'!$AF$98:$EU$98)</f>
        <v>0</v>
      </c>
      <c r="P30" s="48">
        <f>LOOKUP(2,1/('Feat-Func-Development'!$AF$4:$EU$4&amp;'Feat-Func-Development'!$AF$5:$EU$5='aggregated FIP Data Prog7'!$A30&amp;'aggregated FIP Data Prog7'!$N$1),'Feat-Func-Development'!$AF$99:$EU$99)</f>
        <v>0</v>
      </c>
      <c r="Q30" s="48">
        <f>LOOKUP(2,1/('Feat-Func-Development'!$AF$4:$EU$4&amp;'Feat-Func-Development'!$AF$5:$EU$5='aggregated FIP Data Prog7'!$A30&amp;'aggregated FIP Data Prog7'!$N$1),'Feat-Func-Development'!$AF$100:$EU$100)</f>
        <v>0</v>
      </c>
      <c r="R30" s="48">
        <f>LOOKUP(2,1/('Feat-Func-Development'!$AF$4:$EU$4&amp;'Feat-Func-Development'!$AF$5:$EU$5='aggregated FIP Data Prog7'!$A30&amp;'aggregated FIP Data Prog7'!$N$1),'Feat-Func-Development'!$AF$101:$EU$101)</f>
        <v>0</v>
      </c>
      <c r="S30" s="48">
        <f>LOOKUP(2,1/('Feat-Func-Development'!$AF$4:$EU$4&amp;'Feat-Func-Development'!$AF$5:$EU$5='aggregated FIP Data Prog7'!$A30&amp;'aggregated FIP Data Prog7'!$N$1),'Feat-Func-Development'!$AF$102:$EU$102)</f>
        <v>1</v>
      </c>
      <c r="T30" s="48">
        <f>LOOKUP(2,1/('Feat-Func-Development'!$AF$4:$EU$4&amp;'Feat-Func-Development'!$AF$5:$EU$5='aggregated FIP Data Prog7'!$A30&amp;'aggregated FIP Data Prog7'!$N$1),'Feat-Func-Development'!$AF$103:$EU$103)</f>
        <v>6</v>
      </c>
      <c r="U30" s="48">
        <f>LOOKUP(2,1/('Feat-Func-Development'!$AF$4:$EU$4&amp;'Feat-Func-Development'!$AF$5:$EU$5='aggregated FIP Data Prog7'!$A30&amp;'aggregated FIP Data Prog7'!$N$1),'Feat-Func-Development'!$AF$104:$EU$104)</f>
        <v>0</v>
      </c>
      <c r="V30" s="29">
        <f>LOOKUP(2,1/('Feat-Func-Development'!$AF$4:$EU$4&amp;'Feat-Func-Development'!$AF$5:$EU$5='aggregated FIP Data Prog7'!$A30&amp;'aggregated FIP Data Prog7'!$V$1),'Feat-Func-Development'!$AF$97:$EU$97)</f>
        <v>0</v>
      </c>
      <c r="W30" s="29">
        <f>LOOKUP(2,1/('Feat-Func-Development'!$AF$4:$EU$4&amp;'Feat-Func-Development'!$AF$5:$EU$5='aggregated FIP Data Prog7'!$A30&amp;'aggregated FIP Data Prog7'!$V$1),'Feat-Func-Development'!$AF$98:$EU$98)</f>
        <v>0</v>
      </c>
      <c r="X30" s="29">
        <f>LOOKUP(2,1/('Feat-Func-Development'!$AF$4:$EU$4&amp;'Feat-Func-Development'!$AF$5:$EU$5='aggregated FIP Data Prog7'!$A30&amp;'aggregated FIP Data Prog7'!$V$1),'Feat-Func-Development'!$AF$99:$EU$99)</f>
        <v>0</v>
      </c>
      <c r="Y30" s="29">
        <f>LOOKUP(2,1/('Feat-Func-Development'!$AF$4:$EU$4&amp;'Feat-Func-Development'!$AF$5:$EU$5='aggregated FIP Data Prog7'!$A30&amp;'aggregated FIP Data Prog7'!$V$1),'Feat-Func-Development'!$AF$100:$EU$100)</f>
        <v>0</v>
      </c>
      <c r="Z30" s="29">
        <f>LOOKUP(2,1/('Feat-Func-Development'!$AF$4:$EU$4&amp;'Feat-Func-Development'!$AF$5:$EU$5='aggregated FIP Data Prog7'!$A30&amp;'aggregated FIP Data Prog7'!$V$1),'Feat-Func-Development'!$AF$101:$EU$101)</f>
        <v>7</v>
      </c>
      <c r="AA30" s="29">
        <f>LOOKUP(2,1/('Feat-Func-Development'!$AF$4:$EU$4&amp;'Feat-Func-Development'!$AF$5:$EU$5='aggregated FIP Data Prog7'!$A30&amp;'aggregated FIP Data Prog7'!$V$1),'Feat-Func-Development'!$AF$102:$EU$102)</f>
        <v>0</v>
      </c>
      <c r="AB30" s="29">
        <f>LOOKUP(2,1/('Feat-Func-Development'!$AF$4:$EU$4&amp;'Feat-Func-Development'!$AF$5:$EU$5='aggregated FIP Data Prog7'!$A30&amp;'aggregated FIP Data Prog7'!$V$1),'Feat-Func-Development'!$AF$103:$EU$103)</f>
        <v>0</v>
      </c>
      <c r="AC30" s="29">
        <f>LOOKUP(2,1/('Feat-Func-Development'!$AF$4:$EU$4&amp;'Feat-Func-Development'!$AF$5:$EU$5='aggregated FIP Data Prog7'!$A30&amp;'aggregated FIP Data Prog7'!$V$1),'Feat-Func-Development'!$AF$104:$EU$104)</f>
        <v>0</v>
      </c>
    </row>
    <row r="31" spans="1:29">
      <c r="A31" s="43">
        <f t="shared" si="9"/>
        <v>821</v>
      </c>
      <c r="B31" s="53">
        <f>IF(C31="","",HLOOKUP(C31,'Configuration | Scaling'!$E$13:$Y$23,9,FALSE))</f>
        <v>791</v>
      </c>
      <c r="C31" s="29" t="str">
        <f>IF(COUNTIF(C$4:C30,LOOKUP(A31,'Configuration | Scaling'!$E$21:$Y$21,_GPDS__List))=0,LOOKUP(A31,'Configuration | Scaling'!$E$21:$Y$21,_GPDS__List),"")</f>
        <v>MP1</v>
      </c>
      <c r="D31" s="54"/>
      <c r="E31" s="45">
        <f t="shared" si="0"/>
        <v>790</v>
      </c>
      <c r="F31" s="55">
        <f t="shared" si="1"/>
        <v>1</v>
      </c>
      <c r="G31" s="55">
        <f t="shared" si="2"/>
        <v>0</v>
      </c>
      <c r="H31" s="55">
        <f t="shared" si="3"/>
        <v>1</v>
      </c>
      <c r="I31" s="55">
        <f t="shared" si="4"/>
        <v>1</v>
      </c>
      <c r="J31" s="55">
        <f t="shared" si="5"/>
        <v>1</v>
      </c>
      <c r="K31" s="55">
        <f t="shared" si="6"/>
        <v>1</v>
      </c>
      <c r="L31" s="55">
        <f t="shared" si="7"/>
        <v>0.8571428571428571</v>
      </c>
      <c r="M31" s="56">
        <f t="shared" si="8"/>
        <v>0</v>
      </c>
      <c r="N31" s="48">
        <f>LOOKUP(2,1/('Feat-Func-Development'!$AF$4:$EU$4&amp;'Feat-Func-Development'!$AF$5:$EU$5='aggregated FIP Data Prog7'!$A31&amp;'aggregated FIP Data Prog7'!$N$1),'Feat-Func-Development'!$AF$97:$EU$97)</f>
        <v>0</v>
      </c>
      <c r="O31" s="48">
        <f>LOOKUP(2,1/('Feat-Func-Development'!$AF$4:$EU$4&amp;'Feat-Func-Development'!$AF$5:$EU$5='aggregated FIP Data Prog7'!$A31&amp;'aggregated FIP Data Prog7'!$N$1),'Feat-Func-Development'!$AF$98:$EU$98)</f>
        <v>0</v>
      </c>
      <c r="P31" s="48">
        <f>LOOKUP(2,1/('Feat-Func-Development'!$AF$4:$EU$4&amp;'Feat-Func-Development'!$AF$5:$EU$5='aggregated FIP Data Prog7'!$A31&amp;'aggregated FIP Data Prog7'!$N$1),'Feat-Func-Development'!$AF$99:$EU$99)</f>
        <v>0</v>
      </c>
      <c r="Q31" s="48">
        <f>LOOKUP(2,1/('Feat-Func-Development'!$AF$4:$EU$4&amp;'Feat-Func-Development'!$AF$5:$EU$5='aggregated FIP Data Prog7'!$A31&amp;'aggregated FIP Data Prog7'!$N$1),'Feat-Func-Development'!$AF$100:$EU$100)</f>
        <v>0</v>
      </c>
      <c r="R31" s="48">
        <f>LOOKUP(2,1/('Feat-Func-Development'!$AF$4:$EU$4&amp;'Feat-Func-Development'!$AF$5:$EU$5='aggregated FIP Data Prog7'!$A31&amp;'aggregated FIP Data Prog7'!$N$1),'Feat-Func-Development'!$AF$101:$EU$101)</f>
        <v>0</v>
      </c>
      <c r="S31" s="48">
        <f>LOOKUP(2,1/('Feat-Func-Development'!$AF$4:$EU$4&amp;'Feat-Func-Development'!$AF$5:$EU$5='aggregated FIP Data Prog7'!$A31&amp;'aggregated FIP Data Prog7'!$N$1),'Feat-Func-Development'!$AF$102:$EU$102)</f>
        <v>1</v>
      </c>
      <c r="T31" s="48">
        <f>LOOKUP(2,1/('Feat-Func-Development'!$AF$4:$EU$4&amp;'Feat-Func-Development'!$AF$5:$EU$5='aggregated FIP Data Prog7'!$A31&amp;'aggregated FIP Data Prog7'!$N$1),'Feat-Func-Development'!$AF$103:$EU$103)</f>
        <v>6</v>
      </c>
      <c r="U31" s="48">
        <f>LOOKUP(2,1/('Feat-Func-Development'!$AF$4:$EU$4&amp;'Feat-Func-Development'!$AF$5:$EU$5='aggregated FIP Data Prog7'!$A31&amp;'aggregated FIP Data Prog7'!$N$1),'Feat-Func-Development'!$AF$104:$EU$104)</f>
        <v>0</v>
      </c>
      <c r="V31" s="29">
        <f>LOOKUP(2,1/('Feat-Func-Development'!$AF$4:$EU$4&amp;'Feat-Func-Development'!$AF$5:$EU$5='aggregated FIP Data Prog7'!$A31&amp;'aggregated FIP Data Prog7'!$V$1),'Feat-Func-Development'!$AF$97:$EU$97)</f>
        <v>0</v>
      </c>
      <c r="W31" s="29">
        <f>LOOKUP(2,1/('Feat-Func-Development'!$AF$4:$EU$4&amp;'Feat-Func-Development'!$AF$5:$EU$5='aggregated FIP Data Prog7'!$A31&amp;'aggregated FIP Data Prog7'!$V$1),'Feat-Func-Development'!$AF$98:$EU$98)</f>
        <v>0</v>
      </c>
      <c r="X31" s="29">
        <f>LOOKUP(2,1/('Feat-Func-Development'!$AF$4:$EU$4&amp;'Feat-Func-Development'!$AF$5:$EU$5='aggregated FIP Data Prog7'!$A31&amp;'aggregated FIP Data Prog7'!$V$1),'Feat-Func-Development'!$AF$99:$EU$99)</f>
        <v>0</v>
      </c>
      <c r="Y31" s="29">
        <f>LOOKUP(2,1/('Feat-Func-Development'!$AF$4:$EU$4&amp;'Feat-Func-Development'!$AF$5:$EU$5='aggregated FIP Data Prog7'!$A31&amp;'aggregated FIP Data Prog7'!$V$1),'Feat-Func-Development'!$AF$100:$EU$100)</f>
        <v>0</v>
      </c>
      <c r="Z31" s="29">
        <f>LOOKUP(2,1/('Feat-Func-Development'!$AF$4:$EU$4&amp;'Feat-Func-Development'!$AF$5:$EU$5='aggregated FIP Data Prog7'!$A31&amp;'aggregated FIP Data Prog7'!$V$1),'Feat-Func-Development'!$AF$101:$EU$101)</f>
        <v>7</v>
      </c>
      <c r="AA31" s="29">
        <f>LOOKUP(2,1/('Feat-Func-Development'!$AF$4:$EU$4&amp;'Feat-Func-Development'!$AF$5:$EU$5='aggregated FIP Data Prog7'!$A31&amp;'aggregated FIP Data Prog7'!$V$1),'Feat-Func-Development'!$AF$102:$EU$102)</f>
        <v>0</v>
      </c>
      <c r="AB31" s="29">
        <f>LOOKUP(2,1/('Feat-Func-Development'!$AF$4:$EU$4&amp;'Feat-Func-Development'!$AF$5:$EU$5='aggregated FIP Data Prog7'!$A31&amp;'aggregated FIP Data Prog7'!$V$1),'Feat-Func-Development'!$AF$103:$EU$103)</f>
        <v>0</v>
      </c>
      <c r="AC31" s="29">
        <f>LOOKUP(2,1/('Feat-Func-Development'!$AF$4:$EU$4&amp;'Feat-Func-Development'!$AF$5:$EU$5='aggregated FIP Data Prog7'!$A31&amp;'aggregated FIP Data Prog7'!$V$1),'Feat-Func-Development'!$AF$104:$EU$104)</f>
        <v>0</v>
      </c>
    </row>
    <row r="32" spans="1:29">
      <c r="A32" s="43">
        <f t="shared" si="9"/>
        <v>851</v>
      </c>
      <c r="B32" s="53" t="str">
        <f>IF(C32="","",HLOOKUP(C32,'Configuration | Scaling'!$E$13:$Y$23,9,FALSE))</f>
        <v/>
      </c>
      <c r="C32" s="29" t="str">
        <f>IF(COUNTIF(C$4:C31,LOOKUP(A32,'Configuration | Scaling'!$E$21:$Y$21,_GPDS__List))=0,LOOKUP(A32,'Configuration | Scaling'!$E$21:$Y$21,_GPDS__List),"")</f>
        <v/>
      </c>
      <c r="D32" s="54"/>
      <c r="E32" s="45">
        <f t="shared" si="0"/>
        <v>850</v>
      </c>
      <c r="F32" s="55">
        <f t="shared" si="1"/>
        <v>1</v>
      </c>
      <c r="G32" s="55">
        <f t="shared" si="2"/>
        <v>0</v>
      </c>
      <c r="H32" s="55">
        <f t="shared" si="3"/>
        <v>1</v>
      </c>
      <c r="I32" s="55">
        <f t="shared" si="4"/>
        <v>1</v>
      </c>
      <c r="J32" s="55">
        <f t="shared" si="5"/>
        <v>1</v>
      </c>
      <c r="K32" s="55">
        <f t="shared" si="6"/>
        <v>1</v>
      </c>
      <c r="L32" s="55">
        <f t="shared" si="7"/>
        <v>0.8571428571428571</v>
      </c>
      <c r="M32" s="56">
        <f t="shared" si="8"/>
        <v>0</v>
      </c>
      <c r="N32" s="48">
        <f>LOOKUP(2,1/('Feat-Func-Development'!$AF$4:$EU$4&amp;'Feat-Func-Development'!$AF$5:$EU$5='aggregated FIP Data Prog7'!$A32&amp;'aggregated FIP Data Prog7'!$N$1),'Feat-Func-Development'!$AF$97:$EU$97)</f>
        <v>0</v>
      </c>
      <c r="O32" s="48">
        <f>LOOKUP(2,1/('Feat-Func-Development'!$AF$4:$EU$4&amp;'Feat-Func-Development'!$AF$5:$EU$5='aggregated FIP Data Prog7'!$A32&amp;'aggregated FIP Data Prog7'!$N$1),'Feat-Func-Development'!$AF$98:$EU$98)</f>
        <v>0</v>
      </c>
      <c r="P32" s="48">
        <f>LOOKUP(2,1/('Feat-Func-Development'!$AF$4:$EU$4&amp;'Feat-Func-Development'!$AF$5:$EU$5='aggregated FIP Data Prog7'!$A32&amp;'aggregated FIP Data Prog7'!$N$1),'Feat-Func-Development'!$AF$99:$EU$99)</f>
        <v>0</v>
      </c>
      <c r="Q32" s="48">
        <f>LOOKUP(2,1/('Feat-Func-Development'!$AF$4:$EU$4&amp;'Feat-Func-Development'!$AF$5:$EU$5='aggregated FIP Data Prog7'!$A32&amp;'aggregated FIP Data Prog7'!$N$1),'Feat-Func-Development'!$AF$100:$EU$100)</f>
        <v>0</v>
      </c>
      <c r="R32" s="48">
        <f>LOOKUP(2,1/('Feat-Func-Development'!$AF$4:$EU$4&amp;'Feat-Func-Development'!$AF$5:$EU$5='aggregated FIP Data Prog7'!$A32&amp;'aggregated FIP Data Prog7'!$N$1),'Feat-Func-Development'!$AF$101:$EU$101)</f>
        <v>0</v>
      </c>
      <c r="S32" s="48">
        <f>LOOKUP(2,1/('Feat-Func-Development'!$AF$4:$EU$4&amp;'Feat-Func-Development'!$AF$5:$EU$5='aggregated FIP Data Prog7'!$A32&amp;'aggregated FIP Data Prog7'!$N$1),'Feat-Func-Development'!$AF$102:$EU$102)</f>
        <v>1</v>
      </c>
      <c r="T32" s="48">
        <f>LOOKUP(2,1/('Feat-Func-Development'!$AF$4:$EU$4&amp;'Feat-Func-Development'!$AF$5:$EU$5='aggregated FIP Data Prog7'!$A32&amp;'aggregated FIP Data Prog7'!$N$1),'Feat-Func-Development'!$AF$103:$EU$103)</f>
        <v>6</v>
      </c>
      <c r="U32" s="48">
        <f>LOOKUP(2,1/('Feat-Func-Development'!$AF$4:$EU$4&amp;'Feat-Func-Development'!$AF$5:$EU$5='aggregated FIP Data Prog7'!$A32&amp;'aggregated FIP Data Prog7'!$N$1),'Feat-Func-Development'!$AF$104:$EU$104)</f>
        <v>0</v>
      </c>
      <c r="V32" s="29">
        <f>LOOKUP(2,1/('Feat-Func-Development'!$AF$4:$EU$4&amp;'Feat-Func-Development'!$AF$5:$EU$5='aggregated FIP Data Prog7'!$A32&amp;'aggregated FIP Data Prog7'!$V$1),'Feat-Func-Development'!$AF$97:$EU$97)</f>
        <v>0</v>
      </c>
      <c r="W32" s="29">
        <f>LOOKUP(2,1/('Feat-Func-Development'!$AF$4:$EU$4&amp;'Feat-Func-Development'!$AF$5:$EU$5='aggregated FIP Data Prog7'!$A32&amp;'aggregated FIP Data Prog7'!$V$1),'Feat-Func-Development'!$AF$98:$EU$98)</f>
        <v>0</v>
      </c>
      <c r="X32" s="29">
        <f>LOOKUP(2,1/('Feat-Func-Development'!$AF$4:$EU$4&amp;'Feat-Func-Development'!$AF$5:$EU$5='aggregated FIP Data Prog7'!$A32&amp;'aggregated FIP Data Prog7'!$V$1),'Feat-Func-Development'!$AF$99:$EU$99)</f>
        <v>0</v>
      </c>
      <c r="Y32" s="29">
        <f>LOOKUP(2,1/('Feat-Func-Development'!$AF$4:$EU$4&amp;'Feat-Func-Development'!$AF$5:$EU$5='aggregated FIP Data Prog7'!$A32&amp;'aggregated FIP Data Prog7'!$V$1),'Feat-Func-Development'!$AF$100:$EU$100)</f>
        <v>0</v>
      </c>
      <c r="Z32" s="29">
        <f>LOOKUP(2,1/('Feat-Func-Development'!$AF$4:$EU$4&amp;'Feat-Func-Development'!$AF$5:$EU$5='aggregated FIP Data Prog7'!$A32&amp;'aggregated FIP Data Prog7'!$V$1),'Feat-Func-Development'!$AF$101:$EU$101)</f>
        <v>7</v>
      </c>
      <c r="AA32" s="29">
        <f>LOOKUP(2,1/('Feat-Func-Development'!$AF$4:$EU$4&amp;'Feat-Func-Development'!$AF$5:$EU$5='aggregated FIP Data Prog7'!$A32&amp;'aggregated FIP Data Prog7'!$V$1),'Feat-Func-Development'!$AF$102:$EU$102)</f>
        <v>0</v>
      </c>
      <c r="AB32" s="29">
        <f>LOOKUP(2,1/('Feat-Func-Development'!$AF$4:$EU$4&amp;'Feat-Func-Development'!$AF$5:$EU$5='aggregated FIP Data Prog7'!$A32&amp;'aggregated FIP Data Prog7'!$V$1),'Feat-Func-Development'!$AF$103:$EU$103)</f>
        <v>0</v>
      </c>
      <c r="AC32" s="29">
        <f>LOOKUP(2,1/('Feat-Func-Development'!$AF$4:$EU$4&amp;'Feat-Func-Development'!$AF$5:$EU$5='aggregated FIP Data Prog7'!$A32&amp;'aggregated FIP Data Prog7'!$V$1),'Feat-Func-Development'!$AF$104:$EU$104)</f>
        <v>0</v>
      </c>
    </row>
    <row r="33" spans="1:29">
      <c r="A33" s="43">
        <f t="shared" si="9"/>
        <v>882</v>
      </c>
      <c r="B33" s="53" t="str">
        <f>IF(C33="","",HLOOKUP(C33,'Configuration | Scaling'!$E$13:$Y$23,9,FALSE))</f>
        <v/>
      </c>
      <c r="C33" s="29" t="str">
        <f>IF(COUNTIF(C$4:C32,LOOKUP(A33,'Configuration | Scaling'!$E$21:$Y$21,_GPDS__List))=0,LOOKUP(A33,'Configuration | Scaling'!$E$21:$Y$21,_GPDS__List),"")</f>
        <v/>
      </c>
      <c r="D33" s="54"/>
      <c r="E33" s="45">
        <f t="shared" si="0"/>
        <v>881</v>
      </c>
      <c r="F33" s="55">
        <f t="shared" si="1"/>
        <v>1</v>
      </c>
      <c r="G33" s="55">
        <f t="shared" si="2"/>
        <v>0</v>
      </c>
      <c r="H33" s="55">
        <f t="shared" si="3"/>
        <v>1</v>
      </c>
      <c r="I33" s="55">
        <f t="shared" si="4"/>
        <v>1</v>
      </c>
      <c r="J33" s="55">
        <f t="shared" si="5"/>
        <v>1</v>
      </c>
      <c r="K33" s="55">
        <f t="shared" si="6"/>
        <v>1</v>
      </c>
      <c r="L33" s="55">
        <f t="shared" si="7"/>
        <v>0.8571428571428571</v>
      </c>
      <c r="M33" s="56">
        <f t="shared" si="8"/>
        <v>0</v>
      </c>
      <c r="N33" s="48">
        <f>LOOKUP(2,1/('Feat-Func-Development'!$AF$4:$EU$4&amp;'Feat-Func-Development'!$AF$5:$EU$5='aggregated FIP Data Prog7'!$A33&amp;'aggregated FIP Data Prog7'!$N$1),'Feat-Func-Development'!$AF$97:$EU$97)</f>
        <v>0</v>
      </c>
      <c r="O33" s="48">
        <f>LOOKUP(2,1/('Feat-Func-Development'!$AF$4:$EU$4&amp;'Feat-Func-Development'!$AF$5:$EU$5='aggregated FIP Data Prog7'!$A33&amp;'aggregated FIP Data Prog7'!$N$1),'Feat-Func-Development'!$AF$98:$EU$98)</f>
        <v>0</v>
      </c>
      <c r="P33" s="48">
        <f>LOOKUP(2,1/('Feat-Func-Development'!$AF$4:$EU$4&amp;'Feat-Func-Development'!$AF$5:$EU$5='aggregated FIP Data Prog7'!$A33&amp;'aggregated FIP Data Prog7'!$N$1),'Feat-Func-Development'!$AF$99:$EU$99)</f>
        <v>0</v>
      </c>
      <c r="Q33" s="48">
        <f>LOOKUP(2,1/('Feat-Func-Development'!$AF$4:$EU$4&amp;'Feat-Func-Development'!$AF$5:$EU$5='aggregated FIP Data Prog7'!$A33&amp;'aggregated FIP Data Prog7'!$N$1),'Feat-Func-Development'!$AF$100:$EU$100)</f>
        <v>0</v>
      </c>
      <c r="R33" s="48">
        <f>LOOKUP(2,1/('Feat-Func-Development'!$AF$4:$EU$4&amp;'Feat-Func-Development'!$AF$5:$EU$5='aggregated FIP Data Prog7'!$A33&amp;'aggregated FIP Data Prog7'!$N$1),'Feat-Func-Development'!$AF$101:$EU$101)</f>
        <v>0</v>
      </c>
      <c r="S33" s="48">
        <f>LOOKUP(2,1/('Feat-Func-Development'!$AF$4:$EU$4&amp;'Feat-Func-Development'!$AF$5:$EU$5='aggregated FIP Data Prog7'!$A33&amp;'aggregated FIP Data Prog7'!$N$1),'Feat-Func-Development'!$AF$102:$EU$102)</f>
        <v>1</v>
      </c>
      <c r="T33" s="48">
        <f>LOOKUP(2,1/('Feat-Func-Development'!$AF$4:$EU$4&amp;'Feat-Func-Development'!$AF$5:$EU$5='aggregated FIP Data Prog7'!$A33&amp;'aggregated FIP Data Prog7'!$N$1),'Feat-Func-Development'!$AF$103:$EU$103)</f>
        <v>1</v>
      </c>
      <c r="U33" s="48">
        <f>LOOKUP(2,1/('Feat-Func-Development'!$AF$4:$EU$4&amp;'Feat-Func-Development'!$AF$5:$EU$5='aggregated FIP Data Prog7'!$A33&amp;'aggregated FIP Data Prog7'!$N$1),'Feat-Func-Development'!$AF$104:$EU$104)</f>
        <v>5</v>
      </c>
      <c r="V33" s="29">
        <f>LOOKUP(2,1/('Feat-Func-Development'!$AF$4:$EU$4&amp;'Feat-Func-Development'!$AF$5:$EU$5='aggregated FIP Data Prog7'!$A33&amp;'aggregated FIP Data Prog7'!$V$1),'Feat-Func-Development'!$AF$97:$EU$97)</f>
        <v>0</v>
      </c>
      <c r="W33" s="29">
        <f>LOOKUP(2,1/('Feat-Func-Development'!$AF$4:$EU$4&amp;'Feat-Func-Development'!$AF$5:$EU$5='aggregated FIP Data Prog7'!$A33&amp;'aggregated FIP Data Prog7'!$V$1),'Feat-Func-Development'!$AF$98:$EU$98)</f>
        <v>0</v>
      </c>
      <c r="X33" s="29">
        <f>LOOKUP(2,1/('Feat-Func-Development'!$AF$4:$EU$4&amp;'Feat-Func-Development'!$AF$5:$EU$5='aggregated FIP Data Prog7'!$A33&amp;'aggregated FIP Data Prog7'!$V$1),'Feat-Func-Development'!$AF$99:$EU$99)</f>
        <v>0</v>
      </c>
      <c r="Y33" s="29">
        <f>LOOKUP(2,1/('Feat-Func-Development'!$AF$4:$EU$4&amp;'Feat-Func-Development'!$AF$5:$EU$5='aggregated FIP Data Prog7'!$A33&amp;'aggregated FIP Data Prog7'!$V$1),'Feat-Func-Development'!$AF$100:$EU$100)</f>
        <v>0</v>
      </c>
      <c r="Z33" s="29">
        <f>LOOKUP(2,1/('Feat-Func-Development'!$AF$4:$EU$4&amp;'Feat-Func-Development'!$AF$5:$EU$5='aggregated FIP Data Prog7'!$A33&amp;'aggregated FIP Data Prog7'!$V$1),'Feat-Func-Development'!$AF$101:$EU$101)</f>
        <v>7</v>
      </c>
      <c r="AA33" s="29">
        <f>LOOKUP(2,1/('Feat-Func-Development'!$AF$4:$EU$4&amp;'Feat-Func-Development'!$AF$5:$EU$5='aggregated FIP Data Prog7'!$A33&amp;'aggregated FIP Data Prog7'!$V$1),'Feat-Func-Development'!$AF$102:$EU$102)</f>
        <v>0</v>
      </c>
      <c r="AB33" s="29">
        <f>LOOKUP(2,1/('Feat-Func-Development'!$AF$4:$EU$4&amp;'Feat-Func-Development'!$AF$5:$EU$5='aggregated FIP Data Prog7'!$A33&amp;'aggregated FIP Data Prog7'!$V$1),'Feat-Func-Development'!$AF$103:$EU$103)</f>
        <v>0</v>
      </c>
      <c r="AC33" s="29">
        <f>LOOKUP(2,1/('Feat-Func-Development'!$AF$4:$EU$4&amp;'Feat-Func-Development'!$AF$5:$EU$5='aggregated FIP Data Prog7'!$A33&amp;'aggregated FIP Data Prog7'!$V$1),'Feat-Func-Development'!$AF$104:$EU$104)</f>
        <v>0</v>
      </c>
    </row>
    <row r="34" spans="1:29">
      <c r="A34" s="43">
        <f t="shared" si="9"/>
        <v>912</v>
      </c>
      <c r="B34" s="53" t="str">
        <f>IF(C34="","",HLOOKUP(C34,'Configuration | Scaling'!$E$13:$Y$23,9,FALSE))</f>
        <v/>
      </c>
      <c r="C34" s="29" t="str">
        <f>IF(COUNTIF(C$4:C33,LOOKUP(A34,'Configuration | Scaling'!$E$21:$Y$21,_GPDS__List))=0,LOOKUP(A34,'Configuration | Scaling'!$E$21:$Y$21,_GPDS__List),"")</f>
        <v/>
      </c>
      <c r="D34" s="54"/>
      <c r="E34" s="45">
        <f t="shared" si="0"/>
        <v>911</v>
      </c>
      <c r="F34" s="55">
        <f t="shared" si="1"/>
        <v>1</v>
      </c>
      <c r="G34" s="55">
        <f t="shared" si="2"/>
        <v>0</v>
      </c>
      <c r="H34" s="55">
        <f t="shared" si="3"/>
        <v>1</v>
      </c>
      <c r="I34" s="55">
        <f t="shared" si="4"/>
        <v>1</v>
      </c>
      <c r="J34" s="55">
        <f t="shared" si="5"/>
        <v>1</v>
      </c>
      <c r="K34" s="55">
        <f t="shared" si="6"/>
        <v>1</v>
      </c>
      <c r="L34" s="55">
        <f t="shared" si="7"/>
        <v>0.8571428571428571</v>
      </c>
      <c r="M34" s="56">
        <f t="shared" si="8"/>
        <v>0</v>
      </c>
      <c r="N34" s="48">
        <f>LOOKUP(2,1/('Feat-Func-Development'!$AF$4:$EU$4&amp;'Feat-Func-Development'!$AF$5:$EU$5='aggregated FIP Data Prog7'!$A34&amp;'aggregated FIP Data Prog7'!$N$1),'Feat-Func-Development'!$AF$97:$EU$97)</f>
        <v>0</v>
      </c>
      <c r="O34" s="48">
        <f>LOOKUP(2,1/('Feat-Func-Development'!$AF$4:$EU$4&amp;'Feat-Func-Development'!$AF$5:$EU$5='aggregated FIP Data Prog7'!$A34&amp;'aggregated FIP Data Prog7'!$N$1),'Feat-Func-Development'!$AF$98:$EU$98)</f>
        <v>0</v>
      </c>
      <c r="P34" s="48">
        <f>LOOKUP(2,1/('Feat-Func-Development'!$AF$4:$EU$4&amp;'Feat-Func-Development'!$AF$5:$EU$5='aggregated FIP Data Prog7'!$A34&amp;'aggregated FIP Data Prog7'!$N$1),'Feat-Func-Development'!$AF$99:$EU$99)</f>
        <v>0</v>
      </c>
      <c r="Q34" s="48">
        <f>LOOKUP(2,1/('Feat-Func-Development'!$AF$4:$EU$4&amp;'Feat-Func-Development'!$AF$5:$EU$5='aggregated FIP Data Prog7'!$A34&amp;'aggregated FIP Data Prog7'!$N$1),'Feat-Func-Development'!$AF$100:$EU$100)</f>
        <v>0</v>
      </c>
      <c r="R34" s="48">
        <f>LOOKUP(2,1/('Feat-Func-Development'!$AF$4:$EU$4&amp;'Feat-Func-Development'!$AF$5:$EU$5='aggregated FIP Data Prog7'!$A34&amp;'aggregated FIP Data Prog7'!$N$1),'Feat-Func-Development'!$AF$101:$EU$101)</f>
        <v>0</v>
      </c>
      <c r="S34" s="48">
        <f>LOOKUP(2,1/('Feat-Func-Development'!$AF$4:$EU$4&amp;'Feat-Func-Development'!$AF$5:$EU$5='aggregated FIP Data Prog7'!$A34&amp;'aggregated FIP Data Prog7'!$N$1),'Feat-Func-Development'!$AF$102:$EU$102)</f>
        <v>1</v>
      </c>
      <c r="T34" s="48">
        <f>LOOKUP(2,1/('Feat-Func-Development'!$AF$4:$EU$4&amp;'Feat-Func-Development'!$AF$5:$EU$5='aggregated FIP Data Prog7'!$A34&amp;'aggregated FIP Data Prog7'!$N$1),'Feat-Func-Development'!$AF$103:$EU$103)</f>
        <v>1</v>
      </c>
      <c r="U34" s="48">
        <f>LOOKUP(2,1/('Feat-Func-Development'!$AF$4:$EU$4&amp;'Feat-Func-Development'!$AF$5:$EU$5='aggregated FIP Data Prog7'!$A34&amp;'aggregated FIP Data Prog7'!$N$1),'Feat-Func-Development'!$AF$104:$EU$104)</f>
        <v>5</v>
      </c>
      <c r="V34" s="29">
        <f>LOOKUP(2,1/('Feat-Func-Development'!$AF$4:$EU$4&amp;'Feat-Func-Development'!$AF$5:$EU$5='aggregated FIP Data Prog7'!$A34&amp;'aggregated FIP Data Prog7'!$V$1),'Feat-Func-Development'!$AF$97:$EU$97)</f>
        <v>0</v>
      </c>
      <c r="W34" s="29">
        <f>LOOKUP(2,1/('Feat-Func-Development'!$AF$4:$EU$4&amp;'Feat-Func-Development'!$AF$5:$EU$5='aggregated FIP Data Prog7'!$A34&amp;'aggregated FIP Data Prog7'!$V$1),'Feat-Func-Development'!$AF$98:$EU$98)</f>
        <v>0</v>
      </c>
      <c r="X34" s="29">
        <f>LOOKUP(2,1/('Feat-Func-Development'!$AF$4:$EU$4&amp;'Feat-Func-Development'!$AF$5:$EU$5='aggregated FIP Data Prog7'!$A34&amp;'aggregated FIP Data Prog7'!$V$1),'Feat-Func-Development'!$AF$99:$EU$99)</f>
        <v>0</v>
      </c>
      <c r="Y34" s="29">
        <f>LOOKUP(2,1/('Feat-Func-Development'!$AF$4:$EU$4&amp;'Feat-Func-Development'!$AF$5:$EU$5='aggregated FIP Data Prog7'!$A34&amp;'aggregated FIP Data Prog7'!$V$1),'Feat-Func-Development'!$AF$100:$EU$100)</f>
        <v>0</v>
      </c>
      <c r="Z34" s="29">
        <f>LOOKUP(2,1/('Feat-Func-Development'!$AF$4:$EU$4&amp;'Feat-Func-Development'!$AF$5:$EU$5='aggregated FIP Data Prog7'!$A34&amp;'aggregated FIP Data Prog7'!$V$1),'Feat-Func-Development'!$AF$101:$EU$101)</f>
        <v>7</v>
      </c>
      <c r="AA34" s="29">
        <f>LOOKUP(2,1/('Feat-Func-Development'!$AF$4:$EU$4&amp;'Feat-Func-Development'!$AF$5:$EU$5='aggregated FIP Data Prog7'!$A34&amp;'aggregated FIP Data Prog7'!$V$1),'Feat-Func-Development'!$AF$102:$EU$102)</f>
        <v>0</v>
      </c>
      <c r="AB34" s="29">
        <f>LOOKUP(2,1/('Feat-Func-Development'!$AF$4:$EU$4&amp;'Feat-Func-Development'!$AF$5:$EU$5='aggregated FIP Data Prog7'!$A34&amp;'aggregated FIP Data Prog7'!$V$1),'Feat-Func-Development'!$AF$103:$EU$103)</f>
        <v>0</v>
      </c>
      <c r="AC34" s="29">
        <f>LOOKUP(2,1/('Feat-Func-Development'!$AF$4:$EU$4&amp;'Feat-Func-Development'!$AF$5:$EU$5='aggregated FIP Data Prog7'!$A34&amp;'aggregated FIP Data Prog7'!$V$1),'Feat-Func-Development'!$AF$104:$EU$104)</f>
        <v>0</v>
      </c>
    </row>
    <row r="35" spans="1:29">
      <c r="A35" s="43">
        <f t="shared" si="9"/>
        <v>943</v>
      </c>
      <c r="B35" s="53" t="str">
        <f>IF(C35="","",HLOOKUP(C35,'Configuration | Scaling'!$E$13:$Y$23,9,FALSE))</f>
        <v/>
      </c>
      <c r="C35" s="29" t="str">
        <f>IF(COUNTIF(C$4:C34,LOOKUP(A35,'Configuration | Scaling'!$E$21:$Y$21,_GPDS__List))=0,LOOKUP(A35,'Configuration | Scaling'!$E$21:$Y$21,_GPDS__List),"")</f>
        <v/>
      </c>
      <c r="D35" s="54"/>
      <c r="E35" s="45">
        <f t="shared" si="0"/>
        <v>942</v>
      </c>
      <c r="F35" s="55">
        <f t="shared" si="1"/>
        <v>1</v>
      </c>
      <c r="G35" s="55">
        <f t="shared" si="2"/>
        <v>0</v>
      </c>
      <c r="H35" s="55">
        <f t="shared" si="3"/>
        <v>1</v>
      </c>
      <c r="I35" s="55">
        <f t="shared" si="4"/>
        <v>1</v>
      </c>
      <c r="J35" s="55">
        <f t="shared" si="5"/>
        <v>1</v>
      </c>
      <c r="K35" s="55">
        <f t="shared" si="6"/>
        <v>1</v>
      </c>
      <c r="L35" s="55">
        <f t="shared" si="7"/>
        <v>0.8571428571428571</v>
      </c>
      <c r="M35" s="56">
        <f t="shared" si="8"/>
        <v>0</v>
      </c>
      <c r="N35" s="48">
        <f>LOOKUP(2,1/('Feat-Func-Development'!$AF$4:$EU$4&amp;'Feat-Func-Development'!$AF$5:$EU$5='aggregated FIP Data Prog7'!$A35&amp;'aggregated FIP Data Prog7'!$N$1),'Feat-Func-Development'!$AF$97:$EU$97)</f>
        <v>0</v>
      </c>
      <c r="O35" s="48">
        <f>LOOKUP(2,1/('Feat-Func-Development'!$AF$4:$EU$4&amp;'Feat-Func-Development'!$AF$5:$EU$5='aggregated FIP Data Prog7'!$A35&amp;'aggregated FIP Data Prog7'!$N$1),'Feat-Func-Development'!$AF$98:$EU$98)</f>
        <v>0</v>
      </c>
      <c r="P35" s="48">
        <f>LOOKUP(2,1/('Feat-Func-Development'!$AF$4:$EU$4&amp;'Feat-Func-Development'!$AF$5:$EU$5='aggregated FIP Data Prog7'!$A35&amp;'aggregated FIP Data Prog7'!$N$1),'Feat-Func-Development'!$AF$99:$EU$99)</f>
        <v>0</v>
      </c>
      <c r="Q35" s="48">
        <f>LOOKUP(2,1/('Feat-Func-Development'!$AF$4:$EU$4&amp;'Feat-Func-Development'!$AF$5:$EU$5='aggregated FIP Data Prog7'!$A35&amp;'aggregated FIP Data Prog7'!$N$1),'Feat-Func-Development'!$AF$100:$EU$100)</f>
        <v>0</v>
      </c>
      <c r="R35" s="48">
        <f>LOOKUP(2,1/('Feat-Func-Development'!$AF$4:$EU$4&amp;'Feat-Func-Development'!$AF$5:$EU$5='aggregated FIP Data Prog7'!$A35&amp;'aggregated FIP Data Prog7'!$N$1),'Feat-Func-Development'!$AF$101:$EU$101)</f>
        <v>0</v>
      </c>
      <c r="S35" s="48">
        <f>LOOKUP(2,1/('Feat-Func-Development'!$AF$4:$EU$4&amp;'Feat-Func-Development'!$AF$5:$EU$5='aggregated FIP Data Prog7'!$A35&amp;'aggregated FIP Data Prog7'!$N$1),'Feat-Func-Development'!$AF$102:$EU$102)</f>
        <v>1</v>
      </c>
      <c r="T35" s="48">
        <f>LOOKUP(2,1/('Feat-Func-Development'!$AF$4:$EU$4&amp;'Feat-Func-Development'!$AF$5:$EU$5='aggregated FIP Data Prog7'!$A35&amp;'aggregated FIP Data Prog7'!$N$1),'Feat-Func-Development'!$AF$103:$EU$103)</f>
        <v>1</v>
      </c>
      <c r="U35" s="48">
        <f>LOOKUP(2,1/('Feat-Func-Development'!$AF$4:$EU$4&amp;'Feat-Func-Development'!$AF$5:$EU$5='aggregated FIP Data Prog7'!$A35&amp;'aggregated FIP Data Prog7'!$N$1),'Feat-Func-Development'!$AF$104:$EU$104)</f>
        <v>5</v>
      </c>
      <c r="V35" s="29">
        <f>LOOKUP(2,1/('Feat-Func-Development'!$AF$4:$EU$4&amp;'Feat-Func-Development'!$AF$5:$EU$5='aggregated FIP Data Prog7'!$A35&amp;'aggregated FIP Data Prog7'!$V$1),'Feat-Func-Development'!$AF$97:$EU$97)</f>
        <v>0</v>
      </c>
      <c r="W35" s="29">
        <f>LOOKUP(2,1/('Feat-Func-Development'!$AF$4:$EU$4&amp;'Feat-Func-Development'!$AF$5:$EU$5='aggregated FIP Data Prog7'!$A35&amp;'aggregated FIP Data Prog7'!$V$1),'Feat-Func-Development'!$AF$98:$EU$98)</f>
        <v>0</v>
      </c>
      <c r="X35" s="29">
        <f>LOOKUP(2,1/('Feat-Func-Development'!$AF$4:$EU$4&amp;'Feat-Func-Development'!$AF$5:$EU$5='aggregated FIP Data Prog7'!$A35&amp;'aggregated FIP Data Prog7'!$V$1),'Feat-Func-Development'!$AF$99:$EU$99)</f>
        <v>0</v>
      </c>
      <c r="Y35" s="29">
        <f>LOOKUP(2,1/('Feat-Func-Development'!$AF$4:$EU$4&amp;'Feat-Func-Development'!$AF$5:$EU$5='aggregated FIP Data Prog7'!$A35&amp;'aggregated FIP Data Prog7'!$V$1),'Feat-Func-Development'!$AF$100:$EU$100)</f>
        <v>0</v>
      </c>
      <c r="Z35" s="29">
        <f>LOOKUP(2,1/('Feat-Func-Development'!$AF$4:$EU$4&amp;'Feat-Func-Development'!$AF$5:$EU$5='aggregated FIP Data Prog7'!$A35&amp;'aggregated FIP Data Prog7'!$V$1),'Feat-Func-Development'!$AF$101:$EU$101)</f>
        <v>7</v>
      </c>
      <c r="AA35" s="29">
        <f>LOOKUP(2,1/('Feat-Func-Development'!$AF$4:$EU$4&amp;'Feat-Func-Development'!$AF$5:$EU$5='aggregated FIP Data Prog7'!$A35&amp;'aggregated FIP Data Prog7'!$V$1),'Feat-Func-Development'!$AF$102:$EU$102)</f>
        <v>0</v>
      </c>
      <c r="AB35" s="29">
        <f>LOOKUP(2,1/('Feat-Func-Development'!$AF$4:$EU$4&amp;'Feat-Func-Development'!$AF$5:$EU$5='aggregated FIP Data Prog7'!$A35&amp;'aggregated FIP Data Prog7'!$V$1),'Feat-Func-Development'!$AF$103:$EU$103)</f>
        <v>0</v>
      </c>
      <c r="AC35" s="29">
        <f>LOOKUP(2,1/('Feat-Func-Development'!$AF$4:$EU$4&amp;'Feat-Func-Development'!$AF$5:$EU$5='aggregated FIP Data Prog7'!$A35&amp;'aggregated FIP Data Prog7'!$V$1),'Feat-Func-Development'!$AF$104:$EU$104)</f>
        <v>0</v>
      </c>
    </row>
    <row r="36" spans="1:29">
      <c r="A36" s="43">
        <f t="shared" si="9"/>
        <v>974</v>
      </c>
      <c r="B36" s="53">
        <f>IF(C36="","",HLOOKUP(C36,'Configuration | Scaling'!$E$13:$Y$23,9,FALSE))</f>
        <v>944</v>
      </c>
      <c r="C36" s="29" t="str">
        <f>IF(COUNTIF(C$4:C35,LOOKUP(A36,'Configuration | Scaling'!$E$21:$Y$21,_GPDS__List))=0,LOOKUP(A36,'Configuration | Scaling'!$E$21:$Y$21,_GPDS__List),"")</f>
        <v>MP2</v>
      </c>
      <c r="D36" s="54"/>
      <c r="E36" s="45">
        <f t="shared" si="0"/>
        <v>943</v>
      </c>
      <c r="F36" s="55">
        <f t="shared" si="1"/>
        <v>1</v>
      </c>
      <c r="G36" s="55">
        <f t="shared" si="2"/>
        <v>0</v>
      </c>
      <c r="H36" s="55">
        <f t="shared" si="3"/>
        <v>1</v>
      </c>
      <c r="I36" s="55">
        <f t="shared" si="4"/>
        <v>1</v>
      </c>
      <c r="J36" s="55">
        <f t="shared" si="5"/>
        <v>1</v>
      </c>
      <c r="K36" s="55">
        <f t="shared" si="6"/>
        <v>1</v>
      </c>
      <c r="L36" s="55">
        <f t="shared" si="7"/>
        <v>0.8571428571428571</v>
      </c>
      <c r="M36" s="56">
        <f t="shared" si="8"/>
        <v>0</v>
      </c>
      <c r="N36" s="48">
        <f>LOOKUP(2,1/('Feat-Func-Development'!$AF$4:$EU$4&amp;'Feat-Func-Development'!$AF$5:$EU$5='aggregated FIP Data Prog7'!$A36&amp;'aggregated FIP Data Prog7'!$N$1),'Feat-Func-Development'!$AF$97:$EU$97)</f>
        <v>0</v>
      </c>
      <c r="O36" s="48">
        <f>LOOKUP(2,1/('Feat-Func-Development'!$AF$4:$EU$4&amp;'Feat-Func-Development'!$AF$5:$EU$5='aggregated FIP Data Prog7'!$A36&amp;'aggregated FIP Data Prog7'!$N$1),'Feat-Func-Development'!$AF$98:$EU$98)</f>
        <v>0</v>
      </c>
      <c r="P36" s="48">
        <f>LOOKUP(2,1/('Feat-Func-Development'!$AF$4:$EU$4&amp;'Feat-Func-Development'!$AF$5:$EU$5='aggregated FIP Data Prog7'!$A36&amp;'aggregated FIP Data Prog7'!$N$1),'Feat-Func-Development'!$AF$99:$EU$99)</f>
        <v>0</v>
      </c>
      <c r="Q36" s="48">
        <f>LOOKUP(2,1/('Feat-Func-Development'!$AF$4:$EU$4&amp;'Feat-Func-Development'!$AF$5:$EU$5='aggregated FIP Data Prog7'!$A36&amp;'aggregated FIP Data Prog7'!$N$1),'Feat-Func-Development'!$AF$100:$EU$100)</f>
        <v>0</v>
      </c>
      <c r="R36" s="48">
        <f>LOOKUP(2,1/('Feat-Func-Development'!$AF$4:$EU$4&amp;'Feat-Func-Development'!$AF$5:$EU$5='aggregated FIP Data Prog7'!$A36&amp;'aggregated FIP Data Prog7'!$N$1),'Feat-Func-Development'!$AF$101:$EU$101)</f>
        <v>0</v>
      </c>
      <c r="S36" s="48">
        <f>LOOKUP(2,1/('Feat-Func-Development'!$AF$4:$EU$4&amp;'Feat-Func-Development'!$AF$5:$EU$5='aggregated FIP Data Prog7'!$A36&amp;'aggregated FIP Data Prog7'!$N$1),'Feat-Func-Development'!$AF$102:$EU$102)</f>
        <v>1</v>
      </c>
      <c r="T36" s="48">
        <f>LOOKUP(2,1/('Feat-Func-Development'!$AF$4:$EU$4&amp;'Feat-Func-Development'!$AF$5:$EU$5='aggregated FIP Data Prog7'!$A36&amp;'aggregated FIP Data Prog7'!$N$1),'Feat-Func-Development'!$AF$103:$EU$103)</f>
        <v>1</v>
      </c>
      <c r="U36" s="48">
        <f>LOOKUP(2,1/('Feat-Func-Development'!$AF$4:$EU$4&amp;'Feat-Func-Development'!$AF$5:$EU$5='aggregated FIP Data Prog7'!$A36&amp;'aggregated FIP Data Prog7'!$N$1),'Feat-Func-Development'!$AF$104:$EU$104)</f>
        <v>5</v>
      </c>
      <c r="V36" s="29">
        <f>LOOKUP(2,1/('Feat-Func-Development'!$AF$4:$EU$4&amp;'Feat-Func-Development'!$AF$5:$EU$5='aggregated FIP Data Prog7'!$A36&amp;'aggregated FIP Data Prog7'!$V$1),'Feat-Func-Development'!$AF$97:$EU$97)</f>
        <v>0</v>
      </c>
      <c r="W36" s="29">
        <f>LOOKUP(2,1/('Feat-Func-Development'!$AF$4:$EU$4&amp;'Feat-Func-Development'!$AF$5:$EU$5='aggregated FIP Data Prog7'!$A36&amp;'aggregated FIP Data Prog7'!$V$1),'Feat-Func-Development'!$AF$98:$EU$98)</f>
        <v>0</v>
      </c>
      <c r="X36" s="29">
        <f>LOOKUP(2,1/('Feat-Func-Development'!$AF$4:$EU$4&amp;'Feat-Func-Development'!$AF$5:$EU$5='aggregated FIP Data Prog7'!$A36&amp;'aggregated FIP Data Prog7'!$V$1),'Feat-Func-Development'!$AF$99:$EU$99)</f>
        <v>0</v>
      </c>
      <c r="Y36" s="29">
        <f>LOOKUP(2,1/('Feat-Func-Development'!$AF$4:$EU$4&amp;'Feat-Func-Development'!$AF$5:$EU$5='aggregated FIP Data Prog7'!$A36&amp;'aggregated FIP Data Prog7'!$V$1),'Feat-Func-Development'!$AF$100:$EU$100)</f>
        <v>0</v>
      </c>
      <c r="Z36" s="29">
        <f>LOOKUP(2,1/('Feat-Func-Development'!$AF$4:$EU$4&amp;'Feat-Func-Development'!$AF$5:$EU$5='aggregated FIP Data Prog7'!$A36&amp;'aggregated FIP Data Prog7'!$V$1),'Feat-Func-Development'!$AF$101:$EU$101)</f>
        <v>7</v>
      </c>
      <c r="AA36" s="29">
        <f>LOOKUP(2,1/('Feat-Func-Development'!$AF$4:$EU$4&amp;'Feat-Func-Development'!$AF$5:$EU$5='aggregated FIP Data Prog7'!$A36&amp;'aggregated FIP Data Prog7'!$V$1),'Feat-Func-Development'!$AF$102:$EU$102)</f>
        <v>0</v>
      </c>
      <c r="AB36" s="29">
        <f>LOOKUP(2,1/('Feat-Func-Development'!$AF$4:$EU$4&amp;'Feat-Func-Development'!$AF$5:$EU$5='aggregated FIP Data Prog7'!$A36&amp;'aggregated FIP Data Prog7'!$V$1),'Feat-Func-Development'!$AF$103:$EU$103)</f>
        <v>0</v>
      </c>
      <c r="AC36" s="29">
        <f>LOOKUP(2,1/('Feat-Func-Development'!$AF$4:$EU$4&amp;'Feat-Func-Development'!$AF$5:$EU$5='aggregated FIP Data Prog7'!$A36&amp;'aggregated FIP Data Prog7'!$V$1),'Feat-Func-Development'!$AF$104:$EU$104)</f>
        <v>0</v>
      </c>
    </row>
    <row r="37" spans="1:29">
      <c r="A37" s="43">
        <f t="shared" si="9"/>
        <v>1004</v>
      </c>
      <c r="B37" s="53" t="str">
        <f>IF(C37="","",HLOOKUP(C37,'Configuration | Scaling'!$E$13:$Y$23,9,FALSE))</f>
        <v/>
      </c>
      <c r="C37" s="29" t="str">
        <f>IF(COUNTIF(C$4:C36,LOOKUP(A37,'Configuration | Scaling'!$E$21:$Y$21,_GPDS__List))=0,LOOKUP(A37,'Configuration | Scaling'!$E$21:$Y$21,_GPDS__List),"")</f>
        <v/>
      </c>
      <c r="D37" s="54"/>
      <c r="E37" s="45">
        <f t="shared" si="0"/>
        <v>1003</v>
      </c>
      <c r="F37" s="55">
        <f t="shared" si="1"/>
        <v>1</v>
      </c>
      <c r="G37" s="55">
        <f t="shared" si="2"/>
        <v>0</v>
      </c>
      <c r="H37" s="55">
        <f t="shared" si="3"/>
        <v>1</v>
      </c>
      <c r="I37" s="55">
        <f t="shared" si="4"/>
        <v>1</v>
      </c>
      <c r="J37" s="55">
        <f t="shared" si="5"/>
        <v>1</v>
      </c>
      <c r="K37" s="55">
        <f t="shared" si="6"/>
        <v>1</v>
      </c>
      <c r="L37" s="55">
        <f t="shared" si="7"/>
        <v>0.8571428571428571</v>
      </c>
      <c r="M37" s="56">
        <f t="shared" si="8"/>
        <v>0</v>
      </c>
      <c r="N37" s="48">
        <f>LOOKUP(2,1/('Feat-Func-Development'!$AF$4:$EU$4&amp;'Feat-Func-Development'!$AF$5:$EU$5='aggregated FIP Data Prog7'!$A37&amp;'aggregated FIP Data Prog7'!$N$1),'Feat-Func-Development'!$AF$97:$EU$97)</f>
        <v>0</v>
      </c>
      <c r="O37" s="48">
        <f>LOOKUP(2,1/('Feat-Func-Development'!$AF$4:$EU$4&amp;'Feat-Func-Development'!$AF$5:$EU$5='aggregated FIP Data Prog7'!$A37&amp;'aggregated FIP Data Prog7'!$N$1),'Feat-Func-Development'!$AF$98:$EU$98)</f>
        <v>0</v>
      </c>
      <c r="P37" s="48">
        <f>LOOKUP(2,1/('Feat-Func-Development'!$AF$4:$EU$4&amp;'Feat-Func-Development'!$AF$5:$EU$5='aggregated FIP Data Prog7'!$A37&amp;'aggregated FIP Data Prog7'!$N$1),'Feat-Func-Development'!$AF$99:$EU$99)</f>
        <v>0</v>
      </c>
      <c r="Q37" s="48">
        <f>LOOKUP(2,1/('Feat-Func-Development'!$AF$4:$EU$4&amp;'Feat-Func-Development'!$AF$5:$EU$5='aggregated FIP Data Prog7'!$A37&amp;'aggregated FIP Data Prog7'!$N$1),'Feat-Func-Development'!$AF$100:$EU$100)</f>
        <v>0</v>
      </c>
      <c r="R37" s="48">
        <f>LOOKUP(2,1/('Feat-Func-Development'!$AF$4:$EU$4&amp;'Feat-Func-Development'!$AF$5:$EU$5='aggregated FIP Data Prog7'!$A37&amp;'aggregated FIP Data Prog7'!$N$1),'Feat-Func-Development'!$AF$101:$EU$101)</f>
        <v>0</v>
      </c>
      <c r="S37" s="48">
        <f>LOOKUP(2,1/('Feat-Func-Development'!$AF$4:$EU$4&amp;'Feat-Func-Development'!$AF$5:$EU$5='aggregated FIP Data Prog7'!$A37&amp;'aggregated FIP Data Prog7'!$N$1),'Feat-Func-Development'!$AF$102:$EU$102)</f>
        <v>1</v>
      </c>
      <c r="T37" s="48">
        <f>LOOKUP(2,1/('Feat-Func-Development'!$AF$4:$EU$4&amp;'Feat-Func-Development'!$AF$5:$EU$5='aggregated FIP Data Prog7'!$A37&amp;'aggregated FIP Data Prog7'!$N$1),'Feat-Func-Development'!$AF$103:$EU$103)</f>
        <v>1</v>
      </c>
      <c r="U37" s="48">
        <f>LOOKUP(2,1/('Feat-Func-Development'!$AF$4:$EU$4&amp;'Feat-Func-Development'!$AF$5:$EU$5='aggregated FIP Data Prog7'!$A37&amp;'aggregated FIP Data Prog7'!$N$1),'Feat-Func-Development'!$AF$104:$EU$104)</f>
        <v>5</v>
      </c>
      <c r="V37" s="29">
        <f>LOOKUP(2,1/('Feat-Func-Development'!$AF$4:$EU$4&amp;'Feat-Func-Development'!$AF$5:$EU$5='aggregated FIP Data Prog7'!$A37&amp;'aggregated FIP Data Prog7'!$V$1),'Feat-Func-Development'!$AF$97:$EU$97)</f>
        <v>0</v>
      </c>
      <c r="W37" s="29">
        <f>LOOKUP(2,1/('Feat-Func-Development'!$AF$4:$EU$4&amp;'Feat-Func-Development'!$AF$5:$EU$5='aggregated FIP Data Prog7'!$A37&amp;'aggregated FIP Data Prog7'!$V$1),'Feat-Func-Development'!$AF$98:$EU$98)</f>
        <v>0</v>
      </c>
      <c r="X37" s="29">
        <f>LOOKUP(2,1/('Feat-Func-Development'!$AF$4:$EU$4&amp;'Feat-Func-Development'!$AF$5:$EU$5='aggregated FIP Data Prog7'!$A37&amp;'aggregated FIP Data Prog7'!$V$1),'Feat-Func-Development'!$AF$99:$EU$99)</f>
        <v>0</v>
      </c>
      <c r="Y37" s="29">
        <f>LOOKUP(2,1/('Feat-Func-Development'!$AF$4:$EU$4&amp;'Feat-Func-Development'!$AF$5:$EU$5='aggregated FIP Data Prog7'!$A37&amp;'aggregated FIP Data Prog7'!$V$1),'Feat-Func-Development'!$AF$100:$EU$100)</f>
        <v>0</v>
      </c>
      <c r="Z37" s="29">
        <f>LOOKUP(2,1/('Feat-Func-Development'!$AF$4:$EU$4&amp;'Feat-Func-Development'!$AF$5:$EU$5='aggregated FIP Data Prog7'!$A37&amp;'aggregated FIP Data Prog7'!$V$1),'Feat-Func-Development'!$AF$101:$EU$101)</f>
        <v>7</v>
      </c>
      <c r="AA37" s="29">
        <f>LOOKUP(2,1/('Feat-Func-Development'!$AF$4:$EU$4&amp;'Feat-Func-Development'!$AF$5:$EU$5='aggregated FIP Data Prog7'!$A37&amp;'aggregated FIP Data Prog7'!$V$1),'Feat-Func-Development'!$AF$102:$EU$102)</f>
        <v>0</v>
      </c>
      <c r="AB37" s="29">
        <f>LOOKUP(2,1/('Feat-Func-Development'!$AF$4:$EU$4&amp;'Feat-Func-Development'!$AF$5:$EU$5='aggregated FIP Data Prog7'!$A37&amp;'aggregated FIP Data Prog7'!$V$1),'Feat-Func-Development'!$AF$103:$EU$103)</f>
        <v>0</v>
      </c>
      <c r="AC37" s="29">
        <f>LOOKUP(2,1/('Feat-Func-Development'!$AF$4:$EU$4&amp;'Feat-Func-Development'!$AF$5:$EU$5='aggregated FIP Data Prog7'!$A37&amp;'aggregated FIP Data Prog7'!$V$1),'Feat-Func-Development'!$AF$104:$EU$104)</f>
        <v>0</v>
      </c>
    </row>
    <row r="38" spans="1:29">
      <c r="A38" s="43">
        <f t="shared" si="9"/>
        <v>1035</v>
      </c>
      <c r="B38" s="53" t="str">
        <f>IF(C38="","",HLOOKUP(C38,'Configuration | Scaling'!$E$13:$Y$23,9,FALSE))</f>
        <v/>
      </c>
      <c r="C38" s="29" t="str">
        <f>IF(COUNTIF(C$4:C37,LOOKUP(A38,'Configuration | Scaling'!$E$21:$Y$21,_GPDS__List))=0,LOOKUP(A38,'Configuration | Scaling'!$E$21:$Y$21,_GPDS__List),"")</f>
        <v/>
      </c>
      <c r="D38" s="54"/>
      <c r="E38" s="45">
        <f t="shared" si="0"/>
        <v>1034</v>
      </c>
      <c r="F38" s="55">
        <f t="shared" si="1"/>
        <v>1</v>
      </c>
      <c r="G38" s="55">
        <f t="shared" si="2"/>
        <v>0</v>
      </c>
      <c r="H38" s="55">
        <f t="shared" si="3"/>
        <v>1</v>
      </c>
      <c r="I38" s="55">
        <f t="shared" si="4"/>
        <v>1</v>
      </c>
      <c r="J38" s="55">
        <f t="shared" si="5"/>
        <v>1</v>
      </c>
      <c r="K38" s="55">
        <f t="shared" si="6"/>
        <v>1</v>
      </c>
      <c r="L38" s="55">
        <f t="shared" si="7"/>
        <v>0.8571428571428571</v>
      </c>
      <c r="M38" s="56">
        <f t="shared" si="8"/>
        <v>0</v>
      </c>
      <c r="N38" s="48">
        <f>LOOKUP(2,1/('Feat-Func-Development'!$AF$4:$EU$4&amp;'Feat-Func-Development'!$AF$5:$EU$5='aggregated FIP Data Prog7'!$A38&amp;'aggregated FIP Data Prog7'!$N$1),'Feat-Func-Development'!$AF$97:$EU$97)</f>
        <v>0</v>
      </c>
      <c r="O38" s="48">
        <f>LOOKUP(2,1/('Feat-Func-Development'!$AF$4:$EU$4&amp;'Feat-Func-Development'!$AF$5:$EU$5='aggregated FIP Data Prog7'!$A38&amp;'aggregated FIP Data Prog7'!$N$1),'Feat-Func-Development'!$AF$98:$EU$98)</f>
        <v>0</v>
      </c>
      <c r="P38" s="48">
        <f>LOOKUP(2,1/('Feat-Func-Development'!$AF$4:$EU$4&amp;'Feat-Func-Development'!$AF$5:$EU$5='aggregated FIP Data Prog7'!$A38&amp;'aggregated FIP Data Prog7'!$N$1),'Feat-Func-Development'!$AF$99:$EU$99)</f>
        <v>0</v>
      </c>
      <c r="Q38" s="48">
        <f>LOOKUP(2,1/('Feat-Func-Development'!$AF$4:$EU$4&amp;'Feat-Func-Development'!$AF$5:$EU$5='aggregated FIP Data Prog7'!$A38&amp;'aggregated FIP Data Prog7'!$N$1),'Feat-Func-Development'!$AF$100:$EU$100)</f>
        <v>0</v>
      </c>
      <c r="R38" s="48">
        <f>LOOKUP(2,1/('Feat-Func-Development'!$AF$4:$EU$4&amp;'Feat-Func-Development'!$AF$5:$EU$5='aggregated FIP Data Prog7'!$A38&amp;'aggregated FIP Data Prog7'!$N$1),'Feat-Func-Development'!$AF$101:$EU$101)</f>
        <v>0</v>
      </c>
      <c r="S38" s="48">
        <f>LOOKUP(2,1/('Feat-Func-Development'!$AF$4:$EU$4&amp;'Feat-Func-Development'!$AF$5:$EU$5='aggregated FIP Data Prog7'!$A38&amp;'aggregated FIP Data Prog7'!$N$1),'Feat-Func-Development'!$AF$102:$EU$102)</f>
        <v>1</v>
      </c>
      <c r="T38" s="48">
        <f>LOOKUP(2,1/('Feat-Func-Development'!$AF$4:$EU$4&amp;'Feat-Func-Development'!$AF$5:$EU$5='aggregated FIP Data Prog7'!$A38&amp;'aggregated FIP Data Prog7'!$N$1),'Feat-Func-Development'!$AF$103:$EU$103)</f>
        <v>1</v>
      </c>
      <c r="U38" s="48">
        <f>LOOKUP(2,1/('Feat-Func-Development'!$AF$4:$EU$4&amp;'Feat-Func-Development'!$AF$5:$EU$5='aggregated FIP Data Prog7'!$A38&amp;'aggregated FIP Data Prog7'!$N$1),'Feat-Func-Development'!$AF$104:$EU$104)</f>
        <v>5</v>
      </c>
      <c r="V38" s="29">
        <f>LOOKUP(2,1/('Feat-Func-Development'!$AF$4:$EU$4&amp;'Feat-Func-Development'!$AF$5:$EU$5='aggregated FIP Data Prog7'!$A38&amp;'aggregated FIP Data Prog7'!$V$1),'Feat-Func-Development'!$AF$97:$EU$97)</f>
        <v>0</v>
      </c>
      <c r="W38" s="29">
        <f>LOOKUP(2,1/('Feat-Func-Development'!$AF$4:$EU$4&amp;'Feat-Func-Development'!$AF$5:$EU$5='aggregated FIP Data Prog7'!$A38&amp;'aggregated FIP Data Prog7'!$V$1),'Feat-Func-Development'!$AF$98:$EU$98)</f>
        <v>0</v>
      </c>
      <c r="X38" s="29">
        <f>LOOKUP(2,1/('Feat-Func-Development'!$AF$4:$EU$4&amp;'Feat-Func-Development'!$AF$5:$EU$5='aggregated FIP Data Prog7'!$A38&amp;'aggregated FIP Data Prog7'!$V$1),'Feat-Func-Development'!$AF$99:$EU$99)</f>
        <v>0</v>
      </c>
      <c r="Y38" s="29">
        <f>LOOKUP(2,1/('Feat-Func-Development'!$AF$4:$EU$4&amp;'Feat-Func-Development'!$AF$5:$EU$5='aggregated FIP Data Prog7'!$A38&amp;'aggregated FIP Data Prog7'!$V$1),'Feat-Func-Development'!$AF$100:$EU$100)</f>
        <v>0</v>
      </c>
      <c r="Z38" s="29">
        <f>LOOKUP(2,1/('Feat-Func-Development'!$AF$4:$EU$4&amp;'Feat-Func-Development'!$AF$5:$EU$5='aggregated FIP Data Prog7'!$A38&amp;'aggregated FIP Data Prog7'!$V$1),'Feat-Func-Development'!$AF$101:$EU$101)</f>
        <v>7</v>
      </c>
      <c r="AA38" s="29">
        <f>LOOKUP(2,1/('Feat-Func-Development'!$AF$4:$EU$4&amp;'Feat-Func-Development'!$AF$5:$EU$5='aggregated FIP Data Prog7'!$A38&amp;'aggregated FIP Data Prog7'!$V$1),'Feat-Func-Development'!$AF$102:$EU$102)</f>
        <v>0</v>
      </c>
      <c r="AB38" s="29">
        <f>LOOKUP(2,1/('Feat-Func-Development'!$AF$4:$EU$4&amp;'Feat-Func-Development'!$AF$5:$EU$5='aggregated FIP Data Prog7'!$A38&amp;'aggregated FIP Data Prog7'!$V$1),'Feat-Func-Development'!$AF$103:$EU$103)</f>
        <v>0</v>
      </c>
      <c r="AC38" s="29">
        <f>LOOKUP(2,1/('Feat-Func-Development'!$AF$4:$EU$4&amp;'Feat-Func-Development'!$AF$5:$EU$5='aggregated FIP Data Prog7'!$A38&amp;'aggregated FIP Data Prog7'!$V$1),'Feat-Func-Development'!$AF$104:$EU$104)</f>
        <v>0</v>
      </c>
    </row>
    <row r="39" spans="1:29">
      <c r="A39" s="43">
        <f t="shared" si="9"/>
        <v>1065</v>
      </c>
      <c r="B39" s="53" t="str">
        <f>IF(C39="","",HLOOKUP(C39,'Configuration | Scaling'!$E$13:$Y$23,9,FALSE))</f>
        <v/>
      </c>
      <c r="C39" s="29" t="str">
        <f>IF(COUNTIF(C$4:C38,LOOKUP(A39,'Configuration | Scaling'!$E$21:$Y$21,_GPDS__List))=0,LOOKUP(A39,'Configuration | Scaling'!$E$21:$Y$21,_GPDS__List),"")</f>
        <v/>
      </c>
      <c r="D39" s="54"/>
      <c r="E39" s="45">
        <f t="shared" si="0"/>
        <v>1064</v>
      </c>
      <c r="F39" s="55">
        <f t="shared" si="1"/>
        <v>1</v>
      </c>
      <c r="G39" s="55">
        <f t="shared" si="2"/>
        <v>0</v>
      </c>
      <c r="H39" s="55">
        <f t="shared" si="3"/>
        <v>1</v>
      </c>
      <c r="I39" s="55">
        <f t="shared" si="4"/>
        <v>1</v>
      </c>
      <c r="J39" s="55">
        <f t="shared" si="5"/>
        <v>1</v>
      </c>
      <c r="K39" s="55">
        <f t="shared" si="6"/>
        <v>1</v>
      </c>
      <c r="L39" s="55">
        <f t="shared" si="7"/>
        <v>0.8571428571428571</v>
      </c>
      <c r="M39" s="56">
        <f t="shared" si="8"/>
        <v>0</v>
      </c>
      <c r="N39" s="48">
        <f>LOOKUP(2,1/('Feat-Func-Development'!$AF$4:$EU$4&amp;'Feat-Func-Development'!$AF$5:$EU$5='aggregated FIP Data Prog7'!$A39&amp;'aggregated FIP Data Prog7'!$N$1),'Feat-Func-Development'!$AF$97:$EU$97)</f>
        <v>0</v>
      </c>
      <c r="O39" s="48">
        <f>LOOKUP(2,1/('Feat-Func-Development'!$AF$4:$EU$4&amp;'Feat-Func-Development'!$AF$5:$EU$5='aggregated FIP Data Prog7'!$A39&amp;'aggregated FIP Data Prog7'!$N$1),'Feat-Func-Development'!$AF$98:$EU$98)</f>
        <v>0</v>
      </c>
      <c r="P39" s="48">
        <f>LOOKUP(2,1/('Feat-Func-Development'!$AF$4:$EU$4&amp;'Feat-Func-Development'!$AF$5:$EU$5='aggregated FIP Data Prog7'!$A39&amp;'aggregated FIP Data Prog7'!$N$1),'Feat-Func-Development'!$AF$99:$EU$99)</f>
        <v>0</v>
      </c>
      <c r="Q39" s="48">
        <f>LOOKUP(2,1/('Feat-Func-Development'!$AF$4:$EU$4&amp;'Feat-Func-Development'!$AF$5:$EU$5='aggregated FIP Data Prog7'!$A39&amp;'aggregated FIP Data Prog7'!$N$1),'Feat-Func-Development'!$AF$100:$EU$100)</f>
        <v>0</v>
      </c>
      <c r="R39" s="48">
        <f>LOOKUP(2,1/('Feat-Func-Development'!$AF$4:$EU$4&amp;'Feat-Func-Development'!$AF$5:$EU$5='aggregated FIP Data Prog7'!$A39&amp;'aggregated FIP Data Prog7'!$N$1),'Feat-Func-Development'!$AF$101:$EU$101)</f>
        <v>0</v>
      </c>
      <c r="S39" s="48">
        <f>LOOKUP(2,1/('Feat-Func-Development'!$AF$4:$EU$4&amp;'Feat-Func-Development'!$AF$5:$EU$5='aggregated FIP Data Prog7'!$A39&amp;'aggregated FIP Data Prog7'!$N$1),'Feat-Func-Development'!$AF$102:$EU$102)</f>
        <v>1</v>
      </c>
      <c r="T39" s="48">
        <f>LOOKUP(2,1/('Feat-Func-Development'!$AF$4:$EU$4&amp;'Feat-Func-Development'!$AF$5:$EU$5='aggregated FIP Data Prog7'!$A39&amp;'aggregated FIP Data Prog7'!$N$1),'Feat-Func-Development'!$AF$103:$EU$103)</f>
        <v>1</v>
      </c>
      <c r="U39" s="48">
        <f>LOOKUP(2,1/('Feat-Func-Development'!$AF$4:$EU$4&amp;'Feat-Func-Development'!$AF$5:$EU$5='aggregated FIP Data Prog7'!$A39&amp;'aggregated FIP Data Prog7'!$N$1),'Feat-Func-Development'!$AF$104:$EU$104)</f>
        <v>5</v>
      </c>
      <c r="V39" s="29">
        <f>LOOKUP(2,1/('Feat-Func-Development'!$AF$4:$EU$4&amp;'Feat-Func-Development'!$AF$5:$EU$5='aggregated FIP Data Prog7'!$A39&amp;'aggregated FIP Data Prog7'!$V$1),'Feat-Func-Development'!$AF$97:$EU$97)</f>
        <v>0</v>
      </c>
      <c r="W39" s="29">
        <f>LOOKUP(2,1/('Feat-Func-Development'!$AF$4:$EU$4&amp;'Feat-Func-Development'!$AF$5:$EU$5='aggregated FIP Data Prog7'!$A39&amp;'aggregated FIP Data Prog7'!$V$1),'Feat-Func-Development'!$AF$98:$EU$98)</f>
        <v>0</v>
      </c>
      <c r="X39" s="29">
        <f>LOOKUP(2,1/('Feat-Func-Development'!$AF$4:$EU$4&amp;'Feat-Func-Development'!$AF$5:$EU$5='aggregated FIP Data Prog7'!$A39&amp;'aggregated FIP Data Prog7'!$V$1),'Feat-Func-Development'!$AF$99:$EU$99)</f>
        <v>0</v>
      </c>
      <c r="Y39" s="29">
        <f>LOOKUP(2,1/('Feat-Func-Development'!$AF$4:$EU$4&amp;'Feat-Func-Development'!$AF$5:$EU$5='aggregated FIP Data Prog7'!$A39&amp;'aggregated FIP Data Prog7'!$V$1),'Feat-Func-Development'!$AF$100:$EU$100)</f>
        <v>0</v>
      </c>
      <c r="Z39" s="29">
        <f>LOOKUP(2,1/('Feat-Func-Development'!$AF$4:$EU$4&amp;'Feat-Func-Development'!$AF$5:$EU$5='aggregated FIP Data Prog7'!$A39&amp;'aggregated FIP Data Prog7'!$V$1),'Feat-Func-Development'!$AF$101:$EU$101)</f>
        <v>7</v>
      </c>
      <c r="AA39" s="29">
        <f>LOOKUP(2,1/('Feat-Func-Development'!$AF$4:$EU$4&amp;'Feat-Func-Development'!$AF$5:$EU$5='aggregated FIP Data Prog7'!$A39&amp;'aggregated FIP Data Prog7'!$V$1),'Feat-Func-Development'!$AF$102:$EU$102)</f>
        <v>0</v>
      </c>
      <c r="AB39" s="29">
        <f>LOOKUP(2,1/('Feat-Func-Development'!$AF$4:$EU$4&amp;'Feat-Func-Development'!$AF$5:$EU$5='aggregated FIP Data Prog7'!$A39&amp;'aggregated FIP Data Prog7'!$V$1),'Feat-Func-Development'!$AF$103:$EU$103)</f>
        <v>0</v>
      </c>
      <c r="AC39" s="29">
        <f>LOOKUP(2,1/('Feat-Func-Development'!$AF$4:$EU$4&amp;'Feat-Func-Development'!$AF$5:$EU$5='aggregated FIP Data Prog7'!$A39&amp;'aggregated FIP Data Prog7'!$V$1),'Feat-Func-Development'!$AF$104:$EU$104)</f>
        <v>0</v>
      </c>
    </row>
    <row r="40" spans="1:29">
      <c r="A40" s="43">
        <f t="shared" si="9"/>
        <v>1096</v>
      </c>
      <c r="B40" s="53" t="str">
        <f>IF(C40="","",HLOOKUP(C40,'Configuration | Scaling'!$E$13:$Y$23,9,FALSE))</f>
        <v/>
      </c>
      <c r="C40" s="29" t="str">
        <f>IF(COUNTIF(C$4:C39,LOOKUP(A40,'Configuration | Scaling'!$E$21:$Y$21,_GPDS__List))=0,LOOKUP(A40,'Configuration | Scaling'!$E$21:$Y$21,_GPDS__List),"")</f>
        <v/>
      </c>
      <c r="D40" s="54"/>
      <c r="E40" s="45">
        <f t="shared" si="0"/>
        <v>1095</v>
      </c>
      <c r="F40" s="55">
        <f t="shared" si="1"/>
        <v>1</v>
      </c>
      <c r="G40" s="55">
        <f t="shared" si="2"/>
        <v>0</v>
      </c>
      <c r="H40" s="55">
        <f t="shared" si="3"/>
        <v>1</v>
      </c>
      <c r="I40" s="55">
        <f t="shared" si="4"/>
        <v>1</v>
      </c>
      <c r="J40" s="55">
        <f t="shared" si="5"/>
        <v>1</v>
      </c>
      <c r="K40" s="55">
        <f t="shared" si="6"/>
        <v>1</v>
      </c>
      <c r="L40" s="55">
        <f t="shared" si="7"/>
        <v>0.8571428571428571</v>
      </c>
      <c r="M40" s="56">
        <f t="shared" si="8"/>
        <v>0</v>
      </c>
      <c r="N40" s="48">
        <f>LOOKUP(2,1/('Feat-Func-Development'!$AF$4:$EU$4&amp;'Feat-Func-Development'!$AF$5:$EU$5='aggregated FIP Data Prog7'!$A40&amp;'aggregated FIP Data Prog7'!$N$1),'Feat-Func-Development'!$AF$97:$EU$97)</f>
        <v>0</v>
      </c>
      <c r="O40" s="48">
        <f>LOOKUP(2,1/('Feat-Func-Development'!$AF$4:$EU$4&amp;'Feat-Func-Development'!$AF$5:$EU$5='aggregated FIP Data Prog7'!$A40&amp;'aggregated FIP Data Prog7'!$N$1),'Feat-Func-Development'!$AF$98:$EU$98)</f>
        <v>0</v>
      </c>
      <c r="P40" s="48">
        <f>LOOKUP(2,1/('Feat-Func-Development'!$AF$4:$EU$4&amp;'Feat-Func-Development'!$AF$5:$EU$5='aggregated FIP Data Prog7'!$A40&amp;'aggregated FIP Data Prog7'!$N$1),'Feat-Func-Development'!$AF$99:$EU$99)</f>
        <v>0</v>
      </c>
      <c r="Q40" s="48">
        <f>LOOKUP(2,1/('Feat-Func-Development'!$AF$4:$EU$4&amp;'Feat-Func-Development'!$AF$5:$EU$5='aggregated FIP Data Prog7'!$A40&amp;'aggregated FIP Data Prog7'!$N$1),'Feat-Func-Development'!$AF$100:$EU$100)</f>
        <v>0</v>
      </c>
      <c r="R40" s="48">
        <f>LOOKUP(2,1/('Feat-Func-Development'!$AF$4:$EU$4&amp;'Feat-Func-Development'!$AF$5:$EU$5='aggregated FIP Data Prog7'!$A40&amp;'aggregated FIP Data Prog7'!$N$1),'Feat-Func-Development'!$AF$101:$EU$101)</f>
        <v>0</v>
      </c>
      <c r="S40" s="48">
        <f>LOOKUP(2,1/('Feat-Func-Development'!$AF$4:$EU$4&amp;'Feat-Func-Development'!$AF$5:$EU$5='aggregated FIP Data Prog7'!$A40&amp;'aggregated FIP Data Prog7'!$N$1),'Feat-Func-Development'!$AF$102:$EU$102)</f>
        <v>1</v>
      </c>
      <c r="T40" s="48">
        <f>LOOKUP(2,1/('Feat-Func-Development'!$AF$4:$EU$4&amp;'Feat-Func-Development'!$AF$5:$EU$5='aggregated FIP Data Prog7'!$A40&amp;'aggregated FIP Data Prog7'!$N$1),'Feat-Func-Development'!$AF$103:$EU$103)</f>
        <v>1</v>
      </c>
      <c r="U40" s="48">
        <f>LOOKUP(2,1/('Feat-Func-Development'!$AF$4:$EU$4&amp;'Feat-Func-Development'!$AF$5:$EU$5='aggregated FIP Data Prog7'!$A40&amp;'aggregated FIP Data Prog7'!$N$1),'Feat-Func-Development'!$AF$104:$EU$104)</f>
        <v>5</v>
      </c>
      <c r="V40" s="29">
        <f>LOOKUP(2,1/('Feat-Func-Development'!$AF$4:$EU$4&amp;'Feat-Func-Development'!$AF$5:$EU$5='aggregated FIP Data Prog7'!$A40&amp;'aggregated FIP Data Prog7'!$V$1),'Feat-Func-Development'!$AF$97:$EU$97)</f>
        <v>0</v>
      </c>
      <c r="W40" s="29">
        <f>LOOKUP(2,1/('Feat-Func-Development'!$AF$4:$EU$4&amp;'Feat-Func-Development'!$AF$5:$EU$5='aggregated FIP Data Prog7'!$A40&amp;'aggregated FIP Data Prog7'!$V$1),'Feat-Func-Development'!$AF$98:$EU$98)</f>
        <v>0</v>
      </c>
      <c r="X40" s="29">
        <f>LOOKUP(2,1/('Feat-Func-Development'!$AF$4:$EU$4&amp;'Feat-Func-Development'!$AF$5:$EU$5='aggregated FIP Data Prog7'!$A40&amp;'aggregated FIP Data Prog7'!$V$1),'Feat-Func-Development'!$AF$99:$EU$99)</f>
        <v>0</v>
      </c>
      <c r="Y40" s="29">
        <f>LOOKUP(2,1/('Feat-Func-Development'!$AF$4:$EU$4&amp;'Feat-Func-Development'!$AF$5:$EU$5='aggregated FIP Data Prog7'!$A40&amp;'aggregated FIP Data Prog7'!$V$1),'Feat-Func-Development'!$AF$100:$EU$100)</f>
        <v>0</v>
      </c>
      <c r="Z40" s="29">
        <f>LOOKUP(2,1/('Feat-Func-Development'!$AF$4:$EU$4&amp;'Feat-Func-Development'!$AF$5:$EU$5='aggregated FIP Data Prog7'!$A40&amp;'aggregated FIP Data Prog7'!$V$1),'Feat-Func-Development'!$AF$101:$EU$101)</f>
        <v>7</v>
      </c>
      <c r="AA40" s="29">
        <f>LOOKUP(2,1/('Feat-Func-Development'!$AF$4:$EU$4&amp;'Feat-Func-Development'!$AF$5:$EU$5='aggregated FIP Data Prog7'!$A40&amp;'aggregated FIP Data Prog7'!$V$1),'Feat-Func-Development'!$AF$102:$EU$102)</f>
        <v>0</v>
      </c>
      <c r="AB40" s="29">
        <f>LOOKUP(2,1/('Feat-Func-Development'!$AF$4:$EU$4&amp;'Feat-Func-Development'!$AF$5:$EU$5='aggregated FIP Data Prog7'!$A40&amp;'aggregated FIP Data Prog7'!$V$1),'Feat-Func-Development'!$AF$103:$EU$103)</f>
        <v>0</v>
      </c>
      <c r="AC40" s="29">
        <f>LOOKUP(2,1/('Feat-Func-Development'!$AF$4:$EU$4&amp;'Feat-Func-Development'!$AF$5:$EU$5='aggregated FIP Data Prog7'!$A40&amp;'aggregated FIP Data Prog7'!$V$1),'Feat-Func-Development'!$AF$104:$EU$104)</f>
        <v>0</v>
      </c>
    </row>
    <row r="41" spans="1:29">
      <c r="A41" s="43">
        <f t="shared" si="9"/>
        <v>1127</v>
      </c>
      <c r="B41" s="53" t="str">
        <f>IF(C41="","",HLOOKUP(C41,'Configuration | Scaling'!$E$13:$Y$23,9,FALSE))</f>
        <v/>
      </c>
      <c r="C41" s="29" t="str">
        <f>IF(COUNTIF(C$4:C40,LOOKUP(A41,'Configuration | Scaling'!$E$21:$Y$21,_GPDS__List))=0,LOOKUP(A41,'Configuration | Scaling'!$E$21:$Y$21,_GPDS__List),"")</f>
        <v/>
      </c>
      <c r="D41" s="54"/>
      <c r="E41" s="45">
        <f t="shared" si="0"/>
        <v>1126</v>
      </c>
      <c r="F41" s="55">
        <f t="shared" si="1"/>
        <v>1</v>
      </c>
      <c r="G41" s="55">
        <f t="shared" si="2"/>
        <v>0</v>
      </c>
      <c r="H41" s="55">
        <f t="shared" si="3"/>
        <v>1</v>
      </c>
      <c r="I41" s="55">
        <f t="shared" si="4"/>
        <v>1</v>
      </c>
      <c r="J41" s="55">
        <f t="shared" si="5"/>
        <v>1</v>
      </c>
      <c r="K41" s="55">
        <f t="shared" si="6"/>
        <v>1</v>
      </c>
      <c r="L41" s="55">
        <f t="shared" si="7"/>
        <v>0.8571428571428571</v>
      </c>
      <c r="M41" s="56">
        <f t="shared" si="8"/>
        <v>0</v>
      </c>
      <c r="N41" s="48">
        <f>LOOKUP(2,1/('Feat-Func-Development'!$AF$4:$EU$4&amp;'Feat-Func-Development'!$AF$5:$EU$5='aggregated FIP Data Prog7'!$A41&amp;'aggregated FIP Data Prog7'!$N$1),'Feat-Func-Development'!$AF$97:$EU$97)</f>
        <v>0</v>
      </c>
      <c r="O41" s="48">
        <f>LOOKUP(2,1/('Feat-Func-Development'!$AF$4:$EU$4&amp;'Feat-Func-Development'!$AF$5:$EU$5='aggregated FIP Data Prog7'!$A41&amp;'aggregated FIP Data Prog7'!$N$1),'Feat-Func-Development'!$AF$98:$EU$98)</f>
        <v>0</v>
      </c>
      <c r="P41" s="48">
        <f>LOOKUP(2,1/('Feat-Func-Development'!$AF$4:$EU$4&amp;'Feat-Func-Development'!$AF$5:$EU$5='aggregated FIP Data Prog7'!$A41&amp;'aggregated FIP Data Prog7'!$N$1),'Feat-Func-Development'!$AF$99:$EU$99)</f>
        <v>0</v>
      </c>
      <c r="Q41" s="48">
        <f>LOOKUP(2,1/('Feat-Func-Development'!$AF$4:$EU$4&amp;'Feat-Func-Development'!$AF$5:$EU$5='aggregated FIP Data Prog7'!$A41&amp;'aggregated FIP Data Prog7'!$N$1),'Feat-Func-Development'!$AF$100:$EU$100)</f>
        <v>0</v>
      </c>
      <c r="R41" s="48">
        <f>LOOKUP(2,1/('Feat-Func-Development'!$AF$4:$EU$4&amp;'Feat-Func-Development'!$AF$5:$EU$5='aggregated FIP Data Prog7'!$A41&amp;'aggregated FIP Data Prog7'!$N$1),'Feat-Func-Development'!$AF$101:$EU$101)</f>
        <v>0</v>
      </c>
      <c r="S41" s="48">
        <f>LOOKUP(2,1/('Feat-Func-Development'!$AF$4:$EU$4&amp;'Feat-Func-Development'!$AF$5:$EU$5='aggregated FIP Data Prog7'!$A41&amp;'aggregated FIP Data Prog7'!$N$1),'Feat-Func-Development'!$AF$102:$EU$102)</f>
        <v>1</v>
      </c>
      <c r="T41" s="48">
        <f>LOOKUP(2,1/('Feat-Func-Development'!$AF$4:$EU$4&amp;'Feat-Func-Development'!$AF$5:$EU$5='aggregated FIP Data Prog7'!$A41&amp;'aggregated FIP Data Prog7'!$N$1),'Feat-Func-Development'!$AF$103:$EU$103)</f>
        <v>1</v>
      </c>
      <c r="U41" s="48">
        <f>LOOKUP(2,1/('Feat-Func-Development'!$AF$4:$EU$4&amp;'Feat-Func-Development'!$AF$5:$EU$5='aggregated FIP Data Prog7'!$A41&amp;'aggregated FIP Data Prog7'!$N$1),'Feat-Func-Development'!$AF$104:$EU$104)</f>
        <v>5</v>
      </c>
      <c r="V41" s="29">
        <f>LOOKUP(2,1/('Feat-Func-Development'!$AF$4:$EU$4&amp;'Feat-Func-Development'!$AF$5:$EU$5='aggregated FIP Data Prog7'!$A41&amp;'aggregated FIP Data Prog7'!$V$1),'Feat-Func-Development'!$AF$97:$EU$97)</f>
        <v>0</v>
      </c>
      <c r="W41" s="29">
        <f>LOOKUP(2,1/('Feat-Func-Development'!$AF$4:$EU$4&amp;'Feat-Func-Development'!$AF$5:$EU$5='aggregated FIP Data Prog7'!$A41&amp;'aggregated FIP Data Prog7'!$V$1),'Feat-Func-Development'!$AF$98:$EU$98)</f>
        <v>0</v>
      </c>
      <c r="X41" s="29">
        <f>LOOKUP(2,1/('Feat-Func-Development'!$AF$4:$EU$4&amp;'Feat-Func-Development'!$AF$5:$EU$5='aggregated FIP Data Prog7'!$A41&amp;'aggregated FIP Data Prog7'!$V$1),'Feat-Func-Development'!$AF$99:$EU$99)</f>
        <v>0</v>
      </c>
      <c r="Y41" s="29">
        <f>LOOKUP(2,1/('Feat-Func-Development'!$AF$4:$EU$4&amp;'Feat-Func-Development'!$AF$5:$EU$5='aggregated FIP Data Prog7'!$A41&amp;'aggregated FIP Data Prog7'!$V$1),'Feat-Func-Development'!$AF$100:$EU$100)</f>
        <v>0</v>
      </c>
      <c r="Z41" s="29">
        <f>LOOKUP(2,1/('Feat-Func-Development'!$AF$4:$EU$4&amp;'Feat-Func-Development'!$AF$5:$EU$5='aggregated FIP Data Prog7'!$A41&amp;'aggregated FIP Data Prog7'!$V$1),'Feat-Func-Development'!$AF$101:$EU$101)</f>
        <v>7</v>
      </c>
      <c r="AA41" s="29">
        <f>LOOKUP(2,1/('Feat-Func-Development'!$AF$4:$EU$4&amp;'Feat-Func-Development'!$AF$5:$EU$5='aggregated FIP Data Prog7'!$A41&amp;'aggregated FIP Data Prog7'!$V$1),'Feat-Func-Development'!$AF$102:$EU$102)</f>
        <v>0</v>
      </c>
      <c r="AB41" s="29">
        <f>LOOKUP(2,1/('Feat-Func-Development'!$AF$4:$EU$4&amp;'Feat-Func-Development'!$AF$5:$EU$5='aggregated FIP Data Prog7'!$A41&amp;'aggregated FIP Data Prog7'!$V$1),'Feat-Func-Development'!$AF$103:$EU$103)</f>
        <v>0</v>
      </c>
      <c r="AC41" s="29">
        <f>LOOKUP(2,1/('Feat-Func-Development'!$AF$4:$EU$4&amp;'Feat-Func-Development'!$AF$5:$EU$5='aggregated FIP Data Prog7'!$A41&amp;'aggregated FIP Data Prog7'!$V$1),'Feat-Func-Development'!$AF$104:$EU$104)</f>
        <v>0</v>
      </c>
    </row>
    <row r="42" spans="1:29">
      <c r="A42" s="43">
        <f t="shared" si="9"/>
        <v>1155</v>
      </c>
      <c r="B42" s="53" t="str">
        <f>IF(C42="","",HLOOKUP(C42,'Configuration | Scaling'!$E$13:$Y$23,9,FALSE))</f>
        <v/>
      </c>
      <c r="C42" s="29" t="str">
        <f>IF(COUNTIF(C$4:C41,LOOKUP(A42,'Configuration | Scaling'!$E$21:$Y$21,_GPDS__List))=0,LOOKUP(A42,'Configuration | Scaling'!$E$21:$Y$21,_GPDS__List),"")</f>
        <v/>
      </c>
      <c r="D42" s="54"/>
      <c r="E42" s="45">
        <f t="shared" si="0"/>
        <v>1154</v>
      </c>
      <c r="F42" s="55">
        <f t="shared" si="1"/>
        <v>1</v>
      </c>
      <c r="G42" s="55">
        <f t="shared" si="2"/>
        <v>0</v>
      </c>
      <c r="H42" s="55">
        <f t="shared" si="3"/>
        <v>1</v>
      </c>
      <c r="I42" s="55">
        <f t="shared" si="4"/>
        <v>1</v>
      </c>
      <c r="J42" s="55">
        <f t="shared" si="5"/>
        <v>1</v>
      </c>
      <c r="K42" s="55">
        <f t="shared" si="6"/>
        <v>1</v>
      </c>
      <c r="L42" s="55">
        <f t="shared" si="7"/>
        <v>0.8571428571428571</v>
      </c>
      <c r="M42" s="56">
        <f t="shared" si="8"/>
        <v>0</v>
      </c>
      <c r="N42" s="48">
        <f>LOOKUP(2,1/('Feat-Func-Development'!$AF$4:$EU$4&amp;'Feat-Func-Development'!$AF$5:$EU$5='aggregated FIP Data Prog7'!$A42&amp;'aggregated FIP Data Prog7'!$N$1),'Feat-Func-Development'!$AF$97:$EU$97)</f>
        <v>0</v>
      </c>
      <c r="O42" s="48">
        <f>LOOKUP(2,1/('Feat-Func-Development'!$AF$4:$EU$4&amp;'Feat-Func-Development'!$AF$5:$EU$5='aggregated FIP Data Prog7'!$A42&amp;'aggregated FIP Data Prog7'!$N$1),'Feat-Func-Development'!$AF$98:$EU$98)</f>
        <v>0</v>
      </c>
      <c r="P42" s="48">
        <f>LOOKUP(2,1/('Feat-Func-Development'!$AF$4:$EU$4&amp;'Feat-Func-Development'!$AF$5:$EU$5='aggregated FIP Data Prog7'!$A42&amp;'aggregated FIP Data Prog7'!$N$1),'Feat-Func-Development'!$AF$99:$EU$99)</f>
        <v>0</v>
      </c>
      <c r="Q42" s="48">
        <f>LOOKUP(2,1/('Feat-Func-Development'!$AF$4:$EU$4&amp;'Feat-Func-Development'!$AF$5:$EU$5='aggregated FIP Data Prog7'!$A42&amp;'aggregated FIP Data Prog7'!$N$1),'Feat-Func-Development'!$AF$100:$EU$100)</f>
        <v>0</v>
      </c>
      <c r="R42" s="48">
        <f>LOOKUP(2,1/('Feat-Func-Development'!$AF$4:$EU$4&amp;'Feat-Func-Development'!$AF$5:$EU$5='aggregated FIP Data Prog7'!$A42&amp;'aggregated FIP Data Prog7'!$N$1),'Feat-Func-Development'!$AF$101:$EU$101)</f>
        <v>0</v>
      </c>
      <c r="S42" s="48">
        <f>LOOKUP(2,1/('Feat-Func-Development'!$AF$4:$EU$4&amp;'Feat-Func-Development'!$AF$5:$EU$5='aggregated FIP Data Prog7'!$A42&amp;'aggregated FIP Data Prog7'!$N$1),'Feat-Func-Development'!$AF$102:$EU$102)</f>
        <v>1</v>
      </c>
      <c r="T42" s="48">
        <f>LOOKUP(2,1/('Feat-Func-Development'!$AF$4:$EU$4&amp;'Feat-Func-Development'!$AF$5:$EU$5='aggregated FIP Data Prog7'!$A42&amp;'aggregated FIP Data Prog7'!$N$1),'Feat-Func-Development'!$AF$103:$EU$103)</f>
        <v>1</v>
      </c>
      <c r="U42" s="48">
        <f>LOOKUP(2,1/('Feat-Func-Development'!$AF$4:$EU$4&amp;'Feat-Func-Development'!$AF$5:$EU$5='aggregated FIP Data Prog7'!$A42&amp;'aggregated FIP Data Prog7'!$N$1),'Feat-Func-Development'!$AF$104:$EU$104)</f>
        <v>5</v>
      </c>
      <c r="V42" s="29">
        <f>LOOKUP(2,1/('Feat-Func-Development'!$AF$4:$EU$4&amp;'Feat-Func-Development'!$AF$5:$EU$5='aggregated FIP Data Prog7'!$A42&amp;'aggregated FIP Data Prog7'!$V$1),'Feat-Func-Development'!$AF$97:$EU$97)</f>
        <v>0</v>
      </c>
      <c r="W42" s="29">
        <f>LOOKUP(2,1/('Feat-Func-Development'!$AF$4:$EU$4&amp;'Feat-Func-Development'!$AF$5:$EU$5='aggregated FIP Data Prog7'!$A42&amp;'aggregated FIP Data Prog7'!$V$1),'Feat-Func-Development'!$AF$98:$EU$98)</f>
        <v>0</v>
      </c>
      <c r="X42" s="29">
        <f>LOOKUP(2,1/('Feat-Func-Development'!$AF$4:$EU$4&amp;'Feat-Func-Development'!$AF$5:$EU$5='aggregated FIP Data Prog7'!$A42&amp;'aggregated FIP Data Prog7'!$V$1),'Feat-Func-Development'!$AF$99:$EU$99)</f>
        <v>0</v>
      </c>
      <c r="Y42" s="29">
        <f>LOOKUP(2,1/('Feat-Func-Development'!$AF$4:$EU$4&amp;'Feat-Func-Development'!$AF$5:$EU$5='aggregated FIP Data Prog7'!$A42&amp;'aggregated FIP Data Prog7'!$V$1),'Feat-Func-Development'!$AF$100:$EU$100)</f>
        <v>0</v>
      </c>
      <c r="Z42" s="29">
        <f>LOOKUP(2,1/('Feat-Func-Development'!$AF$4:$EU$4&amp;'Feat-Func-Development'!$AF$5:$EU$5='aggregated FIP Data Prog7'!$A42&amp;'aggregated FIP Data Prog7'!$V$1),'Feat-Func-Development'!$AF$101:$EU$101)</f>
        <v>7</v>
      </c>
      <c r="AA42" s="29">
        <f>LOOKUP(2,1/('Feat-Func-Development'!$AF$4:$EU$4&amp;'Feat-Func-Development'!$AF$5:$EU$5='aggregated FIP Data Prog7'!$A42&amp;'aggregated FIP Data Prog7'!$V$1),'Feat-Func-Development'!$AF$102:$EU$102)</f>
        <v>0</v>
      </c>
      <c r="AB42" s="29">
        <f>LOOKUP(2,1/('Feat-Func-Development'!$AF$4:$EU$4&amp;'Feat-Func-Development'!$AF$5:$EU$5='aggregated FIP Data Prog7'!$A42&amp;'aggregated FIP Data Prog7'!$V$1),'Feat-Func-Development'!$AF$103:$EU$103)</f>
        <v>0</v>
      </c>
      <c r="AC42" s="29">
        <f>LOOKUP(2,1/('Feat-Func-Development'!$AF$4:$EU$4&amp;'Feat-Func-Development'!$AF$5:$EU$5='aggregated FIP Data Prog7'!$A42&amp;'aggregated FIP Data Prog7'!$V$1),'Feat-Func-Development'!$AF$104:$EU$104)</f>
        <v>0</v>
      </c>
    </row>
    <row r="43" spans="1:29">
      <c r="A43" s="43">
        <f t="shared" si="9"/>
        <v>1186</v>
      </c>
      <c r="B43" s="53" t="str">
        <f>IF(C43="","",HLOOKUP(C43,'Configuration | Scaling'!$E$13:$Y$23,9,FALSE))</f>
        <v/>
      </c>
      <c r="C43" s="29" t="str">
        <f>IF(COUNTIF(C$4:C42,LOOKUP(A43,'Configuration | Scaling'!$E$21:$Y$21,_GPDS__List))=0,LOOKUP(A43,'Configuration | Scaling'!$E$21:$Y$21,_GPDS__List),"")</f>
        <v/>
      </c>
      <c r="D43" s="54"/>
      <c r="E43" s="45">
        <f t="shared" si="0"/>
        <v>1185</v>
      </c>
      <c r="F43" s="55">
        <f t="shared" si="1"/>
        <v>1</v>
      </c>
      <c r="G43" s="55">
        <f t="shared" si="2"/>
        <v>0</v>
      </c>
      <c r="H43" s="55">
        <f t="shared" si="3"/>
        <v>1</v>
      </c>
      <c r="I43" s="55">
        <f t="shared" si="4"/>
        <v>1</v>
      </c>
      <c r="J43" s="55">
        <f t="shared" si="5"/>
        <v>1</v>
      </c>
      <c r="K43" s="55">
        <f t="shared" si="6"/>
        <v>1</v>
      </c>
      <c r="L43" s="55">
        <f t="shared" si="7"/>
        <v>0.8571428571428571</v>
      </c>
      <c r="M43" s="56">
        <f t="shared" si="8"/>
        <v>0</v>
      </c>
      <c r="N43" s="48">
        <f>LOOKUP(2,1/('Feat-Func-Development'!$AF$4:$EU$4&amp;'Feat-Func-Development'!$AF$5:$EU$5='aggregated FIP Data Prog7'!$A43&amp;'aggregated FIP Data Prog7'!$N$1),'Feat-Func-Development'!$AF$97:$EU$97)</f>
        <v>0</v>
      </c>
      <c r="O43" s="48">
        <f>LOOKUP(2,1/('Feat-Func-Development'!$AF$4:$EU$4&amp;'Feat-Func-Development'!$AF$5:$EU$5='aggregated FIP Data Prog7'!$A43&amp;'aggregated FIP Data Prog7'!$N$1),'Feat-Func-Development'!$AF$98:$EU$98)</f>
        <v>0</v>
      </c>
      <c r="P43" s="48">
        <f>LOOKUP(2,1/('Feat-Func-Development'!$AF$4:$EU$4&amp;'Feat-Func-Development'!$AF$5:$EU$5='aggregated FIP Data Prog7'!$A43&amp;'aggregated FIP Data Prog7'!$N$1),'Feat-Func-Development'!$AF$99:$EU$99)</f>
        <v>0</v>
      </c>
      <c r="Q43" s="48">
        <f>LOOKUP(2,1/('Feat-Func-Development'!$AF$4:$EU$4&amp;'Feat-Func-Development'!$AF$5:$EU$5='aggregated FIP Data Prog7'!$A43&amp;'aggregated FIP Data Prog7'!$N$1),'Feat-Func-Development'!$AF$100:$EU$100)</f>
        <v>0</v>
      </c>
      <c r="R43" s="48">
        <f>LOOKUP(2,1/('Feat-Func-Development'!$AF$4:$EU$4&amp;'Feat-Func-Development'!$AF$5:$EU$5='aggregated FIP Data Prog7'!$A43&amp;'aggregated FIP Data Prog7'!$N$1),'Feat-Func-Development'!$AF$101:$EU$101)</f>
        <v>0</v>
      </c>
      <c r="S43" s="48">
        <f>LOOKUP(2,1/('Feat-Func-Development'!$AF$4:$EU$4&amp;'Feat-Func-Development'!$AF$5:$EU$5='aggregated FIP Data Prog7'!$A43&amp;'aggregated FIP Data Prog7'!$N$1),'Feat-Func-Development'!$AF$102:$EU$102)</f>
        <v>1</v>
      </c>
      <c r="T43" s="48">
        <f>LOOKUP(2,1/('Feat-Func-Development'!$AF$4:$EU$4&amp;'Feat-Func-Development'!$AF$5:$EU$5='aggregated FIP Data Prog7'!$A43&amp;'aggregated FIP Data Prog7'!$N$1),'Feat-Func-Development'!$AF$103:$EU$103)</f>
        <v>1</v>
      </c>
      <c r="U43" s="48">
        <f>LOOKUP(2,1/('Feat-Func-Development'!$AF$4:$EU$4&amp;'Feat-Func-Development'!$AF$5:$EU$5='aggregated FIP Data Prog7'!$A43&amp;'aggregated FIP Data Prog7'!$N$1),'Feat-Func-Development'!$AF$104:$EU$104)</f>
        <v>5</v>
      </c>
      <c r="V43" s="29">
        <f>LOOKUP(2,1/('Feat-Func-Development'!$AF$4:$EU$4&amp;'Feat-Func-Development'!$AF$5:$EU$5='aggregated FIP Data Prog7'!$A43&amp;'aggregated FIP Data Prog7'!$V$1),'Feat-Func-Development'!$AF$97:$EU$97)</f>
        <v>0</v>
      </c>
      <c r="W43" s="29">
        <f>LOOKUP(2,1/('Feat-Func-Development'!$AF$4:$EU$4&amp;'Feat-Func-Development'!$AF$5:$EU$5='aggregated FIP Data Prog7'!$A43&amp;'aggregated FIP Data Prog7'!$V$1),'Feat-Func-Development'!$AF$98:$EU$98)</f>
        <v>0</v>
      </c>
      <c r="X43" s="29">
        <f>LOOKUP(2,1/('Feat-Func-Development'!$AF$4:$EU$4&amp;'Feat-Func-Development'!$AF$5:$EU$5='aggregated FIP Data Prog7'!$A43&amp;'aggregated FIP Data Prog7'!$V$1),'Feat-Func-Development'!$AF$99:$EU$99)</f>
        <v>0</v>
      </c>
      <c r="Y43" s="29">
        <f>LOOKUP(2,1/('Feat-Func-Development'!$AF$4:$EU$4&amp;'Feat-Func-Development'!$AF$5:$EU$5='aggregated FIP Data Prog7'!$A43&amp;'aggregated FIP Data Prog7'!$V$1),'Feat-Func-Development'!$AF$100:$EU$100)</f>
        <v>0</v>
      </c>
      <c r="Z43" s="29">
        <f>LOOKUP(2,1/('Feat-Func-Development'!$AF$4:$EU$4&amp;'Feat-Func-Development'!$AF$5:$EU$5='aggregated FIP Data Prog7'!$A43&amp;'aggregated FIP Data Prog7'!$V$1),'Feat-Func-Development'!$AF$101:$EU$101)</f>
        <v>7</v>
      </c>
      <c r="AA43" s="29">
        <f>LOOKUP(2,1/('Feat-Func-Development'!$AF$4:$EU$4&amp;'Feat-Func-Development'!$AF$5:$EU$5='aggregated FIP Data Prog7'!$A43&amp;'aggregated FIP Data Prog7'!$V$1),'Feat-Func-Development'!$AF$102:$EU$102)</f>
        <v>0</v>
      </c>
      <c r="AB43" s="29">
        <f>LOOKUP(2,1/('Feat-Func-Development'!$AF$4:$EU$4&amp;'Feat-Func-Development'!$AF$5:$EU$5='aggregated FIP Data Prog7'!$A43&amp;'aggregated FIP Data Prog7'!$V$1),'Feat-Func-Development'!$AF$103:$EU$103)</f>
        <v>0</v>
      </c>
      <c r="AC43" s="29">
        <f>LOOKUP(2,1/('Feat-Func-Development'!$AF$4:$EU$4&amp;'Feat-Func-Development'!$AF$5:$EU$5='aggregated FIP Data Prog7'!$A43&amp;'aggregated FIP Data Prog7'!$V$1),'Feat-Func-Development'!$AF$104:$EU$104)</f>
        <v>0</v>
      </c>
    </row>
    <row r="44" spans="1:29">
      <c r="A44" s="43">
        <f t="shared" si="9"/>
        <v>1216</v>
      </c>
      <c r="B44" s="53" t="str">
        <f>IF(C44="","",HLOOKUP(C44,'Configuration | Scaling'!$E$13:$Y$23,9,FALSE))</f>
        <v/>
      </c>
      <c r="C44" s="29" t="str">
        <f>IF(COUNTIF(C$4:C43,LOOKUP(A44,'Configuration | Scaling'!$E$21:$Y$21,_GPDS__List))=0,LOOKUP(A44,'Configuration | Scaling'!$E$21:$Y$21,_GPDS__List),"")</f>
        <v/>
      </c>
      <c r="D44" s="54"/>
      <c r="E44" s="45">
        <f t="shared" si="0"/>
        <v>1215</v>
      </c>
      <c r="F44" s="55">
        <f t="shared" si="1"/>
        <v>1</v>
      </c>
      <c r="G44" s="55">
        <f t="shared" si="2"/>
        <v>0</v>
      </c>
      <c r="H44" s="55">
        <f t="shared" si="3"/>
        <v>1</v>
      </c>
      <c r="I44" s="55">
        <f t="shared" si="4"/>
        <v>1</v>
      </c>
      <c r="J44" s="55">
        <f t="shared" si="5"/>
        <v>1</v>
      </c>
      <c r="K44" s="55">
        <f t="shared" si="6"/>
        <v>1</v>
      </c>
      <c r="L44" s="55">
        <f t="shared" si="7"/>
        <v>0.8571428571428571</v>
      </c>
      <c r="M44" s="56">
        <f t="shared" si="8"/>
        <v>0</v>
      </c>
      <c r="N44" s="48">
        <f>LOOKUP(2,1/('Feat-Func-Development'!$AF$4:$EU$4&amp;'Feat-Func-Development'!$AF$5:$EU$5='aggregated FIP Data Prog7'!$A44&amp;'aggregated FIP Data Prog7'!$N$1),'Feat-Func-Development'!$AF$97:$EU$97)</f>
        <v>0</v>
      </c>
      <c r="O44" s="48">
        <f>LOOKUP(2,1/('Feat-Func-Development'!$AF$4:$EU$4&amp;'Feat-Func-Development'!$AF$5:$EU$5='aggregated FIP Data Prog7'!$A44&amp;'aggregated FIP Data Prog7'!$N$1),'Feat-Func-Development'!$AF$98:$EU$98)</f>
        <v>0</v>
      </c>
      <c r="P44" s="48">
        <f>LOOKUP(2,1/('Feat-Func-Development'!$AF$4:$EU$4&amp;'Feat-Func-Development'!$AF$5:$EU$5='aggregated FIP Data Prog7'!$A44&amp;'aggregated FIP Data Prog7'!$N$1),'Feat-Func-Development'!$AF$99:$EU$99)</f>
        <v>0</v>
      </c>
      <c r="Q44" s="48">
        <f>LOOKUP(2,1/('Feat-Func-Development'!$AF$4:$EU$4&amp;'Feat-Func-Development'!$AF$5:$EU$5='aggregated FIP Data Prog7'!$A44&amp;'aggregated FIP Data Prog7'!$N$1),'Feat-Func-Development'!$AF$100:$EU$100)</f>
        <v>0</v>
      </c>
      <c r="R44" s="48">
        <f>LOOKUP(2,1/('Feat-Func-Development'!$AF$4:$EU$4&amp;'Feat-Func-Development'!$AF$5:$EU$5='aggregated FIP Data Prog7'!$A44&amp;'aggregated FIP Data Prog7'!$N$1),'Feat-Func-Development'!$AF$101:$EU$101)</f>
        <v>0</v>
      </c>
      <c r="S44" s="48">
        <f>LOOKUP(2,1/('Feat-Func-Development'!$AF$4:$EU$4&amp;'Feat-Func-Development'!$AF$5:$EU$5='aggregated FIP Data Prog7'!$A44&amp;'aggregated FIP Data Prog7'!$N$1),'Feat-Func-Development'!$AF$102:$EU$102)</f>
        <v>1</v>
      </c>
      <c r="T44" s="48">
        <f>LOOKUP(2,1/('Feat-Func-Development'!$AF$4:$EU$4&amp;'Feat-Func-Development'!$AF$5:$EU$5='aggregated FIP Data Prog7'!$A44&amp;'aggregated FIP Data Prog7'!$N$1),'Feat-Func-Development'!$AF$103:$EU$103)</f>
        <v>1</v>
      </c>
      <c r="U44" s="48">
        <f>LOOKUP(2,1/('Feat-Func-Development'!$AF$4:$EU$4&amp;'Feat-Func-Development'!$AF$5:$EU$5='aggregated FIP Data Prog7'!$A44&amp;'aggregated FIP Data Prog7'!$N$1),'Feat-Func-Development'!$AF$104:$EU$104)</f>
        <v>5</v>
      </c>
      <c r="V44" s="29">
        <f>LOOKUP(2,1/('Feat-Func-Development'!$AF$4:$EU$4&amp;'Feat-Func-Development'!$AF$5:$EU$5='aggregated FIP Data Prog7'!$A44&amp;'aggregated FIP Data Prog7'!$V$1),'Feat-Func-Development'!$AF$97:$EU$97)</f>
        <v>0</v>
      </c>
      <c r="W44" s="29">
        <f>LOOKUP(2,1/('Feat-Func-Development'!$AF$4:$EU$4&amp;'Feat-Func-Development'!$AF$5:$EU$5='aggregated FIP Data Prog7'!$A44&amp;'aggregated FIP Data Prog7'!$V$1),'Feat-Func-Development'!$AF$98:$EU$98)</f>
        <v>0</v>
      </c>
      <c r="X44" s="29">
        <f>LOOKUP(2,1/('Feat-Func-Development'!$AF$4:$EU$4&amp;'Feat-Func-Development'!$AF$5:$EU$5='aggregated FIP Data Prog7'!$A44&amp;'aggregated FIP Data Prog7'!$V$1),'Feat-Func-Development'!$AF$99:$EU$99)</f>
        <v>0</v>
      </c>
      <c r="Y44" s="29">
        <f>LOOKUP(2,1/('Feat-Func-Development'!$AF$4:$EU$4&amp;'Feat-Func-Development'!$AF$5:$EU$5='aggregated FIP Data Prog7'!$A44&amp;'aggregated FIP Data Prog7'!$V$1),'Feat-Func-Development'!$AF$100:$EU$100)</f>
        <v>0</v>
      </c>
      <c r="Z44" s="29">
        <f>LOOKUP(2,1/('Feat-Func-Development'!$AF$4:$EU$4&amp;'Feat-Func-Development'!$AF$5:$EU$5='aggregated FIP Data Prog7'!$A44&amp;'aggregated FIP Data Prog7'!$V$1),'Feat-Func-Development'!$AF$101:$EU$101)</f>
        <v>7</v>
      </c>
      <c r="AA44" s="29">
        <f>LOOKUP(2,1/('Feat-Func-Development'!$AF$4:$EU$4&amp;'Feat-Func-Development'!$AF$5:$EU$5='aggregated FIP Data Prog7'!$A44&amp;'aggregated FIP Data Prog7'!$V$1),'Feat-Func-Development'!$AF$102:$EU$102)</f>
        <v>0</v>
      </c>
      <c r="AB44" s="29">
        <f>LOOKUP(2,1/('Feat-Func-Development'!$AF$4:$EU$4&amp;'Feat-Func-Development'!$AF$5:$EU$5='aggregated FIP Data Prog7'!$A44&amp;'aggregated FIP Data Prog7'!$V$1),'Feat-Func-Development'!$AF$103:$EU$103)</f>
        <v>0</v>
      </c>
      <c r="AC44" s="29">
        <f>LOOKUP(2,1/('Feat-Func-Development'!$AF$4:$EU$4&amp;'Feat-Func-Development'!$AF$5:$EU$5='aggregated FIP Data Prog7'!$A44&amp;'aggregated FIP Data Prog7'!$V$1),'Feat-Func-Development'!$AF$104:$EU$104)</f>
        <v>0</v>
      </c>
    </row>
    <row r="45" spans="1:29">
      <c r="A45" s="43">
        <f t="shared" si="9"/>
        <v>1247</v>
      </c>
      <c r="B45" s="53" t="str">
        <f>IF(C45="","",HLOOKUP(C45,'Configuration | Scaling'!$E$13:$Y$23,9,FALSE))</f>
        <v/>
      </c>
      <c r="C45" s="29" t="str">
        <f>IF(COUNTIF(C$4:C44,LOOKUP(A45,'Configuration | Scaling'!$E$21:$Y$21,_GPDS__List))=0,LOOKUP(A45,'Configuration | Scaling'!$E$21:$Y$21,_GPDS__List),"")</f>
        <v/>
      </c>
      <c r="D45" s="54"/>
      <c r="E45" s="45">
        <f t="shared" si="0"/>
        <v>1246</v>
      </c>
      <c r="F45" s="55">
        <f t="shared" si="1"/>
        <v>1</v>
      </c>
      <c r="G45" s="55">
        <f t="shared" si="2"/>
        <v>0</v>
      </c>
      <c r="H45" s="55">
        <f t="shared" si="3"/>
        <v>1</v>
      </c>
      <c r="I45" s="55">
        <f t="shared" si="4"/>
        <v>1</v>
      </c>
      <c r="J45" s="55">
        <f t="shared" si="5"/>
        <v>1</v>
      </c>
      <c r="K45" s="55">
        <f t="shared" si="6"/>
        <v>1</v>
      </c>
      <c r="L45" s="55">
        <f t="shared" si="7"/>
        <v>0.8571428571428571</v>
      </c>
      <c r="M45" s="56">
        <f t="shared" si="8"/>
        <v>0</v>
      </c>
      <c r="N45" s="48">
        <f>LOOKUP(2,1/('Feat-Func-Development'!$AF$4:$EU$4&amp;'Feat-Func-Development'!$AF$5:$EU$5='aggregated FIP Data Prog7'!$A45&amp;'aggregated FIP Data Prog7'!$N$1),'Feat-Func-Development'!$AF$97:$EU$97)</f>
        <v>0</v>
      </c>
      <c r="O45" s="48">
        <f>LOOKUP(2,1/('Feat-Func-Development'!$AF$4:$EU$4&amp;'Feat-Func-Development'!$AF$5:$EU$5='aggregated FIP Data Prog7'!$A45&amp;'aggregated FIP Data Prog7'!$N$1),'Feat-Func-Development'!$AF$98:$EU$98)</f>
        <v>0</v>
      </c>
      <c r="P45" s="48">
        <f>LOOKUP(2,1/('Feat-Func-Development'!$AF$4:$EU$4&amp;'Feat-Func-Development'!$AF$5:$EU$5='aggregated FIP Data Prog7'!$A45&amp;'aggregated FIP Data Prog7'!$N$1),'Feat-Func-Development'!$AF$99:$EU$99)</f>
        <v>0</v>
      </c>
      <c r="Q45" s="48">
        <f>LOOKUP(2,1/('Feat-Func-Development'!$AF$4:$EU$4&amp;'Feat-Func-Development'!$AF$5:$EU$5='aggregated FIP Data Prog7'!$A45&amp;'aggregated FIP Data Prog7'!$N$1),'Feat-Func-Development'!$AF$100:$EU$100)</f>
        <v>0</v>
      </c>
      <c r="R45" s="48">
        <f>LOOKUP(2,1/('Feat-Func-Development'!$AF$4:$EU$4&amp;'Feat-Func-Development'!$AF$5:$EU$5='aggregated FIP Data Prog7'!$A45&amp;'aggregated FIP Data Prog7'!$N$1),'Feat-Func-Development'!$AF$101:$EU$101)</f>
        <v>0</v>
      </c>
      <c r="S45" s="48">
        <f>LOOKUP(2,1/('Feat-Func-Development'!$AF$4:$EU$4&amp;'Feat-Func-Development'!$AF$5:$EU$5='aggregated FIP Data Prog7'!$A45&amp;'aggregated FIP Data Prog7'!$N$1),'Feat-Func-Development'!$AF$102:$EU$102)</f>
        <v>1</v>
      </c>
      <c r="T45" s="48">
        <f>LOOKUP(2,1/('Feat-Func-Development'!$AF$4:$EU$4&amp;'Feat-Func-Development'!$AF$5:$EU$5='aggregated FIP Data Prog7'!$A45&amp;'aggregated FIP Data Prog7'!$N$1),'Feat-Func-Development'!$AF$103:$EU$103)</f>
        <v>1</v>
      </c>
      <c r="U45" s="48">
        <f>LOOKUP(2,1/('Feat-Func-Development'!$AF$4:$EU$4&amp;'Feat-Func-Development'!$AF$5:$EU$5='aggregated FIP Data Prog7'!$A45&amp;'aggregated FIP Data Prog7'!$N$1),'Feat-Func-Development'!$AF$104:$EU$104)</f>
        <v>5</v>
      </c>
      <c r="V45" s="29">
        <f>LOOKUP(2,1/('Feat-Func-Development'!$AF$4:$EU$4&amp;'Feat-Func-Development'!$AF$5:$EU$5='aggregated FIP Data Prog7'!$A45&amp;'aggregated FIP Data Prog7'!$V$1),'Feat-Func-Development'!$AF$97:$EU$97)</f>
        <v>0</v>
      </c>
      <c r="W45" s="29">
        <f>LOOKUP(2,1/('Feat-Func-Development'!$AF$4:$EU$4&amp;'Feat-Func-Development'!$AF$5:$EU$5='aggregated FIP Data Prog7'!$A45&amp;'aggregated FIP Data Prog7'!$V$1),'Feat-Func-Development'!$AF$98:$EU$98)</f>
        <v>0</v>
      </c>
      <c r="X45" s="29">
        <f>LOOKUP(2,1/('Feat-Func-Development'!$AF$4:$EU$4&amp;'Feat-Func-Development'!$AF$5:$EU$5='aggregated FIP Data Prog7'!$A45&amp;'aggregated FIP Data Prog7'!$V$1),'Feat-Func-Development'!$AF$99:$EU$99)</f>
        <v>0</v>
      </c>
      <c r="Y45" s="29">
        <f>LOOKUP(2,1/('Feat-Func-Development'!$AF$4:$EU$4&amp;'Feat-Func-Development'!$AF$5:$EU$5='aggregated FIP Data Prog7'!$A45&amp;'aggregated FIP Data Prog7'!$V$1),'Feat-Func-Development'!$AF$100:$EU$100)</f>
        <v>0</v>
      </c>
      <c r="Z45" s="29">
        <f>LOOKUP(2,1/('Feat-Func-Development'!$AF$4:$EU$4&amp;'Feat-Func-Development'!$AF$5:$EU$5='aggregated FIP Data Prog7'!$A45&amp;'aggregated FIP Data Prog7'!$V$1),'Feat-Func-Development'!$AF$101:$EU$101)</f>
        <v>7</v>
      </c>
      <c r="AA45" s="29">
        <f>LOOKUP(2,1/('Feat-Func-Development'!$AF$4:$EU$4&amp;'Feat-Func-Development'!$AF$5:$EU$5='aggregated FIP Data Prog7'!$A45&amp;'aggregated FIP Data Prog7'!$V$1),'Feat-Func-Development'!$AF$102:$EU$102)</f>
        <v>0</v>
      </c>
      <c r="AB45" s="29">
        <f>LOOKUP(2,1/('Feat-Func-Development'!$AF$4:$EU$4&amp;'Feat-Func-Development'!$AF$5:$EU$5='aggregated FIP Data Prog7'!$A45&amp;'aggregated FIP Data Prog7'!$V$1),'Feat-Func-Development'!$AF$103:$EU$103)</f>
        <v>0</v>
      </c>
      <c r="AC45" s="29">
        <f>LOOKUP(2,1/('Feat-Func-Development'!$AF$4:$EU$4&amp;'Feat-Func-Development'!$AF$5:$EU$5='aggregated FIP Data Prog7'!$A45&amp;'aggregated FIP Data Prog7'!$V$1),'Feat-Func-Development'!$AF$104:$EU$104)</f>
        <v>0</v>
      </c>
    </row>
    <row r="46" spans="1:29">
      <c r="A46" s="43">
        <f t="shared" si="9"/>
        <v>1277</v>
      </c>
      <c r="B46" s="53" t="str">
        <f>IF(C46="","",HLOOKUP(C46,'Configuration | Scaling'!$E$13:$Y$23,9,FALSE))</f>
        <v/>
      </c>
      <c r="C46" s="29" t="str">
        <f>IF(COUNTIF(C$4:C45,LOOKUP(A46,'Configuration | Scaling'!$E$21:$Y$21,_GPDS__List))=0,LOOKUP(A46,'Configuration | Scaling'!$E$21:$Y$21,_GPDS__List),"")</f>
        <v/>
      </c>
      <c r="D46" s="54"/>
      <c r="E46" s="45">
        <f t="shared" si="0"/>
        <v>1276</v>
      </c>
      <c r="F46" s="55">
        <f t="shared" si="1"/>
        <v>1</v>
      </c>
      <c r="G46" s="55">
        <f t="shared" si="2"/>
        <v>0</v>
      </c>
      <c r="H46" s="55">
        <f t="shared" si="3"/>
        <v>1</v>
      </c>
      <c r="I46" s="55">
        <f t="shared" si="4"/>
        <v>1</v>
      </c>
      <c r="J46" s="55">
        <f t="shared" si="5"/>
        <v>1</v>
      </c>
      <c r="K46" s="55">
        <f t="shared" si="6"/>
        <v>1</v>
      </c>
      <c r="L46" s="55">
        <f t="shared" si="7"/>
        <v>0.8571428571428571</v>
      </c>
      <c r="M46" s="56">
        <f t="shared" si="8"/>
        <v>0</v>
      </c>
      <c r="N46" s="48">
        <f>LOOKUP(2,1/('Feat-Func-Development'!$AF$4:$EU$4&amp;'Feat-Func-Development'!$AF$5:$EU$5='aggregated FIP Data Prog7'!$A46&amp;'aggregated FIP Data Prog7'!$N$1),'Feat-Func-Development'!$AF$97:$EU$97)</f>
        <v>0</v>
      </c>
      <c r="O46" s="48">
        <f>LOOKUP(2,1/('Feat-Func-Development'!$AF$4:$EU$4&amp;'Feat-Func-Development'!$AF$5:$EU$5='aggregated FIP Data Prog7'!$A46&amp;'aggregated FIP Data Prog7'!$N$1),'Feat-Func-Development'!$AF$98:$EU$98)</f>
        <v>0</v>
      </c>
      <c r="P46" s="48">
        <f>LOOKUP(2,1/('Feat-Func-Development'!$AF$4:$EU$4&amp;'Feat-Func-Development'!$AF$5:$EU$5='aggregated FIP Data Prog7'!$A46&amp;'aggregated FIP Data Prog7'!$N$1),'Feat-Func-Development'!$AF$99:$EU$99)</f>
        <v>0</v>
      </c>
      <c r="Q46" s="48">
        <f>LOOKUP(2,1/('Feat-Func-Development'!$AF$4:$EU$4&amp;'Feat-Func-Development'!$AF$5:$EU$5='aggregated FIP Data Prog7'!$A46&amp;'aggregated FIP Data Prog7'!$N$1),'Feat-Func-Development'!$AF$100:$EU$100)</f>
        <v>0</v>
      </c>
      <c r="R46" s="48">
        <f>LOOKUP(2,1/('Feat-Func-Development'!$AF$4:$EU$4&amp;'Feat-Func-Development'!$AF$5:$EU$5='aggregated FIP Data Prog7'!$A46&amp;'aggregated FIP Data Prog7'!$N$1),'Feat-Func-Development'!$AF$101:$EU$101)</f>
        <v>0</v>
      </c>
      <c r="S46" s="48">
        <f>LOOKUP(2,1/('Feat-Func-Development'!$AF$4:$EU$4&amp;'Feat-Func-Development'!$AF$5:$EU$5='aggregated FIP Data Prog7'!$A46&amp;'aggregated FIP Data Prog7'!$N$1),'Feat-Func-Development'!$AF$102:$EU$102)</f>
        <v>1</v>
      </c>
      <c r="T46" s="48">
        <f>LOOKUP(2,1/('Feat-Func-Development'!$AF$4:$EU$4&amp;'Feat-Func-Development'!$AF$5:$EU$5='aggregated FIP Data Prog7'!$A46&amp;'aggregated FIP Data Prog7'!$N$1),'Feat-Func-Development'!$AF$103:$EU$103)</f>
        <v>1</v>
      </c>
      <c r="U46" s="48">
        <f>LOOKUP(2,1/('Feat-Func-Development'!$AF$4:$EU$4&amp;'Feat-Func-Development'!$AF$5:$EU$5='aggregated FIP Data Prog7'!$A46&amp;'aggregated FIP Data Prog7'!$N$1),'Feat-Func-Development'!$AF$104:$EU$104)</f>
        <v>5</v>
      </c>
      <c r="V46" s="29">
        <f>LOOKUP(2,1/('Feat-Func-Development'!$AF$4:$EU$4&amp;'Feat-Func-Development'!$AF$5:$EU$5='aggregated FIP Data Prog7'!$A46&amp;'aggregated FIP Data Prog7'!$V$1),'Feat-Func-Development'!$AF$97:$EU$97)</f>
        <v>0</v>
      </c>
      <c r="W46" s="29">
        <f>LOOKUP(2,1/('Feat-Func-Development'!$AF$4:$EU$4&amp;'Feat-Func-Development'!$AF$5:$EU$5='aggregated FIP Data Prog7'!$A46&amp;'aggregated FIP Data Prog7'!$V$1),'Feat-Func-Development'!$AF$98:$EU$98)</f>
        <v>0</v>
      </c>
      <c r="X46" s="29">
        <f>LOOKUP(2,1/('Feat-Func-Development'!$AF$4:$EU$4&amp;'Feat-Func-Development'!$AF$5:$EU$5='aggregated FIP Data Prog7'!$A46&amp;'aggregated FIP Data Prog7'!$V$1),'Feat-Func-Development'!$AF$99:$EU$99)</f>
        <v>0</v>
      </c>
      <c r="Y46" s="29">
        <f>LOOKUP(2,1/('Feat-Func-Development'!$AF$4:$EU$4&amp;'Feat-Func-Development'!$AF$5:$EU$5='aggregated FIP Data Prog7'!$A46&amp;'aggregated FIP Data Prog7'!$V$1),'Feat-Func-Development'!$AF$100:$EU$100)</f>
        <v>0</v>
      </c>
      <c r="Z46" s="29">
        <f>LOOKUP(2,1/('Feat-Func-Development'!$AF$4:$EU$4&amp;'Feat-Func-Development'!$AF$5:$EU$5='aggregated FIP Data Prog7'!$A46&amp;'aggregated FIP Data Prog7'!$V$1),'Feat-Func-Development'!$AF$101:$EU$101)</f>
        <v>7</v>
      </c>
      <c r="AA46" s="29">
        <f>LOOKUP(2,1/('Feat-Func-Development'!$AF$4:$EU$4&amp;'Feat-Func-Development'!$AF$5:$EU$5='aggregated FIP Data Prog7'!$A46&amp;'aggregated FIP Data Prog7'!$V$1),'Feat-Func-Development'!$AF$102:$EU$102)</f>
        <v>0</v>
      </c>
      <c r="AB46" s="29">
        <f>LOOKUP(2,1/('Feat-Func-Development'!$AF$4:$EU$4&amp;'Feat-Func-Development'!$AF$5:$EU$5='aggregated FIP Data Prog7'!$A46&amp;'aggregated FIP Data Prog7'!$V$1),'Feat-Func-Development'!$AF$103:$EU$103)</f>
        <v>0</v>
      </c>
      <c r="AC46" s="29">
        <f>LOOKUP(2,1/('Feat-Func-Development'!$AF$4:$EU$4&amp;'Feat-Func-Development'!$AF$5:$EU$5='aggregated FIP Data Prog7'!$A46&amp;'aggregated FIP Data Prog7'!$V$1),'Feat-Func-Development'!$AF$104:$EU$104)</f>
        <v>0</v>
      </c>
    </row>
    <row r="47" spans="1:29">
      <c r="A47" s="43">
        <f t="shared" si="9"/>
        <v>1308</v>
      </c>
      <c r="B47" s="53" t="str">
        <f>IF(C47="","",HLOOKUP(C47,'Configuration | Scaling'!$E$13:$Y$23,9,FALSE))</f>
        <v/>
      </c>
      <c r="C47" s="29" t="str">
        <f>IF(COUNTIF(C$4:C46,LOOKUP(A47,'Configuration | Scaling'!$E$21:$Y$21,_GPDS__List))=0,LOOKUP(A47,'Configuration | Scaling'!$E$21:$Y$21,_GPDS__List),"")</f>
        <v/>
      </c>
      <c r="D47" s="54"/>
      <c r="E47" s="45">
        <f t="shared" si="0"/>
        <v>1307</v>
      </c>
      <c r="F47" s="55">
        <f t="shared" si="1"/>
        <v>1</v>
      </c>
      <c r="G47" s="55">
        <f t="shared" si="2"/>
        <v>0</v>
      </c>
      <c r="H47" s="55">
        <f t="shared" si="3"/>
        <v>1</v>
      </c>
      <c r="I47" s="55">
        <f t="shared" si="4"/>
        <v>1</v>
      </c>
      <c r="J47" s="55">
        <f t="shared" si="5"/>
        <v>1</v>
      </c>
      <c r="K47" s="55">
        <f t="shared" si="6"/>
        <v>1</v>
      </c>
      <c r="L47" s="55">
        <f t="shared" si="7"/>
        <v>0.8571428571428571</v>
      </c>
      <c r="M47" s="56">
        <f t="shared" si="8"/>
        <v>0</v>
      </c>
      <c r="N47" s="48">
        <f>LOOKUP(2,1/('Feat-Func-Development'!$AF$4:$EU$4&amp;'Feat-Func-Development'!$AF$5:$EU$5='aggregated FIP Data Prog7'!$A47&amp;'aggregated FIP Data Prog7'!$N$1),'Feat-Func-Development'!$AF$97:$EU$97)</f>
        <v>0</v>
      </c>
      <c r="O47" s="48">
        <f>LOOKUP(2,1/('Feat-Func-Development'!$AF$4:$EU$4&amp;'Feat-Func-Development'!$AF$5:$EU$5='aggregated FIP Data Prog7'!$A47&amp;'aggregated FIP Data Prog7'!$N$1),'Feat-Func-Development'!$AF$98:$EU$98)</f>
        <v>0</v>
      </c>
      <c r="P47" s="48">
        <f>LOOKUP(2,1/('Feat-Func-Development'!$AF$4:$EU$4&amp;'Feat-Func-Development'!$AF$5:$EU$5='aggregated FIP Data Prog7'!$A47&amp;'aggregated FIP Data Prog7'!$N$1),'Feat-Func-Development'!$AF$99:$EU$99)</f>
        <v>0</v>
      </c>
      <c r="Q47" s="48">
        <f>LOOKUP(2,1/('Feat-Func-Development'!$AF$4:$EU$4&amp;'Feat-Func-Development'!$AF$5:$EU$5='aggregated FIP Data Prog7'!$A47&amp;'aggregated FIP Data Prog7'!$N$1),'Feat-Func-Development'!$AF$100:$EU$100)</f>
        <v>0</v>
      </c>
      <c r="R47" s="48">
        <f>LOOKUP(2,1/('Feat-Func-Development'!$AF$4:$EU$4&amp;'Feat-Func-Development'!$AF$5:$EU$5='aggregated FIP Data Prog7'!$A47&amp;'aggregated FIP Data Prog7'!$N$1),'Feat-Func-Development'!$AF$101:$EU$101)</f>
        <v>0</v>
      </c>
      <c r="S47" s="48">
        <f>LOOKUP(2,1/('Feat-Func-Development'!$AF$4:$EU$4&amp;'Feat-Func-Development'!$AF$5:$EU$5='aggregated FIP Data Prog7'!$A47&amp;'aggregated FIP Data Prog7'!$N$1),'Feat-Func-Development'!$AF$102:$EU$102)</f>
        <v>1</v>
      </c>
      <c r="T47" s="48">
        <f>LOOKUP(2,1/('Feat-Func-Development'!$AF$4:$EU$4&amp;'Feat-Func-Development'!$AF$5:$EU$5='aggregated FIP Data Prog7'!$A47&amp;'aggregated FIP Data Prog7'!$N$1),'Feat-Func-Development'!$AF$103:$EU$103)</f>
        <v>1</v>
      </c>
      <c r="U47" s="48">
        <f>LOOKUP(2,1/('Feat-Func-Development'!$AF$4:$EU$4&amp;'Feat-Func-Development'!$AF$5:$EU$5='aggregated FIP Data Prog7'!$A47&amp;'aggregated FIP Data Prog7'!$N$1),'Feat-Func-Development'!$AF$104:$EU$104)</f>
        <v>5</v>
      </c>
      <c r="V47" s="29">
        <f>LOOKUP(2,1/('Feat-Func-Development'!$AF$4:$EU$4&amp;'Feat-Func-Development'!$AF$5:$EU$5='aggregated FIP Data Prog7'!$A47&amp;'aggregated FIP Data Prog7'!$V$1),'Feat-Func-Development'!$AF$97:$EU$97)</f>
        <v>0</v>
      </c>
      <c r="W47" s="29">
        <f>LOOKUP(2,1/('Feat-Func-Development'!$AF$4:$EU$4&amp;'Feat-Func-Development'!$AF$5:$EU$5='aggregated FIP Data Prog7'!$A47&amp;'aggregated FIP Data Prog7'!$V$1),'Feat-Func-Development'!$AF$98:$EU$98)</f>
        <v>0</v>
      </c>
      <c r="X47" s="29">
        <f>LOOKUP(2,1/('Feat-Func-Development'!$AF$4:$EU$4&amp;'Feat-Func-Development'!$AF$5:$EU$5='aggregated FIP Data Prog7'!$A47&amp;'aggregated FIP Data Prog7'!$V$1),'Feat-Func-Development'!$AF$99:$EU$99)</f>
        <v>0</v>
      </c>
      <c r="Y47" s="29">
        <f>LOOKUP(2,1/('Feat-Func-Development'!$AF$4:$EU$4&amp;'Feat-Func-Development'!$AF$5:$EU$5='aggregated FIP Data Prog7'!$A47&amp;'aggregated FIP Data Prog7'!$V$1),'Feat-Func-Development'!$AF$100:$EU$100)</f>
        <v>0</v>
      </c>
      <c r="Z47" s="29">
        <f>LOOKUP(2,1/('Feat-Func-Development'!$AF$4:$EU$4&amp;'Feat-Func-Development'!$AF$5:$EU$5='aggregated FIP Data Prog7'!$A47&amp;'aggregated FIP Data Prog7'!$V$1),'Feat-Func-Development'!$AF$101:$EU$101)</f>
        <v>7</v>
      </c>
      <c r="AA47" s="29">
        <f>LOOKUP(2,1/('Feat-Func-Development'!$AF$4:$EU$4&amp;'Feat-Func-Development'!$AF$5:$EU$5='aggregated FIP Data Prog7'!$A47&amp;'aggregated FIP Data Prog7'!$V$1),'Feat-Func-Development'!$AF$102:$EU$102)</f>
        <v>0</v>
      </c>
      <c r="AB47" s="29">
        <f>LOOKUP(2,1/('Feat-Func-Development'!$AF$4:$EU$4&amp;'Feat-Func-Development'!$AF$5:$EU$5='aggregated FIP Data Prog7'!$A47&amp;'aggregated FIP Data Prog7'!$V$1),'Feat-Func-Development'!$AF$103:$EU$103)</f>
        <v>0</v>
      </c>
      <c r="AC47" s="29">
        <f>LOOKUP(2,1/('Feat-Func-Development'!$AF$4:$EU$4&amp;'Feat-Func-Development'!$AF$5:$EU$5='aggregated FIP Data Prog7'!$A47&amp;'aggregated FIP Data Prog7'!$V$1),'Feat-Func-Development'!$AF$104:$EU$104)</f>
        <v>0</v>
      </c>
    </row>
    <row r="48" spans="1:29">
      <c r="A48" s="43">
        <f t="shared" si="9"/>
        <v>1339</v>
      </c>
      <c r="B48" s="53" t="str">
        <f>IF(C48="","",HLOOKUP(C48,'Configuration | Scaling'!$E$13:$Y$23,9,FALSE))</f>
        <v/>
      </c>
      <c r="C48" s="29" t="str">
        <f>IF(COUNTIF(C$4:C47,LOOKUP(A48,'Configuration | Scaling'!$E$21:$Y$21,_GPDS__List))=0,LOOKUP(A48,'Configuration | Scaling'!$E$21:$Y$21,_GPDS__List),"")</f>
        <v/>
      </c>
      <c r="D48" s="54"/>
      <c r="E48" s="45">
        <f t="shared" si="0"/>
        <v>1338</v>
      </c>
      <c r="F48" s="55">
        <f t="shared" si="1"/>
        <v>1</v>
      </c>
      <c r="G48" s="55">
        <f t="shared" si="2"/>
        <v>0</v>
      </c>
      <c r="H48" s="55">
        <f t="shared" si="3"/>
        <v>1</v>
      </c>
      <c r="I48" s="55">
        <f t="shared" si="4"/>
        <v>1</v>
      </c>
      <c r="J48" s="55">
        <f t="shared" si="5"/>
        <v>1</v>
      </c>
      <c r="K48" s="55">
        <f t="shared" si="6"/>
        <v>1</v>
      </c>
      <c r="L48" s="55">
        <f t="shared" si="7"/>
        <v>0.8571428571428571</v>
      </c>
      <c r="M48" s="56">
        <f t="shared" si="8"/>
        <v>0</v>
      </c>
      <c r="N48" s="48">
        <f>LOOKUP(2,1/('Feat-Func-Development'!$AF$4:$EU$4&amp;'Feat-Func-Development'!$AF$5:$EU$5='aggregated FIP Data Prog7'!$A48&amp;'aggregated FIP Data Prog7'!$N$1),'Feat-Func-Development'!$AF$97:$EU$97)</f>
        <v>0</v>
      </c>
      <c r="O48" s="48">
        <f>LOOKUP(2,1/('Feat-Func-Development'!$AF$4:$EU$4&amp;'Feat-Func-Development'!$AF$5:$EU$5='aggregated FIP Data Prog7'!$A48&amp;'aggregated FIP Data Prog7'!$N$1),'Feat-Func-Development'!$AF$98:$EU$98)</f>
        <v>0</v>
      </c>
      <c r="P48" s="48">
        <f>LOOKUP(2,1/('Feat-Func-Development'!$AF$4:$EU$4&amp;'Feat-Func-Development'!$AF$5:$EU$5='aggregated FIP Data Prog7'!$A48&amp;'aggregated FIP Data Prog7'!$N$1),'Feat-Func-Development'!$AF$99:$EU$99)</f>
        <v>0</v>
      </c>
      <c r="Q48" s="48">
        <f>LOOKUP(2,1/('Feat-Func-Development'!$AF$4:$EU$4&amp;'Feat-Func-Development'!$AF$5:$EU$5='aggregated FIP Data Prog7'!$A48&amp;'aggregated FIP Data Prog7'!$N$1),'Feat-Func-Development'!$AF$100:$EU$100)</f>
        <v>0</v>
      </c>
      <c r="R48" s="48">
        <f>LOOKUP(2,1/('Feat-Func-Development'!$AF$4:$EU$4&amp;'Feat-Func-Development'!$AF$5:$EU$5='aggregated FIP Data Prog7'!$A48&amp;'aggregated FIP Data Prog7'!$N$1),'Feat-Func-Development'!$AF$101:$EU$101)</f>
        <v>0</v>
      </c>
      <c r="S48" s="48">
        <f>LOOKUP(2,1/('Feat-Func-Development'!$AF$4:$EU$4&amp;'Feat-Func-Development'!$AF$5:$EU$5='aggregated FIP Data Prog7'!$A48&amp;'aggregated FIP Data Prog7'!$N$1),'Feat-Func-Development'!$AF$102:$EU$102)</f>
        <v>1</v>
      </c>
      <c r="T48" s="48">
        <f>LOOKUP(2,1/('Feat-Func-Development'!$AF$4:$EU$4&amp;'Feat-Func-Development'!$AF$5:$EU$5='aggregated FIP Data Prog7'!$A48&amp;'aggregated FIP Data Prog7'!$N$1),'Feat-Func-Development'!$AF$103:$EU$103)</f>
        <v>1</v>
      </c>
      <c r="U48" s="48">
        <f>LOOKUP(2,1/('Feat-Func-Development'!$AF$4:$EU$4&amp;'Feat-Func-Development'!$AF$5:$EU$5='aggregated FIP Data Prog7'!$A48&amp;'aggregated FIP Data Prog7'!$N$1),'Feat-Func-Development'!$AF$104:$EU$104)</f>
        <v>5</v>
      </c>
      <c r="V48" s="29">
        <f>LOOKUP(2,1/('Feat-Func-Development'!$AF$4:$EU$4&amp;'Feat-Func-Development'!$AF$5:$EU$5='aggregated FIP Data Prog7'!$A48&amp;'aggregated FIP Data Prog7'!$V$1),'Feat-Func-Development'!$AF$97:$EU$97)</f>
        <v>0</v>
      </c>
      <c r="W48" s="29">
        <f>LOOKUP(2,1/('Feat-Func-Development'!$AF$4:$EU$4&amp;'Feat-Func-Development'!$AF$5:$EU$5='aggregated FIP Data Prog7'!$A48&amp;'aggregated FIP Data Prog7'!$V$1),'Feat-Func-Development'!$AF$98:$EU$98)</f>
        <v>0</v>
      </c>
      <c r="X48" s="29">
        <f>LOOKUP(2,1/('Feat-Func-Development'!$AF$4:$EU$4&amp;'Feat-Func-Development'!$AF$5:$EU$5='aggregated FIP Data Prog7'!$A48&amp;'aggregated FIP Data Prog7'!$V$1),'Feat-Func-Development'!$AF$99:$EU$99)</f>
        <v>0</v>
      </c>
      <c r="Y48" s="29">
        <f>LOOKUP(2,1/('Feat-Func-Development'!$AF$4:$EU$4&amp;'Feat-Func-Development'!$AF$5:$EU$5='aggregated FIP Data Prog7'!$A48&amp;'aggregated FIP Data Prog7'!$V$1),'Feat-Func-Development'!$AF$100:$EU$100)</f>
        <v>0</v>
      </c>
      <c r="Z48" s="29">
        <f>LOOKUP(2,1/('Feat-Func-Development'!$AF$4:$EU$4&amp;'Feat-Func-Development'!$AF$5:$EU$5='aggregated FIP Data Prog7'!$A48&amp;'aggregated FIP Data Prog7'!$V$1),'Feat-Func-Development'!$AF$101:$EU$101)</f>
        <v>7</v>
      </c>
      <c r="AA48" s="29">
        <f>LOOKUP(2,1/('Feat-Func-Development'!$AF$4:$EU$4&amp;'Feat-Func-Development'!$AF$5:$EU$5='aggregated FIP Data Prog7'!$A48&amp;'aggregated FIP Data Prog7'!$V$1),'Feat-Func-Development'!$AF$102:$EU$102)</f>
        <v>0</v>
      </c>
      <c r="AB48" s="29">
        <f>LOOKUP(2,1/('Feat-Func-Development'!$AF$4:$EU$4&amp;'Feat-Func-Development'!$AF$5:$EU$5='aggregated FIP Data Prog7'!$A48&amp;'aggregated FIP Data Prog7'!$V$1),'Feat-Func-Development'!$AF$103:$EU$103)</f>
        <v>0</v>
      </c>
      <c r="AC48" s="29">
        <f>LOOKUP(2,1/('Feat-Func-Development'!$AF$4:$EU$4&amp;'Feat-Func-Development'!$AF$5:$EU$5='aggregated FIP Data Prog7'!$A48&amp;'aggregated FIP Data Prog7'!$V$1),'Feat-Func-Development'!$AF$104:$EU$104)</f>
        <v>0</v>
      </c>
    </row>
    <row r="49" spans="1:29">
      <c r="A49" s="43">
        <f t="shared" si="9"/>
        <v>1369</v>
      </c>
      <c r="B49" s="53">
        <f>IF(C49="","",HLOOKUP(C49,'Configuration | Scaling'!$E$13:$Y$23,9,FALSE))</f>
        <v>1340</v>
      </c>
      <c r="C49" s="29" t="str">
        <f>IF(COUNTIF(C$4:C48,LOOKUP(A49,'Configuration | Scaling'!$E$21:$Y$21,_GPDS__List))=0,LOOKUP(A49,'Configuration | Scaling'!$E$21:$Y$21,_GPDS__List),"")</f>
        <v>OKTB</v>
      </c>
      <c r="D49" s="54"/>
      <c r="E49" s="45">
        <f t="shared" si="0"/>
        <v>1339</v>
      </c>
      <c r="F49" s="55">
        <f t="shared" si="1"/>
        <v>1</v>
      </c>
      <c r="G49" s="55">
        <f t="shared" si="2"/>
        <v>0</v>
      </c>
      <c r="H49" s="55">
        <f t="shared" si="3"/>
        <v>1</v>
      </c>
      <c r="I49" s="55">
        <f t="shared" si="4"/>
        <v>1</v>
      </c>
      <c r="J49" s="55">
        <f t="shared" si="5"/>
        <v>1</v>
      </c>
      <c r="K49" s="55">
        <f t="shared" si="6"/>
        <v>1</v>
      </c>
      <c r="L49" s="55">
        <f t="shared" si="7"/>
        <v>0.8571428571428571</v>
      </c>
      <c r="M49" s="56">
        <f t="shared" si="8"/>
        <v>0</v>
      </c>
      <c r="N49" s="48">
        <f>LOOKUP(2,1/('Feat-Func-Development'!$AF$4:$EU$4&amp;'Feat-Func-Development'!$AF$5:$EU$5='aggregated FIP Data Prog7'!$A49&amp;'aggregated FIP Data Prog7'!$N$1),'Feat-Func-Development'!$AF$97:$EU$97)</f>
        <v>0</v>
      </c>
      <c r="O49" s="48">
        <f>LOOKUP(2,1/('Feat-Func-Development'!$AF$4:$EU$4&amp;'Feat-Func-Development'!$AF$5:$EU$5='aggregated FIP Data Prog7'!$A49&amp;'aggregated FIP Data Prog7'!$N$1),'Feat-Func-Development'!$AF$98:$EU$98)</f>
        <v>0</v>
      </c>
      <c r="P49" s="48">
        <f>LOOKUP(2,1/('Feat-Func-Development'!$AF$4:$EU$4&amp;'Feat-Func-Development'!$AF$5:$EU$5='aggregated FIP Data Prog7'!$A49&amp;'aggregated FIP Data Prog7'!$N$1),'Feat-Func-Development'!$AF$99:$EU$99)</f>
        <v>0</v>
      </c>
      <c r="Q49" s="48">
        <f>LOOKUP(2,1/('Feat-Func-Development'!$AF$4:$EU$4&amp;'Feat-Func-Development'!$AF$5:$EU$5='aggregated FIP Data Prog7'!$A49&amp;'aggregated FIP Data Prog7'!$N$1),'Feat-Func-Development'!$AF$100:$EU$100)</f>
        <v>0</v>
      </c>
      <c r="R49" s="48">
        <f>LOOKUP(2,1/('Feat-Func-Development'!$AF$4:$EU$4&amp;'Feat-Func-Development'!$AF$5:$EU$5='aggregated FIP Data Prog7'!$A49&amp;'aggregated FIP Data Prog7'!$N$1),'Feat-Func-Development'!$AF$101:$EU$101)</f>
        <v>0</v>
      </c>
      <c r="S49" s="48">
        <f>LOOKUP(2,1/('Feat-Func-Development'!$AF$4:$EU$4&amp;'Feat-Func-Development'!$AF$5:$EU$5='aggregated FIP Data Prog7'!$A49&amp;'aggregated FIP Data Prog7'!$N$1),'Feat-Func-Development'!$AF$102:$EU$102)</f>
        <v>1</v>
      </c>
      <c r="T49" s="48">
        <f>LOOKUP(2,1/('Feat-Func-Development'!$AF$4:$EU$4&amp;'Feat-Func-Development'!$AF$5:$EU$5='aggregated FIP Data Prog7'!$A49&amp;'aggregated FIP Data Prog7'!$N$1),'Feat-Func-Development'!$AF$103:$EU$103)</f>
        <v>1</v>
      </c>
      <c r="U49" s="48">
        <f>LOOKUP(2,1/('Feat-Func-Development'!$AF$4:$EU$4&amp;'Feat-Func-Development'!$AF$5:$EU$5='aggregated FIP Data Prog7'!$A49&amp;'aggregated FIP Data Prog7'!$N$1),'Feat-Func-Development'!$AF$104:$EU$104)</f>
        <v>5</v>
      </c>
      <c r="V49" s="29">
        <f>LOOKUP(2,1/('Feat-Func-Development'!$AF$4:$EU$4&amp;'Feat-Func-Development'!$AF$5:$EU$5='aggregated FIP Data Prog7'!$A49&amp;'aggregated FIP Data Prog7'!$V$1),'Feat-Func-Development'!$AF$97:$EU$97)</f>
        <v>0</v>
      </c>
      <c r="W49" s="29">
        <f>LOOKUP(2,1/('Feat-Func-Development'!$AF$4:$EU$4&amp;'Feat-Func-Development'!$AF$5:$EU$5='aggregated FIP Data Prog7'!$A49&amp;'aggregated FIP Data Prog7'!$V$1),'Feat-Func-Development'!$AF$98:$EU$98)</f>
        <v>0</v>
      </c>
      <c r="X49" s="29">
        <f>LOOKUP(2,1/('Feat-Func-Development'!$AF$4:$EU$4&amp;'Feat-Func-Development'!$AF$5:$EU$5='aggregated FIP Data Prog7'!$A49&amp;'aggregated FIP Data Prog7'!$V$1),'Feat-Func-Development'!$AF$99:$EU$99)</f>
        <v>0</v>
      </c>
      <c r="Y49" s="29">
        <f>LOOKUP(2,1/('Feat-Func-Development'!$AF$4:$EU$4&amp;'Feat-Func-Development'!$AF$5:$EU$5='aggregated FIP Data Prog7'!$A49&amp;'aggregated FIP Data Prog7'!$V$1),'Feat-Func-Development'!$AF$100:$EU$100)</f>
        <v>0</v>
      </c>
      <c r="Z49" s="29">
        <f>LOOKUP(2,1/('Feat-Func-Development'!$AF$4:$EU$4&amp;'Feat-Func-Development'!$AF$5:$EU$5='aggregated FIP Data Prog7'!$A49&amp;'aggregated FIP Data Prog7'!$V$1),'Feat-Func-Development'!$AF$101:$EU$101)</f>
        <v>7</v>
      </c>
      <c r="AA49" s="29">
        <f>LOOKUP(2,1/('Feat-Func-Development'!$AF$4:$EU$4&amp;'Feat-Func-Development'!$AF$5:$EU$5='aggregated FIP Data Prog7'!$A49&amp;'aggregated FIP Data Prog7'!$V$1),'Feat-Func-Development'!$AF$102:$EU$102)</f>
        <v>0</v>
      </c>
      <c r="AB49" s="29">
        <f>LOOKUP(2,1/('Feat-Func-Development'!$AF$4:$EU$4&amp;'Feat-Func-Development'!$AF$5:$EU$5='aggregated FIP Data Prog7'!$A49&amp;'aggregated FIP Data Prog7'!$V$1),'Feat-Func-Development'!$AF$103:$EU$103)</f>
        <v>0</v>
      </c>
      <c r="AC49" s="29">
        <f>LOOKUP(2,1/('Feat-Func-Development'!$AF$4:$EU$4&amp;'Feat-Func-Development'!$AF$5:$EU$5='aggregated FIP Data Prog7'!$A49&amp;'aggregated FIP Data Prog7'!$V$1),'Feat-Func-Development'!$AF$104:$EU$104)</f>
        <v>0</v>
      </c>
    </row>
    <row r="50" spans="1:29">
      <c r="A50" s="43">
        <f t="shared" si="9"/>
        <v>1400</v>
      </c>
      <c r="B50" s="53" t="str">
        <f>IF(C50="","",HLOOKUP(C50,'Configuration | Scaling'!$E$13:$Y$23,9,FALSE))</f>
        <v/>
      </c>
      <c r="C50" s="29" t="str">
        <f>IF(COUNTIF(C$4:C49,LOOKUP(A50,'Configuration | Scaling'!$E$21:$Y$21,_GPDS__List))=0,LOOKUP(A50,'Configuration | Scaling'!$E$21:$Y$21,_GPDS__List),"")</f>
        <v/>
      </c>
      <c r="D50" s="54"/>
      <c r="E50" s="45">
        <f t="shared" si="0"/>
        <v>1399</v>
      </c>
      <c r="F50" s="55">
        <f t="shared" si="1"/>
        <v>1</v>
      </c>
      <c r="G50" s="55">
        <f t="shared" si="2"/>
        <v>0</v>
      </c>
      <c r="H50" s="55">
        <f t="shared" si="3"/>
        <v>1</v>
      </c>
      <c r="I50" s="55">
        <f t="shared" si="4"/>
        <v>1</v>
      </c>
      <c r="J50" s="55">
        <f t="shared" si="5"/>
        <v>1</v>
      </c>
      <c r="K50" s="55">
        <f t="shared" si="6"/>
        <v>1</v>
      </c>
      <c r="L50" s="55">
        <f t="shared" si="7"/>
        <v>0.8571428571428571</v>
      </c>
      <c r="M50" s="56">
        <f t="shared" si="8"/>
        <v>0</v>
      </c>
      <c r="N50" s="48">
        <f>LOOKUP(2,1/('Feat-Func-Development'!$AF$4:$EU$4&amp;'Feat-Func-Development'!$AF$5:$EU$5='aggregated FIP Data Prog7'!$A50&amp;'aggregated FIP Data Prog7'!$N$1),'Feat-Func-Development'!$AF$97:$EU$97)</f>
        <v>0</v>
      </c>
      <c r="O50" s="48">
        <f>LOOKUP(2,1/('Feat-Func-Development'!$AF$4:$EU$4&amp;'Feat-Func-Development'!$AF$5:$EU$5='aggregated FIP Data Prog7'!$A50&amp;'aggregated FIP Data Prog7'!$N$1),'Feat-Func-Development'!$AF$98:$EU$98)</f>
        <v>0</v>
      </c>
      <c r="P50" s="48">
        <f>LOOKUP(2,1/('Feat-Func-Development'!$AF$4:$EU$4&amp;'Feat-Func-Development'!$AF$5:$EU$5='aggregated FIP Data Prog7'!$A50&amp;'aggregated FIP Data Prog7'!$N$1),'Feat-Func-Development'!$AF$99:$EU$99)</f>
        <v>0</v>
      </c>
      <c r="Q50" s="48">
        <f>LOOKUP(2,1/('Feat-Func-Development'!$AF$4:$EU$4&amp;'Feat-Func-Development'!$AF$5:$EU$5='aggregated FIP Data Prog7'!$A50&amp;'aggregated FIP Data Prog7'!$N$1),'Feat-Func-Development'!$AF$100:$EU$100)</f>
        <v>0</v>
      </c>
      <c r="R50" s="48">
        <f>LOOKUP(2,1/('Feat-Func-Development'!$AF$4:$EU$4&amp;'Feat-Func-Development'!$AF$5:$EU$5='aggregated FIP Data Prog7'!$A50&amp;'aggregated FIP Data Prog7'!$N$1),'Feat-Func-Development'!$AF$101:$EU$101)</f>
        <v>0</v>
      </c>
      <c r="S50" s="48">
        <f>LOOKUP(2,1/('Feat-Func-Development'!$AF$4:$EU$4&amp;'Feat-Func-Development'!$AF$5:$EU$5='aggregated FIP Data Prog7'!$A50&amp;'aggregated FIP Data Prog7'!$N$1),'Feat-Func-Development'!$AF$102:$EU$102)</f>
        <v>1</v>
      </c>
      <c r="T50" s="48">
        <f>LOOKUP(2,1/('Feat-Func-Development'!$AF$4:$EU$4&amp;'Feat-Func-Development'!$AF$5:$EU$5='aggregated FIP Data Prog7'!$A50&amp;'aggregated FIP Data Prog7'!$N$1),'Feat-Func-Development'!$AF$103:$EU$103)</f>
        <v>1</v>
      </c>
      <c r="U50" s="48">
        <f>LOOKUP(2,1/('Feat-Func-Development'!$AF$4:$EU$4&amp;'Feat-Func-Development'!$AF$5:$EU$5='aggregated FIP Data Prog7'!$A50&amp;'aggregated FIP Data Prog7'!$N$1),'Feat-Func-Development'!$AF$104:$EU$104)</f>
        <v>5</v>
      </c>
      <c r="V50" s="29">
        <f>LOOKUP(2,1/('Feat-Func-Development'!$AF$4:$EU$4&amp;'Feat-Func-Development'!$AF$5:$EU$5='aggregated FIP Data Prog7'!$A50&amp;'aggregated FIP Data Prog7'!$V$1),'Feat-Func-Development'!$AF$97:$EU$97)</f>
        <v>0</v>
      </c>
      <c r="W50" s="29">
        <f>LOOKUP(2,1/('Feat-Func-Development'!$AF$4:$EU$4&amp;'Feat-Func-Development'!$AF$5:$EU$5='aggregated FIP Data Prog7'!$A50&amp;'aggregated FIP Data Prog7'!$V$1),'Feat-Func-Development'!$AF$98:$EU$98)</f>
        <v>0</v>
      </c>
      <c r="X50" s="29">
        <f>LOOKUP(2,1/('Feat-Func-Development'!$AF$4:$EU$4&amp;'Feat-Func-Development'!$AF$5:$EU$5='aggregated FIP Data Prog7'!$A50&amp;'aggregated FIP Data Prog7'!$V$1),'Feat-Func-Development'!$AF$99:$EU$99)</f>
        <v>0</v>
      </c>
      <c r="Y50" s="29">
        <f>LOOKUP(2,1/('Feat-Func-Development'!$AF$4:$EU$4&amp;'Feat-Func-Development'!$AF$5:$EU$5='aggregated FIP Data Prog7'!$A50&amp;'aggregated FIP Data Prog7'!$V$1),'Feat-Func-Development'!$AF$100:$EU$100)</f>
        <v>0</v>
      </c>
      <c r="Z50" s="29">
        <f>LOOKUP(2,1/('Feat-Func-Development'!$AF$4:$EU$4&amp;'Feat-Func-Development'!$AF$5:$EU$5='aggregated FIP Data Prog7'!$A50&amp;'aggregated FIP Data Prog7'!$V$1),'Feat-Func-Development'!$AF$101:$EU$101)</f>
        <v>7</v>
      </c>
      <c r="AA50" s="29">
        <f>LOOKUP(2,1/('Feat-Func-Development'!$AF$4:$EU$4&amp;'Feat-Func-Development'!$AF$5:$EU$5='aggregated FIP Data Prog7'!$A50&amp;'aggregated FIP Data Prog7'!$V$1),'Feat-Func-Development'!$AF$102:$EU$102)</f>
        <v>0</v>
      </c>
      <c r="AB50" s="29">
        <f>LOOKUP(2,1/('Feat-Func-Development'!$AF$4:$EU$4&amp;'Feat-Func-Development'!$AF$5:$EU$5='aggregated FIP Data Prog7'!$A50&amp;'aggregated FIP Data Prog7'!$V$1),'Feat-Func-Development'!$AF$103:$EU$103)</f>
        <v>0</v>
      </c>
      <c r="AC50" s="29">
        <f>LOOKUP(2,1/('Feat-Func-Development'!$AF$4:$EU$4&amp;'Feat-Func-Development'!$AF$5:$EU$5='aggregated FIP Data Prog7'!$A50&amp;'aggregated FIP Data Prog7'!$V$1),'Feat-Func-Development'!$AF$104:$EU$104)</f>
        <v>0</v>
      </c>
    </row>
    <row r="51" spans="1:29">
      <c r="A51" s="43">
        <f t="shared" si="9"/>
        <v>1430</v>
      </c>
      <c r="B51" s="53" t="str">
        <f>IF(C51="","",HLOOKUP(C51,'Configuration | Scaling'!$E$13:$Y$23,9,FALSE))</f>
        <v/>
      </c>
      <c r="C51" s="29" t="str">
        <f>IF(COUNTIF(C$4:C50,LOOKUP(A51,'Configuration | Scaling'!$E$21:$Y$21,_GPDS__List))=0,LOOKUP(A51,'Configuration | Scaling'!$E$21:$Y$21,_GPDS__List),"")</f>
        <v/>
      </c>
      <c r="D51" s="54"/>
      <c r="E51" s="45">
        <f t="shared" si="0"/>
        <v>1429</v>
      </c>
      <c r="F51" s="55">
        <f t="shared" si="1"/>
        <v>1</v>
      </c>
      <c r="G51" s="55">
        <f t="shared" si="2"/>
        <v>0</v>
      </c>
      <c r="H51" s="55">
        <f t="shared" si="3"/>
        <v>1</v>
      </c>
      <c r="I51" s="55">
        <f t="shared" si="4"/>
        <v>1</v>
      </c>
      <c r="J51" s="55">
        <f t="shared" si="5"/>
        <v>1</v>
      </c>
      <c r="K51" s="55">
        <f t="shared" si="6"/>
        <v>1</v>
      </c>
      <c r="L51" s="55">
        <f t="shared" si="7"/>
        <v>0.8571428571428571</v>
      </c>
      <c r="M51" s="56">
        <f t="shared" si="8"/>
        <v>0</v>
      </c>
      <c r="N51" s="48">
        <f>LOOKUP(2,1/('Feat-Func-Development'!$AF$4:$EU$4&amp;'Feat-Func-Development'!$AF$5:$EU$5='aggregated FIP Data Prog7'!$A51&amp;'aggregated FIP Data Prog7'!$N$1),'Feat-Func-Development'!$AF$97:$EU$97)</f>
        <v>0</v>
      </c>
      <c r="O51" s="48">
        <f>LOOKUP(2,1/('Feat-Func-Development'!$AF$4:$EU$4&amp;'Feat-Func-Development'!$AF$5:$EU$5='aggregated FIP Data Prog7'!$A51&amp;'aggregated FIP Data Prog7'!$N$1),'Feat-Func-Development'!$AF$98:$EU$98)</f>
        <v>0</v>
      </c>
      <c r="P51" s="48">
        <f>LOOKUP(2,1/('Feat-Func-Development'!$AF$4:$EU$4&amp;'Feat-Func-Development'!$AF$5:$EU$5='aggregated FIP Data Prog7'!$A51&amp;'aggregated FIP Data Prog7'!$N$1),'Feat-Func-Development'!$AF$99:$EU$99)</f>
        <v>0</v>
      </c>
      <c r="Q51" s="48">
        <f>LOOKUP(2,1/('Feat-Func-Development'!$AF$4:$EU$4&amp;'Feat-Func-Development'!$AF$5:$EU$5='aggregated FIP Data Prog7'!$A51&amp;'aggregated FIP Data Prog7'!$N$1),'Feat-Func-Development'!$AF$100:$EU$100)</f>
        <v>0</v>
      </c>
      <c r="R51" s="48">
        <f>LOOKUP(2,1/('Feat-Func-Development'!$AF$4:$EU$4&amp;'Feat-Func-Development'!$AF$5:$EU$5='aggregated FIP Data Prog7'!$A51&amp;'aggregated FIP Data Prog7'!$N$1),'Feat-Func-Development'!$AF$101:$EU$101)</f>
        <v>0</v>
      </c>
      <c r="S51" s="48">
        <f>LOOKUP(2,1/('Feat-Func-Development'!$AF$4:$EU$4&amp;'Feat-Func-Development'!$AF$5:$EU$5='aggregated FIP Data Prog7'!$A51&amp;'aggregated FIP Data Prog7'!$N$1),'Feat-Func-Development'!$AF$102:$EU$102)</f>
        <v>1</v>
      </c>
      <c r="T51" s="48">
        <f>LOOKUP(2,1/('Feat-Func-Development'!$AF$4:$EU$4&amp;'Feat-Func-Development'!$AF$5:$EU$5='aggregated FIP Data Prog7'!$A51&amp;'aggregated FIP Data Prog7'!$N$1),'Feat-Func-Development'!$AF$103:$EU$103)</f>
        <v>1</v>
      </c>
      <c r="U51" s="48">
        <f>LOOKUP(2,1/('Feat-Func-Development'!$AF$4:$EU$4&amp;'Feat-Func-Development'!$AF$5:$EU$5='aggregated FIP Data Prog7'!$A51&amp;'aggregated FIP Data Prog7'!$N$1),'Feat-Func-Development'!$AF$104:$EU$104)</f>
        <v>5</v>
      </c>
      <c r="V51" s="29">
        <f>LOOKUP(2,1/('Feat-Func-Development'!$AF$4:$EU$4&amp;'Feat-Func-Development'!$AF$5:$EU$5='aggregated FIP Data Prog7'!$A51&amp;'aggregated FIP Data Prog7'!$V$1),'Feat-Func-Development'!$AF$97:$EU$97)</f>
        <v>0</v>
      </c>
      <c r="W51" s="29">
        <f>LOOKUP(2,1/('Feat-Func-Development'!$AF$4:$EU$4&amp;'Feat-Func-Development'!$AF$5:$EU$5='aggregated FIP Data Prog7'!$A51&amp;'aggregated FIP Data Prog7'!$V$1),'Feat-Func-Development'!$AF$98:$EU$98)</f>
        <v>0</v>
      </c>
      <c r="X51" s="29">
        <f>LOOKUP(2,1/('Feat-Func-Development'!$AF$4:$EU$4&amp;'Feat-Func-Development'!$AF$5:$EU$5='aggregated FIP Data Prog7'!$A51&amp;'aggregated FIP Data Prog7'!$V$1),'Feat-Func-Development'!$AF$99:$EU$99)</f>
        <v>0</v>
      </c>
      <c r="Y51" s="29">
        <f>LOOKUP(2,1/('Feat-Func-Development'!$AF$4:$EU$4&amp;'Feat-Func-Development'!$AF$5:$EU$5='aggregated FIP Data Prog7'!$A51&amp;'aggregated FIP Data Prog7'!$V$1),'Feat-Func-Development'!$AF$100:$EU$100)</f>
        <v>0</v>
      </c>
      <c r="Z51" s="29">
        <f>LOOKUP(2,1/('Feat-Func-Development'!$AF$4:$EU$4&amp;'Feat-Func-Development'!$AF$5:$EU$5='aggregated FIP Data Prog7'!$A51&amp;'aggregated FIP Data Prog7'!$V$1),'Feat-Func-Development'!$AF$101:$EU$101)</f>
        <v>7</v>
      </c>
      <c r="AA51" s="29">
        <f>LOOKUP(2,1/('Feat-Func-Development'!$AF$4:$EU$4&amp;'Feat-Func-Development'!$AF$5:$EU$5='aggregated FIP Data Prog7'!$A51&amp;'aggregated FIP Data Prog7'!$V$1),'Feat-Func-Development'!$AF$102:$EU$102)</f>
        <v>0</v>
      </c>
      <c r="AB51" s="29">
        <f>LOOKUP(2,1/('Feat-Func-Development'!$AF$4:$EU$4&amp;'Feat-Func-Development'!$AF$5:$EU$5='aggregated FIP Data Prog7'!$A51&amp;'aggregated FIP Data Prog7'!$V$1),'Feat-Func-Development'!$AF$103:$EU$103)</f>
        <v>0</v>
      </c>
      <c r="AC51" s="29">
        <f>LOOKUP(2,1/('Feat-Func-Development'!$AF$4:$EU$4&amp;'Feat-Func-Development'!$AF$5:$EU$5='aggregated FIP Data Prog7'!$A51&amp;'aggregated FIP Data Prog7'!$V$1),'Feat-Func-Development'!$AF$104:$EU$104)</f>
        <v>0</v>
      </c>
    </row>
    <row r="52" spans="1:29">
      <c r="A52" s="43">
        <f t="shared" si="9"/>
        <v>1461</v>
      </c>
      <c r="B52" s="53" t="str">
        <f>IF(C52="","",HLOOKUP(C52,'Configuration | Scaling'!$E$13:$Y$23,9,FALSE))</f>
        <v/>
      </c>
      <c r="C52" s="29" t="str">
        <f>IF(COUNTIF(C$4:C51,LOOKUP(A52,'Configuration | Scaling'!$E$21:$Y$21,_GPDS__List))=0,LOOKUP(A52,'Configuration | Scaling'!$E$21:$Y$21,_GPDS__List),"")</f>
        <v/>
      </c>
      <c r="D52" s="54"/>
      <c r="E52" s="45">
        <f t="shared" si="0"/>
        <v>1460</v>
      </c>
      <c r="F52" s="55">
        <f t="shared" si="1"/>
        <v>1</v>
      </c>
      <c r="G52" s="55">
        <f t="shared" si="2"/>
        <v>0</v>
      </c>
      <c r="H52" s="55">
        <f t="shared" si="3"/>
        <v>1</v>
      </c>
      <c r="I52" s="55">
        <f t="shared" si="4"/>
        <v>1</v>
      </c>
      <c r="J52" s="55">
        <f t="shared" si="5"/>
        <v>1</v>
      </c>
      <c r="K52" s="55">
        <f t="shared" si="6"/>
        <v>1</v>
      </c>
      <c r="L52" s="55">
        <f t="shared" si="7"/>
        <v>0.8571428571428571</v>
      </c>
      <c r="M52" s="56">
        <f t="shared" si="8"/>
        <v>0</v>
      </c>
      <c r="N52" s="48">
        <f>LOOKUP(2,1/('Feat-Func-Development'!$AF$4:$EU$4&amp;'Feat-Func-Development'!$AF$5:$EU$5='aggregated FIP Data Prog7'!$A52&amp;'aggregated FIP Data Prog7'!$N$1),'Feat-Func-Development'!$AF$97:$EU$97)</f>
        <v>0</v>
      </c>
      <c r="O52" s="48">
        <f>LOOKUP(2,1/('Feat-Func-Development'!$AF$4:$EU$4&amp;'Feat-Func-Development'!$AF$5:$EU$5='aggregated FIP Data Prog7'!$A52&amp;'aggregated FIP Data Prog7'!$N$1),'Feat-Func-Development'!$AF$98:$EU$98)</f>
        <v>0</v>
      </c>
      <c r="P52" s="48">
        <f>LOOKUP(2,1/('Feat-Func-Development'!$AF$4:$EU$4&amp;'Feat-Func-Development'!$AF$5:$EU$5='aggregated FIP Data Prog7'!$A52&amp;'aggregated FIP Data Prog7'!$N$1),'Feat-Func-Development'!$AF$99:$EU$99)</f>
        <v>0</v>
      </c>
      <c r="Q52" s="48">
        <f>LOOKUP(2,1/('Feat-Func-Development'!$AF$4:$EU$4&amp;'Feat-Func-Development'!$AF$5:$EU$5='aggregated FIP Data Prog7'!$A52&amp;'aggregated FIP Data Prog7'!$N$1),'Feat-Func-Development'!$AF$100:$EU$100)</f>
        <v>0</v>
      </c>
      <c r="R52" s="48">
        <f>LOOKUP(2,1/('Feat-Func-Development'!$AF$4:$EU$4&amp;'Feat-Func-Development'!$AF$5:$EU$5='aggregated FIP Data Prog7'!$A52&amp;'aggregated FIP Data Prog7'!$N$1),'Feat-Func-Development'!$AF$101:$EU$101)</f>
        <v>0</v>
      </c>
      <c r="S52" s="48">
        <f>LOOKUP(2,1/('Feat-Func-Development'!$AF$4:$EU$4&amp;'Feat-Func-Development'!$AF$5:$EU$5='aggregated FIP Data Prog7'!$A52&amp;'aggregated FIP Data Prog7'!$N$1),'Feat-Func-Development'!$AF$102:$EU$102)</f>
        <v>1</v>
      </c>
      <c r="T52" s="48">
        <f>LOOKUP(2,1/('Feat-Func-Development'!$AF$4:$EU$4&amp;'Feat-Func-Development'!$AF$5:$EU$5='aggregated FIP Data Prog7'!$A52&amp;'aggregated FIP Data Prog7'!$N$1),'Feat-Func-Development'!$AF$103:$EU$103)</f>
        <v>1</v>
      </c>
      <c r="U52" s="48">
        <f>LOOKUP(2,1/('Feat-Func-Development'!$AF$4:$EU$4&amp;'Feat-Func-Development'!$AF$5:$EU$5='aggregated FIP Data Prog7'!$A52&amp;'aggregated FIP Data Prog7'!$N$1),'Feat-Func-Development'!$AF$104:$EU$104)</f>
        <v>5</v>
      </c>
      <c r="V52" s="29">
        <f>LOOKUP(2,1/('Feat-Func-Development'!$AF$4:$EU$4&amp;'Feat-Func-Development'!$AF$5:$EU$5='aggregated FIP Data Prog7'!$A52&amp;'aggregated FIP Data Prog7'!$V$1),'Feat-Func-Development'!$AF$97:$EU$97)</f>
        <v>0</v>
      </c>
      <c r="W52" s="29">
        <f>LOOKUP(2,1/('Feat-Func-Development'!$AF$4:$EU$4&amp;'Feat-Func-Development'!$AF$5:$EU$5='aggregated FIP Data Prog7'!$A52&amp;'aggregated FIP Data Prog7'!$V$1),'Feat-Func-Development'!$AF$98:$EU$98)</f>
        <v>0</v>
      </c>
      <c r="X52" s="29">
        <f>LOOKUP(2,1/('Feat-Func-Development'!$AF$4:$EU$4&amp;'Feat-Func-Development'!$AF$5:$EU$5='aggregated FIP Data Prog7'!$A52&amp;'aggregated FIP Data Prog7'!$V$1),'Feat-Func-Development'!$AF$99:$EU$99)</f>
        <v>0</v>
      </c>
      <c r="Y52" s="29">
        <f>LOOKUP(2,1/('Feat-Func-Development'!$AF$4:$EU$4&amp;'Feat-Func-Development'!$AF$5:$EU$5='aggregated FIP Data Prog7'!$A52&amp;'aggregated FIP Data Prog7'!$V$1),'Feat-Func-Development'!$AF$100:$EU$100)</f>
        <v>0</v>
      </c>
      <c r="Z52" s="29">
        <f>LOOKUP(2,1/('Feat-Func-Development'!$AF$4:$EU$4&amp;'Feat-Func-Development'!$AF$5:$EU$5='aggregated FIP Data Prog7'!$A52&amp;'aggregated FIP Data Prog7'!$V$1),'Feat-Func-Development'!$AF$101:$EU$101)</f>
        <v>7</v>
      </c>
      <c r="AA52" s="29">
        <f>LOOKUP(2,1/('Feat-Func-Development'!$AF$4:$EU$4&amp;'Feat-Func-Development'!$AF$5:$EU$5='aggregated FIP Data Prog7'!$A52&amp;'aggregated FIP Data Prog7'!$V$1),'Feat-Func-Development'!$AF$102:$EU$102)</f>
        <v>0</v>
      </c>
      <c r="AB52" s="29">
        <f>LOOKUP(2,1/('Feat-Func-Development'!$AF$4:$EU$4&amp;'Feat-Func-Development'!$AF$5:$EU$5='aggregated FIP Data Prog7'!$A52&amp;'aggregated FIP Data Prog7'!$V$1),'Feat-Func-Development'!$AF$103:$EU$103)</f>
        <v>0</v>
      </c>
      <c r="AC52" s="29">
        <f>LOOKUP(2,1/('Feat-Func-Development'!$AF$4:$EU$4&amp;'Feat-Func-Development'!$AF$5:$EU$5='aggregated FIP Data Prog7'!$A52&amp;'aggregated FIP Data Prog7'!$V$1),'Feat-Func-Development'!$AF$104:$EU$104)</f>
        <v>0</v>
      </c>
    </row>
    <row r="53" spans="1:29">
      <c r="A53" s="43">
        <f t="shared" si="9"/>
        <v>1492</v>
      </c>
      <c r="B53" s="53" t="str">
        <f>IF(C53="","",HLOOKUP(C53,'Configuration | Scaling'!$E$13:$Y$23,9,FALSE))</f>
        <v/>
      </c>
      <c r="C53" s="29" t="str">
        <f>IF(COUNTIF(C$4:C52,LOOKUP(A53,'Configuration | Scaling'!$E$21:$Y$21,_GPDS__List))=0,LOOKUP(A53,'Configuration | Scaling'!$E$21:$Y$21,_GPDS__List),"")</f>
        <v/>
      </c>
      <c r="D53" s="54"/>
      <c r="E53" s="45">
        <f t="shared" si="0"/>
        <v>1491</v>
      </c>
      <c r="F53" s="55">
        <f t="shared" si="1"/>
        <v>1</v>
      </c>
      <c r="G53" s="55">
        <f t="shared" si="2"/>
        <v>0</v>
      </c>
      <c r="H53" s="55">
        <f t="shared" si="3"/>
        <v>1</v>
      </c>
      <c r="I53" s="55">
        <f t="shared" si="4"/>
        <v>1</v>
      </c>
      <c r="J53" s="55">
        <f t="shared" si="5"/>
        <v>1</v>
      </c>
      <c r="K53" s="55">
        <f t="shared" si="6"/>
        <v>1</v>
      </c>
      <c r="L53" s="55">
        <f t="shared" si="7"/>
        <v>0.8571428571428571</v>
      </c>
      <c r="M53" s="56">
        <f t="shared" si="8"/>
        <v>0</v>
      </c>
      <c r="N53" s="48">
        <f>LOOKUP(2,1/('Feat-Func-Development'!$AF$4:$EU$4&amp;'Feat-Func-Development'!$AF$5:$EU$5='aggregated FIP Data Prog7'!$A53&amp;'aggregated FIP Data Prog7'!$N$1),'Feat-Func-Development'!$AF$97:$EU$97)</f>
        <v>0</v>
      </c>
      <c r="O53" s="48">
        <f>LOOKUP(2,1/('Feat-Func-Development'!$AF$4:$EU$4&amp;'Feat-Func-Development'!$AF$5:$EU$5='aggregated FIP Data Prog7'!$A53&amp;'aggregated FIP Data Prog7'!$N$1),'Feat-Func-Development'!$AF$98:$EU$98)</f>
        <v>0</v>
      </c>
      <c r="P53" s="48">
        <f>LOOKUP(2,1/('Feat-Func-Development'!$AF$4:$EU$4&amp;'Feat-Func-Development'!$AF$5:$EU$5='aggregated FIP Data Prog7'!$A53&amp;'aggregated FIP Data Prog7'!$N$1),'Feat-Func-Development'!$AF$99:$EU$99)</f>
        <v>0</v>
      </c>
      <c r="Q53" s="48">
        <f>LOOKUP(2,1/('Feat-Func-Development'!$AF$4:$EU$4&amp;'Feat-Func-Development'!$AF$5:$EU$5='aggregated FIP Data Prog7'!$A53&amp;'aggregated FIP Data Prog7'!$N$1),'Feat-Func-Development'!$AF$100:$EU$100)</f>
        <v>0</v>
      </c>
      <c r="R53" s="48">
        <f>LOOKUP(2,1/('Feat-Func-Development'!$AF$4:$EU$4&amp;'Feat-Func-Development'!$AF$5:$EU$5='aggregated FIP Data Prog7'!$A53&amp;'aggregated FIP Data Prog7'!$N$1),'Feat-Func-Development'!$AF$101:$EU$101)</f>
        <v>0</v>
      </c>
      <c r="S53" s="48">
        <f>LOOKUP(2,1/('Feat-Func-Development'!$AF$4:$EU$4&amp;'Feat-Func-Development'!$AF$5:$EU$5='aggregated FIP Data Prog7'!$A53&amp;'aggregated FIP Data Prog7'!$N$1),'Feat-Func-Development'!$AF$102:$EU$102)</f>
        <v>1</v>
      </c>
      <c r="T53" s="48">
        <f>LOOKUP(2,1/('Feat-Func-Development'!$AF$4:$EU$4&amp;'Feat-Func-Development'!$AF$5:$EU$5='aggregated FIP Data Prog7'!$A53&amp;'aggregated FIP Data Prog7'!$N$1),'Feat-Func-Development'!$AF$103:$EU$103)</f>
        <v>1</v>
      </c>
      <c r="U53" s="48">
        <f>LOOKUP(2,1/('Feat-Func-Development'!$AF$4:$EU$4&amp;'Feat-Func-Development'!$AF$5:$EU$5='aggregated FIP Data Prog7'!$A53&amp;'aggregated FIP Data Prog7'!$N$1),'Feat-Func-Development'!$AF$104:$EU$104)</f>
        <v>5</v>
      </c>
      <c r="V53" s="29">
        <f>LOOKUP(2,1/('Feat-Func-Development'!$AF$4:$EU$4&amp;'Feat-Func-Development'!$AF$5:$EU$5='aggregated FIP Data Prog7'!$A53&amp;'aggregated FIP Data Prog7'!$V$1),'Feat-Func-Development'!$AF$97:$EU$97)</f>
        <v>0</v>
      </c>
      <c r="W53" s="29">
        <f>LOOKUP(2,1/('Feat-Func-Development'!$AF$4:$EU$4&amp;'Feat-Func-Development'!$AF$5:$EU$5='aggregated FIP Data Prog7'!$A53&amp;'aggregated FIP Data Prog7'!$V$1),'Feat-Func-Development'!$AF$98:$EU$98)</f>
        <v>0</v>
      </c>
      <c r="X53" s="29">
        <f>LOOKUP(2,1/('Feat-Func-Development'!$AF$4:$EU$4&amp;'Feat-Func-Development'!$AF$5:$EU$5='aggregated FIP Data Prog7'!$A53&amp;'aggregated FIP Data Prog7'!$V$1),'Feat-Func-Development'!$AF$99:$EU$99)</f>
        <v>0</v>
      </c>
      <c r="Y53" s="29">
        <f>LOOKUP(2,1/('Feat-Func-Development'!$AF$4:$EU$4&amp;'Feat-Func-Development'!$AF$5:$EU$5='aggregated FIP Data Prog7'!$A53&amp;'aggregated FIP Data Prog7'!$V$1),'Feat-Func-Development'!$AF$100:$EU$100)</f>
        <v>0</v>
      </c>
      <c r="Z53" s="29">
        <f>LOOKUP(2,1/('Feat-Func-Development'!$AF$4:$EU$4&amp;'Feat-Func-Development'!$AF$5:$EU$5='aggregated FIP Data Prog7'!$A53&amp;'aggregated FIP Data Prog7'!$V$1),'Feat-Func-Development'!$AF$101:$EU$101)</f>
        <v>7</v>
      </c>
      <c r="AA53" s="29">
        <f>LOOKUP(2,1/('Feat-Func-Development'!$AF$4:$EU$4&amp;'Feat-Func-Development'!$AF$5:$EU$5='aggregated FIP Data Prog7'!$A53&amp;'aggregated FIP Data Prog7'!$V$1),'Feat-Func-Development'!$AF$102:$EU$102)</f>
        <v>0</v>
      </c>
      <c r="AB53" s="29">
        <f>LOOKUP(2,1/('Feat-Func-Development'!$AF$4:$EU$4&amp;'Feat-Func-Development'!$AF$5:$EU$5='aggregated FIP Data Prog7'!$A53&amp;'aggregated FIP Data Prog7'!$V$1),'Feat-Func-Development'!$AF$103:$EU$103)</f>
        <v>0</v>
      </c>
      <c r="AC53" s="29">
        <f>LOOKUP(2,1/('Feat-Func-Development'!$AF$4:$EU$4&amp;'Feat-Func-Development'!$AF$5:$EU$5='aggregated FIP Data Prog7'!$A53&amp;'aggregated FIP Data Prog7'!$V$1),'Feat-Func-Development'!$AF$104:$EU$104)</f>
        <v>0</v>
      </c>
    </row>
    <row r="54" spans="1:29">
      <c r="A54" s="43">
        <f t="shared" si="9"/>
        <v>1521</v>
      </c>
      <c r="B54" s="53" t="str">
        <f>IF(C54="","",HLOOKUP(C54,'Configuration | Scaling'!$E$13:$Y$23,9,FALSE))</f>
        <v/>
      </c>
      <c r="C54" s="29" t="str">
        <f>IF(COUNTIF(C$4:C53,LOOKUP(A54,'Configuration | Scaling'!$E$21:$Y$21,_GPDS__List))=0,LOOKUP(A54,'Configuration | Scaling'!$E$21:$Y$21,_GPDS__List),"")</f>
        <v/>
      </c>
      <c r="D54" s="54"/>
      <c r="E54" s="45">
        <f t="shared" si="0"/>
        <v>1520</v>
      </c>
      <c r="F54" s="55">
        <f t="shared" si="1"/>
        <v>1</v>
      </c>
      <c r="G54" s="55">
        <f t="shared" si="2"/>
        <v>0</v>
      </c>
      <c r="H54" s="55">
        <f t="shared" si="3"/>
        <v>1</v>
      </c>
      <c r="I54" s="55">
        <f t="shared" si="4"/>
        <v>1</v>
      </c>
      <c r="J54" s="55">
        <f t="shared" si="5"/>
        <v>1</v>
      </c>
      <c r="K54" s="55">
        <f t="shared" si="6"/>
        <v>1</v>
      </c>
      <c r="L54" s="55">
        <f t="shared" si="7"/>
        <v>0.8571428571428571</v>
      </c>
      <c r="M54" s="56">
        <f t="shared" si="8"/>
        <v>0</v>
      </c>
      <c r="N54" s="48">
        <f>LOOKUP(2,1/('Feat-Func-Development'!$AF$4:$EU$4&amp;'Feat-Func-Development'!$AF$5:$EU$5='aggregated FIP Data Prog7'!$A54&amp;'aggregated FIP Data Prog7'!$N$1),'Feat-Func-Development'!$AF$97:$EU$97)</f>
        <v>0</v>
      </c>
      <c r="O54" s="48">
        <f>LOOKUP(2,1/('Feat-Func-Development'!$AF$4:$EU$4&amp;'Feat-Func-Development'!$AF$5:$EU$5='aggregated FIP Data Prog7'!$A54&amp;'aggregated FIP Data Prog7'!$N$1),'Feat-Func-Development'!$AF$98:$EU$98)</f>
        <v>0</v>
      </c>
      <c r="P54" s="48">
        <f>LOOKUP(2,1/('Feat-Func-Development'!$AF$4:$EU$4&amp;'Feat-Func-Development'!$AF$5:$EU$5='aggregated FIP Data Prog7'!$A54&amp;'aggregated FIP Data Prog7'!$N$1),'Feat-Func-Development'!$AF$99:$EU$99)</f>
        <v>0</v>
      </c>
      <c r="Q54" s="48">
        <f>LOOKUP(2,1/('Feat-Func-Development'!$AF$4:$EU$4&amp;'Feat-Func-Development'!$AF$5:$EU$5='aggregated FIP Data Prog7'!$A54&amp;'aggregated FIP Data Prog7'!$N$1),'Feat-Func-Development'!$AF$100:$EU$100)</f>
        <v>0</v>
      </c>
      <c r="R54" s="48">
        <f>LOOKUP(2,1/('Feat-Func-Development'!$AF$4:$EU$4&amp;'Feat-Func-Development'!$AF$5:$EU$5='aggregated FIP Data Prog7'!$A54&amp;'aggregated FIP Data Prog7'!$N$1),'Feat-Func-Development'!$AF$101:$EU$101)</f>
        <v>0</v>
      </c>
      <c r="S54" s="48">
        <f>LOOKUP(2,1/('Feat-Func-Development'!$AF$4:$EU$4&amp;'Feat-Func-Development'!$AF$5:$EU$5='aggregated FIP Data Prog7'!$A54&amp;'aggregated FIP Data Prog7'!$N$1),'Feat-Func-Development'!$AF$102:$EU$102)</f>
        <v>1</v>
      </c>
      <c r="T54" s="48">
        <f>LOOKUP(2,1/('Feat-Func-Development'!$AF$4:$EU$4&amp;'Feat-Func-Development'!$AF$5:$EU$5='aggregated FIP Data Prog7'!$A54&amp;'aggregated FIP Data Prog7'!$N$1),'Feat-Func-Development'!$AF$103:$EU$103)</f>
        <v>1</v>
      </c>
      <c r="U54" s="48">
        <f>LOOKUP(2,1/('Feat-Func-Development'!$AF$4:$EU$4&amp;'Feat-Func-Development'!$AF$5:$EU$5='aggregated FIP Data Prog7'!$A54&amp;'aggregated FIP Data Prog7'!$N$1),'Feat-Func-Development'!$AF$104:$EU$104)</f>
        <v>5</v>
      </c>
      <c r="V54" s="29">
        <f>LOOKUP(2,1/('Feat-Func-Development'!$AF$4:$EU$4&amp;'Feat-Func-Development'!$AF$5:$EU$5='aggregated FIP Data Prog7'!$A54&amp;'aggregated FIP Data Prog7'!$V$1),'Feat-Func-Development'!$AF$97:$EU$97)</f>
        <v>0</v>
      </c>
      <c r="W54" s="29">
        <f>LOOKUP(2,1/('Feat-Func-Development'!$AF$4:$EU$4&amp;'Feat-Func-Development'!$AF$5:$EU$5='aggregated FIP Data Prog7'!$A54&amp;'aggregated FIP Data Prog7'!$V$1),'Feat-Func-Development'!$AF$98:$EU$98)</f>
        <v>0</v>
      </c>
      <c r="X54" s="29">
        <f>LOOKUP(2,1/('Feat-Func-Development'!$AF$4:$EU$4&amp;'Feat-Func-Development'!$AF$5:$EU$5='aggregated FIP Data Prog7'!$A54&amp;'aggregated FIP Data Prog7'!$V$1),'Feat-Func-Development'!$AF$99:$EU$99)</f>
        <v>0</v>
      </c>
      <c r="Y54" s="29">
        <f>LOOKUP(2,1/('Feat-Func-Development'!$AF$4:$EU$4&amp;'Feat-Func-Development'!$AF$5:$EU$5='aggregated FIP Data Prog7'!$A54&amp;'aggregated FIP Data Prog7'!$V$1),'Feat-Func-Development'!$AF$100:$EU$100)</f>
        <v>0</v>
      </c>
      <c r="Z54" s="29">
        <f>LOOKUP(2,1/('Feat-Func-Development'!$AF$4:$EU$4&amp;'Feat-Func-Development'!$AF$5:$EU$5='aggregated FIP Data Prog7'!$A54&amp;'aggregated FIP Data Prog7'!$V$1),'Feat-Func-Development'!$AF$101:$EU$101)</f>
        <v>7</v>
      </c>
      <c r="AA54" s="29">
        <f>LOOKUP(2,1/('Feat-Func-Development'!$AF$4:$EU$4&amp;'Feat-Func-Development'!$AF$5:$EU$5='aggregated FIP Data Prog7'!$A54&amp;'aggregated FIP Data Prog7'!$V$1),'Feat-Func-Development'!$AF$102:$EU$102)</f>
        <v>0</v>
      </c>
      <c r="AB54" s="29">
        <f>LOOKUP(2,1/('Feat-Func-Development'!$AF$4:$EU$4&amp;'Feat-Func-Development'!$AF$5:$EU$5='aggregated FIP Data Prog7'!$A54&amp;'aggregated FIP Data Prog7'!$V$1),'Feat-Func-Development'!$AF$103:$EU$103)</f>
        <v>0</v>
      </c>
      <c r="AC54" s="29">
        <f>LOOKUP(2,1/('Feat-Func-Development'!$AF$4:$EU$4&amp;'Feat-Func-Development'!$AF$5:$EU$5='aggregated FIP Data Prog7'!$A54&amp;'aggregated FIP Data Prog7'!$V$1),'Feat-Func-Development'!$AF$104:$EU$104)</f>
        <v>0</v>
      </c>
    </row>
    <row r="55" spans="1:29">
      <c r="A55" s="43">
        <f t="shared" si="9"/>
        <v>1552</v>
      </c>
      <c r="B55" s="53" t="str">
        <f>IF(C55="","",HLOOKUP(C55,'Configuration | Scaling'!$E$13:$Y$23,9,FALSE))</f>
        <v/>
      </c>
      <c r="C55" s="29" t="str">
        <f>IF(COUNTIF(C$4:C54,LOOKUP(A55,'Configuration | Scaling'!$E$21:$Y$21,_GPDS__List))=0,LOOKUP(A55,'Configuration | Scaling'!$E$21:$Y$21,_GPDS__List),"")</f>
        <v/>
      </c>
      <c r="D55" s="54"/>
      <c r="E55" s="45">
        <f t="shared" si="0"/>
        <v>1551</v>
      </c>
      <c r="F55" s="55">
        <f t="shared" si="1"/>
        <v>1</v>
      </c>
      <c r="G55" s="55">
        <f t="shared" si="2"/>
        <v>0</v>
      </c>
      <c r="H55" s="55">
        <f t="shared" si="3"/>
        <v>1</v>
      </c>
      <c r="I55" s="55">
        <f t="shared" si="4"/>
        <v>1</v>
      </c>
      <c r="J55" s="55">
        <f t="shared" si="5"/>
        <v>1</v>
      </c>
      <c r="K55" s="55">
        <f t="shared" si="6"/>
        <v>1</v>
      </c>
      <c r="L55" s="55">
        <f t="shared" si="7"/>
        <v>0.8571428571428571</v>
      </c>
      <c r="M55" s="56">
        <f t="shared" si="8"/>
        <v>0</v>
      </c>
      <c r="N55" s="48">
        <f>LOOKUP(2,1/('Feat-Func-Development'!$AF$4:$EU$4&amp;'Feat-Func-Development'!$AF$5:$EU$5='aggregated FIP Data Prog7'!$A55&amp;'aggregated FIP Data Prog7'!$N$1),'Feat-Func-Development'!$AF$97:$EU$97)</f>
        <v>0</v>
      </c>
      <c r="O55" s="48">
        <f>LOOKUP(2,1/('Feat-Func-Development'!$AF$4:$EU$4&amp;'Feat-Func-Development'!$AF$5:$EU$5='aggregated FIP Data Prog7'!$A55&amp;'aggregated FIP Data Prog7'!$N$1),'Feat-Func-Development'!$AF$98:$EU$98)</f>
        <v>0</v>
      </c>
      <c r="P55" s="48">
        <f>LOOKUP(2,1/('Feat-Func-Development'!$AF$4:$EU$4&amp;'Feat-Func-Development'!$AF$5:$EU$5='aggregated FIP Data Prog7'!$A55&amp;'aggregated FIP Data Prog7'!$N$1),'Feat-Func-Development'!$AF$99:$EU$99)</f>
        <v>0</v>
      </c>
      <c r="Q55" s="48">
        <f>LOOKUP(2,1/('Feat-Func-Development'!$AF$4:$EU$4&amp;'Feat-Func-Development'!$AF$5:$EU$5='aggregated FIP Data Prog7'!$A55&amp;'aggregated FIP Data Prog7'!$N$1),'Feat-Func-Development'!$AF$100:$EU$100)</f>
        <v>0</v>
      </c>
      <c r="R55" s="48">
        <f>LOOKUP(2,1/('Feat-Func-Development'!$AF$4:$EU$4&amp;'Feat-Func-Development'!$AF$5:$EU$5='aggregated FIP Data Prog7'!$A55&amp;'aggregated FIP Data Prog7'!$N$1),'Feat-Func-Development'!$AF$101:$EU$101)</f>
        <v>0</v>
      </c>
      <c r="S55" s="48">
        <f>LOOKUP(2,1/('Feat-Func-Development'!$AF$4:$EU$4&amp;'Feat-Func-Development'!$AF$5:$EU$5='aggregated FIP Data Prog7'!$A55&amp;'aggregated FIP Data Prog7'!$N$1),'Feat-Func-Development'!$AF$102:$EU$102)</f>
        <v>1</v>
      </c>
      <c r="T55" s="48">
        <f>LOOKUP(2,1/('Feat-Func-Development'!$AF$4:$EU$4&amp;'Feat-Func-Development'!$AF$5:$EU$5='aggregated FIP Data Prog7'!$A55&amp;'aggregated FIP Data Prog7'!$N$1),'Feat-Func-Development'!$AF$103:$EU$103)</f>
        <v>1</v>
      </c>
      <c r="U55" s="48">
        <f>LOOKUP(2,1/('Feat-Func-Development'!$AF$4:$EU$4&amp;'Feat-Func-Development'!$AF$5:$EU$5='aggregated FIP Data Prog7'!$A55&amp;'aggregated FIP Data Prog7'!$N$1),'Feat-Func-Development'!$AF$104:$EU$104)</f>
        <v>5</v>
      </c>
      <c r="V55" s="29">
        <f>LOOKUP(2,1/('Feat-Func-Development'!$AF$4:$EU$4&amp;'Feat-Func-Development'!$AF$5:$EU$5='aggregated FIP Data Prog7'!$A55&amp;'aggregated FIP Data Prog7'!$V$1),'Feat-Func-Development'!$AF$97:$EU$97)</f>
        <v>0</v>
      </c>
      <c r="W55" s="29">
        <f>LOOKUP(2,1/('Feat-Func-Development'!$AF$4:$EU$4&amp;'Feat-Func-Development'!$AF$5:$EU$5='aggregated FIP Data Prog7'!$A55&amp;'aggregated FIP Data Prog7'!$V$1),'Feat-Func-Development'!$AF$98:$EU$98)</f>
        <v>0</v>
      </c>
      <c r="X55" s="29">
        <f>LOOKUP(2,1/('Feat-Func-Development'!$AF$4:$EU$4&amp;'Feat-Func-Development'!$AF$5:$EU$5='aggregated FIP Data Prog7'!$A55&amp;'aggregated FIP Data Prog7'!$V$1),'Feat-Func-Development'!$AF$99:$EU$99)</f>
        <v>0</v>
      </c>
      <c r="Y55" s="29">
        <f>LOOKUP(2,1/('Feat-Func-Development'!$AF$4:$EU$4&amp;'Feat-Func-Development'!$AF$5:$EU$5='aggregated FIP Data Prog7'!$A55&amp;'aggregated FIP Data Prog7'!$V$1),'Feat-Func-Development'!$AF$100:$EU$100)</f>
        <v>0</v>
      </c>
      <c r="Z55" s="29">
        <f>LOOKUP(2,1/('Feat-Func-Development'!$AF$4:$EU$4&amp;'Feat-Func-Development'!$AF$5:$EU$5='aggregated FIP Data Prog7'!$A55&amp;'aggregated FIP Data Prog7'!$V$1),'Feat-Func-Development'!$AF$101:$EU$101)</f>
        <v>7</v>
      </c>
      <c r="AA55" s="29">
        <f>LOOKUP(2,1/('Feat-Func-Development'!$AF$4:$EU$4&amp;'Feat-Func-Development'!$AF$5:$EU$5='aggregated FIP Data Prog7'!$A55&amp;'aggregated FIP Data Prog7'!$V$1),'Feat-Func-Development'!$AF$102:$EU$102)</f>
        <v>0</v>
      </c>
      <c r="AB55" s="29">
        <f>LOOKUP(2,1/('Feat-Func-Development'!$AF$4:$EU$4&amp;'Feat-Func-Development'!$AF$5:$EU$5='aggregated FIP Data Prog7'!$A55&amp;'aggregated FIP Data Prog7'!$V$1),'Feat-Func-Development'!$AF$103:$EU$103)</f>
        <v>0</v>
      </c>
      <c r="AC55" s="29">
        <f>LOOKUP(2,1/('Feat-Func-Development'!$AF$4:$EU$4&amp;'Feat-Func-Development'!$AF$5:$EU$5='aggregated FIP Data Prog7'!$A55&amp;'aggregated FIP Data Prog7'!$V$1),'Feat-Func-Development'!$AF$104:$EU$104)</f>
        <v>0</v>
      </c>
    </row>
    <row r="56" spans="1:29">
      <c r="A56" s="43">
        <f t="shared" si="9"/>
        <v>1582</v>
      </c>
      <c r="B56" s="53" t="str">
        <f>IF(C56="","",HLOOKUP(C56,'Configuration | Scaling'!$E$13:$Y$23,9,FALSE))</f>
        <v/>
      </c>
      <c r="C56" s="29" t="str">
        <f>IF(COUNTIF(C$4:C55,LOOKUP(A56,'Configuration | Scaling'!$E$21:$Y$21,_GPDS__List))=0,LOOKUP(A56,'Configuration | Scaling'!$E$21:$Y$21,_GPDS__List),"")</f>
        <v/>
      </c>
      <c r="D56" s="54"/>
      <c r="E56" s="45">
        <f t="shared" si="0"/>
        <v>1581</v>
      </c>
      <c r="F56" s="55">
        <f t="shared" si="1"/>
        <v>1</v>
      </c>
      <c r="G56" s="55">
        <f t="shared" si="2"/>
        <v>0</v>
      </c>
      <c r="H56" s="55">
        <f t="shared" si="3"/>
        <v>1</v>
      </c>
      <c r="I56" s="55">
        <f t="shared" si="4"/>
        <v>1</v>
      </c>
      <c r="J56" s="55">
        <f t="shared" si="5"/>
        <v>1</v>
      </c>
      <c r="K56" s="55">
        <f t="shared" si="6"/>
        <v>1</v>
      </c>
      <c r="L56" s="55">
        <f t="shared" si="7"/>
        <v>0.8571428571428571</v>
      </c>
      <c r="M56" s="56">
        <f t="shared" si="8"/>
        <v>0</v>
      </c>
      <c r="N56" s="48">
        <f>LOOKUP(2,1/('Feat-Func-Development'!$AF$4:$EU$4&amp;'Feat-Func-Development'!$AF$5:$EU$5='aggregated FIP Data Prog7'!$A56&amp;'aggregated FIP Data Prog7'!$N$1),'Feat-Func-Development'!$AF$97:$EU$97)</f>
        <v>0</v>
      </c>
      <c r="O56" s="48">
        <f>LOOKUP(2,1/('Feat-Func-Development'!$AF$4:$EU$4&amp;'Feat-Func-Development'!$AF$5:$EU$5='aggregated FIP Data Prog7'!$A56&amp;'aggregated FIP Data Prog7'!$N$1),'Feat-Func-Development'!$AF$98:$EU$98)</f>
        <v>0</v>
      </c>
      <c r="P56" s="48">
        <f>LOOKUP(2,1/('Feat-Func-Development'!$AF$4:$EU$4&amp;'Feat-Func-Development'!$AF$5:$EU$5='aggregated FIP Data Prog7'!$A56&amp;'aggregated FIP Data Prog7'!$N$1),'Feat-Func-Development'!$AF$99:$EU$99)</f>
        <v>0</v>
      </c>
      <c r="Q56" s="48">
        <f>LOOKUP(2,1/('Feat-Func-Development'!$AF$4:$EU$4&amp;'Feat-Func-Development'!$AF$5:$EU$5='aggregated FIP Data Prog7'!$A56&amp;'aggregated FIP Data Prog7'!$N$1),'Feat-Func-Development'!$AF$100:$EU$100)</f>
        <v>0</v>
      </c>
      <c r="R56" s="48">
        <f>LOOKUP(2,1/('Feat-Func-Development'!$AF$4:$EU$4&amp;'Feat-Func-Development'!$AF$5:$EU$5='aggregated FIP Data Prog7'!$A56&amp;'aggregated FIP Data Prog7'!$N$1),'Feat-Func-Development'!$AF$101:$EU$101)</f>
        <v>0</v>
      </c>
      <c r="S56" s="48">
        <f>LOOKUP(2,1/('Feat-Func-Development'!$AF$4:$EU$4&amp;'Feat-Func-Development'!$AF$5:$EU$5='aggregated FIP Data Prog7'!$A56&amp;'aggregated FIP Data Prog7'!$N$1),'Feat-Func-Development'!$AF$102:$EU$102)</f>
        <v>1</v>
      </c>
      <c r="T56" s="48">
        <f>LOOKUP(2,1/('Feat-Func-Development'!$AF$4:$EU$4&amp;'Feat-Func-Development'!$AF$5:$EU$5='aggregated FIP Data Prog7'!$A56&amp;'aggregated FIP Data Prog7'!$N$1),'Feat-Func-Development'!$AF$103:$EU$103)</f>
        <v>1</v>
      </c>
      <c r="U56" s="48">
        <f>LOOKUP(2,1/('Feat-Func-Development'!$AF$4:$EU$4&amp;'Feat-Func-Development'!$AF$5:$EU$5='aggregated FIP Data Prog7'!$A56&amp;'aggregated FIP Data Prog7'!$N$1),'Feat-Func-Development'!$AF$104:$EU$104)</f>
        <v>5</v>
      </c>
      <c r="V56" s="29">
        <f>LOOKUP(2,1/('Feat-Func-Development'!$AF$4:$EU$4&amp;'Feat-Func-Development'!$AF$5:$EU$5='aggregated FIP Data Prog7'!$A56&amp;'aggregated FIP Data Prog7'!$V$1),'Feat-Func-Development'!$AF$97:$EU$97)</f>
        <v>0</v>
      </c>
      <c r="W56" s="29">
        <f>LOOKUP(2,1/('Feat-Func-Development'!$AF$4:$EU$4&amp;'Feat-Func-Development'!$AF$5:$EU$5='aggregated FIP Data Prog7'!$A56&amp;'aggregated FIP Data Prog7'!$V$1),'Feat-Func-Development'!$AF$98:$EU$98)</f>
        <v>0</v>
      </c>
      <c r="X56" s="29">
        <f>LOOKUP(2,1/('Feat-Func-Development'!$AF$4:$EU$4&amp;'Feat-Func-Development'!$AF$5:$EU$5='aggregated FIP Data Prog7'!$A56&amp;'aggregated FIP Data Prog7'!$V$1),'Feat-Func-Development'!$AF$99:$EU$99)</f>
        <v>0</v>
      </c>
      <c r="Y56" s="29">
        <f>LOOKUP(2,1/('Feat-Func-Development'!$AF$4:$EU$4&amp;'Feat-Func-Development'!$AF$5:$EU$5='aggregated FIP Data Prog7'!$A56&amp;'aggregated FIP Data Prog7'!$V$1),'Feat-Func-Development'!$AF$100:$EU$100)</f>
        <v>0</v>
      </c>
      <c r="Z56" s="29">
        <f>LOOKUP(2,1/('Feat-Func-Development'!$AF$4:$EU$4&amp;'Feat-Func-Development'!$AF$5:$EU$5='aggregated FIP Data Prog7'!$A56&amp;'aggregated FIP Data Prog7'!$V$1),'Feat-Func-Development'!$AF$101:$EU$101)</f>
        <v>7</v>
      </c>
      <c r="AA56" s="29">
        <f>LOOKUP(2,1/('Feat-Func-Development'!$AF$4:$EU$4&amp;'Feat-Func-Development'!$AF$5:$EU$5='aggregated FIP Data Prog7'!$A56&amp;'aggregated FIP Data Prog7'!$V$1),'Feat-Func-Development'!$AF$102:$EU$102)</f>
        <v>0</v>
      </c>
      <c r="AB56" s="29">
        <f>LOOKUP(2,1/('Feat-Func-Development'!$AF$4:$EU$4&amp;'Feat-Func-Development'!$AF$5:$EU$5='aggregated FIP Data Prog7'!$A56&amp;'aggregated FIP Data Prog7'!$V$1),'Feat-Func-Development'!$AF$103:$EU$103)</f>
        <v>0</v>
      </c>
      <c r="AC56" s="29">
        <f>LOOKUP(2,1/('Feat-Func-Development'!$AF$4:$EU$4&amp;'Feat-Func-Development'!$AF$5:$EU$5='aggregated FIP Data Prog7'!$A56&amp;'aggregated FIP Data Prog7'!$V$1),'Feat-Func-Development'!$AF$104:$EU$104)</f>
        <v>0</v>
      </c>
    </row>
    <row r="57" spans="1:29">
      <c r="A57" s="43">
        <f t="shared" si="9"/>
        <v>1613</v>
      </c>
      <c r="B57" s="53" t="str">
        <f>IF(C57="","",HLOOKUP(C57,'Configuration | Scaling'!$E$13:$Y$23,9,FALSE))</f>
        <v/>
      </c>
      <c r="C57" s="29" t="str">
        <f>IF(COUNTIF(C$4:C56,LOOKUP(A57,'Configuration | Scaling'!$E$21:$Y$21,_GPDS__List))=0,LOOKUP(A57,'Configuration | Scaling'!$E$21:$Y$21,_GPDS__List),"")</f>
        <v/>
      </c>
      <c r="D57" s="54"/>
      <c r="E57" s="45">
        <f t="shared" si="0"/>
        <v>1612</v>
      </c>
      <c r="F57" s="55">
        <f t="shared" si="1"/>
        <v>1</v>
      </c>
      <c r="G57" s="55">
        <f t="shared" si="2"/>
        <v>0</v>
      </c>
      <c r="H57" s="55">
        <f t="shared" si="3"/>
        <v>1</v>
      </c>
      <c r="I57" s="55">
        <f t="shared" si="4"/>
        <v>1</v>
      </c>
      <c r="J57" s="55">
        <f t="shared" si="5"/>
        <v>1</v>
      </c>
      <c r="K57" s="55">
        <f t="shared" si="6"/>
        <v>1</v>
      </c>
      <c r="L57" s="55">
        <f t="shared" si="7"/>
        <v>0.8571428571428571</v>
      </c>
      <c r="M57" s="56">
        <f t="shared" si="8"/>
        <v>0</v>
      </c>
      <c r="N57" s="48">
        <f>LOOKUP(2,1/('Feat-Func-Development'!$AF$4:$EU$4&amp;'Feat-Func-Development'!$AF$5:$EU$5='aggregated FIP Data Prog7'!$A57&amp;'aggregated FIP Data Prog7'!$N$1),'Feat-Func-Development'!$AF$97:$EU$97)</f>
        <v>0</v>
      </c>
      <c r="O57" s="48">
        <f>LOOKUP(2,1/('Feat-Func-Development'!$AF$4:$EU$4&amp;'Feat-Func-Development'!$AF$5:$EU$5='aggregated FIP Data Prog7'!$A57&amp;'aggregated FIP Data Prog7'!$N$1),'Feat-Func-Development'!$AF$98:$EU$98)</f>
        <v>0</v>
      </c>
      <c r="P57" s="48">
        <f>LOOKUP(2,1/('Feat-Func-Development'!$AF$4:$EU$4&amp;'Feat-Func-Development'!$AF$5:$EU$5='aggregated FIP Data Prog7'!$A57&amp;'aggregated FIP Data Prog7'!$N$1),'Feat-Func-Development'!$AF$99:$EU$99)</f>
        <v>0</v>
      </c>
      <c r="Q57" s="48">
        <f>LOOKUP(2,1/('Feat-Func-Development'!$AF$4:$EU$4&amp;'Feat-Func-Development'!$AF$5:$EU$5='aggregated FIP Data Prog7'!$A57&amp;'aggregated FIP Data Prog7'!$N$1),'Feat-Func-Development'!$AF$100:$EU$100)</f>
        <v>0</v>
      </c>
      <c r="R57" s="48">
        <f>LOOKUP(2,1/('Feat-Func-Development'!$AF$4:$EU$4&amp;'Feat-Func-Development'!$AF$5:$EU$5='aggregated FIP Data Prog7'!$A57&amp;'aggregated FIP Data Prog7'!$N$1),'Feat-Func-Development'!$AF$101:$EU$101)</f>
        <v>0</v>
      </c>
      <c r="S57" s="48">
        <f>LOOKUP(2,1/('Feat-Func-Development'!$AF$4:$EU$4&amp;'Feat-Func-Development'!$AF$5:$EU$5='aggregated FIP Data Prog7'!$A57&amp;'aggregated FIP Data Prog7'!$N$1),'Feat-Func-Development'!$AF$102:$EU$102)</f>
        <v>1</v>
      </c>
      <c r="T57" s="48">
        <f>LOOKUP(2,1/('Feat-Func-Development'!$AF$4:$EU$4&amp;'Feat-Func-Development'!$AF$5:$EU$5='aggregated FIP Data Prog7'!$A57&amp;'aggregated FIP Data Prog7'!$N$1),'Feat-Func-Development'!$AF$103:$EU$103)</f>
        <v>1</v>
      </c>
      <c r="U57" s="48">
        <f>LOOKUP(2,1/('Feat-Func-Development'!$AF$4:$EU$4&amp;'Feat-Func-Development'!$AF$5:$EU$5='aggregated FIP Data Prog7'!$A57&amp;'aggregated FIP Data Prog7'!$N$1),'Feat-Func-Development'!$AF$104:$EU$104)</f>
        <v>5</v>
      </c>
      <c r="V57" s="29">
        <f>LOOKUP(2,1/('Feat-Func-Development'!$AF$4:$EU$4&amp;'Feat-Func-Development'!$AF$5:$EU$5='aggregated FIP Data Prog7'!$A57&amp;'aggregated FIP Data Prog7'!$V$1),'Feat-Func-Development'!$AF$97:$EU$97)</f>
        <v>0</v>
      </c>
      <c r="W57" s="29">
        <f>LOOKUP(2,1/('Feat-Func-Development'!$AF$4:$EU$4&amp;'Feat-Func-Development'!$AF$5:$EU$5='aggregated FIP Data Prog7'!$A57&amp;'aggregated FIP Data Prog7'!$V$1),'Feat-Func-Development'!$AF$98:$EU$98)</f>
        <v>0</v>
      </c>
      <c r="X57" s="29">
        <f>LOOKUP(2,1/('Feat-Func-Development'!$AF$4:$EU$4&amp;'Feat-Func-Development'!$AF$5:$EU$5='aggregated FIP Data Prog7'!$A57&amp;'aggregated FIP Data Prog7'!$V$1),'Feat-Func-Development'!$AF$99:$EU$99)</f>
        <v>0</v>
      </c>
      <c r="Y57" s="29">
        <f>LOOKUP(2,1/('Feat-Func-Development'!$AF$4:$EU$4&amp;'Feat-Func-Development'!$AF$5:$EU$5='aggregated FIP Data Prog7'!$A57&amp;'aggregated FIP Data Prog7'!$V$1),'Feat-Func-Development'!$AF$100:$EU$100)</f>
        <v>0</v>
      </c>
      <c r="Z57" s="29">
        <f>LOOKUP(2,1/('Feat-Func-Development'!$AF$4:$EU$4&amp;'Feat-Func-Development'!$AF$5:$EU$5='aggregated FIP Data Prog7'!$A57&amp;'aggregated FIP Data Prog7'!$V$1),'Feat-Func-Development'!$AF$101:$EU$101)</f>
        <v>7</v>
      </c>
      <c r="AA57" s="29">
        <f>LOOKUP(2,1/('Feat-Func-Development'!$AF$4:$EU$4&amp;'Feat-Func-Development'!$AF$5:$EU$5='aggregated FIP Data Prog7'!$A57&amp;'aggregated FIP Data Prog7'!$V$1),'Feat-Func-Development'!$AF$102:$EU$102)</f>
        <v>0</v>
      </c>
      <c r="AB57" s="29">
        <f>LOOKUP(2,1/('Feat-Func-Development'!$AF$4:$EU$4&amp;'Feat-Func-Development'!$AF$5:$EU$5='aggregated FIP Data Prog7'!$A57&amp;'aggregated FIP Data Prog7'!$V$1),'Feat-Func-Development'!$AF$103:$EU$103)</f>
        <v>0</v>
      </c>
      <c r="AC57" s="29">
        <f>LOOKUP(2,1/('Feat-Func-Development'!$AF$4:$EU$4&amp;'Feat-Func-Development'!$AF$5:$EU$5='aggregated FIP Data Prog7'!$A57&amp;'aggregated FIP Data Prog7'!$V$1),'Feat-Func-Development'!$AF$104:$EU$104)</f>
        <v>0</v>
      </c>
    </row>
    <row r="58" spans="1:29">
      <c r="A58" s="43">
        <f t="shared" si="9"/>
        <v>1643</v>
      </c>
      <c r="B58" s="53" t="str">
        <f>IF(C58="","",HLOOKUP(C58,'Configuration | Scaling'!$E$13:$Y$23,9,FALSE))</f>
        <v/>
      </c>
      <c r="C58" s="29" t="str">
        <f>IF(COUNTIF(C$4:C57,LOOKUP(A58,'Configuration | Scaling'!$E$21:$Y$21,_GPDS__List))=0,LOOKUP(A58,'Configuration | Scaling'!$E$21:$Y$21,_GPDS__List),"")</f>
        <v/>
      </c>
      <c r="D58" s="54"/>
      <c r="E58" s="45">
        <f t="shared" si="0"/>
        <v>1642</v>
      </c>
      <c r="F58" s="55">
        <f t="shared" si="1"/>
        <v>1</v>
      </c>
      <c r="G58" s="55">
        <f t="shared" si="2"/>
        <v>0</v>
      </c>
      <c r="H58" s="55">
        <f t="shared" si="3"/>
        <v>1</v>
      </c>
      <c r="I58" s="55">
        <f t="shared" si="4"/>
        <v>1</v>
      </c>
      <c r="J58" s="55">
        <f t="shared" si="5"/>
        <v>1</v>
      </c>
      <c r="K58" s="55">
        <f t="shared" si="6"/>
        <v>1</v>
      </c>
      <c r="L58" s="55">
        <f t="shared" si="7"/>
        <v>0.8571428571428571</v>
      </c>
      <c r="M58" s="56">
        <f t="shared" si="8"/>
        <v>0</v>
      </c>
      <c r="N58" s="48">
        <f>LOOKUP(2,1/('Feat-Func-Development'!$AF$4:$EU$4&amp;'Feat-Func-Development'!$AF$5:$EU$5='aggregated FIP Data Prog7'!$A58&amp;'aggregated FIP Data Prog7'!$N$1),'Feat-Func-Development'!$AF$97:$EU$97)</f>
        <v>0</v>
      </c>
      <c r="O58" s="48">
        <f>LOOKUP(2,1/('Feat-Func-Development'!$AF$4:$EU$4&amp;'Feat-Func-Development'!$AF$5:$EU$5='aggregated FIP Data Prog7'!$A58&amp;'aggregated FIP Data Prog7'!$N$1),'Feat-Func-Development'!$AF$98:$EU$98)</f>
        <v>0</v>
      </c>
      <c r="P58" s="48">
        <f>LOOKUP(2,1/('Feat-Func-Development'!$AF$4:$EU$4&amp;'Feat-Func-Development'!$AF$5:$EU$5='aggregated FIP Data Prog7'!$A58&amp;'aggregated FIP Data Prog7'!$N$1),'Feat-Func-Development'!$AF$99:$EU$99)</f>
        <v>0</v>
      </c>
      <c r="Q58" s="48">
        <f>LOOKUP(2,1/('Feat-Func-Development'!$AF$4:$EU$4&amp;'Feat-Func-Development'!$AF$5:$EU$5='aggregated FIP Data Prog7'!$A58&amp;'aggregated FIP Data Prog7'!$N$1),'Feat-Func-Development'!$AF$100:$EU$100)</f>
        <v>0</v>
      </c>
      <c r="R58" s="48">
        <f>LOOKUP(2,1/('Feat-Func-Development'!$AF$4:$EU$4&amp;'Feat-Func-Development'!$AF$5:$EU$5='aggregated FIP Data Prog7'!$A58&amp;'aggregated FIP Data Prog7'!$N$1),'Feat-Func-Development'!$AF$101:$EU$101)</f>
        <v>0</v>
      </c>
      <c r="S58" s="48">
        <f>LOOKUP(2,1/('Feat-Func-Development'!$AF$4:$EU$4&amp;'Feat-Func-Development'!$AF$5:$EU$5='aggregated FIP Data Prog7'!$A58&amp;'aggregated FIP Data Prog7'!$N$1),'Feat-Func-Development'!$AF$102:$EU$102)</f>
        <v>1</v>
      </c>
      <c r="T58" s="48">
        <f>LOOKUP(2,1/('Feat-Func-Development'!$AF$4:$EU$4&amp;'Feat-Func-Development'!$AF$5:$EU$5='aggregated FIP Data Prog7'!$A58&amp;'aggregated FIP Data Prog7'!$N$1),'Feat-Func-Development'!$AF$103:$EU$103)</f>
        <v>1</v>
      </c>
      <c r="U58" s="48">
        <f>LOOKUP(2,1/('Feat-Func-Development'!$AF$4:$EU$4&amp;'Feat-Func-Development'!$AF$5:$EU$5='aggregated FIP Data Prog7'!$A58&amp;'aggregated FIP Data Prog7'!$N$1),'Feat-Func-Development'!$AF$104:$EU$104)</f>
        <v>5</v>
      </c>
      <c r="V58" s="29">
        <f>LOOKUP(2,1/('Feat-Func-Development'!$AF$4:$EU$4&amp;'Feat-Func-Development'!$AF$5:$EU$5='aggregated FIP Data Prog7'!$A58&amp;'aggregated FIP Data Prog7'!$V$1),'Feat-Func-Development'!$AF$97:$EU$97)</f>
        <v>0</v>
      </c>
      <c r="W58" s="29">
        <f>LOOKUP(2,1/('Feat-Func-Development'!$AF$4:$EU$4&amp;'Feat-Func-Development'!$AF$5:$EU$5='aggregated FIP Data Prog7'!$A58&amp;'aggregated FIP Data Prog7'!$V$1),'Feat-Func-Development'!$AF$98:$EU$98)</f>
        <v>0</v>
      </c>
      <c r="X58" s="29">
        <f>LOOKUP(2,1/('Feat-Func-Development'!$AF$4:$EU$4&amp;'Feat-Func-Development'!$AF$5:$EU$5='aggregated FIP Data Prog7'!$A58&amp;'aggregated FIP Data Prog7'!$V$1),'Feat-Func-Development'!$AF$99:$EU$99)</f>
        <v>0</v>
      </c>
      <c r="Y58" s="29">
        <f>LOOKUP(2,1/('Feat-Func-Development'!$AF$4:$EU$4&amp;'Feat-Func-Development'!$AF$5:$EU$5='aggregated FIP Data Prog7'!$A58&amp;'aggregated FIP Data Prog7'!$V$1),'Feat-Func-Development'!$AF$100:$EU$100)</f>
        <v>0</v>
      </c>
      <c r="Z58" s="29">
        <f>LOOKUP(2,1/('Feat-Func-Development'!$AF$4:$EU$4&amp;'Feat-Func-Development'!$AF$5:$EU$5='aggregated FIP Data Prog7'!$A58&amp;'aggregated FIP Data Prog7'!$V$1),'Feat-Func-Development'!$AF$101:$EU$101)</f>
        <v>7</v>
      </c>
      <c r="AA58" s="29">
        <f>LOOKUP(2,1/('Feat-Func-Development'!$AF$4:$EU$4&amp;'Feat-Func-Development'!$AF$5:$EU$5='aggregated FIP Data Prog7'!$A58&amp;'aggregated FIP Data Prog7'!$V$1),'Feat-Func-Development'!$AF$102:$EU$102)</f>
        <v>0</v>
      </c>
      <c r="AB58" s="29">
        <f>LOOKUP(2,1/('Feat-Func-Development'!$AF$4:$EU$4&amp;'Feat-Func-Development'!$AF$5:$EU$5='aggregated FIP Data Prog7'!$A58&amp;'aggregated FIP Data Prog7'!$V$1),'Feat-Func-Development'!$AF$103:$EU$103)</f>
        <v>0</v>
      </c>
      <c r="AC58" s="29">
        <f>LOOKUP(2,1/('Feat-Func-Development'!$AF$4:$EU$4&amp;'Feat-Func-Development'!$AF$5:$EU$5='aggregated FIP Data Prog7'!$A58&amp;'aggregated FIP Data Prog7'!$V$1),'Feat-Func-Development'!$AF$104:$EU$104)</f>
        <v>0</v>
      </c>
    </row>
    <row r="59" spans="1:29">
      <c r="A59" s="43">
        <f t="shared" si="9"/>
        <v>1674</v>
      </c>
      <c r="B59" s="53" t="str">
        <f>IF(C59="","",HLOOKUP(C59,'Configuration | Scaling'!$E$13:$Y$23,9,FALSE))</f>
        <v/>
      </c>
      <c r="C59" s="29" t="str">
        <f>IF(COUNTIF(C$4:C58,LOOKUP(A59,'Configuration | Scaling'!$E$21:$Y$21,_GPDS__List))=0,LOOKUP(A59,'Configuration | Scaling'!$E$21:$Y$21,_GPDS__List),"")</f>
        <v/>
      </c>
      <c r="D59" s="54"/>
      <c r="E59" s="45">
        <f t="shared" si="0"/>
        <v>1673</v>
      </c>
      <c r="F59" s="55">
        <f t="shared" si="1"/>
        <v>1</v>
      </c>
      <c r="G59" s="55">
        <f t="shared" si="2"/>
        <v>0</v>
      </c>
      <c r="H59" s="55">
        <f t="shared" si="3"/>
        <v>1</v>
      </c>
      <c r="I59" s="55">
        <f t="shared" si="4"/>
        <v>1</v>
      </c>
      <c r="J59" s="55">
        <f t="shared" si="5"/>
        <v>1</v>
      </c>
      <c r="K59" s="55">
        <f t="shared" si="6"/>
        <v>1</v>
      </c>
      <c r="L59" s="55">
        <f t="shared" si="7"/>
        <v>0.8571428571428571</v>
      </c>
      <c r="M59" s="56">
        <f t="shared" si="8"/>
        <v>0</v>
      </c>
      <c r="N59" s="48">
        <f>LOOKUP(2,1/('Feat-Func-Development'!$AF$4:$EU$4&amp;'Feat-Func-Development'!$AF$5:$EU$5='aggregated FIP Data Prog7'!$A59&amp;'aggregated FIP Data Prog7'!$N$1),'Feat-Func-Development'!$AF$97:$EU$97)</f>
        <v>0</v>
      </c>
      <c r="O59" s="48">
        <f>LOOKUP(2,1/('Feat-Func-Development'!$AF$4:$EU$4&amp;'Feat-Func-Development'!$AF$5:$EU$5='aggregated FIP Data Prog7'!$A59&amp;'aggregated FIP Data Prog7'!$N$1),'Feat-Func-Development'!$AF$98:$EU$98)</f>
        <v>0</v>
      </c>
      <c r="P59" s="48">
        <f>LOOKUP(2,1/('Feat-Func-Development'!$AF$4:$EU$4&amp;'Feat-Func-Development'!$AF$5:$EU$5='aggregated FIP Data Prog7'!$A59&amp;'aggregated FIP Data Prog7'!$N$1),'Feat-Func-Development'!$AF$99:$EU$99)</f>
        <v>0</v>
      </c>
      <c r="Q59" s="48">
        <f>LOOKUP(2,1/('Feat-Func-Development'!$AF$4:$EU$4&amp;'Feat-Func-Development'!$AF$5:$EU$5='aggregated FIP Data Prog7'!$A59&amp;'aggregated FIP Data Prog7'!$N$1),'Feat-Func-Development'!$AF$100:$EU$100)</f>
        <v>0</v>
      </c>
      <c r="R59" s="48">
        <f>LOOKUP(2,1/('Feat-Func-Development'!$AF$4:$EU$4&amp;'Feat-Func-Development'!$AF$5:$EU$5='aggregated FIP Data Prog7'!$A59&amp;'aggregated FIP Data Prog7'!$N$1),'Feat-Func-Development'!$AF$101:$EU$101)</f>
        <v>0</v>
      </c>
      <c r="S59" s="48">
        <f>LOOKUP(2,1/('Feat-Func-Development'!$AF$4:$EU$4&amp;'Feat-Func-Development'!$AF$5:$EU$5='aggregated FIP Data Prog7'!$A59&amp;'aggregated FIP Data Prog7'!$N$1),'Feat-Func-Development'!$AF$102:$EU$102)</f>
        <v>1</v>
      </c>
      <c r="T59" s="48">
        <f>LOOKUP(2,1/('Feat-Func-Development'!$AF$4:$EU$4&amp;'Feat-Func-Development'!$AF$5:$EU$5='aggregated FIP Data Prog7'!$A59&amp;'aggregated FIP Data Prog7'!$N$1),'Feat-Func-Development'!$AF$103:$EU$103)</f>
        <v>1</v>
      </c>
      <c r="U59" s="48">
        <f>LOOKUP(2,1/('Feat-Func-Development'!$AF$4:$EU$4&amp;'Feat-Func-Development'!$AF$5:$EU$5='aggregated FIP Data Prog7'!$A59&amp;'aggregated FIP Data Prog7'!$N$1),'Feat-Func-Development'!$AF$104:$EU$104)</f>
        <v>5</v>
      </c>
      <c r="V59" s="29">
        <f>LOOKUP(2,1/('Feat-Func-Development'!$AF$4:$EU$4&amp;'Feat-Func-Development'!$AF$5:$EU$5='aggregated FIP Data Prog7'!$A59&amp;'aggregated FIP Data Prog7'!$V$1),'Feat-Func-Development'!$AF$97:$EU$97)</f>
        <v>0</v>
      </c>
      <c r="W59" s="29">
        <f>LOOKUP(2,1/('Feat-Func-Development'!$AF$4:$EU$4&amp;'Feat-Func-Development'!$AF$5:$EU$5='aggregated FIP Data Prog7'!$A59&amp;'aggregated FIP Data Prog7'!$V$1),'Feat-Func-Development'!$AF$98:$EU$98)</f>
        <v>0</v>
      </c>
      <c r="X59" s="29">
        <f>LOOKUP(2,1/('Feat-Func-Development'!$AF$4:$EU$4&amp;'Feat-Func-Development'!$AF$5:$EU$5='aggregated FIP Data Prog7'!$A59&amp;'aggregated FIP Data Prog7'!$V$1),'Feat-Func-Development'!$AF$99:$EU$99)</f>
        <v>0</v>
      </c>
      <c r="Y59" s="29">
        <f>LOOKUP(2,1/('Feat-Func-Development'!$AF$4:$EU$4&amp;'Feat-Func-Development'!$AF$5:$EU$5='aggregated FIP Data Prog7'!$A59&amp;'aggregated FIP Data Prog7'!$V$1),'Feat-Func-Development'!$AF$100:$EU$100)</f>
        <v>0</v>
      </c>
      <c r="Z59" s="29">
        <f>LOOKUP(2,1/('Feat-Func-Development'!$AF$4:$EU$4&amp;'Feat-Func-Development'!$AF$5:$EU$5='aggregated FIP Data Prog7'!$A59&amp;'aggregated FIP Data Prog7'!$V$1),'Feat-Func-Development'!$AF$101:$EU$101)</f>
        <v>7</v>
      </c>
      <c r="AA59" s="29">
        <f>LOOKUP(2,1/('Feat-Func-Development'!$AF$4:$EU$4&amp;'Feat-Func-Development'!$AF$5:$EU$5='aggregated FIP Data Prog7'!$A59&amp;'aggregated FIP Data Prog7'!$V$1),'Feat-Func-Development'!$AF$102:$EU$102)</f>
        <v>0</v>
      </c>
      <c r="AB59" s="29">
        <f>LOOKUP(2,1/('Feat-Func-Development'!$AF$4:$EU$4&amp;'Feat-Func-Development'!$AF$5:$EU$5='aggregated FIP Data Prog7'!$A59&amp;'aggregated FIP Data Prog7'!$V$1),'Feat-Func-Development'!$AF$103:$EU$103)</f>
        <v>0</v>
      </c>
      <c r="AC59" s="29">
        <f>LOOKUP(2,1/('Feat-Func-Development'!$AF$4:$EU$4&amp;'Feat-Func-Development'!$AF$5:$EU$5='aggregated FIP Data Prog7'!$A59&amp;'aggregated FIP Data Prog7'!$V$1),'Feat-Func-Development'!$AF$104:$EU$104)</f>
        <v>0</v>
      </c>
    </row>
    <row r="60" spans="1:29">
      <c r="A60" s="43">
        <f t="shared" si="9"/>
        <v>1705</v>
      </c>
      <c r="B60" s="53" t="str">
        <f>IF(C60="","",HLOOKUP(C60,'Configuration | Scaling'!$E$13:$Y$23,9,FALSE))</f>
        <v/>
      </c>
      <c r="C60" s="29" t="str">
        <f>IF(COUNTIF(C$4:C59,LOOKUP(A60,'Configuration | Scaling'!$E$21:$Y$21,_GPDS__List))=0,LOOKUP(A60,'Configuration | Scaling'!$E$21:$Y$21,_GPDS__List),"")</f>
        <v/>
      </c>
      <c r="D60" s="54"/>
      <c r="E60" s="45">
        <f t="shared" si="0"/>
        <v>1704</v>
      </c>
      <c r="F60" s="55">
        <f t="shared" si="1"/>
        <v>1</v>
      </c>
      <c r="G60" s="55">
        <f t="shared" si="2"/>
        <v>0</v>
      </c>
      <c r="H60" s="55">
        <f t="shared" si="3"/>
        <v>1</v>
      </c>
      <c r="I60" s="55">
        <f t="shared" si="4"/>
        <v>1</v>
      </c>
      <c r="J60" s="55">
        <f t="shared" si="5"/>
        <v>1</v>
      </c>
      <c r="K60" s="55">
        <f t="shared" si="6"/>
        <v>1</v>
      </c>
      <c r="L60" s="55">
        <f t="shared" si="7"/>
        <v>0.8571428571428571</v>
      </c>
      <c r="M60" s="56">
        <f t="shared" si="8"/>
        <v>0</v>
      </c>
      <c r="N60" s="48">
        <f>LOOKUP(2,1/('Feat-Func-Development'!$AF$4:$EU$4&amp;'Feat-Func-Development'!$AF$5:$EU$5='aggregated FIP Data Prog7'!$A60&amp;'aggregated FIP Data Prog7'!$N$1),'Feat-Func-Development'!$AF$97:$EU$97)</f>
        <v>0</v>
      </c>
      <c r="O60" s="48">
        <f>LOOKUP(2,1/('Feat-Func-Development'!$AF$4:$EU$4&amp;'Feat-Func-Development'!$AF$5:$EU$5='aggregated FIP Data Prog7'!$A60&amp;'aggregated FIP Data Prog7'!$N$1),'Feat-Func-Development'!$AF$98:$EU$98)</f>
        <v>0</v>
      </c>
      <c r="P60" s="48">
        <f>LOOKUP(2,1/('Feat-Func-Development'!$AF$4:$EU$4&amp;'Feat-Func-Development'!$AF$5:$EU$5='aggregated FIP Data Prog7'!$A60&amp;'aggregated FIP Data Prog7'!$N$1),'Feat-Func-Development'!$AF$99:$EU$99)</f>
        <v>0</v>
      </c>
      <c r="Q60" s="48">
        <f>LOOKUP(2,1/('Feat-Func-Development'!$AF$4:$EU$4&amp;'Feat-Func-Development'!$AF$5:$EU$5='aggregated FIP Data Prog7'!$A60&amp;'aggregated FIP Data Prog7'!$N$1),'Feat-Func-Development'!$AF$100:$EU$100)</f>
        <v>0</v>
      </c>
      <c r="R60" s="48">
        <f>LOOKUP(2,1/('Feat-Func-Development'!$AF$4:$EU$4&amp;'Feat-Func-Development'!$AF$5:$EU$5='aggregated FIP Data Prog7'!$A60&amp;'aggregated FIP Data Prog7'!$N$1),'Feat-Func-Development'!$AF$101:$EU$101)</f>
        <v>0</v>
      </c>
      <c r="S60" s="48">
        <f>LOOKUP(2,1/('Feat-Func-Development'!$AF$4:$EU$4&amp;'Feat-Func-Development'!$AF$5:$EU$5='aggregated FIP Data Prog7'!$A60&amp;'aggregated FIP Data Prog7'!$N$1),'Feat-Func-Development'!$AF$102:$EU$102)</f>
        <v>1</v>
      </c>
      <c r="T60" s="48">
        <f>LOOKUP(2,1/('Feat-Func-Development'!$AF$4:$EU$4&amp;'Feat-Func-Development'!$AF$5:$EU$5='aggregated FIP Data Prog7'!$A60&amp;'aggregated FIP Data Prog7'!$N$1),'Feat-Func-Development'!$AF$103:$EU$103)</f>
        <v>1</v>
      </c>
      <c r="U60" s="48">
        <f>LOOKUP(2,1/('Feat-Func-Development'!$AF$4:$EU$4&amp;'Feat-Func-Development'!$AF$5:$EU$5='aggregated FIP Data Prog7'!$A60&amp;'aggregated FIP Data Prog7'!$N$1),'Feat-Func-Development'!$AF$104:$EU$104)</f>
        <v>5</v>
      </c>
      <c r="V60" s="29">
        <f>LOOKUP(2,1/('Feat-Func-Development'!$AF$4:$EU$4&amp;'Feat-Func-Development'!$AF$5:$EU$5='aggregated FIP Data Prog7'!$A60&amp;'aggregated FIP Data Prog7'!$V$1),'Feat-Func-Development'!$AF$97:$EU$97)</f>
        <v>0</v>
      </c>
      <c r="W60" s="29">
        <f>LOOKUP(2,1/('Feat-Func-Development'!$AF$4:$EU$4&amp;'Feat-Func-Development'!$AF$5:$EU$5='aggregated FIP Data Prog7'!$A60&amp;'aggregated FIP Data Prog7'!$V$1),'Feat-Func-Development'!$AF$98:$EU$98)</f>
        <v>0</v>
      </c>
      <c r="X60" s="29">
        <f>LOOKUP(2,1/('Feat-Func-Development'!$AF$4:$EU$4&amp;'Feat-Func-Development'!$AF$5:$EU$5='aggregated FIP Data Prog7'!$A60&amp;'aggregated FIP Data Prog7'!$V$1),'Feat-Func-Development'!$AF$99:$EU$99)</f>
        <v>0</v>
      </c>
      <c r="Y60" s="29">
        <f>LOOKUP(2,1/('Feat-Func-Development'!$AF$4:$EU$4&amp;'Feat-Func-Development'!$AF$5:$EU$5='aggregated FIP Data Prog7'!$A60&amp;'aggregated FIP Data Prog7'!$V$1),'Feat-Func-Development'!$AF$100:$EU$100)</f>
        <v>0</v>
      </c>
      <c r="Z60" s="29">
        <f>LOOKUP(2,1/('Feat-Func-Development'!$AF$4:$EU$4&amp;'Feat-Func-Development'!$AF$5:$EU$5='aggregated FIP Data Prog7'!$A60&amp;'aggregated FIP Data Prog7'!$V$1),'Feat-Func-Development'!$AF$101:$EU$101)</f>
        <v>7</v>
      </c>
      <c r="AA60" s="29">
        <f>LOOKUP(2,1/('Feat-Func-Development'!$AF$4:$EU$4&amp;'Feat-Func-Development'!$AF$5:$EU$5='aggregated FIP Data Prog7'!$A60&amp;'aggregated FIP Data Prog7'!$V$1),'Feat-Func-Development'!$AF$102:$EU$102)</f>
        <v>0</v>
      </c>
      <c r="AB60" s="29">
        <f>LOOKUP(2,1/('Feat-Func-Development'!$AF$4:$EU$4&amp;'Feat-Func-Development'!$AF$5:$EU$5='aggregated FIP Data Prog7'!$A60&amp;'aggregated FIP Data Prog7'!$V$1),'Feat-Func-Development'!$AF$103:$EU$103)</f>
        <v>0</v>
      </c>
      <c r="AC60" s="29">
        <f>LOOKUP(2,1/('Feat-Func-Development'!$AF$4:$EU$4&amp;'Feat-Func-Development'!$AF$5:$EU$5='aggregated FIP Data Prog7'!$A60&amp;'aggregated FIP Data Prog7'!$V$1),'Feat-Func-Development'!$AF$104:$EU$104)</f>
        <v>0</v>
      </c>
    </row>
    <row r="61" spans="1:29">
      <c r="A61" s="43">
        <f t="shared" si="9"/>
        <v>1735</v>
      </c>
      <c r="B61" s="53" t="str">
        <f>IF(C61="","",HLOOKUP(C61,'Configuration | Scaling'!$E$13:$Y$23,9,FALSE))</f>
        <v/>
      </c>
      <c r="C61" s="29" t="str">
        <f>IF(COUNTIF(C$4:C60,LOOKUP(A61,'Configuration | Scaling'!$E$21:$Y$21,_GPDS__List))=0,LOOKUP(A61,'Configuration | Scaling'!$E$21:$Y$21,_GPDS__List),"")</f>
        <v/>
      </c>
      <c r="D61" s="54"/>
      <c r="E61" s="45">
        <f t="shared" si="0"/>
        <v>1734</v>
      </c>
      <c r="F61" s="55">
        <f t="shared" si="1"/>
        <v>1</v>
      </c>
      <c r="G61" s="55">
        <f t="shared" si="2"/>
        <v>0</v>
      </c>
      <c r="H61" s="55">
        <f t="shared" si="3"/>
        <v>1</v>
      </c>
      <c r="I61" s="55">
        <f t="shared" si="4"/>
        <v>1</v>
      </c>
      <c r="J61" s="55">
        <f t="shared" si="5"/>
        <v>1</v>
      </c>
      <c r="K61" s="55">
        <f t="shared" si="6"/>
        <v>1</v>
      </c>
      <c r="L61" s="55">
        <f t="shared" si="7"/>
        <v>0.8571428571428571</v>
      </c>
      <c r="M61" s="56">
        <f t="shared" si="8"/>
        <v>0</v>
      </c>
      <c r="N61" s="48">
        <f>LOOKUP(2,1/('Feat-Func-Development'!$AF$4:$EU$4&amp;'Feat-Func-Development'!$AF$5:$EU$5='aggregated FIP Data Prog7'!$A61&amp;'aggregated FIP Data Prog7'!$N$1),'Feat-Func-Development'!$AF$97:$EU$97)</f>
        <v>0</v>
      </c>
      <c r="O61" s="48">
        <f>LOOKUP(2,1/('Feat-Func-Development'!$AF$4:$EU$4&amp;'Feat-Func-Development'!$AF$5:$EU$5='aggregated FIP Data Prog7'!$A61&amp;'aggregated FIP Data Prog7'!$N$1),'Feat-Func-Development'!$AF$98:$EU$98)</f>
        <v>0</v>
      </c>
      <c r="P61" s="48">
        <f>LOOKUP(2,1/('Feat-Func-Development'!$AF$4:$EU$4&amp;'Feat-Func-Development'!$AF$5:$EU$5='aggregated FIP Data Prog7'!$A61&amp;'aggregated FIP Data Prog7'!$N$1),'Feat-Func-Development'!$AF$99:$EU$99)</f>
        <v>0</v>
      </c>
      <c r="Q61" s="48">
        <f>LOOKUP(2,1/('Feat-Func-Development'!$AF$4:$EU$4&amp;'Feat-Func-Development'!$AF$5:$EU$5='aggregated FIP Data Prog7'!$A61&amp;'aggregated FIP Data Prog7'!$N$1),'Feat-Func-Development'!$AF$100:$EU$100)</f>
        <v>0</v>
      </c>
      <c r="R61" s="48">
        <f>LOOKUP(2,1/('Feat-Func-Development'!$AF$4:$EU$4&amp;'Feat-Func-Development'!$AF$5:$EU$5='aggregated FIP Data Prog7'!$A61&amp;'aggregated FIP Data Prog7'!$N$1),'Feat-Func-Development'!$AF$101:$EU$101)</f>
        <v>0</v>
      </c>
      <c r="S61" s="48">
        <f>LOOKUP(2,1/('Feat-Func-Development'!$AF$4:$EU$4&amp;'Feat-Func-Development'!$AF$5:$EU$5='aggregated FIP Data Prog7'!$A61&amp;'aggregated FIP Data Prog7'!$N$1),'Feat-Func-Development'!$AF$102:$EU$102)</f>
        <v>1</v>
      </c>
      <c r="T61" s="48">
        <f>LOOKUP(2,1/('Feat-Func-Development'!$AF$4:$EU$4&amp;'Feat-Func-Development'!$AF$5:$EU$5='aggregated FIP Data Prog7'!$A61&amp;'aggregated FIP Data Prog7'!$N$1),'Feat-Func-Development'!$AF$103:$EU$103)</f>
        <v>1</v>
      </c>
      <c r="U61" s="48">
        <f>LOOKUP(2,1/('Feat-Func-Development'!$AF$4:$EU$4&amp;'Feat-Func-Development'!$AF$5:$EU$5='aggregated FIP Data Prog7'!$A61&amp;'aggregated FIP Data Prog7'!$N$1),'Feat-Func-Development'!$AF$104:$EU$104)</f>
        <v>5</v>
      </c>
      <c r="V61" s="29">
        <f>LOOKUP(2,1/('Feat-Func-Development'!$AF$4:$EU$4&amp;'Feat-Func-Development'!$AF$5:$EU$5='aggregated FIP Data Prog7'!$A61&amp;'aggregated FIP Data Prog7'!$V$1),'Feat-Func-Development'!$AF$97:$EU$97)</f>
        <v>0</v>
      </c>
      <c r="W61" s="29">
        <f>LOOKUP(2,1/('Feat-Func-Development'!$AF$4:$EU$4&amp;'Feat-Func-Development'!$AF$5:$EU$5='aggregated FIP Data Prog7'!$A61&amp;'aggregated FIP Data Prog7'!$V$1),'Feat-Func-Development'!$AF$98:$EU$98)</f>
        <v>0</v>
      </c>
      <c r="X61" s="29">
        <f>LOOKUP(2,1/('Feat-Func-Development'!$AF$4:$EU$4&amp;'Feat-Func-Development'!$AF$5:$EU$5='aggregated FIP Data Prog7'!$A61&amp;'aggregated FIP Data Prog7'!$V$1),'Feat-Func-Development'!$AF$99:$EU$99)</f>
        <v>0</v>
      </c>
      <c r="Y61" s="29">
        <f>LOOKUP(2,1/('Feat-Func-Development'!$AF$4:$EU$4&amp;'Feat-Func-Development'!$AF$5:$EU$5='aggregated FIP Data Prog7'!$A61&amp;'aggregated FIP Data Prog7'!$V$1),'Feat-Func-Development'!$AF$100:$EU$100)</f>
        <v>0</v>
      </c>
      <c r="Z61" s="29">
        <f>LOOKUP(2,1/('Feat-Func-Development'!$AF$4:$EU$4&amp;'Feat-Func-Development'!$AF$5:$EU$5='aggregated FIP Data Prog7'!$A61&amp;'aggregated FIP Data Prog7'!$V$1),'Feat-Func-Development'!$AF$101:$EU$101)</f>
        <v>7</v>
      </c>
      <c r="AA61" s="29">
        <f>LOOKUP(2,1/('Feat-Func-Development'!$AF$4:$EU$4&amp;'Feat-Func-Development'!$AF$5:$EU$5='aggregated FIP Data Prog7'!$A61&amp;'aggregated FIP Data Prog7'!$V$1),'Feat-Func-Development'!$AF$102:$EU$102)</f>
        <v>0</v>
      </c>
      <c r="AB61" s="29">
        <f>LOOKUP(2,1/('Feat-Func-Development'!$AF$4:$EU$4&amp;'Feat-Func-Development'!$AF$5:$EU$5='aggregated FIP Data Prog7'!$A61&amp;'aggregated FIP Data Prog7'!$V$1),'Feat-Func-Development'!$AF$103:$EU$103)</f>
        <v>0</v>
      </c>
      <c r="AC61" s="29">
        <f>LOOKUP(2,1/('Feat-Func-Development'!$AF$4:$EU$4&amp;'Feat-Func-Development'!$AF$5:$EU$5='aggregated FIP Data Prog7'!$A61&amp;'aggregated FIP Data Prog7'!$V$1),'Feat-Func-Development'!$AF$104:$EU$104)</f>
        <v>0</v>
      </c>
    </row>
    <row r="62" spans="1:29">
      <c r="A62" s="43">
        <f t="shared" si="9"/>
        <v>1766</v>
      </c>
      <c r="B62" s="53" t="str">
        <f>IF(C62="","",HLOOKUP(C62,'Configuration | Scaling'!$E$13:$Y$23,9,FALSE))</f>
        <v/>
      </c>
      <c r="C62" s="29" t="str">
        <f>IF(COUNTIF(C$4:C61,LOOKUP(A62,'Configuration | Scaling'!$E$21:$Y$21,_GPDS__List))=0,LOOKUP(A62,'Configuration | Scaling'!$E$21:$Y$21,_GPDS__List),"")</f>
        <v/>
      </c>
      <c r="D62" s="54"/>
      <c r="E62" s="45">
        <f t="shared" si="0"/>
        <v>1765</v>
      </c>
      <c r="F62" s="55">
        <f t="shared" si="1"/>
        <v>1</v>
      </c>
      <c r="G62" s="55">
        <f t="shared" si="2"/>
        <v>0</v>
      </c>
      <c r="H62" s="55">
        <f t="shared" si="3"/>
        <v>1</v>
      </c>
      <c r="I62" s="55">
        <f t="shared" si="4"/>
        <v>1</v>
      </c>
      <c r="J62" s="55">
        <f t="shared" si="5"/>
        <v>1</v>
      </c>
      <c r="K62" s="55">
        <f t="shared" si="6"/>
        <v>1</v>
      </c>
      <c r="L62" s="55">
        <f t="shared" si="7"/>
        <v>0.8571428571428571</v>
      </c>
      <c r="M62" s="56">
        <f t="shared" si="8"/>
        <v>0</v>
      </c>
      <c r="N62" s="48">
        <f>LOOKUP(2,1/('Feat-Func-Development'!$AF$4:$EU$4&amp;'Feat-Func-Development'!$AF$5:$EU$5='aggregated FIP Data Prog7'!$A62&amp;'aggregated FIP Data Prog7'!$N$1),'Feat-Func-Development'!$AF$97:$EU$97)</f>
        <v>0</v>
      </c>
      <c r="O62" s="48">
        <f>LOOKUP(2,1/('Feat-Func-Development'!$AF$4:$EU$4&amp;'Feat-Func-Development'!$AF$5:$EU$5='aggregated FIP Data Prog7'!$A62&amp;'aggregated FIP Data Prog7'!$N$1),'Feat-Func-Development'!$AF$98:$EU$98)</f>
        <v>0</v>
      </c>
      <c r="P62" s="48">
        <f>LOOKUP(2,1/('Feat-Func-Development'!$AF$4:$EU$4&amp;'Feat-Func-Development'!$AF$5:$EU$5='aggregated FIP Data Prog7'!$A62&amp;'aggregated FIP Data Prog7'!$N$1),'Feat-Func-Development'!$AF$99:$EU$99)</f>
        <v>0</v>
      </c>
      <c r="Q62" s="48">
        <f>LOOKUP(2,1/('Feat-Func-Development'!$AF$4:$EU$4&amp;'Feat-Func-Development'!$AF$5:$EU$5='aggregated FIP Data Prog7'!$A62&amp;'aggregated FIP Data Prog7'!$N$1),'Feat-Func-Development'!$AF$100:$EU$100)</f>
        <v>0</v>
      </c>
      <c r="R62" s="48">
        <f>LOOKUP(2,1/('Feat-Func-Development'!$AF$4:$EU$4&amp;'Feat-Func-Development'!$AF$5:$EU$5='aggregated FIP Data Prog7'!$A62&amp;'aggregated FIP Data Prog7'!$N$1),'Feat-Func-Development'!$AF$101:$EU$101)</f>
        <v>0</v>
      </c>
      <c r="S62" s="48">
        <f>LOOKUP(2,1/('Feat-Func-Development'!$AF$4:$EU$4&amp;'Feat-Func-Development'!$AF$5:$EU$5='aggregated FIP Data Prog7'!$A62&amp;'aggregated FIP Data Prog7'!$N$1),'Feat-Func-Development'!$AF$102:$EU$102)</f>
        <v>1</v>
      </c>
      <c r="T62" s="48">
        <f>LOOKUP(2,1/('Feat-Func-Development'!$AF$4:$EU$4&amp;'Feat-Func-Development'!$AF$5:$EU$5='aggregated FIP Data Prog7'!$A62&amp;'aggregated FIP Data Prog7'!$N$1),'Feat-Func-Development'!$AF$103:$EU$103)</f>
        <v>1</v>
      </c>
      <c r="U62" s="48">
        <f>LOOKUP(2,1/('Feat-Func-Development'!$AF$4:$EU$4&amp;'Feat-Func-Development'!$AF$5:$EU$5='aggregated FIP Data Prog7'!$A62&amp;'aggregated FIP Data Prog7'!$N$1),'Feat-Func-Development'!$AF$104:$EU$104)</f>
        <v>5</v>
      </c>
      <c r="V62" s="29">
        <f>LOOKUP(2,1/('Feat-Func-Development'!$AF$4:$EU$4&amp;'Feat-Func-Development'!$AF$5:$EU$5='aggregated FIP Data Prog7'!$A62&amp;'aggregated FIP Data Prog7'!$V$1),'Feat-Func-Development'!$AF$97:$EU$97)</f>
        <v>0</v>
      </c>
      <c r="W62" s="29">
        <f>LOOKUP(2,1/('Feat-Func-Development'!$AF$4:$EU$4&amp;'Feat-Func-Development'!$AF$5:$EU$5='aggregated FIP Data Prog7'!$A62&amp;'aggregated FIP Data Prog7'!$V$1),'Feat-Func-Development'!$AF$98:$EU$98)</f>
        <v>0</v>
      </c>
      <c r="X62" s="29">
        <f>LOOKUP(2,1/('Feat-Func-Development'!$AF$4:$EU$4&amp;'Feat-Func-Development'!$AF$5:$EU$5='aggregated FIP Data Prog7'!$A62&amp;'aggregated FIP Data Prog7'!$V$1),'Feat-Func-Development'!$AF$99:$EU$99)</f>
        <v>0</v>
      </c>
      <c r="Y62" s="29">
        <f>LOOKUP(2,1/('Feat-Func-Development'!$AF$4:$EU$4&amp;'Feat-Func-Development'!$AF$5:$EU$5='aggregated FIP Data Prog7'!$A62&amp;'aggregated FIP Data Prog7'!$V$1),'Feat-Func-Development'!$AF$100:$EU$100)</f>
        <v>0</v>
      </c>
      <c r="Z62" s="29">
        <f>LOOKUP(2,1/('Feat-Func-Development'!$AF$4:$EU$4&amp;'Feat-Func-Development'!$AF$5:$EU$5='aggregated FIP Data Prog7'!$A62&amp;'aggregated FIP Data Prog7'!$V$1),'Feat-Func-Development'!$AF$101:$EU$101)</f>
        <v>7</v>
      </c>
      <c r="AA62" s="29">
        <f>LOOKUP(2,1/('Feat-Func-Development'!$AF$4:$EU$4&amp;'Feat-Func-Development'!$AF$5:$EU$5='aggregated FIP Data Prog7'!$A62&amp;'aggregated FIP Data Prog7'!$V$1),'Feat-Func-Development'!$AF$102:$EU$102)</f>
        <v>0</v>
      </c>
      <c r="AB62" s="29">
        <f>LOOKUP(2,1/('Feat-Func-Development'!$AF$4:$EU$4&amp;'Feat-Func-Development'!$AF$5:$EU$5='aggregated FIP Data Prog7'!$A62&amp;'aggregated FIP Data Prog7'!$V$1),'Feat-Func-Development'!$AF$103:$EU$103)</f>
        <v>0</v>
      </c>
      <c r="AC62" s="29">
        <f>LOOKUP(2,1/('Feat-Func-Development'!$AF$4:$EU$4&amp;'Feat-Func-Development'!$AF$5:$EU$5='aggregated FIP Data Prog7'!$A62&amp;'aggregated FIP Data Prog7'!$V$1),'Feat-Func-Development'!$AF$104:$EU$104)</f>
        <v>0</v>
      </c>
    </row>
    <row r="63" spans="1:29" ht="13.5" thickBot="1">
      <c r="A63" s="43">
        <f t="shared" si="9"/>
        <v>1796</v>
      </c>
      <c r="B63" s="57" t="str">
        <f>IF(C63="","",HLOOKUP(C63,'Configuration | Scaling'!$E$13:$Y$23,9,FALSE))</f>
        <v/>
      </c>
      <c r="C63" s="58" t="str">
        <f>IF(COUNTIF(C$4:C62,LOOKUP(A63,'Configuration | Scaling'!$E$21:$Y$21,_GPDS__List))=0,LOOKUP(A63,'Configuration | Scaling'!$E$21:$Y$21,_GPDS__List),"")</f>
        <v/>
      </c>
      <c r="D63" s="59"/>
      <c r="E63" s="45">
        <f t="shared" si="0"/>
        <v>1795</v>
      </c>
      <c r="F63" s="60">
        <f t="shared" si="1"/>
        <v>1</v>
      </c>
      <c r="G63" s="60">
        <f t="shared" si="2"/>
        <v>0</v>
      </c>
      <c r="H63" s="60">
        <f t="shared" si="3"/>
        <v>1</v>
      </c>
      <c r="I63" s="60">
        <f t="shared" si="4"/>
        <v>1</v>
      </c>
      <c r="J63" s="60">
        <f t="shared" si="5"/>
        <v>1</v>
      </c>
      <c r="K63" s="60">
        <f t="shared" si="6"/>
        <v>1</v>
      </c>
      <c r="L63" s="60">
        <f t="shared" si="7"/>
        <v>0.8571428571428571</v>
      </c>
      <c r="M63" s="61">
        <f t="shared" si="8"/>
        <v>0</v>
      </c>
      <c r="N63" s="48">
        <f>LOOKUP(2,1/('Feat-Func-Development'!$AF$4:$EU$4&amp;'Feat-Func-Development'!$AF$5:$EU$5='aggregated FIP Data Prog7'!$A63&amp;'aggregated FIP Data Prog7'!$N$1),'Feat-Func-Development'!$AF$97:$EU$97)</f>
        <v>0</v>
      </c>
      <c r="O63" s="48">
        <f>LOOKUP(2,1/('Feat-Func-Development'!$AF$4:$EU$4&amp;'Feat-Func-Development'!$AF$5:$EU$5='aggregated FIP Data Prog7'!$A63&amp;'aggregated FIP Data Prog7'!$N$1),'Feat-Func-Development'!$AF$98:$EU$98)</f>
        <v>0</v>
      </c>
      <c r="P63" s="48">
        <f>LOOKUP(2,1/('Feat-Func-Development'!$AF$4:$EU$4&amp;'Feat-Func-Development'!$AF$5:$EU$5='aggregated FIP Data Prog7'!$A63&amp;'aggregated FIP Data Prog7'!$N$1),'Feat-Func-Development'!$AF$99:$EU$99)</f>
        <v>0</v>
      </c>
      <c r="Q63" s="48">
        <f>LOOKUP(2,1/('Feat-Func-Development'!$AF$4:$EU$4&amp;'Feat-Func-Development'!$AF$5:$EU$5='aggregated FIP Data Prog7'!$A63&amp;'aggregated FIP Data Prog7'!$N$1),'Feat-Func-Development'!$AF$100:$EU$100)</f>
        <v>0</v>
      </c>
      <c r="R63" s="48">
        <f>LOOKUP(2,1/('Feat-Func-Development'!$AF$4:$EU$4&amp;'Feat-Func-Development'!$AF$5:$EU$5='aggregated FIP Data Prog7'!$A63&amp;'aggregated FIP Data Prog7'!$N$1),'Feat-Func-Development'!$AF$101:$EU$101)</f>
        <v>0</v>
      </c>
      <c r="S63" s="48">
        <f>LOOKUP(2,1/('Feat-Func-Development'!$AF$4:$EU$4&amp;'Feat-Func-Development'!$AF$5:$EU$5='aggregated FIP Data Prog7'!$A63&amp;'aggregated FIP Data Prog7'!$N$1),'Feat-Func-Development'!$AF$102:$EU$102)</f>
        <v>1</v>
      </c>
      <c r="T63" s="48">
        <f>LOOKUP(2,1/('Feat-Func-Development'!$AF$4:$EU$4&amp;'Feat-Func-Development'!$AF$5:$EU$5='aggregated FIP Data Prog7'!$A63&amp;'aggregated FIP Data Prog7'!$N$1),'Feat-Func-Development'!$AF$103:$EU$103)</f>
        <v>1</v>
      </c>
      <c r="U63" s="48">
        <f>LOOKUP(2,1/('Feat-Func-Development'!$AF$4:$EU$4&amp;'Feat-Func-Development'!$AF$5:$EU$5='aggregated FIP Data Prog7'!$A63&amp;'aggregated FIP Data Prog7'!$N$1),'Feat-Func-Development'!$AF$104:$EU$104)</f>
        <v>5</v>
      </c>
      <c r="V63" s="29">
        <f>LOOKUP(2,1/('Feat-Func-Development'!$AF$4:$EU$4&amp;'Feat-Func-Development'!$AF$5:$EU$5='aggregated FIP Data Prog7'!$A63&amp;'aggregated FIP Data Prog7'!$V$1),'Feat-Func-Development'!$AF$97:$EU$97)</f>
        <v>0</v>
      </c>
      <c r="W63" s="29">
        <f>LOOKUP(2,1/('Feat-Func-Development'!$AF$4:$EU$4&amp;'Feat-Func-Development'!$AF$5:$EU$5='aggregated FIP Data Prog7'!$A63&amp;'aggregated FIP Data Prog7'!$V$1),'Feat-Func-Development'!$AF$98:$EU$98)</f>
        <v>0</v>
      </c>
      <c r="X63" s="29">
        <f>LOOKUP(2,1/('Feat-Func-Development'!$AF$4:$EU$4&amp;'Feat-Func-Development'!$AF$5:$EU$5='aggregated FIP Data Prog7'!$A63&amp;'aggregated FIP Data Prog7'!$V$1),'Feat-Func-Development'!$AF$99:$EU$99)</f>
        <v>0</v>
      </c>
      <c r="Y63" s="29">
        <f>LOOKUP(2,1/('Feat-Func-Development'!$AF$4:$EU$4&amp;'Feat-Func-Development'!$AF$5:$EU$5='aggregated FIP Data Prog7'!$A63&amp;'aggregated FIP Data Prog7'!$V$1),'Feat-Func-Development'!$AF$100:$EU$100)</f>
        <v>0</v>
      </c>
      <c r="Z63" s="29">
        <f>LOOKUP(2,1/('Feat-Func-Development'!$AF$4:$EU$4&amp;'Feat-Func-Development'!$AF$5:$EU$5='aggregated FIP Data Prog7'!$A63&amp;'aggregated FIP Data Prog7'!$V$1),'Feat-Func-Development'!$AF$101:$EU$101)</f>
        <v>7</v>
      </c>
      <c r="AA63" s="29">
        <f>LOOKUP(2,1/('Feat-Func-Development'!$AF$4:$EU$4&amp;'Feat-Func-Development'!$AF$5:$EU$5='aggregated FIP Data Prog7'!$A63&amp;'aggregated FIP Data Prog7'!$V$1),'Feat-Func-Development'!$AF$102:$EU$102)</f>
        <v>0</v>
      </c>
      <c r="AB63" s="29">
        <f>LOOKUP(2,1/('Feat-Func-Development'!$AF$4:$EU$4&amp;'Feat-Func-Development'!$AF$5:$EU$5='aggregated FIP Data Prog7'!$A63&amp;'aggregated FIP Data Prog7'!$V$1),'Feat-Func-Development'!$AF$103:$EU$103)</f>
        <v>0</v>
      </c>
      <c r="AC63" s="29">
        <f>LOOKUP(2,1/('Feat-Func-Development'!$AF$4:$EU$4&amp;'Feat-Func-Development'!$AF$5:$EU$5='aggregated FIP Data Prog7'!$A63&amp;'aggregated FIP Data Prog7'!$V$1),'Feat-Func-Development'!$AF$104:$EU$104)</f>
        <v>0</v>
      </c>
    </row>
    <row r="64" spans="1:29">
      <c r="A64" s="62"/>
      <c r="B64" s="62"/>
      <c r="C64" s="26"/>
      <c r="D64" s="63" t="s">
        <v>40</v>
      </c>
      <c r="E64" s="64">
        <f>filingDate</f>
        <v>522</v>
      </c>
      <c r="F64" s="26"/>
      <c r="G64" s="26"/>
      <c r="H64" s="26"/>
      <c r="I64" s="26"/>
      <c r="J64" s="26"/>
      <c r="K64" s="26"/>
      <c r="L64" s="26"/>
      <c r="M64" s="26"/>
      <c r="N64" s="26"/>
      <c r="O64" s="26"/>
      <c r="P64" s="26"/>
      <c r="Q64" s="26"/>
      <c r="R64" s="26"/>
      <c r="S64" s="26"/>
      <c r="T64" s="26"/>
      <c r="U64" s="65"/>
      <c r="V64" s="65"/>
      <c r="W64" s="65"/>
      <c r="X64" s="65"/>
      <c r="Y64" s="65"/>
      <c r="Z64" s="65"/>
      <c r="AA64" s="65"/>
      <c r="AB64" s="65"/>
      <c r="AC64" s="65"/>
    </row>
    <row r="65" spans="1:29">
      <c r="A65" s="62"/>
      <c r="B65" s="62"/>
      <c r="C65" s="26"/>
      <c r="D65" s="26" t="s">
        <v>197</v>
      </c>
      <c r="E65" s="66">
        <f>IF(ISNA(VLOOKUP($E$64,Maturity_Achieved,1,FALSE)),INDEX($A$4:$M$63,MATCH($E$64,$A$4:$A$63)+1,6),VLOOKUP($E$64,$A$4:$M$63,6,FALSE))</f>
        <v>1</v>
      </c>
      <c r="F65" s="65"/>
      <c r="G65" s="65"/>
      <c r="H65" s="65"/>
      <c r="I65" s="65"/>
      <c r="J65" s="65"/>
      <c r="K65" s="65"/>
      <c r="L65" s="65"/>
      <c r="M65" s="65"/>
      <c r="N65" s="65"/>
      <c r="O65" s="65"/>
      <c r="P65" s="65"/>
      <c r="Q65" s="65"/>
      <c r="R65" s="65"/>
      <c r="S65" s="65"/>
      <c r="T65" s="65" t="s">
        <v>206</v>
      </c>
      <c r="U65" s="28">
        <v>1</v>
      </c>
      <c r="V65" s="29">
        <f>IF(ISNA(MATCH($E$64,$A$4:$A$63,0)=$U65),IF((MATCH($E$64,$A$4:$A$63,1)+1)=$U65,V4,0),IF(MATCH($E$64,$A$4:$A$63,0)=$U65,V4,0))</f>
        <v>0</v>
      </c>
      <c r="W65" s="29">
        <f t="shared" ref="W65:AC65" si="10">IF(ISNA(MATCH($E$64,$A$4:$A$63,0)=$U65),IF((MATCH($E$64,$A$4:$A$63,1)+1)=$U65,W4,0),IF(MATCH($E$64,$A$4:$A$63,0)=$U65,W4,0))</f>
        <v>0</v>
      </c>
      <c r="X65" s="29">
        <f t="shared" si="10"/>
        <v>0</v>
      </c>
      <c r="Y65" s="29">
        <f t="shared" si="10"/>
        <v>0</v>
      </c>
      <c r="Z65" s="29">
        <f t="shared" si="10"/>
        <v>0</v>
      </c>
      <c r="AA65" s="29">
        <f t="shared" si="10"/>
        <v>0</v>
      </c>
      <c r="AB65" s="29">
        <f t="shared" si="10"/>
        <v>0</v>
      </c>
      <c r="AC65" s="29">
        <f t="shared" si="10"/>
        <v>0</v>
      </c>
    </row>
    <row r="66" spans="1:29">
      <c r="A66" s="62"/>
      <c r="B66" s="62"/>
      <c r="C66" s="26"/>
      <c r="D66" s="26" t="s">
        <v>203</v>
      </c>
      <c r="E66" s="66">
        <f>IF(ISNA(VLOOKUP($E$64,Maturity_Achieved,1,FALSE)),INDEX($A$4:$M$63,MATCH($E$64,$A$4:$A$63)+1,7),VLOOKUP($E$64,$A$4:$M$63,7,FALSE))</f>
        <v>0</v>
      </c>
      <c r="F66" s="65"/>
      <c r="G66" s="65"/>
      <c r="H66" s="65"/>
      <c r="I66" s="65"/>
      <c r="J66" s="65"/>
      <c r="K66" s="65"/>
      <c r="L66" s="65"/>
      <c r="M66" s="65"/>
      <c r="N66" s="65"/>
      <c r="O66" s="65"/>
      <c r="P66" s="65"/>
      <c r="Q66" s="65"/>
      <c r="R66" s="65"/>
      <c r="S66" s="65"/>
      <c r="T66" s="65"/>
      <c r="U66" s="67">
        <v>2</v>
      </c>
      <c r="V66" s="29">
        <f t="shared" ref="V66:AC81" si="11">IF(ISNA(MATCH($E$64,$A$4:$A$63,0)=$U66),IF((MATCH($E$64,$A$4:$A$63,1)+1)=$U66,V5,0),IF(MATCH($E$64,$A$4:$A$63,0)=$U66,V5,0))</f>
        <v>0</v>
      </c>
      <c r="W66" s="29">
        <f t="shared" si="11"/>
        <v>0</v>
      </c>
      <c r="X66" s="29">
        <f t="shared" si="11"/>
        <v>0</v>
      </c>
      <c r="Y66" s="29">
        <f t="shared" si="11"/>
        <v>0</v>
      </c>
      <c r="Z66" s="29">
        <f t="shared" si="11"/>
        <v>0</v>
      </c>
      <c r="AA66" s="29">
        <f t="shared" si="11"/>
        <v>0</v>
      </c>
      <c r="AB66" s="29">
        <f t="shared" si="11"/>
        <v>0</v>
      </c>
      <c r="AC66" s="29">
        <f t="shared" si="11"/>
        <v>0</v>
      </c>
    </row>
    <row r="67" spans="1:29">
      <c r="A67" s="62"/>
      <c r="B67" s="62"/>
      <c r="C67" s="26"/>
      <c r="D67" s="26" t="s">
        <v>199</v>
      </c>
      <c r="E67" s="66">
        <f>IF(ISNA(VLOOKUP($E$64,Maturity_Achieved,1,FALSE)),INDEX($A$4:$M$63,MATCH($E$64,$A$4:$A$63)+1,8),VLOOKUP($E$64,$A$4:$M$63,8,FALSE))</f>
        <v>1</v>
      </c>
      <c r="F67" s="65"/>
      <c r="G67" s="65"/>
      <c r="H67" s="65"/>
      <c r="I67" s="65"/>
      <c r="J67" s="65"/>
      <c r="K67" s="65"/>
      <c r="L67" s="65"/>
      <c r="M67" s="65"/>
      <c r="N67" s="65"/>
      <c r="O67" s="65"/>
      <c r="P67" s="65"/>
      <c r="Q67" s="65"/>
      <c r="R67" s="65"/>
      <c r="S67" s="65"/>
      <c r="T67" s="65"/>
      <c r="U67" s="28">
        <v>3</v>
      </c>
      <c r="V67" s="29">
        <f t="shared" si="11"/>
        <v>0</v>
      </c>
      <c r="W67" s="29">
        <f t="shared" si="11"/>
        <v>0</v>
      </c>
      <c r="X67" s="29">
        <f t="shared" si="11"/>
        <v>0</v>
      </c>
      <c r="Y67" s="29">
        <f t="shared" si="11"/>
        <v>0</v>
      </c>
      <c r="Z67" s="29">
        <f t="shared" si="11"/>
        <v>0</v>
      </c>
      <c r="AA67" s="29">
        <f t="shared" si="11"/>
        <v>0</v>
      </c>
      <c r="AB67" s="29">
        <f t="shared" si="11"/>
        <v>0</v>
      </c>
      <c r="AC67" s="29">
        <f t="shared" si="11"/>
        <v>0</v>
      </c>
    </row>
    <row r="68" spans="1:29">
      <c r="A68" s="62"/>
      <c r="B68" s="62"/>
      <c r="C68" s="26"/>
      <c r="D68" s="26" t="s">
        <v>200</v>
      </c>
      <c r="E68" s="66">
        <f>IF(ISNA(VLOOKUP($E$64,Maturity_Achieved,1,FALSE)),INDEX($A$4:$M$63,MATCH($E$64,$A$4:$A$63)+1,9),VLOOKUP($E$64,$A$4:$M$63,9,FALSE))</f>
        <v>1</v>
      </c>
      <c r="F68" s="65"/>
      <c r="G68" s="65"/>
      <c r="H68" s="65"/>
      <c r="I68" s="65"/>
      <c r="J68" s="65"/>
      <c r="K68" s="65"/>
      <c r="L68" s="65"/>
      <c r="M68" s="65"/>
      <c r="N68" s="65"/>
      <c r="O68" s="65"/>
      <c r="P68" s="65"/>
      <c r="Q68" s="65"/>
      <c r="R68" s="65"/>
      <c r="S68" s="65"/>
      <c r="T68" s="65"/>
      <c r="U68" s="67">
        <v>4</v>
      </c>
      <c r="V68" s="29">
        <f t="shared" si="11"/>
        <v>0</v>
      </c>
      <c r="W68" s="29">
        <f t="shared" si="11"/>
        <v>0</v>
      </c>
      <c r="X68" s="29">
        <f t="shared" si="11"/>
        <v>0</v>
      </c>
      <c r="Y68" s="29">
        <f t="shared" si="11"/>
        <v>0</v>
      </c>
      <c r="Z68" s="29">
        <f t="shared" si="11"/>
        <v>0</v>
      </c>
      <c r="AA68" s="29">
        <f t="shared" si="11"/>
        <v>0</v>
      </c>
      <c r="AB68" s="29">
        <f t="shared" si="11"/>
        <v>0</v>
      </c>
      <c r="AC68" s="29">
        <f t="shared" si="11"/>
        <v>0</v>
      </c>
    </row>
    <row r="69" spans="1:29">
      <c r="A69" s="62"/>
      <c r="B69" s="62"/>
      <c r="C69" s="26"/>
      <c r="D69" s="26" t="s">
        <v>201</v>
      </c>
      <c r="E69" s="66">
        <f>IF(ISNA(VLOOKUP($E$64,Maturity_Achieved,1,FALSE)),INDEX($A$4:$M$63,MATCH($E$64,$A$4:$A$63)+1,10),VLOOKUP($E$64,$A$4:$M$63,10,FALSE))</f>
        <v>1</v>
      </c>
      <c r="F69" s="65"/>
      <c r="G69" s="65"/>
      <c r="H69" s="65"/>
      <c r="I69" s="65"/>
      <c r="J69" s="65"/>
      <c r="K69" s="65"/>
      <c r="L69" s="65"/>
      <c r="M69" s="65"/>
      <c r="N69" s="65"/>
      <c r="O69" s="65"/>
      <c r="P69" s="65"/>
      <c r="Q69" s="65"/>
      <c r="R69" s="65"/>
      <c r="S69" s="65"/>
      <c r="T69" s="65"/>
      <c r="U69" s="28">
        <v>5</v>
      </c>
      <c r="V69" s="29">
        <f t="shared" si="11"/>
        <v>0</v>
      </c>
      <c r="W69" s="29">
        <f t="shared" si="11"/>
        <v>0</v>
      </c>
      <c r="X69" s="29">
        <f t="shared" si="11"/>
        <v>0</v>
      </c>
      <c r="Y69" s="29">
        <f t="shared" si="11"/>
        <v>0</v>
      </c>
      <c r="Z69" s="29">
        <f t="shared" si="11"/>
        <v>0</v>
      </c>
      <c r="AA69" s="29">
        <f t="shared" si="11"/>
        <v>0</v>
      </c>
      <c r="AB69" s="29">
        <f t="shared" si="11"/>
        <v>0</v>
      </c>
      <c r="AC69" s="29">
        <f t="shared" si="11"/>
        <v>0</v>
      </c>
    </row>
    <row r="70" spans="1:29">
      <c r="A70" s="62"/>
      <c r="B70" s="62"/>
      <c r="C70" s="26"/>
      <c r="D70" s="26" t="s">
        <v>202</v>
      </c>
      <c r="E70" s="66">
        <f>IF(ISNA(VLOOKUP($E$64,Maturity_Achieved,1,FALSE)),INDEX($A$4:$M$63,MATCH($E$64,$A$4:$A$63)+1,11),VLOOKUP($E$64,$A$4:$M$63,11,FALSE))</f>
        <v>1</v>
      </c>
      <c r="F70" s="65"/>
      <c r="G70" s="65"/>
      <c r="H70" s="65"/>
      <c r="I70" s="65"/>
      <c r="J70" s="65"/>
      <c r="K70" s="65"/>
      <c r="L70" s="65"/>
      <c r="M70" s="65"/>
      <c r="N70" s="65"/>
      <c r="O70" s="65"/>
      <c r="P70" s="65"/>
      <c r="Q70" s="65"/>
      <c r="R70" s="65"/>
      <c r="S70" s="65"/>
      <c r="T70" s="65"/>
      <c r="U70" s="67">
        <v>6</v>
      </c>
      <c r="V70" s="29">
        <f t="shared" si="11"/>
        <v>0</v>
      </c>
      <c r="W70" s="29">
        <f t="shared" si="11"/>
        <v>0</v>
      </c>
      <c r="X70" s="29">
        <f t="shared" si="11"/>
        <v>0</v>
      </c>
      <c r="Y70" s="29">
        <f t="shared" si="11"/>
        <v>0</v>
      </c>
      <c r="Z70" s="29">
        <f t="shared" si="11"/>
        <v>0</v>
      </c>
      <c r="AA70" s="29">
        <f t="shared" si="11"/>
        <v>0</v>
      </c>
      <c r="AB70" s="29">
        <f t="shared" si="11"/>
        <v>0</v>
      </c>
      <c r="AC70" s="29">
        <f t="shared" si="11"/>
        <v>0</v>
      </c>
    </row>
    <row r="71" spans="1:29">
      <c r="A71" s="62"/>
      <c r="B71" s="62"/>
      <c r="C71" s="26"/>
      <c r="D71" s="26" t="s">
        <v>204</v>
      </c>
      <c r="E71" s="66">
        <f>IF(ISNA(VLOOKUP($E$64,Maturity_Achieved,1,FALSE)),INDEX($A$4:$M$63,MATCH($E$64,$A$4:$A$63)+1,12),VLOOKUP($E$64,$A$4:$M$63,12,FALSE))</f>
        <v>0</v>
      </c>
      <c r="F71" s="65"/>
      <c r="G71" s="65"/>
      <c r="H71" s="65"/>
      <c r="I71" s="65"/>
      <c r="J71" s="65"/>
      <c r="K71" s="65"/>
      <c r="L71" s="65"/>
      <c r="M71" s="65"/>
      <c r="N71" s="65"/>
      <c r="O71" s="65"/>
      <c r="P71" s="65"/>
      <c r="Q71" s="65"/>
      <c r="R71" s="65"/>
      <c r="S71" s="65"/>
      <c r="T71" s="65"/>
      <c r="U71" s="28">
        <v>7</v>
      </c>
      <c r="V71" s="29">
        <f t="shared" si="11"/>
        <v>0</v>
      </c>
      <c r="W71" s="29">
        <f t="shared" si="11"/>
        <v>0</v>
      </c>
      <c r="X71" s="29">
        <f t="shared" si="11"/>
        <v>0</v>
      </c>
      <c r="Y71" s="29">
        <f t="shared" si="11"/>
        <v>0</v>
      </c>
      <c r="Z71" s="29">
        <f t="shared" si="11"/>
        <v>0</v>
      </c>
      <c r="AA71" s="29">
        <f t="shared" si="11"/>
        <v>0</v>
      </c>
      <c r="AB71" s="29">
        <f t="shared" si="11"/>
        <v>0</v>
      </c>
      <c r="AC71" s="29">
        <f t="shared" si="11"/>
        <v>0</v>
      </c>
    </row>
    <row r="72" spans="1:29" ht="13.5" thickBot="1">
      <c r="A72" s="62"/>
      <c r="B72" s="62"/>
      <c r="C72" s="26"/>
      <c r="D72" s="26" t="s">
        <v>205</v>
      </c>
      <c r="E72" s="68">
        <f>IF(ISNA(VLOOKUP($E$64,Maturity_Achieved,1,FALSE)),INDEX($A$4:$M$63,MATCH($E$64,$A$4:$A$63)+1,13),VLOOKUP($E$64,$A$4:$M$63,13,FALSE))</f>
        <v>0</v>
      </c>
      <c r="F72" s="65"/>
      <c r="G72" s="65"/>
      <c r="H72" s="65"/>
      <c r="I72" s="65"/>
      <c r="J72" s="65"/>
      <c r="K72" s="65"/>
      <c r="L72" s="65"/>
      <c r="M72" s="65"/>
      <c r="N72" s="65"/>
      <c r="O72" s="65"/>
      <c r="P72" s="65"/>
      <c r="Q72" s="65"/>
      <c r="R72" s="65"/>
      <c r="S72" s="65"/>
      <c r="T72" s="65"/>
      <c r="U72" s="67">
        <v>8</v>
      </c>
      <c r="V72" s="29">
        <f t="shared" si="11"/>
        <v>0</v>
      </c>
      <c r="W72" s="29">
        <f t="shared" si="11"/>
        <v>0</v>
      </c>
      <c r="X72" s="29">
        <f t="shared" si="11"/>
        <v>0</v>
      </c>
      <c r="Y72" s="29">
        <f t="shared" si="11"/>
        <v>0</v>
      </c>
      <c r="Z72" s="29">
        <f t="shared" si="11"/>
        <v>0</v>
      </c>
      <c r="AA72" s="29">
        <f t="shared" si="11"/>
        <v>0</v>
      </c>
      <c r="AB72" s="29">
        <f t="shared" si="11"/>
        <v>0</v>
      </c>
      <c r="AC72" s="29">
        <f t="shared" si="11"/>
        <v>0</v>
      </c>
    </row>
    <row r="73" spans="1:29" ht="13.5" thickBot="1">
      <c r="A73" s="62"/>
      <c r="B73" s="62"/>
      <c r="C73" s="26"/>
      <c r="D73" s="26"/>
      <c r="E73" s="65"/>
      <c r="F73" s="65"/>
      <c r="G73" s="65"/>
      <c r="H73" s="65"/>
      <c r="I73" s="65"/>
      <c r="J73" s="65"/>
      <c r="K73" s="65"/>
      <c r="L73" s="65"/>
      <c r="M73" s="65"/>
      <c r="N73" s="65"/>
      <c r="O73" s="65"/>
      <c r="P73" s="65"/>
      <c r="Q73" s="65"/>
      <c r="R73" s="65"/>
      <c r="S73" s="65"/>
      <c r="T73" s="65"/>
      <c r="U73" s="28">
        <v>9</v>
      </c>
      <c r="V73" s="29">
        <f t="shared" si="11"/>
        <v>0</v>
      </c>
      <c r="W73" s="29">
        <f t="shared" si="11"/>
        <v>0</v>
      </c>
      <c r="X73" s="29">
        <f t="shared" si="11"/>
        <v>0</v>
      </c>
      <c r="Y73" s="29">
        <f t="shared" si="11"/>
        <v>0</v>
      </c>
      <c r="Z73" s="29">
        <f t="shared" si="11"/>
        <v>0</v>
      </c>
      <c r="AA73" s="29">
        <f t="shared" si="11"/>
        <v>0</v>
      </c>
      <c r="AB73" s="29">
        <f t="shared" si="11"/>
        <v>0</v>
      </c>
      <c r="AC73" s="29">
        <f t="shared" si="11"/>
        <v>0</v>
      </c>
    </row>
    <row r="74" spans="1:29">
      <c r="A74" s="62"/>
      <c r="B74" s="62"/>
      <c r="C74" s="107" t="s">
        <v>279</v>
      </c>
      <c r="D74" s="98"/>
      <c r="E74" s="1094" t="str">
        <f>IF('Configuration | Scaling'!$B$45="UP",'Configuration | Scaling'!$O$13,IF('Configuration | Scaling'!$B$45="UN",'Configuration | Scaling'!$K$13,"Check Milestones"))</f>
        <v>FDJ</v>
      </c>
      <c r="F74" s="1095"/>
      <c r="G74" s="104"/>
      <c r="H74" s="1094" t="str">
        <f>IF('Configuration | Scaling'!$B$45="UP",'Configuration | Scaling'!$R$13,IF('Configuration | Scaling'!$B$45="UN",'Configuration | Scaling'!$M$13,"Check Milestones"))</f>
        <v>VP</v>
      </c>
      <c r="I74" s="1095"/>
      <c r="J74" s="65"/>
      <c r="K74" s="65"/>
      <c r="L74" s="65"/>
      <c r="M74" s="65"/>
      <c r="N74" s="65"/>
      <c r="O74" s="65"/>
      <c r="P74" s="65"/>
      <c r="Q74" s="65"/>
      <c r="R74" s="65"/>
      <c r="S74" s="65"/>
      <c r="T74" s="65"/>
      <c r="U74" s="67">
        <v>10</v>
      </c>
      <c r="V74" s="29">
        <f t="shared" si="11"/>
        <v>0</v>
      </c>
      <c r="W74" s="29">
        <f t="shared" si="11"/>
        <v>0</v>
      </c>
      <c r="X74" s="29">
        <f t="shared" si="11"/>
        <v>0</v>
      </c>
      <c r="Y74" s="29">
        <f t="shared" si="11"/>
        <v>0</v>
      </c>
      <c r="Z74" s="29">
        <f t="shared" si="11"/>
        <v>0</v>
      </c>
      <c r="AA74" s="29">
        <f t="shared" si="11"/>
        <v>0</v>
      </c>
      <c r="AB74" s="29">
        <f t="shared" si="11"/>
        <v>0</v>
      </c>
      <c r="AC74" s="29">
        <f t="shared" si="11"/>
        <v>0</v>
      </c>
    </row>
    <row r="75" spans="1:29" ht="13.5" thickBot="1">
      <c r="A75" s="62"/>
      <c r="B75" s="62"/>
      <c r="C75" s="94"/>
      <c r="D75" s="99"/>
      <c r="E75" s="101" t="str">
        <f>E74&amp;"Target"</f>
        <v>FDJTarget</v>
      </c>
      <c r="F75" s="95" t="str">
        <f>E74&amp;" Forecast"</f>
        <v>FDJ Forecast</v>
      </c>
      <c r="G75" s="105"/>
      <c r="H75" s="101" t="str">
        <f>H74&amp;" Target"</f>
        <v>VP Target</v>
      </c>
      <c r="I75" s="95" t="str">
        <f>H74&amp;" Forecast"</f>
        <v>VP Forecast</v>
      </c>
      <c r="J75" s="65"/>
      <c r="K75" s="65"/>
      <c r="L75" s="65"/>
      <c r="M75" s="65"/>
      <c r="N75" s="65"/>
      <c r="O75" s="65"/>
      <c r="P75" s="65"/>
      <c r="Q75" s="65"/>
      <c r="R75" s="65"/>
      <c r="S75" s="65"/>
      <c r="T75" s="65"/>
      <c r="U75" s="28">
        <v>11</v>
      </c>
      <c r="V75" s="29">
        <f t="shared" si="11"/>
        <v>0</v>
      </c>
      <c r="W75" s="29">
        <f t="shared" si="11"/>
        <v>0</v>
      </c>
      <c r="X75" s="29">
        <f t="shared" si="11"/>
        <v>0</v>
      </c>
      <c r="Y75" s="29">
        <f t="shared" si="11"/>
        <v>0</v>
      </c>
      <c r="Z75" s="29">
        <f t="shared" si="11"/>
        <v>0</v>
      </c>
      <c r="AA75" s="29">
        <f t="shared" si="11"/>
        <v>0</v>
      </c>
      <c r="AB75" s="29">
        <f t="shared" si="11"/>
        <v>0</v>
      </c>
      <c r="AC75" s="29">
        <f t="shared" si="11"/>
        <v>0</v>
      </c>
    </row>
    <row r="76" spans="1:29">
      <c r="A76" s="62"/>
      <c r="B76" s="62"/>
      <c r="C76" s="96" t="s">
        <v>117</v>
      </c>
      <c r="D76" s="100"/>
      <c r="E76" s="102">
        <f>INDEX($C$4:$AC$63,MATCH(E74,$C$4:$C$63,0),12)</f>
        <v>0</v>
      </c>
      <c r="F76" s="97">
        <f>'Feat-Func-Development'!AD97</f>
        <v>0</v>
      </c>
      <c r="G76" s="92"/>
      <c r="H76" s="102">
        <f>INDEX($C$4:$AC$63,MATCH(H74,$C$4:$C$63,0),12)</f>
        <v>0</v>
      </c>
      <c r="I76" s="97">
        <f>'Feat-Func-Development'!AE97</f>
        <v>0</v>
      </c>
      <c r="J76" s="65"/>
      <c r="K76" s="65"/>
      <c r="L76" s="65"/>
      <c r="M76" s="65"/>
      <c r="N76" s="65"/>
      <c r="O76" s="65"/>
      <c r="P76" s="65"/>
      <c r="Q76" s="65"/>
      <c r="R76" s="65"/>
      <c r="S76" s="65"/>
      <c r="T76" s="65"/>
      <c r="U76" s="67">
        <v>12</v>
      </c>
      <c r="V76" s="29">
        <f t="shared" si="11"/>
        <v>0</v>
      </c>
      <c r="W76" s="29">
        <f t="shared" si="11"/>
        <v>0</v>
      </c>
      <c r="X76" s="29">
        <f t="shared" si="11"/>
        <v>0</v>
      </c>
      <c r="Y76" s="29">
        <f t="shared" si="11"/>
        <v>0</v>
      </c>
      <c r="Z76" s="29">
        <f t="shared" si="11"/>
        <v>0</v>
      </c>
      <c r="AA76" s="29">
        <f t="shared" si="11"/>
        <v>0</v>
      </c>
      <c r="AB76" s="29">
        <f t="shared" si="11"/>
        <v>0</v>
      </c>
      <c r="AC76" s="29">
        <f t="shared" si="11"/>
        <v>0</v>
      </c>
    </row>
    <row r="77" spans="1:29">
      <c r="A77" s="62"/>
      <c r="B77" s="62"/>
      <c r="C77" s="93" t="s">
        <v>118</v>
      </c>
      <c r="D77" s="69"/>
      <c r="E77" s="103">
        <f>INDEX($C$4:$AC$63,MATCH(E74,$C$4:$C$63,0),13)</f>
        <v>0</v>
      </c>
      <c r="F77" s="47">
        <f>'Feat-Func-Development'!AD98</f>
        <v>0</v>
      </c>
      <c r="G77" s="106"/>
      <c r="H77" s="103">
        <f>INDEX($C$4:$AC$63,MATCH(H74,$C$4:$C$63,0),13)</f>
        <v>0</v>
      </c>
      <c r="I77" s="47">
        <f>'Feat-Func-Development'!AE98</f>
        <v>0</v>
      </c>
      <c r="J77" s="65"/>
      <c r="K77" s="65"/>
      <c r="L77" s="65"/>
      <c r="M77" s="65"/>
      <c r="N77" s="65"/>
      <c r="O77" s="65"/>
      <c r="P77" s="65"/>
      <c r="Q77" s="65"/>
      <c r="R77" s="65"/>
      <c r="S77" s="65"/>
      <c r="T77" s="65"/>
      <c r="U77" s="28">
        <v>13</v>
      </c>
      <c r="V77" s="29">
        <f t="shared" si="11"/>
        <v>0</v>
      </c>
      <c r="W77" s="29">
        <f t="shared" si="11"/>
        <v>0</v>
      </c>
      <c r="X77" s="29">
        <f t="shared" si="11"/>
        <v>0</v>
      </c>
      <c r="Y77" s="29">
        <f t="shared" si="11"/>
        <v>0</v>
      </c>
      <c r="Z77" s="29">
        <f t="shared" si="11"/>
        <v>0</v>
      </c>
      <c r="AA77" s="29">
        <f t="shared" si="11"/>
        <v>0</v>
      </c>
      <c r="AB77" s="29">
        <f t="shared" si="11"/>
        <v>0</v>
      </c>
      <c r="AC77" s="29">
        <f t="shared" si="11"/>
        <v>0</v>
      </c>
    </row>
    <row r="78" spans="1:29">
      <c r="A78" s="62"/>
      <c r="B78" s="62"/>
      <c r="C78" s="93" t="s">
        <v>119</v>
      </c>
      <c r="D78" s="69"/>
      <c r="E78" s="103">
        <f>INDEX($C$4:$AC$63,MATCH(E74,$C$4:$C$63,0),14)</f>
        <v>0</v>
      </c>
      <c r="F78" s="47">
        <f>'Feat-Func-Development'!AD99</f>
        <v>0</v>
      </c>
      <c r="G78" s="106"/>
      <c r="H78" s="103">
        <f>INDEX($C$4:$AC$63,MATCH(H74,$C$4:$C$63,0),14)</f>
        <v>0</v>
      </c>
      <c r="I78" s="47">
        <f>'Feat-Func-Development'!AE99</f>
        <v>0</v>
      </c>
      <c r="J78" s="65"/>
      <c r="K78" s="65"/>
      <c r="L78" s="65"/>
      <c r="M78" s="65"/>
      <c r="N78" s="65"/>
      <c r="O78" s="65"/>
      <c r="P78" s="65"/>
      <c r="Q78" s="65"/>
      <c r="R78" s="65"/>
      <c r="S78" s="65"/>
      <c r="T78" s="65"/>
      <c r="U78" s="67">
        <v>14</v>
      </c>
      <c r="V78" s="29">
        <f t="shared" si="11"/>
        <v>0</v>
      </c>
      <c r="W78" s="29">
        <f t="shared" si="11"/>
        <v>0</v>
      </c>
      <c r="X78" s="29">
        <f t="shared" si="11"/>
        <v>0</v>
      </c>
      <c r="Y78" s="29">
        <f t="shared" si="11"/>
        <v>0</v>
      </c>
      <c r="Z78" s="29">
        <f t="shared" si="11"/>
        <v>0</v>
      </c>
      <c r="AA78" s="29">
        <f t="shared" si="11"/>
        <v>0</v>
      </c>
      <c r="AB78" s="29">
        <f t="shared" si="11"/>
        <v>0</v>
      </c>
      <c r="AC78" s="29">
        <f t="shared" si="11"/>
        <v>0</v>
      </c>
    </row>
    <row r="79" spans="1:29">
      <c r="A79" s="62"/>
      <c r="B79" s="62"/>
      <c r="C79" s="93" t="s">
        <v>120</v>
      </c>
      <c r="D79" s="69"/>
      <c r="E79" s="103">
        <f>INDEX($C$4:$AC$63,MATCH(E74,$C$4:$C$63,0),15)</f>
        <v>0</v>
      </c>
      <c r="F79" s="47">
        <f>'Feat-Func-Development'!AD100</f>
        <v>0</v>
      </c>
      <c r="G79" s="106"/>
      <c r="H79" s="103">
        <f>INDEX($C$4:$AC$63,MATCH(H74,$C$4:$C$63,0),15)</f>
        <v>0</v>
      </c>
      <c r="I79" s="47">
        <f>'Feat-Func-Development'!AE100</f>
        <v>0</v>
      </c>
      <c r="J79" s="65"/>
      <c r="K79" s="65"/>
      <c r="L79" s="65"/>
      <c r="M79" s="65"/>
      <c r="N79" s="65"/>
      <c r="O79" s="65"/>
      <c r="P79" s="65"/>
      <c r="Q79" s="65"/>
      <c r="R79" s="65"/>
      <c r="S79" s="65"/>
      <c r="T79" s="65"/>
      <c r="U79" s="28">
        <v>15</v>
      </c>
      <c r="V79" s="29">
        <f t="shared" si="11"/>
        <v>0</v>
      </c>
      <c r="W79" s="29">
        <f t="shared" si="11"/>
        <v>0</v>
      </c>
      <c r="X79" s="29">
        <f t="shared" si="11"/>
        <v>0</v>
      </c>
      <c r="Y79" s="29">
        <f t="shared" si="11"/>
        <v>0</v>
      </c>
      <c r="Z79" s="29">
        <f t="shared" si="11"/>
        <v>0</v>
      </c>
      <c r="AA79" s="29">
        <f t="shared" si="11"/>
        <v>0</v>
      </c>
      <c r="AB79" s="29">
        <f t="shared" si="11"/>
        <v>0</v>
      </c>
      <c r="AC79" s="29">
        <f t="shared" si="11"/>
        <v>0</v>
      </c>
    </row>
    <row r="80" spans="1:29">
      <c r="A80" s="62"/>
      <c r="B80" s="62"/>
      <c r="C80" s="93" t="s">
        <v>121</v>
      </c>
      <c r="D80" s="69"/>
      <c r="E80" s="103">
        <f>INDEX($C$4:$AC$63,MATCH(E74,$C$4:$C$63,0),16)</f>
        <v>5</v>
      </c>
      <c r="F80" s="47">
        <f>'Feat-Func-Development'!AD101</f>
        <v>5</v>
      </c>
      <c r="G80" s="106"/>
      <c r="H80" s="103">
        <f>INDEX($C$4:$AC$63,MATCH(H74,$C$4:$C$63,0),16)</f>
        <v>0</v>
      </c>
      <c r="I80" s="47">
        <f>'Feat-Func-Development'!AE101</f>
        <v>0</v>
      </c>
      <c r="J80" s="65"/>
      <c r="K80" s="65"/>
      <c r="L80" s="65"/>
      <c r="M80" s="65"/>
      <c r="N80" s="65"/>
      <c r="O80" s="65"/>
      <c r="P80" s="65"/>
      <c r="Q80" s="65"/>
      <c r="R80" s="65"/>
      <c r="S80" s="65"/>
      <c r="T80" s="65"/>
      <c r="U80" s="67">
        <v>16</v>
      </c>
      <c r="V80" s="29">
        <f t="shared" si="11"/>
        <v>0</v>
      </c>
      <c r="W80" s="29">
        <f t="shared" si="11"/>
        <v>0</v>
      </c>
      <c r="X80" s="29">
        <f t="shared" si="11"/>
        <v>0</v>
      </c>
      <c r="Y80" s="29">
        <f t="shared" si="11"/>
        <v>0</v>
      </c>
      <c r="Z80" s="29">
        <f t="shared" si="11"/>
        <v>0</v>
      </c>
      <c r="AA80" s="29">
        <f t="shared" si="11"/>
        <v>0</v>
      </c>
      <c r="AB80" s="29">
        <f t="shared" si="11"/>
        <v>0</v>
      </c>
      <c r="AC80" s="29">
        <f t="shared" si="11"/>
        <v>0</v>
      </c>
    </row>
    <row r="81" spans="1:29">
      <c r="A81" s="62"/>
      <c r="B81" s="62"/>
      <c r="C81" s="93" t="s">
        <v>116</v>
      </c>
      <c r="D81" s="69"/>
      <c r="E81" s="103">
        <f>INDEX($C$4:$AC$63,MATCH(E74,$C$4:$C$63,0),17)</f>
        <v>2</v>
      </c>
      <c r="F81" s="47">
        <f>'Feat-Func-Development'!AD102</f>
        <v>2</v>
      </c>
      <c r="G81" s="106"/>
      <c r="H81" s="103">
        <f>INDEX($C$4:$AC$63,MATCH(H74,$C$4:$C$63,0),17)</f>
        <v>7</v>
      </c>
      <c r="I81" s="47">
        <f>'Feat-Func-Development'!AE102</f>
        <v>7</v>
      </c>
      <c r="J81" s="65"/>
      <c r="K81" s="65"/>
      <c r="L81" s="65"/>
      <c r="M81" s="65"/>
      <c r="N81" s="65"/>
      <c r="O81" s="65"/>
      <c r="P81" s="65"/>
      <c r="Q81" s="65"/>
      <c r="R81" s="65"/>
      <c r="S81" s="65"/>
      <c r="T81" s="65"/>
      <c r="U81" s="28">
        <v>17</v>
      </c>
      <c r="V81" s="29">
        <f t="shared" si="11"/>
        <v>0</v>
      </c>
      <c r="W81" s="29">
        <f t="shared" si="11"/>
        <v>0</v>
      </c>
      <c r="X81" s="29">
        <f t="shared" si="11"/>
        <v>0</v>
      </c>
      <c r="Y81" s="29">
        <f t="shared" si="11"/>
        <v>0</v>
      </c>
      <c r="Z81" s="29">
        <f t="shared" si="11"/>
        <v>0</v>
      </c>
      <c r="AA81" s="29">
        <f t="shared" si="11"/>
        <v>0</v>
      </c>
      <c r="AB81" s="29">
        <f t="shared" si="11"/>
        <v>0</v>
      </c>
      <c r="AC81" s="29">
        <f t="shared" si="11"/>
        <v>0</v>
      </c>
    </row>
    <row r="82" spans="1:29">
      <c r="A82" s="62"/>
      <c r="B82" s="62"/>
      <c r="C82" s="93" t="s">
        <v>122</v>
      </c>
      <c r="D82" s="69"/>
      <c r="E82" s="103">
        <f>INDEX($C$4:$AC$63,MATCH(E74,$C$4:$C$63,0),18)</f>
        <v>0</v>
      </c>
      <c r="F82" s="47">
        <f>'Feat-Func-Development'!AD103</f>
        <v>0</v>
      </c>
      <c r="G82" s="106"/>
      <c r="H82" s="103">
        <f>INDEX($C$4:$AC$63,MATCH(H74,$C$4:$C$63,0),18)</f>
        <v>0</v>
      </c>
      <c r="I82" s="47">
        <f>'Feat-Func-Development'!AE103</f>
        <v>0</v>
      </c>
      <c r="J82" s="65"/>
      <c r="K82" s="65"/>
      <c r="L82" s="65"/>
      <c r="M82" s="65"/>
      <c r="N82" s="65"/>
      <c r="O82" s="65"/>
      <c r="P82" s="65"/>
      <c r="Q82" s="65"/>
      <c r="R82" s="65"/>
      <c r="S82" s="65"/>
      <c r="T82" s="65"/>
      <c r="U82" s="67">
        <v>18</v>
      </c>
      <c r="V82" s="29">
        <f t="shared" ref="V82:AC85" si="12">IF(ISNA(MATCH($E$64,$A$4:$A$63,0)=$U82),IF((MATCH($E$64,$A$4:$A$63,1)+1)=$U82,V21,0),IF(MATCH($E$64,$A$4:$A$63,0)=$U82,V21,0))</f>
        <v>0</v>
      </c>
      <c r="W82" s="29">
        <f t="shared" si="12"/>
        <v>0</v>
      </c>
      <c r="X82" s="29">
        <f t="shared" si="12"/>
        <v>0</v>
      </c>
      <c r="Y82" s="29">
        <f t="shared" si="12"/>
        <v>0</v>
      </c>
      <c r="Z82" s="29">
        <f t="shared" si="12"/>
        <v>0</v>
      </c>
      <c r="AA82" s="29">
        <f t="shared" si="12"/>
        <v>0</v>
      </c>
      <c r="AB82" s="29">
        <f t="shared" si="12"/>
        <v>0</v>
      </c>
      <c r="AC82" s="29">
        <f t="shared" si="12"/>
        <v>0</v>
      </c>
    </row>
    <row r="83" spans="1:29" ht="13.5" thickBot="1">
      <c r="A83" s="62"/>
      <c r="B83" s="62"/>
      <c r="C83" s="94" t="s">
        <v>123</v>
      </c>
      <c r="D83" s="99"/>
      <c r="E83" s="101">
        <f>INDEX($C$4:$AC$63,MATCH(E74,$C$4:$C$63,0),19)</f>
        <v>0</v>
      </c>
      <c r="F83" s="95">
        <f>'Feat-Func-Development'!AD104</f>
        <v>0</v>
      </c>
      <c r="G83" s="105"/>
      <c r="H83" s="101">
        <f>INDEX($C$4:$AC$63,MATCH(H74,$C$4:$C$63,0),19)</f>
        <v>0</v>
      </c>
      <c r="I83" s="95">
        <f>'Feat-Func-Development'!AE104</f>
        <v>0</v>
      </c>
      <c r="J83" s="65"/>
      <c r="K83" s="65"/>
      <c r="L83" s="65"/>
      <c r="M83" s="65"/>
      <c r="N83" s="65"/>
      <c r="O83" s="65"/>
      <c r="P83" s="65"/>
      <c r="Q83" s="65"/>
      <c r="R83" s="65"/>
      <c r="S83" s="65"/>
      <c r="T83" s="65"/>
      <c r="U83" s="28">
        <v>19</v>
      </c>
      <c r="V83" s="29">
        <f t="shared" si="12"/>
        <v>0</v>
      </c>
      <c r="W83" s="29">
        <f t="shared" si="12"/>
        <v>0</v>
      </c>
      <c r="X83" s="29">
        <f t="shared" si="12"/>
        <v>0</v>
      </c>
      <c r="Y83" s="29">
        <f t="shared" si="12"/>
        <v>0</v>
      </c>
      <c r="Z83" s="29">
        <f t="shared" si="12"/>
        <v>7</v>
      </c>
      <c r="AA83" s="29">
        <f t="shared" si="12"/>
        <v>0</v>
      </c>
      <c r="AB83" s="29">
        <f t="shared" si="12"/>
        <v>0</v>
      </c>
      <c r="AC83" s="29">
        <f t="shared" si="12"/>
        <v>0</v>
      </c>
    </row>
    <row r="84" spans="1:29">
      <c r="A84" s="62"/>
      <c r="B84" s="62"/>
      <c r="C84" s="26"/>
      <c r="D84" s="26"/>
      <c r="E84" s="65"/>
      <c r="F84" s="65"/>
      <c r="G84" s="65"/>
      <c r="H84" s="65"/>
      <c r="I84" s="65"/>
      <c r="J84" s="65"/>
      <c r="K84" s="65"/>
      <c r="L84" s="65"/>
      <c r="M84" s="65"/>
      <c r="N84" s="65"/>
      <c r="O84" s="65"/>
      <c r="P84" s="65"/>
      <c r="Q84" s="65"/>
      <c r="R84" s="65"/>
      <c r="S84" s="65"/>
      <c r="T84" s="65"/>
      <c r="U84" s="67">
        <v>20</v>
      </c>
      <c r="V84" s="29">
        <f t="shared" si="12"/>
        <v>0</v>
      </c>
      <c r="W84" s="29">
        <f t="shared" si="12"/>
        <v>0</v>
      </c>
      <c r="X84" s="29">
        <f t="shared" si="12"/>
        <v>0</v>
      </c>
      <c r="Y84" s="29">
        <f t="shared" si="12"/>
        <v>0</v>
      </c>
      <c r="Z84" s="29">
        <f t="shared" si="12"/>
        <v>0</v>
      </c>
      <c r="AA84" s="29">
        <f t="shared" si="12"/>
        <v>0</v>
      </c>
      <c r="AB84" s="29">
        <f t="shared" si="12"/>
        <v>0</v>
      </c>
      <c r="AC84" s="29">
        <f t="shared" si="12"/>
        <v>0</v>
      </c>
    </row>
    <row r="85" spans="1:29">
      <c r="A85" s="62"/>
      <c r="B85" s="62"/>
      <c r="C85" s="26"/>
      <c r="D85" s="26"/>
      <c r="E85" s="65"/>
      <c r="F85" s="65"/>
      <c r="G85" s="65"/>
      <c r="H85" s="65"/>
      <c r="I85" s="65"/>
      <c r="J85" s="65"/>
      <c r="K85" s="65"/>
      <c r="L85" s="65"/>
      <c r="M85" s="65"/>
      <c r="N85" s="65"/>
      <c r="O85" s="65"/>
      <c r="P85" s="65"/>
      <c r="Q85" s="65"/>
      <c r="R85" s="65"/>
      <c r="S85" s="65"/>
      <c r="T85" s="65"/>
      <c r="U85" s="28">
        <v>21</v>
      </c>
      <c r="V85" s="29">
        <f>IF(ISNA(MATCH($E$64,$A$4:$A$63,0)=$U85),IF((MATCH($E$64,$A$4:$A$63,1)+1)=$U85,V24,0),IF(MATCH($E$64,$A$4:$A$63,0)=$U85,V24,0))</f>
        <v>0</v>
      </c>
      <c r="W85" s="29">
        <f t="shared" si="12"/>
        <v>0</v>
      </c>
      <c r="X85" s="29">
        <f t="shared" si="12"/>
        <v>0</v>
      </c>
      <c r="Y85" s="29">
        <f t="shared" si="12"/>
        <v>0</v>
      </c>
      <c r="Z85" s="29">
        <f t="shared" si="12"/>
        <v>0</v>
      </c>
      <c r="AA85" s="29">
        <f t="shared" si="12"/>
        <v>0</v>
      </c>
      <c r="AB85" s="29">
        <f t="shared" si="12"/>
        <v>0</v>
      </c>
      <c r="AC85" s="29">
        <f t="shared" si="12"/>
        <v>0</v>
      </c>
    </row>
    <row r="86" spans="1:29">
      <c r="U86" s="67">
        <v>22</v>
      </c>
      <c r="V86" s="29">
        <f t="shared" ref="V86:AC87" si="13">IF(ISNA(MATCH($E$64,$A$4:$A$63,0)=$U86),IF((MATCH($E$64,$A$4:$A$63,1)+1)=$U86,V25,0),IF(MATCH($E$64,$A$4:$A$63,0)=$U86,V25,0))</f>
        <v>0</v>
      </c>
      <c r="W86" s="29">
        <f t="shared" si="13"/>
        <v>0</v>
      </c>
      <c r="X86" s="29">
        <f t="shared" si="13"/>
        <v>0</v>
      </c>
      <c r="Y86" s="29">
        <f t="shared" si="13"/>
        <v>0</v>
      </c>
      <c r="Z86" s="29">
        <f t="shared" si="13"/>
        <v>0</v>
      </c>
      <c r="AA86" s="29">
        <f t="shared" si="13"/>
        <v>0</v>
      </c>
      <c r="AB86" s="29">
        <f t="shared" si="13"/>
        <v>0</v>
      </c>
      <c r="AC86" s="29">
        <f t="shared" si="13"/>
        <v>0</v>
      </c>
    </row>
    <row r="87" spans="1:29">
      <c r="U87" s="28">
        <v>23</v>
      </c>
      <c r="V87" s="29">
        <f t="shared" si="13"/>
        <v>0</v>
      </c>
      <c r="W87" s="29">
        <f t="shared" si="13"/>
        <v>0</v>
      </c>
      <c r="X87" s="29">
        <f t="shared" si="13"/>
        <v>0</v>
      </c>
      <c r="Y87" s="29">
        <f t="shared" si="13"/>
        <v>0</v>
      </c>
      <c r="Z87" s="29">
        <f t="shared" si="13"/>
        <v>0</v>
      </c>
      <c r="AA87" s="29">
        <f t="shared" si="13"/>
        <v>0</v>
      </c>
      <c r="AB87" s="29">
        <f t="shared" si="13"/>
        <v>0</v>
      </c>
      <c r="AC87" s="29">
        <f t="shared" si="13"/>
        <v>0</v>
      </c>
    </row>
    <row r="88" spans="1:29">
      <c r="U88" s="67">
        <v>24</v>
      </c>
      <c r="V88" s="29">
        <f t="shared" ref="V88:AC103" si="14">IF(ISNA(MATCH($E$64,$A$4:$A$63,0)=$U88),IF((MATCH($E$64,$A$4:$A$63,1)+1)=$U88,V27,0),IF(MATCH($E$64,$A$4:$A$63,0)=$U88,V27,IF((MATCH($E$64,$A$4:$A$63,1)+1)=$U88,V27,0)))</f>
        <v>0</v>
      </c>
      <c r="W88" s="29">
        <f t="shared" si="14"/>
        <v>0</v>
      </c>
      <c r="X88" s="29">
        <f t="shared" si="14"/>
        <v>0</v>
      </c>
      <c r="Y88" s="29">
        <f t="shared" si="14"/>
        <v>0</v>
      </c>
      <c r="Z88" s="29">
        <f t="shared" si="14"/>
        <v>0</v>
      </c>
      <c r="AA88" s="29">
        <f t="shared" si="14"/>
        <v>0</v>
      </c>
      <c r="AB88" s="29">
        <f t="shared" si="14"/>
        <v>0</v>
      </c>
      <c r="AC88" s="29">
        <f t="shared" si="14"/>
        <v>0</v>
      </c>
    </row>
    <row r="89" spans="1:29">
      <c r="U89" s="28">
        <v>25</v>
      </c>
      <c r="V89" s="29">
        <f t="shared" si="14"/>
        <v>0</v>
      </c>
      <c r="W89" s="29">
        <f t="shared" si="14"/>
        <v>0</v>
      </c>
      <c r="X89" s="29">
        <f t="shared" si="14"/>
        <v>0</v>
      </c>
      <c r="Y89" s="29">
        <f t="shared" si="14"/>
        <v>0</v>
      </c>
      <c r="Z89" s="29">
        <f t="shared" si="14"/>
        <v>0</v>
      </c>
      <c r="AA89" s="29">
        <f t="shared" si="14"/>
        <v>0</v>
      </c>
      <c r="AB89" s="29">
        <f t="shared" si="14"/>
        <v>0</v>
      </c>
      <c r="AC89" s="29">
        <f t="shared" si="14"/>
        <v>0</v>
      </c>
    </row>
    <row r="90" spans="1:29">
      <c r="U90" s="67">
        <v>26</v>
      </c>
      <c r="V90" s="29">
        <f t="shared" si="14"/>
        <v>0</v>
      </c>
      <c r="W90" s="29">
        <f t="shared" si="14"/>
        <v>0</v>
      </c>
      <c r="X90" s="29">
        <f t="shared" si="14"/>
        <v>0</v>
      </c>
      <c r="Y90" s="29">
        <f t="shared" si="14"/>
        <v>0</v>
      </c>
      <c r="Z90" s="29">
        <f t="shared" si="14"/>
        <v>0</v>
      </c>
      <c r="AA90" s="29">
        <f t="shared" si="14"/>
        <v>0</v>
      </c>
      <c r="AB90" s="29">
        <f t="shared" si="14"/>
        <v>0</v>
      </c>
      <c r="AC90" s="29">
        <f t="shared" si="14"/>
        <v>0</v>
      </c>
    </row>
    <row r="91" spans="1:29">
      <c r="U91" s="28">
        <v>27</v>
      </c>
      <c r="V91" s="29">
        <f t="shared" si="14"/>
        <v>0</v>
      </c>
      <c r="W91" s="29">
        <f t="shared" si="14"/>
        <v>0</v>
      </c>
      <c r="X91" s="29">
        <f t="shared" si="14"/>
        <v>0</v>
      </c>
      <c r="Y91" s="29">
        <f t="shared" si="14"/>
        <v>0</v>
      </c>
      <c r="Z91" s="29">
        <f t="shared" si="14"/>
        <v>0</v>
      </c>
      <c r="AA91" s="29">
        <f t="shared" si="14"/>
        <v>0</v>
      </c>
      <c r="AB91" s="29">
        <f t="shared" si="14"/>
        <v>0</v>
      </c>
      <c r="AC91" s="29">
        <f t="shared" si="14"/>
        <v>0</v>
      </c>
    </row>
    <row r="92" spans="1:29">
      <c r="U92" s="67">
        <v>28</v>
      </c>
      <c r="V92" s="29">
        <f t="shared" si="14"/>
        <v>0</v>
      </c>
      <c r="W92" s="29">
        <f t="shared" si="14"/>
        <v>0</v>
      </c>
      <c r="X92" s="29">
        <f t="shared" si="14"/>
        <v>0</v>
      </c>
      <c r="Y92" s="29">
        <f t="shared" si="14"/>
        <v>0</v>
      </c>
      <c r="Z92" s="29">
        <f t="shared" si="14"/>
        <v>0</v>
      </c>
      <c r="AA92" s="29">
        <f t="shared" si="14"/>
        <v>0</v>
      </c>
      <c r="AB92" s="29">
        <f t="shared" si="14"/>
        <v>0</v>
      </c>
      <c r="AC92" s="29">
        <f t="shared" si="14"/>
        <v>0</v>
      </c>
    </row>
    <row r="93" spans="1:29">
      <c r="U93" s="28">
        <v>29</v>
      </c>
      <c r="V93" s="29">
        <f t="shared" si="14"/>
        <v>0</v>
      </c>
      <c r="W93" s="29">
        <f t="shared" si="14"/>
        <v>0</v>
      </c>
      <c r="X93" s="29">
        <f t="shared" si="14"/>
        <v>0</v>
      </c>
      <c r="Y93" s="29">
        <f t="shared" si="14"/>
        <v>0</v>
      </c>
      <c r="Z93" s="29">
        <f t="shared" si="14"/>
        <v>0</v>
      </c>
      <c r="AA93" s="29">
        <f t="shared" si="14"/>
        <v>0</v>
      </c>
      <c r="AB93" s="29">
        <f t="shared" si="14"/>
        <v>0</v>
      </c>
      <c r="AC93" s="29">
        <f t="shared" si="14"/>
        <v>0</v>
      </c>
    </row>
    <row r="94" spans="1:29">
      <c r="U94" s="67">
        <v>30</v>
      </c>
      <c r="V94" s="29">
        <f t="shared" si="14"/>
        <v>0</v>
      </c>
      <c r="W94" s="29">
        <f t="shared" si="14"/>
        <v>0</v>
      </c>
      <c r="X94" s="29">
        <f t="shared" si="14"/>
        <v>0</v>
      </c>
      <c r="Y94" s="29">
        <f t="shared" si="14"/>
        <v>0</v>
      </c>
      <c r="Z94" s="29">
        <f t="shared" si="14"/>
        <v>0</v>
      </c>
      <c r="AA94" s="29">
        <f t="shared" si="14"/>
        <v>0</v>
      </c>
      <c r="AB94" s="29">
        <f t="shared" si="14"/>
        <v>0</v>
      </c>
      <c r="AC94" s="29">
        <f t="shared" si="14"/>
        <v>0</v>
      </c>
    </row>
    <row r="95" spans="1:29">
      <c r="U95" s="28">
        <v>31</v>
      </c>
      <c r="V95" s="29">
        <f t="shared" si="14"/>
        <v>0</v>
      </c>
      <c r="W95" s="29">
        <f t="shared" si="14"/>
        <v>0</v>
      </c>
      <c r="X95" s="29">
        <f t="shared" si="14"/>
        <v>0</v>
      </c>
      <c r="Y95" s="29">
        <f t="shared" si="14"/>
        <v>0</v>
      </c>
      <c r="Z95" s="29">
        <f t="shared" si="14"/>
        <v>0</v>
      </c>
      <c r="AA95" s="29">
        <f t="shared" si="14"/>
        <v>0</v>
      </c>
      <c r="AB95" s="29">
        <f t="shared" si="14"/>
        <v>0</v>
      </c>
      <c r="AC95" s="29">
        <f t="shared" si="14"/>
        <v>0</v>
      </c>
    </row>
    <row r="96" spans="1:29">
      <c r="U96" s="67">
        <v>32</v>
      </c>
      <c r="V96" s="29">
        <f t="shared" si="14"/>
        <v>0</v>
      </c>
      <c r="W96" s="29">
        <f t="shared" si="14"/>
        <v>0</v>
      </c>
      <c r="X96" s="29">
        <f t="shared" si="14"/>
        <v>0</v>
      </c>
      <c r="Y96" s="29">
        <f t="shared" si="14"/>
        <v>0</v>
      </c>
      <c r="Z96" s="29">
        <f t="shared" si="14"/>
        <v>0</v>
      </c>
      <c r="AA96" s="29">
        <f t="shared" si="14"/>
        <v>0</v>
      </c>
      <c r="AB96" s="29">
        <f t="shared" si="14"/>
        <v>0</v>
      </c>
      <c r="AC96" s="29">
        <f t="shared" si="14"/>
        <v>0</v>
      </c>
    </row>
    <row r="97" spans="21:29">
      <c r="U97" s="28">
        <v>33</v>
      </c>
      <c r="V97" s="29">
        <f t="shared" si="14"/>
        <v>0</v>
      </c>
      <c r="W97" s="29">
        <f t="shared" si="14"/>
        <v>0</v>
      </c>
      <c r="X97" s="29">
        <f t="shared" si="14"/>
        <v>0</v>
      </c>
      <c r="Y97" s="29">
        <f t="shared" si="14"/>
        <v>0</v>
      </c>
      <c r="Z97" s="29">
        <f t="shared" si="14"/>
        <v>0</v>
      </c>
      <c r="AA97" s="29">
        <f t="shared" si="14"/>
        <v>0</v>
      </c>
      <c r="AB97" s="29">
        <f t="shared" si="14"/>
        <v>0</v>
      </c>
      <c r="AC97" s="29">
        <f t="shared" si="14"/>
        <v>0</v>
      </c>
    </row>
    <row r="98" spans="21:29">
      <c r="U98" s="67">
        <v>34</v>
      </c>
      <c r="V98" s="29">
        <f t="shared" si="14"/>
        <v>0</v>
      </c>
      <c r="W98" s="29">
        <f t="shared" si="14"/>
        <v>0</v>
      </c>
      <c r="X98" s="29">
        <f t="shared" si="14"/>
        <v>0</v>
      </c>
      <c r="Y98" s="29">
        <f t="shared" si="14"/>
        <v>0</v>
      </c>
      <c r="Z98" s="29">
        <f t="shared" si="14"/>
        <v>0</v>
      </c>
      <c r="AA98" s="29">
        <f t="shared" si="14"/>
        <v>0</v>
      </c>
      <c r="AB98" s="29">
        <f t="shared" si="14"/>
        <v>0</v>
      </c>
      <c r="AC98" s="29">
        <f t="shared" si="14"/>
        <v>0</v>
      </c>
    </row>
    <row r="99" spans="21:29">
      <c r="U99" s="28">
        <v>35</v>
      </c>
      <c r="V99" s="29">
        <f t="shared" si="14"/>
        <v>0</v>
      </c>
      <c r="W99" s="29">
        <f t="shared" si="14"/>
        <v>0</v>
      </c>
      <c r="X99" s="29">
        <f t="shared" si="14"/>
        <v>0</v>
      </c>
      <c r="Y99" s="29">
        <f t="shared" si="14"/>
        <v>0</v>
      </c>
      <c r="Z99" s="29">
        <f t="shared" si="14"/>
        <v>0</v>
      </c>
      <c r="AA99" s="29">
        <f t="shared" si="14"/>
        <v>0</v>
      </c>
      <c r="AB99" s="29">
        <f t="shared" si="14"/>
        <v>0</v>
      </c>
      <c r="AC99" s="29">
        <f t="shared" si="14"/>
        <v>0</v>
      </c>
    </row>
    <row r="100" spans="21:29">
      <c r="U100" s="67">
        <v>36</v>
      </c>
      <c r="V100" s="29">
        <f t="shared" si="14"/>
        <v>0</v>
      </c>
      <c r="W100" s="29">
        <f t="shared" si="14"/>
        <v>0</v>
      </c>
      <c r="X100" s="29">
        <f t="shared" si="14"/>
        <v>0</v>
      </c>
      <c r="Y100" s="29">
        <f t="shared" si="14"/>
        <v>0</v>
      </c>
      <c r="Z100" s="29">
        <f t="shared" si="14"/>
        <v>0</v>
      </c>
      <c r="AA100" s="29">
        <f t="shared" si="14"/>
        <v>0</v>
      </c>
      <c r="AB100" s="29">
        <f t="shared" si="14"/>
        <v>0</v>
      </c>
      <c r="AC100" s="29">
        <f t="shared" si="14"/>
        <v>0</v>
      </c>
    </row>
    <row r="101" spans="21:29">
      <c r="U101" s="28">
        <v>37</v>
      </c>
      <c r="V101" s="29">
        <f t="shared" si="14"/>
        <v>0</v>
      </c>
      <c r="W101" s="29">
        <f t="shared" si="14"/>
        <v>0</v>
      </c>
      <c r="X101" s="29">
        <f t="shared" si="14"/>
        <v>0</v>
      </c>
      <c r="Y101" s="29">
        <f t="shared" si="14"/>
        <v>0</v>
      </c>
      <c r="Z101" s="29">
        <f t="shared" si="14"/>
        <v>0</v>
      </c>
      <c r="AA101" s="29">
        <f t="shared" si="14"/>
        <v>0</v>
      </c>
      <c r="AB101" s="29">
        <f t="shared" si="14"/>
        <v>0</v>
      </c>
      <c r="AC101" s="29">
        <f t="shared" si="14"/>
        <v>0</v>
      </c>
    </row>
    <row r="102" spans="21:29">
      <c r="U102" s="67">
        <v>38</v>
      </c>
      <c r="V102" s="29">
        <f t="shared" si="14"/>
        <v>0</v>
      </c>
      <c r="W102" s="29">
        <f t="shared" si="14"/>
        <v>0</v>
      </c>
      <c r="X102" s="29">
        <f t="shared" si="14"/>
        <v>0</v>
      </c>
      <c r="Y102" s="29">
        <f t="shared" si="14"/>
        <v>0</v>
      </c>
      <c r="Z102" s="29">
        <f t="shared" si="14"/>
        <v>0</v>
      </c>
      <c r="AA102" s="29">
        <f t="shared" si="14"/>
        <v>0</v>
      </c>
      <c r="AB102" s="29">
        <f t="shared" si="14"/>
        <v>0</v>
      </c>
      <c r="AC102" s="29">
        <f t="shared" si="14"/>
        <v>0</v>
      </c>
    </row>
    <row r="103" spans="21:29">
      <c r="U103" s="28">
        <v>39</v>
      </c>
      <c r="V103" s="29">
        <f t="shared" si="14"/>
        <v>0</v>
      </c>
      <c r="W103" s="29">
        <f t="shared" si="14"/>
        <v>0</v>
      </c>
      <c r="X103" s="29">
        <f t="shared" si="14"/>
        <v>0</v>
      </c>
      <c r="Y103" s="29">
        <f t="shared" si="14"/>
        <v>0</v>
      </c>
      <c r="Z103" s="29">
        <f t="shared" si="14"/>
        <v>0</v>
      </c>
      <c r="AA103" s="29">
        <f t="shared" si="14"/>
        <v>0</v>
      </c>
      <c r="AB103" s="29">
        <f t="shared" si="14"/>
        <v>0</v>
      </c>
      <c r="AC103" s="29">
        <f t="shared" si="14"/>
        <v>0</v>
      </c>
    </row>
    <row r="104" spans="21:29">
      <c r="U104" s="67">
        <v>40</v>
      </c>
      <c r="V104" s="29">
        <f t="shared" ref="V104:AC119" si="15">IF(ISNA(MATCH($E$64,$A$4:$A$63,0)=$U104),IF((MATCH($E$64,$A$4:$A$63,1)+1)=$U104,V43,0),IF(MATCH($E$64,$A$4:$A$63,0)=$U104,V43,IF((MATCH($E$64,$A$4:$A$63,1)+1)=$U104,V43,0)))</f>
        <v>0</v>
      </c>
      <c r="W104" s="29">
        <f t="shared" si="15"/>
        <v>0</v>
      </c>
      <c r="X104" s="29">
        <f t="shared" si="15"/>
        <v>0</v>
      </c>
      <c r="Y104" s="29">
        <f t="shared" si="15"/>
        <v>0</v>
      </c>
      <c r="Z104" s="29">
        <f t="shared" si="15"/>
        <v>0</v>
      </c>
      <c r="AA104" s="29">
        <f t="shared" si="15"/>
        <v>0</v>
      </c>
      <c r="AB104" s="29">
        <f t="shared" si="15"/>
        <v>0</v>
      </c>
      <c r="AC104" s="29">
        <f t="shared" si="15"/>
        <v>0</v>
      </c>
    </row>
    <row r="105" spans="21:29">
      <c r="U105" s="28">
        <v>41</v>
      </c>
      <c r="V105" s="29">
        <f t="shared" si="15"/>
        <v>0</v>
      </c>
      <c r="W105" s="29">
        <f t="shared" si="15"/>
        <v>0</v>
      </c>
      <c r="X105" s="29">
        <f t="shared" si="15"/>
        <v>0</v>
      </c>
      <c r="Y105" s="29">
        <f t="shared" si="15"/>
        <v>0</v>
      </c>
      <c r="Z105" s="29">
        <f t="shared" si="15"/>
        <v>0</v>
      </c>
      <c r="AA105" s="29">
        <f t="shared" si="15"/>
        <v>0</v>
      </c>
      <c r="AB105" s="29">
        <f t="shared" si="15"/>
        <v>0</v>
      </c>
      <c r="AC105" s="29">
        <f t="shared" si="15"/>
        <v>0</v>
      </c>
    </row>
    <row r="106" spans="21:29">
      <c r="U106" s="67">
        <v>42</v>
      </c>
      <c r="V106" s="29">
        <f t="shared" si="15"/>
        <v>0</v>
      </c>
      <c r="W106" s="29">
        <f t="shared" si="15"/>
        <v>0</v>
      </c>
      <c r="X106" s="29">
        <f t="shared" si="15"/>
        <v>0</v>
      </c>
      <c r="Y106" s="29">
        <f t="shared" si="15"/>
        <v>0</v>
      </c>
      <c r="Z106" s="29">
        <f t="shared" si="15"/>
        <v>0</v>
      </c>
      <c r="AA106" s="29">
        <f t="shared" si="15"/>
        <v>0</v>
      </c>
      <c r="AB106" s="29">
        <f t="shared" si="15"/>
        <v>0</v>
      </c>
      <c r="AC106" s="29">
        <f t="shared" si="15"/>
        <v>0</v>
      </c>
    </row>
    <row r="107" spans="21:29">
      <c r="U107" s="28">
        <v>43</v>
      </c>
      <c r="V107" s="29">
        <f t="shared" si="15"/>
        <v>0</v>
      </c>
      <c r="W107" s="29">
        <f t="shared" si="15"/>
        <v>0</v>
      </c>
      <c r="X107" s="29">
        <f t="shared" si="15"/>
        <v>0</v>
      </c>
      <c r="Y107" s="29">
        <f t="shared" si="15"/>
        <v>0</v>
      </c>
      <c r="Z107" s="29">
        <f t="shared" si="15"/>
        <v>0</v>
      </c>
      <c r="AA107" s="29">
        <f t="shared" si="15"/>
        <v>0</v>
      </c>
      <c r="AB107" s="29">
        <f t="shared" si="15"/>
        <v>0</v>
      </c>
      <c r="AC107" s="29">
        <f t="shared" si="15"/>
        <v>0</v>
      </c>
    </row>
    <row r="108" spans="21:29">
      <c r="U108" s="67">
        <v>44</v>
      </c>
      <c r="V108" s="29">
        <f t="shared" si="15"/>
        <v>0</v>
      </c>
      <c r="W108" s="29">
        <f t="shared" si="15"/>
        <v>0</v>
      </c>
      <c r="X108" s="29">
        <f t="shared" si="15"/>
        <v>0</v>
      </c>
      <c r="Y108" s="29">
        <f t="shared" si="15"/>
        <v>0</v>
      </c>
      <c r="Z108" s="29">
        <f t="shared" si="15"/>
        <v>0</v>
      </c>
      <c r="AA108" s="29">
        <f t="shared" si="15"/>
        <v>0</v>
      </c>
      <c r="AB108" s="29">
        <f t="shared" si="15"/>
        <v>0</v>
      </c>
      <c r="AC108" s="29">
        <f t="shared" si="15"/>
        <v>0</v>
      </c>
    </row>
    <row r="109" spans="21:29">
      <c r="U109" s="28">
        <v>45</v>
      </c>
      <c r="V109" s="29">
        <f t="shared" si="15"/>
        <v>0</v>
      </c>
      <c r="W109" s="29">
        <f t="shared" si="15"/>
        <v>0</v>
      </c>
      <c r="X109" s="29">
        <f t="shared" si="15"/>
        <v>0</v>
      </c>
      <c r="Y109" s="29">
        <f t="shared" si="15"/>
        <v>0</v>
      </c>
      <c r="Z109" s="29">
        <f t="shared" si="15"/>
        <v>0</v>
      </c>
      <c r="AA109" s="29">
        <f t="shared" si="15"/>
        <v>0</v>
      </c>
      <c r="AB109" s="29">
        <f t="shared" si="15"/>
        <v>0</v>
      </c>
      <c r="AC109" s="29">
        <f t="shared" si="15"/>
        <v>0</v>
      </c>
    </row>
    <row r="110" spans="21:29">
      <c r="U110" s="67">
        <v>46</v>
      </c>
      <c r="V110" s="29">
        <f t="shared" si="15"/>
        <v>0</v>
      </c>
      <c r="W110" s="29">
        <f t="shared" si="15"/>
        <v>0</v>
      </c>
      <c r="X110" s="29">
        <f t="shared" si="15"/>
        <v>0</v>
      </c>
      <c r="Y110" s="29">
        <f t="shared" si="15"/>
        <v>0</v>
      </c>
      <c r="Z110" s="29">
        <f t="shared" si="15"/>
        <v>0</v>
      </c>
      <c r="AA110" s="29">
        <f t="shared" si="15"/>
        <v>0</v>
      </c>
      <c r="AB110" s="29">
        <f t="shared" si="15"/>
        <v>0</v>
      </c>
      <c r="AC110" s="29">
        <f t="shared" si="15"/>
        <v>0</v>
      </c>
    </row>
    <row r="111" spans="21:29">
      <c r="U111" s="28">
        <v>47</v>
      </c>
      <c r="V111" s="29">
        <f t="shared" si="15"/>
        <v>0</v>
      </c>
      <c r="W111" s="29">
        <f t="shared" si="15"/>
        <v>0</v>
      </c>
      <c r="X111" s="29">
        <f t="shared" si="15"/>
        <v>0</v>
      </c>
      <c r="Y111" s="29">
        <f t="shared" si="15"/>
        <v>0</v>
      </c>
      <c r="Z111" s="29">
        <f t="shared" si="15"/>
        <v>0</v>
      </c>
      <c r="AA111" s="29">
        <f t="shared" si="15"/>
        <v>0</v>
      </c>
      <c r="AB111" s="29">
        <f t="shared" si="15"/>
        <v>0</v>
      </c>
      <c r="AC111" s="29">
        <f t="shared" si="15"/>
        <v>0</v>
      </c>
    </row>
    <row r="112" spans="21:29">
      <c r="U112" s="67">
        <v>48</v>
      </c>
      <c r="V112" s="29">
        <f t="shared" si="15"/>
        <v>0</v>
      </c>
      <c r="W112" s="29">
        <f t="shared" si="15"/>
        <v>0</v>
      </c>
      <c r="X112" s="29">
        <f t="shared" si="15"/>
        <v>0</v>
      </c>
      <c r="Y112" s="29">
        <f t="shared" si="15"/>
        <v>0</v>
      </c>
      <c r="Z112" s="29">
        <f t="shared" si="15"/>
        <v>0</v>
      </c>
      <c r="AA112" s="29">
        <f t="shared" si="15"/>
        <v>0</v>
      </c>
      <c r="AB112" s="29">
        <f t="shared" si="15"/>
        <v>0</v>
      </c>
      <c r="AC112" s="29">
        <f t="shared" si="15"/>
        <v>0</v>
      </c>
    </row>
    <row r="113" spans="21:29">
      <c r="U113" s="28">
        <v>49</v>
      </c>
      <c r="V113" s="29">
        <f t="shared" si="15"/>
        <v>0</v>
      </c>
      <c r="W113" s="29">
        <f t="shared" si="15"/>
        <v>0</v>
      </c>
      <c r="X113" s="29">
        <f t="shared" si="15"/>
        <v>0</v>
      </c>
      <c r="Y113" s="29">
        <f t="shared" si="15"/>
        <v>0</v>
      </c>
      <c r="Z113" s="29">
        <f t="shared" si="15"/>
        <v>0</v>
      </c>
      <c r="AA113" s="29">
        <f t="shared" si="15"/>
        <v>0</v>
      </c>
      <c r="AB113" s="29">
        <f t="shared" si="15"/>
        <v>0</v>
      </c>
      <c r="AC113" s="29">
        <f t="shared" si="15"/>
        <v>0</v>
      </c>
    </row>
    <row r="114" spans="21:29">
      <c r="U114" s="67">
        <v>50</v>
      </c>
      <c r="V114" s="29">
        <f t="shared" si="15"/>
        <v>0</v>
      </c>
      <c r="W114" s="29">
        <f t="shared" si="15"/>
        <v>0</v>
      </c>
      <c r="X114" s="29">
        <f t="shared" si="15"/>
        <v>0</v>
      </c>
      <c r="Y114" s="29">
        <f t="shared" si="15"/>
        <v>0</v>
      </c>
      <c r="Z114" s="29">
        <f t="shared" si="15"/>
        <v>0</v>
      </c>
      <c r="AA114" s="29">
        <f t="shared" si="15"/>
        <v>0</v>
      </c>
      <c r="AB114" s="29">
        <f t="shared" si="15"/>
        <v>0</v>
      </c>
      <c r="AC114" s="29">
        <f t="shared" si="15"/>
        <v>0</v>
      </c>
    </row>
    <row r="115" spans="21:29">
      <c r="U115" s="28">
        <v>51</v>
      </c>
      <c r="V115" s="29">
        <f t="shared" si="15"/>
        <v>0</v>
      </c>
      <c r="W115" s="29">
        <f t="shared" si="15"/>
        <v>0</v>
      </c>
      <c r="X115" s="29">
        <f t="shared" si="15"/>
        <v>0</v>
      </c>
      <c r="Y115" s="29">
        <f t="shared" si="15"/>
        <v>0</v>
      </c>
      <c r="Z115" s="29">
        <f t="shared" si="15"/>
        <v>0</v>
      </c>
      <c r="AA115" s="29">
        <f t="shared" si="15"/>
        <v>0</v>
      </c>
      <c r="AB115" s="29">
        <f t="shared" si="15"/>
        <v>0</v>
      </c>
      <c r="AC115" s="29">
        <f t="shared" si="15"/>
        <v>0</v>
      </c>
    </row>
    <row r="116" spans="21:29">
      <c r="U116" s="67">
        <v>52</v>
      </c>
      <c r="V116" s="29">
        <f t="shared" si="15"/>
        <v>0</v>
      </c>
      <c r="W116" s="29">
        <f t="shared" si="15"/>
        <v>0</v>
      </c>
      <c r="X116" s="29">
        <f t="shared" si="15"/>
        <v>0</v>
      </c>
      <c r="Y116" s="29">
        <f t="shared" si="15"/>
        <v>0</v>
      </c>
      <c r="Z116" s="29">
        <f t="shared" si="15"/>
        <v>0</v>
      </c>
      <c r="AA116" s="29">
        <f t="shared" si="15"/>
        <v>0</v>
      </c>
      <c r="AB116" s="29">
        <f t="shared" si="15"/>
        <v>0</v>
      </c>
      <c r="AC116" s="29">
        <f t="shared" si="15"/>
        <v>0</v>
      </c>
    </row>
    <row r="117" spans="21:29">
      <c r="U117" s="28">
        <v>53</v>
      </c>
      <c r="V117" s="29">
        <f t="shared" si="15"/>
        <v>0</v>
      </c>
      <c r="W117" s="29">
        <f t="shared" si="15"/>
        <v>0</v>
      </c>
      <c r="X117" s="29">
        <f t="shared" si="15"/>
        <v>0</v>
      </c>
      <c r="Y117" s="29">
        <f t="shared" si="15"/>
        <v>0</v>
      </c>
      <c r="Z117" s="29">
        <f t="shared" si="15"/>
        <v>0</v>
      </c>
      <c r="AA117" s="29">
        <f t="shared" si="15"/>
        <v>0</v>
      </c>
      <c r="AB117" s="29">
        <f t="shared" si="15"/>
        <v>0</v>
      </c>
      <c r="AC117" s="29">
        <f t="shared" si="15"/>
        <v>0</v>
      </c>
    </row>
    <row r="118" spans="21:29">
      <c r="U118" s="67">
        <v>54</v>
      </c>
      <c r="V118" s="29">
        <f t="shared" si="15"/>
        <v>0</v>
      </c>
      <c r="W118" s="29">
        <f t="shared" si="15"/>
        <v>0</v>
      </c>
      <c r="X118" s="29">
        <f t="shared" si="15"/>
        <v>0</v>
      </c>
      <c r="Y118" s="29">
        <f t="shared" si="15"/>
        <v>0</v>
      </c>
      <c r="Z118" s="29">
        <f t="shared" si="15"/>
        <v>0</v>
      </c>
      <c r="AA118" s="29">
        <f t="shared" si="15"/>
        <v>0</v>
      </c>
      <c r="AB118" s="29">
        <f t="shared" si="15"/>
        <v>0</v>
      </c>
      <c r="AC118" s="29">
        <f t="shared" si="15"/>
        <v>0</v>
      </c>
    </row>
    <row r="119" spans="21:29">
      <c r="U119" s="28">
        <v>55</v>
      </c>
      <c r="V119" s="29">
        <f t="shared" si="15"/>
        <v>0</v>
      </c>
      <c r="W119" s="29">
        <f t="shared" si="15"/>
        <v>0</v>
      </c>
      <c r="X119" s="29">
        <f t="shared" si="15"/>
        <v>0</v>
      </c>
      <c r="Y119" s="29">
        <f t="shared" si="15"/>
        <v>0</v>
      </c>
      <c r="Z119" s="29">
        <f t="shared" si="15"/>
        <v>0</v>
      </c>
      <c r="AA119" s="29">
        <f t="shared" si="15"/>
        <v>0</v>
      </c>
      <c r="AB119" s="29">
        <f t="shared" si="15"/>
        <v>0</v>
      </c>
      <c r="AC119" s="29">
        <f t="shared" si="15"/>
        <v>0</v>
      </c>
    </row>
    <row r="120" spans="21:29">
      <c r="U120" s="67">
        <v>56</v>
      </c>
      <c r="V120" s="29">
        <f t="shared" ref="V120:AC124" si="16">IF(ISNA(MATCH($E$64,$A$4:$A$63,0)=$U120),IF((MATCH($E$64,$A$4:$A$63,1)+1)=$U120,V59,0),IF(MATCH($E$64,$A$4:$A$63,0)=$U120,V59,IF((MATCH($E$64,$A$4:$A$63,1)+1)=$U120,V59,0)))</f>
        <v>0</v>
      </c>
      <c r="W120" s="29">
        <f t="shared" si="16"/>
        <v>0</v>
      </c>
      <c r="X120" s="29">
        <f t="shared" si="16"/>
        <v>0</v>
      </c>
      <c r="Y120" s="29">
        <f t="shared" si="16"/>
        <v>0</v>
      </c>
      <c r="Z120" s="29">
        <f t="shared" si="16"/>
        <v>0</v>
      </c>
      <c r="AA120" s="29">
        <f t="shared" si="16"/>
        <v>0</v>
      </c>
      <c r="AB120" s="29">
        <f t="shared" si="16"/>
        <v>0</v>
      </c>
      <c r="AC120" s="29">
        <f t="shared" si="16"/>
        <v>0</v>
      </c>
    </row>
    <row r="121" spans="21:29">
      <c r="U121" s="28">
        <v>57</v>
      </c>
      <c r="V121" s="29">
        <f t="shared" si="16"/>
        <v>0</v>
      </c>
      <c r="W121" s="29">
        <f t="shared" si="16"/>
        <v>0</v>
      </c>
      <c r="X121" s="29">
        <f t="shared" si="16"/>
        <v>0</v>
      </c>
      <c r="Y121" s="29">
        <f t="shared" si="16"/>
        <v>0</v>
      </c>
      <c r="Z121" s="29">
        <f t="shared" si="16"/>
        <v>0</v>
      </c>
      <c r="AA121" s="29">
        <f t="shared" si="16"/>
        <v>0</v>
      </c>
      <c r="AB121" s="29">
        <f t="shared" si="16"/>
        <v>0</v>
      </c>
      <c r="AC121" s="29">
        <f t="shared" si="16"/>
        <v>0</v>
      </c>
    </row>
    <row r="122" spans="21:29">
      <c r="U122" s="67">
        <v>58</v>
      </c>
      <c r="V122" s="29">
        <f t="shared" si="16"/>
        <v>0</v>
      </c>
      <c r="W122" s="29">
        <f t="shared" si="16"/>
        <v>0</v>
      </c>
      <c r="X122" s="29">
        <f t="shared" si="16"/>
        <v>0</v>
      </c>
      <c r="Y122" s="29">
        <f t="shared" si="16"/>
        <v>0</v>
      </c>
      <c r="Z122" s="29">
        <f t="shared" si="16"/>
        <v>0</v>
      </c>
      <c r="AA122" s="29">
        <f t="shared" si="16"/>
        <v>0</v>
      </c>
      <c r="AB122" s="29">
        <f t="shared" si="16"/>
        <v>0</v>
      </c>
      <c r="AC122" s="29">
        <f t="shared" si="16"/>
        <v>0</v>
      </c>
    </row>
    <row r="123" spans="21:29">
      <c r="U123" s="28">
        <v>59</v>
      </c>
      <c r="V123" s="29">
        <f t="shared" si="16"/>
        <v>0</v>
      </c>
      <c r="W123" s="29">
        <f t="shared" si="16"/>
        <v>0</v>
      </c>
      <c r="X123" s="29">
        <f t="shared" si="16"/>
        <v>0</v>
      </c>
      <c r="Y123" s="29">
        <f t="shared" si="16"/>
        <v>0</v>
      </c>
      <c r="Z123" s="29">
        <f t="shared" si="16"/>
        <v>0</v>
      </c>
      <c r="AA123" s="29">
        <f t="shared" si="16"/>
        <v>0</v>
      </c>
      <c r="AB123" s="29">
        <f t="shared" si="16"/>
        <v>0</v>
      </c>
      <c r="AC123" s="29">
        <f t="shared" si="16"/>
        <v>0</v>
      </c>
    </row>
    <row r="124" spans="21:29">
      <c r="U124" s="67">
        <v>60</v>
      </c>
      <c r="V124" s="29">
        <f t="shared" si="16"/>
        <v>0</v>
      </c>
      <c r="W124" s="29">
        <f t="shared" si="16"/>
        <v>0</v>
      </c>
      <c r="X124" s="29">
        <f t="shared" si="16"/>
        <v>0</v>
      </c>
      <c r="Y124" s="29">
        <f t="shared" si="16"/>
        <v>0</v>
      </c>
      <c r="Z124" s="29">
        <f t="shared" si="16"/>
        <v>0</v>
      </c>
      <c r="AA124" s="29">
        <f t="shared" si="16"/>
        <v>0</v>
      </c>
      <c r="AB124" s="29">
        <f t="shared" si="16"/>
        <v>0</v>
      </c>
      <c r="AC124" s="29">
        <f t="shared" si="16"/>
        <v>0</v>
      </c>
    </row>
  </sheetData>
  <customSheetViews>
    <customSheetView guid="{F4DD0BDD-9BCD-4E13-8084-E09DC92B9F33}" scale="115" state="hidden">
      <selection activeCell="C5" sqref="C5:D5"/>
      <pageMargins left="0.7" right="0.7" top="0.78740157499999996" bottom="0.78740157499999996" header="0.3" footer="0.3"/>
      <pageSetup paperSize="9" orientation="portrait" r:id="rId1"/>
    </customSheetView>
  </customSheetViews>
  <mergeCells count="4">
    <mergeCell ref="E74:F74"/>
    <mergeCell ref="H74:I74"/>
    <mergeCell ref="N1:U2"/>
    <mergeCell ref="V1:AC2"/>
  </mergeCells>
  <pageMargins left="0.7" right="0.7" top="0.78740157499999996" bottom="0.78740157499999996" header="0.3" footer="0.3"/>
  <pageSetup paperSize="9" orientation="portrait"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tabColor theme="1"/>
  </sheetPr>
  <dimension ref="A1:AC124"/>
  <sheetViews>
    <sheetView zoomScale="20" zoomScaleNormal="20" workbookViewId="0">
      <selection activeCell="AT138" sqref="AT138"/>
    </sheetView>
  </sheetViews>
  <sheetFormatPr defaultColWidth="11.42578125" defaultRowHeight="12.75"/>
  <cols>
    <col min="1" max="1" width="13.140625" style="27" bestFit="1" customWidth="1"/>
    <col min="2" max="2" width="13.140625" style="27" customWidth="1"/>
    <col min="3" max="3" width="21.28515625" style="123" customWidth="1"/>
    <col min="4" max="4" width="28.5703125" style="123" bestFit="1" customWidth="1"/>
    <col min="5" max="5" width="11.42578125" style="123"/>
    <col min="6" max="6" width="12.140625" style="123" bestFit="1" customWidth="1"/>
    <col min="7" max="7" width="15.140625" style="123" bestFit="1" customWidth="1"/>
    <col min="8" max="29" width="11.42578125" style="123"/>
    <col min="30" max="16384" width="11.42578125" style="27"/>
  </cols>
  <sheetData>
    <row r="1" spans="1:29">
      <c r="N1" s="1090" t="s">
        <v>184</v>
      </c>
      <c r="O1" s="1090"/>
      <c r="P1" s="1090"/>
      <c r="Q1" s="1090"/>
      <c r="R1" s="1090"/>
      <c r="S1" s="1090"/>
      <c r="T1" s="1090"/>
      <c r="U1" s="1090"/>
      <c r="V1" s="1090" t="s">
        <v>185</v>
      </c>
      <c r="W1" s="1090"/>
      <c r="X1" s="1090"/>
      <c r="Y1" s="1090"/>
      <c r="Z1" s="1090"/>
      <c r="AA1" s="1090"/>
      <c r="AB1" s="1090"/>
      <c r="AC1" s="1090"/>
    </row>
    <row r="2" spans="1:29" ht="13.5" thickBot="1">
      <c r="N2" s="1091"/>
      <c r="O2" s="1091"/>
      <c r="P2" s="1091"/>
      <c r="Q2" s="1091"/>
      <c r="R2" s="1091"/>
      <c r="S2" s="1091"/>
      <c r="T2" s="1091"/>
      <c r="U2" s="1091"/>
      <c r="V2" s="1091"/>
      <c r="W2" s="1091"/>
      <c r="X2" s="1091"/>
      <c r="Y2" s="1091"/>
      <c r="Z2" s="1091"/>
      <c r="AA2" s="1091"/>
      <c r="AB2" s="1091"/>
      <c r="AC2" s="1091"/>
    </row>
    <row r="3" spans="1:29" ht="117">
      <c r="A3" s="33" t="s">
        <v>207</v>
      </c>
      <c r="B3" s="34" t="s">
        <v>242</v>
      </c>
      <c r="C3" s="35" t="s">
        <v>132</v>
      </c>
      <c r="D3" s="35" t="s">
        <v>16</v>
      </c>
      <c r="E3" s="36" t="s">
        <v>196</v>
      </c>
      <c r="F3" s="37" t="s">
        <v>197</v>
      </c>
      <c r="G3" s="37" t="s">
        <v>198</v>
      </c>
      <c r="H3" s="37" t="s">
        <v>199</v>
      </c>
      <c r="I3" s="37" t="s">
        <v>200</v>
      </c>
      <c r="J3" s="37" t="s">
        <v>201</v>
      </c>
      <c r="K3" s="37" t="s">
        <v>202</v>
      </c>
      <c r="L3" s="37" t="s">
        <v>204</v>
      </c>
      <c r="M3" s="38" t="s">
        <v>205</v>
      </c>
      <c r="N3" s="39" t="s">
        <v>117</v>
      </c>
      <c r="O3" s="40" t="s">
        <v>118</v>
      </c>
      <c r="P3" s="39" t="s">
        <v>119</v>
      </c>
      <c r="Q3" s="40" t="s">
        <v>120</v>
      </c>
      <c r="R3" s="40" t="s">
        <v>121</v>
      </c>
      <c r="S3" s="40" t="s">
        <v>116</v>
      </c>
      <c r="T3" s="40" t="s">
        <v>122</v>
      </c>
      <c r="U3" s="41" t="s">
        <v>123</v>
      </c>
      <c r="V3" s="42" t="s">
        <v>124</v>
      </c>
      <c r="W3" s="40" t="s">
        <v>125</v>
      </c>
      <c r="X3" s="39" t="s">
        <v>126</v>
      </c>
      <c r="Y3" s="40" t="s">
        <v>127</v>
      </c>
      <c r="Z3" s="40" t="s">
        <v>128</v>
      </c>
      <c r="AA3" s="40" t="s">
        <v>129</v>
      </c>
      <c r="AB3" s="40" t="s">
        <v>130</v>
      </c>
      <c r="AC3" s="41" t="s">
        <v>131</v>
      </c>
    </row>
    <row r="4" spans="1:29">
      <c r="A4" s="43">
        <f>LastDayMonth_This('Configuration | Scaling'!E22)</f>
        <v>1</v>
      </c>
      <c r="B4" s="44">
        <f>IF(C4="","",HLOOKUP(C4,'Configuration | Scaling'!$E$13:$Y$23,10,FALSE))</f>
        <v>1</v>
      </c>
      <c r="C4" s="29" t="str">
        <f>LOOKUP(A4,'Configuration | Scaling'!$E$22:$Y$22,_GPDS__List)</f>
        <v>PS</v>
      </c>
      <c r="D4" s="29"/>
      <c r="E4" s="45">
        <f>IF(B4&lt;&gt;"",B4-$B$4,A4-B$4)</f>
        <v>0</v>
      </c>
      <c r="F4" s="46">
        <f>SUM(S4:U4)/SUM(O4:U4)</f>
        <v>0</v>
      </c>
      <c r="G4" s="46">
        <f>SUM(AA4:AC4)/SUM(W4:AC4)</f>
        <v>0</v>
      </c>
      <c r="H4" s="46">
        <f>SUM(P4:U4)/SUM(O4:U4)</f>
        <v>0</v>
      </c>
      <c r="I4" s="46">
        <f>SUM(X4:AC4)/SUM(W4:AC4)</f>
        <v>0</v>
      </c>
      <c r="J4" s="46">
        <f>SUM(R4:U4)/SUM(O4:U4)</f>
        <v>0</v>
      </c>
      <c r="K4" s="46">
        <f>SUM(Z4:AC4)/SUM(W4:AC4)</f>
        <v>0</v>
      </c>
      <c r="L4" s="46">
        <f>SUM(T4:U4)/SUM(O4:U4)</f>
        <v>0</v>
      </c>
      <c r="M4" s="47">
        <f>SUM(AB4:AC4)/SUM(W4:AC4)</f>
        <v>0</v>
      </c>
      <c r="N4" s="48">
        <f>LOOKUP(2,1/('Feat-Func-Development'!$AF$4:$EU$4&amp;'Feat-Func-Development'!$AF$5:$EU$5='aggregated FIP Data Prog8'!$A4&amp;'aggregated FIP Data Prog8'!$N$1),'Feat-Func-Development'!$AF$105:$EU$105)</f>
        <v>0</v>
      </c>
      <c r="O4" s="48">
        <f>LOOKUP(2,1/('Feat-Func-Development'!$AF$4:$EU$4&amp;'Feat-Func-Development'!$AF$5:$EU$5='aggregated FIP Data Prog8'!$A4&amp;'aggregated FIP Data Prog8'!$N$1),'Feat-Func-Development'!$AF$106:$EU$106)</f>
        <v>7</v>
      </c>
      <c r="P4" s="48">
        <f>LOOKUP(2,1/('Feat-Func-Development'!$AF$4:$EU$4&amp;'Feat-Func-Development'!$AF$5:$EU$5='aggregated FIP Data Prog8'!$A4&amp;'aggregated FIP Data Prog8'!$N$1),'Feat-Func-Development'!$AF$107:$EU$107)</f>
        <v>0</v>
      </c>
      <c r="Q4" s="48">
        <f>LOOKUP(2,1/('Feat-Func-Development'!$AF$4:$EU$4&amp;'Feat-Func-Development'!$AF$5:$EU$5='aggregated FIP Data Prog8'!$A4&amp;'aggregated FIP Data Prog8'!$N$1),'Feat-Func-Development'!$AF$108:$EU$108)</f>
        <v>0</v>
      </c>
      <c r="R4" s="48">
        <f>LOOKUP(2,1/('Feat-Func-Development'!$AF$4:$EU$4&amp;'Feat-Func-Development'!$AF$5:$EU$5='aggregated FIP Data Prog8'!$A4&amp;'aggregated FIP Data Prog8'!$N$1),'Feat-Func-Development'!$AF$109:$EU$109)</f>
        <v>0</v>
      </c>
      <c r="S4" s="48">
        <f>LOOKUP(2,1/('Feat-Func-Development'!$AF$4:$EU$4&amp;'Feat-Func-Development'!$AF$5:$EU$5='aggregated FIP Data Prog8'!$A4&amp;'aggregated FIP Data Prog8'!$N$1),'Feat-Func-Development'!$AF$110:$EU$110)</f>
        <v>0</v>
      </c>
      <c r="T4" s="48">
        <f>LOOKUP(2,1/('Feat-Func-Development'!$AF$4:$EU$4&amp;'Feat-Func-Development'!$AF$5:$EU$5='aggregated FIP Data Prog8'!$A4&amp;'aggregated FIP Data Prog8'!$N$1),'Feat-Func-Development'!$AF$111:$EU$111)</f>
        <v>0</v>
      </c>
      <c r="U4" s="48">
        <f>LOOKUP(2,1/('Feat-Func-Development'!$AF$4:$EU$4&amp;'Feat-Func-Development'!$AF$5:$EU$5='aggregated FIP Data Prog8'!$A4&amp;'aggregated FIP Data Prog8'!$N$1),'Feat-Func-Development'!$AF$112:$EU$112)</f>
        <v>0</v>
      </c>
      <c r="V4" s="29">
        <f>LOOKUP(2,1/('Feat-Func-Development'!$AF$4:$EU$4&amp;'Feat-Func-Development'!$AF$5:$EU$5='aggregated FIP Data Prog8'!$A4&amp;'aggregated FIP Data Prog8'!$V$1),'Feat-Func-Development'!$AF$105:$EU$105)</f>
        <v>0</v>
      </c>
      <c r="W4" s="29">
        <f>LOOKUP(2,1/('Feat-Func-Development'!$AF$4:$EU$4&amp;'Feat-Func-Development'!$AF$5:$EU$5='aggregated FIP Data Prog8'!$A4&amp;'aggregated FIP Data Prog8'!$V$1),'Feat-Func-Development'!$AF$106:$EU$106)</f>
        <v>7</v>
      </c>
      <c r="X4" s="29">
        <f>LOOKUP(2,1/('Feat-Func-Development'!$AF$4:$EU$4&amp;'Feat-Func-Development'!$AF$5:$EU$5='aggregated FIP Data Prog8'!$A4&amp;'aggregated FIP Data Prog8'!$V$1),'Feat-Func-Development'!$AF$107:$EU$107)</f>
        <v>0</v>
      </c>
      <c r="Y4" s="29">
        <f>LOOKUP(2,1/('Feat-Func-Development'!$AF$4:$EU$4&amp;'Feat-Func-Development'!$AF$5:$EU$5='aggregated FIP Data Prog8'!$A4&amp;'aggregated FIP Data Prog8'!$V$1),'Feat-Func-Development'!$AF$108:$EU$108)</f>
        <v>0</v>
      </c>
      <c r="Z4" s="29">
        <f>LOOKUP(2,1/('Feat-Func-Development'!$AF$4:$EU$4&amp;'Feat-Func-Development'!$AF$5:$EU$5='aggregated FIP Data Prog8'!$A4&amp;'aggregated FIP Data Prog8'!$V$1),'Feat-Func-Development'!$AF$109:$EU$109)</f>
        <v>0</v>
      </c>
      <c r="AA4" s="29">
        <f>LOOKUP(2,1/('Feat-Func-Development'!$AF$4:$EU$4&amp;'Feat-Func-Development'!$AF$5:$EU$5='aggregated FIP Data Prog8'!$A4&amp;'aggregated FIP Data Prog8'!$V$1),'Feat-Func-Development'!$AF$110:$EU$110)</f>
        <v>0</v>
      </c>
      <c r="AB4" s="29">
        <f>LOOKUP(2,1/('Feat-Func-Development'!$AF$4:$EU$4&amp;'Feat-Func-Development'!$AF$5:$EU$5='aggregated FIP Data Prog8'!$A4&amp;'aggregated FIP Data Prog8'!$V$1),'Feat-Func-Development'!$AF$111:$EU$111)</f>
        <v>0</v>
      </c>
      <c r="AC4" s="29">
        <f>LOOKUP(2,1/('Feat-Func-Development'!$AF$4:$EU$4&amp;'Feat-Func-Development'!$AF$5:$EU$5='aggregated FIP Data Prog8'!$A4&amp;'aggregated FIP Data Prog8'!$V$1),'Feat-Func-Development'!$AF$112:$EU$112)</f>
        <v>0</v>
      </c>
    </row>
    <row r="5" spans="1:29">
      <c r="A5" s="43">
        <f>LastDayMonth(A4)</f>
        <v>32</v>
      </c>
      <c r="B5" s="44" t="str">
        <f>IF(C5="","",HLOOKUP(C5,'Configuration | Scaling'!$E$13:$Y$23,10,FALSE))</f>
        <v/>
      </c>
      <c r="C5" s="29" t="str">
        <f>IF(COUNTIF(C$4:C4,LOOKUP(A5,'Configuration | Scaling'!$E$22:$Y$22,_GPDS__List))=0,LOOKUP(A5,'Configuration | Scaling'!$E$22:$Y$22,_GPDS__List),"")</f>
        <v/>
      </c>
      <c r="D5" s="29"/>
      <c r="E5" s="45">
        <f t="shared" ref="E5:E63" si="0">IF(B5&lt;&gt;"",B5-$B$4,A5-B$4)</f>
        <v>31</v>
      </c>
      <c r="F5" s="46">
        <f t="shared" ref="F5:F63" si="1">SUM(S5:U5)/SUM(O5:U5)</f>
        <v>0</v>
      </c>
      <c r="G5" s="46">
        <f t="shared" ref="G5:G63" si="2">SUM(AA5:AC5)/SUM(W5:AC5)</f>
        <v>0</v>
      </c>
      <c r="H5" s="46">
        <f t="shared" ref="H5:H63" si="3">SUM(P5:U5)/SUM(O5:U5)</f>
        <v>1</v>
      </c>
      <c r="I5" s="46">
        <f t="shared" ref="I5:I63" si="4">SUM(X5:AC5)/SUM(W5:AC5)</f>
        <v>1</v>
      </c>
      <c r="J5" s="46">
        <f t="shared" ref="J5:J63" si="5">SUM(R5:U5)/SUM(O5:U5)</f>
        <v>0</v>
      </c>
      <c r="K5" s="46">
        <f t="shared" ref="K5:K63" si="6">SUM(Z5:AC5)/SUM(W5:AC5)</f>
        <v>0</v>
      </c>
      <c r="L5" s="46">
        <f t="shared" ref="L5:L63" si="7">SUM(T5:U5)/SUM(O5:U5)</f>
        <v>0</v>
      </c>
      <c r="M5" s="47">
        <f t="shared" ref="M5:M63" si="8">SUM(AB5:AC5)/SUM(W5:AC5)</f>
        <v>0</v>
      </c>
      <c r="N5" s="48">
        <f>LOOKUP(2,1/('Feat-Func-Development'!$AF$4:$EU$4&amp;'Feat-Func-Development'!$AF$5:$EU$5='aggregated FIP Data Prog8'!$A5&amp;'aggregated FIP Data Prog8'!$N$1),'Feat-Func-Development'!$AF$105:$EU$105)</f>
        <v>0</v>
      </c>
      <c r="O5" s="48">
        <f>LOOKUP(2,1/('Feat-Func-Development'!$AF$4:$EU$4&amp;'Feat-Func-Development'!$AF$5:$EU$5='aggregated FIP Data Prog8'!$A5&amp;'aggregated FIP Data Prog8'!$N$1),'Feat-Func-Development'!$AF$106:$EU$106)</f>
        <v>0</v>
      </c>
      <c r="P5" s="48">
        <f>LOOKUP(2,1/('Feat-Func-Development'!$AF$4:$EU$4&amp;'Feat-Func-Development'!$AF$5:$EU$5='aggregated FIP Data Prog8'!$A5&amp;'aggregated FIP Data Prog8'!$N$1),'Feat-Func-Development'!$AF$107:$EU$107)</f>
        <v>7</v>
      </c>
      <c r="Q5" s="48">
        <f>LOOKUP(2,1/('Feat-Func-Development'!$AF$4:$EU$4&amp;'Feat-Func-Development'!$AF$5:$EU$5='aggregated FIP Data Prog8'!$A5&amp;'aggregated FIP Data Prog8'!$N$1),'Feat-Func-Development'!$AF$108:$EU$108)</f>
        <v>0</v>
      </c>
      <c r="R5" s="48">
        <f>LOOKUP(2,1/('Feat-Func-Development'!$AF$4:$EU$4&amp;'Feat-Func-Development'!$AF$5:$EU$5='aggregated FIP Data Prog8'!$A5&amp;'aggregated FIP Data Prog8'!$N$1),'Feat-Func-Development'!$AF$109:$EU$109)</f>
        <v>0</v>
      </c>
      <c r="S5" s="48">
        <f>LOOKUP(2,1/('Feat-Func-Development'!$AF$4:$EU$4&amp;'Feat-Func-Development'!$AF$5:$EU$5='aggregated FIP Data Prog8'!$A5&amp;'aggregated FIP Data Prog8'!$N$1),'Feat-Func-Development'!$AF$110:$EU$110)</f>
        <v>0</v>
      </c>
      <c r="T5" s="48">
        <f>LOOKUP(2,1/('Feat-Func-Development'!$AF$4:$EU$4&amp;'Feat-Func-Development'!$AF$5:$EU$5='aggregated FIP Data Prog8'!$A5&amp;'aggregated FIP Data Prog8'!$N$1),'Feat-Func-Development'!$AF$111:$EU$111)</f>
        <v>0</v>
      </c>
      <c r="U5" s="48">
        <f>LOOKUP(2,1/('Feat-Func-Development'!$AF$4:$EU$4&amp;'Feat-Func-Development'!$AF$5:$EU$5='aggregated FIP Data Prog8'!$A5&amp;'aggregated FIP Data Prog8'!$N$1),'Feat-Func-Development'!$AF$112:$EU$112)</f>
        <v>0</v>
      </c>
      <c r="V5" s="29">
        <f>LOOKUP(2,1/('Feat-Func-Development'!$AF$4:$EU$4&amp;'Feat-Func-Development'!$AF$5:$EU$5='aggregated FIP Data Prog8'!$A5&amp;'aggregated FIP Data Prog8'!$V$1),'Feat-Func-Development'!$AF$105:$EU$105)</f>
        <v>0</v>
      </c>
      <c r="W5" s="29">
        <f>LOOKUP(2,1/('Feat-Func-Development'!$AF$4:$EU$4&amp;'Feat-Func-Development'!$AF$5:$EU$5='aggregated FIP Data Prog8'!$A5&amp;'aggregated FIP Data Prog8'!$V$1),'Feat-Func-Development'!$AF$106:$EU$106)</f>
        <v>0</v>
      </c>
      <c r="X5" s="29">
        <f>LOOKUP(2,1/('Feat-Func-Development'!$AF$4:$EU$4&amp;'Feat-Func-Development'!$AF$5:$EU$5='aggregated FIP Data Prog8'!$A5&amp;'aggregated FIP Data Prog8'!$V$1),'Feat-Func-Development'!$AF$107:$EU$107)</f>
        <v>7</v>
      </c>
      <c r="Y5" s="29">
        <f>LOOKUP(2,1/('Feat-Func-Development'!$AF$4:$EU$4&amp;'Feat-Func-Development'!$AF$5:$EU$5='aggregated FIP Data Prog8'!$A5&amp;'aggregated FIP Data Prog8'!$V$1),'Feat-Func-Development'!$AF$108:$EU$108)</f>
        <v>0</v>
      </c>
      <c r="Z5" s="29">
        <f>LOOKUP(2,1/('Feat-Func-Development'!$AF$4:$EU$4&amp;'Feat-Func-Development'!$AF$5:$EU$5='aggregated FIP Data Prog8'!$A5&amp;'aggregated FIP Data Prog8'!$V$1),'Feat-Func-Development'!$AF$109:$EU$109)</f>
        <v>0</v>
      </c>
      <c r="AA5" s="29">
        <f>LOOKUP(2,1/('Feat-Func-Development'!$AF$4:$EU$4&amp;'Feat-Func-Development'!$AF$5:$EU$5='aggregated FIP Data Prog8'!$A5&amp;'aggregated FIP Data Prog8'!$V$1),'Feat-Func-Development'!$AF$110:$EU$110)</f>
        <v>0</v>
      </c>
      <c r="AB5" s="29">
        <f>LOOKUP(2,1/('Feat-Func-Development'!$AF$4:$EU$4&amp;'Feat-Func-Development'!$AF$5:$EU$5='aggregated FIP Data Prog8'!$A5&amp;'aggregated FIP Data Prog8'!$V$1),'Feat-Func-Development'!$AF$111:$EU$111)</f>
        <v>0</v>
      </c>
      <c r="AC5" s="29">
        <f>LOOKUP(2,1/('Feat-Func-Development'!$AF$4:$EU$4&amp;'Feat-Func-Development'!$AF$5:$EU$5='aggregated FIP Data Prog8'!$A5&amp;'aggregated FIP Data Prog8'!$V$1),'Feat-Func-Development'!$AF$112:$EU$112)</f>
        <v>0</v>
      </c>
    </row>
    <row r="6" spans="1:29">
      <c r="A6" s="43">
        <f t="shared" ref="A6:A63" si="9">LastDayMonth(A5)</f>
        <v>60</v>
      </c>
      <c r="B6" s="44">
        <f>IF(C6="","",HLOOKUP(C6,'Configuration | Scaling'!$E$13:$Y$23,10,FALSE))</f>
        <v>39</v>
      </c>
      <c r="C6" s="29" t="str">
        <f>IF(COUNTIF(C$4:C5,LOOKUP(A6,'Configuration | Scaling'!$E$22:$Y$22,_GPDS__List))=0,LOOKUP(A6,'Configuration | Scaling'!$E$22:$Y$22,_GPDS__List),"")</f>
        <v>PSC</v>
      </c>
      <c r="D6" s="29"/>
      <c r="E6" s="45">
        <f t="shared" si="0"/>
        <v>38</v>
      </c>
      <c r="F6" s="46">
        <f t="shared" si="1"/>
        <v>0</v>
      </c>
      <c r="G6" s="46">
        <f t="shared" si="2"/>
        <v>0</v>
      </c>
      <c r="H6" s="46">
        <f t="shared" si="3"/>
        <v>1</v>
      </c>
      <c r="I6" s="46">
        <f t="shared" si="4"/>
        <v>1</v>
      </c>
      <c r="J6" s="46">
        <f t="shared" si="5"/>
        <v>0</v>
      </c>
      <c r="K6" s="46">
        <f t="shared" si="6"/>
        <v>0</v>
      </c>
      <c r="L6" s="46">
        <f t="shared" si="7"/>
        <v>0</v>
      </c>
      <c r="M6" s="47">
        <f t="shared" si="8"/>
        <v>0</v>
      </c>
      <c r="N6" s="48">
        <f>LOOKUP(2,1/('Feat-Func-Development'!$AF$4:$EU$4&amp;'Feat-Func-Development'!$AF$5:$EU$5='aggregated FIP Data Prog8'!$A6&amp;'aggregated FIP Data Prog8'!$N$1),'Feat-Func-Development'!$AF$105:$EU$105)</f>
        <v>0</v>
      </c>
      <c r="O6" s="48">
        <f>LOOKUP(2,1/('Feat-Func-Development'!$AF$4:$EU$4&amp;'Feat-Func-Development'!$AF$5:$EU$5='aggregated FIP Data Prog8'!$A6&amp;'aggregated FIP Data Prog8'!$N$1),'Feat-Func-Development'!$AF$106:$EU$106)</f>
        <v>0</v>
      </c>
      <c r="P6" s="48">
        <f>LOOKUP(2,1/('Feat-Func-Development'!$AF$4:$EU$4&amp;'Feat-Func-Development'!$AF$5:$EU$5='aggregated FIP Data Prog8'!$A6&amp;'aggregated FIP Data Prog8'!$N$1),'Feat-Func-Development'!$AF$107:$EU$107)</f>
        <v>7</v>
      </c>
      <c r="Q6" s="48">
        <f>LOOKUP(2,1/('Feat-Func-Development'!$AF$4:$EU$4&amp;'Feat-Func-Development'!$AF$5:$EU$5='aggregated FIP Data Prog8'!$A6&amp;'aggregated FIP Data Prog8'!$N$1),'Feat-Func-Development'!$AF$108:$EU$108)</f>
        <v>0</v>
      </c>
      <c r="R6" s="48">
        <f>LOOKUP(2,1/('Feat-Func-Development'!$AF$4:$EU$4&amp;'Feat-Func-Development'!$AF$5:$EU$5='aggregated FIP Data Prog8'!$A6&amp;'aggregated FIP Data Prog8'!$N$1),'Feat-Func-Development'!$AF$109:$EU$109)</f>
        <v>0</v>
      </c>
      <c r="S6" s="48">
        <f>LOOKUP(2,1/('Feat-Func-Development'!$AF$4:$EU$4&amp;'Feat-Func-Development'!$AF$5:$EU$5='aggregated FIP Data Prog8'!$A6&amp;'aggregated FIP Data Prog8'!$N$1),'Feat-Func-Development'!$AF$110:$EU$110)</f>
        <v>0</v>
      </c>
      <c r="T6" s="48">
        <f>LOOKUP(2,1/('Feat-Func-Development'!$AF$4:$EU$4&amp;'Feat-Func-Development'!$AF$5:$EU$5='aggregated FIP Data Prog8'!$A6&amp;'aggregated FIP Data Prog8'!$N$1),'Feat-Func-Development'!$AF$111:$EU$111)</f>
        <v>0</v>
      </c>
      <c r="U6" s="48">
        <f>LOOKUP(2,1/('Feat-Func-Development'!$AF$4:$EU$4&amp;'Feat-Func-Development'!$AF$5:$EU$5='aggregated FIP Data Prog8'!$A6&amp;'aggregated FIP Data Prog8'!$N$1),'Feat-Func-Development'!$AF$112:$EU$112)</f>
        <v>0</v>
      </c>
      <c r="V6" s="29">
        <f>LOOKUP(2,1/('Feat-Func-Development'!$AF$4:$EU$4&amp;'Feat-Func-Development'!$AF$5:$EU$5='aggregated FIP Data Prog8'!$A6&amp;'aggregated FIP Data Prog8'!$V$1),'Feat-Func-Development'!$AF$105:$EU$105)</f>
        <v>0</v>
      </c>
      <c r="W6" s="29">
        <f>LOOKUP(2,1/('Feat-Func-Development'!$AF$4:$EU$4&amp;'Feat-Func-Development'!$AF$5:$EU$5='aggregated FIP Data Prog8'!$A6&amp;'aggregated FIP Data Prog8'!$V$1),'Feat-Func-Development'!$AF$106:$EU$106)</f>
        <v>0</v>
      </c>
      <c r="X6" s="29">
        <f>LOOKUP(2,1/('Feat-Func-Development'!$AF$4:$EU$4&amp;'Feat-Func-Development'!$AF$5:$EU$5='aggregated FIP Data Prog8'!$A6&amp;'aggregated FIP Data Prog8'!$V$1),'Feat-Func-Development'!$AF$107:$EU$107)</f>
        <v>7</v>
      </c>
      <c r="Y6" s="29">
        <f>LOOKUP(2,1/('Feat-Func-Development'!$AF$4:$EU$4&amp;'Feat-Func-Development'!$AF$5:$EU$5='aggregated FIP Data Prog8'!$A6&amp;'aggregated FIP Data Prog8'!$V$1),'Feat-Func-Development'!$AF$108:$EU$108)</f>
        <v>0</v>
      </c>
      <c r="Z6" s="29">
        <f>LOOKUP(2,1/('Feat-Func-Development'!$AF$4:$EU$4&amp;'Feat-Func-Development'!$AF$5:$EU$5='aggregated FIP Data Prog8'!$A6&amp;'aggregated FIP Data Prog8'!$V$1),'Feat-Func-Development'!$AF$109:$EU$109)</f>
        <v>0</v>
      </c>
      <c r="AA6" s="29">
        <f>LOOKUP(2,1/('Feat-Func-Development'!$AF$4:$EU$4&amp;'Feat-Func-Development'!$AF$5:$EU$5='aggregated FIP Data Prog8'!$A6&amp;'aggregated FIP Data Prog8'!$V$1),'Feat-Func-Development'!$AF$110:$EU$110)</f>
        <v>0</v>
      </c>
      <c r="AB6" s="29">
        <f>LOOKUP(2,1/('Feat-Func-Development'!$AF$4:$EU$4&amp;'Feat-Func-Development'!$AF$5:$EU$5='aggregated FIP Data Prog8'!$A6&amp;'aggregated FIP Data Prog8'!$V$1),'Feat-Func-Development'!$AF$111:$EU$111)</f>
        <v>0</v>
      </c>
      <c r="AC6" s="29">
        <f>LOOKUP(2,1/('Feat-Func-Development'!$AF$4:$EU$4&amp;'Feat-Func-Development'!$AF$5:$EU$5='aggregated FIP Data Prog8'!$A6&amp;'aggregated FIP Data Prog8'!$V$1),'Feat-Func-Development'!$AF$112:$EU$112)</f>
        <v>0</v>
      </c>
    </row>
    <row r="7" spans="1:29">
      <c r="A7" s="43">
        <f t="shared" si="9"/>
        <v>91</v>
      </c>
      <c r="B7" s="44">
        <f>IF(C7="","",HLOOKUP(C7,'Configuration | Scaling'!$E$13:$Y$23,10,FALSE))</f>
        <v>61</v>
      </c>
      <c r="C7" s="29" t="str">
        <f>IF(COUNTIF(C$4:C6,LOOKUP(A7,'Configuration | Scaling'!$E$22:$Y$22,_GPDS__List))=0,LOOKUP(A7,'Configuration | Scaling'!$E$22:$Y$22,_GPDS__List),"")</f>
        <v>UPV0 Start</v>
      </c>
      <c r="D7" s="29"/>
      <c r="E7" s="45">
        <f t="shared" si="0"/>
        <v>60</v>
      </c>
      <c r="F7" s="49">
        <f t="shared" si="1"/>
        <v>0</v>
      </c>
      <c r="G7" s="49">
        <f t="shared" si="2"/>
        <v>0</v>
      </c>
      <c r="H7" s="49">
        <f t="shared" si="3"/>
        <v>1</v>
      </c>
      <c r="I7" s="49">
        <f t="shared" si="4"/>
        <v>1</v>
      </c>
      <c r="J7" s="49">
        <f t="shared" si="5"/>
        <v>1</v>
      </c>
      <c r="K7" s="49">
        <f t="shared" si="6"/>
        <v>0</v>
      </c>
      <c r="L7" s="49">
        <f t="shared" si="7"/>
        <v>0</v>
      </c>
      <c r="M7" s="50">
        <f t="shared" si="8"/>
        <v>0</v>
      </c>
      <c r="N7" s="48">
        <f>LOOKUP(2,1/('Feat-Func-Development'!$AF$4:$EU$4&amp;'Feat-Func-Development'!$AF$5:$EU$5='aggregated FIP Data Prog8'!$A7&amp;'aggregated FIP Data Prog8'!$N$1),'Feat-Func-Development'!$AF$105:$EU$105)</f>
        <v>0</v>
      </c>
      <c r="O7" s="48">
        <f>LOOKUP(2,1/('Feat-Func-Development'!$AF$4:$EU$4&amp;'Feat-Func-Development'!$AF$5:$EU$5='aggregated FIP Data Prog8'!$A7&amp;'aggregated FIP Data Prog8'!$N$1),'Feat-Func-Development'!$AF$106:$EU$106)</f>
        <v>0</v>
      </c>
      <c r="P7" s="48">
        <f>LOOKUP(2,1/('Feat-Func-Development'!$AF$4:$EU$4&amp;'Feat-Func-Development'!$AF$5:$EU$5='aggregated FIP Data Prog8'!$A7&amp;'aggregated FIP Data Prog8'!$N$1),'Feat-Func-Development'!$AF$107:$EU$107)</f>
        <v>0</v>
      </c>
      <c r="Q7" s="48">
        <f>LOOKUP(2,1/('Feat-Func-Development'!$AF$4:$EU$4&amp;'Feat-Func-Development'!$AF$5:$EU$5='aggregated FIP Data Prog8'!$A7&amp;'aggregated FIP Data Prog8'!$N$1),'Feat-Func-Development'!$AF$108:$EU$108)</f>
        <v>0</v>
      </c>
      <c r="R7" s="48">
        <f>LOOKUP(2,1/('Feat-Func-Development'!$AF$4:$EU$4&amp;'Feat-Func-Development'!$AF$5:$EU$5='aggregated FIP Data Prog8'!$A7&amp;'aggregated FIP Data Prog8'!$N$1),'Feat-Func-Development'!$AF$109:$EU$109)</f>
        <v>7</v>
      </c>
      <c r="S7" s="48">
        <f>LOOKUP(2,1/('Feat-Func-Development'!$AF$4:$EU$4&amp;'Feat-Func-Development'!$AF$5:$EU$5='aggregated FIP Data Prog8'!$A7&amp;'aggregated FIP Data Prog8'!$N$1),'Feat-Func-Development'!$AF$110:$EU$110)</f>
        <v>0</v>
      </c>
      <c r="T7" s="48">
        <f>LOOKUP(2,1/('Feat-Func-Development'!$AF$4:$EU$4&amp;'Feat-Func-Development'!$AF$5:$EU$5='aggregated FIP Data Prog8'!$A7&amp;'aggregated FIP Data Prog8'!$N$1),'Feat-Func-Development'!$AF$111:$EU$111)</f>
        <v>0</v>
      </c>
      <c r="U7" s="48">
        <f>LOOKUP(2,1/('Feat-Func-Development'!$AF$4:$EU$4&amp;'Feat-Func-Development'!$AF$5:$EU$5='aggregated FIP Data Prog8'!$A7&amp;'aggregated FIP Data Prog8'!$N$1),'Feat-Func-Development'!$AF$112:$EU$112)</f>
        <v>0</v>
      </c>
      <c r="V7" s="29">
        <f>LOOKUP(2,1/('Feat-Func-Development'!$AF$4:$EU$4&amp;'Feat-Func-Development'!$AF$5:$EU$5='aggregated FIP Data Prog8'!$A7&amp;'aggregated FIP Data Prog8'!$V$1),'Feat-Func-Development'!$AF$105:$EU$105)</f>
        <v>0</v>
      </c>
      <c r="W7" s="29">
        <f>LOOKUP(2,1/('Feat-Func-Development'!$AF$4:$EU$4&amp;'Feat-Func-Development'!$AF$5:$EU$5='aggregated FIP Data Prog8'!$A7&amp;'aggregated FIP Data Prog8'!$V$1),'Feat-Func-Development'!$AF$106:$EU$106)</f>
        <v>0</v>
      </c>
      <c r="X7" s="29">
        <f>LOOKUP(2,1/('Feat-Func-Development'!$AF$4:$EU$4&amp;'Feat-Func-Development'!$AF$5:$EU$5='aggregated FIP Data Prog8'!$A7&amp;'aggregated FIP Data Prog8'!$V$1),'Feat-Func-Development'!$AF$107:$EU$107)</f>
        <v>1</v>
      </c>
      <c r="Y7" s="29">
        <f>LOOKUP(2,1/('Feat-Func-Development'!$AF$4:$EU$4&amp;'Feat-Func-Development'!$AF$5:$EU$5='aggregated FIP Data Prog8'!$A7&amp;'aggregated FIP Data Prog8'!$V$1),'Feat-Func-Development'!$AF$108:$EU$108)</f>
        <v>6</v>
      </c>
      <c r="Z7" s="29">
        <f>LOOKUP(2,1/('Feat-Func-Development'!$AF$4:$EU$4&amp;'Feat-Func-Development'!$AF$5:$EU$5='aggregated FIP Data Prog8'!$A7&amp;'aggregated FIP Data Prog8'!$V$1),'Feat-Func-Development'!$AF$109:$EU$109)</f>
        <v>0</v>
      </c>
      <c r="AA7" s="29">
        <f>LOOKUP(2,1/('Feat-Func-Development'!$AF$4:$EU$4&amp;'Feat-Func-Development'!$AF$5:$EU$5='aggregated FIP Data Prog8'!$A7&amp;'aggregated FIP Data Prog8'!$V$1),'Feat-Func-Development'!$AF$110:$EU$110)</f>
        <v>0</v>
      </c>
      <c r="AB7" s="29">
        <f>LOOKUP(2,1/('Feat-Func-Development'!$AF$4:$EU$4&amp;'Feat-Func-Development'!$AF$5:$EU$5='aggregated FIP Data Prog8'!$A7&amp;'aggregated FIP Data Prog8'!$V$1),'Feat-Func-Development'!$AF$111:$EU$111)</f>
        <v>0</v>
      </c>
      <c r="AC7" s="29">
        <f>LOOKUP(2,1/('Feat-Func-Development'!$AF$4:$EU$4&amp;'Feat-Func-Development'!$AF$5:$EU$5='aggregated FIP Data Prog8'!$A7&amp;'aggregated FIP Data Prog8'!$V$1),'Feat-Func-Development'!$AF$112:$EU$112)</f>
        <v>0</v>
      </c>
    </row>
    <row r="8" spans="1:29">
      <c r="A8" s="43">
        <f t="shared" si="9"/>
        <v>121</v>
      </c>
      <c r="B8" s="44">
        <f>IF(C8="","",HLOOKUP(C8,'Configuration | Scaling'!$E$13:$Y$23,10,FALSE))</f>
        <v>92</v>
      </c>
      <c r="C8" s="29" t="str">
        <f>IF(COUNTIF(C$4:C7,LOOKUP(A8,'Configuration | Scaling'!$E$22:$Y$22,_GPDS__List))=0,LOOKUP(A8,'Configuration | Scaling'!$E$22:$Y$22,_GPDS__List),"")</f>
        <v>UPV0</v>
      </c>
      <c r="D8" s="29"/>
      <c r="E8" s="45">
        <f t="shared" si="0"/>
        <v>91</v>
      </c>
      <c r="F8" s="49">
        <f t="shared" si="1"/>
        <v>0</v>
      </c>
      <c r="G8" s="49">
        <f t="shared" si="2"/>
        <v>0</v>
      </c>
      <c r="H8" s="49">
        <f t="shared" si="3"/>
        <v>1</v>
      </c>
      <c r="I8" s="49">
        <f t="shared" si="4"/>
        <v>1</v>
      </c>
      <c r="J8" s="49">
        <f t="shared" si="5"/>
        <v>1</v>
      </c>
      <c r="K8" s="49">
        <f t="shared" si="6"/>
        <v>0</v>
      </c>
      <c r="L8" s="49">
        <f t="shared" si="7"/>
        <v>0</v>
      </c>
      <c r="M8" s="50">
        <f t="shared" si="8"/>
        <v>0</v>
      </c>
      <c r="N8" s="48">
        <f>LOOKUP(2,1/('Feat-Func-Development'!$AF$4:$EU$4&amp;'Feat-Func-Development'!$AF$5:$EU$5='aggregated FIP Data Prog8'!$A8&amp;'aggregated FIP Data Prog8'!$N$1),'Feat-Func-Development'!$AF$105:$EU$105)</f>
        <v>0</v>
      </c>
      <c r="O8" s="48">
        <f>LOOKUP(2,1/('Feat-Func-Development'!$AF$4:$EU$4&amp;'Feat-Func-Development'!$AF$5:$EU$5='aggregated FIP Data Prog8'!$A8&amp;'aggregated FIP Data Prog8'!$N$1),'Feat-Func-Development'!$AF$106:$EU$106)</f>
        <v>0</v>
      </c>
      <c r="P8" s="48">
        <f>LOOKUP(2,1/('Feat-Func-Development'!$AF$4:$EU$4&amp;'Feat-Func-Development'!$AF$5:$EU$5='aggregated FIP Data Prog8'!$A8&amp;'aggregated FIP Data Prog8'!$N$1),'Feat-Func-Development'!$AF$107:$EU$107)</f>
        <v>0</v>
      </c>
      <c r="Q8" s="48">
        <f>LOOKUP(2,1/('Feat-Func-Development'!$AF$4:$EU$4&amp;'Feat-Func-Development'!$AF$5:$EU$5='aggregated FIP Data Prog8'!$A8&amp;'aggregated FIP Data Prog8'!$N$1),'Feat-Func-Development'!$AF$108:$EU$108)</f>
        <v>0</v>
      </c>
      <c r="R8" s="48">
        <f>LOOKUP(2,1/('Feat-Func-Development'!$AF$4:$EU$4&amp;'Feat-Func-Development'!$AF$5:$EU$5='aggregated FIP Data Prog8'!$A8&amp;'aggregated FIP Data Prog8'!$N$1),'Feat-Func-Development'!$AF$109:$EU$109)</f>
        <v>7</v>
      </c>
      <c r="S8" s="48">
        <f>LOOKUP(2,1/('Feat-Func-Development'!$AF$4:$EU$4&amp;'Feat-Func-Development'!$AF$5:$EU$5='aggregated FIP Data Prog8'!$A8&amp;'aggregated FIP Data Prog8'!$N$1),'Feat-Func-Development'!$AF$110:$EU$110)</f>
        <v>0</v>
      </c>
      <c r="T8" s="48">
        <f>LOOKUP(2,1/('Feat-Func-Development'!$AF$4:$EU$4&amp;'Feat-Func-Development'!$AF$5:$EU$5='aggregated FIP Data Prog8'!$A8&amp;'aggregated FIP Data Prog8'!$N$1),'Feat-Func-Development'!$AF$111:$EU$111)</f>
        <v>0</v>
      </c>
      <c r="U8" s="48">
        <f>LOOKUP(2,1/('Feat-Func-Development'!$AF$4:$EU$4&amp;'Feat-Func-Development'!$AF$5:$EU$5='aggregated FIP Data Prog8'!$A8&amp;'aggregated FIP Data Prog8'!$N$1),'Feat-Func-Development'!$AF$112:$EU$112)</f>
        <v>0</v>
      </c>
      <c r="V8" s="29">
        <f>LOOKUP(2,1/('Feat-Func-Development'!$AF$4:$EU$4&amp;'Feat-Func-Development'!$AF$5:$EU$5='aggregated FIP Data Prog8'!$A8&amp;'aggregated FIP Data Prog8'!$V$1),'Feat-Func-Development'!$AF$105:$EU$105)</f>
        <v>0</v>
      </c>
      <c r="W8" s="29">
        <f>LOOKUP(2,1/('Feat-Func-Development'!$AF$4:$EU$4&amp;'Feat-Func-Development'!$AF$5:$EU$5='aggregated FIP Data Prog8'!$A8&amp;'aggregated FIP Data Prog8'!$V$1),'Feat-Func-Development'!$AF$106:$EU$106)</f>
        <v>0</v>
      </c>
      <c r="X8" s="29">
        <f>LOOKUP(2,1/('Feat-Func-Development'!$AF$4:$EU$4&amp;'Feat-Func-Development'!$AF$5:$EU$5='aggregated FIP Data Prog8'!$A8&amp;'aggregated FIP Data Prog8'!$V$1),'Feat-Func-Development'!$AF$107:$EU$107)</f>
        <v>1</v>
      </c>
      <c r="Y8" s="29">
        <f>LOOKUP(2,1/('Feat-Func-Development'!$AF$4:$EU$4&amp;'Feat-Func-Development'!$AF$5:$EU$5='aggregated FIP Data Prog8'!$A8&amp;'aggregated FIP Data Prog8'!$V$1),'Feat-Func-Development'!$AF$108:$EU$108)</f>
        <v>6</v>
      </c>
      <c r="Z8" s="29">
        <f>LOOKUP(2,1/('Feat-Func-Development'!$AF$4:$EU$4&amp;'Feat-Func-Development'!$AF$5:$EU$5='aggregated FIP Data Prog8'!$A8&amp;'aggregated FIP Data Prog8'!$V$1),'Feat-Func-Development'!$AF$109:$EU$109)</f>
        <v>0</v>
      </c>
      <c r="AA8" s="29">
        <f>LOOKUP(2,1/('Feat-Func-Development'!$AF$4:$EU$4&amp;'Feat-Func-Development'!$AF$5:$EU$5='aggregated FIP Data Prog8'!$A8&amp;'aggregated FIP Data Prog8'!$V$1),'Feat-Func-Development'!$AF$110:$EU$110)</f>
        <v>0</v>
      </c>
      <c r="AB8" s="29">
        <f>LOOKUP(2,1/('Feat-Func-Development'!$AF$4:$EU$4&amp;'Feat-Func-Development'!$AF$5:$EU$5='aggregated FIP Data Prog8'!$A8&amp;'aggregated FIP Data Prog8'!$V$1),'Feat-Func-Development'!$AF$111:$EU$111)</f>
        <v>0</v>
      </c>
      <c r="AC8" s="29">
        <f>LOOKUP(2,1/('Feat-Func-Development'!$AF$4:$EU$4&amp;'Feat-Func-Development'!$AF$5:$EU$5='aggregated FIP Data Prog8'!$A8&amp;'aggregated FIP Data Prog8'!$V$1),'Feat-Func-Development'!$AF$112:$EU$112)</f>
        <v>0</v>
      </c>
    </row>
    <row r="9" spans="1:29">
      <c r="A9" s="43">
        <f t="shared" si="9"/>
        <v>152</v>
      </c>
      <c r="B9" s="44">
        <f>IF(C9="","",HLOOKUP(C9,'Configuration | Scaling'!$E$13:$Y$23,10,FALSE))</f>
        <v>122</v>
      </c>
      <c r="C9" s="29" t="str">
        <f>IF(COUNTIF(C$4:C8,LOOKUP(A9,'Configuration | Scaling'!$E$22:$Y$22,_GPDS__List))=0,LOOKUP(A9,'Configuration | Scaling'!$E$22:$Y$22,_GPDS__List),"")</f>
        <v>UPV1</v>
      </c>
      <c r="D9" s="29"/>
      <c r="E9" s="45">
        <f t="shared" si="0"/>
        <v>121</v>
      </c>
      <c r="F9" s="49">
        <f t="shared" si="1"/>
        <v>0</v>
      </c>
      <c r="G9" s="49">
        <f t="shared" si="2"/>
        <v>0</v>
      </c>
      <c r="H9" s="49">
        <f t="shared" si="3"/>
        <v>1</v>
      </c>
      <c r="I9" s="49">
        <f t="shared" si="4"/>
        <v>1</v>
      </c>
      <c r="J9" s="49">
        <f t="shared" si="5"/>
        <v>1</v>
      </c>
      <c r="K9" s="49">
        <f t="shared" si="6"/>
        <v>0</v>
      </c>
      <c r="L9" s="49">
        <f t="shared" si="7"/>
        <v>0</v>
      </c>
      <c r="M9" s="50">
        <f t="shared" si="8"/>
        <v>0</v>
      </c>
      <c r="N9" s="48">
        <f>LOOKUP(2,1/('Feat-Func-Development'!$AF$4:$EU$4&amp;'Feat-Func-Development'!$AF$5:$EU$5='aggregated FIP Data Prog8'!$A9&amp;'aggregated FIP Data Prog8'!$N$1),'Feat-Func-Development'!$AF$105:$EU$105)</f>
        <v>0</v>
      </c>
      <c r="O9" s="48">
        <f>LOOKUP(2,1/('Feat-Func-Development'!$AF$4:$EU$4&amp;'Feat-Func-Development'!$AF$5:$EU$5='aggregated FIP Data Prog8'!$A9&amp;'aggregated FIP Data Prog8'!$N$1),'Feat-Func-Development'!$AF$106:$EU$106)</f>
        <v>0</v>
      </c>
      <c r="P9" s="48">
        <f>LOOKUP(2,1/('Feat-Func-Development'!$AF$4:$EU$4&amp;'Feat-Func-Development'!$AF$5:$EU$5='aggregated FIP Data Prog8'!$A9&amp;'aggregated FIP Data Prog8'!$N$1),'Feat-Func-Development'!$AF$107:$EU$107)</f>
        <v>0</v>
      </c>
      <c r="Q9" s="48">
        <f>LOOKUP(2,1/('Feat-Func-Development'!$AF$4:$EU$4&amp;'Feat-Func-Development'!$AF$5:$EU$5='aggregated FIP Data Prog8'!$A9&amp;'aggregated FIP Data Prog8'!$N$1),'Feat-Func-Development'!$AF$108:$EU$108)</f>
        <v>0</v>
      </c>
      <c r="R9" s="48">
        <f>LOOKUP(2,1/('Feat-Func-Development'!$AF$4:$EU$4&amp;'Feat-Func-Development'!$AF$5:$EU$5='aggregated FIP Data Prog8'!$A9&amp;'aggregated FIP Data Prog8'!$N$1),'Feat-Func-Development'!$AF$109:$EU$109)</f>
        <v>7</v>
      </c>
      <c r="S9" s="48">
        <f>LOOKUP(2,1/('Feat-Func-Development'!$AF$4:$EU$4&amp;'Feat-Func-Development'!$AF$5:$EU$5='aggregated FIP Data Prog8'!$A9&amp;'aggregated FIP Data Prog8'!$N$1),'Feat-Func-Development'!$AF$110:$EU$110)</f>
        <v>0</v>
      </c>
      <c r="T9" s="48">
        <f>LOOKUP(2,1/('Feat-Func-Development'!$AF$4:$EU$4&amp;'Feat-Func-Development'!$AF$5:$EU$5='aggregated FIP Data Prog8'!$A9&amp;'aggregated FIP Data Prog8'!$N$1),'Feat-Func-Development'!$AF$111:$EU$111)</f>
        <v>0</v>
      </c>
      <c r="U9" s="48">
        <f>LOOKUP(2,1/('Feat-Func-Development'!$AF$4:$EU$4&amp;'Feat-Func-Development'!$AF$5:$EU$5='aggregated FIP Data Prog8'!$A9&amp;'aggregated FIP Data Prog8'!$N$1),'Feat-Func-Development'!$AF$112:$EU$112)</f>
        <v>0</v>
      </c>
      <c r="V9" s="29">
        <f>LOOKUP(2,1/('Feat-Func-Development'!$AF$4:$EU$4&amp;'Feat-Func-Development'!$AF$5:$EU$5='aggregated FIP Data Prog8'!$A9&amp;'aggregated FIP Data Prog8'!$V$1),'Feat-Func-Development'!$AF$105:$EU$105)</f>
        <v>0</v>
      </c>
      <c r="W9" s="29">
        <f>LOOKUP(2,1/('Feat-Func-Development'!$AF$4:$EU$4&amp;'Feat-Func-Development'!$AF$5:$EU$5='aggregated FIP Data Prog8'!$A9&amp;'aggregated FIP Data Prog8'!$V$1),'Feat-Func-Development'!$AF$106:$EU$106)</f>
        <v>0</v>
      </c>
      <c r="X9" s="29">
        <f>LOOKUP(2,1/('Feat-Func-Development'!$AF$4:$EU$4&amp;'Feat-Func-Development'!$AF$5:$EU$5='aggregated FIP Data Prog8'!$A9&amp;'aggregated FIP Data Prog8'!$V$1),'Feat-Func-Development'!$AF$107:$EU$107)</f>
        <v>1</v>
      </c>
      <c r="Y9" s="29">
        <f>LOOKUP(2,1/('Feat-Func-Development'!$AF$4:$EU$4&amp;'Feat-Func-Development'!$AF$5:$EU$5='aggregated FIP Data Prog8'!$A9&amp;'aggregated FIP Data Prog8'!$V$1),'Feat-Func-Development'!$AF$108:$EU$108)</f>
        <v>6</v>
      </c>
      <c r="Z9" s="29">
        <f>LOOKUP(2,1/('Feat-Func-Development'!$AF$4:$EU$4&amp;'Feat-Func-Development'!$AF$5:$EU$5='aggregated FIP Data Prog8'!$A9&amp;'aggregated FIP Data Prog8'!$V$1),'Feat-Func-Development'!$AF$109:$EU$109)</f>
        <v>0</v>
      </c>
      <c r="AA9" s="29">
        <f>LOOKUP(2,1/('Feat-Func-Development'!$AF$4:$EU$4&amp;'Feat-Func-Development'!$AF$5:$EU$5='aggregated FIP Data Prog8'!$A9&amp;'aggregated FIP Data Prog8'!$V$1),'Feat-Func-Development'!$AF$110:$EU$110)</f>
        <v>0</v>
      </c>
      <c r="AB9" s="29">
        <f>LOOKUP(2,1/('Feat-Func-Development'!$AF$4:$EU$4&amp;'Feat-Func-Development'!$AF$5:$EU$5='aggregated FIP Data Prog8'!$A9&amp;'aggregated FIP Data Prog8'!$V$1),'Feat-Func-Development'!$AF$111:$EU$111)</f>
        <v>0</v>
      </c>
      <c r="AC9" s="29">
        <f>LOOKUP(2,1/('Feat-Func-Development'!$AF$4:$EU$4&amp;'Feat-Func-Development'!$AF$5:$EU$5='aggregated FIP Data Prog8'!$A9&amp;'aggregated FIP Data Prog8'!$V$1),'Feat-Func-Development'!$AF$112:$EU$112)</f>
        <v>0</v>
      </c>
    </row>
    <row r="10" spans="1:29">
      <c r="A10" s="43">
        <f t="shared" si="9"/>
        <v>182</v>
      </c>
      <c r="B10" s="44" t="str">
        <f>IF(C10="","",HLOOKUP(C10,'Configuration | Scaling'!$E$13:$Y$23,10,FALSE))</f>
        <v/>
      </c>
      <c r="C10" s="29" t="str">
        <f>IF(COUNTIF(C$4:C9,LOOKUP(A10,'Configuration | Scaling'!$E$22:$Y$22,_GPDS__List))=0,LOOKUP(A10,'Configuration | Scaling'!$E$22:$Y$22,_GPDS__List),"")</f>
        <v/>
      </c>
      <c r="D10" s="29"/>
      <c r="E10" s="45">
        <f t="shared" si="0"/>
        <v>181</v>
      </c>
      <c r="F10" s="49">
        <f t="shared" si="1"/>
        <v>0</v>
      </c>
      <c r="G10" s="49">
        <f t="shared" si="2"/>
        <v>0</v>
      </c>
      <c r="H10" s="49">
        <f t="shared" si="3"/>
        <v>1</v>
      </c>
      <c r="I10" s="49">
        <f t="shared" si="4"/>
        <v>1</v>
      </c>
      <c r="J10" s="49">
        <f t="shared" si="5"/>
        <v>1</v>
      </c>
      <c r="K10" s="49">
        <f t="shared" si="6"/>
        <v>0</v>
      </c>
      <c r="L10" s="49">
        <f t="shared" si="7"/>
        <v>0</v>
      </c>
      <c r="M10" s="50">
        <f t="shared" si="8"/>
        <v>0</v>
      </c>
      <c r="N10" s="48">
        <f>LOOKUP(2,1/('Feat-Func-Development'!$AF$4:$EU$4&amp;'Feat-Func-Development'!$AF$5:$EU$5='aggregated FIP Data Prog8'!$A10&amp;'aggregated FIP Data Prog8'!$N$1),'Feat-Func-Development'!$AF$105:$EU$105)</f>
        <v>0</v>
      </c>
      <c r="O10" s="48">
        <f>LOOKUP(2,1/('Feat-Func-Development'!$AF$4:$EU$4&amp;'Feat-Func-Development'!$AF$5:$EU$5='aggregated FIP Data Prog8'!$A10&amp;'aggregated FIP Data Prog8'!$N$1),'Feat-Func-Development'!$AF$106:$EU$106)</f>
        <v>0</v>
      </c>
      <c r="P10" s="48">
        <f>LOOKUP(2,1/('Feat-Func-Development'!$AF$4:$EU$4&amp;'Feat-Func-Development'!$AF$5:$EU$5='aggregated FIP Data Prog8'!$A10&amp;'aggregated FIP Data Prog8'!$N$1),'Feat-Func-Development'!$AF$107:$EU$107)</f>
        <v>0</v>
      </c>
      <c r="Q10" s="48">
        <f>LOOKUP(2,1/('Feat-Func-Development'!$AF$4:$EU$4&amp;'Feat-Func-Development'!$AF$5:$EU$5='aggregated FIP Data Prog8'!$A10&amp;'aggregated FIP Data Prog8'!$N$1),'Feat-Func-Development'!$AF$108:$EU$108)</f>
        <v>0</v>
      </c>
      <c r="R10" s="48">
        <f>LOOKUP(2,1/('Feat-Func-Development'!$AF$4:$EU$4&amp;'Feat-Func-Development'!$AF$5:$EU$5='aggregated FIP Data Prog8'!$A10&amp;'aggregated FIP Data Prog8'!$N$1),'Feat-Func-Development'!$AF$109:$EU$109)</f>
        <v>7</v>
      </c>
      <c r="S10" s="48">
        <f>LOOKUP(2,1/('Feat-Func-Development'!$AF$4:$EU$4&amp;'Feat-Func-Development'!$AF$5:$EU$5='aggregated FIP Data Prog8'!$A10&amp;'aggregated FIP Data Prog8'!$N$1),'Feat-Func-Development'!$AF$110:$EU$110)</f>
        <v>0</v>
      </c>
      <c r="T10" s="48">
        <f>LOOKUP(2,1/('Feat-Func-Development'!$AF$4:$EU$4&amp;'Feat-Func-Development'!$AF$5:$EU$5='aggregated FIP Data Prog8'!$A10&amp;'aggregated FIP Data Prog8'!$N$1),'Feat-Func-Development'!$AF$111:$EU$111)</f>
        <v>0</v>
      </c>
      <c r="U10" s="48">
        <f>LOOKUP(2,1/('Feat-Func-Development'!$AF$4:$EU$4&amp;'Feat-Func-Development'!$AF$5:$EU$5='aggregated FIP Data Prog8'!$A10&amp;'aggregated FIP Data Prog8'!$N$1),'Feat-Func-Development'!$AF$112:$EU$112)</f>
        <v>0</v>
      </c>
      <c r="V10" s="29">
        <f>LOOKUP(2,1/('Feat-Func-Development'!$AF$4:$EU$4&amp;'Feat-Func-Development'!$AF$5:$EU$5='aggregated FIP Data Prog8'!$A10&amp;'aggregated FIP Data Prog8'!$V$1),'Feat-Func-Development'!$AF$105:$EU$105)</f>
        <v>0</v>
      </c>
      <c r="W10" s="29">
        <f>LOOKUP(2,1/('Feat-Func-Development'!$AF$4:$EU$4&amp;'Feat-Func-Development'!$AF$5:$EU$5='aggregated FIP Data Prog8'!$A10&amp;'aggregated FIP Data Prog8'!$V$1),'Feat-Func-Development'!$AF$106:$EU$106)</f>
        <v>0</v>
      </c>
      <c r="X10" s="29">
        <f>LOOKUP(2,1/('Feat-Func-Development'!$AF$4:$EU$4&amp;'Feat-Func-Development'!$AF$5:$EU$5='aggregated FIP Data Prog8'!$A10&amp;'aggregated FIP Data Prog8'!$V$1),'Feat-Func-Development'!$AF$107:$EU$107)</f>
        <v>1</v>
      </c>
      <c r="Y10" s="29">
        <f>LOOKUP(2,1/('Feat-Func-Development'!$AF$4:$EU$4&amp;'Feat-Func-Development'!$AF$5:$EU$5='aggregated FIP Data Prog8'!$A10&amp;'aggregated FIP Data Prog8'!$V$1),'Feat-Func-Development'!$AF$108:$EU$108)</f>
        <v>6</v>
      </c>
      <c r="Z10" s="29">
        <f>LOOKUP(2,1/('Feat-Func-Development'!$AF$4:$EU$4&amp;'Feat-Func-Development'!$AF$5:$EU$5='aggregated FIP Data Prog8'!$A10&amp;'aggregated FIP Data Prog8'!$V$1),'Feat-Func-Development'!$AF$109:$EU$109)</f>
        <v>0</v>
      </c>
      <c r="AA10" s="29">
        <f>LOOKUP(2,1/('Feat-Func-Development'!$AF$4:$EU$4&amp;'Feat-Func-Development'!$AF$5:$EU$5='aggregated FIP Data Prog8'!$A10&amp;'aggregated FIP Data Prog8'!$V$1),'Feat-Func-Development'!$AF$110:$EU$110)</f>
        <v>0</v>
      </c>
      <c r="AB10" s="29">
        <f>LOOKUP(2,1/('Feat-Func-Development'!$AF$4:$EU$4&amp;'Feat-Func-Development'!$AF$5:$EU$5='aggregated FIP Data Prog8'!$A10&amp;'aggregated FIP Data Prog8'!$V$1),'Feat-Func-Development'!$AF$111:$EU$111)</f>
        <v>0</v>
      </c>
      <c r="AC10" s="29">
        <f>LOOKUP(2,1/('Feat-Func-Development'!$AF$4:$EU$4&amp;'Feat-Func-Development'!$AF$5:$EU$5='aggregated FIP Data Prog8'!$A10&amp;'aggregated FIP Data Prog8'!$V$1),'Feat-Func-Development'!$AF$112:$EU$112)</f>
        <v>0</v>
      </c>
    </row>
    <row r="11" spans="1:29">
      <c r="A11" s="43">
        <f t="shared" si="9"/>
        <v>213</v>
      </c>
      <c r="B11" s="44" t="str">
        <f>IF(C11="","",HLOOKUP(C11,'Configuration | Scaling'!$E$13:$Y$23,10,FALSE))</f>
        <v/>
      </c>
      <c r="C11" s="29" t="str">
        <f>IF(COUNTIF(C$4:C10,LOOKUP(A11,'Configuration | Scaling'!$E$22:$Y$22,_GPDS__List))=0,LOOKUP(A11,'Configuration | Scaling'!$E$22:$Y$22,_GPDS__List),"")</f>
        <v/>
      </c>
      <c r="D11" s="29"/>
      <c r="E11" s="45">
        <f t="shared" si="0"/>
        <v>212</v>
      </c>
      <c r="F11" s="49">
        <f t="shared" si="1"/>
        <v>0</v>
      </c>
      <c r="G11" s="49">
        <f t="shared" si="2"/>
        <v>0</v>
      </c>
      <c r="H11" s="49">
        <f t="shared" si="3"/>
        <v>1</v>
      </c>
      <c r="I11" s="49">
        <f t="shared" si="4"/>
        <v>1</v>
      </c>
      <c r="J11" s="49">
        <f t="shared" si="5"/>
        <v>1</v>
      </c>
      <c r="K11" s="49">
        <f t="shared" si="6"/>
        <v>0</v>
      </c>
      <c r="L11" s="49">
        <f t="shared" si="7"/>
        <v>0</v>
      </c>
      <c r="M11" s="50">
        <f t="shared" si="8"/>
        <v>0</v>
      </c>
      <c r="N11" s="48">
        <f>LOOKUP(2,1/('Feat-Func-Development'!$AF$4:$EU$4&amp;'Feat-Func-Development'!$AF$5:$EU$5='aggregated FIP Data Prog8'!$A11&amp;'aggregated FIP Data Prog8'!$N$1),'Feat-Func-Development'!$AF$105:$EU$105)</f>
        <v>0</v>
      </c>
      <c r="O11" s="48">
        <f>LOOKUP(2,1/('Feat-Func-Development'!$AF$4:$EU$4&amp;'Feat-Func-Development'!$AF$5:$EU$5='aggregated FIP Data Prog8'!$A11&amp;'aggregated FIP Data Prog8'!$N$1),'Feat-Func-Development'!$AF$106:$EU$106)</f>
        <v>0</v>
      </c>
      <c r="P11" s="48">
        <f>LOOKUP(2,1/('Feat-Func-Development'!$AF$4:$EU$4&amp;'Feat-Func-Development'!$AF$5:$EU$5='aggregated FIP Data Prog8'!$A11&amp;'aggregated FIP Data Prog8'!$N$1),'Feat-Func-Development'!$AF$107:$EU$107)</f>
        <v>0</v>
      </c>
      <c r="Q11" s="48">
        <f>LOOKUP(2,1/('Feat-Func-Development'!$AF$4:$EU$4&amp;'Feat-Func-Development'!$AF$5:$EU$5='aggregated FIP Data Prog8'!$A11&amp;'aggregated FIP Data Prog8'!$N$1),'Feat-Func-Development'!$AF$108:$EU$108)</f>
        <v>0</v>
      </c>
      <c r="R11" s="48">
        <f>LOOKUP(2,1/('Feat-Func-Development'!$AF$4:$EU$4&amp;'Feat-Func-Development'!$AF$5:$EU$5='aggregated FIP Data Prog8'!$A11&amp;'aggregated FIP Data Prog8'!$N$1),'Feat-Func-Development'!$AF$109:$EU$109)</f>
        <v>7</v>
      </c>
      <c r="S11" s="48">
        <f>LOOKUP(2,1/('Feat-Func-Development'!$AF$4:$EU$4&amp;'Feat-Func-Development'!$AF$5:$EU$5='aggregated FIP Data Prog8'!$A11&amp;'aggregated FIP Data Prog8'!$N$1),'Feat-Func-Development'!$AF$110:$EU$110)</f>
        <v>0</v>
      </c>
      <c r="T11" s="48">
        <f>LOOKUP(2,1/('Feat-Func-Development'!$AF$4:$EU$4&amp;'Feat-Func-Development'!$AF$5:$EU$5='aggregated FIP Data Prog8'!$A11&amp;'aggregated FIP Data Prog8'!$N$1),'Feat-Func-Development'!$AF$111:$EU$111)</f>
        <v>0</v>
      </c>
      <c r="U11" s="48">
        <f>LOOKUP(2,1/('Feat-Func-Development'!$AF$4:$EU$4&amp;'Feat-Func-Development'!$AF$5:$EU$5='aggregated FIP Data Prog8'!$A11&amp;'aggregated FIP Data Prog8'!$N$1),'Feat-Func-Development'!$AF$112:$EU$112)</f>
        <v>0</v>
      </c>
      <c r="V11" s="29">
        <f>LOOKUP(2,1/('Feat-Func-Development'!$AF$4:$EU$4&amp;'Feat-Func-Development'!$AF$5:$EU$5='aggregated FIP Data Prog8'!$A11&amp;'aggregated FIP Data Prog8'!$V$1),'Feat-Func-Development'!$AF$105:$EU$105)</f>
        <v>0</v>
      </c>
      <c r="W11" s="29">
        <f>LOOKUP(2,1/('Feat-Func-Development'!$AF$4:$EU$4&amp;'Feat-Func-Development'!$AF$5:$EU$5='aggregated FIP Data Prog8'!$A11&amp;'aggregated FIP Data Prog8'!$V$1),'Feat-Func-Development'!$AF$106:$EU$106)</f>
        <v>0</v>
      </c>
      <c r="X11" s="29">
        <f>LOOKUP(2,1/('Feat-Func-Development'!$AF$4:$EU$4&amp;'Feat-Func-Development'!$AF$5:$EU$5='aggregated FIP Data Prog8'!$A11&amp;'aggregated FIP Data Prog8'!$V$1),'Feat-Func-Development'!$AF$107:$EU$107)</f>
        <v>1</v>
      </c>
      <c r="Y11" s="29">
        <f>LOOKUP(2,1/('Feat-Func-Development'!$AF$4:$EU$4&amp;'Feat-Func-Development'!$AF$5:$EU$5='aggregated FIP Data Prog8'!$A11&amp;'aggregated FIP Data Prog8'!$V$1),'Feat-Func-Development'!$AF$108:$EU$108)</f>
        <v>6</v>
      </c>
      <c r="Z11" s="29">
        <f>LOOKUP(2,1/('Feat-Func-Development'!$AF$4:$EU$4&amp;'Feat-Func-Development'!$AF$5:$EU$5='aggregated FIP Data Prog8'!$A11&amp;'aggregated FIP Data Prog8'!$V$1),'Feat-Func-Development'!$AF$109:$EU$109)</f>
        <v>0</v>
      </c>
      <c r="AA11" s="29">
        <f>LOOKUP(2,1/('Feat-Func-Development'!$AF$4:$EU$4&amp;'Feat-Func-Development'!$AF$5:$EU$5='aggregated FIP Data Prog8'!$A11&amp;'aggregated FIP Data Prog8'!$V$1),'Feat-Func-Development'!$AF$110:$EU$110)</f>
        <v>0</v>
      </c>
      <c r="AB11" s="29">
        <f>LOOKUP(2,1/('Feat-Func-Development'!$AF$4:$EU$4&amp;'Feat-Func-Development'!$AF$5:$EU$5='aggregated FIP Data Prog8'!$A11&amp;'aggregated FIP Data Prog8'!$V$1),'Feat-Func-Development'!$AF$111:$EU$111)</f>
        <v>0</v>
      </c>
      <c r="AC11" s="29">
        <f>LOOKUP(2,1/('Feat-Func-Development'!$AF$4:$EU$4&amp;'Feat-Func-Development'!$AF$5:$EU$5='aggregated FIP Data Prog8'!$A11&amp;'aggregated FIP Data Prog8'!$V$1),'Feat-Func-Development'!$AF$112:$EU$112)</f>
        <v>0</v>
      </c>
    </row>
    <row r="12" spans="1:29">
      <c r="A12" s="43">
        <f t="shared" si="9"/>
        <v>244</v>
      </c>
      <c r="B12" s="44" t="str">
        <f>IF(C12="","",HLOOKUP(C12,'Configuration | Scaling'!$E$13:$Y$23,10,FALSE))</f>
        <v/>
      </c>
      <c r="C12" s="29" t="str">
        <f>IF(COUNTIF(C$4:C11,LOOKUP(A12,'Configuration | Scaling'!$E$22:$Y$22,_GPDS__List))=0,LOOKUP(A12,'Configuration | Scaling'!$E$22:$Y$22,_GPDS__List),"")</f>
        <v/>
      </c>
      <c r="D12" s="29"/>
      <c r="E12" s="45">
        <f t="shared" si="0"/>
        <v>243</v>
      </c>
      <c r="F12" s="49">
        <f t="shared" si="1"/>
        <v>0</v>
      </c>
      <c r="G12" s="49">
        <f t="shared" si="2"/>
        <v>0</v>
      </c>
      <c r="H12" s="49">
        <f t="shared" si="3"/>
        <v>1</v>
      </c>
      <c r="I12" s="49">
        <f t="shared" si="4"/>
        <v>1</v>
      </c>
      <c r="J12" s="49">
        <f t="shared" si="5"/>
        <v>1</v>
      </c>
      <c r="K12" s="49">
        <f t="shared" si="6"/>
        <v>0</v>
      </c>
      <c r="L12" s="49">
        <f t="shared" si="7"/>
        <v>0</v>
      </c>
      <c r="M12" s="50">
        <f t="shared" si="8"/>
        <v>0</v>
      </c>
      <c r="N12" s="48">
        <f>LOOKUP(2,1/('Feat-Func-Development'!$AF$4:$EU$4&amp;'Feat-Func-Development'!$AF$5:$EU$5='aggregated FIP Data Prog8'!$A12&amp;'aggregated FIP Data Prog8'!$N$1),'Feat-Func-Development'!$AF$105:$EU$105)</f>
        <v>0</v>
      </c>
      <c r="O12" s="48">
        <f>LOOKUP(2,1/('Feat-Func-Development'!$AF$4:$EU$4&amp;'Feat-Func-Development'!$AF$5:$EU$5='aggregated FIP Data Prog8'!$A12&amp;'aggregated FIP Data Prog8'!$N$1),'Feat-Func-Development'!$AF$106:$EU$106)</f>
        <v>0</v>
      </c>
      <c r="P12" s="48">
        <f>LOOKUP(2,1/('Feat-Func-Development'!$AF$4:$EU$4&amp;'Feat-Func-Development'!$AF$5:$EU$5='aggregated FIP Data Prog8'!$A12&amp;'aggregated FIP Data Prog8'!$N$1),'Feat-Func-Development'!$AF$107:$EU$107)</f>
        <v>0</v>
      </c>
      <c r="Q12" s="48">
        <f>LOOKUP(2,1/('Feat-Func-Development'!$AF$4:$EU$4&amp;'Feat-Func-Development'!$AF$5:$EU$5='aggregated FIP Data Prog8'!$A12&amp;'aggregated FIP Data Prog8'!$N$1),'Feat-Func-Development'!$AF$108:$EU$108)</f>
        <v>0</v>
      </c>
      <c r="R12" s="48">
        <f>LOOKUP(2,1/('Feat-Func-Development'!$AF$4:$EU$4&amp;'Feat-Func-Development'!$AF$5:$EU$5='aggregated FIP Data Prog8'!$A12&amp;'aggregated FIP Data Prog8'!$N$1),'Feat-Func-Development'!$AF$109:$EU$109)</f>
        <v>7</v>
      </c>
      <c r="S12" s="48">
        <f>LOOKUP(2,1/('Feat-Func-Development'!$AF$4:$EU$4&amp;'Feat-Func-Development'!$AF$5:$EU$5='aggregated FIP Data Prog8'!$A12&amp;'aggregated FIP Data Prog8'!$N$1),'Feat-Func-Development'!$AF$110:$EU$110)</f>
        <v>0</v>
      </c>
      <c r="T12" s="48">
        <f>LOOKUP(2,1/('Feat-Func-Development'!$AF$4:$EU$4&amp;'Feat-Func-Development'!$AF$5:$EU$5='aggregated FIP Data Prog8'!$A12&amp;'aggregated FIP Data Prog8'!$N$1),'Feat-Func-Development'!$AF$111:$EU$111)</f>
        <v>0</v>
      </c>
      <c r="U12" s="48">
        <f>LOOKUP(2,1/('Feat-Func-Development'!$AF$4:$EU$4&amp;'Feat-Func-Development'!$AF$5:$EU$5='aggregated FIP Data Prog8'!$A12&amp;'aggregated FIP Data Prog8'!$N$1),'Feat-Func-Development'!$AF$112:$EU$112)</f>
        <v>0</v>
      </c>
      <c r="V12" s="29">
        <f>LOOKUP(2,1/('Feat-Func-Development'!$AF$4:$EU$4&amp;'Feat-Func-Development'!$AF$5:$EU$5='aggregated FIP Data Prog8'!$A12&amp;'aggregated FIP Data Prog8'!$V$1),'Feat-Func-Development'!$AF$105:$EU$105)</f>
        <v>0</v>
      </c>
      <c r="W12" s="29">
        <f>LOOKUP(2,1/('Feat-Func-Development'!$AF$4:$EU$4&amp;'Feat-Func-Development'!$AF$5:$EU$5='aggregated FIP Data Prog8'!$A12&amp;'aggregated FIP Data Prog8'!$V$1),'Feat-Func-Development'!$AF$106:$EU$106)</f>
        <v>0</v>
      </c>
      <c r="X12" s="29">
        <f>LOOKUP(2,1/('Feat-Func-Development'!$AF$4:$EU$4&amp;'Feat-Func-Development'!$AF$5:$EU$5='aggregated FIP Data Prog8'!$A12&amp;'aggregated FIP Data Prog8'!$V$1),'Feat-Func-Development'!$AF$107:$EU$107)</f>
        <v>1</v>
      </c>
      <c r="Y12" s="29">
        <f>LOOKUP(2,1/('Feat-Func-Development'!$AF$4:$EU$4&amp;'Feat-Func-Development'!$AF$5:$EU$5='aggregated FIP Data Prog8'!$A12&amp;'aggregated FIP Data Prog8'!$V$1),'Feat-Func-Development'!$AF$108:$EU$108)</f>
        <v>6</v>
      </c>
      <c r="Z12" s="29">
        <f>LOOKUP(2,1/('Feat-Func-Development'!$AF$4:$EU$4&amp;'Feat-Func-Development'!$AF$5:$EU$5='aggregated FIP Data Prog8'!$A12&amp;'aggregated FIP Data Prog8'!$V$1),'Feat-Func-Development'!$AF$109:$EU$109)</f>
        <v>0</v>
      </c>
      <c r="AA12" s="29">
        <f>LOOKUP(2,1/('Feat-Func-Development'!$AF$4:$EU$4&amp;'Feat-Func-Development'!$AF$5:$EU$5='aggregated FIP Data Prog8'!$A12&amp;'aggregated FIP Data Prog8'!$V$1),'Feat-Func-Development'!$AF$110:$EU$110)</f>
        <v>0</v>
      </c>
      <c r="AB12" s="29">
        <f>LOOKUP(2,1/('Feat-Func-Development'!$AF$4:$EU$4&amp;'Feat-Func-Development'!$AF$5:$EU$5='aggregated FIP Data Prog8'!$A12&amp;'aggregated FIP Data Prog8'!$V$1),'Feat-Func-Development'!$AF$111:$EU$111)</f>
        <v>0</v>
      </c>
      <c r="AC12" s="29">
        <f>LOOKUP(2,1/('Feat-Func-Development'!$AF$4:$EU$4&amp;'Feat-Func-Development'!$AF$5:$EU$5='aggregated FIP Data Prog8'!$A12&amp;'aggregated FIP Data Prog8'!$V$1),'Feat-Func-Development'!$AF$112:$EU$112)</f>
        <v>0</v>
      </c>
    </row>
    <row r="13" spans="1:29">
      <c r="A13" s="43">
        <f t="shared" si="9"/>
        <v>274</v>
      </c>
      <c r="B13" s="44">
        <f>IF(C13="","",HLOOKUP(C13,'Configuration | Scaling'!$E$13:$Y$23,10,FALSE))</f>
        <v>245</v>
      </c>
      <c r="C13" s="29" t="str">
        <f>IF(COUNTIF(C$4:C12,LOOKUP(A13,'Configuration | Scaling'!$E$22:$Y$22,_GPDS__List))=0,LOOKUP(A13,'Configuration | Scaling'!$E$22:$Y$22,_GPDS__List),"")</f>
        <v>M-1</v>
      </c>
      <c r="D13" s="29"/>
      <c r="E13" s="45">
        <f t="shared" si="0"/>
        <v>244</v>
      </c>
      <c r="F13" s="49">
        <f t="shared" si="1"/>
        <v>0.2857142857142857</v>
      </c>
      <c r="G13" s="49">
        <f t="shared" si="2"/>
        <v>0</v>
      </c>
      <c r="H13" s="49">
        <f t="shared" si="3"/>
        <v>1</v>
      </c>
      <c r="I13" s="49">
        <f t="shared" si="4"/>
        <v>1</v>
      </c>
      <c r="J13" s="49">
        <f t="shared" si="5"/>
        <v>1</v>
      </c>
      <c r="K13" s="49">
        <f t="shared" si="6"/>
        <v>0</v>
      </c>
      <c r="L13" s="49">
        <f t="shared" si="7"/>
        <v>0</v>
      </c>
      <c r="M13" s="50">
        <f t="shared" si="8"/>
        <v>0</v>
      </c>
      <c r="N13" s="48">
        <f>LOOKUP(2,1/('Feat-Func-Development'!$AF$4:$EU$4&amp;'Feat-Func-Development'!$AF$5:$EU$5='aggregated FIP Data Prog8'!$A13&amp;'aggregated FIP Data Prog8'!$N$1),'Feat-Func-Development'!$AF$105:$EU$105)</f>
        <v>0</v>
      </c>
      <c r="O13" s="48">
        <f>LOOKUP(2,1/('Feat-Func-Development'!$AF$4:$EU$4&amp;'Feat-Func-Development'!$AF$5:$EU$5='aggregated FIP Data Prog8'!$A13&amp;'aggregated FIP Data Prog8'!$N$1),'Feat-Func-Development'!$AF$106:$EU$106)</f>
        <v>0</v>
      </c>
      <c r="P13" s="48">
        <f>LOOKUP(2,1/('Feat-Func-Development'!$AF$4:$EU$4&amp;'Feat-Func-Development'!$AF$5:$EU$5='aggregated FIP Data Prog8'!$A13&amp;'aggregated FIP Data Prog8'!$N$1),'Feat-Func-Development'!$AF$107:$EU$107)</f>
        <v>0</v>
      </c>
      <c r="Q13" s="48">
        <f>LOOKUP(2,1/('Feat-Func-Development'!$AF$4:$EU$4&amp;'Feat-Func-Development'!$AF$5:$EU$5='aggregated FIP Data Prog8'!$A13&amp;'aggregated FIP Data Prog8'!$N$1),'Feat-Func-Development'!$AF$108:$EU$108)</f>
        <v>0</v>
      </c>
      <c r="R13" s="48">
        <f>LOOKUP(2,1/('Feat-Func-Development'!$AF$4:$EU$4&amp;'Feat-Func-Development'!$AF$5:$EU$5='aggregated FIP Data Prog8'!$A13&amp;'aggregated FIP Data Prog8'!$N$1),'Feat-Func-Development'!$AF$109:$EU$109)</f>
        <v>5</v>
      </c>
      <c r="S13" s="48">
        <f>LOOKUP(2,1/('Feat-Func-Development'!$AF$4:$EU$4&amp;'Feat-Func-Development'!$AF$5:$EU$5='aggregated FIP Data Prog8'!$A13&amp;'aggregated FIP Data Prog8'!$N$1),'Feat-Func-Development'!$AF$110:$EU$110)</f>
        <v>2</v>
      </c>
      <c r="T13" s="48">
        <f>LOOKUP(2,1/('Feat-Func-Development'!$AF$4:$EU$4&amp;'Feat-Func-Development'!$AF$5:$EU$5='aggregated FIP Data Prog8'!$A13&amp;'aggregated FIP Data Prog8'!$N$1),'Feat-Func-Development'!$AF$111:$EU$111)</f>
        <v>0</v>
      </c>
      <c r="U13" s="48">
        <f>LOOKUP(2,1/('Feat-Func-Development'!$AF$4:$EU$4&amp;'Feat-Func-Development'!$AF$5:$EU$5='aggregated FIP Data Prog8'!$A13&amp;'aggregated FIP Data Prog8'!$N$1),'Feat-Func-Development'!$AF$112:$EU$112)</f>
        <v>0</v>
      </c>
      <c r="V13" s="29">
        <f>LOOKUP(2,1/('Feat-Func-Development'!$AF$4:$EU$4&amp;'Feat-Func-Development'!$AF$5:$EU$5='aggregated FIP Data Prog8'!$A13&amp;'aggregated FIP Data Prog8'!$V$1),'Feat-Func-Development'!$AF$105:$EU$105)</f>
        <v>0</v>
      </c>
      <c r="W13" s="29">
        <f>LOOKUP(2,1/('Feat-Func-Development'!$AF$4:$EU$4&amp;'Feat-Func-Development'!$AF$5:$EU$5='aggregated FIP Data Prog8'!$A13&amp;'aggregated FIP Data Prog8'!$V$1),'Feat-Func-Development'!$AF$106:$EU$106)</f>
        <v>0</v>
      </c>
      <c r="X13" s="29">
        <f>LOOKUP(2,1/('Feat-Func-Development'!$AF$4:$EU$4&amp;'Feat-Func-Development'!$AF$5:$EU$5='aggregated FIP Data Prog8'!$A13&amp;'aggregated FIP Data Prog8'!$V$1),'Feat-Func-Development'!$AF$107:$EU$107)</f>
        <v>1</v>
      </c>
      <c r="Y13" s="29">
        <f>LOOKUP(2,1/('Feat-Func-Development'!$AF$4:$EU$4&amp;'Feat-Func-Development'!$AF$5:$EU$5='aggregated FIP Data Prog8'!$A13&amp;'aggregated FIP Data Prog8'!$V$1),'Feat-Func-Development'!$AF$108:$EU$108)</f>
        <v>6</v>
      </c>
      <c r="Z13" s="29">
        <f>LOOKUP(2,1/('Feat-Func-Development'!$AF$4:$EU$4&amp;'Feat-Func-Development'!$AF$5:$EU$5='aggregated FIP Data Prog8'!$A13&amp;'aggregated FIP Data Prog8'!$V$1),'Feat-Func-Development'!$AF$109:$EU$109)</f>
        <v>0</v>
      </c>
      <c r="AA13" s="29">
        <f>LOOKUP(2,1/('Feat-Func-Development'!$AF$4:$EU$4&amp;'Feat-Func-Development'!$AF$5:$EU$5='aggregated FIP Data Prog8'!$A13&amp;'aggregated FIP Data Prog8'!$V$1),'Feat-Func-Development'!$AF$110:$EU$110)</f>
        <v>0</v>
      </c>
      <c r="AB13" s="29">
        <f>LOOKUP(2,1/('Feat-Func-Development'!$AF$4:$EU$4&amp;'Feat-Func-Development'!$AF$5:$EU$5='aggregated FIP Data Prog8'!$A13&amp;'aggregated FIP Data Prog8'!$V$1),'Feat-Func-Development'!$AF$111:$EU$111)</f>
        <v>0</v>
      </c>
      <c r="AC13" s="29">
        <f>LOOKUP(2,1/('Feat-Func-Development'!$AF$4:$EU$4&amp;'Feat-Func-Development'!$AF$5:$EU$5='aggregated FIP Data Prog8'!$A13&amp;'aggregated FIP Data Prog8'!$V$1),'Feat-Func-Development'!$AF$112:$EU$112)</f>
        <v>0</v>
      </c>
    </row>
    <row r="14" spans="1:29">
      <c r="A14" s="43">
        <f t="shared" si="9"/>
        <v>305</v>
      </c>
      <c r="B14" s="44">
        <f>IF(C14="","",HLOOKUP(C14,'Configuration | Scaling'!$E$13:$Y$23,10,FALSE))</f>
        <v>275</v>
      </c>
      <c r="C14" s="29" t="str">
        <f>IF(COUNTIF(C$4:C13,LOOKUP(A14,'Configuration | Scaling'!$E$22:$Y$22,_GPDS__List))=0,LOOKUP(A14,'Configuration | Scaling'!$E$22:$Y$22,_GPDS__List),"")</f>
        <v>M-1 DC</v>
      </c>
      <c r="D14" s="29"/>
      <c r="E14" s="45">
        <f t="shared" si="0"/>
        <v>274</v>
      </c>
      <c r="F14" s="49">
        <f t="shared" si="1"/>
        <v>0.2857142857142857</v>
      </c>
      <c r="G14" s="49">
        <f t="shared" si="2"/>
        <v>0</v>
      </c>
      <c r="H14" s="49">
        <f t="shared" si="3"/>
        <v>1</v>
      </c>
      <c r="I14" s="49">
        <f t="shared" si="4"/>
        <v>1</v>
      </c>
      <c r="J14" s="49">
        <f t="shared" si="5"/>
        <v>1</v>
      </c>
      <c r="K14" s="49">
        <f t="shared" si="6"/>
        <v>0</v>
      </c>
      <c r="L14" s="49">
        <f t="shared" si="7"/>
        <v>0</v>
      </c>
      <c r="M14" s="50">
        <f t="shared" si="8"/>
        <v>0</v>
      </c>
      <c r="N14" s="48">
        <f>LOOKUP(2,1/('Feat-Func-Development'!$AF$4:$EU$4&amp;'Feat-Func-Development'!$AF$5:$EU$5='aggregated FIP Data Prog8'!$A14&amp;'aggregated FIP Data Prog8'!$N$1),'Feat-Func-Development'!$AF$105:$EU$105)</f>
        <v>0</v>
      </c>
      <c r="O14" s="48">
        <f>LOOKUP(2,1/('Feat-Func-Development'!$AF$4:$EU$4&amp;'Feat-Func-Development'!$AF$5:$EU$5='aggregated FIP Data Prog8'!$A14&amp;'aggregated FIP Data Prog8'!$N$1),'Feat-Func-Development'!$AF$106:$EU$106)</f>
        <v>0</v>
      </c>
      <c r="P14" s="48">
        <f>LOOKUP(2,1/('Feat-Func-Development'!$AF$4:$EU$4&amp;'Feat-Func-Development'!$AF$5:$EU$5='aggregated FIP Data Prog8'!$A14&amp;'aggregated FIP Data Prog8'!$N$1),'Feat-Func-Development'!$AF$107:$EU$107)</f>
        <v>0</v>
      </c>
      <c r="Q14" s="48">
        <f>LOOKUP(2,1/('Feat-Func-Development'!$AF$4:$EU$4&amp;'Feat-Func-Development'!$AF$5:$EU$5='aggregated FIP Data Prog8'!$A14&amp;'aggregated FIP Data Prog8'!$N$1),'Feat-Func-Development'!$AF$108:$EU$108)</f>
        <v>0</v>
      </c>
      <c r="R14" s="48">
        <f>LOOKUP(2,1/('Feat-Func-Development'!$AF$4:$EU$4&amp;'Feat-Func-Development'!$AF$5:$EU$5='aggregated FIP Data Prog8'!$A14&amp;'aggregated FIP Data Prog8'!$N$1),'Feat-Func-Development'!$AF$109:$EU$109)</f>
        <v>5</v>
      </c>
      <c r="S14" s="48">
        <f>LOOKUP(2,1/('Feat-Func-Development'!$AF$4:$EU$4&amp;'Feat-Func-Development'!$AF$5:$EU$5='aggregated FIP Data Prog8'!$A14&amp;'aggregated FIP Data Prog8'!$N$1),'Feat-Func-Development'!$AF$110:$EU$110)</f>
        <v>2</v>
      </c>
      <c r="T14" s="48">
        <f>LOOKUP(2,1/('Feat-Func-Development'!$AF$4:$EU$4&amp;'Feat-Func-Development'!$AF$5:$EU$5='aggregated FIP Data Prog8'!$A14&amp;'aggregated FIP Data Prog8'!$N$1),'Feat-Func-Development'!$AF$111:$EU$111)</f>
        <v>0</v>
      </c>
      <c r="U14" s="48">
        <f>LOOKUP(2,1/('Feat-Func-Development'!$AF$4:$EU$4&amp;'Feat-Func-Development'!$AF$5:$EU$5='aggregated FIP Data Prog8'!$A14&amp;'aggregated FIP Data Prog8'!$N$1),'Feat-Func-Development'!$AF$112:$EU$112)</f>
        <v>0</v>
      </c>
      <c r="V14" s="29">
        <f>LOOKUP(2,1/('Feat-Func-Development'!$AF$4:$EU$4&amp;'Feat-Func-Development'!$AF$5:$EU$5='aggregated FIP Data Prog8'!$A14&amp;'aggregated FIP Data Prog8'!$V$1),'Feat-Func-Development'!$AF$105:$EU$105)</f>
        <v>0</v>
      </c>
      <c r="W14" s="29">
        <f>LOOKUP(2,1/('Feat-Func-Development'!$AF$4:$EU$4&amp;'Feat-Func-Development'!$AF$5:$EU$5='aggregated FIP Data Prog8'!$A14&amp;'aggregated FIP Data Prog8'!$V$1),'Feat-Func-Development'!$AF$106:$EU$106)</f>
        <v>0</v>
      </c>
      <c r="X14" s="29">
        <f>LOOKUP(2,1/('Feat-Func-Development'!$AF$4:$EU$4&amp;'Feat-Func-Development'!$AF$5:$EU$5='aggregated FIP Data Prog8'!$A14&amp;'aggregated FIP Data Prog8'!$V$1),'Feat-Func-Development'!$AF$107:$EU$107)</f>
        <v>1</v>
      </c>
      <c r="Y14" s="29">
        <f>LOOKUP(2,1/('Feat-Func-Development'!$AF$4:$EU$4&amp;'Feat-Func-Development'!$AF$5:$EU$5='aggregated FIP Data Prog8'!$A14&amp;'aggregated FIP Data Prog8'!$V$1),'Feat-Func-Development'!$AF$108:$EU$108)</f>
        <v>6</v>
      </c>
      <c r="Z14" s="29">
        <f>LOOKUP(2,1/('Feat-Func-Development'!$AF$4:$EU$4&amp;'Feat-Func-Development'!$AF$5:$EU$5='aggregated FIP Data Prog8'!$A14&amp;'aggregated FIP Data Prog8'!$V$1),'Feat-Func-Development'!$AF$109:$EU$109)</f>
        <v>0</v>
      </c>
      <c r="AA14" s="29">
        <f>LOOKUP(2,1/('Feat-Func-Development'!$AF$4:$EU$4&amp;'Feat-Func-Development'!$AF$5:$EU$5='aggregated FIP Data Prog8'!$A14&amp;'aggregated FIP Data Prog8'!$V$1),'Feat-Func-Development'!$AF$110:$EU$110)</f>
        <v>0</v>
      </c>
      <c r="AB14" s="29">
        <f>LOOKUP(2,1/('Feat-Func-Development'!$AF$4:$EU$4&amp;'Feat-Func-Development'!$AF$5:$EU$5='aggregated FIP Data Prog8'!$A14&amp;'aggregated FIP Data Prog8'!$V$1),'Feat-Func-Development'!$AF$111:$EU$111)</f>
        <v>0</v>
      </c>
      <c r="AC14" s="29">
        <f>LOOKUP(2,1/('Feat-Func-Development'!$AF$4:$EU$4&amp;'Feat-Func-Development'!$AF$5:$EU$5='aggregated FIP Data Prog8'!$A14&amp;'aggregated FIP Data Prog8'!$V$1),'Feat-Func-Development'!$AF$112:$EU$112)</f>
        <v>0</v>
      </c>
    </row>
    <row r="15" spans="1:29">
      <c r="A15" s="43">
        <f t="shared" si="9"/>
        <v>335</v>
      </c>
      <c r="B15" s="44">
        <f>IF(C15="","",HLOOKUP(C15,'Configuration | Scaling'!$E$13:$Y$23,10,FALSE))</f>
        <v>306</v>
      </c>
      <c r="C15" s="29" t="str">
        <f>IF(COUNTIF(C$4:C14,LOOKUP(A15,'Configuration | Scaling'!$E$22:$Y$22,_GPDS__List))=0,LOOKUP(A15,'Configuration | Scaling'!$E$22:$Y$22,_GPDS__List),"")</f>
        <v>FDJ</v>
      </c>
      <c r="D15" s="29"/>
      <c r="E15" s="45">
        <f t="shared" si="0"/>
        <v>305</v>
      </c>
      <c r="F15" s="49">
        <f t="shared" si="1"/>
        <v>0.2857142857142857</v>
      </c>
      <c r="G15" s="49">
        <f t="shared" si="2"/>
        <v>0</v>
      </c>
      <c r="H15" s="49">
        <f t="shared" si="3"/>
        <v>1</v>
      </c>
      <c r="I15" s="49">
        <f t="shared" si="4"/>
        <v>1</v>
      </c>
      <c r="J15" s="49">
        <f t="shared" si="5"/>
        <v>1</v>
      </c>
      <c r="K15" s="49">
        <f t="shared" si="6"/>
        <v>0</v>
      </c>
      <c r="L15" s="49">
        <f t="shared" si="7"/>
        <v>0</v>
      </c>
      <c r="M15" s="50">
        <f t="shared" si="8"/>
        <v>0</v>
      </c>
      <c r="N15" s="48">
        <f>LOOKUP(2,1/('Feat-Func-Development'!$AF$4:$EU$4&amp;'Feat-Func-Development'!$AF$5:$EU$5='aggregated FIP Data Prog8'!$A15&amp;'aggregated FIP Data Prog8'!$N$1),'Feat-Func-Development'!$AF$105:$EU$105)</f>
        <v>0</v>
      </c>
      <c r="O15" s="48">
        <f>LOOKUP(2,1/('Feat-Func-Development'!$AF$4:$EU$4&amp;'Feat-Func-Development'!$AF$5:$EU$5='aggregated FIP Data Prog8'!$A15&amp;'aggregated FIP Data Prog8'!$N$1),'Feat-Func-Development'!$AF$106:$EU$106)</f>
        <v>0</v>
      </c>
      <c r="P15" s="48">
        <f>LOOKUP(2,1/('Feat-Func-Development'!$AF$4:$EU$4&amp;'Feat-Func-Development'!$AF$5:$EU$5='aggregated FIP Data Prog8'!$A15&amp;'aggregated FIP Data Prog8'!$N$1),'Feat-Func-Development'!$AF$107:$EU$107)</f>
        <v>0</v>
      </c>
      <c r="Q15" s="48">
        <f>LOOKUP(2,1/('Feat-Func-Development'!$AF$4:$EU$4&amp;'Feat-Func-Development'!$AF$5:$EU$5='aggregated FIP Data Prog8'!$A15&amp;'aggregated FIP Data Prog8'!$N$1),'Feat-Func-Development'!$AF$108:$EU$108)</f>
        <v>0</v>
      </c>
      <c r="R15" s="48">
        <f>LOOKUP(2,1/('Feat-Func-Development'!$AF$4:$EU$4&amp;'Feat-Func-Development'!$AF$5:$EU$5='aggregated FIP Data Prog8'!$A15&amp;'aggregated FIP Data Prog8'!$N$1),'Feat-Func-Development'!$AF$109:$EU$109)</f>
        <v>5</v>
      </c>
      <c r="S15" s="48">
        <f>LOOKUP(2,1/('Feat-Func-Development'!$AF$4:$EU$4&amp;'Feat-Func-Development'!$AF$5:$EU$5='aggregated FIP Data Prog8'!$A15&amp;'aggregated FIP Data Prog8'!$N$1),'Feat-Func-Development'!$AF$110:$EU$110)</f>
        <v>2</v>
      </c>
      <c r="T15" s="48">
        <f>LOOKUP(2,1/('Feat-Func-Development'!$AF$4:$EU$4&amp;'Feat-Func-Development'!$AF$5:$EU$5='aggregated FIP Data Prog8'!$A15&amp;'aggregated FIP Data Prog8'!$N$1),'Feat-Func-Development'!$AF$111:$EU$111)</f>
        <v>0</v>
      </c>
      <c r="U15" s="48">
        <f>LOOKUP(2,1/('Feat-Func-Development'!$AF$4:$EU$4&amp;'Feat-Func-Development'!$AF$5:$EU$5='aggregated FIP Data Prog8'!$A15&amp;'aggregated FIP Data Prog8'!$N$1),'Feat-Func-Development'!$AF$112:$EU$112)</f>
        <v>0</v>
      </c>
      <c r="V15" s="29">
        <f>LOOKUP(2,1/('Feat-Func-Development'!$AF$4:$EU$4&amp;'Feat-Func-Development'!$AF$5:$EU$5='aggregated FIP Data Prog8'!$A15&amp;'aggregated FIP Data Prog8'!$V$1),'Feat-Func-Development'!$AF$105:$EU$105)</f>
        <v>0</v>
      </c>
      <c r="W15" s="29">
        <f>LOOKUP(2,1/('Feat-Func-Development'!$AF$4:$EU$4&amp;'Feat-Func-Development'!$AF$5:$EU$5='aggregated FIP Data Prog8'!$A15&amp;'aggregated FIP Data Prog8'!$V$1),'Feat-Func-Development'!$AF$106:$EU$106)</f>
        <v>0</v>
      </c>
      <c r="X15" s="29">
        <f>LOOKUP(2,1/('Feat-Func-Development'!$AF$4:$EU$4&amp;'Feat-Func-Development'!$AF$5:$EU$5='aggregated FIP Data Prog8'!$A15&amp;'aggregated FIP Data Prog8'!$V$1),'Feat-Func-Development'!$AF$107:$EU$107)</f>
        <v>1</v>
      </c>
      <c r="Y15" s="29">
        <f>LOOKUP(2,1/('Feat-Func-Development'!$AF$4:$EU$4&amp;'Feat-Func-Development'!$AF$5:$EU$5='aggregated FIP Data Prog8'!$A15&amp;'aggregated FIP Data Prog8'!$V$1),'Feat-Func-Development'!$AF$108:$EU$108)</f>
        <v>6</v>
      </c>
      <c r="Z15" s="29">
        <f>LOOKUP(2,1/('Feat-Func-Development'!$AF$4:$EU$4&amp;'Feat-Func-Development'!$AF$5:$EU$5='aggregated FIP Data Prog8'!$A15&amp;'aggregated FIP Data Prog8'!$V$1),'Feat-Func-Development'!$AF$109:$EU$109)</f>
        <v>0</v>
      </c>
      <c r="AA15" s="29">
        <f>LOOKUP(2,1/('Feat-Func-Development'!$AF$4:$EU$4&amp;'Feat-Func-Development'!$AF$5:$EU$5='aggregated FIP Data Prog8'!$A15&amp;'aggregated FIP Data Prog8'!$V$1),'Feat-Func-Development'!$AF$110:$EU$110)</f>
        <v>0</v>
      </c>
      <c r="AB15" s="29">
        <f>LOOKUP(2,1/('Feat-Func-Development'!$AF$4:$EU$4&amp;'Feat-Func-Development'!$AF$5:$EU$5='aggregated FIP Data Prog8'!$A15&amp;'aggregated FIP Data Prog8'!$V$1),'Feat-Func-Development'!$AF$111:$EU$111)</f>
        <v>0</v>
      </c>
      <c r="AC15" s="29">
        <f>LOOKUP(2,1/('Feat-Func-Development'!$AF$4:$EU$4&amp;'Feat-Func-Development'!$AF$5:$EU$5='aggregated FIP Data Prog8'!$A15&amp;'aggregated FIP Data Prog8'!$V$1),'Feat-Func-Development'!$AF$112:$EU$112)</f>
        <v>0</v>
      </c>
    </row>
    <row r="16" spans="1:29">
      <c r="A16" s="43">
        <f t="shared" si="9"/>
        <v>366</v>
      </c>
      <c r="B16" s="44">
        <f>IF(C16="","",HLOOKUP(C16,'Configuration | Scaling'!$E$13:$Y$23,10,FALSE))</f>
        <v>336</v>
      </c>
      <c r="C16" s="29" t="str">
        <f>IF(COUNTIF(C$4:C15,LOOKUP(A16,'Configuration | Scaling'!$E$22:$Y$22,_GPDS__List))=0,LOOKUP(A16,'Configuration | Scaling'!$E$22:$Y$22,_GPDS__List),"")</f>
        <v>VP BB</v>
      </c>
      <c r="D16" s="29"/>
      <c r="E16" s="45">
        <f t="shared" si="0"/>
        <v>335</v>
      </c>
      <c r="F16" s="49">
        <f t="shared" si="1"/>
        <v>1</v>
      </c>
      <c r="G16" s="49">
        <f t="shared" si="2"/>
        <v>0</v>
      </c>
      <c r="H16" s="49">
        <f t="shared" si="3"/>
        <v>1</v>
      </c>
      <c r="I16" s="49">
        <f t="shared" si="4"/>
        <v>1</v>
      </c>
      <c r="J16" s="49">
        <f t="shared" si="5"/>
        <v>1</v>
      </c>
      <c r="K16" s="49">
        <f t="shared" si="6"/>
        <v>0</v>
      </c>
      <c r="L16" s="49">
        <f t="shared" si="7"/>
        <v>0</v>
      </c>
      <c r="M16" s="50">
        <f t="shared" si="8"/>
        <v>0</v>
      </c>
      <c r="N16" s="48">
        <f>LOOKUP(2,1/('Feat-Func-Development'!$AF$4:$EU$4&amp;'Feat-Func-Development'!$AF$5:$EU$5='aggregated FIP Data Prog8'!$A16&amp;'aggregated FIP Data Prog8'!$N$1),'Feat-Func-Development'!$AF$105:$EU$105)</f>
        <v>0</v>
      </c>
      <c r="O16" s="48">
        <f>LOOKUP(2,1/('Feat-Func-Development'!$AF$4:$EU$4&amp;'Feat-Func-Development'!$AF$5:$EU$5='aggregated FIP Data Prog8'!$A16&amp;'aggregated FIP Data Prog8'!$N$1),'Feat-Func-Development'!$AF$106:$EU$106)</f>
        <v>0</v>
      </c>
      <c r="P16" s="48">
        <f>LOOKUP(2,1/('Feat-Func-Development'!$AF$4:$EU$4&amp;'Feat-Func-Development'!$AF$5:$EU$5='aggregated FIP Data Prog8'!$A16&amp;'aggregated FIP Data Prog8'!$N$1),'Feat-Func-Development'!$AF$107:$EU$107)</f>
        <v>0</v>
      </c>
      <c r="Q16" s="48">
        <f>LOOKUP(2,1/('Feat-Func-Development'!$AF$4:$EU$4&amp;'Feat-Func-Development'!$AF$5:$EU$5='aggregated FIP Data Prog8'!$A16&amp;'aggregated FIP Data Prog8'!$N$1),'Feat-Func-Development'!$AF$108:$EU$108)</f>
        <v>0</v>
      </c>
      <c r="R16" s="48">
        <f>LOOKUP(2,1/('Feat-Func-Development'!$AF$4:$EU$4&amp;'Feat-Func-Development'!$AF$5:$EU$5='aggregated FIP Data Prog8'!$A16&amp;'aggregated FIP Data Prog8'!$N$1),'Feat-Func-Development'!$AF$109:$EU$109)</f>
        <v>0</v>
      </c>
      <c r="S16" s="48">
        <f>LOOKUP(2,1/('Feat-Func-Development'!$AF$4:$EU$4&amp;'Feat-Func-Development'!$AF$5:$EU$5='aggregated FIP Data Prog8'!$A16&amp;'aggregated FIP Data Prog8'!$N$1),'Feat-Func-Development'!$AF$110:$EU$110)</f>
        <v>7</v>
      </c>
      <c r="T16" s="48">
        <f>LOOKUP(2,1/('Feat-Func-Development'!$AF$4:$EU$4&amp;'Feat-Func-Development'!$AF$5:$EU$5='aggregated FIP Data Prog8'!$A16&amp;'aggregated FIP Data Prog8'!$N$1),'Feat-Func-Development'!$AF$111:$EU$111)</f>
        <v>0</v>
      </c>
      <c r="U16" s="48">
        <f>LOOKUP(2,1/('Feat-Func-Development'!$AF$4:$EU$4&amp;'Feat-Func-Development'!$AF$5:$EU$5='aggregated FIP Data Prog8'!$A16&amp;'aggregated FIP Data Prog8'!$N$1),'Feat-Func-Development'!$AF$112:$EU$112)</f>
        <v>0</v>
      </c>
      <c r="V16" s="29">
        <f>LOOKUP(2,1/('Feat-Func-Development'!$AF$4:$EU$4&amp;'Feat-Func-Development'!$AF$5:$EU$5='aggregated FIP Data Prog8'!$A16&amp;'aggregated FIP Data Prog8'!$V$1),'Feat-Func-Development'!$AF$105:$EU$105)</f>
        <v>0</v>
      </c>
      <c r="W16" s="29">
        <f>LOOKUP(2,1/('Feat-Func-Development'!$AF$4:$EU$4&amp;'Feat-Func-Development'!$AF$5:$EU$5='aggregated FIP Data Prog8'!$A16&amp;'aggregated FIP Data Prog8'!$V$1),'Feat-Func-Development'!$AF$106:$EU$106)</f>
        <v>0</v>
      </c>
      <c r="X16" s="29">
        <f>LOOKUP(2,1/('Feat-Func-Development'!$AF$4:$EU$4&amp;'Feat-Func-Development'!$AF$5:$EU$5='aggregated FIP Data Prog8'!$A16&amp;'aggregated FIP Data Prog8'!$V$1),'Feat-Func-Development'!$AF$107:$EU$107)</f>
        <v>1</v>
      </c>
      <c r="Y16" s="29">
        <f>LOOKUP(2,1/('Feat-Func-Development'!$AF$4:$EU$4&amp;'Feat-Func-Development'!$AF$5:$EU$5='aggregated FIP Data Prog8'!$A16&amp;'aggregated FIP Data Prog8'!$V$1),'Feat-Func-Development'!$AF$108:$EU$108)</f>
        <v>6</v>
      </c>
      <c r="Z16" s="29">
        <f>LOOKUP(2,1/('Feat-Func-Development'!$AF$4:$EU$4&amp;'Feat-Func-Development'!$AF$5:$EU$5='aggregated FIP Data Prog8'!$A16&amp;'aggregated FIP Data Prog8'!$V$1),'Feat-Func-Development'!$AF$109:$EU$109)</f>
        <v>0</v>
      </c>
      <c r="AA16" s="29">
        <f>LOOKUP(2,1/('Feat-Func-Development'!$AF$4:$EU$4&amp;'Feat-Func-Development'!$AF$5:$EU$5='aggregated FIP Data Prog8'!$A16&amp;'aggregated FIP Data Prog8'!$V$1),'Feat-Func-Development'!$AF$110:$EU$110)</f>
        <v>0</v>
      </c>
      <c r="AB16" s="29">
        <f>LOOKUP(2,1/('Feat-Func-Development'!$AF$4:$EU$4&amp;'Feat-Func-Development'!$AF$5:$EU$5='aggregated FIP Data Prog8'!$A16&amp;'aggregated FIP Data Prog8'!$V$1),'Feat-Func-Development'!$AF$111:$EU$111)</f>
        <v>0</v>
      </c>
      <c r="AC16" s="29">
        <f>LOOKUP(2,1/('Feat-Func-Development'!$AF$4:$EU$4&amp;'Feat-Func-Development'!$AF$5:$EU$5='aggregated FIP Data Prog8'!$A16&amp;'aggregated FIP Data Prog8'!$V$1),'Feat-Func-Development'!$AF$112:$EU$112)</f>
        <v>0</v>
      </c>
    </row>
    <row r="17" spans="1:29">
      <c r="A17" s="43">
        <f t="shared" si="9"/>
        <v>397</v>
      </c>
      <c r="B17" s="44">
        <f>IF(C17="","",HLOOKUP(C17,'Configuration | Scaling'!$E$13:$Y$23,10,FALSE))</f>
        <v>367</v>
      </c>
      <c r="C17" s="29" t="str">
        <f>IF(COUNTIF(C$4:C16,LOOKUP(A17,'Configuration | Scaling'!$E$22:$Y$22,_GPDS__List))=0,LOOKUP(A17,'Configuration | Scaling'!$E$22:$Y$22,_GPDS__List),"")</f>
        <v>VP T/C</v>
      </c>
      <c r="D17" s="29"/>
      <c r="E17" s="45">
        <f t="shared" si="0"/>
        <v>366</v>
      </c>
      <c r="F17" s="49">
        <f t="shared" si="1"/>
        <v>1</v>
      </c>
      <c r="G17" s="49">
        <f t="shared" si="2"/>
        <v>0</v>
      </c>
      <c r="H17" s="49">
        <f t="shared" si="3"/>
        <v>1</v>
      </c>
      <c r="I17" s="49">
        <f t="shared" si="4"/>
        <v>1</v>
      </c>
      <c r="J17" s="49">
        <f t="shared" si="5"/>
        <v>1</v>
      </c>
      <c r="K17" s="49">
        <f t="shared" si="6"/>
        <v>0</v>
      </c>
      <c r="L17" s="49">
        <f t="shared" si="7"/>
        <v>0</v>
      </c>
      <c r="M17" s="50">
        <f t="shared" si="8"/>
        <v>0</v>
      </c>
      <c r="N17" s="48">
        <f>LOOKUP(2,1/('Feat-Func-Development'!$AF$4:$EU$4&amp;'Feat-Func-Development'!$AF$5:$EU$5='aggregated FIP Data Prog8'!$A17&amp;'aggregated FIP Data Prog8'!$N$1),'Feat-Func-Development'!$AF$105:$EU$105)</f>
        <v>0</v>
      </c>
      <c r="O17" s="48">
        <f>LOOKUP(2,1/('Feat-Func-Development'!$AF$4:$EU$4&amp;'Feat-Func-Development'!$AF$5:$EU$5='aggregated FIP Data Prog8'!$A17&amp;'aggregated FIP Data Prog8'!$N$1),'Feat-Func-Development'!$AF$106:$EU$106)</f>
        <v>0</v>
      </c>
      <c r="P17" s="48">
        <f>LOOKUP(2,1/('Feat-Func-Development'!$AF$4:$EU$4&amp;'Feat-Func-Development'!$AF$5:$EU$5='aggregated FIP Data Prog8'!$A17&amp;'aggregated FIP Data Prog8'!$N$1),'Feat-Func-Development'!$AF$107:$EU$107)</f>
        <v>0</v>
      </c>
      <c r="Q17" s="48">
        <f>LOOKUP(2,1/('Feat-Func-Development'!$AF$4:$EU$4&amp;'Feat-Func-Development'!$AF$5:$EU$5='aggregated FIP Data Prog8'!$A17&amp;'aggregated FIP Data Prog8'!$N$1),'Feat-Func-Development'!$AF$108:$EU$108)</f>
        <v>0</v>
      </c>
      <c r="R17" s="48">
        <f>LOOKUP(2,1/('Feat-Func-Development'!$AF$4:$EU$4&amp;'Feat-Func-Development'!$AF$5:$EU$5='aggregated FIP Data Prog8'!$A17&amp;'aggregated FIP Data Prog8'!$N$1),'Feat-Func-Development'!$AF$109:$EU$109)</f>
        <v>0</v>
      </c>
      <c r="S17" s="48">
        <f>LOOKUP(2,1/('Feat-Func-Development'!$AF$4:$EU$4&amp;'Feat-Func-Development'!$AF$5:$EU$5='aggregated FIP Data Prog8'!$A17&amp;'aggregated FIP Data Prog8'!$N$1),'Feat-Func-Development'!$AF$110:$EU$110)</f>
        <v>7</v>
      </c>
      <c r="T17" s="48">
        <f>LOOKUP(2,1/('Feat-Func-Development'!$AF$4:$EU$4&amp;'Feat-Func-Development'!$AF$5:$EU$5='aggregated FIP Data Prog8'!$A17&amp;'aggregated FIP Data Prog8'!$N$1),'Feat-Func-Development'!$AF$111:$EU$111)</f>
        <v>0</v>
      </c>
      <c r="U17" s="48">
        <f>LOOKUP(2,1/('Feat-Func-Development'!$AF$4:$EU$4&amp;'Feat-Func-Development'!$AF$5:$EU$5='aggregated FIP Data Prog8'!$A17&amp;'aggregated FIP Data Prog8'!$N$1),'Feat-Func-Development'!$AF$112:$EU$112)</f>
        <v>0</v>
      </c>
      <c r="V17" s="29">
        <f>LOOKUP(2,1/('Feat-Func-Development'!$AF$4:$EU$4&amp;'Feat-Func-Development'!$AF$5:$EU$5='aggregated FIP Data Prog8'!$A17&amp;'aggregated FIP Data Prog8'!$V$1),'Feat-Func-Development'!$AF$105:$EU$105)</f>
        <v>0</v>
      </c>
      <c r="W17" s="29">
        <f>LOOKUP(2,1/('Feat-Func-Development'!$AF$4:$EU$4&amp;'Feat-Func-Development'!$AF$5:$EU$5='aggregated FIP Data Prog8'!$A17&amp;'aggregated FIP Data Prog8'!$V$1),'Feat-Func-Development'!$AF$106:$EU$106)</f>
        <v>0</v>
      </c>
      <c r="X17" s="29">
        <f>LOOKUP(2,1/('Feat-Func-Development'!$AF$4:$EU$4&amp;'Feat-Func-Development'!$AF$5:$EU$5='aggregated FIP Data Prog8'!$A17&amp;'aggregated FIP Data Prog8'!$V$1),'Feat-Func-Development'!$AF$107:$EU$107)</f>
        <v>1</v>
      </c>
      <c r="Y17" s="29">
        <f>LOOKUP(2,1/('Feat-Func-Development'!$AF$4:$EU$4&amp;'Feat-Func-Development'!$AF$5:$EU$5='aggregated FIP Data Prog8'!$A17&amp;'aggregated FIP Data Prog8'!$V$1),'Feat-Func-Development'!$AF$108:$EU$108)</f>
        <v>6</v>
      </c>
      <c r="Z17" s="29">
        <f>LOOKUP(2,1/('Feat-Func-Development'!$AF$4:$EU$4&amp;'Feat-Func-Development'!$AF$5:$EU$5='aggregated FIP Data Prog8'!$A17&amp;'aggregated FIP Data Prog8'!$V$1),'Feat-Func-Development'!$AF$109:$EU$109)</f>
        <v>0</v>
      </c>
      <c r="AA17" s="29">
        <f>LOOKUP(2,1/('Feat-Func-Development'!$AF$4:$EU$4&amp;'Feat-Func-Development'!$AF$5:$EU$5='aggregated FIP Data Prog8'!$A17&amp;'aggregated FIP Data Prog8'!$V$1),'Feat-Func-Development'!$AF$110:$EU$110)</f>
        <v>0</v>
      </c>
      <c r="AB17" s="29">
        <f>LOOKUP(2,1/('Feat-Func-Development'!$AF$4:$EU$4&amp;'Feat-Func-Development'!$AF$5:$EU$5='aggregated FIP Data Prog8'!$A17&amp;'aggregated FIP Data Prog8'!$V$1),'Feat-Func-Development'!$AF$111:$EU$111)</f>
        <v>0</v>
      </c>
      <c r="AC17" s="29">
        <f>LOOKUP(2,1/('Feat-Func-Development'!$AF$4:$EU$4&amp;'Feat-Func-Development'!$AF$5:$EU$5='aggregated FIP Data Prog8'!$A17&amp;'aggregated FIP Data Prog8'!$V$1),'Feat-Func-Development'!$AF$112:$EU$112)</f>
        <v>0</v>
      </c>
    </row>
    <row r="18" spans="1:29" s="51" customFormat="1">
      <c r="A18" s="43">
        <f t="shared" si="9"/>
        <v>425</v>
      </c>
      <c r="B18" s="44" t="str">
        <f>IF(C18="","",HLOOKUP(C18,'Configuration | Scaling'!$E$13:$Y$23,10,FALSE))</f>
        <v/>
      </c>
      <c r="C18" s="29" t="str">
        <f>IF(COUNTIF(C$4:C17,LOOKUP(A18,'Configuration | Scaling'!$E$22:$Y$22,_GPDS__List))=0,LOOKUP(A18,'Configuration | Scaling'!$E$22:$Y$22,_GPDS__List),"")</f>
        <v/>
      </c>
      <c r="D18" s="29"/>
      <c r="E18" s="45">
        <f t="shared" si="0"/>
        <v>424</v>
      </c>
      <c r="F18" s="49">
        <f t="shared" si="1"/>
        <v>1</v>
      </c>
      <c r="G18" s="49">
        <f t="shared" si="2"/>
        <v>0</v>
      </c>
      <c r="H18" s="49">
        <f t="shared" si="3"/>
        <v>1</v>
      </c>
      <c r="I18" s="49">
        <f t="shared" si="4"/>
        <v>1</v>
      </c>
      <c r="J18" s="49">
        <f t="shared" si="5"/>
        <v>1</v>
      </c>
      <c r="K18" s="49">
        <f t="shared" si="6"/>
        <v>0</v>
      </c>
      <c r="L18" s="49">
        <f t="shared" si="7"/>
        <v>0</v>
      </c>
      <c r="M18" s="50">
        <f t="shared" si="8"/>
        <v>0</v>
      </c>
      <c r="N18" s="48">
        <f>LOOKUP(2,1/('Feat-Func-Development'!$AF$4:$EU$4&amp;'Feat-Func-Development'!$AF$5:$EU$5='aggregated FIP Data Prog8'!$A18&amp;'aggregated FIP Data Prog8'!$N$1),'Feat-Func-Development'!$AF$105:$EU$105)</f>
        <v>0</v>
      </c>
      <c r="O18" s="48">
        <f>LOOKUP(2,1/('Feat-Func-Development'!$AF$4:$EU$4&amp;'Feat-Func-Development'!$AF$5:$EU$5='aggregated FIP Data Prog8'!$A18&amp;'aggregated FIP Data Prog8'!$N$1),'Feat-Func-Development'!$AF$106:$EU$106)</f>
        <v>0</v>
      </c>
      <c r="P18" s="48">
        <f>LOOKUP(2,1/('Feat-Func-Development'!$AF$4:$EU$4&amp;'Feat-Func-Development'!$AF$5:$EU$5='aggregated FIP Data Prog8'!$A18&amp;'aggregated FIP Data Prog8'!$N$1),'Feat-Func-Development'!$AF$107:$EU$107)</f>
        <v>0</v>
      </c>
      <c r="Q18" s="48">
        <f>LOOKUP(2,1/('Feat-Func-Development'!$AF$4:$EU$4&amp;'Feat-Func-Development'!$AF$5:$EU$5='aggregated FIP Data Prog8'!$A18&amp;'aggregated FIP Data Prog8'!$N$1),'Feat-Func-Development'!$AF$108:$EU$108)</f>
        <v>0</v>
      </c>
      <c r="R18" s="48">
        <f>LOOKUP(2,1/('Feat-Func-Development'!$AF$4:$EU$4&amp;'Feat-Func-Development'!$AF$5:$EU$5='aggregated FIP Data Prog8'!$A18&amp;'aggregated FIP Data Prog8'!$N$1),'Feat-Func-Development'!$AF$109:$EU$109)</f>
        <v>0</v>
      </c>
      <c r="S18" s="48">
        <f>LOOKUP(2,1/('Feat-Func-Development'!$AF$4:$EU$4&amp;'Feat-Func-Development'!$AF$5:$EU$5='aggregated FIP Data Prog8'!$A18&amp;'aggregated FIP Data Prog8'!$N$1),'Feat-Func-Development'!$AF$110:$EU$110)</f>
        <v>7</v>
      </c>
      <c r="T18" s="48">
        <f>LOOKUP(2,1/('Feat-Func-Development'!$AF$4:$EU$4&amp;'Feat-Func-Development'!$AF$5:$EU$5='aggregated FIP Data Prog8'!$A18&amp;'aggregated FIP Data Prog8'!$N$1),'Feat-Func-Development'!$AF$111:$EU$111)</f>
        <v>0</v>
      </c>
      <c r="U18" s="48">
        <f>LOOKUP(2,1/('Feat-Func-Development'!$AF$4:$EU$4&amp;'Feat-Func-Development'!$AF$5:$EU$5='aggregated FIP Data Prog8'!$A18&amp;'aggregated FIP Data Prog8'!$N$1),'Feat-Func-Development'!$AF$112:$EU$112)</f>
        <v>0</v>
      </c>
      <c r="V18" s="29">
        <f>LOOKUP(2,1/('Feat-Func-Development'!$AF$4:$EU$4&amp;'Feat-Func-Development'!$AF$5:$EU$5='aggregated FIP Data Prog8'!$A18&amp;'aggregated FIP Data Prog8'!$V$1),'Feat-Func-Development'!$AF$105:$EU$105)</f>
        <v>0</v>
      </c>
      <c r="W18" s="29">
        <f>LOOKUP(2,1/('Feat-Func-Development'!$AF$4:$EU$4&amp;'Feat-Func-Development'!$AF$5:$EU$5='aggregated FIP Data Prog8'!$A18&amp;'aggregated FIP Data Prog8'!$V$1),'Feat-Func-Development'!$AF$106:$EU$106)</f>
        <v>0</v>
      </c>
      <c r="X18" s="29">
        <f>LOOKUP(2,1/('Feat-Func-Development'!$AF$4:$EU$4&amp;'Feat-Func-Development'!$AF$5:$EU$5='aggregated FIP Data Prog8'!$A18&amp;'aggregated FIP Data Prog8'!$V$1),'Feat-Func-Development'!$AF$107:$EU$107)</f>
        <v>1</v>
      </c>
      <c r="Y18" s="29">
        <f>LOOKUP(2,1/('Feat-Func-Development'!$AF$4:$EU$4&amp;'Feat-Func-Development'!$AF$5:$EU$5='aggregated FIP Data Prog8'!$A18&amp;'aggregated FIP Data Prog8'!$V$1),'Feat-Func-Development'!$AF$108:$EU$108)</f>
        <v>6</v>
      </c>
      <c r="Z18" s="29">
        <f>LOOKUP(2,1/('Feat-Func-Development'!$AF$4:$EU$4&amp;'Feat-Func-Development'!$AF$5:$EU$5='aggregated FIP Data Prog8'!$A18&amp;'aggregated FIP Data Prog8'!$V$1),'Feat-Func-Development'!$AF$109:$EU$109)</f>
        <v>0</v>
      </c>
      <c r="AA18" s="29">
        <f>LOOKUP(2,1/('Feat-Func-Development'!$AF$4:$EU$4&amp;'Feat-Func-Development'!$AF$5:$EU$5='aggregated FIP Data Prog8'!$A18&amp;'aggregated FIP Data Prog8'!$V$1),'Feat-Func-Development'!$AF$110:$EU$110)</f>
        <v>0</v>
      </c>
      <c r="AB18" s="29">
        <f>LOOKUP(2,1/('Feat-Func-Development'!$AF$4:$EU$4&amp;'Feat-Func-Development'!$AF$5:$EU$5='aggregated FIP Data Prog8'!$A18&amp;'aggregated FIP Data Prog8'!$V$1),'Feat-Func-Development'!$AF$111:$EU$111)</f>
        <v>0</v>
      </c>
      <c r="AC18" s="29">
        <f>LOOKUP(2,1/('Feat-Func-Development'!$AF$4:$EU$4&amp;'Feat-Func-Development'!$AF$5:$EU$5='aggregated FIP Data Prog8'!$A18&amp;'aggregated FIP Data Prog8'!$V$1),'Feat-Func-Development'!$AF$112:$EU$112)</f>
        <v>0</v>
      </c>
    </row>
    <row r="19" spans="1:29" s="51" customFormat="1">
      <c r="A19" s="43">
        <f t="shared" si="9"/>
        <v>456</v>
      </c>
      <c r="B19" s="44">
        <f>IF(C19="","",HLOOKUP(C19,'Configuration | Scaling'!$E$13:$Y$23,10,FALSE))</f>
        <v>426</v>
      </c>
      <c r="C19" s="29" t="str">
        <f>IF(COUNTIF(C$4:C18,LOOKUP(A19,'Configuration | Scaling'!$E$22:$Y$22,_GPDS__List))=0,LOOKUP(A19,'Configuration | Scaling'!$E$22:$Y$22,_GPDS__List),"")</f>
        <v>VP</v>
      </c>
      <c r="D19" s="29"/>
      <c r="E19" s="45">
        <f t="shared" si="0"/>
        <v>425</v>
      </c>
      <c r="F19" s="49">
        <f t="shared" si="1"/>
        <v>1</v>
      </c>
      <c r="G19" s="49">
        <f t="shared" si="2"/>
        <v>0</v>
      </c>
      <c r="H19" s="49">
        <f t="shared" si="3"/>
        <v>1</v>
      </c>
      <c r="I19" s="49">
        <f t="shared" si="4"/>
        <v>1</v>
      </c>
      <c r="J19" s="49">
        <f t="shared" si="5"/>
        <v>1</v>
      </c>
      <c r="K19" s="49">
        <f t="shared" si="6"/>
        <v>1</v>
      </c>
      <c r="L19" s="49">
        <f t="shared" si="7"/>
        <v>0</v>
      </c>
      <c r="M19" s="50">
        <f t="shared" si="8"/>
        <v>0</v>
      </c>
      <c r="N19" s="48">
        <f>LOOKUP(2,1/('Feat-Func-Development'!$AF$4:$EU$4&amp;'Feat-Func-Development'!$AF$5:$EU$5='aggregated FIP Data Prog8'!$A19&amp;'aggregated FIP Data Prog8'!$N$1),'Feat-Func-Development'!$AF$105:$EU$105)</f>
        <v>0</v>
      </c>
      <c r="O19" s="48">
        <f>LOOKUP(2,1/('Feat-Func-Development'!$AF$4:$EU$4&amp;'Feat-Func-Development'!$AF$5:$EU$5='aggregated FIP Data Prog8'!$A19&amp;'aggregated FIP Data Prog8'!$N$1),'Feat-Func-Development'!$AF$106:$EU$106)</f>
        <v>0</v>
      </c>
      <c r="P19" s="48">
        <f>LOOKUP(2,1/('Feat-Func-Development'!$AF$4:$EU$4&amp;'Feat-Func-Development'!$AF$5:$EU$5='aggregated FIP Data Prog8'!$A19&amp;'aggregated FIP Data Prog8'!$N$1),'Feat-Func-Development'!$AF$107:$EU$107)</f>
        <v>0</v>
      </c>
      <c r="Q19" s="48">
        <f>LOOKUP(2,1/('Feat-Func-Development'!$AF$4:$EU$4&amp;'Feat-Func-Development'!$AF$5:$EU$5='aggregated FIP Data Prog8'!$A19&amp;'aggregated FIP Data Prog8'!$N$1),'Feat-Func-Development'!$AF$108:$EU$108)</f>
        <v>0</v>
      </c>
      <c r="R19" s="48">
        <f>LOOKUP(2,1/('Feat-Func-Development'!$AF$4:$EU$4&amp;'Feat-Func-Development'!$AF$5:$EU$5='aggregated FIP Data Prog8'!$A19&amp;'aggregated FIP Data Prog8'!$N$1),'Feat-Func-Development'!$AF$109:$EU$109)</f>
        <v>0</v>
      </c>
      <c r="S19" s="48">
        <f>LOOKUP(2,1/('Feat-Func-Development'!$AF$4:$EU$4&amp;'Feat-Func-Development'!$AF$5:$EU$5='aggregated FIP Data Prog8'!$A19&amp;'aggregated FIP Data Prog8'!$N$1),'Feat-Func-Development'!$AF$110:$EU$110)</f>
        <v>7</v>
      </c>
      <c r="T19" s="48">
        <f>LOOKUP(2,1/('Feat-Func-Development'!$AF$4:$EU$4&amp;'Feat-Func-Development'!$AF$5:$EU$5='aggregated FIP Data Prog8'!$A19&amp;'aggregated FIP Data Prog8'!$N$1),'Feat-Func-Development'!$AF$111:$EU$111)</f>
        <v>0</v>
      </c>
      <c r="U19" s="48">
        <f>LOOKUP(2,1/('Feat-Func-Development'!$AF$4:$EU$4&amp;'Feat-Func-Development'!$AF$5:$EU$5='aggregated FIP Data Prog8'!$A19&amp;'aggregated FIP Data Prog8'!$N$1),'Feat-Func-Development'!$AF$112:$EU$112)</f>
        <v>0</v>
      </c>
      <c r="V19" s="29">
        <f>LOOKUP(2,1/('Feat-Func-Development'!$AF$4:$EU$4&amp;'Feat-Func-Development'!$AF$5:$EU$5='aggregated FIP Data Prog8'!$A19&amp;'aggregated FIP Data Prog8'!$V$1),'Feat-Func-Development'!$AF$105:$EU$105)</f>
        <v>0</v>
      </c>
      <c r="W19" s="29">
        <f>LOOKUP(2,1/('Feat-Func-Development'!$AF$4:$EU$4&amp;'Feat-Func-Development'!$AF$5:$EU$5='aggregated FIP Data Prog8'!$A19&amp;'aggregated FIP Data Prog8'!$V$1),'Feat-Func-Development'!$AF$106:$EU$106)</f>
        <v>0</v>
      </c>
      <c r="X19" s="29">
        <f>LOOKUP(2,1/('Feat-Func-Development'!$AF$4:$EU$4&amp;'Feat-Func-Development'!$AF$5:$EU$5='aggregated FIP Data Prog8'!$A19&amp;'aggregated FIP Data Prog8'!$V$1),'Feat-Func-Development'!$AF$107:$EU$107)</f>
        <v>0</v>
      </c>
      <c r="Y19" s="29">
        <f>LOOKUP(2,1/('Feat-Func-Development'!$AF$4:$EU$4&amp;'Feat-Func-Development'!$AF$5:$EU$5='aggregated FIP Data Prog8'!$A19&amp;'aggregated FIP Data Prog8'!$V$1),'Feat-Func-Development'!$AF$108:$EU$108)</f>
        <v>0</v>
      </c>
      <c r="Z19" s="29">
        <f>LOOKUP(2,1/('Feat-Func-Development'!$AF$4:$EU$4&amp;'Feat-Func-Development'!$AF$5:$EU$5='aggregated FIP Data Prog8'!$A19&amp;'aggregated FIP Data Prog8'!$V$1),'Feat-Func-Development'!$AF$109:$EU$109)</f>
        <v>7</v>
      </c>
      <c r="AA19" s="29">
        <f>LOOKUP(2,1/('Feat-Func-Development'!$AF$4:$EU$4&amp;'Feat-Func-Development'!$AF$5:$EU$5='aggregated FIP Data Prog8'!$A19&amp;'aggregated FIP Data Prog8'!$V$1),'Feat-Func-Development'!$AF$110:$EU$110)</f>
        <v>0</v>
      </c>
      <c r="AB19" s="29">
        <f>LOOKUP(2,1/('Feat-Func-Development'!$AF$4:$EU$4&amp;'Feat-Func-Development'!$AF$5:$EU$5='aggregated FIP Data Prog8'!$A19&amp;'aggregated FIP Data Prog8'!$V$1),'Feat-Func-Development'!$AF$111:$EU$111)</f>
        <v>0</v>
      </c>
      <c r="AC19" s="29">
        <f>LOOKUP(2,1/('Feat-Func-Development'!$AF$4:$EU$4&amp;'Feat-Func-Development'!$AF$5:$EU$5='aggregated FIP Data Prog8'!$A19&amp;'aggregated FIP Data Prog8'!$V$1),'Feat-Func-Development'!$AF$112:$EU$112)</f>
        <v>0</v>
      </c>
    </row>
    <row r="20" spans="1:29">
      <c r="A20" s="43">
        <f t="shared" si="9"/>
        <v>486</v>
      </c>
      <c r="B20" s="44" t="str">
        <f>IF(C20="","",HLOOKUP(C20,'Configuration | Scaling'!$E$13:$Y$23,10,FALSE))</f>
        <v/>
      </c>
      <c r="C20" s="29" t="str">
        <f>IF(COUNTIF(C$4:C19,LOOKUP(A20,'Configuration | Scaling'!$E$22:$Y$22,_GPDS__List))=0,LOOKUP(A20,'Configuration | Scaling'!$E$22:$Y$22,_GPDS__List),"")</f>
        <v/>
      </c>
      <c r="D20" s="52"/>
      <c r="E20" s="45">
        <f t="shared" si="0"/>
        <v>485</v>
      </c>
      <c r="F20" s="49">
        <f t="shared" si="1"/>
        <v>1</v>
      </c>
      <c r="G20" s="49">
        <f t="shared" si="2"/>
        <v>0</v>
      </c>
      <c r="H20" s="49">
        <f t="shared" si="3"/>
        <v>1</v>
      </c>
      <c r="I20" s="49">
        <f t="shared" si="4"/>
        <v>1</v>
      </c>
      <c r="J20" s="49">
        <f t="shared" si="5"/>
        <v>1</v>
      </c>
      <c r="K20" s="49">
        <f t="shared" si="6"/>
        <v>1</v>
      </c>
      <c r="L20" s="49">
        <f t="shared" si="7"/>
        <v>0</v>
      </c>
      <c r="M20" s="50">
        <f t="shared" si="8"/>
        <v>0</v>
      </c>
      <c r="N20" s="48">
        <f>LOOKUP(2,1/('Feat-Func-Development'!$AF$4:$EU$4&amp;'Feat-Func-Development'!$AF$5:$EU$5='aggregated FIP Data Prog8'!$A20&amp;'aggregated FIP Data Prog8'!$N$1),'Feat-Func-Development'!$AF$105:$EU$105)</f>
        <v>0</v>
      </c>
      <c r="O20" s="48">
        <f>LOOKUP(2,1/('Feat-Func-Development'!$AF$4:$EU$4&amp;'Feat-Func-Development'!$AF$5:$EU$5='aggregated FIP Data Prog8'!$A20&amp;'aggregated FIP Data Prog8'!$N$1),'Feat-Func-Development'!$AF$106:$EU$106)</f>
        <v>0</v>
      </c>
      <c r="P20" s="48">
        <f>LOOKUP(2,1/('Feat-Func-Development'!$AF$4:$EU$4&amp;'Feat-Func-Development'!$AF$5:$EU$5='aggregated FIP Data Prog8'!$A20&amp;'aggregated FIP Data Prog8'!$N$1),'Feat-Func-Development'!$AF$107:$EU$107)</f>
        <v>0</v>
      </c>
      <c r="Q20" s="48">
        <f>LOOKUP(2,1/('Feat-Func-Development'!$AF$4:$EU$4&amp;'Feat-Func-Development'!$AF$5:$EU$5='aggregated FIP Data Prog8'!$A20&amp;'aggregated FIP Data Prog8'!$N$1),'Feat-Func-Development'!$AF$108:$EU$108)</f>
        <v>0</v>
      </c>
      <c r="R20" s="48">
        <f>LOOKUP(2,1/('Feat-Func-Development'!$AF$4:$EU$4&amp;'Feat-Func-Development'!$AF$5:$EU$5='aggregated FIP Data Prog8'!$A20&amp;'aggregated FIP Data Prog8'!$N$1),'Feat-Func-Development'!$AF$109:$EU$109)</f>
        <v>0</v>
      </c>
      <c r="S20" s="48">
        <f>LOOKUP(2,1/('Feat-Func-Development'!$AF$4:$EU$4&amp;'Feat-Func-Development'!$AF$5:$EU$5='aggregated FIP Data Prog8'!$A20&amp;'aggregated FIP Data Prog8'!$N$1),'Feat-Func-Development'!$AF$110:$EU$110)</f>
        <v>7</v>
      </c>
      <c r="T20" s="48">
        <f>LOOKUP(2,1/('Feat-Func-Development'!$AF$4:$EU$4&amp;'Feat-Func-Development'!$AF$5:$EU$5='aggregated FIP Data Prog8'!$A20&amp;'aggregated FIP Data Prog8'!$N$1),'Feat-Func-Development'!$AF$111:$EU$111)</f>
        <v>0</v>
      </c>
      <c r="U20" s="48">
        <f>LOOKUP(2,1/('Feat-Func-Development'!$AF$4:$EU$4&amp;'Feat-Func-Development'!$AF$5:$EU$5='aggregated FIP Data Prog8'!$A20&amp;'aggregated FIP Data Prog8'!$N$1),'Feat-Func-Development'!$AF$112:$EU$112)</f>
        <v>0</v>
      </c>
      <c r="V20" s="29">
        <f>LOOKUP(2,1/('Feat-Func-Development'!$AF$4:$EU$4&amp;'Feat-Func-Development'!$AF$5:$EU$5='aggregated FIP Data Prog8'!$A20&amp;'aggregated FIP Data Prog8'!$V$1),'Feat-Func-Development'!$AF$105:$EU$105)</f>
        <v>0</v>
      </c>
      <c r="W20" s="29">
        <f>LOOKUP(2,1/('Feat-Func-Development'!$AF$4:$EU$4&amp;'Feat-Func-Development'!$AF$5:$EU$5='aggregated FIP Data Prog8'!$A20&amp;'aggregated FIP Data Prog8'!$V$1),'Feat-Func-Development'!$AF$106:$EU$106)</f>
        <v>0</v>
      </c>
      <c r="X20" s="29">
        <f>LOOKUP(2,1/('Feat-Func-Development'!$AF$4:$EU$4&amp;'Feat-Func-Development'!$AF$5:$EU$5='aggregated FIP Data Prog8'!$A20&amp;'aggregated FIP Data Prog8'!$V$1),'Feat-Func-Development'!$AF$107:$EU$107)</f>
        <v>0</v>
      </c>
      <c r="Y20" s="29">
        <f>LOOKUP(2,1/('Feat-Func-Development'!$AF$4:$EU$4&amp;'Feat-Func-Development'!$AF$5:$EU$5='aggregated FIP Data Prog8'!$A20&amp;'aggregated FIP Data Prog8'!$V$1),'Feat-Func-Development'!$AF$108:$EU$108)</f>
        <v>0</v>
      </c>
      <c r="Z20" s="29">
        <f>LOOKUP(2,1/('Feat-Func-Development'!$AF$4:$EU$4&amp;'Feat-Func-Development'!$AF$5:$EU$5='aggregated FIP Data Prog8'!$A20&amp;'aggregated FIP Data Prog8'!$V$1),'Feat-Func-Development'!$AF$109:$EU$109)</f>
        <v>7</v>
      </c>
      <c r="AA20" s="29">
        <f>LOOKUP(2,1/('Feat-Func-Development'!$AF$4:$EU$4&amp;'Feat-Func-Development'!$AF$5:$EU$5='aggregated FIP Data Prog8'!$A20&amp;'aggregated FIP Data Prog8'!$V$1),'Feat-Func-Development'!$AF$110:$EU$110)</f>
        <v>0</v>
      </c>
      <c r="AB20" s="29">
        <f>LOOKUP(2,1/('Feat-Func-Development'!$AF$4:$EU$4&amp;'Feat-Func-Development'!$AF$5:$EU$5='aggregated FIP Data Prog8'!$A20&amp;'aggregated FIP Data Prog8'!$V$1),'Feat-Func-Development'!$AF$111:$EU$111)</f>
        <v>0</v>
      </c>
      <c r="AC20" s="29">
        <f>LOOKUP(2,1/('Feat-Func-Development'!$AF$4:$EU$4&amp;'Feat-Func-Development'!$AF$5:$EU$5='aggregated FIP Data Prog8'!$A20&amp;'aggregated FIP Data Prog8'!$V$1),'Feat-Func-Development'!$AF$112:$EU$112)</f>
        <v>0</v>
      </c>
    </row>
    <row r="21" spans="1:29">
      <c r="A21" s="43">
        <f t="shared" si="9"/>
        <v>517</v>
      </c>
      <c r="B21" s="44">
        <f>IF(C21="","",HLOOKUP(C21,'Configuration | Scaling'!$E$13:$Y$23,10,FALSE))</f>
        <v>507</v>
      </c>
      <c r="C21" s="29" t="str">
        <f>IF(COUNTIF(C$4:C20,LOOKUP(A21,'Configuration | Scaling'!$E$22:$Y$22,_GPDS__List))=0,LOOKUP(A21,'Configuration | Scaling'!$E$22:$Y$22,_GPDS__List),"")</f>
        <v>PEC</v>
      </c>
      <c r="D21" s="29"/>
      <c r="E21" s="45">
        <f t="shared" si="0"/>
        <v>506</v>
      </c>
      <c r="F21" s="49">
        <f t="shared" si="1"/>
        <v>1</v>
      </c>
      <c r="G21" s="49">
        <f t="shared" si="2"/>
        <v>0</v>
      </c>
      <c r="H21" s="49">
        <f t="shared" si="3"/>
        <v>1</v>
      </c>
      <c r="I21" s="49">
        <f t="shared" si="4"/>
        <v>1</v>
      </c>
      <c r="J21" s="49">
        <f t="shared" si="5"/>
        <v>1</v>
      </c>
      <c r="K21" s="49">
        <f t="shared" si="6"/>
        <v>1</v>
      </c>
      <c r="L21" s="49">
        <f t="shared" si="7"/>
        <v>0</v>
      </c>
      <c r="M21" s="50">
        <f t="shared" si="8"/>
        <v>0</v>
      </c>
      <c r="N21" s="48">
        <f>LOOKUP(2,1/('Feat-Func-Development'!$AF$4:$EU$4&amp;'Feat-Func-Development'!$AF$5:$EU$5='aggregated FIP Data Prog8'!$A21&amp;'aggregated FIP Data Prog8'!$N$1),'Feat-Func-Development'!$AF$105:$EU$105)</f>
        <v>0</v>
      </c>
      <c r="O21" s="48">
        <f>LOOKUP(2,1/('Feat-Func-Development'!$AF$4:$EU$4&amp;'Feat-Func-Development'!$AF$5:$EU$5='aggregated FIP Data Prog8'!$A21&amp;'aggregated FIP Data Prog8'!$N$1),'Feat-Func-Development'!$AF$106:$EU$106)</f>
        <v>0</v>
      </c>
      <c r="P21" s="48">
        <f>LOOKUP(2,1/('Feat-Func-Development'!$AF$4:$EU$4&amp;'Feat-Func-Development'!$AF$5:$EU$5='aggregated FIP Data Prog8'!$A21&amp;'aggregated FIP Data Prog8'!$N$1),'Feat-Func-Development'!$AF$107:$EU$107)</f>
        <v>0</v>
      </c>
      <c r="Q21" s="48">
        <f>LOOKUP(2,1/('Feat-Func-Development'!$AF$4:$EU$4&amp;'Feat-Func-Development'!$AF$5:$EU$5='aggregated FIP Data Prog8'!$A21&amp;'aggregated FIP Data Prog8'!$N$1),'Feat-Func-Development'!$AF$108:$EU$108)</f>
        <v>0</v>
      </c>
      <c r="R21" s="48">
        <f>LOOKUP(2,1/('Feat-Func-Development'!$AF$4:$EU$4&amp;'Feat-Func-Development'!$AF$5:$EU$5='aggregated FIP Data Prog8'!$A21&amp;'aggregated FIP Data Prog8'!$N$1),'Feat-Func-Development'!$AF$109:$EU$109)</f>
        <v>0</v>
      </c>
      <c r="S21" s="48">
        <f>LOOKUP(2,1/('Feat-Func-Development'!$AF$4:$EU$4&amp;'Feat-Func-Development'!$AF$5:$EU$5='aggregated FIP Data Prog8'!$A21&amp;'aggregated FIP Data Prog8'!$N$1),'Feat-Func-Development'!$AF$110:$EU$110)</f>
        <v>7</v>
      </c>
      <c r="T21" s="48">
        <f>LOOKUP(2,1/('Feat-Func-Development'!$AF$4:$EU$4&amp;'Feat-Func-Development'!$AF$5:$EU$5='aggregated FIP Data Prog8'!$A21&amp;'aggregated FIP Data Prog8'!$N$1),'Feat-Func-Development'!$AF$111:$EU$111)</f>
        <v>0</v>
      </c>
      <c r="U21" s="48">
        <f>LOOKUP(2,1/('Feat-Func-Development'!$AF$4:$EU$4&amp;'Feat-Func-Development'!$AF$5:$EU$5='aggregated FIP Data Prog8'!$A21&amp;'aggregated FIP Data Prog8'!$N$1),'Feat-Func-Development'!$AF$112:$EU$112)</f>
        <v>0</v>
      </c>
      <c r="V21" s="29">
        <f>LOOKUP(2,1/('Feat-Func-Development'!$AF$4:$EU$4&amp;'Feat-Func-Development'!$AF$5:$EU$5='aggregated FIP Data Prog8'!$A21&amp;'aggregated FIP Data Prog8'!$V$1),'Feat-Func-Development'!$AF$105:$EU$105)</f>
        <v>0</v>
      </c>
      <c r="W21" s="29">
        <f>LOOKUP(2,1/('Feat-Func-Development'!$AF$4:$EU$4&amp;'Feat-Func-Development'!$AF$5:$EU$5='aggregated FIP Data Prog8'!$A21&amp;'aggregated FIP Data Prog8'!$V$1),'Feat-Func-Development'!$AF$106:$EU$106)</f>
        <v>0</v>
      </c>
      <c r="X21" s="29">
        <f>LOOKUP(2,1/('Feat-Func-Development'!$AF$4:$EU$4&amp;'Feat-Func-Development'!$AF$5:$EU$5='aggregated FIP Data Prog8'!$A21&amp;'aggregated FIP Data Prog8'!$V$1),'Feat-Func-Development'!$AF$107:$EU$107)</f>
        <v>0</v>
      </c>
      <c r="Y21" s="29">
        <f>LOOKUP(2,1/('Feat-Func-Development'!$AF$4:$EU$4&amp;'Feat-Func-Development'!$AF$5:$EU$5='aggregated FIP Data Prog8'!$A21&amp;'aggregated FIP Data Prog8'!$V$1),'Feat-Func-Development'!$AF$108:$EU$108)</f>
        <v>0</v>
      </c>
      <c r="Z21" s="29">
        <f>LOOKUP(2,1/('Feat-Func-Development'!$AF$4:$EU$4&amp;'Feat-Func-Development'!$AF$5:$EU$5='aggregated FIP Data Prog8'!$A21&amp;'aggregated FIP Data Prog8'!$V$1),'Feat-Func-Development'!$AF$109:$EU$109)</f>
        <v>7</v>
      </c>
      <c r="AA21" s="29">
        <f>LOOKUP(2,1/('Feat-Func-Development'!$AF$4:$EU$4&amp;'Feat-Func-Development'!$AF$5:$EU$5='aggregated FIP Data Prog8'!$A21&amp;'aggregated FIP Data Prog8'!$V$1),'Feat-Func-Development'!$AF$110:$EU$110)</f>
        <v>0</v>
      </c>
      <c r="AB21" s="29">
        <f>LOOKUP(2,1/('Feat-Func-Development'!$AF$4:$EU$4&amp;'Feat-Func-Development'!$AF$5:$EU$5='aggregated FIP Data Prog8'!$A21&amp;'aggregated FIP Data Prog8'!$V$1),'Feat-Func-Development'!$AF$111:$EU$111)</f>
        <v>0</v>
      </c>
      <c r="AC21" s="29">
        <f>LOOKUP(2,1/('Feat-Func-Development'!$AF$4:$EU$4&amp;'Feat-Func-Development'!$AF$5:$EU$5='aggregated FIP Data Prog8'!$A21&amp;'aggregated FIP Data Prog8'!$V$1),'Feat-Func-Development'!$AF$112:$EU$112)</f>
        <v>0</v>
      </c>
    </row>
    <row r="22" spans="1:29">
      <c r="A22" s="43">
        <f t="shared" si="9"/>
        <v>547</v>
      </c>
      <c r="B22" s="44" t="str">
        <f>IF(C22="","",HLOOKUP(C22,'Configuration | Scaling'!$E$13:$Y$23,10,FALSE))</f>
        <v/>
      </c>
      <c r="C22" s="29" t="str">
        <f>IF(COUNTIF(C$4:C21,LOOKUP(A22,'Configuration | Scaling'!$E$22:$Y$22,_GPDS__List))=0,LOOKUP(A22,'Configuration | Scaling'!$E$22:$Y$22,_GPDS__List),"")</f>
        <v/>
      </c>
      <c r="D22" s="29"/>
      <c r="E22" s="45">
        <f t="shared" si="0"/>
        <v>546</v>
      </c>
      <c r="F22" s="49">
        <f t="shared" si="1"/>
        <v>1</v>
      </c>
      <c r="G22" s="49">
        <f t="shared" si="2"/>
        <v>0</v>
      </c>
      <c r="H22" s="49">
        <f t="shared" si="3"/>
        <v>1</v>
      </c>
      <c r="I22" s="49">
        <f t="shared" si="4"/>
        <v>1</v>
      </c>
      <c r="J22" s="49">
        <f t="shared" si="5"/>
        <v>1</v>
      </c>
      <c r="K22" s="49">
        <f t="shared" si="6"/>
        <v>1</v>
      </c>
      <c r="L22" s="49">
        <f t="shared" si="7"/>
        <v>0</v>
      </c>
      <c r="M22" s="50">
        <f t="shared" si="8"/>
        <v>0</v>
      </c>
      <c r="N22" s="48">
        <f>LOOKUP(2,1/('Feat-Func-Development'!$AF$4:$EU$4&amp;'Feat-Func-Development'!$AF$5:$EU$5='aggregated FIP Data Prog8'!$A22&amp;'aggregated FIP Data Prog8'!$N$1),'Feat-Func-Development'!$AF$105:$EU$105)</f>
        <v>0</v>
      </c>
      <c r="O22" s="48">
        <f>LOOKUP(2,1/('Feat-Func-Development'!$AF$4:$EU$4&amp;'Feat-Func-Development'!$AF$5:$EU$5='aggregated FIP Data Prog8'!$A22&amp;'aggregated FIP Data Prog8'!$N$1),'Feat-Func-Development'!$AF$106:$EU$106)</f>
        <v>0</v>
      </c>
      <c r="P22" s="48">
        <f>LOOKUP(2,1/('Feat-Func-Development'!$AF$4:$EU$4&amp;'Feat-Func-Development'!$AF$5:$EU$5='aggregated FIP Data Prog8'!$A22&amp;'aggregated FIP Data Prog8'!$N$1),'Feat-Func-Development'!$AF$107:$EU$107)</f>
        <v>0</v>
      </c>
      <c r="Q22" s="48">
        <f>LOOKUP(2,1/('Feat-Func-Development'!$AF$4:$EU$4&amp;'Feat-Func-Development'!$AF$5:$EU$5='aggregated FIP Data Prog8'!$A22&amp;'aggregated FIP Data Prog8'!$N$1),'Feat-Func-Development'!$AF$108:$EU$108)</f>
        <v>0</v>
      </c>
      <c r="R22" s="48">
        <f>LOOKUP(2,1/('Feat-Func-Development'!$AF$4:$EU$4&amp;'Feat-Func-Development'!$AF$5:$EU$5='aggregated FIP Data Prog8'!$A22&amp;'aggregated FIP Data Prog8'!$N$1),'Feat-Func-Development'!$AF$109:$EU$109)</f>
        <v>0</v>
      </c>
      <c r="S22" s="48">
        <f>LOOKUP(2,1/('Feat-Func-Development'!$AF$4:$EU$4&amp;'Feat-Func-Development'!$AF$5:$EU$5='aggregated FIP Data Prog8'!$A22&amp;'aggregated FIP Data Prog8'!$N$1),'Feat-Func-Development'!$AF$110:$EU$110)</f>
        <v>7</v>
      </c>
      <c r="T22" s="48">
        <f>LOOKUP(2,1/('Feat-Func-Development'!$AF$4:$EU$4&amp;'Feat-Func-Development'!$AF$5:$EU$5='aggregated FIP Data Prog8'!$A22&amp;'aggregated FIP Data Prog8'!$N$1),'Feat-Func-Development'!$AF$111:$EU$111)</f>
        <v>0</v>
      </c>
      <c r="U22" s="48">
        <f>LOOKUP(2,1/('Feat-Func-Development'!$AF$4:$EU$4&amp;'Feat-Func-Development'!$AF$5:$EU$5='aggregated FIP Data Prog8'!$A22&amp;'aggregated FIP Data Prog8'!$N$1),'Feat-Func-Development'!$AF$112:$EU$112)</f>
        <v>0</v>
      </c>
      <c r="V22" s="29">
        <f>LOOKUP(2,1/('Feat-Func-Development'!$AF$4:$EU$4&amp;'Feat-Func-Development'!$AF$5:$EU$5='aggregated FIP Data Prog8'!$A22&amp;'aggregated FIP Data Prog8'!$V$1),'Feat-Func-Development'!$AF$105:$EU$105)</f>
        <v>0</v>
      </c>
      <c r="W22" s="29">
        <f>LOOKUP(2,1/('Feat-Func-Development'!$AF$4:$EU$4&amp;'Feat-Func-Development'!$AF$5:$EU$5='aggregated FIP Data Prog8'!$A22&amp;'aggregated FIP Data Prog8'!$V$1),'Feat-Func-Development'!$AF$106:$EU$106)</f>
        <v>0</v>
      </c>
      <c r="X22" s="29">
        <f>LOOKUP(2,1/('Feat-Func-Development'!$AF$4:$EU$4&amp;'Feat-Func-Development'!$AF$5:$EU$5='aggregated FIP Data Prog8'!$A22&amp;'aggregated FIP Data Prog8'!$V$1),'Feat-Func-Development'!$AF$107:$EU$107)</f>
        <v>0</v>
      </c>
      <c r="Y22" s="29">
        <f>LOOKUP(2,1/('Feat-Func-Development'!$AF$4:$EU$4&amp;'Feat-Func-Development'!$AF$5:$EU$5='aggregated FIP Data Prog8'!$A22&amp;'aggregated FIP Data Prog8'!$V$1),'Feat-Func-Development'!$AF$108:$EU$108)</f>
        <v>0</v>
      </c>
      <c r="Z22" s="29">
        <f>LOOKUP(2,1/('Feat-Func-Development'!$AF$4:$EU$4&amp;'Feat-Func-Development'!$AF$5:$EU$5='aggregated FIP Data Prog8'!$A22&amp;'aggregated FIP Data Prog8'!$V$1),'Feat-Func-Development'!$AF$109:$EU$109)</f>
        <v>7</v>
      </c>
      <c r="AA22" s="29">
        <f>LOOKUP(2,1/('Feat-Func-Development'!$AF$4:$EU$4&amp;'Feat-Func-Development'!$AF$5:$EU$5='aggregated FIP Data Prog8'!$A22&amp;'aggregated FIP Data Prog8'!$V$1),'Feat-Func-Development'!$AF$110:$EU$110)</f>
        <v>0</v>
      </c>
      <c r="AB22" s="29">
        <f>LOOKUP(2,1/('Feat-Func-Development'!$AF$4:$EU$4&amp;'Feat-Func-Development'!$AF$5:$EU$5='aggregated FIP Data Prog8'!$A22&amp;'aggregated FIP Data Prog8'!$V$1),'Feat-Func-Development'!$AF$111:$EU$111)</f>
        <v>0</v>
      </c>
      <c r="AC22" s="29">
        <f>LOOKUP(2,1/('Feat-Func-Development'!$AF$4:$EU$4&amp;'Feat-Func-Development'!$AF$5:$EU$5='aggregated FIP Data Prog8'!$A22&amp;'aggregated FIP Data Prog8'!$V$1),'Feat-Func-Development'!$AF$112:$EU$112)</f>
        <v>0</v>
      </c>
    </row>
    <row r="23" spans="1:29">
      <c r="A23" s="43">
        <f t="shared" si="9"/>
        <v>578</v>
      </c>
      <c r="B23" s="44" t="str">
        <f>IF(C23="","",HLOOKUP(C23,'Configuration | Scaling'!$E$13:$Y$23,10,FALSE))</f>
        <v/>
      </c>
      <c r="C23" s="29" t="str">
        <f>IF(COUNTIF(C$4:C22,LOOKUP(A23,'Configuration | Scaling'!$E$22:$Y$22,_GPDS__List))=0,LOOKUP(A23,'Configuration | Scaling'!$E$22:$Y$22,_GPDS__List),"")</f>
        <v/>
      </c>
      <c r="D23" s="29"/>
      <c r="E23" s="45">
        <f t="shared" si="0"/>
        <v>577</v>
      </c>
      <c r="F23" s="49">
        <f t="shared" si="1"/>
        <v>1</v>
      </c>
      <c r="G23" s="49">
        <f t="shared" si="2"/>
        <v>0</v>
      </c>
      <c r="H23" s="49">
        <f t="shared" si="3"/>
        <v>1</v>
      </c>
      <c r="I23" s="49">
        <f t="shared" si="4"/>
        <v>1</v>
      </c>
      <c r="J23" s="49">
        <f t="shared" si="5"/>
        <v>1</v>
      </c>
      <c r="K23" s="49">
        <f t="shared" si="6"/>
        <v>1</v>
      </c>
      <c r="L23" s="49">
        <f t="shared" si="7"/>
        <v>0</v>
      </c>
      <c r="M23" s="50">
        <f t="shared" si="8"/>
        <v>0</v>
      </c>
      <c r="N23" s="48">
        <f>LOOKUP(2,1/('Feat-Func-Development'!$AF$4:$EU$4&amp;'Feat-Func-Development'!$AF$5:$EU$5='aggregated FIP Data Prog8'!$A23&amp;'aggregated FIP Data Prog8'!$N$1),'Feat-Func-Development'!$AF$105:$EU$105)</f>
        <v>0</v>
      </c>
      <c r="O23" s="48">
        <f>LOOKUP(2,1/('Feat-Func-Development'!$AF$4:$EU$4&amp;'Feat-Func-Development'!$AF$5:$EU$5='aggregated FIP Data Prog8'!$A23&amp;'aggregated FIP Data Prog8'!$N$1),'Feat-Func-Development'!$AF$106:$EU$106)</f>
        <v>0</v>
      </c>
      <c r="P23" s="48">
        <f>LOOKUP(2,1/('Feat-Func-Development'!$AF$4:$EU$4&amp;'Feat-Func-Development'!$AF$5:$EU$5='aggregated FIP Data Prog8'!$A23&amp;'aggregated FIP Data Prog8'!$N$1),'Feat-Func-Development'!$AF$107:$EU$107)</f>
        <v>0</v>
      </c>
      <c r="Q23" s="48">
        <f>LOOKUP(2,1/('Feat-Func-Development'!$AF$4:$EU$4&amp;'Feat-Func-Development'!$AF$5:$EU$5='aggregated FIP Data Prog8'!$A23&amp;'aggregated FIP Data Prog8'!$N$1),'Feat-Func-Development'!$AF$108:$EU$108)</f>
        <v>0</v>
      </c>
      <c r="R23" s="48">
        <f>LOOKUP(2,1/('Feat-Func-Development'!$AF$4:$EU$4&amp;'Feat-Func-Development'!$AF$5:$EU$5='aggregated FIP Data Prog8'!$A23&amp;'aggregated FIP Data Prog8'!$N$1),'Feat-Func-Development'!$AF$109:$EU$109)</f>
        <v>0</v>
      </c>
      <c r="S23" s="48">
        <f>LOOKUP(2,1/('Feat-Func-Development'!$AF$4:$EU$4&amp;'Feat-Func-Development'!$AF$5:$EU$5='aggregated FIP Data Prog8'!$A23&amp;'aggregated FIP Data Prog8'!$N$1),'Feat-Func-Development'!$AF$110:$EU$110)</f>
        <v>7</v>
      </c>
      <c r="T23" s="48">
        <f>LOOKUP(2,1/('Feat-Func-Development'!$AF$4:$EU$4&amp;'Feat-Func-Development'!$AF$5:$EU$5='aggregated FIP Data Prog8'!$A23&amp;'aggregated FIP Data Prog8'!$N$1),'Feat-Func-Development'!$AF$111:$EU$111)</f>
        <v>0</v>
      </c>
      <c r="U23" s="48">
        <f>LOOKUP(2,1/('Feat-Func-Development'!$AF$4:$EU$4&amp;'Feat-Func-Development'!$AF$5:$EU$5='aggregated FIP Data Prog8'!$A23&amp;'aggregated FIP Data Prog8'!$N$1),'Feat-Func-Development'!$AF$112:$EU$112)</f>
        <v>0</v>
      </c>
      <c r="V23" s="29">
        <f>LOOKUP(2,1/('Feat-Func-Development'!$AF$4:$EU$4&amp;'Feat-Func-Development'!$AF$5:$EU$5='aggregated FIP Data Prog8'!$A23&amp;'aggregated FIP Data Prog8'!$V$1),'Feat-Func-Development'!$AF$105:$EU$105)</f>
        <v>0</v>
      </c>
      <c r="W23" s="29">
        <f>LOOKUP(2,1/('Feat-Func-Development'!$AF$4:$EU$4&amp;'Feat-Func-Development'!$AF$5:$EU$5='aggregated FIP Data Prog8'!$A23&amp;'aggregated FIP Data Prog8'!$V$1),'Feat-Func-Development'!$AF$106:$EU$106)</f>
        <v>0</v>
      </c>
      <c r="X23" s="29">
        <f>LOOKUP(2,1/('Feat-Func-Development'!$AF$4:$EU$4&amp;'Feat-Func-Development'!$AF$5:$EU$5='aggregated FIP Data Prog8'!$A23&amp;'aggregated FIP Data Prog8'!$V$1),'Feat-Func-Development'!$AF$107:$EU$107)</f>
        <v>0</v>
      </c>
      <c r="Y23" s="29">
        <f>LOOKUP(2,1/('Feat-Func-Development'!$AF$4:$EU$4&amp;'Feat-Func-Development'!$AF$5:$EU$5='aggregated FIP Data Prog8'!$A23&amp;'aggregated FIP Data Prog8'!$V$1),'Feat-Func-Development'!$AF$108:$EU$108)</f>
        <v>0</v>
      </c>
      <c r="Z23" s="29">
        <f>LOOKUP(2,1/('Feat-Func-Development'!$AF$4:$EU$4&amp;'Feat-Func-Development'!$AF$5:$EU$5='aggregated FIP Data Prog8'!$A23&amp;'aggregated FIP Data Prog8'!$V$1),'Feat-Func-Development'!$AF$109:$EU$109)</f>
        <v>7</v>
      </c>
      <c r="AA23" s="29">
        <f>LOOKUP(2,1/('Feat-Func-Development'!$AF$4:$EU$4&amp;'Feat-Func-Development'!$AF$5:$EU$5='aggregated FIP Data Prog8'!$A23&amp;'aggregated FIP Data Prog8'!$V$1),'Feat-Func-Development'!$AF$110:$EU$110)</f>
        <v>0</v>
      </c>
      <c r="AB23" s="29">
        <f>LOOKUP(2,1/('Feat-Func-Development'!$AF$4:$EU$4&amp;'Feat-Func-Development'!$AF$5:$EU$5='aggregated FIP Data Prog8'!$A23&amp;'aggregated FIP Data Prog8'!$V$1),'Feat-Func-Development'!$AF$111:$EU$111)</f>
        <v>0</v>
      </c>
      <c r="AC23" s="29">
        <f>LOOKUP(2,1/('Feat-Func-Development'!$AF$4:$EU$4&amp;'Feat-Func-Development'!$AF$5:$EU$5='aggregated FIP Data Prog8'!$A23&amp;'aggregated FIP Data Prog8'!$V$1),'Feat-Func-Development'!$AF$112:$EU$112)</f>
        <v>0</v>
      </c>
    </row>
    <row r="24" spans="1:29">
      <c r="A24" s="43">
        <f t="shared" si="9"/>
        <v>609</v>
      </c>
      <c r="B24" s="53">
        <f>IF(C24="","",HLOOKUP(C24,'Configuration | Scaling'!$E$13:$Y$23,10,FALSE))</f>
        <v>579</v>
      </c>
      <c r="C24" s="29" t="str">
        <f>IF(COUNTIF(C$4:C23,LOOKUP(A24,'Configuration | Scaling'!$E$22:$Y$22,_GPDS__List))=0,LOOKUP(A24,'Configuration | Scaling'!$E$22:$Y$22,_GPDS__List),"")</f>
        <v>FEC</v>
      </c>
      <c r="D24" s="54"/>
      <c r="E24" s="45">
        <f t="shared" si="0"/>
        <v>578</v>
      </c>
      <c r="F24" s="49">
        <f t="shared" si="1"/>
        <v>1</v>
      </c>
      <c r="G24" s="49">
        <f t="shared" si="2"/>
        <v>0</v>
      </c>
      <c r="H24" s="49">
        <f t="shared" si="3"/>
        <v>1</v>
      </c>
      <c r="I24" s="49">
        <f t="shared" si="4"/>
        <v>1</v>
      </c>
      <c r="J24" s="49">
        <f t="shared" si="5"/>
        <v>1</v>
      </c>
      <c r="K24" s="49">
        <f t="shared" si="6"/>
        <v>1</v>
      </c>
      <c r="L24" s="49">
        <f t="shared" si="7"/>
        <v>0</v>
      </c>
      <c r="M24" s="50">
        <f t="shared" si="8"/>
        <v>0</v>
      </c>
      <c r="N24" s="48">
        <f>LOOKUP(2,1/('Feat-Func-Development'!$AF$4:$EU$4&amp;'Feat-Func-Development'!$AF$5:$EU$5='aggregated FIP Data Prog8'!$A24&amp;'aggregated FIP Data Prog8'!$N$1),'Feat-Func-Development'!$AF$105:$EU$105)</f>
        <v>0</v>
      </c>
      <c r="O24" s="48">
        <f>LOOKUP(2,1/('Feat-Func-Development'!$AF$4:$EU$4&amp;'Feat-Func-Development'!$AF$5:$EU$5='aggregated FIP Data Prog8'!$A24&amp;'aggregated FIP Data Prog8'!$N$1),'Feat-Func-Development'!$AF$106:$EU$106)</f>
        <v>0</v>
      </c>
      <c r="P24" s="48">
        <f>LOOKUP(2,1/('Feat-Func-Development'!$AF$4:$EU$4&amp;'Feat-Func-Development'!$AF$5:$EU$5='aggregated FIP Data Prog8'!$A24&amp;'aggregated FIP Data Prog8'!$N$1),'Feat-Func-Development'!$AF$107:$EU$107)</f>
        <v>0</v>
      </c>
      <c r="Q24" s="48">
        <f>LOOKUP(2,1/('Feat-Func-Development'!$AF$4:$EU$4&amp;'Feat-Func-Development'!$AF$5:$EU$5='aggregated FIP Data Prog8'!$A24&amp;'aggregated FIP Data Prog8'!$N$1),'Feat-Func-Development'!$AF$108:$EU$108)</f>
        <v>0</v>
      </c>
      <c r="R24" s="48">
        <f>LOOKUP(2,1/('Feat-Func-Development'!$AF$4:$EU$4&amp;'Feat-Func-Development'!$AF$5:$EU$5='aggregated FIP Data Prog8'!$A24&amp;'aggregated FIP Data Prog8'!$N$1),'Feat-Func-Development'!$AF$109:$EU$109)</f>
        <v>0</v>
      </c>
      <c r="S24" s="48">
        <f>LOOKUP(2,1/('Feat-Func-Development'!$AF$4:$EU$4&amp;'Feat-Func-Development'!$AF$5:$EU$5='aggregated FIP Data Prog8'!$A24&amp;'aggregated FIP Data Prog8'!$N$1),'Feat-Func-Development'!$AF$110:$EU$110)</f>
        <v>7</v>
      </c>
      <c r="T24" s="48">
        <f>LOOKUP(2,1/('Feat-Func-Development'!$AF$4:$EU$4&amp;'Feat-Func-Development'!$AF$5:$EU$5='aggregated FIP Data Prog8'!$A24&amp;'aggregated FIP Data Prog8'!$N$1),'Feat-Func-Development'!$AF$111:$EU$111)</f>
        <v>0</v>
      </c>
      <c r="U24" s="48">
        <f>LOOKUP(2,1/('Feat-Func-Development'!$AF$4:$EU$4&amp;'Feat-Func-Development'!$AF$5:$EU$5='aggregated FIP Data Prog8'!$A24&amp;'aggregated FIP Data Prog8'!$N$1),'Feat-Func-Development'!$AF$112:$EU$112)</f>
        <v>0</v>
      </c>
      <c r="V24" s="29">
        <f>LOOKUP(2,1/('Feat-Func-Development'!$AF$4:$EU$4&amp;'Feat-Func-Development'!$AF$5:$EU$5='aggregated FIP Data Prog8'!$A24&amp;'aggregated FIP Data Prog8'!$V$1),'Feat-Func-Development'!$AF$105:$EU$105)</f>
        <v>0</v>
      </c>
      <c r="W24" s="29">
        <f>LOOKUP(2,1/('Feat-Func-Development'!$AF$4:$EU$4&amp;'Feat-Func-Development'!$AF$5:$EU$5='aggregated FIP Data Prog8'!$A24&amp;'aggregated FIP Data Prog8'!$V$1),'Feat-Func-Development'!$AF$106:$EU$106)</f>
        <v>0</v>
      </c>
      <c r="X24" s="29">
        <f>LOOKUP(2,1/('Feat-Func-Development'!$AF$4:$EU$4&amp;'Feat-Func-Development'!$AF$5:$EU$5='aggregated FIP Data Prog8'!$A24&amp;'aggregated FIP Data Prog8'!$V$1),'Feat-Func-Development'!$AF$107:$EU$107)</f>
        <v>0</v>
      </c>
      <c r="Y24" s="29">
        <f>LOOKUP(2,1/('Feat-Func-Development'!$AF$4:$EU$4&amp;'Feat-Func-Development'!$AF$5:$EU$5='aggregated FIP Data Prog8'!$A24&amp;'aggregated FIP Data Prog8'!$V$1),'Feat-Func-Development'!$AF$108:$EU$108)</f>
        <v>0</v>
      </c>
      <c r="Z24" s="29">
        <f>LOOKUP(2,1/('Feat-Func-Development'!$AF$4:$EU$4&amp;'Feat-Func-Development'!$AF$5:$EU$5='aggregated FIP Data Prog8'!$A24&amp;'aggregated FIP Data Prog8'!$V$1),'Feat-Func-Development'!$AF$109:$EU$109)</f>
        <v>7</v>
      </c>
      <c r="AA24" s="29">
        <f>LOOKUP(2,1/('Feat-Func-Development'!$AF$4:$EU$4&amp;'Feat-Func-Development'!$AF$5:$EU$5='aggregated FIP Data Prog8'!$A24&amp;'aggregated FIP Data Prog8'!$V$1),'Feat-Func-Development'!$AF$110:$EU$110)</f>
        <v>0</v>
      </c>
      <c r="AB24" s="29">
        <f>LOOKUP(2,1/('Feat-Func-Development'!$AF$4:$EU$4&amp;'Feat-Func-Development'!$AF$5:$EU$5='aggregated FIP Data Prog8'!$A24&amp;'aggregated FIP Data Prog8'!$V$1),'Feat-Func-Development'!$AF$111:$EU$111)</f>
        <v>0</v>
      </c>
      <c r="AC24" s="29">
        <f>LOOKUP(2,1/('Feat-Func-Development'!$AF$4:$EU$4&amp;'Feat-Func-Development'!$AF$5:$EU$5='aggregated FIP Data Prog8'!$A24&amp;'aggregated FIP Data Prog8'!$V$1),'Feat-Func-Development'!$AF$112:$EU$112)</f>
        <v>0</v>
      </c>
    </row>
    <row r="25" spans="1:29">
      <c r="A25" s="43">
        <f t="shared" si="9"/>
        <v>639</v>
      </c>
      <c r="B25" s="53" t="str">
        <f>IF(C25="","",HLOOKUP(C25,'Configuration | Scaling'!$E$13:$Y$23,10,FALSE))</f>
        <v/>
      </c>
      <c r="C25" s="29" t="str">
        <f>IF(COUNTIF(C$4:C24,LOOKUP(A25,'Configuration | Scaling'!$E$22:$Y$22,_GPDS__List))=0,LOOKUP(A25,'Configuration | Scaling'!$E$22:$Y$22,_GPDS__List),"")</f>
        <v/>
      </c>
      <c r="D25" s="54"/>
      <c r="E25" s="45">
        <f t="shared" si="0"/>
        <v>638</v>
      </c>
      <c r="F25" s="55">
        <f t="shared" si="1"/>
        <v>1</v>
      </c>
      <c r="G25" s="55">
        <f t="shared" si="2"/>
        <v>0</v>
      </c>
      <c r="H25" s="55">
        <f t="shared" si="3"/>
        <v>1</v>
      </c>
      <c r="I25" s="55">
        <f t="shared" si="4"/>
        <v>1</v>
      </c>
      <c r="J25" s="55">
        <f t="shared" si="5"/>
        <v>1</v>
      </c>
      <c r="K25" s="55">
        <f t="shared" si="6"/>
        <v>1</v>
      </c>
      <c r="L25" s="55">
        <f t="shared" si="7"/>
        <v>0</v>
      </c>
      <c r="M25" s="56">
        <f t="shared" si="8"/>
        <v>0</v>
      </c>
      <c r="N25" s="48">
        <f>LOOKUP(2,1/('Feat-Func-Development'!$AF$4:$EU$4&amp;'Feat-Func-Development'!$AF$5:$EU$5='aggregated FIP Data Prog8'!$A25&amp;'aggregated FIP Data Prog8'!$N$1),'Feat-Func-Development'!$AF$105:$EU$105)</f>
        <v>0</v>
      </c>
      <c r="O25" s="48">
        <f>LOOKUP(2,1/('Feat-Func-Development'!$AF$4:$EU$4&amp;'Feat-Func-Development'!$AF$5:$EU$5='aggregated FIP Data Prog8'!$A25&amp;'aggregated FIP Data Prog8'!$N$1),'Feat-Func-Development'!$AF$106:$EU$106)</f>
        <v>0</v>
      </c>
      <c r="P25" s="48">
        <f>LOOKUP(2,1/('Feat-Func-Development'!$AF$4:$EU$4&amp;'Feat-Func-Development'!$AF$5:$EU$5='aggregated FIP Data Prog8'!$A25&amp;'aggregated FIP Data Prog8'!$N$1),'Feat-Func-Development'!$AF$107:$EU$107)</f>
        <v>0</v>
      </c>
      <c r="Q25" s="48">
        <f>LOOKUP(2,1/('Feat-Func-Development'!$AF$4:$EU$4&amp;'Feat-Func-Development'!$AF$5:$EU$5='aggregated FIP Data Prog8'!$A25&amp;'aggregated FIP Data Prog8'!$N$1),'Feat-Func-Development'!$AF$108:$EU$108)</f>
        <v>0</v>
      </c>
      <c r="R25" s="48">
        <f>LOOKUP(2,1/('Feat-Func-Development'!$AF$4:$EU$4&amp;'Feat-Func-Development'!$AF$5:$EU$5='aggregated FIP Data Prog8'!$A25&amp;'aggregated FIP Data Prog8'!$N$1),'Feat-Func-Development'!$AF$109:$EU$109)</f>
        <v>0</v>
      </c>
      <c r="S25" s="48">
        <f>LOOKUP(2,1/('Feat-Func-Development'!$AF$4:$EU$4&amp;'Feat-Func-Development'!$AF$5:$EU$5='aggregated FIP Data Prog8'!$A25&amp;'aggregated FIP Data Prog8'!$N$1),'Feat-Func-Development'!$AF$110:$EU$110)</f>
        <v>7</v>
      </c>
      <c r="T25" s="48">
        <f>LOOKUP(2,1/('Feat-Func-Development'!$AF$4:$EU$4&amp;'Feat-Func-Development'!$AF$5:$EU$5='aggregated FIP Data Prog8'!$A25&amp;'aggregated FIP Data Prog8'!$N$1),'Feat-Func-Development'!$AF$111:$EU$111)</f>
        <v>0</v>
      </c>
      <c r="U25" s="48">
        <f>LOOKUP(2,1/('Feat-Func-Development'!$AF$4:$EU$4&amp;'Feat-Func-Development'!$AF$5:$EU$5='aggregated FIP Data Prog8'!$A25&amp;'aggregated FIP Data Prog8'!$N$1),'Feat-Func-Development'!$AF$112:$EU$112)</f>
        <v>0</v>
      </c>
      <c r="V25" s="29">
        <f>LOOKUP(2,1/('Feat-Func-Development'!$AF$4:$EU$4&amp;'Feat-Func-Development'!$AF$5:$EU$5='aggregated FIP Data Prog8'!$A25&amp;'aggregated FIP Data Prog8'!$V$1),'Feat-Func-Development'!$AF$105:$EU$105)</f>
        <v>0</v>
      </c>
      <c r="W25" s="29">
        <f>LOOKUP(2,1/('Feat-Func-Development'!$AF$4:$EU$4&amp;'Feat-Func-Development'!$AF$5:$EU$5='aggregated FIP Data Prog8'!$A25&amp;'aggregated FIP Data Prog8'!$V$1),'Feat-Func-Development'!$AF$106:$EU$106)</f>
        <v>0</v>
      </c>
      <c r="X25" s="29">
        <f>LOOKUP(2,1/('Feat-Func-Development'!$AF$4:$EU$4&amp;'Feat-Func-Development'!$AF$5:$EU$5='aggregated FIP Data Prog8'!$A25&amp;'aggregated FIP Data Prog8'!$V$1),'Feat-Func-Development'!$AF$107:$EU$107)</f>
        <v>0</v>
      </c>
      <c r="Y25" s="29">
        <f>LOOKUP(2,1/('Feat-Func-Development'!$AF$4:$EU$4&amp;'Feat-Func-Development'!$AF$5:$EU$5='aggregated FIP Data Prog8'!$A25&amp;'aggregated FIP Data Prog8'!$V$1),'Feat-Func-Development'!$AF$108:$EU$108)</f>
        <v>0</v>
      </c>
      <c r="Z25" s="29">
        <f>LOOKUP(2,1/('Feat-Func-Development'!$AF$4:$EU$4&amp;'Feat-Func-Development'!$AF$5:$EU$5='aggregated FIP Data Prog8'!$A25&amp;'aggregated FIP Data Prog8'!$V$1),'Feat-Func-Development'!$AF$109:$EU$109)</f>
        <v>7</v>
      </c>
      <c r="AA25" s="29">
        <f>LOOKUP(2,1/('Feat-Func-Development'!$AF$4:$EU$4&amp;'Feat-Func-Development'!$AF$5:$EU$5='aggregated FIP Data Prog8'!$A25&amp;'aggregated FIP Data Prog8'!$V$1),'Feat-Func-Development'!$AF$110:$EU$110)</f>
        <v>0</v>
      </c>
      <c r="AB25" s="29">
        <f>LOOKUP(2,1/('Feat-Func-Development'!$AF$4:$EU$4&amp;'Feat-Func-Development'!$AF$5:$EU$5='aggregated FIP Data Prog8'!$A25&amp;'aggregated FIP Data Prog8'!$V$1),'Feat-Func-Development'!$AF$111:$EU$111)</f>
        <v>0</v>
      </c>
      <c r="AC25" s="29">
        <f>LOOKUP(2,1/('Feat-Func-Development'!$AF$4:$EU$4&amp;'Feat-Func-Development'!$AF$5:$EU$5='aggregated FIP Data Prog8'!$A25&amp;'aggregated FIP Data Prog8'!$V$1),'Feat-Func-Development'!$AF$112:$EU$112)</f>
        <v>0</v>
      </c>
    </row>
    <row r="26" spans="1:29">
      <c r="A26" s="43">
        <f t="shared" si="9"/>
        <v>670</v>
      </c>
      <c r="B26" s="53" t="str">
        <f>IF(C26="","",HLOOKUP(C26,'Configuration | Scaling'!$E$13:$Y$23,10,FALSE))</f>
        <v/>
      </c>
      <c r="C26" s="29" t="str">
        <f>IF(COUNTIF(C$4:C25,LOOKUP(A26,'Configuration | Scaling'!$E$22:$Y$22,_GPDS__List))=0,LOOKUP(A26,'Configuration | Scaling'!$E$22:$Y$22,_GPDS__List),"")</f>
        <v/>
      </c>
      <c r="D26" s="54"/>
      <c r="E26" s="45">
        <f t="shared" si="0"/>
        <v>669</v>
      </c>
      <c r="F26" s="55">
        <f t="shared" si="1"/>
        <v>1</v>
      </c>
      <c r="G26" s="55">
        <f t="shared" si="2"/>
        <v>0</v>
      </c>
      <c r="H26" s="55">
        <f t="shared" si="3"/>
        <v>1</v>
      </c>
      <c r="I26" s="55">
        <f t="shared" si="4"/>
        <v>1</v>
      </c>
      <c r="J26" s="55">
        <f t="shared" si="5"/>
        <v>1</v>
      </c>
      <c r="K26" s="55">
        <f t="shared" si="6"/>
        <v>1</v>
      </c>
      <c r="L26" s="55">
        <f t="shared" si="7"/>
        <v>0</v>
      </c>
      <c r="M26" s="56">
        <f t="shared" si="8"/>
        <v>0</v>
      </c>
      <c r="N26" s="48">
        <f>LOOKUP(2,1/('Feat-Func-Development'!$AF$4:$EU$4&amp;'Feat-Func-Development'!$AF$5:$EU$5='aggregated FIP Data Prog8'!$A26&amp;'aggregated FIP Data Prog8'!$N$1),'Feat-Func-Development'!$AF$105:$EU$105)</f>
        <v>0</v>
      </c>
      <c r="O26" s="48">
        <f>LOOKUP(2,1/('Feat-Func-Development'!$AF$4:$EU$4&amp;'Feat-Func-Development'!$AF$5:$EU$5='aggregated FIP Data Prog8'!$A26&amp;'aggregated FIP Data Prog8'!$N$1),'Feat-Func-Development'!$AF$106:$EU$106)</f>
        <v>0</v>
      </c>
      <c r="P26" s="48">
        <f>LOOKUP(2,1/('Feat-Func-Development'!$AF$4:$EU$4&amp;'Feat-Func-Development'!$AF$5:$EU$5='aggregated FIP Data Prog8'!$A26&amp;'aggregated FIP Data Prog8'!$N$1),'Feat-Func-Development'!$AF$107:$EU$107)</f>
        <v>0</v>
      </c>
      <c r="Q26" s="48">
        <f>LOOKUP(2,1/('Feat-Func-Development'!$AF$4:$EU$4&amp;'Feat-Func-Development'!$AF$5:$EU$5='aggregated FIP Data Prog8'!$A26&amp;'aggregated FIP Data Prog8'!$N$1),'Feat-Func-Development'!$AF$108:$EU$108)</f>
        <v>0</v>
      </c>
      <c r="R26" s="48">
        <f>LOOKUP(2,1/('Feat-Func-Development'!$AF$4:$EU$4&amp;'Feat-Func-Development'!$AF$5:$EU$5='aggregated FIP Data Prog8'!$A26&amp;'aggregated FIP Data Prog8'!$N$1),'Feat-Func-Development'!$AF$109:$EU$109)</f>
        <v>0</v>
      </c>
      <c r="S26" s="48">
        <f>LOOKUP(2,1/('Feat-Func-Development'!$AF$4:$EU$4&amp;'Feat-Func-Development'!$AF$5:$EU$5='aggregated FIP Data Prog8'!$A26&amp;'aggregated FIP Data Prog8'!$N$1),'Feat-Func-Development'!$AF$110:$EU$110)</f>
        <v>7</v>
      </c>
      <c r="T26" s="48">
        <f>LOOKUP(2,1/('Feat-Func-Development'!$AF$4:$EU$4&amp;'Feat-Func-Development'!$AF$5:$EU$5='aggregated FIP Data Prog8'!$A26&amp;'aggregated FIP Data Prog8'!$N$1),'Feat-Func-Development'!$AF$111:$EU$111)</f>
        <v>0</v>
      </c>
      <c r="U26" s="48">
        <f>LOOKUP(2,1/('Feat-Func-Development'!$AF$4:$EU$4&amp;'Feat-Func-Development'!$AF$5:$EU$5='aggregated FIP Data Prog8'!$A26&amp;'aggregated FIP Data Prog8'!$N$1),'Feat-Func-Development'!$AF$112:$EU$112)</f>
        <v>0</v>
      </c>
      <c r="V26" s="29">
        <f>LOOKUP(2,1/('Feat-Func-Development'!$AF$4:$EU$4&amp;'Feat-Func-Development'!$AF$5:$EU$5='aggregated FIP Data Prog8'!$A26&amp;'aggregated FIP Data Prog8'!$V$1),'Feat-Func-Development'!$AF$105:$EU$105)</f>
        <v>0</v>
      </c>
      <c r="W26" s="29">
        <f>LOOKUP(2,1/('Feat-Func-Development'!$AF$4:$EU$4&amp;'Feat-Func-Development'!$AF$5:$EU$5='aggregated FIP Data Prog8'!$A26&amp;'aggregated FIP Data Prog8'!$V$1),'Feat-Func-Development'!$AF$106:$EU$106)</f>
        <v>0</v>
      </c>
      <c r="X26" s="29">
        <f>LOOKUP(2,1/('Feat-Func-Development'!$AF$4:$EU$4&amp;'Feat-Func-Development'!$AF$5:$EU$5='aggregated FIP Data Prog8'!$A26&amp;'aggregated FIP Data Prog8'!$V$1),'Feat-Func-Development'!$AF$107:$EU$107)</f>
        <v>0</v>
      </c>
      <c r="Y26" s="29">
        <f>LOOKUP(2,1/('Feat-Func-Development'!$AF$4:$EU$4&amp;'Feat-Func-Development'!$AF$5:$EU$5='aggregated FIP Data Prog8'!$A26&amp;'aggregated FIP Data Prog8'!$V$1),'Feat-Func-Development'!$AF$108:$EU$108)</f>
        <v>0</v>
      </c>
      <c r="Z26" s="29">
        <f>LOOKUP(2,1/('Feat-Func-Development'!$AF$4:$EU$4&amp;'Feat-Func-Development'!$AF$5:$EU$5='aggregated FIP Data Prog8'!$A26&amp;'aggregated FIP Data Prog8'!$V$1),'Feat-Func-Development'!$AF$109:$EU$109)</f>
        <v>7</v>
      </c>
      <c r="AA26" s="29">
        <f>LOOKUP(2,1/('Feat-Func-Development'!$AF$4:$EU$4&amp;'Feat-Func-Development'!$AF$5:$EU$5='aggregated FIP Data Prog8'!$A26&amp;'aggregated FIP Data Prog8'!$V$1),'Feat-Func-Development'!$AF$110:$EU$110)</f>
        <v>0</v>
      </c>
      <c r="AB26" s="29">
        <f>LOOKUP(2,1/('Feat-Func-Development'!$AF$4:$EU$4&amp;'Feat-Func-Development'!$AF$5:$EU$5='aggregated FIP Data Prog8'!$A26&amp;'aggregated FIP Data Prog8'!$V$1),'Feat-Func-Development'!$AF$111:$EU$111)</f>
        <v>0</v>
      </c>
      <c r="AC26" s="29">
        <f>LOOKUP(2,1/('Feat-Func-Development'!$AF$4:$EU$4&amp;'Feat-Func-Development'!$AF$5:$EU$5='aggregated FIP Data Prog8'!$A26&amp;'aggregated FIP Data Prog8'!$V$1),'Feat-Func-Development'!$AF$112:$EU$112)</f>
        <v>0</v>
      </c>
    </row>
    <row r="27" spans="1:29">
      <c r="A27" s="43">
        <f t="shared" si="9"/>
        <v>700</v>
      </c>
      <c r="B27" s="53">
        <f>IF(C27="","",HLOOKUP(C27,'Configuration | Scaling'!$E$13:$Y$23,10,FALSE))</f>
        <v>671</v>
      </c>
      <c r="C27" s="29" t="str">
        <f>IF(COUNTIF(C$4:C26,LOOKUP(A27,'Configuration | Scaling'!$E$22:$Y$22,_GPDS__List))=0,LOOKUP(A27,'Configuration | Scaling'!$E$22:$Y$22,_GPDS__List),"")</f>
        <v>TT</v>
      </c>
      <c r="D27" s="54"/>
      <c r="E27" s="45">
        <f t="shared" si="0"/>
        <v>670</v>
      </c>
      <c r="F27" s="55">
        <f t="shared" si="1"/>
        <v>1</v>
      </c>
      <c r="G27" s="55">
        <f t="shared" si="2"/>
        <v>0</v>
      </c>
      <c r="H27" s="55">
        <f t="shared" si="3"/>
        <v>1</v>
      </c>
      <c r="I27" s="55">
        <f t="shared" si="4"/>
        <v>1</v>
      </c>
      <c r="J27" s="55">
        <f t="shared" si="5"/>
        <v>1</v>
      </c>
      <c r="K27" s="55">
        <f t="shared" si="6"/>
        <v>1</v>
      </c>
      <c r="L27" s="55">
        <f t="shared" si="7"/>
        <v>0</v>
      </c>
      <c r="M27" s="56">
        <f t="shared" si="8"/>
        <v>0</v>
      </c>
      <c r="N27" s="48">
        <f>LOOKUP(2,1/('Feat-Func-Development'!$AF$4:$EU$4&amp;'Feat-Func-Development'!$AF$5:$EU$5='aggregated FIP Data Prog8'!$A27&amp;'aggregated FIP Data Prog8'!$N$1),'Feat-Func-Development'!$AF$105:$EU$105)</f>
        <v>0</v>
      </c>
      <c r="O27" s="48">
        <f>LOOKUP(2,1/('Feat-Func-Development'!$AF$4:$EU$4&amp;'Feat-Func-Development'!$AF$5:$EU$5='aggregated FIP Data Prog8'!$A27&amp;'aggregated FIP Data Prog8'!$N$1),'Feat-Func-Development'!$AF$106:$EU$106)</f>
        <v>0</v>
      </c>
      <c r="P27" s="48">
        <f>LOOKUP(2,1/('Feat-Func-Development'!$AF$4:$EU$4&amp;'Feat-Func-Development'!$AF$5:$EU$5='aggregated FIP Data Prog8'!$A27&amp;'aggregated FIP Data Prog8'!$N$1),'Feat-Func-Development'!$AF$107:$EU$107)</f>
        <v>0</v>
      </c>
      <c r="Q27" s="48">
        <f>LOOKUP(2,1/('Feat-Func-Development'!$AF$4:$EU$4&amp;'Feat-Func-Development'!$AF$5:$EU$5='aggregated FIP Data Prog8'!$A27&amp;'aggregated FIP Data Prog8'!$N$1),'Feat-Func-Development'!$AF$108:$EU$108)</f>
        <v>0</v>
      </c>
      <c r="R27" s="48">
        <f>LOOKUP(2,1/('Feat-Func-Development'!$AF$4:$EU$4&amp;'Feat-Func-Development'!$AF$5:$EU$5='aggregated FIP Data Prog8'!$A27&amp;'aggregated FIP Data Prog8'!$N$1),'Feat-Func-Development'!$AF$109:$EU$109)</f>
        <v>0</v>
      </c>
      <c r="S27" s="48">
        <f>LOOKUP(2,1/('Feat-Func-Development'!$AF$4:$EU$4&amp;'Feat-Func-Development'!$AF$5:$EU$5='aggregated FIP Data Prog8'!$A27&amp;'aggregated FIP Data Prog8'!$N$1),'Feat-Func-Development'!$AF$110:$EU$110)</f>
        <v>7</v>
      </c>
      <c r="T27" s="48">
        <f>LOOKUP(2,1/('Feat-Func-Development'!$AF$4:$EU$4&amp;'Feat-Func-Development'!$AF$5:$EU$5='aggregated FIP Data Prog8'!$A27&amp;'aggregated FIP Data Prog8'!$N$1),'Feat-Func-Development'!$AF$111:$EU$111)</f>
        <v>0</v>
      </c>
      <c r="U27" s="48">
        <f>LOOKUP(2,1/('Feat-Func-Development'!$AF$4:$EU$4&amp;'Feat-Func-Development'!$AF$5:$EU$5='aggregated FIP Data Prog8'!$A27&amp;'aggregated FIP Data Prog8'!$N$1),'Feat-Func-Development'!$AF$112:$EU$112)</f>
        <v>0</v>
      </c>
      <c r="V27" s="29">
        <f>LOOKUP(2,1/('Feat-Func-Development'!$AF$4:$EU$4&amp;'Feat-Func-Development'!$AF$5:$EU$5='aggregated FIP Data Prog8'!$A27&amp;'aggregated FIP Data Prog8'!$V$1),'Feat-Func-Development'!$AF$105:$EU$105)</f>
        <v>0</v>
      </c>
      <c r="W27" s="29">
        <f>LOOKUP(2,1/('Feat-Func-Development'!$AF$4:$EU$4&amp;'Feat-Func-Development'!$AF$5:$EU$5='aggregated FIP Data Prog8'!$A27&amp;'aggregated FIP Data Prog8'!$V$1),'Feat-Func-Development'!$AF$106:$EU$106)</f>
        <v>0</v>
      </c>
      <c r="X27" s="29">
        <f>LOOKUP(2,1/('Feat-Func-Development'!$AF$4:$EU$4&amp;'Feat-Func-Development'!$AF$5:$EU$5='aggregated FIP Data Prog8'!$A27&amp;'aggregated FIP Data Prog8'!$V$1),'Feat-Func-Development'!$AF$107:$EU$107)</f>
        <v>0</v>
      </c>
      <c r="Y27" s="29">
        <f>LOOKUP(2,1/('Feat-Func-Development'!$AF$4:$EU$4&amp;'Feat-Func-Development'!$AF$5:$EU$5='aggregated FIP Data Prog8'!$A27&amp;'aggregated FIP Data Prog8'!$V$1),'Feat-Func-Development'!$AF$108:$EU$108)</f>
        <v>0</v>
      </c>
      <c r="Z27" s="29">
        <f>LOOKUP(2,1/('Feat-Func-Development'!$AF$4:$EU$4&amp;'Feat-Func-Development'!$AF$5:$EU$5='aggregated FIP Data Prog8'!$A27&amp;'aggregated FIP Data Prog8'!$V$1),'Feat-Func-Development'!$AF$109:$EU$109)</f>
        <v>7</v>
      </c>
      <c r="AA27" s="29">
        <f>LOOKUP(2,1/('Feat-Func-Development'!$AF$4:$EU$4&amp;'Feat-Func-Development'!$AF$5:$EU$5='aggregated FIP Data Prog8'!$A27&amp;'aggregated FIP Data Prog8'!$V$1),'Feat-Func-Development'!$AF$110:$EU$110)</f>
        <v>0</v>
      </c>
      <c r="AB27" s="29">
        <f>LOOKUP(2,1/('Feat-Func-Development'!$AF$4:$EU$4&amp;'Feat-Func-Development'!$AF$5:$EU$5='aggregated FIP Data Prog8'!$A27&amp;'aggregated FIP Data Prog8'!$V$1),'Feat-Func-Development'!$AF$111:$EU$111)</f>
        <v>0</v>
      </c>
      <c r="AC27" s="29">
        <f>LOOKUP(2,1/('Feat-Func-Development'!$AF$4:$EU$4&amp;'Feat-Func-Development'!$AF$5:$EU$5='aggregated FIP Data Prog8'!$A27&amp;'aggregated FIP Data Prog8'!$V$1),'Feat-Func-Development'!$AF$112:$EU$112)</f>
        <v>0</v>
      </c>
    </row>
    <row r="28" spans="1:29">
      <c r="A28" s="43">
        <f t="shared" si="9"/>
        <v>731</v>
      </c>
      <c r="B28" s="53" t="str">
        <f>IF(C28="","",HLOOKUP(C28,'Configuration | Scaling'!$E$13:$Y$23,10,FALSE))</f>
        <v/>
      </c>
      <c r="C28" s="29" t="str">
        <f>IF(COUNTIF(C$4:C27,LOOKUP(A28,'Configuration | Scaling'!$E$22:$Y$22,_GPDS__List))=0,LOOKUP(A28,'Configuration | Scaling'!$E$22:$Y$22,_GPDS__List),"")</f>
        <v/>
      </c>
      <c r="D28" s="54"/>
      <c r="E28" s="45">
        <f t="shared" si="0"/>
        <v>730</v>
      </c>
      <c r="F28" s="55">
        <f t="shared" si="1"/>
        <v>1</v>
      </c>
      <c r="G28" s="55">
        <f t="shared" si="2"/>
        <v>0</v>
      </c>
      <c r="H28" s="55">
        <f t="shared" si="3"/>
        <v>1</v>
      </c>
      <c r="I28" s="55">
        <f t="shared" si="4"/>
        <v>1</v>
      </c>
      <c r="J28" s="55">
        <f t="shared" si="5"/>
        <v>1</v>
      </c>
      <c r="K28" s="55">
        <f t="shared" si="6"/>
        <v>1</v>
      </c>
      <c r="L28" s="55">
        <f t="shared" si="7"/>
        <v>0</v>
      </c>
      <c r="M28" s="56">
        <f t="shared" si="8"/>
        <v>0</v>
      </c>
      <c r="N28" s="48">
        <f>LOOKUP(2,1/('Feat-Func-Development'!$AF$4:$EU$4&amp;'Feat-Func-Development'!$AF$5:$EU$5='aggregated FIP Data Prog8'!$A28&amp;'aggregated FIP Data Prog8'!$N$1),'Feat-Func-Development'!$AF$105:$EU$105)</f>
        <v>0</v>
      </c>
      <c r="O28" s="48">
        <f>LOOKUP(2,1/('Feat-Func-Development'!$AF$4:$EU$4&amp;'Feat-Func-Development'!$AF$5:$EU$5='aggregated FIP Data Prog8'!$A28&amp;'aggregated FIP Data Prog8'!$N$1),'Feat-Func-Development'!$AF$106:$EU$106)</f>
        <v>0</v>
      </c>
      <c r="P28" s="48">
        <f>LOOKUP(2,1/('Feat-Func-Development'!$AF$4:$EU$4&amp;'Feat-Func-Development'!$AF$5:$EU$5='aggregated FIP Data Prog8'!$A28&amp;'aggregated FIP Data Prog8'!$N$1),'Feat-Func-Development'!$AF$107:$EU$107)</f>
        <v>0</v>
      </c>
      <c r="Q28" s="48">
        <f>LOOKUP(2,1/('Feat-Func-Development'!$AF$4:$EU$4&amp;'Feat-Func-Development'!$AF$5:$EU$5='aggregated FIP Data Prog8'!$A28&amp;'aggregated FIP Data Prog8'!$N$1),'Feat-Func-Development'!$AF$108:$EU$108)</f>
        <v>0</v>
      </c>
      <c r="R28" s="48">
        <f>LOOKUP(2,1/('Feat-Func-Development'!$AF$4:$EU$4&amp;'Feat-Func-Development'!$AF$5:$EU$5='aggregated FIP Data Prog8'!$A28&amp;'aggregated FIP Data Prog8'!$N$1),'Feat-Func-Development'!$AF$109:$EU$109)</f>
        <v>0</v>
      </c>
      <c r="S28" s="48">
        <f>LOOKUP(2,1/('Feat-Func-Development'!$AF$4:$EU$4&amp;'Feat-Func-Development'!$AF$5:$EU$5='aggregated FIP Data Prog8'!$A28&amp;'aggregated FIP Data Prog8'!$N$1),'Feat-Func-Development'!$AF$110:$EU$110)</f>
        <v>7</v>
      </c>
      <c r="T28" s="48">
        <f>LOOKUP(2,1/('Feat-Func-Development'!$AF$4:$EU$4&amp;'Feat-Func-Development'!$AF$5:$EU$5='aggregated FIP Data Prog8'!$A28&amp;'aggregated FIP Data Prog8'!$N$1),'Feat-Func-Development'!$AF$111:$EU$111)</f>
        <v>0</v>
      </c>
      <c r="U28" s="48">
        <f>LOOKUP(2,1/('Feat-Func-Development'!$AF$4:$EU$4&amp;'Feat-Func-Development'!$AF$5:$EU$5='aggregated FIP Data Prog8'!$A28&amp;'aggregated FIP Data Prog8'!$N$1),'Feat-Func-Development'!$AF$112:$EU$112)</f>
        <v>0</v>
      </c>
      <c r="V28" s="29">
        <f>LOOKUP(2,1/('Feat-Func-Development'!$AF$4:$EU$4&amp;'Feat-Func-Development'!$AF$5:$EU$5='aggregated FIP Data Prog8'!$A28&amp;'aggregated FIP Data Prog8'!$V$1),'Feat-Func-Development'!$AF$105:$EU$105)</f>
        <v>0</v>
      </c>
      <c r="W28" s="29">
        <f>LOOKUP(2,1/('Feat-Func-Development'!$AF$4:$EU$4&amp;'Feat-Func-Development'!$AF$5:$EU$5='aggregated FIP Data Prog8'!$A28&amp;'aggregated FIP Data Prog8'!$V$1),'Feat-Func-Development'!$AF$106:$EU$106)</f>
        <v>0</v>
      </c>
      <c r="X28" s="29">
        <f>LOOKUP(2,1/('Feat-Func-Development'!$AF$4:$EU$4&amp;'Feat-Func-Development'!$AF$5:$EU$5='aggregated FIP Data Prog8'!$A28&amp;'aggregated FIP Data Prog8'!$V$1),'Feat-Func-Development'!$AF$107:$EU$107)</f>
        <v>0</v>
      </c>
      <c r="Y28" s="29">
        <f>LOOKUP(2,1/('Feat-Func-Development'!$AF$4:$EU$4&amp;'Feat-Func-Development'!$AF$5:$EU$5='aggregated FIP Data Prog8'!$A28&amp;'aggregated FIP Data Prog8'!$V$1),'Feat-Func-Development'!$AF$108:$EU$108)</f>
        <v>0</v>
      </c>
      <c r="Z28" s="29">
        <f>LOOKUP(2,1/('Feat-Func-Development'!$AF$4:$EU$4&amp;'Feat-Func-Development'!$AF$5:$EU$5='aggregated FIP Data Prog8'!$A28&amp;'aggregated FIP Data Prog8'!$V$1),'Feat-Func-Development'!$AF$109:$EU$109)</f>
        <v>7</v>
      </c>
      <c r="AA28" s="29">
        <f>LOOKUP(2,1/('Feat-Func-Development'!$AF$4:$EU$4&amp;'Feat-Func-Development'!$AF$5:$EU$5='aggregated FIP Data Prog8'!$A28&amp;'aggregated FIP Data Prog8'!$V$1),'Feat-Func-Development'!$AF$110:$EU$110)</f>
        <v>0</v>
      </c>
      <c r="AB28" s="29">
        <f>LOOKUP(2,1/('Feat-Func-Development'!$AF$4:$EU$4&amp;'Feat-Func-Development'!$AF$5:$EU$5='aggregated FIP Data Prog8'!$A28&amp;'aggregated FIP Data Prog8'!$V$1),'Feat-Func-Development'!$AF$111:$EU$111)</f>
        <v>0</v>
      </c>
      <c r="AC28" s="29">
        <f>LOOKUP(2,1/('Feat-Func-Development'!$AF$4:$EU$4&amp;'Feat-Func-Development'!$AF$5:$EU$5='aggregated FIP Data Prog8'!$A28&amp;'aggregated FIP Data Prog8'!$V$1),'Feat-Func-Development'!$AF$112:$EU$112)</f>
        <v>0</v>
      </c>
    </row>
    <row r="29" spans="1:29">
      <c r="A29" s="43">
        <f t="shared" si="9"/>
        <v>762</v>
      </c>
      <c r="B29" s="53">
        <f>IF(C29="","",HLOOKUP(C29,'Configuration | Scaling'!$E$13:$Y$23,10,FALSE))</f>
        <v>732</v>
      </c>
      <c r="C29" s="29" t="str">
        <f>IF(COUNTIF(C$4:C28,LOOKUP(A29,'Configuration | Scaling'!$E$22:$Y$22,_GPDS__List))=0,LOOKUP(A29,'Configuration | Scaling'!$E$22:$Y$22,_GPDS__List),"")</f>
        <v>PP</v>
      </c>
      <c r="D29" s="54"/>
      <c r="E29" s="45">
        <f t="shared" si="0"/>
        <v>731</v>
      </c>
      <c r="F29" s="55">
        <f t="shared" si="1"/>
        <v>1</v>
      </c>
      <c r="G29" s="55">
        <f t="shared" si="2"/>
        <v>0</v>
      </c>
      <c r="H29" s="55">
        <f t="shared" si="3"/>
        <v>1</v>
      </c>
      <c r="I29" s="55">
        <f t="shared" si="4"/>
        <v>1</v>
      </c>
      <c r="J29" s="55">
        <f t="shared" si="5"/>
        <v>1</v>
      </c>
      <c r="K29" s="55">
        <f t="shared" si="6"/>
        <v>1</v>
      </c>
      <c r="L29" s="55">
        <f t="shared" si="7"/>
        <v>0</v>
      </c>
      <c r="M29" s="56">
        <f t="shared" si="8"/>
        <v>0</v>
      </c>
      <c r="N29" s="48">
        <f>LOOKUP(2,1/('Feat-Func-Development'!$AF$4:$EU$4&amp;'Feat-Func-Development'!$AF$5:$EU$5='aggregated FIP Data Prog8'!$A29&amp;'aggregated FIP Data Prog8'!$N$1),'Feat-Func-Development'!$AF$105:$EU$105)</f>
        <v>0</v>
      </c>
      <c r="O29" s="48">
        <f>LOOKUP(2,1/('Feat-Func-Development'!$AF$4:$EU$4&amp;'Feat-Func-Development'!$AF$5:$EU$5='aggregated FIP Data Prog8'!$A29&amp;'aggregated FIP Data Prog8'!$N$1),'Feat-Func-Development'!$AF$106:$EU$106)</f>
        <v>0</v>
      </c>
      <c r="P29" s="48">
        <f>LOOKUP(2,1/('Feat-Func-Development'!$AF$4:$EU$4&amp;'Feat-Func-Development'!$AF$5:$EU$5='aggregated FIP Data Prog8'!$A29&amp;'aggregated FIP Data Prog8'!$N$1),'Feat-Func-Development'!$AF$107:$EU$107)</f>
        <v>0</v>
      </c>
      <c r="Q29" s="48">
        <f>LOOKUP(2,1/('Feat-Func-Development'!$AF$4:$EU$4&amp;'Feat-Func-Development'!$AF$5:$EU$5='aggregated FIP Data Prog8'!$A29&amp;'aggregated FIP Data Prog8'!$N$1),'Feat-Func-Development'!$AF$108:$EU$108)</f>
        <v>0</v>
      </c>
      <c r="R29" s="48">
        <f>LOOKUP(2,1/('Feat-Func-Development'!$AF$4:$EU$4&amp;'Feat-Func-Development'!$AF$5:$EU$5='aggregated FIP Data Prog8'!$A29&amp;'aggregated FIP Data Prog8'!$N$1),'Feat-Func-Development'!$AF$109:$EU$109)</f>
        <v>0</v>
      </c>
      <c r="S29" s="48">
        <f>LOOKUP(2,1/('Feat-Func-Development'!$AF$4:$EU$4&amp;'Feat-Func-Development'!$AF$5:$EU$5='aggregated FIP Data Prog8'!$A29&amp;'aggregated FIP Data Prog8'!$N$1),'Feat-Func-Development'!$AF$110:$EU$110)</f>
        <v>7</v>
      </c>
      <c r="T29" s="48">
        <f>LOOKUP(2,1/('Feat-Func-Development'!$AF$4:$EU$4&amp;'Feat-Func-Development'!$AF$5:$EU$5='aggregated FIP Data Prog8'!$A29&amp;'aggregated FIP Data Prog8'!$N$1),'Feat-Func-Development'!$AF$111:$EU$111)</f>
        <v>0</v>
      </c>
      <c r="U29" s="48">
        <f>LOOKUP(2,1/('Feat-Func-Development'!$AF$4:$EU$4&amp;'Feat-Func-Development'!$AF$5:$EU$5='aggregated FIP Data Prog8'!$A29&amp;'aggregated FIP Data Prog8'!$N$1),'Feat-Func-Development'!$AF$112:$EU$112)</f>
        <v>0</v>
      </c>
      <c r="V29" s="29">
        <f>LOOKUP(2,1/('Feat-Func-Development'!$AF$4:$EU$4&amp;'Feat-Func-Development'!$AF$5:$EU$5='aggregated FIP Data Prog8'!$A29&amp;'aggregated FIP Data Prog8'!$V$1),'Feat-Func-Development'!$AF$105:$EU$105)</f>
        <v>0</v>
      </c>
      <c r="W29" s="29">
        <f>LOOKUP(2,1/('Feat-Func-Development'!$AF$4:$EU$4&amp;'Feat-Func-Development'!$AF$5:$EU$5='aggregated FIP Data Prog8'!$A29&amp;'aggregated FIP Data Prog8'!$V$1),'Feat-Func-Development'!$AF$106:$EU$106)</f>
        <v>0</v>
      </c>
      <c r="X29" s="29">
        <f>LOOKUP(2,1/('Feat-Func-Development'!$AF$4:$EU$4&amp;'Feat-Func-Development'!$AF$5:$EU$5='aggregated FIP Data Prog8'!$A29&amp;'aggregated FIP Data Prog8'!$V$1),'Feat-Func-Development'!$AF$107:$EU$107)</f>
        <v>0</v>
      </c>
      <c r="Y29" s="29">
        <f>LOOKUP(2,1/('Feat-Func-Development'!$AF$4:$EU$4&amp;'Feat-Func-Development'!$AF$5:$EU$5='aggregated FIP Data Prog8'!$A29&amp;'aggregated FIP Data Prog8'!$V$1),'Feat-Func-Development'!$AF$108:$EU$108)</f>
        <v>0</v>
      </c>
      <c r="Z29" s="29">
        <f>LOOKUP(2,1/('Feat-Func-Development'!$AF$4:$EU$4&amp;'Feat-Func-Development'!$AF$5:$EU$5='aggregated FIP Data Prog8'!$A29&amp;'aggregated FIP Data Prog8'!$V$1),'Feat-Func-Development'!$AF$109:$EU$109)</f>
        <v>7</v>
      </c>
      <c r="AA29" s="29">
        <f>LOOKUP(2,1/('Feat-Func-Development'!$AF$4:$EU$4&amp;'Feat-Func-Development'!$AF$5:$EU$5='aggregated FIP Data Prog8'!$A29&amp;'aggregated FIP Data Prog8'!$V$1),'Feat-Func-Development'!$AF$110:$EU$110)</f>
        <v>0</v>
      </c>
      <c r="AB29" s="29">
        <f>LOOKUP(2,1/('Feat-Func-Development'!$AF$4:$EU$4&amp;'Feat-Func-Development'!$AF$5:$EU$5='aggregated FIP Data Prog8'!$A29&amp;'aggregated FIP Data Prog8'!$V$1),'Feat-Func-Development'!$AF$111:$EU$111)</f>
        <v>0</v>
      </c>
      <c r="AC29" s="29">
        <f>LOOKUP(2,1/('Feat-Func-Development'!$AF$4:$EU$4&amp;'Feat-Func-Development'!$AF$5:$EU$5='aggregated FIP Data Prog8'!$A29&amp;'aggregated FIP Data Prog8'!$V$1),'Feat-Func-Development'!$AF$112:$EU$112)</f>
        <v>0</v>
      </c>
    </row>
    <row r="30" spans="1:29">
      <c r="A30" s="43">
        <f t="shared" si="9"/>
        <v>790</v>
      </c>
      <c r="B30" s="53" t="str">
        <f>IF(C30="","",HLOOKUP(C30,'Configuration | Scaling'!$E$13:$Y$23,10,FALSE))</f>
        <v/>
      </c>
      <c r="C30" s="29" t="str">
        <f>IF(COUNTIF(C$4:C29,LOOKUP(A30,'Configuration | Scaling'!$E$22:$Y$22,_GPDS__List))=0,LOOKUP(A30,'Configuration | Scaling'!$E$22:$Y$22,_GPDS__List),"")</f>
        <v/>
      </c>
      <c r="D30" s="54"/>
      <c r="E30" s="45">
        <f t="shared" si="0"/>
        <v>789</v>
      </c>
      <c r="F30" s="55">
        <f t="shared" si="1"/>
        <v>1</v>
      </c>
      <c r="G30" s="55">
        <f t="shared" si="2"/>
        <v>0</v>
      </c>
      <c r="H30" s="55">
        <f t="shared" si="3"/>
        <v>1</v>
      </c>
      <c r="I30" s="55">
        <f t="shared" si="4"/>
        <v>1</v>
      </c>
      <c r="J30" s="55">
        <f t="shared" si="5"/>
        <v>1</v>
      </c>
      <c r="K30" s="55">
        <f t="shared" si="6"/>
        <v>1</v>
      </c>
      <c r="L30" s="55">
        <f t="shared" si="7"/>
        <v>0.8571428571428571</v>
      </c>
      <c r="M30" s="56">
        <f t="shared" si="8"/>
        <v>0</v>
      </c>
      <c r="N30" s="48">
        <f>LOOKUP(2,1/('Feat-Func-Development'!$AF$4:$EU$4&amp;'Feat-Func-Development'!$AF$5:$EU$5='aggregated FIP Data Prog8'!$A30&amp;'aggregated FIP Data Prog8'!$N$1),'Feat-Func-Development'!$AF$105:$EU$105)</f>
        <v>0</v>
      </c>
      <c r="O30" s="48">
        <f>LOOKUP(2,1/('Feat-Func-Development'!$AF$4:$EU$4&amp;'Feat-Func-Development'!$AF$5:$EU$5='aggregated FIP Data Prog8'!$A30&amp;'aggregated FIP Data Prog8'!$N$1),'Feat-Func-Development'!$AF$106:$EU$106)</f>
        <v>0</v>
      </c>
      <c r="P30" s="48">
        <f>LOOKUP(2,1/('Feat-Func-Development'!$AF$4:$EU$4&amp;'Feat-Func-Development'!$AF$5:$EU$5='aggregated FIP Data Prog8'!$A30&amp;'aggregated FIP Data Prog8'!$N$1),'Feat-Func-Development'!$AF$107:$EU$107)</f>
        <v>0</v>
      </c>
      <c r="Q30" s="48">
        <f>LOOKUP(2,1/('Feat-Func-Development'!$AF$4:$EU$4&amp;'Feat-Func-Development'!$AF$5:$EU$5='aggregated FIP Data Prog8'!$A30&amp;'aggregated FIP Data Prog8'!$N$1),'Feat-Func-Development'!$AF$108:$EU$108)</f>
        <v>0</v>
      </c>
      <c r="R30" s="48">
        <f>LOOKUP(2,1/('Feat-Func-Development'!$AF$4:$EU$4&amp;'Feat-Func-Development'!$AF$5:$EU$5='aggregated FIP Data Prog8'!$A30&amp;'aggregated FIP Data Prog8'!$N$1),'Feat-Func-Development'!$AF$109:$EU$109)</f>
        <v>0</v>
      </c>
      <c r="S30" s="48">
        <f>LOOKUP(2,1/('Feat-Func-Development'!$AF$4:$EU$4&amp;'Feat-Func-Development'!$AF$5:$EU$5='aggregated FIP Data Prog8'!$A30&amp;'aggregated FIP Data Prog8'!$N$1),'Feat-Func-Development'!$AF$110:$EU$110)</f>
        <v>1</v>
      </c>
      <c r="T30" s="48">
        <f>LOOKUP(2,1/('Feat-Func-Development'!$AF$4:$EU$4&amp;'Feat-Func-Development'!$AF$5:$EU$5='aggregated FIP Data Prog8'!$A30&amp;'aggregated FIP Data Prog8'!$N$1),'Feat-Func-Development'!$AF$111:$EU$111)</f>
        <v>6</v>
      </c>
      <c r="U30" s="48">
        <f>LOOKUP(2,1/('Feat-Func-Development'!$AF$4:$EU$4&amp;'Feat-Func-Development'!$AF$5:$EU$5='aggregated FIP Data Prog8'!$A30&amp;'aggregated FIP Data Prog8'!$N$1),'Feat-Func-Development'!$AF$112:$EU$112)</f>
        <v>0</v>
      </c>
      <c r="V30" s="29">
        <f>LOOKUP(2,1/('Feat-Func-Development'!$AF$4:$EU$4&amp;'Feat-Func-Development'!$AF$5:$EU$5='aggregated FIP Data Prog8'!$A30&amp;'aggregated FIP Data Prog8'!$V$1),'Feat-Func-Development'!$AF$105:$EU$105)</f>
        <v>0</v>
      </c>
      <c r="W30" s="29">
        <f>LOOKUP(2,1/('Feat-Func-Development'!$AF$4:$EU$4&amp;'Feat-Func-Development'!$AF$5:$EU$5='aggregated FIP Data Prog8'!$A30&amp;'aggregated FIP Data Prog8'!$V$1),'Feat-Func-Development'!$AF$106:$EU$106)</f>
        <v>0</v>
      </c>
      <c r="X30" s="29">
        <f>LOOKUP(2,1/('Feat-Func-Development'!$AF$4:$EU$4&amp;'Feat-Func-Development'!$AF$5:$EU$5='aggregated FIP Data Prog8'!$A30&amp;'aggregated FIP Data Prog8'!$V$1),'Feat-Func-Development'!$AF$107:$EU$107)</f>
        <v>0</v>
      </c>
      <c r="Y30" s="29">
        <f>LOOKUP(2,1/('Feat-Func-Development'!$AF$4:$EU$4&amp;'Feat-Func-Development'!$AF$5:$EU$5='aggregated FIP Data Prog8'!$A30&amp;'aggregated FIP Data Prog8'!$V$1),'Feat-Func-Development'!$AF$108:$EU$108)</f>
        <v>0</v>
      </c>
      <c r="Z30" s="29">
        <f>LOOKUP(2,1/('Feat-Func-Development'!$AF$4:$EU$4&amp;'Feat-Func-Development'!$AF$5:$EU$5='aggregated FIP Data Prog8'!$A30&amp;'aggregated FIP Data Prog8'!$V$1),'Feat-Func-Development'!$AF$109:$EU$109)</f>
        <v>7</v>
      </c>
      <c r="AA30" s="29">
        <f>LOOKUP(2,1/('Feat-Func-Development'!$AF$4:$EU$4&amp;'Feat-Func-Development'!$AF$5:$EU$5='aggregated FIP Data Prog8'!$A30&amp;'aggregated FIP Data Prog8'!$V$1),'Feat-Func-Development'!$AF$110:$EU$110)</f>
        <v>0</v>
      </c>
      <c r="AB30" s="29">
        <f>LOOKUP(2,1/('Feat-Func-Development'!$AF$4:$EU$4&amp;'Feat-Func-Development'!$AF$5:$EU$5='aggregated FIP Data Prog8'!$A30&amp;'aggregated FIP Data Prog8'!$V$1),'Feat-Func-Development'!$AF$111:$EU$111)</f>
        <v>0</v>
      </c>
      <c r="AC30" s="29">
        <f>LOOKUP(2,1/('Feat-Func-Development'!$AF$4:$EU$4&amp;'Feat-Func-Development'!$AF$5:$EU$5='aggregated FIP Data Prog8'!$A30&amp;'aggregated FIP Data Prog8'!$V$1),'Feat-Func-Development'!$AF$112:$EU$112)</f>
        <v>0</v>
      </c>
    </row>
    <row r="31" spans="1:29">
      <c r="A31" s="43">
        <f t="shared" si="9"/>
        <v>821</v>
      </c>
      <c r="B31" s="53">
        <f>IF(C31="","",HLOOKUP(C31,'Configuration | Scaling'!$E$13:$Y$23,10,FALSE))</f>
        <v>791</v>
      </c>
      <c r="C31" s="29" t="str">
        <f>IF(COUNTIF(C$4:C30,LOOKUP(A31,'Configuration | Scaling'!$E$22:$Y$22,_GPDS__List))=0,LOOKUP(A31,'Configuration | Scaling'!$E$22:$Y$22,_GPDS__List),"")</f>
        <v>MP1</v>
      </c>
      <c r="D31" s="54"/>
      <c r="E31" s="45">
        <f t="shared" si="0"/>
        <v>790</v>
      </c>
      <c r="F31" s="55">
        <f t="shared" si="1"/>
        <v>1</v>
      </c>
      <c r="G31" s="55">
        <f t="shared" si="2"/>
        <v>0</v>
      </c>
      <c r="H31" s="55">
        <f t="shared" si="3"/>
        <v>1</v>
      </c>
      <c r="I31" s="55">
        <f t="shared" si="4"/>
        <v>1</v>
      </c>
      <c r="J31" s="55">
        <f t="shared" si="5"/>
        <v>1</v>
      </c>
      <c r="K31" s="55">
        <f t="shared" si="6"/>
        <v>1</v>
      </c>
      <c r="L31" s="55">
        <f t="shared" si="7"/>
        <v>0.8571428571428571</v>
      </c>
      <c r="M31" s="56">
        <f t="shared" si="8"/>
        <v>0</v>
      </c>
      <c r="N31" s="48">
        <f>LOOKUP(2,1/('Feat-Func-Development'!$AF$4:$EU$4&amp;'Feat-Func-Development'!$AF$5:$EU$5='aggregated FIP Data Prog8'!$A31&amp;'aggregated FIP Data Prog8'!$N$1),'Feat-Func-Development'!$AF$105:$EU$105)</f>
        <v>0</v>
      </c>
      <c r="O31" s="48">
        <f>LOOKUP(2,1/('Feat-Func-Development'!$AF$4:$EU$4&amp;'Feat-Func-Development'!$AF$5:$EU$5='aggregated FIP Data Prog8'!$A31&amp;'aggregated FIP Data Prog8'!$N$1),'Feat-Func-Development'!$AF$106:$EU$106)</f>
        <v>0</v>
      </c>
      <c r="P31" s="48">
        <f>LOOKUP(2,1/('Feat-Func-Development'!$AF$4:$EU$4&amp;'Feat-Func-Development'!$AF$5:$EU$5='aggregated FIP Data Prog8'!$A31&amp;'aggregated FIP Data Prog8'!$N$1),'Feat-Func-Development'!$AF$107:$EU$107)</f>
        <v>0</v>
      </c>
      <c r="Q31" s="48">
        <f>LOOKUP(2,1/('Feat-Func-Development'!$AF$4:$EU$4&amp;'Feat-Func-Development'!$AF$5:$EU$5='aggregated FIP Data Prog8'!$A31&amp;'aggregated FIP Data Prog8'!$N$1),'Feat-Func-Development'!$AF$108:$EU$108)</f>
        <v>0</v>
      </c>
      <c r="R31" s="48">
        <f>LOOKUP(2,1/('Feat-Func-Development'!$AF$4:$EU$4&amp;'Feat-Func-Development'!$AF$5:$EU$5='aggregated FIP Data Prog8'!$A31&amp;'aggregated FIP Data Prog8'!$N$1),'Feat-Func-Development'!$AF$109:$EU$109)</f>
        <v>0</v>
      </c>
      <c r="S31" s="48">
        <f>LOOKUP(2,1/('Feat-Func-Development'!$AF$4:$EU$4&amp;'Feat-Func-Development'!$AF$5:$EU$5='aggregated FIP Data Prog8'!$A31&amp;'aggregated FIP Data Prog8'!$N$1),'Feat-Func-Development'!$AF$110:$EU$110)</f>
        <v>1</v>
      </c>
      <c r="T31" s="48">
        <f>LOOKUP(2,1/('Feat-Func-Development'!$AF$4:$EU$4&amp;'Feat-Func-Development'!$AF$5:$EU$5='aggregated FIP Data Prog8'!$A31&amp;'aggregated FIP Data Prog8'!$N$1),'Feat-Func-Development'!$AF$111:$EU$111)</f>
        <v>6</v>
      </c>
      <c r="U31" s="48">
        <f>LOOKUP(2,1/('Feat-Func-Development'!$AF$4:$EU$4&amp;'Feat-Func-Development'!$AF$5:$EU$5='aggregated FIP Data Prog8'!$A31&amp;'aggregated FIP Data Prog8'!$N$1),'Feat-Func-Development'!$AF$112:$EU$112)</f>
        <v>0</v>
      </c>
      <c r="V31" s="29">
        <f>LOOKUP(2,1/('Feat-Func-Development'!$AF$4:$EU$4&amp;'Feat-Func-Development'!$AF$5:$EU$5='aggregated FIP Data Prog8'!$A31&amp;'aggregated FIP Data Prog8'!$V$1),'Feat-Func-Development'!$AF$105:$EU$105)</f>
        <v>0</v>
      </c>
      <c r="W31" s="29">
        <f>LOOKUP(2,1/('Feat-Func-Development'!$AF$4:$EU$4&amp;'Feat-Func-Development'!$AF$5:$EU$5='aggregated FIP Data Prog8'!$A31&amp;'aggregated FIP Data Prog8'!$V$1),'Feat-Func-Development'!$AF$106:$EU$106)</f>
        <v>0</v>
      </c>
      <c r="X31" s="29">
        <f>LOOKUP(2,1/('Feat-Func-Development'!$AF$4:$EU$4&amp;'Feat-Func-Development'!$AF$5:$EU$5='aggregated FIP Data Prog8'!$A31&amp;'aggregated FIP Data Prog8'!$V$1),'Feat-Func-Development'!$AF$107:$EU$107)</f>
        <v>0</v>
      </c>
      <c r="Y31" s="29">
        <f>LOOKUP(2,1/('Feat-Func-Development'!$AF$4:$EU$4&amp;'Feat-Func-Development'!$AF$5:$EU$5='aggregated FIP Data Prog8'!$A31&amp;'aggregated FIP Data Prog8'!$V$1),'Feat-Func-Development'!$AF$108:$EU$108)</f>
        <v>0</v>
      </c>
      <c r="Z31" s="29">
        <f>LOOKUP(2,1/('Feat-Func-Development'!$AF$4:$EU$4&amp;'Feat-Func-Development'!$AF$5:$EU$5='aggregated FIP Data Prog8'!$A31&amp;'aggregated FIP Data Prog8'!$V$1),'Feat-Func-Development'!$AF$109:$EU$109)</f>
        <v>7</v>
      </c>
      <c r="AA31" s="29">
        <f>LOOKUP(2,1/('Feat-Func-Development'!$AF$4:$EU$4&amp;'Feat-Func-Development'!$AF$5:$EU$5='aggregated FIP Data Prog8'!$A31&amp;'aggregated FIP Data Prog8'!$V$1),'Feat-Func-Development'!$AF$110:$EU$110)</f>
        <v>0</v>
      </c>
      <c r="AB31" s="29">
        <f>LOOKUP(2,1/('Feat-Func-Development'!$AF$4:$EU$4&amp;'Feat-Func-Development'!$AF$5:$EU$5='aggregated FIP Data Prog8'!$A31&amp;'aggregated FIP Data Prog8'!$V$1),'Feat-Func-Development'!$AF$111:$EU$111)</f>
        <v>0</v>
      </c>
      <c r="AC31" s="29">
        <f>LOOKUP(2,1/('Feat-Func-Development'!$AF$4:$EU$4&amp;'Feat-Func-Development'!$AF$5:$EU$5='aggregated FIP Data Prog8'!$A31&amp;'aggregated FIP Data Prog8'!$V$1),'Feat-Func-Development'!$AF$112:$EU$112)</f>
        <v>0</v>
      </c>
    </row>
    <row r="32" spans="1:29">
      <c r="A32" s="43">
        <f t="shared" si="9"/>
        <v>851</v>
      </c>
      <c r="B32" s="53" t="str">
        <f>IF(C32="","",HLOOKUP(C32,'Configuration | Scaling'!$E$13:$Y$23,10,FALSE))</f>
        <v/>
      </c>
      <c r="C32" s="29" t="str">
        <f>IF(COUNTIF(C$4:C31,LOOKUP(A32,'Configuration | Scaling'!$E$22:$Y$22,_GPDS__List))=0,LOOKUP(A32,'Configuration | Scaling'!$E$22:$Y$22,_GPDS__List),"")</f>
        <v/>
      </c>
      <c r="D32" s="54"/>
      <c r="E32" s="45">
        <f t="shared" si="0"/>
        <v>850</v>
      </c>
      <c r="F32" s="55">
        <f t="shared" si="1"/>
        <v>1</v>
      </c>
      <c r="G32" s="55">
        <f t="shared" si="2"/>
        <v>0</v>
      </c>
      <c r="H32" s="55">
        <f t="shared" si="3"/>
        <v>1</v>
      </c>
      <c r="I32" s="55">
        <f t="shared" si="4"/>
        <v>1</v>
      </c>
      <c r="J32" s="55">
        <f t="shared" si="5"/>
        <v>1</v>
      </c>
      <c r="K32" s="55">
        <f t="shared" si="6"/>
        <v>1</v>
      </c>
      <c r="L32" s="55">
        <f t="shared" si="7"/>
        <v>0.8571428571428571</v>
      </c>
      <c r="M32" s="56">
        <f t="shared" si="8"/>
        <v>0</v>
      </c>
      <c r="N32" s="48">
        <f>LOOKUP(2,1/('Feat-Func-Development'!$AF$4:$EU$4&amp;'Feat-Func-Development'!$AF$5:$EU$5='aggregated FIP Data Prog8'!$A32&amp;'aggregated FIP Data Prog8'!$N$1),'Feat-Func-Development'!$AF$105:$EU$105)</f>
        <v>0</v>
      </c>
      <c r="O32" s="48">
        <f>LOOKUP(2,1/('Feat-Func-Development'!$AF$4:$EU$4&amp;'Feat-Func-Development'!$AF$5:$EU$5='aggregated FIP Data Prog8'!$A32&amp;'aggregated FIP Data Prog8'!$N$1),'Feat-Func-Development'!$AF$106:$EU$106)</f>
        <v>0</v>
      </c>
      <c r="P32" s="48">
        <f>LOOKUP(2,1/('Feat-Func-Development'!$AF$4:$EU$4&amp;'Feat-Func-Development'!$AF$5:$EU$5='aggregated FIP Data Prog8'!$A32&amp;'aggregated FIP Data Prog8'!$N$1),'Feat-Func-Development'!$AF$107:$EU$107)</f>
        <v>0</v>
      </c>
      <c r="Q32" s="48">
        <f>LOOKUP(2,1/('Feat-Func-Development'!$AF$4:$EU$4&amp;'Feat-Func-Development'!$AF$5:$EU$5='aggregated FIP Data Prog8'!$A32&amp;'aggregated FIP Data Prog8'!$N$1),'Feat-Func-Development'!$AF$108:$EU$108)</f>
        <v>0</v>
      </c>
      <c r="R32" s="48">
        <f>LOOKUP(2,1/('Feat-Func-Development'!$AF$4:$EU$4&amp;'Feat-Func-Development'!$AF$5:$EU$5='aggregated FIP Data Prog8'!$A32&amp;'aggregated FIP Data Prog8'!$N$1),'Feat-Func-Development'!$AF$109:$EU$109)</f>
        <v>0</v>
      </c>
      <c r="S32" s="48">
        <f>LOOKUP(2,1/('Feat-Func-Development'!$AF$4:$EU$4&amp;'Feat-Func-Development'!$AF$5:$EU$5='aggregated FIP Data Prog8'!$A32&amp;'aggregated FIP Data Prog8'!$N$1),'Feat-Func-Development'!$AF$110:$EU$110)</f>
        <v>1</v>
      </c>
      <c r="T32" s="48">
        <f>LOOKUP(2,1/('Feat-Func-Development'!$AF$4:$EU$4&amp;'Feat-Func-Development'!$AF$5:$EU$5='aggregated FIP Data Prog8'!$A32&amp;'aggregated FIP Data Prog8'!$N$1),'Feat-Func-Development'!$AF$111:$EU$111)</f>
        <v>6</v>
      </c>
      <c r="U32" s="48">
        <f>LOOKUP(2,1/('Feat-Func-Development'!$AF$4:$EU$4&amp;'Feat-Func-Development'!$AF$5:$EU$5='aggregated FIP Data Prog8'!$A32&amp;'aggregated FIP Data Prog8'!$N$1),'Feat-Func-Development'!$AF$112:$EU$112)</f>
        <v>0</v>
      </c>
      <c r="V32" s="29">
        <f>LOOKUP(2,1/('Feat-Func-Development'!$AF$4:$EU$4&amp;'Feat-Func-Development'!$AF$5:$EU$5='aggregated FIP Data Prog8'!$A32&amp;'aggregated FIP Data Prog8'!$V$1),'Feat-Func-Development'!$AF$105:$EU$105)</f>
        <v>0</v>
      </c>
      <c r="W32" s="29">
        <f>LOOKUP(2,1/('Feat-Func-Development'!$AF$4:$EU$4&amp;'Feat-Func-Development'!$AF$5:$EU$5='aggregated FIP Data Prog8'!$A32&amp;'aggregated FIP Data Prog8'!$V$1),'Feat-Func-Development'!$AF$106:$EU$106)</f>
        <v>0</v>
      </c>
      <c r="X32" s="29">
        <f>LOOKUP(2,1/('Feat-Func-Development'!$AF$4:$EU$4&amp;'Feat-Func-Development'!$AF$5:$EU$5='aggregated FIP Data Prog8'!$A32&amp;'aggregated FIP Data Prog8'!$V$1),'Feat-Func-Development'!$AF$107:$EU$107)</f>
        <v>0</v>
      </c>
      <c r="Y32" s="29">
        <f>LOOKUP(2,1/('Feat-Func-Development'!$AF$4:$EU$4&amp;'Feat-Func-Development'!$AF$5:$EU$5='aggregated FIP Data Prog8'!$A32&amp;'aggregated FIP Data Prog8'!$V$1),'Feat-Func-Development'!$AF$108:$EU$108)</f>
        <v>0</v>
      </c>
      <c r="Z32" s="29">
        <f>LOOKUP(2,1/('Feat-Func-Development'!$AF$4:$EU$4&amp;'Feat-Func-Development'!$AF$5:$EU$5='aggregated FIP Data Prog8'!$A32&amp;'aggregated FIP Data Prog8'!$V$1),'Feat-Func-Development'!$AF$109:$EU$109)</f>
        <v>7</v>
      </c>
      <c r="AA32" s="29">
        <f>LOOKUP(2,1/('Feat-Func-Development'!$AF$4:$EU$4&amp;'Feat-Func-Development'!$AF$5:$EU$5='aggregated FIP Data Prog8'!$A32&amp;'aggregated FIP Data Prog8'!$V$1),'Feat-Func-Development'!$AF$110:$EU$110)</f>
        <v>0</v>
      </c>
      <c r="AB32" s="29">
        <f>LOOKUP(2,1/('Feat-Func-Development'!$AF$4:$EU$4&amp;'Feat-Func-Development'!$AF$5:$EU$5='aggregated FIP Data Prog8'!$A32&amp;'aggregated FIP Data Prog8'!$V$1),'Feat-Func-Development'!$AF$111:$EU$111)</f>
        <v>0</v>
      </c>
      <c r="AC32" s="29">
        <f>LOOKUP(2,1/('Feat-Func-Development'!$AF$4:$EU$4&amp;'Feat-Func-Development'!$AF$5:$EU$5='aggregated FIP Data Prog8'!$A32&amp;'aggregated FIP Data Prog8'!$V$1),'Feat-Func-Development'!$AF$112:$EU$112)</f>
        <v>0</v>
      </c>
    </row>
    <row r="33" spans="1:29">
      <c r="A33" s="43">
        <f t="shared" si="9"/>
        <v>882</v>
      </c>
      <c r="B33" s="53" t="str">
        <f>IF(C33="","",HLOOKUP(C33,'Configuration | Scaling'!$E$13:$Y$23,10,FALSE))</f>
        <v/>
      </c>
      <c r="C33" s="29" t="str">
        <f>IF(COUNTIF(C$4:C32,LOOKUP(A33,'Configuration | Scaling'!$E$22:$Y$22,_GPDS__List))=0,LOOKUP(A33,'Configuration | Scaling'!$E$22:$Y$22,_GPDS__List),"")</f>
        <v/>
      </c>
      <c r="D33" s="54"/>
      <c r="E33" s="45">
        <f t="shared" si="0"/>
        <v>881</v>
      </c>
      <c r="F33" s="55">
        <f t="shared" si="1"/>
        <v>1</v>
      </c>
      <c r="G33" s="55">
        <f t="shared" si="2"/>
        <v>0</v>
      </c>
      <c r="H33" s="55">
        <f t="shared" si="3"/>
        <v>1</v>
      </c>
      <c r="I33" s="55">
        <f t="shared" si="4"/>
        <v>1</v>
      </c>
      <c r="J33" s="55">
        <f t="shared" si="5"/>
        <v>1</v>
      </c>
      <c r="K33" s="55">
        <f t="shared" si="6"/>
        <v>1</v>
      </c>
      <c r="L33" s="55">
        <f t="shared" si="7"/>
        <v>0.8571428571428571</v>
      </c>
      <c r="M33" s="56">
        <f t="shared" si="8"/>
        <v>0</v>
      </c>
      <c r="N33" s="48">
        <f>LOOKUP(2,1/('Feat-Func-Development'!$AF$4:$EU$4&amp;'Feat-Func-Development'!$AF$5:$EU$5='aggregated FIP Data Prog8'!$A33&amp;'aggregated FIP Data Prog8'!$N$1),'Feat-Func-Development'!$AF$105:$EU$105)</f>
        <v>0</v>
      </c>
      <c r="O33" s="48">
        <f>LOOKUP(2,1/('Feat-Func-Development'!$AF$4:$EU$4&amp;'Feat-Func-Development'!$AF$5:$EU$5='aggregated FIP Data Prog8'!$A33&amp;'aggregated FIP Data Prog8'!$N$1),'Feat-Func-Development'!$AF$106:$EU$106)</f>
        <v>0</v>
      </c>
      <c r="P33" s="48">
        <f>LOOKUP(2,1/('Feat-Func-Development'!$AF$4:$EU$4&amp;'Feat-Func-Development'!$AF$5:$EU$5='aggregated FIP Data Prog8'!$A33&amp;'aggregated FIP Data Prog8'!$N$1),'Feat-Func-Development'!$AF$107:$EU$107)</f>
        <v>0</v>
      </c>
      <c r="Q33" s="48">
        <f>LOOKUP(2,1/('Feat-Func-Development'!$AF$4:$EU$4&amp;'Feat-Func-Development'!$AF$5:$EU$5='aggregated FIP Data Prog8'!$A33&amp;'aggregated FIP Data Prog8'!$N$1),'Feat-Func-Development'!$AF$108:$EU$108)</f>
        <v>0</v>
      </c>
      <c r="R33" s="48">
        <f>LOOKUP(2,1/('Feat-Func-Development'!$AF$4:$EU$4&amp;'Feat-Func-Development'!$AF$5:$EU$5='aggregated FIP Data Prog8'!$A33&amp;'aggregated FIP Data Prog8'!$N$1),'Feat-Func-Development'!$AF$109:$EU$109)</f>
        <v>0</v>
      </c>
      <c r="S33" s="48">
        <f>LOOKUP(2,1/('Feat-Func-Development'!$AF$4:$EU$4&amp;'Feat-Func-Development'!$AF$5:$EU$5='aggregated FIP Data Prog8'!$A33&amp;'aggregated FIP Data Prog8'!$N$1),'Feat-Func-Development'!$AF$110:$EU$110)</f>
        <v>1</v>
      </c>
      <c r="T33" s="48">
        <f>LOOKUP(2,1/('Feat-Func-Development'!$AF$4:$EU$4&amp;'Feat-Func-Development'!$AF$5:$EU$5='aggregated FIP Data Prog8'!$A33&amp;'aggregated FIP Data Prog8'!$N$1),'Feat-Func-Development'!$AF$111:$EU$111)</f>
        <v>1</v>
      </c>
      <c r="U33" s="48">
        <f>LOOKUP(2,1/('Feat-Func-Development'!$AF$4:$EU$4&amp;'Feat-Func-Development'!$AF$5:$EU$5='aggregated FIP Data Prog8'!$A33&amp;'aggregated FIP Data Prog8'!$N$1),'Feat-Func-Development'!$AF$112:$EU$112)</f>
        <v>5</v>
      </c>
      <c r="V33" s="29">
        <f>LOOKUP(2,1/('Feat-Func-Development'!$AF$4:$EU$4&amp;'Feat-Func-Development'!$AF$5:$EU$5='aggregated FIP Data Prog8'!$A33&amp;'aggregated FIP Data Prog8'!$V$1),'Feat-Func-Development'!$AF$105:$EU$105)</f>
        <v>0</v>
      </c>
      <c r="W33" s="29">
        <f>LOOKUP(2,1/('Feat-Func-Development'!$AF$4:$EU$4&amp;'Feat-Func-Development'!$AF$5:$EU$5='aggregated FIP Data Prog8'!$A33&amp;'aggregated FIP Data Prog8'!$V$1),'Feat-Func-Development'!$AF$106:$EU$106)</f>
        <v>0</v>
      </c>
      <c r="X33" s="29">
        <f>LOOKUP(2,1/('Feat-Func-Development'!$AF$4:$EU$4&amp;'Feat-Func-Development'!$AF$5:$EU$5='aggregated FIP Data Prog8'!$A33&amp;'aggregated FIP Data Prog8'!$V$1),'Feat-Func-Development'!$AF$107:$EU$107)</f>
        <v>0</v>
      </c>
      <c r="Y33" s="29">
        <f>LOOKUP(2,1/('Feat-Func-Development'!$AF$4:$EU$4&amp;'Feat-Func-Development'!$AF$5:$EU$5='aggregated FIP Data Prog8'!$A33&amp;'aggregated FIP Data Prog8'!$V$1),'Feat-Func-Development'!$AF$108:$EU$108)</f>
        <v>0</v>
      </c>
      <c r="Z33" s="29">
        <f>LOOKUP(2,1/('Feat-Func-Development'!$AF$4:$EU$4&amp;'Feat-Func-Development'!$AF$5:$EU$5='aggregated FIP Data Prog8'!$A33&amp;'aggregated FIP Data Prog8'!$V$1),'Feat-Func-Development'!$AF$109:$EU$109)</f>
        <v>7</v>
      </c>
      <c r="AA33" s="29">
        <f>LOOKUP(2,1/('Feat-Func-Development'!$AF$4:$EU$4&amp;'Feat-Func-Development'!$AF$5:$EU$5='aggregated FIP Data Prog8'!$A33&amp;'aggregated FIP Data Prog8'!$V$1),'Feat-Func-Development'!$AF$110:$EU$110)</f>
        <v>0</v>
      </c>
      <c r="AB33" s="29">
        <f>LOOKUP(2,1/('Feat-Func-Development'!$AF$4:$EU$4&amp;'Feat-Func-Development'!$AF$5:$EU$5='aggregated FIP Data Prog8'!$A33&amp;'aggregated FIP Data Prog8'!$V$1),'Feat-Func-Development'!$AF$111:$EU$111)</f>
        <v>0</v>
      </c>
      <c r="AC33" s="29">
        <f>LOOKUP(2,1/('Feat-Func-Development'!$AF$4:$EU$4&amp;'Feat-Func-Development'!$AF$5:$EU$5='aggregated FIP Data Prog8'!$A33&amp;'aggregated FIP Data Prog8'!$V$1),'Feat-Func-Development'!$AF$112:$EU$112)</f>
        <v>0</v>
      </c>
    </row>
    <row r="34" spans="1:29">
      <c r="A34" s="43">
        <f t="shared" si="9"/>
        <v>912</v>
      </c>
      <c r="B34" s="53" t="str">
        <f>IF(C34="","",HLOOKUP(C34,'Configuration | Scaling'!$E$13:$Y$23,10,FALSE))</f>
        <v/>
      </c>
      <c r="C34" s="29" t="str">
        <f>IF(COUNTIF(C$4:C33,LOOKUP(A34,'Configuration | Scaling'!$E$22:$Y$22,_GPDS__List))=0,LOOKUP(A34,'Configuration | Scaling'!$E$22:$Y$22,_GPDS__List),"")</f>
        <v/>
      </c>
      <c r="D34" s="54"/>
      <c r="E34" s="45">
        <f t="shared" si="0"/>
        <v>911</v>
      </c>
      <c r="F34" s="55">
        <f t="shared" si="1"/>
        <v>1</v>
      </c>
      <c r="G34" s="55">
        <f t="shared" si="2"/>
        <v>0</v>
      </c>
      <c r="H34" s="55">
        <f t="shared" si="3"/>
        <v>1</v>
      </c>
      <c r="I34" s="55">
        <f t="shared" si="4"/>
        <v>1</v>
      </c>
      <c r="J34" s="55">
        <f t="shared" si="5"/>
        <v>1</v>
      </c>
      <c r="K34" s="55">
        <f t="shared" si="6"/>
        <v>1</v>
      </c>
      <c r="L34" s="55">
        <f t="shared" si="7"/>
        <v>0.8571428571428571</v>
      </c>
      <c r="M34" s="56">
        <f t="shared" si="8"/>
        <v>0</v>
      </c>
      <c r="N34" s="48">
        <f>LOOKUP(2,1/('Feat-Func-Development'!$AF$4:$EU$4&amp;'Feat-Func-Development'!$AF$5:$EU$5='aggregated FIP Data Prog8'!$A34&amp;'aggregated FIP Data Prog8'!$N$1),'Feat-Func-Development'!$AF$105:$EU$105)</f>
        <v>0</v>
      </c>
      <c r="O34" s="48">
        <f>LOOKUP(2,1/('Feat-Func-Development'!$AF$4:$EU$4&amp;'Feat-Func-Development'!$AF$5:$EU$5='aggregated FIP Data Prog8'!$A34&amp;'aggregated FIP Data Prog8'!$N$1),'Feat-Func-Development'!$AF$106:$EU$106)</f>
        <v>0</v>
      </c>
      <c r="P34" s="48">
        <f>LOOKUP(2,1/('Feat-Func-Development'!$AF$4:$EU$4&amp;'Feat-Func-Development'!$AF$5:$EU$5='aggregated FIP Data Prog8'!$A34&amp;'aggregated FIP Data Prog8'!$N$1),'Feat-Func-Development'!$AF$107:$EU$107)</f>
        <v>0</v>
      </c>
      <c r="Q34" s="48">
        <f>LOOKUP(2,1/('Feat-Func-Development'!$AF$4:$EU$4&amp;'Feat-Func-Development'!$AF$5:$EU$5='aggregated FIP Data Prog8'!$A34&amp;'aggregated FIP Data Prog8'!$N$1),'Feat-Func-Development'!$AF$108:$EU$108)</f>
        <v>0</v>
      </c>
      <c r="R34" s="48">
        <f>LOOKUP(2,1/('Feat-Func-Development'!$AF$4:$EU$4&amp;'Feat-Func-Development'!$AF$5:$EU$5='aggregated FIP Data Prog8'!$A34&amp;'aggregated FIP Data Prog8'!$N$1),'Feat-Func-Development'!$AF$109:$EU$109)</f>
        <v>0</v>
      </c>
      <c r="S34" s="48">
        <f>LOOKUP(2,1/('Feat-Func-Development'!$AF$4:$EU$4&amp;'Feat-Func-Development'!$AF$5:$EU$5='aggregated FIP Data Prog8'!$A34&amp;'aggregated FIP Data Prog8'!$N$1),'Feat-Func-Development'!$AF$110:$EU$110)</f>
        <v>1</v>
      </c>
      <c r="T34" s="48">
        <f>LOOKUP(2,1/('Feat-Func-Development'!$AF$4:$EU$4&amp;'Feat-Func-Development'!$AF$5:$EU$5='aggregated FIP Data Prog8'!$A34&amp;'aggregated FIP Data Prog8'!$N$1),'Feat-Func-Development'!$AF$111:$EU$111)</f>
        <v>1</v>
      </c>
      <c r="U34" s="48">
        <f>LOOKUP(2,1/('Feat-Func-Development'!$AF$4:$EU$4&amp;'Feat-Func-Development'!$AF$5:$EU$5='aggregated FIP Data Prog8'!$A34&amp;'aggregated FIP Data Prog8'!$N$1),'Feat-Func-Development'!$AF$112:$EU$112)</f>
        <v>5</v>
      </c>
      <c r="V34" s="29">
        <f>LOOKUP(2,1/('Feat-Func-Development'!$AF$4:$EU$4&amp;'Feat-Func-Development'!$AF$5:$EU$5='aggregated FIP Data Prog8'!$A34&amp;'aggregated FIP Data Prog8'!$V$1),'Feat-Func-Development'!$AF$105:$EU$105)</f>
        <v>0</v>
      </c>
      <c r="W34" s="29">
        <f>LOOKUP(2,1/('Feat-Func-Development'!$AF$4:$EU$4&amp;'Feat-Func-Development'!$AF$5:$EU$5='aggregated FIP Data Prog8'!$A34&amp;'aggregated FIP Data Prog8'!$V$1),'Feat-Func-Development'!$AF$106:$EU$106)</f>
        <v>0</v>
      </c>
      <c r="X34" s="29">
        <f>LOOKUP(2,1/('Feat-Func-Development'!$AF$4:$EU$4&amp;'Feat-Func-Development'!$AF$5:$EU$5='aggregated FIP Data Prog8'!$A34&amp;'aggregated FIP Data Prog8'!$V$1),'Feat-Func-Development'!$AF$107:$EU$107)</f>
        <v>0</v>
      </c>
      <c r="Y34" s="29">
        <f>LOOKUP(2,1/('Feat-Func-Development'!$AF$4:$EU$4&amp;'Feat-Func-Development'!$AF$5:$EU$5='aggregated FIP Data Prog8'!$A34&amp;'aggregated FIP Data Prog8'!$V$1),'Feat-Func-Development'!$AF$108:$EU$108)</f>
        <v>0</v>
      </c>
      <c r="Z34" s="29">
        <f>LOOKUP(2,1/('Feat-Func-Development'!$AF$4:$EU$4&amp;'Feat-Func-Development'!$AF$5:$EU$5='aggregated FIP Data Prog8'!$A34&amp;'aggregated FIP Data Prog8'!$V$1),'Feat-Func-Development'!$AF$109:$EU$109)</f>
        <v>7</v>
      </c>
      <c r="AA34" s="29">
        <f>LOOKUP(2,1/('Feat-Func-Development'!$AF$4:$EU$4&amp;'Feat-Func-Development'!$AF$5:$EU$5='aggregated FIP Data Prog8'!$A34&amp;'aggregated FIP Data Prog8'!$V$1),'Feat-Func-Development'!$AF$110:$EU$110)</f>
        <v>0</v>
      </c>
      <c r="AB34" s="29">
        <f>LOOKUP(2,1/('Feat-Func-Development'!$AF$4:$EU$4&amp;'Feat-Func-Development'!$AF$5:$EU$5='aggregated FIP Data Prog8'!$A34&amp;'aggregated FIP Data Prog8'!$V$1),'Feat-Func-Development'!$AF$111:$EU$111)</f>
        <v>0</v>
      </c>
      <c r="AC34" s="29">
        <f>LOOKUP(2,1/('Feat-Func-Development'!$AF$4:$EU$4&amp;'Feat-Func-Development'!$AF$5:$EU$5='aggregated FIP Data Prog8'!$A34&amp;'aggregated FIP Data Prog8'!$V$1),'Feat-Func-Development'!$AF$112:$EU$112)</f>
        <v>0</v>
      </c>
    </row>
    <row r="35" spans="1:29">
      <c r="A35" s="43">
        <f t="shared" si="9"/>
        <v>943</v>
      </c>
      <c r="B35" s="53" t="str">
        <f>IF(C35="","",HLOOKUP(C35,'Configuration | Scaling'!$E$13:$Y$23,10,FALSE))</f>
        <v/>
      </c>
      <c r="C35" s="29" t="str">
        <f>IF(COUNTIF(C$4:C34,LOOKUP(A35,'Configuration | Scaling'!$E$22:$Y$22,_GPDS__List))=0,LOOKUP(A35,'Configuration | Scaling'!$E$22:$Y$22,_GPDS__List),"")</f>
        <v/>
      </c>
      <c r="D35" s="54"/>
      <c r="E35" s="45">
        <f t="shared" si="0"/>
        <v>942</v>
      </c>
      <c r="F35" s="55">
        <f t="shared" si="1"/>
        <v>1</v>
      </c>
      <c r="G35" s="55">
        <f t="shared" si="2"/>
        <v>0</v>
      </c>
      <c r="H35" s="55">
        <f t="shared" si="3"/>
        <v>1</v>
      </c>
      <c r="I35" s="55">
        <f t="shared" si="4"/>
        <v>1</v>
      </c>
      <c r="J35" s="55">
        <f t="shared" si="5"/>
        <v>1</v>
      </c>
      <c r="K35" s="55">
        <f t="shared" si="6"/>
        <v>1</v>
      </c>
      <c r="L35" s="55">
        <f t="shared" si="7"/>
        <v>0.8571428571428571</v>
      </c>
      <c r="M35" s="56">
        <f t="shared" si="8"/>
        <v>0</v>
      </c>
      <c r="N35" s="48">
        <f>LOOKUP(2,1/('Feat-Func-Development'!$AF$4:$EU$4&amp;'Feat-Func-Development'!$AF$5:$EU$5='aggregated FIP Data Prog8'!$A35&amp;'aggregated FIP Data Prog8'!$N$1),'Feat-Func-Development'!$AF$105:$EU$105)</f>
        <v>0</v>
      </c>
      <c r="O35" s="48">
        <f>LOOKUP(2,1/('Feat-Func-Development'!$AF$4:$EU$4&amp;'Feat-Func-Development'!$AF$5:$EU$5='aggregated FIP Data Prog8'!$A35&amp;'aggregated FIP Data Prog8'!$N$1),'Feat-Func-Development'!$AF$106:$EU$106)</f>
        <v>0</v>
      </c>
      <c r="P35" s="48">
        <f>LOOKUP(2,1/('Feat-Func-Development'!$AF$4:$EU$4&amp;'Feat-Func-Development'!$AF$5:$EU$5='aggregated FIP Data Prog8'!$A35&amp;'aggregated FIP Data Prog8'!$N$1),'Feat-Func-Development'!$AF$107:$EU$107)</f>
        <v>0</v>
      </c>
      <c r="Q35" s="48">
        <f>LOOKUP(2,1/('Feat-Func-Development'!$AF$4:$EU$4&amp;'Feat-Func-Development'!$AF$5:$EU$5='aggregated FIP Data Prog8'!$A35&amp;'aggregated FIP Data Prog8'!$N$1),'Feat-Func-Development'!$AF$108:$EU$108)</f>
        <v>0</v>
      </c>
      <c r="R35" s="48">
        <f>LOOKUP(2,1/('Feat-Func-Development'!$AF$4:$EU$4&amp;'Feat-Func-Development'!$AF$5:$EU$5='aggregated FIP Data Prog8'!$A35&amp;'aggregated FIP Data Prog8'!$N$1),'Feat-Func-Development'!$AF$109:$EU$109)</f>
        <v>0</v>
      </c>
      <c r="S35" s="48">
        <f>LOOKUP(2,1/('Feat-Func-Development'!$AF$4:$EU$4&amp;'Feat-Func-Development'!$AF$5:$EU$5='aggregated FIP Data Prog8'!$A35&amp;'aggregated FIP Data Prog8'!$N$1),'Feat-Func-Development'!$AF$110:$EU$110)</f>
        <v>1</v>
      </c>
      <c r="T35" s="48">
        <f>LOOKUP(2,1/('Feat-Func-Development'!$AF$4:$EU$4&amp;'Feat-Func-Development'!$AF$5:$EU$5='aggregated FIP Data Prog8'!$A35&amp;'aggregated FIP Data Prog8'!$N$1),'Feat-Func-Development'!$AF$111:$EU$111)</f>
        <v>1</v>
      </c>
      <c r="U35" s="48">
        <f>LOOKUP(2,1/('Feat-Func-Development'!$AF$4:$EU$4&amp;'Feat-Func-Development'!$AF$5:$EU$5='aggregated FIP Data Prog8'!$A35&amp;'aggregated FIP Data Prog8'!$N$1),'Feat-Func-Development'!$AF$112:$EU$112)</f>
        <v>5</v>
      </c>
      <c r="V35" s="29">
        <f>LOOKUP(2,1/('Feat-Func-Development'!$AF$4:$EU$4&amp;'Feat-Func-Development'!$AF$5:$EU$5='aggregated FIP Data Prog8'!$A35&amp;'aggregated FIP Data Prog8'!$V$1),'Feat-Func-Development'!$AF$105:$EU$105)</f>
        <v>0</v>
      </c>
      <c r="W35" s="29">
        <f>LOOKUP(2,1/('Feat-Func-Development'!$AF$4:$EU$4&amp;'Feat-Func-Development'!$AF$5:$EU$5='aggregated FIP Data Prog8'!$A35&amp;'aggregated FIP Data Prog8'!$V$1),'Feat-Func-Development'!$AF$106:$EU$106)</f>
        <v>0</v>
      </c>
      <c r="X35" s="29">
        <f>LOOKUP(2,1/('Feat-Func-Development'!$AF$4:$EU$4&amp;'Feat-Func-Development'!$AF$5:$EU$5='aggregated FIP Data Prog8'!$A35&amp;'aggregated FIP Data Prog8'!$V$1),'Feat-Func-Development'!$AF$107:$EU$107)</f>
        <v>0</v>
      </c>
      <c r="Y35" s="29">
        <f>LOOKUP(2,1/('Feat-Func-Development'!$AF$4:$EU$4&amp;'Feat-Func-Development'!$AF$5:$EU$5='aggregated FIP Data Prog8'!$A35&amp;'aggregated FIP Data Prog8'!$V$1),'Feat-Func-Development'!$AF$108:$EU$108)</f>
        <v>0</v>
      </c>
      <c r="Z35" s="29">
        <f>LOOKUP(2,1/('Feat-Func-Development'!$AF$4:$EU$4&amp;'Feat-Func-Development'!$AF$5:$EU$5='aggregated FIP Data Prog8'!$A35&amp;'aggregated FIP Data Prog8'!$V$1),'Feat-Func-Development'!$AF$109:$EU$109)</f>
        <v>7</v>
      </c>
      <c r="AA35" s="29">
        <f>LOOKUP(2,1/('Feat-Func-Development'!$AF$4:$EU$4&amp;'Feat-Func-Development'!$AF$5:$EU$5='aggregated FIP Data Prog8'!$A35&amp;'aggregated FIP Data Prog8'!$V$1),'Feat-Func-Development'!$AF$110:$EU$110)</f>
        <v>0</v>
      </c>
      <c r="AB35" s="29">
        <f>LOOKUP(2,1/('Feat-Func-Development'!$AF$4:$EU$4&amp;'Feat-Func-Development'!$AF$5:$EU$5='aggregated FIP Data Prog8'!$A35&amp;'aggregated FIP Data Prog8'!$V$1),'Feat-Func-Development'!$AF$111:$EU$111)</f>
        <v>0</v>
      </c>
      <c r="AC35" s="29">
        <f>LOOKUP(2,1/('Feat-Func-Development'!$AF$4:$EU$4&amp;'Feat-Func-Development'!$AF$5:$EU$5='aggregated FIP Data Prog8'!$A35&amp;'aggregated FIP Data Prog8'!$V$1),'Feat-Func-Development'!$AF$112:$EU$112)</f>
        <v>0</v>
      </c>
    </row>
    <row r="36" spans="1:29">
      <c r="A36" s="43">
        <f t="shared" si="9"/>
        <v>974</v>
      </c>
      <c r="B36" s="53">
        <f>IF(C36="","",HLOOKUP(C36,'Configuration | Scaling'!$E$13:$Y$23,10,FALSE))</f>
        <v>944</v>
      </c>
      <c r="C36" s="29" t="str">
        <f>IF(COUNTIF(C$4:C35,LOOKUP(A36,'Configuration | Scaling'!$E$22:$Y$22,_GPDS__List))=0,LOOKUP(A36,'Configuration | Scaling'!$E$22:$Y$22,_GPDS__List),"")</f>
        <v>MP2</v>
      </c>
      <c r="D36" s="54"/>
      <c r="E36" s="45">
        <f t="shared" si="0"/>
        <v>943</v>
      </c>
      <c r="F36" s="55">
        <f t="shared" si="1"/>
        <v>1</v>
      </c>
      <c r="G36" s="55">
        <f t="shared" si="2"/>
        <v>0</v>
      </c>
      <c r="H36" s="55">
        <f t="shared" si="3"/>
        <v>1</v>
      </c>
      <c r="I36" s="55">
        <f t="shared" si="4"/>
        <v>1</v>
      </c>
      <c r="J36" s="55">
        <f t="shared" si="5"/>
        <v>1</v>
      </c>
      <c r="K36" s="55">
        <f t="shared" si="6"/>
        <v>1</v>
      </c>
      <c r="L36" s="55">
        <f t="shared" si="7"/>
        <v>0.8571428571428571</v>
      </c>
      <c r="M36" s="56">
        <f t="shared" si="8"/>
        <v>0</v>
      </c>
      <c r="N36" s="48">
        <f>LOOKUP(2,1/('Feat-Func-Development'!$AF$4:$EU$4&amp;'Feat-Func-Development'!$AF$5:$EU$5='aggregated FIP Data Prog8'!$A36&amp;'aggregated FIP Data Prog8'!$N$1),'Feat-Func-Development'!$AF$105:$EU$105)</f>
        <v>0</v>
      </c>
      <c r="O36" s="48">
        <f>LOOKUP(2,1/('Feat-Func-Development'!$AF$4:$EU$4&amp;'Feat-Func-Development'!$AF$5:$EU$5='aggregated FIP Data Prog8'!$A36&amp;'aggregated FIP Data Prog8'!$N$1),'Feat-Func-Development'!$AF$106:$EU$106)</f>
        <v>0</v>
      </c>
      <c r="P36" s="48">
        <f>LOOKUP(2,1/('Feat-Func-Development'!$AF$4:$EU$4&amp;'Feat-Func-Development'!$AF$5:$EU$5='aggregated FIP Data Prog8'!$A36&amp;'aggregated FIP Data Prog8'!$N$1),'Feat-Func-Development'!$AF$107:$EU$107)</f>
        <v>0</v>
      </c>
      <c r="Q36" s="48">
        <f>LOOKUP(2,1/('Feat-Func-Development'!$AF$4:$EU$4&amp;'Feat-Func-Development'!$AF$5:$EU$5='aggregated FIP Data Prog8'!$A36&amp;'aggregated FIP Data Prog8'!$N$1),'Feat-Func-Development'!$AF$108:$EU$108)</f>
        <v>0</v>
      </c>
      <c r="R36" s="48">
        <f>LOOKUP(2,1/('Feat-Func-Development'!$AF$4:$EU$4&amp;'Feat-Func-Development'!$AF$5:$EU$5='aggregated FIP Data Prog8'!$A36&amp;'aggregated FIP Data Prog8'!$N$1),'Feat-Func-Development'!$AF$109:$EU$109)</f>
        <v>0</v>
      </c>
      <c r="S36" s="48">
        <f>LOOKUP(2,1/('Feat-Func-Development'!$AF$4:$EU$4&amp;'Feat-Func-Development'!$AF$5:$EU$5='aggregated FIP Data Prog8'!$A36&amp;'aggregated FIP Data Prog8'!$N$1),'Feat-Func-Development'!$AF$110:$EU$110)</f>
        <v>1</v>
      </c>
      <c r="T36" s="48">
        <f>LOOKUP(2,1/('Feat-Func-Development'!$AF$4:$EU$4&amp;'Feat-Func-Development'!$AF$5:$EU$5='aggregated FIP Data Prog8'!$A36&amp;'aggregated FIP Data Prog8'!$N$1),'Feat-Func-Development'!$AF$111:$EU$111)</f>
        <v>1</v>
      </c>
      <c r="U36" s="48">
        <f>LOOKUP(2,1/('Feat-Func-Development'!$AF$4:$EU$4&amp;'Feat-Func-Development'!$AF$5:$EU$5='aggregated FIP Data Prog8'!$A36&amp;'aggregated FIP Data Prog8'!$N$1),'Feat-Func-Development'!$AF$112:$EU$112)</f>
        <v>5</v>
      </c>
      <c r="V36" s="29">
        <f>LOOKUP(2,1/('Feat-Func-Development'!$AF$4:$EU$4&amp;'Feat-Func-Development'!$AF$5:$EU$5='aggregated FIP Data Prog8'!$A36&amp;'aggregated FIP Data Prog8'!$V$1),'Feat-Func-Development'!$AF$105:$EU$105)</f>
        <v>0</v>
      </c>
      <c r="W36" s="29">
        <f>LOOKUP(2,1/('Feat-Func-Development'!$AF$4:$EU$4&amp;'Feat-Func-Development'!$AF$5:$EU$5='aggregated FIP Data Prog8'!$A36&amp;'aggregated FIP Data Prog8'!$V$1),'Feat-Func-Development'!$AF$106:$EU$106)</f>
        <v>0</v>
      </c>
      <c r="X36" s="29">
        <f>LOOKUP(2,1/('Feat-Func-Development'!$AF$4:$EU$4&amp;'Feat-Func-Development'!$AF$5:$EU$5='aggregated FIP Data Prog8'!$A36&amp;'aggregated FIP Data Prog8'!$V$1),'Feat-Func-Development'!$AF$107:$EU$107)</f>
        <v>0</v>
      </c>
      <c r="Y36" s="29">
        <f>LOOKUP(2,1/('Feat-Func-Development'!$AF$4:$EU$4&amp;'Feat-Func-Development'!$AF$5:$EU$5='aggregated FIP Data Prog8'!$A36&amp;'aggregated FIP Data Prog8'!$V$1),'Feat-Func-Development'!$AF$108:$EU$108)</f>
        <v>0</v>
      </c>
      <c r="Z36" s="29">
        <f>LOOKUP(2,1/('Feat-Func-Development'!$AF$4:$EU$4&amp;'Feat-Func-Development'!$AF$5:$EU$5='aggregated FIP Data Prog8'!$A36&amp;'aggregated FIP Data Prog8'!$V$1),'Feat-Func-Development'!$AF$109:$EU$109)</f>
        <v>7</v>
      </c>
      <c r="AA36" s="29">
        <f>LOOKUP(2,1/('Feat-Func-Development'!$AF$4:$EU$4&amp;'Feat-Func-Development'!$AF$5:$EU$5='aggregated FIP Data Prog8'!$A36&amp;'aggregated FIP Data Prog8'!$V$1),'Feat-Func-Development'!$AF$110:$EU$110)</f>
        <v>0</v>
      </c>
      <c r="AB36" s="29">
        <f>LOOKUP(2,1/('Feat-Func-Development'!$AF$4:$EU$4&amp;'Feat-Func-Development'!$AF$5:$EU$5='aggregated FIP Data Prog8'!$A36&amp;'aggregated FIP Data Prog8'!$V$1),'Feat-Func-Development'!$AF$111:$EU$111)</f>
        <v>0</v>
      </c>
      <c r="AC36" s="29">
        <f>LOOKUP(2,1/('Feat-Func-Development'!$AF$4:$EU$4&amp;'Feat-Func-Development'!$AF$5:$EU$5='aggregated FIP Data Prog8'!$A36&amp;'aggregated FIP Data Prog8'!$V$1),'Feat-Func-Development'!$AF$112:$EU$112)</f>
        <v>0</v>
      </c>
    </row>
    <row r="37" spans="1:29">
      <c r="A37" s="43">
        <f t="shared" si="9"/>
        <v>1004</v>
      </c>
      <c r="B37" s="53" t="str">
        <f>IF(C37="","",HLOOKUP(C37,'Configuration | Scaling'!$E$13:$Y$23,10,FALSE))</f>
        <v/>
      </c>
      <c r="C37" s="29" t="str">
        <f>IF(COUNTIF(C$4:C36,LOOKUP(A37,'Configuration | Scaling'!$E$22:$Y$22,_GPDS__List))=0,LOOKUP(A37,'Configuration | Scaling'!$E$22:$Y$22,_GPDS__List),"")</f>
        <v/>
      </c>
      <c r="D37" s="54"/>
      <c r="E37" s="45">
        <f t="shared" si="0"/>
        <v>1003</v>
      </c>
      <c r="F37" s="55">
        <f t="shared" si="1"/>
        <v>1</v>
      </c>
      <c r="G37" s="55">
        <f t="shared" si="2"/>
        <v>0</v>
      </c>
      <c r="H37" s="55">
        <f t="shared" si="3"/>
        <v>1</v>
      </c>
      <c r="I37" s="55">
        <f t="shared" si="4"/>
        <v>1</v>
      </c>
      <c r="J37" s="55">
        <f t="shared" si="5"/>
        <v>1</v>
      </c>
      <c r="K37" s="55">
        <f t="shared" si="6"/>
        <v>1</v>
      </c>
      <c r="L37" s="55">
        <f t="shared" si="7"/>
        <v>0.8571428571428571</v>
      </c>
      <c r="M37" s="56">
        <f t="shared" si="8"/>
        <v>0</v>
      </c>
      <c r="N37" s="48">
        <f>LOOKUP(2,1/('Feat-Func-Development'!$AF$4:$EU$4&amp;'Feat-Func-Development'!$AF$5:$EU$5='aggregated FIP Data Prog8'!$A37&amp;'aggregated FIP Data Prog8'!$N$1),'Feat-Func-Development'!$AF$105:$EU$105)</f>
        <v>0</v>
      </c>
      <c r="O37" s="48">
        <f>LOOKUP(2,1/('Feat-Func-Development'!$AF$4:$EU$4&amp;'Feat-Func-Development'!$AF$5:$EU$5='aggregated FIP Data Prog8'!$A37&amp;'aggregated FIP Data Prog8'!$N$1),'Feat-Func-Development'!$AF$106:$EU$106)</f>
        <v>0</v>
      </c>
      <c r="P37" s="48">
        <f>LOOKUP(2,1/('Feat-Func-Development'!$AF$4:$EU$4&amp;'Feat-Func-Development'!$AF$5:$EU$5='aggregated FIP Data Prog8'!$A37&amp;'aggregated FIP Data Prog8'!$N$1),'Feat-Func-Development'!$AF$107:$EU$107)</f>
        <v>0</v>
      </c>
      <c r="Q37" s="48">
        <f>LOOKUP(2,1/('Feat-Func-Development'!$AF$4:$EU$4&amp;'Feat-Func-Development'!$AF$5:$EU$5='aggregated FIP Data Prog8'!$A37&amp;'aggregated FIP Data Prog8'!$N$1),'Feat-Func-Development'!$AF$108:$EU$108)</f>
        <v>0</v>
      </c>
      <c r="R37" s="48">
        <f>LOOKUP(2,1/('Feat-Func-Development'!$AF$4:$EU$4&amp;'Feat-Func-Development'!$AF$5:$EU$5='aggregated FIP Data Prog8'!$A37&amp;'aggregated FIP Data Prog8'!$N$1),'Feat-Func-Development'!$AF$109:$EU$109)</f>
        <v>0</v>
      </c>
      <c r="S37" s="48">
        <f>LOOKUP(2,1/('Feat-Func-Development'!$AF$4:$EU$4&amp;'Feat-Func-Development'!$AF$5:$EU$5='aggregated FIP Data Prog8'!$A37&amp;'aggregated FIP Data Prog8'!$N$1),'Feat-Func-Development'!$AF$110:$EU$110)</f>
        <v>1</v>
      </c>
      <c r="T37" s="48">
        <f>LOOKUP(2,1/('Feat-Func-Development'!$AF$4:$EU$4&amp;'Feat-Func-Development'!$AF$5:$EU$5='aggregated FIP Data Prog8'!$A37&amp;'aggregated FIP Data Prog8'!$N$1),'Feat-Func-Development'!$AF$111:$EU$111)</f>
        <v>1</v>
      </c>
      <c r="U37" s="48">
        <f>LOOKUP(2,1/('Feat-Func-Development'!$AF$4:$EU$4&amp;'Feat-Func-Development'!$AF$5:$EU$5='aggregated FIP Data Prog8'!$A37&amp;'aggregated FIP Data Prog8'!$N$1),'Feat-Func-Development'!$AF$112:$EU$112)</f>
        <v>5</v>
      </c>
      <c r="V37" s="29">
        <f>LOOKUP(2,1/('Feat-Func-Development'!$AF$4:$EU$4&amp;'Feat-Func-Development'!$AF$5:$EU$5='aggregated FIP Data Prog8'!$A37&amp;'aggregated FIP Data Prog8'!$V$1),'Feat-Func-Development'!$AF$105:$EU$105)</f>
        <v>0</v>
      </c>
      <c r="W37" s="29">
        <f>LOOKUP(2,1/('Feat-Func-Development'!$AF$4:$EU$4&amp;'Feat-Func-Development'!$AF$5:$EU$5='aggregated FIP Data Prog8'!$A37&amp;'aggregated FIP Data Prog8'!$V$1),'Feat-Func-Development'!$AF$106:$EU$106)</f>
        <v>0</v>
      </c>
      <c r="X37" s="29">
        <f>LOOKUP(2,1/('Feat-Func-Development'!$AF$4:$EU$4&amp;'Feat-Func-Development'!$AF$5:$EU$5='aggregated FIP Data Prog8'!$A37&amp;'aggregated FIP Data Prog8'!$V$1),'Feat-Func-Development'!$AF$107:$EU$107)</f>
        <v>0</v>
      </c>
      <c r="Y37" s="29">
        <f>LOOKUP(2,1/('Feat-Func-Development'!$AF$4:$EU$4&amp;'Feat-Func-Development'!$AF$5:$EU$5='aggregated FIP Data Prog8'!$A37&amp;'aggregated FIP Data Prog8'!$V$1),'Feat-Func-Development'!$AF$108:$EU$108)</f>
        <v>0</v>
      </c>
      <c r="Z37" s="29">
        <f>LOOKUP(2,1/('Feat-Func-Development'!$AF$4:$EU$4&amp;'Feat-Func-Development'!$AF$5:$EU$5='aggregated FIP Data Prog8'!$A37&amp;'aggregated FIP Data Prog8'!$V$1),'Feat-Func-Development'!$AF$109:$EU$109)</f>
        <v>7</v>
      </c>
      <c r="AA37" s="29">
        <f>LOOKUP(2,1/('Feat-Func-Development'!$AF$4:$EU$4&amp;'Feat-Func-Development'!$AF$5:$EU$5='aggregated FIP Data Prog8'!$A37&amp;'aggregated FIP Data Prog8'!$V$1),'Feat-Func-Development'!$AF$110:$EU$110)</f>
        <v>0</v>
      </c>
      <c r="AB37" s="29">
        <f>LOOKUP(2,1/('Feat-Func-Development'!$AF$4:$EU$4&amp;'Feat-Func-Development'!$AF$5:$EU$5='aggregated FIP Data Prog8'!$A37&amp;'aggregated FIP Data Prog8'!$V$1),'Feat-Func-Development'!$AF$111:$EU$111)</f>
        <v>0</v>
      </c>
      <c r="AC37" s="29">
        <f>LOOKUP(2,1/('Feat-Func-Development'!$AF$4:$EU$4&amp;'Feat-Func-Development'!$AF$5:$EU$5='aggregated FIP Data Prog8'!$A37&amp;'aggregated FIP Data Prog8'!$V$1),'Feat-Func-Development'!$AF$112:$EU$112)</f>
        <v>0</v>
      </c>
    </row>
    <row r="38" spans="1:29">
      <c r="A38" s="43">
        <f t="shared" si="9"/>
        <v>1035</v>
      </c>
      <c r="B38" s="53" t="str">
        <f>IF(C38="","",HLOOKUP(C38,'Configuration | Scaling'!$E$13:$Y$23,10,FALSE))</f>
        <v/>
      </c>
      <c r="C38" s="29" t="str">
        <f>IF(COUNTIF(C$4:C37,LOOKUP(A38,'Configuration | Scaling'!$E$22:$Y$22,_GPDS__List))=0,LOOKUP(A38,'Configuration | Scaling'!$E$22:$Y$22,_GPDS__List),"")</f>
        <v/>
      </c>
      <c r="D38" s="54"/>
      <c r="E38" s="45">
        <f t="shared" si="0"/>
        <v>1034</v>
      </c>
      <c r="F38" s="55">
        <f t="shared" si="1"/>
        <v>1</v>
      </c>
      <c r="G38" s="55">
        <f t="shared" si="2"/>
        <v>0</v>
      </c>
      <c r="H38" s="55">
        <f t="shared" si="3"/>
        <v>1</v>
      </c>
      <c r="I38" s="55">
        <f t="shared" si="4"/>
        <v>1</v>
      </c>
      <c r="J38" s="55">
        <f t="shared" si="5"/>
        <v>1</v>
      </c>
      <c r="K38" s="55">
        <f t="shared" si="6"/>
        <v>1</v>
      </c>
      <c r="L38" s="55">
        <f t="shared" si="7"/>
        <v>0.8571428571428571</v>
      </c>
      <c r="M38" s="56">
        <f t="shared" si="8"/>
        <v>0</v>
      </c>
      <c r="N38" s="48">
        <f>LOOKUP(2,1/('Feat-Func-Development'!$AF$4:$EU$4&amp;'Feat-Func-Development'!$AF$5:$EU$5='aggregated FIP Data Prog8'!$A38&amp;'aggregated FIP Data Prog8'!$N$1),'Feat-Func-Development'!$AF$105:$EU$105)</f>
        <v>0</v>
      </c>
      <c r="O38" s="48">
        <f>LOOKUP(2,1/('Feat-Func-Development'!$AF$4:$EU$4&amp;'Feat-Func-Development'!$AF$5:$EU$5='aggregated FIP Data Prog8'!$A38&amp;'aggregated FIP Data Prog8'!$N$1),'Feat-Func-Development'!$AF$106:$EU$106)</f>
        <v>0</v>
      </c>
      <c r="P38" s="48">
        <f>LOOKUP(2,1/('Feat-Func-Development'!$AF$4:$EU$4&amp;'Feat-Func-Development'!$AF$5:$EU$5='aggregated FIP Data Prog8'!$A38&amp;'aggregated FIP Data Prog8'!$N$1),'Feat-Func-Development'!$AF$107:$EU$107)</f>
        <v>0</v>
      </c>
      <c r="Q38" s="48">
        <f>LOOKUP(2,1/('Feat-Func-Development'!$AF$4:$EU$4&amp;'Feat-Func-Development'!$AF$5:$EU$5='aggregated FIP Data Prog8'!$A38&amp;'aggregated FIP Data Prog8'!$N$1),'Feat-Func-Development'!$AF$108:$EU$108)</f>
        <v>0</v>
      </c>
      <c r="R38" s="48">
        <f>LOOKUP(2,1/('Feat-Func-Development'!$AF$4:$EU$4&amp;'Feat-Func-Development'!$AF$5:$EU$5='aggregated FIP Data Prog8'!$A38&amp;'aggregated FIP Data Prog8'!$N$1),'Feat-Func-Development'!$AF$109:$EU$109)</f>
        <v>0</v>
      </c>
      <c r="S38" s="48">
        <f>LOOKUP(2,1/('Feat-Func-Development'!$AF$4:$EU$4&amp;'Feat-Func-Development'!$AF$5:$EU$5='aggregated FIP Data Prog8'!$A38&amp;'aggregated FIP Data Prog8'!$N$1),'Feat-Func-Development'!$AF$110:$EU$110)</f>
        <v>1</v>
      </c>
      <c r="T38" s="48">
        <f>LOOKUP(2,1/('Feat-Func-Development'!$AF$4:$EU$4&amp;'Feat-Func-Development'!$AF$5:$EU$5='aggregated FIP Data Prog8'!$A38&amp;'aggregated FIP Data Prog8'!$N$1),'Feat-Func-Development'!$AF$111:$EU$111)</f>
        <v>1</v>
      </c>
      <c r="U38" s="48">
        <f>LOOKUP(2,1/('Feat-Func-Development'!$AF$4:$EU$4&amp;'Feat-Func-Development'!$AF$5:$EU$5='aggregated FIP Data Prog8'!$A38&amp;'aggregated FIP Data Prog8'!$N$1),'Feat-Func-Development'!$AF$112:$EU$112)</f>
        <v>5</v>
      </c>
      <c r="V38" s="29">
        <f>LOOKUP(2,1/('Feat-Func-Development'!$AF$4:$EU$4&amp;'Feat-Func-Development'!$AF$5:$EU$5='aggregated FIP Data Prog8'!$A38&amp;'aggregated FIP Data Prog8'!$V$1),'Feat-Func-Development'!$AF$105:$EU$105)</f>
        <v>0</v>
      </c>
      <c r="W38" s="29">
        <f>LOOKUP(2,1/('Feat-Func-Development'!$AF$4:$EU$4&amp;'Feat-Func-Development'!$AF$5:$EU$5='aggregated FIP Data Prog8'!$A38&amp;'aggregated FIP Data Prog8'!$V$1),'Feat-Func-Development'!$AF$106:$EU$106)</f>
        <v>0</v>
      </c>
      <c r="X38" s="29">
        <f>LOOKUP(2,1/('Feat-Func-Development'!$AF$4:$EU$4&amp;'Feat-Func-Development'!$AF$5:$EU$5='aggregated FIP Data Prog8'!$A38&amp;'aggregated FIP Data Prog8'!$V$1),'Feat-Func-Development'!$AF$107:$EU$107)</f>
        <v>0</v>
      </c>
      <c r="Y38" s="29">
        <f>LOOKUP(2,1/('Feat-Func-Development'!$AF$4:$EU$4&amp;'Feat-Func-Development'!$AF$5:$EU$5='aggregated FIP Data Prog8'!$A38&amp;'aggregated FIP Data Prog8'!$V$1),'Feat-Func-Development'!$AF$108:$EU$108)</f>
        <v>0</v>
      </c>
      <c r="Z38" s="29">
        <f>LOOKUP(2,1/('Feat-Func-Development'!$AF$4:$EU$4&amp;'Feat-Func-Development'!$AF$5:$EU$5='aggregated FIP Data Prog8'!$A38&amp;'aggregated FIP Data Prog8'!$V$1),'Feat-Func-Development'!$AF$109:$EU$109)</f>
        <v>7</v>
      </c>
      <c r="AA38" s="29">
        <f>LOOKUP(2,1/('Feat-Func-Development'!$AF$4:$EU$4&amp;'Feat-Func-Development'!$AF$5:$EU$5='aggregated FIP Data Prog8'!$A38&amp;'aggregated FIP Data Prog8'!$V$1),'Feat-Func-Development'!$AF$110:$EU$110)</f>
        <v>0</v>
      </c>
      <c r="AB38" s="29">
        <f>LOOKUP(2,1/('Feat-Func-Development'!$AF$4:$EU$4&amp;'Feat-Func-Development'!$AF$5:$EU$5='aggregated FIP Data Prog8'!$A38&amp;'aggregated FIP Data Prog8'!$V$1),'Feat-Func-Development'!$AF$111:$EU$111)</f>
        <v>0</v>
      </c>
      <c r="AC38" s="29">
        <f>LOOKUP(2,1/('Feat-Func-Development'!$AF$4:$EU$4&amp;'Feat-Func-Development'!$AF$5:$EU$5='aggregated FIP Data Prog8'!$A38&amp;'aggregated FIP Data Prog8'!$V$1),'Feat-Func-Development'!$AF$112:$EU$112)</f>
        <v>0</v>
      </c>
    </row>
    <row r="39" spans="1:29">
      <c r="A39" s="43">
        <f t="shared" si="9"/>
        <v>1065</v>
      </c>
      <c r="B39" s="53" t="str">
        <f>IF(C39="","",HLOOKUP(C39,'Configuration | Scaling'!$E$13:$Y$23,10,FALSE))</f>
        <v/>
      </c>
      <c r="C39" s="29" t="str">
        <f>IF(COUNTIF(C$4:C38,LOOKUP(A39,'Configuration | Scaling'!$E$22:$Y$22,_GPDS__List))=0,LOOKUP(A39,'Configuration | Scaling'!$E$22:$Y$22,_GPDS__List),"")</f>
        <v/>
      </c>
      <c r="D39" s="54"/>
      <c r="E39" s="45">
        <f t="shared" si="0"/>
        <v>1064</v>
      </c>
      <c r="F39" s="55">
        <f t="shared" si="1"/>
        <v>1</v>
      </c>
      <c r="G39" s="55">
        <f t="shared" si="2"/>
        <v>0</v>
      </c>
      <c r="H39" s="55">
        <f t="shared" si="3"/>
        <v>1</v>
      </c>
      <c r="I39" s="55">
        <f t="shared" si="4"/>
        <v>1</v>
      </c>
      <c r="J39" s="55">
        <f t="shared" si="5"/>
        <v>1</v>
      </c>
      <c r="K39" s="55">
        <f t="shared" si="6"/>
        <v>1</v>
      </c>
      <c r="L39" s="55">
        <f t="shared" si="7"/>
        <v>0.8571428571428571</v>
      </c>
      <c r="M39" s="56">
        <f t="shared" si="8"/>
        <v>0</v>
      </c>
      <c r="N39" s="48">
        <f>LOOKUP(2,1/('Feat-Func-Development'!$AF$4:$EU$4&amp;'Feat-Func-Development'!$AF$5:$EU$5='aggregated FIP Data Prog8'!$A39&amp;'aggregated FIP Data Prog8'!$N$1),'Feat-Func-Development'!$AF$105:$EU$105)</f>
        <v>0</v>
      </c>
      <c r="O39" s="48">
        <f>LOOKUP(2,1/('Feat-Func-Development'!$AF$4:$EU$4&amp;'Feat-Func-Development'!$AF$5:$EU$5='aggregated FIP Data Prog8'!$A39&amp;'aggregated FIP Data Prog8'!$N$1),'Feat-Func-Development'!$AF$106:$EU$106)</f>
        <v>0</v>
      </c>
      <c r="P39" s="48">
        <f>LOOKUP(2,1/('Feat-Func-Development'!$AF$4:$EU$4&amp;'Feat-Func-Development'!$AF$5:$EU$5='aggregated FIP Data Prog8'!$A39&amp;'aggregated FIP Data Prog8'!$N$1),'Feat-Func-Development'!$AF$107:$EU$107)</f>
        <v>0</v>
      </c>
      <c r="Q39" s="48">
        <f>LOOKUP(2,1/('Feat-Func-Development'!$AF$4:$EU$4&amp;'Feat-Func-Development'!$AF$5:$EU$5='aggregated FIP Data Prog8'!$A39&amp;'aggregated FIP Data Prog8'!$N$1),'Feat-Func-Development'!$AF$108:$EU$108)</f>
        <v>0</v>
      </c>
      <c r="R39" s="48">
        <f>LOOKUP(2,1/('Feat-Func-Development'!$AF$4:$EU$4&amp;'Feat-Func-Development'!$AF$5:$EU$5='aggregated FIP Data Prog8'!$A39&amp;'aggregated FIP Data Prog8'!$N$1),'Feat-Func-Development'!$AF$109:$EU$109)</f>
        <v>0</v>
      </c>
      <c r="S39" s="48">
        <f>LOOKUP(2,1/('Feat-Func-Development'!$AF$4:$EU$4&amp;'Feat-Func-Development'!$AF$5:$EU$5='aggregated FIP Data Prog8'!$A39&amp;'aggregated FIP Data Prog8'!$N$1),'Feat-Func-Development'!$AF$110:$EU$110)</f>
        <v>1</v>
      </c>
      <c r="T39" s="48">
        <f>LOOKUP(2,1/('Feat-Func-Development'!$AF$4:$EU$4&amp;'Feat-Func-Development'!$AF$5:$EU$5='aggregated FIP Data Prog8'!$A39&amp;'aggregated FIP Data Prog8'!$N$1),'Feat-Func-Development'!$AF$111:$EU$111)</f>
        <v>1</v>
      </c>
      <c r="U39" s="48">
        <f>LOOKUP(2,1/('Feat-Func-Development'!$AF$4:$EU$4&amp;'Feat-Func-Development'!$AF$5:$EU$5='aggregated FIP Data Prog8'!$A39&amp;'aggregated FIP Data Prog8'!$N$1),'Feat-Func-Development'!$AF$112:$EU$112)</f>
        <v>5</v>
      </c>
      <c r="V39" s="29">
        <f>LOOKUP(2,1/('Feat-Func-Development'!$AF$4:$EU$4&amp;'Feat-Func-Development'!$AF$5:$EU$5='aggregated FIP Data Prog8'!$A39&amp;'aggregated FIP Data Prog8'!$V$1),'Feat-Func-Development'!$AF$105:$EU$105)</f>
        <v>0</v>
      </c>
      <c r="W39" s="29">
        <f>LOOKUP(2,1/('Feat-Func-Development'!$AF$4:$EU$4&amp;'Feat-Func-Development'!$AF$5:$EU$5='aggregated FIP Data Prog8'!$A39&amp;'aggregated FIP Data Prog8'!$V$1),'Feat-Func-Development'!$AF$106:$EU$106)</f>
        <v>0</v>
      </c>
      <c r="X39" s="29">
        <f>LOOKUP(2,1/('Feat-Func-Development'!$AF$4:$EU$4&amp;'Feat-Func-Development'!$AF$5:$EU$5='aggregated FIP Data Prog8'!$A39&amp;'aggregated FIP Data Prog8'!$V$1),'Feat-Func-Development'!$AF$107:$EU$107)</f>
        <v>0</v>
      </c>
      <c r="Y39" s="29">
        <f>LOOKUP(2,1/('Feat-Func-Development'!$AF$4:$EU$4&amp;'Feat-Func-Development'!$AF$5:$EU$5='aggregated FIP Data Prog8'!$A39&amp;'aggregated FIP Data Prog8'!$V$1),'Feat-Func-Development'!$AF$108:$EU$108)</f>
        <v>0</v>
      </c>
      <c r="Z39" s="29">
        <f>LOOKUP(2,1/('Feat-Func-Development'!$AF$4:$EU$4&amp;'Feat-Func-Development'!$AF$5:$EU$5='aggregated FIP Data Prog8'!$A39&amp;'aggregated FIP Data Prog8'!$V$1),'Feat-Func-Development'!$AF$109:$EU$109)</f>
        <v>7</v>
      </c>
      <c r="AA39" s="29">
        <f>LOOKUP(2,1/('Feat-Func-Development'!$AF$4:$EU$4&amp;'Feat-Func-Development'!$AF$5:$EU$5='aggregated FIP Data Prog8'!$A39&amp;'aggregated FIP Data Prog8'!$V$1),'Feat-Func-Development'!$AF$110:$EU$110)</f>
        <v>0</v>
      </c>
      <c r="AB39" s="29">
        <f>LOOKUP(2,1/('Feat-Func-Development'!$AF$4:$EU$4&amp;'Feat-Func-Development'!$AF$5:$EU$5='aggregated FIP Data Prog8'!$A39&amp;'aggregated FIP Data Prog8'!$V$1),'Feat-Func-Development'!$AF$111:$EU$111)</f>
        <v>0</v>
      </c>
      <c r="AC39" s="29">
        <f>LOOKUP(2,1/('Feat-Func-Development'!$AF$4:$EU$4&amp;'Feat-Func-Development'!$AF$5:$EU$5='aggregated FIP Data Prog8'!$A39&amp;'aggregated FIP Data Prog8'!$V$1),'Feat-Func-Development'!$AF$112:$EU$112)</f>
        <v>0</v>
      </c>
    </row>
    <row r="40" spans="1:29">
      <c r="A40" s="43">
        <f t="shared" si="9"/>
        <v>1096</v>
      </c>
      <c r="B40" s="53" t="str">
        <f>IF(C40="","",HLOOKUP(C40,'Configuration | Scaling'!$E$13:$Y$23,10,FALSE))</f>
        <v/>
      </c>
      <c r="C40" s="29" t="str">
        <f>IF(COUNTIF(C$4:C39,LOOKUP(A40,'Configuration | Scaling'!$E$22:$Y$22,_GPDS__List))=0,LOOKUP(A40,'Configuration | Scaling'!$E$22:$Y$22,_GPDS__List),"")</f>
        <v/>
      </c>
      <c r="D40" s="54"/>
      <c r="E40" s="45">
        <f t="shared" si="0"/>
        <v>1095</v>
      </c>
      <c r="F40" s="55">
        <f t="shared" si="1"/>
        <v>1</v>
      </c>
      <c r="G40" s="55">
        <f t="shared" si="2"/>
        <v>0</v>
      </c>
      <c r="H40" s="55">
        <f t="shared" si="3"/>
        <v>1</v>
      </c>
      <c r="I40" s="55">
        <f t="shared" si="4"/>
        <v>1</v>
      </c>
      <c r="J40" s="55">
        <f t="shared" si="5"/>
        <v>1</v>
      </c>
      <c r="K40" s="55">
        <f t="shared" si="6"/>
        <v>1</v>
      </c>
      <c r="L40" s="55">
        <f t="shared" si="7"/>
        <v>0.8571428571428571</v>
      </c>
      <c r="M40" s="56">
        <f t="shared" si="8"/>
        <v>0</v>
      </c>
      <c r="N40" s="48">
        <f>LOOKUP(2,1/('Feat-Func-Development'!$AF$4:$EU$4&amp;'Feat-Func-Development'!$AF$5:$EU$5='aggregated FIP Data Prog8'!$A40&amp;'aggregated FIP Data Prog8'!$N$1),'Feat-Func-Development'!$AF$105:$EU$105)</f>
        <v>0</v>
      </c>
      <c r="O40" s="48">
        <f>LOOKUP(2,1/('Feat-Func-Development'!$AF$4:$EU$4&amp;'Feat-Func-Development'!$AF$5:$EU$5='aggregated FIP Data Prog8'!$A40&amp;'aggregated FIP Data Prog8'!$N$1),'Feat-Func-Development'!$AF$106:$EU$106)</f>
        <v>0</v>
      </c>
      <c r="P40" s="48">
        <f>LOOKUP(2,1/('Feat-Func-Development'!$AF$4:$EU$4&amp;'Feat-Func-Development'!$AF$5:$EU$5='aggregated FIP Data Prog8'!$A40&amp;'aggregated FIP Data Prog8'!$N$1),'Feat-Func-Development'!$AF$107:$EU$107)</f>
        <v>0</v>
      </c>
      <c r="Q40" s="48">
        <f>LOOKUP(2,1/('Feat-Func-Development'!$AF$4:$EU$4&amp;'Feat-Func-Development'!$AF$5:$EU$5='aggregated FIP Data Prog8'!$A40&amp;'aggregated FIP Data Prog8'!$N$1),'Feat-Func-Development'!$AF$108:$EU$108)</f>
        <v>0</v>
      </c>
      <c r="R40" s="48">
        <f>LOOKUP(2,1/('Feat-Func-Development'!$AF$4:$EU$4&amp;'Feat-Func-Development'!$AF$5:$EU$5='aggregated FIP Data Prog8'!$A40&amp;'aggregated FIP Data Prog8'!$N$1),'Feat-Func-Development'!$AF$109:$EU$109)</f>
        <v>0</v>
      </c>
      <c r="S40" s="48">
        <f>LOOKUP(2,1/('Feat-Func-Development'!$AF$4:$EU$4&amp;'Feat-Func-Development'!$AF$5:$EU$5='aggregated FIP Data Prog8'!$A40&amp;'aggregated FIP Data Prog8'!$N$1),'Feat-Func-Development'!$AF$110:$EU$110)</f>
        <v>1</v>
      </c>
      <c r="T40" s="48">
        <f>LOOKUP(2,1/('Feat-Func-Development'!$AF$4:$EU$4&amp;'Feat-Func-Development'!$AF$5:$EU$5='aggregated FIP Data Prog8'!$A40&amp;'aggregated FIP Data Prog8'!$N$1),'Feat-Func-Development'!$AF$111:$EU$111)</f>
        <v>1</v>
      </c>
      <c r="U40" s="48">
        <f>LOOKUP(2,1/('Feat-Func-Development'!$AF$4:$EU$4&amp;'Feat-Func-Development'!$AF$5:$EU$5='aggregated FIP Data Prog8'!$A40&amp;'aggregated FIP Data Prog8'!$N$1),'Feat-Func-Development'!$AF$112:$EU$112)</f>
        <v>5</v>
      </c>
      <c r="V40" s="29">
        <f>LOOKUP(2,1/('Feat-Func-Development'!$AF$4:$EU$4&amp;'Feat-Func-Development'!$AF$5:$EU$5='aggregated FIP Data Prog8'!$A40&amp;'aggregated FIP Data Prog8'!$V$1),'Feat-Func-Development'!$AF$105:$EU$105)</f>
        <v>0</v>
      </c>
      <c r="W40" s="29">
        <f>LOOKUP(2,1/('Feat-Func-Development'!$AF$4:$EU$4&amp;'Feat-Func-Development'!$AF$5:$EU$5='aggregated FIP Data Prog8'!$A40&amp;'aggregated FIP Data Prog8'!$V$1),'Feat-Func-Development'!$AF$106:$EU$106)</f>
        <v>0</v>
      </c>
      <c r="X40" s="29">
        <f>LOOKUP(2,1/('Feat-Func-Development'!$AF$4:$EU$4&amp;'Feat-Func-Development'!$AF$5:$EU$5='aggregated FIP Data Prog8'!$A40&amp;'aggregated FIP Data Prog8'!$V$1),'Feat-Func-Development'!$AF$107:$EU$107)</f>
        <v>0</v>
      </c>
      <c r="Y40" s="29">
        <f>LOOKUP(2,1/('Feat-Func-Development'!$AF$4:$EU$4&amp;'Feat-Func-Development'!$AF$5:$EU$5='aggregated FIP Data Prog8'!$A40&amp;'aggregated FIP Data Prog8'!$V$1),'Feat-Func-Development'!$AF$108:$EU$108)</f>
        <v>0</v>
      </c>
      <c r="Z40" s="29">
        <f>LOOKUP(2,1/('Feat-Func-Development'!$AF$4:$EU$4&amp;'Feat-Func-Development'!$AF$5:$EU$5='aggregated FIP Data Prog8'!$A40&amp;'aggregated FIP Data Prog8'!$V$1),'Feat-Func-Development'!$AF$109:$EU$109)</f>
        <v>7</v>
      </c>
      <c r="AA40" s="29">
        <f>LOOKUP(2,1/('Feat-Func-Development'!$AF$4:$EU$4&amp;'Feat-Func-Development'!$AF$5:$EU$5='aggregated FIP Data Prog8'!$A40&amp;'aggregated FIP Data Prog8'!$V$1),'Feat-Func-Development'!$AF$110:$EU$110)</f>
        <v>0</v>
      </c>
      <c r="AB40" s="29">
        <f>LOOKUP(2,1/('Feat-Func-Development'!$AF$4:$EU$4&amp;'Feat-Func-Development'!$AF$5:$EU$5='aggregated FIP Data Prog8'!$A40&amp;'aggregated FIP Data Prog8'!$V$1),'Feat-Func-Development'!$AF$111:$EU$111)</f>
        <v>0</v>
      </c>
      <c r="AC40" s="29">
        <f>LOOKUP(2,1/('Feat-Func-Development'!$AF$4:$EU$4&amp;'Feat-Func-Development'!$AF$5:$EU$5='aggregated FIP Data Prog8'!$A40&amp;'aggregated FIP Data Prog8'!$V$1),'Feat-Func-Development'!$AF$112:$EU$112)</f>
        <v>0</v>
      </c>
    </row>
    <row r="41" spans="1:29">
      <c r="A41" s="43">
        <f t="shared" si="9"/>
        <v>1127</v>
      </c>
      <c r="B41" s="53" t="str">
        <f>IF(C41="","",HLOOKUP(C41,'Configuration | Scaling'!$E$13:$Y$23,10,FALSE))</f>
        <v/>
      </c>
      <c r="C41" s="29" t="str">
        <f>IF(COUNTIF(C$4:C40,LOOKUP(A41,'Configuration | Scaling'!$E$22:$Y$22,_GPDS__List))=0,LOOKUP(A41,'Configuration | Scaling'!$E$22:$Y$22,_GPDS__List),"")</f>
        <v/>
      </c>
      <c r="D41" s="54"/>
      <c r="E41" s="45">
        <f t="shared" si="0"/>
        <v>1126</v>
      </c>
      <c r="F41" s="55">
        <f t="shared" si="1"/>
        <v>1</v>
      </c>
      <c r="G41" s="55">
        <f t="shared" si="2"/>
        <v>0</v>
      </c>
      <c r="H41" s="55">
        <f t="shared" si="3"/>
        <v>1</v>
      </c>
      <c r="I41" s="55">
        <f t="shared" si="4"/>
        <v>1</v>
      </c>
      <c r="J41" s="55">
        <f t="shared" si="5"/>
        <v>1</v>
      </c>
      <c r="K41" s="55">
        <f t="shared" si="6"/>
        <v>1</v>
      </c>
      <c r="L41" s="55">
        <f t="shared" si="7"/>
        <v>0.8571428571428571</v>
      </c>
      <c r="M41" s="56">
        <f t="shared" si="8"/>
        <v>0</v>
      </c>
      <c r="N41" s="48">
        <f>LOOKUP(2,1/('Feat-Func-Development'!$AF$4:$EU$4&amp;'Feat-Func-Development'!$AF$5:$EU$5='aggregated FIP Data Prog8'!$A41&amp;'aggregated FIP Data Prog8'!$N$1),'Feat-Func-Development'!$AF$105:$EU$105)</f>
        <v>0</v>
      </c>
      <c r="O41" s="48">
        <f>LOOKUP(2,1/('Feat-Func-Development'!$AF$4:$EU$4&amp;'Feat-Func-Development'!$AF$5:$EU$5='aggregated FIP Data Prog8'!$A41&amp;'aggregated FIP Data Prog8'!$N$1),'Feat-Func-Development'!$AF$106:$EU$106)</f>
        <v>0</v>
      </c>
      <c r="P41" s="48">
        <f>LOOKUP(2,1/('Feat-Func-Development'!$AF$4:$EU$4&amp;'Feat-Func-Development'!$AF$5:$EU$5='aggregated FIP Data Prog8'!$A41&amp;'aggregated FIP Data Prog8'!$N$1),'Feat-Func-Development'!$AF$107:$EU$107)</f>
        <v>0</v>
      </c>
      <c r="Q41" s="48">
        <f>LOOKUP(2,1/('Feat-Func-Development'!$AF$4:$EU$4&amp;'Feat-Func-Development'!$AF$5:$EU$5='aggregated FIP Data Prog8'!$A41&amp;'aggregated FIP Data Prog8'!$N$1),'Feat-Func-Development'!$AF$108:$EU$108)</f>
        <v>0</v>
      </c>
      <c r="R41" s="48">
        <f>LOOKUP(2,1/('Feat-Func-Development'!$AF$4:$EU$4&amp;'Feat-Func-Development'!$AF$5:$EU$5='aggregated FIP Data Prog8'!$A41&amp;'aggregated FIP Data Prog8'!$N$1),'Feat-Func-Development'!$AF$109:$EU$109)</f>
        <v>0</v>
      </c>
      <c r="S41" s="48">
        <f>LOOKUP(2,1/('Feat-Func-Development'!$AF$4:$EU$4&amp;'Feat-Func-Development'!$AF$5:$EU$5='aggregated FIP Data Prog8'!$A41&amp;'aggregated FIP Data Prog8'!$N$1),'Feat-Func-Development'!$AF$110:$EU$110)</f>
        <v>1</v>
      </c>
      <c r="T41" s="48">
        <f>LOOKUP(2,1/('Feat-Func-Development'!$AF$4:$EU$4&amp;'Feat-Func-Development'!$AF$5:$EU$5='aggregated FIP Data Prog8'!$A41&amp;'aggregated FIP Data Prog8'!$N$1),'Feat-Func-Development'!$AF$111:$EU$111)</f>
        <v>1</v>
      </c>
      <c r="U41" s="48">
        <f>LOOKUP(2,1/('Feat-Func-Development'!$AF$4:$EU$4&amp;'Feat-Func-Development'!$AF$5:$EU$5='aggregated FIP Data Prog8'!$A41&amp;'aggregated FIP Data Prog8'!$N$1),'Feat-Func-Development'!$AF$112:$EU$112)</f>
        <v>5</v>
      </c>
      <c r="V41" s="29">
        <f>LOOKUP(2,1/('Feat-Func-Development'!$AF$4:$EU$4&amp;'Feat-Func-Development'!$AF$5:$EU$5='aggregated FIP Data Prog8'!$A41&amp;'aggregated FIP Data Prog8'!$V$1),'Feat-Func-Development'!$AF$105:$EU$105)</f>
        <v>0</v>
      </c>
      <c r="W41" s="29">
        <f>LOOKUP(2,1/('Feat-Func-Development'!$AF$4:$EU$4&amp;'Feat-Func-Development'!$AF$5:$EU$5='aggregated FIP Data Prog8'!$A41&amp;'aggregated FIP Data Prog8'!$V$1),'Feat-Func-Development'!$AF$106:$EU$106)</f>
        <v>0</v>
      </c>
      <c r="X41" s="29">
        <f>LOOKUP(2,1/('Feat-Func-Development'!$AF$4:$EU$4&amp;'Feat-Func-Development'!$AF$5:$EU$5='aggregated FIP Data Prog8'!$A41&amp;'aggregated FIP Data Prog8'!$V$1),'Feat-Func-Development'!$AF$107:$EU$107)</f>
        <v>0</v>
      </c>
      <c r="Y41" s="29">
        <f>LOOKUP(2,1/('Feat-Func-Development'!$AF$4:$EU$4&amp;'Feat-Func-Development'!$AF$5:$EU$5='aggregated FIP Data Prog8'!$A41&amp;'aggregated FIP Data Prog8'!$V$1),'Feat-Func-Development'!$AF$108:$EU$108)</f>
        <v>0</v>
      </c>
      <c r="Z41" s="29">
        <f>LOOKUP(2,1/('Feat-Func-Development'!$AF$4:$EU$4&amp;'Feat-Func-Development'!$AF$5:$EU$5='aggregated FIP Data Prog8'!$A41&amp;'aggregated FIP Data Prog8'!$V$1),'Feat-Func-Development'!$AF$109:$EU$109)</f>
        <v>7</v>
      </c>
      <c r="AA41" s="29">
        <f>LOOKUP(2,1/('Feat-Func-Development'!$AF$4:$EU$4&amp;'Feat-Func-Development'!$AF$5:$EU$5='aggregated FIP Data Prog8'!$A41&amp;'aggregated FIP Data Prog8'!$V$1),'Feat-Func-Development'!$AF$110:$EU$110)</f>
        <v>0</v>
      </c>
      <c r="AB41" s="29">
        <f>LOOKUP(2,1/('Feat-Func-Development'!$AF$4:$EU$4&amp;'Feat-Func-Development'!$AF$5:$EU$5='aggregated FIP Data Prog8'!$A41&amp;'aggregated FIP Data Prog8'!$V$1),'Feat-Func-Development'!$AF$111:$EU$111)</f>
        <v>0</v>
      </c>
      <c r="AC41" s="29">
        <f>LOOKUP(2,1/('Feat-Func-Development'!$AF$4:$EU$4&amp;'Feat-Func-Development'!$AF$5:$EU$5='aggregated FIP Data Prog8'!$A41&amp;'aggregated FIP Data Prog8'!$V$1),'Feat-Func-Development'!$AF$112:$EU$112)</f>
        <v>0</v>
      </c>
    </row>
    <row r="42" spans="1:29">
      <c r="A42" s="43">
        <f t="shared" si="9"/>
        <v>1155</v>
      </c>
      <c r="B42" s="53" t="str">
        <f>IF(C42="","",HLOOKUP(C42,'Configuration | Scaling'!$E$13:$Y$23,10,FALSE))</f>
        <v/>
      </c>
      <c r="C42" s="29" t="str">
        <f>IF(COUNTIF(C$4:C41,LOOKUP(A42,'Configuration | Scaling'!$E$22:$Y$22,_GPDS__List))=0,LOOKUP(A42,'Configuration | Scaling'!$E$22:$Y$22,_GPDS__List),"")</f>
        <v/>
      </c>
      <c r="D42" s="54"/>
      <c r="E42" s="45">
        <f t="shared" si="0"/>
        <v>1154</v>
      </c>
      <c r="F42" s="55">
        <f t="shared" si="1"/>
        <v>1</v>
      </c>
      <c r="G42" s="55">
        <f t="shared" si="2"/>
        <v>0</v>
      </c>
      <c r="H42" s="55">
        <f t="shared" si="3"/>
        <v>1</v>
      </c>
      <c r="I42" s="55">
        <f t="shared" si="4"/>
        <v>1</v>
      </c>
      <c r="J42" s="55">
        <f t="shared" si="5"/>
        <v>1</v>
      </c>
      <c r="K42" s="55">
        <f t="shared" si="6"/>
        <v>1</v>
      </c>
      <c r="L42" s="55">
        <f t="shared" si="7"/>
        <v>0.8571428571428571</v>
      </c>
      <c r="M42" s="56">
        <f t="shared" si="8"/>
        <v>0</v>
      </c>
      <c r="N42" s="48">
        <f>LOOKUP(2,1/('Feat-Func-Development'!$AF$4:$EU$4&amp;'Feat-Func-Development'!$AF$5:$EU$5='aggregated FIP Data Prog8'!$A42&amp;'aggregated FIP Data Prog8'!$N$1),'Feat-Func-Development'!$AF$105:$EU$105)</f>
        <v>0</v>
      </c>
      <c r="O42" s="48">
        <f>LOOKUP(2,1/('Feat-Func-Development'!$AF$4:$EU$4&amp;'Feat-Func-Development'!$AF$5:$EU$5='aggregated FIP Data Prog8'!$A42&amp;'aggregated FIP Data Prog8'!$N$1),'Feat-Func-Development'!$AF$106:$EU$106)</f>
        <v>0</v>
      </c>
      <c r="P42" s="48">
        <f>LOOKUP(2,1/('Feat-Func-Development'!$AF$4:$EU$4&amp;'Feat-Func-Development'!$AF$5:$EU$5='aggregated FIP Data Prog8'!$A42&amp;'aggregated FIP Data Prog8'!$N$1),'Feat-Func-Development'!$AF$107:$EU$107)</f>
        <v>0</v>
      </c>
      <c r="Q42" s="48">
        <f>LOOKUP(2,1/('Feat-Func-Development'!$AF$4:$EU$4&amp;'Feat-Func-Development'!$AF$5:$EU$5='aggregated FIP Data Prog8'!$A42&amp;'aggregated FIP Data Prog8'!$N$1),'Feat-Func-Development'!$AF$108:$EU$108)</f>
        <v>0</v>
      </c>
      <c r="R42" s="48">
        <f>LOOKUP(2,1/('Feat-Func-Development'!$AF$4:$EU$4&amp;'Feat-Func-Development'!$AF$5:$EU$5='aggregated FIP Data Prog8'!$A42&amp;'aggregated FIP Data Prog8'!$N$1),'Feat-Func-Development'!$AF$109:$EU$109)</f>
        <v>0</v>
      </c>
      <c r="S42" s="48">
        <f>LOOKUP(2,1/('Feat-Func-Development'!$AF$4:$EU$4&amp;'Feat-Func-Development'!$AF$5:$EU$5='aggregated FIP Data Prog8'!$A42&amp;'aggregated FIP Data Prog8'!$N$1),'Feat-Func-Development'!$AF$110:$EU$110)</f>
        <v>1</v>
      </c>
      <c r="T42" s="48">
        <f>LOOKUP(2,1/('Feat-Func-Development'!$AF$4:$EU$4&amp;'Feat-Func-Development'!$AF$5:$EU$5='aggregated FIP Data Prog8'!$A42&amp;'aggregated FIP Data Prog8'!$N$1),'Feat-Func-Development'!$AF$111:$EU$111)</f>
        <v>1</v>
      </c>
      <c r="U42" s="48">
        <f>LOOKUP(2,1/('Feat-Func-Development'!$AF$4:$EU$4&amp;'Feat-Func-Development'!$AF$5:$EU$5='aggregated FIP Data Prog8'!$A42&amp;'aggregated FIP Data Prog8'!$N$1),'Feat-Func-Development'!$AF$112:$EU$112)</f>
        <v>5</v>
      </c>
      <c r="V42" s="29">
        <f>LOOKUP(2,1/('Feat-Func-Development'!$AF$4:$EU$4&amp;'Feat-Func-Development'!$AF$5:$EU$5='aggregated FIP Data Prog8'!$A42&amp;'aggregated FIP Data Prog8'!$V$1),'Feat-Func-Development'!$AF$105:$EU$105)</f>
        <v>0</v>
      </c>
      <c r="W42" s="29">
        <f>LOOKUP(2,1/('Feat-Func-Development'!$AF$4:$EU$4&amp;'Feat-Func-Development'!$AF$5:$EU$5='aggregated FIP Data Prog8'!$A42&amp;'aggregated FIP Data Prog8'!$V$1),'Feat-Func-Development'!$AF$106:$EU$106)</f>
        <v>0</v>
      </c>
      <c r="X42" s="29">
        <f>LOOKUP(2,1/('Feat-Func-Development'!$AF$4:$EU$4&amp;'Feat-Func-Development'!$AF$5:$EU$5='aggregated FIP Data Prog8'!$A42&amp;'aggregated FIP Data Prog8'!$V$1),'Feat-Func-Development'!$AF$107:$EU$107)</f>
        <v>0</v>
      </c>
      <c r="Y42" s="29">
        <f>LOOKUP(2,1/('Feat-Func-Development'!$AF$4:$EU$4&amp;'Feat-Func-Development'!$AF$5:$EU$5='aggregated FIP Data Prog8'!$A42&amp;'aggregated FIP Data Prog8'!$V$1),'Feat-Func-Development'!$AF$108:$EU$108)</f>
        <v>0</v>
      </c>
      <c r="Z42" s="29">
        <f>LOOKUP(2,1/('Feat-Func-Development'!$AF$4:$EU$4&amp;'Feat-Func-Development'!$AF$5:$EU$5='aggregated FIP Data Prog8'!$A42&amp;'aggregated FIP Data Prog8'!$V$1),'Feat-Func-Development'!$AF$109:$EU$109)</f>
        <v>7</v>
      </c>
      <c r="AA42" s="29">
        <f>LOOKUP(2,1/('Feat-Func-Development'!$AF$4:$EU$4&amp;'Feat-Func-Development'!$AF$5:$EU$5='aggregated FIP Data Prog8'!$A42&amp;'aggregated FIP Data Prog8'!$V$1),'Feat-Func-Development'!$AF$110:$EU$110)</f>
        <v>0</v>
      </c>
      <c r="AB42" s="29">
        <f>LOOKUP(2,1/('Feat-Func-Development'!$AF$4:$EU$4&amp;'Feat-Func-Development'!$AF$5:$EU$5='aggregated FIP Data Prog8'!$A42&amp;'aggregated FIP Data Prog8'!$V$1),'Feat-Func-Development'!$AF$111:$EU$111)</f>
        <v>0</v>
      </c>
      <c r="AC42" s="29">
        <f>LOOKUP(2,1/('Feat-Func-Development'!$AF$4:$EU$4&amp;'Feat-Func-Development'!$AF$5:$EU$5='aggregated FIP Data Prog8'!$A42&amp;'aggregated FIP Data Prog8'!$V$1),'Feat-Func-Development'!$AF$112:$EU$112)</f>
        <v>0</v>
      </c>
    </row>
    <row r="43" spans="1:29">
      <c r="A43" s="43">
        <f t="shared" si="9"/>
        <v>1186</v>
      </c>
      <c r="B43" s="53" t="str">
        <f>IF(C43="","",HLOOKUP(C43,'Configuration | Scaling'!$E$13:$Y$23,10,FALSE))</f>
        <v/>
      </c>
      <c r="C43" s="29" t="str">
        <f>IF(COUNTIF(C$4:C42,LOOKUP(A43,'Configuration | Scaling'!$E$22:$Y$22,_GPDS__List))=0,LOOKUP(A43,'Configuration | Scaling'!$E$22:$Y$22,_GPDS__List),"")</f>
        <v/>
      </c>
      <c r="D43" s="54"/>
      <c r="E43" s="45">
        <f t="shared" si="0"/>
        <v>1185</v>
      </c>
      <c r="F43" s="55">
        <f t="shared" si="1"/>
        <v>1</v>
      </c>
      <c r="G43" s="55">
        <f t="shared" si="2"/>
        <v>0</v>
      </c>
      <c r="H43" s="55">
        <f t="shared" si="3"/>
        <v>1</v>
      </c>
      <c r="I43" s="55">
        <f t="shared" si="4"/>
        <v>1</v>
      </c>
      <c r="J43" s="55">
        <f t="shared" si="5"/>
        <v>1</v>
      </c>
      <c r="K43" s="55">
        <f t="shared" si="6"/>
        <v>1</v>
      </c>
      <c r="L43" s="55">
        <f t="shared" si="7"/>
        <v>0.8571428571428571</v>
      </c>
      <c r="M43" s="56">
        <f t="shared" si="8"/>
        <v>0</v>
      </c>
      <c r="N43" s="48">
        <f>LOOKUP(2,1/('Feat-Func-Development'!$AF$4:$EU$4&amp;'Feat-Func-Development'!$AF$5:$EU$5='aggregated FIP Data Prog8'!$A43&amp;'aggregated FIP Data Prog8'!$N$1),'Feat-Func-Development'!$AF$105:$EU$105)</f>
        <v>0</v>
      </c>
      <c r="O43" s="48">
        <f>LOOKUP(2,1/('Feat-Func-Development'!$AF$4:$EU$4&amp;'Feat-Func-Development'!$AF$5:$EU$5='aggregated FIP Data Prog8'!$A43&amp;'aggregated FIP Data Prog8'!$N$1),'Feat-Func-Development'!$AF$106:$EU$106)</f>
        <v>0</v>
      </c>
      <c r="P43" s="48">
        <f>LOOKUP(2,1/('Feat-Func-Development'!$AF$4:$EU$4&amp;'Feat-Func-Development'!$AF$5:$EU$5='aggregated FIP Data Prog8'!$A43&amp;'aggregated FIP Data Prog8'!$N$1),'Feat-Func-Development'!$AF$107:$EU$107)</f>
        <v>0</v>
      </c>
      <c r="Q43" s="48">
        <f>LOOKUP(2,1/('Feat-Func-Development'!$AF$4:$EU$4&amp;'Feat-Func-Development'!$AF$5:$EU$5='aggregated FIP Data Prog8'!$A43&amp;'aggregated FIP Data Prog8'!$N$1),'Feat-Func-Development'!$AF$108:$EU$108)</f>
        <v>0</v>
      </c>
      <c r="R43" s="48">
        <f>LOOKUP(2,1/('Feat-Func-Development'!$AF$4:$EU$4&amp;'Feat-Func-Development'!$AF$5:$EU$5='aggregated FIP Data Prog8'!$A43&amp;'aggregated FIP Data Prog8'!$N$1),'Feat-Func-Development'!$AF$109:$EU$109)</f>
        <v>0</v>
      </c>
      <c r="S43" s="48">
        <f>LOOKUP(2,1/('Feat-Func-Development'!$AF$4:$EU$4&amp;'Feat-Func-Development'!$AF$5:$EU$5='aggregated FIP Data Prog8'!$A43&amp;'aggregated FIP Data Prog8'!$N$1),'Feat-Func-Development'!$AF$110:$EU$110)</f>
        <v>1</v>
      </c>
      <c r="T43" s="48">
        <f>LOOKUP(2,1/('Feat-Func-Development'!$AF$4:$EU$4&amp;'Feat-Func-Development'!$AF$5:$EU$5='aggregated FIP Data Prog8'!$A43&amp;'aggregated FIP Data Prog8'!$N$1),'Feat-Func-Development'!$AF$111:$EU$111)</f>
        <v>1</v>
      </c>
      <c r="U43" s="48">
        <f>LOOKUP(2,1/('Feat-Func-Development'!$AF$4:$EU$4&amp;'Feat-Func-Development'!$AF$5:$EU$5='aggregated FIP Data Prog8'!$A43&amp;'aggregated FIP Data Prog8'!$N$1),'Feat-Func-Development'!$AF$112:$EU$112)</f>
        <v>5</v>
      </c>
      <c r="V43" s="29">
        <f>LOOKUP(2,1/('Feat-Func-Development'!$AF$4:$EU$4&amp;'Feat-Func-Development'!$AF$5:$EU$5='aggregated FIP Data Prog8'!$A43&amp;'aggregated FIP Data Prog8'!$V$1),'Feat-Func-Development'!$AF$105:$EU$105)</f>
        <v>0</v>
      </c>
      <c r="W43" s="29">
        <f>LOOKUP(2,1/('Feat-Func-Development'!$AF$4:$EU$4&amp;'Feat-Func-Development'!$AF$5:$EU$5='aggregated FIP Data Prog8'!$A43&amp;'aggregated FIP Data Prog8'!$V$1),'Feat-Func-Development'!$AF$106:$EU$106)</f>
        <v>0</v>
      </c>
      <c r="X43" s="29">
        <f>LOOKUP(2,1/('Feat-Func-Development'!$AF$4:$EU$4&amp;'Feat-Func-Development'!$AF$5:$EU$5='aggregated FIP Data Prog8'!$A43&amp;'aggregated FIP Data Prog8'!$V$1),'Feat-Func-Development'!$AF$107:$EU$107)</f>
        <v>0</v>
      </c>
      <c r="Y43" s="29">
        <f>LOOKUP(2,1/('Feat-Func-Development'!$AF$4:$EU$4&amp;'Feat-Func-Development'!$AF$5:$EU$5='aggregated FIP Data Prog8'!$A43&amp;'aggregated FIP Data Prog8'!$V$1),'Feat-Func-Development'!$AF$108:$EU$108)</f>
        <v>0</v>
      </c>
      <c r="Z43" s="29">
        <f>LOOKUP(2,1/('Feat-Func-Development'!$AF$4:$EU$4&amp;'Feat-Func-Development'!$AF$5:$EU$5='aggregated FIP Data Prog8'!$A43&amp;'aggregated FIP Data Prog8'!$V$1),'Feat-Func-Development'!$AF$109:$EU$109)</f>
        <v>7</v>
      </c>
      <c r="AA43" s="29">
        <f>LOOKUP(2,1/('Feat-Func-Development'!$AF$4:$EU$4&amp;'Feat-Func-Development'!$AF$5:$EU$5='aggregated FIP Data Prog8'!$A43&amp;'aggregated FIP Data Prog8'!$V$1),'Feat-Func-Development'!$AF$110:$EU$110)</f>
        <v>0</v>
      </c>
      <c r="AB43" s="29">
        <f>LOOKUP(2,1/('Feat-Func-Development'!$AF$4:$EU$4&amp;'Feat-Func-Development'!$AF$5:$EU$5='aggregated FIP Data Prog8'!$A43&amp;'aggregated FIP Data Prog8'!$V$1),'Feat-Func-Development'!$AF$111:$EU$111)</f>
        <v>0</v>
      </c>
      <c r="AC43" s="29">
        <f>LOOKUP(2,1/('Feat-Func-Development'!$AF$4:$EU$4&amp;'Feat-Func-Development'!$AF$5:$EU$5='aggregated FIP Data Prog8'!$A43&amp;'aggregated FIP Data Prog8'!$V$1),'Feat-Func-Development'!$AF$112:$EU$112)</f>
        <v>0</v>
      </c>
    </row>
    <row r="44" spans="1:29">
      <c r="A44" s="43">
        <f t="shared" si="9"/>
        <v>1216</v>
      </c>
      <c r="B44" s="53" t="str">
        <f>IF(C44="","",HLOOKUP(C44,'Configuration | Scaling'!$E$13:$Y$23,10,FALSE))</f>
        <v/>
      </c>
      <c r="C44" s="29" t="str">
        <f>IF(COUNTIF(C$4:C43,LOOKUP(A44,'Configuration | Scaling'!$E$22:$Y$22,_GPDS__List))=0,LOOKUP(A44,'Configuration | Scaling'!$E$22:$Y$22,_GPDS__List),"")</f>
        <v/>
      </c>
      <c r="D44" s="54"/>
      <c r="E44" s="45">
        <f t="shared" si="0"/>
        <v>1215</v>
      </c>
      <c r="F44" s="55">
        <f t="shared" si="1"/>
        <v>1</v>
      </c>
      <c r="G44" s="55">
        <f t="shared" si="2"/>
        <v>0</v>
      </c>
      <c r="H44" s="55">
        <f t="shared" si="3"/>
        <v>1</v>
      </c>
      <c r="I44" s="55">
        <f t="shared" si="4"/>
        <v>1</v>
      </c>
      <c r="J44" s="55">
        <f t="shared" si="5"/>
        <v>1</v>
      </c>
      <c r="K44" s="55">
        <f t="shared" si="6"/>
        <v>1</v>
      </c>
      <c r="L44" s="55">
        <f t="shared" si="7"/>
        <v>0.8571428571428571</v>
      </c>
      <c r="M44" s="56">
        <f t="shared" si="8"/>
        <v>0</v>
      </c>
      <c r="N44" s="48">
        <f>LOOKUP(2,1/('Feat-Func-Development'!$AF$4:$EU$4&amp;'Feat-Func-Development'!$AF$5:$EU$5='aggregated FIP Data Prog8'!$A44&amp;'aggregated FIP Data Prog8'!$N$1),'Feat-Func-Development'!$AF$105:$EU$105)</f>
        <v>0</v>
      </c>
      <c r="O44" s="48">
        <f>LOOKUP(2,1/('Feat-Func-Development'!$AF$4:$EU$4&amp;'Feat-Func-Development'!$AF$5:$EU$5='aggregated FIP Data Prog8'!$A44&amp;'aggregated FIP Data Prog8'!$N$1),'Feat-Func-Development'!$AF$106:$EU$106)</f>
        <v>0</v>
      </c>
      <c r="P44" s="48">
        <f>LOOKUP(2,1/('Feat-Func-Development'!$AF$4:$EU$4&amp;'Feat-Func-Development'!$AF$5:$EU$5='aggregated FIP Data Prog8'!$A44&amp;'aggregated FIP Data Prog8'!$N$1),'Feat-Func-Development'!$AF$107:$EU$107)</f>
        <v>0</v>
      </c>
      <c r="Q44" s="48">
        <f>LOOKUP(2,1/('Feat-Func-Development'!$AF$4:$EU$4&amp;'Feat-Func-Development'!$AF$5:$EU$5='aggregated FIP Data Prog8'!$A44&amp;'aggregated FIP Data Prog8'!$N$1),'Feat-Func-Development'!$AF$108:$EU$108)</f>
        <v>0</v>
      </c>
      <c r="R44" s="48">
        <f>LOOKUP(2,1/('Feat-Func-Development'!$AF$4:$EU$4&amp;'Feat-Func-Development'!$AF$5:$EU$5='aggregated FIP Data Prog8'!$A44&amp;'aggregated FIP Data Prog8'!$N$1),'Feat-Func-Development'!$AF$109:$EU$109)</f>
        <v>0</v>
      </c>
      <c r="S44" s="48">
        <f>LOOKUP(2,1/('Feat-Func-Development'!$AF$4:$EU$4&amp;'Feat-Func-Development'!$AF$5:$EU$5='aggregated FIP Data Prog8'!$A44&amp;'aggregated FIP Data Prog8'!$N$1),'Feat-Func-Development'!$AF$110:$EU$110)</f>
        <v>1</v>
      </c>
      <c r="T44" s="48">
        <f>LOOKUP(2,1/('Feat-Func-Development'!$AF$4:$EU$4&amp;'Feat-Func-Development'!$AF$5:$EU$5='aggregated FIP Data Prog8'!$A44&amp;'aggregated FIP Data Prog8'!$N$1),'Feat-Func-Development'!$AF$111:$EU$111)</f>
        <v>1</v>
      </c>
      <c r="U44" s="48">
        <f>LOOKUP(2,1/('Feat-Func-Development'!$AF$4:$EU$4&amp;'Feat-Func-Development'!$AF$5:$EU$5='aggregated FIP Data Prog8'!$A44&amp;'aggregated FIP Data Prog8'!$N$1),'Feat-Func-Development'!$AF$112:$EU$112)</f>
        <v>5</v>
      </c>
      <c r="V44" s="29">
        <f>LOOKUP(2,1/('Feat-Func-Development'!$AF$4:$EU$4&amp;'Feat-Func-Development'!$AF$5:$EU$5='aggregated FIP Data Prog8'!$A44&amp;'aggregated FIP Data Prog8'!$V$1),'Feat-Func-Development'!$AF$105:$EU$105)</f>
        <v>0</v>
      </c>
      <c r="W44" s="29">
        <f>LOOKUP(2,1/('Feat-Func-Development'!$AF$4:$EU$4&amp;'Feat-Func-Development'!$AF$5:$EU$5='aggregated FIP Data Prog8'!$A44&amp;'aggregated FIP Data Prog8'!$V$1),'Feat-Func-Development'!$AF$106:$EU$106)</f>
        <v>0</v>
      </c>
      <c r="X44" s="29">
        <f>LOOKUP(2,1/('Feat-Func-Development'!$AF$4:$EU$4&amp;'Feat-Func-Development'!$AF$5:$EU$5='aggregated FIP Data Prog8'!$A44&amp;'aggregated FIP Data Prog8'!$V$1),'Feat-Func-Development'!$AF$107:$EU$107)</f>
        <v>0</v>
      </c>
      <c r="Y44" s="29">
        <f>LOOKUP(2,1/('Feat-Func-Development'!$AF$4:$EU$4&amp;'Feat-Func-Development'!$AF$5:$EU$5='aggregated FIP Data Prog8'!$A44&amp;'aggregated FIP Data Prog8'!$V$1),'Feat-Func-Development'!$AF$108:$EU$108)</f>
        <v>0</v>
      </c>
      <c r="Z44" s="29">
        <f>LOOKUP(2,1/('Feat-Func-Development'!$AF$4:$EU$4&amp;'Feat-Func-Development'!$AF$5:$EU$5='aggregated FIP Data Prog8'!$A44&amp;'aggregated FIP Data Prog8'!$V$1),'Feat-Func-Development'!$AF$109:$EU$109)</f>
        <v>7</v>
      </c>
      <c r="AA44" s="29">
        <f>LOOKUP(2,1/('Feat-Func-Development'!$AF$4:$EU$4&amp;'Feat-Func-Development'!$AF$5:$EU$5='aggregated FIP Data Prog8'!$A44&amp;'aggregated FIP Data Prog8'!$V$1),'Feat-Func-Development'!$AF$110:$EU$110)</f>
        <v>0</v>
      </c>
      <c r="AB44" s="29">
        <f>LOOKUP(2,1/('Feat-Func-Development'!$AF$4:$EU$4&amp;'Feat-Func-Development'!$AF$5:$EU$5='aggregated FIP Data Prog8'!$A44&amp;'aggregated FIP Data Prog8'!$V$1),'Feat-Func-Development'!$AF$111:$EU$111)</f>
        <v>0</v>
      </c>
      <c r="AC44" s="29">
        <f>LOOKUP(2,1/('Feat-Func-Development'!$AF$4:$EU$4&amp;'Feat-Func-Development'!$AF$5:$EU$5='aggregated FIP Data Prog8'!$A44&amp;'aggregated FIP Data Prog8'!$V$1),'Feat-Func-Development'!$AF$112:$EU$112)</f>
        <v>0</v>
      </c>
    </row>
    <row r="45" spans="1:29">
      <c r="A45" s="43">
        <f t="shared" si="9"/>
        <v>1247</v>
      </c>
      <c r="B45" s="53" t="str">
        <f>IF(C45="","",HLOOKUP(C45,'Configuration | Scaling'!$E$13:$Y$23,10,FALSE))</f>
        <v/>
      </c>
      <c r="C45" s="29" t="str">
        <f>IF(COUNTIF(C$4:C44,LOOKUP(A45,'Configuration | Scaling'!$E$22:$Y$22,_GPDS__List))=0,LOOKUP(A45,'Configuration | Scaling'!$E$22:$Y$22,_GPDS__List),"")</f>
        <v/>
      </c>
      <c r="D45" s="54"/>
      <c r="E45" s="45">
        <f t="shared" si="0"/>
        <v>1246</v>
      </c>
      <c r="F45" s="55">
        <f t="shared" si="1"/>
        <v>1</v>
      </c>
      <c r="G45" s="55">
        <f t="shared" si="2"/>
        <v>0</v>
      </c>
      <c r="H45" s="55">
        <f t="shared" si="3"/>
        <v>1</v>
      </c>
      <c r="I45" s="55">
        <f t="shared" si="4"/>
        <v>1</v>
      </c>
      <c r="J45" s="55">
        <f t="shared" si="5"/>
        <v>1</v>
      </c>
      <c r="K45" s="55">
        <f t="shared" si="6"/>
        <v>1</v>
      </c>
      <c r="L45" s="55">
        <f t="shared" si="7"/>
        <v>0.8571428571428571</v>
      </c>
      <c r="M45" s="56">
        <f t="shared" si="8"/>
        <v>0</v>
      </c>
      <c r="N45" s="48">
        <f>LOOKUP(2,1/('Feat-Func-Development'!$AF$4:$EU$4&amp;'Feat-Func-Development'!$AF$5:$EU$5='aggregated FIP Data Prog8'!$A45&amp;'aggregated FIP Data Prog8'!$N$1),'Feat-Func-Development'!$AF$105:$EU$105)</f>
        <v>0</v>
      </c>
      <c r="O45" s="48">
        <f>LOOKUP(2,1/('Feat-Func-Development'!$AF$4:$EU$4&amp;'Feat-Func-Development'!$AF$5:$EU$5='aggregated FIP Data Prog8'!$A45&amp;'aggregated FIP Data Prog8'!$N$1),'Feat-Func-Development'!$AF$106:$EU$106)</f>
        <v>0</v>
      </c>
      <c r="P45" s="48">
        <f>LOOKUP(2,1/('Feat-Func-Development'!$AF$4:$EU$4&amp;'Feat-Func-Development'!$AF$5:$EU$5='aggregated FIP Data Prog8'!$A45&amp;'aggregated FIP Data Prog8'!$N$1),'Feat-Func-Development'!$AF$107:$EU$107)</f>
        <v>0</v>
      </c>
      <c r="Q45" s="48">
        <f>LOOKUP(2,1/('Feat-Func-Development'!$AF$4:$EU$4&amp;'Feat-Func-Development'!$AF$5:$EU$5='aggregated FIP Data Prog8'!$A45&amp;'aggregated FIP Data Prog8'!$N$1),'Feat-Func-Development'!$AF$108:$EU$108)</f>
        <v>0</v>
      </c>
      <c r="R45" s="48">
        <f>LOOKUP(2,1/('Feat-Func-Development'!$AF$4:$EU$4&amp;'Feat-Func-Development'!$AF$5:$EU$5='aggregated FIP Data Prog8'!$A45&amp;'aggregated FIP Data Prog8'!$N$1),'Feat-Func-Development'!$AF$109:$EU$109)</f>
        <v>0</v>
      </c>
      <c r="S45" s="48">
        <f>LOOKUP(2,1/('Feat-Func-Development'!$AF$4:$EU$4&amp;'Feat-Func-Development'!$AF$5:$EU$5='aggregated FIP Data Prog8'!$A45&amp;'aggregated FIP Data Prog8'!$N$1),'Feat-Func-Development'!$AF$110:$EU$110)</f>
        <v>1</v>
      </c>
      <c r="T45" s="48">
        <f>LOOKUP(2,1/('Feat-Func-Development'!$AF$4:$EU$4&amp;'Feat-Func-Development'!$AF$5:$EU$5='aggregated FIP Data Prog8'!$A45&amp;'aggregated FIP Data Prog8'!$N$1),'Feat-Func-Development'!$AF$111:$EU$111)</f>
        <v>1</v>
      </c>
      <c r="U45" s="48">
        <f>LOOKUP(2,1/('Feat-Func-Development'!$AF$4:$EU$4&amp;'Feat-Func-Development'!$AF$5:$EU$5='aggregated FIP Data Prog8'!$A45&amp;'aggregated FIP Data Prog8'!$N$1),'Feat-Func-Development'!$AF$112:$EU$112)</f>
        <v>5</v>
      </c>
      <c r="V45" s="29">
        <f>LOOKUP(2,1/('Feat-Func-Development'!$AF$4:$EU$4&amp;'Feat-Func-Development'!$AF$5:$EU$5='aggregated FIP Data Prog8'!$A45&amp;'aggregated FIP Data Prog8'!$V$1),'Feat-Func-Development'!$AF$105:$EU$105)</f>
        <v>0</v>
      </c>
      <c r="W45" s="29">
        <f>LOOKUP(2,1/('Feat-Func-Development'!$AF$4:$EU$4&amp;'Feat-Func-Development'!$AF$5:$EU$5='aggregated FIP Data Prog8'!$A45&amp;'aggregated FIP Data Prog8'!$V$1),'Feat-Func-Development'!$AF$106:$EU$106)</f>
        <v>0</v>
      </c>
      <c r="X45" s="29">
        <f>LOOKUP(2,1/('Feat-Func-Development'!$AF$4:$EU$4&amp;'Feat-Func-Development'!$AF$5:$EU$5='aggregated FIP Data Prog8'!$A45&amp;'aggregated FIP Data Prog8'!$V$1),'Feat-Func-Development'!$AF$107:$EU$107)</f>
        <v>0</v>
      </c>
      <c r="Y45" s="29">
        <f>LOOKUP(2,1/('Feat-Func-Development'!$AF$4:$EU$4&amp;'Feat-Func-Development'!$AF$5:$EU$5='aggregated FIP Data Prog8'!$A45&amp;'aggregated FIP Data Prog8'!$V$1),'Feat-Func-Development'!$AF$108:$EU$108)</f>
        <v>0</v>
      </c>
      <c r="Z45" s="29">
        <f>LOOKUP(2,1/('Feat-Func-Development'!$AF$4:$EU$4&amp;'Feat-Func-Development'!$AF$5:$EU$5='aggregated FIP Data Prog8'!$A45&amp;'aggregated FIP Data Prog8'!$V$1),'Feat-Func-Development'!$AF$109:$EU$109)</f>
        <v>7</v>
      </c>
      <c r="AA45" s="29">
        <f>LOOKUP(2,1/('Feat-Func-Development'!$AF$4:$EU$4&amp;'Feat-Func-Development'!$AF$5:$EU$5='aggregated FIP Data Prog8'!$A45&amp;'aggregated FIP Data Prog8'!$V$1),'Feat-Func-Development'!$AF$110:$EU$110)</f>
        <v>0</v>
      </c>
      <c r="AB45" s="29">
        <f>LOOKUP(2,1/('Feat-Func-Development'!$AF$4:$EU$4&amp;'Feat-Func-Development'!$AF$5:$EU$5='aggregated FIP Data Prog8'!$A45&amp;'aggregated FIP Data Prog8'!$V$1),'Feat-Func-Development'!$AF$111:$EU$111)</f>
        <v>0</v>
      </c>
      <c r="AC45" s="29">
        <f>LOOKUP(2,1/('Feat-Func-Development'!$AF$4:$EU$4&amp;'Feat-Func-Development'!$AF$5:$EU$5='aggregated FIP Data Prog8'!$A45&amp;'aggregated FIP Data Prog8'!$V$1),'Feat-Func-Development'!$AF$112:$EU$112)</f>
        <v>0</v>
      </c>
    </row>
    <row r="46" spans="1:29">
      <c r="A46" s="43">
        <f t="shared" si="9"/>
        <v>1277</v>
      </c>
      <c r="B46" s="53" t="str">
        <f>IF(C46="","",HLOOKUP(C46,'Configuration | Scaling'!$E$13:$Y$23,10,FALSE))</f>
        <v/>
      </c>
      <c r="C46" s="29" t="str">
        <f>IF(COUNTIF(C$4:C45,LOOKUP(A46,'Configuration | Scaling'!$E$22:$Y$22,_GPDS__List))=0,LOOKUP(A46,'Configuration | Scaling'!$E$22:$Y$22,_GPDS__List),"")</f>
        <v/>
      </c>
      <c r="D46" s="54"/>
      <c r="E46" s="45">
        <f t="shared" si="0"/>
        <v>1276</v>
      </c>
      <c r="F46" s="55">
        <f t="shared" si="1"/>
        <v>1</v>
      </c>
      <c r="G46" s="55">
        <f t="shared" si="2"/>
        <v>0</v>
      </c>
      <c r="H46" s="55">
        <f t="shared" si="3"/>
        <v>1</v>
      </c>
      <c r="I46" s="55">
        <f t="shared" si="4"/>
        <v>1</v>
      </c>
      <c r="J46" s="55">
        <f t="shared" si="5"/>
        <v>1</v>
      </c>
      <c r="K46" s="55">
        <f t="shared" si="6"/>
        <v>1</v>
      </c>
      <c r="L46" s="55">
        <f t="shared" si="7"/>
        <v>0.8571428571428571</v>
      </c>
      <c r="M46" s="56">
        <f t="shared" si="8"/>
        <v>0</v>
      </c>
      <c r="N46" s="48">
        <f>LOOKUP(2,1/('Feat-Func-Development'!$AF$4:$EU$4&amp;'Feat-Func-Development'!$AF$5:$EU$5='aggregated FIP Data Prog8'!$A46&amp;'aggregated FIP Data Prog8'!$N$1),'Feat-Func-Development'!$AF$105:$EU$105)</f>
        <v>0</v>
      </c>
      <c r="O46" s="48">
        <f>LOOKUP(2,1/('Feat-Func-Development'!$AF$4:$EU$4&amp;'Feat-Func-Development'!$AF$5:$EU$5='aggregated FIP Data Prog8'!$A46&amp;'aggregated FIP Data Prog8'!$N$1),'Feat-Func-Development'!$AF$106:$EU$106)</f>
        <v>0</v>
      </c>
      <c r="P46" s="48">
        <f>LOOKUP(2,1/('Feat-Func-Development'!$AF$4:$EU$4&amp;'Feat-Func-Development'!$AF$5:$EU$5='aggregated FIP Data Prog8'!$A46&amp;'aggregated FIP Data Prog8'!$N$1),'Feat-Func-Development'!$AF$107:$EU$107)</f>
        <v>0</v>
      </c>
      <c r="Q46" s="48">
        <f>LOOKUP(2,1/('Feat-Func-Development'!$AF$4:$EU$4&amp;'Feat-Func-Development'!$AF$5:$EU$5='aggregated FIP Data Prog8'!$A46&amp;'aggregated FIP Data Prog8'!$N$1),'Feat-Func-Development'!$AF$108:$EU$108)</f>
        <v>0</v>
      </c>
      <c r="R46" s="48">
        <f>LOOKUP(2,1/('Feat-Func-Development'!$AF$4:$EU$4&amp;'Feat-Func-Development'!$AF$5:$EU$5='aggregated FIP Data Prog8'!$A46&amp;'aggregated FIP Data Prog8'!$N$1),'Feat-Func-Development'!$AF$109:$EU$109)</f>
        <v>0</v>
      </c>
      <c r="S46" s="48">
        <f>LOOKUP(2,1/('Feat-Func-Development'!$AF$4:$EU$4&amp;'Feat-Func-Development'!$AF$5:$EU$5='aggregated FIP Data Prog8'!$A46&amp;'aggregated FIP Data Prog8'!$N$1),'Feat-Func-Development'!$AF$110:$EU$110)</f>
        <v>1</v>
      </c>
      <c r="T46" s="48">
        <f>LOOKUP(2,1/('Feat-Func-Development'!$AF$4:$EU$4&amp;'Feat-Func-Development'!$AF$5:$EU$5='aggregated FIP Data Prog8'!$A46&amp;'aggregated FIP Data Prog8'!$N$1),'Feat-Func-Development'!$AF$111:$EU$111)</f>
        <v>1</v>
      </c>
      <c r="U46" s="48">
        <f>LOOKUP(2,1/('Feat-Func-Development'!$AF$4:$EU$4&amp;'Feat-Func-Development'!$AF$5:$EU$5='aggregated FIP Data Prog8'!$A46&amp;'aggregated FIP Data Prog8'!$N$1),'Feat-Func-Development'!$AF$112:$EU$112)</f>
        <v>5</v>
      </c>
      <c r="V46" s="29">
        <f>LOOKUP(2,1/('Feat-Func-Development'!$AF$4:$EU$4&amp;'Feat-Func-Development'!$AF$5:$EU$5='aggregated FIP Data Prog8'!$A46&amp;'aggregated FIP Data Prog8'!$V$1),'Feat-Func-Development'!$AF$105:$EU$105)</f>
        <v>0</v>
      </c>
      <c r="W46" s="29">
        <f>LOOKUP(2,1/('Feat-Func-Development'!$AF$4:$EU$4&amp;'Feat-Func-Development'!$AF$5:$EU$5='aggregated FIP Data Prog8'!$A46&amp;'aggregated FIP Data Prog8'!$V$1),'Feat-Func-Development'!$AF$106:$EU$106)</f>
        <v>0</v>
      </c>
      <c r="X46" s="29">
        <f>LOOKUP(2,1/('Feat-Func-Development'!$AF$4:$EU$4&amp;'Feat-Func-Development'!$AF$5:$EU$5='aggregated FIP Data Prog8'!$A46&amp;'aggregated FIP Data Prog8'!$V$1),'Feat-Func-Development'!$AF$107:$EU$107)</f>
        <v>0</v>
      </c>
      <c r="Y46" s="29">
        <f>LOOKUP(2,1/('Feat-Func-Development'!$AF$4:$EU$4&amp;'Feat-Func-Development'!$AF$5:$EU$5='aggregated FIP Data Prog8'!$A46&amp;'aggregated FIP Data Prog8'!$V$1),'Feat-Func-Development'!$AF$108:$EU$108)</f>
        <v>0</v>
      </c>
      <c r="Z46" s="29">
        <f>LOOKUP(2,1/('Feat-Func-Development'!$AF$4:$EU$4&amp;'Feat-Func-Development'!$AF$5:$EU$5='aggregated FIP Data Prog8'!$A46&amp;'aggregated FIP Data Prog8'!$V$1),'Feat-Func-Development'!$AF$109:$EU$109)</f>
        <v>7</v>
      </c>
      <c r="AA46" s="29">
        <f>LOOKUP(2,1/('Feat-Func-Development'!$AF$4:$EU$4&amp;'Feat-Func-Development'!$AF$5:$EU$5='aggregated FIP Data Prog8'!$A46&amp;'aggregated FIP Data Prog8'!$V$1),'Feat-Func-Development'!$AF$110:$EU$110)</f>
        <v>0</v>
      </c>
      <c r="AB46" s="29">
        <f>LOOKUP(2,1/('Feat-Func-Development'!$AF$4:$EU$4&amp;'Feat-Func-Development'!$AF$5:$EU$5='aggregated FIP Data Prog8'!$A46&amp;'aggregated FIP Data Prog8'!$V$1),'Feat-Func-Development'!$AF$111:$EU$111)</f>
        <v>0</v>
      </c>
      <c r="AC46" s="29">
        <f>LOOKUP(2,1/('Feat-Func-Development'!$AF$4:$EU$4&amp;'Feat-Func-Development'!$AF$5:$EU$5='aggregated FIP Data Prog8'!$A46&amp;'aggregated FIP Data Prog8'!$V$1),'Feat-Func-Development'!$AF$112:$EU$112)</f>
        <v>0</v>
      </c>
    </row>
    <row r="47" spans="1:29">
      <c r="A47" s="43">
        <f t="shared" si="9"/>
        <v>1308</v>
      </c>
      <c r="B47" s="53" t="str">
        <f>IF(C47="","",HLOOKUP(C47,'Configuration | Scaling'!$E$13:$Y$23,10,FALSE))</f>
        <v/>
      </c>
      <c r="C47" s="29" t="str">
        <f>IF(COUNTIF(C$4:C46,LOOKUP(A47,'Configuration | Scaling'!$E$22:$Y$22,_GPDS__List))=0,LOOKUP(A47,'Configuration | Scaling'!$E$22:$Y$22,_GPDS__List),"")</f>
        <v/>
      </c>
      <c r="D47" s="54"/>
      <c r="E47" s="45">
        <f t="shared" si="0"/>
        <v>1307</v>
      </c>
      <c r="F47" s="55">
        <f t="shared" si="1"/>
        <v>1</v>
      </c>
      <c r="G47" s="55">
        <f t="shared" si="2"/>
        <v>0</v>
      </c>
      <c r="H47" s="55">
        <f t="shared" si="3"/>
        <v>1</v>
      </c>
      <c r="I47" s="55">
        <f t="shared" si="4"/>
        <v>1</v>
      </c>
      <c r="J47" s="55">
        <f t="shared" si="5"/>
        <v>1</v>
      </c>
      <c r="K47" s="55">
        <f t="shared" si="6"/>
        <v>1</v>
      </c>
      <c r="L47" s="55">
        <f t="shared" si="7"/>
        <v>0.8571428571428571</v>
      </c>
      <c r="M47" s="56">
        <f t="shared" si="8"/>
        <v>0</v>
      </c>
      <c r="N47" s="48">
        <f>LOOKUP(2,1/('Feat-Func-Development'!$AF$4:$EU$4&amp;'Feat-Func-Development'!$AF$5:$EU$5='aggregated FIP Data Prog8'!$A47&amp;'aggregated FIP Data Prog8'!$N$1),'Feat-Func-Development'!$AF$105:$EU$105)</f>
        <v>0</v>
      </c>
      <c r="O47" s="48">
        <f>LOOKUP(2,1/('Feat-Func-Development'!$AF$4:$EU$4&amp;'Feat-Func-Development'!$AF$5:$EU$5='aggregated FIP Data Prog8'!$A47&amp;'aggregated FIP Data Prog8'!$N$1),'Feat-Func-Development'!$AF$106:$EU$106)</f>
        <v>0</v>
      </c>
      <c r="P47" s="48">
        <f>LOOKUP(2,1/('Feat-Func-Development'!$AF$4:$EU$4&amp;'Feat-Func-Development'!$AF$5:$EU$5='aggregated FIP Data Prog8'!$A47&amp;'aggregated FIP Data Prog8'!$N$1),'Feat-Func-Development'!$AF$107:$EU$107)</f>
        <v>0</v>
      </c>
      <c r="Q47" s="48">
        <f>LOOKUP(2,1/('Feat-Func-Development'!$AF$4:$EU$4&amp;'Feat-Func-Development'!$AF$5:$EU$5='aggregated FIP Data Prog8'!$A47&amp;'aggregated FIP Data Prog8'!$N$1),'Feat-Func-Development'!$AF$108:$EU$108)</f>
        <v>0</v>
      </c>
      <c r="R47" s="48">
        <f>LOOKUP(2,1/('Feat-Func-Development'!$AF$4:$EU$4&amp;'Feat-Func-Development'!$AF$5:$EU$5='aggregated FIP Data Prog8'!$A47&amp;'aggregated FIP Data Prog8'!$N$1),'Feat-Func-Development'!$AF$109:$EU$109)</f>
        <v>0</v>
      </c>
      <c r="S47" s="48">
        <f>LOOKUP(2,1/('Feat-Func-Development'!$AF$4:$EU$4&amp;'Feat-Func-Development'!$AF$5:$EU$5='aggregated FIP Data Prog8'!$A47&amp;'aggregated FIP Data Prog8'!$N$1),'Feat-Func-Development'!$AF$110:$EU$110)</f>
        <v>1</v>
      </c>
      <c r="T47" s="48">
        <f>LOOKUP(2,1/('Feat-Func-Development'!$AF$4:$EU$4&amp;'Feat-Func-Development'!$AF$5:$EU$5='aggregated FIP Data Prog8'!$A47&amp;'aggregated FIP Data Prog8'!$N$1),'Feat-Func-Development'!$AF$111:$EU$111)</f>
        <v>1</v>
      </c>
      <c r="U47" s="48">
        <f>LOOKUP(2,1/('Feat-Func-Development'!$AF$4:$EU$4&amp;'Feat-Func-Development'!$AF$5:$EU$5='aggregated FIP Data Prog8'!$A47&amp;'aggregated FIP Data Prog8'!$N$1),'Feat-Func-Development'!$AF$112:$EU$112)</f>
        <v>5</v>
      </c>
      <c r="V47" s="29">
        <f>LOOKUP(2,1/('Feat-Func-Development'!$AF$4:$EU$4&amp;'Feat-Func-Development'!$AF$5:$EU$5='aggregated FIP Data Prog8'!$A47&amp;'aggregated FIP Data Prog8'!$V$1),'Feat-Func-Development'!$AF$105:$EU$105)</f>
        <v>0</v>
      </c>
      <c r="W47" s="29">
        <f>LOOKUP(2,1/('Feat-Func-Development'!$AF$4:$EU$4&amp;'Feat-Func-Development'!$AF$5:$EU$5='aggregated FIP Data Prog8'!$A47&amp;'aggregated FIP Data Prog8'!$V$1),'Feat-Func-Development'!$AF$106:$EU$106)</f>
        <v>0</v>
      </c>
      <c r="X47" s="29">
        <f>LOOKUP(2,1/('Feat-Func-Development'!$AF$4:$EU$4&amp;'Feat-Func-Development'!$AF$5:$EU$5='aggregated FIP Data Prog8'!$A47&amp;'aggregated FIP Data Prog8'!$V$1),'Feat-Func-Development'!$AF$107:$EU$107)</f>
        <v>0</v>
      </c>
      <c r="Y47" s="29">
        <f>LOOKUP(2,1/('Feat-Func-Development'!$AF$4:$EU$4&amp;'Feat-Func-Development'!$AF$5:$EU$5='aggregated FIP Data Prog8'!$A47&amp;'aggregated FIP Data Prog8'!$V$1),'Feat-Func-Development'!$AF$108:$EU$108)</f>
        <v>0</v>
      </c>
      <c r="Z47" s="29">
        <f>LOOKUP(2,1/('Feat-Func-Development'!$AF$4:$EU$4&amp;'Feat-Func-Development'!$AF$5:$EU$5='aggregated FIP Data Prog8'!$A47&amp;'aggregated FIP Data Prog8'!$V$1),'Feat-Func-Development'!$AF$109:$EU$109)</f>
        <v>7</v>
      </c>
      <c r="AA47" s="29">
        <f>LOOKUP(2,1/('Feat-Func-Development'!$AF$4:$EU$4&amp;'Feat-Func-Development'!$AF$5:$EU$5='aggregated FIP Data Prog8'!$A47&amp;'aggregated FIP Data Prog8'!$V$1),'Feat-Func-Development'!$AF$110:$EU$110)</f>
        <v>0</v>
      </c>
      <c r="AB47" s="29">
        <f>LOOKUP(2,1/('Feat-Func-Development'!$AF$4:$EU$4&amp;'Feat-Func-Development'!$AF$5:$EU$5='aggregated FIP Data Prog8'!$A47&amp;'aggregated FIP Data Prog8'!$V$1),'Feat-Func-Development'!$AF$111:$EU$111)</f>
        <v>0</v>
      </c>
      <c r="AC47" s="29">
        <f>LOOKUP(2,1/('Feat-Func-Development'!$AF$4:$EU$4&amp;'Feat-Func-Development'!$AF$5:$EU$5='aggregated FIP Data Prog8'!$A47&amp;'aggregated FIP Data Prog8'!$V$1),'Feat-Func-Development'!$AF$112:$EU$112)</f>
        <v>0</v>
      </c>
    </row>
    <row r="48" spans="1:29">
      <c r="A48" s="43">
        <f t="shared" si="9"/>
        <v>1339</v>
      </c>
      <c r="B48" s="53" t="str">
        <f>IF(C48="","",HLOOKUP(C48,'Configuration | Scaling'!$E$13:$Y$23,10,FALSE))</f>
        <v/>
      </c>
      <c r="C48" s="29" t="str">
        <f>IF(COUNTIF(C$4:C47,LOOKUP(A48,'Configuration | Scaling'!$E$22:$Y$22,_GPDS__List))=0,LOOKUP(A48,'Configuration | Scaling'!$E$22:$Y$22,_GPDS__List),"")</f>
        <v/>
      </c>
      <c r="D48" s="54"/>
      <c r="E48" s="45">
        <f t="shared" si="0"/>
        <v>1338</v>
      </c>
      <c r="F48" s="55">
        <f t="shared" si="1"/>
        <v>1</v>
      </c>
      <c r="G48" s="55">
        <f t="shared" si="2"/>
        <v>0</v>
      </c>
      <c r="H48" s="55">
        <f t="shared" si="3"/>
        <v>1</v>
      </c>
      <c r="I48" s="55">
        <f t="shared" si="4"/>
        <v>1</v>
      </c>
      <c r="J48" s="55">
        <f t="shared" si="5"/>
        <v>1</v>
      </c>
      <c r="K48" s="55">
        <f t="shared" si="6"/>
        <v>1</v>
      </c>
      <c r="L48" s="55">
        <f t="shared" si="7"/>
        <v>0.8571428571428571</v>
      </c>
      <c r="M48" s="56">
        <f t="shared" si="8"/>
        <v>0</v>
      </c>
      <c r="N48" s="48">
        <f>LOOKUP(2,1/('Feat-Func-Development'!$AF$4:$EU$4&amp;'Feat-Func-Development'!$AF$5:$EU$5='aggregated FIP Data Prog8'!$A48&amp;'aggregated FIP Data Prog8'!$N$1),'Feat-Func-Development'!$AF$105:$EU$105)</f>
        <v>0</v>
      </c>
      <c r="O48" s="48">
        <f>LOOKUP(2,1/('Feat-Func-Development'!$AF$4:$EU$4&amp;'Feat-Func-Development'!$AF$5:$EU$5='aggregated FIP Data Prog8'!$A48&amp;'aggregated FIP Data Prog8'!$N$1),'Feat-Func-Development'!$AF$106:$EU$106)</f>
        <v>0</v>
      </c>
      <c r="P48" s="48">
        <f>LOOKUP(2,1/('Feat-Func-Development'!$AF$4:$EU$4&amp;'Feat-Func-Development'!$AF$5:$EU$5='aggregated FIP Data Prog8'!$A48&amp;'aggregated FIP Data Prog8'!$N$1),'Feat-Func-Development'!$AF$107:$EU$107)</f>
        <v>0</v>
      </c>
      <c r="Q48" s="48">
        <f>LOOKUP(2,1/('Feat-Func-Development'!$AF$4:$EU$4&amp;'Feat-Func-Development'!$AF$5:$EU$5='aggregated FIP Data Prog8'!$A48&amp;'aggregated FIP Data Prog8'!$N$1),'Feat-Func-Development'!$AF$108:$EU$108)</f>
        <v>0</v>
      </c>
      <c r="R48" s="48">
        <f>LOOKUP(2,1/('Feat-Func-Development'!$AF$4:$EU$4&amp;'Feat-Func-Development'!$AF$5:$EU$5='aggregated FIP Data Prog8'!$A48&amp;'aggregated FIP Data Prog8'!$N$1),'Feat-Func-Development'!$AF$109:$EU$109)</f>
        <v>0</v>
      </c>
      <c r="S48" s="48">
        <f>LOOKUP(2,1/('Feat-Func-Development'!$AF$4:$EU$4&amp;'Feat-Func-Development'!$AF$5:$EU$5='aggregated FIP Data Prog8'!$A48&amp;'aggregated FIP Data Prog8'!$N$1),'Feat-Func-Development'!$AF$110:$EU$110)</f>
        <v>1</v>
      </c>
      <c r="T48" s="48">
        <f>LOOKUP(2,1/('Feat-Func-Development'!$AF$4:$EU$4&amp;'Feat-Func-Development'!$AF$5:$EU$5='aggregated FIP Data Prog8'!$A48&amp;'aggregated FIP Data Prog8'!$N$1),'Feat-Func-Development'!$AF$111:$EU$111)</f>
        <v>1</v>
      </c>
      <c r="U48" s="48">
        <f>LOOKUP(2,1/('Feat-Func-Development'!$AF$4:$EU$4&amp;'Feat-Func-Development'!$AF$5:$EU$5='aggregated FIP Data Prog8'!$A48&amp;'aggregated FIP Data Prog8'!$N$1),'Feat-Func-Development'!$AF$112:$EU$112)</f>
        <v>5</v>
      </c>
      <c r="V48" s="29">
        <f>LOOKUP(2,1/('Feat-Func-Development'!$AF$4:$EU$4&amp;'Feat-Func-Development'!$AF$5:$EU$5='aggregated FIP Data Prog8'!$A48&amp;'aggregated FIP Data Prog8'!$V$1),'Feat-Func-Development'!$AF$105:$EU$105)</f>
        <v>0</v>
      </c>
      <c r="W48" s="29">
        <f>LOOKUP(2,1/('Feat-Func-Development'!$AF$4:$EU$4&amp;'Feat-Func-Development'!$AF$5:$EU$5='aggregated FIP Data Prog8'!$A48&amp;'aggregated FIP Data Prog8'!$V$1),'Feat-Func-Development'!$AF$106:$EU$106)</f>
        <v>0</v>
      </c>
      <c r="X48" s="29">
        <f>LOOKUP(2,1/('Feat-Func-Development'!$AF$4:$EU$4&amp;'Feat-Func-Development'!$AF$5:$EU$5='aggregated FIP Data Prog8'!$A48&amp;'aggregated FIP Data Prog8'!$V$1),'Feat-Func-Development'!$AF$107:$EU$107)</f>
        <v>0</v>
      </c>
      <c r="Y48" s="29">
        <f>LOOKUP(2,1/('Feat-Func-Development'!$AF$4:$EU$4&amp;'Feat-Func-Development'!$AF$5:$EU$5='aggregated FIP Data Prog8'!$A48&amp;'aggregated FIP Data Prog8'!$V$1),'Feat-Func-Development'!$AF$108:$EU$108)</f>
        <v>0</v>
      </c>
      <c r="Z48" s="29">
        <f>LOOKUP(2,1/('Feat-Func-Development'!$AF$4:$EU$4&amp;'Feat-Func-Development'!$AF$5:$EU$5='aggregated FIP Data Prog8'!$A48&amp;'aggregated FIP Data Prog8'!$V$1),'Feat-Func-Development'!$AF$109:$EU$109)</f>
        <v>7</v>
      </c>
      <c r="AA48" s="29">
        <f>LOOKUP(2,1/('Feat-Func-Development'!$AF$4:$EU$4&amp;'Feat-Func-Development'!$AF$5:$EU$5='aggregated FIP Data Prog8'!$A48&amp;'aggregated FIP Data Prog8'!$V$1),'Feat-Func-Development'!$AF$110:$EU$110)</f>
        <v>0</v>
      </c>
      <c r="AB48" s="29">
        <f>LOOKUP(2,1/('Feat-Func-Development'!$AF$4:$EU$4&amp;'Feat-Func-Development'!$AF$5:$EU$5='aggregated FIP Data Prog8'!$A48&amp;'aggregated FIP Data Prog8'!$V$1),'Feat-Func-Development'!$AF$111:$EU$111)</f>
        <v>0</v>
      </c>
      <c r="AC48" s="29">
        <f>LOOKUP(2,1/('Feat-Func-Development'!$AF$4:$EU$4&amp;'Feat-Func-Development'!$AF$5:$EU$5='aggregated FIP Data Prog8'!$A48&amp;'aggregated FIP Data Prog8'!$V$1),'Feat-Func-Development'!$AF$112:$EU$112)</f>
        <v>0</v>
      </c>
    </row>
    <row r="49" spans="1:29">
      <c r="A49" s="43">
        <f t="shared" si="9"/>
        <v>1369</v>
      </c>
      <c r="B49" s="53">
        <f>IF(C49="","",HLOOKUP(C49,'Configuration | Scaling'!$E$13:$Y$23,10,FALSE))</f>
        <v>1340</v>
      </c>
      <c r="C49" s="29" t="str">
        <f>IF(COUNTIF(C$4:C48,LOOKUP(A49,'Configuration | Scaling'!$E$22:$Y$22,_GPDS__List))=0,LOOKUP(A49,'Configuration | Scaling'!$E$22:$Y$22,_GPDS__List),"")</f>
        <v>OKTB</v>
      </c>
      <c r="D49" s="54"/>
      <c r="E49" s="45">
        <f t="shared" si="0"/>
        <v>1339</v>
      </c>
      <c r="F49" s="55">
        <f t="shared" si="1"/>
        <v>1</v>
      </c>
      <c r="G49" s="55">
        <f t="shared" si="2"/>
        <v>0</v>
      </c>
      <c r="H49" s="55">
        <f t="shared" si="3"/>
        <v>1</v>
      </c>
      <c r="I49" s="55">
        <f t="shared" si="4"/>
        <v>1</v>
      </c>
      <c r="J49" s="55">
        <f t="shared" si="5"/>
        <v>1</v>
      </c>
      <c r="K49" s="55">
        <f t="shared" si="6"/>
        <v>1</v>
      </c>
      <c r="L49" s="55">
        <f t="shared" si="7"/>
        <v>0.8571428571428571</v>
      </c>
      <c r="M49" s="56">
        <f t="shared" si="8"/>
        <v>0</v>
      </c>
      <c r="N49" s="48">
        <f>LOOKUP(2,1/('Feat-Func-Development'!$AF$4:$EU$4&amp;'Feat-Func-Development'!$AF$5:$EU$5='aggregated FIP Data Prog8'!$A49&amp;'aggregated FIP Data Prog8'!$N$1),'Feat-Func-Development'!$AF$105:$EU$105)</f>
        <v>0</v>
      </c>
      <c r="O49" s="48">
        <f>LOOKUP(2,1/('Feat-Func-Development'!$AF$4:$EU$4&amp;'Feat-Func-Development'!$AF$5:$EU$5='aggregated FIP Data Prog8'!$A49&amp;'aggregated FIP Data Prog8'!$N$1),'Feat-Func-Development'!$AF$106:$EU$106)</f>
        <v>0</v>
      </c>
      <c r="P49" s="48">
        <f>LOOKUP(2,1/('Feat-Func-Development'!$AF$4:$EU$4&amp;'Feat-Func-Development'!$AF$5:$EU$5='aggregated FIP Data Prog8'!$A49&amp;'aggregated FIP Data Prog8'!$N$1),'Feat-Func-Development'!$AF$107:$EU$107)</f>
        <v>0</v>
      </c>
      <c r="Q49" s="48">
        <f>LOOKUP(2,1/('Feat-Func-Development'!$AF$4:$EU$4&amp;'Feat-Func-Development'!$AF$5:$EU$5='aggregated FIP Data Prog8'!$A49&amp;'aggregated FIP Data Prog8'!$N$1),'Feat-Func-Development'!$AF$108:$EU$108)</f>
        <v>0</v>
      </c>
      <c r="R49" s="48">
        <f>LOOKUP(2,1/('Feat-Func-Development'!$AF$4:$EU$4&amp;'Feat-Func-Development'!$AF$5:$EU$5='aggregated FIP Data Prog8'!$A49&amp;'aggregated FIP Data Prog8'!$N$1),'Feat-Func-Development'!$AF$109:$EU$109)</f>
        <v>0</v>
      </c>
      <c r="S49" s="48">
        <f>LOOKUP(2,1/('Feat-Func-Development'!$AF$4:$EU$4&amp;'Feat-Func-Development'!$AF$5:$EU$5='aggregated FIP Data Prog8'!$A49&amp;'aggregated FIP Data Prog8'!$N$1),'Feat-Func-Development'!$AF$110:$EU$110)</f>
        <v>1</v>
      </c>
      <c r="T49" s="48">
        <f>LOOKUP(2,1/('Feat-Func-Development'!$AF$4:$EU$4&amp;'Feat-Func-Development'!$AF$5:$EU$5='aggregated FIP Data Prog8'!$A49&amp;'aggregated FIP Data Prog8'!$N$1),'Feat-Func-Development'!$AF$111:$EU$111)</f>
        <v>1</v>
      </c>
      <c r="U49" s="48">
        <f>LOOKUP(2,1/('Feat-Func-Development'!$AF$4:$EU$4&amp;'Feat-Func-Development'!$AF$5:$EU$5='aggregated FIP Data Prog8'!$A49&amp;'aggregated FIP Data Prog8'!$N$1),'Feat-Func-Development'!$AF$112:$EU$112)</f>
        <v>5</v>
      </c>
      <c r="V49" s="29">
        <f>LOOKUP(2,1/('Feat-Func-Development'!$AF$4:$EU$4&amp;'Feat-Func-Development'!$AF$5:$EU$5='aggregated FIP Data Prog8'!$A49&amp;'aggregated FIP Data Prog8'!$V$1),'Feat-Func-Development'!$AF$105:$EU$105)</f>
        <v>0</v>
      </c>
      <c r="W49" s="29">
        <f>LOOKUP(2,1/('Feat-Func-Development'!$AF$4:$EU$4&amp;'Feat-Func-Development'!$AF$5:$EU$5='aggregated FIP Data Prog8'!$A49&amp;'aggregated FIP Data Prog8'!$V$1),'Feat-Func-Development'!$AF$106:$EU$106)</f>
        <v>0</v>
      </c>
      <c r="X49" s="29">
        <f>LOOKUP(2,1/('Feat-Func-Development'!$AF$4:$EU$4&amp;'Feat-Func-Development'!$AF$5:$EU$5='aggregated FIP Data Prog8'!$A49&amp;'aggregated FIP Data Prog8'!$V$1),'Feat-Func-Development'!$AF$107:$EU$107)</f>
        <v>0</v>
      </c>
      <c r="Y49" s="29">
        <f>LOOKUP(2,1/('Feat-Func-Development'!$AF$4:$EU$4&amp;'Feat-Func-Development'!$AF$5:$EU$5='aggregated FIP Data Prog8'!$A49&amp;'aggregated FIP Data Prog8'!$V$1),'Feat-Func-Development'!$AF$108:$EU$108)</f>
        <v>0</v>
      </c>
      <c r="Z49" s="29">
        <f>LOOKUP(2,1/('Feat-Func-Development'!$AF$4:$EU$4&amp;'Feat-Func-Development'!$AF$5:$EU$5='aggregated FIP Data Prog8'!$A49&amp;'aggregated FIP Data Prog8'!$V$1),'Feat-Func-Development'!$AF$109:$EU$109)</f>
        <v>7</v>
      </c>
      <c r="AA49" s="29">
        <f>LOOKUP(2,1/('Feat-Func-Development'!$AF$4:$EU$4&amp;'Feat-Func-Development'!$AF$5:$EU$5='aggregated FIP Data Prog8'!$A49&amp;'aggregated FIP Data Prog8'!$V$1),'Feat-Func-Development'!$AF$110:$EU$110)</f>
        <v>0</v>
      </c>
      <c r="AB49" s="29">
        <f>LOOKUP(2,1/('Feat-Func-Development'!$AF$4:$EU$4&amp;'Feat-Func-Development'!$AF$5:$EU$5='aggregated FIP Data Prog8'!$A49&amp;'aggregated FIP Data Prog8'!$V$1),'Feat-Func-Development'!$AF$111:$EU$111)</f>
        <v>0</v>
      </c>
      <c r="AC49" s="29">
        <f>LOOKUP(2,1/('Feat-Func-Development'!$AF$4:$EU$4&amp;'Feat-Func-Development'!$AF$5:$EU$5='aggregated FIP Data Prog8'!$A49&amp;'aggregated FIP Data Prog8'!$V$1),'Feat-Func-Development'!$AF$112:$EU$112)</f>
        <v>0</v>
      </c>
    </row>
    <row r="50" spans="1:29">
      <c r="A50" s="43">
        <f t="shared" si="9"/>
        <v>1400</v>
      </c>
      <c r="B50" s="53" t="str">
        <f>IF(C50="","",HLOOKUP(C50,'Configuration | Scaling'!$E$13:$Y$23,10,FALSE))</f>
        <v/>
      </c>
      <c r="C50" s="29" t="str">
        <f>IF(COUNTIF(C$4:C49,LOOKUP(A50,'Configuration | Scaling'!$E$22:$Y$22,_GPDS__List))=0,LOOKUP(A50,'Configuration | Scaling'!$E$22:$Y$22,_GPDS__List),"")</f>
        <v/>
      </c>
      <c r="D50" s="54"/>
      <c r="E50" s="45">
        <f t="shared" si="0"/>
        <v>1399</v>
      </c>
      <c r="F50" s="55">
        <f t="shared" si="1"/>
        <v>1</v>
      </c>
      <c r="G50" s="55">
        <f t="shared" si="2"/>
        <v>0</v>
      </c>
      <c r="H50" s="55">
        <f t="shared" si="3"/>
        <v>1</v>
      </c>
      <c r="I50" s="55">
        <f t="shared" si="4"/>
        <v>1</v>
      </c>
      <c r="J50" s="55">
        <f t="shared" si="5"/>
        <v>1</v>
      </c>
      <c r="K50" s="55">
        <f t="shared" si="6"/>
        <v>1</v>
      </c>
      <c r="L50" s="55">
        <f t="shared" si="7"/>
        <v>0.8571428571428571</v>
      </c>
      <c r="M50" s="56">
        <f t="shared" si="8"/>
        <v>0</v>
      </c>
      <c r="N50" s="48">
        <f>LOOKUP(2,1/('Feat-Func-Development'!$AF$4:$EU$4&amp;'Feat-Func-Development'!$AF$5:$EU$5='aggregated FIP Data Prog8'!$A50&amp;'aggregated FIP Data Prog8'!$N$1),'Feat-Func-Development'!$AF$105:$EU$105)</f>
        <v>0</v>
      </c>
      <c r="O50" s="48">
        <f>LOOKUP(2,1/('Feat-Func-Development'!$AF$4:$EU$4&amp;'Feat-Func-Development'!$AF$5:$EU$5='aggregated FIP Data Prog8'!$A50&amp;'aggregated FIP Data Prog8'!$N$1),'Feat-Func-Development'!$AF$106:$EU$106)</f>
        <v>0</v>
      </c>
      <c r="P50" s="48">
        <f>LOOKUP(2,1/('Feat-Func-Development'!$AF$4:$EU$4&amp;'Feat-Func-Development'!$AF$5:$EU$5='aggregated FIP Data Prog8'!$A50&amp;'aggregated FIP Data Prog8'!$N$1),'Feat-Func-Development'!$AF$107:$EU$107)</f>
        <v>0</v>
      </c>
      <c r="Q50" s="48">
        <f>LOOKUP(2,1/('Feat-Func-Development'!$AF$4:$EU$4&amp;'Feat-Func-Development'!$AF$5:$EU$5='aggregated FIP Data Prog8'!$A50&amp;'aggregated FIP Data Prog8'!$N$1),'Feat-Func-Development'!$AF$108:$EU$108)</f>
        <v>0</v>
      </c>
      <c r="R50" s="48">
        <f>LOOKUP(2,1/('Feat-Func-Development'!$AF$4:$EU$4&amp;'Feat-Func-Development'!$AF$5:$EU$5='aggregated FIP Data Prog8'!$A50&amp;'aggregated FIP Data Prog8'!$N$1),'Feat-Func-Development'!$AF$109:$EU$109)</f>
        <v>0</v>
      </c>
      <c r="S50" s="48">
        <f>LOOKUP(2,1/('Feat-Func-Development'!$AF$4:$EU$4&amp;'Feat-Func-Development'!$AF$5:$EU$5='aggregated FIP Data Prog8'!$A50&amp;'aggregated FIP Data Prog8'!$N$1),'Feat-Func-Development'!$AF$110:$EU$110)</f>
        <v>1</v>
      </c>
      <c r="T50" s="48">
        <f>LOOKUP(2,1/('Feat-Func-Development'!$AF$4:$EU$4&amp;'Feat-Func-Development'!$AF$5:$EU$5='aggregated FIP Data Prog8'!$A50&amp;'aggregated FIP Data Prog8'!$N$1),'Feat-Func-Development'!$AF$111:$EU$111)</f>
        <v>1</v>
      </c>
      <c r="U50" s="48">
        <f>LOOKUP(2,1/('Feat-Func-Development'!$AF$4:$EU$4&amp;'Feat-Func-Development'!$AF$5:$EU$5='aggregated FIP Data Prog8'!$A50&amp;'aggregated FIP Data Prog8'!$N$1),'Feat-Func-Development'!$AF$112:$EU$112)</f>
        <v>5</v>
      </c>
      <c r="V50" s="29">
        <f>LOOKUP(2,1/('Feat-Func-Development'!$AF$4:$EU$4&amp;'Feat-Func-Development'!$AF$5:$EU$5='aggregated FIP Data Prog8'!$A50&amp;'aggregated FIP Data Prog8'!$V$1),'Feat-Func-Development'!$AF$105:$EU$105)</f>
        <v>0</v>
      </c>
      <c r="W50" s="29">
        <f>LOOKUP(2,1/('Feat-Func-Development'!$AF$4:$EU$4&amp;'Feat-Func-Development'!$AF$5:$EU$5='aggregated FIP Data Prog8'!$A50&amp;'aggregated FIP Data Prog8'!$V$1),'Feat-Func-Development'!$AF$106:$EU$106)</f>
        <v>0</v>
      </c>
      <c r="X50" s="29">
        <f>LOOKUP(2,1/('Feat-Func-Development'!$AF$4:$EU$4&amp;'Feat-Func-Development'!$AF$5:$EU$5='aggregated FIP Data Prog8'!$A50&amp;'aggregated FIP Data Prog8'!$V$1),'Feat-Func-Development'!$AF$107:$EU$107)</f>
        <v>0</v>
      </c>
      <c r="Y50" s="29">
        <f>LOOKUP(2,1/('Feat-Func-Development'!$AF$4:$EU$4&amp;'Feat-Func-Development'!$AF$5:$EU$5='aggregated FIP Data Prog8'!$A50&amp;'aggregated FIP Data Prog8'!$V$1),'Feat-Func-Development'!$AF$108:$EU$108)</f>
        <v>0</v>
      </c>
      <c r="Z50" s="29">
        <f>LOOKUP(2,1/('Feat-Func-Development'!$AF$4:$EU$4&amp;'Feat-Func-Development'!$AF$5:$EU$5='aggregated FIP Data Prog8'!$A50&amp;'aggregated FIP Data Prog8'!$V$1),'Feat-Func-Development'!$AF$109:$EU$109)</f>
        <v>7</v>
      </c>
      <c r="AA50" s="29">
        <f>LOOKUP(2,1/('Feat-Func-Development'!$AF$4:$EU$4&amp;'Feat-Func-Development'!$AF$5:$EU$5='aggregated FIP Data Prog8'!$A50&amp;'aggregated FIP Data Prog8'!$V$1),'Feat-Func-Development'!$AF$110:$EU$110)</f>
        <v>0</v>
      </c>
      <c r="AB50" s="29">
        <f>LOOKUP(2,1/('Feat-Func-Development'!$AF$4:$EU$4&amp;'Feat-Func-Development'!$AF$5:$EU$5='aggregated FIP Data Prog8'!$A50&amp;'aggregated FIP Data Prog8'!$V$1),'Feat-Func-Development'!$AF$111:$EU$111)</f>
        <v>0</v>
      </c>
      <c r="AC50" s="29">
        <f>LOOKUP(2,1/('Feat-Func-Development'!$AF$4:$EU$4&amp;'Feat-Func-Development'!$AF$5:$EU$5='aggregated FIP Data Prog8'!$A50&amp;'aggregated FIP Data Prog8'!$V$1),'Feat-Func-Development'!$AF$112:$EU$112)</f>
        <v>0</v>
      </c>
    </row>
    <row r="51" spans="1:29">
      <c r="A51" s="43">
        <f t="shared" si="9"/>
        <v>1430</v>
      </c>
      <c r="B51" s="53" t="str">
        <f>IF(C51="","",HLOOKUP(C51,'Configuration | Scaling'!$E$13:$Y$23,10,FALSE))</f>
        <v/>
      </c>
      <c r="C51" s="29" t="str">
        <f>IF(COUNTIF(C$4:C50,LOOKUP(A51,'Configuration | Scaling'!$E$22:$Y$22,_GPDS__List))=0,LOOKUP(A51,'Configuration | Scaling'!$E$22:$Y$22,_GPDS__List),"")</f>
        <v/>
      </c>
      <c r="D51" s="54"/>
      <c r="E51" s="45">
        <f t="shared" si="0"/>
        <v>1429</v>
      </c>
      <c r="F51" s="55">
        <f t="shared" si="1"/>
        <v>1</v>
      </c>
      <c r="G51" s="55">
        <f t="shared" si="2"/>
        <v>0</v>
      </c>
      <c r="H51" s="55">
        <f t="shared" si="3"/>
        <v>1</v>
      </c>
      <c r="I51" s="55">
        <f t="shared" si="4"/>
        <v>1</v>
      </c>
      <c r="J51" s="55">
        <f t="shared" si="5"/>
        <v>1</v>
      </c>
      <c r="K51" s="55">
        <f t="shared" si="6"/>
        <v>1</v>
      </c>
      <c r="L51" s="55">
        <f t="shared" si="7"/>
        <v>0.8571428571428571</v>
      </c>
      <c r="M51" s="56">
        <f t="shared" si="8"/>
        <v>0</v>
      </c>
      <c r="N51" s="48">
        <f>LOOKUP(2,1/('Feat-Func-Development'!$AF$4:$EU$4&amp;'Feat-Func-Development'!$AF$5:$EU$5='aggregated FIP Data Prog8'!$A51&amp;'aggregated FIP Data Prog8'!$N$1),'Feat-Func-Development'!$AF$105:$EU$105)</f>
        <v>0</v>
      </c>
      <c r="O51" s="48">
        <f>LOOKUP(2,1/('Feat-Func-Development'!$AF$4:$EU$4&amp;'Feat-Func-Development'!$AF$5:$EU$5='aggregated FIP Data Prog8'!$A51&amp;'aggregated FIP Data Prog8'!$N$1),'Feat-Func-Development'!$AF$106:$EU$106)</f>
        <v>0</v>
      </c>
      <c r="P51" s="48">
        <f>LOOKUP(2,1/('Feat-Func-Development'!$AF$4:$EU$4&amp;'Feat-Func-Development'!$AF$5:$EU$5='aggregated FIP Data Prog8'!$A51&amp;'aggregated FIP Data Prog8'!$N$1),'Feat-Func-Development'!$AF$107:$EU$107)</f>
        <v>0</v>
      </c>
      <c r="Q51" s="48">
        <f>LOOKUP(2,1/('Feat-Func-Development'!$AF$4:$EU$4&amp;'Feat-Func-Development'!$AF$5:$EU$5='aggregated FIP Data Prog8'!$A51&amp;'aggregated FIP Data Prog8'!$N$1),'Feat-Func-Development'!$AF$108:$EU$108)</f>
        <v>0</v>
      </c>
      <c r="R51" s="48">
        <f>LOOKUP(2,1/('Feat-Func-Development'!$AF$4:$EU$4&amp;'Feat-Func-Development'!$AF$5:$EU$5='aggregated FIP Data Prog8'!$A51&amp;'aggregated FIP Data Prog8'!$N$1),'Feat-Func-Development'!$AF$109:$EU$109)</f>
        <v>0</v>
      </c>
      <c r="S51" s="48">
        <f>LOOKUP(2,1/('Feat-Func-Development'!$AF$4:$EU$4&amp;'Feat-Func-Development'!$AF$5:$EU$5='aggregated FIP Data Prog8'!$A51&amp;'aggregated FIP Data Prog8'!$N$1),'Feat-Func-Development'!$AF$110:$EU$110)</f>
        <v>1</v>
      </c>
      <c r="T51" s="48">
        <f>LOOKUP(2,1/('Feat-Func-Development'!$AF$4:$EU$4&amp;'Feat-Func-Development'!$AF$5:$EU$5='aggregated FIP Data Prog8'!$A51&amp;'aggregated FIP Data Prog8'!$N$1),'Feat-Func-Development'!$AF$111:$EU$111)</f>
        <v>1</v>
      </c>
      <c r="U51" s="48">
        <f>LOOKUP(2,1/('Feat-Func-Development'!$AF$4:$EU$4&amp;'Feat-Func-Development'!$AF$5:$EU$5='aggregated FIP Data Prog8'!$A51&amp;'aggregated FIP Data Prog8'!$N$1),'Feat-Func-Development'!$AF$112:$EU$112)</f>
        <v>5</v>
      </c>
      <c r="V51" s="29">
        <f>LOOKUP(2,1/('Feat-Func-Development'!$AF$4:$EU$4&amp;'Feat-Func-Development'!$AF$5:$EU$5='aggregated FIP Data Prog8'!$A51&amp;'aggregated FIP Data Prog8'!$V$1),'Feat-Func-Development'!$AF$105:$EU$105)</f>
        <v>0</v>
      </c>
      <c r="W51" s="29">
        <f>LOOKUP(2,1/('Feat-Func-Development'!$AF$4:$EU$4&amp;'Feat-Func-Development'!$AF$5:$EU$5='aggregated FIP Data Prog8'!$A51&amp;'aggregated FIP Data Prog8'!$V$1),'Feat-Func-Development'!$AF$106:$EU$106)</f>
        <v>0</v>
      </c>
      <c r="X51" s="29">
        <f>LOOKUP(2,1/('Feat-Func-Development'!$AF$4:$EU$4&amp;'Feat-Func-Development'!$AF$5:$EU$5='aggregated FIP Data Prog8'!$A51&amp;'aggregated FIP Data Prog8'!$V$1),'Feat-Func-Development'!$AF$107:$EU$107)</f>
        <v>0</v>
      </c>
      <c r="Y51" s="29">
        <f>LOOKUP(2,1/('Feat-Func-Development'!$AF$4:$EU$4&amp;'Feat-Func-Development'!$AF$5:$EU$5='aggregated FIP Data Prog8'!$A51&amp;'aggregated FIP Data Prog8'!$V$1),'Feat-Func-Development'!$AF$108:$EU$108)</f>
        <v>0</v>
      </c>
      <c r="Z51" s="29">
        <f>LOOKUP(2,1/('Feat-Func-Development'!$AF$4:$EU$4&amp;'Feat-Func-Development'!$AF$5:$EU$5='aggregated FIP Data Prog8'!$A51&amp;'aggregated FIP Data Prog8'!$V$1),'Feat-Func-Development'!$AF$109:$EU$109)</f>
        <v>7</v>
      </c>
      <c r="AA51" s="29">
        <f>LOOKUP(2,1/('Feat-Func-Development'!$AF$4:$EU$4&amp;'Feat-Func-Development'!$AF$5:$EU$5='aggregated FIP Data Prog8'!$A51&amp;'aggregated FIP Data Prog8'!$V$1),'Feat-Func-Development'!$AF$110:$EU$110)</f>
        <v>0</v>
      </c>
      <c r="AB51" s="29">
        <f>LOOKUP(2,1/('Feat-Func-Development'!$AF$4:$EU$4&amp;'Feat-Func-Development'!$AF$5:$EU$5='aggregated FIP Data Prog8'!$A51&amp;'aggregated FIP Data Prog8'!$V$1),'Feat-Func-Development'!$AF$111:$EU$111)</f>
        <v>0</v>
      </c>
      <c r="AC51" s="29">
        <f>LOOKUP(2,1/('Feat-Func-Development'!$AF$4:$EU$4&amp;'Feat-Func-Development'!$AF$5:$EU$5='aggregated FIP Data Prog8'!$A51&amp;'aggregated FIP Data Prog8'!$V$1),'Feat-Func-Development'!$AF$112:$EU$112)</f>
        <v>0</v>
      </c>
    </row>
    <row r="52" spans="1:29">
      <c r="A52" s="43">
        <f t="shared" si="9"/>
        <v>1461</v>
      </c>
      <c r="B52" s="53" t="str">
        <f>IF(C52="","",HLOOKUP(C52,'Configuration | Scaling'!$E$13:$Y$23,10,FALSE))</f>
        <v/>
      </c>
      <c r="C52" s="29" t="str">
        <f>IF(COUNTIF(C$4:C51,LOOKUP(A52,'Configuration | Scaling'!$E$22:$Y$22,_GPDS__List))=0,LOOKUP(A52,'Configuration | Scaling'!$E$22:$Y$22,_GPDS__List),"")</f>
        <v/>
      </c>
      <c r="D52" s="54"/>
      <c r="E52" s="45">
        <f t="shared" si="0"/>
        <v>1460</v>
      </c>
      <c r="F52" s="55">
        <f t="shared" si="1"/>
        <v>1</v>
      </c>
      <c r="G52" s="55">
        <f t="shared" si="2"/>
        <v>0</v>
      </c>
      <c r="H52" s="55">
        <f t="shared" si="3"/>
        <v>1</v>
      </c>
      <c r="I52" s="55">
        <f t="shared" si="4"/>
        <v>1</v>
      </c>
      <c r="J52" s="55">
        <f t="shared" si="5"/>
        <v>1</v>
      </c>
      <c r="K52" s="55">
        <f t="shared" si="6"/>
        <v>1</v>
      </c>
      <c r="L52" s="55">
        <f t="shared" si="7"/>
        <v>0.8571428571428571</v>
      </c>
      <c r="M52" s="56">
        <f t="shared" si="8"/>
        <v>0</v>
      </c>
      <c r="N52" s="48">
        <f>LOOKUP(2,1/('Feat-Func-Development'!$AF$4:$EU$4&amp;'Feat-Func-Development'!$AF$5:$EU$5='aggregated FIP Data Prog8'!$A52&amp;'aggregated FIP Data Prog8'!$N$1),'Feat-Func-Development'!$AF$105:$EU$105)</f>
        <v>0</v>
      </c>
      <c r="O52" s="48">
        <f>LOOKUP(2,1/('Feat-Func-Development'!$AF$4:$EU$4&amp;'Feat-Func-Development'!$AF$5:$EU$5='aggregated FIP Data Prog8'!$A52&amp;'aggregated FIP Data Prog8'!$N$1),'Feat-Func-Development'!$AF$106:$EU$106)</f>
        <v>0</v>
      </c>
      <c r="P52" s="48">
        <f>LOOKUP(2,1/('Feat-Func-Development'!$AF$4:$EU$4&amp;'Feat-Func-Development'!$AF$5:$EU$5='aggregated FIP Data Prog8'!$A52&amp;'aggregated FIP Data Prog8'!$N$1),'Feat-Func-Development'!$AF$107:$EU$107)</f>
        <v>0</v>
      </c>
      <c r="Q52" s="48">
        <f>LOOKUP(2,1/('Feat-Func-Development'!$AF$4:$EU$4&amp;'Feat-Func-Development'!$AF$5:$EU$5='aggregated FIP Data Prog8'!$A52&amp;'aggregated FIP Data Prog8'!$N$1),'Feat-Func-Development'!$AF$108:$EU$108)</f>
        <v>0</v>
      </c>
      <c r="R52" s="48">
        <f>LOOKUP(2,1/('Feat-Func-Development'!$AF$4:$EU$4&amp;'Feat-Func-Development'!$AF$5:$EU$5='aggregated FIP Data Prog8'!$A52&amp;'aggregated FIP Data Prog8'!$N$1),'Feat-Func-Development'!$AF$109:$EU$109)</f>
        <v>0</v>
      </c>
      <c r="S52" s="48">
        <f>LOOKUP(2,1/('Feat-Func-Development'!$AF$4:$EU$4&amp;'Feat-Func-Development'!$AF$5:$EU$5='aggregated FIP Data Prog8'!$A52&amp;'aggregated FIP Data Prog8'!$N$1),'Feat-Func-Development'!$AF$110:$EU$110)</f>
        <v>1</v>
      </c>
      <c r="T52" s="48">
        <f>LOOKUP(2,1/('Feat-Func-Development'!$AF$4:$EU$4&amp;'Feat-Func-Development'!$AF$5:$EU$5='aggregated FIP Data Prog8'!$A52&amp;'aggregated FIP Data Prog8'!$N$1),'Feat-Func-Development'!$AF$111:$EU$111)</f>
        <v>1</v>
      </c>
      <c r="U52" s="48">
        <f>LOOKUP(2,1/('Feat-Func-Development'!$AF$4:$EU$4&amp;'Feat-Func-Development'!$AF$5:$EU$5='aggregated FIP Data Prog8'!$A52&amp;'aggregated FIP Data Prog8'!$N$1),'Feat-Func-Development'!$AF$112:$EU$112)</f>
        <v>5</v>
      </c>
      <c r="V52" s="29">
        <f>LOOKUP(2,1/('Feat-Func-Development'!$AF$4:$EU$4&amp;'Feat-Func-Development'!$AF$5:$EU$5='aggregated FIP Data Prog8'!$A52&amp;'aggregated FIP Data Prog8'!$V$1),'Feat-Func-Development'!$AF$105:$EU$105)</f>
        <v>0</v>
      </c>
      <c r="W52" s="29">
        <f>LOOKUP(2,1/('Feat-Func-Development'!$AF$4:$EU$4&amp;'Feat-Func-Development'!$AF$5:$EU$5='aggregated FIP Data Prog8'!$A52&amp;'aggregated FIP Data Prog8'!$V$1),'Feat-Func-Development'!$AF$106:$EU$106)</f>
        <v>0</v>
      </c>
      <c r="X52" s="29">
        <f>LOOKUP(2,1/('Feat-Func-Development'!$AF$4:$EU$4&amp;'Feat-Func-Development'!$AF$5:$EU$5='aggregated FIP Data Prog8'!$A52&amp;'aggregated FIP Data Prog8'!$V$1),'Feat-Func-Development'!$AF$107:$EU$107)</f>
        <v>0</v>
      </c>
      <c r="Y52" s="29">
        <f>LOOKUP(2,1/('Feat-Func-Development'!$AF$4:$EU$4&amp;'Feat-Func-Development'!$AF$5:$EU$5='aggregated FIP Data Prog8'!$A52&amp;'aggregated FIP Data Prog8'!$V$1),'Feat-Func-Development'!$AF$108:$EU$108)</f>
        <v>0</v>
      </c>
      <c r="Z52" s="29">
        <f>LOOKUP(2,1/('Feat-Func-Development'!$AF$4:$EU$4&amp;'Feat-Func-Development'!$AF$5:$EU$5='aggregated FIP Data Prog8'!$A52&amp;'aggregated FIP Data Prog8'!$V$1),'Feat-Func-Development'!$AF$109:$EU$109)</f>
        <v>7</v>
      </c>
      <c r="AA52" s="29">
        <f>LOOKUP(2,1/('Feat-Func-Development'!$AF$4:$EU$4&amp;'Feat-Func-Development'!$AF$5:$EU$5='aggregated FIP Data Prog8'!$A52&amp;'aggregated FIP Data Prog8'!$V$1),'Feat-Func-Development'!$AF$110:$EU$110)</f>
        <v>0</v>
      </c>
      <c r="AB52" s="29">
        <f>LOOKUP(2,1/('Feat-Func-Development'!$AF$4:$EU$4&amp;'Feat-Func-Development'!$AF$5:$EU$5='aggregated FIP Data Prog8'!$A52&amp;'aggregated FIP Data Prog8'!$V$1),'Feat-Func-Development'!$AF$111:$EU$111)</f>
        <v>0</v>
      </c>
      <c r="AC52" s="29">
        <f>LOOKUP(2,1/('Feat-Func-Development'!$AF$4:$EU$4&amp;'Feat-Func-Development'!$AF$5:$EU$5='aggregated FIP Data Prog8'!$A52&amp;'aggregated FIP Data Prog8'!$V$1),'Feat-Func-Development'!$AF$112:$EU$112)</f>
        <v>0</v>
      </c>
    </row>
    <row r="53" spans="1:29">
      <c r="A53" s="43">
        <f t="shared" si="9"/>
        <v>1492</v>
      </c>
      <c r="B53" s="53" t="str">
        <f>IF(C53="","",HLOOKUP(C53,'Configuration | Scaling'!$E$13:$Y$23,10,FALSE))</f>
        <v/>
      </c>
      <c r="C53" s="29" t="str">
        <f>IF(COUNTIF(C$4:C52,LOOKUP(A53,'Configuration | Scaling'!$E$22:$Y$22,_GPDS__List))=0,LOOKUP(A53,'Configuration | Scaling'!$E$22:$Y$22,_GPDS__List),"")</f>
        <v/>
      </c>
      <c r="D53" s="54"/>
      <c r="E53" s="45">
        <f t="shared" si="0"/>
        <v>1491</v>
      </c>
      <c r="F53" s="55">
        <f t="shared" si="1"/>
        <v>1</v>
      </c>
      <c r="G53" s="55">
        <f t="shared" si="2"/>
        <v>0</v>
      </c>
      <c r="H53" s="55">
        <f t="shared" si="3"/>
        <v>1</v>
      </c>
      <c r="I53" s="55">
        <f t="shared" si="4"/>
        <v>1</v>
      </c>
      <c r="J53" s="55">
        <f t="shared" si="5"/>
        <v>1</v>
      </c>
      <c r="K53" s="55">
        <f t="shared" si="6"/>
        <v>1</v>
      </c>
      <c r="L53" s="55">
        <f t="shared" si="7"/>
        <v>0.8571428571428571</v>
      </c>
      <c r="M53" s="56">
        <f t="shared" si="8"/>
        <v>0</v>
      </c>
      <c r="N53" s="48">
        <f>LOOKUP(2,1/('Feat-Func-Development'!$AF$4:$EU$4&amp;'Feat-Func-Development'!$AF$5:$EU$5='aggregated FIP Data Prog8'!$A53&amp;'aggregated FIP Data Prog8'!$N$1),'Feat-Func-Development'!$AF$105:$EU$105)</f>
        <v>0</v>
      </c>
      <c r="O53" s="48">
        <f>LOOKUP(2,1/('Feat-Func-Development'!$AF$4:$EU$4&amp;'Feat-Func-Development'!$AF$5:$EU$5='aggregated FIP Data Prog8'!$A53&amp;'aggregated FIP Data Prog8'!$N$1),'Feat-Func-Development'!$AF$106:$EU$106)</f>
        <v>0</v>
      </c>
      <c r="P53" s="48">
        <f>LOOKUP(2,1/('Feat-Func-Development'!$AF$4:$EU$4&amp;'Feat-Func-Development'!$AF$5:$EU$5='aggregated FIP Data Prog8'!$A53&amp;'aggregated FIP Data Prog8'!$N$1),'Feat-Func-Development'!$AF$107:$EU$107)</f>
        <v>0</v>
      </c>
      <c r="Q53" s="48">
        <f>LOOKUP(2,1/('Feat-Func-Development'!$AF$4:$EU$4&amp;'Feat-Func-Development'!$AF$5:$EU$5='aggregated FIP Data Prog8'!$A53&amp;'aggregated FIP Data Prog8'!$N$1),'Feat-Func-Development'!$AF$108:$EU$108)</f>
        <v>0</v>
      </c>
      <c r="R53" s="48">
        <f>LOOKUP(2,1/('Feat-Func-Development'!$AF$4:$EU$4&amp;'Feat-Func-Development'!$AF$5:$EU$5='aggregated FIP Data Prog8'!$A53&amp;'aggregated FIP Data Prog8'!$N$1),'Feat-Func-Development'!$AF$109:$EU$109)</f>
        <v>0</v>
      </c>
      <c r="S53" s="48">
        <f>LOOKUP(2,1/('Feat-Func-Development'!$AF$4:$EU$4&amp;'Feat-Func-Development'!$AF$5:$EU$5='aggregated FIP Data Prog8'!$A53&amp;'aggregated FIP Data Prog8'!$N$1),'Feat-Func-Development'!$AF$110:$EU$110)</f>
        <v>1</v>
      </c>
      <c r="T53" s="48">
        <f>LOOKUP(2,1/('Feat-Func-Development'!$AF$4:$EU$4&amp;'Feat-Func-Development'!$AF$5:$EU$5='aggregated FIP Data Prog8'!$A53&amp;'aggregated FIP Data Prog8'!$N$1),'Feat-Func-Development'!$AF$111:$EU$111)</f>
        <v>1</v>
      </c>
      <c r="U53" s="48">
        <f>LOOKUP(2,1/('Feat-Func-Development'!$AF$4:$EU$4&amp;'Feat-Func-Development'!$AF$5:$EU$5='aggregated FIP Data Prog8'!$A53&amp;'aggregated FIP Data Prog8'!$N$1),'Feat-Func-Development'!$AF$112:$EU$112)</f>
        <v>5</v>
      </c>
      <c r="V53" s="29">
        <f>LOOKUP(2,1/('Feat-Func-Development'!$AF$4:$EU$4&amp;'Feat-Func-Development'!$AF$5:$EU$5='aggregated FIP Data Prog8'!$A53&amp;'aggregated FIP Data Prog8'!$V$1),'Feat-Func-Development'!$AF$105:$EU$105)</f>
        <v>0</v>
      </c>
      <c r="W53" s="29">
        <f>LOOKUP(2,1/('Feat-Func-Development'!$AF$4:$EU$4&amp;'Feat-Func-Development'!$AF$5:$EU$5='aggregated FIP Data Prog8'!$A53&amp;'aggregated FIP Data Prog8'!$V$1),'Feat-Func-Development'!$AF$106:$EU$106)</f>
        <v>0</v>
      </c>
      <c r="X53" s="29">
        <f>LOOKUP(2,1/('Feat-Func-Development'!$AF$4:$EU$4&amp;'Feat-Func-Development'!$AF$5:$EU$5='aggregated FIP Data Prog8'!$A53&amp;'aggregated FIP Data Prog8'!$V$1),'Feat-Func-Development'!$AF$107:$EU$107)</f>
        <v>0</v>
      </c>
      <c r="Y53" s="29">
        <f>LOOKUP(2,1/('Feat-Func-Development'!$AF$4:$EU$4&amp;'Feat-Func-Development'!$AF$5:$EU$5='aggregated FIP Data Prog8'!$A53&amp;'aggregated FIP Data Prog8'!$V$1),'Feat-Func-Development'!$AF$108:$EU$108)</f>
        <v>0</v>
      </c>
      <c r="Z53" s="29">
        <f>LOOKUP(2,1/('Feat-Func-Development'!$AF$4:$EU$4&amp;'Feat-Func-Development'!$AF$5:$EU$5='aggregated FIP Data Prog8'!$A53&amp;'aggregated FIP Data Prog8'!$V$1),'Feat-Func-Development'!$AF$109:$EU$109)</f>
        <v>7</v>
      </c>
      <c r="AA53" s="29">
        <f>LOOKUP(2,1/('Feat-Func-Development'!$AF$4:$EU$4&amp;'Feat-Func-Development'!$AF$5:$EU$5='aggregated FIP Data Prog8'!$A53&amp;'aggregated FIP Data Prog8'!$V$1),'Feat-Func-Development'!$AF$110:$EU$110)</f>
        <v>0</v>
      </c>
      <c r="AB53" s="29">
        <f>LOOKUP(2,1/('Feat-Func-Development'!$AF$4:$EU$4&amp;'Feat-Func-Development'!$AF$5:$EU$5='aggregated FIP Data Prog8'!$A53&amp;'aggregated FIP Data Prog8'!$V$1),'Feat-Func-Development'!$AF$111:$EU$111)</f>
        <v>0</v>
      </c>
      <c r="AC53" s="29">
        <f>LOOKUP(2,1/('Feat-Func-Development'!$AF$4:$EU$4&amp;'Feat-Func-Development'!$AF$5:$EU$5='aggregated FIP Data Prog8'!$A53&amp;'aggregated FIP Data Prog8'!$V$1),'Feat-Func-Development'!$AF$112:$EU$112)</f>
        <v>0</v>
      </c>
    </row>
    <row r="54" spans="1:29">
      <c r="A54" s="43">
        <f t="shared" si="9"/>
        <v>1521</v>
      </c>
      <c r="B54" s="53" t="str">
        <f>IF(C54="","",HLOOKUP(C54,'Configuration | Scaling'!$E$13:$Y$23,10,FALSE))</f>
        <v/>
      </c>
      <c r="C54" s="29" t="str">
        <f>IF(COUNTIF(C$4:C53,LOOKUP(A54,'Configuration | Scaling'!$E$22:$Y$22,_GPDS__List))=0,LOOKUP(A54,'Configuration | Scaling'!$E$22:$Y$22,_GPDS__List),"")</f>
        <v/>
      </c>
      <c r="D54" s="54"/>
      <c r="E54" s="45">
        <f t="shared" si="0"/>
        <v>1520</v>
      </c>
      <c r="F54" s="55">
        <f t="shared" si="1"/>
        <v>1</v>
      </c>
      <c r="G54" s="55">
        <f t="shared" si="2"/>
        <v>0</v>
      </c>
      <c r="H54" s="55">
        <f t="shared" si="3"/>
        <v>1</v>
      </c>
      <c r="I54" s="55">
        <f t="shared" si="4"/>
        <v>1</v>
      </c>
      <c r="J54" s="55">
        <f t="shared" si="5"/>
        <v>1</v>
      </c>
      <c r="K54" s="55">
        <f t="shared" si="6"/>
        <v>1</v>
      </c>
      <c r="L54" s="55">
        <f t="shared" si="7"/>
        <v>0.8571428571428571</v>
      </c>
      <c r="M54" s="56">
        <f t="shared" si="8"/>
        <v>0</v>
      </c>
      <c r="N54" s="48">
        <f>LOOKUP(2,1/('Feat-Func-Development'!$AF$4:$EU$4&amp;'Feat-Func-Development'!$AF$5:$EU$5='aggregated FIP Data Prog8'!$A54&amp;'aggregated FIP Data Prog8'!$N$1),'Feat-Func-Development'!$AF$105:$EU$105)</f>
        <v>0</v>
      </c>
      <c r="O54" s="48">
        <f>LOOKUP(2,1/('Feat-Func-Development'!$AF$4:$EU$4&amp;'Feat-Func-Development'!$AF$5:$EU$5='aggregated FIP Data Prog8'!$A54&amp;'aggregated FIP Data Prog8'!$N$1),'Feat-Func-Development'!$AF$106:$EU$106)</f>
        <v>0</v>
      </c>
      <c r="P54" s="48">
        <f>LOOKUP(2,1/('Feat-Func-Development'!$AF$4:$EU$4&amp;'Feat-Func-Development'!$AF$5:$EU$5='aggregated FIP Data Prog8'!$A54&amp;'aggregated FIP Data Prog8'!$N$1),'Feat-Func-Development'!$AF$107:$EU$107)</f>
        <v>0</v>
      </c>
      <c r="Q54" s="48">
        <f>LOOKUP(2,1/('Feat-Func-Development'!$AF$4:$EU$4&amp;'Feat-Func-Development'!$AF$5:$EU$5='aggregated FIP Data Prog8'!$A54&amp;'aggregated FIP Data Prog8'!$N$1),'Feat-Func-Development'!$AF$108:$EU$108)</f>
        <v>0</v>
      </c>
      <c r="R54" s="48">
        <f>LOOKUP(2,1/('Feat-Func-Development'!$AF$4:$EU$4&amp;'Feat-Func-Development'!$AF$5:$EU$5='aggregated FIP Data Prog8'!$A54&amp;'aggregated FIP Data Prog8'!$N$1),'Feat-Func-Development'!$AF$109:$EU$109)</f>
        <v>0</v>
      </c>
      <c r="S54" s="48">
        <f>LOOKUP(2,1/('Feat-Func-Development'!$AF$4:$EU$4&amp;'Feat-Func-Development'!$AF$5:$EU$5='aggregated FIP Data Prog8'!$A54&amp;'aggregated FIP Data Prog8'!$N$1),'Feat-Func-Development'!$AF$110:$EU$110)</f>
        <v>1</v>
      </c>
      <c r="T54" s="48">
        <f>LOOKUP(2,1/('Feat-Func-Development'!$AF$4:$EU$4&amp;'Feat-Func-Development'!$AF$5:$EU$5='aggregated FIP Data Prog8'!$A54&amp;'aggregated FIP Data Prog8'!$N$1),'Feat-Func-Development'!$AF$111:$EU$111)</f>
        <v>1</v>
      </c>
      <c r="U54" s="48">
        <f>LOOKUP(2,1/('Feat-Func-Development'!$AF$4:$EU$4&amp;'Feat-Func-Development'!$AF$5:$EU$5='aggregated FIP Data Prog8'!$A54&amp;'aggregated FIP Data Prog8'!$N$1),'Feat-Func-Development'!$AF$112:$EU$112)</f>
        <v>5</v>
      </c>
      <c r="V54" s="29">
        <f>LOOKUP(2,1/('Feat-Func-Development'!$AF$4:$EU$4&amp;'Feat-Func-Development'!$AF$5:$EU$5='aggregated FIP Data Prog8'!$A54&amp;'aggregated FIP Data Prog8'!$V$1),'Feat-Func-Development'!$AF$105:$EU$105)</f>
        <v>0</v>
      </c>
      <c r="W54" s="29">
        <f>LOOKUP(2,1/('Feat-Func-Development'!$AF$4:$EU$4&amp;'Feat-Func-Development'!$AF$5:$EU$5='aggregated FIP Data Prog8'!$A54&amp;'aggregated FIP Data Prog8'!$V$1),'Feat-Func-Development'!$AF$106:$EU$106)</f>
        <v>0</v>
      </c>
      <c r="X54" s="29">
        <f>LOOKUP(2,1/('Feat-Func-Development'!$AF$4:$EU$4&amp;'Feat-Func-Development'!$AF$5:$EU$5='aggregated FIP Data Prog8'!$A54&amp;'aggregated FIP Data Prog8'!$V$1),'Feat-Func-Development'!$AF$107:$EU$107)</f>
        <v>0</v>
      </c>
      <c r="Y54" s="29">
        <f>LOOKUP(2,1/('Feat-Func-Development'!$AF$4:$EU$4&amp;'Feat-Func-Development'!$AF$5:$EU$5='aggregated FIP Data Prog8'!$A54&amp;'aggregated FIP Data Prog8'!$V$1),'Feat-Func-Development'!$AF$108:$EU$108)</f>
        <v>0</v>
      </c>
      <c r="Z54" s="29">
        <f>LOOKUP(2,1/('Feat-Func-Development'!$AF$4:$EU$4&amp;'Feat-Func-Development'!$AF$5:$EU$5='aggregated FIP Data Prog8'!$A54&amp;'aggregated FIP Data Prog8'!$V$1),'Feat-Func-Development'!$AF$109:$EU$109)</f>
        <v>7</v>
      </c>
      <c r="AA54" s="29">
        <f>LOOKUP(2,1/('Feat-Func-Development'!$AF$4:$EU$4&amp;'Feat-Func-Development'!$AF$5:$EU$5='aggregated FIP Data Prog8'!$A54&amp;'aggregated FIP Data Prog8'!$V$1),'Feat-Func-Development'!$AF$110:$EU$110)</f>
        <v>0</v>
      </c>
      <c r="AB54" s="29">
        <f>LOOKUP(2,1/('Feat-Func-Development'!$AF$4:$EU$4&amp;'Feat-Func-Development'!$AF$5:$EU$5='aggregated FIP Data Prog8'!$A54&amp;'aggregated FIP Data Prog8'!$V$1),'Feat-Func-Development'!$AF$111:$EU$111)</f>
        <v>0</v>
      </c>
      <c r="AC54" s="29">
        <f>LOOKUP(2,1/('Feat-Func-Development'!$AF$4:$EU$4&amp;'Feat-Func-Development'!$AF$5:$EU$5='aggregated FIP Data Prog8'!$A54&amp;'aggregated FIP Data Prog8'!$V$1),'Feat-Func-Development'!$AF$112:$EU$112)</f>
        <v>0</v>
      </c>
    </row>
    <row r="55" spans="1:29">
      <c r="A55" s="43">
        <f t="shared" si="9"/>
        <v>1552</v>
      </c>
      <c r="B55" s="53" t="str">
        <f>IF(C55="","",HLOOKUP(C55,'Configuration | Scaling'!$E$13:$Y$23,10,FALSE))</f>
        <v/>
      </c>
      <c r="C55" s="29" t="str">
        <f>IF(COUNTIF(C$4:C54,LOOKUP(A55,'Configuration | Scaling'!$E$22:$Y$22,_GPDS__List))=0,LOOKUP(A55,'Configuration | Scaling'!$E$22:$Y$22,_GPDS__List),"")</f>
        <v/>
      </c>
      <c r="D55" s="54"/>
      <c r="E55" s="45">
        <f t="shared" si="0"/>
        <v>1551</v>
      </c>
      <c r="F55" s="55">
        <f t="shared" si="1"/>
        <v>1</v>
      </c>
      <c r="G55" s="55">
        <f t="shared" si="2"/>
        <v>0</v>
      </c>
      <c r="H55" s="55">
        <f t="shared" si="3"/>
        <v>1</v>
      </c>
      <c r="I55" s="55">
        <f t="shared" si="4"/>
        <v>1</v>
      </c>
      <c r="J55" s="55">
        <f t="shared" si="5"/>
        <v>1</v>
      </c>
      <c r="K55" s="55">
        <f t="shared" si="6"/>
        <v>1</v>
      </c>
      <c r="L55" s="55">
        <f t="shared" si="7"/>
        <v>0.8571428571428571</v>
      </c>
      <c r="M55" s="56">
        <f t="shared" si="8"/>
        <v>0</v>
      </c>
      <c r="N55" s="48">
        <f>LOOKUP(2,1/('Feat-Func-Development'!$AF$4:$EU$4&amp;'Feat-Func-Development'!$AF$5:$EU$5='aggregated FIP Data Prog8'!$A55&amp;'aggregated FIP Data Prog8'!$N$1),'Feat-Func-Development'!$AF$105:$EU$105)</f>
        <v>0</v>
      </c>
      <c r="O55" s="48">
        <f>LOOKUP(2,1/('Feat-Func-Development'!$AF$4:$EU$4&amp;'Feat-Func-Development'!$AF$5:$EU$5='aggregated FIP Data Prog8'!$A55&amp;'aggregated FIP Data Prog8'!$N$1),'Feat-Func-Development'!$AF$106:$EU$106)</f>
        <v>0</v>
      </c>
      <c r="P55" s="48">
        <f>LOOKUP(2,1/('Feat-Func-Development'!$AF$4:$EU$4&amp;'Feat-Func-Development'!$AF$5:$EU$5='aggregated FIP Data Prog8'!$A55&amp;'aggregated FIP Data Prog8'!$N$1),'Feat-Func-Development'!$AF$107:$EU$107)</f>
        <v>0</v>
      </c>
      <c r="Q55" s="48">
        <f>LOOKUP(2,1/('Feat-Func-Development'!$AF$4:$EU$4&amp;'Feat-Func-Development'!$AF$5:$EU$5='aggregated FIP Data Prog8'!$A55&amp;'aggregated FIP Data Prog8'!$N$1),'Feat-Func-Development'!$AF$108:$EU$108)</f>
        <v>0</v>
      </c>
      <c r="R55" s="48">
        <f>LOOKUP(2,1/('Feat-Func-Development'!$AF$4:$EU$4&amp;'Feat-Func-Development'!$AF$5:$EU$5='aggregated FIP Data Prog8'!$A55&amp;'aggregated FIP Data Prog8'!$N$1),'Feat-Func-Development'!$AF$109:$EU$109)</f>
        <v>0</v>
      </c>
      <c r="S55" s="48">
        <f>LOOKUP(2,1/('Feat-Func-Development'!$AF$4:$EU$4&amp;'Feat-Func-Development'!$AF$5:$EU$5='aggregated FIP Data Prog8'!$A55&amp;'aggregated FIP Data Prog8'!$N$1),'Feat-Func-Development'!$AF$110:$EU$110)</f>
        <v>1</v>
      </c>
      <c r="T55" s="48">
        <f>LOOKUP(2,1/('Feat-Func-Development'!$AF$4:$EU$4&amp;'Feat-Func-Development'!$AF$5:$EU$5='aggregated FIP Data Prog8'!$A55&amp;'aggregated FIP Data Prog8'!$N$1),'Feat-Func-Development'!$AF$111:$EU$111)</f>
        <v>1</v>
      </c>
      <c r="U55" s="48">
        <f>LOOKUP(2,1/('Feat-Func-Development'!$AF$4:$EU$4&amp;'Feat-Func-Development'!$AF$5:$EU$5='aggregated FIP Data Prog8'!$A55&amp;'aggregated FIP Data Prog8'!$N$1),'Feat-Func-Development'!$AF$112:$EU$112)</f>
        <v>5</v>
      </c>
      <c r="V55" s="29">
        <f>LOOKUP(2,1/('Feat-Func-Development'!$AF$4:$EU$4&amp;'Feat-Func-Development'!$AF$5:$EU$5='aggregated FIP Data Prog8'!$A55&amp;'aggregated FIP Data Prog8'!$V$1),'Feat-Func-Development'!$AF$105:$EU$105)</f>
        <v>0</v>
      </c>
      <c r="W55" s="29">
        <f>LOOKUP(2,1/('Feat-Func-Development'!$AF$4:$EU$4&amp;'Feat-Func-Development'!$AF$5:$EU$5='aggregated FIP Data Prog8'!$A55&amp;'aggregated FIP Data Prog8'!$V$1),'Feat-Func-Development'!$AF$106:$EU$106)</f>
        <v>0</v>
      </c>
      <c r="X55" s="29">
        <f>LOOKUP(2,1/('Feat-Func-Development'!$AF$4:$EU$4&amp;'Feat-Func-Development'!$AF$5:$EU$5='aggregated FIP Data Prog8'!$A55&amp;'aggregated FIP Data Prog8'!$V$1),'Feat-Func-Development'!$AF$107:$EU$107)</f>
        <v>0</v>
      </c>
      <c r="Y55" s="29">
        <f>LOOKUP(2,1/('Feat-Func-Development'!$AF$4:$EU$4&amp;'Feat-Func-Development'!$AF$5:$EU$5='aggregated FIP Data Prog8'!$A55&amp;'aggregated FIP Data Prog8'!$V$1),'Feat-Func-Development'!$AF$108:$EU$108)</f>
        <v>0</v>
      </c>
      <c r="Z55" s="29">
        <f>LOOKUP(2,1/('Feat-Func-Development'!$AF$4:$EU$4&amp;'Feat-Func-Development'!$AF$5:$EU$5='aggregated FIP Data Prog8'!$A55&amp;'aggregated FIP Data Prog8'!$V$1),'Feat-Func-Development'!$AF$109:$EU$109)</f>
        <v>7</v>
      </c>
      <c r="AA55" s="29">
        <f>LOOKUP(2,1/('Feat-Func-Development'!$AF$4:$EU$4&amp;'Feat-Func-Development'!$AF$5:$EU$5='aggregated FIP Data Prog8'!$A55&amp;'aggregated FIP Data Prog8'!$V$1),'Feat-Func-Development'!$AF$110:$EU$110)</f>
        <v>0</v>
      </c>
      <c r="AB55" s="29">
        <f>LOOKUP(2,1/('Feat-Func-Development'!$AF$4:$EU$4&amp;'Feat-Func-Development'!$AF$5:$EU$5='aggregated FIP Data Prog8'!$A55&amp;'aggregated FIP Data Prog8'!$V$1),'Feat-Func-Development'!$AF$111:$EU$111)</f>
        <v>0</v>
      </c>
      <c r="AC55" s="29">
        <f>LOOKUP(2,1/('Feat-Func-Development'!$AF$4:$EU$4&amp;'Feat-Func-Development'!$AF$5:$EU$5='aggregated FIP Data Prog8'!$A55&amp;'aggregated FIP Data Prog8'!$V$1),'Feat-Func-Development'!$AF$112:$EU$112)</f>
        <v>0</v>
      </c>
    </row>
    <row r="56" spans="1:29">
      <c r="A56" s="43">
        <f t="shared" si="9"/>
        <v>1582</v>
      </c>
      <c r="B56" s="53" t="str">
        <f>IF(C56="","",HLOOKUP(C56,'Configuration | Scaling'!$E$13:$Y$23,10,FALSE))</f>
        <v/>
      </c>
      <c r="C56" s="29" t="str">
        <f>IF(COUNTIF(C$4:C55,LOOKUP(A56,'Configuration | Scaling'!$E$22:$Y$22,_GPDS__List))=0,LOOKUP(A56,'Configuration | Scaling'!$E$22:$Y$22,_GPDS__List),"")</f>
        <v/>
      </c>
      <c r="D56" s="54"/>
      <c r="E56" s="45">
        <f t="shared" si="0"/>
        <v>1581</v>
      </c>
      <c r="F56" s="55">
        <f t="shared" si="1"/>
        <v>1</v>
      </c>
      <c r="G56" s="55">
        <f t="shared" si="2"/>
        <v>0</v>
      </c>
      <c r="H56" s="55">
        <f t="shared" si="3"/>
        <v>1</v>
      </c>
      <c r="I56" s="55">
        <f t="shared" si="4"/>
        <v>1</v>
      </c>
      <c r="J56" s="55">
        <f t="shared" si="5"/>
        <v>1</v>
      </c>
      <c r="K56" s="55">
        <f t="shared" si="6"/>
        <v>1</v>
      </c>
      <c r="L56" s="55">
        <f t="shared" si="7"/>
        <v>0.8571428571428571</v>
      </c>
      <c r="M56" s="56">
        <f t="shared" si="8"/>
        <v>0</v>
      </c>
      <c r="N56" s="48">
        <f>LOOKUP(2,1/('Feat-Func-Development'!$AF$4:$EU$4&amp;'Feat-Func-Development'!$AF$5:$EU$5='aggregated FIP Data Prog8'!$A56&amp;'aggregated FIP Data Prog8'!$N$1),'Feat-Func-Development'!$AF$105:$EU$105)</f>
        <v>0</v>
      </c>
      <c r="O56" s="48">
        <f>LOOKUP(2,1/('Feat-Func-Development'!$AF$4:$EU$4&amp;'Feat-Func-Development'!$AF$5:$EU$5='aggregated FIP Data Prog8'!$A56&amp;'aggregated FIP Data Prog8'!$N$1),'Feat-Func-Development'!$AF$106:$EU$106)</f>
        <v>0</v>
      </c>
      <c r="P56" s="48">
        <f>LOOKUP(2,1/('Feat-Func-Development'!$AF$4:$EU$4&amp;'Feat-Func-Development'!$AF$5:$EU$5='aggregated FIP Data Prog8'!$A56&amp;'aggregated FIP Data Prog8'!$N$1),'Feat-Func-Development'!$AF$107:$EU$107)</f>
        <v>0</v>
      </c>
      <c r="Q56" s="48">
        <f>LOOKUP(2,1/('Feat-Func-Development'!$AF$4:$EU$4&amp;'Feat-Func-Development'!$AF$5:$EU$5='aggregated FIP Data Prog8'!$A56&amp;'aggregated FIP Data Prog8'!$N$1),'Feat-Func-Development'!$AF$108:$EU$108)</f>
        <v>0</v>
      </c>
      <c r="R56" s="48">
        <f>LOOKUP(2,1/('Feat-Func-Development'!$AF$4:$EU$4&amp;'Feat-Func-Development'!$AF$5:$EU$5='aggregated FIP Data Prog8'!$A56&amp;'aggregated FIP Data Prog8'!$N$1),'Feat-Func-Development'!$AF$109:$EU$109)</f>
        <v>0</v>
      </c>
      <c r="S56" s="48">
        <f>LOOKUP(2,1/('Feat-Func-Development'!$AF$4:$EU$4&amp;'Feat-Func-Development'!$AF$5:$EU$5='aggregated FIP Data Prog8'!$A56&amp;'aggregated FIP Data Prog8'!$N$1),'Feat-Func-Development'!$AF$110:$EU$110)</f>
        <v>1</v>
      </c>
      <c r="T56" s="48">
        <f>LOOKUP(2,1/('Feat-Func-Development'!$AF$4:$EU$4&amp;'Feat-Func-Development'!$AF$5:$EU$5='aggregated FIP Data Prog8'!$A56&amp;'aggregated FIP Data Prog8'!$N$1),'Feat-Func-Development'!$AF$111:$EU$111)</f>
        <v>1</v>
      </c>
      <c r="U56" s="48">
        <f>LOOKUP(2,1/('Feat-Func-Development'!$AF$4:$EU$4&amp;'Feat-Func-Development'!$AF$5:$EU$5='aggregated FIP Data Prog8'!$A56&amp;'aggregated FIP Data Prog8'!$N$1),'Feat-Func-Development'!$AF$112:$EU$112)</f>
        <v>5</v>
      </c>
      <c r="V56" s="29">
        <f>LOOKUP(2,1/('Feat-Func-Development'!$AF$4:$EU$4&amp;'Feat-Func-Development'!$AF$5:$EU$5='aggregated FIP Data Prog8'!$A56&amp;'aggregated FIP Data Prog8'!$V$1),'Feat-Func-Development'!$AF$105:$EU$105)</f>
        <v>0</v>
      </c>
      <c r="W56" s="29">
        <f>LOOKUP(2,1/('Feat-Func-Development'!$AF$4:$EU$4&amp;'Feat-Func-Development'!$AF$5:$EU$5='aggregated FIP Data Prog8'!$A56&amp;'aggregated FIP Data Prog8'!$V$1),'Feat-Func-Development'!$AF$106:$EU$106)</f>
        <v>0</v>
      </c>
      <c r="X56" s="29">
        <f>LOOKUP(2,1/('Feat-Func-Development'!$AF$4:$EU$4&amp;'Feat-Func-Development'!$AF$5:$EU$5='aggregated FIP Data Prog8'!$A56&amp;'aggregated FIP Data Prog8'!$V$1),'Feat-Func-Development'!$AF$107:$EU$107)</f>
        <v>0</v>
      </c>
      <c r="Y56" s="29">
        <f>LOOKUP(2,1/('Feat-Func-Development'!$AF$4:$EU$4&amp;'Feat-Func-Development'!$AF$5:$EU$5='aggregated FIP Data Prog8'!$A56&amp;'aggregated FIP Data Prog8'!$V$1),'Feat-Func-Development'!$AF$108:$EU$108)</f>
        <v>0</v>
      </c>
      <c r="Z56" s="29">
        <f>LOOKUP(2,1/('Feat-Func-Development'!$AF$4:$EU$4&amp;'Feat-Func-Development'!$AF$5:$EU$5='aggregated FIP Data Prog8'!$A56&amp;'aggregated FIP Data Prog8'!$V$1),'Feat-Func-Development'!$AF$109:$EU$109)</f>
        <v>7</v>
      </c>
      <c r="AA56" s="29">
        <f>LOOKUP(2,1/('Feat-Func-Development'!$AF$4:$EU$4&amp;'Feat-Func-Development'!$AF$5:$EU$5='aggregated FIP Data Prog8'!$A56&amp;'aggregated FIP Data Prog8'!$V$1),'Feat-Func-Development'!$AF$110:$EU$110)</f>
        <v>0</v>
      </c>
      <c r="AB56" s="29">
        <f>LOOKUP(2,1/('Feat-Func-Development'!$AF$4:$EU$4&amp;'Feat-Func-Development'!$AF$5:$EU$5='aggregated FIP Data Prog8'!$A56&amp;'aggregated FIP Data Prog8'!$V$1),'Feat-Func-Development'!$AF$111:$EU$111)</f>
        <v>0</v>
      </c>
      <c r="AC56" s="29">
        <f>LOOKUP(2,1/('Feat-Func-Development'!$AF$4:$EU$4&amp;'Feat-Func-Development'!$AF$5:$EU$5='aggregated FIP Data Prog8'!$A56&amp;'aggregated FIP Data Prog8'!$V$1),'Feat-Func-Development'!$AF$112:$EU$112)</f>
        <v>0</v>
      </c>
    </row>
    <row r="57" spans="1:29">
      <c r="A57" s="43">
        <f t="shared" si="9"/>
        <v>1613</v>
      </c>
      <c r="B57" s="53" t="str">
        <f>IF(C57="","",HLOOKUP(C57,'Configuration | Scaling'!$E$13:$Y$23,10,FALSE))</f>
        <v/>
      </c>
      <c r="C57" s="29" t="str">
        <f>IF(COUNTIF(C$4:C56,LOOKUP(A57,'Configuration | Scaling'!$E$22:$Y$22,_GPDS__List))=0,LOOKUP(A57,'Configuration | Scaling'!$E$22:$Y$22,_GPDS__List),"")</f>
        <v/>
      </c>
      <c r="D57" s="54"/>
      <c r="E57" s="45">
        <f t="shared" si="0"/>
        <v>1612</v>
      </c>
      <c r="F57" s="55">
        <f t="shared" si="1"/>
        <v>1</v>
      </c>
      <c r="G57" s="55">
        <f t="shared" si="2"/>
        <v>0</v>
      </c>
      <c r="H57" s="55">
        <f t="shared" si="3"/>
        <v>1</v>
      </c>
      <c r="I57" s="55">
        <f t="shared" si="4"/>
        <v>1</v>
      </c>
      <c r="J57" s="55">
        <f t="shared" si="5"/>
        <v>1</v>
      </c>
      <c r="K57" s="55">
        <f t="shared" si="6"/>
        <v>1</v>
      </c>
      <c r="L57" s="55">
        <f t="shared" si="7"/>
        <v>0.8571428571428571</v>
      </c>
      <c r="M57" s="56">
        <f t="shared" si="8"/>
        <v>0</v>
      </c>
      <c r="N57" s="48">
        <f>LOOKUP(2,1/('Feat-Func-Development'!$AF$4:$EU$4&amp;'Feat-Func-Development'!$AF$5:$EU$5='aggregated FIP Data Prog8'!$A57&amp;'aggregated FIP Data Prog8'!$N$1),'Feat-Func-Development'!$AF$105:$EU$105)</f>
        <v>0</v>
      </c>
      <c r="O57" s="48">
        <f>LOOKUP(2,1/('Feat-Func-Development'!$AF$4:$EU$4&amp;'Feat-Func-Development'!$AF$5:$EU$5='aggregated FIP Data Prog8'!$A57&amp;'aggregated FIP Data Prog8'!$N$1),'Feat-Func-Development'!$AF$106:$EU$106)</f>
        <v>0</v>
      </c>
      <c r="P57" s="48">
        <f>LOOKUP(2,1/('Feat-Func-Development'!$AF$4:$EU$4&amp;'Feat-Func-Development'!$AF$5:$EU$5='aggregated FIP Data Prog8'!$A57&amp;'aggregated FIP Data Prog8'!$N$1),'Feat-Func-Development'!$AF$107:$EU$107)</f>
        <v>0</v>
      </c>
      <c r="Q57" s="48">
        <f>LOOKUP(2,1/('Feat-Func-Development'!$AF$4:$EU$4&amp;'Feat-Func-Development'!$AF$5:$EU$5='aggregated FIP Data Prog8'!$A57&amp;'aggregated FIP Data Prog8'!$N$1),'Feat-Func-Development'!$AF$108:$EU$108)</f>
        <v>0</v>
      </c>
      <c r="R57" s="48">
        <f>LOOKUP(2,1/('Feat-Func-Development'!$AF$4:$EU$4&amp;'Feat-Func-Development'!$AF$5:$EU$5='aggregated FIP Data Prog8'!$A57&amp;'aggregated FIP Data Prog8'!$N$1),'Feat-Func-Development'!$AF$109:$EU$109)</f>
        <v>0</v>
      </c>
      <c r="S57" s="48">
        <f>LOOKUP(2,1/('Feat-Func-Development'!$AF$4:$EU$4&amp;'Feat-Func-Development'!$AF$5:$EU$5='aggregated FIP Data Prog8'!$A57&amp;'aggregated FIP Data Prog8'!$N$1),'Feat-Func-Development'!$AF$110:$EU$110)</f>
        <v>1</v>
      </c>
      <c r="T57" s="48">
        <f>LOOKUP(2,1/('Feat-Func-Development'!$AF$4:$EU$4&amp;'Feat-Func-Development'!$AF$5:$EU$5='aggregated FIP Data Prog8'!$A57&amp;'aggregated FIP Data Prog8'!$N$1),'Feat-Func-Development'!$AF$111:$EU$111)</f>
        <v>1</v>
      </c>
      <c r="U57" s="48">
        <f>LOOKUP(2,1/('Feat-Func-Development'!$AF$4:$EU$4&amp;'Feat-Func-Development'!$AF$5:$EU$5='aggregated FIP Data Prog8'!$A57&amp;'aggregated FIP Data Prog8'!$N$1),'Feat-Func-Development'!$AF$112:$EU$112)</f>
        <v>5</v>
      </c>
      <c r="V57" s="29">
        <f>LOOKUP(2,1/('Feat-Func-Development'!$AF$4:$EU$4&amp;'Feat-Func-Development'!$AF$5:$EU$5='aggregated FIP Data Prog8'!$A57&amp;'aggregated FIP Data Prog8'!$V$1),'Feat-Func-Development'!$AF$105:$EU$105)</f>
        <v>0</v>
      </c>
      <c r="W57" s="29">
        <f>LOOKUP(2,1/('Feat-Func-Development'!$AF$4:$EU$4&amp;'Feat-Func-Development'!$AF$5:$EU$5='aggregated FIP Data Prog8'!$A57&amp;'aggregated FIP Data Prog8'!$V$1),'Feat-Func-Development'!$AF$106:$EU$106)</f>
        <v>0</v>
      </c>
      <c r="X57" s="29">
        <f>LOOKUP(2,1/('Feat-Func-Development'!$AF$4:$EU$4&amp;'Feat-Func-Development'!$AF$5:$EU$5='aggregated FIP Data Prog8'!$A57&amp;'aggregated FIP Data Prog8'!$V$1),'Feat-Func-Development'!$AF$107:$EU$107)</f>
        <v>0</v>
      </c>
      <c r="Y57" s="29">
        <f>LOOKUP(2,1/('Feat-Func-Development'!$AF$4:$EU$4&amp;'Feat-Func-Development'!$AF$5:$EU$5='aggregated FIP Data Prog8'!$A57&amp;'aggregated FIP Data Prog8'!$V$1),'Feat-Func-Development'!$AF$108:$EU$108)</f>
        <v>0</v>
      </c>
      <c r="Z57" s="29">
        <f>LOOKUP(2,1/('Feat-Func-Development'!$AF$4:$EU$4&amp;'Feat-Func-Development'!$AF$5:$EU$5='aggregated FIP Data Prog8'!$A57&amp;'aggregated FIP Data Prog8'!$V$1),'Feat-Func-Development'!$AF$109:$EU$109)</f>
        <v>7</v>
      </c>
      <c r="AA57" s="29">
        <f>LOOKUP(2,1/('Feat-Func-Development'!$AF$4:$EU$4&amp;'Feat-Func-Development'!$AF$5:$EU$5='aggregated FIP Data Prog8'!$A57&amp;'aggregated FIP Data Prog8'!$V$1),'Feat-Func-Development'!$AF$110:$EU$110)</f>
        <v>0</v>
      </c>
      <c r="AB57" s="29">
        <f>LOOKUP(2,1/('Feat-Func-Development'!$AF$4:$EU$4&amp;'Feat-Func-Development'!$AF$5:$EU$5='aggregated FIP Data Prog8'!$A57&amp;'aggregated FIP Data Prog8'!$V$1),'Feat-Func-Development'!$AF$111:$EU$111)</f>
        <v>0</v>
      </c>
      <c r="AC57" s="29">
        <f>LOOKUP(2,1/('Feat-Func-Development'!$AF$4:$EU$4&amp;'Feat-Func-Development'!$AF$5:$EU$5='aggregated FIP Data Prog8'!$A57&amp;'aggregated FIP Data Prog8'!$V$1),'Feat-Func-Development'!$AF$112:$EU$112)</f>
        <v>0</v>
      </c>
    </row>
    <row r="58" spans="1:29">
      <c r="A58" s="43">
        <f t="shared" si="9"/>
        <v>1643</v>
      </c>
      <c r="B58" s="53" t="str">
        <f>IF(C58="","",HLOOKUP(C58,'Configuration | Scaling'!$E$13:$Y$23,10,FALSE))</f>
        <v/>
      </c>
      <c r="C58" s="29" t="str">
        <f>IF(COUNTIF(C$4:C57,LOOKUP(A58,'Configuration | Scaling'!$E$22:$Y$22,_GPDS__List))=0,LOOKUP(A58,'Configuration | Scaling'!$E$22:$Y$22,_GPDS__List),"")</f>
        <v/>
      </c>
      <c r="D58" s="54"/>
      <c r="E58" s="45">
        <f t="shared" si="0"/>
        <v>1642</v>
      </c>
      <c r="F58" s="55">
        <f t="shared" si="1"/>
        <v>1</v>
      </c>
      <c r="G58" s="55">
        <f t="shared" si="2"/>
        <v>0</v>
      </c>
      <c r="H58" s="55">
        <f t="shared" si="3"/>
        <v>1</v>
      </c>
      <c r="I58" s="55">
        <f t="shared" si="4"/>
        <v>1</v>
      </c>
      <c r="J58" s="55">
        <f t="shared" si="5"/>
        <v>1</v>
      </c>
      <c r="K58" s="55">
        <f t="shared" si="6"/>
        <v>1</v>
      </c>
      <c r="L58" s="55">
        <f t="shared" si="7"/>
        <v>0.8571428571428571</v>
      </c>
      <c r="M58" s="56">
        <f t="shared" si="8"/>
        <v>0</v>
      </c>
      <c r="N58" s="48">
        <f>LOOKUP(2,1/('Feat-Func-Development'!$AF$4:$EU$4&amp;'Feat-Func-Development'!$AF$5:$EU$5='aggregated FIP Data Prog8'!$A58&amp;'aggregated FIP Data Prog8'!$N$1),'Feat-Func-Development'!$AF$105:$EU$105)</f>
        <v>0</v>
      </c>
      <c r="O58" s="48">
        <f>LOOKUP(2,1/('Feat-Func-Development'!$AF$4:$EU$4&amp;'Feat-Func-Development'!$AF$5:$EU$5='aggregated FIP Data Prog8'!$A58&amp;'aggregated FIP Data Prog8'!$N$1),'Feat-Func-Development'!$AF$106:$EU$106)</f>
        <v>0</v>
      </c>
      <c r="P58" s="48">
        <f>LOOKUP(2,1/('Feat-Func-Development'!$AF$4:$EU$4&amp;'Feat-Func-Development'!$AF$5:$EU$5='aggregated FIP Data Prog8'!$A58&amp;'aggregated FIP Data Prog8'!$N$1),'Feat-Func-Development'!$AF$107:$EU$107)</f>
        <v>0</v>
      </c>
      <c r="Q58" s="48">
        <f>LOOKUP(2,1/('Feat-Func-Development'!$AF$4:$EU$4&amp;'Feat-Func-Development'!$AF$5:$EU$5='aggregated FIP Data Prog8'!$A58&amp;'aggregated FIP Data Prog8'!$N$1),'Feat-Func-Development'!$AF$108:$EU$108)</f>
        <v>0</v>
      </c>
      <c r="R58" s="48">
        <f>LOOKUP(2,1/('Feat-Func-Development'!$AF$4:$EU$4&amp;'Feat-Func-Development'!$AF$5:$EU$5='aggregated FIP Data Prog8'!$A58&amp;'aggregated FIP Data Prog8'!$N$1),'Feat-Func-Development'!$AF$109:$EU$109)</f>
        <v>0</v>
      </c>
      <c r="S58" s="48">
        <f>LOOKUP(2,1/('Feat-Func-Development'!$AF$4:$EU$4&amp;'Feat-Func-Development'!$AF$5:$EU$5='aggregated FIP Data Prog8'!$A58&amp;'aggregated FIP Data Prog8'!$N$1),'Feat-Func-Development'!$AF$110:$EU$110)</f>
        <v>1</v>
      </c>
      <c r="T58" s="48">
        <f>LOOKUP(2,1/('Feat-Func-Development'!$AF$4:$EU$4&amp;'Feat-Func-Development'!$AF$5:$EU$5='aggregated FIP Data Prog8'!$A58&amp;'aggregated FIP Data Prog8'!$N$1),'Feat-Func-Development'!$AF$111:$EU$111)</f>
        <v>1</v>
      </c>
      <c r="U58" s="48">
        <f>LOOKUP(2,1/('Feat-Func-Development'!$AF$4:$EU$4&amp;'Feat-Func-Development'!$AF$5:$EU$5='aggregated FIP Data Prog8'!$A58&amp;'aggregated FIP Data Prog8'!$N$1),'Feat-Func-Development'!$AF$112:$EU$112)</f>
        <v>5</v>
      </c>
      <c r="V58" s="29">
        <f>LOOKUP(2,1/('Feat-Func-Development'!$AF$4:$EU$4&amp;'Feat-Func-Development'!$AF$5:$EU$5='aggregated FIP Data Prog8'!$A58&amp;'aggregated FIP Data Prog8'!$V$1),'Feat-Func-Development'!$AF$105:$EU$105)</f>
        <v>0</v>
      </c>
      <c r="W58" s="29">
        <f>LOOKUP(2,1/('Feat-Func-Development'!$AF$4:$EU$4&amp;'Feat-Func-Development'!$AF$5:$EU$5='aggregated FIP Data Prog8'!$A58&amp;'aggregated FIP Data Prog8'!$V$1),'Feat-Func-Development'!$AF$106:$EU$106)</f>
        <v>0</v>
      </c>
      <c r="X58" s="29">
        <f>LOOKUP(2,1/('Feat-Func-Development'!$AF$4:$EU$4&amp;'Feat-Func-Development'!$AF$5:$EU$5='aggregated FIP Data Prog8'!$A58&amp;'aggregated FIP Data Prog8'!$V$1),'Feat-Func-Development'!$AF$107:$EU$107)</f>
        <v>0</v>
      </c>
      <c r="Y58" s="29">
        <f>LOOKUP(2,1/('Feat-Func-Development'!$AF$4:$EU$4&amp;'Feat-Func-Development'!$AF$5:$EU$5='aggregated FIP Data Prog8'!$A58&amp;'aggregated FIP Data Prog8'!$V$1),'Feat-Func-Development'!$AF$108:$EU$108)</f>
        <v>0</v>
      </c>
      <c r="Z58" s="29">
        <f>LOOKUP(2,1/('Feat-Func-Development'!$AF$4:$EU$4&amp;'Feat-Func-Development'!$AF$5:$EU$5='aggregated FIP Data Prog8'!$A58&amp;'aggregated FIP Data Prog8'!$V$1),'Feat-Func-Development'!$AF$109:$EU$109)</f>
        <v>7</v>
      </c>
      <c r="AA58" s="29">
        <f>LOOKUP(2,1/('Feat-Func-Development'!$AF$4:$EU$4&amp;'Feat-Func-Development'!$AF$5:$EU$5='aggregated FIP Data Prog8'!$A58&amp;'aggregated FIP Data Prog8'!$V$1),'Feat-Func-Development'!$AF$110:$EU$110)</f>
        <v>0</v>
      </c>
      <c r="AB58" s="29">
        <f>LOOKUP(2,1/('Feat-Func-Development'!$AF$4:$EU$4&amp;'Feat-Func-Development'!$AF$5:$EU$5='aggregated FIP Data Prog8'!$A58&amp;'aggregated FIP Data Prog8'!$V$1),'Feat-Func-Development'!$AF$111:$EU$111)</f>
        <v>0</v>
      </c>
      <c r="AC58" s="29">
        <f>LOOKUP(2,1/('Feat-Func-Development'!$AF$4:$EU$4&amp;'Feat-Func-Development'!$AF$5:$EU$5='aggregated FIP Data Prog8'!$A58&amp;'aggregated FIP Data Prog8'!$V$1),'Feat-Func-Development'!$AF$112:$EU$112)</f>
        <v>0</v>
      </c>
    </row>
    <row r="59" spans="1:29">
      <c r="A59" s="43">
        <f t="shared" si="9"/>
        <v>1674</v>
      </c>
      <c r="B59" s="53" t="str">
        <f>IF(C59="","",HLOOKUP(C59,'Configuration | Scaling'!$E$13:$Y$23,10,FALSE))</f>
        <v/>
      </c>
      <c r="C59" s="29" t="str">
        <f>IF(COUNTIF(C$4:C58,LOOKUP(A59,'Configuration | Scaling'!$E$22:$Y$22,_GPDS__List))=0,LOOKUP(A59,'Configuration | Scaling'!$E$22:$Y$22,_GPDS__List),"")</f>
        <v/>
      </c>
      <c r="D59" s="54"/>
      <c r="E59" s="45">
        <f t="shared" si="0"/>
        <v>1673</v>
      </c>
      <c r="F59" s="55">
        <f t="shared" si="1"/>
        <v>1</v>
      </c>
      <c r="G59" s="55">
        <f t="shared" si="2"/>
        <v>0</v>
      </c>
      <c r="H59" s="55">
        <f t="shared" si="3"/>
        <v>1</v>
      </c>
      <c r="I59" s="55">
        <f t="shared" si="4"/>
        <v>1</v>
      </c>
      <c r="J59" s="55">
        <f t="shared" si="5"/>
        <v>1</v>
      </c>
      <c r="K59" s="55">
        <f t="shared" si="6"/>
        <v>1</v>
      </c>
      <c r="L59" s="55">
        <f t="shared" si="7"/>
        <v>0.8571428571428571</v>
      </c>
      <c r="M59" s="56">
        <f t="shared" si="8"/>
        <v>0</v>
      </c>
      <c r="N59" s="48">
        <f>LOOKUP(2,1/('Feat-Func-Development'!$AF$4:$EU$4&amp;'Feat-Func-Development'!$AF$5:$EU$5='aggregated FIP Data Prog8'!$A59&amp;'aggregated FIP Data Prog8'!$N$1),'Feat-Func-Development'!$AF$105:$EU$105)</f>
        <v>0</v>
      </c>
      <c r="O59" s="48">
        <f>LOOKUP(2,1/('Feat-Func-Development'!$AF$4:$EU$4&amp;'Feat-Func-Development'!$AF$5:$EU$5='aggregated FIP Data Prog8'!$A59&amp;'aggregated FIP Data Prog8'!$N$1),'Feat-Func-Development'!$AF$106:$EU$106)</f>
        <v>0</v>
      </c>
      <c r="P59" s="48">
        <f>LOOKUP(2,1/('Feat-Func-Development'!$AF$4:$EU$4&amp;'Feat-Func-Development'!$AF$5:$EU$5='aggregated FIP Data Prog8'!$A59&amp;'aggregated FIP Data Prog8'!$N$1),'Feat-Func-Development'!$AF$107:$EU$107)</f>
        <v>0</v>
      </c>
      <c r="Q59" s="48">
        <f>LOOKUP(2,1/('Feat-Func-Development'!$AF$4:$EU$4&amp;'Feat-Func-Development'!$AF$5:$EU$5='aggregated FIP Data Prog8'!$A59&amp;'aggregated FIP Data Prog8'!$N$1),'Feat-Func-Development'!$AF$108:$EU$108)</f>
        <v>0</v>
      </c>
      <c r="R59" s="48">
        <f>LOOKUP(2,1/('Feat-Func-Development'!$AF$4:$EU$4&amp;'Feat-Func-Development'!$AF$5:$EU$5='aggregated FIP Data Prog8'!$A59&amp;'aggregated FIP Data Prog8'!$N$1),'Feat-Func-Development'!$AF$109:$EU$109)</f>
        <v>0</v>
      </c>
      <c r="S59" s="48">
        <f>LOOKUP(2,1/('Feat-Func-Development'!$AF$4:$EU$4&amp;'Feat-Func-Development'!$AF$5:$EU$5='aggregated FIP Data Prog8'!$A59&amp;'aggregated FIP Data Prog8'!$N$1),'Feat-Func-Development'!$AF$110:$EU$110)</f>
        <v>1</v>
      </c>
      <c r="T59" s="48">
        <f>LOOKUP(2,1/('Feat-Func-Development'!$AF$4:$EU$4&amp;'Feat-Func-Development'!$AF$5:$EU$5='aggregated FIP Data Prog8'!$A59&amp;'aggregated FIP Data Prog8'!$N$1),'Feat-Func-Development'!$AF$111:$EU$111)</f>
        <v>1</v>
      </c>
      <c r="U59" s="48">
        <f>LOOKUP(2,1/('Feat-Func-Development'!$AF$4:$EU$4&amp;'Feat-Func-Development'!$AF$5:$EU$5='aggregated FIP Data Prog8'!$A59&amp;'aggregated FIP Data Prog8'!$N$1),'Feat-Func-Development'!$AF$112:$EU$112)</f>
        <v>5</v>
      </c>
      <c r="V59" s="29">
        <f>LOOKUP(2,1/('Feat-Func-Development'!$AF$4:$EU$4&amp;'Feat-Func-Development'!$AF$5:$EU$5='aggregated FIP Data Prog8'!$A59&amp;'aggregated FIP Data Prog8'!$V$1),'Feat-Func-Development'!$AF$105:$EU$105)</f>
        <v>0</v>
      </c>
      <c r="W59" s="29">
        <f>LOOKUP(2,1/('Feat-Func-Development'!$AF$4:$EU$4&amp;'Feat-Func-Development'!$AF$5:$EU$5='aggregated FIP Data Prog8'!$A59&amp;'aggregated FIP Data Prog8'!$V$1),'Feat-Func-Development'!$AF$106:$EU$106)</f>
        <v>0</v>
      </c>
      <c r="X59" s="29">
        <f>LOOKUP(2,1/('Feat-Func-Development'!$AF$4:$EU$4&amp;'Feat-Func-Development'!$AF$5:$EU$5='aggregated FIP Data Prog8'!$A59&amp;'aggregated FIP Data Prog8'!$V$1),'Feat-Func-Development'!$AF$107:$EU$107)</f>
        <v>0</v>
      </c>
      <c r="Y59" s="29">
        <f>LOOKUP(2,1/('Feat-Func-Development'!$AF$4:$EU$4&amp;'Feat-Func-Development'!$AF$5:$EU$5='aggregated FIP Data Prog8'!$A59&amp;'aggregated FIP Data Prog8'!$V$1),'Feat-Func-Development'!$AF$108:$EU$108)</f>
        <v>0</v>
      </c>
      <c r="Z59" s="29">
        <f>LOOKUP(2,1/('Feat-Func-Development'!$AF$4:$EU$4&amp;'Feat-Func-Development'!$AF$5:$EU$5='aggregated FIP Data Prog8'!$A59&amp;'aggregated FIP Data Prog8'!$V$1),'Feat-Func-Development'!$AF$109:$EU$109)</f>
        <v>7</v>
      </c>
      <c r="AA59" s="29">
        <f>LOOKUP(2,1/('Feat-Func-Development'!$AF$4:$EU$4&amp;'Feat-Func-Development'!$AF$5:$EU$5='aggregated FIP Data Prog8'!$A59&amp;'aggregated FIP Data Prog8'!$V$1),'Feat-Func-Development'!$AF$110:$EU$110)</f>
        <v>0</v>
      </c>
      <c r="AB59" s="29">
        <f>LOOKUP(2,1/('Feat-Func-Development'!$AF$4:$EU$4&amp;'Feat-Func-Development'!$AF$5:$EU$5='aggregated FIP Data Prog8'!$A59&amp;'aggregated FIP Data Prog8'!$V$1),'Feat-Func-Development'!$AF$111:$EU$111)</f>
        <v>0</v>
      </c>
      <c r="AC59" s="29">
        <f>LOOKUP(2,1/('Feat-Func-Development'!$AF$4:$EU$4&amp;'Feat-Func-Development'!$AF$5:$EU$5='aggregated FIP Data Prog8'!$A59&amp;'aggregated FIP Data Prog8'!$V$1),'Feat-Func-Development'!$AF$112:$EU$112)</f>
        <v>0</v>
      </c>
    </row>
    <row r="60" spans="1:29">
      <c r="A60" s="43">
        <f t="shared" si="9"/>
        <v>1705</v>
      </c>
      <c r="B60" s="53" t="str">
        <f>IF(C60="","",HLOOKUP(C60,'Configuration | Scaling'!$E$13:$Y$23,10,FALSE))</f>
        <v/>
      </c>
      <c r="C60" s="29" t="str">
        <f>IF(COUNTIF(C$4:C59,LOOKUP(A60,'Configuration | Scaling'!$E$22:$Y$22,_GPDS__List))=0,LOOKUP(A60,'Configuration | Scaling'!$E$22:$Y$22,_GPDS__List),"")</f>
        <v/>
      </c>
      <c r="D60" s="54"/>
      <c r="E60" s="45">
        <f t="shared" si="0"/>
        <v>1704</v>
      </c>
      <c r="F60" s="55">
        <f t="shared" si="1"/>
        <v>1</v>
      </c>
      <c r="G60" s="55">
        <f t="shared" si="2"/>
        <v>0</v>
      </c>
      <c r="H60" s="55">
        <f t="shared" si="3"/>
        <v>1</v>
      </c>
      <c r="I60" s="55">
        <f t="shared" si="4"/>
        <v>1</v>
      </c>
      <c r="J60" s="55">
        <f t="shared" si="5"/>
        <v>1</v>
      </c>
      <c r="K60" s="55">
        <f t="shared" si="6"/>
        <v>1</v>
      </c>
      <c r="L60" s="55">
        <f t="shared" si="7"/>
        <v>0.8571428571428571</v>
      </c>
      <c r="M60" s="56">
        <f t="shared" si="8"/>
        <v>0</v>
      </c>
      <c r="N60" s="48">
        <f>LOOKUP(2,1/('Feat-Func-Development'!$AF$4:$EU$4&amp;'Feat-Func-Development'!$AF$5:$EU$5='aggregated FIP Data Prog8'!$A60&amp;'aggregated FIP Data Prog8'!$N$1),'Feat-Func-Development'!$AF$105:$EU$105)</f>
        <v>0</v>
      </c>
      <c r="O60" s="48">
        <f>LOOKUP(2,1/('Feat-Func-Development'!$AF$4:$EU$4&amp;'Feat-Func-Development'!$AF$5:$EU$5='aggregated FIP Data Prog8'!$A60&amp;'aggregated FIP Data Prog8'!$N$1),'Feat-Func-Development'!$AF$106:$EU$106)</f>
        <v>0</v>
      </c>
      <c r="P60" s="48">
        <f>LOOKUP(2,1/('Feat-Func-Development'!$AF$4:$EU$4&amp;'Feat-Func-Development'!$AF$5:$EU$5='aggregated FIP Data Prog8'!$A60&amp;'aggregated FIP Data Prog8'!$N$1),'Feat-Func-Development'!$AF$107:$EU$107)</f>
        <v>0</v>
      </c>
      <c r="Q60" s="48">
        <f>LOOKUP(2,1/('Feat-Func-Development'!$AF$4:$EU$4&amp;'Feat-Func-Development'!$AF$5:$EU$5='aggregated FIP Data Prog8'!$A60&amp;'aggregated FIP Data Prog8'!$N$1),'Feat-Func-Development'!$AF$108:$EU$108)</f>
        <v>0</v>
      </c>
      <c r="R60" s="48">
        <f>LOOKUP(2,1/('Feat-Func-Development'!$AF$4:$EU$4&amp;'Feat-Func-Development'!$AF$5:$EU$5='aggregated FIP Data Prog8'!$A60&amp;'aggregated FIP Data Prog8'!$N$1),'Feat-Func-Development'!$AF$109:$EU$109)</f>
        <v>0</v>
      </c>
      <c r="S60" s="48">
        <f>LOOKUP(2,1/('Feat-Func-Development'!$AF$4:$EU$4&amp;'Feat-Func-Development'!$AF$5:$EU$5='aggregated FIP Data Prog8'!$A60&amp;'aggregated FIP Data Prog8'!$N$1),'Feat-Func-Development'!$AF$110:$EU$110)</f>
        <v>1</v>
      </c>
      <c r="T60" s="48">
        <f>LOOKUP(2,1/('Feat-Func-Development'!$AF$4:$EU$4&amp;'Feat-Func-Development'!$AF$5:$EU$5='aggregated FIP Data Prog8'!$A60&amp;'aggregated FIP Data Prog8'!$N$1),'Feat-Func-Development'!$AF$111:$EU$111)</f>
        <v>1</v>
      </c>
      <c r="U60" s="48">
        <f>LOOKUP(2,1/('Feat-Func-Development'!$AF$4:$EU$4&amp;'Feat-Func-Development'!$AF$5:$EU$5='aggregated FIP Data Prog8'!$A60&amp;'aggregated FIP Data Prog8'!$N$1),'Feat-Func-Development'!$AF$112:$EU$112)</f>
        <v>5</v>
      </c>
      <c r="V60" s="29">
        <f>LOOKUP(2,1/('Feat-Func-Development'!$AF$4:$EU$4&amp;'Feat-Func-Development'!$AF$5:$EU$5='aggregated FIP Data Prog8'!$A60&amp;'aggregated FIP Data Prog8'!$V$1),'Feat-Func-Development'!$AF$105:$EU$105)</f>
        <v>0</v>
      </c>
      <c r="W60" s="29">
        <f>LOOKUP(2,1/('Feat-Func-Development'!$AF$4:$EU$4&amp;'Feat-Func-Development'!$AF$5:$EU$5='aggregated FIP Data Prog8'!$A60&amp;'aggregated FIP Data Prog8'!$V$1),'Feat-Func-Development'!$AF$106:$EU$106)</f>
        <v>0</v>
      </c>
      <c r="X60" s="29">
        <f>LOOKUP(2,1/('Feat-Func-Development'!$AF$4:$EU$4&amp;'Feat-Func-Development'!$AF$5:$EU$5='aggregated FIP Data Prog8'!$A60&amp;'aggregated FIP Data Prog8'!$V$1),'Feat-Func-Development'!$AF$107:$EU$107)</f>
        <v>0</v>
      </c>
      <c r="Y60" s="29">
        <f>LOOKUP(2,1/('Feat-Func-Development'!$AF$4:$EU$4&amp;'Feat-Func-Development'!$AF$5:$EU$5='aggregated FIP Data Prog8'!$A60&amp;'aggregated FIP Data Prog8'!$V$1),'Feat-Func-Development'!$AF$108:$EU$108)</f>
        <v>0</v>
      </c>
      <c r="Z60" s="29">
        <f>LOOKUP(2,1/('Feat-Func-Development'!$AF$4:$EU$4&amp;'Feat-Func-Development'!$AF$5:$EU$5='aggregated FIP Data Prog8'!$A60&amp;'aggregated FIP Data Prog8'!$V$1),'Feat-Func-Development'!$AF$109:$EU$109)</f>
        <v>7</v>
      </c>
      <c r="AA60" s="29">
        <f>LOOKUP(2,1/('Feat-Func-Development'!$AF$4:$EU$4&amp;'Feat-Func-Development'!$AF$5:$EU$5='aggregated FIP Data Prog8'!$A60&amp;'aggregated FIP Data Prog8'!$V$1),'Feat-Func-Development'!$AF$110:$EU$110)</f>
        <v>0</v>
      </c>
      <c r="AB60" s="29">
        <f>LOOKUP(2,1/('Feat-Func-Development'!$AF$4:$EU$4&amp;'Feat-Func-Development'!$AF$5:$EU$5='aggregated FIP Data Prog8'!$A60&amp;'aggregated FIP Data Prog8'!$V$1),'Feat-Func-Development'!$AF$111:$EU$111)</f>
        <v>0</v>
      </c>
      <c r="AC60" s="29">
        <f>LOOKUP(2,1/('Feat-Func-Development'!$AF$4:$EU$4&amp;'Feat-Func-Development'!$AF$5:$EU$5='aggregated FIP Data Prog8'!$A60&amp;'aggregated FIP Data Prog8'!$V$1),'Feat-Func-Development'!$AF$112:$EU$112)</f>
        <v>0</v>
      </c>
    </row>
    <row r="61" spans="1:29">
      <c r="A61" s="43">
        <f t="shared" si="9"/>
        <v>1735</v>
      </c>
      <c r="B61" s="53" t="str">
        <f>IF(C61="","",HLOOKUP(C61,'Configuration | Scaling'!$E$13:$Y$23,10,FALSE))</f>
        <v/>
      </c>
      <c r="C61" s="29" t="str">
        <f>IF(COUNTIF(C$4:C60,LOOKUP(A61,'Configuration | Scaling'!$E$22:$Y$22,_GPDS__List))=0,LOOKUP(A61,'Configuration | Scaling'!$E$22:$Y$22,_GPDS__List),"")</f>
        <v/>
      </c>
      <c r="D61" s="54"/>
      <c r="E61" s="45">
        <f t="shared" si="0"/>
        <v>1734</v>
      </c>
      <c r="F61" s="55">
        <f t="shared" si="1"/>
        <v>1</v>
      </c>
      <c r="G61" s="55">
        <f t="shared" si="2"/>
        <v>0</v>
      </c>
      <c r="H61" s="55">
        <f t="shared" si="3"/>
        <v>1</v>
      </c>
      <c r="I61" s="55">
        <f t="shared" si="4"/>
        <v>1</v>
      </c>
      <c r="J61" s="55">
        <f t="shared" si="5"/>
        <v>1</v>
      </c>
      <c r="K61" s="55">
        <f t="shared" si="6"/>
        <v>1</v>
      </c>
      <c r="L61" s="55">
        <f t="shared" si="7"/>
        <v>0.8571428571428571</v>
      </c>
      <c r="M61" s="56">
        <f t="shared" si="8"/>
        <v>0</v>
      </c>
      <c r="N61" s="48">
        <f>LOOKUP(2,1/('Feat-Func-Development'!$AF$4:$EU$4&amp;'Feat-Func-Development'!$AF$5:$EU$5='aggregated FIP Data Prog8'!$A61&amp;'aggregated FIP Data Prog8'!$N$1),'Feat-Func-Development'!$AF$105:$EU$105)</f>
        <v>0</v>
      </c>
      <c r="O61" s="48">
        <f>LOOKUP(2,1/('Feat-Func-Development'!$AF$4:$EU$4&amp;'Feat-Func-Development'!$AF$5:$EU$5='aggregated FIP Data Prog8'!$A61&amp;'aggregated FIP Data Prog8'!$N$1),'Feat-Func-Development'!$AF$106:$EU$106)</f>
        <v>0</v>
      </c>
      <c r="P61" s="48">
        <f>LOOKUP(2,1/('Feat-Func-Development'!$AF$4:$EU$4&amp;'Feat-Func-Development'!$AF$5:$EU$5='aggregated FIP Data Prog8'!$A61&amp;'aggregated FIP Data Prog8'!$N$1),'Feat-Func-Development'!$AF$107:$EU$107)</f>
        <v>0</v>
      </c>
      <c r="Q61" s="48">
        <f>LOOKUP(2,1/('Feat-Func-Development'!$AF$4:$EU$4&amp;'Feat-Func-Development'!$AF$5:$EU$5='aggregated FIP Data Prog8'!$A61&amp;'aggregated FIP Data Prog8'!$N$1),'Feat-Func-Development'!$AF$108:$EU$108)</f>
        <v>0</v>
      </c>
      <c r="R61" s="48">
        <f>LOOKUP(2,1/('Feat-Func-Development'!$AF$4:$EU$4&amp;'Feat-Func-Development'!$AF$5:$EU$5='aggregated FIP Data Prog8'!$A61&amp;'aggregated FIP Data Prog8'!$N$1),'Feat-Func-Development'!$AF$109:$EU$109)</f>
        <v>0</v>
      </c>
      <c r="S61" s="48">
        <f>LOOKUP(2,1/('Feat-Func-Development'!$AF$4:$EU$4&amp;'Feat-Func-Development'!$AF$5:$EU$5='aggregated FIP Data Prog8'!$A61&amp;'aggregated FIP Data Prog8'!$N$1),'Feat-Func-Development'!$AF$110:$EU$110)</f>
        <v>1</v>
      </c>
      <c r="T61" s="48">
        <f>LOOKUP(2,1/('Feat-Func-Development'!$AF$4:$EU$4&amp;'Feat-Func-Development'!$AF$5:$EU$5='aggregated FIP Data Prog8'!$A61&amp;'aggregated FIP Data Prog8'!$N$1),'Feat-Func-Development'!$AF$111:$EU$111)</f>
        <v>1</v>
      </c>
      <c r="U61" s="48">
        <f>LOOKUP(2,1/('Feat-Func-Development'!$AF$4:$EU$4&amp;'Feat-Func-Development'!$AF$5:$EU$5='aggregated FIP Data Prog8'!$A61&amp;'aggregated FIP Data Prog8'!$N$1),'Feat-Func-Development'!$AF$112:$EU$112)</f>
        <v>5</v>
      </c>
      <c r="V61" s="29">
        <f>LOOKUP(2,1/('Feat-Func-Development'!$AF$4:$EU$4&amp;'Feat-Func-Development'!$AF$5:$EU$5='aggregated FIP Data Prog8'!$A61&amp;'aggregated FIP Data Prog8'!$V$1),'Feat-Func-Development'!$AF$105:$EU$105)</f>
        <v>0</v>
      </c>
      <c r="W61" s="29">
        <f>LOOKUP(2,1/('Feat-Func-Development'!$AF$4:$EU$4&amp;'Feat-Func-Development'!$AF$5:$EU$5='aggregated FIP Data Prog8'!$A61&amp;'aggregated FIP Data Prog8'!$V$1),'Feat-Func-Development'!$AF$106:$EU$106)</f>
        <v>0</v>
      </c>
      <c r="X61" s="29">
        <f>LOOKUP(2,1/('Feat-Func-Development'!$AF$4:$EU$4&amp;'Feat-Func-Development'!$AF$5:$EU$5='aggregated FIP Data Prog8'!$A61&amp;'aggregated FIP Data Prog8'!$V$1),'Feat-Func-Development'!$AF$107:$EU$107)</f>
        <v>0</v>
      </c>
      <c r="Y61" s="29">
        <f>LOOKUP(2,1/('Feat-Func-Development'!$AF$4:$EU$4&amp;'Feat-Func-Development'!$AF$5:$EU$5='aggregated FIP Data Prog8'!$A61&amp;'aggregated FIP Data Prog8'!$V$1),'Feat-Func-Development'!$AF$108:$EU$108)</f>
        <v>0</v>
      </c>
      <c r="Z61" s="29">
        <f>LOOKUP(2,1/('Feat-Func-Development'!$AF$4:$EU$4&amp;'Feat-Func-Development'!$AF$5:$EU$5='aggregated FIP Data Prog8'!$A61&amp;'aggregated FIP Data Prog8'!$V$1),'Feat-Func-Development'!$AF$109:$EU$109)</f>
        <v>7</v>
      </c>
      <c r="AA61" s="29">
        <f>LOOKUP(2,1/('Feat-Func-Development'!$AF$4:$EU$4&amp;'Feat-Func-Development'!$AF$5:$EU$5='aggregated FIP Data Prog8'!$A61&amp;'aggregated FIP Data Prog8'!$V$1),'Feat-Func-Development'!$AF$110:$EU$110)</f>
        <v>0</v>
      </c>
      <c r="AB61" s="29">
        <f>LOOKUP(2,1/('Feat-Func-Development'!$AF$4:$EU$4&amp;'Feat-Func-Development'!$AF$5:$EU$5='aggregated FIP Data Prog8'!$A61&amp;'aggregated FIP Data Prog8'!$V$1),'Feat-Func-Development'!$AF$111:$EU$111)</f>
        <v>0</v>
      </c>
      <c r="AC61" s="29">
        <f>LOOKUP(2,1/('Feat-Func-Development'!$AF$4:$EU$4&amp;'Feat-Func-Development'!$AF$5:$EU$5='aggregated FIP Data Prog8'!$A61&amp;'aggregated FIP Data Prog8'!$V$1),'Feat-Func-Development'!$AF$112:$EU$112)</f>
        <v>0</v>
      </c>
    </row>
    <row r="62" spans="1:29">
      <c r="A62" s="43">
        <f t="shared" si="9"/>
        <v>1766</v>
      </c>
      <c r="B62" s="53" t="str">
        <f>IF(C62="","",HLOOKUP(C62,'Configuration | Scaling'!$E$13:$Y$23,10,FALSE))</f>
        <v/>
      </c>
      <c r="C62" s="29" t="str">
        <f>IF(COUNTIF(C$4:C61,LOOKUP(A62,'Configuration | Scaling'!$E$22:$Y$22,_GPDS__List))=0,LOOKUP(A62,'Configuration | Scaling'!$E$22:$Y$22,_GPDS__List),"")</f>
        <v/>
      </c>
      <c r="D62" s="54"/>
      <c r="E62" s="45">
        <f t="shared" si="0"/>
        <v>1765</v>
      </c>
      <c r="F62" s="55">
        <f t="shared" si="1"/>
        <v>1</v>
      </c>
      <c r="G62" s="55">
        <f t="shared" si="2"/>
        <v>0</v>
      </c>
      <c r="H62" s="55">
        <f t="shared" si="3"/>
        <v>1</v>
      </c>
      <c r="I62" s="55">
        <f t="shared" si="4"/>
        <v>1</v>
      </c>
      <c r="J62" s="55">
        <f t="shared" si="5"/>
        <v>1</v>
      </c>
      <c r="K62" s="55">
        <f t="shared" si="6"/>
        <v>1</v>
      </c>
      <c r="L62" s="55">
        <f t="shared" si="7"/>
        <v>0.8571428571428571</v>
      </c>
      <c r="M62" s="56">
        <f t="shared" si="8"/>
        <v>0</v>
      </c>
      <c r="N62" s="48">
        <f>LOOKUP(2,1/('Feat-Func-Development'!$AF$4:$EU$4&amp;'Feat-Func-Development'!$AF$5:$EU$5='aggregated FIP Data Prog8'!$A62&amp;'aggregated FIP Data Prog8'!$N$1),'Feat-Func-Development'!$AF$105:$EU$105)</f>
        <v>0</v>
      </c>
      <c r="O62" s="48">
        <f>LOOKUP(2,1/('Feat-Func-Development'!$AF$4:$EU$4&amp;'Feat-Func-Development'!$AF$5:$EU$5='aggregated FIP Data Prog8'!$A62&amp;'aggregated FIP Data Prog8'!$N$1),'Feat-Func-Development'!$AF$106:$EU$106)</f>
        <v>0</v>
      </c>
      <c r="P62" s="48">
        <f>LOOKUP(2,1/('Feat-Func-Development'!$AF$4:$EU$4&amp;'Feat-Func-Development'!$AF$5:$EU$5='aggregated FIP Data Prog8'!$A62&amp;'aggregated FIP Data Prog8'!$N$1),'Feat-Func-Development'!$AF$107:$EU$107)</f>
        <v>0</v>
      </c>
      <c r="Q62" s="48">
        <f>LOOKUP(2,1/('Feat-Func-Development'!$AF$4:$EU$4&amp;'Feat-Func-Development'!$AF$5:$EU$5='aggregated FIP Data Prog8'!$A62&amp;'aggregated FIP Data Prog8'!$N$1),'Feat-Func-Development'!$AF$108:$EU$108)</f>
        <v>0</v>
      </c>
      <c r="R62" s="48">
        <f>LOOKUP(2,1/('Feat-Func-Development'!$AF$4:$EU$4&amp;'Feat-Func-Development'!$AF$5:$EU$5='aggregated FIP Data Prog8'!$A62&amp;'aggregated FIP Data Prog8'!$N$1),'Feat-Func-Development'!$AF$109:$EU$109)</f>
        <v>0</v>
      </c>
      <c r="S62" s="48">
        <f>LOOKUP(2,1/('Feat-Func-Development'!$AF$4:$EU$4&amp;'Feat-Func-Development'!$AF$5:$EU$5='aggregated FIP Data Prog8'!$A62&amp;'aggregated FIP Data Prog8'!$N$1),'Feat-Func-Development'!$AF$110:$EU$110)</f>
        <v>1</v>
      </c>
      <c r="T62" s="48">
        <f>LOOKUP(2,1/('Feat-Func-Development'!$AF$4:$EU$4&amp;'Feat-Func-Development'!$AF$5:$EU$5='aggregated FIP Data Prog8'!$A62&amp;'aggregated FIP Data Prog8'!$N$1),'Feat-Func-Development'!$AF$111:$EU$111)</f>
        <v>1</v>
      </c>
      <c r="U62" s="48">
        <f>LOOKUP(2,1/('Feat-Func-Development'!$AF$4:$EU$4&amp;'Feat-Func-Development'!$AF$5:$EU$5='aggregated FIP Data Prog8'!$A62&amp;'aggregated FIP Data Prog8'!$N$1),'Feat-Func-Development'!$AF$112:$EU$112)</f>
        <v>5</v>
      </c>
      <c r="V62" s="29">
        <f>LOOKUP(2,1/('Feat-Func-Development'!$AF$4:$EU$4&amp;'Feat-Func-Development'!$AF$5:$EU$5='aggregated FIP Data Prog8'!$A62&amp;'aggregated FIP Data Prog8'!$V$1),'Feat-Func-Development'!$AF$105:$EU$105)</f>
        <v>0</v>
      </c>
      <c r="W62" s="29">
        <f>LOOKUP(2,1/('Feat-Func-Development'!$AF$4:$EU$4&amp;'Feat-Func-Development'!$AF$5:$EU$5='aggregated FIP Data Prog8'!$A62&amp;'aggregated FIP Data Prog8'!$V$1),'Feat-Func-Development'!$AF$106:$EU$106)</f>
        <v>0</v>
      </c>
      <c r="X62" s="29">
        <f>LOOKUP(2,1/('Feat-Func-Development'!$AF$4:$EU$4&amp;'Feat-Func-Development'!$AF$5:$EU$5='aggregated FIP Data Prog8'!$A62&amp;'aggregated FIP Data Prog8'!$V$1),'Feat-Func-Development'!$AF$107:$EU$107)</f>
        <v>0</v>
      </c>
      <c r="Y62" s="29">
        <f>LOOKUP(2,1/('Feat-Func-Development'!$AF$4:$EU$4&amp;'Feat-Func-Development'!$AF$5:$EU$5='aggregated FIP Data Prog8'!$A62&amp;'aggregated FIP Data Prog8'!$V$1),'Feat-Func-Development'!$AF$108:$EU$108)</f>
        <v>0</v>
      </c>
      <c r="Z62" s="29">
        <f>LOOKUP(2,1/('Feat-Func-Development'!$AF$4:$EU$4&amp;'Feat-Func-Development'!$AF$5:$EU$5='aggregated FIP Data Prog8'!$A62&amp;'aggregated FIP Data Prog8'!$V$1),'Feat-Func-Development'!$AF$109:$EU$109)</f>
        <v>7</v>
      </c>
      <c r="AA62" s="29">
        <f>LOOKUP(2,1/('Feat-Func-Development'!$AF$4:$EU$4&amp;'Feat-Func-Development'!$AF$5:$EU$5='aggregated FIP Data Prog8'!$A62&amp;'aggregated FIP Data Prog8'!$V$1),'Feat-Func-Development'!$AF$110:$EU$110)</f>
        <v>0</v>
      </c>
      <c r="AB62" s="29">
        <f>LOOKUP(2,1/('Feat-Func-Development'!$AF$4:$EU$4&amp;'Feat-Func-Development'!$AF$5:$EU$5='aggregated FIP Data Prog8'!$A62&amp;'aggregated FIP Data Prog8'!$V$1),'Feat-Func-Development'!$AF$111:$EU$111)</f>
        <v>0</v>
      </c>
      <c r="AC62" s="29">
        <f>LOOKUP(2,1/('Feat-Func-Development'!$AF$4:$EU$4&amp;'Feat-Func-Development'!$AF$5:$EU$5='aggregated FIP Data Prog8'!$A62&amp;'aggregated FIP Data Prog8'!$V$1),'Feat-Func-Development'!$AF$112:$EU$112)</f>
        <v>0</v>
      </c>
    </row>
    <row r="63" spans="1:29" ht="13.5" thickBot="1">
      <c r="A63" s="43">
        <f t="shared" si="9"/>
        <v>1796</v>
      </c>
      <c r="B63" s="57" t="str">
        <f>IF(C63="","",HLOOKUP(C63,'Configuration | Scaling'!$E$13:$Y$23,10,FALSE))</f>
        <v/>
      </c>
      <c r="C63" s="58" t="str">
        <f>IF(COUNTIF(C$4:C62,LOOKUP(A63,'Configuration | Scaling'!$E$22:$Y$22,_GPDS__List))=0,LOOKUP(A63,'Configuration | Scaling'!$E$22:$Y$22,_GPDS__List),"")</f>
        <v/>
      </c>
      <c r="D63" s="59"/>
      <c r="E63" s="45">
        <f t="shared" si="0"/>
        <v>1795</v>
      </c>
      <c r="F63" s="60">
        <f t="shared" si="1"/>
        <v>1</v>
      </c>
      <c r="G63" s="60">
        <f t="shared" si="2"/>
        <v>0</v>
      </c>
      <c r="H63" s="60">
        <f t="shared" si="3"/>
        <v>1</v>
      </c>
      <c r="I63" s="60">
        <f t="shared" si="4"/>
        <v>1</v>
      </c>
      <c r="J63" s="60">
        <f t="shared" si="5"/>
        <v>1</v>
      </c>
      <c r="K63" s="60">
        <f t="shared" si="6"/>
        <v>1</v>
      </c>
      <c r="L63" s="60">
        <f t="shared" si="7"/>
        <v>0.8571428571428571</v>
      </c>
      <c r="M63" s="61">
        <f t="shared" si="8"/>
        <v>0</v>
      </c>
      <c r="N63" s="48">
        <f>LOOKUP(2,1/('Feat-Func-Development'!$AF$4:$EU$4&amp;'Feat-Func-Development'!$AF$5:$EU$5='aggregated FIP Data Prog8'!$A63&amp;'aggregated FIP Data Prog8'!$N$1),'Feat-Func-Development'!$AF$105:$EU$105)</f>
        <v>0</v>
      </c>
      <c r="O63" s="48">
        <f>LOOKUP(2,1/('Feat-Func-Development'!$AF$4:$EU$4&amp;'Feat-Func-Development'!$AF$5:$EU$5='aggregated FIP Data Prog8'!$A63&amp;'aggregated FIP Data Prog8'!$N$1),'Feat-Func-Development'!$AF$106:$EU$106)</f>
        <v>0</v>
      </c>
      <c r="P63" s="48">
        <f>LOOKUP(2,1/('Feat-Func-Development'!$AF$4:$EU$4&amp;'Feat-Func-Development'!$AF$5:$EU$5='aggregated FIP Data Prog8'!$A63&amp;'aggregated FIP Data Prog8'!$N$1),'Feat-Func-Development'!$AF$107:$EU$107)</f>
        <v>0</v>
      </c>
      <c r="Q63" s="48">
        <f>LOOKUP(2,1/('Feat-Func-Development'!$AF$4:$EU$4&amp;'Feat-Func-Development'!$AF$5:$EU$5='aggregated FIP Data Prog8'!$A63&amp;'aggregated FIP Data Prog8'!$N$1),'Feat-Func-Development'!$AF$108:$EU$108)</f>
        <v>0</v>
      </c>
      <c r="R63" s="48">
        <f>LOOKUP(2,1/('Feat-Func-Development'!$AF$4:$EU$4&amp;'Feat-Func-Development'!$AF$5:$EU$5='aggregated FIP Data Prog8'!$A63&amp;'aggregated FIP Data Prog8'!$N$1),'Feat-Func-Development'!$AF$109:$EU$109)</f>
        <v>0</v>
      </c>
      <c r="S63" s="48">
        <f>LOOKUP(2,1/('Feat-Func-Development'!$AF$4:$EU$4&amp;'Feat-Func-Development'!$AF$5:$EU$5='aggregated FIP Data Prog8'!$A63&amp;'aggregated FIP Data Prog8'!$N$1),'Feat-Func-Development'!$AF$110:$EU$110)</f>
        <v>1</v>
      </c>
      <c r="T63" s="48">
        <f>LOOKUP(2,1/('Feat-Func-Development'!$AF$4:$EU$4&amp;'Feat-Func-Development'!$AF$5:$EU$5='aggregated FIP Data Prog8'!$A63&amp;'aggregated FIP Data Prog8'!$N$1),'Feat-Func-Development'!$AF$111:$EU$111)</f>
        <v>1</v>
      </c>
      <c r="U63" s="48">
        <f>LOOKUP(2,1/('Feat-Func-Development'!$AF$4:$EU$4&amp;'Feat-Func-Development'!$AF$5:$EU$5='aggregated FIP Data Prog8'!$A63&amp;'aggregated FIP Data Prog8'!$N$1),'Feat-Func-Development'!$AF$112:$EU$112)</f>
        <v>5</v>
      </c>
      <c r="V63" s="29">
        <f>LOOKUP(2,1/('Feat-Func-Development'!$AF$4:$EU$4&amp;'Feat-Func-Development'!$AF$5:$EU$5='aggregated FIP Data Prog8'!$A63&amp;'aggregated FIP Data Prog8'!$V$1),'Feat-Func-Development'!$AF$105:$EU$105)</f>
        <v>0</v>
      </c>
      <c r="W63" s="29">
        <f>LOOKUP(2,1/('Feat-Func-Development'!$AF$4:$EU$4&amp;'Feat-Func-Development'!$AF$5:$EU$5='aggregated FIP Data Prog8'!$A63&amp;'aggregated FIP Data Prog8'!$V$1),'Feat-Func-Development'!$AF$106:$EU$106)</f>
        <v>0</v>
      </c>
      <c r="X63" s="29">
        <f>LOOKUP(2,1/('Feat-Func-Development'!$AF$4:$EU$4&amp;'Feat-Func-Development'!$AF$5:$EU$5='aggregated FIP Data Prog8'!$A63&amp;'aggregated FIP Data Prog8'!$V$1),'Feat-Func-Development'!$AF$107:$EU$107)</f>
        <v>0</v>
      </c>
      <c r="Y63" s="29">
        <f>LOOKUP(2,1/('Feat-Func-Development'!$AF$4:$EU$4&amp;'Feat-Func-Development'!$AF$5:$EU$5='aggregated FIP Data Prog8'!$A63&amp;'aggregated FIP Data Prog8'!$V$1),'Feat-Func-Development'!$AF$108:$EU$108)</f>
        <v>0</v>
      </c>
      <c r="Z63" s="29">
        <f>LOOKUP(2,1/('Feat-Func-Development'!$AF$4:$EU$4&amp;'Feat-Func-Development'!$AF$5:$EU$5='aggregated FIP Data Prog8'!$A63&amp;'aggregated FIP Data Prog8'!$V$1),'Feat-Func-Development'!$AF$109:$EU$109)</f>
        <v>7</v>
      </c>
      <c r="AA63" s="29">
        <f>LOOKUP(2,1/('Feat-Func-Development'!$AF$4:$EU$4&amp;'Feat-Func-Development'!$AF$5:$EU$5='aggregated FIP Data Prog8'!$A63&amp;'aggregated FIP Data Prog8'!$V$1),'Feat-Func-Development'!$AF$110:$EU$110)</f>
        <v>0</v>
      </c>
      <c r="AB63" s="29">
        <f>LOOKUP(2,1/('Feat-Func-Development'!$AF$4:$EU$4&amp;'Feat-Func-Development'!$AF$5:$EU$5='aggregated FIP Data Prog8'!$A63&amp;'aggregated FIP Data Prog8'!$V$1),'Feat-Func-Development'!$AF$111:$EU$111)</f>
        <v>0</v>
      </c>
      <c r="AC63" s="29">
        <f>LOOKUP(2,1/('Feat-Func-Development'!$AF$4:$EU$4&amp;'Feat-Func-Development'!$AF$5:$EU$5='aggregated FIP Data Prog8'!$A63&amp;'aggregated FIP Data Prog8'!$V$1),'Feat-Func-Development'!$AF$112:$EU$112)</f>
        <v>0</v>
      </c>
    </row>
    <row r="64" spans="1:29">
      <c r="A64" s="62"/>
      <c r="B64" s="62"/>
      <c r="C64" s="26"/>
      <c r="D64" s="63" t="s">
        <v>40</v>
      </c>
      <c r="E64" s="64">
        <f>filingDate</f>
        <v>522</v>
      </c>
      <c r="F64" s="26"/>
      <c r="G64" s="26"/>
      <c r="H64" s="26"/>
      <c r="I64" s="26"/>
      <c r="J64" s="26"/>
      <c r="K64" s="26"/>
      <c r="L64" s="26"/>
      <c r="M64" s="26"/>
      <c r="N64" s="26"/>
      <c r="O64" s="26"/>
      <c r="P64" s="26"/>
      <c r="Q64" s="26"/>
      <c r="R64" s="26"/>
      <c r="S64" s="26"/>
      <c r="T64" s="26"/>
      <c r="U64" s="65"/>
      <c r="V64" s="65"/>
      <c r="W64" s="65"/>
      <c r="X64" s="65"/>
      <c r="Y64" s="65"/>
      <c r="Z64" s="65"/>
      <c r="AA64" s="65"/>
      <c r="AB64" s="65"/>
      <c r="AC64" s="65"/>
    </row>
    <row r="65" spans="1:29">
      <c r="A65" s="62"/>
      <c r="B65" s="62"/>
      <c r="C65" s="26"/>
      <c r="D65" s="26" t="s">
        <v>197</v>
      </c>
      <c r="E65" s="66">
        <f>IF(ISNA(VLOOKUP($E$64,Maturity_Achieved,1,FALSE)),INDEX($A$4:$M$63,MATCH($E$64,$A$4:$A$63)+1,6),VLOOKUP($E$64,$A$4:$M$63,6,FALSE))</f>
        <v>1</v>
      </c>
      <c r="F65" s="65"/>
      <c r="G65" s="65"/>
      <c r="H65" s="65"/>
      <c r="I65" s="65"/>
      <c r="J65" s="65"/>
      <c r="K65" s="65"/>
      <c r="L65" s="65"/>
      <c r="M65" s="65"/>
      <c r="N65" s="65"/>
      <c r="O65" s="65"/>
      <c r="P65" s="65"/>
      <c r="Q65" s="65"/>
      <c r="R65" s="65"/>
      <c r="S65" s="65"/>
      <c r="T65" s="65" t="s">
        <v>206</v>
      </c>
      <c r="U65" s="28">
        <v>1</v>
      </c>
      <c r="V65" s="29">
        <f>IF(ISNA(MATCH($E$64,$A$4:$A$63,0)=$U65),IF((MATCH($E$64,$A$4:$A$63,1)+1)=$U65,V4,0),IF(MATCH($E$64,$A$4:$A$63,0)=$U65,V4,0))</f>
        <v>0</v>
      </c>
      <c r="W65" s="29">
        <f t="shared" ref="W65:AC65" si="10">IF(ISNA(MATCH($E$64,$A$4:$A$63,0)=$U65),IF((MATCH($E$64,$A$4:$A$63,1)+1)=$U65,W4,0),IF(MATCH($E$64,$A$4:$A$63,0)=$U65,W4,0))</f>
        <v>0</v>
      </c>
      <c r="X65" s="29">
        <f t="shared" si="10"/>
        <v>0</v>
      </c>
      <c r="Y65" s="29">
        <f t="shared" si="10"/>
        <v>0</v>
      </c>
      <c r="Z65" s="29">
        <f t="shared" si="10"/>
        <v>0</v>
      </c>
      <c r="AA65" s="29">
        <f t="shared" si="10"/>
        <v>0</v>
      </c>
      <c r="AB65" s="29">
        <f t="shared" si="10"/>
        <v>0</v>
      </c>
      <c r="AC65" s="29">
        <f t="shared" si="10"/>
        <v>0</v>
      </c>
    </row>
    <row r="66" spans="1:29">
      <c r="A66" s="62"/>
      <c r="B66" s="62"/>
      <c r="C66" s="26"/>
      <c r="D66" s="26" t="s">
        <v>203</v>
      </c>
      <c r="E66" s="66">
        <f>IF(ISNA(VLOOKUP($E$64,Maturity_Achieved,1,FALSE)),INDEX($A$4:$M$63,MATCH($E$64,$A$4:$A$63)+1,7),VLOOKUP($E$64,$A$4:$M$63,7,FALSE))</f>
        <v>0</v>
      </c>
      <c r="F66" s="65"/>
      <c r="G66" s="65"/>
      <c r="H66" s="65"/>
      <c r="I66" s="65"/>
      <c r="J66" s="65"/>
      <c r="K66" s="65"/>
      <c r="L66" s="65"/>
      <c r="M66" s="65"/>
      <c r="N66" s="65"/>
      <c r="O66" s="65"/>
      <c r="P66" s="65"/>
      <c r="Q66" s="65"/>
      <c r="R66" s="65"/>
      <c r="S66" s="65"/>
      <c r="T66" s="65"/>
      <c r="U66" s="67">
        <v>2</v>
      </c>
      <c r="V66" s="29">
        <f t="shared" ref="V66:AC81" si="11">IF(ISNA(MATCH($E$64,$A$4:$A$63,0)=$U66),IF((MATCH($E$64,$A$4:$A$63,1)+1)=$U66,V5,0),IF(MATCH($E$64,$A$4:$A$63,0)=$U66,V5,0))</f>
        <v>0</v>
      </c>
      <c r="W66" s="29">
        <f t="shared" si="11"/>
        <v>0</v>
      </c>
      <c r="X66" s="29">
        <f t="shared" si="11"/>
        <v>0</v>
      </c>
      <c r="Y66" s="29">
        <f t="shared" si="11"/>
        <v>0</v>
      </c>
      <c r="Z66" s="29">
        <f t="shared" si="11"/>
        <v>0</v>
      </c>
      <c r="AA66" s="29">
        <f t="shared" si="11"/>
        <v>0</v>
      </c>
      <c r="AB66" s="29">
        <f t="shared" si="11"/>
        <v>0</v>
      </c>
      <c r="AC66" s="29">
        <f t="shared" si="11"/>
        <v>0</v>
      </c>
    </row>
    <row r="67" spans="1:29">
      <c r="A67" s="62"/>
      <c r="B67" s="62"/>
      <c r="C67" s="26"/>
      <c r="D67" s="26" t="s">
        <v>199</v>
      </c>
      <c r="E67" s="66">
        <f>IF(ISNA(VLOOKUP($E$64,Maturity_Achieved,1,FALSE)),INDEX($A$4:$M$63,MATCH($E$64,$A$4:$A$63)+1,8),VLOOKUP($E$64,$A$4:$M$63,8,FALSE))</f>
        <v>1</v>
      </c>
      <c r="F67" s="65"/>
      <c r="G67" s="65"/>
      <c r="H67" s="65"/>
      <c r="I67" s="65"/>
      <c r="J67" s="65"/>
      <c r="K67" s="65"/>
      <c r="L67" s="65"/>
      <c r="M67" s="65"/>
      <c r="N67" s="65"/>
      <c r="O67" s="65"/>
      <c r="P67" s="65"/>
      <c r="Q67" s="65"/>
      <c r="R67" s="65"/>
      <c r="S67" s="65"/>
      <c r="T67" s="65"/>
      <c r="U67" s="28">
        <v>3</v>
      </c>
      <c r="V67" s="29">
        <f t="shared" si="11"/>
        <v>0</v>
      </c>
      <c r="W67" s="29">
        <f t="shared" si="11"/>
        <v>0</v>
      </c>
      <c r="X67" s="29">
        <f t="shared" si="11"/>
        <v>0</v>
      </c>
      <c r="Y67" s="29">
        <f t="shared" si="11"/>
        <v>0</v>
      </c>
      <c r="Z67" s="29">
        <f t="shared" si="11"/>
        <v>0</v>
      </c>
      <c r="AA67" s="29">
        <f t="shared" si="11"/>
        <v>0</v>
      </c>
      <c r="AB67" s="29">
        <f t="shared" si="11"/>
        <v>0</v>
      </c>
      <c r="AC67" s="29">
        <f t="shared" si="11"/>
        <v>0</v>
      </c>
    </row>
    <row r="68" spans="1:29">
      <c r="A68" s="62"/>
      <c r="B68" s="62"/>
      <c r="C68" s="26"/>
      <c r="D68" s="26" t="s">
        <v>200</v>
      </c>
      <c r="E68" s="66">
        <f>IF(ISNA(VLOOKUP($E$64,Maturity_Achieved,1,FALSE)),INDEX($A$4:$M$63,MATCH($E$64,$A$4:$A$63)+1,9),VLOOKUP($E$64,$A$4:$M$63,9,FALSE))</f>
        <v>1</v>
      </c>
      <c r="F68" s="65"/>
      <c r="G68" s="65"/>
      <c r="H68" s="65"/>
      <c r="I68" s="65"/>
      <c r="J68" s="65"/>
      <c r="K68" s="65"/>
      <c r="L68" s="65"/>
      <c r="M68" s="65"/>
      <c r="N68" s="65"/>
      <c r="O68" s="65"/>
      <c r="P68" s="65"/>
      <c r="Q68" s="65"/>
      <c r="R68" s="65"/>
      <c r="S68" s="65"/>
      <c r="T68" s="65"/>
      <c r="U68" s="67">
        <v>4</v>
      </c>
      <c r="V68" s="29">
        <f t="shared" si="11"/>
        <v>0</v>
      </c>
      <c r="W68" s="29">
        <f t="shared" si="11"/>
        <v>0</v>
      </c>
      <c r="X68" s="29">
        <f t="shared" si="11"/>
        <v>0</v>
      </c>
      <c r="Y68" s="29">
        <f t="shared" si="11"/>
        <v>0</v>
      </c>
      <c r="Z68" s="29">
        <f t="shared" si="11"/>
        <v>0</v>
      </c>
      <c r="AA68" s="29">
        <f t="shared" si="11"/>
        <v>0</v>
      </c>
      <c r="AB68" s="29">
        <f t="shared" si="11"/>
        <v>0</v>
      </c>
      <c r="AC68" s="29">
        <f t="shared" si="11"/>
        <v>0</v>
      </c>
    </row>
    <row r="69" spans="1:29">
      <c r="A69" s="62"/>
      <c r="B69" s="62"/>
      <c r="C69" s="26"/>
      <c r="D69" s="26" t="s">
        <v>201</v>
      </c>
      <c r="E69" s="66">
        <f>IF(ISNA(VLOOKUP($E$64,Maturity_Achieved,1,FALSE)),INDEX($A$4:$M$63,MATCH($E$64,$A$4:$A$63)+1,10),VLOOKUP($E$64,$A$4:$M$63,10,FALSE))</f>
        <v>1</v>
      </c>
      <c r="F69" s="65"/>
      <c r="G69" s="65"/>
      <c r="H69" s="65"/>
      <c r="I69" s="65"/>
      <c r="J69" s="65"/>
      <c r="K69" s="65"/>
      <c r="L69" s="65"/>
      <c r="M69" s="65"/>
      <c r="N69" s="65"/>
      <c r="O69" s="65"/>
      <c r="P69" s="65"/>
      <c r="Q69" s="65"/>
      <c r="R69" s="65"/>
      <c r="S69" s="65"/>
      <c r="T69" s="65"/>
      <c r="U69" s="28">
        <v>5</v>
      </c>
      <c r="V69" s="29">
        <f t="shared" si="11"/>
        <v>0</v>
      </c>
      <c r="W69" s="29">
        <f t="shared" si="11"/>
        <v>0</v>
      </c>
      <c r="X69" s="29">
        <f t="shared" si="11"/>
        <v>0</v>
      </c>
      <c r="Y69" s="29">
        <f t="shared" si="11"/>
        <v>0</v>
      </c>
      <c r="Z69" s="29">
        <f t="shared" si="11"/>
        <v>0</v>
      </c>
      <c r="AA69" s="29">
        <f t="shared" si="11"/>
        <v>0</v>
      </c>
      <c r="AB69" s="29">
        <f t="shared" si="11"/>
        <v>0</v>
      </c>
      <c r="AC69" s="29">
        <f t="shared" si="11"/>
        <v>0</v>
      </c>
    </row>
    <row r="70" spans="1:29">
      <c r="A70" s="62"/>
      <c r="B70" s="62"/>
      <c r="C70" s="26"/>
      <c r="D70" s="26" t="s">
        <v>202</v>
      </c>
      <c r="E70" s="66">
        <f>IF(ISNA(VLOOKUP($E$64,Maturity_Achieved,1,FALSE)),INDEX($A$4:$M$63,MATCH($E$64,$A$4:$A$63)+1,11),VLOOKUP($E$64,$A$4:$M$63,11,FALSE))</f>
        <v>1</v>
      </c>
      <c r="F70" s="65"/>
      <c r="G70" s="65"/>
      <c r="H70" s="65"/>
      <c r="I70" s="65"/>
      <c r="J70" s="65"/>
      <c r="K70" s="65"/>
      <c r="L70" s="65"/>
      <c r="M70" s="65"/>
      <c r="N70" s="65"/>
      <c r="O70" s="65"/>
      <c r="P70" s="65"/>
      <c r="Q70" s="65"/>
      <c r="R70" s="65"/>
      <c r="S70" s="65"/>
      <c r="T70" s="65"/>
      <c r="U70" s="67">
        <v>6</v>
      </c>
      <c r="V70" s="29">
        <f t="shared" si="11"/>
        <v>0</v>
      </c>
      <c r="W70" s="29">
        <f t="shared" si="11"/>
        <v>0</v>
      </c>
      <c r="X70" s="29">
        <f t="shared" si="11"/>
        <v>0</v>
      </c>
      <c r="Y70" s="29">
        <f t="shared" si="11"/>
        <v>0</v>
      </c>
      <c r="Z70" s="29">
        <f t="shared" si="11"/>
        <v>0</v>
      </c>
      <c r="AA70" s="29">
        <f t="shared" si="11"/>
        <v>0</v>
      </c>
      <c r="AB70" s="29">
        <f t="shared" si="11"/>
        <v>0</v>
      </c>
      <c r="AC70" s="29">
        <f t="shared" si="11"/>
        <v>0</v>
      </c>
    </row>
    <row r="71" spans="1:29">
      <c r="A71" s="62"/>
      <c r="B71" s="62"/>
      <c r="C71" s="26"/>
      <c r="D71" s="26" t="s">
        <v>204</v>
      </c>
      <c r="E71" s="66">
        <f>IF(ISNA(VLOOKUP($E$64,Maturity_Achieved,1,FALSE)),INDEX($A$4:$M$63,MATCH($E$64,$A$4:$A$63)+1,12),VLOOKUP($E$64,$A$4:$M$63,12,FALSE))</f>
        <v>0</v>
      </c>
      <c r="F71" s="65"/>
      <c r="G71" s="65"/>
      <c r="H71" s="65"/>
      <c r="I71" s="65"/>
      <c r="J71" s="65"/>
      <c r="K71" s="65"/>
      <c r="L71" s="65"/>
      <c r="M71" s="65"/>
      <c r="N71" s="65"/>
      <c r="O71" s="65"/>
      <c r="P71" s="65"/>
      <c r="Q71" s="65"/>
      <c r="R71" s="65"/>
      <c r="S71" s="65"/>
      <c r="T71" s="65"/>
      <c r="U71" s="28">
        <v>7</v>
      </c>
      <c r="V71" s="29">
        <f t="shared" si="11"/>
        <v>0</v>
      </c>
      <c r="W71" s="29">
        <f t="shared" si="11"/>
        <v>0</v>
      </c>
      <c r="X71" s="29">
        <f t="shared" si="11"/>
        <v>0</v>
      </c>
      <c r="Y71" s="29">
        <f t="shared" si="11"/>
        <v>0</v>
      </c>
      <c r="Z71" s="29">
        <f t="shared" si="11"/>
        <v>0</v>
      </c>
      <c r="AA71" s="29">
        <f t="shared" si="11"/>
        <v>0</v>
      </c>
      <c r="AB71" s="29">
        <f t="shared" si="11"/>
        <v>0</v>
      </c>
      <c r="AC71" s="29">
        <f t="shared" si="11"/>
        <v>0</v>
      </c>
    </row>
    <row r="72" spans="1:29" ht="13.5" thickBot="1">
      <c r="A72" s="62"/>
      <c r="B72" s="62"/>
      <c r="C72" s="26"/>
      <c r="D72" s="26" t="s">
        <v>205</v>
      </c>
      <c r="E72" s="68">
        <f>IF(ISNA(VLOOKUP($E$64,Maturity_Achieved,1,FALSE)),INDEX($A$4:$M$63,MATCH($E$64,$A$4:$A$63)+1,13),VLOOKUP($E$64,$A$4:$M$63,13,FALSE))</f>
        <v>0</v>
      </c>
      <c r="F72" s="65"/>
      <c r="G72" s="65"/>
      <c r="H72" s="65"/>
      <c r="I72" s="65"/>
      <c r="J72" s="65"/>
      <c r="K72" s="65"/>
      <c r="L72" s="65"/>
      <c r="M72" s="65"/>
      <c r="N72" s="65"/>
      <c r="O72" s="65"/>
      <c r="P72" s="65"/>
      <c r="Q72" s="65"/>
      <c r="R72" s="65"/>
      <c r="S72" s="65"/>
      <c r="T72" s="65"/>
      <c r="U72" s="67">
        <v>8</v>
      </c>
      <c r="V72" s="29">
        <f t="shared" si="11"/>
        <v>0</v>
      </c>
      <c r="W72" s="29">
        <f t="shared" si="11"/>
        <v>0</v>
      </c>
      <c r="X72" s="29">
        <f t="shared" si="11"/>
        <v>0</v>
      </c>
      <c r="Y72" s="29">
        <f t="shared" si="11"/>
        <v>0</v>
      </c>
      <c r="Z72" s="29">
        <f t="shared" si="11"/>
        <v>0</v>
      </c>
      <c r="AA72" s="29">
        <f t="shared" si="11"/>
        <v>0</v>
      </c>
      <c r="AB72" s="29">
        <f t="shared" si="11"/>
        <v>0</v>
      </c>
      <c r="AC72" s="29">
        <f t="shared" si="11"/>
        <v>0</v>
      </c>
    </row>
    <row r="73" spans="1:29" ht="13.5" thickBot="1">
      <c r="A73" s="62"/>
      <c r="B73" s="62"/>
      <c r="C73" s="26"/>
      <c r="D73" s="26"/>
      <c r="E73" s="65"/>
      <c r="F73" s="65"/>
      <c r="G73" s="65"/>
      <c r="H73" s="65"/>
      <c r="I73" s="65"/>
      <c r="J73" s="65"/>
      <c r="K73" s="65"/>
      <c r="L73" s="65"/>
      <c r="M73" s="65"/>
      <c r="N73" s="65"/>
      <c r="O73" s="65"/>
      <c r="P73" s="65"/>
      <c r="Q73" s="65"/>
      <c r="R73" s="65"/>
      <c r="S73" s="65"/>
      <c r="T73" s="65"/>
      <c r="U73" s="28">
        <v>9</v>
      </c>
      <c r="V73" s="29">
        <f t="shared" si="11"/>
        <v>0</v>
      </c>
      <c r="W73" s="29">
        <f t="shared" si="11"/>
        <v>0</v>
      </c>
      <c r="X73" s="29">
        <f t="shared" si="11"/>
        <v>0</v>
      </c>
      <c r="Y73" s="29">
        <f t="shared" si="11"/>
        <v>0</v>
      </c>
      <c r="Z73" s="29">
        <f t="shared" si="11"/>
        <v>0</v>
      </c>
      <c r="AA73" s="29">
        <f t="shared" si="11"/>
        <v>0</v>
      </c>
      <c r="AB73" s="29">
        <f t="shared" si="11"/>
        <v>0</v>
      </c>
      <c r="AC73" s="29">
        <f t="shared" si="11"/>
        <v>0</v>
      </c>
    </row>
    <row r="74" spans="1:29">
      <c r="A74" s="62"/>
      <c r="B74" s="62"/>
      <c r="C74" s="107" t="s">
        <v>279</v>
      </c>
      <c r="D74" s="98"/>
      <c r="E74" s="1094" t="str">
        <f>IF('Configuration | Scaling'!$B$45="UP",'Configuration | Scaling'!$O$13,IF('Configuration | Scaling'!$B$45="UN",'Configuration | Scaling'!$K$13,"Check Milestones"))</f>
        <v>FDJ</v>
      </c>
      <c r="F74" s="1095"/>
      <c r="G74" s="104"/>
      <c r="H74" s="1094" t="str">
        <f>IF('Configuration | Scaling'!$B$45="UP",'Configuration | Scaling'!$R$13,IF('Configuration | Scaling'!$B$45="UN",'Configuration | Scaling'!$M$13,"Check Milestones"))</f>
        <v>VP</v>
      </c>
      <c r="I74" s="1095"/>
      <c r="J74" s="65"/>
      <c r="K74" s="65"/>
      <c r="L74" s="65"/>
      <c r="M74" s="65"/>
      <c r="N74" s="65"/>
      <c r="O74" s="65"/>
      <c r="P74" s="65"/>
      <c r="Q74" s="65"/>
      <c r="R74" s="65"/>
      <c r="S74" s="65"/>
      <c r="T74" s="65"/>
      <c r="U74" s="67">
        <v>10</v>
      </c>
      <c r="V74" s="29">
        <f t="shared" si="11"/>
        <v>0</v>
      </c>
      <c r="W74" s="29">
        <f t="shared" si="11"/>
        <v>0</v>
      </c>
      <c r="X74" s="29">
        <f t="shared" si="11"/>
        <v>0</v>
      </c>
      <c r="Y74" s="29">
        <f t="shared" si="11"/>
        <v>0</v>
      </c>
      <c r="Z74" s="29">
        <f t="shared" si="11"/>
        <v>0</v>
      </c>
      <c r="AA74" s="29">
        <f t="shared" si="11"/>
        <v>0</v>
      </c>
      <c r="AB74" s="29">
        <f t="shared" si="11"/>
        <v>0</v>
      </c>
      <c r="AC74" s="29">
        <f t="shared" si="11"/>
        <v>0</v>
      </c>
    </row>
    <row r="75" spans="1:29" ht="13.5" thickBot="1">
      <c r="A75" s="62"/>
      <c r="B75" s="62"/>
      <c r="C75" s="94"/>
      <c r="D75" s="99"/>
      <c r="E75" s="101" t="str">
        <f>E74&amp;"Target"</f>
        <v>FDJTarget</v>
      </c>
      <c r="F75" s="95" t="str">
        <f>E74&amp;" Forecast"</f>
        <v>FDJ Forecast</v>
      </c>
      <c r="G75" s="105"/>
      <c r="H75" s="101" t="str">
        <f>H74&amp;" Target"</f>
        <v>VP Target</v>
      </c>
      <c r="I75" s="95" t="str">
        <f>H74&amp;" Forecast"</f>
        <v>VP Forecast</v>
      </c>
      <c r="J75" s="65"/>
      <c r="K75" s="65"/>
      <c r="L75" s="65"/>
      <c r="M75" s="65"/>
      <c r="N75" s="65"/>
      <c r="O75" s="65"/>
      <c r="P75" s="65"/>
      <c r="Q75" s="65"/>
      <c r="R75" s="65"/>
      <c r="S75" s="65"/>
      <c r="T75" s="65"/>
      <c r="U75" s="28">
        <v>11</v>
      </c>
      <c r="V75" s="29">
        <f t="shared" si="11"/>
        <v>0</v>
      </c>
      <c r="W75" s="29">
        <f t="shared" si="11"/>
        <v>0</v>
      </c>
      <c r="X75" s="29">
        <f t="shared" si="11"/>
        <v>0</v>
      </c>
      <c r="Y75" s="29">
        <f t="shared" si="11"/>
        <v>0</v>
      </c>
      <c r="Z75" s="29">
        <f t="shared" si="11"/>
        <v>0</v>
      </c>
      <c r="AA75" s="29">
        <f t="shared" si="11"/>
        <v>0</v>
      </c>
      <c r="AB75" s="29">
        <f t="shared" si="11"/>
        <v>0</v>
      </c>
      <c r="AC75" s="29">
        <f t="shared" si="11"/>
        <v>0</v>
      </c>
    </row>
    <row r="76" spans="1:29">
      <c r="A76" s="62"/>
      <c r="B76" s="62"/>
      <c r="C76" s="96" t="s">
        <v>117</v>
      </c>
      <c r="D76" s="100"/>
      <c r="E76" s="102">
        <f>INDEX($C$4:$AC$63,MATCH(E74,$C$4:$C$63,0),12)</f>
        <v>0</v>
      </c>
      <c r="F76" s="97">
        <f>'Feat-Func-Development'!AD105</f>
        <v>0</v>
      </c>
      <c r="G76" s="92"/>
      <c r="H76" s="102">
        <f>INDEX($C$4:$AC$63,MATCH(H74,$C$4:$C$63,0),12)</f>
        <v>0</v>
      </c>
      <c r="I76" s="97">
        <f>'Feat-Func-Development'!AE105</f>
        <v>0</v>
      </c>
      <c r="J76" s="65"/>
      <c r="K76" s="65"/>
      <c r="L76" s="65"/>
      <c r="M76" s="65"/>
      <c r="N76" s="65"/>
      <c r="O76" s="65"/>
      <c r="P76" s="65"/>
      <c r="Q76" s="65"/>
      <c r="R76" s="65"/>
      <c r="S76" s="65"/>
      <c r="T76" s="65"/>
      <c r="U76" s="67">
        <v>12</v>
      </c>
      <c r="V76" s="29">
        <f t="shared" si="11"/>
        <v>0</v>
      </c>
      <c r="W76" s="29">
        <f t="shared" si="11"/>
        <v>0</v>
      </c>
      <c r="X76" s="29">
        <f t="shared" si="11"/>
        <v>0</v>
      </c>
      <c r="Y76" s="29">
        <f t="shared" si="11"/>
        <v>0</v>
      </c>
      <c r="Z76" s="29">
        <f t="shared" si="11"/>
        <v>0</v>
      </c>
      <c r="AA76" s="29">
        <f t="shared" si="11"/>
        <v>0</v>
      </c>
      <c r="AB76" s="29">
        <f t="shared" si="11"/>
        <v>0</v>
      </c>
      <c r="AC76" s="29">
        <f t="shared" si="11"/>
        <v>0</v>
      </c>
    </row>
    <row r="77" spans="1:29">
      <c r="A77" s="62"/>
      <c r="B77" s="62"/>
      <c r="C77" s="93" t="s">
        <v>118</v>
      </c>
      <c r="D77" s="69"/>
      <c r="E77" s="103">
        <f>INDEX($C$4:$AC$63,MATCH(E74,$C$4:$C$63,0),13)</f>
        <v>0</v>
      </c>
      <c r="F77" s="47">
        <f>'Feat-Func-Development'!AD106</f>
        <v>0</v>
      </c>
      <c r="G77" s="106"/>
      <c r="H77" s="103">
        <f>INDEX($C$4:$AC$63,MATCH(H74,$C$4:$C$63,0),13)</f>
        <v>0</v>
      </c>
      <c r="I77" s="47">
        <f>'Feat-Func-Development'!AE106</f>
        <v>0</v>
      </c>
      <c r="J77" s="65"/>
      <c r="K77" s="65"/>
      <c r="L77" s="65"/>
      <c r="M77" s="65"/>
      <c r="N77" s="65"/>
      <c r="O77" s="65"/>
      <c r="P77" s="65"/>
      <c r="Q77" s="65"/>
      <c r="R77" s="65"/>
      <c r="S77" s="65"/>
      <c r="T77" s="65"/>
      <c r="U77" s="28">
        <v>13</v>
      </c>
      <c r="V77" s="29">
        <f t="shared" si="11"/>
        <v>0</v>
      </c>
      <c r="W77" s="29">
        <f t="shared" si="11"/>
        <v>0</v>
      </c>
      <c r="X77" s="29">
        <f t="shared" si="11"/>
        <v>0</v>
      </c>
      <c r="Y77" s="29">
        <f t="shared" si="11"/>
        <v>0</v>
      </c>
      <c r="Z77" s="29">
        <f t="shared" si="11"/>
        <v>0</v>
      </c>
      <c r="AA77" s="29">
        <f t="shared" si="11"/>
        <v>0</v>
      </c>
      <c r="AB77" s="29">
        <f t="shared" si="11"/>
        <v>0</v>
      </c>
      <c r="AC77" s="29">
        <f t="shared" si="11"/>
        <v>0</v>
      </c>
    </row>
    <row r="78" spans="1:29">
      <c r="A78" s="62"/>
      <c r="B78" s="62"/>
      <c r="C78" s="93" t="s">
        <v>119</v>
      </c>
      <c r="D78" s="69"/>
      <c r="E78" s="103">
        <f>INDEX($C$4:$AC$63,MATCH(E74,$C$4:$C$63,0),14)</f>
        <v>0</v>
      </c>
      <c r="F78" s="47">
        <f>'Feat-Func-Development'!AD107</f>
        <v>0</v>
      </c>
      <c r="G78" s="106"/>
      <c r="H78" s="103">
        <f>INDEX($C$4:$AC$63,MATCH(H74,$C$4:$C$63,0),14)</f>
        <v>0</v>
      </c>
      <c r="I78" s="47">
        <f>'Feat-Func-Development'!AE107</f>
        <v>0</v>
      </c>
      <c r="J78" s="65"/>
      <c r="K78" s="65"/>
      <c r="L78" s="65"/>
      <c r="M78" s="65"/>
      <c r="N78" s="65"/>
      <c r="O78" s="65"/>
      <c r="P78" s="65"/>
      <c r="Q78" s="65"/>
      <c r="R78" s="65"/>
      <c r="S78" s="65"/>
      <c r="T78" s="65"/>
      <c r="U78" s="67">
        <v>14</v>
      </c>
      <c r="V78" s="29">
        <f t="shared" si="11"/>
        <v>0</v>
      </c>
      <c r="W78" s="29">
        <f t="shared" si="11"/>
        <v>0</v>
      </c>
      <c r="X78" s="29">
        <f t="shared" si="11"/>
        <v>0</v>
      </c>
      <c r="Y78" s="29">
        <f t="shared" si="11"/>
        <v>0</v>
      </c>
      <c r="Z78" s="29">
        <f t="shared" si="11"/>
        <v>0</v>
      </c>
      <c r="AA78" s="29">
        <f t="shared" si="11"/>
        <v>0</v>
      </c>
      <c r="AB78" s="29">
        <f t="shared" si="11"/>
        <v>0</v>
      </c>
      <c r="AC78" s="29">
        <f t="shared" si="11"/>
        <v>0</v>
      </c>
    </row>
    <row r="79" spans="1:29">
      <c r="A79" s="62"/>
      <c r="B79" s="62"/>
      <c r="C79" s="93" t="s">
        <v>120</v>
      </c>
      <c r="D79" s="69"/>
      <c r="E79" s="103">
        <f>INDEX($C$4:$AC$63,MATCH(E74,$C$4:$C$63,0),15)</f>
        <v>0</v>
      </c>
      <c r="F79" s="47">
        <f>'Feat-Func-Development'!AD108</f>
        <v>0</v>
      </c>
      <c r="G79" s="106"/>
      <c r="H79" s="103">
        <f>INDEX($C$4:$AC$63,MATCH(H74,$C$4:$C$63,0),15)</f>
        <v>0</v>
      </c>
      <c r="I79" s="47">
        <f>'Feat-Func-Development'!AE108</f>
        <v>0</v>
      </c>
      <c r="J79" s="65"/>
      <c r="K79" s="65"/>
      <c r="L79" s="65"/>
      <c r="M79" s="65"/>
      <c r="N79" s="65"/>
      <c r="O79" s="65"/>
      <c r="P79" s="65"/>
      <c r="Q79" s="65"/>
      <c r="R79" s="65"/>
      <c r="S79" s="65"/>
      <c r="T79" s="65"/>
      <c r="U79" s="28">
        <v>15</v>
      </c>
      <c r="V79" s="29">
        <f t="shared" si="11"/>
        <v>0</v>
      </c>
      <c r="W79" s="29">
        <f t="shared" si="11"/>
        <v>0</v>
      </c>
      <c r="X79" s="29">
        <f t="shared" si="11"/>
        <v>0</v>
      </c>
      <c r="Y79" s="29">
        <f t="shared" si="11"/>
        <v>0</v>
      </c>
      <c r="Z79" s="29">
        <f t="shared" si="11"/>
        <v>0</v>
      </c>
      <c r="AA79" s="29">
        <f t="shared" si="11"/>
        <v>0</v>
      </c>
      <c r="AB79" s="29">
        <f t="shared" si="11"/>
        <v>0</v>
      </c>
      <c r="AC79" s="29">
        <f t="shared" si="11"/>
        <v>0</v>
      </c>
    </row>
    <row r="80" spans="1:29">
      <c r="A80" s="62"/>
      <c r="B80" s="62"/>
      <c r="C80" s="93" t="s">
        <v>121</v>
      </c>
      <c r="D80" s="69"/>
      <c r="E80" s="103">
        <f>INDEX($C$4:$AC$63,MATCH(E74,$C$4:$C$63,0),16)</f>
        <v>5</v>
      </c>
      <c r="F80" s="47">
        <f>'Feat-Func-Development'!AD109</f>
        <v>5</v>
      </c>
      <c r="G80" s="106"/>
      <c r="H80" s="103">
        <f>INDEX($C$4:$AC$63,MATCH(H74,$C$4:$C$63,0),16)</f>
        <v>0</v>
      </c>
      <c r="I80" s="47">
        <f>'Feat-Func-Development'!AE109</f>
        <v>0</v>
      </c>
      <c r="J80" s="65"/>
      <c r="K80" s="65"/>
      <c r="L80" s="65"/>
      <c r="M80" s="65"/>
      <c r="N80" s="65"/>
      <c r="O80" s="65"/>
      <c r="P80" s="65"/>
      <c r="Q80" s="65"/>
      <c r="R80" s="65"/>
      <c r="S80" s="65"/>
      <c r="T80" s="65"/>
      <c r="U80" s="67">
        <v>16</v>
      </c>
      <c r="V80" s="29">
        <f t="shared" si="11"/>
        <v>0</v>
      </c>
      <c r="W80" s="29">
        <f t="shared" si="11"/>
        <v>0</v>
      </c>
      <c r="X80" s="29">
        <f t="shared" si="11"/>
        <v>0</v>
      </c>
      <c r="Y80" s="29">
        <f t="shared" si="11"/>
        <v>0</v>
      </c>
      <c r="Z80" s="29">
        <f t="shared" si="11"/>
        <v>0</v>
      </c>
      <c r="AA80" s="29">
        <f t="shared" si="11"/>
        <v>0</v>
      </c>
      <c r="AB80" s="29">
        <f t="shared" si="11"/>
        <v>0</v>
      </c>
      <c r="AC80" s="29">
        <f t="shared" si="11"/>
        <v>0</v>
      </c>
    </row>
    <row r="81" spans="1:29">
      <c r="A81" s="62"/>
      <c r="B81" s="62"/>
      <c r="C81" s="93" t="s">
        <v>116</v>
      </c>
      <c r="D81" s="69"/>
      <c r="E81" s="103">
        <f>INDEX($C$4:$AC$63,MATCH(E74,$C$4:$C$63,0),17)</f>
        <v>2</v>
      </c>
      <c r="F81" s="47">
        <f>'Feat-Func-Development'!AD110</f>
        <v>2</v>
      </c>
      <c r="G81" s="106"/>
      <c r="H81" s="103">
        <f>INDEX($C$4:$AC$63,MATCH(H74,$C$4:$C$63,0),17)</f>
        <v>7</v>
      </c>
      <c r="I81" s="47">
        <f>'Feat-Func-Development'!AE110</f>
        <v>7</v>
      </c>
      <c r="J81" s="65"/>
      <c r="K81" s="65"/>
      <c r="L81" s="65"/>
      <c r="M81" s="65"/>
      <c r="N81" s="65"/>
      <c r="O81" s="65"/>
      <c r="P81" s="65"/>
      <c r="Q81" s="65"/>
      <c r="R81" s="65"/>
      <c r="S81" s="65"/>
      <c r="T81" s="65"/>
      <c r="U81" s="28">
        <v>17</v>
      </c>
      <c r="V81" s="29">
        <f t="shared" si="11"/>
        <v>0</v>
      </c>
      <c r="W81" s="29">
        <f t="shared" si="11"/>
        <v>0</v>
      </c>
      <c r="X81" s="29">
        <f t="shared" si="11"/>
        <v>0</v>
      </c>
      <c r="Y81" s="29">
        <f t="shared" si="11"/>
        <v>0</v>
      </c>
      <c r="Z81" s="29">
        <f t="shared" si="11"/>
        <v>0</v>
      </c>
      <c r="AA81" s="29">
        <f t="shared" si="11"/>
        <v>0</v>
      </c>
      <c r="AB81" s="29">
        <f t="shared" si="11"/>
        <v>0</v>
      </c>
      <c r="AC81" s="29">
        <f t="shared" si="11"/>
        <v>0</v>
      </c>
    </row>
    <row r="82" spans="1:29">
      <c r="A82" s="62"/>
      <c r="B82" s="62"/>
      <c r="C82" s="93" t="s">
        <v>122</v>
      </c>
      <c r="D82" s="69"/>
      <c r="E82" s="103">
        <f>INDEX($C$4:$AC$63,MATCH(E74,$C$4:$C$63,0),18)</f>
        <v>0</v>
      </c>
      <c r="F82" s="47">
        <f>'Feat-Func-Development'!AD111</f>
        <v>0</v>
      </c>
      <c r="G82" s="106"/>
      <c r="H82" s="103">
        <f>INDEX($C$4:$AC$63,MATCH(H74,$C$4:$C$63,0),18)</f>
        <v>0</v>
      </c>
      <c r="I82" s="47">
        <f>'Feat-Func-Development'!AE111</f>
        <v>0</v>
      </c>
      <c r="J82" s="65"/>
      <c r="K82" s="65"/>
      <c r="L82" s="65"/>
      <c r="M82" s="65"/>
      <c r="N82" s="65"/>
      <c r="O82" s="65"/>
      <c r="P82" s="65"/>
      <c r="Q82" s="65"/>
      <c r="R82" s="65"/>
      <c r="S82" s="65"/>
      <c r="T82" s="65"/>
      <c r="U82" s="67">
        <v>18</v>
      </c>
      <c r="V82" s="29">
        <f t="shared" ref="V82:AC85" si="12">IF(ISNA(MATCH($E$64,$A$4:$A$63,0)=$U82),IF((MATCH($E$64,$A$4:$A$63,1)+1)=$U82,V21,0),IF(MATCH($E$64,$A$4:$A$63,0)=$U82,V21,0))</f>
        <v>0</v>
      </c>
      <c r="W82" s="29">
        <f t="shared" si="12"/>
        <v>0</v>
      </c>
      <c r="X82" s="29">
        <f t="shared" si="12"/>
        <v>0</v>
      </c>
      <c r="Y82" s="29">
        <f t="shared" si="12"/>
        <v>0</v>
      </c>
      <c r="Z82" s="29">
        <f t="shared" si="12"/>
        <v>0</v>
      </c>
      <c r="AA82" s="29">
        <f t="shared" si="12"/>
        <v>0</v>
      </c>
      <c r="AB82" s="29">
        <f t="shared" si="12"/>
        <v>0</v>
      </c>
      <c r="AC82" s="29">
        <f t="shared" si="12"/>
        <v>0</v>
      </c>
    </row>
    <row r="83" spans="1:29" ht="13.5" thickBot="1">
      <c r="A83" s="62"/>
      <c r="B83" s="62"/>
      <c r="C83" s="94" t="s">
        <v>123</v>
      </c>
      <c r="D83" s="99"/>
      <c r="E83" s="101">
        <f>INDEX($C$4:$AC$63,MATCH(E74,$C$4:$C$63,0),19)</f>
        <v>0</v>
      </c>
      <c r="F83" s="95">
        <f>'Feat-Func-Development'!AD112</f>
        <v>0</v>
      </c>
      <c r="G83" s="105"/>
      <c r="H83" s="101">
        <f>INDEX($C$4:$AC$63,MATCH(H74,$C$4:$C$63,0),19)</f>
        <v>0</v>
      </c>
      <c r="I83" s="95">
        <f>'Feat-Func-Development'!AE112</f>
        <v>0</v>
      </c>
      <c r="J83" s="65"/>
      <c r="K83" s="65"/>
      <c r="L83" s="65"/>
      <c r="M83" s="65"/>
      <c r="N83" s="65"/>
      <c r="O83" s="65"/>
      <c r="P83" s="65"/>
      <c r="Q83" s="65"/>
      <c r="R83" s="65"/>
      <c r="S83" s="65"/>
      <c r="T83" s="65"/>
      <c r="U83" s="28">
        <v>19</v>
      </c>
      <c r="V83" s="29">
        <f t="shared" si="12"/>
        <v>0</v>
      </c>
      <c r="W83" s="29">
        <f t="shared" si="12"/>
        <v>0</v>
      </c>
      <c r="X83" s="29">
        <f t="shared" si="12"/>
        <v>0</v>
      </c>
      <c r="Y83" s="29">
        <f t="shared" si="12"/>
        <v>0</v>
      </c>
      <c r="Z83" s="29">
        <f t="shared" si="12"/>
        <v>7</v>
      </c>
      <c r="AA83" s="29">
        <f t="shared" si="12"/>
        <v>0</v>
      </c>
      <c r="AB83" s="29">
        <f t="shared" si="12"/>
        <v>0</v>
      </c>
      <c r="AC83" s="29">
        <f t="shared" si="12"/>
        <v>0</v>
      </c>
    </row>
    <row r="84" spans="1:29">
      <c r="A84" s="62"/>
      <c r="B84" s="62"/>
      <c r="C84" s="26"/>
      <c r="D84" s="26"/>
      <c r="E84" s="65"/>
      <c r="F84" s="65"/>
      <c r="G84" s="65"/>
      <c r="H84" s="65"/>
      <c r="I84" s="65"/>
      <c r="J84" s="65"/>
      <c r="K84" s="65"/>
      <c r="L84" s="65"/>
      <c r="M84" s="65"/>
      <c r="N84" s="65"/>
      <c r="O84" s="65"/>
      <c r="P84" s="65"/>
      <c r="Q84" s="65"/>
      <c r="R84" s="65"/>
      <c r="S84" s="65"/>
      <c r="T84" s="65"/>
      <c r="U84" s="67">
        <v>20</v>
      </c>
      <c r="V84" s="29">
        <f t="shared" si="12"/>
        <v>0</v>
      </c>
      <c r="W84" s="29">
        <f t="shared" si="12"/>
        <v>0</v>
      </c>
      <c r="X84" s="29">
        <f t="shared" si="12"/>
        <v>0</v>
      </c>
      <c r="Y84" s="29">
        <f t="shared" si="12"/>
        <v>0</v>
      </c>
      <c r="Z84" s="29">
        <f t="shared" si="12"/>
        <v>0</v>
      </c>
      <c r="AA84" s="29">
        <f t="shared" si="12"/>
        <v>0</v>
      </c>
      <c r="AB84" s="29">
        <f t="shared" si="12"/>
        <v>0</v>
      </c>
      <c r="AC84" s="29">
        <f t="shared" si="12"/>
        <v>0</v>
      </c>
    </row>
    <row r="85" spans="1:29">
      <c r="A85" s="62"/>
      <c r="B85" s="62"/>
      <c r="C85" s="26"/>
      <c r="D85" s="26"/>
      <c r="E85" s="65"/>
      <c r="F85" s="65"/>
      <c r="G85" s="65"/>
      <c r="H85" s="65"/>
      <c r="I85" s="65"/>
      <c r="J85" s="65"/>
      <c r="K85" s="65"/>
      <c r="L85" s="65"/>
      <c r="M85" s="65"/>
      <c r="N85" s="65"/>
      <c r="O85" s="65"/>
      <c r="P85" s="65"/>
      <c r="Q85" s="65"/>
      <c r="R85" s="65"/>
      <c r="S85" s="65"/>
      <c r="T85" s="65"/>
      <c r="U85" s="28">
        <v>21</v>
      </c>
      <c r="V85" s="29">
        <f>IF(ISNA(MATCH($E$64,$A$4:$A$63,0)=$U85),IF((MATCH($E$64,$A$4:$A$63,1)+1)=$U85,V24,0),IF(MATCH($E$64,$A$4:$A$63,0)=$U85,V24,0))</f>
        <v>0</v>
      </c>
      <c r="W85" s="29">
        <f t="shared" si="12"/>
        <v>0</v>
      </c>
      <c r="X85" s="29">
        <f t="shared" si="12"/>
        <v>0</v>
      </c>
      <c r="Y85" s="29">
        <f t="shared" si="12"/>
        <v>0</v>
      </c>
      <c r="Z85" s="29">
        <f t="shared" si="12"/>
        <v>0</v>
      </c>
      <c r="AA85" s="29">
        <f t="shared" si="12"/>
        <v>0</v>
      </c>
      <c r="AB85" s="29">
        <f t="shared" si="12"/>
        <v>0</v>
      </c>
      <c r="AC85" s="29">
        <f t="shared" si="12"/>
        <v>0</v>
      </c>
    </row>
    <row r="86" spans="1:29">
      <c r="U86" s="67">
        <v>22</v>
      </c>
      <c r="V86" s="29">
        <f t="shared" ref="V86:AC87" si="13">IF(ISNA(MATCH($E$64,$A$4:$A$63,0)=$U86),IF((MATCH($E$64,$A$4:$A$63,1)+1)=$U86,V25,0),IF(MATCH($E$64,$A$4:$A$63,0)=$U86,V25,0))</f>
        <v>0</v>
      </c>
      <c r="W86" s="29">
        <f t="shared" si="13"/>
        <v>0</v>
      </c>
      <c r="X86" s="29">
        <f t="shared" si="13"/>
        <v>0</v>
      </c>
      <c r="Y86" s="29">
        <f t="shared" si="13"/>
        <v>0</v>
      </c>
      <c r="Z86" s="29">
        <f t="shared" si="13"/>
        <v>0</v>
      </c>
      <c r="AA86" s="29">
        <f t="shared" si="13"/>
        <v>0</v>
      </c>
      <c r="AB86" s="29">
        <f t="shared" si="13"/>
        <v>0</v>
      </c>
      <c r="AC86" s="29">
        <f t="shared" si="13"/>
        <v>0</v>
      </c>
    </row>
    <row r="87" spans="1:29">
      <c r="U87" s="28">
        <v>23</v>
      </c>
      <c r="V87" s="29">
        <f t="shared" si="13"/>
        <v>0</v>
      </c>
      <c r="W87" s="29">
        <f t="shared" si="13"/>
        <v>0</v>
      </c>
      <c r="X87" s="29">
        <f t="shared" si="13"/>
        <v>0</v>
      </c>
      <c r="Y87" s="29">
        <f t="shared" si="13"/>
        <v>0</v>
      </c>
      <c r="Z87" s="29">
        <f t="shared" si="13"/>
        <v>0</v>
      </c>
      <c r="AA87" s="29">
        <f t="shared" si="13"/>
        <v>0</v>
      </c>
      <c r="AB87" s="29">
        <f t="shared" si="13"/>
        <v>0</v>
      </c>
      <c r="AC87" s="29">
        <f t="shared" si="13"/>
        <v>0</v>
      </c>
    </row>
    <row r="88" spans="1:29">
      <c r="U88" s="67">
        <v>24</v>
      </c>
      <c r="V88" s="29">
        <f t="shared" ref="V88:AC103" si="14">IF(ISNA(MATCH($E$64,$A$4:$A$63,0)=$U88),IF((MATCH($E$64,$A$4:$A$63,1)+1)=$U88,V27,0),IF(MATCH($E$64,$A$4:$A$63,0)=$U88,V27,IF((MATCH($E$64,$A$4:$A$63,1)+1)=$U88,V27,0)))</f>
        <v>0</v>
      </c>
      <c r="W88" s="29">
        <f t="shared" si="14"/>
        <v>0</v>
      </c>
      <c r="X88" s="29">
        <f t="shared" si="14"/>
        <v>0</v>
      </c>
      <c r="Y88" s="29">
        <f t="shared" si="14"/>
        <v>0</v>
      </c>
      <c r="Z88" s="29">
        <f t="shared" si="14"/>
        <v>0</v>
      </c>
      <c r="AA88" s="29">
        <f t="shared" si="14"/>
        <v>0</v>
      </c>
      <c r="AB88" s="29">
        <f t="shared" si="14"/>
        <v>0</v>
      </c>
      <c r="AC88" s="29">
        <f t="shared" si="14"/>
        <v>0</v>
      </c>
    </row>
    <row r="89" spans="1:29">
      <c r="U89" s="28">
        <v>25</v>
      </c>
      <c r="V89" s="29">
        <f t="shared" si="14"/>
        <v>0</v>
      </c>
      <c r="W89" s="29">
        <f t="shared" si="14"/>
        <v>0</v>
      </c>
      <c r="X89" s="29">
        <f t="shared" si="14"/>
        <v>0</v>
      </c>
      <c r="Y89" s="29">
        <f t="shared" si="14"/>
        <v>0</v>
      </c>
      <c r="Z89" s="29">
        <f t="shared" si="14"/>
        <v>0</v>
      </c>
      <c r="AA89" s="29">
        <f t="shared" si="14"/>
        <v>0</v>
      </c>
      <c r="AB89" s="29">
        <f t="shared" si="14"/>
        <v>0</v>
      </c>
      <c r="AC89" s="29">
        <f t="shared" si="14"/>
        <v>0</v>
      </c>
    </row>
    <row r="90" spans="1:29">
      <c r="U90" s="67">
        <v>26</v>
      </c>
      <c r="V90" s="29">
        <f t="shared" si="14"/>
        <v>0</v>
      </c>
      <c r="W90" s="29">
        <f t="shared" si="14"/>
        <v>0</v>
      </c>
      <c r="X90" s="29">
        <f t="shared" si="14"/>
        <v>0</v>
      </c>
      <c r="Y90" s="29">
        <f t="shared" si="14"/>
        <v>0</v>
      </c>
      <c r="Z90" s="29">
        <f t="shared" si="14"/>
        <v>0</v>
      </c>
      <c r="AA90" s="29">
        <f t="shared" si="14"/>
        <v>0</v>
      </c>
      <c r="AB90" s="29">
        <f t="shared" si="14"/>
        <v>0</v>
      </c>
      <c r="AC90" s="29">
        <f t="shared" si="14"/>
        <v>0</v>
      </c>
    </row>
    <row r="91" spans="1:29">
      <c r="U91" s="28">
        <v>27</v>
      </c>
      <c r="V91" s="29">
        <f t="shared" si="14"/>
        <v>0</v>
      </c>
      <c r="W91" s="29">
        <f t="shared" si="14"/>
        <v>0</v>
      </c>
      <c r="X91" s="29">
        <f t="shared" si="14"/>
        <v>0</v>
      </c>
      <c r="Y91" s="29">
        <f t="shared" si="14"/>
        <v>0</v>
      </c>
      <c r="Z91" s="29">
        <f t="shared" si="14"/>
        <v>0</v>
      </c>
      <c r="AA91" s="29">
        <f t="shared" si="14"/>
        <v>0</v>
      </c>
      <c r="AB91" s="29">
        <f t="shared" si="14"/>
        <v>0</v>
      </c>
      <c r="AC91" s="29">
        <f t="shared" si="14"/>
        <v>0</v>
      </c>
    </row>
    <row r="92" spans="1:29">
      <c r="U92" s="67">
        <v>28</v>
      </c>
      <c r="V92" s="29">
        <f t="shared" si="14"/>
        <v>0</v>
      </c>
      <c r="W92" s="29">
        <f t="shared" si="14"/>
        <v>0</v>
      </c>
      <c r="X92" s="29">
        <f t="shared" si="14"/>
        <v>0</v>
      </c>
      <c r="Y92" s="29">
        <f t="shared" si="14"/>
        <v>0</v>
      </c>
      <c r="Z92" s="29">
        <f t="shared" si="14"/>
        <v>0</v>
      </c>
      <c r="AA92" s="29">
        <f t="shared" si="14"/>
        <v>0</v>
      </c>
      <c r="AB92" s="29">
        <f t="shared" si="14"/>
        <v>0</v>
      </c>
      <c r="AC92" s="29">
        <f t="shared" si="14"/>
        <v>0</v>
      </c>
    </row>
    <row r="93" spans="1:29">
      <c r="U93" s="28">
        <v>29</v>
      </c>
      <c r="V93" s="29">
        <f t="shared" si="14"/>
        <v>0</v>
      </c>
      <c r="W93" s="29">
        <f t="shared" si="14"/>
        <v>0</v>
      </c>
      <c r="X93" s="29">
        <f t="shared" si="14"/>
        <v>0</v>
      </c>
      <c r="Y93" s="29">
        <f t="shared" si="14"/>
        <v>0</v>
      </c>
      <c r="Z93" s="29">
        <f t="shared" si="14"/>
        <v>0</v>
      </c>
      <c r="AA93" s="29">
        <f t="shared" si="14"/>
        <v>0</v>
      </c>
      <c r="AB93" s="29">
        <f t="shared" si="14"/>
        <v>0</v>
      </c>
      <c r="AC93" s="29">
        <f t="shared" si="14"/>
        <v>0</v>
      </c>
    </row>
    <row r="94" spans="1:29">
      <c r="U94" s="67">
        <v>30</v>
      </c>
      <c r="V94" s="29">
        <f t="shared" si="14"/>
        <v>0</v>
      </c>
      <c r="W94" s="29">
        <f t="shared" si="14"/>
        <v>0</v>
      </c>
      <c r="X94" s="29">
        <f t="shared" si="14"/>
        <v>0</v>
      </c>
      <c r="Y94" s="29">
        <f t="shared" si="14"/>
        <v>0</v>
      </c>
      <c r="Z94" s="29">
        <f t="shared" si="14"/>
        <v>0</v>
      </c>
      <c r="AA94" s="29">
        <f t="shared" si="14"/>
        <v>0</v>
      </c>
      <c r="AB94" s="29">
        <f t="shared" si="14"/>
        <v>0</v>
      </c>
      <c r="AC94" s="29">
        <f t="shared" si="14"/>
        <v>0</v>
      </c>
    </row>
    <row r="95" spans="1:29">
      <c r="U95" s="28">
        <v>31</v>
      </c>
      <c r="V95" s="29">
        <f t="shared" si="14"/>
        <v>0</v>
      </c>
      <c r="W95" s="29">
        <f t="shared" si="14"/>
        <v>0</v>
      </c>
      <c r="X95" s="29">
        <f t="shared" si="14"/>
        <v>0</v>
      </c>
      <c r="Y95" s="29">
        <f t="shared" si="14"/>
        <v>0</v>
      </c>
      <c r="Z95" s="29">
        <f t="shared" si="14"/>
        <v>0</v>
      </c>
      <c r="AA95" s="29">
        <f t="shared" si="14"/>
        <v>0</v>
      </c>
      <c r="AB95" s="29">
        <f t="shared" si="14"/>
        <v>0</v>
      </c>
      <c r="AC95" s="29">
        <f t="shared" si="14"/>
        <v>0</v>
      </c>
    </row>
    <row r="96" spans="1:29">
      <c r="U96" s="67">
        <v>32</v>
      </c>
      <c r="V96" s="29">
        <f t="shared" si="14"/>
        <v>0</v>
      </c>
      <c r="W96" s="29">
        <f t="shared" si="14"/>
        <v>0</v>
      </c>
      <c r="X96" s="29">
        <f t="shared" si="14"/>
        <v>0</v>
      </c>
      <c r="Y96" s="29">
        <f t="shared" si="14"/>
        <v>0</v>
      </c>
      <c r="Z96" s="29">
        <f t="shared" si="14"/>
        <v>0</v>
      </c>
      <c r="AA96" s="29">
        <f t="shared" si="14"/>
        <v>0</v>
      </c>
      <c r="AB96" s="29">
        <f t="shared" si="14"/>
        <v>0</v>
      </c>
      <c r="AC96" s="29">
        <f t="shared" si="14"/>
        <v>0</v>
      </c>
    </row>
    <row r="97" spans="21:29">
      <c r="U97" s="28">
        <v>33</v>
      </c>
      <c r="V97" s="29">
        <f t="shared" si="14"/>
        <v>0</v>
      </c>
      <c r="W97" s="29">
        <f t="shared" si="14"/>
        <v>0</v>
      </c>
      <c r="X97" s="29">
        <f t="shared" si="14"/>
        <v>0</v>
      </c>
      <c r="Y97" s="29">
        <f t="shared" si="14"/>
        <v>0</v>
      </c>
      <c r="Z97" s="29">
        <f t="shared" si="14"/>
        <v>0</v>
      </c>
      <c r="AA97" s="29">
        <f t="shared" si="14"/>
        <v>0</v>
      </c>
      <c r="AB97" s="29">
        <f t="shared" si="14"/>
        <v>0</v>
      </c>
      <c r="AC97" s="29">
        <f t="shared" si="14"/>
        <v>0</v>
      </c>
    </row>
    <row r="98" spans="21:29">
      <c r="U98" s="67">
        <v>34</v>
      </c>
      <c r="V98" s="29">
        <f t="shared" si="14"/>
        <v>0</v>
      </c>
      <c r="W98" s="29">
        <f t="shared" si="14"/>
        <v>0</v>
      </c>
      <c r="X98" s="29">
        <f t="shared" si="14"/>
        <v>0</v>
      </c>
      <c r="Y98" s="29">
        <f t="shared" si="14"/>
        <v>0</v>
      </c>
      <c r="Z98" s="29">
        <f t="shared" si="14"/>
        <v>0</v>
      </c>
      <c r="AA98" s="29">
        <f t="shared" si="14"/>
        <v>0</v>
      </c>
      <c r="AB98" s="29">
        <f t="shared" si="14"/>
        <v>0</v>
      </c>
      <c r="AC98" s="29">
        <f t="shared" si="14"/>
        <v>0</v>
      </c>
    </row>
    <row r="99" spans="21:29">
      <c r="U99" s="28">
        <v>35</v>
      </c>
      <c r="V99" s="29">
        <f t="shared" si="14"/>
        <v>0</v>
      </c>
      <c r="W99" s="29">
        <f t="shared" si="14"/>
        <v>0</v>
      </c>
      <c r="X99" s="29">
        <f t="shared" si="14"/>
        <v>0</v>
      </c>
      <c r="Y99" s="29">
        <f t="shared" si="14"/>
        <v>0</v>
      </c>
      <c r="Z99" s="29">
        <f t="shared" si="14"/>
        <v>0</v>
      </c>
      <c r="AA99" s="29">
        <f t="shared" si="14"/>
        <v>0</v>
      </c>
      <c r="AB99" s="29">
        <f t="shared" si="14"/>
        <v>0</v>
      </c>
      <c r="AC99" s="29">
        <f t="shared" si="14"/>
        <v>0</v>
      </c>
    </row>
    <row r="100" spans="21:29">
      <c r="U100" s="67">
        <v>36</v>
      </c>
      <c r="V100" s="29">
        <f t="shared" si="14"/>
        <v>0</v>
      </c>
      <c r="W100" s="29">
        <f t="shared" si="14"/>
        <v>0</v>
      </c>
      <c r="X100" s="29">
        <f t="shared" si="14"/>
        <v>0</v>
      </c>
      <c r="Y100" s="29">
        <f t="shared" si="14"/>
        <v>0</v>
      </c>
      <c r="Z100" s="29">
        <f t="shared" si="14"/>
        <v>0</v>
      </c>
      <c r="AA100" s="29">
        <f t="shared" si="14"/>
        <v>0</v>
      </c>
      <c r="AB100" s="29">
        <f t="shared" si="14"/>
        <v>0</v>
      </c>
      <c r="AC100" s="29">
        <f t="shared" si="14"/>
        <v>0</v>
      </c>
    </row>
    <row r="101" spans="21:29">
      <c r="U101" s="28">
        <v>37</v>
      </c>
      <c r="V101" s="29">
        <f t="shared" si="14"/>
        <v>0</v>
      </c>
      <c r="W101" s="29">
        <f t="shared" si="14"/>
        <v>0</v>
      </c>
      <c r="X101" s="29">
        <f t="shared" si="14"/>
        <v>0</v>
      </c>
      <c r="Y101" s="29">
        <f t="shared" si="14"/>
        <v>0</v>
      </c>
      <c r="Z101" s="29">
        <f t="shared" si="14"/>
        <v>0</v>
      </c>
      <c r="AA101" s="29">
        <f t="shared" si="14"/>
        <v>0</v>
      </c>
      <c r="AB101" s="29">
        <f t="shared" si="14"/>
        <v>0</v>
      </c>
      <c r="AC101" s="29">
        <f t="shared" si="14"/>
        <v>0</v>
      </c>
    </row>
    <row r="102" spans="21:29">
      <c r="U102" s="67">
        <v>38</v>
      </c>
      <c r="V102" s="29">
        <f t="shared" si="14"/>
        <v>0</v>
      </c>
      <c r="W102" s="29">
        <f t="shared" si="14"/>
        <v>0</v>
      </c>
      <c r="X102" s="29">
        <f t="shared" si="14"/>
        <v>0</v>
      </c>
      <c r="Y102" s="29">
        <f t="shared" si="14"/>
        <v>0</v>
      </c>
      <c r="Z102" s="29">
        <f t="shared" si="14"/>
        <v>0</v>
      </c>
      <c r="AA102" s="29">
        <f t="shared" si="14"/>
        <v>0</v>
      </c>
      <c r="AB102" s="29">
        <f t="shared" si="14"/>
        <v>0</v>
      </c>
      <c r="AC102" s="29">
        <f t="shared" si="14"/>
        <v>0</v>
      </c>
    </row>
    <row r="103" spans="21:29">
      <c r="U103" s="28">
        <v>39</v>
      </c>
      <c r="V103" s="29">
        <f t="shared" si="14"/>
        <v>0</v>
      </c>
      <c r="W103" s="29">
        <f t="shared" si="14"/>
        <v>0</v>
      </c>
      <c r="X103" s="29">
        <f t="shared" si="14"/>
        <v>0</v>
      </c>
      <c r="Y103" s="29">
        <f t="shared" si="14"/>
        <v>0</v>
      </c>
      <c r="Z103" s="29">
        <f t="shared" si="14"/>
        <v>0</v>
      </c>
      <c r="AA103" s="29">
        <f t="shared" si="14"/>
        <v>0</v>
      </c>
      <c r="AB103" s="29">
        <f t="shared" si="14"/>
        <v>0</v>
      </c>
      <c r="AC103" s="29">
        <f t="shared" si="14"/>
        <v>0</v>
      </c>
    </row>
    <row r="104" spans="21:29">
      <c r="U104" s="67">
        <v>40</v>
      </c>
      <c r="V104" s="29">
        <f t="shared" ref="V104:AC119" si="15">IF(ISNA(MATCH($E$64,$A$4:$A$63,0)=$U104),IF((MATCH($E$64,$A$4:$A$63,1)+1)=$U104,V43,0),IF(MATCH($E$64,$A$4:$A$63,0)=$U104,V43,IF((MATCH($E$64,$A$4:$A$63,1)+1)=$U104,V43,0)))</f>
        <v>0</v>
      </c>
      <c r="W104" s="29">
        <f t="shared" si="15"/>
        <v>0</v>
      </c>
      <c r="X104" s="29">
        <f t="shared" si="15"/>
        <v>0</v>
      </c>
      <c r="Y104" s="29">
        <f t="shared" si="15"/>
        <v>0</v>
      </c>
      <c r="Z104" s="29">
        <f t="shared" si="15"/>
        <v>0</v>
      </c>
      <c r="AA104" s="29">
        <f t="shared" si="15"/>
        <v>0</v>
      </c>
      <c r="AB104" s="29">
        <f t="shared" si="15"/>
        <v>0</v>
      </c>
      <c r="AC104" s="29">
        <f t="shared" si="15"/>
        <v>0</v>
      </c>
    </row>
    <row r="105" spans="21:29">
      <c r="U105" s="28">
        <v>41</v>
      </c>
      <c r="V105" s="29">
        <f t="shared" si="15"/>
        <v>0</v>
      </c>
      <c r="W105" s="29">
        <f t="shared" si="15"/>
        <v>0</v>
      </c>
      <c r="X105" s="29">
        <f t="shared" si="15"/>
        <v>0</v>
      </c>
      <c r="Y105" s="29">
        <f t="shared" si="15"/>
        <v>0</v>
      </c>
      <c r="Z105" s="29">
        <f t="shared" si="15"/>
        <v>0</v>
      </c>
      <c r="AA105" s="29">
        <f t="shared" si="15"/>
        <v>0</v>
      </c>
      <c r="AB105" s="29">
        <f t="shared" si="15"/>
        <v>0</v>
      </c>
      <c r="AC105" s="29">
        <f t="shared" si="15"/>
        <v>0</v>
      </c>
    </row>
    <row r="106" spans="21:29">
      <c r="U106" s="67">
        <v>42</v>
      </c>
      <c r="V106" s="29">
        <f t="shared" si="15"/>
        <v>0</v>
      </c>
      <c r="W106" s="29">
        <f t="shared" si="15"/>
        <v>0</v>
      </c>
      <c r="X106" s="29">
        <f t="shared" si="15"/>
        <v>0</v>
      </c>
      <c r="Y106" s="29">
        <f t="shared" si="15"/>
        <v>0</v>
      </c>
      <c r="Z106" s="29">
        <f t="shared" si="15"/>
        <v>0</v>
      </c>
      <c r="AA106" s="29">
        <f t="shared" si="15"/>
        <v>0</v>
      </c>
      <c r="AB106" s="29">
        <f t="shared" si="15"/>
        <v>0</v>
      </c>
      <c r="AC106" s="29">
        <f t="shared" si="15"/>
        <v>0</v>
      </c>
    </row>
    <row r="107" spans="21:29">
      <c r="U107" s="28">
        <v>43</v>
      </c>
      <c r="V107" s="29">
        <f t="shared" si="15"/>
        <v>0</v>
      </c>
      <c r="W107" s="29">
        <f t="shared" si="15"/>
        <v>0</v>
      </c>
      <c r="X107" s="29">
        <f t="shared" si="15"/>
        <v>0</v>
      </c>
      <c r="Y107" s="29">
        <f t="shared" si="15"/>
        <v>0</v>
      </c>
      <c r="Z107" s="29">
        <f t="shared" si="15"/>
        <v>0</v>
      </c>
      <c r="AA107" s="29">
        <f t="shared" si="15"/>
        <v>0</v>
      </c>
      <c r="AB107" s="29">
        <f t="shared" si="15"/>
        <v>0</v>
      </c>
      <c r="AC107" s="29">
        <f t="shared" si="15"/>
        <v>0</v>
      </c>
    </row>
    <row r="108" spans="21:29">
      <c r="U108" s="67">
        <v>44</v>
      </c>
      <c r="V108" s="29">
        <f t="shared" si="15"/>
        <v>0</v>
      </c>
      <c r="W108" s="29">
        <f t="shared" si="15"/>
        <v>0</v>
      </c>
      <c r="X108" s="29">
        <f t="shared" si="15"/>
        <v>0</v>
      </c>
      <c r="Y108" s="29">
        <f t="shared" si="15"/>
        <v>0</v>
      </c>
      <c r="Z108" s="29">
        <f t="shared" si="15"/>
        <v>0</v>
      </c>
      <c r="AA108" s="29">
        <f t="shared" si="15"/>
        <v>0</v>
      </c>
      <c r="AB108" s="29">
        <f t="shared" si="15"/>
        <v>0</v>
      </c>
      <c r="AC108" s="29">
        <f t="shared" si="15"/>
        <v>0</v>
      </c>
    </row>
    <row r="109" spans="21:29">
      <c r="U109" s="28">
        <v>45</v>
      </c>
      <c r="V109" s="29">
        <f t="shared" si="15"/>
        <v>0</v>
      </c>
      <c r="W109" s="29">
        <f t="shared" si="15"/>
        <v>0</v>
      </c>
      <c r="X109" s="29">
        <f t="shared" si="15"/>
        <v>0</v>
      </c>
      <c r="Y109" s="29">
        <f t="shared" si="15"/>
        <v>0</v>
      </c>
      <c r="Z109" s="29">
        <f t="shared" si="15"/>
        <v>0</v>
      </c>
      <c r="AA109" s="29">
        <f t="shared" si="15"/>
        <v>0</v>
      </c>
      <c r="AB109" s="29">
        <f t="shared" si="15"/>
        <v>0</v>
      </c>
      <c r="AC109" s="29">
        <f t="shared" si="15"/>
        <v>0</v>
      </c>
    </row>
    <row r="110" spans="21:29">
      <c r="U110" s="67">
        <v>46</v>
      </c>
      <c r="V110" s="29">
        <f t="shared" si="15"/>
        <v>0</v>
      </c>
      <c r="W110" s="29">
        <f t="shared" si="15"/>
        <v>0</v>
      </c>
      <c r="X110" s="29">
        <f t="shared" si="15"/>
        <v>0</v>
      </c>
      <c r="Y110" s="29">
        <f t="shared" si="15"/>
        <v>0</v>
      </c>
      <c r="Z110" s="29">
        <f t="shared" si="15"/>
        <v>0</v>
      </c>
      <c r="AA110" s="29">
        <f t="shared" si="15"/>
        <v>0</v>
      </c>
      <c r="AB110" s="29">
        <f t="shared" si="15"/>
        <v>0</v>
      </c>
      <c r="AC110" s="29">
        <f t="shared" si="15"/>
        <v>0</v>
      </c>
    </row>
    <row r="111" spans="21:29">
      <c r="U111" s="28">
        <v>47</v>
      </c>
      <c r="V111" s="29">
        <f t="shared" si="15"/>
        <v>0</v>
      </c>
      <c r="W111" s="29">
        <f t="shared" si="15"/>
        <v>0</v>
      </c>
      <c r="X111" s="29">
        <f t="shared" si="15"/>
        <v>0</v>
      </c>
      <c r="Y111" s="29">
        <f t="shared" si="15"/>
        <v>0</v>
      </c>
      <c r="Z111" s="29">
        <f t="shared" si="15"/>
        <v>0</v>
      </c>
      <c r="AA111" s="29">
        <f t="shared" si="15"/>
        <v>0</v>
      </c>
      <c r="AB111" s="29">
        <f t="shared" si="15"/>
        <v>0</v>
      </c>
      <c r="AC111" s="29">
        <f t="shared" si="15"/>
        <v>0</v>
      </c>
    </row>
    <row r="112" spans="21:29">
      <c r="U112" s="67">
        <v>48</v>
      </c>
      <c r="V112" s="29">
        <f t="shared" si="15"/>
        <v>0</v>
      </c>
      <c r="W112" s="29">
        <f t="shared" si="15"/>
        <v>0</v>
      </c>
      <c r="X112" s="29">
        <f t="shared" si="15"/>
        <v>0</v>
      </c>
      <c r="Y112" s="29">
        <f t="shared" si="15"/>
        <v>0</v>
      </c>
      <c r="Z112" s="29">
        <f t="shared" si="15"/>
        <v>0</v>
      </c>
      <c r="AA112" s="29">
        <f t="shared" si="15"/>
        <v>0</v>
      </c>
      <c r="AB112" s="29">
        <f t="shared" si="15"/>
        <v>0</v>
      </c>
      <c r="AC112" s="29">
        <f t="shared" si="15"/>
        <v>0</v>
      </c>
    </row>
    <row r="113" spans="21:29">
      <c r="U113" s="28">
        <v>49</v>
      </c>
      <c r="V113" s="29">
        <f t="shared" si="15"/>
        <v>0</v>
      </c>
      <c r="W113" s="29">
        <f t="shared" si="15"/>
        <v>0</v>
      </c>
      <c r="X113" s="29">
        <f t="shared" si="15"/>
        <v>0</v>
      </c>
      <c r="Y113" s="29">
        <f t="shared" si="15"/>
        <v>0</v>
      </c>
      <c r="Z113" s="29">
        <f t="shared" si="15"/>
        <v>0</v>
      </c>
      <c r="AA113" s="29">
        <f t="shared" si="15"/>
        <v>0</v>
      </c>
      <c r="AB113" s="29">
        <f t="shared" si="15"/>
        <v>0</v>
      </c>
      <c r="AC113" s="29">
        <f t="shared" si="15"/>
        <v>0</v>
      </c>
    </row>
    <row r="114" spans="21:29">
      <c r="U114" s="67">
        <v>50</v>
      </c>
      <c r="V114" s="29">
        <f t="shared" si="15"/>
        <v>0</v>
      </c>
      <c r="W114" s="29">
        <f t="shared" si="15"/>
        <v>0</v>
      </c>
      <c r="X114" s="29">
        <f t="shared" si="15"/>
        <v>0</v>
      </c>
      <c r="Y114" s="29">
        <f t="shared" si="15"/>
        <v>0</v>
      </c>
      <c r="Z114" s="29">
        <f t="shared" si="15"/>
        <v>0</v>
      </c>
      <c r="AA114" s="29">
        <f t="shared" si="15"/>
        <v>0</v>
      </c>
      <c r="AB114" s="29">
        <f t="shared" si="15"/>
        <v>0</v>
      </c>
      <c r="AC114" s="29">
        <f t="shared" si="15"/>
        <v>0</v>
      </c>
    </row>
    <row r="115" spans="21:29">
      <c r="U115" s="28">
        <v>51</v>
      </c>
      <c r="V115" s="29">
        <f t="shared" si="15"/>
        <v>0</v>
      </c>
      <c r="W115" s="29">
        <f t="shared" si="15"/>
        <v>0</v>
      </c>
      <c r="X115" s="29">
        <f t="shared" si="15"/>
        <v>0</v>
      </c>
      <c r="Y115" s="29">
        <f t="shared" si="15"/>
        <v>0</v>
      </c>
      <c r="Z115" s="29">
        <f t="shared" si="15"/>
        <v>0</v>
      </c>
      <c r="AA115" s="29">
        <f t="shared" si="15"/>
        <v>0</v>
      </c>
      <c r="AB115" s="29">
        <f t="shared" si="15"/>
        <v>0</v>
      </c>
      <c r="AC115" s="29">
        <f t="shared" si="15"/>
        <v>0</v>
      </c>
    </row>
    <row r="116" spans="21:29">
      <c r="U116" s="67">
        <v>52</v>
      </c>
      <c r="V116" s="29">
        <f t="shared" si="15"/>
        <v>0</v>
      </c>
      <c r="W116" s="29">
        <f t="shared" si="15"/>
        <v>0</v>
      </c>
      <c r="X116" s="29">
        <f t="shared" si="15"/>
        <v>0</v>
      </c>
      <c r="Y116" s="29">
        <f t="shared" si="15"/>
        <v>0</v>
      </c>
      <c r="Z116" s="29">
        <f t="shared" si="15"/>
        <v>0</v>
      </c>
      <c r="AA116" s="29">
        <f t="shared" si="15"/>
        <v>0</v>
      </c>
      <c r="AB116" s="29">
        <f t="shared" si="15"/>
        <v>0</v>
      </c>
      <c r="AC116" s="29">
        <f t="shared" si="15"/>
        <v>0</v>
      </c>
    </row>
    <row r="117" spans="21:29">
      <c r="U117" s="28">
        <v>53</v>
      </c>
      <c r="V117" s="29">
        <f t="shared" si="15"/>
        <v>0</v>
      </c>
      <c r="W117" s="29">
        <f t="shared" si="15"/>
        <v>0</v>
      </c>
      <c r="X117" s="29">
        <f t="shared" si="15"/>
        <v>0</v>
      </c>
      <c r="Y117" s="29">
        <f t="shared" si="15"/>
        <v>0</v>
      </c>
      <c r="Z117" s="29">
        <f t="shared" si="15"/>
        <v>0</v>
      </c>
      <c r="AA117" s="29">
        <f t="shared" si="15"/>
        <v>0</v>
      </c>
      <c r="AB117" s="29">
        <f t="shared" si="15"/>
        <v>0</v>
      </c>
      <c r="AC117" s="29">
        <f t="shared" si="15"/>
        <v>0</v>
      </c>
    </row>
    <row r="118" spans="21:29">
      <c r="U118" s="67">
        <v>54</v>
      </c>
      <c r="V118" s="29">
        <f t="shared" si="15"/>
        <v>0</v>
      </c>
      <c r="W118" s="29">
        <f t="shared" si="15"/>
        <v>0</v>
      </c>
      <c r="X118" s="29">
        <f t="shared" si="15"/>
        <v>0</v>
      </c>
      <c r="Y118" s="29">
        <f t="shared" si="15"/>
        <v>0</v>
      </c>
      <c r="Z118" s="29">
        <f t="shared" si="15"/>
        <v>0</v>
      </c>
      <c r="AA118" s="29">
        <f t="shared" si="15"/>
        <v>0</v>
      </c>
      <c r="AB118" s="29">
        <f t="shared" si="15"/>
        <v>0</v>
      </c>
      <c r="AC118" s="29">
        <f t="shared" si="15"/>
        <v>0</v>
      </c>
    </row>
    <row r="119" spans="21:29">
      <c r="U119" s="28">
        <v>55</v>
      </c>
      <c r="V119" s="29">
        <f t="shared" si="15"/>
        <v>0</v>
      </c>
      <c r="W119" s="29">
        <f t="shared" si="15"/>
        <v>0</v>
      </c>
      <c r="X119" s="29">
        <f t="shared" si="15"/>
        <v>0</v>
      </c>
      <c r="Y119" s="29">
        <f t="shared" si="15"/>
        <v>0</v>
      </c>
      <c r="Z119" s="29">
        <f t="shared" si="15"/>
        <v>0</v>
      </c>
      <c r="AA119" s="29">
        <f t="shared" si="15"/>
        <v>0</v>
      </c>
      <c r="AB119" s="29">
        <f t="shared" si="15"/>
        <v>0</v>
      </c>
      <c r="AC119" s="29">
        <f t="shared" si="15"/>
        <v>0</v>
      </c>
    </row>
    <row r="120" spans="21:29">
      <c r="U120" s="67">
        <v>56</v>
      </c>
      <c r="V120" s="29">
        <f t="shared" ref="V120:AC124" si="16">IF(ISNA(MATCH($E$64,$A$4:$A$63,0)=$U120),IF((MATCH($E$64,$A$4:$A$63,1)+1)=$U120,V59,0),IF(MATCH($E$64,$A$4:$A$63,0)=$U120,V59,IF((MATCH($E$64,$A$4:$A$63,1)+1)=$U120,V59,0)))</f>
        <v>0</v>
      </c>
      <c r="W120" s="29">
        <f t="shared" si="16"/>
        <v>0</v>
      </c>
      <c r="X120" s="29">
        <f t="shared" si="16"/>
        <v>0</v>
      </c>
      <c r="Y120" s="29">
        <f t="shared" si="16"/>
        <v>0</v>
      </c>
      <c r="Z120" s="29">
        <f t="shared" si="16"/>
        <v>0</v>
      </c>
      <c r="AA120" s="29">
        <f t="shared" si="16"/>
        <v>0</v>
      </c>
      <c r="AB120" s="29">
        <f t="shared" si="16"/>
        <v>0</v>
      </c>
      <c r="AC120" s="29">
        <f t="shared" si="16"/>
        <v>0</v>
      </c>
    </row>
    <row r="121" spans="21:29">
      <c r="U121" s="28">
        <v>57</v>
      </c>
      <c r="V121" s="29">
        <f t="shared" si="16"/>
        <v>0</v>
      </c>
      <c r="W121" s="29">
        <f t="shared" si="16"/>
        <v>0</v>
      </c>
      <c r="X121" s="29">
        <f t="shared" si="16"/>
        <v>0</v>
      </c>
      <c r="Y121" s="29">
        <f t="shared" si="16"/>
        <v>0</v>
      </c>
      <c r="Z121" s="29">
        <f t="shared" si="16"/>
        <v>0</v>
      </c>
      <c r="AA121" s="29">
        <f t="shared" si="16"/>
        <v>0</v>
      </c>
      <c r="AB121" s="29">
        <f t="shared" si="16"/>
        <v>0</v>
      </c>
      <c r="AC121" s="29">
        <f t="shared" si="16"/>
        <v>0</v>
      </c>
    </row>
    <row r="122" spans="21:29">
      <c r="U122" s="67">
        <v>58</v>
      </c>
      <c r="V122" s="29">
        <f t="shared" si="16"/>
        <v>0</v>
      </c>
      <c r="W122" s="29">
        <f t="shared" si="16"/>
        <v>0</v>
      </c>
      <c r="X122" s="29">
        <f t="shared" si="16"/>
        <v>0</v>
      </c>
      <c r="Y122" s="29">
        <f t="shared" si="16"/>
        <v>0</v>
      </c>
      <c r="Z122" s="29">
        <f t="shared" si="16"/>
        <v>0</v>
      </c>
      <c r="AA122" s="29">
        <f t="shared" si="16"/>
        <v>0</v>
      </c>
      <c r="AB122" s="29">
        <f t="shared" si="16"/>
        <v>0</v>
      </c>
      <c r="AC122" s="29">
        <f t="shared" si="16"/>
        <v>0</v>
      </c>
    </row>
    <row r="123" spans="21:29">
      <c r="U123" s="28">
        <v>59</v>
      </c>
      <c r="V123" s="29">
        <f t="shared" si="16"/>
        <v>0</v>
      </c>
      <c r="W123" s="29">
        <f t="shared" si="16"/>
        <v>0</v>
      </c>
      <c r="X123" s="29">
        <f t="shared" si="16"/>
        <v>0</v>
      </c>
      <c r="Y123" s="29">
        <f t="shared" si="16"/>
        <v>0</v>
      </c>
      <c r="Z123" s="29">
        <f t="shared" si="16"/>
        <v>0</v>
      </c>
      <c r="AA123" s="29">
        <f t="shared" si="16"/>
        <v>0</v>
      </c>
      <c r="AB123" s="29">
        <f t="shared" si="16"/>
        <v>0</v>
      </c>
      <c r="AC123" s="29">
        <f t="shared" si="16"/>
        <v>0</v>
      </c>
    </row>
    <row r="124" spans="21:29">
      <c r="U124" s="67">
        <v>60</v>
      </c>
      <c r="V124" s="29">
        <f t="shared" si="16"/>
        <v>0</v>
      </c>
      <c r="W124" s="29">
        <f t="shared" si="16"/>
        <v>0</v>
      </c>
      <c r="X124" s="29">
        <f t="shared" si="16"/>
        <v>0</v>
      </c>
      <c r="Y124" s="29">
        <f t="shared" si="16"/>
        <v>0</v>
      </c>
      <c r="Z124" s="29">
        <f t="shared" si="16"/>
        <v>0</v>
      </c>
      <c r="AA124" s="29">
        <f t="shared" si="16"/>
        <v>0</v>
      </c>
      <c r="AB124" s="29">
        <f t="shared" si="16"/>
        <v>0</v>
      </c>
      <c r="AC124" s="29">
        <f t="shared" si="16"/>
        <v>0</v>
      </c>
    </row>
  </sheetData>
  <customSheetViews>
    <customSheetView guid="{F4DD0BDD-9BCD-4E13-8084-E09DC92B9F33}" scale="115" state="hidden">
      <selection activeCell="C5" sqref="C5:D5"/>
      <pageMargins left="0.7" right="0.7" top="0.78740157499999996" bottom="0.78740157499999996" header="0.3" footer="0.3"/>
      <pageSetup paperSize="9" orientation="portrait" r:id="rId1"/>
    </customSheetView>
  </customSheetViews>
  <mergeCells count="4">
    <mergeCell ref="E74:F74"/>
    <mergeCell ref="H74:I74"/>
    <mergeCell ref="N1:U2"/>
    <mergeCell ref="V1:AC2"/>
  </mergeCells>
  <pageMargins left="0.7" right="0.7" top="0.78740157499999996" bottom="0.78740157499999996" header="0.3" footer="0.3"/>
  <pageSetup paperSize="9"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tabColor theme="1"/>
  </sheetPr>
  <dimension ref="A1:AC124"/>
  <sheetViews>
    <sheetView topLeftCell="A2" zoomScale="130" zoomScaleNormal="130" workbookViewId="0">
      <selection activeCell="C51" sqref="C51"/>
    </sheetView>
  </sheetViews>
  <sheetFormatPr defaultColWidth="11.42578125" defaultRowHeight="12.75"/>
  <cols>
    <col min="1" max="1" width="13.140625" style="27" bestFit="1" customWidth="1"/>
    <col min="2" max="2" width="13.140625" style="27" customWidth="1"/>
    <col min="3" max="3" width="21.28515625" style="123" customWidth="1"/>
    <col min="4" max="4" width="28.5703125" style="123" bestFit="1" customWidth="1"/>
    <col min="5" max="5" width="11.42578125" style="123"/>
    <col min="6" max="6" width="12.140625" style="123" bestFit="1" customWidth="1"/>
    <col min="7" max="7" width="15.140625" style="123" bestFit="1" customWidth="1"/>
    <col min="8" max="29" width="11.42578125" style="123"/>
    <col min="30" max="16384" width="11.42578125" style="27"/>
  </cols>
  <sheetData>
    <row r="1" spans="1:29">
      <c r="N1" s="1090" t="s">
        <v>184</v>
      </c>
      <c r="O1" s="1090"/>
      <c r="P1" s="1090"/>
      <c r="Q1" s="1090"/>
      <c r="R1" s="1090"/>
      <c r="S1" s="1090"/>
      <c r="T1" s="1090"/>
      <c r="U1" s="1090"/>
      <c r="V1" s="1090" t="s">
        <v>185</v>
      </c>
      <c r="W1" s="1090"/>
      <c r="X1" s="1090"/>
      <c r="Y1" s="1090"/>
      <c r="Z1" s="1090"/>
      <c r="AA1" s="1090"/>
      <c r="AB1" s="1090"/>
      <c r="AC1" s="1090"/>
    </row>
    <row r="2" spans="1:29" ht="13.5" thickBot="1">
      <c r="N2" s="1091"/>
      <c r="O2" s="1091"/>
      <c r="P2" s="1091"/>
      <c r="Q2" s="1091"/>
      <c r="R2" s="1091"/>
      <c r="S2" s="1091"/>
      <c r="T2" s="1091"/>
      <c r="U2" s="1091"/>
      <c r="V2" s="1091"/>
      <c r="W2" s="1091"/>
      <c r="X2" s="1091"/>
      <c r="Y2" s="1091"/>
      <c r="Z2" s="1091"/>
      <c r="AA2" s="1091"/>
      <c r="AB2" s="1091"/>
      <c r="AC2" s="1091"/>
    </row>
    <row r="3" spans="1:29" ht="117">
      <c r="A3" s="33" t="s">
        <v>207</v>
      </c>
      <c r="B3" s="34" t="s">
        <v>242</v>
      </c>
      <c r="C3" s="35" t="s">
        <v>132</v>
      </c>
      <c r="D3" s="35" t="s">
        <v>16</v>
      </c>
      <c r="E3" s="36" t="s">
        <v>196</v>
      </c>
      <c r="F3" s="37" t="s">
        <v>197</v>
      </c>
      <c r="G3" s="37" t="s">
        <v>198</v>
      </c>
      <c r="H3" s="37" t="s">
        <v>199</v>
      </c>
      <c r="I3" s="37" t="s">
        <v>200</v>
      </c>
      <c r="J3" s="37" t="s">
        <v>201</v>
      </c>
      <c r="K3" s="37" t="s">
        <v>202</v>
      </c>
      <c r="L3" s="37" t="s">
        <v>204</v>
      </c>
      <c r="M3" s="38" t="s">
        <v>205</v>
      </c>
      <c r="N3" s="39" t="s">
        <v>117</v>
      </c>
      <c r="O3" s="40" t="s">
        <v>118</v>
      </c>
      <c r="P3" s="39" t="s">
        <v>119</v>
      </c>
      <c r="Q3" s="40" t="s">
        <v>120</v>
      </c>
      <c r="R3" s="40" t="s">
        <v>121</v>
      </c>
      <c r="S3" s="40" t="s">
        <v>116</v>
      </c>
      <c r="T3" s="40" t="s">
        <v>122</v>
      </c>
      <c r="U3" s="41" t="s">
        <v>123</v>
      </c>
      <c r="V3" s="42" t="s">
        <v>124</v>
      </c>
      <c r="W3" s="40" t="s">
        <v>125</v>
      </c>
      <c r="X3" s="39" t="s">
        <v>126</v>
      </c>
      <c r="Y3" s="40" t="s">
        <v>127</v>
      </c>
      <c r="Z3" s="40" t="s">
        <v>128</v>
      </c>
      <c r="AA3" s="40" t="s">
        <v>129</v>
      </c>
      <c r="AB3" s="40" t="s">
        <v>130</v>
      </c>
      <c r="AC3" s="41" t="s">
        <v>131</v>
      </c>
    </row>
    <row r="4" spans="1:29">
      <c r="A4" s="43">
        <f>LastDayMonth_This('Configuration | Scaling'!E23)</f>
        <v>1</v>
      </c>
      <c r="B4" s="44">
        <f>IF(C4="","",HLOOKUP(C4,'Configuration | Scaling'!$E$13:$Y$23,11,FALSE))</f>
        <v>1</v>
      </c>
      <c r="C4" s="29" t="str">
        <f>LOOKUP(A4,'Configuration | Scaling'!$E$23:$Y$23,_GPDS__List)</f>
        <v>PS</v>
      </c>
      <c r="D4" s="29"/>
      <c r="E4" s="45">
        <f>IF(B4&lt;&gt;"",B4-$B$4,A4-B$4)</f>
        <v>0</v>
      </c>
      <c r="F4" s="46">
        <f>SUM(S4:U4)/SUM(O4:U4)</f>
        <v>0</v>
      </c>
      <c r="G4" s="46">
        <f>SUM(AA4:AC4)/SUM(W4:AC4)</f>
        <v>0</v>
      </c>
      <c r="H4" s="46">
        <f>SUM(P4:U4)/SUM(O4:U4)</f>
        <v>0</v>
      </c>
      <c r="I4" s="46">
        <f>SUM(X4:AC4)/SUM(W4:AC4)</f>
        <v>0</v>
      </c>
      <c r="J4" s="46">
        <f>SUM(R4:U4)/SUM(O4:U4)</f>
        <v>0</v>
      </c>
      <c r="K4" s="46">
        <f>SUM(Z4:AC4)/SUM(W4:AC4)</f>
        <v>0</v>
      </c>
      <c r="L4" s="46">
        <f>SUM(T4:U4)/SUM(O4:U4)</f>
        <v>0</v>
      </c>
      <c r="M4" s="47">
        <f>SUM(AB4:AC4)/SUM(W4:AC4)</f>
        <v>0</v>
      </c>
      <c r="N4" s="48">
        <f>LOOKUP(2,1/('Feat-Func-Development'!$AF$4:$EU$4&amp;'Feat-Func-Development'!$AF$5:$EU$5='aggregated FIP Data Prog9'!$A4&amp;'aggregated FIP Data Prog9'!$N$1),'Feat-Func-Development'!$AF$113:$EU$113)</f>
        <v>0</v>
      </c>
      <c r="O4" s="48">
        <f>LOOKUP(2,1/('Feat-Func-Development'!$AF$4:$EU$4&amp;'Feat-Func-Development'!$AF$5:$EU$5='aggregated FIP Data Prog9'!$A4&amp;'aggregated FIP Data Prog9'!$N$1),'Feat-Func-Development'!$AF$114:$EU$114)</f>
        <v>1</v>
      </c>
      <c r="P4" s="48">
        <f>LOOKUP(2,1/('Feat-Func-Development'!$AF$4:$EU$4&amp;'Feat-Func-Development'!$AF$5:$EU$5='aggregated FIP Data Prog9'!$A4&amp;'aggregated FIP Data Prog9'!$N$1),'Feat-Func-Development'!$AF$115:$EU$115)</f>
        <v>0</v>
      </c>
      <c r="Q4" s="48">
        <f>LOOKUP(2,1/('Feat-Func-Development'!$AF$4:$EU$4&amp;'Feat-Func-Development'!$AF$5:$EU$5='aggregated FIP Data Prog9'!$A4&amp;'aggregated FIP Data Prog9'!$N$1),'Feat-Func-Development'!$AF$116:$EU$116)</f>
        <v>0</v>
      </c>
      <c r="R4" s="48">
        <f>LOOKUP(2,1/('Feat-Func-Development'!$AF$4:$EU$4&amp;'Feat-Func-Development'!$AF$5:$EU$5='aggregated FIP Data Prog9'!$A4&amp;'aggregated FIP Data Prog9'!$N$1),'Feat-Func-Development'!$AF$117:$EU$117)</f>
        <v>0</v>
      </c>
      <c r="S4" s="48">
        <f>LOOKUP(2,1/('Feat-Func-Development'!$AF$4:$EU$4&amp;'Feat-Func-Development'!$AF$5:$EU$5='aggregated FIP Data Prog9'!$A4&amp;'aggregated FIP Data Prog9'!$N$1),'Feat-Func-Development'!$AF$118:$EU$118)</f>
        <v>0</v>
      </c>
      <c r="T4" s="48">
        <f>LOOKUP(2,1/('Feat-Func-Development'!$AF$4:$EU$4&amp;'Feat-Func-Development'!$AF$5:$EU$5='aggregated FIP Data Prog9'!$A4&amp;'aggregated FIP Data Prog9'!$N$1),'Feat-Func-Development'!$AF$119:$EU$119)</f>
        <v>0</v>
      </c>
      <c r="U4" s="48">
        <f>LOOKUP(2,1/('Feat-Func-Development'!$AF$4:$EU$4&amp;'Feat-Func-Development'!$AF$5:$EU$5='aggregated FIP Data Prog9'!$A4&amp;'aggregated FIP Data Prog9'!$N$1),'Feat-Func-Development'!$AF$120:$EU$120)</f>
        <v>0</v>
      </c>
      <c r="V4" s="29">
        <f>LOOKUP(2,1/('Feat-Func-Development'!$AF$4:$EU$4&amp;'Feat-Func-Development'!$AF$5:$EU$5='aggregated FIP Data Prog9'!$A4&amp;'aggregated FIP Data Prog9'!$V$1),'Feat-Func-Development'!$AF$113:$EU$113)</f>
        <v>0</v>
      </c>
      <c r="W4" s="29">
        <f>LOOKUP(2,1/('Feat-Func-Development'!$AF$4:$EU$4&amp;'Feat-Func-Development'!$AF$5:$EU$5='aggregated FIP Data Prog9'!$A4&amp;'aggregated FIP Data Prog9'!$V$1),'Feat-Func-Development'!$AF$114:$EU$114)</f>
        <v>1</v>
      </c>
      <c r="X4" s="29">
        <f>LOOKUP(2,1/('Feat-Func-Development'!$AF$4:$EU$4&amp;'Feat-Func-Development'!$AF$5:$EU$5='aggregated FIP Data Prog9'!$A4&amp;'aggregated FIP Data Prog9'!$V$1),'Feat-Func-Development'!$AF$115:$EU$115)</f>
        <v>0</v>
      </c>
      <c r="Y4" s="29">
        <f>LOOKUP(2,1/('Feat-Func-Development'!$AF$4:$EU$4&amp;'Feat-Func-Development'!$AF$5:$EU$5='aggregated FIP Data Prog9'!$A4&amp;'aggregated FIP Data Prog9'!$V$1),'Feat-Func-Development'!$AF$116:$EU$116)</f>
        <v>0</v>
      </c>
      <c r="Z4" s="29">
        <f>LOOKUP(2,1/('Feat-Func-Development'!$AF$4:$EU$4&amp;'Feat-Func-Development'!$AF$5:$EU$5='aggregated FIP Data Prog9'!$A4&amp;'aggregated FIP Data Prog9'!$V$1),'Feat-Func-Development'!$AF$117:$EU$117)</f>
        <v>0</v>
      </c>
      <c r="AA4" s="29">
        <f>LOOKUP(2,1/('Feat-Func-Development'!$AF$4:$EU$4&amp;'Feat-Func-Development'!$AF$5:$EU$5='aggregated FIP Data Prog9'!$A4&amp;'aggregated FIP Data Prog9'!$V$1),'Feat-Func-Development'!$AF$118:$EU$118)</f>
        <v>0</v>
      </c>
      <c r="AB4" s="29">
        <f>LOOKUP(2,1/('Feat-Func-Development'!$AF$4:$EU$4&amp;'Feat-Func-Development'!$AF$5:$EU$5='aggregated FIP Data Prog9'!$A4&amp;'aggregated FIP Data Prog9'!$V$1),'Feat-Func-Development'!$AF$119:$EU$119)</f>
        <v>0</v>
      </c>
      <c r="AC4" s="29">
        <f>LOOKUP(2,1/('Feat-Func-Development'!$AF$4:$EU$4&amp;'Feat-Func-Development'!$AF$5:$EU$5='aggregated FIP Data Prog9'!$A4&amp;'aggregated FIP Data Prog9'!$V$1),'Feat-Func-Development'!$AF$120:$EU$120)</f>
        <v>0</v>
      </c>
    </row>
    <row r="5" spans="1:29">
      <c r="A5" s="43">
        <f>LastDayMonth(A4)</f>
        <v>32</v>
      </c>
      <c r="B5" s="44" t="str">
        <f>IF(C5="","",HLOOKUP(C5,'Configuration | Scaling'!$E$13:$Y$23,11,FALSE))</f>
        <v/>
      </c>
      <c r="C5" s="29" t="str">
        <f>IF(COUNTIF(C$4:C4,LOOKUP(A5,'Configuration | Scaling'!$E$23:$Y$23,_GPDS__List))=0,LOOKUP(A5,'Configuration | Scaling'!$E$23:$Y$23,_GPDS__List),"")</f>
        <v/>
      </c>
      <c r="D5" s="29"/>
      <c r="E5" s="45">
        <f t="shared" ref="E5:E63" si="0">IF(B5&lt;&gt;"",B5-$B$4,A5-B$4)</f>
        <v>31</v>
      </c>
      <c r="F5" s="46">
        <f t="shared" ref="F5:F63" si="1">SUM(S5:U5)/SUM(O5:U5)</f>
        <v>0</v>
      </c>
      <c r="G5" s="46">
        <f t="shared" ref="G5:G63" si="2">SUM(AA5:AC5)/SUM(W5:AC5)</f>
        <v>0</v>
      </c>
      <c r="H5" s="46">
        <f t="shared" ref="H5:H63" si="3">SUM(P5:U5)/SUM(O5:U5)</f>
        <v>1</v>
      </c>
      <c r="I5" s="46">
        <f t="shared" ref="I5:I63" si="4">SUM(X5:AC5)/SUM(W5:AC5)</f>
        <v>1</v>
      </c>
      <c r="J5" s="46">
        <f t="shared" ref="J5:J63" si="5">SUM(R5:U5)/SUM(O5:U5)</f>
        <v>0</v>
      </c>
      <c r="K5" s="46">
        <f t="shared" ref="K5:K63" si="6">SUM(Z5:AC5)/SUM(W5:AC5)</f>
        <v>0</v>
      </c>
      <c r="L5" s="46">
        <f t="shared" ref="L5:L63" si="7">SUM(T5:U5)/SUM(O5:U5)</f>
        <v>0</v>
      </c>
      <c r="M5" s="47">
        <f t="shared" ref="M5:M63" si="8">SUM(AB5:AC5)/SUM(W5:AC5)</f>
        <v>0</v>
      </c>
      <c r="N5" s="48">
        <f>LOOKUP(2,1/('Feat-Func-Development'!$AF$4:$EU$4&amp;'Feat-Func-Development'!$AF$5:$EU$5='aggregated FIP Data Prog9'!$A5&amp;'aggregated FIP Data Prog9'!$N$1),'Feat-Func-Development'!$AF$113:$EU$113)</f>
        <v>0</v>
      </c>
      <c r="O5" s="48">
        <f>LOOKUP(2,1/('Feat-Func-Development'!$AF$4:$EU$4&amp;'Feat-Func-Development'!$AF$5:$EU$5='aggregated FIP Data Prog9'!$A5&amp;'aggregated FIP Data Prog9'!$N$1),'Feat-Func-Development'!$AF$114:$EU$114)</f>
        <v>0</v>
      </c>
      <c r="P5" s="48">
        <f>LOOKUP(2,1/('Feat-Func-Development'!$AF$4:$EU$4&amp;'Feat-Func-Development'!$AF$5:$EU$5='aggregated FIP Data Prog9'!$A5&amp;'aggregated FIP Data Prog9'!$N$1),'Feat-Func-Development'!$AF$115:$EU$115)</f>
        <v>1</v>
      </c>
      <c r="Q5" s="48">
        <f>LOOKUP(2,1/('Feat-Func-Development'!$AF$4:$EU$4&amp;'Feat-Func-Development'!$AF$5:$EU$5='aggregated FIP Data Prog9'!$A5&amp;'aggregated FIP Data Prog9'!$N$1),'Feat-Func-Development'!$AF$116:$EU$116)</f>
        <v>0</v>
      </c>
      <c r="R5" s="48">
        <f>LOOKUP(2,1/('Feat-Func-Development'!$AF$4:$EU$4&amp;'Feat-Func-Development'!$AF$5:$EU$5='aggregated FIP Data Prog9'!$A5&amp;'aggregated FIP Data Prog9'!$N$1),'Feat-Func-Development'!$AF$117:$EU$117)</f>
        <v>0</v>
      </c>
      <c r="S5" s="48">
        <f>LOOKUP(2,1/('Feat-Func-Development'!$AF$4:$EU$4&amp;'Feat-Func-Development'!$AF$5:$EU$5='aggregated FIP Data Prog9'!$A5&amp;'aggregated FIP Data Prog9'!$N$1),'Feat-Func-Development'!$AF$118:$EU$118)</f>
        <v>0</v>
      </c>
      <c r="T5" s="48">
        <f>LOOKUP(2,1/('Feat-Func-Development'!$AF$4:$EU$4&amp;'Feat-Func-Development'!$AF$5:$EU$5='aggregated FIP Data Prog9'!$A5&amp;'aggregated FIP Data Prog9'!$N$1),'Feat-Func-Development'!$AF$119:$EU$119)</f>
        <v>0</v>
      </c>
      <c r="U5" s="48">
        <f>LOOKUP(2,1/('Feat-Func-Development'!$AF$4:$EU$4&amp;'Feat-Func-Development'!$AF$5:$EU$5='aggregated FIP Data Prog9'!$A5&amp;'aggregated FIP Data Prog9'!$N$1),'Feat-Func-Development'!$AF$120:$EU$120)</f>
        <v>0</v>
      </c>
      <c r="V5" s="29">
        <f>LOOKUP(2,1/('Feat-Func-Development'!$AF$4:$EU$4&amp;'Feat-Func-Development'!$AF$5:$EU$5='aggregated FIP Data Prog9'!$A5&amp;'aggregated FIP Data Prog9'!$V$1),'Feat-Func-Development'!$AF$113:$EU$113)</f>
        <v>0</v>
      </c>
      <c r="W5" s="29">
        <f>LOOKUP(2,1/('Feat-Func-Development'!$AF$4:$EU$4&amp;'Feat-Func-Development'!$AF$5:$EU$5='aggregated FIP Data Prog9'!$A5&amp;'aggregated FIP Data Prog9'!$V$1),'Feat-Func-Development'!$AF$114:$EU$114)</f>
        <v>0</v>
      </c>
      <c r="X5" s="29">
        <f>LOOKUP(2,1/('Feat-Func-Development'!$AF$4:$EU$4&amp;'Feat-Func-Development'!$AF$5:$EU$5='aggregated FIP Data Prog9'!$A5&amp;'aggregated FIP Data Prog9'!$V$1),'Feat-Func-Development'!$AF$115:$EU$115)</f>
        <v>1</v>
      </c>
      <c r="Y5" s="29">
        <f>LOOKUP(2,1/('Feat-Func-Development'!$AF$4:$EU$4&amp;'Feat-Func-Development'!$AF$5:$EU$5='aggregated FIP Data Prog9'!$A5&amp;'aggregated FIP Data Prog9'!$V$1),'Feat-Func-Development'!$AF$116:$EU$116)</f>
        <v>0</v>
      </c>
      <c r="Z5" s="29">
        <f>LOOKUP(2,1/('Feat-Func-Development'!$AF$4:$EU$4&amp;'Feat-Func-Development'!$AF$5:$EU$5='aggregated FIP Data Prog9'!$A5&amp;'aggregated FIP Data Prog9'!$V$1),'Feat-Func-Development'!$AF$117:$EU$117)</f>
        <v>0</v>
      </c>
      <c r="AA5" s="29">
        <f>LOOKUP(2,1/('Feat-Func-Development'!$AF$4:$EU$4&amp;'Feat-Func-Development'!$AF$5:$EU$5='aggregated FIP Data Prog9'!$A5&amp;'aggregated FIP Data Prog9'!$V$1),'Feat-Func-Development'!$AF$118:$EU$118)</f>
        <v>0</v>
      </c>
      <c r="AB5" s="29">
        <f>LOOKUP(2,1/('Feat-Func-Development'!$AF$4:$EU$4&amp;'Feat-Func-Development'!$AF$5:$EU$5='aggregated FIP Data Prog9'!$A5&amp;'aggregated FIP Data Prog9'!$V$1),'Feat-Func-Development'!$AF$119:$EU$119)</f>
        <v>0</v>
      </c>
      <c r="AC5" s="29">
        <f>LOOKUP(2,1/('Feat-Func-Development'!$AF$4:$EU$4&amp;'Feat-Func-Development'!$AF$5:$EU$5='aggregated FIP Data Prog9'!$A5&amp;'aggregated FIP Data Prog9'!$V$1),'Feat-Func-Development'!$AF$120:$EU$120)</f>
        <v>0</v>
      </c>
    </row>
    <row r="6" spans="1:29">
      <c r="A6" s="43">
        <f t="shared" ref="A6:A63" si="9">LastDayMonth(A5)</f>
        <v>60</v>
      </c>
      <c r="B6" s="44" t="str">
        <f>IF(C6="","",HLOOKUP(C6,'Configuration | Scaling'!$E$13:$Y$23,11,FALSE))</f>
        <v/>
      </c>
      <c r="C6" s="29" t="str">
        <f>IF(COUNTIF(C$4:C5,LOOKUP(A6,'Configuration | Scaling'!$E$23:$Y$23,_GPDS__List))=0,LOOKUP(A6,'Configuration | Scaling'!$E$23:$Y$23,_GPDS__List),"")</f>
        <v/>
      </c>
      <c r="D6" s="29"/>
      <c r="E6" s="45">
        <f t="shared" si="0"/>
        <v>59</v>
      </c>
      <c r="F6" s="46">
        <f t="shared" si="1"/>
        <v>0</v>
      </c>
      <c r="G6" s="46">
        <f t="shared" si="2"/>
        <v>0</v>
      </c>
      <c r="H6" s="46">
        <f t="shared" si="3"/>
        <v>1</v>
      </c>
      <c r="I6" s="46">
        <f t="shared" si="4"/>
        <v>1</v>
      </c>
      <c r="J6" s="46">
        <f t="shared" si="5"/>
        <v>0</v>
      </c>
      <c r="K6" s="46">
        <f t="shared" si="6"/>
        <v>0</v>
      </c>
      <c r="L6" s="46">
        <f t="shared" si="7"/>
        <v>0</v>
      </c>
      <c r="M6" s="47">
        <f t="shared" si="8"/>
        <v>0</v>
      </c>
      <c r="N6" s="48">
        <f>LOOKUP(2,1/('Feat-Func-Development'!$AF$4:$EU$4&amp;'Feat-Func-Development'!$AF$5:$EU$5='aggregated FIP Data Prog9'!$A6&amp;'aggregated FIP Data Prog9'!$N$1),'Feat-Func-Development'!$AF$113:$EU$113)</f>
        <v>0</v>
      </c>
      <c r="O6" s="48">
        <f>LOOKUP(2,1/('Feat-Func-Development'!$AF$4:$EU$4&amp;'Feat-Func-Development'!$AF$5:$EU$5='aggregated FIP Data Prog9'!$A6&amp;'aggregated FIP Data Prog9'!$N$1),'Feat-Func-Development'!$AF$114:$EU$114)</f>
        <v>0</v>
      </c>
      <c r="P6" s="48">
        <f>LOOKUP(2,1/('Feat-Func-Development'!$AF$4:$EU$4&amp;'Feat-Func-Development'!$AF$5:$EU$5='aggregated FIP Data Prog9'!$A6&amp;'aggregated FIP Data Prog9'!$N$1),'Feat-Func-Development'!$AF$115:$EU$115)</f>
        <v>1</v>
      </c>
      <c r="Q6" s="48">
        <f>LOOKUP(2,1/('Feat-Func-Development'!$AF$4:$EU$4&amp;'Feat-Func-Development'!$AF$5:$EU$5='aggregated FIP Data Prog9'!$A6&amp;'aggregated FIP Data Prog9'!$N$1),'Feat-Func-Development'!$AF$116:$EU$116)</f>
        <v>0</v>
      </c>
      <c r="R6" s="48">
        <f>LOOKUP(2,1/('Feat-Func-Development'!$AF$4:$EU$4&amp;'Feat-Func-Development'!$AF$5:$EU$5='aggregated FIP Data Prog9'!$A6&amp;'aggregated FIP Data Prog9'!$N$1),'Feat-Func-Development'!$AF$117:$EU$117)</f>
        <v>0</v>
      </c>
      <c r="S6" s="48">
        <f>LOOKUP(2,1/('Feat-Func-Development'!$AF$4:$EU$4&amp;'Feat-Func-Development'!$AF$5:$EU$5='aggregated FIP Data Prog9'!$A6&amp;'aggregated FIP Data Prog9'!$N$1),'Feat-Func-Development'!$AF$118:$EU$118)</f>
        <v>0</v>
      </c>
      <c r="T6" s="48">
        <f>LOOKUP(2,1/('Feat-Func-Development'!$AF$4:$EU$4&amp;'Feat-Func-Development'!$AF$5:$EU$5='aggregated FIP Data Prog9'!$A6&amp;'aggregated FIP Data Prog9'!$N$1),'Feat-Func-Development'!$AF$119:$EU$119)</f>
        <v>0</v>
      </c>
      <c r="U6" s="48">
        <f>LOOKUP(2,1/('Feat-Func-Development'!$AF$4:$EU$4&amp;'Feat-Func-Development'!$AF$5:$EU$5='aggregated FIP Data Prog9'!$A6&amp;'aggregated FIP Data Prog9'!$N$1),'Feat-Func-Development'!$AF$120:$EU$120)</f>
        <v>0</v>
      </c>
      <c r="V6" s="29">
        <f>LOOKUP(2,1/('Feat-Func-Development'!$AF$4:$EU$4&amp;'Feat-Func-Development'!$AF$5:$EU$5='aggregated FIP Data Prog9'!$A6&amp;'aggregated FIP Data Prog9'!$V$1),'Feat-Func-Development'!$AF$113:$EU$113)</f>
        <v>0</v>
      </c>
      <c r="W6" s="29">
        <f>LOOKUP(2,1/('Feat-Func-Development'!$AF$4:$EU$4&amp;'Feat-Func-Development'!$AF$5:$EU$5='aggregated FIP Data Prog9'!$A6&amp;'aggregated FIP Data Prog9'!$V$1),'Feat-Func-Development'!$AF$114:$EU$114)</f>
        <v>0</v>
      </c>
      <c r="X6" s="29">
        <f>LOOKUP(2,1/('Feat-Func-Development'!$AF$4:$EU$4&amp;'Feat-Func-Development'!$AF$5:$EU$5='aggregated FIP Data Prog9'!$A6&amp;'aggregated FIP Data Prog9'!$V$1),'Feat-Func-Development'!$AF$115:$EU$115)</f>
        <v>1</v>
      </c>
      <c r="Y6" s="29">
        <f>LOOKUP(2,1/('Feat-Func-Development'!$AF$4:$EU$4&amp;'Feat-Func-Development'!$AF$5:$EU$5='aggregated FIP Data Prog9'!$A6&amp;'aggregated FIP Data Prog9'!$V$1),'Feat-Func-Development'!$AF$116:$EU$116)</f>
        <v>0</v>
      </c>
      <c r="Z6" s="29">
        <f>LOOKUP(2,1/('Feat-Func-Development'!$AF$4:$EU$4&amp;'Feat-Func-Development'!$AF$5:$EU$5='aggregated FIP Data Prog9'!$A6&amp;'aggregated FIP Data Prog9'!$V$1),'Feat-Func-Development'!$AF$117:$EU$117)</f>
        <v>0</v>
      </c>
      <c r="AA6" s="29">
        <f>LOOKUP(2,1/('Feat-Func-Development'!$AF$4:$EU$4&amp;'Feat-Func-Development'!$AF$5:$EU$5='aggregated FIP Data Prog9'!$A6&amp;'aggregated FIP Data Prog9'!$V$1),'Feat-Func-Development'!$AF$118:$EU$118)</f>
        <v>0</v>
      </c>
      <c r="AB6" s="29">
        <f>LOOKUP(2,1/('Feat-Func-Development'!$AF$4:$EU$4&amp;'Feat-Func-Development'!$AF$5:$EU$5='aggregated FIP Data Prog9'!$A6&amp;'aggregated FIP Data Prog9'!$V$1),'Feat-Func-Development'!$AF$119:$EU$119)</f>
        <v>0</v>
      </c>
      <c r="AC6" s="29">
        <f>LOOKUP(2,1/('Feat-Func-Development'!$AF$4:$EU$4&amp;'Feat-Func-Development'!$AF$5:$EU$5='aggregated FIP Data Prog9'!$A6&amp;'aggregated FIP Data Prog9'!$V$1),'Feat-Func-Development'!$AF$120:$EU$120)</f>
        <v>0</v>
      </c>
    </row>
    <row r="7" spans="1:29">
      <c r="A7" s="43">
        <f t="shared" si="9"/>
        <v>91</v>
      </c>
      <c r="B7" s="44" t="str">
        <f>IF(C7="","",HLOOKUP(C7,'Configuration | Scaling'!$E$13:$Y$23,11,FALSE))</f>
        <v/>
      </c>
      <c r="C7" s="29" t="str">
        <f>IF(COUNTIF(C$4:C6,LOOKUP(A7,'Configuration | Scaling'!$E$23:$Y$23,_GPDS__List))=0,LOOKUP(A7,'Configuration | Scaling'!$E$23:$Y$23,_GPDS__List),"")</f>
        <v/>
      </c>
      <c r="D7" s="29"/>
      <c r="E7" s="45">
        <f t="shared" si="0"/>
        <v>90</v>
      </c>
      <c r="F7" s="49">
        <f t="shared" si="1"/>
        <v>0</v>
      </c>
      <c r="G7" s="49">
        <f t="shared" si="2"/>
        <v>0</v>
      </c>
      <c r="H7" s="49">
        <f t="shared" si="3"/>
        <v>1</v>
      </c>
      <c r="I7" s="49">
        <f t="shared" si="4"/>
        <v>1</v>
      </c>
      <c r="J7" s="49">
        <f t="shared" si="5"/>
        <v>1</v>
      </c>
      <c r="K7" s="49">
        <f t="shared" si="6"/>
        <v>0</v>
      </c>
      <c r="L7" s="49">
        <f t="shared" si="7"/>
        <v>0</v>
      </c>
      <c r="M7" s="50">
        <f t="shared" si="8"/>
        <v>0</v>
      </c>
      <c r="N7" s="48">
        <f>LOOKUP(2,1/('Feat-Func-Development'!$AF$4:$EU$4&amp;'Feat-Func-Development'!$AF$5:$EU$5='aggregated FIP Data Prog9'!$A7&amp;'aggregated FIP Data Prog9'!$N$1),'Feat-Func-Development'!$AF$113:$EU$113)</f>
        <v>0</v>
      </c>
      <c r="O7" s="48">
        <f>LOOKUP(2,1/('Feat-Func-Development'!$AF$4:$EU$4&amp;'Feat-Func-Development'!$AF$5:$EU$5='aggregated FIP Data Prog9'!$A7&amp;'aggregated FIP Data Prog9'!$N$1),'Feat-Func-Development'!$AF$114:$EU$114)</f>
        <v>0</v>
      </c>
      <c r="P7" s="48">
        <f>LOOKUP(2,1/('Feat-Func-Development'!$AF$4:$EU$4&amp;'Feat-Func-Development'!$AF$5:$EU$5='aggregated FIP Data Prog9'!$A7&amp;'aggregated FIP Data Prog9'!$N$1),'Feat-Func-Development'!$AF$115:$EU$115)</f>
        <v>0</v>
      </c>
      <c r="Q7" s="48">
        <f>LOOKUP(2,1/('Feat-Func-Development'!$AF$4:$EU$4&amp;'Feat-Func-Development'!$AF$5:$EU$5='aggregated FIP Data Prog9'!$A7&amp;'aggregated FIP Data Prog9'!$N$1),'Feat-Func-Development'!$AF$116:$EU$116)</f>
        <v>0</v>
      </c>
      <c r="R7" s="48">
        <f>LOOKUP(2,1/('Feat-Func-Development'!$AF$4:$EU$4&amp;'Feat-Func-Development'!$AF$5:$EU$5='aggregated FIP Data Prog9'!$A7&amp;'aggregated FIP Data Prog9'!$N$1),'Feat-Func-Development'!$AF$117:$EU$117)</f>
        <v>1</v>
      </c>
      <c r="S7" s="48">
        <f>LOOKUP(2,1/('Feat-Func-Development'!$AF$4:$EU$4&amp;'Feat-Func-Development'!$AF$5:$EU$5='aggregated FIP Data Prog9'!$A7&amp;'aggregated FIP Data Prog9'!$N$1),'Feat-Func-Development'!$AF$118:$EU$118)</f>
        <v>0</v>
      </c>
      <c r="T7" s="48">
        <f>LOOKUP(2,1/('Feat-Func-Development'!$AF$4:$EU$4&amp;'Feat-Func-Development'!$AF$5:$EU$5='aggregated FIP Data Prog9'!$A7&amp;'aggregated FIP Data Prog9'!$N$1),'Feat-Func-Development'!$AF$119:$EU$119)</f>
        <v>0</v>
      </c>
      <c r="U7" s="48">
        <f>LOOKUP(2,1/('Feat-Func-Development'!$AF$4:$EU$4&amp;'Feat-Func-Development'!$AF$5:$EU$5='aggregated FIP Data Prog9'!$A7&amp;'aggregated FIP Data Prog9'!$N$1),'Feat-Func-Development'!$AF$120:$EU$120)</f>
        <v>0</v>
      </c>
      <c r="V7" s="29">
        <f>LOOKUP(2,1/('Feat-Func-Development'!$AF$4:$EU$4&amp;'Feat-Func-Development'!$AF$5:$EU$5='aggregated FIP Data Prog9'!$A7&amp;'aggregated FIP Data Prog9'!$V$1),'Feat-Func-Development'!$AF$113:$EU$113)</f>
        <v>0</v>
      </c>
      <c r="W7" s="29">
        <f>LOOKUP(2,1/('Feat-Func-Development'!$AF$4:$EU$4&amp;'Feat-Func-Development'!$AF$5:$EU$5='aggregated FIP Data Prog9'!$A7&amp;'aggregated FIP Data Prog9'!$V$1),'Feat-Func-Development'!$AF$114:$EU$114)</f>
        <v>0</v>
      </c>
      <c r="X7" s="29">
        <f>LOOKUP(2,1/('Feat-Func-Development'!$AF$4:$EU$4&amp;'Feat-Func-Development'!$AF$5:$EU$5='aggregated FIP Data Prog9'!$A7&amp;'aggregated FIP Data Prog9'!$V$1),'Feat-Func-Development'!$AF$115:$EU$115)</f>
        <v>0</v>
      </c>
      <c r="Y7" s="29">
        <f>LOOKUP(2,1/('Feat-Func-Development'!$AF$4:$EU$4&amp;'Feat-Func-Development'!$AF$5:$EU$5='aggregated FIP Data Prog9'!$A7&amp;'aggregated FIP Data Prog9'!$V$1),'Feat-Func-Development'!$AF$116:$EU$116)</f>
        <v>1</v>
      </c>
      <c r="Z7" s="29">
        <f>LOOKUP(2,1/('Feat-Func-Development'!$AF$4:$EU$4&amp;'Feat-Func-Development'!$AF$5:$EU$5='aggregated FIP Data Prog9'!$A7&amp;'aggregated FIP Data Prog9'!$V$1),'Feat-Func-Development'!$AF$117:$EU$117)</f>
        <v>0</v>
      </c>
      <c r="AA7" s="29">
        <f>LOOKUP(2,1/('Feat-Func-Development'!$AF$4:$EU$4&amp;'Feat-Func-Development'!$AF$5:$EU$5='aggregated FIP Data Prog9'!$A7&amp;'aggregated FIP Data Prog9'!$V$1),'Feat-Func-Development'!$AF$118:$EU$118)</f>
        <v>0</v>
      </c>
      <c r="AB7" s="29">
        <f>LOOKUP(2,1/('Feat-Func-Development'!$AF$4:$EU$4&amp;'Feat-Func-Development'!$AF$5:$EU$5='aggregated FIP Data Prog9'!$A7&amp;'aggregated FIP Data Prog9'!$V$1),'Feat-Func-Development'!$AF$119:$EU$119)</f>
        <v>0</v>
      </c>
      <c r="AC7" s="29">
        <f>LOOKUP(2,1/('Feat-Func-Development'!$AF$4:$EU$4&amp;'Feat-Func-Development'!$AF$5:$EU$5='aggregated FIP Data Prog9'!$A7&amp;'aggregated FIP Data Prog9'!$V$1),'Feat-Func-Development'!$AF$120:$EU$120)</f>
        <v>0</v>
      </c>
    </row>
    <row r="8" spans="1:29">
      <c r="A8" s="43">
        <f t="shared" si="9"/>
        <v>121</v>
      </c>
      <c r="B8" s="44" t="str">
        <f>IF(C8="","",HLOOKUP(C8,'Configuration | Scaling'!$E$13:$Y$23,11,FALSE))</f>
        <v/>
      </c>
      <c r="C8" s="29" t="str">
        <f>IF(COUNTIF(C$4:C7,LOOKUP(A8,'Configuration | Scaling'!$E$23:$Y$23,_GPDS__List))=0,LOOKUP(A8,'Configuration | Scaling'!$E$23:$Y$23,_GPDS__List),"")</f>
        <v/>
      </c>
      <c r="D8" s="29"/>
      <c r="E8" s="45">
        <f t="shared" si="0"/>
        <v>120</v>
      </c>
      <c r="F8" s="49">
        <f t="shared" si="1"/>
        <v>0</v>
      </c>
      <c r="G8" s="49">
        <f t="shared" si="2"/>
        <v>0</v>
      </c>
      <c r="H8" s="49">
        <f t="shared" si="3"/>
        <v>1</v>
      </c>
      <c r="I8" s="49">
        <f t="shared" si="4"/>
        <v>1</v>
      </c>
      <c r="J8" s="49">
        <f t="shared" si="5"/>
        <v>1</v>
      </c>
      <c r="K8" s="49">
        <f t="shared" si="6"/>
        <v>0</v>
      </c>
      <c r="L8" s="49">
        <f t="shared" si="7"/>
        <v>0</v>
      </c>
      <c r="M8" s="50">
        <f t="shared" si="8"/>
        <v>0</v>
      </c>
      <c r="N8" s="48">
        <f>LOOKUP(2,1/('Feat-Func-Development'!$AF$4:$EU$4&amp;'Feat-Func-Development'!$AF$5:$EU$5='aggregated FIP Data Prog9'!$A8&amp;'aggregated FIP Data Prog9'!$N$1),'Feat-Func-Development'!$AF$113:$EU$113)</f>
        <v>0</v>
      </c>
      <c r="O8" s="48">
        <f>LOOKUP(2,1/('Feat-Func-Development'!$AF$4:$EU$4&amp;'Feat-Func-Development'!$AF$5:$EU$5='aggregated FIP Data Prog9'!$A8&amp;'aggregated FIP Data Prog9'!$N$1),'Feat-Func-Development'!$AF$114:$EU$114)</f>
        <v>0</v>
      </c>
      <c r="P8" s="48">
        <f>LOOKUP(2,1/('Feat-Func-Development'!$AF$4:$EU$4&amp;'Feat-Func-Development'!$AF$5:$EU$5='aggregated FIP Data Prog9'!$A8&amp;'aggregated FIP Data Prog9'!$N$1),'Feat-Func-Development'!$AF$115:$EU$115)</f>
        <v>0</v>
      </c>
      <c r="Q8" s="48">
        <f>LOOKUP(2,1/('Feat-Func-Development'!$AF$4:$EU$4&amp;'Feat-Func-Development'!$AF$5:$EU$5='aggregated FIP Data Prog9'!$A8&amp;'aggregated FIP Data Prog9'!$N$1),'Feat-Func-Development'!$AF$116:$EU$116)</f>
        <v>0</v>
      </c>
      <c r="R8" s="48">
        <f>LOOKUP(2,1/('Feat-Func-Development'!$AF$4:$EU$4&amp;'Feat-Func-Development'!$AF$5:$EU$5='aggregated FIP Data Prog9'!$A8&amp;'aggregated FIP Data Prog9'!$N$1),'Feat-Func-Development'!$AF$117:$EU$117)</f>
        <v>1</v>
      </c>
      <c r="S8" s="48">
        <f>LOOKUP(2,1/('Feat-Func-Development'!$AF$4:$EU$4&amp;'Feat-Func-Development'!$AF$5:$EU$5='aggregated FIP Data Prog9'!$A8&amp;'aggregated FIP Data Prog9'!$N$1),'Feat-Func-Development'!$AF$118:$EU$118)</f>
        <v>0</v>
      </c>
      <c r="T8" s="48">
        <f>LOOKUP(2,1/('Feat-Func-Development'!$AF$4:$EU$4&amp;'Feat-Func-Development'!$AF$5:$EU$5='aggregated FIP Data Prog9'!$A8&amp;'aggregated FIP Data Prog9'!$N$1),'Feat-Func-Development'!$AF$119:$EU$119)</f>
        <v>0</v>
      </c>
      <c r="U8" s="48">
        <f>LOOKUP(2,1/('Feat-Func-Development'!$AF$4:$EU$4&amp;'Feat-Func-Development'!$AF$5:$EU$5='aggregated FIP Data Prog9'!$A8&amp;'aggregated FIP Data Prog9'!$N$1),'Feat-Func-Development'!$AF$120:$EU$120)</f>
        <v>0</v>
      </c>
      <c r="V8" s="29">
        <f>LOOKUP(2,1/('Feat-Func-Development'!$AF$4:$EU$4&amp;'Feat-Func-Development'!$AF$5:$EU$5='aggregated FIP Data Prog9'!$A8&amp;'aggregated FIP Data Prog9'!$V$1),'Feat-Func-Development'!$AF$113:$EU$113)</f>
        <v>0</v>
      </c>
      <c r="W8" s="29">
        <f>LOOKUP(2,1/('Feat-Func-Development'!$AF$4:$EU$4&amp;'Feat-Func-Development'!$AF$5:$EU$5='aggregated FIP Data Prog9'!$A8&amp;'aggregated FIP Data Prog9'!$V$1),'Feat-Func-Development'!$AF$114:$EU$114)</f>
        <v>0</v>
      </c>
      <c r="X8" s="29">
        <f>LOOKUP(2,1/('Feat-Func-Development'!$AF$4:$EU$4&amp;'Feat-Func-Development'!$AF$5:$EU$5='aggregated FIP Data Prog9'!$A8&amp;'aggregated FIP Data Prog9'!$V$1),'Feat-Func-Development'!$AF$115:$EU$115)</f>
        <v>0</v>
      </c>
      <c r="Y8" s="29">
        <f>LOOKUP(2,1/('Feat-Func-Development'!$AF$4:$EU$4&amp;'Feat-Func-Development'!$AF$5:$EU$5='aggregated FIP Data Prog9'!$A8&amp;'aggregated FIP Data Prog9'!$V$1),'Feat-Func-Development'!$AF$116:$EU$116)</f>
        <v>1</v>
      </c>
      <c r="Z8" s="29">
        <f>LOOKUP(2,1/('Feat-Func-Development'!$AF$4:$EU$4&amp;'Feat-Func-Development'!$AF$5:$EU$5='aggregated FIP Data Prog9'!$A8&amp;'aggregated FIP Data Prog9'!$V$1),'Feat-Func-Development'!$AF$117:$EU$117)</f>
        <v>0</v>
      </c>
      <c r="AA8" s="29">
        <f>LOOKUP(2,1/('Feat-Func-Development'!$AF$4:$EU$4&amp;'Feat-Func-Development'!$AF$5:$EU$5='aggregated FIP Data Prog9'!$A8&amp;'aggregated FIP Data Prog9'!$V$1),'Feat-Func-Development'!$AF$118:$EU$118)</f>
        <v>0</v>
      </c>
      <c r="AB8" s="29">
        <f>LOOKUP(2,1/('Feat-Func-Development'!$AF$4:$EU$4&amp;'Feat-Func-Development'!$AF$5:$EU$5='aggregated FIP Data Prog9'!$A8&amp;'aggregated FIP Data Prog9'!$V$1),'Feat-Func-Development'!$AF$119:$EU$119)</f>
        <v>0</v>
      </c>
      <c r="AC8" s="29">
        <f>LOOKUP(2,1/('Feat-Func-Development'!$AF$4:$EU$4&amp;'Feat-Func-Development'!$AF$5:$EU$5='aggregated FIP Data Prog9'!$A8&amp;'aggregated FIP Data Prog9'!$V$1),'Feat-Func-Development'!$AF$120:$EU$120)</f>
        <v>0</v>
      </c>
    </row>
    <row r="9" spans="1:29">
      <c r="A9" s="43">
        <f t="shared" si="9"/>
        <v>152</v>
      </c>
      <c r="B9" s="44" t="str">
        <f>IF(C9="","",HLOOKUP(C9,'Configuration | Scaling'!$E$13:$Y$23,11,FALSE))</f>
        <v/>
      </c>
      <c r="C9" s="29" t="str">
        <f>IF(COUNTIF(C$4:C8,LOOKUP(A9,'Configuration | Scaling'!$E$23:$Y$23,_GPDS__List))=0,LOOKUP(A9,'Configuration | Scaling'!$E$23:$Y$23,_GPDS__List),"")</f>
        <v/>
      </c>
      <c r="D9" s="29"/>
      <c r="E9" s="45">
        <f t="shared" si="0"/>
        <v>151</v>
      </c>
      <c r="F9" s="49">
        <f t="shared" si="1"/>
        <v>0</v>
      </c>
      <c r="G9" s="49">
        <f t="shared" si="2"/>
        <v>0</v>
      </c>
      <c r="H9" s="49">
        <f t="shared" si="3"/>
        <v>1</v>
      </c>
      <c r="I9" s="49">
        <f t="shared" si="4"/>
        <v>1</v>
      </c>
      <c r="J9" s="49">
        <f t="shared" si="5"/>
        <v>1</v>
      </c>
      <c r="K9" s="49">
        <f t="shared" si="6"/>
        <v>0</v>
      </c>
      <c r="L9" s="49">
        <f t="shared" si="7"/>
        <v>0</v>
      </c>
      <c r="M9" s="50">
        <f t="shared" si="8"/>
        <v>0</v>
      </c>
      <c r="N9" s="48">
        <f>LOOKUP(2,1/('Feat-Func-Development'!$AF$4:$EU$4&amp;'Feat-Func-Development'!$AF$5:$EU$5='aggregated FIP Data Prog9'!$A9&amp;'aggregated FIP Data Prog9'!$N$1),'Feat-Func-Development'!$AF$113:$EU$113)</f>
        <v>0</v>
      </c>
      <c r="O9" s="48">
        <f>LOOKUP(2,1/('Feat-Func-Development'!$AF$4:$EU$4&amp;'Feat-Func-Development'!$AF$5:$EU$5='aggregated FIP Data Prog9'!$A9&amp;'aggregated FIP Data Prog9'!$N$1),'Feat-Func-Development'!$AF$114:$EU$114)</f>
        <v>0</v>
      </c>
      <c r="P9" s="48">
        <f>LOOKUP(2,1/('Feat-Func-Development'!$AF$4:$EU$4&amp;'Feat-Func-Development'!$AF$5:$EU$5='aggregated FIP Data Prog9'!$A9&amp;'aggregated FIP Data Prog9'!$N$1),'Feat-Func-Development'!$AF$115:$EU$115)</f>
        <v>0</v>
      </c>
      <c r="Q9" s="48">
        <f>LOOKUP(2,1/('Feat-Func-Development'!$AF$4:$EU$4&amp;'Feat-Func-Development'!$AF$5:$EU$5='aggregated FIP Data Prog9'!$A9&amp;'aggregated FIP Data Prog9'!$N$1),'Feat-Func-Development'!$AF$116:$EU$116)</f>
        <v>0</v>
      </c>
      <c r="R9" s="48">
        <f>LOOKUP(2,1/('Feat-Func-Development'!$AF$4:$EU$4&amp;'Feat-Func-Development'!$AF$5:$EU$5='aggregated FIP Data Prog9'!$A9&amp;'aggregated FIP Data Prog9'!$N$1),'Feat-Func-Development'!$AF$117:$EU$117)</f>
        <v>1</v>
      </c>
      <c r="S9" s="48">
        <f>LOOKUP(2,1/('Feat-Func-Development'!$AF$4:$EU$4&amp;'Feat-Func-Development'!$AF$5:$EU$5='aggregated FIP Data Prog9'!$A9&amp;'aggregated FIP Data Prog9'!$N$1),'Feat-Func-Development'!$AF$118:$EU$118)</f>
        <v>0</v>
      </c>
      <c r="T9" s="48">
        <f>LOOKUP(2,1/('Feat-Func-Development'!$AF$4:$EU$4&amp;'Feat-Func-Development'!$AF$5:$EU$5='aggregated FIP Data Prog9'!$A9&amp;'aggregated FIP Data Prog9'!$N$1),'Feat-Func-Development'!$AF$119:$EU$119)</f>
        <v>0</v>
      </c>
      <c r="U9" s="48">
        <f>LOOKUP(2,1/('Feat-Func-Development'!$AF$4:$EU$4&amp;'Feat-Func-Development'!$AF$5:$EU$5='aggregated FIP Data Prog9'!$A9&amp;'aggregated FIP Data Prog9'!$N$1),'Feat-Func-Development'!$AF$120:$EU$120)</f>
        <v>0</v>
      </c>
      <c r="V9" s="29">
        <f>LOOKUP(2,1/('Feat-Func-Development'!$AF$4:$EU$4&amp;'Feat-Func-Development'!$AF$5:$EU$5='aggregated FIP Data Prog9'!$A9&amp;'aggregated FIP Data Prog9'!$V$1),'Feat-Func-Development'!$AF$113:$EU$113)</f>
        <v>0</v>
      </c>
      <c r="W9" s="29">
        <f>LOOKUP(2,1/('Feat-Func-Development'!$AF$4:$EU$4&amp;'Feat-Func-Development'!$AF$5:$EU$5='aggregated FIP Data Prog9'!$A9&amp;'aggregated FIP Data Prog9'!$V$1),'Feat-Func-Development'!$AF$114:$EU$114)</f>
        <v>0</v>
      </c>
      <c r="X9" s="29">
        <f>LOOKUP(2,1/('Feat-Func-Development'!$AF$4:$EU$4&amp;'Feat-Func-Development'!$AF$5:$EU$5='aggregated FIP Data Prog9'!$A9&amp;'aggregated FIP Data Prog9'!$V$1),'Feat-Func-Development'!$AF$115:$EU$115)</f>
        <v>0</v>
      </c>
      <c r="Y9" s="29">
        <f>LOOKUP(2,1/('Feat-Func-Development'!$AF$4:$EU$4&amp;'Feat-Func-Development'!$AF$5:$EU$5='aggregated FIP Data Prog9'!$A9&amp;'aggregated FIP Data Prog9'!$V$1),'Feat-Func-Development'!$AF$116:$EU$116)</f>
        <v>1</v>
      </c>
      <c r="Z9" s="29">
        <f>LOOKUP(2,1/('Feat-Func-Development'!$AF$4:$EU$4&amp;'Feat-Func-Development'!$AF$5:$EU$5='aggregated FIP Data Prog9'!$A9&amp;'aggregated FIP Data Prog9'!$V$1),'Feat-Func-Development'!$AF$117:$EU$117)</f>
        <v>0</v>
      </c>
      <c r="AA9" s="29">
        <f>LOOKUP(2,1/('Feat-Func-Development'!$AF$4:$EU$4&amp;'Feat-Func-Development'!$AF$5:$EU$5='aggregated FIP Data Prog9'!$A9&amp;'aggregated FIP Data Prog9'!$V$1),'Feat-Func-Development'!$AF$118:$EU$118)</f>
        <v>0</v>
      </c>
      <c r="AB9" s="29">
        <f>LOOKUP(2,1/('Feat-Func-Development'!$AF$4:$EU$4&amp;'Feat-Func-Development'!$AF$5:$EU$5='aggregated FIP Data Prog9'!$A9&amp;'aggregated FIP Data Prog9'!$V$1),'Feat-Func-Development'!$AF$119:$EU$119)</f>
        <v>0</v>
      </c>
      <c r="AC9" s="29">
        <f>LOOKUP(2,1/('Feat-Func-Development'!$AF$4:$EU$4&amp;'Feat-Func-Development'!$AF$5:$EU$5='aggregated FIP Data Prog9'!$A9&amp;'aggregated FIP Data Prog9'!$V$1),'Feat-Func-Development'!$AF$120:$EU$120)</f>
        <v>0</v>
      </c>
    </row>
    <row r="10" spans="1:29">
      <c r="A10" s="43">
        <f t="shared" si="9"/>
        <v>182</v>
      </c>
      <c r="B10" s="44" t="str">
        <f>IF(C10="","",HLOOKUP(C10,'Configuration | Scaling'!$E$13:$Y$23,11,FALSE))</f>
        <v/>
      </c>
      <c r="C10" s="29" t="str">
        <f>IF(COUNTIF(C$4:C9,LOOKUP(A10,'Configuration | Scaling'!$E$23:$Y$23,_GPDS__List))=0,LOOKUP(A10,'Configuration | Scaling'!$E$23:$Y$23,_GPDS__List),"")</f>
        <v/>
      </c>
      <c r="D10" s="29"/>
      <c r="E10" s="45">
        <f t="shared" si="0"/>
        <v>181</v>
      </c>
      <c r="F10" s="49">
        <f t="shared" si="1"/>
        <v>0</v>
      </c>
      <c r="G10" s="49">
        <f t="shared" si="2"/>
        <v>0</v>
      </c>
      <c r="H10" s="49">
        <f t="shared" si="3"/>
        <v>1</v>
      </c>
      <c r="I10" s="49">
        <f t="shared" si="4"/>
        <v>1</v>
      </c>
      <c r="J10" s="49">
        <f t="shared" si="5"/>
        <v>1</v>
      </c>
      <c r="K10" s="49">
        <f t="shared" si="6"/>
        <v>0</v>
      </c>
      <c r="L10" s="49">
        <f t="shared" si="7"/>
        <v>0</v>
      </c>
      <c r="M10" s="50">
        <f t="shared" si="8"/>
        <v>0</v>
      </c>
      <c r="N10" s="48">
        <f>LOOKUP(2,1/('Feat-Func-Development'!$AF$4:$EU$4&amp;'Feat-Func-Development'!$AF$5:$EU$5='aggregated FIP Data Prog9'!$A10&amp;'aggregated FIP Data Prog9'!$N$1),'Feat-Func-Development'!$AF$113:$EU$113)</f>
        <v>0</v>
      </c>
      <c r="O10" s="48">
        <f>LOOKUP(2,1/('Feat-Func-Development'!$AF$4:$EU$4&amp;'Feat-Func-Development'!$AF$5:$EU$5='aggregated FIP Data Prog9'!$A10&amp;'aggregated FIP Data Prog9'!$N$1),'Feat-Func-Development'!$AF$114:$EU$114)</f>
        <v>0</v>
      </c>
      <c r="P10" s="48">
        <f>LOOKUP(2,1/('Feat-Func-Development'!$AF$4:$EU$4&amp;'Feat-Func-Development'!$AF$5:$EU$5='aggregated FIP Data Prog9'!$A10&amp;'aggregated FIP Data Prog9'!$N$1),'Feat-Func-Development'!$AF$115:$EU$115)</f>
        <v>0</v>
      </c>
      <c r="Q10" s="48">
        <f>LOOKUP(2,1/('Feat-Func-Development'!$AF$4:$EU$4&amp;'Feat-Func-Development'!$AF$5:$EU$5='aggregated FIP Data Prog9'!$A10&amp;'aggregated FIP Data Prog9'!$N$1),'Feat-Func-Development'!$AF$116:$EU$116)</f>
        <v>0</v>
      </c>
      <c r="R10" s="48">
        <f>LOOKUP(2,1/('Feat-Func-Development'!$AF$4:$EU$4&amp;'Feat-Func-Development'!$AF$5:$EU$5='aggregated FIP Data Prog9'!$A10&amp;'aggregated FIP Data Prog9'!$N$1),'Feat-Func-Development'!$AF$117:$EU$117)</f>
        <v>1</v>
      </c>
      <c r="S10" s="48">
        <f>LOOKUP(2,1/('Feat-Func-Development'!$AF$4:$EU$4&amp;'Feat-Func-Development'!$AF$5:$EU$5='aggregated FIP Data Prog9'!$A10&amp;'aggregated FIP Data Prog9'!$N$1),'Feat-Func-Development'!$AF$118:$EU$118)</f>
        <v>0</v>
      </c>
      <c r="T10" s="48">
        <f>LOOKUP(2,1/('Feat-Func-Development'!$AF$4:$EU$4&amp;'Feat-Func-Development'!$AF$5:$EU$5='aggregated FIP Data Prog9'!$A10&amp;'aggregated FIP Data Prog9'!$N$1),'Feat-Func-Development'!$AF$119:$EU$119)</f>
        <v>0</v>
      </c>
      <c r="U10" s="48">
        <f>LOOKUP(2,1/('Feat-Func-Development'!$AF$4:$EU$4&amp;'Feat-Func-Development'!$AF$5:$EU$5='aggregated FIP Data Prog9'!$A10&amp;'aggregated FIP Data Prog9'!$N$1),'Feat-Func-Development'!$AF$120:$EU$120)</f>
        <v>0</v>
      </c>
      <c r="V10" s="29">
        <f>LOOKUP(2,1/('Feat-Func-Development'!$AF$4:$EU$4&amp;'Feat-Func-Development'!$AF$5:$EU$5='aggregated FIP Data Prog9'!$A10&amp;'aggregated FIP Data Prog9'!$V$1),'Feat-Func-Development'!$AF$113:$EU$113)</f>
        <v>0</v>
      </c>
      <c r="W10" s="29">
        <f>LOOKUP(2,1/('Feat-Func-Development'!$AF$4:$EU$4&amp;'Feat-Func-Development'!$AF$5:$EU$5='aggregated FIP Data Prog9'!$A10&amp;'aggregated FIP Data Prog9'!$V$1),'Feat-Func-Development'!$AF$114:$EU$114)</f>
        <v>0</v>
      </c>
      <c r="X10" s="29">
        <f>LOOKUP(2,1/('Feat-Func-Development'!$AF$4:$EU$4&amp;'Feat-Func-Development'!$AF$5:$EU$5='aggregated FIP Data Prog9'!$A10&amp;'aggregated FIP Data Prog9'!$V$1),'Feat-Func-Development'!$AF$115:$EU$115)</f>
        <v>0</v>
      </c>
      <c r="Y10" s="29">
        <f>LOOKUP(2,1/('Feat-Func-Development'!$AF$4:$EU$4&amp;'Feat-Func-Development'!$AF$5:$EU$5='aggregated FIP Data Prog9'!$A10&amp;'aggregated FIP Data Prog9'!$V$1),'Feat-Func-Development'!$AF$116:$EU$116)</f>
        <v>1</v>
      </c>
      <c r="Z10" s="29">
        <f>LOOKUP(2,1/('Feat-Func-Development'!$AF$4:$EU$4&amp;'Feat-Func-Development'!$AF$5:$EU$5='aggregated FIP Data Prog9'!$A10&amp;'aggregated FIP Data Prog9'!$V$1),'Feat-Func-Development'!$AF$117:$EU$117)</f>
        <v>0</v>
      </c>
      <c r="AA10" s="29">
        <f>LOOKUP(2,1/('Feat-Func-Development'!$AF$4:$EU$4&amp;'Feat-Func-Development'!$AF$5:$EU$5='aggregated FIP Data Prog9'!$A10&amp;'aggregated FIP Data Prog9'!$V$1),'Feat-Func-Development'!$AF$118:$EU$118)</f>
        <v>0</v>
      </c>
      <c r="AB10" s="29">
        <f>LOOKUP(2,1/('Feat-Func-Development'!$AF$4:$EU$4&amp;'Feat-Func-Development'!$AF$5:$EU$5='aggregated FIP Data Prog9'!$A10&amp;'aggregated FIP Data Prog9'!$V$1),'Feat-Func-Development'!$AF$119:$EU$119)</f>
        <v>0</v>
      </c>
      <c r="AC10" s="29">
        <f>LOOKUP(2,1/('Feat-Func-Development'!$AF$4:$EU$4&amp;'Feat-Func-Development'!$AF$5:$EU$5='aggregated FIP Data Prog9'!$A10&amp;'aggregated FIP Data Prog9'!$V$1),'Feat-Func-Development'!$AF$120:$EU$120)</f>
        <v>0</v>
      </c>
    </row>
    <row r="11" spans="1:29">
      <c r="A11" s="43">
        <f t="shared" si="9"/>
        <v>213</v>
      </c>
      <c r="B11" s="44" t="str">
        <f>IF(C11="","",HLOOKUP(C11,'Configuration | Scaling'!$E$13:$Y$23,11,FALSE))</f>
        <v/>
      </c>
      <c r="C11" s="29" t="str">
        <f>IF(COUNTIF(C$4:C10,LOOKUP(A11,'Configuration | Scaling'!$E$23:$Y$23,_GPDS__List))=0,LOOKUP(A11,'Configuration | Scaling'!$E$23:$Y$23,_GPDS__List),"")</f>
        <v/>
      </c>
      <c r="D11" s="29"/>
      <c r="E11" s="45">
        <f t="shared" si="0"/>
        <v>212</v>
      </c>
      <c r="F11" s="49">
        <f t="shared" si="1"/>
        <v>0</v>
      </c>
      <c r="G11" s="49">
        <f t="shared" si="2"/>
        <v>0</v>
      </c>
      <c r="H11" s="49">
        <f t="shared" si="3"/>
        <v>1</v>
      </c>
      <c r="I11" s="49">
        <f t="shared" si="4"/>
        <v>1</v>
      </c>
      <c r="J11" s="49">
        <f t="shared" si="5"/>
        <v>1</v>
      </c>
      <c r="K11" s="49">
        <f t="shared" si="6"/>
        <v>0</v>
      </c>
      <c r="L11" s="49">
        <f t="shared" si="7"/>
        <v>0</v>
      </c>
      <c r="M11" s="50">
        <f t="shared" si="8"/>
        <v>0</v>
      </c>
      <c r="N11" s="48">
        <f>LOOKUP(2,1/('Feat-Func-Development'!$AF$4:$EU$4&amp;'Feat-Func-Development'!$AF$5:$EU$5='aggregated FIP Data Prog9'!$A11&amp;'aggregated FIP Data Prog9'!$N$1),'Feat-Func-Development'!$AF$113:$EU$113)</f>
        <v>0</v>
      </c>
      <c r="O11" s="48">
        <f>LOOKUP(2,1/('Feat-Func-Development'!$AF$4:$EU$4&amp;'Feat-Func-Development'!$AF$5:$EU$5='aggregated FIP Data Prog9'!$A11&amp;'aggregated FIP Data Prog9'!$N$1),'Feat-Func-Development'!$AF$114:$EU$114)</f>
        <v>0</v>
      </c>
      <c r="P11" s="48">
        <f>LOOKUP(2,1/('Feat-Func-Development'!$AF$4:$EU$4&amp;'Feat-Func-Development'!$AF$5:$EU$5='aggregated FIP Data Prog9'!$A11&amp;'aggregated FIP Data Prog9'!$N$1),'Feat-Func-Development'!$AF$115:$EU$115)</f>
        <v>0</v>
      </c>
      <c r="Q11" s="48">
        <f>LOOKUP(2,1/('Feat-Func-Development'!$AF$4:$EU$4&amp;'Feat-Func-Development'!$AF$5:$EU$5='aggregated FIP Data Prog9'!$A11&amp;'aggregated FIP Data Prog9'!$N$1),'Feat-Func-Development'!$AF$116:$EU$116)</f>
        <v>0</v>
      </c>
      <c r="R11" s="48">
        <f>LOOKUP(2,1/('Feat-Func-Development'!$AF$4:$EU$4&amp;'Feat-Func-Development'!$AF$5:$EU$5='aggregated FIP Data Prog9'!$A11&amp;'aggregated FIP Data Prog9'!$N$1),'Feat-Func-Development'!$AF$117:$EU$117)</f>
        <v>1</v>
      </c>
      <c r="S11" s="48">
        <f>LOOKUP(2,1/('Feat-Func-Development'!$AF$4:$EU$4&amp;'Feat-Func-Development'!$AF$5:$EU$5='aggregated FIP Data Prog9'!$A11&amp;'aggregated FIP Data Prog9'!$N$1),'Feat-Func-Development'!$AF$118:$EU$118)</f>
        <v>0</v>
      </c>
      <c r="T11" s="48">
        <f>LOOKUP(2,1/('Feat-Func-Development'!$AF$4:$EU$4&amp;'Feat-Func-Development'!$AF$5:$EU$5='aggregated FIP Data Prog9'!$A11&amp;'aggregated FIP Data Prog9'!$N$1),'Feat-Func-Development'!$AF$119:$EU$119)</f>
        <v>0</v>
      </c>
      <c r="U11" s="48">
        <f>LOOKUP(2,1/('Feat-Func-Development'!$AF$4:$EU$4&amp;'Feat-Func-Development'!$AF$5:$EU$5='aggregated FIP Data Prog9'!$A11&amp;'aggregated FIP Data Prog9'!$N$1),'Feat-Func-Development'!$AF$120:$EU$120)</f>
        <v>0</v>
      </c>
      <c r="V11" s="29">
        <f>LOOKUP(2,1/('Feat-Func-Development'!$AF$4:$EU$4&amp;'Feat-Func-Development'!$AF$5:$EU$5='aggregated FIP Data Prog9'!$A11&amp;'aggregated FIP Data Prog9'!$V$1),'Feat-Func-Development'!$AF$113:$EU$113)</f>
        <v>0</v>
      </c>
      <c r="W11" s="29">
        <f>LOOKUP(2,1/('Feat-Func-Development'!$AF$4:$EU$4&amp;'Feat-Func-Development'!$AF$5:$EU$5='aggregated FIP Data Prog9'!$A11&amp;'aggregated FIP Data Prog9'!$V$1),'Feat-Func-Development'!$AF$114:$EU$114)</f>
        <v>0</v>
      </c>
      <c r="X11" s="29">
        <f>LOOKUP(2,1/('Feat-Func-Development'!$AF$4:$EU$4&amp;'Feat-Func-Development'!$AF$5:$EU$5='aggregated FIP Data Prog9'!$A11&amp;'aggregated FIP Data Prog9'!$V$1),'Feat-Func-Development'!$AF$115:$EU$115)</f>
        <v>0</v>
      </c>
      <c r="Y11" s="29">
        <f>LOOKUP(2,1/('Feat-Func-Development'!$AF$4:$EU$4&amp;'Feat-Func-Development'!$AF$5:$EU$5='aggregated FIP Data Prog9'!$A11&amp;'aggregated FIP Data Prog9'!$V$1),'Feat-Func-Development'!$AF$116:$EU$116)</f>
        <v>1</v>
      </c>
      <c r="Z11" s="29">
        <f>LOOKUP(2,1/('Feat-Func-Development'!$AF$4:$EU$4&amp;'Feat-Func-Development'!$AF$5:$EU$5='aggregated FIP Data Prog9'!$A11&amp;'aggregated FIP Data Prog9'!$V$1),'Feat-Func-Development'!$AF$117:$EU$117)</f>
        <v>0</v>
      </c>
      <c r="AA11" s="29">
        <f>LOOKUP(2,1/('Feat-Func-Development'!$AF$4:$EU$4&amp;'Feat-Func-Development'!$AF$5:$EU$5='aggregated FIP Data Prog9'!$A11&amp;'aggregated FIP Data Prog9'!$V$1),'Feat-Func-Development'!$AF$118:$EU$118)</f>
        <v>0</v>
      </c>
      <c r="AB11" s="29">
        <f>LOOKUP(2,1/('Feat-Func-Development'!$AF$4:$EU$4&amp;'Feat-Func-Development'!$AF$5:$EU$5='aggregated FIP Data Prog9'!$A11&amp;'aggregated FIP Data Prog9'!$V$1),'Feat-Func-Development'!$AF$119:$EU$119)</f>
        <v>0</v>
      </c>
      <c r="AC11" s="29">
        <f>LOOKUP(2,1/('Feat-Func-Development'!$AF$4:$EU$4&amp;'Feat-Func-Development'!$AF$5:$EU$5='aggregated FIP Data Prog9'!$A11&amp;'aggregated FIP Data Prog9'!$V$1),'Feat-Func-Development'!$AF$120:$EU$120)</f>
        <v>0</v>
      </c>
    </row>
    <row r="12" spans="1:29">
      <c r="A12" s="43">
        <f t="shared" si="9"/>
        <v>244</v>
      </c>
      <c r="B12" s="44" t="str">
        <f>IF(C12="","",HLOOKUP(C12,'Configuration | Scaling'!$E$13:$Y$23,11,FALSE))</f>
        <v/>
      </c>
      <c r="C12" s="29" t="str">
        <f>IF(COUNTIF(C$4:C11,LOOKUP(A12,'Configuration | Scaling'!$E$23:$Y$23,_GPDS__List))=0,LOOKUP(A12,'Configuration | Scaling'!$E$23:$Y$23,_GPDS__List),"")</f>
        <v/>
      </c>
      <c r="D12" s="29"/>
      <c r="E12" s="45">
        <f t="shared" si="0"/>
        <v>243</v>
      </c>
      <c r="F12" s="49">
        <f t="shared" si="1"/>
        <v>0</v>
      </c>
      <c r="G12" s="49">
        <f t="shared" si="2"/>
        <v>0</v>
      </c>
      <c r="H12" s="49">
        <f t="shared" si="3"/>
        <v>1</v>
      </c>
      <c r="I12" s="49">
        <f t="shared" si="4"/>
        <v>1</v>
      </c>
      <c r="J12" s="49">
        <f t="shared" si="5"/>
        <v>1</v>
      </c>
      <c r="K12" s="49">
        <f t="shared" si="6"/>
        <v>0</v>
      </c>
      <c r="L12" s="49">
        <f t="shared" si="7"/>
        <v>0</v>
      </c>
      <c r="M12" s="50">
        <f t="shared" si="8"/>
        <v>0</v>
      </c>
      <c r="N12" s="48">
        <f>LOOKUP(2,1/('Feat-Func-Development'!$AF$4:$EU$4&amp;'Feat-Func-Development'!$AF$5:$EU$5='aggregated FIP Data Prog9'!$A12&amp;'aggregated FIP Data Prog9'!$N$1),'Feat-Func-Development'!$AF$113:$EU$113)</f>
        <v>0</v>
      </c>
      <c r="O12" s="48">
        <f>LOOKUP(2,1/('Feat-Func-Development'!$AF$4:$EU$4&amp;'Feat-Func-Development'!$AF$5:$EU$5='aggregated FIP Data Prog9'!$A12&amp;'aggregated FIP Data Prog9'!$N$1),'Feat-Func-Development'!$AF$114:$EU$114)</f>
        <v>0</v>
      </c>
      <c r="P12" s="48">
        <f>LOOKUP(2,1/('Feat-Func-Development'!$AF$4:$EU$4&amp;'Feat-Func-Development'!$AF$5:$EU$5='aggregated FIP Data Prog9'!$A12&amp;'aggregated FIP Data Prog9'!$N$1),'Feat-Func-Development'!$AF$115:$EU$115)</f>
        <v>0</v>
      </c>
      <c r="Q12" s="48">
        <f>LOOKUP(2,1/('Feat-Func-Development'!$AF$4:$EU$4&amp;'Feat-Func-Development'!$AF$5:$EU$5='aggregated FIP Data Prog9'!$A12&amp;'aggregated FIP Data Prog9'!$N$1),'Feat-Func-Development'!$AF$116:$EU$116)</f>
        <v>0</v>
      </c>
      <c r="R12" s="48">
        <f>LOOKUP(2,1/('Feat-Func-Development'!$AF$4:$EU$4&amp;'Feat-Func-Development'!$AF$5:$EU$5='aggregated FIP Data Prog9'!$A12&amp;'aggregated FIP Data Prog9'!$N$1),'Feat-Func-Development'!$AF$117:$EU$117)</f>
        <v>1</v>
      </c>
      <c r="S12" s="48">
        <f>LOOKUP(2,1/('Feat-Func-Development'!$AF$4:$EU$4&amp;'Feat-Func-Development'!$AF$5:$EU$5='aggregated FIP Data Prog9'!$A12&amp;'aggregated FIP Data Prog9'!$N$1),'Feat-Func-Development'!$AF$118:$EU$118)</f>
        <v>0</v>
      </c>
      <c r="T12" s="48">
        <f>LOOKUP(2,1/('Feat-Func-Development'!$AF$4:$EU$4&amp;'Feat-Func-Development'!$AF$5:$EU$5='aggregated FIP Data Prog9'!$A12&amp;'aggregated FIP Data Prog9'!$N$1),'Feat-Func-Development'!$AF$119:$EU$119)</f>
        <v>0</v>
      </c>
      <c r="U12" s="48">
        <f>LOOKUP(2,1/('Feat-Func-Development'!$AF$4:$EU$4&amp;'Feat-Func-Development'!$AF$5:$EU$5='aggregated FIP Data Prog9'!$A12&amp;'aggregated FIP Data Prog9'!$N$1),'Feat-Func-Development'!$AF$120:$EU$120)</f>
        <v>0</v>
      </c>
      <c r="V12" s="29">
        <f>LOOKUP(2,1/('Feat-Func-Development'!$AF$4:$EU$4&amp;'Feat-Func-Development'!$AF$5:$EU$5='aggregated FIP Data Prog9'!$A12&amp;'aggregated FIP Data Prog9'!$V$1),'Feat-Func-Development'!$AF$113:$EU$113)</f>
        <v>0</v>
      </c>
      <c r="W12" s="29">
        <f>LOOKUP(2,1/('Feat-Func-Development'!$AF$4:$EU$4&amp;'Feat-Func-Development'!$AF$5:$EU$5='aggregated FIP Data Prog9'!$A12&amp;'aggregated FIP Data Prog9'!$V$1),'Feat-Func-Development'!$AF$114:$EU$114)</f>
        <v>0</v>
      </c>
      <c r="X12" s="29">
        <f>LOOKUP(2,1/('Feat-Func-Development'!$AF$4:$EU$4&amp;'Feat-Func-Development'!$AF$5:$EU$5='aggregated FIP Data Prog9'!$A12&amp;'aggregated FIP Data Prog9'!$V$1),'Feat-Func-Development'!$AF$115:$EU$115)</f>
        <v>0</v>
      </c>
      <c r="Y12" s="29">
        <f>LOOKUP(2,1/('Feat-Func-Development'!$AF$4:$EU$4&amp;'Feat-Func-Development'!$AF$5:$EU$5='aggregated FIP Data Prog9'!$A12&amp;'aggregated FIP Data Prog9'!$V$1),'Feat-Func-Development'!$AF$116:$EU$116)</f>
        <v>1</v>
      </c>
      <c r="Z12" s="29">
        <f>LOOKUP(2,1/('Feat-Func-Development'!$AF$4:$EU$4&amp;'Feat-Func-Development'!$AF$5:$EU$5='aggregated FIP Data Prog9'!$A12&amp;'aggregated FIP Data Prog9'!$V$1),'Feat-Func-Development'!$AF$117:$EU$117)</f>
        <v>0</v>
      </c>
      <c r="AA12" s="29">
        <f>LOOKUP(2,1/('Feat-Func-Development'!$AF$4:$EU$4&amp;'Feat-Func-Development'!$AF$5:$EU$5='aggregated FIP Data Prog9'!$A12&amp;'aggregated FIP Data Prog9'!$V$1),'Feat-Func-Development'!$AF$118:$EU$118)</f>
        <v>0</v>
      </c>
      <c r="AB12" s="29">
        <f>LOOKUP(2,1/('Feat-Func-Development'!$AF$4:$EU$4&amp;'Feat-Func-Development'!$AF$5:$EU$5='aggregated FIP Data Prog9'!$A12&amp;'aggregated FIP Data Prog9'!$V$1),'Feat-Func-Development'!$AF$119:$EU$119)</f>
        <v>0</v>
      </c>
      <c r="AC12" s="29">
        <f>LOOKUP(2,1/('Feat-Func-Development'!$AF$4:$EU$4&amp;'Feat-Func-Development'!$AF$5:$EU$5='aggregated FIP Data Prog9'!$A12&amp;'aggregated FIP Data Prog9'!$V$1),'Feat-Func-Development'!$AF$120:$EU$120)</f>
        <v>0</v>
      </c>
    </row>
    <row r="13" spans="1:29">
      <c r="A13" s="43">
        <f t="shared" si="9"/>
        <v>274</v>
      </c>
      <c r="B13" s="44" t="str">
        <f>IF(C13="","",HLOOKUP(C13,'Configuration | Scaling'!$E$13:$Y$23,11,FALSE))</f>
        <v/>
      </c>
      <c r="C13" s="29" t="str">
        <f>IF(COUNTIF(C$4:C12,LOOKUP(A13,'Configuration | Scaling'!$E$23:$Y$23,_GPDS__List))=0,LOOKUP(A13,'Configuration | Scaling'!$E$23:$Y$23,_GPDS__List),"")</f>
        <v/>
      </c>
      <c r="D13" s="29"/>
      <c r="E13" s="45">
        <f t="shared" si="0"/>
        <v>273</v>
      </c>
      <c r="F13" s="49">
        <f t="shared" si="1"/>
        <v>1</v>
      </c>
      <c r="G13" s="49">
        <f t="shared" si="2"/>
        <v>0</v>
      </c>
      <c r="H13" s="49">
        <f t="shared" si="3"/>
        <v>1</v>
      </c>
      <c r="I13" s="49">
        <f t="shared" si="4"/>
        <v>1</v>
      </c>
      <c r="J13" s="49">
        <f t="shared" si="5"/>
        <v>1</v>
      </c>
      <c r="K13" s="49">
        <f t="shared" si="6"/>
        <v>0</v>
      </c>
      <c r="L13" s="49">
        <f t="shared" si="7"/>
        <v>0</v>
      </c>
      <c r="M13" s="50">
        <f t="shared" si="8"/>
        <v>0</v>
      </c>
      <c r="N13" s="48">
        <f>LOOKUP(2,1/('Feat-Func-Development'!$AF$4:$EU$4&amp;'Feat-Func-Development'!$AF$5:$EU$5='aggregated FIP Data Prog9'!$A13&amp;'aggregated FIP Data Prog9'!$N$1),'Feat-Func-Development'!$AF$113:$EU$113)</f>
        <v>0</v>
      </c>
      <c r="O13" s="48">
        <f>LOOKUP(2,1/('Feat-Func-Development'!$AF$4:$EU$4&amp;'Feat-Func-Development'!$AF$5:$EU$5='aggregated FIP Data Prog9'!$A13&amp;'aggregated FIP Data Prog9'!$N$1),'Feat-Func-Development'!$AF$114:$EU$114)</f>
        <v>0</v>
      </c>
      <c r="P13" s="48">
        <f>LOOKUP(2,1/('Feat-Func-Development'!$AF$4:$EU$4&amp;'Feat-Func-Development'!$AF$5:$EU$5='aggregated FIP Data Prog9'!$A13&amp;'aggregated FIP Data Prog9'!$N$1),'Feat-Func-Development'!$AF$115:$EU$115)</f>
        <v>0</v>
      </c>
      <c r="Q13" s="48">
        <f>LOOKUP(2,1/('Feat-Func-Development'!$AF$4:$EU$4&amp;'Feat-Func-Development'!$AF$5:$EU$5='aggregated FIP Data Prog9'!$A13&amp;'aggregated FIP Data Prog9'!$N$1),'Feat-Func-Development'!$AF$116:$EU$116)</f>
        <v>0</v>
      </c>
      <c r="R13" s="48">
        <f>LOOKUP(2,1/('Feat-Func-Development'!$AF$4:$EU$4&amp;'Feat-Func-Development'!$AF$5:$EU$5='aggregated FIP Data Prog9'!$A13&amp;'aggregated FIP Data Prog9'!$N$1),'Feat-Func-Development'!$AF$117:$EU$117)</f>
        <v>0</v>
      </c>
      <c r="S13" s="48">
        <f>LOOKUP(2,1/('Feat-Func-Development'!$AF$4:$EU$4&amp;'Feat-Func-Development'!$AF$5:$EU$5='aggregated FIP Data Prog9'!$A13&amp;'aggregated FIP Data Prog9'!$N$1),'Feat-Func-Development'!$AF$118:$EU$118)</f>
        <v>1</v>
      </c>
      <c r="T13" s="48">
        <f>LOOKUP(2,1/('Feat-Func-Development'!$AF$4:$EU$4&amp;'Feat-Func-Development'!$AF$5:$EU$5='aggregated FIP Data Prog9'!$A13&amp;'aggregated FIP Data Prog9'!$N$1),'Feat-Func-Development'!$AF$119:$EU$119)</f>
        <v>0</v>
      </c>
      <c r="U13" s="48">
        <f>LOOKUP(2,1/('Feat-Func-Development'!$AF$4:$EU$4&amp;'Feat-Func-Development'!$AF$5:$EU$5='aggregated FIP Data Prog9'!$A13&amp;'aggregated FIP Data Prog9'!$N$1),'Feat-Func-Development'!$AF$120:$EU$120)</f>
        <v>0</v>
      </c>
      <c r="V13" s="29">
        <f>LOOKUP(2,1/('Feat-Func-Development'!$AF$4:$EU$4&amp;'Feat-Func-Development'!$AF$5:$EU$5='aggregated FIP Data Prog9'!$A13&amp;'aggregated FIP Data Prog9'!$V$1),'Feat-Func-Development'!$AF$113:$EU$113)</f>
        <v>0</v>
      </c>
      <c r="W13" s="29">
        <f>LOOKUP(2,1/('Feat-Func-Development'!$AF$4:$EU$4&amp;'Feat-Func-Development'!$AF$5:$EU$5='aggregated FIP Data Prog9'!$A13&amp;'aggregated FIP Data Prog9'!$V$1),'Feat-Func-Development'!$AF$114:$EU$114)</f>
        <v>0</v>
      </c>
      <c r="X13" s="29">
        <f>LOOKUP(2,1/('Feat-Func-Development'!$AF$4:$EU$4&amp;'Feat-Func-Development'!$AF$5:$EU$5='aggregated FIP Data Prog9'!$A13&amp;'aggregated FIP Data Prog9'!$V$1),'Feat-Func-Development'!$AF$115:$EU$115)</f>
        <v>0</v>
      </c>
      <c r="Y13" s="29">
        <f>LOOKUP(2,1/('Feat-Func-Development'!$AF$4:$EU$4&amp;'Feat-Func-Development'!$AF$5:$EU$5='aggregated FIP Data Prog9'!$A13&amp;'aggregated FIP Data Prog9'!$V$1),'Feat-Func-Development'!$AF$116:$EU$116)</f>
        <v>1</v>
      </c>
      <c r="Z13" s="29">
        <f>LOOKUP(2,1/('Feat-Func-Development'!$AF$4:$EU$4&amp;'Feat-Func-Development'!$AF$5:$EU$5='aggregated FIP Data Prog9'!$A13&amp;'aggregated FIP Data Prog9'!$V$1),'Feat-Func-Development'!$AF$117:$EU$117)</f>
        <v>0</v>
      </c>
      <c r="AA13" s="29">
        <f>LOOKUP(2,1/('Feat-Func-Development'!$AF$4:$EU$4&amp;'Feat-Func-Development'!$AF$5:$EU$5='aggregated FIP Data Prog9'!$A13&amp;'aggregated FIP Data Prog9'!$V$1),'Feat-Func-Development'!$AF$118:$EU$118)</f>
        <v>0</v>
      </c>
      <c r="AB13" s="29">
        <f>LOOKUP(2,1/('Feat-Func-Development'!$AF$4:$EU$4&amp;'Feat-Func-Development'!$AF$5:$EU$5='aggregated FIP Data Prog9'!$A13&amp;'aggregated FIP Data Prog9'!$V$1),'Feat-Func-Development'!$AF$119:$EU$119)</f>
        <v>0</v>
      </c>
      <c r="AC13" s="29">
        <f>LOOKUP(2,1/('Feat-Func-Development'!$AF$4:$EU$4&amp;'Feat-Func-Development'!$AF$5:$EU$5='aggregated FIP Data Prog9'!$A13&amp;'aggregated FIP Data Prog9'!$V$1),'Feat-Func-Development'!$AF$120:$EU$120)</f>
        <v>0</v>
      </c>
    </row>
    <row r="14" spans="1:29">
      <c r="A14" s="43">
        <f t="shared" si="9"/>
        <v>305</v>
      </c>
      <c r="B14" s="44" t="str">
        <f>IF(C14="","",HLOOKUP(C14,'Configuration | Scaling'!$E$13:$Y$23,11,FALSE))</f>
        <v/>
      </c>
      <c r="C14" s="29" t="str">
        <f>IF(COUNTIF(C$4:C13,LOOKUP(A14,'Configuration | Scaling'!$E$23:$Y$23,_GPDS__List))=0,LOOKUP(A14,'Configuration | Scaling'!$E$23:$Y$23,_GPDS__List),"")</f>
        <v/>
      </c>
      <c r="D14" s="29"/>
      <c r="E14" s="45">
        <f t="shared" si="0"/>
        <v>304</v>
      </c>
      <c r="F14" s="49">
        <f t="shared" si="1"/>
        <v>1</v>
      </c>
      <c r="G14" s="49">
        <f t="shared" si="2"/>
        <v>0</v>
      </c>
      <c r="H14" s="49">
        <f t="shared" si="3"/>
        <v>1</v>
      </c>
      <c r="I14" s="49">
        <f t="shared" si="4"/>
        <v>1</v>
      </c>
      <c r="J14" s="49">
        <f t="shared" si="5"/>
        <v>1</v>
      </c>
      <c r="K14" s="49">
        <f t="shared" si="6"/>
        <v>0</v>
      </c>
      <c r="L14" s="49">
        <f t="shared" si="7"/>
        <v>0</v>
      </c>
      <c r="M14" s="50">
        <f t="shared" si="8"/>
        <v>0</v>
      </c>
      <c r="N14" s="48">
        <f>LOOKUP(2,1/('Feat-Func-Development'!$AF$4:$EU$4&amp;'Feat-Func-Development'!$AF$5:$EU$5='aggregated FIP Data Prog9'!$A14&amp;'aggregated FIP Data Prog9'!$N$1),'Feat-Func-Development'!$AF$113:$EU$113)</f>
        <v>0</v>
      </c>
      <c r="O14" s="48">
        <f>LOOKUP(2,1/('Feat-Func-Development'!$AF$4:$EU$4&amp;'Feat-Func-Development'!$AF$5:$EU$5='aggregated FIP Data Prog9'!$A14&amp;'aggregated FIP Data Prog9'!$N$1),'Feat-Func-Development'!$AF$114:$EU$114)</f>
        <v>0</v>
      </c>
      <c r="P14" s="48">
        <f>LOOKUP(2,1/('Feat-Func-Development'!$AF$4:$EU$4&amp;'Feat-Func-Development'!$AF$5:$EU$5='aggregated FIP Data Prog9'!$A14&amp;'aggregated FIP Data Prog9'!$N$1),'Feat-Func-Development'!$AF$115:$EU$115)</f>
        <v>0</v>
      </c>
      <c r="Q14" s="48">
        <f>LOOKUP(2,1/('Feat-Func-Development'!$AF$4:$EU$4&amp;'Feat-Func-Development'!$AF$5:$EU$5='aggregated FIP Data Prog9'!$A14&amp;'aggregated FIP Data Prog9'!$N$1),'Feat-Func-Development'!$AF$116:$EU$116)</f>
        <v>0</v>
      </c>
      <c r="R14" s="48">
        <f>LOOKUP(2,1/('Feat-Func-Development'!$AF$4:$EU$4&amp;'Feat-Func-Development'!$AF$5:$EU$5='aggregated FIP Data Prog9'!$A14&amp;'aggregated FIP Data Prog9'!$N$1),'Feat-Func-Development'!$AF$117:$EU$117)</f>
        <v>0</v>
      </c>
      <c r="S14" s="48">
        <f>LOOKUP(2,1/('Feat-Func-Development'!$AF$4:$EU$4&amp;'Feat-Func-Development'!$AF$5:$EU$5='aggregated FIP Data Prog9'!$A14&amp;'aggregated FIP Data Prog9'!$N$1),'Feat-Func-Development'!$AF$118:$EU$118)</f>
        <v>1</v>
      </c>
      <c r="T14" s="48">
        <f>LOOKUP(2,1/('Feat-Func-Development'!$AF$4:$EU$4&amp;'Feat-Func-Development'!$AF$5:$EU$5='aggregated FIP Data Prog9'!$A14&amp;'aggregated FIP Data Prog9'!$N$1),'Feat-Func-Development'!$AF$119:$EU$119)</f>
        <v>0</v>
      </c>
      <c r="U14" s="48">
        <f>LOOKUP(2,1/('Feat-Func-Development'!$AF$4:$EU$4&amp;'Feat-Func-Development'!$AF$5:$EU$5='aggregated FIP Data Prog9'!$A14&amp;'aggregated FIP Data Prog9'!$N$1),'Feat-Func-Development'!$AF$120:$EU$120)</f>
        <v>0</v>
      </c>
      <c r="V14" s="29">
        <f>LOOKUP(2,1/('Feat-Func-Development'!$AF$4:$EU$4&amp;'Feat-Func-Development'!$AF$5:$EU$5='aggregated FIP Data Prog9'!$A14&amp;'aggregated FIP Data Prog9'!$V$1),'Feat-Func-Development'!$AF$113:$EU$113)</f>
        <v>0</v>
      </c>
      <c r="W14" s="29">
        <f>LOOKUP(2,1/('Feat-Func-Development'!$AF$4:$EU$4&amp;'Feat-Func-Development'!$AF$5:$EU$5='aggregated FIP Data Prog9'!$A14&amp;'aggregated FIP Data Prog9'!$V$1),'Feat-Func-Development'!$AF$114:$EU$114)</f>
        <v>0</v>
      </c>
      <c r="X14" s="29">
        <f>LOOKUP(2,1/('Feat-Func-Development'!$AF$4:$EU$4&amp;'Feat-Func-Development'!$AF$5:$EU$5='aggregated FIP Data Prog9'!$A14&amp;'aggregated FIP Data Prog9'!$V$1),'Feat-Func-Development'!$AF$115:$EU$115)</f>
        <v>0</v>
      </c>
      <c r="Y14" s="29">
        <f>LOOKUP(2,1/('Feat-Func-Development'!$AF$4:$EU$4&amp;'Feat-Func-Development'!$AF$5:$EU$5='aggregated FIP Data Prog9'!$A14&amp;'aggregated FIP Data Prog9'!$V$1),'Feat-Func-Development'!$AF$116:$EU$116)</f>
        <v>1</v>
      </c>
      <c r="Z14" s="29">
        <f>LOOKUP(2,1/('Feat-Func-Development'!$AF$4:$EU$4&amp;'Feat-Func-Development'!$AF$5:$EU$5='aggregated FIP Data Prog9'!$A14&amp;'aggregated FIP Data Prog9'!$V$1),'Feat-Func-Development'!$AF$117:$EU$117)</f>
        <v>0</v>
      </c>
      <c r="AA14" s="29">
        <f>LOOKUP(2,1/('Feat-Func-Development'!$AF$4:$EU$4&amp;'Feat-Func-Development'!$AF$5:$EU$5='aggregated FIP Data Prog9'!$A14&amp;'aggregated FIP Data Prog9'!$V$1),'Feat-Func-Development'!$AF$118:$EU$118)</f>
        <v>0</v>
      </c>
      <c r="AB14" s="29">
        <f>LOOKUP(2,1/('Feat-Func-Development'!$AF$4:$EU$4&amp;'Feat-Func-Development'!$AF$5:$EU$5='aggregated FIP Data Prog9'!$A14&amp;'aggregated FIP Data Prog9'!$V$1),'Feat-Func-Development'!$AF$119:$EU$119)</f>
        <v>0</v>
      </c>
      <c r="AC14" s="29">
        <f>LOOKUP(2,1/('Feat-Func-Development'!$AF$4:$EU$4&amp;'Feat-Func-Development'!$AF$5:$EU$5='aggregated FIP Data Prog9'!$A14&amp;'aggregated FIP Data Prog9'!$V$1),'Feat-Func-Development'!$AF$120:$EU$120)</f>
        <v>0</v>
      </c>
    </row>
    <row r="15" spans="1:29">
      <c r="A15" s="43">
        <f t="shared" si="9"/>
        <v>335</v>
      </c>
      <c r="B15" s="44" t="str">
        <f>IF(C15="","",HLOOKUP(C15,'Configuration | Scaling'!$E$13:$Y$23,11,FALSE))</f>
        <v/>
      </c>
      <c r="C15" s="29" t="str">
        <f>IF(COUNTIF(C$4:C14,LOOKUP(A15,'Configuration | Scaling'!$E$23:$Y$23,_GPDS__List))=0,LOOKUP(A15,'Configuration | Scaling'!$E$23:$Y$23,_GPDS__List),"")</f>
        <v/>
      </c>
      <c r="D15" s="29"/>
      <c r="E15" s="45">
        <f t="shared" si="0"/>
        <v>334</v>
      </c>
      <c r="F15" s="49">
        <f t="shared" si="1"/>
        <v>1</v>
      </c>
      <c r="G15" s="49">
        <f t="shared" si="2"/>
        <v>0</v>
      </c>
      <c r="H15" s="49">
        <f t="shared" si="3"/>
        <v>1</v>
      </c>
      <c r="I15" s="49">
        <f t="shared" si="4"/>
        <v>1</v>
      </c>
      <c r="J15" s="49">
        <f t="shared" si="5"/>
        <v>1</v>
      </c>
      <c r="K15" s="49">
        <f t="shared" si="6"/>
        <v>0</v>
      </c>
      <c r="L15" s="49">
        <f t="shared" si="7"/>
        <v>0</v>
      </c>
      <c r="M15" s="50">
        <f t="shared" si="8"/>
        <v>0</v>
      </c>
      <c r="N15" s="48">
        <f>LOOKUP(2,1/('Feat-Func-Development'!$AF$4:$EU$4&amp;'Feat-Func-Development'!$AF$5:$EU$5='aggregated FIP Data Prog9'!$A15&amp;'aggregated FIP Data Prog9'!$N$1),'Feat-Func-Development'!$AF$113:$EU$113)</f>
        <v>0</v>
      </c>
      <c r="O15" s="48">
        <f>LOOKUP(2,1/('Feat-Func-Development'!$AF$4:$EU$4&amp;'Feat-Func-Development'!$AF$5:$EU$5='aggregated FIP Data Prog9'!$A15&amp;'aggregated FIP Data Prog9'!$N$1),'Feat-Func-Development'!$AF$114:$EU$114)</f>
        <v>0</v>
      </c>
      <c r="P15" s="48">
        <f>LOOKUP(2,1/('Feat-Func-Development'!$AF$4:$EU$4&amp;'Feat-Func-Development'!$AF$5:$EU$5='aggregated FIP Data Prog9'!$A15&amp;'aggregated FIP Data Prog9'!$N$1),'Feat-Func-Development'!$AF$115:$EU$115)</f>
        <v>0</v>
      </c>
      <c r="Q15" s="48">
        <f>LOOKUP(2,1/('Feat-Func-Development'!$AF$4:$EU$4&amp;'Feat-Func-Development'!$AF$5:$EU$5='aggregated FIP Data Prog9'!$A15&amp;'aggregated FIP Data Prog9'!$N$1),'Feat-Func-Development'!$AF$116:$EU$116)</f>
        <v>0</v>
      </c>
      <c r="R15" s="48">
        <f>LOOKUP(2,1/('Feat-Func-Development'!$AF$4:$EU$4&amp;'Feat-Func-Development'!$AF$5:$EU$5='aggregated FIP Data Prog9'!$A15&amp;'aggregated FIP Data Prog9'!$N$1),'Feat-Func-Development'!$AF$117:$EU$117)</f>
        <v>0</v>
      </c>
      <c r="S15" s="48">
        <f>LOOKUP(2,1/('Feat-Func-Development'!$AF$4:$EU$4&amp;'Feat-Func-Development'!$AF$5:$EU$5='aggregated FIP Data Prog9'!$A15&amp;'aggregated FIP Data Prog9'!$N$1),'Feat-Func-Development'!$AF$118:$EU$118)</f>
        <v>1</v>
      </c>
      <c r="T15" s="48">
        <f>LOOKUP(2,1/('Feat-Func-Development'!$AF$4:$EU$4&amp;'Feat-Func-Development'!$AF$5:$EU$5='aggregated FIP Data Prog9'!$A15&amp;'aggregated FIP Data Prog9'!$N$1),'Feat-Func-Development'!$AF$119:$EU$119)</f>
        <v>0</v>
      </c>
      <c r="U15" s="48">
        <f>LOOKUP(2,1/('Feat-Func-Development'!$AF$4:$EU$4&amp;'Feat-Func-Development'!$AF$5:$EU$5='aggregated FIP Data Prog9'!$A15&amp;'aggregated FIP Data Prog9'!$N$1),'Feat-Func-Development'!$AF$120:$EU$120)</f>
        <v>0</v>
      </c>
      <c r="V15" s="29">
        <f>LOOKUP(2,1/('Feat-Func-Development'!$AF$4:$EU$4&amp;'Feat-Func-Development'!$AF$5:$EU$5='aggregated FIP Data Prog9'!$A15&amp;'aggregated FIP Data Prog9'!$V$1),'Feat-Func-Development'!$AF$113:$EU$113)</f>
        <v>0</v>
      </c>
      <c r="W15" s="29">
        <f>LOOKUP(2,1/('Feat-Func-Development'!$AF$4:$EU$4&amp;'Feat-Func-Development'!$AF$5:$EU$5='aggregated FIP Data Prog9'!$A15&amp;'aggregated FIP Data Prog9'!$V$1),'Feat-Func-Development'!$AF$114:$EU$114)</f>
        <v>0</v>
      </c>
      <c r="X15" s="29">
        <f>LOOKUP(2,1/('Feat-Func-Development'!$AF$4:$EU$4&amp;'Feat-Func-Development'!$AF$5:$EU$5='aggregated FIP Data Prog9'!$A15&amp;'aggregated FIP Data Prog9'!$V$1),'Feat-Func-Development'!$AF$115:$EU$115)</f>
        <v>0</v>
      </c>
      <c r="Y15" s="29">
        <f>LOOKUP(2,1/('Feat-Func-Development'!$AF$4:$EU$4&amp;'Feat-Func-Development'!$AF$5:$EU$5='aggregated FIP Data Prog9'!$A15&amp;'aggregated FIP Data Prog9'!$V$1),'Feat-Func-Development'!$AF$116:$EU$116)</f>
        <v>1</v>
      </c>
      <c r="Z15" s="29">
        <f>LOOKUP(2,1/('Feat-Func-Development'!$AF$4:$EU$4&amp;'Feat-Func-Development'!$AF$5:$EU$5='aggregated FIP Data Prog9'!$A15&amp;'aggregated FIP Data Prog9'!$V$1),'Feat-Func-Development'!$AF$117:$EU$117)</f>
        <v>0</v>
      </c>
      <c r="AA15" s="29">
        <f>LOOKUP(2,1/('Feat-Func-Development'!$AF$4:$EU$4&amp;'Feat-Func-Development'!$AF$5:$EU$5='aggregated FIP Data Prog9'!$A15&amp;'aggregated FIP Data Prog9'!$V$1),'Feat-Func-Development'!$AF$118:$EU$118)</f>
        <v>0</v>
      </c>
      <c r="AB15" s="29">
        <f>LOOKUP(2,1/('Feat-Func-Development'!$AF$4:$EU$4&amp;'Feat-Func-Development'!$AF$5:$EU$5='aggregated FIP Data Prog9'!$A15&amp;'aggregated FIP Data Prog9'!$V$1),'Feat-Func-Development'!$AF$119:$EU$119)</f>
        <v>0</v>
      </c>
      <c r="AC15" s="29">
        <f>LOOKUP(2,1/('Feat-Func-Development'!$AF$4:$EU$4&amp;'Feat-Func-Development'!$AF$5:$EU$5='aggregated FIP Data Prog9'!$A15&amp;'aggregated FIP Data Prog9'!$V$1),'Feat-Func-Development'!$AF$120:$EU$120)</f>
        <v>0</v>
      </c>
    </row>
    <row r="16" spans="1:29">
      <c r="A16" s="43">
        <f t="shared" si="9"/>
        <v>366</v>
      </c>
      <c r="B16" s="44" t="str">
        <f>IF(C16="","",HLOOKUP(C16,'Configuration | Scaling'!$E$13:$Y$23,11,FALSE))</f>
        <v/>
      </c>
      <c r="C16" s="29" t="str">
        <f>IF(COUNTIF(C$4:C15,LOOKUP(A16,'Configuration | Scaling'!$E$23:$Y$23,_GPDS__List))=0,LOOKUP(A16,'Configuration | Scaling'!$E$23:$Y$23,_GPDS__List),"")</f>
        <v/>
      </c>
      <c r="D16" s="29"/>
      <c r="E16" s="45">
        <f t="shared" si="0"/>
        <v>365</v>
      </c>
      <c r="F16" s="49">
        <f t="shared" si="1"/>
        <v>1</v>
      </c>
      <c r="G16" s="49">
        <f t="shared" si="2"/>
        <v>0</v>
      </c>
      <c r="H16" s="49">
        <f t="shared" si="3"/>
        <v>1</v>
      </c>
      <c r="I16" s="49">
        <f t="shared" si="4"/>
        <v>1</v>
      </c>
      <c r="J16" s="49">
        <f t="shared" si="5"/>
        <v>1</v>
      </c>
      <c r="K16" s="49">
        <f t="shared" si="6"/>
        <v>0</v>
      </c>
      <c r="L16" s="49">
        <f t="shared" si="7"/>
        <v>0</v>
      </c>
      <c r="M16" s="50">
        <f t="shared" si="8"/>
        <v>0</v>
      </c>
      <c r="N16" s="48">
        <f>LOOKUP(2,1/('Feat-Func-Development'!$AF$4:$EU$4&amp;'Feat-Func-Development'!$AF$5:$EU$5='aggregated FIP Data Prog9'!$A16&amp;'aggregated FIP Data Prog9'!$N$1),'Feat-Func-Development'!$AF$113:$EU$113)</f>
        <v>0</v>
      </c>
      <c r="O16" s="48">
        <f>LOOKUP(2,1/('Feat-Func-Development'!$AF$4:$EU$4&amp;'Feat-Func-Development'!$AF$5:$EU$5='aggregated FIP Data Prog9'!$A16&amp;'aggregated FIP Data Prog9'!$N$1),'Feat-Func-Development'!$AF$114:$EU$114)</f>
        <v>0</v>
      </c>
      <c r="P16" s="48">
        <f>LOOKUP(2,1/('Feat-Func-Development'!$AF$4:$EU$4&amp;'Feat-Func-Development'!$AF$5:$EU$5='aggregated FIP Data Prog9'!$A16&amp;'aggregated FIP Data Prog9'!$N$1),'Feat-Func-Development'!$AF$115:$EU$115)</f>
        <v>0</v>
      </c>
      <c r="Q16" s="48">
        <f>LOOKUP(2,1/('Feat-Func-Development'!$AF$4:$EU$4&amp;'Feat-Func-Development'!$AF$5:$EU$5='aggregated FIP Data Prog9'!$A16&amp;'aggregated FIP Data Prog9'!$N$1),'Feat-Func-Development'!$AF$116:$EU$116)</f>
        <v>0</v>
      </c>
      <c r="R16" s="48">
        <f>LOOKUP(2,1/('Feat-Func-Development'!$AF$4:$EU$4&amp;'Feat-Func-Development'!$AF$5:$EU$5='aggregated FIP Data Prog9'!$A16&amp;'aggregated FIP Data Prog9'!$N$1),'Feat-Func-Development'!$AF$117:$EU$117)</f>
        <v>0</v>
      </c>
      <c r="S16" s="48">
        <f>LOOKUP(2,1/('Feat-Func-Development'!$AF$4:$EU$4&amp;'Feat-Func-Development'!$AF$5:$EU$5='aggregated FIP Data Prog9'!$A16&amp;'aggregated FIP Data Prog9'!$N$1),'Feat-Func-Development'!$AF$118:$EU$118)</f>
        <v>1</v>
      </c>
      <c r="T16" s="48">
        <f>LOOKUP(2,1/('Feat-Func-Development'!$AF$4:$EU$4&amp;'Feat-Func-Development'!$AF$5:$EU$5='aggregated FIP Data Prog9'!$A16&amp;'aggregated FIP Data Prog9'!$N$1),'Feat-Func-Development'!$AF$119:$EU$119)</f>
        <v>0</v>
      </c>
      <c r="U16" s="48">
        <f>LOOKUP(2,1/('Feat-Func-Development'!$AF$4:$EU$4&amp;'Feat-Func-Development'!$AF$5:$EU$5='aggregated FIP Data Prog9'!$A16&amp;'aggregated FIP Data Prog9'!$N$1),'Feat-Func-Development'!$AF$120:$EU$120)</f>
        <v>0</v>
      </c>
      <c r="V16" s="29">
        <f>LOOKUP(2,1/('Feat-Func-Development'!$AF$4:$EU$4&amp;'Feat-Func-Development'!$AF$5:$EU$5='aggregated FIP Data Prog9'!$A16&amp;'aggregated FIP Data Prog9'!$V$1),'Feat-Func-Development'!$AF$113:$EU$113)</f>
        <v>0</v>
      </c>
      <c r="W16" s="29">
        <f>LOOKUP(2,1/('Feat-Func-Development'!$AF$4:$EU$4&amp;'Feat-Func-Development'!$AF$5:$EU$5='aggregated FIP Data Prog9'!$A16&amp;'aggregated FIP Data Prog9'!$V$1),'Feat-Func-Development'!$AF$114:$EU$114)</f>
        <v>0</v>
      </c>
      <c r="X16" s="29">
        <f>LOOKUP(2,1/('Feat-Func-Development'!$AF$4:$EU$4&amp;'Feat-Func-Development'!$AF$5:$EU$5='aggregated FIP Data Prog9'!$A16&amp;'aggregated FIP Data Prog9'!$V$1),'Feat-Func-Development'!$AF$115:$EU$115)</f>
        <v>0</v>
      </c>
      <c r="Y16" s="29">
        <f>LOOKUP(2,1/('Feat-Func-Development'!$AF$4:$EU$4&amp;'Feat-Func-Development'!$AF$5:$EU$5='aggregated FIP Data Prog9'!$A16&amp;'aggregated FIP Data Prog9'!$V$1),'Feat-Func-Development'!$AF$116:$EU$116)</f>
        <v>1</v>
      </c>
      <c r="Z16" s="29">
        <f>LOOKUP(2,1/('Feat-Func-Development'!$AF$4:$EU$4&amp;'Feat-Func-Development'!$AF$5:$EU$5='aggregated FIP Data Prog9'!$A16&amp;'aggregated FIP Data Prog9'!$V$1),'Feat-Func-Development'!$AF$117:$EU$117)</f>
        <v>0</v>
      </c>
      <c r="AA16" s="29">
        <f>LOOKUP(2,1/('Feat-Func-Development'!$AF$4:$EU$4&amp;'Feat-Func-Development'!$AF$5:$EU$5='aggregated FIP Data Prog9'!$A16&amp;'aggregated FIP Data Prog9'!$V$1),'Feat-Func-Development'!$AF$118:$EU$118)</f>
        <v>0</v>
      </c>
      <c r="AB16" s="29">
        <f>LOOKUP(2,1/('Feat-Func-Development'!$AF$4:$EU$4&amp;'Feat-Func-Development'!$AF$5:$EU$5='aggregated FIP Data Prog9'!$A16&amp;'aggregated FIP Data Prog9'!$V$1),'Feat-Func-Development'!$AF$119:$EU$119)</f>
        <v>0</v>
      </c>
      <c r="AC16" s="29">
        <f>LOOKUP(2,1/('Feat-Func-Development'!$AF$4:$EU$4&amp;'Feat-Func-Development'!$AF$5:$EU$5='aggregated FIP Data Prog9'!$A16&amp;'aggregated FIP Data Prog9'!$V$1),'Feat-Func-Development'!$AF$120:$EU$120)</f>
        <v>0</v>
      </c>
    </row>
    <row r="17" spans="1:29">
      <c r="A17" s="43">
        <f t="shared" si="9"/>
        <v>397</v>
      </c>
      <c r="B17" s="44" t="str">
        <f>IF(C17="","",HLOOKUP(C17,'Configuration | Scaling'!$E$13:$Y$23,11,FALSE))</f>
        <v/>
      </c>
      <c r="C17" s="29" t="str">
        <f>IF(COUNTIF(C$4:C16,LOOKUP(A17,'Configuration | Scaling'!$E$23:$Y$23,_GPDS__List))=0,LOOKUP(A17,'Configuration | Scaling'!$E$23:$Y$23,_GPDS__List),"")</f>
        <v/>
      </c>
      <c r="D17" s="29"/>
      <c r="E17" s="45">
        <f t="shared" si="0"/>
        <v>396</v>
      </c>
      <c r="F17" s="49">
        <f t="shared" si="1"/>
        <v>1</v>
      </c>
      <c r="G17" s="49">
        <f t="shared" si="2"/>
        <v>0</v>
      </c>
      <c r="H17" s="49">
        <f t="shared" si="3"/>
        <v>1</v>
      </c>
      <c r="I17" s="49">
        <f t="shared" si="4"/>
        <v>1</v>
      </c>
      <c r="J17" s="49">
        <f t="shared" si="5"/>
        <v>1</v>
      </c>
      <c r="K17" s="49">
        <f t="shared" si="6"/>
        <v>0</v>
      </c>
      <c r="L17" s="49">
        <f t="shared" si="7"/>
        <v>0</v>
      </c>
      <c r="M17" s="50">
        <f t="shared" si="8"/>
        <v>0</v>
      </c>
      <c r="N17" s="48">
        <f>LOOKUP(2,1/('Feat-Func-Development'!$AF$4:$EU$4&amp;'Feat-Func-Development'!$AF$5:$EU$5='aggregated FIP Data Prog9'!$A17&amp;'aggregated FIP Data Prog9'!$N$1),'Feat-Func-Development'!$AF$113:$EU$113)</f>
        <v>0</v>
      </c>
      <c r="O17" s="48">
        <f>LOOKUP(2,1/('Feat-Func-Development'!$AF$4:$EU$4&amp;'Feat-Func-Development'!$AF$5:$EU$5='aggregated FIP Data Prog9'!$A17&amp;'aggregated FIP Data Prog9'!$N$1),'Feat-Func-Development'!$AF$114:$EU$114)</f>
        <v>0</v>
      </c>
      <c r="P17" s="48">
        <f>LOOKUP(2,1/('Feat-Func-Development'!$AF$4:$EU$4&amp;'Feat-Func-Development'!$AF$5:$EU$5='aggregated FIP Data Prog9'!$A17&amp;'aggregated FIP Data Prog9'!$N$1),'Feat-Func-Development'!$AF$115:$EU$115)</f>
        <v>0</v>
      </c>
      <c r="Q17" s="48">
        <f>LOOKUP(2,1/('Feat-Func-Development'!$AF$4:$EU$4&amp;'Feat-Func-Development'!$AF$5:$EU$5='aggregated FIP Data Prog9'!$A17&amp;'aggregated FIP Data Prog9'!$N$1),'Feat-Func-Development'!$AF$116:$EU$116)</f>
        <v>0</v>
      </c>
      <c r="R17" s="48">
        <f>LOOKUP(2,1/('Feat-Func-Development'!$AF$4:$EU$4&amp;'Feat-Func-Development'!$AF$5:$EU$5='aggregated FIP Data Prog9'!$A17&amp;'aggregated FIP Data Prog9'!$N$1),'Feat-Func-Development'!$AF$117:$EU$117)</f>
        <v>0</v>
      </c>
      <c r="S17" s="48">
        <f>LOOKUP(2,1/('Feat-Func-Development'!$AF$4:$EU$4&amp;'Feat-Func-Development'!$AF$5:$EU$5='aggregated FIP Data Prog9'!$A17&amp;'aggregated FIP Data Prog9'!$N$1),'Feat-Func-Development'!$AF$118:$EU$118)</f>
        <v>1</v>
      </c>
      <c r="T17" s="48">
        <f>LOOKUP(2,1/('Feat-Func-Development'!$AF$4:$EU$4&amp;'Feat-Func-Development'!$AF$5:$EU$5='aggregated FIP Data Prog9'!$A17&amp;'aggregated FIP Data Prog9'!$N$1),'Feat-Func-Development'!$AF$119:$EU$119)</f>
        <v>0</v>
      </c>
      <c r="U17" s="48">
        <f>LOOKUP(2,1/('Feat-Func-Development'!$AF$4:$EU$4&amp;'Feat-Func-Development'!$AF$5:$EU$5='aggregated FIP Data Prog9'!$A17&amp;'aggregated FIP Data Prog9'!$N$1),'Feat-Func-Development'!$AF$120:$EU$120)</f>
        <v>0</v>
      </c>
      <c r="V17" s="29">
        <f>LOOKUP(2,1/('Feat-Func-Development'!$AF$4:$EU$4&amp;'Feat-Func-Development'!$AF$5:$EU$5='aggregated FIP Data Prog9'!$A17&amp;'aggregated FIP Data Prog9'!$V$1),'Feat-Func-Development'!$AF$113:$EU$113)</f>
        <v>0</v>
      </c>
      <c r="W17" s="29">
        <f>LOOKUP(2,1/('Feat-Func-Development'!$AF$4:$EU$4&amp;'Feat-Func-Development'!$AF$5:$EU$5='aggregated FIP Data Prog9'!$A17&amp;'aggregated FIP Data Prog9'!$V$1),'Feat-Func-Development'!$AF$114:$EU$114)</f>
        <v>0</v>
      </c>
      <c r="X17" s="29">
        <f>LOOKUP(2,1/('Feat-Func-Development'!$AF$4:$EU$4&amp;'Feat-Func-Development'!$AF$5:$EU$5='aggregated FIP Data Prog9'!$A17&amp;'aggregated FIP Data Prog9'!$V$1),'Feat-Func-Development'!$AF$115:$EU$115)</f>
        <v>0</v>
      </c>
      <c r="Y17" s="29">
        <f>LOOKUP(2,1/('Feat-Func-Development'!$AF$4:$EU$4&amp;'Feat-Func-Development'!$AF$5:$EU$5='aggregated FIP Data Prog9'!$A17&amp;'aggregated FIP Data Prog9'!$V$1),'Feat-Func-Development'!$AF$116:$EU$116)</f>
        <v>1</v>
      </c>
      <c r="Z17" s="29">
        <f>LOOKUP(2,1/('Feat-Func-Development'!$AF$4:$EU$4&amp;'Feat-Func-Development'!$AF$5:$EU$5='aggregated FIP Data Prog9'!$A17&amp;'aggregated FIP Data Prog9'!$V$1),'Feat-Func-Development'!$AF$117:$EU$117)</f>
        <v>0</v>
      </c>
      <c r="AA17" s="29">
        <f>LOOKUP(2,1/('Feat-Func-Development'!$AF$4:$EU$4&amp;'Feat-Func-Development'!$AF$5:$EU$5='aggregated FIP Data Prog9'!$A17&amp;'aggregated FIP Data Prog9'!$V$1),'Feat-Func-Development'!$AF$118:$EU$118)</f>
        <v>0</v>
      </c>
      <c r="AB17" s="29">
        <f>LOOKUP(2,1/('Feat-Func-Development'!$AF$4:$EU$4&amp;'Feat-Func-Development'!$AF$5:$EU$5='aggregated FIP Data Prog9'!$A17&amp;'aggregated FIP Data Prog9'!$V$1),'Feat-Func-Development'!$AF$119:$EU$119)</f>
        <v>0</v>
      </c>
      <c r="AC17" s="29">
        <f>LOOKUP(2,1/('Feat-Func-Development'!$AF$4:$EU$4&amp;'Feat-Func-Development'!$AF$5:$EU$5='aggregated FIP Data Prog9'!$A17&amp;'aggregated FIP Data Prog9'!$V$1),'Feat-Func-Development'!$AF$120:$EU$120)</f>
        <v>0</v>
      </c>
    </row>
    <row r="18" spans="1:29" s="51" customFormat="1">
      <c r="A18" s="43">
        <f t="shared" si="9"/>
        <v>425</v>
      </c>
      <c r="B18" s="44">
        <f>IF(C18="","",HLOOKUP(C18,'Configuration | Scaling'!$E$13:$Y$23,11,FALSE))</f>
        <v>422</v>
      </c>
      <c r="C18" s="29" t="str">
        <f>IF(COUNTIF(C$4:C17,LOOKUP(A18,'Configuration | Scaling'!$E$23:$Y$23,_GPDS__List))=0,LOOKUP(A18,'Configuration | Scaling'!$E$23:$Y$23,_GPDS__List),"")</f>
        <v>PSC</v>
      </c>
      <c r="D18" s="29"/>
      <c r="E18" s="45">
        <f t="shared" si="0"/>
        <v>421</v>
      </c>
      <c r="F18" s="49">
        <f t="shared" si="1"/>
        <v>1</v>
      </c>
      <c r="G18" s="49">
        <f t="shared" si="2"/>
        <v>0</v>
      </c>
      <c r="H18" s="49">
        <f t="shared" si="3"/>
        <v>1</v>
      </c>
      <c r="I18" s="49">
        <f t="shared" si="4"/>
        <v>1</v>
      </c>
      <c r="J18" s="49">
        <f t="shared" si="5"/>
        <v>1</v>
      </c>
      <c r="K18" s="49">
        <f t="shared" si="6"/>
        <v>0</v>
      </c>
      <c r="L18" s="49">
        <f t="shared" si="7"/>
        <v>0</v>
      </c>
      <c r="M18" s="50">
        <f t="shared" si="8"/>
        <v>0</v>
      </c>
      <c r="N18" s="48">
        <f>LOOKUP(2,1/('Feat-Func-Development'!$AF$4:$EU$4&amp;'Feat-Func-Development'!$AF$5:$EU$5='aggregated FIP Data Prog9'!$A18&amp;'aggregated FIP Data Prog9'!$N$1),'Feat-Func-Development'!$AF$113:$EU$113)</f>
        <v>0</v>
      </c>
      <c r="O18" s="48">
        <f>LOOKUP(2,1/('Feat-Func-Development'!$AF$4:$EU$4&amp;'Feat-Func-Development'!$AF$5:$EU$5='aggregated FIP Data Prog9'!$A18&amp;'aggregated FIP Data Prog9'!$N$1),'Feat-Func-Development'!$AF$114:$EU$114)</f>
        <v>0</v>
      </c>
      <c r="P18" s="48">
        <f>LOOKUP(2,1/('Feat-Func-Development'!$AF$4:$EU$4&amp;'Feat-Func-Development'!$AF$5:$EU$5='aggregated FIP Data Prog9'!$A18&amp;'aggregated FIP Data Prog9'!$N$1),'Feat-Func-Development'!$AF$115:$EU$115)</f>
        <v>0</v>
      </c>
      <c r="Q18" s="48">
        <f>LOOKUP(2,1/('Feat-Func-Development'!$AF$4:$EU$4&amp;'Feat-Func-Development'!$AF$5:$EU$5='aggregated FIP Data Prog9'!$A18&amp;'aggregated FIP Data Prog9'!$N$1),'Feat-Func-Development'!$AF$116:$EU$116)</f>
        <v>0</v>
      </c>
      <c r="R18" s="48">
        <f>LOOKUP(2,1/('Feat-Func-Development'!$AF$4:$EU$4&amp;'Feat-Func-Development'!$AF$5:$EU$5='aggregated FIP Data Prog9'!$A18&amp;'aggregated FIP Data Prog9'!$N$1),'Feat-Func-Development'!$AF$117:$EU$117)</f>
        <v>0</v>
      </c>
      <c r="S18" s="48">
        <f>LOOKUP(2,1/('Feat-Func-Development'!$AF$4:$EU$4&amp;'Feat-Func-Development'!$AF$5:$EU$5='aggregated FIP Data Prog9'!$A18&amp;'aggregated FIP Data Prog9'!$N$1),'Feat-Func-Development'!$AF$118:$EU$118)</f>
        <v>1</v>
      </c>
      <c r="T18" s="48">
        <f>LOOKUP(2,1/('Feat-Func-Development'!$AF$4:$EU$4&amp;'Feat-Func-Development'!$AF$5:$EU$5='aggregated FIP Data Prog9'!$A18&amp;'aggregated FIP Data Prog9'!$N$1),'Feat-Func-Development'!$AF$119:$EU$119)</f>
        <v>0</v>
      </c>
      <c r="U18" s="48">
        <f>LOOKUP(2,1/('Feat-Func-Development'!$AF$4:$EU$4&amp;'Feat-Func-Development'!$AF$5:$EU$5='aggregated FIP Data Prog9'!$A18&amp;'aggregated FIP Data Prog9'!$N$1),'Feat-Func-Development'!$AF$120:$EU$120)</f>
        <v>0</v>
      </c>
      <c r="V18" s="29">
        <f>LOOKUP(2,1/('Feat-Func-Development'!$AF$4:$EU$4&amp;'Feat-Func-Development'!$AF$5:$EU$5='aggregated FIP Data Prog9'!$A18&amp;'aggregated FIP Data Prog9'!$V$1),'Feat-Func-Development'!$AF$113:$EU$113)</f>
        <v>0</v>
      </c>
      <c r="W18" s="29">
        <f>LOOKUP(2,1/('Feat-Func-Development'!$AF$4:$EU$4&amp;'Feat-Func-Development'!$AF$5:$EU$5='aggregated FIP Data Prog9'!$A18&amp;'aggregated FIP Data Prog9'!$V$1),'Feat-Func-Development'!$AF$114:$EU$114)</f>
        <v>0</v>
      </c>
      <c r="X18" s="29">
        <f>LOOKUP(2,1/('Feat-Func-Development'!$AF$4:$EU$4&amp;'Feat-Func-Development'!$AF$5:$EU$5='aggregated FIP Data Prog9'!$A18&amp;'aggregated FIP Data Prog9'!$V$1),'Feat-Func-Development'!$AF$115:$EU$115)</f>
        <v>0</v>
      </c>
      <c r="Y18" s="29">
        <f>LOOKUP(2,1/('Feat-Func-Development'!$AF$4:$EU$4&amp;'Feat-Func-Development'!$AF$5:$EU$5='aggregated FIP Data Prog9'!$A18&amp;'aggregated FIP Data Prog9'!$V$1),'Feat-Func-Development'!$AF$116:$EU$116)</f>
        <v>1</v>
      </c>
      <c r="Z18" s="29">
        <f>LOOKUP(2,1/('Feat-Func-Development'!$AF$4:$EU$4&amp;'Feat-Func-Development'!$AF$5:$EU$5='aggregated FIP Data Prog9'!$A18&amp;'aggregated FIP Data Prog9'!$V$1),'Feat-Func-Development'!$AF$117:$EU$117)</f>
        <v>0</v>
      </c>
      <c r="AA18" s="29">
        <f>LOOKUP(2,1/('Feat-Func-Development'!$AF$4:$EU$4&amp;'Feat-Func-Development'!$AF$5:$EU$5='aggregated FIP Data Prog9'!$A18&amp;'aggregated FIP Data Prog9'!$V$1),'Feat-Func-Development'!$AF$118:$EU$118)</f>
        <v>0</v>
      </c>
      <c r="AB18" s="29">
        <f>LOOKUP(2,1/('Feat-Func-Development'!$AF$4:$EU$4&amp;'Feat-Func-Development'!$AF$5:$EU$5='aggregated FIP Data Prog9'!$A18&amp;'aggregated FIP Data Prog9'!$V$1),'Feat-Func-Development'!$AF$119:$EU$119)</f>
        <v>0</v>
      </c>
      <c r="AC18" s="29">
        <f>LOOKUP(2,1/('Feat-Func-Development'!$AF$4:$EU$4&amp;'Feat-Func-Development'!$AF$5:$EU$5='aggregated FIP Data Prog9'!$A18&amp;'aggregated FIP Data Prog9'!$V$1),'Feat-Func-Development'!$AF$120:$EU$120)</f>
        <v>0</v>
      </c>
    </row>
    <row r="19" spans="1:29" s="51" customFormat="1">
      <c r="A19" s="43">
        <f t="shared" si="9"/>
        <v>456</v>
      </c>
      <c r="B19" s="44">
        <f>IF(C19="","",HLOOKUP(C19,'Configuration | Scaling'!$E$13:$Y$23,11,FALSE))</f>
        <v>427</v>
      </c>
      <c r="C19" s="29" t="str">
        <f>IF(COUNTIF(C$4:C18,LOOKUP(A19,'Configuration | Scaling'!$E$23:$Y$23,_GPDS__List))=0,LOOKUP(A19,'Configuration | Scaling'!$E$23:$Y$23,_GPDS__List),"")</f>
        <v>UPV0 Start</v>
      </c>
      <c r="D19" s="29"/>
      <c r="E19" s="45">
        <f t="shared" si="0"/>
        <v>426</v>
      </c>
      <c r="F19" s="49">
        <f t="shared" si="1"/>
        <v>1</v>
      </c>
      <c r="G19" s="49">
        <f t="shared" si="2"/>
        <v>0</v>
      </c>
      <c r="H19" s="49">
        <f t="shared" si="3"/>
        <v>1</v>
      </c>
      <c r="I19" s="49">
        <f t="shared" si="4"/>
        <v>1</v>
      </c>
      <c r="J19" s="49">
        <f t="shared" si="5"/>
        <v>1</v>
      </c>
      <c r="K19" s="49">
        <f t="shared" si="6"/>
        <v>1</v>
      </c>
      <c r="L19" s="49">
        <f t="shared" si="7"/>
        <v>0</v>
      </c>
      <c r="M19" s="50">
        <f t="shared" si="8"/>
        <v>0</v>
      </c>
      <c r="N19" s="48">
        <f>LOOKUP(2,1/('Feat-Func-Development'!$AF$4:$EU$4&amp;'Feat-Func-Development'!$AF$5:$EU$5='aggregated FIP Data Prog9'!$A19&amp;'aggregated FIP Data Prog9'!$N$1),'Feat-Func-Development'!$AF$113:$EU$113)</f>
        <v>0</v>
      </c>
      <c r="O19" s="48">
        <f>LOOKUP(2,1/('Feat-Func-Development'!$AF$4:$EU$4&amp;'Feat-Func-Development'!$AF$5:$EU$5='aggregated FIP Data Prog9'!$A19&amp;'aggregated FIP Data Prog9'!$N$1),'Feat-Func-Development'!$AF$114:$EU$114)</f>
        <v>0</v>
      </c>
      <c r="P19" s="48">
        <f>LOOKUP(2,1/('Feat-Func-Development'!$AF$4:$EU$4&amp;'Feat-Func-Development'!$AF$5:$EU$5='aggregated FIP Data Prog9'!$A19&amp;'aggregated FIP Data Prog9'!$N$1),'Feat-Func-Development'!$AF$115:$EU$115)</f>
        <v>0</v>
      </c>
      <c r="Q19" s="48">
        <f>LOOKUP(2,1/('Feat-Func-Development'!$AF$4:$EU$4&amp;'Feat-Func-Development'!$AF$5:$EU$5='aggregated FIP Data Prog9'!$A19&amp;'aggregated FIP Data Prog9'!$N$1),'Feat-Func-Development'!$AF$116:$EU$116)</f>
        <v>0</v>
      </c>
      <c r="R19" s="48">
        <f>LOOKUP(2,1/('Feat-Func-Development'!$AF$4:$EU$4&amp;'Feat-Func-Development'!$AF$5:$EU$5='aggregated FIP Data Prog9'!$A19&amp;'aggregated FIP Data Prog9'!$N$1),'Feat-Func-Development'!$AF$117:$EU$117)</f>
        <v>0</v>
      </c>
      <c r="S19" s="48">
        <f>LOOKUP(2,1/('Feat-Func-Development'!$AF$4:$EU$4&amp;'Feat-Func-Development'!$AF$5:$EU$5='aggregated FIP Data Prog9'!$A19&amp;'aggregated FIP Data Prog9'!$N$1),'Feat-Func-Development'!$AF$118:$EU$118)</f>
        <v>1</v>
      </c>
      <c r="T19" s="48">
        <f>LOOKUP(2,1/('Feat-Func-Development'!$AF$4:$EU$4&amp;'Feat-Func-Development'!$AF$5:$EU$5='aggregated FIP Data Prog9'!$A19&amp;'aggregated FIP Data Prog9'!$N$1),'Feat-Func-Development'!$AF$119:$EU$119)</f>
        <v>0</v>
      </c>
      <c r="U19" s="48">
        <f>LOOKUP(2,1/('Feat-Func-Development'!$AF$4:$EU$4&amp;'Feat-Func-Development'!$AF$5:$EU$5='aggregated FIP Data Prog9'!$A19&amp;'aggregated FIP Data Prog9'!$N$1),'Feat-Func-Development'!$AF$120:$EU$120)</f>
        <v>0</v>
      </c>
      <c r="V19" s="29">
        <f>LOOKUP(2,1/('Feat-Func-Development'!$AF$4:$EU$4&amp;'Feat-Func-Development'!$AF$5:$EU$5='aggregated FIP Data Prog9'!$A19&amp;'aggregated FIP Data Prog9'!$V$1),'Feat-Func-Development'!$AF$113:$EU$113)</f>
        <v>0</v>
      </c>
      <c r="W19" s="29">
        <f>LOOKUP(2,1/('Feat-Func-Development'!$AF$4:$EU$4&amp;'Feat-Func-Development'!$AF$5:$EU$5='aggregated FIP Data Prog9'!$A19&amp;'aggregated FIP Data Prog9'!$V$1),'Feat-Func-Development'!$AF$114:$EU$114)</f>
        <v>0</v>
      </c>
      <c r="X19" s="29">
        <f>LOOKUP(2,1/('Feat-Func-Development'!$AF$4:$EU$4&amp;'Feat-Func-Development'!$AF$5:$EU$5='aggregated FIP Data Prog9'!$A19&amp;'aggregated FIP Data Prog9'!$V$1),'Feat-Func-Development'!$AF$115:$EU$115)</f>
        <v>0</v>
      </c>
      <c r="Y19" s="29">
        <f>LOOKUP(2,1/('Feat-Func-Development'!$AF$4:$EU$4&amp;'Feat-Func-Development'!$AF$5:$EU$5='aggregated FIP Data Prog9'!$A19&amp;'aggregated FIP Data Prog9'!$V$1),'Feat-Func-Development'!$AF$116:$EU$116)</f>
        <v>0</v>
      </c>
      <c r="Z19" s="29">
        <f>LOOKUP(2,1/('Feat-Func-Development'!$AF$4:$EU$4&amp;'Feat-Func-Development'!$AF$5:$EU$5='aggregated FIP Data Prog9'!$A19&amp;'aggregated FIP Data Prog9'!$V$1),'Feat-Func-Development'!$AF$117:$EU$117)</f>
        <v>1</v>
      </c>
      <c r="AA19" s="29">
        <f>LOOKUP(2,1/('Feat-Func-Development'!$AF$4:$EU$4&amp;'Feat-Func-Development'!$AF$5:$EU$5='aggregated FIP Data Prog9'!$A19&amp;'aggregated FIP Data Prog9'!$V$1),'Feat-Func-Development'!$AF$118:$EU$118)</f>
        <v>0</v>
      </c>
      <c r="AB19" s="29">
        <f>LOOKUP(2,1/('Feat-Func-Development'!$AF$4:$EU$4&amp;'Feat-Func-Development'!$AF$5:$EU$5='aggregated FIP Data Prog9'!$A19&amp;'aggregated FIP Data Prog9'!$V$1),'Feat-Func-Development'!$AF$119:$EU$119)</f>
        <v>0</v>
      </c>
      <c r="AC19" s="29">
        <f>LOOKUP(2,1/('Feat-Func-Development'!$AF$4:$EU$4&amp;'Feat-Func-Development'!$AF$5:$EU$5='aggregated FIP Data Prog9'!$A19&amp;'aggregated FIP Data Prog9'!$V$1),'Feat-Func-Development'!$AF$120:$EU$120)</f>
        <v>0</v>
      </c>
    </row>
    <row r="20" spans="1:29">
      <c r="A20" s="43">
        <f t="shared" si="9"/>
        <v>486</v>
      </c>
      <c r="B20" s="44">
        <f>IF(C20="","",HLOOKUP(C20,'Configuration | Scaling'!$E$13:$Y$23,11,FALSE))</f>
        <v>459</v>
      </c>
      <c r="C20" s="29" t="str">
        <f>IF(COUNTIF(C$4:C19,LOOKUP(A20,'Configuration | Scaling'!$E$23:$Y$23,_GPDS__List))=0,LOOKUP(A20,'Configuration | Scaling'!$E$23:$Y$23,_GPDS__List),"")</f>
        <v>UPV0</v>
      </c>
      <c r="D20" s="52"/>
      <c r="E20" s="45">
        <f t="shared" si="0"/>
        <v>458</v>
      </c>
      <c r="F20" s="49">
        <f t="shared" si="1"/>
        <v>1</v>
      </c>
      <c r="G20" s="49">
        <f t="shared" si="2"/>
        <v>0</v>
      </c>
      <c r="H20" s="49">
        <f t="shared" si="3"/>
        <v>1</v>
      </c>
      <c r="I20" s="49">
        <f t="shared" si="4"/>
        <v>1</v>
      </c>
      <c r="J20" s="49">
        <f t="shared" si="5"/>
        <v>1</v>
      </c>
      <c r="K20" s="49">
        <f t="shared" si="6"/>
        <v>1</v>
      </c>
      <c r="L20" s="49">
        <f t="shared" si="7"/>
        <v>0</v>
      </c>
      <c r="M20" s="50">
        <f t="shared" si="8"/>
        <v>0</v>
      </c>
      <c r="N20" s="48">
        <f>LOOKUP(2,1/('Feat-Func-Development'!$AF$4:$EU$4&amp;'Feat-Func-Development'!$AF$5:$EU$5='aggregated FIP Data Prog9'!$A20&amp;'aggregated FIP Data Prog9'!$N$1),'Feat-Func-Development'!$AF$113:$EU$113)</f>
        <v>0</v>
      </c>
      <c r="O20" s="48">
        <f>LOOKUP(2,1/('Feat-Func-Development'!$AF$4:$EU$4&amp;'Feat-Func-Development'!$AF$5:$EU$5='aggregated FIP Data Prog9'!$A20&amp;'aggregated FIP Data Prog9'!$N$1),'Feat-Func-Development'!$AF$114:$EU$114)</f>
        <v>0</v>
      </c>
      <c r="P20" s="48">
        <f>LOOKUP(2,1/('Feat-Func-Development'!$AF$4:$EU$4&amp;'Feat-Func-Development'!$AF$5:$EU$5='aggregated FIP Data Prog9'!$A20&amp;'aggregated FIP Data Prog9'!$N$1),'Feat-Func-Development'!$AF$115:$EU$115)</f>
        <v>0</v>
      </c>
      <c r="Q20" s="48">
        <f>LOOKUP(2,1/('Feat-Func-Development'!$AF$4:$EU$4&amp;'Feat-Func-Development'!$AF$5:$EU$5='aggregated FIP Data Prog9'!$A20&amp;'aggregated FIP Data Prog9'!$N$1),'Feat-Func-Development'!$AF$116:$EU$116)</f>
        <v>0</v>
      </c>
      <c r="R20" s="48">
        <f>LOOKUP(2,1/('Feat-Func-Development'!$AF$4:$EU$4&amp;'Feat-Func-Development'!$AF$5:$EU$5='aggregated FIP Data Prog9'!$A20&amp;'aggregated FIP Data Prog9'!$N$1),'Feat-Func-Development'!$AF$117:$EU$117)</f>
        <v>0</v>
      </c>
      <c r="S20" s="48">
        <f>LOOKUP(2,1/('Feat-Func-Development'!$AF$4:$EU$4&amp;'Feat-Func-Development'!$AF$5:$EU$5='aggregated FIP Data Prog9'!$A20&amp;'aggregated FIP Data Prog9'!$N$1),'Feat-Func-Development'!$AF$118:$EU$118)</f>
        <v>1</v>
      </c>
      <c r="T20" s="48">
        <f>LOOKUP(2,1/('Feat-Func-Development'!$AF$4:$EU$4&amp;'Feat-Func-Development'!$AF$5:$EU$5='aggregated FIP Data Prog9'!$A20&amp;'aggregated FIP Data Prog9'!$N$1),'Feat-Func-Development'!$AF$119:$EU$119)</f>
        <v>0</v>
      </c>
      <c r="U20" s="48">
        <f>LOOKUP(2,1/('Feat-Func-Development'!$AF$4:$EU$4&amp;'Feat-Func-Development'!$AF$5:$EU$5='aggregated FIP Data Prog9'!$A20&amp;'aggregated FIP Data Prog9'!$N$1),'Feat-Func-Development'!$AF$120:$EU$120)</f>
        <v>0</v>
      </c>
      <c r="V20" s="29">
        <f>LOOKUP(2,1/('Feat-Func-Development'!$AF$4:$EU$4&amp;'Feat-Func-Development'!$AF$5:$EU$5='aggregated FIP Data Prog9'!$A20&amp;'aggregated FIP Data Prog9'!$V$1),'Feat-Func-Development'!$AF$113:$EU$113)</f>
        <v>0</v>
      </c>
      <c r="W20" s="29">
        <f>LOOKUP(2,1/('Feat-Func-Development'!$AF$4:$EU$4&amp;'Feat-Func-Development'!$AF$5:$EU$5='aggregated FIP Data Prog9'!$A20&amp;'aggregated FIP Data Prog9'!$V$1),'Feat-Func-Development'!$AF$114:$EU$114)</f>
        <v>0</v>
      </c>
      <c r="X20" s="29">
        <f>LOOKUP(2,1/('Feat-Func-Development'!$AF$4:$EU$4&amp;'Feat-Func-Development'!$AF$5:$EU$5='aggregated FIP Data Prog9'!$A20&amp;'aggregated FIP Data Prog9'!$V$1),'Feat-Func-Development'!$AF$115:$EU$115)</f>
        <v>0</v>
      </c>
      <c r="Y20" s="29">
        <f>LOOKUP(2,1/('Feat-Func-Development'!$AF$4:$EU$4&amp;'Feat-Func-Development'!$AF$5:$EU$5='aggregated FIP Data Prog9'!$A20&amp;'aggregated FIP Data Prog9'!$V$1),'Feat-Func-Development'!$AF$116:$EU$116)</f>
        <v>0</v>
      </c>
      <c r="Z20" s="29">
        <f>LOOKUP(2,1/('Feat-Func-Development'!$AF$4:$EU$4&amp;'Feat-Func-Development'!$AF$5:$EU$5='aggregated FIP Data Prog9'!$A20&amp;'aggregated FIP Data Prog9'!$V$1),'Feat-Func-Development'!$AF$117:$EU$117)</f>
        <v>1</v>
      </c>
      <c r="AA20" s="29">
        <f>LOOKUP(2,1/('Feat-Func-Development'!$AF$4:$EU$4&amp;'Feat-Func-Development'!$AF$5:$EU$5='aggregated FIP Data Prog9'!$A20&amp;'aggregated FIP Data Prog9'!$V$1),'Feat-Func-Development'!$AF$118:$EU$118)</f>
        <v>0</v>
      </c>
      <c r="AB20" s="29">
        <f>LOOKUP(2,1/('Feat-Func-Development'!$AF$4:$EU$4&amp;'Feat-Func-Development'!$AF$5:$EU$5='aggregated FIP Data Prog9'!$A20&amp;'aggregated FIP Data Prog9'!$V$1),'Feat-Func-Development'!$AF$119:$EU$119)</f>
        <v>0</v>
      </c>
      <c r="AC20" s="29">
        <f>LOOKUP(2,1/('Feat-Func-Development'!$AF$4:$EU$4&amp;'Feat-Func-Development'!$AF$5:$EU$5='aggregated FIP Data Prog9'!$A20&amp;'aggregated FIP Data Prog9'!$V$1),'Feat-Func-Development'!$AF$120:$EU$120)</f>
        <v>0</v>
      </c>
    </row>
    <row r="21" spans="1:29">
      <c r="A21" s="43">
        <f t="shared" si="9"/>
        <v>517</v>
      </c>
      <c r="B21" s="44">
        <f>IF(C21="","",HLOOKUP(C21,'Configuration | Scaling'!$E$13:$Y$23,11,FALSE))</f>
        <v>487</v>
      </c>
      <c r="C21" s="29" t="str">
        <f>IF(COUNTIF(C$4:C20,LOOKUP(A21,'Configuration | Scaling'!$E$23:$Y$23,_GPDS__List))=0,LOOKUP(A21,'Configuration | Scaling'!$E$23:$Y$23,_GPDS__List),"")</f>
        <v>UPV1</v>
      </c>
      <c r="D21" s="29"/>
      <c r="E21" s="45">
        <f t="shared" si="0"/>
        <v>486</v>
      </c>
      <c r="F21" s="49">
        <f t="shared" si="1"/>
        <v>1</v>
      </c>
      <c r="G21" s="49">
        <f t="shared" si="2"/>
        <v>0</v>
      </c>
      <c r="H21" s="49">
        <f t="shared" si="3"/>
        <v>1</v>
      </c>
      <c r="I21" s="49">
        <f t="shared" si="4"/>
        <v>1</v>
      </c>
      <c r="J21" s="49">
        <f t="shared" si="5"/>
        <v>1</v>
      </c>
      <c r="K21" s="49">
        <f t="shared" si="6"/>
        <v>1</v>
      </c>
      <c r="L21" s="49">
        <f t="shared" si="7"/>
        <v>0</v>
      </c>
      <c r="M21" s="50">
        <f t="shared" si="8"/>
        <v>0</v>
      </c>
      <c r="N21" s="48">
        <f>LOOKUP(2,1/('Feat-Func-Development'!$AF$4:$EU$4&amp;'Feat-Func-Development'!$AF$5:$EU$5='aggregated FIP Data Prog9'!$A21&amp;'aggregated FIP Data Prog9'!$N$1),'Feat-Func-Development'!$AF$113:$EU$113)</f>
        <v>0</v>
      </c>
      <c r="O21" s="48">
        <f>LOOKUP(2,1/('Feat-Func-Development'!$AF$4:$EU$4&amp;'Feat-Func-Development'!$AF$5:$EU$5='aggregated FIP Data Prog9'!$A21&amp;'aggregated FIP Data Prog9'!$N$1),'Feat-Func-Development'!$AF$114:$EU$114)</f>
        <v>0</v>
      </c>
      <c r="P21" s="48">
        <f>LOOKUP(2,1/('Feat-Func-Development'!$AF$4:$EU$4&amp;'Feat-Func-Development'!$AF$5:$EU$5='aggregated FIP Data Prog9'!$A21&amp;'aggregated FIP Data Prog9'!$N$1),'Feat-Func-Development'!$AF$115:$EU$115)</f>
        <v>0</v>
      </c>
      <c r="Q21" s="48">
        <f>LOOKUP(2,1/('Feat-Func-Development'!$AF$4:$EU$4&amp;'Feat-Func-Development'!$AF$5:$EU$5='aggregated FIP Data Prog9'!$A21&amp;'aggregated FIP Data Prog9'!$N$1),'Feat-Func-Development'!$AF$116:$EU$116)</f>
        <v>0</v>
      </c>
      <c r="R21" s="48">
        <f>LOOKUP(2,1/('Feat-Func-Development'!$AF$4:$EU$4&amp;'Feat-Func-Development'!$AF$5:$EU$5='aggregated FIP Data Prog9'!$A21&amp;'aggregated FIP Data Prog9'!$N$1),'Feat-Func-Development'!$AF$117:$EU$117)</f>
        <v>0</v>
      </c>
      <c r="S21" s="48">
        <f>LOOKUP(2,1/('Feat-Func-Development'!$AF$4:$EU$4&amp;'Feat-Func-Development'!$AF$5:$EU$5='aggregated FIP Data Prog9'!$A21&amp;'aggregated FIP Data Prog9'!$N$1),'Feat-Func-Development'!$AF$118:$EU$118)</f>
        <v>1</v>
      </c>
      <c r="T21" s="48">
        <f>LOOKUP(2,1/('Feat-Func-Development'!$AF$4:$EU$4&amp;'Feat-Func-Development'!$AF$5:$EU$5='aggregated FIP Data Prog9'!$A21&amp;'aggregated FIP Data Prog9'!$N$1),'Feat-Func-Development'!$AF$119:$EU$119)</f>
        <v>0</v>
      </c>
      <c r="U21" s="48">
        <f>LOOKUP(2,1/('Feat-Func-Development'!$AF$4:$EU$4&amp;'Feat-Func-Development'!$AF$5:$EU$5='aggregated FIP Data Prog9'!$A21&amp;'aggregated FIP Data Prog9'!$N$1),'Feat-Func-Development'!$AF$120:$EU$120)</f>
        <v>0</v>
      </c>
      <c r="V21" s="29">
        <f>LOOKUP(2,1/('Feat-Func-Development'!$AF$4:$EU$4&amp;'Feat-Func-Development'!$AF$5:$EU$5='aggregated FIP Data Prog9'!$A21&amp;'aggregated FIP Data Prog9'!$V$1),'Feat-Func-Development'!$AF$113:$EU$113)</f>
        <v>0</v>
      </c>
      <c r="W21" s="29">
        <f>LOOKUP(2,1/('Feat-Func-Development'!$AF$4:$EU$4&amp;'Feat-Func-Development'!$AF$5:$EU$5='aggregated FIP Data Prog9'!$A21&amp;'aggregated FIP Data Prog9'!$V$1),'Feat-Func-Development'!$AF$114:$EU$114)</f>
        <v>0</v>
      </c>
      <c r="X21" s="29">
        <f>LOOKUP(2,1/('Feat-Func-Development'!$AF$4:$EU$4&amp;'Feat-Func-Development'!$AF$5:$EU$5='aggregated FIP Data Prog9'!$A21&amp;'aggregated FIP Data Prog9'!$V$1),'Feat-Func-Development'!$AF$115:$EU$115)</f>
        <v>0</v>
      </c>
      <c r="Y21" s="29">
        <f>LOOKUP(2,1/('Feat-Func-Development'!$AF$4:$EU$4&amp;'Feat-Func-Development'!$AF$5:$EU$5='aggregated FIP Data Prog9'!$A21&amp;'aggregated FIP Data Prog9'!$V$1),'Feat-Func-Development'!$AF$116:$EU$116)</f>
        <v>0</v>
      </c>
      <c r="Z21" s="29">
        <f>LOOKUP(2,1/('Feat-Func-Development'!$AF$4:$EU$4&amp;'Feat-Func-Development'!$AF$5:$EU$5='aggregated FIP Data Prog9'!$A21&amp;'aggregated FIP Data Prog9'!$V$1),'Feat-Func-Development'!$AF$117:$EU$117)</f>
        <v>1</v>
      </c>
      <c r="AA21" s="29">
        <f>LOOKUP(2,1/('Feat-Func-Development'!$AF$4:$EU$4&amp;'Feat-Func-Development'!$AF$5:$EU$5='aggregated FIP Data Prog9'!$A21&amp;'aggregated FIP Data Prog9'!$V$1),'Feat-Func-Development'!$AF$118:$EU$118)</f>
        <v>0</v>
      </c>
      <c r="AB21" s="29">
        <f>LOOKUP(2,1/('Feat-Func-Development'!$AF$4:$EU$4&amp;'Feat-Func-Development'!$AF$5:$EU$5='aggregated FIP Data Prog9'!$A21&amp;'aggregated FIP Data Prog9'!$V$1),'Feat-Func-Development'!$AF$119:$EU$119)</f>
        <v>0</v>
      </c>
      <c r="AC21" s="29">
        <f>LOOKUP(2,1/('Feat-Func-Development'!$AF$4:$EU$4&amp;'Feat-Func-Development'!$AF$5:$EU$5='aggregated FIP Data Prog9'!$A21&amp;'aggregated FIP Data Prog9'!$V$1),'Feat-Func-Development'!$AF$120:$EU$120)</f>
        <v>0</v>
      </c>
    </row>
    <row r="22" spans="1:29">
      <c r="A22" s="43">
        <f t="shared" si="9"/>
        <v>547</v>
      </c>
      <c r="B22" s="44" t="str">
        <f>IF(C22="","",HLOOKUP(C22,'Configuration | Scaling'!$E$13:$Y$23,11,FALSE))</f>
        <v/>
      </c>
      <c r="C22" s="29" t="str">
        <f>IF(COUNTIF(C$4:C21,LOOKUP(A22,'Configuration | Scaling'!$E$23:$Y$23,_GPDS__List))=0,LOOKUP(A22,'Configuration | Scaling'!$E$23:$Y$23,_GPDS__List),"")</f>
        <v/>
      </c>
      <c r="D22" s="29"/>
      <c r="E22" s="45">
        <f t="shared" si="0"/>
        <v>546</v>
      </c>
      <c r="F22" s="49">
        <f t="shared" si="1"/>
        <v>1</v>
      </c>
      <c r="G22" s="49">
        <f t="shared" si="2"/>
        <v>0</v>
      </c>
      <c r="H22" s="49">
        <f t="shared" si="3"/>
        <v>1</v>
      </c>
      <c r="I22" s="49">
        <f t="shared" si="4"/>
        <v>1</v>
      </c>
      <c r="J22" s="49">
        <f t="shared" si="5"/>
        <v>1</v>
      </c>
      <c r="K22" s="49">
        <f t="shared" si="6"/>
        <v>1</v>
      </c>
      <c r="L22" s="49">
        <f t="shared" si="7"/>
        <v>0</v>
      </c>
      <c r="M22" s="50">
        <f t="shared" si="8"/>
        <v>0</v>
      </c>
      <c r="N22" s="48">
        <f>LOOKUP(2,1/('Feat-Func-Development'!$AF$4:$EU$4&amp;'Feat-Func-Development'!$AF$5:$EU$5='aggregated FIP Data Prog9'!$A22&amp;'aggregated FIP Data Prog9'!$N$1),'Feat-Func-Development'!$AF$113:$EU$113)</f>
        <v>0</v>
      </c>
      <c r="O22" s="48">
        <f>LOOKUP(2,1/('Feat-Func-Development'!$AF$4:$EU$4&amp;'Feat-Func-Development'!$AF$5:$EU$5='aggregated FIP Data Prog9'!$A22&amp;'aggregated FIP Data Prog9'!$N$1),'Feat-Func-Development'!$AF$114:$EU$114)</f>
        <v>0</v>
      </c>
      <c r="P22" s="48">
        <f>LOOKUP(2,1/('Feat-Func-Development'!$AF$4:$EU$4&amp;'Feat-Func-Development'!$AF$5:$EU$5='aggregated FIP Data Prog9'!$A22&amp;'aggregated FIP Data Prog9'!$N$1),'Feat-Func-Development'!$AF$115:$EU$115)</f>
        <v>0</v>
      </c>
      <c r="Q22" s="48">
        <f>LOOKUP(2,1/('Feat-Func-Development'!$AF$4:$EU$4&amp;'Feat-Func-Development'!$AF$5:$EU$5='aggregated FIP Data Prog9'!$A22&amp;'aggregated FIP Data Prog9'!$N$1),'Feat-Func-Development'!$AF$116:$EU$116)</f>
        <v>0</v>
      </c>
      <c r="R22" s="48">
        <f>LOOKUP(2,1/('Feat-Func-Development'!$AF$4:$EU$4&amp;'Feat-Func-Development'!$AF$5:$EU$5='aggregated FIP Data Prog9'!$A22&amp;'aggregated FIP Data Prog9'!$N$1),'Feat-Func-Development'!$AF$117:$EU$117)</f>
        <v>0</v>
      </c>
      <c r="S22" s="48">
        <f>LOOKUP(2,1/('Feat-Func-Development'!$AF$4:$EU$4&amp;'Feat-Func-Development'!$AF$5:$EU$5='aggregated FIP Data Prog9'!$A22&amp;'aggregated FIP Data Prog9'!$N$1),'Feat-Func-Development'!$AF$118:$EU$118)</f>
        <v>1</v>
      </c>
      <c r="T22" s="48">
        <f>LOOKUP(2,1/('Feat-Func-Development'!$AF$4:$EU$4&amp;'Feat-Func-Development'!$AF$5:$EU$5='aggregated FIP Data Prog9'!$A22&amp;'aggregated FIP Data Prog9'!$N$1),'Feat-Func-Development'!$AF$119:$EU$119)</f>
        <v>0</v>
      </c>
      <c r="U22" s="48">
        <f>LOOKUP(2,1/('Feat-Func-Development'!$AF$4:$EU$4&amp;'Feat-Func-Development'!$AF$5:$EU$5='aggregated FIP Data Prog9'!$A22&amp;'aggregated FIP Data Prog9'!$N$1),'Feat-Func-Development'!$AF$120:$EU$120)</f>
        <v>0</v>
      </c>
      <c r="V22" s="29">
        <f>LOOKUP(2,1/('Feat-Func-Development'!$AF$4:$EU$4&amp;'Feat-Func-Development'!$AF$5:$EU$5='aggregated FIP Data Prog9'!$A22&amp;'aggregated FIP Data Prog9'!$V$1),'Feat-Func-Development'!$AF$113:$EU$113)</f>
        <v>0</v>
      </c>
      <c r="W22" s="29">
        <f>LOOKUP(2,1/('Feat-Func-Development'!$AF$4:$EU$4&amp;'Feat-Func-Development'!$AF$5:$EU$5='aggregated FIP Data Prog9'!$A22&amp;'aggregated FIP Data Prog9'!$V$1),'Feat-Func-Development'!$AF$114:$EU$114)</f>
        <v>0</v>
      </c>
      <c r="X22" s="29">
        <f>LOOKUP(2,1/('Feat-Func-Development'!$AF$4:$EU$4&amp;'Feat-Func-Development'!$AF$5:$EU$5='aggregated FIP Data Prog9'!$A22&amp;'aggregated FIP Data Prog9'!$V$1),'Feat-Func-Development'!$AF$115:$EU$115)</f>
        <v>0</v>
      </c>
      <c r="Y22" s="29">
        <f>LOOKUP(2,1/('Feat-Func-Development'!$AF$4:$EU$4&amp;'Feat-Func-Development'!$AF$5:$EU$5='aggregated FIP Data Prog9'!$A22&amp;'aggregated FIP Data Prog9'!$V$1),'Feat-Func-Development'!$AF$116:$EU$116)</f>
        <v>0</v>
      </c>
      <c r="Z22" s="29">
        <f>LOOKUP(2,1/('Feat-Func-Development'!$AF$4:$EU$4&amp;'Feat-Func-Development'!$AF$5:$EU$5='aggregated FIP Data Prog9'!$A22&amp;'aggregated FIP Data Prog9'!$V$1),'Feat-Func-Development'!$AF$117:$EU$117)</f>
        <v>1</v>
      </c>
      <c r="AA22" s="29">
        <f>LOOKUP(2,1/('Feat-Func-Development'!$AF$4:$EU$4&amp;'Feat-Func-Development'!$AF$5:$EU$5='aggregated FIP Data Prog9'!$A22&amp;'aggregated FIP Data Prog9'!$V$1),'Feat-Func-Development'!$AF$118:$EU$118)</f>
        <v>0</v>
      </c>
      <c r="AB22" s="29">
        <f>LOOKUP(2,1/('Feat-Func-Development'!$AF$4:$EU$4&amp;'Feat-Func-Development'!$AF$5:$EU$5='aggregated FIP Data Prog9'!$A22&amp;'aggregated FIP Data Prog9'!$V$1),'Feat-Func-Development'!$AF$119:$EU$119)</f>
        <v>0</v>
      </c>
      <c r="AC22" s="29">
        <f>LOOKUP(2,1/('Feat-Func-Development'!$AF$4:$EU$4&amp;'Feat-Func-Development'!$AF$5:$EU$5='aggregated FIP Data Prog9'!$A22&amp;'aggregated FIP Data Prog9'!$V$1),'Feat-Func-Development'!$AF$120:$EU$120)</f>
        <v>0</v>
      </c>
    </row>
    <row r="23" spans="1:29">
      <c r="A23" s="43">
        <f t="shared" si="9"/>
        <v>578</v>
      </c>
      <c r="B23" s="44" t="str">
        <f>IF(C23="","",HLOOKUP(C23,'Configuration | Scaling'!$E$13:$Y$23,11,FALSE))</f>
        <v/>
      </c>
      <c r="C23" s="29" t="str">
        <f>IF(COUNTIF(C$4:C22,LOOKUP(A23,'Configuration | Scaling'!$E$23:$Y$23,_GPDS__List))=0,LOOKUP(A23,'Configuration | Scaling'!$E$23:$Y$23,_GPDS__List),"")</f>
        <v/>
      </c>
      <c r="D23" s="29"/>
      <c r="E23" s="45">
        <f t="shared" si="0"/>
        <v>577</v>
      </c>
      <c r="F23" s="49">
        <f t="shared" si="1"/>
        <v>1</v>
      </c>
      <c r="G23" s="49">
        <f t="shared" si="2"/>
        <v>0</v>
      </c>
      <c r="H23" s="49">
        <f t="shared" si="3"/>
        <v>1</v>
      </c>
      <c r="I23" s="49">
        <f t="shared" si="4"/>
        <v>1</v>
      </c>
      <c r="J23" s="49">
        <f t="shared" si="5"/>
        <v>1</v>
      </c>
      <c r="K23" s="49">
        <f t="shared" si="6"/>
        <v>1</v>
      </c>
      <c r="L23" s="49">
        <f t="shared" si="7"/>
        <v>0</v>
      </c>
      <c r="M23" s="50">
        <f t="shared" si="8"/>
        <v>0</v>
      </c>
      <c r="N23" s="48">
        <f>LOOKUP(2,1/('Feat-Func-Development'!$AF$4:$EU$4&amp;'Feat-Func-Development'!$AF$5:$EU$5='aggregated FIP Data Prog9'!$A23&amp;'aggregated FIP Data Prog9'!$N$1),'Feat-Func-Development'!$AF$113:$EU$113)</f>
        <v>0</v>
      </c>
      <c r="O23" s="48">
        <f>LOOKUP(2,1/('Feat-Func-Development'!$AF$4:$EU$4&amp;'Feat-Func-Development'!$AF$5:$EU$5='aggregated FIP Data Prog9'!$A23&amp;'aggregated FIP Data Prog9'!$N$1),'Feat-Func-Development'!$AF$114:$EU$114)</f>
        <v>0</v>
      </c>
      <c r="P23" s="48">
        <f>LOOKUP(2,1/('Feat-Func-Development'!$AF$4:$EU$4&amp;'Feat-Func-Development'!$AF$5:$EU$5='aggregated FIP Data Prog9'!$A23&amp;'aggregated FIP Data Prog9'!$N$1),'Feat-Func-Development'!$AF$115:$EU$115)</f>
        <v>0</v>
      </c>
      <c r="Q23" s="48">
        <f>LOOKUP(2,1/('Feat-Func-Development'!$AF$4:$EU$4&amp;'Feat-Func-Development'!$AF$5:$EU$5='aggregated FIP Data Prog9'!$A23&amp;'aggregated FIP Data Prog9'!$N$1),'Feat-Func-Development'!$AF$116:$EU$116)</f>
        <v>0</v>
      </c>
      <c r="R23" s="48">
        <f>LOOKUP(2,1/('Feat-Func-Development'!$AF$4:$EU$4&amp;'Feat-Func-Development'!$AF$5:$EU$5='aggregated FIP Data Prog9'!$A23&amp;'aggregated FIP Data Prog9'!$N$1),'Feat-Func-Development'!$AF$117:$EU$117)</f>
        <v>0</v>
      </c>
      <c r="S23" s="48">
        <f>LOOKUP(2,1/('Feat-Func-Development'!$AF$4:$EU$4&amp;'Feat-Func-Development'!$AF$5:$EU$5='aggregated FIP Data Prog9'!$A23&amp;'aggregated FIP Data Prog9'!$N$1),'Feat-Func-Development'!$AF$118:$EU$118)</f>
        <v>1</v>
      </c>
      <c r="T23" s="48">
        <f>LOOKUP(2,1/('Feat-Func-Development'!$AF$4:$EU$4&amp;'Feat-Func-Development'!$AF$5:$EU$5='aggregated FIP Data Prog9'!$A23&amp;'aggregated FIP Data Prog9'!$N$1),'Feat-Func-Development'!$AF$119:$EU$119)</f>
        <v>0</v>
      </c>
      <c r="U23" s="48">
        <f>LOOKUP(2,1/('Feat-Func-Development'!$AF$4:$EU$4&amp;'Feat-Func-Development'!$AF$5:$EU$5='aggregated FIP Data Prog9'!$A23&amp;'aggregated FIP Data Prog9'!$N$1),'Feat-Func-Development'!$AF$120:$EU$120)</f>
        <v>0</v>
      </c>
      <c r="V23" s="29">
        <f>LOOKUP(2,1/('Feat-Func-Development'!$AF$4:$EU$4&amp;'Feat-Func-Development'!$AF$5:$EU$5='aggregated FIP Data Prog9'!$A23&amp;'aggregated FIP Data Prog9'!$V$1),'Feat-Func-Development'!$AF$113:$EU$113)</f>
        <v>0</v>
      </c>
      <c r="W23" s="29">
        <f>LOOKUP(2,1/('Feat-Func-Development'!$AF$4:$EU$4&amp;'Feat-Func-Development'!$AF$5:$EU$5='aggregated FIP Data Prog9'!$A23&amp;'aggregated FIP Data Prog9'!$V$1),'Feat-Func-Development'!$AF$114:$EU$114)</f>
        <v>0</v>
      </c>
      <c r="X23" s="29">
        <f>LOOKUP(2,1/('Feat-Func-Development'!$AF$4:$EU$4&amp;'Feat-Func-Development'!$AF$5:$EU$5='aggregated FIP Data Prog9'!$A23&amp;'aggregated FIP Data Prog9'!$V$1),'Feat-Func-Development'!$AF$115:$EU$115)</f>
        <v>0</v>
      </c>
      <c r="Y23" s="29">
        <f>LOOKUP(2,1/('Feat-Func-Development'!$AF$4:$EU$4&amp;'Feat-Func-Development'!$AF$5:$EU$5='aggregated FIP Data Prog9'!$A23&amp;'aggregated FIP Data Prog9'!$V$1),'Feat-Func-Development'!$AF$116:$EU$116)</f>
        <v>0</v>
      </c>
      <c r="Z23" s="29">
        <f>LOOKUP(2,1/('Feat-Func-Development'!$AF$4:$EU$4&amp;'Feat-Func-Development'!$AF$5:$EU$5='aggregated FIP Data Prog9'!$A23&amp;'aggregated FIP Data Prog9'!$V$1),'Feat-Func-Development'!$AF$117:$EU$117)</f>
        <v>1</v>
      </c>
      <c r="AA23" s="29">
        <f>LOOKUP(2,1/('Feat-Func-Development'!$AF$4:$EU$4&amp;'Feat-Func-Development'!$AF$5:$EU$5='aggregated FIP Data Prog9'!$A23&amp;'aggregated FIP Data Prog9'!$V$1),'Feat-Func-Development'!$AF$118:$EU$118)</f>
        <v>0</v>
      </c>
      <c r="AB23" s="29">
        <f>LOOKUP(2,1/('Feat-Func-Development'!$AF$4:$EU$4&amp;'Feat-Func-Development'!$AF$5:$EU$5='aggregated FIP Data Prog9'!$A23&amp;'aggregated FIP Data Prog9'!$V$1),'Feat-Func-Development'!$AF$119:$EU$119)</f>
        <v>0</v>
      </c>
      <c r="AC23" s="29">
        <f>LOOKUP(2,1/('Feat-Func-Development'!$AF$4:$EU$4&amp;'Feat-Func-Development'!$AF$5:$EU$5='aggregated FIP Data Prog9'!$A23&amp;'aggregated FIP Data Prog9'!$V$1),'Feat-Func-Development'!$AF$120:$EU$120)</f>
        <v>0</v>
      </c>
    </row>
    <row r="24" spans="1:29">
      <c r="A24" s="43">
        <f t="shared" si="9"/>
        <v>609</v>
      </c>
      <c r="B24" s="53" t="str">
        <f>IF(C24="","",HLOOKUP(C24,'Configuration | Scaling'!$E$13:$Y$23,11,FALSE))</f>
        <v/>
      </c>
      <c r="C24" s="29" t="str">
        <f>IF(COUNTIF(C$4:C23,LOOKUP(A24,'Configuration | Scaling'!$E$23:$Y$23,_GPDS__List))=0,LOOKUP(A24,'Configuration | Scaling'!$E$23:$Y$23,_GPDS__List),"")</f>
        <v/>
      </c>
      <c r="D24" s="54"/>
      <c r="E24" s="45">
        <f t="shared" si="0"/>
        <v>608</v>
      </c>
      <c r="F24" s="49">
        <f t="shared" si="1"/>
        <v>1</v>
      </c>
      <c r="G24" s="49">
        <f t="shared" si="2"/>
        <v>0</v>
      </c>
      <c r="H24" s="49">
        <f t="shared" si="3"/>
        <v>1</v>
      </c>
      <c r="I24" s="49">
        <f t="shared" si="4"/>
        <v>1</v>
      </c>
      <c r="J24" s="49">
        <f t="shared" si="5"/>
        <v>1</v>
      </c>
      <c r="K24" s="49">
        <f t="shared" si="6"/>
        <v>1</v>
      </c>
      <c r="L24" s="49">
        <f t="shared" si="7"/>
        <v>0</v>
      </c>
      <c r="M24" s="50">
        <f t="shared" si="8"/>
        <v>0</v>
      </c>
      <c r="N24" s="48">
        <f>LOOKUP(2,1/('Feat-Func-Development'!$AF$4:$EU$4&amp;'Feat-Func-Development'!$AF$5:$EU$5='aggregated FIP Data Prog9'!$A24&amp;'aggregated FIP Data Prog9'!$N$1),'Feat-Func-Development'!$AF$113:$EU$113)</f>
        <v>0</v>
      </c>
      <c r="O24" s="48">
        <f>LOOKUP(2,1/('Feat-Func-Development'!$AF$4:$EU$4&amp;'Feat-Func-Development'!$AF$5:$EU$5='aggregated FIP Data Prog9'!$A24&amp;'aggregated FIP Data Prog9'!$N$1),'Feat-Func-Development'!$AF$114:$EU$114)</f>
        <v>0</v>
      </c>
      <c r="P24" s="48">
        <f>LOOKUP(2,1/('Feat-Func-Development'!$AF$4:$EU$4&amp;'Feat-Func-Development'!$AF$5:$EU$5='aggregated FIP Data Prog9'!$A24&amp;'aggregated FIP Data Prog9'!$N$1),'Feat-Func-Development'!$AF$115:$EU$115)</f>
        <v>0</v>
      </c>
      <c r="Q24" s="48">
        <f>LOOKUP(2,1/('Feat-Func-Development'!$AF$4:$EU$4&amp;'Feat-Func-Development'!$AF$5:$EU$5='aggregated FIP Data Prog9'!$A24&amp;'aggregated FIP Data Prog9'!$N$1),'Feat-Func-Development'!$AF$116:$EU$116)</f>
        <v>0</v>
      </c>
      <c r="R24" s="48">
        <f>LOOKUP(2,1/('Feat-Func-Development'!$AF$4:$EU$4&amp;'Feat-Func-Development'!$AF$5:$EU$5='aggregated FIP Data Prog9'!$A24&amp;'aggregated FIP Data Prog9'!$N$1),'Feat-Func-Development'!$AF$117:$EU$117)</f>
        <v>0</v>
      </c>
      <c r="S24" s="48">
        <f>LOOKUP(2,1/('Feat-Func-Development'!$AF$4:$EU$4&amp;'Feat-Func-Development'!$AF$5:$EU$5='aggregated FIP Data Prog9'!$A24&amp;'aggregated FIP Data Prog9'!$N$1),'Feat-Func-Development'!$AF$118:$EU$118)</f>
        <v>1</v>
      </c>
      <c r="T24" s="48">
        <f>LOOKUP(2,1/('Feat-Func-Development'!$AF$4:$EU$4&amp;'Feat-Func-Development'!$AF$5:$EU$5='aggregated FIP Data Prog9'!$A24&amp;'aggregated FIP Data Prog9'!$N$1),'Feat-Func-Development'!$AF$119:$EU$119)</f>
        <v>0</v>
      </c>
      <c r="U24" s="48">
        <f>LOOKUP(2,1/('Feat-Func-Development'!$AF$4:$EU$4&amp;'Feat-Func-Development'!$AF$5:$EU$5='aggregated FIP Data Prog9'!$A24&amp;'aggregated FIP Data Prog9'!$N$1),'Feat-Func-Development'!$AF$120:$EU$120)</f>
        <v>0</v>
      </c>
      <c r="V24" s="29">
        <f>LOOKUP(2,1/('Feat-Func-Development'!$AF$4:$EU$4&amp;'Feat-Func-Development'!$AF$5:$EU$5='aggregated FIP Data Prog9'!$A24&amp;'aggregated FIP Data Prog9'!$V$1),'Feat-Func-Development'!$AF$113:$EU$113)</f>
        <v>0</v>
      </c>
      <c r="W24" s="29">
        <f>LOOKUP(2,1/('Feat-Func-Development'!$AF$4:$EU$4&amp;'Feat-Func-Development'!$AF$5:$EU$5='aggregated FIP Data Prog9'!$A24&amp;'aggregated FIP Data Prog9'!$V$1),'Feat-Func-Development'!$AF$114:$EU$114)</f>
        <v>0</v>
      </c>
      <c r="X24" s="29">
        <f>LOOKUP(2,1/('Feat-Func-Development'!$AF$4:$EU$4&amp;'Feat-Func-Development'!$AF$5:$EU$5='aggregated FIP Data Prog9'!$A24&amp;'aggregated FIP Data Prog9'!$V$1),'Feat-Func-Development'!$AF$115:$EU$115)</f>
        <v>0</v>
      </c>
      <c r="Y24" s="29">
        <f>LOOKUP(2,1/('Feat-Func-Development'!$AF$4:$EU$4&amp;'Feat-Func-Development'!$AF$5:$EU$5='aggregated FIP Data Prog9'!$A24&amp;'aggregated FIP Data Prog9'!$V$1),'Feat-Func-Development'!$AF$116:$EU$116)</f>
        <v>0</v>
      </c>
      <c r="Z24" s="29">
        <f>LOOKUP(2,1/('Feat-Func-Development'!$AF$4:$EU$4&amp;'Feat-Func-Development'!$AF$5:$EU$5='aggregated FIP Data Prog9'!$A24&amp;'aggregated FIP Data Prog9'!$V$1),'Feat-Func-Development'!$AF$117:$EU$117)</f>
        <v>1</v>
      </c>
      <c r="AA24" s="29">
        <f>LOOKUP(2,1/('Feat-Func-Development'!$AF$4:$EU$4&amp;'Feat-Func-Development'!$AF$5:$EU$5='aggregated FIP Data Prog9'!$A24&amp;'aggregated FIP Data Prog9'!$V$1),'Feat-Func-Development'!$AF$118:$EU$118)</f>
        <v>0</v>
      </c>
      <c r="AB24" s="29">
        <f>LOOKUP(2,1/('Feat-Func-Development'!$AF$4:$EU$4&amp;'Feat-Func-Development'!$AF$5:$EU$5='aggregated FIP Data Prog9'!$A24&amp;'aggregated FIP Data Prog9'!$V$1),'Feat-Func-Development'!$AF$119:$EU$119)</f>
        <v>0</v>
      </c>
      <c r="AC24" s="29">
        <f>LOOKUP(2,1/('Feat-Func-Development'!$AF$4:$EU$4&amp;'Feat-Func-Development'!$AF$5:$EU$5='aggregated FIP Data Prog9'!$A24&amp;'aggregated FIP Data Prog9'!$V$1),'Feat-Func-Development'!$AF$120:$EU$120)</f>
        <v>0</v>
      </c>
    </row>
    <row r="25" spans="1:29">
      <c r="A25" s="43">
        <f t="shared" si="9"/>
        <v>639</v>
      </c>
      <c r="B25" s="53">
        <f>IF(C25="","",HLOOKUP(C25,'Configuration | Scaling'!$E$13:$Y$23,11,FALSE))</f>
        <v>611</v>
      </c>
      <c r="C25" s="29" t="str">
        <f>IF(COUNTIF(C$4:C24,LOOKUP(A25,'Configuration | Scaling'!$E$23:$Y$23,_GPDS__List))=0,LOOKUP(A25,'Configuration | Scaling'!$E$23:$Y$23,_GPDS__List),"")</f>
        <v>M-1</v>
      </c>
      <c r="D25" s="54"/>
      <c r="E25" s="45">
        <f t="shared" si="0"/>
        <v>610</v>
      </c>
      <c r="F25" s="55">
        <f t="shared" si="1"/>
        <v>1</v>
      </c>
      <c r="G25" s="55">
        <f t="shared" si="2"/>
        <v>0</v>
      </c>
      <c r="H25" s="55">
        <f t="shared" si="3"/>
        <v>1</v>
      </c>
      <c r="I25" s="55">
        <f t="shared" si="4"/>
        <v>1</v>
      </c>
      <c r="J25" s="55">
        <f t="shared" si="5"/>
        <v>1</v>
      </c>
      <c r="K25" s="55">
        <f t="shared" si="6"/>
        <v>1</v>
      </c>
      <c r="L25" s="55">
        <f t="shared" si="7"/>
        <v>0</v>
      </c>
      <c r="M25" s="56">
        <f t="shared" si="8"/>
        <v>0</v>
      </c>
      <c r="N25" s="48">
        <f>LOOKUP(2,1/('Feat-Func-Development'!$AF$4:$EU$4&amp;'Feat-Func-Development'!$AF$5:$EU$5='aggregated FIP Data Prog9'!$A25&amp;'aggregated FIP Data Prog9'!$N$1),'Feat-Func-Development'!$AF$113:$EU$113)</f>
        <v>0</v>
      </c>
      <c r="O25" s="48">
        <f>LOOKUP(2,1/('Feat-Func-Development'!$AF$4:$EU$4&amp;'Feat-Func-Development'!$AF$5:$EU$5='aggregated FIP Data Prog9'!$A25&amp;'aggregated FIP Data Prog9'!$N$1),'Feat-Func-Development'!$AF$114:$EU$114)</f>
        <v>0</v>
      </c>
      <c r="P25" s="48">
        <f>LOOKUP(2,1/('Feat-Func-Development'!$AF$4:$EU$4&amp;'Feat-Func-Development'!$AF$5:$EU$5='aggregated FIP Data Prog9'!$A25&amp;'aggregated FIP Data Prog9'!$N$1),'Feat-Func-Development'!$AF$115:$EU$115)</f>
        <v>0</v>
      </c>
      <c r="Q25" s="48">
        <f>LOOKUP(2,1/('Feat-Func-Development'!$AF$4:$EU$4&amp;'Feat-Func-Development'!$AF$5:$EU$5='aggregated FIP Data Prog9'!$A25&amp;'aggregated FIP Data Prog9'!$N$1),'Feat-Func-Development'!$AF$116:$EU$116)</f>
        <v>0</v>
      </c>
      <c r="R25" s="48">
        <f>LOOKUP(2,1/('Feat-Func-Development'!$AF$4:$EU$4&amp;'Feat-Func-Development'!$AF$5:$EU$5='aggregated FIP Data Prog9'!$A25&amp;'aggregated FIP Data Prog9'!$N$1),'Feat-Func-Development'!$AF$117:$EU$117)</f>
        <v>0</v>
      </c>
      <c r="S25" s="48">
        <f>LOOKUP(2,1/('Feat-Func-Development'!$AF$4:$EU$4&amp;'Feat-Func-Development'!$AF$5:$EU$5='aggregated FIP Data Prog9'!$A25&amp;'aggregated FIP Data Prog9'!$N$1),'Feat-Func-Development'!$AF$118:$EU$118)</f>
        <v>1</v>
      </c>
      <c r="T25" s="48">
        <f>LOOKUP(2,1/('Feat-Func-Development'!$AF$4:$EU$4&amp;'Feat-Func-Development'!$AF$5:$EU$5='aggregated FIP Data Prog9'!$A25&amp;'aggregated FIP Data Prog9'!$N$1),'Feat-Func-Development'!$AF$119:$EU$119)</f>
        <v>0</v>
      </c>
      <c r="U25" s="48">
        <f>LOOKUP(2,1/('Feat-Func-Development'!$AF$4:$EU$4&amp;'Feat-Func-Development'!$AF$5:$EU$5='aggregated FIP Data Prog9'!$A25&amp;'aggregated FIP Data Prog9'!$N$1),'Feat-Func-Development'!$AF$120:$EU$120)</f>
        <v>0</v>
      </c>
      <c r="V25" s="29">
        <f>LOOKUP(2,1/('Feat-Func-Development'!$AF$4:$EU$4&amp;'Feat-Func-Development'!$AF$5:$EU$5='aggregated FIP Data Prog9'!$A25&amp;'aggregated FIP Data Prog9'!$V$1),'Feat-Func-Development'!$AF$113:$EU$113)</f>
        <v>0</v>
      </c>
      <c r="W25" s="29">
        <f>LOOKUP(2,1/('Feat-Func-Development'!$AF$4:$EU$4&amp;'Feat-Func-Development'!$AF$5:$EU$5='aggregated FIP Data Prog9'!$A25&amp;'aggregated FIP Data Prog9'!$V$1),'Feat-Func-Development'!$AF$114:$EU$114)</f>
        <v>0</v>
      </c>
      <c r="X25" s="29">
        <f>LOOKUP(2,1/('Feat-Func-Development'!$AF$4:$EU$4&amp;'Feat-Func-Development'!$AF$5:$EU$5='aggregated FIP Data Prog9'!$A25&amp;'aggregated FIP Data Prog9'!$V$1),'Feat-Func-Development'!$AF$115:$EU$115)</f>
        <v>0</v>
      </c>
      <c r="Y25" s="29">
        <f>LOOKUP(2,1/('Feat-Func-Development'!$AF$4:$EU$4&amp;'Feat-Func-Development'!$AF$5:$EU$5='aggregated FIP Data Prog9'!$A25&amp;'aggregated FIP Data Prog9'!$V$1),'Feat-Func-Development'!$AF$116:$EU$116)</f>
        <v>0</v>
      </c>
      <c r="Z25" s="29">
        <f>LOOKUP(2,1/('Feat-Func-Development'!$AF$4:$EU$4&amp;'Feat-Func-Development'!$AF$5:$EU$5='aggregated FIP Data Prog9'!$A25&amp;'aggregated FIP Data Prog9'!$V$1),'Feat-Func-Development'!$AF$117:$EU$117)</f>
        <v>1</v>
      </c>
      <c r="AA25" s="29">
        <f>LOOKUP(2,1/('Feat-Func-Development'!$AF$4:$EU$4&amp;'Feat-Func-Development'!$AF$5:$EU$5='aggregated FIP Data Prog9'!$A25&amp;'aggregated FIP Data Prog9'!$V$1),'Feat-Func-Development'!$AF$118:$EU$118)</f>
        <v>0</v>
      </c>
      <c r="AB25" s="29">
        <f>LOOKUP(2,1/('Feat-Func-Development'!$AF$4:$EU$4&amp;'Feat-Func-Development'!$AF$5:$EU$5='aggregated FIP Data Prog9'!$A25&amp;'aggregated FIP Data Prog9'!$V$1),'Feat-Func-Development'!$AF$119:$EU$119)</f>
        <v>0</v>
      </c>
      <c r="AC25" s="29">
        <f>LOOKUP(2,1/('Feat-Func-Development'!$AF$4:$EU$4&amp;'Feat-Func-Development'!$AF$5:$EU$5='aggregated FIP Data Prog9'!$A25&amp;'aggregated FIP Data Prog9'!$V$1),'Feat-Func-Development'!$AF$120:$EU$120)</f>
        <v>0</v>
      </c>
    </row>
    <row r="26" spans="1:29">
      <c r="A26" s="43">
        <f t="shared" si="9"/>
        <v>670</v>
      </c>
      <c r="B26" s="53">
        <f>IF(C26="","",HLOOKUP(C26,'Configuration | Scaling'!$E$13:$Y$23,11,FALSE))</f>
        <v>640</v>
      </c>
      <c r="C26" s="29" t="str">
        <f>IF(COUNTIF(C$4:C25,LOOKUP(A26,'Configuration | Scaling'!$E$23:$Y$23,_GPDS__List))=0,LOOKUP(A26,'Configuration | Scaling'!$E$23:$Y$23,_GPDS__List),"")</f>
        <v>M-1 DC</v>
      </c>
      <c r="D26" s="54"/>
      <c r="E26" s="45">
        <f t="shared" si="0"/>
        <v>639</v>
      </c>
      <c r="F26" s="55">
        <f t="shared" si="1"/>
        <v>1</v>
      </c>
      <c r="G26" s="55">
        <f t="shared" si="2"/>
        <v>0</v>
      </c>
      <c r="H26" s="55">
        <f t="shared" si="3"/>
        <v>1</v>
      </c>
      <c r="I26" s="55">
        <f t="shared" si="4"/>
        <v>1</v>
      </c>
      <c r="J26" s="55">
        <f t="shared" si="5"/>
        <v>1</v>
      </c>
      <c r="K26" s="55">
        <f t="shared" si="6"/>
        <v>1</v>
      </c>
      <c r="L26" s="55">
        <f t="shared" si="7"/>
        <v>0</v>
      </c>
      <c r="M26" s="56">
        <f t="shared" si="8"/>
        <v>0</v>
      </c>
      <c r="N26" s="48">
        <f>LOOKUP(2,1/('Feat-Func-Development'!$AF$4:$EU$4&amp;'Feat-Func-Development'!$AF$5:$EU$5='aggregated FIP Data Prog9'!$A26&amp;'aggregated FIP Data Prog9'!$N$1),'Feat-Func-Development'!$AF$113:$EU$113)</f>
        <v>0</v>
      </c>
      <c r="O26" s="48">
        <f>LOOKUP(2,1/('Feat-Func-Development'!$AF$4:$EU$4&amp;'Feat-Func-Development'!$AF$5:$EU$5='aggregated FIP Data Prog9'!$A26&amp;'aggregated FIP Data Prog9'!$N$1),'Feat-Func-Development'!$AF$114:$EU$114)</f>
        <v>0</v>
      </c>
      <c r="P26" s="48">
        <f>LOOKUP(2,1/('Feat-Func-Development'!$AF$4:$EU$4&amp;'Feat-Func-Development'!$AF$5:$EU$5='aggregated FIP Data Prog9'!$A26&amp;'aggregated FIP Data Prog9'!$N$1),'Feat-Func-Development'!$AF$115:$EU$115)</f>
        <v>0</v>
      </c>
      <c r="Q26" s="48">
        <f>LOOKUP(2,1/('Feat-Func-Development'!$AF$4:$EU$4&amp;'Feat-Func-Development'!$AF$5:$EU$5='aggregated FIP Data Prog9'!$A26&amp;'aggregated FIP Data Prog9'!$N$1),'Feat-Func-Development'!$AF$116:$EU$116)</f>
        <v>0</v>
      </c>
      <c r="R26" s="48">
        <f>LOOKUP(2,1/('Feat-Func-Development'!$AF$4:$EU$4&amp;'Feat-Func-Development'!$AF$5:$EU$5='aggregated FIP Data Prog9'!$A26&amp;'aggregated FIP Data Prog9'!$N$1),'Feat-Func-Development'!$AF$117:$EU$117)</f>
        <v>0</v>
      </c>
      <c r="S26" s="48">
        <f>LOOKUP(2,1/('Feat-Func-Development'!$AF$4:$EU$4&amp;'Feat-Func-Development'!$AF$5:$EU$5='aggregated FIP Data Prog9'!$A26&amp;'aggregated FIP Data Prog9'!$N$1),'Feat-Func-Development'!$AF$118:$EU$118)</f>
        <v>1</v>
      </c>
      <c r="T26" s="48">
        <f>LOOKUP(2,1/('Feat-Func-Development'!$AF$4:$EU$4&amp;'Feat-Func-Development'!$AF$5:$EU$5='aggregated FIP Data Prog9'!$A26&amp;'aggregated FIP Data Prog9'!$N$1),'Feat-Func-Development'!$AF$119:$EU$119)</f>
        <v>0</v>
      </c>
      <c r="U26" s="48">
        <f>LOOKUP(2,1/('Feat-Func-Development'!$AF$4:$EU$4&amp;'Feat-Func-Development'!$AF$5:$EU$5='aggregated FIP Data Prog9'!$A26&amp;'aggregated FIP Data Prog9'!$N$1),'Feat-Func-Development'!$AF$120:$EU$120)</f>
        <v>0</v>
      </c>
      <c r="V26" s="29">
        <f>LOOKUP(2,1/('Feat-Func-Development'!$AF$4:$EU$4&amp;'Feat-Func-Development'!$AF$5:$EU$5='aggregated FIP Data Prog9'!$A26&amp;'aggregated FIP Data Prog9'!$V$1),'Feat-Func-Development'!$AF$113:$EU$113)</f>
        <v>0</v>
      </c>
      <c r="W26" s="29">
        <f>LOOKUP(2,1/('Feat-Func-Development'!$AF$4:$EU$4&amp;'Feat-Func-Development'!$AF$5:$EU$5='aggregated FIP Data Prog9'!$A26&amp;'aggregated FIP Data Prog9'!$V$1),'Feat-Func-Development'!$AF$114:$EU$114)</f>
        <v>0</v>
      </c>
      <c r="X26" s="29">
        <f>LOOKUP(2,1/('Feat-Func-Development'!$AF$4:$EU$4&amp;'Feat-Func-Development'!$AF$5:$EU$5='aggregated FIP Data Prog9'!$A26&amp;'aggregated FIP Data Prog9'!$V$1),'Feat-Func-Development'!$AF$115:$EU$115)</f>
        <v>0</v>
      </c>
      <c r="Y26" s="29">
        <f>LOOKUP(2,1/('Feat-Func-Development'!$AF$4:$EU$4&amp;'Feat-Func-Development'!$AF$5:$EU$5='aggregated FIP Data Prog9'!$A26&amp;'aggregated FIP Data Prog9'!$V$1),'Feat-Func-Development'!$AF$116:$EU$116)</f>
        <v>0</v>
      </c>
      <c r="Z26" s="29">
        <f>LOOKUP(2,1/('Feat-Func-Development'!$AF$4:$EU$4&amp;'Feat-Func-Development'!$AF$5:$EU$5='aggregated FIP Data Prog9'!$A26&amp;'aggregated FIP Data Prog9'!$V$1),'Feat-Func-Development'!$AF$117:$EU$117)</f>
        <v>1</v>
      </c>
      <c r="AA26" s="29">
        <f>LOOKUP(2,1/('Feat-Func-Development'!$AF$4:$EU$4&amp;'Feat-Func-Development'!$AF$5:$EU$5='aggregated FIP Data Prog9'!$A26&amp;'aggregated FIP Data Prog9'!$V$1),'Feat-Func-Development'!$AF$118:$EU$118)</f>
        <v>0</v>
      </c>
      <c r="AB26" s="29">
        <f>LOOKUP(2,1/('Feat-Func-Development'!$AF$4:$EU$4&amp;'Feat-Func-Development'!$AF$5:$EU$5='aggregated FIP Data Prog9'!$A26&amp;'aggregated FIP Data Prog9'!$V$1),'Feat-Func-Development'!$AF$119:$EU$119)</f>
        <v>0</v>
      </c>
      <c r="AC26" s="29">
        <f>LOOKUP(2,1/('Feat-Func-Development'!$AF$4:$EU$4&amp;'Feat-Func-Development'!$AF$5:$EU$5='aggregated FIP Data Prog9'!$A26&amp;'aggregated FIP Data Prog9'!$V$1),'Feat-Func-Development'!$AF$120:$EU$120)</f>
        <v>0</v>
      </c>
    </row>
    <row r="27" spans="1:29">
      <c r="A27" s="43">
        <f t="shared" si="9"/>
        <v>700</v>
      </c>
      <c r="B27" s="53">
        <f>IF(C27="","",HLOOKUP(C27,'Configuration | Scaling'!$E$13:$Y$23,11,FALSE))</f>
        <v>671</v>
      </c>
      <c r="C27" s="29" t="str">
        <f>IF(COUNTIF(C$4:C26,LOOKUP(A27,'Configuration | Scaling'!$E$23:$Y$23,_GPDS__List))=0,LOOKUP(A27,'Configuration | Scaling'!$E$23:$Y$23,_GPDS__List),"")</f>
        <v>FDJ</v>
      </c>
      <c r="D27" s="54"/>
      <c r="E27" s="45">
        <f t="shared" si="0"/>
        <v>670</v>
      </c>
      <c r="F27" s="55">
        <f t="shared" si="1"/>
        <v>1</v>
      </c>
      <c r="G27" s="55">
        <f t="shared" si="2"/>
        <v>0</v>
      </c>
      <c r="H27" s="55">
        <f t="shared" si="3"/>
        <v>1</v>
      </c>
      <c r="I27" s="55">
        <f t="shared" si="4"/>
        <v>1</v>
      </c>
      <c r="J27" s="55">
        <f t="shared" si="5"/>
        <v>1</v>
      </c>
      <c r="K27" s="55">
        <f t="shared" si="6"/>
        <v>1</v>
      </c>
      <c r="L27" s="55">
        <f t="shared" si="7"/>
        <v>0</v>
      </c>
      <c r="M27" s="56">
        <f t="shared" si="8"/>
        <v>0</v>
      </c>
      <c r="N27" s="48">
        <f>LOOKUP(2,1/('Feat-Func-Development'!$AF$4:$EU$4&amp;'Feat-Func-Development'!$AF$5:$EU$5='aggregated FIP Data Prog9'!$A27&amp;'aggregated FIP Data Prog9'!$N$1),'Feat-Func-Development'!$AF$113:$EU$113)</f>
        <v>0</v>
      </c>
      <c r="O27" s="48">
        <f>LOOKUP(2,1/('Feat-Func-Development'!$AF$4:$EU$4&amp;'Feat-Func-Development'!$AF$5:$EU$5='aggregated FIP Data Prog9'!$A27&amp;'aggregated FIP Data Prog9'!$N$1),'Feat-Func-Development'!$AF$114:$EU$114)</f>
        <v>0</v>
      </c>
      <c r="P27" s="48">
        <f>LOOKUP(2,1/('Feat-Func-Development'!$AF$4:$EU$4&amp;'Feat-Func-Development'!$AF$5:$EU$5='aggregated FIP Data Prog9'!$A27&amp;'aggregated FIP Data Prog9'!$N$1),'Feat-Func-Development'!$AF$115:$EU$115)</f>
        <v>0</v>
      </c>
      <c r="Q27" s="48">
        <f>LOOKUP(2,1/('Feat-Func-Development'!$AF$4:$EU$4&amp;'Feat-Func-Development'!$AF$5:$EU$5='aggregated FIP Data Prog9'!$A27&amp;'aggregated FIP Data Prog9'!$N$1),'Feat-Func-Development'!$AF$116:$EU$116)</f>
        <v>0</v>
      </c>
      <c r="R27" s="48">
        <f>LOOKUP(2,1/('Feat-Func-Development'!$AF$4:$EU$4&amp;'Feat-Func-Development'!$AF$5:$EU$5='aggregated FIP Data Prog9'!$A27&amp;'aggregated FIP Data Prog9'!$N$1),'Feat-Func-Development'!$AF$117:$EU$117)</f>
        <v>0</v>
      </c>
      <c r="S27" s="48">
        <f>LOOKUP(2,1/('Feat-Func-Development'!$AF$4:$EU$4&amp;'Feat-Func-Development'!$AF$5:$EU$5='aggregated FIP Data Prog9'!$A27&amp;'aggregated FIP Data Prog9'!$N$1),'Feat-Func-Development'!$AF$118:$EU$118)</f>
        <v>1</v>
      </c>
      <c r="T27" s="48">
        <f>LOOKUP(2,1/('Feat-Func-Development'!$AF$4:$EU$4&amp;'Feat-Func-Development'!$AF$5:$EU$5='aggregated FIP Data Prog9'!$A27&amp;'aggregated FIP Data Prog9'!$N$1),'Feat-Func-Development'!$AF$119:$EU$119)</f>
        <v>0</v>
      </c>
      <c r="U27" s="48">
        <f>LOOKUP(2,1/('Feat-Func-Development'!$AF$4:$EU$4&amp;'Feat-Func-Development'!$AF$5:$EU$5='aggregated FIP Data Prog9'!$A27&amp;'aggregated FIP Data Prog9'!$N$1),'Feat-Func-Development'!$AF$120:$EU$120)</f>
        <v>0</v>
      </c>
      <c r="V27" s="29">
        <f>LOOKUP(2,1/('Feat-Func-Development'!$AF$4:$EU$4&amp;'Feat-Func-Development'!$AF$5:$EU$5='aggregated FIP Data Prog9'!$A27&amp;'aggregated FIP Data Prog9'!$V$1),'Feat-Func-Development'!$AF$113:$EU$113)</f>
        <v>0</v>
      </c>
      <c r="W27" s="29">
        <f>LOOKUP(2,1/('Feat-Func-Development'!$AF$4:$EU$4&amp;'Feat-Func-Development'!$AF$5:$EU$5='aggregated FIP Data Prog9'!$A27&amp;'aggregated FIP Data Prog9'!$V$1),'Feat-Func-Development'!$AF$114:$EU$114)</f>
        <v>0</v>
      </c>
      <c r="X27" s="29">
        <f>LOOKUP(2,1/('Feat-Func-Development'!$AF$4:$EU$4&amp;'Feat-Func-Development'!$AF$5:$EU$5='aggregated FIP Data Prog9'!$A27&amp;'aggregated FIP Data Prog9'!$V$1),'Feat-Func-Development'!$AF$115:$EU$115)</f>
        <v>0</v>
      </c>
      <c r="Y27" s="29">
        <f>LOOKUP(2,1/('Feat-Func-Development'!$AF$4:$EU$4&amp;'Feat-Func-Development'!$AF$5:$EU$5='aggregated FIP Data Prog9'!$A27&amp;'aggregated FIP Data Prog9'!$V$1),'Feat-Func-Development'!$AF$116:$EU$116)</f>
        <v>0</v>
      </c>
      <c r="Z27" s="29">
        <f>LOOKUP(2,1/('Feat-Func-Development'!$AF$4:$EU$4&amp;'Feat-Func-Development'!$AF$5:$EU$5='aggregated FIP Data Prog9'!$A27&amp;'aggregated FIP Data Prog9'!$V$1),'Feat-Func-Development'!$AF$117:$EU$117)</f>
        <v>1</v>
      </c>
      <c r="AA27" s="29">
        <f>LOOKUP(2,1/('Feat-Func-Development'!$AF$4:$EU$4&amp;'Feat-Func-Development'!$AF$5:$EU$5='aggregated FIP Data Prog9'!$A27&amp;'aggregated FIP Data Prog9'!$V$1),'Feat-Func-Development'!$AF$118:$EU$118)</f>
        <v>0</v>
      </c>
      <c r="AB27" s="29">
        <f>LOOKUP(2,1/('Feat-Func-Development'!$AF$4:$EU$4&amp;'Feat-Func-Development'!$AF$5:$EU$5='aggregated FIP Data Prog9'!$A27&amp;'aggregated FIP Data Prog9'!$V$1),'Feat-Func-Development'!$AF$119:$EU$119)</f>
        <v>0</v>
      </c>
      <c r="AC27" s="29">
        <f>LOOKUP(2,1/('Feat-Func-Development'!$AF$4:$EU$4&amp;'Feat-Func-Development'!$AF$5:$EU$5='aggregated FIP Data Prog9'!$A27&amp;'aggregated FIP Data Prog9'!$V$1),'Feat-Func-Development'!$AF$120:$EU$120)</f>
        <v>0</v>
      </c>
    </row>
    <row r="28" spans="1:29">
      <c r="A28" s="43">
        <f t="shared" si="9"/>
        <v>731</v>
      </c>
      <c r="B28" s="53">
        <f>IF(C28="","",HLOOKUP(C28,'Configuration | Scaling'!$E$13:$Y$23,11,FALSE))</f>
        <v>701</v>
      </c>
      <c r="C28" s="29" t="str">
        <f>IF(COUNTIF(C$4:C27,LOOKUP(A28,'Configuration | Scaling'!$E$23:$Y$23,_GPDS__List))=0,LOOKUP(A28,'Configuration | Scaling'!$E$23:$Y$23,_GPDS__List),"")</f>
        <v>VP BB</v>
      </c>
      <c r="D28" s="54"/>
      <c r="E28" s="45">
        <f t="shared" si="0"/>
        <v>700</v>
      </c>
      <c r="F28" s="55">
        <f t="shared" si="1"/>
        <v>1</v>
      </c>
      <c r="G28" s="55">
        <f t="shared" si="2"/>
        <v>0</v>
      </c>
      <c r="H28" s="55">
        <f t="shared" si="3"/>
        <v>1</v>
      </c>
      <c r="I28" s="55">
        <f t="shared" si="4"/>
        <v>1</v>
      </c>
      <c r="J28" s="55">
        <f t="shared" si="5"/>
        <v>1</v>
      </c>
      <c r="K28" s="55">
        <f t="shared" si="6"/>
        <v>1</v>
      </c>
      <c r="L28" s="55">
        <f t="shared" si="7"/>
        <v>0</v>
      </c>
      <c r="M28" s="56">
        <f t="shared" si="8"/>
        <v>0</v>
      </c>
      <c r="N28" s="48">
        <f>LOOKUP(2,1/('Feat-Func-Development'!$AF$4:$EU$4&amp;'Feat-Func-Development'!$AF$5:$EU$5='aggregated FIP Data Prog9'!$A28&amp;'aggregated FIP Data Prog9'!$N$1),'Feat-Func-Development'!$AF$113:$EU$113)</f>
        <v>0</v>
      </c>
      <c r="O28" s="48">
        <f>LOOKUP(2,1/('Feat-Func-Development'!$AF$4:$EU$4&amp;'Feat-Func-Development'!$AF$5:$EU$5='aggregated FIP Data Prog9'!$A28&amp;'aggregated FIP Data Prog9'!$N$1),'Feat-Func-Development'!$AF$114:$EU$114)</f>
        <v>0</v>
      </c>
      <c r="P28" s="48">
        <f>LOOKUP(2,1/('Feat-Func-Development'!$AF$4:$EU$4&amp;'Feat-Func-Development'!$AF$5:$EU$5='aggregated FIP Data Prog9'!$A28&amp;'aggregated FIP Data Prog9'!$N$1),'Feat-Func-Development'!$AF$115:$EU$115)</f>
        <v>0</v>
      </c>
      <c r="Q28" s="48">
        <f>LOOKUP(2,1/('Feat-Func-Development'!$AF$4:$EU$4&amp;'Feat-Func-Development'!$AF$5:$EU$5='aggregated FIP Data Prog9'!$A28&amp;'aggregated FIP Data Prog9'!$N$1),'Feat-Func-Development'!$AF$116:$EU$116)</f>
        <v>0</v>
      </c>
      <c r="R28" s="48">
        <f>LOOKUP(2,1/('Feat-Func-Development'!$AF$4:$EU$4&amp;'Feat-Func-Development'!$AF$5:$EU$5='aggregated FIP Data Prog9'!$A28&amp;'aggregated FIP Data Prog9'!$N$1),'Feat-Func-Development'!$AF$117:$EU$117)</f>
        <v>0</v>
      </c>
      <c r="S28" s="48">
        <f>LOOKUP(2,1/('Feat-Func-Development'!$AF$4:$EU$4&amp;'Feat-Func-Development'!$AF$5:$EU$5='aggregated FIP Data Prog9'!$A28&amp;'aggregated FIP Data Prog9'!$N$1),'Feat-Func-Development'!$AF$118:$EU$118)</f>
        <v>1</v>
      </c>
      <c r="T28" s="48">
        <f>LOOKUP(2,1/('Feat-Func-Development'!$AF$4:$EU$4&amp;'Feat-Func-Development'!$AF$5:$EU$5='aggregated FIP Data Prog9'!$A28&amp;'aggregated FIP Data Prog9'!$N$1),'Feat-Func-Development'!$AF$119:$EU$119)</f>
        <v>0</v>
      </c>
      <c r="U28" s="48">
        <f>LOOKUP(2,1/('Feat-Func-Development'!$AF$4:$EU$4&amp;'Feat-Func-Development'!$AF$5:$EU$5='aggregated FIP Data Prog9'!$A28&amp;'aggregated FIP Data Prog9'!$N$1),'Feat-Func-Development'!$AF$120:$EU$120)</f>
        <v>0</v>
      </c>
      <c r="V28" s="29">
        <f>LOOKUP(2,1/('Feat-Func-Development'!$AF$4:$EU$4&amp;'Feat-Func-Development'!$AF$5:$EU$5='aggregated FIP Data Prog9'!$A28&amp;'aggregated FIP Data Prog9'!$V$1),'Feat-Func-Development'!$AF$113:$EU$113)</f>
        <v>0</v>
      </c>
      <c r="W28" s="29">
        <f>LOOKUP(2,1/('Feat-Func-Development'!$AF$4:$EU$4&amp;'Feat-Func-Development'!$AF$5:$EU$5='aggregated FIP Data Prog9'!$A28&amp;'aggregated FIP Data Prog9'!$V$1),'Feat-Func-Development'!$AF$114:$EU$114)</f>
        <v>0</v>
      </c>
      <c r="X28" s="29">
        <f>LOOKUP(2,1/('Feat-Func-Development'!$AF$4:$EU$4&amp;'Feat-Func-Development'!$AF$5:$EU$5='aggregated FIP Data Prog9'!$A28&amp;'aggregated FIP Data Prog9'!$V$1),'Feat-Func-Development'!$AF$115:$EU$115)</f>
        <v>0</v>
      </c>
      <c r="Y28" s="29">
        <f>LOOKUP(2,1/('Feat-Func-Development'!$AF$4:$EU$4&amp;'Feat-Func-Development'!$AF$5:$EU$5='aggregated FIP Data Prog9'!$A28&amp;'aggregated FIP Data Prog9'!$V$1),'Feat-Func-Development'!$AF$116:$EU$116)</f>
        <v>0</v>
      </c>
      <c r="Z28" s="29">
        <f>LOOKUP(2,1/('Feat-Func-Development'!$AF$4:$EU$4&amp;'Feat-Func-Development'!$AF$5:$EU$5='aggregated FIP Data Prog9'!$A28&amp;'aggregated FIP Data Prog9'!$V$1),'Feat-Func-Development'!$AF$117:$EU$117)</f>
        <v>1</v>
      </c>
      <c r="AA28" s="29">
        <f>LOOKUP(2,1/('Feat-Func-Development'!$AF$4:$EU$4&amp;'Feat-Func-Development'!$AF$5:$EU$5='aggregated FIP Data Prog9'!$A28&amp;'aggregated FIP Data Prog9'!$V$1),'Feat-Func-Development'!$AF$118:$EU$118)</f>
        <v>0</v>
      </c>
      <c r="AB28" s="29">
        <f>LOOKUP(2,1/('Feat-Func-Development'!$AF$4:$EU$4&amp;'Feat-Func-Development'!$AF$5:$EU$5='aggregated FIP Data Prog9'!$A28&amp;'aggregated FIP Data Prog9'!$V$1),'Feat-Func-Development'!$AF$119:$EU$119)</f>
        <v>0</v>
      </c>
      <c r="AC28" s="29">
        <f>LOOKUP(2,1/('Feat-Func-Development'!$AF$4:$EU$4&amp;'Feat-Func-Development'!$AF$5:$EU$5='aggregated FIP Data Prog9'!$A28&amp;'aggregated FIP Data Prog9'!$V$1),'Feat-Func-Development'!$AF$120:$EU$120)</f>
        <v>0</v>
      </c>
    </row>
    <row r="29" spans="1:29">
      <c r="A29" s="43">
        <f t="shared" si="9"/>
        <v>762</v>
      </c>
      <c r="B29" s="53">
        <f>IF(C29="","",HLOOKUP(C29,'Configuration | Scaling'!$E$13:$Y$23,11,FALSE))</f>
        <v>732</v>
      </c>
      <c r="C29" s="29" t="str">
        <f>IF(COUNTIF(C$4:C28,LOOKUP(A29,'Configuration | Scaling'!$E$23:$Y$23,_GPDS__List))=0,LOOKUP(A29,'Configuration | Scaling'!$E$23:$Y$23,_GPDS__List),"")</f>
        <v>VP T/C</v>
      </c>
      <c r="D29" s="54"/>
      <c r="E29" s="45">
        <f t="shared" si="0"/>
        <v>731</v>
      </c>
      <c r="F29" s="55">
        <f t="shared" si="1"/>
        <v>1</v>
      </c>
      <c r="G29" s="55">
        <f t="shared" si="2"/>
        <v>0</v>
      </c>
      <c r="H29" s="55">
        <f t="shared" si="3"/>
        <v>1</v>
      </c>
      <c r="I29" s="55">
        <f t="shared" si="4"/>
        <v>1</v>
      </c>
      <c r="J29" s="55">
        <f t="shared" si="5"/>
        <v>1</v>
      </c>
      <c r="K29" s="55">
        <f t="shared" si="6"/>
        <v>1</v>
      </c>
      <c r="L29" s="55">
        <f t="shared" si="7"/>
        <v>0</v>
      </c>
      <c r="M29" s="56">
        <f t="shared" si="8"/>
        <v>0</v>
      </c>
      <c r="N29" s="48">
        <f>LOOKUP(2,1/('Feat-Func-Development'!$AF$4:$EU$4&amp;'Feat-Func-Development'!$AF$5:$EU$5='aggregated FIP Data Prog9'!$A29&amp;'aggregated FIP Data Prog9'!$N$1),'Feat-Func-Development'!$AF$113:$EU$113)</f>
        <v>0</v>
      </c>
      <c r="O29" s="48">
        <f>LOOKUP(2,1/('Feat-Func-Development'!$AF$4:$EU$4&amp;'Feat-Func-Development'!$AF$5:$EU$5='aggregated FIP Data Prog9'!$A29&amp;'aggregated FIP Data Prog9'!$N$1),'Feat-Func-Development'!$AF$114:$EU$114)</f>
        <v>0</v>
      </c>
      <c r="P29" s="48">
        <f>LOOKUP(2,1/('Feat-Func-Development'!$AF$4:$EU$4&amp;'Feat-Func-Development'!$AF$5:$EU$5='aggregated FIP Data Prog9'!$A29&amp;'aggregated FIP Data Prog9'!$N$1),'Feat-Func-Development'!$AF$115:$EU$115)</f>
        <v>0</v>
      </c>
      <c r="Q29" s="48">
        <f>LOOKUP(2,1/('Feat-Func-Development'!$AF$4:$EU$4&amp;'Feat-Func-Development'!$AF$5:$EU$5='aggregated FIP Data Prog9'!$A29&amp;'aggregated FIP Data Prog9'!$N$1),'Feat-Func-Development'!$AF$116:$EU$116)</f>
        <v>0</v>
      </c>
      <c r="R29" s="48">
        <f>LOOKUP(2,1/('Feat-Func-Development'!$AF$4:$EU$4&amp;'Feat-Func-Development'!$AF$5:$EU$5='aggregated FIP Data Prog9'!$A29&amp;'aggregated FIP Data Prog9'!$N$1),'Feat-Func-Development'!$AF$117:$EU$117)</f>
        <v>0</v>
      </c>
      <c r="S29" s="48">
        <f>LOOKUP(2,1/('Feat-Func-Development'!$AF$4:$EU$4&amp;'Feat-Func-Development'!$AF$5:$EU$5='aggregated FIP Data Prog9'!$A29&amp;'aggregated FIP Data Prog9'!$N$1),'Feat-Func-Development'!$AF$118:$EU$118)</f>
        <v>1</v>
      </c>
      <c r="T29" s="48">
        <f>LOOKUP(2,1/('Feat-Func-Development'!$AF$4:$EU$4&amp;'Feat-Func-Development'!$AF$5:$EU$5='aggregated FIP Data Prog9'!$A29&amp;'aggregated FIP Data Prog9'!$N$1),'Feat-Func-Development'!$AF$119:$EU$119)</f>
        <v>0</v>
      </c>
      <c r="U29" s="48">
        <f>LOOKUP(2,1/('Feat-Func-Development'!$AF$4:$EU$4&amp;'Feat-Func-Development'!$AF$5:$EU$5='aggregated FIP Data Prog9'!$A29&amp;'aggregated FIP Data Prog9'!$N$1),'Feat-Func-Development'!$AF$120:$EU$120)</f>
        <v>0</v>
      </c>
      <c r="V29" s="29">
        <f>LOOKUP(2,1/('Feat-Func-Development'!$AF$4:$EU$4&amp;'Feat-Func-Development'!$AF$5:$EU$5='aggregated FIP Data Prog9'!$A29&amp;'aggregated FIP Data Prog9'!$V$1),'Feat-Func-Development'!$AF$113:$EU$113)</f>
        <v>0</v>
      </c>
      <c r="W29" s="29">
        <f>LOOKUP(2,1/('Feat-Func-Development'!$AF$4:$EU$4&amp;'Feat-Func-Development'!$AF$5:$EU$5='aggregated FIP Data Prog9'!$A29&amp;'aggregated FIP Data Prog9'!$V$1),'Feat-Func-Development'!$AF$114:$EU$114)</f>
        <v>0</v>
      </c>
      <c r="X29" s="29">
        <f>LOOKUP(2,1/('Feat-Func-Development'!$AF$4:$EU$4&amp;'Feat-Func-Development'!$AF$5:$EU$5='aggregated FIP Data Prog9'!$A29&amp;'aggregated FIP Data Prog9'!$V$1),'Feat-Func-Development'!$AF$115:$EU$115)</f>
        <v>0</v>
      </c>
      <c r="Y29" s="29">
        <f>LOOKUP(2,1/('Feat-Func-Development'!$AF$4:$EU$4&amp;'Feat-Func-Development'!$AF$5:$EU$5='aggregated FIP Data Prog9'!$A29&amp;'aggregated FIP Data Prog9'!$V$1),'Feat-Func-Development'!$AF$116:$EU$116)</f>
        <v>0</v>
      </c>
      <c r="Z29" s="29">
        <f>LOOKUP(2,1/('Feat-Func-Development'!$AF$4:$EU$4&amp;'Feat-Func-Development'!$AF$5:$EU$5='aggregated FIP Data Prog9'!$A29&amp;'aggregated FIP Data Prog9'!$V$1),'Feat-Func-Development'!$AF$117:$EU$117)</f>
        <v>1</v>
      </c>
      <c r="AA29" s="29">
        <f>LOOKUP(2,1/('Feat-Func-Development'!$AF$4:$EU$4&amp;'Feat-Func-Development'!$AF$5:$EU$5='aggregated FIP Data Prog9'!$A29&amp;'aggregated FIP Data Prog9'!$V$1),'Feat-Func-Development'!$AF$118:$EU$118)</f>
        <v>0</v>
      </c>
      <c r="AB29" s="29">
        <f>LOOKUP(2,1/('Feat-Func-Development'!$AF$4:$EU$4&amp;'Feat-Func-Development'!$AF$5:$EU$5='aggregated FIP Data Prog9'!$A29&amp;'aggregated FIP Data Prog9'!$V$1),'Feat-Func-Development'!$AF$119:$EU$119)</f>
        <v>0</v>
      </c>
      <c r="AC29" s="29">
        <f>LOOKUP(2,1/('Feat-Func-Development'!$AF$4:$EU$4&amp;'Feat-Func-Development'!$AF$5:$EU$5='aggregated FIP Data Prog9'!$A29&amp;'aggregated FIP Data Prog9'!$V$1),'Feat-Func-Development'!$AF$120:$EU$120)</f>
        <v>0</v>
      </c>
    </row>
    <row r="30" spans="1:29">
      <c r="A30" s="43">
        <f t="shared" si="9"/>
        <v>790</v>
      </c>
      <c r="B30" s="53" t="str">
        <f>IF(C30="","",HLOOKUP(C30,'Configuration | Scaling'!$E$13:$Y$23,11,FALSE))</f>
        <v/>
      </c>
      <c r="C30" s="29" t="str">
        <f>IF(COUNTIF(C$4:C29,LOOKUP(A30,'Configuration | Scaling'!$E$23:$Y$23,_GPDS__List))=0,LOOKUP(A30,'Configuration | Scaling'!$E$23:$Y$23,_GPDS__List),"")</f>
        <v/>
      </c>
      <c r="D30" s="54"/>
      <c r="E30" s="45">
        <f t="shared" si="0"/>
        <v>789</v>
      </c>
      <c r="F30" s="55">
        <f t="shared" si="1"/>
        <v>1</v>
      </c>
      <c r="G30" s="55">
        <f t="shared" si="2"/>
        <v>0</v>
      </c>
      <c r="H30" s="55">
        <f t="shared" si="3"/>
        <v>1</v>
      </c>
      <c r="I30" s="55">
        <f t="shared" si="4"/>
        <v>1</v>
      </c>
      <c r="J30" s="55">
        <f t="shared" si="5"/>
        <v>1</v>
      </c>
      <c r="K30" s="55">
        <f t="shared" si="6"/>
        <v>1</v>
      </c>
      <c r="L30" s="55">
        <f t="shared" si="7"/>
        <v>1</v>
      </c>
      <c r="M30" s="56">
        <f t="shared" si="8"/>
        <v>0</v>
      </c>
      <c r="N30" s="48">
        <f>LOOKUP(2,1/('Feat-Func-Development'!$AF$4:$EU$4&amp;'Feat-Func-Development'!$AF$5:$EU$5='aggregated FIP Data Prog9'!$A30&amp;'aggregated FIP Data Prog9'!$N$1),'Feat-Func-Development'!$AF$113:$EU$113)</f>
        <v>0</v>
      </c>
      <c r="O30" s="48">
        <f>LOOKUP(2,1/('Feat-Func-Development'!$AF$4:$EU$4&amp;'Feat-Func-Development'!$AF$5:$EU$5='aggregated FIP Data Prog9'!$A30&amp;'aggregated FIP Data Prog9'!$N$1),'Feat-Func-Development'!$AF$114:$EU$114)</f>
        <v>0</v>
      </c>
      <c r="P30" s="48">
        <f>LOOKUP(2,1/('Feat-Func-Development'!$AF$4:$EU$4&amp;'Feat-Func-Development'!$AF$5:$EU$5='aggregated FIP Data Prog9'!$A30&amp;'aggregated FIP Data Prog9'!$N$1),'Feat-Func-Development'!$AF$115:$EU$115)</f>
        <v>0</v>
      </c>
      <c r="Q30" s="48">
        <f>LOOKUP(2,1/('Feat-Func-Development'!$AF$4:$EU$4&amp;'Feat-Func-Development'!$AF$5:$EU$5='aggregated FIP Data Prog9'!$A30&amp;'aggregated FIP Data Prog9'!$N$1),'Feat-Func-Development'!$AF$116:$EU$116)</f>
        <v>0</v>
      </c>
      <c r="R30" s="48">
        <f>LOOKUP(2,1/('Feat-Func-Development'!$AF$4:$EU$4&amp;'Feat-Func-Development'!$AF$5:$EU$5='aggregated FIP Data Prog9'!$A30&amp;'aggregated FIP Data Prog9'!$N$1),'Feat-Func-Development'!$AF$117:$EU$117)</f>
        <v>0</v>
      </c>
      <c r="S30" s="48">
        <f>LOOKUP(2,1/('Feat-Func-Development'!$AF$4:$EU$4&amp;'Feat-Func-Development'!$AF$5:$EU$5='aggregated FIP Data Prog9'!$A30&amp;'aggregated FIP Data Prog9'!$N$1),'Feat-Func-Development'!$AF$118:$EU$118)</f>
        <v>0</v>
      </c>
      <c r="T30" s="48">
        <f>LOOKUP(2,1/('Feat-Func-Development'!$AF$4:$EU$4&amp;'Feat-Func-Development'!$AF$5:$EU$5='aggregated FIP Data Prog9'!$A30&amp;'aggregated FIP Data Prog9'!$N$1),'Feat-Func-Development'!$AF$119:$EU$119)</f>
        <v>1</v>
      </c>
      <c r="U30" s="48">
        <f>LOOKUP(2,1/('Feat-Func-Development'!$AF$4:$EU$4&amp;'Feat-Func-Development'!$AF$5:$EU$5='aggregated FIP Data Prog9'!$A30&amp;'aggregated FIP Data Prog9'!$N$1),'Feat-Func-Development'!$AF$120:$EU$120)</f>
        <v>0</v>
      </c>
      <c r="V30" s="29">
        <f>LOOKUP(2,1/('Feat-Func-Development'!$AF$4:$EU$4&amp;'Feat-Func-Development'!$AF$5:$EU$5='aggregated FIP Data Prog9'!$A30&amp;'aggregated FIP Data Prog9'!$V$1),'Feat-Func-Development'!$AF$113:$EU$113)</f>
        <v>0</v>
      </c>
      <c r="W30" s="29">
        <f>LOOKUP(2,1/('Feat-Func-Development'!$AF$4:$EU$4&amp;'Feat-Func-Development'!$AF$5:$EU$5='aggregated FIP Data Prog9'!$A30&amp;'aggregated FIP Data Prog9'!$V$1),'Feat-Func-Development'!$AF$114:$EU$114)</f>
        <v>0</v>
      </c>
      <c r="X30" s="29">
        <f>LOOKUP(2,1/('Feat-Func-Development'!$AF$4:$EU$4&amp;'Feat-Func-Development'!$AF$5:$EU$5='aggregated FIP Data Prog9'!$A30&amp;'aggregated FIP Data Prog9'!$V$1),'Feat-Func-Development'!$AF$115:$EU$115)</f>
        <v>0</v>
      </c>
      <c r="Y30" s="29">
        <f>LOOKUP(2,1/('Feat-Func-Development'!$AF$4:$EU$4&amp;'Feat-Func-Development'!$AF$5:$EU$5='aggregated FIP Data Prog9'!$A30&amp;'aggregated FIP Data Prog9'!$V$1),'Feat-Func-Development'!$AF$116:$EU$116)</f>
        <v>0</v>
      </c>
      <c r="Z30" s="29">
        <f>LOOKUP(2,1/('Feat-Func-Development'!$AF$4:$EU$4&amp;'Feat-Func-Development'!$AF$5:$EU$5='aggregated FIP Data Prog9'!$A30&amp;'aggregated FIP Data Prog9'!$V$1),'Feat-Func-Development'!$AF$117:$EU$117)</f>
        <v>1</v>
      </c>
      <c r="AA30" s="29">
        <f>LOOKUP(2,1/('Feat-Func-Development'!$AF$4:$EU$4&amp;'Feat-Func-Development'!$AF$5:$EU$5='aggregated FIP Data Prog9'!$A30&amp;'aggregated FIP Data Prog9'!$V$1),'Feat-Func-Development'!$AF$118:$EU$118)</f>
        <v>0</v>
      </c>
      <c r="AB30" s="29">
        <f>LOOKUP(2,1/('Feat-Func-Development'!$AF$4:$EU$4&amp;'Feat-Func-Development'!$AF$5:$EU$5='aggregated FIP Data Prog9'!$A30&amp;'aggregated FIP Data Prog9'!$V$1),'Feat-Func-Development'!$AF$119:$EU$119)</f>
        <v>0</v>
      </c>
      <c r="AC30" s="29">
        <f>LOOKUP(2,1/('Feat-Func-Development'!$AF$4:$EU$4&amp;'Feat-Func-Development'!$AF$5:$EU$5='aggregated FIP Data Prog9'!$A30&amp;'aggregated FIP Data Prog9'!$V$1),'Feat-Func-Development'!$AF$120:$EU$120)</f>
        <v>0</v>
      </c>
    </row>
    <row r="31" spans="1:29">
      <c r="A31" s="43">
        <f t="shared" si="9"/>
        <v>821</v>
      </c>
      <c r="B31" s="53">
        <f>IF(C31="","",HLOOKUP(C31,'Configuration | Scaling'!$E$13:$Y$23,11,FALSE))</f>
        <v>791</v>
      </c>
      <c r="C31" s="29" t="str">
        <f>IF(COUNTIF(C$4:C30,LOOKUP(A31,'Configuration | Scaling'!$E$23:$Y$23,_GPDS__List))=0,LOOKUP(A31,'Configuration | Scaling'!$E$23:$Y$23,_GPDS__List),"")</f>
        <v>VP</v>
      </c>
      <c r="D31" s="54"/>
      <c r="E31" s="45">
        <f t="shared" si="0"/>
        <v>790</v>
      </c>
      <c r="F31" s="55">
        <f t="shared" si="1"/>
        <v>1</v>
      </c>
      <c r="G31" s="55">
        <f t="shared" si="2"/>
        <v>0</v>
      </c>
      <c r="H31" s="55">
        <f t="shared" si="3"/>
        <v>1</v>
      </c>
      <c r="I31" s="55">
        <f t="shared" si="4"/>
        <v>1</v>
      </c>
      <c r="J31" s="55">
        <f t="shared" si="5"/>
        <v>1</v>
      </c>
      <c r="K31" s="55">
        <f t="shared" si="6"/>
        <v>1</v>
      </c>
      <c r="L31" s="55">
        <f t="shared" si="7"/>
        <v>1</v>
      </c>
      <c r="M31" s="56">
        <f t="shared" si="8"/>
        <v>0</v>
      </c>
      <c r="N31" s="48">
        <f>LOOKUP(2,1/('Feat-Func-Development'!$AF$4:$EU$4&amp;'Feat-Func-Development'!$AF$5:$EU$5='aggregated FIP Data Prog9'!$A31&amp;'aggregated FIP Data Prog9'!$N$1),'Feat-Func-Development'!$AF$113:$EU$113)</f>
        <v>0</v>
      </c>
      <c r="O31" s="48">
        <f>LOOKUP(2,1/('Feat-Func-Development'!$AF$4:$EU$4&amp;'Feat-Func-Development'!$AF$5:$EU$5='aggregated FIP Data Prog9'!$A31&amp;'aggregated FIP Data Prog9'!$N$1),'Feat-Func-Development'!$AF$114:$EU$114)</f>
        <v>0</v>
      </c>
      <c r="P31" s="48">
        <f>LOOKUP(2,1/('Feat-Func-Development'!$AF$4:$EU$4&amp;'Feat-Func-Development'!$AF$5:$EU$5='aggregated FIP Data Prog9'!$A31&amp;'aggregated FIP Data Prog9'!$N$1),'Feat-Func-Development'!$AF$115:$EU$115)</f>
        <v>0</v>
      </c>
      <c r="Q31" s="48">
        <f>LOOKUP(2,1/('Feat-Func-Development'!$AF$4:$EU$4&amp;'Feat-Func-Development'!$AF$5:$EU$5='aggregated FIP Data Prog9'!$A31&amp;'aggregated FIP Data Prog9'!$N$1),'Feat-Func-Development'!$AF$116:$EU$116)</f>
        <v>0</v>
      </c>
      <c r="R31" s="48">
        <f>LOOKUP(2,1/('Feat-Func-Development'!$AF$4:$EU$4&amp;'Feat-Func-Development'!$AF$5:$EU$5='aggregated FIP Data Prog9'!$A31&amp;'aggregated FIP Data Prog9'!$N$1),'Feat-Func-Development'!$AF$117:$EU$117)</f>
        <v>0</v>
      </c>
      <c r="S31" s="48">
        <f>LOOKUP(2,1/('Feat-Func-Development'!$AF$4:$EU$4&amp;'Feat-Func-Development'!$AF$5:$EU$5='aggregated FIP Data Prog9'!$A31&amp;'aggregated FIP Data Prog9'!$N$1),'Feat-Func-Development'!$AF$118:$EU$118)</f>
        <v>0</v>
      </c>
      <c r="T31" s="48">
        <f>LOOKUP(2,1/('Feat-Func-Development'!$AF$4:$EU$4&amp;'Feat-Func-Development'!$AF$5:$EU$5='aggregated FIP Data Prog9'!$A31&amp;'aggregated FIP Data Prog9'!$N$1),'Feat-Func-Development'!$AF$119:$EU$119)</f>
        <v>1</v>
      </c>
      <c r="U31" s="48">
        <f>LOOKUP(2,1/('Feat-Func-Development'!$AF$4:$EU$4&amp;'Feat-Func-Development'!$AF$5:$EU$5='aggregated FIP Data Prog9'!$A31&amp;'aggregated FIP Data Prog9'!$N$1),'Feat-Func-Development'!$AF$120:$EU$120)</f>
        <v>0</v>
      </c>
      <c r="V31" s="29">
        <f>LOOKUP(2,1/('Feat-Func-Development'!$AF$4:$EU$4&amp;'Feat-Func-Development'!$AF$5:$EU$5='aggregated FIP Data Prog9'!$A31&amp;'aggregated FIP Data Prog9'!$V$1),'Feat-Func-Development'!$AF$113:$EU$113)</f>
        <v>0</v>
      </c>
      <c r="W31" s="29">
        <f>LOOKUP(2,1/('Feat-Func-Development'!$AF$4:$EU$4&amp;'Feat-Func-Development'!$AF$5:$EU$5='aggregated FIP Data Prog9'!$A31&amp;'aggregated FIP Data Prog9'!$V$1),'Feat-Func-Development'!$AF$114:$EU$114)</f>
        <v>0</v>
      </c>
      <c r="X31" s="29">
        <f>LOOKUP(2,1/('Feat-Func-Development'!$AF$4:$EU$4&amp;'Feat-Func-Development'!$AF$5:$EU$5='aggregated FIP Data Prog9'!$A31&amp;'aggregated FIP Data Prog9'!$V$1),'Feat-Func-Development'!$AF$115:$EU$115)</f>
        <v>0</v>
      </c>
      <c r="Y31" s="29">
        <f>LOOKUP(2,1/('Feat-Func-Development'!$AF$4:$EU$4&amp;'Feat-Func-Development'!$AF$5:$EU$5='aggregated FIP Data Prog9'!$A31&amp;'aggregated FIP Data Prog9'!$V$1),'Feat-Func-Development'!$AF$116:$EU$116)</f>
        <v>0</v>
      </c>
      <c r="Z31" s="29">
        <f>LOOKUP(2,1/('Feat-Func-Development'!$AF$4:$EU$4&amp;'Feat-Func-Development'!$AF$5:$EU$5='aggregated FIP Data Prog9'!$A31&amp;'aggregated FIP Data Prog9'!$V$1),'Feat-Func-Development'!$AF$117:$EU$117)</f>
        <v>1</v>
      </c>
      <c r="AA31" s="29">
        <f>LOOKUP(2,1/('Feat-Func-Development'!$AF$4:$EU$4&amp;'Feat-Func-Development'!$AF$5:$EU$5='aggregated FIP Data Prog9'!$A31&amp;'aggregated FIP Data Prog9'!$V$1),'Feat-Func-Development'!$AF$118:$EU$118)</f>
        <v>0</v>
      </c>
      <c r="AB31" s="29">
        <f>LOOKUP(2,1/('Feat-Func-Development'!$AF$4:$EU$4&amp;'Feat-Func-Development'!$AF$5:$EU$5='aggregated FIP Data Prog9'!$A31&amp;'aggregated FIP Data Prog9'!$V$1),'Feat-Func-Development'!$AF$119:$EU$119)</f>
        <v>0</v>
      </c>
      <c r="AC31" s="29">
        <f>LOOKUP(2,1/('Feat-Func-Development'!$AF$4:$EU$4&amp;'Feat-Func-Development'!$AF$5:$EU$5='aggregated FIP Data Prog9'!$A31&amp;'aggregated FIP Data Prog9'!$V$1),'Feat-Func-Development'!$AF$120:$EU$120)</f>
        <v>0</v>
      </c>
    </row>
    <row r="32" spans="1:29">
      <c r="A32" s="43">
        <f t="shared" si="9"/>
        <v>851</v>
      </c>
      <c r="B32" s="53" t="str">
        <f>IF(C32="","",HLOOKUP(C32,'Configuration | Scaling'!$E$13:$Y$23,11,FALSE))</f>
        <v/>
      </c>
      <c r="C32" s="29" t="str">
        <f>IF(COUNTIF(C$4:C31,LOOKUP(A32,'Configuration | Scaling'!$E$23:$Y$23,_GPDS__List))=0,LOOKUP(A32,'Configuration | Scaling'!$E$23:$Y$23,_GPDS__List),"")</f>
        <v/>
      </c>
      <c r="D32" s="54"/>
      <c r="E32" s="45">
        <f t="shared" si="0"/>
        <v>850</v>
      </c>
      <c r="F32" s="55">
        <f t="shared" si="1"/>
        <v>1</v>
      </c>
      <c r="G32" s="55">
        <f t="shared" si="2"/>
        <v>0</v>
      </c>
      <c r="H32" s="55">
        <f t="shared" si="3"/>
        <v>1</v>
      </c>
      <c r="I32" s="55">
        <f t="shared" si="4"/>
        <v>1</v>
      </c>
      <c r="J32" s="55">
        <f t="shared" si="5"/>
        <v>1</v>
      </c>
      <c r="K32" s="55">
        <f t="shared" si="6"/>
        <v>1</v>
      </c>
      <c r="L32" s="55">
        <f t="shared" si="7"/>
        <v>1</v>
      </c>
      <c r="M32" s="56">
        <f t="shared" si="8"/>
        <v>0</v>
      </c>
      <c r="N32" s="48">
        <f>LOOKUP(2,1/('Feat-Func-Development'!$AF$4:$EU$4&amp;'Feat-Func-Development'!$AF$5:$EU$5='aggregated FIP Data Prog9'!$A32&amp;'aggregated FIP Data Prog9'!$N$1),'Feat-Func-Development'!$AF$113:$EU$113)</f>
        <v>0</v>
      </c>
      <c r="O32" s="48">
        <f>LOOKUP(2,1/('Feat-Func-Development'!$AF$4:$EU$4&amp;'Feat-Func-Development'!$AF$5:$EU$5='aggregated FIP Data Prog9'!$A32&amp;'aggregated FIP Data Prog9'!$N$1),'Feat-Func-Development'!$AF$114:$EU$114)</f>
        <v>0</v>
      </c>
      <c r="P32" s="48">
        <f>LOOKUP(2,1/('Feat-Func-Development'!$AF$4:$EU$4&amp;'Feat-Func-Development'!$AF$5:$EU$5='aggregated FIP Data Prog9'!$A32&amp;'aggregated FIP Data Prog9'!$N$1),'Feat-Func-Development'!$AF$115:$EU$115)</f>
        <v>0</v>
      </c>
      <c r="Q32" s="48">
        <f>LOOKUP(2,1/('Feat-Func-Development'!$AF$4:$EU$4&amp;'Feat-Func-Development'!$AF$5:$EU$5='aggregated FIP Data Prog9'!$A32&amp;'aggregated FIP Data Prog9'!$N$1),'Feat-Func-Development'!$AF$116:$EU$116)</f>
        <v>0</v>
      </c>
      <c r="R32" s="48">
        <f>LOOKUP(2,1/('Feat-Func-Development'!$AF$4:$EU$4&amp;'Feat-Func-Development'!$AF$5:$EU$5='aggregated FIP Data Prog9'!$A32&amp;'aggregated FIP Data Prog9'!$N$1),'Feat-Func-Development'!$AF$117:$EU$117)</f>
        <v>0</v>
      </c>
      <c r="S32" s="48">
        <f>LOOKUP(2,1/('Feat-Func-Development'!$AF$4:$EU$4&amp;'Feat-Func-Development'!$AF$5:$EU$5='aggregated FIP Data Prog9'!$A32&amp;'aggregated FIP Data Prog9'!$N$1),'Feat-Func-Development'!$AF$118:$EU$118)</f>
        <v>0</v>
      </c>
      <c r="T32" s="48">
        <f>LOOKUP(2,1/('Feat-Func-Development'!$AF$4:$EU$4&amp;'Feat-Func-Development'!$AF$5:$EU$5='aggregated FIP Data Prog9'!$A32&amp;'aggregated FIP Data Prog9'!$N$1),'Feat-Func-Development'!$AF$119:$EU$119)</f>
        <v>1</v>
      </c>
      <c r="U32" s="48">
        <f>LOOKUP(2,1/('Feat-Func-Development'!$AF$4:$EU$4&amp;'Feat-Func-Development'!$AF$5:$EU$5='aggregated FIP Data Prog9'!$A32&amp;'aggregated FIP Data Prog9'!$N$1),'Feat-Func-Development'!$AF$120:$EU$120)</f>
        <v>0</v>
      </c>
      <c r="V32" s="29">
        <f>LOOKUP(2,1/('Feat-Func-Development'!$AF$4:$EU$4&amp;'Feat-Func-Development'!$AF$5:$EU$5='aggregated FIP Data Prog9'!$A32&amp;'aggregated FIP Data Prog9'!$V$1),'Feat-Func-Development'!$AF$113:$EU$113)</f>
        <v>0</v>
      </c>
      <c r="W32" s="29">
        <f>LOOKUP(2,1/('Feat-Func-Development'!$AF$4:$EU$4&amp;'Feat-Func-Development'!$AF$5:$EU$5='aggregated FIP Data Prog9'!$A32&amp;'aggregated FIP Data Prog9'!$V$1),'Feat-Func-Development'!$AF$114:$EU$114)</f>
        <v>0</v>
      </c>
      <c r="X32" s="29">
        <f>LOOKUP(2,1/('Feat-Func-Development'!$AF$4:$EU$4&amp;'Feat-Func-Development'!$AF$5:$EU$5='aggregated FIP Data Prog9'!$A32&amp;'aggregated FIP Data Prog9'!$V$1),'Feat-Func-Development'!$AF$115:$EU$115)</f>
        <v>0</v>
      </c>
      <c r="Y32" s="29">
        <f>LOOKUP(2,1/('Feat-Func-Development'!$AF$4:$EU$4&amp;'Feat-Func-Development'!$AF$5:$EU$5='aggregated FIP Data Prog9'!$A32&amp;'aggregated FIP Data Prog9'!$V$1),'Feat-Func-Development'!$AF$116:$EU$116)</f>
        <v>0</v>
      </c>
      <c r="Z32" s="29">
        <f>LOOKUP(2,1/('Feat-Func-Development'!$AF$4:$EU$4&amp;'Feat-Func-Development'!$AF$5:$EU$5='aggregated FIP Data Prog9'!$A32&amp;'aggregated FIP Data Prog9'!$V$1),'Feat-Func-Development'!$AF$117:$EU$117)</f>
        <v>1</v>
      </c>
      <c r="AA32" s="29">
        <f>LOOKUP(2,1/('Feat-Func-Development'!$AF$4:$EU$4&amp;'Feat-Func-Development'!$AF$5:$EU$5='aggregated FIP Data Prog9'!$A32&amp;'aggregated FIP Data Prog9'!$V$1),'Feat-Func-Development'!$AF$118:$EU$118)</f>
        <v>0</v>
      </c>
      <c r="AB32" s="29">
        <f>LOOKUP(2,1/('Feat-Func-Development'!$AF$4:$EU$4&amp;'Feat-Func-Development'!$AF$5:$EU$5='aggregated FIP Data Prog9'!$A32&amp;'aggregated FIP Data Prog9'!$V$1),'Feat-Func-Development'!$AF$119:$EU$119)</f>
        <v>0</v>
      </c>
      <c r="AC32" s="29">
        <f>LOOKUP(2,1/('Feat-Func-Development'!$AF$4:$EU$4&amp;'Feat-Func-Development'!$AF$5:$EU$5='aggregated FIP Data Prog9'!$A32&amp;'aggregated FIP Data Prog9'!$V$1),'Feat-Func-Development'!$AF$120:$EU$120)</f>
        <v>0</v>
      </c>
    </row>
    <row r="33" spans="1:29">
      <c r="A33" s="43">
        <f t="shared" si="9"/>
        <v>882</v>
      </c>
      <c r="B33" s="53">
        <f>IF(C33="","",HLOOKUP(C33,'Configuration | Scaling'!$E$13:$Y$23,11,FALSE))</f>
        <v>872</v>
      </c>
      <c r="C33" s="29" t="str">
        <f>IF(COUNTIF(C$4:C32,LOOKUP(A33,'Configuration | Scaling'!$E$23:$Y$23,_GPDS__List))=0,LOOKUP(A33,'Configuration | Scaling'!$E$23:$Y$23,_GPDS__List),"")</f>
        <v>PEC</v>
      </c>
      <c r="D33" s="54"/>
      <c r="E33" s="45">
        <f t="shared" si="0"/>
        <v>871</v>
      </c>
      <c r="F33" s="55">
        <f t="shared" si="1"/>
        <v>1</v>
      </c>
      <c r="G33" s="55">
        <f t="shared" si="2"/>
        <v>0</v>
      </c>
      <c r="H33" s="55">
        <f t="shared" si="3"/>
        <v>1</v>
      </c>
      <c r="I33" s="55">
        <f t="shared" si="4"/>
        <v>1</v>
      </c>
      <c r="J33" s="55">
        <f t="shared" si="5"/>
        <v>1</v>
      </c>
      <c r="K33" s="55">
        <f t="shared" si="6"/>
        <v>1</v>
      </c>
      <c r="L33" s="55">
        <f t="shared" si="7"/>
        <v>1</v>
      </c>
      <c r="M33" s="56">
        <f t="shared" si="8"/>
        <v>0</v>
      </c>
      <c r="N33" s="48">
        <f>LOOKUP(2,1/('Feat-Func-Development'!$AF$4:$EU$4&amp;'Feat-Func-Development'!$AF$5:$EU$5='aggregated FIP Data Prog9'!$A33&amp;'aggregated FIP Data Prog9'!$N$1),'Feat-Func-Development'!$AF$113:$EU$113)</f>
        <v>0</v>
      </c>
      <c r="O33" s="48">
        <f>LOOKUP(2,1/('Feat-Func-Development'!$AF$4:$EU$4&amp;'Feat-Func-Development'!$AF$5:$EU$5='aggregated FIP Data Prog9'!$A33&amp;'aggregated FIP Data Prog9'!$N$1),'Feat-Func-Development'!$AF$114:$EU$114)</f>
        <v>0</v>
      </c>
      <c r="P33" s="48">
        <f>LOOKUP(2,1/('Feat-Func-Development'!$AF$4:$EU$4&amp;'Feat-Func-Development'!$AF$5:$EU$5='aggregated FIP Data Prog9'!$A33&amp;'aggregated FIP Data Prog9'!$N$1),'Feat-Func-Development'!$AF$115:$EU$115)</f>
        <v>0</v>
      </c>
      <c r="Q33" s="48">
        <f>LOOKUP(2,1/('Feat-Func-Development'!$AF$4:$EU$4&amp;'Feat-Func-Development'!$AF$5:$EU$5='aggregated FIP Data Prog9'!$A33&amp;'aggregated FIP Data Prog9'!$N$1),'Feat-Func-Development'!$AF$116:$EU$116)</f>
        <v>0</v>
      </c>
      <c r="R33" s="48">
        <f>LOOKUP(2,1/('Feat-Func-Development'!$AF$4:$EU$4&amp;'Feat-Func-Development'!$AF$5:$EU$5='aggregated FIP Data Prog9'!$A33&amp;'aggregated FIP Data Prog9'!$N$1),'Feat-Func-Development'!$AF$117:$EU$117)</f>
        <v>0</v>
      </c>
      <c r="S33" s="48">
        <f>LOOKUP(2,1/('Feat-Func-Development'!$AF$4:$EU$4&amp;'Feat-Func-Development'!$AF$5:$EU$5='aggregated FIP Data Prog9'!$A33&amp;'aggregated FIP Data Prog9'!$N$1),'Feat-Func-Development'!$AF$118:$EU$118)</f>
        <v>0</v>
      </c>
      <c r="T33" s="48">
        <f>LOOKUP(2,1/('Feat-Func-Development'!$AF$4:$EU$4&amp;'Feat-Func-Development'!$AF$5:$EU$5='aggregated FIP Data Prog9'!$A33&amp;'aggregated FIP Data Prog9'!$N$1),'Feat-Func-Development'!$AF$119:$EU$119)</f>
        <v>0</v>
      </c>
      <c r="U33" s="48">
        <f>LOOKUP(2,1/('Feat-Func-Development'!$AF$4:$EU$4&amp;'Feat-Func-Development'!$AF$5:$EU$5='aggregated FIP Data Prog9'!$A33&amp;'aggregated FIP Data Prog9'!$N$1),'Feat-Func-Development'!$AF$120:$EU$120)</f>
        <v>1</v>
      </c>
      <c r="V33" s="29">
        <f>LOOKUP(2,1/('Feat-Func-Development'!$AF$4:$EU$4&amp;'Feat-Func-Development'!$AF$5:$EU$5='aggregated FIP Data Prog9'!$A33&amp;'aggregated FIP Data Prog9'!$V$1),'Feat-Func-Development'!$AF$113:$EU$113)</f>
        <v>0</v>
      </c>
      <c r="W33" s="29">
        <f>LOOKUP(2,1/('Feat-Func-Development'!$AF$4:$EU$4&amp;'Feat-Func-Development'!$AF$5:$EU$5='aggregated FIP Data Prog9'!$A33&amp;'aggregated FIP Data Prog9'!$V$1),'Feat-Func-Development'!$AF$114:$EU$114)</f>
        <v>0</v>
      </c>
      <c r="X33" s="29">
        <f>LOOKUP(2,1/('Feat-Func-Development'!$AF$4:$EU$4&amp;'Feat-Func-Development'!$AF$5:$EU$5='aggregated FIP Data Prog9'!$A33&amp;'aggregated FIP Data Prog9'!$V$1),'Feat-Func-Development'!$AF$115:$EU$115)</f>
        <v>0</v>
      </c>
      <c r="Y33" s="29">
        <f>LOOKUP(2,1/('Feat-Func-Development'!$AF$4:$EU$4&amp;'Feat-Func-Development'!$AF$5:$EU$5='aggregated FIP Data Prog9'!$A33&amp;'aggregated FIP Data Prog9'!$V$1),'Feat-Func-Development'!$AF$116:$EU$116)</f>
        <v>0</v>
      </c>
      <c r="Z33" s="29">
        <f>LOOKUP(2,1/('Feat-Func-Development'!$AF$4:$EU$4&amp;'Feat-Func-Development'!$AF$5:$EU$5='aggregated FIP Data Prog9'!$A33&amp;'aggregated FIP Data Prog9'!$V$1),'Feat-Func-Development'!$AF$117:$EU$117)</f>
        <v>1</v>
      </c>
      <c r="AA33" s="29">
        <f>LOOKUP(2,1/('Feat-Func-Development'!$AF$4:$EU$4&amp;'Feat-Func-Development'!$AF$5:$EU$5='aggregated FIP Data Prog9'!$A33&amp;'aggregated FIP Data Prog9'!$V$1),'Feat-Func-Development'!$AF$118:$EU$118)</f>
        <v>0</v>
      </c>
      <c r="AB33" s="29">
        <f>LOOKUP(2,1/('Feat-Func-Development'!$AF$4:$EU$4&amp;'Feat-Func-Development'!$AF$5:$EU$5='aggregated FIP Data Prog9'!$A33&amp;'aggregated FIP Data Prog9'!$V$1),'Feat-Func-Development'!$AF$119:$EU$119)</f>
        <v>0</v>
      </c>
      <c r="AC33" s="29">
        <f>LOOKUP(2,1/('Feat-Func-Development'!$AF$4:$EU$4&amp;'Feat-Func-Development'!$AF$5:$EU$5='aggregated FIP Data Prog9'!$A33&amp;'aggregated FIP Data Prog9'!$V$1),'Feat-Func-Development'!$AF$120:$EU$120)</f>
        <v>0</v>
      </c>
    </row>
    <row r="34" spans="1:29">
      <c r="A34" s="43">
        <f t="shared" si="9"/>
        <v>912</v>
      </c>
      <c r="B34" s="53" t="str">
        <f>IF(C34="","",HLOOKUP(C34,'Configuration | Scaling'!$E$13:$Y$23,11,FALSE))</f>
        <v/>
      </c>
      <c r="C34" s="29" t="str">
        <f>IF(COUNTIF(C$4:C33,LOOKUP(A34,'Configuration | Scaling'!$E$23:$Y$23,_GPDS__List))=0,LOOKUP(A34,'Configuration | Scaling'!$E$23:$Y$23,_GPDS__List),"")</f>
        <v/>
      </c>
      <c r="D34" s="54"/>
      <c r="E34" s="45">
        <f t="shared" si="0"/>
        <v>911</v>
      </c>
      <c r="F34" s="55">
        <f t="shared" si="1"/>
        <v>1</v>
      </c>
      <c r="G34" s="55">
        <f t="shared" si="2"/>
        <v>0</v>
      </c>
      <c r="H34" s="55">
        <f t="shared" si="3"/>
        <v>1</v>
      </c>
      <c r="I34" s="55">
        <f t="shared" si="4"/>
        <v>1</v>
      </c>
      <c r="J34" s="55">
        <f t="shared" si="5"/>
        <v>1</v>
      </c>
      <c r="K34" s="55">
        <f t="shared" si="6"/>
        <v>1</v>
      </c>
      <c r="L34" s="55">
        <f t="shared" si="7"/>
        <v>1</v>
      </c>
      <c r="M34" s="56">
        <f t="shared" si="8"/>
        <v>0</v>
      </c>
      <c r="N34" s="48">
        <f>LOOKUP(2,1/('Feat-Func-Development'!$AF$4:$EU$4&amp;'Feat-Func-Development'!$AF$5:$EU$5='aggregated FIP Data Prog9'!$A34&amp;'aggregated FIP Data Prog9'!$N$1),'Feat-Func-Development'!$AF$113:$EU$113)</f>
        <v>0</v>
      </c>
      <c r="O34" s="48">
        <f>LOOKUP(2,1/('Feat-Func-Development'!$AF$4:$EU$4&amp;'Feat-Func-Development'!$AF$5:$EU$5='aggregated FIP Data Prog9'!$A34&amp;'aggregated FIP Data Prog9'!$N$1),'Feat-Func-Development'!$AF$114:$EU$114)</f>
        <v>0</v>
      </c>
      <c r="P34" s="48">
        <f>LOOKUP(2,1/('Feat-Func-Development'!$AF$4:$EU$4&amp;'Feat-Func-Development'!$AF$5:$EU$5='aggregated FIP Data Prog9'!$A34&amp;'aggregated FIP Data Prog9'!$N$1),'Feat-Func-Development'!$AF$115:$EU$115)</f>
        <v>0</v>
      </c>
      <c r="Q34" s="48">
        <f>LOOKUP(2,1/('Feat-Func-Development'!$AF$4:$EU$4&amp;'Feat-Func-Development'!$AF$5:$EU$5='aggregated FIP Data Prog9'!$A34&amp;'aggregated FIP Data Prog9'!$N$1),'Feat-Func-Development'!$AF$116:$EU$116)</f>
        <v>0</v>
      </c>
      <c r="R34" s="48">
        <f>LOOKUP(2,1/('Feat-Func-Development'!$AF$4:$EU$4&amp;'Feat-Func-Development'!$AF$5:$EU$5='aggregated FIP Data Prog9'!$A34&amp;'aggregated FIP Data Prog9'!$N$1),'Feat-Func-Development'!$AF$117:$EU$117)</f>
        <v>0</v>
      </c>
      <c r="S34" s="48">
        <f>LOOKUP(2,1/('Feat-Func-Development'!$AF$4:$EU$4&amp;'Feat-Func-Development'!$AF$5:$EU$5='aggregated FIP Data Prog9'!$A34&amp;'aggregated FIP Data Prog9'!$N$1),'Feat-Func-Development'!$AF$118:$EU$118)</f>
        <v>0</v>
      </c>
      <c r="T34" s="48">
        <f>LOOKUP(2,1/('Feat-Func-Development'!$AF$4:$EU$4&amp;'Feat-Func-Development'!$AF$5:$EU$5='aggregated FIP Data Prog9'!$A34&amp;'aggregated FIP Data Prog9'!$N$1),'Feat-Func-Development'!$AF$119:$EU$119)</f>
        <v>0</v>
      </c>
      <c r="U34" s="48">
        <f>LOOKUP(2,1/('Feat-Func-Development'!$AF$4:$EU$4&amp;'Feat-Func-Development'!$AF$5:$EU$5='aggregated FIP Data Prog9'!$A34&amp;'aggregated FIP Data Prog9'!$N$1),'Feat-Func-Development'!$AF$120:$EU$120)</f>
        <v>1</v>
      </c>
      <c r="V34" s="29">
        <f>LOOKUP(2,1/('Feat-Func-Development'!$AF$4:$EU$4&amp;'Feat-Func-Development'!$AF$5:$EU$5='aggregated FIP Data Prog9'!$A34&amp;'aggregated FIP Data Prog9'!$V$1),'Feat-Func-Development'!$AF$113:$EU$113)</f>
        <v>0</v>
      </c>
      <c r="W34" s="29">
        <f>LOOKUP(2,1/('Feat-Func-Development'!$AF$4:$EU$4&amp;'Feat-Func-Development'!$AF$5:$EU$5='aggregated FIP Data Prog9'!$A34&amp;'aggregated FIP Data Prog9'!$V$1),'Feat-Func-Development'!$AF$114:$EU$114)</f>
        <v>0</v>
      </c>
      <c r="X34" s="29">
        <f>LOOKUP(2,1/('Feat-Func-Development'!$AF$4:$EU$4&amp;'Feat-Func-Development'!$AF$5:$EU$5='aggregated FIP Data Prog9'!$A34&amp;'aggregated FIP Data Prog9'!$V$1),'Feat-Func-Development'!$AF$115:$EU$115)</f>
        <v>0</v>
      </c>
      <c r="Y34" s="29">
        <f>LOOKUP(2,1/('Feat-Func-Development'!$AF$4:$EU$4&amp;'Feat-Func-Development'!$AF$5:$EU$5='aggregated FIP Data Prog9'!$A34&amp;'aggregated FIP Data Prog9'!$V$1),'Feat-Func-Development'!$AF$116:$EU$116)</f>
        <v>0</v>
      </c>
      <c r="Z34" s="29">
        <f>LOOKUP(2,1/('Feat-Func-Development'!$AF$4:$EU$4&amp;'Feat-Func-Development'!$AF$5:$EU$5='aggregated FIP Data Prog9'!$A34&amp;'aggregated FIP Data Prog9'!$V$1),'Feat-Func-Development'!$AF$117:$EU$117)</f>
        <v>1</v>
      </c>
      <c r="AA34" s="29">
        <f>LOOKUP(2,1/('Feat-Func-Development'!$AF$4:$EU$4&amp;'Feat-Func-Development'!$AF$5:$EU$5='aggregated FIP Data Prog9'!$A34&amp;'aggregated FIP Data Prog9'!$V$1),'Feat-Func-Development'!$AF$118:$EU$118)</f>
        <v>0</v>
      </c>
      <c r="AB34" s="29">
        <f>LOOKUP(2,1/('Feat-Func-Development'!$AF$4:$EU$4&amp;'Feat-Func-Development'!$AF$5:$EU$5='aggregated FIP Data Prog9'!$A34&amp;'aggregated FIP Data Prog9'!$V$1),'Feat-Func-Development'!$AF$119:$EU$119)</f>
        <v>0</v>
      </c>
      <c r="AC34" s="29">
        <f>LOOKUP(2,1/('Feat-Func-Development'!$AF$4:$EU$4&amp;'Feat-Func-Development'!$AF$5:$EU$5='aggregated FIP Data Prog9'!$A34&amp;'aggregated FIP Data Prog9'!$V$1),'Feat-Func-Development'!$AF$120:$EU$120)</f>
        <v>0</v>
      </c>
    </row>
    <row r="35" spans="1:29">
      <c r="A35" s="43">
        <f t="shared" si="9"/>
        <v>943</v>
      </c>
      <c r="B35" s="53" t="str">
        <f>IF(C35="","",HLOOKUP(C35,'Configuration | Scaling'!$E$13:$Y$23,11,FALSE))</f>
        <v/>
      </c>
      <c r="C35" s="29" t="str">
        <f>IF(COUNTIF(C$4:C34,LOOKUP(A35,'Configuration | Scaling'!$E$23:$Y$23,_GPDS__List))=0,LOOKUP(A35,'Configuration | Scaling'!$E$23:$Y$23,_GPDS__List),"")</f>
        <v/>
      </c>
      <c r="D35" s="54"/>
      <c r="E35" s="45">
        <f t="shared" si="0"/>
        <v>942</v>
      </c>
      <c r="F35" s="55">
        <f t="shared" si="1"/>
        <v>1</v>
      </c>
      <c r="G35" s="55">
        <f t="shared" si="2"/>
        <v>0</v>
      </c>
      <c r="H35" s="55">
        <f t="shared" si="3"/>
        <v>1</v>
      </c>
      <c r="I35" s="55">
        <f t="shared" si="4"/>
        <v>1</v>
      </c>
      <c r="J35" s="55">
        <f t="shared" si="5"/>
        <v>1</v>
      </c>
      <c r="K35" s="55">
        <f t="shared" si="6"/>
        <v>1</v>
      </c>
      <c r="L35" s="55">
        <f t="shared" si="7"/>
        <v>1</v>
      </c>
      <c r="M35" s="56">
        <f t="shared" si="8"/>
        <v>0</v>
      </c>
      <c r="N35" s="48">
        <f>LOOKUP(2,1/('Feat-Func-Development'!$AF$4:$EU$4&amp;'Feat-Func-Development'!$AF$5:$EU$5='aggregated FIP Data Prog9'!$A35&amp;'aggregated FIP Data Prog9'!$N$1),'Feat-Func-Development'!$AF$113:$EU$113)</f>
        <v>0</v>
      </c>
      <c r="O35" s="48">
        <f>LOOKUP(2,1/('Feat-Func-Development'!$AF$4:$EU$4&amp;'Feat-Func-Development'!$AF$5:$EU$5='aggregated FIP Data Prog9'!$A35&amp;'aggregated FIP Data Prog9'!$N$1),'Feat-Func-Development'!$AF$114:$EU$114)</f>
        <v>0</v>
      </c>
      <c r="P35" s="48">
        <f>LOOKUP(2,1/('Feat-Func-Development'!$AF$4:$EU$4&amp;'Feat-Func-Development'!$AF$5:$EU$5='aggregated FIP Data Prog9'!$A35&amp;'aggregated FIP Data Prog9'!$N$1),'Feat-Func-Development'!$AF$115:$EU$115)</f>
        <v>0</v>
      </c>
      <c r="Q35" s="48">
        <f>LOOKUP(2,1/('Feat-Func-Development'!$AF$4:$EU$4&amp;'Feat-Func-Development'!$AF$5:$EU$5='aggregated FIP Data Prog9'!$A35&amp;'aggregated FIP Data Prog9'!$N$1),'Feat-Func-Development'!$AF$116:$EU$116)</f>
        <v>0</v>
      </c>
      <c r="R35" s="48">
        <f>LOOKUP(2,1/('Feat-Func-Development'!$AF$4:$EU$4&amp;'Feat-Func-Development'!$AF$5:$EU$5='aggregated FIP Data Prog9'!$A35&amp;'aggregated FIP Data Prog9'!$N$1),'Feat-Func-Development'!$AF$117:$EU$117)</f>
        <v>0</v>
      </c>
      <c r="S35" s="48">
        <f>LOOKUP(2,1/('Feat-Func-Development'!$AF$4:$EU$4&amp;'Feat-Func-Development'!$AF$5:$EU$5='aggregated FIP Data Prog9'!$A35&amp;'aggregated FIP Data Prog9'!$N$1),'Feat-Func-Development'!$AF$118:$EU$118)</f>
        <v>0</v>
      </c>
      <c r="T35" s="48">
        <f>LOOKUP(2,1/('Feat-Func-Development'!$AF$4:$EU$4&amp;'Feat-Func-Development'!$AF$5:$EU$5='aggregated FIP Data Prog9'!$A35&amp;'aggregated FIP Data Prog9'!$N$1),'Feat-Func-Development'!$AF$119:$EU$119)</f>
        <v>0</v>
      </c>
      <c r="U35" s="48">
        <f>LOOKUP(2,1/('Feat-Func-Development'!$AF$4:$EU$4&amp;'Feat-Func-Development'!$AF$5:$EU$5='aggregated FIP Data Prog9'!$A35&amp;'aggregated FIP Data Prog9'!$N$1),'Feat-Func-Development'!$AF$120:$EU$120)</f>
        <v>1</v>
      </c>
      <c r="V35" s="29">
        <f>LOOKUP(2,1/('Feat-Func-Development'!$AF$4:$EU$4&amp;'Feat-Func-Development'!$AF$5:$EU$5='aggregated FIP Data Prog9'!$A35&amp;'aggregated FIP Data Prog9'!$V$1),'Feat-Func-Development'!$AF$113:$EU$113)</f>
        <v>0</v>
      </c>
      <c r="W35" s="29">
        <f>LOOKUP(2,1/('Feat-Func-Development'!$AF$4:$EU$4&amp;'Feat-Func-Development'!$AF$5:$EU$5='aggregated FIP Data Prog9'!$A35&amp;'aggregated FIP Data Prog9'!$V$1),'Feat-Func-Development'!$AF$114:$EU$114)</f>
        <v>0</v>
      </c>
      <c r="X35" s="29">
        <f>LOOKUP(2,1/('Feat-Func-Development'!$AF$4:$EU$4&amp;'Feat-Func-Development'!$AF$5:$EU$5='aggregated FIP Data Prog9'!$A35&amp;'aggregated FIP Data Prog9'!$V$1),'Feat-Func-Development'!$AF$115:$EU$115)</f>
        <v>0</v>
      </c>
      <c r="Y35" s="29">
        <f>LOOKUP(2,1/('Feat-Func-Development'!$AF$4:$EU$4&amp;'Feat-Func-Development'!$AF$5:$EU$5='aggregated FIP Data Prog9'!$A35&amp;'aggregated FIP Data Prog9'!$V$1),'Feat-Func-Development'!$AF$116:$EU$116)</f>
        <v>0</v>
      </c>
      <c r="Z35" s="29">
        <f>LOOKUP(2,1/('Feat-Func-Development'!$AF$4:$EU$4&amp;'Feat-Func-Development'!$AF$5:$EU$5='aggregated FIP Data Prog9'!$A35&amp;'aggregated FIP Data Prog9'!$V$1),'Feat-Func-Development'!$AF$117:$EU$117)</f>
        <v>1</v>
      </c>
      <c r="AA35" s="29">
        <f>LOOKUP(2,1/('Feat-Func-Development'!$AF$4:$EU$4&amp;'Feat-Func-Development'!$AF$5:$EU$5='aggregated FIP Data Prog9'!$A35&amp;'aggregated FIP Data Prog9'!$V$1),'Feat-Func-Development'!$AF$118:$EU$118)</f>
        <v>0</v>
      </c>
      <c r="AB35" s="29">
        <f>LOOKUP(2,1/('Feat-Func-Development'!$AF$4:$EU$4&amp;'Feat-Func-Development'!$AF$5:$EU$5='aggregated FIP Data Prog9'!$A35&amp;'aggregated FIP Data Prog9'!$V$1),'Feat-Func-Development'!$AF$119:$EU$119)</f>
        <v>0</v>
      </c>
      <c r="AC35" s="29">
        <f>LOOKUP(2,1/('Feat-Func-Development'!$AF$4:$EU$4&amp;'Feat-Func-Development'!$AF$5:$EU$5='aggregated FIP Data Prog9'!$A35&amp;'aggregated FIP Data Prog9'!$V$1),'Feat-Func-Development'!$AF$120:$EU$120)</f>
        <v>0</v>
      </c>
    </row>
    <row r="36" spans="1:29">
      <c r="A36" s="43">
        <f t="shared" si="9"/>
        <v>974</v>
      </c>
      <c r="B36" s="53">
        <f>IF(C36="","",HLOOKUP(C36,'Configuration | Scaling'!$E$13:$Y$23,11,FALSE))</f>
        <v>944</v>
      </c>
      <c r="C36" s="29" t="str">
        <f>IF(COUNTIF(C$4:C35,LOOKUP(A36,'Configuration | Scaling'!$E$23:$Y$23,_GPDS__List))=0,LOOKUP(A36,'Configuration | Scaling'!$E$23:$Y$23,_GPDS__List),"")</f>
        <v>FEC</v>
      </c>
      <c r="D36" s="54"/>
      <c r="E36" s="45">
        <f t="shared" si="0"/>
        <v>943</v>
      </c>
      <c r="F36" s="55">
        <f t="shared" si="1"/>
        <v>1</v>
      </c>
      <c r="G36" s="55">
        <f t="shared" si="2"/>
        <v>0</v>
      </c>
      <c r="H36" s="55">
        <f t="shared" si="3"/>
        <v>1</v>
      </c>
      <c r="I36" s="55">
        <f t="shared" si="4"/>
        <v>1</v>
      </c>
      <c r="J36" s="55">
        <f t="shared" si="5"/>
        <v>1</v>
      </c>
      <c r="K36" s="55">
        <f t="shared" si="6"/>
        <v>1</v>
      </c>
      <c r="L36" s="55">
        <f t="shared" si="7"/>
        <v>1</v>
      </c>
      <c r="M36" s="56">
        <f t="shared" si="8"/>
        <v>0</v>
      </c>
      <c r="N36" s="48">
        <f>LOOKUP(2,1/('Feat-Func-Development'!$AF$4:$EU$4&amp;'Feat-Func-Development'!$AF$5:$EU$5='aggregated FIP Data Prog9'!$A36&amp;'aggregated FIP Data Prog9'!$N$1),'Feat-Func-Development'!$AF$113:$EU$113)</f>
        <v>0</v>
      </c>
      <c r="O36" s="48">
        <f>LOOKUP(2,1/('Feat-Func-Development'!$AF$4:$EU$4&amp;'Feat-Func-Development'!$AF$5:$EU$5='aggregated FIP Data Prog9'!$A36&amp;'aggregated FIP Data Prog9'!$N$1),'Feat-Func-Development'!$AF$114:$EU$114)</f>
        <v>0</v>
      </c>
      <c r="P36" s="48">
        <f>LOOKUP(2,1/('Feat-Func-Development'!$AF$4:$EU$4&amp;'Feat-Func-Development'!$AF$5:$EU$5='aggregated FIP Data Prog9'!$A36&amp;'aggregated FIP Data Prog9'!$N$1),'Feat-Func-Development'!$AF$115:$EU$115)</f>
        <v>0</v>
      </c>
      <c r="Q36" s="48">
        <f>LOOKUP(2,1/('Feat-Func-Development'!$AF$4:$EU$4&amp;'Feat-Func-Development'!$AF$5:$EU$5='aggregated FIP Data Prog9'!$A36&amp;'aggregated FIP Data Prog9'!$N$1),'Feat-Func-Development'!$AF$116:$EU$116)</f>
        <v>0</v>
      </c>
      <c r="R36" s="48">
        <f>LOOKUP(2,1/('Feat-Func-Development'!$AF$4:$EU$4&amp;'Feat-Func-Development'!$AF$5:$EU$5='aggregated FIP Data Prog9'!$A36&amp;'aggregated FIP Data Prog9'!$N$1),'Feat-Func-Development'!$AF$117:$EU$117)</f>
        <v>0</v>
      </c>
      <c r="S36" s="48">
        <f>LOOKUP(2,1/('Feat-Func-Development'!$AF$4:$EU$4&amp;'Feat-Func-Development'!$AF$5:$EU$5='aggregated FIP Data Prog9'!$A36&amp;'aggregated FIP Data Prog9'!$N$1),'Feat-Func-Development'!$AF$118:$EU$118)</f>
        <v>0</v>
      </c>
      <c r="T36" s="48">
        <f>LOOKUP(2,1/('Feat-Func-Development'!$AF$4:$EU$4&amp;'Feat-Func-Development'!$AF$5:$EU$5='aggregated FIP Data Prog9'!$A36&amp;'aggregated FIP Data Prog9'!$N$1),'Feat-Func-Development'!$AF$119:$EU$119)</f>
        <v>0</v>
      </c>
      <c r="U36" s="48">
        <f>LOOKUP(2,1/('Feat-Func-Development'!$AF$4:$EU$4&amp;'Feat-Func-Development'!$AF$5:$EU$5='aggregated FIP Data Prog9'!$A36&amp;'aggregated FIP Data Prog9'!$N$1),'Feat-Func-Development'!$AF$120:$EU$120)</f>
        <v>1</v>
      </c>
      <c r="V36" s="29">
        <f>LOOKUP(2,1/('Feat-Func-Development'!$AF$4:$EU$4&amp;'Feat-Func-Development'!$AF$5:$EU$5='aggregated FIP Data Prog9'!$A36&amp;'aggregated FIP Data Prog9'!$V$1),'Feat-Func-Development'!$AF$113:$EU$113)</f>
        <v>0</v>
      </c>
      <c r="W36" s="29">
        <f>LOOKUP(2,1/('Feat-Func-Development'!$AF$4:$EU$4&amp;'Feat-Func-Development'!$AF$5:$EU$5='aggregated FIP Data Prog9'!$A36&amp;'aggregated FIP Data Prog9'!$V$1),'Feat-Func-Development'!$AF$114:$EU$114)</f>
        <v>0</v>
      </c>
      <c r="X36" s="29">
        <f>LOOKUP(2,1/('Feat-Func-Development'!$AF$4:$EU$4&amp;'Feat-Func-Development'!$AF$5:$EU$5='aggregated FIP Data Prog9'!$A36&amp;'aggregated FIP Data Prog9'!$V$1),'Feat-Func-Development'!$AF$115:$EU$115)</f>
        <v>0</v>
      </c>
      <c r="Y36" s="29">
        <f>LOOKUP(2,1/('Feat-Func-Development'!$AF$4:$EU$4&amp;'Feat-Func-Development'!$AF$5:$EU$5='aggregated FIP Data Prog9'!$A36&amp;'aggregated FIP Data Prog9'!$V$1),'Feat-Func-Development'!$AF$116:$EU$116)</f>
        <v>0</v>
      </c>
      <c r="Z36" s="29">
        <f>LOOKUP(2,1/('Feat-Func-Development'!$AF$4:$EU$4&amp;'Feat-Func-Development'!$AF$5:$EU$5='aggregated FIP Data Prog9'!$A36&amp;'aggregated FIP Data Prog9'!$V$1),'Feat-Func-Development'!$AF$117:$EU$117)</f>
        <v>1</v>
      </c>
      <c r="AA36" s="29">
        <f>LOOKUP(2,1/('Feat-Func-Development'!$AF$4:$EU$4&amp;'Feat-Func-Development'!$AF$5:$EU$5='aggregated FIP Data Prog9'!$A36&amp;'aggregated FIP Data Prog9'!$V$1),'Feat-Func-Development'!$AF$118:$EU$118)</f>
        <v>0</v>
      </c>
      <c r="AB36" s="29">
        <f>LOOKUP(2,1/('Feat-Func-Development'!$AF$4:$EU$4&amp;'Feat-Func-Development'!$AF$5:$EU$5='aggregated FIP Data Prog9'!$A36&amp;'aggregated FIP Data Prog9'!$V$1),'Feat-Func-Development'!$AF$119:$EU$119)</f>
        <v>0</v>
      </c>
      <c r="AC36" s="29">
        <f>LOOKUP(2,1/('Feat-Func-Development'!$AF$4:$EU$4&amp;'Feat-Func-Development'!$AF$5:$EU$5='aggregated FIP Data Prog9'!$A36&amp;'aggregated FIP Data Prog9'!$V$1),'Feat-Func-Development'!$AF$120:$EU$120)</f>
        <v>0</v>
      </c>
    </row>
    <row r="37" spans="1:29">
      <c r="A37" s="43">
        <f t="shared" si="9"/>
        <v>1004</v>
      </c>
      <c r="B37" s="53" t="str">
        <f>IF(C37="","",HLOOKUP(C37,'Configuration | Scaling'!$E$13:$Y$23,11,FALSE))</f>
        <v/>
      </c>
      <c r="C37" s="29" t="str">
        <f>IF(COUNTIF(C$4:C36,LOOKUP(A37,'Configuration | Scaling'!$E$23:$Y$23,_GPDS__List))=0,LOOKUP(A37,'Configuration | Scaling'!$E$23:$Y$23,_GPDS__List),"")</f>
        <v/>
      </c>
      <c r="D37" s="54"/>
      <c r="E37" s="45">
        <f t="shared" si="0"/>
        <v>1003</v>
      </c>
      <c r="F37" s="55">
        <f t="shared" si="1"/>
        <v>1</v>
      </c>
      <c r="G37" s="55">
        <f t="shared" si="2"/>
        <v>0</v>
      </c>
      <c r="H37" s="55">
        <f t="shared" si="3"/>
        <v>1</v>
      </c>
      <c r="I37" s="55">
        <f t="shared" si="4"/>
        <v>1</v>
      </c>
      <c r="J37" s="55">
        <f t="shared" si="5"/>
        <v>1</v>
      </c>
      <c r="K37" s="55">
        <f t="shared" si="6"/>
        <v>1</v>
      </c>
      <c r="L37" s="55">
        <f t="shared" si="7"/>
        <v>1</v>
      </c>
      <c r="M37" s="56">
        <f t="shared" si="8"/>
        <v>0</v>
      </c>
      <c r="N37" s="48">
        <f>LOOKUP(2,1/('Feat-Func-Development'!$AF$4:$EU$4&amp;'Feat-Func-Development'!$AF$5:$EU$5='aggregated FIP Data Prog9'!$A37&amp;'aggregated FIP Data Prog9'!$N$1),'Feat-Func-Development'!$AF$113:$EU$113)</f>
        <v>0</v>
      </c>
      <c r="O37" s="48">
        <f>LOOKUP(2,1/('Feat-Func-Development'!$AF$4:$EU$4&amp;'Feat-Func-Development'!$AF$5:$EU$5='aggregated FIP Data Prog9'!$A37&amp;'aggregated FIP Data Prog9'!$N$1),'Feat-Func-Development'!$AF$114:$EU$114)</f>
        <v>0</v>
      </c>
      <c r="P37" s="48">
        <f>LOOKUP(2,1/('Feat-Func-Development'!$AF$4:$EU$4&amp;'Feat-Func-Development'!$AF$5:$EU$5='aggregated FIP Data Prog9'!$A37&amp;'aggregated FIP Data Prog9'!$N$1),'Feat-Func-Development'!$AF$115:$EU$115)</f>
        <v>0</v>
      </c>
      <c r="Q37" s="48">
        <f>LOOKUP(2,1/('Feat-Func-Development'!$AF$4:$EU$4&amp;'Feat-Func-Development'!$AF$5:$EU$5='aggregated FIP Data Prog9'!$A37&amp;'aggregated FIP Data Prog9'!$N$1),'Feat-Func-Development'!$AF$116:$EU$116)</f>
        <v>0</v>
      </c>
      <c r="R37" s="48">
        <f>LOOKUP(2,1/('Feat-Func-Development'!$AF$4:$EU$4&amp;'Feat-Func-Development'!$AF$5:$EU$5='aggregated FIP Data Prog9'!$A37&amp;'aggregated FIP Data Prog9'!$N$1),'Feat-Func-Development'!$AF$117:$EU$117)</f>
        <v>0</v>
      </c>
      <c r="S37" s="48">
        <f>LOOKUP(2,1/('Feat-Func-Development'!$AF$4:$EU$4&amp;'Feat-Func-Development'!$AF$5:$EU$5='aggregated FIP Data Prog9'!$A37&amp;'aggregated FIP Data Prog9'!$N$1),'Feat-Func-Development'!$AF$118:$EU$118)</f>
        <v>0</v>
      </c>
      <c r="T37" s="48">
        <f>LOOKUP(2,1/('Feat-Func-Development'!$AF$4:$EU$4&amp;'Feat-Func-Development'!$AF$5:$EU$5='aggregated FIP Data Prog9'!$A37&amp;'aggregated FIP Data Prog9'!$N$1),'Feat-Func-Development'!$AF$119:$EU$119)</f>
        <v>0</v>
      </c>
      <c r="U37" s="48">
        <f>LOOKUP(2,1/('Feat-Func-Development'!$AF$4:$EU$4&amp;'Feat-Func-Development'!$AF$5:$EU$5='aggregated FIP Data Prog9'!$A37&amp;'aggregated FIP Data Prog9'!$N$1),'Feat-Func-Development'!$AF$120:$EU$120)</f>
        <v>1</v>
      </c>
      <c r="V37" s="29">
        <f>LOOKUP(2,1/('Feat-Func-Development'!$AF$4:$EU$4&amp;'Feat-Func-Development'!$AF$5:$EU$5='aggregated FIP Data Prog9'!$A37&amp;'aggregated FIP Data Prog9'!$V$1),'Feat-Func-Development'!$AF$113:$EU$113)</f>
        <v>0</v>
      </c>
      <c r="W37" s="29">
        <f>LOOKUP(2,1/('Feat-Func-Development'!$AF$4:$EU$4&amp;'Feat-Func-Development'!$AF$5:$EU$5='aggregated FIP Data Prog9'!$A37&amp;'aggregated FIP Data Prog9'!$V$1),'Feat-Func-Development'!$AF$114:$EU$114)</f>
        <v>0</v>
      </c>
      <c r="X37" s="29">
        <f>LOOKUP(2,1/('Feat-Func-Development'!$AF$4:$EU$4&amp;'Feat-Func-Development'!$AF$5:$EU$5='aggregated FIP Data Prog9'!$A37&amp;'aggregated FIP Data Prog9'!$V$1),'Feat-Func-Development'!$AF$115:$EU$115)</f>
        <v>0</v>
      </c>
      <c r="Y37" s="29">
        <f>LOOKUP(2,1/('Feat-Func-Development'!$AF$4:$EU$4&amp;'Feat-Func-Development'!$AF$5:$EU$5='aggregated FIP Data Prog9'!$A37&amp;'aggregated FIP Data Prog9'!$V$1),'Feat-Func-Development'!$AF$116:$EU$116)</f>
        <v>0</v>
      </c>
      <c r="Z37" s="29">
        <f>LOOKUP(2,1/('Feat-Func-Development'!$AF$4:$EU$4&amp;'Feat-Func-Development'!$AF$5:$EU$5='aggregated FIP Data Prog9'!$A37&amp;'aggregated FIP Data Prog9'!$V$1),'Feat-Func-Development'!$AF$117:$EU$117)</f>
        <v>1</v>
      </c>
      <c r="AA37" s="29">
        <f>LOOKUP(2,1/('Feat-Func-Development'!$AF$4:$EU$4&amp;'Feat-Func-Development'!$AF$5:$EU$5='aggregated FIP Data Prog9'!$A37&amp;'aggregated FIP Data Prog9'!$V$1),'Feat-Func-Development'!$AF$118:$EU$118)</f>
        <v>0</v>
      </c>
      <c r="AB37" s="29">
        <f>LOOKUP(2,1/('Feat-Func-Development'!$AF$4:$EU$4&amp;'Feat-Func-Development'!$AF$5:$EU$5='aggregated FIP Data Prog9'!$A37&amp;'aggregated FIP Data Prog9'!$V$1),'Feat-Func-Development'!$AF$119:$EU$119)</f>
        <v>0</v>
      </c>
      <c r="AC37" s="29">
        <f>LOOKUP(2,1/('Feat-Func-Development'!$AF$4:$EU$4&amp;'Feat-Func-Development'!$AF$5:$EU$5='aggregated FIP Data Prog9'!$A37&amp;'aggregated FIP Data Prog9'!$V$1),'Feat-Func-Development'!$AF$120:$EU$120)</f>
        <v>0</v>
      </c>
    </row>
    <row r="38" spans="1:29">
      <c r="A38" s="43">
        <f t="shared" si="9"/>
        <v>1035</v>
      </c>
      <c r="B38" s="53" t="str">
        <f>IF(C38="","",HLOOKUP(C38,'Configuration | Scaling'!$E$13:$Y$23,11,FALSE))</f>
        <v/>
      </c>
      <c r="C38" s="29" t="str">
        <f>IF(COUNTIF(C$4:C37,LOOKUP(A38,'Configuration | Scaling'!$E$23:$Y$23,_GPDS__List))=0,LOOKUP(A38,'Configuration | Scaling'!$E$23:$Y$23,_GPDS__List),"")</f>
        <v/>
      </c>
      <c r="D38" s="54"/>
      <c r="E38" s="45">
        <f t="shared" si="0"/>
        <v>1034</v>
      </c>
      <c r="F38" s="55">
        <f t="shared" si="1"/>
        <v>1</v>
      </c>
      <c r="G38" s="55">
        <f t="shared" si="2"/>
        <v>0</v>
      </c>
      <c r="H38" s="55">
        <f t="shared" si="3"/>
        <v>1</v>
      </c>
      <c r="I38" s="55">
        <f t="shared" si="4"/>
        <v>1</v>
      </c>
      <c r="J38" s="55">
        <f t="shared" si="5"/>
        <v>1</v>
      </c>
      <c r="K38" s="55">
        <f t="shared" si="6"/>
        <v>1</v>
      </c>
      <c r="L38" s="55">
        <f t="shared" si="7"/>
        <v>1</v>
      </c>
      <c r="M38" s="56">
        <f t="shared" si="8"/>
        <v>0</v>
      </c>
      <c r="N38" s="48">
        <f>LOOKUP(2,1/('Feat-Func-Development'!$AF$4:$EU$4&amp;'Feat-Func-Development'!$AF$5:$EU$5='aggregated FIP Data Prog9'!$A38&amp;'aggregated FIP Data Prog9'!$N$1),'Feat-Func-Development'!$AF$113:$EU$113)</f>
        <v>0</v>
      </c>
      <c r="O38" s="48">
        <f>LOOKUP(2,1/('Feat-Func-Development'!$AF$4:$EU$4&amp;'Feat-Func-Development'!$AF$5:$EU$5='aggregated FIP Data Prog9'!$A38&amp;'aggregated FIP Data Prog9'!$N$1),'Feat-Func-Development'!$AF$114:$EU$114)</f>
        <v>0</v>
      </c>
      <c r="P38" s="48">
        <f>LOOKUP(2,1/('Feat-Func-Development'!$AF$4:$EU$4&amp;'Feat-Func-Development'!$AF$5:$EU$5='aggregated FIP Data Prog9'!$A38&amp;'aggregated FIP Data Prog9'!$N$1),'Feat-Func-Development'!$AF$115:$EU$115)</f>
        <v>0</v>
      </c>
      <c r="Q38" s="48">
        <f>LOOKUP(2,1/('Feat-Func-Development'!$AF$4:$EU$4&amp;'Feat-Func-Development'!$AF$5:$EU$5='aggregated FIP Data Prog9'!$A38&amp;'aggregated FIP Data Prog9'!$N$1),'Feat-Func-Development'!$AF$116:$EU$116)</f>
        <v>0</v>
      </c>
      <c r="R38" s="48">
        <f>LOOKUP(2,1/('Feat-Func-Development'!$AF$4:$EU$4&amp;'Feat-Func-Development'!$AF$5:$EU$5='aggregated FIP Data Prog9'!$A38&amp;'aggregated FIP Data Prog9'!$N$1),'Feat-Func-Development'!$AF$117:$EU$117)</f>
        <v>0</v>
      </c>
      <c r="S38" s="48">
        <f>LOOKUP(2,1/('Feat-Func-Development'!$AF$4:$EU$4&amp;'Feat-Func-Development'!$AF$5:$EU$5='aggregated FIP Data Prog9'!$A38&amp;'aggregated FIP Data Prog9'!$N$1),'Feat-Func-Development'!$AF$118:$EU$118)</f>
        <v>0</v>
      </c>
      <c r="T38" s="48">
        <f>LOOKUP(2,1/('Feat-Func-Development'!$AF$4:$EU$4&amp;'Feat-Func-Development'!$AF$5:$EU$5='aggregated FIP Data Prog9'!$A38&amp;'aggregated FIP Data Prog9'!$N$1),'Feat-Func-Development'!$AF$119:$EU$119)</f>
        <v>0</v>
      </c>
      <c r="U38" s="48">
        <f>LOOKUP(2,1/('Feat-Func-Development'!$AF$4:$EU$4&amp;'Feat-Func-Development'!$AF$5:$EU$5='aggregated FIP Data Prog9'!$A38&amp;'aggregated FIP Data Prog9'!$N$1),'Feat-Func-Development'!$AF$120:$EU$120)</f>
        <v>1</v>
      </c>
      <c r="V38" s="29">
        <f>LOOKUP(2,1/('Feat-Func-Development'!$AF$4:$EU$4&amp;'Feat-Func-Development'!$AF$5:$EU$5='aggregated FIP Data Prog9'!$A38&amp;'aggregated FIP Data Prog9'!$V$1),'Feat-Func-Development'!$AF$113:$EU$113)</f>
        <v>0</v>
      </c>
      <c r="W38" s="29">
        <f>LOOKUP(2,1/('Feat-Func-Development'!$AF$4:$EU$4&amp;'Feat-Func-Development'!$AF$5:$EU$5='aggregated FIP Data Prog9'!$A38&amp;'aggregated FIP Data Prog9'!$V$1),'Feat-Func-Development'!$AF$114:$EU$114)</f>
        <v>0</v>
      </c>
      <c r="X38" s="29">
        <f>LOOKUP(2,1/('Feat-Func-Development'!$AF$4:$EU$4&amp;'Feat-Func-Development'!$AF$5:$EU$5='aggregated FIP Data Prog9'!$A38&amp;'aggregated FIP Data Prog9'!$V$1),'Feat-Func-Development'!$AF$115:$EU$115)</f>
        <v>0</v>
      </c>
      <c r="Y38" s="29">
        <f>LOOKUP(2,1/('Feat-Func-Development'!$AF$4:$EU$4&amp;'Feat-Func-Development'!$AF$5:$EU$5='aggregated FIP Data Prog9'!$A38&amp;'aggregated FIP Data Prog9'!$V$1),'Feat-Func-Development'!$AF$116:$EU$116)</f>
        <v>0</v>
      </c>
      <c r="Z38" s="29">
        <f>LOOKUP(2,1/('Feat-Func-Development'!$AF$4:$EU$4&amp;'Feat-Func-Development'!$AF$5:$EU$5='aggregated FIP Data Prog9'!$A38&amp;'aggregated FIP Data Prog9'!$V$1),'Feat-Func-Development'!$AF$117:$EU$117)</f>
        <v>1</v>
      </c>
      <c r="AA38" s="29">
        <f>LOOKUP(2,1/('Feat-Func-Development'!$AF$4:$EU$4&amp;'Feat-Func-Development'!$AF$5:$EU$5='aggregated FIP Data Prog9'!$A38&amp;'aggregated FIP Data Prog9'!$V$1),'Feat-Func-Development'!$AF$118:$EU$118)</f>
        <v>0</v>
      </c>
      <c r="AB38" s="29">
        <f>LOOKUP(2,1/('Feat-Func-Development'!$AF$4:$EU$4&amp;'Feat-Func-Development'!$AF$5:$EU$5='aggregated FIP Data Prog9'!$A38&amp;'aggregated FIP Data Prog9'!$V$1),'Feat-Func-Development'!$AF$119:$EU$119)</f>
        <v>0</v>
      </c>
      <c r="AC38" s="29">
        <f>LOOKUP(2,1/('Feat-Func-Development'!$AF$4:$EU$4&amp;'Feat-Func-Development'!$AF$5:$EU$5='aggregated FIP Data Prog9'!$A38&amp;'aggregated FIP Data Prog9'!$V$1),'Feat-Func-Development'!$AF$120:$EU$120)</f>
        <v>0</v>
      </c>
    </row>
    <row r="39" spans="1:29">
      <c r="A39" s="43">
        <f t="shared" si="9"/>
        <v>1065</v>
      </c>
      <c r="B39" s="53">
        <f>IF(C39="","",HLOOKUP(C39,'Configuration | Scaling'!$E$13:$Y$23,11,FALSE))</f>
        <v>1036</v>
      </c>
      <c r="C39" s="29" t="str">
        <f>IF(COUNTIF(C$4:C38,LOOKUP(A39,'Configuration | Scaling'!$E$23:$Y$23,_GPDS__List))=0,LOOKUP(A39,'Configuration | Scaling'!$E$23:$Y$23,_GPDS__List),"")</f>
        <v>TT</v>
      </c>
      <c r="D39" s="54"/>
      <c r="E39" s="45">
        <f t="shared" si="0"/>
        <v>1035</v>
      </c>
      <c r="F39" s="55">
        <f t="shared" si="1"/>
        <v>1</v>
      </c>
      <c r="G39" s="55">
        <f t="shared" si="2"/>
        <v>0</v>
      </c>
      <c r="H39" s="55">
        <f t="shared" si="3"/>
        <v>1</v>
      </c>
      <c r="I39" s="55">
        <f t="shared" si="4"/>
        <v>1</v>
      </c>
      <c r="J39" s="55">
        <f t="shared" si="5"/>
        <v>1</v>
      </c>
      <c r="K39" s="55">
        <f t="shared" si="6"/>
        <v>1</v>
      </c>
      <c r="L39" s="55">
        <f t="shared" si="7"/>
        <v>1</v>
      </c>
      <c r="M39" s="56">
        <f t="shared" si="8"/>
        <v>0</v>
      </c>
      <c r="N39" s="48">
        <f>LOOKUP(2,1/('Feat-Func-Development'!$AF$4:$EU$4&amp;'Feat-Func-Development'!$AF$5:$EU$5='aggregated FIP Data Prog9'!$A39&amp;'aggregated FIP Data Prog9'!$N$1),'Feat-Func-Development'!$AF$113:$EU$113)</f>
        <v>0</v>
      </c>
      <c r="O39" s="48">
        <f>LOOKUP(2,1/('Feat-Func-Development'!$AF$4:$EU$4&amp;'Feat-Func-Development'!$AF$5:$EU$5='aggregated FIP Data Prog9'!$A39&amp;'aggregated FIP Data Prog9'!$N$1),'Feat-Func-Development'!$AF$114:$EU$114)</f>
        <v>0</v>
      </c>
      <c r="P39" s="48">
        <f>LOOKUP(2,1/('Feat-Func-Development'!$AF$4:$EU$4&amp;'Feat-Func-Development'!$AF$5:$EU$5='aggregated FIP Data Prog9'!$A39&amp;'aggregated FIP Data Prog9'!$N$1),'Feat-Func-Development'!$AF$115:$EU$115)</f>
        <v>0</v>
      </c>
      <c r="Q39" s="48">
        <f>LOOKUP(2,1/('Feat-Func-Development'!$AF$4:$EU$4&amp;'Feat-Func-Development'!$AF$5:$EU$5='aggregated FIP Data Prog9'!$A39&amp;'aggregated FIP Data Prog9'!$N$1),'Feat-Func-Development'!$AF$116:$EU$116)</f>
        <v>0</v>
      </c>
      <c r="R39" s="48">
        <f>LOOKUP(2,1/('Feat-Func-Development'!$AF$4:$EU$4&amp;'Feat-Func-Development'!$AF$5:$EU$5='aggregated FIP Data Prog9'!$A39&amp;'aggregated FIP Data Prog9'!$N$1),'Feat-Func-Development'!$AF$117:$EU$117)</f>
        <v>0</v>
      </c>
      <c r="S39" s="48">
        <f>LOOKUP(2,1/('Feat-Func-Development'!$AF$4:$EU$4&amp;'Feat-Func-Development'!$AF$5:$EU$5='aggregated FIP Data Prog9'!$A39&amp;'aggregated FIP Data Prog9'!$N$1),'Feat-Func-Development'!$AF$118:$EU$118)</f>
        <v>0</v>
      </c>
      <c r="T39" s="48">
        <f>LOOKUP(2,1/('Feat-Func-Development'!$AF$4:$EU$4&amp;'Feat-Func-Development'!$AF$5:$EU$5='aggregated FIP Data Prog9'!$A39&amp;'aggregated FIP Data Prog9'!$N$1),'Feat-Func-Development'!$AF$119:$EU$119)</f>
        <v>0</v>
      </c>
      <c r="U39" s="48">
        <f>LOOKUP(2,1/('Feat-Func-Development'!$AF$4:$EU$4&amp;'Feat-Func-Development'!$AF$5:$EU$5='aggregated FIP Data Prog9'!$A39&amp;'aggregated FIP Data Prog9'!$N$1),'Feat-Func-Development'!$AF$120:$EU$120)</f>
        <v>1</v>
      </c>
      <c r="V39" s="29">
        <f>LOOKUP(2,1/('Feat-Func-Development'!$AF$4:$EU$4&amp;'Feat-Func-Development'!$AF$5:$EU$5='aggregated FIP Data Prog9'!$A39&amp;'aggregated FIP Data Prog9'!$V$1),'Feat-Func-Development'!$AF$113:$EU$113)</f>
        <v>0</v>
      </c>
      <c r="W39" s="29">
        <f>LOOKUP(2,1/('Feat-Func-Development'!$AF$4:$EU$4&amp;'Feat-Func-Development'!$AF$5:$EU$5='aggregated FIP Data Prog9'!$A39&amp;'aggregated FIP Data Prog9'!$V$1),'Feat-Func-Development'!$AF$114:$EU$114)</f>
        <v>0</v>
      </c>
      <c r="X39" s="29">
        <f>LOOKUP(2,1/('Feat-Func-Development'!$AF$4:$EU$4&amp;'Feat-Func-Development'!$AF$5:$EU$5='aggregated FIP Data Prog9'!$A39&amp;'aggregated FIP Data Prog9'!$V$1),'Feat-Func-Development'!$AF$115:$EU$115)</f>
        <v>0</v>
      </c>
      <c r="Y39" s="29">
        <f>LOOKUP(2,1/('Feat-Func-Development'!$AF$4:$EU$4&amp;'Feat-Func-Development'!$AF$5:$EU$5='aggregated FIP Data Prog9'!$A39&amp;'aggregated FIP Data Prog9'!$V$1),'Feat-Func-Development'!$AF$116:$EU$116)</f>
        <v>0</v>
      </c>
      <c r="Z39" s="29">
        <f>LOOKUP(2,1/('Feat-Func-Development'!$AF$4:$EU$4&amp;'Feat-Func-Development'!$AF$5:$EU$5='aggregated FIP Data Prog9'!$A39&amp;'aggregated FIP Data Prog9'!$V$1),'Feat-Func-Development'!$AF$117:$EU$117)</f>
        <v>1</v>
      </c>
      <c r="AA39" s="29">
        <f>LOOKUP(2,1/('Feat-Func-Development'!$AF$4:$EU$4&amp;'Feat-Func-Development'!$AF$5:$EU$5='aggregated FIP Data Prog9'!$A39&amp;'aggregated FIP Data Prog9'!$V$1),'Feat-Func-Development'!$AF$118:$EU$118)</f>
        <v>0</v>
      </c>
      <c r="AB39" s="29">
        <f>LOOKUP(2,1/('Feat-Func-Development'!$AF$4:$EU$4&amp;'Feat-Func-Development'!$AF$5:$EU$5='aggregated FIP Data Prog9'!$A39&amp;'aggregated FIP Data Prog9'!$V$1),'Feat-Func-Development'!$AF$119:$EU$119)</f>
        <v>0</v>
      </c>
      <c r="AC39" s="29">
        <f>LOOKUP(2,1/('Feat-Func-Development'!$AF$4:$EU$4&amp;'Feat-Func-Development'!$AF$5:$EU$5='aggregated FIP Data Prog9'!$A39&amp;'aggregated FIP Data Prog9'!$V$1),'Feat-Func-Development'!$AF$120:$EU$120)</f>
        <v>0</v>
      </c>
    </row>
    <row r="40" spans="1:29">
      <c r="A40" s="43">
        <f t="shared" si="9"/>
        <v>1096</v>
      </c>
      <c r="B40" s="53" t="str">
        <f>IF(C40="","",HLOOKUP(C40,'Configuration | Scaling'!$E$13:$Y$23,11,FALSE))</f>
        <v/>
      </c>
      <c r="C40" s="29" t="str">
        <f>IF(COUNTIF(C$4:C39,LOOKUP(A40,'Configuration | Scaling'!$E$23:$Y$23,_GPDS__List))=0,LOOKUP(A40,'Configuration | Scaling'!$E$23:$Y$23,_GPDS__List),"")</f>
        <v/>
      </c>
      <c r="D40" s="54"/>
      <c r="E40" s="45">
        <f t="shared" si="0"/>
        <v>1095</v>
      </c>
      <c r="F40" s="55">
        <f t="shared" si="1"/>
        <v>1</v>
      </c>
      <c r="G40" s="55">
        <f t="shared" si="2"/>
        <v>0</v>
      </c>
      <c r="H40" s="55">
        <f t="shared" si="3"/>
        <v>1</v>
      </c>
      <c r="I40" s="55">
        <f t="shared" si="4"/>
        <v>1</v>
      </c>
      <c r="J40" s="55">
        <f t="shared" si="5"/>
        <v>1</v>
      </c>
      <c r="K40" s="55">
        <f t="shared" si="6"/>
        <v>1</v>
      </c>
      <c r="L40" s="55">
        <f t="shared" si="7"/>
        <v>1</v>
      </c>
      <c r="M40" s="56">
        <f t="shared" si="8"/>
        <v>0</v>
      </c>
      <c r="N40" s="48">
        <f>LOOKUP(2,1/('Feat-Func-Development'!$AF$4:$EU$4&amp;'Feat-Func-Development'!$AF$5:$EU$5='aggregated FIP Data Prog9'!$A40&amp;'aggregated FIP Data Prog9'!$N$1),'Feat-Func-Development'!$AF$113:$EU$113)</f>
        <v>0</v>
      </c>
      <c r="O40" s="48">
        <f>LOOKUP(2,1/('Feat-Func-Development'!$AF$4:$EU$4&amp;'Feat-Func-Development'!$AF$5:$EU$5='aggregated FIP Data Prog9'!$A40&amp;'aggregated FIP Data Prog9'!$N$1),'Feat-Func-Development'!$AF$114:$EU$114)</f>
        <v>0</v>
      </c>
      <c r="P40" s="48">
        <f>LOOKUP(2,1/('Feat-Func-Development'!$AF$4:$EU$4&amp;'Feat-Func-Development'!$AF$5:$EU$5='aggregated FIP Data Prog9'!$A40&amp;'aggregated FIP Data Prog9'!$N$1),'Feat-Func-Development'!$AF$115:$EU$115)</f>
        <v>0</v>
      </c>
      <c r="Q40" s="48">
        <f>LOOKUP(2,1/('Feat-Func-Development'!$AF$4:$EU$4&amp;'Feat-Func-Development'!$AF$5:$EU$5='aggregated FIP Data Prog9'!$A40&amp;'aggregated FIP Data Prog9'!$N$1),'Feat-Func-Development'!$AF$116:$EU$116)</f>
        <v>0</v>
      </c>
      <c r="R40" s="48">
        <f>LOOKUP(2,1/('Feat-Func-Development'!$AF$4:$EU$4&amp;'Feat-Func-Development'!$AF$5:$EU$5='aggregated FIP Data Prog9'!$A40&amp;'aggregated FIP Data Prog9'!$N$1),'Feat-Func-Development'!$AF$117:$EU$117)</f>
        <v>0</v>
      </c>
      <c r="S40" s="48">
        <f>LOOKUP(2,1/('Feat-Func-Development'!$AF$4:$EU$4&amp;'Feat-Func-Development'!$AF$5:$EU$5='aggregated FIP Data Prog9'!$A40&amp;'aggregated FIP Data Prog9'!$N$1),'Feat-Func-Development'!$AF$118:$EU$118)</f>
        <v>0</v>
      </c>
      <c r="T40" s="48">
        <f>LOOKUP(2,1/('Feat-Func-Development'!$AF$4:$EU$4&amp;'Feat-Func-Development'!$AF$5:$EU$5='aggregated FIP Data Prog9'!$A40&amp;'aggregated FIP Data Prog9'!$N$1),'Feat-Func-Development'!$AF$119:$EU$119)</f>
        <v>0</v>
      </c>
      <c r="U40" s="48">
        <f>LOOKUP(2,1/('Feat-Func-Development'!$AF$4:$EU$4&amp;'Feat-Func-Development'!$AF$5:$EU$5='aggregated FIP Data Prog9'!$A40&amp;'aggregated FIP Data Prog9'!$N$1),'Feat-Func-Development'!$AF$120:$EU$120)</f>
        <v>1</v>
      </c>
      <c r="V40" s="29">
        <f>LOOKUP(2,1/('Feat-Func-Development'!$AF$4:$EU$4&amp;'Feat-Func-Development'!$AF$5:$EU$5='aggregated FIP Data Prog9'!$A40&amp;'aggregated FIP Data Prog9'!$V$1),'Feat-Func-Development'!$AF$113:$EU$113)</f>
        <v>0</v>
      </c>
      <c r="W40" s="29">
        <f>LOOKUP(2,1/('Feat-Func-Development'!$AF$4:$EU$4&amp;'Feat-Func-Development'!$AF$5:$EU$5='aggregated FIP Data Prog9'!$A40&amp;'aggregated FIP Data Prog9'!$V$1),'Feat-Func-Development'!$AF$114:$EU$114)</f>
        <v>0</v>
      </c>
      <c r="X40" s="29">
        <f>LOOKUP(2,1/('Feat-Func-Development'!$AF$4:$EU$4&amp;'Feat-Func-Development'!$AF$5:$EU$5='aggregated FIP Data Prog9'!$A40&amp;'aggregated FIP Data Prog9'!$V$1),'Feat-Func-Development'!$AF$115:$EU$115)</f>
        <v>0</v>
      </c>
      <c r="Y40" s="29">
        <f>LOOKUP(2,1/('Feat-Func-Development'!$AF$4:$EU$4&amp;'Feat-Func-Development'!$AF$5:$EU$5='aggregated FIP Data Prog9'!$A40&amp;'aggregated FIP Data Prog9'!$V$1),'Feat-Func-Development'!$AF$116:$EU$116)</f>
        <v>0</v>
      </c>
      <c r="Z40" s="29">
        <f>LOOKUP(2,1/('Feat-Func-Development'!$AF$4:$EU$4&amp;'Feat-Func-Development'!$AF$5:$EU$5='aggregated FIP Data Prog9'!$A40&amp;'aggregated FIP Data Prog9'!$V$1),'Feat-Func-Development'!$AF$117:$EU$117)</f>
        <v>1</v>
      </c>
      <c r="AA40" s="29">
        <f>LOOKUP(2,1/('Feat-Func-Development'!$AF$4:$EU$4&amp;'Feat-Func-Development'!$AF$5:$EU$5='aggregated FIP Data Prog9'!$A40&amp;'aggregated FIP Data Prog9'!$V$1),'Feat-Func-Development'!$AF$118:$EU$118)</f>
        <v>0</v>
      </c>
      <c r="AB40" s="29">
        <f>LOOKUP(2,1/('Feat-Func-Development'!$AF$4:$EU$4&amp;'Feat-Func-Development'!$AF$5:$EU$5='aggregated FIP Data Prog9'!$A40&amp;'aggregated FIP Data Prog9'!$V$1),'Feat-Func-Development'!$AF$119:$EU$119)</f>
        <v>0</v>
      </c>
      <c r="AC40" s="29">
        <f>LOOKUP(2,1/('Feat-Func-Development'!$AF$4:$EU$4&amp;'Feat-Func-Development'!$AF$5:$EU$5='aggregated FIP Data Prog9'!$A40&amp;'aggregated FIP Data Prog9'!$V$1),'Feat-Func-Development'!$AF$120:$EU$120)</f>
        <v>0</v>
      </c>
    </row>
    <row r="41" spans="1:29">
      <c r="A41" s="43">
        <f t="shared" si="9"/>
        <v>1127</v>
      </c>
      <c r="B41" s="53">
        <f>IF(C41="","",HLOOKUP(C41,'Configuration | Scaling'!$E$13:$Y$23,11,FALSE))</f>
        <v>1097</v>
      </c>
      <c r="C41" s="29" t="str">
        <f>IF(COUNTIF(C$4:C40,LOOKUP(A41,'Configuration | Scaling'!$E$23:$Y$23,_GPDS__List))=0,LOOKUP(A41,'Configuration | Scaling'!$E$23:$Y$23,_GPDS__List),"")</f>
        <v>PP</v>
      </c>
      <c r="D41" s="54"/>
      <c r="E41" s="45">
        <f t="shared" si="0"/>
        <v>1096</v>
      </c>
      <c r="F41" s="55">
        <f t="shared" si="1"/>
        <v>1</v>
      </c>
      <c r="G41" s="55">
        <f t="shared" si="2"/>
        <v>0</v>
      </c>
      <c r="H41" s="55">
        <f t="shared" si="3"/>
        <v>1</v>
      </c>
      <c r="I41" s="55">
        <f t="shared" si="4"/>
        <v>1</v>
      </c>
      <c r="J41" s="55">
        <f t="shared" si="5"/>
        <v>1</v>
      </c>
      <c r="K41" s="55">
        <f t="shared" si="6"/>
        <v>1</v>
      </c>
      <c r="L41" s="55">
        <f t="shared" si="7"/>
        <v>1</v>
      </c>
      <c r="M41" s="56">
        <f t="shared" si="8"/>
        <v>0</v>
      </c>
      <c r="N41" s="48">
        <f>LOOKUP(2,1/('Feat-Func-Development'!$AF$4:$EU$4&amp;'Feat-Func-Development'!$AF$5:$EU$5='aggregated FIP Data Prog9'!$A41&amp;'aggregated FIP Data Prog9'!$N$1),'Feat-Func-Development'!$AF$113:$EU$113)</f>
        <v>0</v>
      </c>
      <c r="O41" s="48">
        <f>LOOKUP(2,1/('Feat-Func-Development'!$AF$4:$EU$4&amp;'Feat-Func-Development'!$AF$5:$EU$5='aggregated FIP Data Prog9'!$A41&amp;'aggregated FIP Data Prog9'!$N$1),'Feat-Func-Development'!$AF$114:$EU$114)</f>
        <v>0</v>
      </c>
      <c r="P41" s="48">
        <f>LOOKUP(2,1/('Feat-Func-Development'!$AF$4:$EU$4&amp;'Feat-Func-Development'!$AF$5:$EU$5='aggregated FIP Data Prog9'!$A41&amp;'aggregated FIP Data Prog9'!$N$1),'Feat-Func-Development'!$AF$115:$EU$115)</f>
        <v>0</v>
      </c>
      <c r="Q41" s="48">
        <f>LOOKUP(2,1/('Feat-Func-Development'!$AF$4:$EU$4&amp;'Feat-Func-Development'!$AF$5:$EU$5='aggregated FIP Data Prog9'!$A41&amp;'aggregated FIP Data Prog9'!$N$1),'Feat-Func-Development'!$AF$116:$EU$116)</f>
        <v>0</v>
      </c>
      <c r="R41" s="48">
        <f>LOOKUP(2,1/('Feat-Func-Development'!$AF$4:$EU$4&amp;'Feat-Func-Development'!$AF$5:$EU$5='aggregated FIP Data Prog9'!$A41&amp;'aggregated FIP Data Prog9'!$N$1),'Feat-Func-Development'!$AF$117:$EU$117)</f>
        <v>0</v>
      </c>
      <c r="S41" s="48">
        <f>LOOKUP(2,1/('Feat-Func-Development'!$AF$4:$EU$4&amp;'Feat-Func-Development'!$AF$5:$EU$5='aggregated FIP Data Prog9'!$A41&amp;'aggregated FIP Data Prog9'!$N$1),'Feat-Func-Development'!$AF$118:$EU$118)</f>
        <v>0</v>
      </c>
      <c r="T41" s="48">
        <f>LOOKUP(2,1/('Feat-Func-Development'!$AF$4:$EU$4&amp;'Feat-Func-Development'!$AF$5:$EU$5='aggregated FIP Data Prog9'!$A41&amp;'aggregated FIP Data Prog9'!$N$1),'Feat-Func-Development'!$AF$119:$EU$119)</f>
        <v>0</v>
      </c>
      <c r="U41" s="48">
        <f>LOOKUP(2,1/('Feat-Func-Development'!$AF$4:$EU$4&amp;'Feat-Func-Development'!$AF$5:$EU$5='aggregated FIP Data Prog9'!$A41&amp;'aggregated FIP Data Prog9'!$N$1),'Feat-Func-Development'!$AF$120:$EU$120)</f>
        <v>1</v>
      </c>
      <c r="V41" s="29">
        <f>LOOKUP(2,1/('Feat-Func-Development'!$AF$4:$EU$4&amp;'Feat-Func-Development'!$AF$5:$EU$5='aggregated FIP Data Prog9'!$A41&amp;'aggregated FIP Data Prog9'!$V$1),'Feat-Func-Development'!$AF$113:$EU$113)</f>
        <v>0</v>
      </c>
      <c r="W41" s="29">
        <f>LOOKUP(2,1/('Feat-Func-Development'!$AF$4:$EU$4&amp;'Feat-Func-Development'!$AF$5:$EU$5='aggregated FIP Data Prog9'!$A41&amp;'aggregated FIP Data Prog9'!$V$1),'Feat-Func-Development'!$AF$114:$EU$114)</f>
        <v>0</v>
      </c>
      <c r="X41" s="29">
        <f>LOOKUP(2,1/('Feat-Func-Development'!$AF$4:$EU$4&amp;'Feat-Func-Development'!$AF$5:$EU$5='aggregated FIP Data Prog9'!$A41&amp;'aggregated FIP Data Prog9'!$V$1),'Feat-Func-Development'!$AF$115:$EU$115)</f>
        <v>0</v>
      </c>
      <c r="Y41" s="29">
        <f>LOOKUP(2,1/('Feat-Func-Development'!$AF$4:$EU$4&amp;'Feat-Func-Development'!$AF$5:$EU$5='aggregated FIP Data Prog9'!$A41&amp;'aggregated FIP Data Prog9'!$V$1),'Feat-Func-Development'!$AF$116:$EU$116)</f>
        <v>0</v>
      </c>
      <c r="Z41" s="29">
        <f>LOOKUP(2,1/('Feat-Func-Development'!$AF$4:$EU$4&amp;'Feat-Func-Development'!$AF$5:$EU$5='aggregated FIP Data Prog9'!$A41&amp;'aggregated FIP Data Prog9'!$V$1),'Feat-Func-Development'!$AF$117:$EU$117)</f>
        <v>1</v>
      </c>
      <c r="AA41" s="29">
        <f>LOOKUP(2,1/('Feat-Func-Development'!$AF$4:$EU$4&amp;'Feat-Func-Development'!$AF$5:$EU$5='aggregated FIP Data Prog9'!$A41&amp;'aggregated FIP Data Prog9'!$V$1),'Feat-Func-Development'!$AF$118:$EU$118)</f>
        <v>0</v>
      </c>
      <c r="AB41" s="29">
        <f>LOOKUP(2,1/('Feat-Func-Development'!$AF$4:$EU$4&amp;'Feat-Func-Development'!$AF$5:$EU$5='aggregated FIP Data Prog9'!$A41&amp;'aggregated FIP Data Prog9'!$V$1),'Feat-Func-Development'!$AF$119:$EU$119)</f>
        <v>0</v>
      </c>
      <c r="AC41" s="29">
        <f>LOOKUP(2,1/('Feat-Func-Development'!$AF$4:$EU$4&amp;'Feat-Func-Development'!$AF$5:$EU$5='aggregated FIP Data Prog9'!$A41&amp;'aggregated FIP Data Prog9'!$V$1),'Feat-Func-Development'!$AF$120:$EU$120)</f>
        <v>0</v>
      </c>
    </row>
    <row r="42" spans="1:29">
      <c r="A42" s="43">
        <f t="shared" si="9"/>
        <v>1155</v>
      </c>
      <c r="B42" s="53">
        <f>IF(C42="","",HLOOKUP(C42,'Configuration | Scaling'!$E$13:$Y$23,11,FALSE))</f>
        <v>1128</v>
      </c>
      <c r="C42" s="29" t="str">
        <f>IF(COUNTIF(C$4:C41,LOOKUP(A42,'Configuration | Scaling'!$E$23:$Y$23,_GPDS__List))=0,LOOKUP(A42,'Configuration | Scaling'!$E$23:$Y$23,_GPDS__List),"")</f>
        <v>MP1</v>
      </c>
      <c r="D42" s="54"/>
      <c r="E42" s="45">
        <f t="shared" si="0"/>
        <v>1127</v>
      </c>
      <c r="F42" s="55">
        <f t="shared" si="1"/>
        <v>1</v>
      </c>
      <c r="G42" s="55">
        <f t="shared" si="2"/>
        <v>0</v>
      </c>
      <c r="H42" s="55">
        <f t="shared" si="3"/>
        <v>1</v>
      </c>
      <c r="I42" s="55">
        <f t="shared" si="4"/>
        <v>1</v>
      </c>
      <c r="J42" s="55">
        <f t="shared" si="5"/>
        <v>1</v>
      </c>
      <c r="K42" s="55">
        <f t="shared" si="6"/>
        <v>1</v>
      </c>
      <c r="L42" s="55">
        <f t="shared" si="7"/>
        <v>1</v>
      </c>
      <c r="M42" s="56">
        <f t="shared" si="8"/>
        <v>0</v>
      </c>
      <c r="N42" s="48">
        <f>LOOKUP(2,1/('Feat-Func-Development'!$AF$4:$EU$4&amp;'Feat-Func-Development'!$AF$5:$EU$5='aggregated FIP Data Prog9'!$A42&amp;'aggregated FIP Data Prog9'!$N$1),'Feat-Func-Development'!$AF$113:$EU$113)</f>
        <v>0</v>
      </c>
      <c r="O42" s="48">
        <f>LOOKUP(2,1/('Feat-Func-Development'!$AF$4:$EU$4&amp;'Feat-Func-Development'!$AF$5:$EU$5='aggregated FIP Data Prog9'!$A42&amp;'aggregated FIP Data Prog9'!$N$1),'Feat-Func-Development'!$AF$114:$EU$114)</f>
        <v>0</v>
      </c>
      <c r="P42" s="48">
        <f>LOOKUP(2,1/('Feat-Func-Development'!$AF$4:$EU$4&amp;'Feat-Func-Development'!$AF$5:$EU$5='aggregated FIP Data Prog9'!$A42&amp;'aggregated FIP Data Prog9'!$N$1),'Feat-Func-Development'!$AF$115:$EU$115)</f>
        <v>0</v>
      </c>
      <c r="Q42" s="48">
        <f>LOOKUP(2,1/('Feat-Func-Development'!$AF$4:$EU$4&amp;'Feat-Func-Development'!$AF$5:$EU$5='aggregated FIP Data Prog9'!$A42&amp;'aggregated FIP Data Prog9'!$N$1),'Feat-Func-Development'!$AF$116:$EU$116)</f>
        <v>0</v>
      </c>
      <c r="R42" s="48">
        <f>LOOKUP(2,1/('Feat-Func-Development'!$AF$4:$EU$4&amp;'Feat-Func-Development'!$AF$5:$EU$5='aggregated FIP Data Prog9'!$A42&amp;'aggregated FIP Data Prog9'!$N$1),'Feat-Func-Development'!$AF$117:$EU$117)</f>
        <v>0</v>
      </c>
      <c r="S42" s="48">
        <f>LOOKUP(2,1/('Feat-Func-Development'!$AF$4:$EU$4&amp;'Feat-Func-Development'!$AF$5:$EU$5='aggregated FIP Data Prog9'!$A42&amp;'aggregated FIP Data Prog9'!$N$1),'Feat-Func-Development'!$AF$118:$EU$118)</f>
        <v>0</v>
      </c>
      <c r="T42" s="48">
        <f>LOOKUP(2,1/('Feat-Func-Development'!$AF$4:$EU$4&amp;'Feat-Func-Development'!$AF$5:$EU$5='aggregated FIP Data Prog9'!$A42&amp;'aggregated FIP Data Prog9'!$N$1),'Feat-Func-Development'!$AF$119:$EU$119)</f>
        <v>0</v>
      </c>
      <c r="U42" s="48">
        <f>LOOKUP(2,1/('Feat-Func-Development'!$AF$4:$EU$4&amp;'Feat-Func-Development'!$AF$5:$EU$5='aggregated FIP Data Prog9'!$A42&amp;'aggregated FIP Data Prog9'!$N$1),'Feat-Func-Development'!$AF$120:$EU$120)</f>
        <v>1</v>
      </c>
      <c r="V42" s="29">
        <f>LOOKUP(2,1/('Feat-Func-Development'!$AF$4:$EU$4&amp;'Feat-Func-Development'!$AF$5:$EU$5='aggregated FIP Data Prog9'!$A42&amp;'aggregated FIP Data Prog9'!$V$1),'Feat-Func-Development'!$AF$113:$EU$113)</f>
        <v>0</v>
      </c>
      <c r="W42" s="29">
        <f>LOOKUP(2,1/('Feat-Func-Development'!$AF$4:$EU$4&amp;'Feat-Func-Development'!$AF$5:$EU$5='aggregated FIP Data Prog9'!$A42&amp;'aggregated FIP Data Prog9'!$V$1),'Feat-Func-Development'!$AF$114:$EU$114)</f>
        <v>0</v>
      </c>
      <c r="X42" s="29">
        <f>LOOKUP(2,1/('Feat-Func-Development'!$AF$4:$EU$4&amp;'Feat-Func-Development'!$AF$5:$EU$5='aggregated FIP Data Prog9'!$A42&amp;'aggregated FIP Data Prog9'!$V$1),'Feat-Func-Development'!$AF$115:$EU$115)</f>
        <v>0</v>
      </c>
      <c r="Y42" s="29">
        <f>LOOKUP(2,1/('Feat-Func-Development'!$AF$4:$EU$4&amp;'Feat-Func-Development'!$AF$5:$EU$5='aggregated FIP Data Prog9'!$A42&amp;'aggregated FIP Data Prog9'!$V$1),'Feat-Func-Development'!$AF$116:$EU$116)</f>
        <v>0</v>
      </c>
      <c r="Z42" s="29">
        <f>LOOKUP(2,1/('Feat-Func-Development'!$AF$4:$EU$4&amp;'Feat-Func-Development'!$AF$5:$EU$5='aggregated FIP Data Prog9'!$A42&amp;'aggregated FIP Data Prog9'!$V$1),'Feat-Func-Development'!$AF$117:$EU$117)</f>
        <v>1</v>
      </c>
      <c r="AA42" s="29">
        <f>LOOKUP(2,1/('Feat-Func-Development'!$AF$4:$EU$4&amp;'Feat-Func-Development'!$AF$5:$EU$5='aggregated FIP Data Prog9'!$A42&amp;'aggregated FIP Data Prog9'!$V$1),'Feat-Func-Development'!$AF$118:$EU$118)</f>
        <v>0</v>
      </c>
      <c r="AB42" s="29">
        <f>LOOKUP(2,1/('Feat-Func-Development'!$AF$4:$EU$4&amp;'Feat-Func-Development'!$AF$5:$EU$5='aggregated FIP Data Prog9'!$A42&amp;'aggregated FIP Data Prog9'!$V$1),'Feat-Func-Development'!$AF$119:$EU$119)</f>
        <v>0</v>
      </c>
      <c r="AC42" s="29">
        <f>LOOKUP(2,1/('Feat-Func-Development'!$AF$4:$EU$4&amp;'Feat-Func-Development'!$AF$5:$EU$5='aggregated FIP Data Prog9'!$A42&amp;'aggregated FIP Data Prog9'!$V$1),'Feat-Func-Development'!$AF$120:$EU$120)</f>
        <v>0</v>
      </c>
    </row>
    <row r="43" spans="1:29">
      <c r="A43" s="43">
        <f t="shared" si="9"/>
        <v>1186</v>
      </c>
      <c r="B43" s="53">
        <f>IF(C43="","",HLOOKUP(C43,'Configuration | Scaling'!$E$13:$Y$23,11,FALSE))</f>
        <v>1165</v>
      </c>
      <c r="C43" s="29" t="str">
        <f>IF(COUNTIF(C$4:C42,LOOKUP(A43,'Configuration | Scaling'!$E$23:$Y$23,_GPDS__List))=0,LOOKUP(A43,'Configuration | Scaling'!$E$23:$Y$23,_GPDS__List),"")</f>
        <v>MP2</v>
      </c>
      <c r="D43" s="54"/>
      <c r="E43" s="45">
        <f t="shared" si="0"/>
        <v>1164</v>
      </c>
      <c r="F43" s="55">
        <f t="shared" si="1"/>
        <v>1</v>
      </c>
      <c r="G43" s="55">
        <f t="shared" si="2"/>
        <v>0</v>
      </c>
      <c r="H43" s="55">
        <f t="shared" si="3"/>
        <v>1</v>
      </c>
      <c r="I43" s="55">
        <f t="shared" si="4"/>
        <v>1</v>
      </c>
      <c r="J43" s="55">
        <f t="shared" si="5"/>
        <v>1</v>
      </c>
      <c r="K43" s="55">
        <f t="shared" si="6"/>
        <v>1</v>
      </c>
      <c r="L43" s="55">
        <f t="shared" si="7"/>
        <v>1</v>
      </c>
      <c r="M43" s="56">
        <f t="shared" si="8"/>
        <v>0</v>
      </c>
      <c r="N43" s="48">
        <f>LOOKUP(2,1/('Feat-Func-Development'!$AF$4:$EU$4&amp;'Feat-Func-Development'!$AF$5:$EU$5='aggregated FIP Data Prog9'!$A43&amp;'aggregated FIP Data Prog9'!$N$1),'Feat-Func-Development'!$AF$113:$EU$113)</f>
        <v>0</v>
      </c>
      <c r="O43" s="48">
        <f>LOOKUP(2,1/('Feat-Func-Development'!$AF$4:$EU$4&amp;'Feat-Func-Development'!$AF$5:$EU$5='aggregated FIP Data Prog9'!$A43&amp;'aggregated FIP Data Prog9'!$N$1),'Feat-Func-Development'!$AF$114:$EU$114)</f>
        <v>0</v>
      </c>
      <c r="P43" s="48">
        <f>LOOKUP(2,1/('Feat-Func-Development'!$AF$4:$EU$4&amp;'Feat-Func-Development'!$AF$5:$EU$5='aggregated FIP Data Prog9'!$A43&amp;'aggregated FIP Data Prog9'!$N$1),'Feat-Func-Development'!$AF$115:$EU$115)</f>
        <v>0</v>
      </c>
      <c r="Q43" s="48">
        <f>LOOKUP(2,1/('Feat-Func-Development'!$AF$4:$EU$4&amp;'Feat-Func-Development'!$AF$5:$EU$5='aggregated FIP Data Prog9'!$A43&amp;'aggregated FIP Data Prog9'!$N$1),'Feat-Func-Development'!$AF$116:$EU$116)</f>
        <v>0</v>
      </c>
      <c r="R43" s="48">
        <f>LOOKUP(2,1/('Feat-Func-Development'!$AF$4:$EU$4&amp;'Feat-Func-Development'!$AF$5:$EU$5='aggregated FIP Data Prog9'!$A43&amp;'aggregated FIP Data Prog9'!$N$1),'Feat-Func-Development'!$AF$117:$EU$117)</f>
        <v>0</v>
      </c>
      <c r="S43" s="48">
        <f>LOOKUP(2,1/('Feat-Func-Development'!$AF$4:$EU$4&amp;'Feat-Func-Development'!$AF$5:$EU$5='aggregated FIP Data Prog9'!$A43&amp;'aggregated FIP Data Prog9'!$N$1),'Feat-Func-Development'!$AF$118:$EU$118)</f>
        <v>0</v>
      </c>
      <c r="T43" s="48">
        <f>LOOKUP(2,1/('Feat-Func-Development'!$AF$4:$EU$4&amp;'Feat-Func-Development'!$AF$5:$EU$5='aggregated FIP Data Prog9'!$A43&amp;'aggregated FIP Data Prog9'!$N$1),'Feat-Func-Development'!$AF$119:$EU$119)</f>
        <v>0</v>
      </c>
      <c r="U43" s="48">
        <f>LOOKUP(2,1/('Feat-Func-Development'!$AF$4:$EU$4&amp;'Feat-Func-Development'!$AF$5:$EU$5='aggregated FIP Data Prog9'!$A43&amp;'aggregated FIP Data Prog9'!$N$1),'Feat-Func-Development'!$AF$120:$EU$120)</f>
        <v>1</v>
      </c>
      <c r="V43" s="29">
        <f>LOOKUP(2,1/('Feat-Func-Development'!$AF$4:$EU$4&amp;'Feat-Func-Development'!$AF$5:$EU$5='aggregated FIP Data Prog9'!$A43&amp;'aggregated FIP Data Prog9'!$V$1),'Feat-Func-Development'!$AF$113:$EU$113)</f>
        <v>0</v>
      </c>
      <c r="W43" s="29">
        <f>LOOKUP(2,1/('Feat-Func-Development'!$AF$4:$EU$4&amp;'Feat-Func-Development'!$AF$5:$EU$5='aggregated FIP Data Prog9'!$A43&amp;'aggregated FIP Data Prog9'!$V$1),'Feat-Func-Development'!$AF$114:$EU$114)</f>
        <v>0</v>
      </c>
      <c r="X43" s="29">
        <f>LOOKUP(2,1/('Feat-Func-Development'!$AF$4:$EU$4&amp;'Feat-Func-Development'!$AF$5:$EU$5='aggregated FIP Data Prog9'!$A43&amp;'aggregated FIP Data Prog9'!$V$1),'Feat-Func-Development'!$AF$115:$EU$115)</f>
        <v>0</v>
      </c>
      <c r="Y43" s="29">
        <f>LOOKUP(2,1/('Feat-Func-Development'!$AF$4:$EU$4&amp;'Feat-Func-Development'!$AF$5:$EU$5='aggregated FIP Data Prog9'!$A43&amp;'aggregated FIP Data Prog9'!$V$1),'Feat-Func-Development'!$AF$116:$EU$116)</f>
        <v>0</v>
      </c>
      <c r="Z43" s="29">
        <f>LOOKUP(2,1/('Feat-Func-Development'!$AF$4:$EU$4&amp;'Feat-Func-Development'!$AF$5:$EU$5='aggregated FIP Data Prog9'!$A43&amp;'aggregated FIP Data Prog9'!$V$1),'Feat-Func-Development'!$AF$117:$EU$117)</f>
        <v>1</v>
      </c>
      <c r="AA43" s="29">
        <f>LOOKUP(2,1/('Feat-Func-Development'!$AF$4:$EU$4&amp;'Feat-Func-Development'!$AF$5:$EU$5='aggregated FIP Data Prog9'!$A43&amp;'aggregated FIP Data Prog9'!$V$1),'Feat-Func-Development'!$AF$118:$EU$118)</f>
        <v>0</v>
      </c>
      <c r="AB43" s="29">
        <f>LOOKUP(2,1/('Feat-Func-Development'!$AF$4:$EU$4&amp;'Feat-Func-Development'!$AF$5:$EU$5='aggregated FIP Data Prog9'!$A43&amp;'aggregated FIP Data Prog9'!$V$1),'Feat-Func-Development'!$AF$119:$EU$119)</f>
        <v>0</v>
      </c>
      <c r="AC43" s="29">
        <f>LOOKUP(2,1/('Feat-Func-Development'!$AF$4:$EU$4&amp;'Feat-Func-Development'!$AF$5:$EU$5='aggregated FIP Data Prog9'!$A43&amp;'aggregated FIP Data Prog9'!$V$1),'Feat-Func-Development'!$AF$120:$EU$120)</f>
        <v>0</v>
      </c>
    </row>
    <row r="44" spans="1:29">
      <c r="A44" s="43">
        <f t="shared" si="9"/>
        <v>1216</v>
      </c>
      <c r="B44" s="53" t="str">
        <f>IF(C44="","",HLOOKUP(C44,'Configuration | Scaling'!$E$13:$Y$23,11,FALSE))</f>
        <v/>
      </c>
      <c r="C44" s="29" t="str">
        <f>IF(COUNTIF(C$4:C43,LOOKUP(A44,'Configuration | Scaling'!$E$23:$Y$23,_GPDS__List))=0,LOOKUP(A44,'Configuration | Scaling'!$E$23:$Y$23,_GPDS__List),"")</f>
        <v/>
      </c>
      <c r="D44" s="54"/>
      <c r="E44" s="45">
        <f t="shared" si="0"/>
        <v>1215</v>
      </c>
      <c r="F44" s="55">
        <f t="shared" si="1"/>
        <v>1</v>
      </c>
      <c r="G44" s="55">
        <f t="shared" si="2"/>
        <v>0</v>
      </c>
      <c r="H44" s="55">
        <f t="shared" si="3"/>
        <v>1</v>
      </c>
      <c r="I44" s="55">
        <f t="shared" si="4"/>
        <v>1</v>
      </c>
      <c r="J44" s="55">
        <f t="shared" si="5"/>
        <v>1</v>
      </c>
      <c r="K44" s="55">
        <f t="shared" si="6"/>
        <v>1</v>
      </c>
      <c r="L44" s="55">
        <f t="shared" si="7"/>
        <v>1</v>
      </c>
      <c r="M44" s="56">
        <f t="shared" si="8"/>
        <v>0</v>
      </c>
      <c r="N44" s="48">
        <f>LOOKUP(2,1/('Feat-Func-Development'!$AF$4:$EU$4&amp;'Feat-Func-Development'!$AF$5:$EU$5='aggregated FIP Data Prog9'!$A44&amp;'aggregated FIP Data Prog9'!$N$1),'Feat-Func-Development'!$AF$113:$EU$113)</f>
        <v>0</v>
      </c>
      <c r="O44" s="48">
        <f>LOOKUP(2,1/('Feat-Func-Development'!$AF$4:$EU$4&amp;'Feat-Func-Development'!$AF$5:$EU$5='aggregated FIP Data Prog9'!$A44&amp;'aggregated FIP Data Prog9'!$N$1),'Feat-Func-Development'!$AF$114:$EU$114)</f>
        <v>0</v>
      </c>
      <c r="P44" s="48">
        <f>LOOKUP(2,1/('Feat-Func-Development'!$AF$4:$EU$4&amp;'Feat-Func-Development'!$AF$5:$EU$5='aggregated FIP Data Prog9'!$A44&amp;'aggregated FIP Data Prog9'!$N$1),'Feat-Func-Development'!$AF$115:$EU$115)</f>
        <v>0</v>
      </c>
      <c r="Q44" s="48">
        <f>LOOKUP(2,1/('Feat-Func-Development'!$AF$4:$EU$4&amp;'Feat-Func-Development'!$AF$5:$EU$5='aggregated FIP Data Prog9'!$A44&amp;'aggregated FIP Data Prog9'!$N$1),'Feat-Func-Development'!$AF$116:$EU$116)</f>
        <v>0</v>
      </c>
      <c r="R44" s="48">
        <f>LOOKUP(2,1/('Feat-Func-Development'!$AF$4:$EU$4&amp;'Feat-Func-Development'!$AF$5:$EU$5='aggregated FIP Data Prog9'!$A44&amp;'aggregated FIP Data Prog9'!$N$1),'Feat-Func-Development'!$AF$117:$EU$117)</f>
        <v>0</v>
      </c>
      <c r="S44" s="48">
        <f>LOOKUP(2,1/('Feat-Func-Development'!$AF$4:$EU$4&amp;'Feat-Func-Development'!$AF$5:$EU$5='aggregated FIP Data Prog9'!$A44&amp;'aggregated FIP Data Prog9'!$N$1),'Feat-Func-Development'!$AF$118:$EU$118)</f>
        <v>0</v>
      </c>
      <c r="T44" s="48">
        <f>LOOKUP(2,1/('Feat-Func-Development'!$AF$4:$EU$4&amp;'Feat-Func-Development'!$AF$5:$EU$5='aggregated FIP Data Prog9'!$A44&amp;'aggregated FIP Data Prog9'!$N$1),'Feat-Func-Development'!$AF$119:$EU$119)</f>
        <v>0</v>
      </c>
      <c r="U44" s="48">
        <f>LOOKUP(2,1/('Feat-Func-Development'!$AF$4:$EU$4&amp;'Feat-Func-Development'!$AF$5:$EU$5='aggregated FIP Data Prog9'!$A44&amp;'aggregated FIP Data Prog9'!$N$1),'Feat-Func-Development'!$AF$120:$EU$120)</f>
        <v>1</v>
      </c>
      <c r="V44" s="29">
        <f>LOOKUP(2,1/('Feat-Func-Development'!$AF$4:$EU$4&amp;'Feat-Func-Development'!$AF$5:$EU$5='aggregated FIP Data Prog9'!$A44&amp;'aggregated FIP Data Prog9'!$V$1),'Feat-Func-Development'!$AF$113:$EU$113)</f>
        <v>0</v>
      </c>
      <c r="W44" s="29">
        <f>LOOKUP(2,1/('Feat-Func-Development'!$AF$4:$EU$4&amp;'Feat-Func-Development'!$AF$5:$EU$5='aggregated FIP Data Prog9'!$A44&amp;'aggregated FIP Data Prog9'!$V$1),'Feat-Func-Development'!$AF$114:$EU$114)</f>
        <v>0</v>
      </c>
      <c r="X44" s="29">
        <f>LOOKUP(2,1/('Feat-Func-Development'!$AF$4:$EU$4&amp;'Feat-Func-Development'!$AF$5:$EU$5='aggregated FIP Data Prog9'!$A44&amp;'aggregated FIP Data Prog9'!$V$1),'Feat-Func-Development'!$AF$115:$EU$115)</f>
        <v>0</v>
      </c>
      <c r="Y44" s="29">
        <f>LOOKUP(2,1/('Feat-Func-Development'!$AF$4:$EU$4&amp;'Feat-Func-Development'!$AF$5:$EU$5='aggregated FIP Data Prog9'!$A44&amp;'aggregated FIP Data Prog9'!$V$1),'Feat-Func-Development'!$AF$116:$EU$116)</f>
        <v>0</v>
      </c>
      <c r="Z44" s="29">
        <f>LOOKUP(2,1/('Feat-Func-Development'!$AF$4:$EU$4&amp;'Feat-Func-Development'!$AF$5:$EU$5='aggregated FIP Data Prog9'!$A44&amp;'aggregated FIP Data Prog9'!$V$1),'Feat-Func-Development'!$AF$117:$EU$117)</f>
        <v>1</v>
      </c>
      <c r="AA44" s="29">
        <f>LOOKUP(2,1/('Feat-Func-Development'!$AF$4:$EU$4&amp;'Feat-Func-Development'!$AF$5:$EU$5='aggregated FIP Data Prog9'!$A44&amp;'aggregated FIP Data Prog9'!$V$1),'Feat-Func-Development'!$AF$118:$EU$118)</f>
        <v>0</v>
      </c>
      <c r="AB44" s="29">
        <f>LOOKUP(2,1/('Feat-Func-Development'!$AF$4:$EU$4&amp;'Feat-Func-Development'!$AF$5:$EU$5='aggregated FIP Data Prog9'!$A44&amp;'aggregated FIP Data Prog9'!$V$1),'Feat-Func-Development'!$AF$119:$EU$119)</f>
        <v>0</v>
      </c>
      <c r="AC44" s="29">
        <f>LOOKUP(2,1/('Feat-Func-Development'!$AF$4:$EU$4&amp;'Feat-Func-Development'!$AF$5:$EU$5='aggregated FIP Data Prog9'!$A44&amp;'aggregated FIP Data Prog9'!$V$1),'Feat-Func-Development'!$AF$120:$EU$120)</f>
        <v>0</v>
      </c>
    </row>
    <row r="45" spans="1:29">
      <c r="A45" s="43">
        <f t="shared" si="9"/>
        <v>1247</v>
      </c>
      <c r="B45" s="53">
        <f>IF(C45="","",HLOOKUP(C45,'Configuration | Scaling'!$E$13:$Y$23,11,FALSE))</f>
        <v>1226</v>
      </c>
      <c r="C45" s="29" t="str">
        <f>IF(COUNTIF(C$4:C44,LOOKUP(A45,'Configuration | Scaling'!$E$23:$Y$23,_GPDS__List))=0,LOOKUP(A45,'Configuration | Scaling'!$E$23:$Y$23,_GPDS__List),"")</f>
        <v>OKTB</v>
      </c>
      <c r="D45" s="54"/>
      <c r="E45" s="45">
        <f t="shared" si="0"/>
        <v>1225</v>
      </c>
      <c r="F45" s="55">
        <f t="shared" si="1"/>
        <v>1</v>
      </c>
      <c r="G45" s="55">
        <f t="shared" si="2"/>
        <v>0</v>
      </c>
      <c r="H45" s="55">
        <f t="shared" si="3"/>
        <v>1</v>
      </c>
      <c r="I45" s="55">
        <f t="shared" si="4"/>
        <v>1</v>
      </c>
      <c r="J45" s="55">
        <f t="shared" si="5"/>
        <v>1</v>
      </c>
      <c r="K45" s="55">
        <f t="shared" si="6"/>
        <v>1</v>
      </c>
      <c r="L45" s="55">
        <f t="shared" si="7"/>
        <v>1</v>
      </c>
      <c r="M45" s="56">
        <f t="shared" si="8"/>
        <v>0</v>
      </c>
      <c r="N45" s="48">
        <f>LOOKUP(2,1/('Feat-Func-Development'!$AF$4:$EU$4&amp;'Feat-Func-Development'!$AF$5:$EU$5='aggregated FIP Data Prog9'!$A45&amp;'aggregated FIP Data Prog9'!$N$1),'Feat-Func-Development'!$AF$113:$EU$113)</f>
        <v>0</v>
      </c>
      <c r="O45" s="48">
        <f>LOOKUP(2,1/('Feat-Func-Development'!$AF$4:$EU$4&amp;'Feat-Func-Development'!$AF$5:$EU$5='aggregated FIP Data Prog9'!$A45&amp;'aggregated FIP Data Prog9'!$N$1),'Feat-Func-Development'!$AF$114:$EU$114)</f>
        <v>0</v>
      </c>
      <c r="P45" s="48">
        <f>LOOKUP(2,1/('Feat-Func-Development'!$AF$4:$EU$4&amp;'Feat-Func-Development'!$AF$5:$EU$5='aggregated FIP Data Prog9'!$A45&amp;'aggregated FIP Data Prog9'!$N$1),'Feat-Func-Development'!$AF$115:$EU$115)</f>
        <v>0</v>
      </c>
      <c r="Q45" s="48">
        <f>LOOKUP(2,1/('Feat-Func-Development'!$AF$4:$EU$4&amp;'Feat-Func-Development'!$AF$5:$EU$5='aggregated FIP Data Prog9'!$A45&amp;'aggregated FIP Data Prog9'!$N$1),'Feat-Func-Development'!$AF$116:$EU$116)</f>
        <v>0</v>
      </c>
      <c r="R45" s="48">
        <f>LOOKUP(2,1/('Feat-Func-Development'!$AF$4:$EU$4&amp;'Feat-Func-Development'!$AF$5:$EU$5='aggregated FIP Data Prog9'!$A45&amp;'aggregated FIP Data Prog9'!$N$1),'Feat-Func-Development'!$AF$117:$EU$117)</f>
        <v>0</v>
      </c>
      <c r="S45" s="48">
        <f>LOOKUP(2,1/('Feat-Func-Development'!$AF$4:$EU$4&amp;'Feat-Func-Development'!$AF$5:$EU$5='aggregated FIP Data Prog9'!$A45&amp;'aggregated FIP Data Prog9'!$N$1),'Feat-Func-Development'!$AF$118:$EU$118)</f>
        <v>0</v>
      </c>
      <c r="T45" s="48">
        <f>LOOKUP(2,1/('Feat-Func-Development'!$AF$4:$EU$4&amp;'Feat-Func-Development'!$AF$5:$EU$5='aggregated FIP Data Prog9'!$A45&amp;'aggregated FIP Data Prog9'!$N$1),'Feat-Func-Development'!$AF$119:$EU$119)</f>
        <v>0</v>
      </c>
      <c r="U45" s="48">
        <f>LOOKUP(2,1/('Feat-Func-Development'!$AF$4:$EU$4&amp;'Feat-Func-Development'!$AF$5:$EU$5='aggregated FIP Data Prog9'!$A45&amp;'aggregated FIP Data Prog9'!$N$1),'Feat-Func-Development'!$AF$120:$EU$120)</f>
        <v>1</v>
      </c>
      <c r="V45" s="29">
        <f>LOOKUP(2,1/('Feat-Func-Development'!$AF$4:$EU$4&amp;'Feat-Func-Development'!$AF$5:$EU$5='aggregated FIP Data Prog9'!$A45&amp;'aggregated FIP Data Prog9'!$V$1),'Feat-Func-Development'!$AF$113:$EU$113)</f>
        <v>0</v>
      </c>
      <c r="W45" s="29">
        <f>LOOKUP(2,1/('Feat-Func-Development'!$AF$4:$EU$4&amp;'Feat-Func-Development'!$AF$5:$EU$5='aggregated FIP Data Prog9'!$A45&amp;'aggregated FIP Data Prog9'!$V$1),'Feat-Func-Development'!$AF$114:$EU$114)</f>
        <v>0</v>
      </c>
      <c r="X45" s="29">
        <f>LOOKUP(2,1/('Feat-Func-Development'!$AF$4:$EU$4&amp;'Feat-Func-Development'!$AF$5:$EU$5='aggregated FIP Data Prog9'!$A45&amp;'aggregated FIP Data Prog9'!$V$1),'Feat-Func-Development'!$AF$115:$EU$115)</f>
        <v>0</v>
      </c>
      <c r="Y45" s="29">
        <f>LOOKUP(2,1/('Feat-Func-Development'!$AF$4:$EU$4&amp;'Feat-Func-Development'!$AF$5:$EU$5='aggregated FIP Data Prog9'!$A45&amp;'aggregated FIP Data Prog9'!$V$1),'Feat-Func-Development'!$AF$116:$EU$116)</f>
        <v>0</v>
      </c>
      <c r="Z45" s="29">
        <f>LOOKUP(2,1/('Feat-Func-Development'!$AF$4:$EU$4&amp;'Feat-Func-Development'!$AF$5:$EU$5='aggregated FIP Data Prog9'!$A45&amp;'aggregated FIP Data Prog9'!$V$1),'Feat-Func-Development'!$AF$117:$EU$117)</f>
        <v>1</v>
      </c>
      <c r="AA45" s="29">
        <f>LOOKUP(2,1/('Feat-Func-Development'!$AF$4:$EU$4&amp;'Feat-Func-Development'!$AF$5:$EU$5='aggregated FIP Data Prog9'!$A45&amp;'aggregated FIP Data Prog9'!$V$1),'Feat-Func-Development'!$AF$118:$EU$118)</f>
        <v>0</v>
      </c>
      <c r="AB45" s="29">
        <f>LOOKUP(2,1/('Feat-Func-Development'!$AF$4:$EU$4&amp;'Feat-Func-Development'!$AF$5:$EU$5='aggregated FIP Data Prog9'!$A45&amp;'aggregated FIP Data Prog9'!$V$1),'Feat-Func-Development'!$AF$119:$EU$119)</f>
        <v>0</v>
      </c>
      <c r="AC45" s="29">
        <f>LOOKUP(2,1/('Feat-Func-Development'!$AF$4:$EU$4&amp;'Feat-Func-Development'!$AF$5:$EU$5='aggregated FIP Data Prog9'!$A45&amp;'aggregated FIP Data Prog9'!$V$1),'Feat-Func-Development'!$AF$120:$EU$120)</f>
        <v>0</v>
      </c>
    </row>
    <row r="46" spans="1:29">
      <c r="A46" s="43">
        <f t="shared" si="9"/>
        <v>1277</v>
      </c>
      <c r="B46" s="53" t="str">
        <f>IF(C46="","",HLOOKUP(C46,'Configuration | Scaling'!$E$13:$Y$23,11,FALSE))</f>
        <v/>
      </c>
      <c r="C46" s="29" t="str">
        <f>IF(COUNTIF(C$4:C45,LOOKUP(A46,'Configuration | Scaling'!$E$23:$Y$23,_GPDS__List))=0,LOOKUP(A46,'Configuration | Scaling'!$E$23:$Y$23,_GPDS__List),"")</f>
        <v/>
      </c>
      <c r="D46" s="54"/>
      <c r="E46" s="45">
        <f t="shared" si="0"/>
        <v>1276</v>
      </c>
      <c r="F46" s="55">
        <f t="shared" si="1"/>
        <v>1</v>
      </c>
      <c r="G46" s="55">
        <f t="shared" si="2"/>
        <v>0</v>
      </c>
      <c r="H46" s="55">
        <f t="shared" si="3"/>
        <v>1</v>
      </c>
      <c r="I46" s="55">
        <f t="shared" si="4"/>
        <v>1</v>
      </c>
      <c r="J46" s="55">
        <f t="shared" si="5"/>
        <v>1</v>
      </c>
      <c r="K46" s="55">
        <f t="shared" si="6"/>
        <v>1</v>
      </c>
      <c r="L46" s="55">
        <f t="shared" si="7"/>
        <v>1</v>
      </c>
      <c r="M46" s="56">
        <f t="shared" si="8"/>
        <v>0</v>
      </c>
      <c r="N46" s="48">
        <f>LOOKUP(2,1/('Feat-Func-Development'!$AF$4:$EU$4&amp;'Feat-Func-Development'!$AF$5:$EU$5='aggregated FIP Data Prog9'!$A46&amp;'aggregated FIP Data Prog9'!$N$1),'Feat-Func-Development'!$AF$113:$EU$113)</f>
        <v>0</v>
      </c>
      <c r="O46" s="48">
        <f>LOOKUP(2,1/('Feat-Func-Development'!$AF$4:$EU$4&amp;'Feat-Func-Development'!$AF$5:$EU$5='aggregated FIP Data Prog9'!$A46&amp;'aggregated FIP Data Prog9'!$N$1),'Feat-Func-Development'!$AF$114:$EU$114)</f>
        <v>0</v>
      </c>
      <c r="P46" s="48">
        <f>LOOKUP(2,1/('Feat-Func-Development'!$AF$4:$EU$4&amp;'Feat-Func-Development'!$AF$5:$EU$5='aggregated FIP Data Prog9'!$A46&amp;'aggregated FIP Data Prog9'!$N$1),'Feat-Func-Development'!$AF$115:$EU$115)</f>
        <v>0</v>
      </c>
      <c r="Q46" s="48">
        <f>LOOKUP(2,1/('Feat-Func-Development'!$AF$4:$EU$4&amp;'Feat-Func-Development'!$AF$5:$EU$5='aggregated FIP Data Prog9'!$A46&amp;'aggregated FIP Data Prog9'!$N$1),'Feat-Func-Development'!$AF$116:$EU$116)</f>
        <v>0</v>
      </c>
      <c r="R46" s="48">
        <f>LOOKUP(2,1/('Feat-Func-Development'!$AF$4:$EU$4&amp;'Feat-Func-Development'!$AF$5:$EU$5='aggregated FIP Data Prog9'!$A46&amp;'aggregated FIP Data Prog9'!$N$1),'Feat-Func-Development'!$AF$117:$EU$117)</f>
        <v>0</v>
      </c>
      <c r="S46" s="48">
        <f>LOOKUP(2,1/('Feat-Func-Development'!$AF$4:$EU$4&amp;'Feat-Func-Development'!$AF$5:$EU$5='aggregated FIP Data Prog9'!$A46&amp;'aggregated FIP Data Prog9'!$N$1),'Feat-Func-Development'!$AF$118:$EU$118)</f>
        <v>0</v>
      </c>
      <c r="T46" s="48">
        <f>LOOKUP(2,1/('Feat-Func-Development'!$AF$4:$EU$4&amp;'Feat-Func-Development'!$AF$5:$EU$5='aggregated FIP Data Prog9'!$A46&amp;'aggregated FIP Data Prog9'!$N$1),'Feat-Func-Development'!$AF$119:$EU$119)</f>
        <v>0</v>
      </c>
      <c r="U46" s="48">
        <f>LOOKUP(2,1/('Feat-Func-Development'!$AF$4:$EU$4&amp;'Feat-Func-Development'!$AF$5:$EU$5='aggregated FIP Data Prog9'!$A46&amp;'aggregated FIP Data Prog9'!$N$1),'Feat-Func-Development'!$AF$120:$EU$120)</f>
        <v>1</v>
      </c>
      <c r="V46" s="29">
        <f>LOOKUP(2,1/('Feat-Func-Development'!$AF$4:$EU$4&amp;'Feat-Func-Development'!$AF$5:$EU$5='aggregated FIP Data Prog9'!$A46&amp;'aggregated FIP Data Prog9'!$V$1),'Feat-Func-Development'!$AF$113:$EU$113)</f>
        <v>0</v>
      </c>
      <c r="W46" s="29">
        <f>LOOKUP(2,1/('Feat-Func-Development'!$AF$4:$EU$4&amp;'Feat-Func-Development'!$AF$5:$EU$5='aggregated FIP Data Prog9'!$A46&amp;'aggregated FIP Data Prog9'!$V$1),'Feat-Func-Development'!$AF$114:$EU$114)</f>
        <v>0</v>
      </c>
      <c r="X46" s="29">
        <f>LOOKUP(2,1/('Feat-Func-Development'!$AF$4:$EU$4&amp;'Feat-Func-Development'!$AF$5:$EU$5='aggregated FIP Data Prog9'!$A46&amp;'aggregated FIP Data Prog9'!$V$1),'Feat-Func-Development'!$AF$115:$EU$115)</f>
        <v>0</v>
      </c>
      <c r="Y46" s="29">
        <f>LOOKUP(2,1/('Feat-Func-Development'!$AF$4:$EU$4&amp;'Feat-Func-Development'!$AF$5:$EU$5='aggregated FIP Data Prog9'!$A46&amp;'aggregated FIP Data Prog9'!$V$1),'Feat-Func-Development'!$AF$116:$EU$116)</f>
        <v>0</v>
      </c>
      <c r="Z46" s="29">
        <f>LOOKUP(2,1/('Feat-Func-Development'!$AF$4:$EU$4&amp;'Feat-Func-Development'!$AF$5:$EU$5='aggregated FIP Data Prog9'!$A46&amp;'aggregated FIP Data Prog9'!$V$1),'Feat-Func-Development'!$AF$117:$EU$117)</f>
        <v>1</v>
      </c>
      <c r="AA46" s="29">
        <f>LOOKUP(2,1/('Feat-Func-Development'!$AF$4:$EU$4&amp;'Feat-Func-Development'!$AF$5:$EU$5='aggregated FIP Data Prog9'!$A46&amp;'aggregated FIP Data Prog9'!$V$1),'Feat-Func-Development'!$AF$118:$EU$118)</f>
        <v>0</v>
      </c>
      <c r="AB46" s="29">
        <f>LOOKUP(2,1/('Feat-Func-Development'!$AF$4:$EU$4&amp;'Feat-Func-Development'!$AF$5:$EU$5='aggregated FIP Data Prog9'!$A46&amp;'aggregated FIP Data Prog9'!$V$1),'Feat-Func-Development'!$AF$119:$EU$119)</f>
        <v>0</v>
      </c>
      <c r="AC46" s="29">
        <f>LOOKUP(2,1/('Feat-Func-Development'!$AF$4:$EU$4&amp;'Feat-Func-Development'!$AF$5:$EU$5='aggregated FIP Data Prog9'!$A46&amp;'aggregated FIP Data Prog9'!$V$1),'Feat-Func-Development'!$AF$120:$EU$120)</f>
        <v>0</v>
      </c>
    </row>
    <row r="47" spans="1:29">
      <c r="A47" s="43">
        <f t="shared" si="9"/>
        <v>1308</v>
      </c>
      <c r="B47" s="53" t="str">
        <f>IF(C47="","",HLOOKUP(C47,'Configuration | Scaling'!$E$13:$Y$23,11,FALSE))</f>
        <v/>
      </c>
      <c r="C47" s="29" t="str">
        <f>IF(COUNTIF(C$4:C46,LOOKUP(A47,'Configuration | Scaling'!$E$23:$Y$23,_GPDS__List))=0,LOOKUP(A47,'Configuration | Scaling'!$E$23:$Y$23,_GPDS__List),"")</f>
        <v/>
      </c>
      <c r="D47" s="54"/>
      <c r="E47" s="45">
        <f t="shared" si="0"/>
        <v>1307</v>
      </c>
      <c r="F47" s="55">
        <f t="shared" si="1"/>
        <v>1</v>
      </c>
      <c r="G47" s="55">
        <f t="shared" si="2"/>
        <v>0</v>
      </c>
      <c r="H47" s="55">
        <f t="shared" si="3"/>
        <v>1</v>
      </c>
      <c r="I47" s="55">
        <f t="shared" si="4"/>
        <v>1</v>
      </c>
      <c r="J47" s="55">
        <f t="shared" si="5"/>
        <v>1</v>
      </c>
      <c r="K47" s="55">
        <f t="shared" si="6"/>
        <v>1</v>
      </c>
      <c r="L47" s="55">
        <f t="shared" si="7"/>
        <v>1</v>
      </c>
      <c r="M47" s="56">
        <f t="shared" si="8"/>
        <v>0</v>
      </c>
      <c r="N47" s="48">
        <f>LOOKUP(2,1/('Feat-Func-Development'!$AF$4:$EU$4&amp;'Feat-Func-Development'!$AF$5:$EU$5='aggregated FIP Data Prog9'!$A47&amp;'aggregated FIP Data Prog9'!$N$1),'Feat-Func-Development'!$AF$113:$EU$113)</f>
        <v>0</v>
      </c>
      <c r="O47" s="48">
        <f>LOOKUP(2,1/('Feat-Func-Development'!$AF$4:$EU$4&amp;'Feat-Func-Development'!$AF$5:$EU$5='aggregated FIP Data Prog9'!$A47&amp;'aggregated FIP Data Prog9'!$N$1),'Feat-Func-Development'!$AF$114:$EU$114)</f>
        <v>0</v>
      </c>
      <c r="P47" s="48">
        <f>LOOKUP(2,1/('Feat-Func-Development'!$AF$4:$EU$4&amp;'Feat-Func-Development'!$AF$5:$EU$5='aggregated FIP Data Prog9'!$A47&amp;'aggregated FIP Data Prog9'!$N$1),'Feat-Func-Development'!$AF$115:$EU$115)</f>
        <v>0</v>
      </c>
      <c r="Q47" s="48">
        <f>LOOKUP(2,1/('Feat-Func-Development'!$AF$4:$EU$4&amp;'Feat-Func-Development'!$AF$5:$EU$5='aggregated FIP Data Prog9'!$A47&amp;'aggregated FIP Data Prog9'!$N$1),'Feat-Func-Development'!$AF$116:$EU$116)</f>
        <v>0</v>
      </c>
      <c r="R47" s="48">
        <f>LOOKUP(2,1/('Feat-Func-Development'!$AF$4:$EU$4&amp;'Feat-Func-Development'!$AF$5:$EU$5='aggregated FIP Data Prog9'!$A47&amp;'aggregated FIP Data Prog9'!$N$1),'Feat-Func-Development'!$AF$117:$EU$117)</f>
        <v>0</v>
      </c>
      <c r="S47" s="48">
        <f>LOOKUP(2,1/('Feat-Func-Development'!$AF$4:$EU$4&amp;'Feat-Func-Development'!$AF$5:$EU$5='aggregated FIP Data Prog9'!$A47&amp;'aggregated FIP Data Prog9'!$N$1),'Feat-Func-Development'!$AF$118:$EU$118)</f>
        <v>0</v>
      </c>
      <c r="T47" s="48">
        <f>LOOKUP(2,1/('Feat-Func-Development'!$AF$4:$EU$4&amp;'Feat-Func-Development'!$AF$5:$EU$5='aggregated FIP Data Prog9'!$A47&amp;'aggregated FIP Data Prog9'!$N$1),'Feat-Func-Development'!$AF$119:$EU$119)</f>
        <v>0</v>
      </c>
      <c r="U47" s="48">
        <f>LOOKUP(2,1/('Feat-Func-Development'!$AF$4:$EU$4&amp;'Feat-Func-Development'!$AF$5:$EU$5='aggregated FIP Data Prog9'!$A47&amp;'aggregated FIP Data Prog9'!$N$1),'Feat-Func-Development'!$AF$120:$EU$120)</f>
        <v>1</v>
      </c>
      <c r="V47" s="29">
        <f>LOOKUP(2,1/('Feat-Func-Development'!$AF$4:$EU$4&amp;'Feat-Func-Development'!$AF$5:$EU$5='aggregated FIP Data Prog9'!$A47&amp;'aggregated FIP Data Prog9'!$V$1),'Feat-Func-Development'!$AF$113:$EU$113)</f>
        <v>0</v>
      </c>
      <c r="W47" s="29">
        <f>LOOKUP(2,1/('Feat-Func-Development'!$AF$4:$EU$4&amp;'Feat-Func-Development'!$AF$5:$EU$5='aggregated FIP Data Prog9'!$A47&amp;'aggregated FIP Data Prog9'!$V$1),'Feat-Func-Development'!$AF$114:$EU$114)</f>
        <v>0</v>
      </c>
      <c r="X47" s="29">
        <f>LOOKUP(2,1/('Feat-Func-Development'!$AF$4:$EU$4&amp;'Feat-Func-Development'!$AF$5:$EU$5='aggregated FIP Data Prog9'!$A47&amp;'aggregated FIP Data Prog9'!$V$1),'Feat-Func-Development'!$AF$115:$EU$115)</f>
        <v>0</v>
      </c>
      <c r="Y47" s="29">
        <f>LOOKUP(2,1/('Feat-Func-Development'!$AF$4:$EU$4&amp;'Feat-Func-Development'!$AF$5:$EU$5='aggregated FIP Data Prog9'!$A47&amp;'aggregated FIP Data Prog9'!$V$1),'Feat-Func-Development'!$AF$116:$EU$116)</f>
        <v>0</v>
      </c>
      <c r="Z47" s="29">
        <f>LOOKUP(2,1/('Feat-Func-Development'!$AF$4:$EU$4&amp;'Feat-Func-Development'!$AF$5:$EU$5='aggregated FIP Data Prog9'!$A47&amp;'aggregated FIP Data Prog9'!$V$1),'Feat-Func-Development'!$AF$117:$EU$117)</f>
        <v>1</v>
      </c>
      <c r="AA47" s="29">
        <f>LOOKUP(2,1/('Feat-Func-Development'!$AF$4:$EU$4&amp;'Feat-Func-Development'!$AF$5:$EU$5='aggregated FIP Data Prog9'!$A47&amp;'aggregated FIP Data Prog9'!$V$1),'Feat-Func-Development'!$AF$118:$EU$118)</f>
        <v>0</v>
      </c>
      <c r="AB47" s="29">
        <f>LOOKUP(2,1/('Feat-Func-Development'!$AF$4:$EU$4&amp;'Feat-Func-Development'!$AF$5:$EU$5='aggregated FIP Data Prog9'!$A47&amp;'aggregated FIP Data Prog9'!$V$1),'Feat-Func-Development'!$AF$119:$EU$119)</f>
        <v>0</v>
      </c>
      <c r="AC47" s="29">
        <f>LOOKUP(2,1/('Feat-Func-Development'!$AF$4:$EU$4&amp;'Feat-Func-Development'!$AF$5:$EU$5='aggregated FIP Data Prog9'!$A47&amp;'aggregated FIP Data Prog9'!$V$1),'Feat-Func-Development'!$AF$120:$EU$120)</f>
        <v>0</v>
      </c>
    </row>
    <row r="48" spans="1:29">
      <c r="A48" s="43">
        <f t="shared" si="9"/>
        <v>1339</v>
      </c>
      <c r="B48" s="53" t="str">
        <f>IF(C48="","",HLOOKUP(C48,'Configuration | Scaling'!$E$13:$Y$23,11,FALSE))</f>
        <v/>
      </c>
      <c r="C48" s="29" t="str">
        <f>IF(COUNTIF(C$4:C47,LOOKUP(A48,'Configuration | Scaling'!$E$23:$Y$23,_GPDS__List))=0,LOOKUP(A48,'Configuration | Scaling'!$E$23:$Y$23,_GPDS__List),"")</f>
        <v/>
      </c>
      <c r="D48" s="54"/>
      <c r="E48" s="45">
        <f t="shared" si="0"/>
        <v>1338</v>
      </c>
      <c r="F48" s="55">
        <f t="shared" si="1"/>
        <v>1</v>
      </c>
      <c r="G48" s="55">
        <f t="shared" si="2"/>
        <v>0</v>
      </c>
      <c r="H48" s="55">
        <f t="shared" si="3"/>
        <v>1</v>
      </c>
      <c r="I48" s="55">
        <f t="shared" si="4"/>
        <v>1</v>
      </c>
      <c r="J48" s="55">
        <f t="shared" si="5"/>
        <v>1</v>
      </c>
      <c r="K48" s="55">
        <f t="shared" si="6"/>
        <v>1</v>
      </c>
      <c r="L48" s="55">
        <f t="shared" si="7"/>
        <v>1</v>
      </c>
      <c r="M48" s="56">
        <f t="shared" si="8"/>
        <v>0</v>
      </c>
      <c r="N48" s="48">
        <f>LOOKUP(2,1/('Feat-Func-Development'!$AF$4:$EU$4&amp;'Feat-Func-Development'!$AF$5:$EU$5='aggregated FIP Data Prog9'!$A48&amp;'aggregated FIP Data Prog9'!$N$1),'Feat-Func-Development'!$AF$113:$EU$113)</f>
        <v>0</v>
      </c>
      <c r="O48" s="48">
        <f>LOOKUP(2,1/('Feat-Func-Development'!$AF$4:$EU$4&amp;'Feat-Func-Development'!$AF$5:$EU$5='aggregated FIP Data Prog9'!$A48&amp;'aggregated FIP Data Prog9'!$N$1),'Feat-Func-Development'!$AF$114:$EU$114)</f>
        <v>0</v>
      </c>
      <c r="P48" s="48">
        <f>LOOKUP(2,1/('Feat-Func-Development'!$AF$4:$EU$4&amp;'Feat-Func-Development'!$AF$5:$EU$5='aggregated FIP Data Prog9'!$A48&amp;'aggregated FIP Data Prog9'!$N$1),'Feat-Func-Development'!$AF$115:$EU$115)</f>
        <v>0</v>
      </c>
      <c r="Q48" s="48">
        <f>LOOKUP(2,1/('Feat-Func-Development'!$AF$4:$EU$4&amp;'Feat-Func-Development'!$AF$5:$EU$5='aggregated FIP Data Prog9'!$A48&amp;'aggregated FIP Data Prog9'!$N$1),'Feat-Func-Development'!$AF$116:$EU$116)</f>
        <v>0</v>
      </c>
      <c r="R48" s="48">
        <f>LOOKUP(2,1/('Feat-Func-Development'!$AF$4:$EU$4&amp;'Feat-Func-Development'!$AF$5:$EU$5='aggregated FIP Data Prog9'!$A48&amp;'aggregated FIP Data Prog9'!$N$1),'Feat-Func-Development'!$AF$117:$EU$117)</f>
        <v>0</v>
      </c>
      <c r="S48" s="48">
        <f>LOOKUP(2,1/('Feat-Func-Development'!$AF$4:$EU$4&amp;'Feat-Func-Development'!$AF$5:$EU$5='aggregated FIP Data Prog9'!$A48&amp;'aggregated FIP Data Prog9'!$N$1),'Feat-Func-Development'!$AF$118:$EU$118)</f>
        <v>0</v>
      </c>
      <c r="T48" s="48">
        <f>LOOKUP(2,1/('Feat-Func-Development'!$AF$4:$EU$4&amp;'Feat-Func-Development'!$AF$5:$EU$5='aggregated FIP Data Prog9'!$A48&amp;'aggregated FIP Data Prog9'!$N$1),'Feat-Func-Development'!$AF$119:$EU$119)</f>
        <v>0</v>
      </c>
      <c r="U48" s="48">
        <f>LOOKUP(2,1/('Feat-Func-Development'!$AF$4:$EU$4&amp;'Feat-Func-Development'!$AF$5:$EU$5='aggregated FIP Data Prog9'!$A48&amp;'aggregated FIP Data Prog9'!$N$1),'Feat-Func-Development'!$AF$120:$EU$120)</f>
        <v>1</v>
      </c>
      <c r="V48" s="29">
        <f>LOOKUP(2,1/('Feat-Func-Development'!$AF$4:$EU$4&amp;'Feat-Func-Development'!$AF$5:$EU$5='aggregated FIP Data Prog9'!$A48&amp;'aggregated FIP Data Prog9'!$V$1),'Feat-Func-Development'!$AF$113:$EU$113)</f>
        <v>0</v>
      </c>
      <c r="W48" s="29">
        <f>LOOKUP(2,1/('Feat-Func-Development'!$AF$4:$EU$4&amp;'Feat-Func-Development'!$AF$5:$EU$5='aggregated FIP Data Prog9'!$A48&amp;'aggregated FIP Data Prog9'!$V$1),'Feat-Func-Development'!$AF$114:$EU$114)</f>
        <v>0</v>
      </c>
      <c r="X48" s="29">
        <f>LOOKUP(2,1/('Feat-Func-Development'!$AF$4:$EU$4&amp;'Feat-Func-Development'!$AF$5:$EU$5='aggregated FIP Data Prog9'!$A48&amp;'aggregated FIP Data Prog9'!$V$1),'Feat-Func-Development'!$AF$115:$EU$115)</f>
        <v>0</v>
      </c>
      <c r="Y48" s="29">
        <f>LOOKUP(2,1/('Feat-Func-Development'!$AF$4:$EU$4&amp;'Feat-Func-Development'!$AF$5:$EU$5='aggregated FIP Data Prog9'!$A48&amp;'aggregated FIP Data Prog9'!$V$1),'Feat-Func-Development'!$AF$116:$EU$116)</f>
        <v>0</v>
      </c>
      <c r="Z48" s="29">
        <f>LOOKUP(2,1/('Feat-Func-Development'!$AF$4:$EU$4&amp;'Feat-Func-Development'!$AF$5:$EU$5='aggregated FIP Data Prog9'!$A48&amp;'aggregated FIP Data Prog9'!$V$1),'Feat-Func-Development'!$AF$117:$EU$117)</f>
        <v>1</v>
      </c>
      <c r="AA48" s="29">
        <f>LOOKUP(2,1/('Feat-Func-Development'!$AF$4:$EU$4&amp;'Feat-Func-Development'!$AF$5:$EU$5='aggregated FIP Data Prog9'!$A48&amp;'aggregated FIP Data Prog9'!$V$1),'Feat-Func-Development'!$AF$118:$EU$118)</f>
        <v>0</v>
      </c>
      <c r="AB48" s="29">
        <f>LOOKUP(2,1/('Feat-Func-Development'!$AF$4:$EU$4&amp;'Feat-Func-Development'!$AF$5:$EU$5='aggregated FIP Data Prog9'!$A48&amp;'aggregated FIP Data Prog9'!$V$1),'Feat-Func-Development'!$AF$119:$EU$119)</f>
        <v>0</v>
      </c>
      <c r="AC48" s="29">
        <f>LOOKUP(2,1/('Feat-Func-Development'!$AF$4:$EU$4&amp;'Feat-Func-Development'!$AF$5:$EU$5='aggregated FIP Data Prog9'!$A48&amp;'aggregated FIP Data Prog9'!$V$1),'Feat-Func-Development'!$AF$120:$EU$120)</f>
        <v>0</v>
      </c>
    </row>
    <row r="49" spans="1:29">
      <c r="A49" s="43">
        <f t="shared" si="9"/>
        <v>1369</v>
      </c>
      <c r="B49" s="53" t="str">
        <f>IF(C49="","",HLOOKUP(C49,'Configuration | Scaling'!$E$13:$Y$23,11,FALSE))</f>
        <v/>
      </c>
      <c r="C49" s="29" t="str">
        <f>IF(COUNTIF(C$4:C48,LOOKUP(A49,'Configuration | Scaling'!$E$23:$Y$23,_GPDS__List))=0,LOOKUP(A49,'Configuration | Scaling'!$E$23:$Y$23,_GPDS__List),"")</f>
        <v/>
      </c>
      <c r="D49" s="54"/>
      <c r="E49" s="45">
        <f t="shared" si="0"/>
        <v>1368</v>
      </c>
      <c r="F49" s="55">
        <f t="shared" si="1"/>
        <v>1</v>
      </c>
      <c r="G49" s="55">
        <f t="shared" si="2"/>
        <v>0</v>
      </c>
      <c r="H49" s="55">
        <f t="shared" si="3"/>
        <v>1</v>
      </c>
      <c r="I49" s="55">
        <f t="shared" si="4"/>
        <v>1</v>
      </c>
      <c r="J49" s="55">
        <f t="shared" si="5"/>
        <v>1</v>
      </c>
      <c r="K49" s="55">
        <f t="shared" si="6"/>
        <v>1</v>
      </c>
      <c r="L49" s="55">
        <f t="shared" si="7"/>
        <v>1</v>
      </c>
      <c r="M49" s="56">
        <f t="shared" si="8"/>
        <v>0</v>
      </c>
      <c r="N49" s="48">
        <f>LOOKUP(2,1/('Feat-Func-Development'!$AF$4:$EU$4&amp;'Feat-Func-Development'!$AF$5:$EU$5='aggregated FIP Data Prog9'!$A49&amp;'aggregated FIP Data Prog9'!$N$1),'Feat-Func-Development'!$AF$113:$EU$113)</f>
        <v>0</v>
      </c>
      <c r="O49" s="48">
        <f>LOOKUP(2,1/('Feat-Func-Development'!$AF$4:$EU$4&amp;'Feat-Func-Development'!$AF$5:$EU$5='aggregated FIP Data Prog9'!$A49&amp;'aggregated FIP Data Prog9'!$N$1),'Feat-Func-Development'!$AF$114:$EU$114)</f>
        <v>0</v>
      </c>
      <c r="P49" s="48">
        <f>LOOKUP(2,1/('Feat-Func-Development'!$AF$4:$EU$4&amp;'Feat-Func-Development'!$AF$5:$EU$5='aggregated FIP Data Prog9'!$A49&amp;'aggregated FIP Data Prog9'!$N$1),'Feat-Func-Development'!$AF$115:$EU$115)</f>
        <v>0</v>
      </c>
      <c r="Q49" s="48">
        <f>LOOKUP(2,1/('Feat-Func-Development'!$AF$4:$EU$4&amp;'Feat-Func-Development'!$AF$5:$EU$5='aggregated FIP Data Prog9'!$A49&amp;'aggregated FIP Data Prog9'!$N$1),'Feat-Func-Development'!$AF$116:$EU$116)</f>
        <v>0</v>
      </c>
      <c r="R49" s="48">
        <f>LOOKUP(2,1/('Feat-Func-Development'!$AF$4:$EU$4&amp;'Feat-Func-Development'!$AF$5:$EU$5='aggregated FIP Data Prog9'!$A49&amp;'aggregated FIP Data Prog9'!$N$1),'Feat-Func-Development'!$AF$117:$EU$117)</f>
        <v>0</v>
      </c>
      <c r="S49" s="48">
        <f>LOOKUP(2,1/('Feat-Func-Development'!$AF$4:$EU$4&amp;'Feat-Func-Development'!$AF$5:$EU$5='aggregated FIP Data Prog9'!$A49&amp;'aggregated FIP Data Prog9'!$N$1),'Feat-Func-Development'!$AF$118:$EU$118)</f>
        <v>0</v>
      </c>
      <c r="T49" s="48">
        <f>LOOKUP(2,1/('Feat-Func-Development'!$AF$4:$EU$4&amp;'Feat-Func-Development'!$AF$5:$EU$5='aggregated FIP Data Prog9'!$A49&amp;'aggregated FIP Data Prog9'!$N$1),'Feat-Func-Development'!$AF$119:$EU$119)</f>
        <v>0</v>
      </c>
      <c r="U49" s="48">
        <f>LOOKUP(2,1/('Feat-Func-Development'!$AF$4:$EU$4&amp;'Feat-Func-Development'!$AF$5:$EU$5='aggregated FIP Data Prog9'!$A49&amp;'aggregated FIP Data Prog9'!$N$1),'Feat-Func-Development'!$AF$120:$EU$120)</f>
        <v>1</v>
      </c>
      <c r="V49" s="29">
        <f>LOOKUP(2,1/('Feat-Func-Development'!$AF$4:$EU$4&amp;'Feat-Func-Development'!$AF$5:$EU$5='aggregated FIP Data Prog9'!$A49&amp;'aggregated FIP Data Prog9'!$V$1),'Feat-Func-Development'!$AF$113:$EU$113)</f>
        <v>0</v>
      </c>
      <c r="W49" s="29">
        <f>LOOKUP(2,1/('Feat-Func-Development'!$AF$4:$EU$4&amp;'Feat-Func-Development'!$AF$5:$EU$5='aggregated FIP Data Prog9'!$A49&amp;'aggregated FIP Data Prog9'!$V$1),'Feat-Func-Development'!$AF$114:$EU$114)</f>
        <v>0</v>
      </c>
      <c r="X49" s="29">
        <f>LOOKUP(2,1/('Feat-Func-Development'!$AF$4:$EU$4&amp;'Feat-Func-Development'!$AF$5:$EU$5='aggregated FIP Data Prog9'!$A49&amp;'aggregated FIP Data Prog9'!$V$1),'Feat-Func-Development'!$AF$115:$EU$115)</f>
        <v>0</v>
      </c>
      <c r="Y49" s="29">
        <f>LOOKUP(2,1/('Feat-Func-Development'!$AF$4:$EU$4&amp;'Feat-Func-Development'!$AF$5:$EU$5='aggregated FIP Data Prog9'!$A49&amp;'aggregated FIP Data Prog9'!$V$1),'Feat-Func-Development'!$AF$116:$EU$116)</f>
        <v>0</v>
      </c>
      <c r="Z49" s="29">
        <f>LOOKUP(2,1/('Feat-Func-Development'!$AF$4:$EU$4&amp;'Feat-Func-Development'!$AF$5:$EU$5='aggregated FIP Data Prog9'!$A49&amp;'aggregated FIP Data Prog9'!$V$1),'Feat-Func-Development'!$AF$117:$EU$117)</f>
        <v>1</v>
      </c>
      <c r="AA49" s="29">
        <f>LOOKUP(2,1/('Feat-Func-Development'!$AF$4:$EU$4&amp;'Feat-Func-Development'!$AF$5:$EU$5='aggregated FIP Data Prog9'!$A49&amp;'aggregated FIP Data Prog9'!$V$1),'Feat-Func-Development'!$AF$118:$EU$118)</f>
        <v>0</v>
      </c>
      <c r="AB49" s="29">
        <f>LOOKUP(2,1/('Feat-Func-Development'!$AF$4:$EU$4&amp;'Feat-Func-Development'!$AF$5:$EU$5='aggregated FIP Data Prog9'!$A49&amp;'aggregated FIP Data Prog9'!$V$1),'Feat-Func-Development'!$AF$119:$EU$119)</f>
        <v>0</v>
      </c>
      <c r="AC49" s="29">
        <f>LOOKUP(2,1/('Feat-Func-Development'!$AF$4:$EU$4&amp;'Feat-Func-Development'!$AF$5:$EU$5='aggregated FIP Data Prog9'!$A49&amp;'aggregated FIP Data Prog9'!$V$1),'Feat-Func-Development'!$AF$120:$EU$120)</f>
        <v>0</v>
      </c>
    </row>
    <row r="50" spans="1:29">
      <c r="A50" s="43">
        <f t="shared" si="9"/>
        <v>1400</v>
      </c>
      <c r="B50" s="53" t="str">
        <f>IF(C50="","",HLOOKUP(C50,'Configuration | Scaling'!$E$13:$Y$23,11,FALSE))</f>
        <v/>
      </c>
      <c r="C50" s="29" t="str">
        <f>IF(COUNTIF(C$4:C49,LOOKUP(A50,'Configuration | Scaling'!$E$23:$Y$23,_GPDS__List))=0,LOOKUP(A50,'Configuration | Scaling'!$E$23:$Y$23,_GPDS__List),"")</f>
        <v/>
      </c>
      <c r="D50" s="54"/>
      <c r="E50" s="45">
        <f t="shared" si="0"/>
        <v>1399</v>
      </c>
      <c r="F50" s="55">
        <f t="shared" si="1"/>
        <v>1</v>
      </c>
      <c r="G50" s="55">
        <f t="shared" si="2"/>
        <v>0</v>
      </c>
      <c r="H50" s="55">
        <f t="shared" si="3"/>
        <v>1</v>
      </c>
      <c r="I50" s="55">
        <f t="shared" si="4"/>
        <v>1</v>
      </c>
      <c r="J50" s="55">
        <f t="shared" si="5"/>
        <v>1</v>
      </c>
      <c r="K50" s="55">
        <f t="shared" si="6"/>
        <v>1</v>
      </c>
      <c r="L50" s="55">
        <f t="shared" si="7"/>
        <v>1</v>
      </c>
      <c r="M50" s="56">
        <f t="shared" si="8"/>
        <v>0</v>
      </c>
      <c r="N50" s="48">
        <f>LOOKUP(2,1/('Feat-Func-Development'!$AF$4:$EU$4&amp;'Feat-Func-Development'!$AF$5:$EU$5='aggregated FIP Data Prog9'!$A50&amp;'aggregated FIP Data Prog9'!$N$1),'Feat-Func-Development'!$AF$113:$EU$113)</f>
        <v>0</v>
      </c>
      <c r="O50" s="48">
        <f>LOOKUP(2,1/('Feat-Func-Development'!$AF$4:$EU$4&amp;'Feat-Func-Development'!$AF$5:$EU$5='aggregated FIP Data Prog9'!$A50&amp;'aggregated FIP Data Prog9'!$N$1),'Feat-Func-Development'!$AF$114:$EU$114)</f>
        <v>0</v>
      </c>
      <c r="P50" s="48">
        <f>LOOKUP(2,1/('Feat-Func-Development'!$AF$4:$EU$4&amp;'Feat-Func-Development'!$AF$5:$EU$5='aggregated FIP Data Prog9'!$A50&amp;'aggregated FIP Data Prog9'!$N$1),'Feat-Func-Development'!$AF$115:$EU$115)</f>
        <v>0</v>
      </c>
      <c r="Q50" s="48">
        <f>LOOKUP(2,1/('Feat-Func-Development'!$AF$4:$EU$4&amp;'Feat-Func-Development'!$AF$5:$EU$5='aggregated FIP Data Prog9'!$A50&amp;'aggregated FIP Data Prog9'!$N$1),'Feat-Func-Development'!$AF$116:$EU$116)</f>
        <v>0</v>
      </c>
      <c r="R50" s="48">
        <f>LOOKUP(2,1/('Feat-Func-Development'!$AF$4:$EU$4&amp;'Feat-Func-Development'!$AF$5:$EU$5='aggregated FIP Data Prog9'!$A50&amp;'aggregated FIP Data Prog9'!$N$1),'Feat-Func-Development'!$AF$117:$EU$117)</f>
        <v>0</v>
      </c>
      <c r="S50" s="48">
        <f>LOOKUP(2,1/('Feat-Func-Development'!$AF$4:$EU$4&amp;'Feat-Func-Development'!$AF$5:$EU$5='aggregated FIP Data Prog9'!$A50&amp;'aggregated FIP Data Prog9'!$N$1),'Feat-Func-Development'!$AF$118:$EU$118)</f>
        <v>0</v>
      </c>
      <c r="T50" s="48">
        <f>LOOKUP(2,1/('Feat-Func-Development'!$AF$4:$EU$4&amp;'Feat-Func-Development'!$AF$5:$EU$5='aggregated FIP Data Prog9'!$A50&amp;'aggregated FIP Data Prog9'!$N$1),'Feat-Func-Development'!$AF$119:$EU$119)</f>
        <v>0</v>
      </c>
      <c r="U50" s="48">
        <f>LOOKUP(2,1/('Feat-Func-Development'!$AF$4:$EU$4&amp;'Feat-Func-Development'!$AF$5:$EU$5='aggregated FIP Data Prog9'!$A50&amp;'aggregated FIP Data Prog9'!$N$1),'Feat-Func-Development'!$AF$120:$EU$120)</f>
        <v>1</v>
      </c>
      <c r="V50" s="29">
        <f>LOOKUP(2,1/('Feat-Func-Development'!$AF$4:$EU$4&amp;'Feat-Func-Development'!$AF$5:$EU$5='aggregated FIP Data Prog9'!$A50&amp;'aggregated FIP Data Prog9'!$V$1),'Feat-Func-Development'!$AF$113:$EU$113)</f>
        <v>0</v>
      </c>
      <c r="W50" s="29">
        <f>LOOKUP(2,1/('Feat-Func-Development'!$AF$4:$EU$4&amp;'Feat-Func-Development'!$AF$5:$EU$5='aggregated FIP Data Prog9'!$A50&amp;'aggregated FIP Data Prog9'!$V$1),'Feat-Func-Development'!$AF$114:$EU$114)</f>
        <v>0</v>
      </c>
      <c r="X50" s="29">
        <f>LOOKUP(2,1/('Feat-Func-Development'!$AF$4:$EU$4&amp;'Feat-Func-Development'!$AF$5:$EU$5='aggregated FIP Data Prog9'!$A50&amp;'aggregated FIP Data Prog9'!$V$1),'Feat-Func-Development'!$AF$115:$EU$115)</f>
        <v>0</v>
      </c>
      <c r="Y50" s="29">
        <f>LOOKUP(2,1/('Feat-Func-Development'!$AF$4:$EU$4&amp;'Feat-Func-Development'!$AF$5:$EU$5='aggregated FIP Data Prog9'!$A50&amp;'aggregated FIP Data Prog9'!$V$1),'Feat-Func-Development'!$AF$116:$EU$116)</f>
        <v>0</v>
      </c>
      <c r="Z50" s="29">
        <f>LOOKUP(2,1/('Feat-Func-Development'!$AF$4:$EU$4&amp;'Feat-Func-Development'!$AF$5:$EU$5='aggregated FIP Data Prog9'!$A50&amp;'aggregated FIP Data Prog9'!$V$1),'Feat-Func-Development'!$AF$117:$EU$117)</f>
        <v>1</v>
      </c>
      <c r="AA50" s="29">
        <f>LOOKUP(2,1/('Feat-Func-Development'!$AF$4:$EU$4&amp;'Feat-Func-Development'!$AF$5:$EU$5='aggregated FIP Data Prog9'!$A50&amp;'aggregated FIP Data Prog9'!$V$1),'Feat-Func-Development'!$AF$118:$EU$118)</f>
        <v>0</v>
      </c>
      <c r="AB50" s="29">
        <f>LOOKUP(2,1/('Feat-Func-Development'!$AF$4:$EU$4&amp;'Feat-Func-Development'!$AF$5:$EU$5='aggregated FIP Data Prog9'!$A50&amp;'aggregated FIP Data Prog9'!$V$1),'Feat-Func-Development'!$AF$119:$EU$119)</f>
        <v>0</v>
      </c>
      <c r="AC50" s="29">
        <f>LOOKUP(2,1/('Feat-Func-Development'!$AF$4:$EU$4&amp;'Feat-Func-Development'!$AF$5:$EU$5='aggregated FIP Data Prog9'!$A50&amp;'aggregated FIP Data Prog9'!$V$1),'Feat-Func-Development'!$AF$120:$EU$120)</f>
        <v>0</v>
      </c>
    </row>
    <row r="51" spans="1:29">
      <c r="A51" s="43">
        <f t="shared" si="9"/>
        <v>1430</v>
      </c>
      <c r="B51" s="53" t="str">
        <f>IF(C51="","",HLOOKUP(C51,'Configuration | Scaling'!$E$13:$Y$23,11,FALSE))</f>
        <v/>
      </c>
      <c r="C51" s="29" t="str">
        <f>IF(COUNTIF(C$4:C50,LOOKUP(A51,'Configuration | Scaling'!$E$23:$Y$23,_GPDS__List))=0,LOOKUP(A51,'Configuration | Scaling'!$E$23:$Y$23,_GPDS__List),"")</f>
        <v/>
      </c>
      <c r="D51" s="54"/>
      <c r="E51" s="45">
        <f t="shared" si="0"/>
        <v>1429</v>
      </c>
      <c r="F51" s="55">
        <f t="shared" si="1"/>
        <v>1</v>
      </c>
      <c r="G51" s="55">
        <f t="shared" si="2"/>
        <v>0</v>
      </c>
      <c r="H51" s="55">
        <f t="shared" si="3"/>
        <v>1</v>
      </c>
      <c r="I51" s="55">
        <f t="shared" si="4"/>
        <v>1</v>
      </c>
      <c r="J51" s="55">
        <f t="shared" si="5"/>
        <v>1</v>
      </c>
      <c r="K51" s="55">
        <f t="shared" si="6"/>
        <v>1</v>
      </c>
      <c r="L51" s="55">
        <f t="shared" si="7"/>
        <v>1</v>
      </c>
      <c r="M51" s="56">
        <f t="shared" si="8"/>
        <v>0</v>
      </c>
      <c r="N51" s="48">
        <f>LOOKUP(2,1/('Feat-Func-Development'!$AF$4:$EU$4&amp;'Feat-Func-Development'!$AF$5:$EU$5='aggregated FIP Data Prog9'!$A51&amp;'aggregated FIP Data Prog9'!$N$1),'Feat-Func-Development'!$AF$113:$EU$113)</f>
        <v>0</v>
      </c>
      <c r="O51" s="48">
        <f>LOOKUP(2,1/('Feat-Func-Development'!$AF$4:$EU$4&amp;'Feat-Func-Development'!$AF$5:$EU$5='aggregated FIP Data Prog9'!$A51&amp;'aggregated FIP Data Prog9'!$N$1),'Feat-Func-Development'!$AF$114:$EU$114)</f>
        <v>0</v>
      </c>
      <c r="P51" s="48">
        <f>LOOKUP(2,1/('Feat-Func-Development'!$AF$4:$EU$4&amp;'Feat-Func-Development'!$AF$5:$EU$5='aggregated FIP Data Prog9'!$A51&amp;'aggregated FIP Data Prog9'!$N$1),'Feat-Func-Development'!$AF$115:$EU$115)</f>
        <v>0</v>
      </c>
      <c r="Q51" s="48">
        <f>LOOKUP(2,1/('Feat-Func-Development'!$AF$4:$EU$4&amp;'Feat-Func-Development'!$AF$5:$EU$5='aggregated FIP Data Prog9'!$A51&amp;'aggregated FIP Data Prog9'!$N$1),'Feat-Func-Development'!$AF$116:$EU$116)</f>
        <v>0</v>
      </c>
      <c r="R51" s="48">
        <f>LOOKUP(2,1/('Feat-Func-Development'!$AF$4:$EU$4&amp;'Feat-Func-Development'!$AF$5:$EU$5='aggregated FIP Data Prog9'!$A51&amp;'aggregated FIP Data Prog9'!$N$1),'Feat-Func-Development'!$AF$117:$EU$117)</f>
        <v>0</v>
      </c>
      <c r="S51" s="48">
        <f>LOOKUP(2,1/('Feat-Func-Development'!$AF$4:$EU$4&amp;'Feat-Func-Development'!$AF$5:$EU$5='aggregated FIP Data Prog9'!$A51&amp;'aggregated FIP Data Prog9'!$N$1),'Feat-Func-Development'!$AF$118:$EU$118)</f>
        <v>0</v>
      </c>
      <c r="T51" s="48">
        <f>LOOKUP(2,1/('Feat-Func-Development'!$AF$4:$EU$4&amp;'Feat-Func-Development'!$AF$5:$EU$5='aggregated FIP Data Prog9'!$A51&amp;'aggregated FIP Data Prog9'!$N$1),'Feat-Func-Development'!$AF$119:$EU$119)</f>
        <v>0</v>
      </c>
      <c r="U51" s="48">
        <f>LOOKUP(2,1/('Feat-Func-Development'!$AF$4:$EU$4&amp;'Feat-Func-Development'!$AF$5:$EU$5='aggregated FIP Data Prog9'!$A51&amp;'aggregated FIP Data Prog9'!$N$1),'Feat-Func-Development'!$AF$120:$EU$120)</f>
        <v>1</v>
      </c>
      <c r="V51" s="29">
        <f>LOOKUP(2,1/('Feat-Func-Development'!$AF$4:$EU$4&amp;'Feat-Func-Development'!$AF$5:$EU$5='aggregated FIP Data Prog9'!$A51&amp;'aggregated FIP Data Prog9'!$V$1),'Feat-Func-Development'!$AF$113:$EU$113)</f>
        <v>0</v>
      </c>
      <c r="W51" s="29">
        <f>LOOKUP(2,1/('Feat-Func-Development'!$AF$4:$EU$4&amp;'Feat-Func-Development'!$AF$5:$EU$5='aggregated FIP Data Prog9'!$A51&amp;'aggregated FIP Data Prog9'!$V$1),'Feat-Func-Development'!$AF$114:$EU$114)</f>
        <v>0</v>
      </c>
      <c r="X51" s="29">
        <f>LOOKUP(2,1/('Feat-Func-Development'!$AF$4:$EU$4&amp;'Feat-Func-Development'!$AF$5:$EU$5='aggregated FIP Data Prog9'!$A51&amp;'aggregated FIP Data Prog9'!$V$1),'Feat-Func-Development'!$AF$115:$EU$115)</f>
        <v>0</v>
      </c>
      <c r="Y51" s="29">
        <f>LOOKUP(2,1/('Feat-Func-Development'!$AF$4:$EU$4&amp;'Feat-Func-Development'!$AF$5:$EU$5='aggregated FIP Data Prog9'!$A51&amp;'aggregated FIP Data Prog9'!$V$1),'Feat-Func-Development'!$AF$116:$EU$116)</f>
        <v>0</v>
      </c>
      <c r="Z51" s="29">
        <f>LOOKUP(2,1/('Feat-Func-Development'!$AF$4:$EU$4&amp;'Feat-Func-Development'!$AF$5:$EU$5='aggregated FIP Data Prog9'!$A51&amp;'aggregated FIP Data Prog9'!$V$1),'Feat-Func-Development'!$AF$117:$EU$117)</f>
        <v>1</v>
      </c>
      <c r="AA51" s="29">
        <f>LOOKUP(2,1/('Feat-Func-Development'!$AF$4:$EU$4&amp;'Feat-Func-Development'!$AF$5:$EU$5='aggregated FIP Data Prog9'!$A51&amp;'aggregated FIP Data Prog9'!$V$1),'Feat-Func-Development'!$AF$118:$EU$118)</f>
        <v>0</v>
      </c>
      <c r="AB51" s="29">
        <f>LOOKUP(2,1/('Feat-Func-Development'!$AF$4:$EU$4&amp;'Feat-Func-Development'!$AF$5:$EU$5='aggregated FIP Data Prog9'!$A51&amp;'aggregated FIP Data Prog9'!$V$1),'Feat-Func-Development'!$AF$119:$EU$119)</f>
        <v>0</v>
      </c>
      <c r="AC51" s="29">
        <f>LOOKUP(2,1/('Feat-Func-Development'!$AF$4:$EU$4&amp;'Feat-Func-Development'!$AF$5:$EU$5='aggregated FIP Data Prog9'!$A51&amp;'aggregated FIP Data Prog9'!$V$1),'Feat-Func-Development'!$AF$120:$EU$120)</f>
        <v>0</v>
      </c>
    </row>
    <row r="52" spans="1:29">
      <c r="A52" s="43">
        <f t="shared" si="9"/>
        <v>1461</v>
      </c>
      <c r="B52" s="53" t="str">
        <f>IF(C52="","",HLOOKUP(C52,'Configuration | Scaling'!$E$13:$Y$23,11,FALSE))</f>
        <v/>
      </c>
      <c r="C52" s="29" t="str">
        <f>IF(COUNTIF(C$4:C51,LOOKUP(A52,'Configuration | Scaling'!$E$23:$Y$23,_GPDS__List))=0,LOOKUP(A52,'Configuration | Scaling'!$E$23:$Y$23,_GPDS__List),"")</f>
        <v/>
      </c>
      <c r="D52" s="54"/>
      <c r="E52" s="45">
        <f t="shared" si="0"/>
        <v>1460</v>
      </c>
      <c r="F52" s="55">
        <f t="shared" si="1"/>
        <v>1</v>
      </c>
      <c r="G52" s="55">
        <f t="shared" si="2"/>
        <v>0</v>
      </c>
      <c r="H52" s="55">
        <f t="shared" si="3"/>
        <v>1</v>
      </c>
      <c r="I52" s="55">
        <f t="shared" si="4"/>
        <v>1</v>
      </c>
      <c r="J52" s="55">
        <f t="shared" si="5"/>
        <v>1</v>
      </c>
      <c r="K52" s="55">
        <f t="shared" si="6"/>
        <v>1</v>
      </c>
      <c r="L52" s="55">
        <f t="shared" si="7"/>
        <v>1</v>
      </c>
      <c r="M52" s="56">
        <f t="shared" si="8"/>
        <v>0</v>
      </c>
      <c r="N52" s="48">
        <f>LOOKUP(2,1/('Feat-Func-Development'!$AF$4:$EU$4&amp;'Feat-Func-Development'!$AF$5:$EU$5='aggregated FIP Data Prog9'!$A52&amp;'aggregated FIP Data Prog9'!$N$1),'Feat-Func-Development'!$AF$113:$EU$113)</f>
        <v>0</v>
      </c>
      <c r="O52" s="48">
        <f>LOOKUP(2,1/('Feat-Func-Development'!$AF$4:$EU$4&amp;'Feat-Func-Development'!$AF$5:$EU$5='aggregated FIP Data Prog9'!$A52&amp;'aggregated FIP Data Prog9'!$N$1),'Feat-Func-Development'!$AF$114:$EU$114)</f>
        <v>0</v>
      </c>
      <c r="P52" s="48">
        <f>LOOKUP(2,1/('Feat-Func-Development'!$AF$4:$EU$4&amp;'Feat-Func-Development'!$AF$5:$EU$5='aggregated FIP Data Prog9'!$A52&amp;'aggregated FIP Data Prog9'!$N$1),'Feat-Func-Development'!$AF$115:$EU$115)</f>
        <v>0</v>
      </c>
      <c r="Q52" s="48">
        <f>LOOKUP(2,1/('Feat-Func-Development'!$AF$4:$EU$4&amp;'Feat-Func-Development'!$AF$5:$EU$5='aggregated FIP Data Prog9'!$A52&amp;'aggregated FIP Data Prog9'!$N$1),'Feat-Func-Development'!$AF$116:$EU$116)</f>
        <v>0</v>
      </c>
      <c r="R52" s="48">
        <f>LOOKUP(2,1/('Feat-Func-Development'!$AF$4:$EU$4&amp;'Feat-Func-Development'!$AF$5:$EU$5='aggregated FIP Data Prog9'!$A52&amp;'aggregated FIP Data Prog9'!$N$1),'Feat-Func-Development'!$AF$117:$EU$117)</f>
        <v>0</v>
      </c>
      <c r="S52" s="48">
        <f>LOOKUP(2,1/('Feat-Func-Development'!$AF$4:$EU$4&amp;'Feat-Func-Development'!$AF$5:$EU$5='aggregated FIP Data Prog9'!$A52&amp;'aggregated FIP Data Prog9'!$N$1),'Feat-Func-Development'!$AF$118:$EU$118)</f>
        <v>0</v>
      </c>
      <c r="T52" s="48">
        <f>LOOKUP(2,1/('Feat-Func-Development'!$AF$4:$EU$4&amp;'Feat-Func-Development'!$AF$5:$EU$5='aggregated FIP Data Prog9'!$A52&amp;'aggregated FIP Data Prog9'!$N$1),'Feat-Func-Development'!$AF$119:$EU$119)</f>
        <v>0</v>
      </c>
      <c r="U52" s="48">
        <f>LOOKUP(2,1/('Feat-Func-Development'!$AF$4:$EU$4&amp;'Feat-Func-Development'!$AF$5:$EU$5='aggregated FIP Data Prog9'!$A52&amp;'aggregated FIP Data Prog9'!$N$1),'Feat-Func-Development'!$AF$120:$EU$120)</f>
        <v>1</v>
      </c>
      <c r="V52" s="29">
        <f>LOOKUP(2,1/('Feat-Func-Development'!$AF$4:$EU$4&amp;'Feat-Func-Development'!$AF$5:$EU$5='aggregated FIP Data Prog9'!$A52&amp;'aggregated FIP Data Prog9'!$V$1),'Feat-Func-Development'!$AF$113:$EU$113)</f>
        <v>0</v>
      </c>
      <c r="W52" s="29">
        <f>LOOKUP(2,1/('Feat-Func-Development'!$AF$4:$EU$4&amp;'Feat-Func-Development'!$AF$5:$EU$5='aggregated FIP Data Prog9'!$A52&amp;'aggregated FIP Data Prog9'!$V$1),'Feat-Func-Development'!$AF$114:$EU$114)</f>
        <v>0</v>
      </c>
      <c r="X52" s="29">
        <f>LOOKUP(2,1/('Feat-Func-Development'!$AF$4:$EU$4&amp;'Feat-Func-Development'!$AF$5:$EU$5='aggregated FIP Data Prog9'!$A52&amp;'aggregated FIP Data Prog9'!$V$1),'Feat-Func-Development'!$AF$115:$EU$115)</f>
        <v>0</v>
      </c>
      <c r="Y52" s="29">
        <f>LOOKUP(2,1/('Feat-Func-Development'!$AF$4:$EU$4&amp;'Feat-Func-Development'!$AF$5:$EU$5='aggregated FIP Data Prog9'!$A52&amp;'aggregated FIP Data Prog9'!$V$1),'Feat-Func-Development'!$AF$116:$EU$116)</f>
        <v>0</v>
      </c>
      <c r="Z52" s="29">
        <f>LOOKUP(2,1/('Feat-Func-Development'!$AF$4:$EU$4&amp;'Feat-Func-Development'!$AF$5:$EU$5='aggregated FIP Data Prog9'!$A52&amp;'aggregated FIP Data Prog9'!$V$1),'Feat-Func-Development'!$AF$117:$EU$117)</f>
        <v>1</v>
      </c>
      <c r="AA52" s="29">
        <f>LOOKUP(2,1/('Feat-Func-Development'!$AF$4:$EU$4&amp;'Feat-Func-Development'!$AF$5:$EU$5='aggregated FIP Data Prog9'!$A52&amp;'aggregated FIP Data Prog9'!$V$1),'Feat-Func-Development'!$AF$118:$EU$118)</f>
        <v>0</v>
      </c>
      <c r="AB52" s="29">
        <f>LOOKUP(2,1/('Feat-Func-Development'!$AF$4:$EU$4&amp;'Feat-Func-Development'!$AF$5:$EU$5='aggregated FIP Data Prog9'!$A52&amp;'aggregated FIP Data Prog9'!$V$1),'Feat-Func-Development'!$AF$119:$EU$119)</f>
        <v>0</v>
      </c>
      <c r="AC52" s="29">
        <f>LOOKUP(2,1/('Feat-Func-Development'!$AF$4:$EU$4&amp;'Feat-Func-Development'!$AF$5:$EU$5='aggregated FIP Data Prog9'!$A52&amp;'aggregated FIP Data Prog9'!$V$1),'Feat-Func-Development'!$AF$120:$EU$120)</f>
        <v>0</v>
      </c>
    </row>
    <row r="53" spans="1:29">
      <c r="A53" s="43">
        <f t="shared" si="9"/>
        <v>1492</v>
      </c>
      <c r="B53" s="53" t="str">
        <f>IF(C53="","",HLOOKUP(C53,'Configuration | Scaling'!$E$13:$Y$23,11,FALSE))</f>
        <v/>
      </c>
      <c r="C53" s="29" t="str">
        <f>IF(COUNTIF(C$4:C52,LOOKUP(A53,'Configuration | Scaling'!$E$23:$Y$23,_GPDS__List))=0,LOOKUP(A53,'Configuration | Scaling'!$E$23:$Y$23,_GPDS__List),"")</f>
        <v/>
      </c>
      <c r="D53" s="54"/>
      <c r="E53" s="45">
        <f t="shared" si="0"/>
        <v>1491</v>
      </c>
      <c r="F53" s="55">
        <f t="shared" si="1"/>
        <v>1</v>
      </c>
      <c r="G53" s="55">
        <f t="shared" si="2"/>
        <v>0</v>
      </c>
      <c r="H53" s="55">
        <f t="shared" si="3"/>
        <v>1</v>
      </c>
      <c r="I53" s="55">
        <f t="shared" si="4"/>
        <v>1</v>
      </c>
      <c r="J53" s="55">
        <f t="shared" si="5"/>
        <v>1</v>
      </c>
      <c r="K53" s="55">
        <f t="shared" si="6"/>
        <v>1</v>
      </c>
      <c r="L53" s="55">
        <f t="shared" si="7"/>
        <v>1</v>
      </c>
      <c r="M53" s="56">
        <f t="shared" si="8"/>
        <v>0</v>
      </c>
      <c r="N53" s="48">
        <f>LOOKUP(2,1/('Feat-Func-Development'!$AF$4:$EU$4&amp;'Feat-Func-Development'!$AF$5:$EU$5='aggregated FIP Data Prog9'!$A53&amp;'aggregated FIP Data Prog9'!$N$1),'Feat-Func-Development'!$AF$113:$EU$113)</f>
        <v>0</v>
      </c>
      <c r="O53" s="48">
        <f>LOOKUP(2,1/('Feat-Func-Development'!$AF$4:$EU$4&amp;'Feat-Func-Development'!$AF$5:$EU$5='aggregated FIP Data Prog9'!$A53&amp;'aggregated FIP Data Prog9'!$N$1),'Feat-Func-Development'!$AF$114:$EU$114)</f>
        <v>0</v>
      </c>
      <c r="P53" s="48">
        <f>LOOKUP(2,1/('Feat-Func-Development'!$AF$4:$EU$4&amp;'Feat-Func-Development'!$AF$5:$EU$5='aggregated FIP Data Prog9'!$A53&amp;'aggregated FIP Data Prog9'!$N$1),'Feat-Func-Development'!$AF$115:$EU$115)</f>
        <v>0</v>
      </c>
      <c r="Q53" s="48">
        <f>LOOKUP(2,1/('Feat-Func-Development'!$AF$4:$EU$4&amp;'Feat-Func-Development'!$AF$5:$EU$5='aggregated FIP Data Prog9'!$A53&amp;'aggregated FIP Data Prog9'!$N$1),'Feat-Func-Development'!$AF$116:$EU$116)</f>
        <v>0</v>
      </c>
      <c r="R53" s="48">
        <f>LOOKUP(2,1/('Feat-Func-Development'!$AF$4:$EU$4&amp;'Feat-Func-Development'!$AF$5:$EU$5='aggregated FIP Data Prog9'!$A53&amp;'aggregated FIP Data Prog9'!$N$1),'Feat-Func-Development'!$AF$117:$EU$117)</f>
        <v>0</v>
      </c>
      <c r="S53" s="48">
        <f>LOOKUP(2,1/('Feat-Func-Development'!$AF$4:$EU$4&amp;'Feat-Func-Development'!$AF$5:$EU$5='aggregated FIP Data Prog9'!$A53&amp;'aggregated FIP Data Prog9'!$N$1),'Feat-Func-Development'!$AF$118:$EU$118)</f>
        <v>0</v>
      </c>
      <c r="T53" s="48">
        <f>LOOKUP(2,1/('Feat-Func-Development'!$AF$4:$EU$4&amp;'Feat-Func-Development'!$AF$5:$EU$5='aggregated FIP Data Prog9'!$A53&amp;'aggregated FIP Data Prog9'!$N$1),'Feat-Func-Development'!$AF$119:$EU$119)</f>
        <v>0</v>
      </c>
      <c r="U53" s="48">
        <f>LOOKUP(2,1/('Feat-Func-Development'!$AF$4:$EU$4&amp;'Feat-Func-Development'!$AF$5:$EU$5='aggregated FIP Data Prog9'!$A53&amp;'aggregated FIP Data Prog9'!$N$1),'Feat-Func-Development'!$AF$120:$EU$120)</f>
        <v>1</v>
      </c>
      <c r="V53" s="29">
        <f>LOOKUP(2,1/('Feat-Func-Development'!$AF$4:$EU$4&amp;'Feat-Func-Development'!$AF$5:$EU$5='aggregated FIP Data Prog9'!$A53&amp;'aggregated FIP Data Prog9'!$V$1),'Feat-Func-Development'!$AF$113:$EU$113)</f>
        <v>0</v>
      </c>
      <c r="W53" s="29">
        <f>LOOKUP(2,1/('Feat-Func-Development'!$AF$4:$EU$4&amp;'Feat-Func-Development'!$AF$5:$EU$5='aggregated FIP Data Prog9'!$A53&amp;'aggregated FIP Data Prog9'!$V$1),'Feat-Func-Development'!$AF$114:$EU$114)</f>
        <v>0</v>
      </c>
      <c r="X53" s="29">
        <f>LOOKUP(2,1/('Feat-Func-Development'!$AF$4:$EU$4&amp;'Feat-Func-Development'!$AF$5:$EU$5='aggregated FIP Data Prog9'!$A53&amp;'aggregated FIP Data Prog9'!$V$1),'Feat-Func-Development'!$AF$115:$EU$115)</f>
        <v>0</v>
      </c>
      <c r="Y53" s="29">
        <f>LOOKUP(2,1/('Feat-Func-Development'!$AF$4:$EU$4&amp;'Feat-Func-Development'!$AF$5:$EU$5='aggregated FIP Data Prog9'!$A53&amp;'aggregated FIP Data Prog9'!$V$1),'Feat-Func-Development'!$AF$116:$EU$116)</f>
        <v>0</v>
      </c>
      <c r="Z53" s="29">
        <f>LOOKUP(2,1/('Feat-Func-Development'!$AF$4:$EU$4&amp;'Feat-Func-Development'!$AF$5:$EU$5='aggregated FIP Data Prog9'!$A53&amp;'aggregated FIP Data Prog9'!$V$1),'Feat-Func-Development'!$AF$117:$EU$117)</f>
        <v>1</v>
      </c>
      <c r="AA53" s="29">
        <f>LOOKUP(2,1/('Feat-Func-Development'!$AF$4:$EU$4&amp;'Feat-Func-Development'!$AF$5:$EU$5='aggregated FIP Data Prog9'!$A53&amp;'aggregated FIP Data Prog9'!$V$1),'Feat-Func-Development'!$AF$118:$EU$118)</f>
        <v>0</v>
      </c>
      <c r="AB53" s="29">
        <f>LOOKUP(2,1/('Feat-Func-Development'!$AF$4:$EU$4&amp;'Feat-Func-Development'!$AF$5:$EU$5='aggregated FIP Data Prog9'!$A53&amp;'aggregated FIP Data Prog9'!$V$1),'Feat-Func-Development'!$AF$119:$EU$119)</f>
        <v>0</v>
      </c>
      <c r="AC53" s="29">
        <f>LOOKUP(2,1/('Feat-Func-Development'!$AF$4:$EU$4&amp;'Feat-Func-Development'!$AF$5:$EU$5='aggregated FIP Data Prog9'!$A53&amp;'aggregated FIP Data Prog9'!$V$1),'Feat-Func-Development'!$AF$120:$EU$120)</f>
        <v>0</v>
      </c>
    </row>
    <row r="54" spans="1:29">
      <c r="A54" s="43">
        <f t="shared" si="9"/>
        <v>1521</v>
      </c>
      <c r="B54" s="53" t="str">
        <f>IF(C54="","",HLOOKUP(C54,'Configuration | Scaling'!$E$13:$Y$23,11,FALSE))</f>
        <v/>
      </c>
      <c r="C54" s="29" t="str">
        <f>IF(COUNTIF(C$4:C53,LOOKUP(A54,'Configuration | Scaling'!$E$23:$Y$23,_GPDS__List))=0,LOOKUP(A54,'Configuration | Scaling'!$E$23:$Y$23,_GPDS__List),"")</f>
        <v/>
      </c>
      <c r="D54" s="54"/>
      <c r="E54" s="45">
        <f t="shared" si="0"/>
        <v>1520</v>
      </c>
      <c r="F54" s="55">
        <f t="shared" si="1"/>
        <v>1</v>
      </c>
      <c r="G54" s="55">
        <f t="shared" si="2"/>
        <v>0</v>
      </c>
      <c r="H54" s="55">
        <f t="shared" si="3"/>
        <v>1</v>
      </c>
      <c r="I54" s="55">
        <f t="shared" si="4"/>
        <v>1</v>
      </c>
      <c r="J54" s="55">
        <f t="shared" si="5"/>
        <v>1</v>
      </c>
      <c r="K54" s="55">
        <f t="shared" si="6"/>
        <v>1</v>
      </c>
      <c r="L54" s="55">
        <f t="shared" si="7"/>
        <v>1</v>
      </c>
      <c r="M54" s="56">
        <f t="shared" si="8"/>
        <v>0</v>
      </c>
      <c r="N54" s="48">
        <f>LOOKUP(2,1/('Feat-Func-Development'!$AF$4:$EU$4&amp;'Feat-Func-Development'!$AF$5:$EU$5='aggregated FIP Data Prog9'!$A54&amp;'aggregated FIP Data Prog9'!$N$1),'Feat-Func-Development'!$AF$113:$EU$113)</f>
        <v>0</v>
      </c>
      <c r="O54" s="48">
        <f>LOOKUP(2,1/('Feat-Func-Development'!$AF$4:$EU$4&amp;'Feat-Func-Development'!$AF$5:$EU$5='aggregated FIP Data Prog9'!$A54&amp;'aggregated FIP Data Prog9'!$N$1),'Feat-Func-Development'!$AF$114:$EU$114)</f>
        <v>0</v>
      </c>
      <c r="P54" s="48">
        <f>LOOKUP(2,1/('Feat-Func-Development'!$AF$4:$EU$4&amp;'Feat-Func-Development'!$AF$5:$EU$5='aggregated FIP Data Prog9'!$A54&amp;'aggregated FIP Data Prog9'!$N$1),'Feat-Func-Development'!$AF$115:$EU$115)</f>
        <v>0</v>
      </c>
      <c r="Q54" s="48">
        <f>LOOKUP(2,1/('Feat-Func-Development'!$AF$4:$EU$4&amp;'Feat-Func-Development'!$AF$5:$EU$5='aggregated FIP Data Prog9'!$A54&amp;'aggregated FIP Data Prog9'!$N$1),'Feat-Func-Development'!$AF$116:$EU$116)</f>
        <v>0</v>
      </c>
      <c r="R54" s="48">
        <f>LOOKUP(2,1/('Feat-Func-Development'!$AF$4:$EU$4&amp;'Feat-Func-Development'!$AF$5:$EU$5='aggregated FIP Data Prog9'!$A54&amp;'aggregated FIP Data Prog9'!$N$1),'Feat-Func-Development'!$AF$117:$EU$117)</f>
        <v>0</v>
      </c>
      <c r="S54" s="48">
        <f>LOOKUP(2,1/('Feat-Func-Development'!$AF$4:$EU$4&amp;'Feat-Func-Development'!$AF$5:$EU$5='aggregated FIP Data Prog9'!$A54&amp;'aggregated FIP Data Prog9'!$N$1),'Feat-Func-Development'!$AF$118:$EU$118)</f>
        <v>0</v>
      </c>
      <c r="T54" s="48">
        <f>LOOKUP(2,1/('Feat-Func-Development'!$AF$4:$EU$4&amp;'Feat-Func-Development'!$AF$5:$EU$5='aggregated FIP Data Prog9'!$A54&amp;'aggregated FIP Data Prog9'!$N$1),'Feat-Func-Development'!$AF$119:$EU$119)</f>
        <v>0</v>
      </c>
      <c r="U54" s="48">
        <f>LOOKUP(2,1/('Feat-Func-Development'!$AF$4:$EU$4&amp;'Feat-Func-Development'!$AF$5:$EU$5='aggregated FIP Data Prog9'!$A54&amp;'aggregated FIP Data Prog9'!$N$1),'Feat-Func-Development'!$AF$120:$EU$120)</f>
        <v>1</v>
      </c>
      <c r="V54" s="29">
        <f>LOOKUP(2,1/('Feat-Func-Development'!$AF$4:$EU$4&amp;'Feat-Func-Development'!$AF$5:$EU$5='aggregated FIP Data Prog9'!$A54&amp;'aggregated FIP Data Prog9'!$V$1),'Feat-Func-Development'!$AF$113:$EU$113)</f>
        <v>0</v>
      </c>
      <c r="W54" s="29">
        <f>LOOKUP(2,1/('Feat-Func-Development'!$AF$4:$EU$4&amp;'Feat-Func-Development'!$AF$5:$EU$5='aggregated FIP Data Prog9'!$A54&amp;'aggregated FIP Data Prog9'!$V$1),'Feat-Func-Development'!$AF$114:$EU$114)</f>
        <v>0</v>
      </c>
      <c r="X54" s="29">
        <f>LOOKUP(2,1/('Feat-Func-Development'!$AF$4:$EU$4&amp;'Feat-Func-Development'!$AF$5:$EU$5='aggregated FIP Data Prog9'!$A54&amp;'aggregated FIP Data Prog9'!$V$1),'Feat-Func-Development'!$AF$115:$EU$115)</f>
        <v>0</v>
      </c>
      <c r="Y54" s="29">
        <f>LOOKUP(2,1/('Feat-Func-Development'!$AF$4:$EU$4&amp;'Feat-Func-Development'!$AF$5:$EU$5='aggregated FIP Data Prog9'!$A54&amp;'aggregated FIP Data Prog9'!$V$1),'Feat-Func-Development'!$AF$116:$EU$116)</f>
        <v>0</v>
      </c>
      <c r="Z54" s="29">
        <f>LOOKUP(2,1/('Feat-Func-Development'!$AF$4:$EU$4&amp;'Feat-Func-Development'!$AF$5:$EU$5='aggregated FIP Data Prog9'!$A54&amp;'aggregated FIP Data Prog9'!$V$1),'Feat-Func-Development'!$AF$117:$EU$117)</f>
        <v>1</v>
      </c>
      <c r="AA54" s="29">
        <f>LOOKUP(2,1/('Feat-Func-Development'!$AF$4:$EU$4&amp;'Feat-Func-Development'!$AF$5:$EU$5='aggregated FIP Data Prog9'!$A54&amp;'aggregated FIP Data Prog9'!$V$1),'Feat-Func-Development'!$AF$118:$EU$118)</f>
        <v>0</v>
      </c>
      <c r="AB54" s="29">
        <f>LOOKUP(2,1/('Feat-Func-Development'!$AF$4:$EU$4&amp;'Feat-Func-Development'!$AF$5:$EU$5='aggregated FIP Data Prog9'!$A54&amp;'aggregated FIP Data Prog9'!$V$1),'Feat-Func-Development'!$AF$119:$EU$119)</f>
        <v>0</v>
      </c>
      <c r="AC54" s="29">
        <f>LOOKUP(2,1/('Feat-Func-Development'!$AF$4:$EU$4&amp;'Feat-Func-Development'!$AF$5:$EU$5='aggregated FIP Data Prog9'!$A54&amp;'aggregated FIP Data Prog9'!$V$1),'Feat-Func-Development'!$AF$120:$EU$120)</f>
        <v>0</v>
      </c>
    </row>
    <row r="55" spans="1:29">
      <c r="A55" s="43">
        <f t="shared" si="9"/>
        <v>1552</v>
      </c>
      <c r="B55" s="53" t="str">
        <f>IF(C55="","",HLOOKUP(C55,'Configuration | Scaling'!$E$13:$Y$23,11,FALSE))</f>
        <v/>
      </c>
      <c r="C55" s="29" t="str">
        <f>IF(COUNTIF(C$4:C54,LOOKUP(A55,'Configuration | Scaling'!$E$23:$Y$23,_GPDS__List))=0,LOOKUP(A55,'Configuration | Scaling'!$E$23:$Y$23,_GPDS__List),"")</f>
        <v/>
      </c>
      <c r="D55" s="54"/>
      <c r="E55" s="45">
        <f t="shared" si="0"/>
        <v>1551</v>
      </c>
      <c r="F55" s="55">
        <f t="shared" si="1"/>
        <v>1</v>
      </c>
      <c r="G55" s="55">
        <f t="shared" si="2"/>
        <v>0</v>
      </c>
      <c r="H55" s="55">
        <f t="shared" si="3"/>
        <v>1</v>
      </c>
      <c r="I55" s="55">
        <f t="shared" si="4"/>
        <v>1</v>
      </c>
      <c r="J55" s="55">
        <f t="shared" si="5"/>
        <v>1</v>
      </c>
      <c r="K55" s="55">
        <f t="shared" si="6"/>
        <v>1</v>
      </c>
      <c r="L55" s="55">
        <f t="shared" si="7"/>
        <v>1</v>
      </c>
      <c r="M55" s="56">
        <f t="shared" si="8"/>
        <v>0</v>
      </c>
      <c r="N55" s="48">
        <f>LOOKUP(2,1/('Feat-Func-Development'!$AF$4:$EU$4&amp;'Feat-Func-Development'!$AF$5:$EU$5='aggregated FIP Data Prog9'!$A55&amp;'aggregated FIP Data Prog9'!$N$1),'Feat-Func-Development'!$AF$113:$EU$113)</f>
        <v>0</v>
      </c>
      <c r="O55" s="48">
        <f>LOOKUP(2,1/('Feat-Func-Development'!$AF$4:$EU$4&amp;'Feat-Func-Development'!$AF$5:$EU$5='aggregated FIP Data Prog9'!$A55&amp;'aggregated FIP Data Prog9'!$N$1),'Feat-Func-Development'!$AF$114:$EU$114)</f>
        <v>0</v>
      </c>
      <c r="P55" s="48">
        <f>LOOKUP(2,1/('Feat-Func-Development'!$AF$4:$EU$4&amp;'Feat-Func-Development'!$AF$5:$EU$5='aggregated FIP Data Prog9'!$A55&amp;'aggregated FIP Data Prog9'!$N$1),'Feat-Func-Development'!$AF$115:$EU$115)</f>
        <v>0</v>
      </c>
      <c r="Q55" s="48">
        <f>LOOKUP(2,1/('Feat-Func-Development'!$AF$4:$EU$4&amp;'Feat-Func-Development'!$AF$5:$EU$5='aggregated FIP Data Prog9'!$A55&amp;'aggregated FIP Data Prog9'!$N$1),'Feat-Func-Development'!$AF$116:$EU$116)</f>
        <v>0</v>
      </c>
      <c r="R55" s="48">
        <f>LOOKUP(2,1/('Feat-Func-Development'!$AF$4:$EU$4&amp;'Feat-Func-Development'!$AF$5:$EU$5='aggregated FIP Data Prog9'!$A55&amp;'aggregated FIP Data Prog9'!$N$1),'Feat-Func-Development'!$AF$117:$EU$117)</f>
        <v>0</v>
      </c>
      <c r="S55" s="48">
        <f>LOOKUP(2,1/('Feat-Func-Development'!$AF$4:$EU$4&amp;'Feat-Func-Development'!$AF$5:$EU$5='aggregated FIP Data Prog9'!$A55&amp;'aggregated FIP Data Prog9'!$N$1),'Feat-Func-Development'!$AF$118:$EU$118)</f>
        <v>0</v>
      </c>
      <c r="T55" s="48">
        <f>LOOKUP(2,1/('Feat-Func-Development'!$AF$4:$EU$4&amp;'Feat-Func-Development'!$AF$5:$EU$5='aggregated FIP Data Prog9'!$A55&amp;'aggregated FIP Data Prog9'!$N$1),'Feat-Func-Development'!$AF$119:$EU$119)</f>
        <v>0</v>
      </c>
      <c r="U55" s="48">
        <f>LOOKUP(2,1/('Feat-Func-Development'!$AF$4:$EU$4&amp;'Feat-Func-Development'!$AF$5:$EU$5='aggregated FIP Data Prog9'!$A55&amp;'aggregated FIP Data Prog9'!$N$1),'Feat-Func-Development'!$AF$120:$EU$120)</f>
        <v>1</v>
      </c>
      <c r="V55" s="29">
        <f>LOOKUP(2,1/('Feat-Func-Development'!$AF$4:$EU$4&amp;'Feat-Func-Development'!$AF$5:$EU$5='aggregated FIP Data Prog9'!$A55&amp;'aggregated FIP Data Prog9'!$V$1),'Feat-Func-Development'!$AF$113:$EU$113)</f>
        <v>0</v>
      </c>
      <c r="W55" s="29">
        <f>LOOKUP(2,1/('Feat-Func-Development'!$AF$4:$EU$4&amp;'Feat-Func-Development'!$AF$5:$EU$5='aggregated FIP Data Prog9'!$A55&amp;'aggregated FIP Data Prog9'!$V$1),'Feat-Func-Development'!$AF$114:$EU$114)</f>
        <v>0</v>
      </c>
      <c r="X55" s="29">
        <f>LOOKUP(2,1/('Feat-Func-Development'!$AF$4:$EU$4&amp;'Feat-Func-Development'!$AF$5:$EU$5='aggregated FIP Data Prog9'!$A55&amp;'aggregated FIP Data Prog9'!$V$1),'Feat-Func-Development'!$AF$115:$EU$115)</f>
        <v>0</v>
      </c>
      <c r="Y55" s="29">
        <f>LOOKUP(2,1/('Feat-Func-Development'!$AF$4:$EU$4&amp;'Feat-Func-Development'!$AF$5:$EU$5='aggregated FIP Data Prog9'!$A55&amp;'aggregated FIP Data Prog9'!$V$1),'Feat-Func-Development'!$AF$116:$EU$116)</f>
        <v>0</v>
      </c>
      <c r="Z55" s="29">
        <f>LOOKUP(2,1/('Feat-Func-Development'!$AF$4:$EU$4&amp;'Feat-Func-Development'!$AF$5:$EU$5='aggregated FIP Data Prog9'!$A55&amp;'aggregated FIP Data Prog9'!$V$1),'Feat-Func-Development'!$AF$117:$EU$117)</f>
        <v>1</v>
      </c>
      <c r="AA55" s="29">
        <f>LOOKUP(2,1/('Feat-Func-Development'!$AF$4:$EU$4&amp;'Feat-Func-Development'!$AF$5:$EU$5='aggregated FIP Data Prog9'!$A55&amp;'aggregated FIP Data Prog9'!$V$1),'Feat-Func-Development'!$AF$118:$EU$118)</f>
        <v>0</v>
      </c>
      <c r="AB55" s="29">
        <f>LOOKUP(2,1/('Feat-Func-Development'!$AF$4:$EU$4&amp;'Feat-Func-Development'!$AF$5:$EU$5='aggregated FIP Data Prog9'!$A55&amp;'aggregated FIP Data Prog9'!$V$1),'Feat-Func-Development'!$AF$119:$EU$119)</f>
        <v>0</v>
      </c>
      <c r="AC55" s="29">
        <f>LOOKUP(2,1/('Feat-Func-Development'!$AF$4:$EU$4&amp;'Feat-Func-Development'!$AF$5:$EU$5='aggregated FIP Data Prog9'!$A55&amp;'aggregated FIP Data Prog9'!$V$1),'Feat-Func-Development'!$AF$120:$EU$120)</f>
        <v>0</v>
      </c>
    </row>
    <row r="56" spans="1:29">
      <c r="A56" s="43">
        <f t="shared" si="9"/>
        <v>1582</v>
      </c>
      <c r="B56" s="53" t="str">
        <f>IF(C56="","",HLOOKUP(C56,'Configuration | Scaling'!$E$13:$Y$23,11,FALSE))</f>
        <v/>
      </c>
      <c r="C56" s="29" t="str">
        <f>IF(COUNTIF(C$4:C55,LOOKUP(A56,'Configuration | Scaling'!$E$23:$Y$23,_GPDS__List))=0,LOOKUP(A56,'Configuration | Scaling'!$E$23:$Y$23,_GPDS__List),"")</f>
        <v/>
      </c>
      <c r="D56" s="54"/>
      <c r="E56" s="45">
        <f t="shared" si="0"/>
        <v>1581</v>
      </c>
      <c r="F56" s="55">
        <f t="shared" si="1"/>
        <v>1</v>
      </c>
      <c r="G56" s="55">
        <f t="shared" si="2"/>
        <v>0</v>
      </c>
      <c r="H56" s="55">
        <f t="shared" si="3"/>
        <v>1</v>
      </c>
      <c r="I56" s="55">
        <f t="shared" si="4"/>
        <v>1</v>
      </c>
      <c r="J56" s="55">
        <f t="shared" si="5"/>
        <v>1</v>
      </c>
      <c r="K56" s="55">
        <f t="shared" si="6"/>
        <v>1</v>
      </c>
      <c r="L56" s="55">
        <f t="shared" si="7"/>
        <v>1</v>
      </c>
      <c r="M56" s="56">
        <f t="shared" si="8"/>
        <v>0</v>
      </c>
      <c r="N56" s="48">
        <f>LOOKUP(2,1/('Feat-Func-Development'!$AF$4:$EU$4&amp;'Feat-Func-Development'!$AF$5:$EU$5='aggregated FIP Data Prog9'!$A56&amp;'aggregated FIP Data Prog9'!$N$1),'Feat-Func-Development'!$AF$113:$EU$113)</f>
        <v>0</v>
      </c>
      <c r="O56" s="48">
        <f>LOOKUP(2,1/('Feat-Func-Development'!$AF$4:$EU$4&amp;'Feat-Func-Development'!$AF$5:$EU$5='aggregated FIP Data Prog9'!$A56&amp;'aggregated FIP Data Prog9'!$N$1),'Feat-Func-Development'!$AF$114:$EU$114)</f>
        <v>0</v>
      </c>
      <c r="P56" s="48">
        <f>LOOKUP(2,1/('Feat-Func-Development'!$AF$4:$EU$4&amp;'Feat-Func-Development'!$AF$5:$EU$5='aggregated FIP Data Prog9'!$A56&amp;'aggregated FIP Data Prog9'!$N$1),'Feat-Func-Development'!$AF$115:$EU$115)</f>
        <v>0</v>
      </c>
      <c r="Q56" s="48">
        <f>LOOKUP(2,1/('Feat-Func-Development'!$AF$4:$EU$4&amp;'Feat-Func-Development'!$AF$5:$EU$5='aggregated FIP Data Prog9'!$A56&amp;'aggregated FIP Data Prog9'!$N$1),'Feat-Func-Development'!$AF$116:$EU$116)</f>
        <v>0</v>
      </c>
      <c r="R56" s="48">
        <f>LOOKUP(2,1/('Feat-Func-Development'!$AF$4:$EU$4&amp;'Feat-Func-Development'!$AF$5:$EU$5='aggregated FIP Data Prog9'!$A56&amp;'aggregated FIP Data Prog9'!$N$1),'Feat-Func-Development'!$AF$117:$EU$117)</f>
        <v>0</v>
      </c>
      <c r="S56" s="48">
        <f>LOOKUP(2,1/('Feat-Func-Development'!$AF$4:$EU$4&amp;'Feat-Func-Development'!$AF$5:$EU$5='aggregated FIP Data Prog9'!$A56&amp;'aggregated FIP Data Prog9'!$N$1),'Feat-Func-Development'!$AF$118:$EU$118)</f>
        <v>0</v>
      </c>
      <c r="T56" s="48">
        <f>LOOKUP(2,1/('Feat-Func-Development'!$AF$4:$EU$4&amp;'Feat-Func-Development'!$AF$5:$EU$5='aggregated FIP Data Prog9'!$A56&amp;'aggregated FIP Data Prog9'!$N$1),'Feat-Func-Development'!$AF$119:$EU$119)</f>
        <v>0</v>
      </c>
      <c r="U56" s="48">
        <f>LOOKUP(2,1/('Feat-Func-Development'!$AF$4:$EU$4&amp;'Feat-Func-Development'!$AF$5:$EU$5='aggregated FIP Data Prog9'!$A56&amp;'aggregated FIP Data Prog9'!$N$1),'Feat-Func-Development'!$AF$120:$EU$120)</f>
        <v>1</v>
      </c>
      <c r="V56" s="29">
        <f>LOOKUP(2,1/('Feat-Func-Development'!$AF$4:$EU$4&amp;'Feat-Func-Development'!$AF$5:$EU$5='aggregated FIP Data Prog9'!$A56&amp;'aggregated FIP Data Prog9'!$V$1),'Feat-Func-Development'!$AF$113:$EU$113)</f>
        <v>0</v>
      </c>
      <c r="W56" s="29">
        <f>LOOKUP(2,1/('Feat-Func-Development'!$AF$4:$EU$4&amp;'Feat-Func-Development'!$AF$5:$EU$5='aggregated FIP Data Prog9'!$A56&amp;'aggregated FIP Data Prog9'!$V$1),'Feat-Func-Development'!$AF$114:$EU$114)</f>
        <v>0</v>
      </c>
      <c r="X56" s="29">
        <f>LOOKUP(2,1/('Feat-Func-Development'!$AF$4:$EU$4&amp;'Feat-Func-Development'!$AF$5:$EU$5='aggregated FIP Data Prog9'!$A56&amp;'aggregated FIP Data Prog9'!$V$1),'Feat-Func-Development'!$AF$115:$EU$115)</f>
        <v>0</v>
      </c>
      <c r="Y56" s="29">
        <f>LOOKUP(2,1/('Feat-Func-Development'!$AF$4:$EU$4&amp;'Feat-Func-Development'!$AF$5:$EU$5='aggregated FIP Data Prog9'!$A56&amp;'aggregated FIP Data Prog9'!$V$1),'Feat-Func-Development'!$AF$116:$EU$116)</f>
        <v>0</v>
      </c>
      <c r="Z56" s="29">
        <f>LOOKUP(2,1/('Feat-Func-Development'!$AF$4:$EU$4&amp;'Feat-Func-Development'!$AF$5:$EU$5='aggregated FIP Data Prog9'!$A56&amp;'aggregated FIP Data Prog9'!$V$1),'Feat-Func-Development'!$AF$117:$EU$117)</f>
        <v>1</v>
      </c>
      <c r="AA56" s="29">
        <f>LOOKUP(2,1/('Feat-Func-Development'!$AF$4:$EU$4&amp;'Feat-Func-Development'!$AF$5:$EU$5='aggregated FIP Data Prog9'!$A56&amp;'aggregated FIP Data Prog9'!$V$1),'Feat-Func-Development'!$AF$118:$EU$118)</f>
        <v>0</v>
      </c>
      <c r="AB56" s="29">
        <f>LOOKUP(2,1/('Feat-Func-Development'!$AF$4:$EU$4&amp;'Feat-Func-Development'!$AF$5:$EU$5='aggregated FIP Data Prog9'!$A56&amp;'aggregated FIP Data Prog9'!$V$1),'Feat-Func-Development'!$AF$119:$EU$119)</f>
        <v>0</v>
      </c>
      <c r="AC56" s="29">
        <f>LOOKUP(2,1/('Feat-Func-Development'!$AF$4:$EU$4&amp;'Feat-Func-Development'!$AF$5:$EU$5='aggregated FIP Data Prog9'!$A56&amp;'aggregated FIP Data Prog9'!$V$1),'Feat-Func-Development'!$AF$120:$EU$120)</f>
        <v>0</v>
      </c>
    </row>
    <row r="57" spans="1:29">
      <c r="A57" s="43">
        <f t="shared" si="9"/>
        <v>1613</v>
      </c>
      <c r="B57" s="53" t="str">
        <f>IF(C57="","",HLOOKUP(C57,'Configuration | Scaling'!$E$13:$Y$23,11,FALSE))</f>
        <v/>
      </c>
      <c r="C57" s="29" t="str">
        <f>IF(COUNTIF(C$4:C56,LOOKUP(A57,'Configuration | Scaling'!$E$23:$Y$23,_GPDS__List))=0,LOOKUP(A57,'Configuration | Scaling'!$E$23:$Y$23,_GPDS__List),"")</f>
        <v/>
      </c>
      <c r="D57" s="54"/>
      <c r="E57" s="45">
        <f t="shared" si="0"/>
        <v>1612</v>
      </c>
      <c r="F57" s="55">
        <f t="shared" si="1"/>
        <v>1</v>
      </c>
      <c r="G57" s="55">
        <f t="shared" si="2"/>
        <v>0</v>
      </c>
      <c r="H57" s="55">
        <f t="shared" si="3"/>
        <v>1</v>
      </c>
      <c r="I57" s="55">
        <f t="shared" si="4"/>
        <v>1</v>
      </c>
      <c r="J57" s="55">
        <f t="shared" si="5"/>
        <v>1</v>
      </c>
      <c r="K57" s="55">
        <f t="shared" si="6"/>
        <v>1</v>
      </c>
      <c r="L57" s="55">
        <f t="shared" si="7"/>
        <v>1</v>
      </c>
      <c r="M57" s="56">
        <f t="shared" si="8"/>
        <v>0</v>
      </c>
      <c r="N57" s="48">
        <f>LOOKUP(2,1/('Feat-Func-Development'!$AF$4:$EU$4&amp;'Feat-Func-Development'!$AF$5:$EU$5='aggregated FIP Data Prog9'!$A57&amp;'aggregated FIP Data Prog9'!$N$1),'Feat-Func-Development'!$AF$113:$EU$113)</f>
        <v>0</v>
      </c>
      <c r="O57" s="48">
        <f>LOOKUP(2,1/('Feat-Func-Development'!$AF$4:$EU$4&amp;'Feat-Func-Development'!$AF$5:$EU$5='aggregated FIP Data Prog9'!$A57&amp;'aggregated FIP Data Prog9'!$N$1),'Feat-Func-Development'!$AF$114:$EU$114)</f>
        <v>0</v>
      </c>
      <c r="P57" s="48">
        <f>LOOKUP(2,1/('Feat-Func-Development'!$AF$4:$EU$4&amp;'Feat-Func-Development'!$AF$5:$EU$5='aggregated FIP Data Prog9'!$A57&amp;'aggregated FIP Data Prog9'!$N$1),'Feat-Func-Development'!$AF$115:$EU$115)</f>
        <v>0</v>
      </c>
      <c r="Q57" s="48">
        <f>LOOKUP(2,1/('Feat-Func-Development'!$AF$4:$EU$4&amp;'Feat-Func-Development'!$AF$5:$EU$5='aggregated FIP Data Prog9'!$A57&amp;'aggregated FIP Data Prog9'!$N$1),'Feat-Func-Development'!$AF$116:$EU$116)</f>
        <v>0</v>
      </c>
      <c r="R57" s="48">
        <f>LOOKUP(2,1/('Feat-Func-Development'!$AF$4:$EU$4&amp;'Feat-Func-Development'!$AF$5:$EU$5='aggregated FIP Data Prog9'!$A57&amp;'aggregated FIP Data Prog9'!$N$1),'Feat-Func-Development'!$AF$117:$EU$117)</f>
        <v>0</v>
      </c>
      <c r="S57" s="48">
        <f>LOOKUP(2,1/('Feat-Func-Development'!$AF$4:$EU$4&amp;'Feat-Func-Development'!$AF$5:$EU$5='aggregated FIP Data Prog9'!$A57&amp;'aggregated FIP Data Prog9'!$N$1),'Feat-Func-Development'!$AF$118:$EU$118)</f>
        <v>0</v>
      </c>
      <c r="T57" s="48">
        <f>LOOKUP(2,1/('Feat-Func-Development'!$AF$4:$EU$4&amp;'Feat-Func-Development'!$AF$5:$EU$5='aggregated FIP Data Prog9'!$A57&amp;'aggregated FIP Data Prog9'!$N$1),'Feat-Func-Development'!$AF$119:$EU$119)</f>
        <v>0</v>
      </c>
      <c r="U57" s="48">
        <f>LOOKUP(2,1/('Feat-Func-Development'!$AF$4:$EU$4&amp;'Feat-Func-Development'!$AF$5:$EU$5='aggregated FIP Data Prog9'!$A57&amp;'aggregated FIP Data Prog9'!$N$1),'Feat-Func-Development'!$AF$120:$EU$120)</f>
        <v>1</v>
      </c>
      <c r="V57" s="29">
        <f>LOOKUP(2,1/('Feat-Func-Development'!$AF$4:$EU$4&amp;'Feat-Func-Development'!$AF$5:$EU$5='aggregated FIP Data Prog9'!$A57&amp;'aggregated FIP Data Prog9'!$V$1),'Feat-Func-Development'!$AF$113:$EU$113)</f>
        <v>0</v>
      </c>
      <c r="W57" s="29">
        <f>LOOKUP(2,1/('Feat-Func-Development'!$AF$4:$EU$4&amp;'Feat-Func-Development'!$AF$5:$EU$5='aggregated FIP Data Prog9'!$A57&amp;'aggregated FIP Data Prog9'!$V$1),'Feat-Func-Development'!$AF$114:$EU$114)</f>
        <v>0</v>
      </c>
      <c r="X57" s="29">
        <f>LOOKUP(2,1/('Feat-Func-Development'!$AF$4:$EU$4&amp;'Feat-Func-Development'!$AF$5:$EU$5='aggregated FIP Data Prog9'!$A57&amp;'aggregated FIP Data Prog9'!$V$1),'Feat-Func-Development'!$AF$115:$EU$115)</f>
        <v>0</v>
      </c>
      <c r="Y57" s="29">
        <f>LOOKUP(2,1/('Feat-Func-Development'!$AF$4:$EU$4&amp;'Feat-Func-Development'!$AF$5:$EU$5='aggregated FIP Data Prog9'!$A57&amp;'aggregated FIP Data Prog9'!$V$1),'Feat-Func-Development'!$AF$116:$EU$116)</f>
        <v>0</v>
      </c>
      <c r="Z57" s="29">
        <f>LOOKUP(2,1/('Feat-Func-Development'!$AF$4:$EU$4&amp;'Feat-Func-Development'!$AF$5:$EU$5='aggregated FIP Data Prog9'!$A57&amp;'aggregated FIP Data Prog9'!$V$1),'Feat-Func-Development'!$AF$117:$EU$117)</f>
        <v>1</v>
      </c>
      <c r="AA57" s="29">
        <f>LOOKUP(2,1/('Feat-Func-Development'!$AF$4:$EU$4&amp;'Feat-Func-Development'!$AF$5:$EU$5='aggregated FIP Data Prog9'!$A57&amp;'aggregated FIP Data Prog9'!$V$1),'Feat-Func-Development'!$AF$118:$EU$118)</f>
        <v>0</v>
      </c>
      <c r="AB57" s="29">
        <f>LOOKUP(2,1/('Feat-Func-Development'!$AF$4:$EU$4&amp;'Feat-Func-Development'!$AF$5:$EU$5='aggregated FIP Data Prog9'!$A57&amp;'aggregated FIP Data Prog9'!$V$1),'Feat-Func-Development'!$AF$119:$EU$119)</f>
        <v>0</v>
      </c>
      <c r="AC57" s="29">
        <f>LOOKUP(2,1/('Feat-Func-Development'!$AF$4:$EU$4&amp;'Feat-Func-Development'!$AF$5:$EU$5='aggregated FIP Data Prog9'!$A57&amp;'aggregated FIP Data Prog9'!$V$1),'Feat-Func-Development'!$AF$120:$EU$120)</f>
        <v>0</v>
      </c>
    </row>
    <row r="58" spans="1:29">
      <c r="A58" s="43">
        <f t="shared" si="9"/>
        <v>1643</v>
      </c>
      <c r="B58" s="53" t="str">
        <f>IF(C58="","",HLOOKUP(C58,'Configuration | Scaling'!$E$13:$Y$23,11,FALSE))</f>
        <v/>
      </c>
      <c r="C58" s="29" t="str">
        <f>IF(COUNTIF(C$4:C57,LOOKUP(A58,'Configuration | Scaling'!$E$23:$Y$23,_GPDS__List))=0,LOOKUP(A58,'Configuration | Scaling'!$E$23:$Y$23,_GPDS__List),"")</f>
        <v/>
      </c>
      <c r="D58" s="54"/>
      <c r="E58" s="45">
        <f t="shared" si="0"/>
        <v>1642</v>
      </c>
      <c r="F58" s="55">
        <f t="shared" si="1"/>
        <v>1</v>
      </c>
      <c r="G58" s="55">
        <f t="shared" si="2"/>
        <v>0</v>
      </c>
      <c r="H58" s="55">
        <f t="shared" si="3"/>
        <v>1</v>
      </c>
      <c r="I58" s="55">
        <f t="shared" si="4"/>
        <v>1</v>
      </c>
      <c r="J58" s="55">
        <f t="shared" si="5"/>
        <v>1</v>
      </c>
      <c r="K58" s="55">
        <f t="shared" si="6"/>
        <v>1</v>
      </c>
      <c r="L58" s="55">
        <f t="shared" si="7"/>
        <v>1</v>
      </c>
      <c r="M58" s="56">
        <f t="shared" si="8"/>
        <v>0</v>
      </c>
      <c r="N58" s="48">
        <f>LOOKUP(2,1/('Feat-Func-Development'!$AF$4:$EU$4&amp;'Feat-Func-Development'!$AF$5:$EU$5='aggregated FIP Data Prog9'!$A58&amp;'aggregated FIP Data Prog9'!$N$1),'Feat-Func-Development'!$AF$113:$EU$113)</f>
        <v>0</v>
      </c>
      <c r="O58" s="48">
        <f>LOOKUP(2,1/('Feat-Func-Development'!$AF$4:$EU$4&amp;'Feat-Func-Development'!$AF$5:$EU$5='aggregated FIP Data Prog9'!$A58&amp;'aggregated FIP Data Prog9'!$N$1),'Feat-Func-Development'!$AF$114:$EU$114)</f>
        <v>0</v>
      </c>
      <c r="P58" s="48">
        <f>LOOKUP(2,1/('Feat-Func-Development'!$AF$4:$EU$4&amp;'Feat-Func-Development'!$AF$5:$EU$5='aggregated FIP Data Prog9'!$A58&amp;'aggregated FIP Data Prog9'!$N$1),'Feat-Func-Development'!$AF$115:$EU$115)</f>
        <v>0</v>
      </c>
      <c r="Q58" s="48">
        <f>LOOKUP(2,1/('Feat-Func-Development'!$AF$4:$EU$4&amp;'Feat-Func-Development'!$AF$5:$EU$5='aggregated FIP Data Prog9'!$A58&amp;'aggregated FIP Data Prog9'!$N$1),'Feat-Func-Development'!$AF$116:$EU$116)</f>
        <v>0</v>
      </c>
      <c r="R58" s="48">
        <f>LOOKUP(2,1/('Feat-Func-Development'!$AF$4:$EU$4&amp;'Feat-Func-Development'!$AF$5:$EU$5='aggregated FIP Data Prog9'!$A58&amp;'aggregated FIP Data Prog9'!$N$1),'Feat-Func-Development'!$AF$117:$EU$117)</f>
        <v>0</v>
      </c>
      <c r="S58" s="48">
        <f>LOOKUP(2,1/('Feat-Func-Development'!$AF$4:$EU$4&amp;'Feat-Func-Development'!$AF$5:$EU$5='aggregated FIP Data Prog9'!$A58&amp;'aggregated FIP Data Prog9'!$N$1),'Feat-Func-Development'!$AF$118:$EU$118)</f>
        <v>0</v>
      </c>
      <c r="T58" s="48">
        <f>LOOKUP(2,1/('Feat-Func-Development'!$AF$4:$EU$4&amp;'Feat-Func-Development'!$AF$5:$EU$5='aggregated FIP Data Prog9'!$A58&amp;'aggregated FIP Data Prog9'!$N$1),'Feat-Func-Development'!$AF$119:$EU$119)</f>
        <v>0</v>
      </c>
      <c r="U58" s="48">
        <f>LOOKUP(2,1/('Feat-Func-Development'!$AF$4:$EU$4&amp;'Feat-Func-Development'!$AF$5:$EU$5='aggregated FIP Data Prog9'!$A58&amp;'aggregated FIP Data Prog9'!$N$1),'Feat-Func-Development'!$AF$120:$EU$120)</f>
        <v>1</v>
      </c>
      <c r="V58" s="29">
        <f>LOOKUP(2,1/('Feat-Func-Development'!$AF$4:$EU$4&amp;'Feat-Func-Development'!$AF$5:$EU$5='aggregated FIP Data Prog9'!$A58&amp;'aggregated FIP Data Prog9'!$V$1),'Feat-Func-Development'!$AF$113:$EU$113)</f>
        <v>0</v>
      </c>
      <c r="W58" s="29">
        <f>LOOKUP(2,1/('Feat-Func-Development'!$AF$4:$EU$4&amp;'Feat-Func-Development'!$AF$5:$EU$5='aggregated FIP Data Prog9'!$A58&amp;'aggregated FIP Data Prog9'!$V$1),'Feat-Func-Development'!$AF$114:$EU$114)</f>
        <v>0</v>
      </c>
      <c r="X58" s="29">
        <f>LOOKUP(2,1/('Feat-Func-Development'!$AF$4:$EU$4&amp;'Feat-Func-Development'!$AF$5:$EU$5='aggregated FIP Data Prog9'!$A58&amp;'aggregated FIP Data Prog9'!$V$1),'Feat-Func-Development'!$AF$115:$EU$115)</f>
        <v>0</v>
      </c>
      <c r="Y58" s="29">
        <f>LOOKUP(2,1/('Feat-Func-Development'!$AF$4:$EU$4&amp;'Feat-Func-Development'!$AF$5:$EU$5='aggregated FIP Data Prog9'!$A58&amp;'aggregated FIP Data Prog9'!$V$1),'Feat-Func-Development'!$AF$116:$EU$116)</f>
        <v>0</v>
      </c>
      <c r="Z58" s="29">
        <f>LOOKUP(2,1/('Feat-Func-Development'!$AF$4:$EU$4&amp;'Feat-Func-Development'!$AF$5:$EU$5='aggregated FIP Data Prog9'!$A58&amp;'aggregated FIP Data Prog9'!$V$1),'Feat-Func-Development'!$AF$117:$EU$117)</f>
        <v>1</v>
      </c>
      <c r="AA58" s="29">
        <f>LOOKUP(2,1/('Feat-Func-Development'!$AF$4:$EU$4&amp;'Feat-Func-Development'!$AF$5:$EU$5='aggregated FIP Data Prog9'!$A58&amp;'aggregated FIP Data Prog9'!$V$1),'Feat-Func-Development'!$AF$118:$EU$118)</f>
        <v>0</v>
      </c>
      <c r="AB58" s="29">
        <f>LOOKUP(2,1/('Feat-Func-Development'!$AF$4:$EU$4&amp;'Feat-Func-Development'!$AF$5:$EU$5='aggregated FIP Data Prog9'!$A58&amp;'aggregated FIP Data Prog9'!$V$1),'Feat-Func-Development'!$AF$119:$EU$119)</f>
        <v>0</v>
      </c>
      <c r="AC58" s="29">
        <f>LOOKUP(2,1/('Feat-Func-Development'!$AF$4:$EU$4&amp;'Feat-Func-Development'!$AF$5:$EU$5='aggregated FIP Data Prog9'!$A58&amp;'aggregated FIP Data Prog9'!$V$1),'Feat-Func-Development'!$AF$120:$EU$120)</f>
        <v>0</v>
      </c>
    </row>
    <row r="59" spans="1:29">
      <c r="A59" s="43">
        <f t="shared" si="9"/>
        <v>1674</v>
      </c>
      <c r="B59" s="53" t="str">
        <f>IF(C59="","",HLOOKUP(C59,'Configuration | Scaling'!$E$13:$Y$23,11,FALSE))</f>
        <v/>
      </c>
      <c r="C59" s="29" t="str">
        <f>IF(COUNTIF(C$4:C58,LOOKUP(A59,'Configuration | Scaling'!$E$23:$Y$23,_GPDS__List))=0,LOOKUP(A59,'Configuration | Scaling'!$E$23:$Y$23,_GPDS__List),"")</f>
        <v/>
      </c>
      <c r="D59" s="54"/>
      <c r="E59" s="45">
        <f t="shared" si="0"/>
        <v>1673</v>
      </c>
      <c r="F59" s="55">
        <f t="shared" si="1"/>
        <v>1</v>
      </c>
      <c r="G59" s="55">
        <f t="shared" si="2"/>
        <v>0</v>
      </c>
      <c r="H59" s="55">
        <f t="shared" si="3"/>
        <v>1</v>
      </c>
      <c r="I59" s="55">
        <f t="shared" si="4"/>
        <v>1</v>
      </c>
      <c r="J59" s="55">
        <f t="shared" si="5"/>
        <v>1</v>
      </c>
      <c r="K59" s="55">
        <f t="shared" si="6"/>
        <v>1</v>
      </c>
      <c r="L59" s="55">
        <f t="shared" si="7"/>
        <v>1</v>
      </c>
      <c r="M59" s="56">
        <f t="shared" si="8"/>
        <v>0</v>
      </c>
      <c r="N59" s="48">
        <f>LOOKUP(2,1/('Feat-Func-Development'!$AF$4:$EU$4&amp;'Feat-Func-Development'!$AF$5:$EU$5='aggregated FIP Data Prog9'!$A59&amp;'aggregated FIP Data Prog9'!$N$1),'Feat-Func-Development'!$AF$113:$EU$113)</f>
        <v>0</v>
      </c>
      <c r="O59" s="48">
        <f>LOOKUP(2,1/('Feat-Func-Development'!$AF$4:$EU$4&amp;'Feat-Func-Development'!$AF$5:$EU$5='aggregated FIP Data Prog9'!$A59&amp;'aggregated FIP Data Prog9'!$N$1),'Feat-Func-Development'!$AF$114:$EU$114)</f>
        <v>0</v>
      </c>
      <c r="P59" s="48">
        <f>LOOKUP(2,1/('Feat-Func-Development'!$AF$4:$EU$4&amp;'Feat-Func-Development'!$AF$5:$EU$5='aggregated FIP Data Prog9'!$A59&amp;'aggregated FIP Data Prog9'!$N$1),'Feat-Func-Development'!$AF$115:$EU$115)</f>
        <v>0</v>
      </c>
      <c r="Q59" s="48">
        <f>LOOKUP(2,1/('Feat-Func-Development'!$AF$4:$EU$4&amp;'Feat-Func-Development'!$AF$5:$EU$5='aggregated FIP Data Prog9'!$A59&amp;'aggregated FIP Data Prog9'!$N$1),'Feat-Func-Development'!$AF$116:$EU$116)</f>
        <v>0</v>
      </c>
      <c r="R59" s="48">
        <f>LOOKUP(2,1/('Feat-Func-Development'!$AF$4:$EU$4&amp;'Feat-Func-Development'!$AF$5:$EU$5='aggregated FIP Data Prog9'!$A59&amp;'aggregated FIP Data Prog9'!$N$1),'Feat-Func-Development'!$AF$117:$EU$117)</f>
        <v>0</v>
      </c>
      <c r="S59" s="48">
        <f>LOOKUP(2,1/('Feat-Func-Development'!$AF$4:$EU$4&amp;'Feat-Func-Development'!$AF$5:$EU$5='aggregated FIP Data Prog9'!$A59&amp;'aggregated FIP Data Prog9'!$N$1),'Feat-Func-Development'!$AF$118:$EU$118)</f>
        <v>0</v>
      </c>
      <c r="T59" s="48">
        <f>LOOKUP(2,1/('Feat-Func-Development'!$AF$4:$EU$4&amp;'Feat-Func-Development'!$AF$5:$EU$5='aggregated FIP Data Prog9'!$A59&amp;'aggregated FIP Data Prog9'!$N$1),'Feat-Func-Development'!$AF$119:$EU$119)</f>
        <v>0</v>
      </c>
      <c r="U59" s="48">
        <f>LOOKUP(2,1/('Feat-Func-Development'!$AF$4:$EU$4&amp;'Feat-Func-Development'!$AF$5:$EU$5='aggregated FIP Data Prog9'!$A59&amp;'aggregated FIP Data Prog9'!$N$1),'Feat-Func-Development'!$AF$120:$EU$120)</f>
        <v>1</v>
      </c>
      <c r="V59" s="29">
        <f>LOOKUP(2,1/('Feat-Func-Development'!$AF$4:$EU$4&amp;'Feat-Func-Development'!$AF$5:$EU$5='aggregated FIP Data Prog9'!$A59&amp;'aggregated FIP Data Prog9'!$V$1),'Feat-Func-Development'!$AF$113:$EU$113)</f>
        <v>0</v>
      </c>
      <c r="W59" s="29">
        <f>LOOKUP(2,1/('Feat-Func-Development'!$AF$4:$EU$4&amp;'Feat-Func-Development'!$AF$5:$EU$5='aggregated FIP Data Prog9'!$A59&amp;'aggregated FIP Data Prog9'!$V$1),'Feat-Func-Development'!$AF$114:$EU$114)</f>
        <v>0</v>
      </c>
      <c r="X59" s="29">
        <f>LOOKUP(2,1/('Feat-Func-Development'!$AF$4:$EU$4&amp;'Feat-Func-Development'!$AF$5:$EU$5='aggregated FIP Data Prog9'!$A59&amp;'aggregated FIP Data Prog9'!$V$1),'Feat-Func-Development'!$AF$115:$EU$115)</f>
        <v>0</v>
      </c>
      <c r="Y59" s="29">
        <f>LOOKUP(2,1/('Feat-Func-Development'!$AF$4:$EU$4&amp;'Feat-Func-Development'!$AF$5:$EU$5='aggregated FIP Data Prog9'!$A59&amp;'aggregated FIP Data Prog9'!$V$1),'Feat-Func-Development'!$AF$116:$EU$116)</f>
        <v>0</v>
      </c>
      <c r="Z59" s="29">
        <f>LOOKUP(2,1/('Feat-Func-Development'!$AF$4:$EU$4&amp;'Feat-Func-Development'!$AF$5:$EU$5='aggregated FIP Data Prog9'!$A59&amp;'aggregated FIP Data Prog9'!$V$1),'Feat-Func-Development'!$AF$117:$EU$117)</f>
        <v>1</v>
      </c>
      <c r="AA59" s="29">
        <f>LOOKUP(2,1/('Feat-Func-Development'!$AF$4:$EU$4&amp;'Feat-Func-Development'!$AF$5:$EU$5='aggregated FIP Data Prog9'!$A59&amp;'aggregated FIP Data Prog9'!$V$1),'Feat-Func-Development'!$AF$118:$EU$118)</f>
        <v>0</v>
      </c>
      <c r="AB59" s="29">
        <f>LOOKUP(2,1/('Feat-Func-Development'!$AF$4:$EU$4&amp;'Feat-Func-Development'!$AF$5:$EU$5='aggregated FIP Data Prog9'!$A59&amp;'aggregated FIP Data Prog9'!$V$1),'Feat-Func-Development'!$AF$119:$EU$119)</f>
        <v>0</v>
      </c>
      <c r="AC59" s="29">
        <f>LOOKUP(2,1/('Feat-Func-Development'!$AF$4:$EU$4&amp;'Feat-Func-Development'!$AF$5:$EU$5='aggregated FIP Data Prog9'!$A59&amp;'aggregated FIP Data Prog9'!$V$1),'Feat-Func-Development'!$AF$120:$EU$120)</f>
        <v>0</v>
      </c>
    </row>
    <row r="60" spans="1:29">
      <c r="A60" s="43">
        <f t="shared" si="9"/>
        <v>1705</v>
      </c>
      <c r="B60" s="53" t="str">
        <f>IF(C60="","",HLOOKUP(C60,'Configuration | Scaling'!$E$13:$Y$23,11,FALSE))</f>
        <v/>
      </c>
      <c r="C60" s="29" t="str">
        <f>IF(COUNTIF(C$4:C59,LOOKUP(A60,'Configuration | Scaling'!$E$23:$Y$23,_GPDS__List))=0,LOOKUP(A60,'Configuration | Scaling'!$E$23:$Y$23,_GPDS__List),"")</f>
        <v/>
      </c>
      <c r="D60" s="54"/>
      <c r="E60" s="45">
        <f t="shared" si="0"/>
        <v>1704</v>
      </c>
      <c r="F60" s="55">
        <f t="shared" si="1"/>
        <v>1</v>
      </c>
      <c r="G60" s="55">
        <f t="shared" si="2"/>
        <v>0</v>
      </c>
      <c r="H60" s="55">
        <f t="shared" si="3"/>
        <v>1</v>
      </c>
      <c r="I60" s="55">
        <f t="shared" si="4"/>
        <v>1</v>
      </c>
      <c r="J60" s="55">
        <f t="shared" si="5"/>
        <v>1</v>
      </c>
      <c r="K60" s="55">
        <f t="shared" si="6"/>
        <v>1</v>
      </c>
      <c r="L60" s="55">
        <f t="shared" si="7"/>
        <v>1</v>
      </c>
      <c r="M60" s="56">
        <f t="shared" si="8"/>
        <v>0</v>
      </c>
      <c r="N60" s="48">
        <f>LOOKUP(2,1/('Feat-Func-Development'!$AF$4:$EU$4&amp;'Feat-Func-Development'!$AF$5:$EU$5='aggregated FIP Data Prog9'!$A60&amp;'aggregated FIP Data Prog9'!$N$1),'Feat-Func-Development'!$AF$113:$EU$113)</f>
        <v>0</v>
      </c>
      <c r="O60" s="48">
        <f>LOOKUP(2,1/('Feat-Func-Development'!$AF$4:$EU$4&amp;'Feat-Func-Development'!$AF$5:$EU$5='aggregated FIP Data Prog9'!$A60&amp;'aggregated FIP Data Prog9'!$N$1),'Feat-Func-Development'!$AF$114:$EU$114)</f>
        <v>0</v>
      </c>
      <c r="P60" s="48">
        <f>LOOKUP(2,1/('Feat-Func-Development'!$AF$4:$EU$4&amp;'Feat-Func-Development'!$AF$5:$EU$5='aggregated FIP Data Prog9'!$A60&amp;'aggregated FIP Data Prog9'!$N$1),'Feat-Func-Development'!$AF$115:$EU$115)</f>
        <v>0</v>
      </c>
      <c r="Q60" s="48">
        <f>LOOKUP(2,1/('Feat-Func-Development'!$AF$4:$EU$4&amp;'Feat-Func-Development'!$AF$5:$EU$5='aggregated FIP Data Prog9'!$A60&amp;'aggregated FIP Data Prog9'!$N$1),'Feat-Func-Development'!$AF$116:$EU$116)</f>
        <v>0</v>
      </c>
      <c r="R60" s="48">
        <f>LOOKUP(2,1/('Feat-Func-Development'!$AF$4:$EU$4&amp;'Feat-Func-Development'!$AF$5:$EU$5='aggregated FIP Data Prog9'!$A60&amp;'aggregated FIP Data Prog9'!$N$1),'Feat-Func-Development'!$AF$117:$EU$117)</f>
        <v>0</v>
      </c>
      <c r="S60" s="48">
        <f>LOOKUP(2,1/('Feat-Func-Development'!$AF$4:$EU$4&amp;'Feat-Func-Development'!$AF$5:$EU$5='aggregated FIP Data Prog9'!$A60&amp;'aggregated FIP Data Prog9'!$N$1),'Feat-Func-Development'!$AF$118:$EU$118)</f>
        <v>0</v>
      </c>
      <c r="T60" s="48">
        <f>LOOKUP(2,1/('Feat-Func-Development'!$AF$4:$EU$4&amp;'Feat-Func-Development'!$AF$5:$EU$5='aggregated FIP Data Prog9'!$A60&amp;'aggregated FIP Data Prog9'!$N$1),'Feat-Func-Development'!$AF$119:$EU$119)</f>
        <v>0</v>
      </c>
      <c r="U60" s="48">
        <f>LOOKUP(2,1/('Feat-Func-Development'!$AF$4:$EU$4&amp;'Feat-Func-Development'!$AF$5:$EU$5='aggregated FIP Data Prog9'!$A60&amp;'aggregated FIP Data Prog9'!$N$1),'Feat-Func-Development'!$AF$120:$EU$120)</f>
        <v>1</v>
      </c>
      <c r="V60" s="29">
        <f>LOOKUP(2,1/('Feat-Func-Development'!$AF$4:$EU$4&amp;'Feat-Func-Development'!$AF$5:$EU$5='aggregated FIP Data Prog9'!$A60&amp;'aggregated FIP Data Prog9'!$V$1),'Feat-Func-Development'!$AF$113:$EU$113)</f>
        <v>0</v>
      </c>
      <c r="W60" s="29">
        <f>LOOKUP(2,1/('Feat-Func-Development'!$AF$4:$EU$4&amp;'Feat-Func-Development'!$AF$5:$EU$5='aggregated FIP Data Prog9'!$A60&amp;'aggregated FIP Data Prog9'!$V$1),'Feat-Func-Development'!$AF$114:$EU$114)</f>
        <v>0</v>
      </c>
      <c r="X60" s="29">
        <f>LOOKUP(2,1/('Feat-Func-Development'!$AF$4:$EU$4&amp;'Feat-Func-Development'!$AF$5:$EU$5='aggregated FIP Data Prog9'!$A60&amp;'aggregated FIP Data Prog9'!$V$1),'Feat-Func-Development'!$AF$115:$EU$115)</f>
        <v>0</v>
      </c>
      <c r="Y60" s="29">
        <f>LOOKUP(2,1/('Feat-Func-Development'!$AF$4:$EU$4&amp;'Feat-Func-Development'!$AF$5:$EU$5='aggregated FIP Data Prog9'!$A60&amp;'aggregated FIP Data Prog9'!$V$1),'Feat-Func-Development'!$AF$116:$EU$116)</f>
        <v>0</v>
      </c>
      <c r="Z60" s="29">
        <f>LOOKUP(2,1/('Feat-Func-Development'!$AF$4:$EU$4&amp;'Feat-Func-Development'!$AF$5:$EU$5='aggregated FIP Data Prog9'!$A60&amp;'aggregated FIP Data Prog9'!$V$1),'Feat-Func-Development'!$AF$117:$EU$117)</f>
        <v>1</v>
      </c>
      <c r="AA60" s="29">
        <f>LOOKUP(2,1/('Feat-Func-Development'!$AF$4:$EU$4&amp;'Feat-Func-Development'!$AF$5:$EU$5='aggregated FIP Data Prog9'!$A60&amp;'aggregated FIP Data Prog9'!$V$1),'Feat-Func-Development'!$AF$118:$EU$118)</f>
        <v>0</v>
      </c>
      <c r="AB60" s="29">
        <f>LOOKUP(2,1/('Feat-Func-Development'!$AF$4:$EU$4&amp;'Feat-Func-Development'!$AF$5:$EU$5='aggregated FIP Data Prog9'!$A60&amp;'aggregated FIP Data Prog9'!$V$1),'Feat-Func-Development'!$AF$119:$EU$119)</f>
        <v>0</v>
      </c>
      <c r="AC60" s="29">
        <f>LOOKUP(2,1/('Feat-Func-Development'!$AF$4:$EU$4&amp;'Feat-Func-Development'!$AF$5:$EU$5='aggregated FIP Data Prog9'!$A60&amp;'aggregated FIP Data Prog9'!$V$1),'Feat-Func-Development'!$AF$120:$EU$120)</f>
        <v>0</v>
      </c>
    </row>
    <row r="61" spans="1:29">
      <c r="A61" s="43">
        <f t="shared" si="9"/>
        <v>1735</v>
      </c>
      <c r="B61" s="53" t="str">
        <f>IF(C61="","",HLOOKUP(C61,'Configuration | Scaling'!$E$13:$Y$23,11,FALSE))</f>
        <v/>
      </c>
      <c r="C61" s="29" t="str">
        <f>IF(COUNTIF(C$4:C60,LOOKUP(A61,'Configuration | Scaling'!$E$23:$Y$23,_GPDS__List))=0,LOOKUP(A61,'Configuration | Scaling'!$E$23:$Y$23,_GPDS__List),"")</f>
        <v/>
      </c>
      <c r="D61" s="54"/>
      <c r="E61" s="45">
        <f t="shared" si="0"/>
        <v>1734</v>
      </c>
      <c r="F61" s="55">
        <f t="shared" si="1"/>
        <v>1</v>
      </c>
      <c r="G61" s="55">
        <f t="shared" si="2"/>
        <v>0</v>
      </c>
      <c r="H61" s="55">
        <f t="shared" si="3"/>
        <v>1</v>
      </c>
      <c r="I61" s="55">
        <f t="shared" si="4"/>
        <v>1</v>
      </c>
      <c r="J61" s="55">
        <f t="shared" si="5"/>
        <v>1</v>
      </c>
      <c r="K61" s="55">
        <f t="shared" si="6"/>
        <v>1</v>
      </c>
      <c r="L61" s="55">
        <f t="shared" si="7"/>
        <v>1</v>
      </c>
      <c r="M61" s="56">
        <f t="shared" si="8"/>
        <v>0</v>
      </c>
      <c r="N61" s="48">
        <f>LOOKUP(2,1/('Feat-Func-Development'!$AF$4:$EU$4&amp;'Feat-Func-Development'!$AF$5:$EU$5='aggregated FIP Data Prog9'!$A61&amp;'aggregated FIP Data Prog9'!$N$1),'Feat-Func-Development'!$AF$113:$EU$113)</f>
        <v>0</v>
      </c>
      <c r="O61" s="48">
        <f>LOOKUP(2,1/('Feat-Func-Development'!$AF$4:$EU$4&amp;'Feat-Func-Development'!$AF$5:$EU$5='aggregated FIP Data Prog9'!$A61&amp;'aggregated FIP Data Prog9'!$N$1),'Feat-Func-Development'!$AF$114:$EU$114)</f>
        <v>0</v>
      </c>
      <c r="P61" s="48">
        <f>LOOKUP(2,1/('Feat-Func-Development'!$AF$4:$EU$4&amp;'Feat-Func-Development'!$AF$5:$EU$5='aggregated FIP Data Prog9'!$A61&amp;'aggregated FIP Data Prog9'!$N$1),'Feat-Func-Development'!$AF$115:$EU$115)</f>
        <v>0</v>
      </c>
      <c r="Q61" s="48">
        <f>LOOKUP(2,1/('Feat-Func-Development'!$AF$4:$EU$4&amp;'Feat-Func-Development'!$AF$5:$EU$5='aggregated FIP Data Prog9'!$A61&amp;'aggregated FIP Data Prog9'!$N$1),'Feat-Func-Development'!$AF$116:$EU$116)</f>
        <v>0</v>
      </c>
      <c r="R61" s="48">
        <f>LOOKUP(2,1/('Feat-Func-Development'!$AF$4:$EU$4&amp;'Feat-Func-Development'!$AF$5:$EU$5='aggregated FIP Data Prog9'!$A61&amp;'aggregated FIP Data Prog9'!$N$1),'Feat-Func-Development'!$AF$117:$EU$117)</f>
        <v>0</v>
      </c>
      <c r="S61" s="48">
        <f>LOOKUP(2,1/('Feat-Func-Development'!$AF$4:$EU$4&amp;'Feat-Func-Development'!$AF$5:$EU$5='aggregated FIP Data Prog9'!$A61&amp;'aggregated FIP Data Prog9'!$N$1),'Feat-Func-Development'!$AF$118:$EU$118)</f>
        <v>0</v>
      </c>
      <c r="T61" s="48">
        <f>LOOKUP(2,1/('Feat-Func-Development'!$AF$4:$EU$4&amp;'Feat-Func-Development'!$AF$5:$EU$5='aggregated FIP Data Prog9'!$A61&amp;'aggregated FIP Data Prog9'!$N$1),'Feat-Func-Development'!$AF$119:$EU$119)</f>
        <v>0</v>
      </c>
      <c r="U61" s="48">
        <f>LOOKUP(2,1/('Feat-Func-Development'!$AF$4:$EU$4&amp;'Feat-Func-Development'!$AF$5:$EU$5='aggregated FIP Data Prog9'!$A61&amp;'aggregated FIP Data Prog9'!$N$1),'Feat-Func-Development'!$AF$120:$EU$120)</f>
        <v>1</v>
      </c>
      <c r="V61" s="29">
        <f>LOOKUP(2,1/('Feat-Func-Development'!$AF$4:$EU$4&amp;'Feat-Func-Development'!$AF$5:$EU$5='aggregated FIP Data Prog9'!$A61&amp;'aggregated FIP Data Prog9'!$V$1),'Feat-Func-Development'!$AF$113:$EU$113)</f>
        <v>0</v>
      </c>
      <c r="W61" s="29">
        <f>LOOKUP(2,1/('Feat-Func-Development'!$AF$4:$EU$4&amp;'Feat-Func-Development'!$AF$5:$EU$5='aggregated FIP Data Prog9'!$A61&amp;'aggregated FIP Data Prog9'!$V$1),'Feat-Func-Development'!$AF$114:$EU$114)</f>
        <v>0</v>
      </c>
      <c r="X61" s="29">
        <f>LOOKUP(2,1/('Feat-Func-Development'!$AF$4:$EU$4&amp;'Feat-Func-Development'!$AF$5:$EU$5='aggregated FIP Data Prog9'!$A61&amp;'aggregated FIP Data Prog9'!$V$1),'Feat-Func-Development'!$AF$115:$EU$115)</f>
        <v>0</v>
      </c>
      <c r="Y61" s="29">
        <f>LOOKUP(2,1/('Feat-Func-Development'!$AF$4:$EU$4&amp;'Feat-Func-Development'!$AF$5:$EU$5='aggregated FIP Data Prog9'!$A61&amp;'aggregated FIP Data Prog9'!$V$1),'Feat-Func-Development'!$AF$116:$EU$116)</f>
        <v>0</v>
      </c>
      <c r="Z61" s="29">
        <f>LOOKUP(2,1/('Feat-Func-Development'!$AF$4:$EU$4&amp;'Feat-Func-Development'!$AF$5:$EU$5='aggregated FIP Data Prog9'!$A61&amp;'aggregated FIP Data Prog9'!$V$1),'Feat-Func-Development'!$AF$117:$EU$117)</f>
        <v>1</v>
      </c>
      <c r="AA61" s="29">
        <f>LOOKUP(2,1/('Feat-Func-Development'!$AF$4:$EU$4&amp;'Feat-Func-Development'!$AF$5:$EU$5='aggregated FIP Data Prog9'!$A61&amp;'aggregated FIP Data Prog9'!$V$1),'Feat-Func-Development'!$AF$118:$EU$118)</f>
        <v>0</v>
      </c>
      <c r="AB61" s="29">
        <f>LOOKUP(2,1/('Feat-Func-Development'!$AF$4:$EU$4&amp;'Feat-Func-Development'!$AF$5:$EU$5='aggregated FIP Data Prog9'!$A61&amp;'aggregated FIP Data Prog9'!$V$1),'Feat-Func-Development'!$AF$119:$EU$119)</f>
        <v>0</v>
      </c>
      <c r="AC61" s="29">
        <f>LOOKUP(2,1/('Feat-Func-Development'!$AF$4:$EU$4&amp;'Feat-Func-Development'!$AF$5:$EU$5='aggregated FIP Data Prog9'!$A61&amp;'aggregated FIP Data Prog9'!$V$1),'Feat-Func-Development'!$AF$120:$EU$120)</f>
        <v>0</v>
      </c>
    </row>
    <row r="62" spans="1:29">
      <c r="A62" s="43">
        <f t="shared" si="9"/>
        <v>1766</v>
      </c>
      <c r="B62" s="53" t="str">
        <f>IF(C62="","",HLOOKUP(C62,'Configuration | Scaling'!$E$13:$Y$23,11,FALSE))</f>
        <v/>
      </c>
      <c r="C62" s="29" t="str">
        <f>IF(COUNTIF(C$4:C61,LOOKUP(A62,'Configuration | Scaling'!$E$23:$Y$23,_GPDS__List))=0,LOOKUP(A62,'Configuration | Scaling'!$E$23:$Y$23,_GPDS__List),"")</f>
        <v/>
      </c>
      <c r="D62" s="54"/>
      <c r="E62" s="45">
        <f t="shared" si="0"/>
        <v>1765</v>
      </c>
      <c r="F62" s="55">
        <f t="shared" si="1"/>
        <v>1</v>
      </c>
      <c r="G62" s="55">
        <f t="shared" si="2"/>
        <v>0</v>
      </c>
      <c r="H62" s="55">
        <f t="shared" si="3"/>
        <v>1</v>
      </c>
      <c r="I62" s="55">
        <f t="shared" si="4"/>
        <v>1</v>
      </c>
      <c r="J62" s="55">
        <f t="shared" si="5"/>
        <v>1</v>
      </c>
      <c r="K62" s="55">
        <f t="shared" si="6"/>
        <v>1</v>
      </c>
      <c r="L62" s="55">
        <f t="shared" si="7"/>
        <v>1</v>
      </c>
      <c r="M62" s="56">
        <f t="shared" si="8"/>
        <v>0</v>
      </c>
      <c r="N62" s="48">
        <f>LOOKUP(2,1/('Feat-Func-Development'!$AF$4:$EU$4&amp;'Feat-Func-Development'!$AF$5:$EU$5='aggregated FIP Data Prog9'!$A62&amp;'aggregated FIP Data Prog9'!$N$1),'Feat-Func-Development'!$AF$113:$EU$113)</f>
        <v>0</v>
      </c>
      <c r="O62" s="48">
        <f>LOOKUP(2,1/('Feat-Func-Development'!$AF$4:$EU$4&amp;'Feat-Func-Development'!$AF$5:$EU$5='aggregated FIP Data Prog9'!$A62&amp;'aggregated FIP Data Prog9'!$N$1),'Feat-Func-Development'!$AF$114:$EU$114)</f>
        <v>0</v>
      </c>
      <c r="P62" s="48">
        <f>LOOKUP(2,1/('Feat-Func-Development'!$AF$4:$EU$4&amp;'Feat-Func-Development'!$AF$5:$EU$5='aggregated FIP Data Prog9'!$A62&amp;'aggregated FIP Data Prog9'!$N$1),'Feat-Func-Development'!$AF$115:$EU$115)</f>
        <v>0</v>
      </c>
      <c r="Q62" s="48">
        <f>LOOKUP(2,1/('Feat-Func-Development'!$AF$4:$EU$4&amp;'Feat-Func-Development'!$AF$5:$EU$5='aggregated FIP Data Prog9'!$A62&amp;'aggregated FIP Data Prog9'!$N$1),'Feat-Func-Development'!$AF$116:$EU$116)</f>
        <v>0</v>
      </c>
      <c r="R62" s="48">
        <f>LOOKUP(2,1/('Feat-Func-Development'!$AF$4:$EU$4&amp;'Feat-Func-Development'!$AF$5:$EU$5='aggregated FIP Data Prog9'!$A62&amp;'aggregated FIP Data Prog9'!$N$1),'Feat-Func-Development'!$AF$117:$EU$117)</f>
        <v>0</v>
      </c>
      <c r="S62" s="48">
        <f>LOOKUP(2,1/('Feat-Func-Development'!$AF$4:$EU$4&amp;'Feat-Func-Development'!$AF$5:$EU$5='aggregated FIP Data Prog9'!$A62&amp;'aggregated FIP Data Prog9'!$N$1),'Feat-Func-Development'!$AF$118:$EU$118)</f>
        <v>0</v>
      </c>
      <c r="T62" s="48">
        <f>LOOKUP(2,1/('Feat-Func-Development'!$AF$4:$EU$4&amp;'Feat-Func-Development'!$AF$5:$EU$5='aggregated FIP Data Prog9'!$A62&amp;'aggregated FIP Data Prog9'!$N$1),'Feat-Func-Development'!$AF$119:$EU$119)</f>
        <v>0</v>
      </c>
      <c r="U62" s="48">
        <f>LOOKUP(2,1/('Feat-Func-Development'!$AF$4:$EU$4&amp;'Feat-Func-Development'!$AF$5:$EU$5='aggregated FIP Data Prog9'!$A62&amp;'aggregated FIP Data Prog9'!$N$1),'Feat-Func-Development'!$AF$120:$EU$120)</f>
        <v>1</v>
      </c>
      <c r="V62" s="29">
        <f>LOOKUP(2,1/('Feat-Func-Development'!$AF$4:$EU$4&amp;'Feat-Func-Development'!$AF$5:$EU$5='aggregated FIP Data Prog9'!$A62&amp;'aggregated FIP Data Prog9'!$V$1),'Feat-Func-Development'!$AF$113:$EU$113)</f>
        <v>0</v>
      </c>
      <c r="W62" s="29">
        <f>LOOKUP(2,1/('Feat-Func-Development'!$AF$4:$EU$4&amp;'Feat-Func-Development'!$AF$5:$EU$5='aggregated FIP Data Prog9'!$A62&amp;'aggregated FIP Data Prog9'!$V$1),'Feat-Func-Development'!$AF$114:$EU$114)</f>
        <v>0</v>
      </c>
      <c r="X62" s="29">
        <f>LOOKUP(2,1/('Feat-Func-Development'!$AF$4:$EU$4&amp;'Feat-Func-Development'!$AF$5:$EU$5='aggregated FIP Data Prog9'!$A62&amp;'aggregated FIP Data Prog9'!$V$1),'Feat-Func-Development'!$AF$115:$EU$115)</f>
        <v>0</v>
      </c>
      <c r="Y62" s="29">
        <f>LOOKUP(2,1/('Feat-Func-Development'!$AF$4:$EU$4&amp;'Feat-Func-Development'!$AF$5:$EU$5='aggregated FIP Data Prog9'!$A62&amp;'aggregated FIP Data Prog9'!$V$1),'Feat-Func-Development'!$AF$116:$EU$116)</f>
        <v>0</v>
      </c>
      <c r="Z62" s="29">
        <f>LOOKUP(2,1/('Feat-Func-Development'!$AF$4:$EU$4&amp;'Feat-Func-Development'!$AF$5:$EU$5='aggregated FIP Data Prog9'!$A62&amp;'aggregated FIP Data Prog9'!$V$1),'Feat-Func-Development'!$AF$117:$EU$117)</f>
        <v>1</v>
      </c>
      <c r="AA62" s="29">
        <f>LOOKUP(2,1/('Feat-Func-Development'!$AF$4:$EU$4&amp;'Feat-Func-Development'!$AF$5:$EU$5='aggregated FIP Data Prog9'!$A62&amp;'aggregated FIP Data Prog9'!$V$1),'Feat-Func-Development'!$AF$118:$EU$118)</f>
        <v>0</v>
      </c>
      <c r="AB62" s="29">
        <f>LOOKUP(2,1/('Feat-Func-Development'!$AF$4:$EU$4&amp;'Feat-Func-Development'!$AF$5:$EU$5='aggregated FIP Data Prog9'!$A62&amp;'aggregated FIP Data Prog9'!$V$1),'Feat-Func-Development'!$AF$119:$EU$119)</f>
        <v>0</v>
      </c>
      <c r="AC62" s="29">
        <f>LOOKUP(2,1/('Feat-Func-Development'!$AF$4:$EU$4&amp;'Feat-Func-Development'!$AF$5:$EU$5='aggregated FIP Data Prog9'!$A62&amp;'aggregated FIP Data Prog9'!$V$1),'Feat-Func-Development'!$AF$120:$EU$120)</f>
        <v>0</v>
      </c>
    </row>
    <row r="63" spans="1:29" ht="13.5" thickBot="1">
      <c r="A63" s="43">
        <f t="shared" si="9"/>
        <v>1796</v>
      </c>
      <c r="B63" s="57" t="str">
        <f>IF(C63="","",HLOOKUP(C63,'Configuration | Scaling'!$E$13:$Y$23,11,FALSE))</f>
        <v/>
      </c>
      <c r="C63" s="58" t="str">
        <f>IF(COUNTIF(C$4:C62,LOOKUP(A63,'Configuration | Scaling'!$E$23:$Y$23,_GPDS__List))=0,LOOKUP(A63,'Configuration | Scaling'!$E$23:$Y$23,_GPDS__List),"")</f>
        <v/>
      </c>
      <c r="D63" s="59"/>
      <c r="E63" s="45">
        <f t="shared" si="0"/>
        <v>1795</v>
      </c>
      <c r="F63" s="60">
        <f t="shared" si="1"/>
        <v>1</v>
      </c>
      <c r="G63" s="60">
        <f t="shared" si="2"/>
        <v>0</v>
      </c>
      <c r="H63" s="60">
        <f t="shared" si="3"/>
        <v>1</v>
      </c>
      <c r="I63" s="60">
        <f t="shared" si="4"/>
        <v>1</v>
      </c>
      <c r="J63" s="60">
        <f t="shared" si="5"/>
        <v>1</v>
      </c>
      <c r="K63" s="60">
        <f t="shared" si="6"/>
        <v>1</v>
      </c>
      <c r="L63" s="60">
        <f t="shared" si="7"/>
        <v>1</v>
      </c>
      <c r="M63" s="61">
        <f t="shared" si="8"/>
        <v>0</v>
      </c>
      <c r="N63" s="48">
        <f>LOOKUP(2,1/('Feat-Func-Development'!$AF$4:$EU$4&amp;'Feat-Func-Development'!$AF$5:$EU$5='aggregated FIP Data Prog9'!$A63&amp;'aggregated FIP Data Prog9'!$N$1),'Feat-Func-Development'!$AF$113:$EU$113)</f>
        <v>0</v>
      </c>
      <c r="O63" s="48">
        <f>LOOKUP(2,1/('Feat-Func-Development'!$AF$4:$EU$4&amp;'Feat-Func-Development'!$AF$5:$EU$5='aggregated FIP Data Prog9'!$A63&amp;'aggregated FIP Data Prog9'!$N$1),'Feat-Func-Development'!$AF$114:$EU$114)</f>
        <v>0</v>
      </c>
      <c r="P63" s="48">
        <f>LOOKUP(2,1/('Feat-Func-Development'!$AF$4:$EU$4&amp;'Feat-Func-Development'!$AF$5:$EU$5='aggregated FIP Data Prog9'!$A63&amp;'aggregated FIP Data Prog9'!$N$1),'Feat-Func-Development'!$AF$115:$EU$115)</f>
        <v>0</v>
      </c>
      <c r="Q63" s="48">
        <f>LOOKUP(2,1/('Feat-Func-Development'!$AF$4:$EU$4&amp;'Feat-Func-Development'!$AF$5:$EU$5='aggregated FIP Data Prog9'!$A63&amp;'aggregated FIP Data Prog9'!$N$1),'Feat-Func-Development'!$AF$116:$EU$116)</f>
        <v>0</v>
      </c>
      <c r="R63" s="48">
        <f>LOOKUP(2,1/('Feat-Func-Development'!$AF$4:$EU$4&amp;'Feat-Func-Development'!$AF$5:$EU$5='aggregated FIP Data Prog9'!$A63&amp;'aggregated FIP Data Prog9'!$N$1),'Feat-Func-Development'!$AF$117:$EU$117)</f>
        <v>0</v>
      </c>
      <c r="S63" s="48">
        <f>LOOKUP(2,1/('Feat-Func-Development'!$AF$4:$EU$4&amp;'Feat-Func-Development'!$AF$5:$EU$5='aggregated FIP Data Prog9'!$A63&amp;'aggregated FIP Data Prog9'!$N$1),'Feat-Func-Development'!$AF$118:$EU$118)</f>
        <v>0</v>
      </c>
      <c r="T63" s="48">
        <f>LOOKUP(2,1/('Feat-Func-Development'!$AF$4:$EU$4&amp;'Feat-Func-Development'!$AF$5:$EU$5='aggregated FIP Data Prog9'!$A63&amp;'aggregated FIP Data Prog9'!$N$1),'Feat-Func-Development'!$AF$119:$EU$119)</f>
        <v>0</v>
      </c>
      <c r="U63" s="48">
        <f>LOOKUP(2,1/('Feat-Func-Development'!$AF$4:$EU$4&amp;'Feat-Func-Development'!$AF$5:$EU$5='aggregated FIP Data Prog9'!$A63&amp;'aggregated FIP Data Prog9'!$N$1),'Feat-Func-Development'!$AF$120:$EU$120)</f>
        <v>1</v>
      </c>
      <c r="V63" s="29">
        <f>LOOKUP(2,1/('Feat-Func-Development'!$AF$4:$EU$4&amp;'Feat-Func-Development'!$AF$5:$EU$5='aggregated FIP Data Prog9'!$A63&amp;'aggregated FIP Data Prog9'!$V$1),'Feat-Func-Development'!$AF$113:$EU$113)</f>
        <v>0</v>
      </c>
      <c r="W63" s="29">
        <f>LOOKUP(2,1/('Feat-Func-Development'!$AF$4:$EU$4&amp;'Feat-Func-Development'!$AF$5:$EU$5='aggregated FIP Data Prog9'!$A63&amp;'aggregated FIP Data Prog9'!$V$1),'Feat-Func-Development'!$AF$114:$EU$114)</f>
        <v>0</v>
      </c>
      <c r="X63" s="29">
        <f>LOOKUP(2,1/('Feat-Func-Development'!$AF$4:$EU$4&amp;'Feat-Func-Development'!$AF$5:$EU$5='aggregated FIP Data Prog9'!$A63&amp;'aggregated FIP Data Prog9'!$V$1),'Feat-Func-Development'!$AF$115:$EU$115)</f>
        <v>0</v>
      </c>
      <c r="Y63" s="29">
        <f>LOOKUP(2,1/('Feat-Func-Development'!$AF$4:$EU$4&amp;'Feat-Func-Development'!$AF$5:$EU$5='aggregated FIP Data Prog9'!$A63&amp;'aggregated FIP Data Prog9'!$V$1),'Feat-Func-Development'!$AF$116:$EU$116)</f>
        <v>0</v>
      </c>
      <c r="Z63" s="29">
        <f>LOOKUP(2,1/('Feat-Func-Development'!$AF$4:$EU$4&amp;'Feat-Func-Development'!$AF$5:$EU$5='aggregated FIP Data Prog9'!$A63&amp;'aggregated FIP Data Prog9'!$V$1),'Feat-Func-Development'!$AF$117:$EU$117)</f>
        <v>1</v>
      </c>
      <c r="AA63" s="29">
        <f>LOOKUP(2,1/('Feat-Func-Development'!$AF$4:$EU$4&amp;'Feat-Func-Development'!$AF$5:$EU$5='aggregated FIP Data Prog9'!$A63&amp;'aggregated FIP Data Prog9'!$V$1),'Feat-Func-Development'!$AF$118:$EU$118)</f>
        <v>0</v>
      </c>
      <c r="AB63" s="29">
        <f>LOOKUP(2,1/('Feat-Func-Development'!$AF$4:$EU$4&amp;'Feat-Func-Development'!$AF$5:$EU$5='aggregated FIP Data Prog9'!$A63&amp;'aggregated FIP Data Prog9'!$V$1),'Feat-Func-Development'!$AF$119:$EU$119)</f>
        <v>0</v>
      </c>
      <c r="AC63" s="29">
        <f>LOOKUP(2,1/('Feat-Func-Development'!$AF$4:$EU$4&amp;'Feat-Func-Development'!$AF$5:$EU$5='aggregated FIP Data Prog9'!$A63&amp;'aggregated FIP Data Prog9'!$V$1),'Feat-Func-Development'!$AF$120:$EU$120)</f>
        <v>0</v>
      </c>
    </row>
    <row r="64" spans="1:29">
      <c r="A64" s="62"/>
      <c r="B64" s="62"/>
      <c r="C64" s="26"/>
      <c r="D64" s="63" t="s">
        <v>40</v>
      </c>
      <c r="E64" s="64">
        <f>filingDate</f>
        <v>522</v>
      </c>
      <c r="F64" s="26"/>
      <c r="G64" s="26"/>
      <c r="H64" s="26"/>
      <c r="I64" s="26"/>
      <c r="J64" s="26"/>
      <c r="K64" s="26"/>
      <c r="L64" s="26"/>
      <c r="M64" s="26"/>
      <c r="N64" s="26"/>
      <c r="O64" s="26"/>
      <c r="P64" s="26"/>
      <c r="Q64" s="26"/>
      <c r="R64" s="26"/>
      <c r="S64" s="26"/>
      <c r="T64" s="26"/>
      <c r="U64" s="65"/>
      <c r="V64" s="65"/>
      <c r="W64" s="65"/>
      <c r="X64" s="65"/>
      <c r="Y64" s="65"/>
      <c r="Z64" s="65"/>
      <c r="AA64" s="65"/>
      <c r="AB64" s="65"/>
      <c r="AC64" s="65"/>
    </row>
    <row r="65" spans="1:29">
      <c r="A65" s="62"/>
      <c r="B65" s="62"/>
      <c r="C65" s="26"/>
      <c r="D65" s="26" t="s">
        <v>197</v>
      </c>
      <c r="E65" s="66">
        <f>IF(ISNA(VLOOKUP($E$64,Maturity_Achieved,1,FALSE)),INDEX($A$4:$M$63,MATCH($E$64,$A$4:$A$63)+1,6),VLOOKUP($E$64,$A$4:$M$63,6,FALSE))</f>
        <v>1</v>
      </c>
      <c r="F65" s="65"/>
      <c r="G65" s="65"/>
      <c r="H65" s="65"/>
      <c r="I65" s="65"/>
      <c r="J65" s="65"/>
      <c r="K65" s="65"/>
      <c r="L65" s="65"/>
      <c r="M65" s="65"/>
      <c r="N65" s="65"/>
      <c r="O65" s="65"/>
      <c r="P65" s="65"/>
      <c r="Q65" s="65"/>
      <c r="R65" s="65"/>
      <c r="S65" s="65"/>
      <c r="T65" s="65" t="s">
        <v>206</v>
      </c>
      <c r="U65" s="28">
        <v>1</v>
      </c>
      <c r="V65" s="29">
        <f>IF(ISNA(MATCH($E$64,$A$4:$A$63,0)=$U65),IF((MATCH($E$64,$A$4:$A$63,1)+1)=$U65,V4,0),IF(MATCH($E$64,$A$4:$A$63,0)=$U65,V4,0))</f>
        <v>0</v>
      </c>
      <c r="W65" s="29">
        <f t="shared" ref="W65:AC65" si="10">IF(ISNA(MATCH($E$64,$A$4:$A$63,0)=$U65),IF((MATCH($E$64,$A$4:$A$63,1)+1)=$U65,W4,0),IF(MATCH($E$64,$A$4:$A$63,0)=$U65,W4,0))</f>
        <v>0</v>
      </c>
      <c r="X65" s="29">
        <f t="shared" si="10"/>
        <v>0</v>
      </c>
      <c r="Y65" s="29">
        <f t="shared" si="10"/>
        <v>0</v>
      </c>
      <c r="Z65" s="29">
        <f t="shared" si="10"/>
        <v>0</v>
      </c>
      <c r="AA65" s="29">
        <f t="shared" si="10"/>
        <v>0</v>
      </c>
      <c r="AB65" s="29">
        <f t="shared" si="10"/>
        <v>0</v>
      </c>
      <c r="AC65" s="29">
        <f t="shared" si="10"/>
        <v>0</v>
      </c>
    </row>
    <row r="66" spans="1:29">
      <c r="A66" s="62"/>
      <c r="B66" s="62"/>
      <c r="C66" s="26"/>
      <c r="D66" s="26" t="s">
        <v>203</v>
      </c>
      <c r="E66" s="66">
        <f>IF(ISNA(VLOOKUP($E$64,Maturity_Achieved,1,FALSE)),INDEX($A$4:$M$63,MATCH($E$64,$A$4:$A$63)+1,7),VLOOKUP($E$64,$A$4:$M$63,7,FALSE))</f>
        <v>0</v>
      </c>
      <c r="F66" s="65"/>
      <c r="G66" s="65"/>
      <c r="H66" s="65"/>
      <c r="I66" s="65"/>
      <c r="J66" s="65"/>
      <c r="K66" s="65"/>
      <c r="L66" s="65"/>
      <c r="M66" s="65"/>
      <c r="N66" s="65"/>
      <c r="O66" s="65"/>
      <c r="P66" s="65"/>
      <c r="Q66" s="65"/>
      <c r="R66" s="65"/>
      <c r="S66" s="65"/>
      <c r="T66" s="65"/>
      <c r="U66" s="67">
        <v>2</v>
      </c>
      <c r="V66" s="29">
        <f t="shared" ref="V66:AC81" si="11">IF(ISNA(MATCH($E$64,$A$4:$A$63,0)=$U66),IF((MATCH($E$64,$A$4:$A$63,1)+1)=$U66,V5,0),IF(MATCH($E$64,$A$4:$A$63,0)=$U66,V5,0))</f>
        <v>0</v>
      </c>
      <c r="W66" s="29">
        <f t="shared" si="11"/>
        <v>0</v>
      </c>
      <c r="X66" s="29">
        <f t="shared" si="11"/>
        <v>0</v>
      </c>
      <c r="Y66" s="29">
        <f t="shared" si="11"/>
        <v>0</v>
      </c>
      <c r="Z66" s="29">
        <f t="shared" si="11"/>
        <v>0</v>
      </c>
      <c r="AA66" s="29">
        <f t="shared" si="11"/>
        <v>0</v>
      </c>
      <c r="AB66" s="29">
        <f t="shared" si="11"/>
        <v>0</v>
      </c>
      <c r="AC66" s="29">
        <f t="shared" si="11"/>
        <v>0</v>
      </c>
    </row>
    <row r="67" spans="1:29">
      <c r="A67" s="62"/>
      <c r="B67" s="62"/>
      <c r="C67" s="26"/>
      <c r="D67" s="26" t="s">
        <v>199</v>
      </c>
      <c r="E67" s="66">
        <f>IF(ISNA(VLOOKUP($E$64,Maturity_Achieved,1,FALSE)),INDEX($A$4:$M$63,MATCH($E$64,$A$4:$A$63)+1,8),VLOOKUP($E$64,$A$4:$M$63,8,FALSE))</f>
        <v>1</v>
      </c>
      <c r="F67" s="65"/>
      <c r="G67" s="65"/>
      <c r="H67" s="65"/>
      <c r="I67" s="65"/>
      <c r="J67" s="65"/>
      <c r="K67" s="65"/>
      <c r="L67" s="65"/>
      <c r="M67" s="65"/>
      <c r="N67" s="65"/>
      <c r="O67" s="65"/>
      <c r="P67" s="65"/>
      <c r="Q67" s="65"/>
      <c r="R67" s="65"/>
      <c r="S67" s="65"/>
      <c r="T67" s="65"/>
      <c r="U67" s="28">
        <v>3</v>
      </c>
      <c r="V67" s="29">
        <f t="shared" si="11"/>
        <v>0</v>
      </c>
      <c r="W67" s="29">
        <f t="shared" si="11"/>
        <v>0</v>
      </c>
      <c r="X67" s="29">
        <f t="shared" si="11"/>
        <v>0</v>
      </c>
      <c r="Y67" s="29">
        <f t="shared" si="11"/>
        <v>0</v>
      </c>
      <c r="Z67" s="29">
        <f t="shared" si="11"/>
        <v>0</v>
      </c>
      <c r="AA67" s="29">
        <f t="shared" si="11"/>
        <v>0</v>
      </c>
      <c r="AB67" s="29">
        <f t="shared" si="11"/>
        <v>0</v>
      </c>
      <c r="AC67" s="29">
        <f t="shared" si="11"/>
        <v>0</v>
      </c>
    </row>
    <row r="68" spans="1:29">
      <c r="A68" s="62"/>
      <c r="B68" s="62"/>
      <c r="C68" s="26"/>
      <c r="D68" s="26" t="s">
        <v>200</v>
      </c>
      <c r="E68" s="66">
        <f>IF(ISNA(VLOOKUP($E$64,Maturity_Achieved,1,FALSE)),INDEX($A$4:$M$63,MATCH($E$64,$A$4:$A$63)+1,9),VLOOKUP($E$64,$A$4:$M$63,9,FALSE))</f>
        <v>1</v>
      </c>
      <c r="F68" s="65"/>
      <c r="G68" s="65"/>
      <c r="H68" s="65"/>
      <c r="I68" s="65"/>
      <c r="J68" s="65"/>
      <c r="K68" s="65"/>
      <c r="L68" s="65"/>
      <c r="M68" s="65"/>
      <c r="N68" s="65"/>
      <c r="O68" s="65"/>
      <c r="P68" s="65"/>
      <c r="Q68" s="65"/>
      <c r="R68" s="65"/>
      <c r="S68" s="65"/>
      <c r="T68" s="65"/>
      <c r="U68" s="67">
        <v>4</v>
      </c>
      <c r="V68" s="29">
        <f t="shared" si="11"/>
        <v>0</v>
      </c>
      <c r="W68" s="29">
        <f t="shared" si="11"/>
        <v>0</v>
      </c>
      <c r="X68" s="29">
        <f t="shared" si="11"/>
        <v>0</v>
      </c>
      <c r="Y68" s="29">
        <f t="shared" si="11"/>
        <v>0</v>
      </c>
      <c r="Z68" s="29">
        <f t="shared" si="11"/>
        <v>0</v>
      </c>
      <c r="AA68" s="29">
        <f t="shared" si="11"/>
        <v>0</v>
      </c>
      <c r="AB68" s="29">
        <f t="shared" si="11"/>
        <v>0</v>
      </c>
      <c r="AC68" s="29">
        <f t="shared" si="11"/>
        <v>0</v>
      </c>
    </row>
    <row r="69" spans="1:29">
      <c r="A69" s="62"/>
      <c r="B69" s="62"/>
      <c r="C69" s="26"/>
      <c r="D69" s="26" t="s">
        <v>201</v>
      </c>
      <c r="E69" s="66">
        <f>IF(ISNA(VLOOKUP($E$64,Maturity_Achieved,1,FALSE)),INDEX($A$4:$M$63,MATCH($E$64,$A$4:$A$63)+1,10),VLOOKUP($E$64,$A$4:$M$63,10,FALSE))</f>
        <v>1</v>
      </c>
      <c r="F69" s="65"/>
      <c r="G69" s="65"/>
      <c r="H69" s="65"/>
      <c r="I69" s="65"/>
      <c r="J69" s="65"/>
      <c r="K69" s="65"/>
      <c r="L69" s="65"/>
      <c r="M69" s="65"/>
      <c r="N69" s="65"/>
      <c r="O69" s="65"/>
      <c r="P69" s="65"/>
      <c r="Q69" s="65"/>
      <c r="R69" s="65"/>
      <c r="S69" s="65"/>
      <c r="T69" s="65"/>
      <c r="U69" s="28">
        <v>5</v>
      </c>
      <c r="V69" s="29">
        <f t="shared" si="11"/>
        <v>0</v>
      </c>
      <c r="W69" s="29">
        <f t="shared" si="11"/>
        <v>0</v>
      </c>
      <c r="X69" s="29">
        <f t="shared" si="11"/>
        <v>0</v>
      </c>
      <c r="Y69" s="29">
        <f t="shared" si="11"/>
        <v>0</v>
      </c>
      <c r="Z69" s="29">
        <f t="shared" si="11"/>
        <v>0</v>
      </c>
      <c r="AA69" s="29">
        <f t="shared" si="11"/>
        <v>0</v>
      </c>
      <c r="AB69" s="29">
        <f t="shared" si="11"/>
        <v>0</v>
      </c>
      <c r="AC69" s="29">
        <f t="shared" si="11"/>
        <v>0</v>
      </c>
    </row>
    <row r="70" spans="1:29">
      <c r="A70" s="62"/>
      <c r="B70" s="62"/>
      <c r="C70" s="26"/>
      <c r="D70" s="26" t="s">
        <v>202</v>
      </c>
      <c r="E70" s="66">
        <f>IF(ISNA(VLOOKUP($E$64,Maturity_Achieved,1,FALSE)),INDEX($A$4:$M$63,MATCH($E$64,$A$4:$A$63)+1,11),VLOOKUP($E$64,$A$4:$M$63,11,FALSE))</f>
        <v>1</v>
      </c>
      <c r="F70" s="65"/>
      <c r="G70" s="65"/>
      <c r="H70" s="65"/>
      <c r="I70" s="65"/>
      <c r="J70" s="65"/>
      <c r="K70" s="65"/>
      <c r="L70" s="65"/>
      <c r="M70" s="65"/>
      <c r="N70" s="65"/>
      <c r="O70" s="65"/>
      <c r="P70" s="65"/>
      <c r="Q70" s="65"/>
      <c r="R70" s="65"/>
      <c r="S70" s="65"/>
      <c r="T70" s="65"/>
      <c r="U70" s="67">
        <v>6</v>
      </c>
      <c r="V70" s="29">
        <f t="shared" si="11"/>
        <v>0</v>
      </c>
      <c r="W70" s="29">
        <f t="shared" si="11"/>
        <v>0</v>
      </c>
      <c r="X70" s="29">
        <f t="shared" si="11"/>
        <v>0</v>
      </c>
      <c r="Y70" s="29">
        <f t="shared" si="11"/>
        <v>0</v>
      </c>
      <c r="Z70" s="29">
        <f t="shared" si="11"/>
        <v>0</v>
      </c>
      <c r="AA70" s="29">
        <f t="shared" si="11"/>
        <v>0</v>
      </c>
      <c r="AB70" s="29">
        <f t="shared" si="11"/>
        <v>0</v>
      </c>
      <c r="AC70" s="29">
        <f t="shared" si="11"/>
        <v>0</v>
      </c>
    </row>
    <row r="71" spans="1:29">
      <c r="A71" s="62"/>
      <c r="B71" s="62"/>
      <c r="C71" s="26"/>
      <c r="D71" s="26" t="s">
        <v>204</v>
      </c>
      <c r="E71" s="66">
        <f>IF(ISNA(VLOOKUP($E$64,Maturity_Achieved,1,FALSE)),INDEX($A$4:$M$63,MATCH($E$64,$A$4:$A$63)+1,12),VLOOKUP($E$64,$A$4:$M$63,12,FALSE))</f>
        <v>0</v>
      </c>
      <c r="F71" s="65"/>
      <c r="G71" s="65"/>
      <c r="H71" s="65"/>
      <c r="I71" s="65"/>
      <c r="J71" s="65"/>
      <c r="K71" s="65"/>
      <c r="L71" s="65"/>
      <c r="M71" s="65"/>
      <c r="N71" s="65"/>
      <c r="O71" s="65"/>
      <c r="P71" s="65"/>
      <c r="Q71" s="65"/>
      <c r="R71" s="65"/>
      <c r="S71" s="65"/>
      <c r="T71" s="65"/>
      <c r="U71" s="28">
        <v>7</v>
      </c>
      <c r="V71" s="29">
        <f t="shared" si="11"/>
        <v>0</v>
      </c>
      <c r="W71" s="29">
        <f t="shared" si="11"/>
        <v>0</v>
      </c>
      <c r="X71" s="29">
        <f t="shared" si="11"/>
        <v>0</v>
      </c>
      <c r="Y71" s="29">
        <f t="shared" si="11"/>
        <v>0</v>
      </c>
      <c r="Z71" s="29">
        <f t="shared" si="11"/>
        <v>0</v>
      </c>
      <c r="AA71" s="29">
        <f t="shared" si="11"/>
        <v>0</v>
      </c>
      <c r="AB71" s="29">
        <f t="shared" si="11"/>
        <v>0</v>
      </c>
      <c r="AC71" s="29">
        <f t="shared" si="11"/>
        <v>0</v>
      </c>
    </row>
    <row r="72" spans="1:29" ht="13.5" thickBot="1">
      <c r="A72" s="62"/>
      <c r="B72" s="62"/>
      <c r="C72" s="26"/>
      <c r="D72" s="26" t="s">
        <v>205</v>
      </c>
      <c r="E72" s="68">
        <f>IF(ISNA(VLOOKUP($E$64,Maturity_Achieved,1,FALSE)),INDEX($A$4:$M$63,MATCH($E$64,$A$4:$A$63)+1,13),VLOOKUP($E$64,$A$4:$M$63,13,FALSE))</f>
        <v>0</v>
      </c>
      <c r="F72" s="65"/>
      <c r="G72" s="65"/>
      <c r="H72" s="65"/>
      <c r="I72" s="65"/>
      <c r="J72" s="65"/>
      <c r="K72" s="65"/>
      <c r="L72" s="65"/>
      <c r="M72" s="65"/>
      <c r="N72" s="65"/>
      <c r="O72" s="65"/>
      <c r="P72" s="65"/>
      <c r="Q72" s="65"/>
      <c r="R72" s="65"/>
      <c r="S72" s="65"/>
      <c r="T72" s="65"/>
      <c r="U72" s="67">
        <v>8</v>
      </c>
      <c r="V72" s="29">
        <f t="shared" si="11"/>
        <v>0</v>
      </c>
      <c r="W72" s="29">
        <f t="shared" si="11"/>
        <v>0</v>
      </c>
      <c r="X72" s="29">
        <f t="shared" si="11"/>
        <v>0</v>
      </c>
      <c r="Y72" s="29">
        <f t="shared" si="11"/>
        <v>0</v>
      </c>
      <c r="Z72" s="29">
        <f t="shared" si="11"/>
        <v>0</v>
      </c>
      <c r="AA72" s="29">
        <f t="shared" si="11"/>
        <v>0</v>
      </c>
      <c r="AB72" s="29">
        <f t="shared" si="11"/>
        <v>0</v>
      </c>
      <c r="AC72" s="29">
        <f t="shared" si="11"/>
        <v>0</v>
      </c>
    </row>
    <row r="73" spans="1:29" ht="13.5" thickBot="1">
      <c r="A73" s="62"/>
      <c r="B73" s="62"/>
      <c r="C73" s="26"/>
      <c r="D73" s="26"/>
      <c r="E73" s="65"/>
      <c r="F73" s="65"/>
      <c r="G73" s="65"/>
      <c r="H73" s="65"/>
      <c r="I73" s="65"/>
      <c r="J73" s="65"/>
      <c r="K73" s="65"/>
      <c r="L73" s="65"/>
      <c r="M73" s="65"/>
      <c r="N73" s="65"/>
      <c r="O73" s="65"/>
      <c r="P73" s="65"/>
      <c r="Q73" s="65"/>
      <c r="R73" s="65"/>
      <c r="S73" s="65"/>
      <c r="T73" s="65"/>
      <c r="U73" s="28">
        <v>9</v>
      </c>
      <c r="V73" s="29">
        <f t="shared" si="11"/>
        <v>0</v>
      </c>
      <c r="W73" s="29">
        <f t="shared" si="11"/>
        <v>0</v>
      </c>
      <c r="X73" s="29">
        <f t="shared" si="11"/>
        <v>0</v>
      </c>
      <c r="Y73" s="29">
        <f t="shared" si="11"/>
        <v>0</v>
      </c>
      <c r="Z73" s="29">
        <f t="shared" si="11"/>
        <v>0</v>
      </c>
      <c r="AA73" s="29">
        <f t="shared" si="11"/>
        <v>0</v>
      </c>
      <c r="AB73" s="29">
        <f t="shared" si="11"/>
        <v>0</v>
      </c>
      <c r="AC73" s="29">
        <f t="shared" si="11"/>
        <v>0</v>
      </c>
    </row>
    <row r="74" spans="1:29">
      <c r="A74" s="62"/>
      <c r="B74" s="62"/>
      <c r="C74" s="107" t="s">
        <v>279</v>
      </c>
      <c r="D74" s="98"/>
      <c r="E74" s="1094" t="str">
        <f>IF('Configuration | Scaling'!$B$45="UP",'Configuration | Scaling'!$O$13,IF('Configuration | Scaling'!$B$45="UN",'Configuration | Scaling'!$K$13,"Check Milestones"))</f>
        <v>FDJ</v>
      </c>
      <c r="F74" s="1095"/>
      <c r="G74" s="104"/>
      <c r="H74" s="1094" t="str">
        <f>IF('Configuration | Scaling'!$B$45="UP",'Configuration | Scaling'!$R$13,IF('Configuration | Scaling'!$B$45="UN",'Configuration | Scaling'!$M$13,"Check Milestones"))</f>
        <v>VP</v>
      </c>
      <c r="I74" s="1095"/>
      <c r="J74" s="65"/>
      <c r="K74" s="65"/>
      <c r="L74" s="65"/>
      <c r="M74" s="65"/>
      <c r="N74" s="65"/>
      <c r="O74" s="65"/>
      <c r="P74" s="65"/>
      <c r="Q74" s="65"/>
      <c r="R74" s="65"/>
      <c r="S74" s="65"/>
      <c r="T74" s="65"/>
      <c r="U74" s="67">
        <v>10</v>
      </c>
      <c r="V74" s="29">
        <f t="shared" si="11"/>
        <v>0</v>
      </c>
      <c r="W74" s="29">
        <f t="shared" si="11"/>
        <v>0</v>
      </c>
      <c r="X74" s="29">
        <f t="shared" si="11"/>
        <v>0</v>
      </c>
      <c r="Y74" s="29">
        <f t="shared" si="11"/>
        <v>0</v>
      </c>
      <c r="Z74" s="29">
        <f t="shared" si="11"/>
        <v>0</v>
      </c>
      <c r="AA74" s="29">
        <f t="shared" si="11"/>
        <v>0</v>
      </c>
      <c r="AB74" s="29">
        <f t="shared" si="11"/>
        <v>0</v>
      </c>
      <c r="AC74" s="29">
        <f t="shared" si="11"/>
        <v>0</v>
      </c>
    </row>
    <row r="75" spans="1:29" ht="13.5" thickBot="1">
      <c r="A75" s="62"/>
      <c r="B75" s="62"/>
      <c r="C75" s="94"/>
      <c r="D75" s="99"/>
      <c r="E75" s="101" t="str">
        <f>E74&amp;"Target"</f>
        <v>FDJTarget</v>
      </c>
      <c r="F75" s="95" t="str">
        <f>E74&amp;" Forecast"</f>
        <v>FDJ Forecast</v>
      </c>
      <c r="G75" s="105"/>
      <c r="H75" s="101" t="str">
        <f>H74&amp;" Target"</f>
        <v>VP Target</v>
      </c>
      <c r="I75" s="95" t="str">
        <f>H74&amp;" Forecast"</f>
        <v>VP Forecast</v>
      </c>
      <c r="J75" s="65"/>
      <c r="K75" s="65"/>
      <c r="L75" s="65"/>
      <c r="M75" s="65"/>
      <c r="N75" s="65"/>
      <c r="O75" s="65"/>
      <c r="P75" s="65"/>
      <c r="Q75" s="65"/>
      <c r="R75" s="65"/>
      <c r="S75" s="65"/>
      <c r="T75" s="65"/>
      <c r="U75" s="28">
        <v>11</v>
      </c>
      <c r="V75" s="29">
        <f t="shared" si="11"/>
        <v>0</v>
      </c>
      <c r="W75" s="29">
        <f t="shared" si="11"/>
        <v>0</v>
      </c>
      <c r="X75" s="29">
        <f t="shared" si="11"/>
        <v>0</v>
      </c>
      <c r="Y75" s="29">
        <f t="shared" si="11"/>
        <v>0</v>
      </c>
      <c r="Z75" s="29">
        <f t="shared" si="11"/>
        <v>0</v>
      </c>
      <c r="AA75" s="29">
        <f t="shared" si="11"/>
        <v>0</v>
      </c>
      <c r="AB75" s="29">
        <f t="shared" si="11"/>
        <v>0</v>
      </c>
      <c r="AC75" s="29">
        <f t="shared" si="11"/>
        <v>0</v>
      </c>
    </row>
    <row r="76" spans="1:29">
      <c r="A76" s="62"/>
      <c r="B76" s="62"/>
      <c r="C76" s="96" t="s">
        <v>117</v>
      </c>
      <c r="D76" s="100"/>
      <c r="E76" s="102">
        <f>INDEX($C$4:$AC$63,MATCH(E74,$C$4:$C$63,0),12)</f>
        <v>0</v>
      </c>
      <c r="F76" s="97">
        <f>'Feat-Func-Development'!AD113</f>
        <v>0</v>
      </c>
      <c r="G76" s="92"/>
      <c r="H76" s="102">
        <f>INDEX($C$4:$AC$63,MATCH(H74,$C$4:$C$63,0),12)</f>
        <v>0</v>
      </c>
      <c r="I76" s="97">
        <f>'Feat-Func-Development'!AE113</f>
        <v>0</v>
      </c>
      <c r="J76" s="65"/>
      <c r="K76" s="65"/>
      <c r="L76" s="65"/>
      <c r="M76" s="65"/>
      <c r="N76" s="65"/>
      <c r="O76" s="65"/>
      <c r="P76" s="65"/>
      <c r="Q76" s="65"/>
      <c r="R76" s="65"/>
      <c r="S76" s="65"/>
      <c r="T76" s="65"/>
      <c r="U76" s="67">
        <v>12</v>
      </c>
      <c r="V76" s="29">
        <f t="shared" si="11"/>
        <v>0</v>
      </c>
      <c r="W76" s="29">
        <f t="shared" si="11"/>
        <v>0</v>
      </c>
      <c r="X76" s="29">
        <f t="shared" si="11"/>
        <v>0</v>
      </c>
      <c r="Y76" s="29">
        <f t="shared" si="11"/>
        <v>0</v>
      </c>
      <c r="Z76" s="29">
        <f t="shared" si="11"/>
        <v>0</v>
      </c>
      <c r="AA76" s="29">
        <f t="shared" si="11"/>
        <v>0</v>
      </c>
      <c r="AB76" s="29">
        <f t="shared" si="11"/>
        <v>0</v>
      </c>
      <c r="AC76" s="29">
        <f t="shared" si="11"/>
        <v>0</v>
      </c>
    </row>
    <row r="77" spans="1:29">
      <c r="A77" s="62"/>
      <c r="B77" s="62"/>
      <c r="C77" s="93" t="s">
        <v>118</v>
      </c>
      <c r="D77" s="69"/>
      <c r="E77" s="103">
        <f>INDEX($C$4:$AC$63,MATCH(E74,$C$4:$C$63,0),13)</f>
        <v>0</v>
      </c>
      <c r="F77" s="47">
        <f>'Feat-Func-Development'!AD114</f>
        <v>0</v>
      </c>
      <c r="G77" s="106"/>
      <c r="H77" s="103">
        <f>INDEX($C$4:$AC$63,MATCH(H74,$C$4:$C$63,0),13)</f>
        <v>0</v>
      </c>
      <c r="I77" s="47">
        <f>'Feat-Func-Development'!AE114</f>
        <v>0</v>
      </c>
      <c r="J77" s="65"/>
      <c r="K77" s="65"/>
      <c r="L77" s="65"/>
      <c r="M77" s="65"/>
      <c r="N77" s="65"/>
      <c r="O77" s="65"/>
      <c r="P77" s="65"/>
      <c r="Q77" s="65"/>
      <c r="R77" s="65"/>
      <c r="S77" s="65"/>
      <c r="T77" s="65"/>
      <c r="U77" s="28">
        <v>13</v>
      </c>
      <c r="V77" s="29">
        <f t="shared" si="11"/>
        <v>0</v>
      </c>
      <c r="W77" s="29">
        <f t="shared" si="11"/>
        <v>0</v>
      </c>
      <c r="X77" s="29">
        <f t="shared" si="11"/>
        <v>0</v>
      </c>
      <c r="Y77" s="29">
        <f t="shared" si="11"/>
        <v>0</v>
      </c>
      <c r="Z77" s="29">
        <f t="shared" si="11"/>
        <v>0</v>
      </c>
      <c r="AA77" s="29">
        <f t="shared" si="11"/>
        <v>0</v>
      </c>
      <c r="AB77" s="29">
        <f t="shared" si="11"/>
        <v>0</v>
      </c>
      <c r="AC77" s="29">
        <f t="shared" si="11"/>
        <v>0</v>
      </c>
    </row>
    <row r="78" spans="1:29">
      <c r="A78" s="62"/>
      <c r="B78" s="62"/>
      <c r="C78" s="93" t="s">
        <v>119</v>
      </c>
      <c r="D78" s="69"/>
      <c r="E78" s="103">
        <f>INDEX($C$4:$AC$63,MATCH(E74,$C$4:$C$63,0),14)</f>
        <v>0</v>
      </c>
      <c r="F78" s="47">
        <f>'Feat-Func-Development'!AD115</f>
        <v>0</v>
      </c>
      <c r="G78" s="106"/>
      <c r="H78" s="103">
        <f>INDEX($C$4:$AC$63,MATCH(H74,$C$4:$C$63,0),14)</f>
        <v>0</v>
      </c>
      <c r="I78" s="47">
        <f>'Feat-Func-Development'!AE115</f>
        <v>0</v>
      </c>
      <c r="J78" s="65"/>
      <c r="K78" s="65"/>
      <c r="L78" s="65"/>
      <c r="M78" s="65"/>
      <c r="N78" s="65"/>
      <c r="O78" s="65"/>
      <c r="P78" s="65"/>
      <c r="Q78" s="65"/>
      <c r="R78" s="65"/>
      <c r="S78" s="65"/>
      <c r="T78" s="65"/>
      <c r="U78" s="67">
        <v>14</v>
      </c>
      <c r="V78" s="29">
        <f t="shared" si="11"/>
        <v>0</v>
      </c>
      <c r="W78" s="29">
        <f t="shared" si="11"/>
        <v>0</v>
      </c>
      <c r="X78" s="29">
        <f t="shared" si="11"/>
        <v>0</v>
      </c>
      <c r="Y78" s="29">
        <f t="shared" si="11"/>
        <v>0</v>
      </c>
      <c r="Z78" s="29">
        <f t="shared" si="11"/>
        <v>0</v>
      </c>
      <c r="AA78" s="29">
        <f t="shared" si="11"/>
        <v>0</v>
      </c>
      <c r="AB78" s="29">
        <f t="shared" si="11"/>
        <v>0</v>
      </c>
      <c r="AC78" s="29">
        <f t="shared" si="11"/>
        <v>0</v>
      </c>
    </row>
    <row r="79" spans="1:29">
      <c r="A79" s="62"/>
      <c r="B79" s="62"/>
      <c r="C79" s="93" t="s">
        <v>120</v>
      </c>
      <c r="D79" s="69"/>
      <c r="E79" s="103">
        <f>INDEX($C$4:$AC$63,MATCH(E74,$C$4:$C$63,0),15)</f>
        <v>0</v>
      </c>
      <c r="F79" s="47">
        <f>'Feat-Func-Development'!AD116</f>
        <v>0</v>
      </c>
      <c r="G79" s="106"/>
      <c r="H79" s="103">
        <f>INDEX($C$4:$AC$63,MATCH(H74,$C$4:$C$63,0),15)</f>
        <v>0</v>
      </c>
      <c r="I79" s="47">
        <f>'Feat-Func-Development'!AE116</f>
        <v>0</v>
      </c>
      <c r="J79" s="65"/>
      <c r="K79" s="65"/>
      <c r="L79" s="65"/>
      <c r="M79" s="65"/>
      <c r="N79" s="65"/>
      <c r="O79" s="65"/>
      <c r="P79" s="65"/>
      <c r="Q79" s="65"/>
      <c r="R79" s="65"/>
      <c r="S79" s="65"/>
      <c r="T79" s="65"/>
      <c r="U79" s="28">
        <v>15</v>
      </c>
      <c r="V79" s="29">
        <f t="shared" si="11"/>
        <v>0</v>
      </c>
      <c r="W79" s="29">
        <f t="shared" si="11"/>
        <v>0</v>
      </c>
      <c r="X79" s="29">
        <f t="shared" si="11"/>
        <v>0</v>
      </c>
      <c r="Y79" s="29">
        <f t="shared" si="11"/>
        <v>0</v>
      </c>
      <c r="Z79" s="29">
        <f t="shared" si="11"/>
        <v>0</v>
      </c>
      <c r="AA79" s="29">
        <f t="shared" si="11"/>
        <v>0</v>
      </c>
      <c r="AB79" s="29">
        <f t="shared" si="11"/>
        <v>0</v>
      </c>
      <c r="AC79" s="29">
        <f t="shared" si="11"/>
        <v>0</v>
      </c>
    </row>
    <row r="80" spans="1:29">
      <c r="A80" s="62"/>
      <c r="B80" s="62"/>
      <c r="C80" s="93" t="s">
        <v>121</v>
      </c>
      <c r="D80" s="69"/>
      <c r="E80" s="103">
        <f>INDEX($C$4:$AC$63,MATCH(E74,$C$4:$C$63,0),16)</f>
        <v>0</v>
      </c>
      <c r="F80" s="47">
        <f>'Feat-Func-Development'!AD117</f>
        <v>0</v>
      </c>
      <c r="G80" s="106"/>
      <c r="H80" s="103">
        <f>INDEX($C$4:$AC$63,MATCH(H74,$C$4:$C$63,0),16)</f>
        <v>0</v>
      </c>
      <c r="I80" s="47">
        <f>'Feat-Func-Development'!AE117</f>
        <v>0</v>
      </c>
      <c r="J80" s="65"/>
      <c r="K80" s="65"/>
      <c r="L80" s="65"/>
      <c r="M80" s="65"/>
      <c r="N80" s="65"/>
      <c r="O80" s="65"/>
      <c r="P80" s="65"/>
      <c r="Q80" s="65"/>
      <c r="R80" s="65"/>
      <c r="S80" s="65"/>
      <c r="T80" s="65"/>
      <c r="U80" s="67">
        <v>16</v>
      </c>
      <c r="V80" s="29">
        <f t="shared" si="11"/>
        <v>0</v>
      </c>
      <c r="W80" s="29">
        <f t="shared" si="11"/>
        <v>0</v>
      </c>
      <c r="X80" s="29">
        <f t="shared" si="11"/>
        <v>0</v>
      </c>
      <c r="Y80" s="29">
        <f t="shared" si="11"/>
        <v>0</v>
      </c>
      <c r="Z80" s="29">
        <f t="shared" si="11"/>
        <v>0</v>
      </c>
      <c r="AA80" s="29">
        <f t="shared" si="11"/>
        <v>0</v>
      </c>
      <c r="AB80" s="29">
        <f t="shared" si="11"/>
        <v>0</v>
      </c>
      <c r="AC80" s="29">
        <f t="shared" si="11"/>
        <v>0</v>
      </c>
    </row>
    <row r="81" spans="1:29">
      <c r="A81" s="62"/>
      <c r="B81" s="62"/>
      <c r="C81" s="93" t="s">
        <v>116</v>
      </c>
      <c r="D81" s="69"/>
      <c r="E81" s="103">
        <f>INDEX($C$4:$AC$63,MATCH(E74,$C$4:$C$63,0),17)</f>
        <v>1</v>
      </c>
      <c r="F81" s="47">
        <f>'Feat-Func-Development'!AD118</f>
        <v>1</v>
      </c>
      <c r="G81" s="106"/>
      <c r="H81" s="103">
        <f>INDEX($C$4:$AC$63,MATCH(H74,$C$4:$C$63,0),17)</f>
        <v>0</v>
      </c>
      <c r="I81" s="47">
        <f>'Feat-Func-Development'!AE118</f>
        <v>1</v>
      </c>
      <c r="J81" s="65"/>
      <c r="K81" s="65"/>
      <c r="L81" s="65"/>
      <c r="M81" s="65"/>
      <c r="N81" s="65"/>
      <c r="O81" s="65"/>
      <c r="P81" s="65"/>
      <c r="Q81" s="65"/>
      <c r="R81" s="65"/>
      <c r="S81" s="65"/>
      <c r="T81" s="65"/>
      <c r="U81" s="28">
        <v>17</v>
      </c>
      <c r="V81" s="29">
        <f t="shared" si="11"/>
        <v>0</v>
      </c>
      <c r="W81" s="29">
        <f t="shared" si="11"/>
        <v>0</v>
      </c>
      <c r="X81" s="29">
        <f t="shared" si="11"/>
        <v>0</v>
      </c>
      <c r="Y81" s="29">
        <f t="shared" si="11"/>
        <v>0</v>
      </c>
      <c r="Z81" s="29">
        <f t="shared" si="11"/>
        <v>0</v>
      </c>
      <c r="AA81" s="29">
        <f t="shared" si="11"/>
        <v>0</v>
      </c>
      <c r="AB81" s="29">
        <f t="shared" si="11"/>
        <v>0</v>
      </c>
      <c r="AC81" s="29">
        <f t="shared" si="11"/>
        <v>0</v>
      </c>
    </row>
    <row r="82" spans="1:29">
      <c r="A82" s="62"/>
      <c r="B82" s="62"/>
      <c r="C82" s="93" t="s">
        <v>122</v>
      </c>
      <c r="D82" s="69"/>
      <c r="E82" s="103">
        <f>INDEX($C$4:$AC$63,MATCH(E74,$C$4:$C$63,0),18)</f>
        <v>0</v>
      </c>
      <c r="F82" s="47">
        <f>'Feat-Func-Development'!AD119</f>
        <v>0</v>
      </c>
      <c r="G82" s="106"/>
      <c r="H82" s="103">
        <f>INDEX($C$4:$AC$63,MATCH(H74,$C$4:$C$63,0),18)</f>
        <v>1</v>
      </c>
      <c r="I82" s="47">
        <f>'Feat-Func-Development'!AE119</f>
        <v>0</v>
      </c>
      <c r="J82" s="65"/>
      <c r="K82" s="65"/>
      <c r="L82" s="65"/>
      <c r="M82" s="65"/>
      <c r="N82" s="65"/>
      <c r="O82" s="65"/>
      <c r="P82" s="65"/>
      <c r="Q82" s="65"/>
      <c r="R82" s="65"/>
      <c r="S82" s="65"/>
      <c r="T82" s="65"/>
      <c r="U82" s="67">
        <v>18</v>
      </c>
      <c r="V82" s="29">
        <f t="shared" ref="V82:AC85" si="12">IF(ISNA(MATCH($E$64,$A$4:$A$63,0)=$U82),IF((MATCH($E$64,$A$4:$A$63,1)+1)=$U82,V21,0),IF(MATCH($E$64,$A$4:$A$63,0)=$U82,V21,0))</f>
        <v>0</v>
      </c>
      <c r="W82" s="29">
        <f t="shared" si="12"/>
        <v>0</v>
      </c>
      <c r="X82" s="29">
        <f t="shared" si="12"/>
        <v>0</v>
      </c>
      <c r="Y82" s="29">
        <f t="shared" si="12"/>
        <v>0</v>
      </c>
      <c r="Z82" s="29">
        <f t="shared" si="12"/>
        <v>0</v>
      </c>
      <c r="AA82" s="29">
        <f t="shared" si="12"/>
        <v>0</v>
      </c>
      <c r="AB82" s="29">
        <f t="shared" si="12"/>
        <v>0</v>
      </c>
      <c r="AC82" s="29">
        <f t="shared" si="12"/>
        <v>0</v>
      </c>
    </row>
    <row r="83" spans="1:29" ht="13.5" thickBot="1">
      <c r="A83" s="62"/>
      <c r="B83" s="62"/>
      <c r="C83" s="94" t="s">
        <v>123</v>
      </c>
      <c r="D83" s="99"/>
      <c r="E83" s="101">
        <f>INDEX($C$4:$AC$63,MATCH(E74,$C$4:$C$63,0),19)</f>
        <v>0</v>
      </c>
      <c r="F83" s="95">
        <f>'Feat-Func-Development'!AD120</f>
        <v>0</v>
      </c>
      <c r="G83" s="105"/>
      <c r="H83" s="101">
        <f>INDEX($C$4:$AC$63,MATCH(H74,$C$4:$C$63,0),19)</f>
        <v>0</v>
      </c>
      <c r="I83" s="95">
        <f>'Feat-Func-Development'!AE120</f>
        <v>0</v>
      </c>
      <c r="J83" s="65"/>
      <c r="K83" s="65"/>
      <c r="L83" s="65"/>
      <c r="M83" s="65"/>
      <c r="N83" s="65"/>
      <c r="O83" s="65"/>
      <c r="P83" s="65"/>
      <c r="Q83" s="65"/>
      <c r="R83" s="65"/>
      <c r="S83" s="65"/>
      <c r="T83" s="65"/>
      <c r="U83" s="28">
        <v>19</v>
      </c>
      <c r="V83" s="29">
        <f t="shared" si="12"/>
        <v>0</v>
      </c>
      <c r="W83" s="29">
        <f t="shared" si="12"/>
        <v>0</v>
      </c>
      <c r="X83" s="29">
        <f t="shared" si="12"/>
        <v>0</v>
      </c>
      <c r="Y83" s="29">
        <f t="shared" si="12"/>
        <v>0</v>
      </c>
      <c r="Z83" s="29">
        <f t="shared" si="12"/>
        <v>1</v>
      </c>
      <c r="AA83" s="29">
        <f t="shared" si="12"/>
        <v>0</v>
      </c>
      <c r="AB83" s="29">
        <f t="shared" si="12"/>
        <v>0</v>
      </c>
      <c r="AC83" s="29">
        <f t="shared" si="12"/>
        <v>0</v>
      </c>
    </row>
    <row r="84" spans="1:29">
      <c r="A84" s="62"/>
      <c r="B84" s="62"/>
      <c r="C84" s="26"/>
      <c r="D84" s="26"/>
      <c r="E84" s="65"/>
      <c r="F84" s="65"/>
      <c r="G84" s="65"/>
      <c r="H84" s="65"/>
      <c r="I84" s="65"/>
      <c r="J84" s="65"/>
      <c r="K84" s="65"/>
      <c r="L84" s="65"/>
      <c r="M84" s="65"/>
      <c r="N84" s="65"/>
      <c r="O84" s="65"/>
      <c r="P84" s="65"/>
      <c r="Q84" s="65"/>
      <c r="R84" s="65"/>
      <c r="S84" s="65"/>
      <c r="T84" s="65"/>
      <c r="U84" s="67">
        <v>20</v>
      </c>
      <c r="V84" s="29">
        <f t="shared" si="12"/>
        <v>0</v>
      </c>
      <c r="W84" s="29">
        <f t="shared" si="12"/>
        <v>0</v>
      </c>
      <c r="X84" s="29">
        <f t="shared" si="12"/>
        <v>0</v>
      </c>
      <c r="Y84" s="29">
        <f t="shared" si="12"/>
        <v>0</v>
      </c>
      <c r="Z84" s="29">
        <f t="shared" si="12"/>
        <v>0</v>
      </c>
      <c r="AA84" s="29">
        <f t="shared" si="12"/>
        <v>0</v>
      </c>
      <c r="AB84" s="29">
        <f t="shared" si="12"/>
        <v>0</v>
      </c>
      <c r="AC84" s="29">
        <f t="shared" si="12"/>
        <v>0</v>
      </c>
    </row>
    <row r="85" spans="1:29">
      <c r="A85" s="62"/>
      <c r="B85" s="62"/>
      <c r="C85" s="26"/>
      <c r="D85" s="26"/>
      <c r="E85" s="65"/>
      <c r="F85" s="65"/>
      <c r="G85" s="65"/>
      <c r="H85" s="65"/>
      <c r="I85" s="65"/>
      <c r="J85" s="65"/>
      <c r="K85" s="65"/>
      <c r="L85" s="65"/>
      <c r="M85" s="65"/>
      <c r="N85" s="65"/>
      <c r="O85" s="65"/>
      <c r="P85" s="65"/>
      <c r="Q85" s="65"/>
      <c r="R85" s="65"/>
      <c r="S85" s="65"/>
      <c r="T85" s="65"/>
      <c r="U85" s="28">
        <v>21</v>
      </c>
      <c r="V85" s="29">
        <f>IF(ISNA(MATCH($E$64,$A$4:$A$63,0)=$U85),IF((MATCH($E$64,$A$4:$A$63,1)+1)=$U85,V24,0),IF(MATCH($E$64,$A$4:$A$63,0)=$U85,V24,0))</f>
        <v>0</v>
      </c>
      <c r="W85" s="29">
        <f t="shared" si="12"/>
        <v>0</v>
      </c>
      <c r="X85" s="29">
        <f t="shared" si="12"/>
        <v>0</v>
      </c>
      <c r="Y85" s="29">
        <f t="shared" si="12"/>
        <v>0</v>
      </c>
      <c r="Z85" s="29">
        <f t="shared" si="12"/>
        <v>0</v>
      </c>
      <c r="AA85" s="29">
        <f t="shared" si="12"/>
        <v>0</v>
      </c>
      <c r="AB85" s="29">
        <f t="shared" si="12"/>
        <v>0</v>
      </c>
      <c r="AC85" s="29">
        <f t="shared" si="12"/>
        <v>0</v>
      </c>
    </row>
    <row r="86" spans="1:29">
      <c r="U86" s="67">
        <v>22</v>
      </c>
      <c r="V86" s="29">
        <f t="shared" ref="V86:AC87" si="13">IF(ISNA(MATCH($E$64,$A$4:$A$63,0)=$U86),IF((MATCH($E$64,$A$4:$A$63,1)+1)=$U86,V25,0),IF(MATCH($E$64,$A$4:$A$63,0)=$U86,V25,0))</f>
        <v>0</v>
      </c>
      <c r="W86" s="29">
        <f t="shared" si="13"/>
        <v>0</v>
      </c>
      <c r="X86" s="29">
        <f t="shared" si="13"/>
        <v>0</v>
      </c>
      <c r="Y86" s="29">
        <f t="shared" si="13"/>
        <v>0</v>
      </c>
      <c r="Z86" s="29">
        <f t="shared" si="13"/>
        <v>0</v>
      </c>
      <c r="AA86" s="29">
        <f t="shared" si="13"/>
        <v>0</v>
      </c>
      <c r="AB86" s="29">
        <f t="shared" si="13"/>
        <v>0</v>
      </c>
      <c r="AC86" s="29">
        <f t="shared" si="13"/>
        <v>0</v>
      </c>
    </row>
    <row r="87" spans="1:29">
      <c r="U87" s="28">
        <v>23</v>
      </c>
      <c r="V87" s="29">
        <f t="shared" si="13"/>
        <v>0</v>
      </c>
      <c r="W87" s="29">
        <f t="shared" si="13"/>
        <v>0</v>
      </c>
      <c r="X87" s="29">
        <f t="shared" si="13"/>
        <v>0</v>
      </c>
      <c r="Y87" s="29">
        <f t="shared" si="13"/>
        <v>0</v>
      </c>
      <c r="Z87" s="29">
        <f t="shared" si="13"/>
        <v>0</v>
      </c>
      <c r="AA87" s="29">
        <f t="shared" si="13"/>
        <v>0</v>
      </c>
      <c r="AB87" s="29">
        <f t="shared" si="13"/>
        <v>0</v>
      </c>
      <c r="AC87" s="29">
        <f t="shared" si="13"/>
        <v>0</v>
      </c>
    </row>
    <row r="88" spans="1:29">
      <c r="U88" s="67">
        <v>24</v>
      </c>
      <c r="V88" s="29">
        <f t="shared" ref="V88:AC103" si="14">IF(ISNA(MATCH($E$64,$A$4:$A$63,0)=$U88),IF((MATCH($E$64,$A$4:$A$63,1)+1)=$U88,V27,0),IF(MATCH($E$64,$A$4:$A$63,0)=$U88,V27,IF((MATCH($E$64,$A$4:$A$63,1)+1)=$U88,V27,0)))</f>
        <v>0</v>
      </c>
      <c r="W88" s="29">
        <f t="shared" si="14"/>
        <v>0</v>
      </c>
      <c r="X88" s="29">
        <f t="shared" si="14"/>
        <v>0</v>
      </c>
      <c r="Y88" s="29">
        <f t="shared" si="14"/>
        <v>0</v>
      </c>
      <c r="Z88" s="29">
        <f t="shared" si="14"/>
        <v>0</v>
      </c>
      <c r="AA88" s="29">
        <f t="shared" si="14"/>
        <v>0</v>
      </c>
      <c r="AB88" s="29">
        <f t="shared" si="14"/>
        <v>0</v>
      </c>
      <c r="AC88" s="29">
        <f t="shared" si="14"/>
        <v>0</v>
      </c>
    </row>
    <row r="89" spans="1:29">
      <c r="U89" s="28">
        <v>25</v>
      </c>
      <c r="V89" s="29">
        <f t="shared" si="14"/>
        <v>0</v>
      </c>
      <c r="W89" s="29">
        <f t="shared" si="14"/>
        <v>0</v>
      </c>
      <c r="X89" s="29">
        <f t="shared" si="14"/>
        <v>0</v>
      </c>
      <c r="Y89" s="29">
        <f t="shared" si="14"/>
        <v>0</v>
      </c>
      <c r="Z89" s="29">
        <f t="shared" si="14"/>
        <v>0</v>
      </c>
      <c r="AA89" s="29">
        <f t="shared" si="14"/>
        <v>0</v>
      </c>
      <c r="AB89" s="29">
        <f t="shared" si="14"/>
        <v>0</v>
      </c>
      <c r="AC89" s="29">
        <f t="shared" si="14"/>
        <v>0</v>
      </c>
    </row>
    <row r="90" spans="1:29">
      <c r="U90" s="67">
        <v>26</v>
      </c>
      <c r="V90" s="29">
        <f t="shared" si="14"/>
        <v>0</v>
      </c>
      <c r="W90" s="29">
        <f t="shared" si="14"/>
        <v>0</v>
      </c>
      <c r="X90" s="29">
        <f t="shared" si="14"/>
        <v>0</v>
      </c>
      <c r="Y90" s="29">
        <f t="shared" si="14"/>
        <v>0</v>
      </c>
      <c r="Z90" s="29">
        <f t="shared" si="14"/>
        <v>0</v>
      </c>
      <c r="AA90" s="29">
        <f t="shared" si="14"/>
        <v>0</v>
      </c>
      <c r="AB90" s="29">
        <f t="shared" si="14"/>
        <v>0</v>
      </c>
      <c r="AC90" s="29">
        <f t="shared" si="14"/>
        <v>0</v>
      </c>
    </row>
    <row r="91" spans="1:29">
      <c r="U91" s="28">
        <v>27</v>
      </c>
      <c r="V91" s="29">
        <f t="shared" si="14"/>
        <v>0</v>
      </c>
      <c r="W91" s="29">
        <f t="shared" si="14"/>
        <v>0</v>
      </c>
      <c r="X91" s="29">
        <f t="shared" si="14"/>
        <v>0</v>
      </c>
      <c r="Y91" s="29">
        <f t="shared" si="14"/>
        <v>0</v>
      </c>
      <c r="Z91" s="29">
        <f t="shared" si="14"/>
        <v>0</v>
      </c>
      <c r="AA91" s="29">
        <f t="shared" si="14"/>
        <v>0</v>
      </c>
      <c r="AB91" s="29">
        <f t="shared" si="14"/>
        <v>0</v>
      </c>
      <c r="AC91" s="29">
        <f t="shared" si="14"/>
        <v>0</v>
      </c>
    </row>
    <row r="92" spans="1:29">
      <c r="U92" s="67">
        <v>28</v>
      </c>
      <c r="V92" s="29">
        <f t="shared" si="14"/>
        <v>0</v>
      </c>
      <c r="W92" s="29">
        <f t="shared" si="14"/>
        <v>0</v>
      </c>
      <c r="X92" s="29">
        <f t="shared" si="14"/>
        <v>0</v>
      </c>
      <c r="Y92" s="29">
        <f t="shared" si="14"/>
        <v>0</v>
      </c>
      <c r="Z92" s="29">
        <f t="shared" si="14"/>
        <v>0</v>
      </c>
      <c r="AA92" s="29">
        <f t="shared" si="14"/>
        <v>0</v>
      </c>
      <c r="AB92" s="29">
        <f t="shared" si="14"/>
        <v>0</v>
      </c>
      <c r="AC92" s="29">
        <f t="shared" si="14"/>
        <v>0</v>
      </c>
    </row>
    <row r="93" spans="1:29">
      <c r="U93" s="28">
        <v>29</v>
      </c>
      <c r="V93" s="29">
        <f t="shared" si="14"/>
        <v>0</v>
      </c>
      <c r="W93" s="29">
        <f t="shared" si="14"/>
        <v>0</v>
      </c>
      <c r="X93" s="29">
        <f t="shared" si="14"/>
        <v>0</v>
      </c>
      <c r="Y93" s="29">
        <f t="shared" si="14"/>
        <v>0</v>
      </c>
      <c r="Z93" s="29">
        <f t="shared" si="14"/>
        <v>0</v>
      </c>
      <c r="AA93" s="29">
        <f t="shared" si="14"/>
        <v>0</v>
      </c>
      <c r="AB93" s="29">
        <f t="shared" si="14"/>
        <v>0</v>
      </c>
      <c r="AC93" s="29">
        <f t="shared" si="14"/>
        <v>0</v>
      </c>
    </row>
    <row r="94" spans="1:29">
      <c r="U94" s="67">
        <v>30</v>
      </c>
      <c r="V94" s="29">
        <f t="shared" si="14"/>
        <v>0</v>
      </c>
      <c r="W94" s="29">
        <f t="shared" si="14"/>
        <v>0</v>
      </c>
      <c r="X94" s="29">
        <f t="shared" si="14"/>
        <v>0</v>
      </c>
      <c r="Y94" s="29">
        <f t="shared" si="14"/>
        <v>0</v>
      </c>
      <c r="Z94" s="29">
        <f t="shared" si="14"/>
        <v>0</v>
      </c>
      <c r="AA94" s="29">
        <f t="shared" si="14"/>
        <v>0</v>
      </c>
      <c r="AB94" s="29">
        <f t="shared" si="14"/>
        <v>0</v>
      </c>
      <c r="AC94" s="29">
        <f t="shared" si="14"/>
        <v>0</v>
      </c>
    </row>
    <row r="95" spans="1:29">
      <c r="U95" s="28">
        <v>31</v>
      </c>
      <c r="V95" s="29">
        <f t="shared" si="14"/>
        <v>0</v>
      </c>
      <c r="W95" s="29">
        <f t="shared" si="14"/>
        <v>0</v>
      </c>
      <c r="X95" s="29">
        <f t="shared" si="14"/>
        <v>0</v>
      </c>
      <c r="Y95" s="29">
        <f t="shared" si="14"/>
        <v>0</v>
      </c>
      <c r="Z95" s="29">
        <f t="shared" si="14"/>
        <v>0</v>
      </c>
      <c r="AA95" s="29">
        <f t="shared" si="14"/>
        <v>0</v>
      </c>
      <c r="AB95" s="29">
        <f t="shared" si="14"/>
        <v>0</v>
      </c>
      <c r="AC95" s="29">
        <f t="shared" si="14"/>
        <v>0</v>
      </c>
    </row>
    <row r="96" spans="1:29">
      <c r="U96" s="67">
        <v>32</v>
      </c>
      <c r="V96" s="29">
        <f t="shared" si="14"/>
        <v>0</v>
      </c>
      <c r="W96" s="29">
        <f t="shared" si="14"/>
        <v>0</v>
      </c>
      <c r="X96" s="29">
        <f t="shared" si="14"/>
        <v>0</v>
      </c>
      <c r="Y96" s="29">
        <f t="shared" si="14"/>
        <v>0</v>
      </c>
      <c r="Z96" s="29">
        <f t="shared" si="14"/>
        <v>0</v>
      </c>
      <c r="AA96" s="29">
        <f t="shared" si="14"/>
        <v>0</v>
      </c>
      <c r="AB96" s="29">
        <f t="shared" si="14"/>
        <v>0</v>
      </c>
      <c r="AC96" s="29">
        <f t="shared" si="14"/>
        <v>0</v>
      </c>
    </row>
    <row r="97" spans="21:29">
      <c r="U97" s="28">
        <v>33</v>
      </c>
      <c r="V97" s="29">
        <f t="shared" si="14"/>
        <v>0</v>
      </c>
      <c r="W97" s="29">
        <f t="shared" si="14"/>
        <v>0</v>
      </c>
      <c r="X97" s="29">
        <f t="shared" si="14"/>
        <v>0</v>
      </c>
      <c r="Y97" s="29">
        <f t="shared" si="14"/>
        <v>0</v>
      </c>
      <c r="Z97" s="29">
        <f t="shared" si="14"/>
        <v>0</v>
      </c>
      <c r="AA97" s="29">
        <f t="shared" si="14"/>
        <v>0</v>
      </c>
      <c r="AB97" s="29">
        <f t="shared" si="14"/>
        <v>0</v>
      </c>
      <c r="AC97" s="29">
        <f t="shared" si="14"/>
        <v>0</v>
      </c>
    </row>
    <row r="98" spans="21:29">
      <c r="U98" s="67">
        <v>34</v>
      </c>
      <c r="V98" s="29">
        <f t="shared" si="14"/>
        <v>0</v>
      </c>
      <c r="W98" s="29">
        <f t="shared" si="14"/>
        <v>0</v>
      </c>
      <c r="X98" s="29">
        <f t="shared" si="14"/>
        <v>0</v>
      </c>
      <c r="Y98" s="29">
        <f t="shared" si="14"/>
        <v>0</v>
      </c>
      <c r="Z98" s="29">
        <f t="shared" si="14"/>
        <v>0</v>
      </c>
      <c r="AA98" s="29">
        <f t="shared" si="14"/>
        <v>0</v>
      </c>
      <c r="AB98" s="29">
        <f t="shared" si="14"/>
        <v>0</v>
      </c>
      <c r="AC98" s="29">
        <f t="shared" si="14"/>
        <v>0</v>
      </c>
    </row>
    <row r="99" spans="21:29">
      <c r="U99" s="28">
        <v>35</v>
      </c>
      <c r="V99" s="29">
        <f t="shared" si="14"/>
        <v>0</v>
      </c>
      <c r="W99" s="29">
        <f t="shared" si="14"/>
        <v>0</v>
      </c>
      <c r="X99" s="29">
        <f t="shared" si="14"/>
        <v>0</v>
      </c>
      <c r="Y99" s="29">
        <f t="shared" si="14"/>
        <v>0</v>
      </c>
      <c r="Z99" s="29">
        <f t="shared" si="14"/>
        <v>0</v>
      </c>
      <c r="AA99" s="29">
        <f t="shared" si="14"/>
        <v>0</v>
      </c>
      <c r="AB99" s="29">
        <f t="shared" si="14"/>
        <v>0</v>
      </c>
      <c r="AC99" s="29">
        <f t="shared" si="14"/>
        <v>0</v>
      </c>
    </row>
    <row r="100" spans="21:29">
      <c r="U100" s="67">
        <v>36</v>
      </c>
      <c r="V100" s="29">
        <f t="shared" si="14"/>
        <v>0</v>
      </c>
      <c r="W100" s="29">
        <f t="shared" si="14"/>
        <v>0</v>
      </c>
      <c r="X100" s="29">
        <f t="shared" si="14"/>
        <v>0</v>
      </c>
      <c r="Y100" s="29">
        <f t="shared" si="14"/>
        <v>0</v>
      </c>
      <c r="Z100" s="29">
        <f t="shared" si="14"/>
        <v>0</v>
      </c>
      <c r="AA100" s="29">
        <f t="shared" si="14"/>
        <v>0</v>
      </c>
      <c r="AB100" s="29">
        <f t="shared" si="14"/>
        <v>0</v>
      </c>
      <c r="AC100" s="29">
        <f t="shared" si="14"/>
        <v>0</v>
      </c>
    </row>
    <row r="101" spans="21:29">
      <c r="U101" s="28">
        <v>37</v>
      </c>
      <c r="V101" s="29">
        <f t="shared" si="14"/>
        <v>0</v>
      </c>
      <c r="W101" s="29">
        <f t="shared" si="14"/>
        <v>0</v>
      </c>
      <c r="X101" s="29">
        <f t="shared" si="14"/>
        <v>0</v>
      </c>
      <c r="Y101" s="29">
        <f t="shared" si="14"/>
        <v>0</v>
      </c>
      <c r="Z101" s="29">
        <f t="shared" si="14"/>
        <v>0</v>
      </c>
      <c r="AA101" s="29">
        <f t="shared" si="14"/>
        <v>0</v>
      </c>
      <c r="AB101" s="29">
        <f t="shared" si="14"/>
        <v>0</v>
      </c>
      <c r="AC101" s="29">
        <f t="shared" si="14"/>
        <v>0</v>
      </c>
    </row>
    <row r="102" spans="21:29">
      <c r="U102" s="67">
        <v>38</v>
      </c>
      <c r="V102" s="29">
        <f t="shared" si="14"/>
        <v>0</v>
      </c>
      <c r="W102" s="29">
        <f t="shared" si="14"/>
        <v>0</v>
      </c>
      <c r="X102" s="29">
        <f t="shared" si="14"/>
        <v>0</v>
      </c>
      <c r="Y102" s="29">
        <f t="shared" si="14"/>
        <v>0</v>
      </c>
      <c r="Z102" s="29">
        <f t="shared" si="14"/>
        <v>0</v>
      </c>
      <c r="AA102" s="29">
        <f t="shared" si="14"/>
        <v>0</v>
      </c>
      <c r="AB102" s="29">
        <f t="shared" si="14"/>
        <v>0</v>
      </c>
      <c r="AC102" s="29">
        <f t="shared" si="14"/>
        <v>0</v>
      </c>
    </row>
    <row r="103" spans="21:29">
      <c r="U103" s="28">
        <v>39</v>
      </c>
      <c r="V103" s="29">
        <f t="shared" si="14"/>
        <v>0</v>
      </c>
      <c r="W103" s="29">
        <f t="shared" si="14"/>
        <v>0</v>
      </c>
      <c r="X103" s="29">
        <f t="shared" si="14"/>
        <v>0</v>
      </c>
      <c r="Y103" s="29">
        <f t="shared" si="14"/>
        <v>0</v>
      </c>
      <c r="Z103" s="29">
        <f t="shared" si="14"/>
        <v>0</v>
      </c>
      <c r="AA103" s="29">
        <f t="shared" si="14"/>
        <v>0</v>
      </c>
      <c r="AB103" s="29">
        <f t="shared" si="14"/>
        <v>0</v>
      </c>
      <c r="AC103" s="29">
        <f t="shared" si="14"/>
        <v>0</v>
      </c>
    </row>
    <row r="104" spans="21:29">
      <c r="U104" s="67">
        <v>40</v>
      </c>
      <c r="V104" s="29">
        <f t="shared" ref="V104:AC119" si="15">IF(ISNA(MATCH($E$64,$A$4:$A$63,0)=$U104),IF((MATCH($E$64,$A$4:$A$63,1)+1)=$U104,V43,0),IF(MATCH($E$64,$A$4:$A$63,0)=$U104,V43,IF((MATCH($E$64,$A$4:$A$63,1)+1)=$U104,V43,0)))</f>
        <v>0</v>
      </c>
      <c r="W104" s="29">
        <f t="shared" si="15"/>
        <v>0</v>
      </c>
      <c r="X104" s="29">
        <f t="shared" si="15"/>
        <v>0</v>
      </c>
      <c r="Y104" s="29">
        <f t="shared" si="15"/>
        <v>0</v>
      </c>
      <c r="Z104" s="29">
        <f t="shared" si="15"/>
        <v>0</v>
      </c>
      <c r="AA104" s="29">
        <f t="shared" si="15"/>
        <v>0</v>
      </c>
      <c r="AB104" s="29">
        <f t="shared" si="15"/>
        <v>0</v>
      </c>
      <c r="AC104" s="29">
        <f t="shared" si="15"/>
        <v>0</v>
      </c>
    </row>
    <row r="105" spans="21:29">
      <c r="U105" s="28">
        <v>41</v>
      </c>
      <c r="V105" s="29">
        <f t="shared" si="15"/>
        <v>0</v>
      </c>
      <c r="W105" s="29">
        <f t="shared" si="15"/>
        <v>0</v>
      </c>
      <c r="X105" s="29">
        <f t="shared" si="15"/>
        <v>0</v>
      </c>
      <c r="Y105" s="29">
        <f t="shared" si="15"/>
        <v>0</v>
      </c>
      <c r="Z105" s="29">
        <f t="shared" si="15"/>
        <v>0</v>
      </c>
      <c r="AA105" s="29">
        <f t="shared" si="15"/>
        <v>0</v>
      </c>
      <c r="AB105" s="29">
        <f t="shared" si="15"/>
        <v>0</v>
      </c>
      <c r="AC105" s="29">
        <f t="shared" si="15"/>
        <v>0</v>
      </c>
    </row>
    <row r="106" spans="21:29">
      <c r="U106" s="67">
        <v>42</v>
      </c>
      <c r="V106" s="29">
        <f t="shared" si="15"/>
        <v>0</v>
      </c>
      <c r="W106" s="29">
        <f t="shared" si="15"/>
        <v>0</v>
      </c>
      <c r="X106" s="29">
        <f t="shared" si="15"/>
        <v>0</v>
      </c>
      <c r="Y106" s="29">
        <f t="shared" si="15"/>
        <v>0</v>
      </c>
      <c r="Z106" s="29">
        <f t="shared" si="15"/>
        <v>0</v>
      </c>
      <c r="AA106" s="29">
        <f t="shared" si="15"/>
        <v>0</v>
      </c>
      <c r="AB106" s="29">
        <f t="shared" si="15"/>
        <v>0</v>
      </c>
      <c r="AC106" s="29">
        <f t="shared" si="15"/>
        <v>0</v>
      </c>
    </row>
    <row r="107" spans="21:29">
      <c r="U107" s="28">
        <v>43</v>
      </c>
      <c r="V107" s="29">
        <f t="shared" si="15"/>
        <v>0</v>
      </c>
      <c r="W107" s="29">
        <f t="shared" si="15"/>
        <v>0</v>
      </c>
      <c r="X107" s="29">
        <f t="shared" si="15"/>
        <v>0</v>
      </c>
      <c r="Y107" s="29">
        <f t="shared" si="15"/>
        <v>0</v>
      </c>
      <c r="Z107" s="29">
        <f t="shared" si="15"/>
        <v>0</v>
      </c>
      <c r="AA107" s="29">
        <f t="shared" si="15"/>
        <v>0</v>
      </c>
      <c r="AB107" s="29">
        <f t="shared" si="15"/>
        <v>0</v>
      </c>
      <c r="AC107" s="29">
        <f t="shared" si="15"/>
        <v>0</v>
      </c>
    </row>
    <row r="108" spans="21:29">
      <c r="U108" s="67">
        <v>44</v>
      </c>
      <c r="V108" s="29">
        <f t="shared" si="15"/>
        <v>0</v>
      </c>
      <c r="W108" s="29">
        <f t="shared" si="15"/>
        <v>0</v>
      </c>
      <c r="X108" s="29">
        <f t="shared" si="15"/>
        <v>0</v>
      </c>
      <c r="Y108" s="29">
        <f t="shared" si="15"/>
        <v>0</v>
      </c>
      <c r="Z108" s="29">
        <f t="shared" si="15"/>
        <v>0</v>
      </c>
      <c r="AA108" s="29">
        <f t="shared" si="15"/>
        <v>0</v>
      </c>
      <c r="AB108" s="29">
        <f t="shared" si="15"/>
        <v>0</v>
      </c>
      <c r="AC108" s="29">
        <f t="shared" si="15"/>
        <v>0</v>
      </c>
    </row>
    <row r="109" spans="21:29">
      <c r="U109" s="28">
        <v>45</v>
      </c>
      <c r="V109" s="29">
        <f t="shared" si="15"/>
        <v>0</v>
      </c>
      <c r="W109" s="29">
        <f t="shared" si="15"/>
        <v>0</v>
      </c>
      <c r="X109" s="29">
        <f t="shared" si="15"/>
        <v>0</v>
      </c>
      <c r="Y109" s="29">
        <f t="shared" si="15"/>
        <v>0</v>
      </c>
      <c r="Z109" s="29">
        <f t="shared" si="15"/>
        <v>0</v>
      </c>
      <c r="AA109" s="29">
        <f t="shared" si="15"/>
        <v>0</v>
      </c>
      <c r="AB109" s="29">
        <f t="shared" si="15"/>
        <v>0</v>
      </c>
      <c r="AC109" s="29">
        <f t="shared" si="15"/>
        <v>0</v>
      </c>
    </row>
    <row r="110" spans="21:29">
      <c r="U110" s="67">
        <v>46</v>
      </c>
      <c r="V110" s="29">
        <f t="shared" si="15"/>
        <v>0</v>
      </c>
      <c r="W110" s="29">
        <f t="shared" si="15"/>
        <v>0</v>
      </c>
      <c r="X110" s="29">
        <f t="shared" si="15"/>
        <v>0</v>
      </c>
      <c r="Y110" s="29">
        <f t="shared" si="15"/>
        <v>0</v>
      </c>
      <c r="Z110" s="29">
        <f t="shared" si="15"/>
        <v>0</v>
      </c>
      <c r="AA110" s="29">
        <f t="shared" si="15"/>
        <v>0</v>
      </c>
      <c r="AB110" s="29">
        <f t="shared" si="15"/>
        <v>0</v>
      </c>
      <c r="AC110" s="29">
        <f t="shared" si="15"/>
        <v>0</v>
      </c>
    </row>
    <row r="111" spans="21:29">
      <c r="U111" s="28">
        <v>47</v>
      </c>
      <c r="V111" s="29">
        <f t="shared" si="15"/>
        <v>0</v>
      </c>
      <c r="W111" s="29">
        <f t="shared" si="15"/>
        <v>0</v>
      </c>
      <c r="X111" s="29">
        <f t="shared" si="15"/>
        <v>0</v>
      </c>
      <c r="Y111" s="29">
        <f t="shared" si="15"/>
        <v>0</v>
      </c>
      <c r="Z111" s="29">
        <f t="shared" si="15"/>
        <v>0</v>
      </c>
      <c r="AA111" s="29">
        <f t="shared" si="15"/>
        <v>0</v>
      </c>
      <c r="AB111" s="29">
        <f t="shared" si="15"/>
        <v>0</v>
      </c>
      <c r="AC111" s="29">
        <f t="shared" si="15"/>
        <v>0</v>
      </c>
    </row>
    <row r="112" spans="21:29">
      <c r="U112" s="67">
        <v>48</v>
      </c>
      <c r="V112" s="29">
        <f t="shared" si="15"/>
        <v>0</v>
      </c>
      <c r="W112" s="29">
        <f t="shared" si="15"/>
        <v>0</v>
      </c>
      <c r="X112" s="29">
        <f t="shared" si="15"/>
        <v>0</v>
      </c>
      <c r="Y112" s="29">
        <f t="shared" si="15"/>
        <v>0</v>
      </c>
      <c r="Z112" s="29">
        <f t="shared" si="15"/>
        <v>0</v>
      </c>
      <c r="AA112" s="29">
        <f t="shared" si="15"/>
        <v>0</v>
      </c>
      <c r="AB112" s="29">
        <f t="shared" si="15"/>
        <v>0</v>
      </c>
      <c r="AC112" s="29">
        <f t="shared" si="15"/>
        <v>0</v>
      </c>
    </row>
    <row r="113" spans="21:29">
      <c r="U113" s="28">
        <v>49</v>
      </c>
      <c r="V113" s="29">
        <f t="shared" si="15"/>
        <v>0</v>
      </c>
      <c r="W113" s="29">
        <f t="shared" si="15"/>
        <v>0</v>
      </c>
      <c r="X113" s="29">
        <f t="shared" si="15"/>
        <v>0</v>
      </c>
      <c r="Y113" s="29">
        <f t="shared" si="15"/>
        <v>0</v>
      </c>
      <c r="Z113" s="29">
        <f t="shared" si="15"/>
        <v>0</v>
      </c>
      <c r="AA113" s="29">
        <f t="shared" si="15"/>
        <v>0</v>
      </c>
      <c r="AB113" s="29">
        <f t="shared" si="15"/>
        <v>0</v>
      </c>
      <c r="AC113" s="29">
        <f t="shared" si="15"/>
        <v>0</v>
      </c>
    </row>
    <row r="114" spans="21:29">
      <c r="U114" s="67">
        <v>50</v>
      </c>
      <c r="V114" s="29">
        <f t="shared" si="15"/>
        <v>0</v>
      </c>
      <c r="W114" s="29">
        <f t="shared" si="15"/>
        <v>0</v>
      </c>
      <c r="X114" s="29">
        <f t="shared" si="15"/>
        <v>0</v>
      </c>
      <c r="Y114" s="29">
        <f t="shared" si="15"/>
        <v>0</v>
      </c>
      <c r="Z114" s="29">
        <f t="shared" si="15"/>
        <v>0</v>
      </c>
      <c r="AA114" s="29">
        <f t="shared" si="15"/>
        <v>0</v>
      </c>
      <c r="AB114" s="29">
        <f t="shared" si="15"/>
        <v>0</v>
      </c>
      <c r="AC114" s="29">
        <f t="shared" si="15"/>
        <v>0</v>
      </c>
    </row>
    <row r="115" spans="21:29">
      <c r="U115" s="28">
        <v>51</v>
      </c>
      <c r="V115" s="29">
        <f t="shared" si="15"/>
        <v>0</v>
      </c>
      <c r="W115" s="29">
        <f t="shared" si="15"/>
        <v>0</v>
      </c>
      <c r="X115" s="29">
        <f t="shared" si="15"/>
        <v>0</v>
      </c>
      <c r="Y115" s="29">
        <f t="shared" si="15"/>
        <v>0</v>
      </c>
      <c r="Z115" s="29">
        <f t="shared" si="15"/>
        <v>0</v>
      </c>
      <c r="AA115" s="29">
        <f t="shared" si="15"/>
        <v>0</v>
      </c>
      <c r="AB115" s="29">
        <f t="shared" si="15"/>
        <v>0</v>
      </c>
      <c r="AC115" s="29">
        <f t="shared" si="15"/>
        <v>0</v>
      </c>
    </row>
    <row r="116" spans="21:29">
      <c r="U116" s="67">
        <v>52</v>
      </c>
      <c r="V116" s="29">
        <f t="shared" si="15"/>
        <v>0</v>
      </c>
      <c r="W116" s="29">
        <f t="shared" si="15"/>
        <v>0</v>
      </c>
      <c r="X116" s="29">
        <f t="shared" si="15"/>
        <v>0</v>
      </c>
      <c r="Y116" s="29">
        <f t="shared" si="15"/>
        <v>0</v>
      </c>
      <c r="Z116" s="29">
        <f t="shared" si="15"/>
        <v>0</v>
      </c>
      <c r="AA116" s="29">
        <f t="shared" si="15"/>
        <v>0</v>
      </c>
      <c r="AB116" s="29">
        <f t="shared" si="15"/>
        <v>0</v>
      </c>
      <c r="AC116" s="29">
        <f t="shared" si="15"/>
        <v>0</v>
      </c>
    </row>
    <row r="117" spans="21:29">
      <c r="U117" s="28">
        <v>53</v>
      </c>
      <c r="V117" s="29">
        <f t="shared" si="15"/>
        <v>0</v>
      </c>
      <c r="W117" s="29">
        <f t="shared" si="15"/>
        <v>0</v>
      </c>
      <c r="X117" s="29">
        <f t="shared" si="15"/>
        <v>0</v>
      </c>
      <c r="Y117" s="29">
        <f t="shared" si="15"/>
        <v>0</v>
      </c>
      <c r="Z117" s="29">
        <f t="shared" si="15"/>
        <v>0</v>
      </c>
      <c r="AA117" s="29">
        <f t="shared" si="15"/>
        <v>0</v>
      </c>
      <c r="AB117" s="29">
        <f t="shared" si="15"/>
        <v>0</v>
      </c>
      <c r="AC117" s="29">
        <f t="shared" si="15"/>
        <v>0</v>
      </c>
    </row>
    <row r="118" spans="21:29">
      <c r="U118" s="67">
        <v>54</v>
      </c>
      <c r="V118" s="29">
        <f t="shared" si="15"/>
        <v>0</v>
      </c>
      <c r="W118" s="29">
        <f t="shared" si="15"/>
        <v>0</v>
      </c>
      <c r="X118" s="29">
        <f t="shared" si="15"/>
        <v>0</v>
      </c>
      <c r="Y118" s="29">
        <f t="shared" si="15"/>
        <v>0</v>
      </c>
      <c r="Z118" s="29">
        <f t="shared" si="15"/>
        <v>0</v>
      </c>
      <c r="AA118" s="29">
        <f t="shared" si="15"/>
        <v>0</v>
      </c>
      <c r="AB118" s="29">
        <f t="shared" si="15"/>
        <v>0</v>
      </c>
      <c r="AC118" s="29">
        <f t="shared" si="15"/>
        <v>0</v>
      </c>
    </row>
    <row r="119" spans="21:29">
      <c r="U119" s="28">
        <v>55</v>
      </c>
      <c r="V119" s="29">
        <f t="shared" si="15"/>
        <v>0</v>
      </c>
      <c r="W119" s="29">
        <f t="shared" si="15"/>
        <v>0</v>
      </c>
      <c r="X119" s="29">
        <f t="shared" si="15"/>
        <v>0</v>
      </c>
      <c r="Y119" s="29">
        <f t="shared" si="15"/>
        <v>0</v>
      </c>
      <c r="Z119" s="29">
        <f t="shared" si="15"/>
        <v>0</v>
      </c>
      <c r="AA119" s="29">
        <f t="shared" si="15"/>
        <v>0</v>
      </c>
      <c r="AB119" s="29">
        <f t="shared" si="15"/>
        <v>0</v>
      </c>
      <c r="AC119" s="29">
        <f t="shared" si="15"/>
        <v>0</v>
      </c>
    </row>
    <row r="120" spans="21:29">
      <c r="U120" s="67">
        <v>56</v>
      </c>
      <c r="V120" s="29">
        <f t="shared" ref="V120:AC124" si="16">IF(ISNA(MATCH($E$64,$A$4:$A$63,0)=$U120),IF((MATCH($E$64,$A$4:$A$63,1)+1)=$U120,V59,0),IF(MATCH($E$64,$A$4:$A$63,0)=$U120,V59,IF((MATCH($E$64,$A$4:$A$63,1)+1)=$U120,V59,0)))</f>
        <v>0</v>
      </c>
      <c r="W120" s="29">
        <f t="shared" si="16"/>
        <v>0</v>
      </c>
      <c r="X120" s="29">
        <f t="shared" si="16"/>
        <v>0</v>
      </c>
      <c r="Y120" s="29">
        <f t="shared" si="16"/>
        <v>0</v>
      </c>
      <c r="Z120" s="29">
        <f t="shared" si="16"/>
        <v>0</v>
      </c>
      <c r="AA120" s="29">
        <f t="shared" si="16"/>
        <v>0</v>
      </c>
      <c r="AB120" s="29">
        <f t="shared" si="16"/>
        <v>0</v>
      </c>
      <c r="AC120" s="29">
        <f t="shared" si="16"/>
        <v>0</v>
      </c>
    </row>
    <row r="121" spans="21:29">
      <c r="U121" s="28">
        <v>57</v>
      </c>
      <c r="V121" s="29">
        <f t="shared" si="16"/>
        <v>0</v>
      </c>
      <c r="W121" s="29">
        <f t="shared" si="16"/>
        <v>0</v>
      </c>
      <c r="X121" s="29">
        <f t="shared" si="16"/>
        <v>0</v>
      </c>
      <c r="Y121" s="29">
        <f t="shared" si="16"/>
        <v>0</v>
      </c>
      <c r="Z121" s="29">
        <f t="shared" si="16"/>
        <v>0</v>
      </c>
      <c r="AA121" s="29">
        <f t="shared" si="16"/>
        <v>0</v>
      </c>
      <c r="AB121" s="29">
        <f t="shared" si="16"/>
        <v>0</v>
      </c>
      <c r="AC121" s="29">
        <f t="shared" si="16"/>
        <v>0</v>
      </c>
    </row>
    <row r="122" spans="21:29">
      <c r="U122" s="67">
        <v>58</v>
      </c>
      <c r="V122" s="29">
        <f t="shared" si="16"/>
        <v>0</v>
      </c>
      <c r="W122" s="29">
        <f t="shared" si="16"/>
        <v>0</v>
      </c>
      <c r="X122" s="29">
        <f t="shared" si="16"/>
        <v>0</v>
      </c>
      <c r="Y122" s="29">
        <f t="shared" si="16"/>
        <v>0</v>
      </c>
      <c r="Z122" s="29">
        <f t="shared" si="16"/>
        <v>0</v>
      </c>
      <c r="AA122" s="29">
        <f t="shared" si="16"/>
        <v>0</v>
      </c>
      <c r="AB122" s="29">
        <f t="shared" si="16"/>
        <v>0</v>
      </c>
      <c r="AC122" s="29">
        <f t="shared" si="16"/>
        <v>0</v>
      </c>
    </row>
    <row r="123" spans="21:29">
      <c r="U123" s="28">
        <v>59</v>
      </c>
      <c r="V123" s="29">
        <f t="shared" si="16"/>
        <v>0</v>
      </c>
      <c r="W123" s="29">
        <f t="shared" si="16"/>
        <v>0</v>
      </c>
      <c r="X123" s="29">
        <f t="shared" si="16"/>
        <v>0</v>
      </c>
      <c r="Y123" s="29">
        <f t="shared" si="16"/>
        <v>0</v>
      </c>
      <c r="Z123" s="29">
        <f t="shared" si="16"/>
        <v>0</v>
      </c>
      <c r="AA123" s="29">
        <f t="shared" si="16"/>
        <v>0</v>
      </c>
      <c r="AB123" s="29">
        <f t="shared" si="16"/>
        <v>0</v>
      </c>
      <c r="AC123" s="29">
        <f t="shared" si="16"/>
        <v>0</v>
      </c>
    </row>
    <row r="124" spans="21:29">
      <c r="U124" s="67">
        <v>60</v>
      </c>
      <c r="V124" s="29">
        <f t="shared" si="16"/>
        <v>0</v>
      </c>
      <c r="W124" s="29">
        <f t="shared" si="16"/>
        <v>0</v>
      </c>
      <c r="X124" s="29">
        <f t="shared" si="16"/>
        <v>0</v>
      </c>
      <c r="Y124" s="29">
        <f t="shared" si="16"/>
        <v>0</v>
      </c>
      <c r="Z124" s="29">
        <f t="shared" si="16"/>
        <v>0</v>
      </c>
      <c r="AA124" s="29">
        <f t="shared" si="16"/>
        <v>0</v>
      </c>
      <c r="AB124" s="29">
        <f t="shared" si="16"/>
        <v>0</v>
      </c>
      <c r="AC124" s="29">
        <f t="shared" si="16"/>
        <v>0</v>
      </c>
    </row>
  </sheetData>
  <customSheetViews>
    <customSheetView guid="{F4DD0BDD-9BCD-4E13-8084-E09DC92B9F33}" scale="115" state="hidden" topLeftCell="A49">
      <selection activeCell="C5" sqref="C5:D5"/>
      <pageMargins left="0.7" right="0.7" top="0.78740157499999996" bottom="0.78740157499999996" header="0.3" footer="0.3"/>
      <pageSetup paperSize="9" orientation="portrait" r:id="rId1"/>
    </customSheetView>
  </customSheetViews>
  <mergeCells count="4">
    <mergeCell ref="E74:F74"/>
    <mergeCell ref="H74:I74"/>
    <mergeCell ref="N1:U2"/>
    <mergeCell ref="V1:AC2"/>
  </mergeCells>
  <pageMargins left="0.7" right="0.7" top="0.78740157499999996" bottom="0.78740157499999996" header="0.3" footer="0.3"/>
  <pageSetup paperSize="9"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7">
    <tabColor theme="1"/>
  </sheetPr>
  <dimension ref="A1:BI124"/>
  <sheetViews>
    <sheetView topLeftCell="A4" zoomScale="160" zoomScaleNormal="160" workbookViewId="0">
      <selection activeCell="C4" sqref="C4"/>
    </sheetView>
  </sheetViews>
  <sheetFormatPr defaultColWidth="11.42578125" defaultRowHeight="12.75"/>
  <cols>
    <col min="1" max="1" width="13.140625" style="27" bestFit="1" customWidth="1"/>
    <col min="2" max="2" width="13.140625" style="27" customWidth="1"/>
    <col min="3" max="3" width="21.28515625" style="142" customWidth="1"/>
    <col min="4" max="4" width="28.5703125" style="142" bestFit="1" customWidth="1"/>
    <col min="5" max="5" width="11.42578125" style="142"/>
    <col min="6" max="6" width="12.140625" style="142" bestFit="1" customWidth="1"/>
    <col min="7" max="7" width="15.140625" style="142" bestFit="1" customWidth="1"/>
    <col min="8" max="29" width="11.42578125" style="142"/>
    <col min="30" max="16384" width="11.42578125" style="27"/>
  </cols>
  <sheetData>
    <row r="1" spans="1:61">
      <c r="N1" s="1090" t="s">
        <v>184</v>
      </c>
      <c r="O1" s="1090"/>
      <c r="P1" s="1090"/>
      <c r="Q1" s="1090"/>
      <c r="R1" s="1090"/>
      <c r="S1" s="1090"/>
      <c r="T1" s="1090"/>
      <c r="U1" s="1090"/>
      <c r="V1" s="1090" t="s">
        <v>185</v>
      </c>
      <c r="W1" s="1090"/>
      <c r="X1" s="1090"/>
      <c r="Y1" s="1090"/>
      <c r="Z1" s="1090"/>
      <c r="AA1" s="1090"/>
      <c r="AB1" s="1090"/>
      <c r="AC1" s="1090"/>
      <c r="AD1" s="1096" t="s">
        <v>288</v>
      </c>
      <c r="AE1" s="1097"/>
      <c r="AF1" s="1097"/>
      <c r="AG1" s="1097"/>
      <c r="AH1" s="1097"/>
      <c r="AI1" s="1097"/>
      <c r="AJ1" s="1097"/>
      <c r="AK1" s="1098"/>
      <c r="AL1" s="1096" t="s">
        <v>289</v>
      </c>
      <c r="AM1" s="1097"/>
      <c r="AN1" s="1097"/>
      <c r="AO1" s="1097"/>
      <c r="AP1" s="1097"/>
      <c r="AQ1" s="1097"/>
      <c r="AR1" s="1097"/>
      <c r="AS1" s="1098"/>
      <c r="AT1" s="1096" t="s">
        <v>290</v>
      </c>
      <c r="AU1" s="1097"/>
      <c r="AV1" s="1097"/>
      <c r="AW1" s="1097"/>
      <c r="AX1" s="1097"/>
      <c r="AY1" s="1097"/>
      <c r="AZ1" s="1097"/>
      <c r="BA1" s="1098"/>
      <c r="BB1" s="1096" t="s">
        <v>291</v>
      </c>
      <c r="BC1" s="1097"/>
      <c r="BD1" s="1097"/>
      <c r="BE1" s="1097"/>
      <c r="BF1" s="1097"/>
      <c r="BG1" s="1097"/>
      <c r="BH1" s="1097"/>
      <c r="BI1" s="1098"/>
    </row>
    <row r="2" spans="1:61" ht="13.5" thickBot="1">
      <c r="N2" s="1091"/>
      <c r="O2" s="1091"/>
      <c r="P2" s="1091"/>
      <c r="Q2" s="1091"/>
      <c r="R2" s="1091"/>
      <c r="S2" s="1091"/>
      <c r="T2" s="1091"/>
      <c r="U2" s="1091"/>
      <c r="V2" s="1091"/>
      <c r="W2" s="1091"/>
      <c r="X2" s="1091"/>
      <c r="Y2" s="1091"/>
      <c r="Z2" s="1091"/>
      <c r="AA2" s="1091"/>
      <c r="AB2" s="1091"/>
      <c r="AC2" s="1091"/>
      <c r="AD2" s="1099"/>
      <c r="AE2" s="1100"/>
      <c r="AF2" s="1100"/>
      <c r="AG2" s="1100"/>
      <c r="AH2" s="1100"/>
      <c r="AI2" s="1100"/>
      <c r="AJ2" s="1100"/>
      <c r="AK2" s="1101"/>
      <c r="AL2" s="1099"/>
      <c r="AM2" s="1100"/>
      <c r="AN2" s="1100"/>
      <c r="AO2" s="1100"/>
      <c r="AP2" s="1100"/>
      <c r="AQ2" s="1100"/>
      <c r="AR2" s="1100"/>
      <c r="AS2" s="1101"/>
      <c r="AT2" s="1099"/>
      <c r="AU2" s="1100"/>
      <c r="AV2" s="1100"/>
      <c r="AW2" s="1100"/>
      <c r="AX2" s="1100"/>
      <c r="AY2" s="1100"/>
      <c r="AZ2" s="1100"/>
      <c r="BA2" s="1101"/>
      <c r="BB2" s="1099"/>
      <c r="BC2" s="1100"/>
      <c r="BD2" s="1100"/>
      <c r="BE2" s="1100"/>
      <c r="BF2" s="1100"/>
      <c r="BG2" s="1100"/>
      <c r="BH2" s="1100"/>
      <c r="BI2" s="1101"/>
    </row>
    <row r="3" spans="1:61" ht="117">
      <c r="A3" s="217" t="s">
        <v>207</v>
      </c>
      <c r="B3" s="218" t="s">
        <v>242</v>
      </c>
      <c r="C3" s="219" t="s">
        <v>132</v>
      </c>
      <c r="D3" s="219" t="s">
        <v>16</v>
      </c>
      <c r="E3" s="220" t="s">
        <v>196</v>
      </c>
      <c r="F3" s="221" t="s">
        <v>197</v>
      </c>
      <c r="G3" s="37" t="s">
        <v>198</v>
      </c>
      <c r="H3" s="37" t="s">
        <v>199</v>
      </c>
      <c r="I3" s="37" t="s">
        <v>200</v>
      </c>
      <c r="J3" s="37" t="s">
        <v>201</v>
      </c>
      <c r="K3" s="37" t="s">
        <v>202</v>
      </c>
      <c r="L3" s="37" t="s">
        <v>204</v>
      </c>
      <c r="M3" s="38" t="s">
        <v>205</v>
      </c>
      <c r="N3" s="39" t="s">
        <v>117</v>
      </c>
      <c r="O3" s="40" t="s">
        <v>118</v>
      </c>
      <c r="P3" s="39" t="s">
        <v>119</v>
      </c>
      <c r="Q3" s="40" t="s">
        <v>120</v>
      </c>
      <c r="R3" s="40" t="s">
        <v>121</v>
      </c>
      <c r="S3" s="40" t="s">
        <v>116</v>
      </c>
      <c r="T3" s="40" t="s">
        <v>122</v>
      </c>
      <c r="U3" s="41" t="s">
        <v>123</v>
      </c>
      <c r="V3" s="42" t="s">
        <v>124</v>
      </c>
      <c r="W3" s="40" t="s">
        <v>125</v>
      </c>
      <c r="X3" s="39" t="s">
        <v>126</v>
      </c>
      <c r="Y3" s="40" t="s">
        <v>127</v>
      </c>
      <c r="Z3" s="40" t="s">
        <v>128</v>
      </c>
      <c r="AA3" s="40" t="s">
        <v>129</v>
      </c>
      <c r="AB3" s="40" t="s">
        <v>130</v>
      </c>
      <c r="AC3" s="41" t="s">
        <v>131</v>
      </c>
      <c r="AD3" s="118" t="s">
        <v>117</v>
      </c>
      <c r="AE3" s="119" t="s">
        <v>118</v>
      </c>
      <c r="AF3" s="120" t="s">
        <v>119</v>
      </c>
      <c r="AG3" s="119" t="s">
        <v>120</v>
      </c>
      <c r="AH3" s="119" t="s">
        <v>121</v>
      </c>
      <c r="AI3" s="119" t="s">
        <v>116</v>
      </c>
      <c r="AJ3" s="119" t="s">
        <v>122</v>
      </c>
      <c r="AK3" s="121" t="s">
        <v>123</v>
      </c>
      <c r="AL3" s="118" t="s">
        <v>117</v>
      </c>
      <c r="AM3" s="119" t="s">
        <v>118</v>
      </c>
      <c r="AN3" s="120" t="s">
        <v>119</v>
      </c>
      <c r="AO3" s="119" t="s">
        <v>120</v>
      </c>
      <c r="AP3" s="119" t="s">
        <v>121</v>
      </c>
      <c r="AQ3" s="119" t="s">
        <v>116</v>
      </c>
      <c r="AR3" s="119" t="s">
        <v>122</v>
      </c>
      <c r="AS3" s="121" t="s">
        <v>123</v>
      </c>
      <c r="AT3" s="118" t="s">
        <v>117</v>
      </c>
      <c r="AU3" s="119" t="s">
        <v>118</v>
      </c>
      <c r="AV3" s="120" t="s">
        <v>119</v>
      </c>
      <c r="AW3" s="119" t="s">
        <v>120</v>
      </c>
      <c r="AX3" s="119" t="s">
        <v>121</v>
      </c>
      <c r="AY3" s="119" t="s">
        <v>116</v>
      </c>
      <c r="AZ3" s="119" t="s">
        <v>122</v>
      </c>
      <c r="BA3" s="121" t="s">
        <v>123</v>
      </c>
      <c r="BB3" s="118" t="s">
        <v>117</v>
      </c>
      <c r="BC3" s="119" t="s">
        <v>118</v>
      </c>
      <c r="BD3" s="120" t="s">
        <v>119</v>
      </c>
      <c r="BE3" s="119" t="s">
        <v>120</v>
      </c>
      <c r="BF3" s="119" t="s">
        <v>121</v>
      </c>
      <c r="BG3" s="119" t="s">
        <v>116</v>
      </c>
      <c r="BH3" s="119" t="s">
        <v>122</v>
      </c>
      <c r="BI3" s="121" t="s">
        <v>123</v>
      </c>
    </row>
    <row r="4" spans="1:61">
      <c r="A4" s="226">
        <f ca="1">LastDayMonth_This(INDIRECT("'Configuration | Scaling'!E" &amp; $D$85))</f>
        <v>1</v>
      </c>
      <c r="B4" s="227">
        <f ca="1">IFERROR(INDEX('Configuration | Scaling'!$E$13:$Y$23,$D$85-CELL("row", 'Configuration | Scaling'!$E$13)+1,MATCH($C4,_GPDS__List,0)),"")</f>
        <v>0</v>
      </c>
      <c r="C4" s="228" t="str">
        <f ca="1">LOOKUP(A4,INDIRECT("'Configuration | Scaling'!E"&amp;$D$85):INDIRECT("'Configuration | Scaling'!Y"&amp;$D$85),_GPDS__List)</f>
        <v>PS</v>
      </c>
      <c r="D4" s="228"/>
      <c r="E4" s="229">
        <f ca="1">IF(B4&lt;&gt;"",B4-$B$4,A4-B$4)</f>
        <v>0</v>
      </c>
      <c r="F4" s="230">
        <f ca="1">SUM(S4:U4)/SUM(O4:U4)</f>
        <v>0</v>
      </c>
      <c r="G4" s="46">
        <f ca="1">SUM(AA4:AC4)/SUM(W4:AC4)</f>
        <v>0</v>
      </c>
      <c r="H4" s="46">
        <f ca="1">SUM(P4:U4)/SUM(O4:U4)</f>
        <v>0</v>
      </c>
      <c r="I4" s="46">
        <f ca="1">SUM(X4:AC4)/SUM(W4:AC4)</f>
        <v>0</v>
      </c>
      <c r="J4" s="46">
        <f ca="1">SUM(R4:U4)/SUM(O4:U4)</f>
        <v>0</v>
      </c>
      <c r="K4" s="46">
        <f ca="1">SUM(Z4:AC4)/SUM(W4:AC4)</f>
        <v>0</v>
      </c>
      <c r="L4" s="46">
        <f ca="1">SUM(T4:U4)/SUM(O4:U4)</f>
        <v>0</v>
      </c>
      <c r="M4" s="47">
        <f ca="1">SUM(AB4:AC4)/SUM(W4:AC4)</f>
        <v>0</v>
      </c>
      <c r="N4" s="48">
        <f ca="1">LOOKUP(2,1/('Feat-Func-Development'!$AF$4:$EU$4&amp;'Feat-Func-Development'!$AF$5:$EU$5='aggregated FIP Data ProgSel'!$A4&amp;'aggregated FIP Data ProgSel'!$N$1),'Feat-Func-Development'!$AF$121:$EU$121)</f>
        <v>0</v>
      </c>
      <c r="O4" s="48">
        <f ca="1">LOOKUP(2,1/('Feat-Func-Development'!$AF$4:$EU$4&amp;'Feat-Func-Development'!$AF$5:$EU$5='aggregated FIP Data ProgSel'!$A4&amp;'aggregated FIP Data ProgSel'!$N$1),'Feat-Func-Development'!$AF$122:$EU$122)</f>
        <v>1</v>
      </c>
      <c r="P4" s="48">
        <f ca="1">LOOKUP(2,1/('Feat-Func-Development'!$AF$4:$EU$4&amp;'Feat-Func-Development'!$AF$5:$EU$5='aggregated FIP Data ProgSel'!$A4&amp;'aggregated FIP Data ProgSel'!$N$1),'Feat-Func-Development'!$AF$123:$EU$123)</f>
        <v>0</v>
      </c>
      <c r="Q4" s="48">
        <f ca="1">LOOKUP(2,1/('Feat-Func-Development'!$AF$4:$EU$4&amp;'Feat-Func-Development'!$AF$5:$EU$5='aggregated FIP Data ProgSel'!$A4&amp;'aggregated FIP Data ProgSel'!$N$1),'Feat-Func-Development'!$AF$124:$EU$124)</f>
        <v>0</v>
      </c>
      <c r="R4" s="48">
        <f ca="1">LOOKUP(2,1/('Feat-Func-Development'!$AF$4:$EU$4&amp;'Feat-Func-Development'!$AF$5:$EU$5='aggregated FIP Data ProgSel'!$A4&amp;'aggregated FIP Data ProgSel'!$N$1),'Feat-Func-Development'!$AF$125:$EU$125)</f>
        <v>0</v>
      </c>
      <c r="S4" s="48">
        <f ca="1">LOOKUP(2,1/('Feat-Func-Development'!$AF$4:$EU$4&amp;'Feat-Func-Development'!$AF$5:$EU$5='aggregated FIP Data ProgSel'!$A4&amp;'aggregated FIP Data ProgSel'!$N$1),'Feat-Func-Development'!$AF$126:$EU$126)</f>
        <v>0</v>
      </c>
      <c r="T4" s="48">
        <f ca="1">LOOKUP(2,1/('Feat-Func-Development'!$AF$4:$EU$4&amp;'Feat-Func-Development'!$AF$5:$EU$5='aggregated FIP Data ProgSel'!$A4&amp;'aggregated FIP Data ProgSel'!$N$1),'Feat-Func-Development'!$AF$127:$EU$127)</f>
        <v>0</v>
      </c>
      <c r="U4" s="48">
        <f ca="1">LOOKUP(2,1/('Feat-Func-Development'!$AF$4:$EU$4&amp;'Feat-Func-Development'!$AF$5:$EU$5='aggregated FIP Data ProgSel'!$A4&amp;'aggregated FIP Data ProgSel'!$N$1),'Feat-Func-Development'!$AF$128:$EU$128)</f>
        <v>0</v>
      </c>
      <c r="V4" s="29">
        <f ca="1">LOOKUP(2,1/('Feat-Func-Development'!$AF$4:$EU$4&amp;'Feat-Func-Development'!$AF$5:$EU$5='aggregated FIP Data ProgSel'!$A4&amp;'aggregated FIP Data ProgSel'!$V$1),'Feat-Func-Development'!$AF$121:$EU$121)</f>
        <v>0</v>
      </c>
      <c r="W4" s="29">
        <f ca="1">LOOKUP(2,1/('Feat-Func-Development'!$AF$4:$EU$4&amp;'Feat-Func-Development'!$AF$5:$EU$5='aggregated FIP Data ProgSel'!$A4&amp;'aggregated FIP Data ProgSel'!$V$1),'Feat-Func-Development'!$AF$122:$EU$122)</f>
        <v>1</v>
      </c>
      <c r="X4" s="29">
        <f ca="1">LOOKUP(2,1/('Feat-Func-Development'!$AF$4:$EU$4&amp;'Feat-Func-Development'!$AF$5:$EU$5='aggregated FIP Data ProgSel'!$A4&amp;'aggregated FIP Data ProgSel'!$V$1),'Feat-Func-Development'!$AF$123:$EU$123)</f>
        <v>0</v>
      </c>
      <c r="Y4" s="29">
        <f ca="1">LOOKUP(2,1/('Feat-Func-Development'!$AF$4:$EU$4&amp;'Feat-Func-Development'!$AF$5:$EU$5='aggregated FIP Data ProgSel'!$A4&amp;'aggregated FIP Data ProgSel'!$V$1),'Feat-Func-Development'!$AF$124:$EU$124)</f>
        <v>0</v>
      </c>
      <c r="Z4" s="29">
        <f ca="1">LOOKUP(2,1/('Feat-Func-Development'!$AF$4:$EU$4&amp;'Feat-Func-Development'!$AF$5:$EU$5='aggregated FIP Data ProgSel'!$A4&amp;'aggregated FIP Data ProgSel'!$V$1),'Feat-Func-Development'!$AF$125:$EU$125)</f>
        <v>0</v>
      </c>
      <c r="AA4" s="29">
        <f ca="1">LOOKUP(2,1/('Feat-Func-Development'!$AF$4:$EU$4&amp;'Feat-Func-Development'!$AF$5:$EU$5='aggregated FIP Data ProgSel'!$A4&amp;'aggregated FIP Data ProgSel'!$V$1),'Feat-Func-Development'!$AF$126:$EU$126)</f>
        <v>0</v>
      </c>
      <c r="AB4" s="29">
        <f ca="1">LOOKUP(2,1/('Feat-Func-Development'!$AF$4:$EU$4&amp;'Feat-Func-Development'!$AF$5:$EU$5='aggregated FIP Data ProgSel'!$A4&amp;'aggregated FIP Data ProgSel'!$V$1),'Feat-Func-Development'!$AF$127:$EU$127)</f>
        <v>0</v>
      </c>
      <c r="AC4" s="29">
        <f ca="1">LOOKUP(2,1/('Feat-Func-Development'!$AF$4:$EU$4&amp;'Feat-Func-Development'!$AF$5:$EU$5='aggregated FIP Data ProgSel'!$A4&amp;'aggregated FIP Data ProgSel'!$V$1),'Feat-Func-Development'!$AF$128:$EU$128)</f>
        <v>0</v>
      </c>
      <c r="AD4" s="122">
        <f ca="1">LOOKUP(2,1/('Feat-Func-Development'!$AF$4:$EU$4&amp;'Feat-Func-Development'!$AF$5:$EU$5='aggregated FIP Data ProgSel'!$A4&amp;'aggregated FIP Data ProgSel'!$N$1),'Feat-Func-Development'!$AF$25:$EU$25)</f>
        <v>0</v>
      </c>
      <c r="AE4" s="48">
        <f ca="1">LOOKUP(2,1/('Feat-Func-Development'!$AF$4:$EU$4&amp;'Feat-Func-Development'!$AF$5:$EU$5='aggregated FIP Data ProgSel'!$A4&amp;'aggregated FIP Data ProgSel'!$N$1),'Feat-Func-Development'!$AF$26:$EU$26)</f>
        <v>1</v>
      </c>
      <c r="AF4" s="48">
        <f ca="1">LOOKUP(2,1/('Feat-Func-Development'!$AF$4:$EU$4&amp;'Feat-Func-Development'!$AF$5:$EU$5='aggregated FIP Data ProgSel'!$A4&amp;'aggregated FIP Data ProgSel'!$N$1),'Feat-Func-Development'!$AF$27:$EU$27)</f>
        <v>0</v>
      </c>
      <c r="AG4" s="48">
        <f ca="1">LOOKUP(2,1/('Feat-Func-Development'!$AF$4:$EU$4&amp;'Feat-Func-Development'!$AF$5:$EU$5='aggregated FIP Data ProgSel'!$A4&amp;'aggregated FIP Data ProgSel'!$N$1),'Feat-Func-Development'!$AF$28:$EU$28)</f>
        <v>0</v>
      </c>
      <c r="AH4" s="48">
        <f ca="1">LOOKUP(2,1/('Feat-Func-Development'!$AF$4:$EU$4&amp;'Feat-Func-Development'!$AF$5:$EU$5='aggregated FIP Data ProgSel'!$A4&amp;'aggregated FIP Data ProgSel'!$N$1),'Feat-Func-Development'!$AF$29:$EU$29)</f>
        <v>0</v>
      </c>
      <c r="AI4" s="48">
        <f ca="1">LOOKUP(2,1/('Feat-Func-Development'!$AF$4:$EU$4&amp;'Feat-Func-Development'!$AF$5:$EU$5='aggregated FIP Data ProgSel'!$A4&amp;'aggregated FIP Data ProgSel'!$N$1),'Feat-Func-Development'!$AF$30:$EU$30)</f>
        <v>0</v>
      </c>
      <c r="AJ4" s="48">
        <f ca="1">LOOKUP(2,1/('Feat-Func-Development'!$AF$4:$EU$4&amp;'Feat-Func-Development'!$AF$5:$EU$5='aggregated FIP Data ProgSel'!$A4&amp;'aggregated FIP Data ProgSel'!$N$1),'Feat-Func-Development'!$AF$31:$EU$31)</f>
        <v>0</v>
      </c>
      <c r="AK4" s="48">
        <f ca="1">LOOKUP(2,1/('Feat-Func-Development'!$AF$4:$EU$4&amp;'Feat-Func-Development'!$AF$5:$EU$5='aggregated FIP Data ProgSel'!$A4&amp;'aggregated FIP Data ProgSel'!$N$1),'Feat-Func-Development'!$AF$32:$EU$32)</f>
        <v>0</v>
      </c>
      <c r="AL4" s="122">
        <f ca="1">LOOKUP(2,1/('Feat-Func-Development'!$AF$4:$EU$4&amp;'Feat-Func-Development'!$AF$5:$EU$5='aggregated FIP Data ProgSel'!$A4&amp;'aggregated FIP Data ProgSel'!$N$1),'Feat-Func-Development'!$AF$33:$EU$33)</f>
        <v>0</v>
      </c>
      <c r="AM4" s="48">
        <f ca="1">LOOKUP(2,1/('Feat-Func-Development'!$AF$4:$EU$4&amp;'Feat-Func-Development'!$AF$5:$EU$5='aggregated FIP Data ProgSel'!$A4&amp;'aggregated FIP Data ProgSel'!$N$1),'Feat-Func-Development'!$AF$34:$EU$34)</f>
        <v>1</v>
      </c>
      <c r="AN4" s="48">
        <f ca="1">LOOKUP(2,1/('Feat-Func-Development'!$AF$4:$EU$4&amp;'Feat-Func-Development'!$AF$5:$EU$5='aggregated FIP Data ProgSel'!$A4&amp;'aggregated FIP Data ProgSel'!$N$1),'Feat-Func-Development'!$AF$35:$EU$35)</f>
        <v>0</v>
      </c>
      <c r="AO4" s="48">
        <f ca="1">LOOKUP(2,1/('Feat-Func-Development'!$AF$4:$EU$4&amp;'Feat-Func-Development'!$AF$5:$EU$5='aggregated FIP Data ProgSel'!$A4&amp;'aggregated FIP Data ProgSel'!$N$1),'Feat-Func-Development'!$AF$36:$EU$36)</f>
        <v>0</v>
      </c>
      <c r="AP4" s="48">
        <f ca="1">LOOKUP(2,1/('Feat-Func-Development'!$AF$4:$EU$4&amp;'Feat-Func-Development'!$AF$5:$EU$5='aggregated FIP Data ProgSel'!$A4&amp;'aggregated FIP Data ProgSel'!$N$1),'Feat-Func-Development'!$AF$37:$EU$37)</f>
        <v>0</v>
      </c>
      <c r="AQ4" s="48">
        <f ca="1">LOOKUP(2,1/('Feat-Func-Development'!$AF$4:$EU$4&amp;'Feat-Func-Development'!$AF$5:$EU$5='aggregated FIP Data ProgSel'!$A4&amp;'aggregated FIP Data ProgSel'!$N$1),'Feat-Func-Development'!$AF$38:$EU$38)</f>
        <v>0</v>
      </c>
      <c r="AR4" s="48">
        <f ca="1">LOOKUP(2,1/('Feat-Func-Development'!$AF$4:$EU$4&amp;'Feat-Func-Development'!$AF$5:$EU$5='aggregated FIP Data ProgSel'!$A4&amp;'aggregated FIP Data ProgSel'!$N$1),'Feat-Func-Development'!$AF$39:$EU$39)</f>
        <v>0</v>
      </c>
      <c r="AS4" s="48">
        <f ca="1">LOOKUP(2,1/('Feat-Func-Development'!$AF$4:$EU$4&amp;'Feat-Func-Development'!$AF$5:$EU$5='aggregated FIP Data ProgSel'!$A4&amp;'aggregated FIP Data ProgSel'!$N$1),'Feat-Func-Development'!$AF$40:$EU$40)</f>
        <v>0</v>
      </c>
      <c r="AT4" s="122">
        <f ca="1">LOOKUP(2,1/('Feat-Func-Development'!$AF$4:$EU$4&amp;'Feat-Func-Development'!$AF$5:$EU$5='aggregated FIP Data ProgSel'!$A4&amp;'aggregated FIP Data ProgSel'!$N$1),'Feat-Func-Development'!$AF$41:$EU$41)</f>
        <v>0</v>
      </c>
      <c r="AU4" s="48">
        <f ca="1">LOOKUP(2,1/('Feat-Func-Development'!$AF$4:$EU$4&amp;'Feat-Func-Development'!$AF$5:$EU$5='aggregated FIP Data ProgSel'!$A4&amp;'aggregated FIP Data ProgSel'!$N$1),'Feat-Func-Development'!$AF$42:$EU$42)</f>
        <v>1</v>
      </c>
      <c r="AV4" s="48">
        <f ca="1">LOOKUP(2,1/('Feat-Func-Development'!$AF$4:$EU$4&amp;'Feat-Func-Development'!$AF$5:$EU$5='aggregated FIP Data ProgSel'!$A4&amp;'aggregated FIP Data ProgSel'!$N$1),'Feat-Func-Development'!$AF$43:$EU$43)</f>
        <v>0</v>
      </c>
      <c r="AW4" s="48">
        <f ca="1">LOOKUP(2,1/('Feat-Func-Development'!$AF$4:$EU$4&amp;'Feat-Func-Development'!$AF$5:$EU$5='aggregated FIP Data ProgSel'!$A4&amp;'aggregated FIP Data ProgSel'!$N$1),'Feat-Func-Development'!$AF$44:$EU$44)</f>
        <v>0</v>
      </c>
      <c r="AX4" s="48">
        <f ca="1">LOOKUP(2,1/('Feat-Func-Development'!$AF$4:$EU$4&amp;'Feat-Func-Development'!$AF$5:$EU$5='aggregated FIP Data ProgSel'!$A4&amp;'aggregated FIP Data ProgSel'!$N$1),'Feat-Func-Development'!$AF$45:$EU$45)</f>
        <v>0</v>
      </c>
      <c r="AY4" s="48">
        <f ca="1">LOOKUP(2,1/('Feat-Func-Development'!$AF$4:$EU$4&amp;'Feat-Func-Development'!$AF$5:$EU$5='aggregated FIP Data ProgSel'!$A4&amp;'aggregated FIP Data ProgSel'!$N$1),'Feat-Func-Development'!$AF$46:$EU$46)</f>
        <v>0</v>
      </c>
      <c r="AZ4" s="48">
        <f ca="1">LOOKUP(2,1/('Feat-Func-Development'!$AF$4:$EU$4&amp;'Feat-Func-Development'!$AF$5:$EU$5='aggregated FIP Data ProgSel'!$A4&amp;'aggregated FIP Data ProgSel'!$N$1),'Feat-Func-Development'!$AF$47:$EU$47)</f>
        <v>0</v>
      </c>
      <c r="BA4" s="48">
        <f ca="1">LOOKUP(2,1/('Feat-Func-Development'!$AF$4:$EU$4&amp;'Feat-Func-Development'!$AF$5:$EU$5='aggregated FIP Data ProgSel'!$A4&amp;'aggregated FIP Data ProgSel'!$N$1),'Feat-Func-Development'!$AF$48:$EU$48)</f>
        <v>0</v>
      </c>
      <c r="BB4" s="122">
        <f ca="1">LOOKUP(2,1/('Feat-Func-Development'!$AF$4:$EU$4&amp;'Feat-Func-Development'!$AF$5:$EU$5='aggregated FIP Data ProgSel'!$A4&amp;'aggregated FIP Data ProgSel'!$N$1),'Feat-Func-Development'!$AF$49:$EU$49)</f>
        <v>0</v>
      </c>
      <c r="BC4" s="48">
        <f ca="1">LOOKUP(2,1/('Feat-Func-Development'!$AF$4:$EU$4&amp;'Feat-Func-Development'!$AF$5:$EU$5='aggregated FIP Data ProgSel'!$A4&amp;'aggregated FIP Data ProgSel'!$N$1),'Feat-Func-Development'!$AF$50:$EU$50)</f>
        <v>0</v>
      </c>
      <c r="BD4" s="48">
        <f ca="1">LOOKUP(2,1/('Feat-Func-Development'!$AF$4:$EU$4&amp;'Feat-Func-Development'!$AF$5:$EU$5='aggregated FIP Data ProgSel'!$A4&amp;'aggregated FIP Data ProgSel'!$N$1),'Feat-Func-Development'!$AF$51:$EU$51)</f>
        <v>0</v>
      </c>
      <c r="BE4" s="48">
        <f ca="1">LOOKUP(2,1/('Feat-Func-Development'!$AF$4:$EU$4&amp;'Feat-Func-Development'!$AF$5:$EU$5='aggregated FIP Data ProgSel'!$A4&amp;'aggregated FIP Data ProgSel'!$N$1),'Feat-Func-Development'!$AF$52:$EU$52)</f>
        <v>0</v>
      </c>
      <c r="BF4" s="48">
        <f ca="1">LOOKUP(2,1/('Feat-Func-Development'!$AF$4:$EU$4&amp;'Feat-Func-Development'!$AF$5:$EU$5='aggregated FIP Data ProgSel'!$A4&amp;'aggregated FIP Data ProgSel'!$N$1),'Feat-Func-Development'!$AF$53:$EU$53)</f>
        <v>0</v>
      </c>
      <c r="BG4" s="48">
        <f ca="1">LOOKUP(2,1/('Feat-Func-Development'!$AF$4:$EU$4&amp;'Feat-Func-Development'!$AF$5:$EU$5='aggregated FIP Data ProgSel'!$A4&amp;'aggregated FIP Data ProgSel'!$N$1),'Feat-Func-Development'!$AF$54:$EU$54)</f>
        <v>0</v>
      </c>
      <c r="BH4" s="48">
        <f ca="1">LOOKUP(2,1/('Feat-Func-Development'!$AF$4:$EU$4&amp;'Feat-Func-Development'!$AF$5:$EU$5='aggregated FIP Data ProgSel'!$A4&amp;'aggregated FIP Data ProgSel'!$N$1),'Feat-Func-Development'!$AF$55:$EU$55)</f>
        <v>0</v>
      </c>
      <c r="BI4" s="48">
        <f ca="1">LOOKUP(2,1/('Feat-Func-Development'!$AF$4:$EU$4&amp;'Feat-Func-Development'!$AF$5:$EU$5='aggregated FIP Data ProgSel'!$A4&amp;'aggregated FIP Data ProgSel'!$N$1),'Feat-Func-Development'!$AF$56:$EU$56)</f>
        <v>0</v>
      </c>
    </row>
    <row r="5" spans="1:61">
      <c r="A5" s="226">
        <f ca="1">LastDayMonth(A4)</f>
        <v>32</v>
      </c>
      <c r="B5" s="227">
        <f ca="1">IFERROR(INDEX('Configuration | Scaling'!$E$13:$Y$23,$D$85-CELL("row", 'Configuration | Scaling'!$E$13)+1,MATCH($C5,_GPDS__List,0)),"")</f>
        <v>153</v>
      </c>
      <c r="C5" s="228" t="str">
        <f ca="1">IF(COUNTIF(C$4:C4,LOOKUP(A5,INDIRECT("'Configuration | Scaling'!E"&amp;$D$85):INDIRECT("'Configuration | Scaling'!Y"&amp;$D$85),_GPDS__List))=0,LOOKUP(A5,INDIRECT("'Configuration | Scaling'!E"&amp;$D$85):INDIRECT("'Configuration | Scaling'!Y"&amp;$D$85),_GPDS__List),"")</f>
        <v/>
      </c>
      <c r="D5" s="228"/>
      <c r="E5" s="229">
        <f t="shared" ref="E5:E63" ca="1" si="0">IF(B5&lt;&gt;"",B5-$B$4,A5-B$4)</f>
        <v>153</v>
      </c>
      <c r="F5" s="230">
        <f t="shared" ref="F5:F63" ca="1" si="1">SUM(S5:U5)/SUM(O5:U5)</f>
        <v>0</v>
      </c>
      <c r="G5" s="46">
        <f t="shared" ref="G5:G63" ca="1" si="2">SUM(AA5:AC5)/SUM(W5:AC5)</f>
        <v>0</v>
      </c>
      <c r="H5" s="46">
        <f t="shared" ref="H5:H63" ca="1" si="3">SUM(P5:U5)/SUM(O5:U5)</f>
        <v>1</v>
      </c>
      <c r="I5" s="46">
        <f t="shared" ref="I5:I63" ca="1" si="4">SUM(X5:AC5)/SUM(W5:AC5)</f>
        <v>1</v>
      </c>
      <c r="J5" s="46">
        <f t="shared" ref="J5:J63" ca="1" si="5">SUM(R5:U5)/SUM(O5:U5)</f>
        <v>0</v>
      </c>
      <c r="K5" s="46">
        <f t="shared" ref="K5:K63" ca="1" si="6">SUM(Z5:AC5)/SUM(W5:AC5)</f>
        <v>0</v>
      </c>
      <c r="L5" s="46">
        <f t="shared" ref="L5:L63" ca="1" si="7">SUM(T5:U5)/SUM(O5:U5)</f>
        <v>0</v>
      </c>
      <c r="M5" s="47">
        <f t="shared" ref="M5:M63" ca="1" si="8">SUM(AB5:AC5)/SUM(W5:AC5)</f>
        <v>0</v>
      </c>
      <c r="N5" s="48">
        <f ca="1">LOOKUP(2,1/('Feat-Func-Development'!$AF$4:$EU$4&amp;'Feat-Func-Development'!$AF$5:$EU$5='aggregated FIP Data ProgSel'!$A5&amp;'aggregated FIP Data ProgSel'!$N$1),'Feat-Func-Development'!$AF$121:$EU$121)</f>
        <v>0</v>
      </c>
      <c r="O5" s="48">
        <f ca="1">LOOKUP(2,1/('Feat-Func-Development'!$AF$4:$EU$4&amp;'Feat-Func-Development'!$AF$5:$EU$5='aggregated FIP Data ProgSel'!$A5&amp;'aggregated FIP Data ProgSel'!$N$1),'Feat-Func-Development'!$AF$122:$EU$122)</f>
        <v>0</v>
      </c>
      <c r="P5" s="48">
        <f ca="1">LOOKUP(2,1/('Feat-Func-Development'!$AF$4:$EU$4&amp;'Feat-Func-Development'!$AF$5:$EU$5='aggregated FIP Data ProgSel'!$A5&amp;'aggregated FIP Data ProgSel'!$N$1),'Feat-Func-Development'!$AF$123:$EU$123)</f>
        <v>1</v>
      </c>
      <c r="Q5" s="48">
        <f ca="1">LOOKUP(2,1/('Feat-Func-Development'!$AF$4:$EU$4&amp;'Feat-Func-Development'!$AF$5:$EU$5='aggregated FIP Data ProgSel'!$A5&amp;'aggregated FIP Data ProgSel'!$N$1),'Feat-Func-Development'!$AF$124:$EU$124)</f>
        <v>0</v>
      </c>
      <c r="R5" s="48">
        <f ca="1">LOOKUP(2,1/('Feat-Func-Development'!$AF$4:$EU$4&amp;'Feat-Func-Development'!$AF$5:$EU$5='aggregated FIP Data ProgSel'!$A5&amp;'aggregated FIP Data ProgSel'!$N$1),'Feat-Func-Development'!$AF$125:$EU$125)</f>
        <v>0</v>
      </c>
      <c r="S5" s="48">
        <f ca="1">LOOKUP(2,1/('Feat-Func-Development'!$AF$4:$EU$4&amp;'Feat-Func-Development'!$AF$5:$EU$5='aggregated FIP Data ProgSel'!$A5&amp;'aggregated FIP Data ProgSel'!$N$1),'Feat-Func-Development'!$AF$126:$EU$126)</f>
        <v>0</v>
      </c>
      <c r="T5" s="48">
        <f ca="1">LOOKUP(2,1/('Feat-Func-Development'!$AF$4:$EU$4&amp;'Feat-Func-Development'!$AF$5:$EU$5='aggregated FIP Data ProgSel'!$A5&amp;'aggregated FIP Data ProgSel'!$N$1),'Feat-Func-Development'!$AF$127:$EU$127)</f>
        <v>0</v>
      </c>
      <c r="U5" s="48">
        <f ca="1">LOOKUP(2,1/('Feat-Func-Development'!$AF$4:$EU$4&amp;'Feat-Func-Development'!$AF$5:$EU$5='aggregated FIP Data ProgSel'!$A5&amp;'aggregated FIP Data ProgSel'!$N$1),'Feat-Func-Development'!$AF$128:$EU$128)</f>
        <v>0</v>
      </c>
      <c r="V5" s="29">
        <f ca="1">LOOKUP(2,1/('Feat-Func-Development'!$AF$4:$EU$4&amp;'Feat-Func-Development'!$AF$5:$EU$5='aggregated FIP Data ProgSel'!$A5&amp;'aggregated FIP Data ProgSel'!$V$1),'Feat-Func-Development'!$AF$121:$EU$121)</f>
        <v>0</v>
      </c>
      <c r="W5" s="29">
        <f ca="1">LOOKUP(2,1/('Feat-Func-Development'!$AF$4:$EU$4&amp;'Feat-Func-Development'!$AF$5:$EU$5='aggregated FIP Data ProgSel'!$A5&amp;'aggregated FIP Data ProgSel'!$V$1),'Feat-Func-Development'!$AF$122:$EU$122)</f>
        <v>0</v>
      </c>
      <c r="X5" s="29">
        <f ca="1">LOOKUP(2,1/('Feat-Func-Development'!$AF$4:$EU$4&amp;'Feat-Func-Development'!$AF$5:$EU$5='aggregated FIP Data ProgSel'!$A5&amp;'aggregated FIP Data ProgSel'!$V$1),'Feat-Func-Development'!$AF$123:$EU$123)</f>
        <v>1</v>
      </c>
      <c r="Y5" s="29">
        <f ca="1">LOOKUP(2,1/('Feat-Func-Development'!$AF$4:$EU$4&amp;'Feat-Func-Development'!$AF$5:$EU$5='aggregated FIP Data ProgSel'!$A5&amp;'aggregated FIP Data ProgSel'!$V$1),'Feat-Func-Development'!$AF$124:$EU$124)</f>
        <v>0</v>
      </c>
      <c r="Z5" s="29">
        <f ca="1">LOOKUP(2,1/('Feat-Func-Development'!$AF$4:$EU$4&amp;'Feat-Func-Development'!$AF$5:$EU$5='aggregated FIP Data ProgSel'!$A5&amp;'aggregated FIP Data ProgSel'!$V$1),'Feat-Func-Development'!$AF$125:$EU$125)</f>
        <v>0</v>
      </c>
      <c r="AA5" s="29">
        <f ca="1">LOOKUP(2,1/('Feat-Func-Development'!$AF$4:$EU$4&amp;'Feat-Func-Development'!$AF$5:$EU$5='aggregated FIP Data ProgSel'!$A5&amp;'aggregated FIP Data ProgSel'!$V$1),'Feat-Func-Development'!$AF$126:$EU$126)</f>
        <v>0</v>
      </c>
      <c r="AB5" s="29">
        <f ca="1">LOOKUP(2,1/('Feat-Func-Development'!$AF$4:$EU$4&amp;'Feat-Func-Development'!$AF$5:$EU$5='aggregated FIP Data ProgSel'!$A5&amp;'aggregated FIP Data ProgSel'!$V$1),'Feat-Func-Development'!$AF$127:$EU$127)</f>
        <v>0</v>
      </c>
      <c r="AC5" s="29">
        <f ca="1">LOOKUP(2,1/('Feat-Func-Development'!$AF$4:$EU$4&amp;'Feat-Func-Development'!$AF$5:$EU$5='aggregated FIP Data ProgSel'!$A5&amp;'aggregated FIP Data ProgSel'!$V$1),'Feat-Func-Development'!$AF$128:$EU$128)</f>
        <v>0</v>
      </c>
      <c r="AD5" s="122">
        <f ca="1">LOOKUP(2,1/('Feat-Func-Development'!$AF$4:$EU$4&amp;'Feat-Func-Development'!$AF$5:$EU$5='aggregated FIP Data ProgSel'!$A5&amp;'aggregated FIP Data ProgSel'!$N$1),'Feat-Func-Development'!$AF$25:$EU$25)</f>
        <v>0</v>
      </c>
      <c r="AE5" s="48">
        <f ca="1">LOOKUP(2,1/('Feat-Func-Development'!$AF$4:$EU$4&amp;'Feat-Func-Development'!$AF$5:$EU$5='aggregated FIP Data ProgSel'!$A5&amp;'aggregated FIP Data ProgSel'!$N$1),'Feat-Func-Development'!$AF$26:$EU$26)</f>
        <v>0</v>
      </c>
      <c r="AF5" s="48">
        <f ca="1">LOOKUP(2,1/('Feat-Func-Development'!$AF$4:$EU$4&amp;'Feat-Func-Development'!$AF$5:$EU$5='aggregated FIP Data ProgSel'!$A5&amp;'aggregated FIP Data ProgSel'!$N$1),'Feat-Func-Development'!$AF$27:$EU$27)</f>
        <v>1</v>
      </c>
      <c r="AG5" s="48">
        <f ca="1">LOOKUP(2,1/('Feat-Func-Development'!$AF$4:$EU$4&amp;'Feat-Func-Development'!$AF$5:$EU$5='aggregated FIP Data ProgSel'!$A5&amp;'aggregated FIP Data ProgSel'!$N$1),'Feat-Func-Development'!$AF$28:$EU$28)</f>
        <v>0</v>
      </c>
      <c r="AH5" s="48">
        <f ca="1">LOOKUP(2,1/('Feat-Func-Development'!$AF$4:$EU$4&amp;'Feat-Func-Development'!$AF$5:$EU$5='aggregated FIP Data ProgSel'!$A5&amp;'aggregated FIP Data ProgSel'!$N$1),'Feat-Func-Development'!$AF$29:$EU$29)</f>
        <v>0</v>
      </c>
      <c r="AI5" s="48">
        <f ca="1">LOOKUP(2,1/('Feat-Func-Development'!$AF$4:$EU$4&amp;'Feat-Func-Development'!$AF$5:$EU$5='aggregated FIP Data ProgSel'!$A5&amp;'aggregated FIP Data ProgSel'!$N$1),'Feat-Func-Development'!$AF$30:$EU$30)</f>
        <v>0</v>
      </c>
      <c r="AJ5" s="48">
        <f ca="1">LOOKUP(2,1/('Feat-Func-Development'!$AF$4:$EU$4&amp;'Feat-Func-Development'!$AF$5:$EU$5='aggregated FIP Data ProgSel'!$A5&amp;'aggregated FIP Data ProgSel'!$N$1),'Feat-Func-Development'!$AF$31:$EU$31)</f>
        <v>0</v>
      </c>
      <c r="AK5" s="48">
        <f ca="1">LOOKUP(2,1/('Feat-Func-Development'!$AF$4:$EU$4&amp;'Feat-Func-Development'!$AF$5:$EU$5='aggregated FIP Data ProgSel'!$A5&amp;'aggregated FIP Data ProgSel'!$N$1),'Feat-Func-Development'!$AF$32:$EU$32)</f>
        <v>0</v>
      </c>
      <c r="AL5" s="122">
        <f ca="1">LOOKUP(2,1/('Feat-Func-Development'!$AF$4:$EU$4&amp;'Feat-Func-Development'!$AF$5:$EU$5='aggregated FIP Data ProgSel'!$A5&amp;'aggregated FIP Data ProgSel'!$N$1),'Feat-Func-Development'!$AF$33:$EU$33)</f>
        <v>0</v>
      </c>
      <c r="AM5" s="48">
        <f ca="1">LOOKUP(2,1/('Feat-Func-Development'!$AF$4:$EU$4&amp;'Feat-Func-Development'!$AF$5:$EU$5='aggregated FIP Data ProgSel'!$A5&amp;'aggregated FIP Data ProgSel'!$N$1),'Feat-Func-Development'!$AF$34:$EU$34)</f>
        <v>0</v>
      </c>
      <c r="AN5" s="48">
        <f ca="1">LOOKUP(2,1/('Feat-Func-Development'!$AF$4:$EU$4&amp;'Feat-Func-Development'!$AF$5:$EU$5='aggregated FIP Data ProgSel'!$A5&amp;'aggregated FIP Data ProgSel'!$N$1),'Feat-Func-Development'!$AF$35:$EU$35)</f>
        <v>1</v>
      </c>
      <c r="AO5" s="48">
        <f ca="1">LOOKUP(2,1/('Feat-Func-Development'!$AF$4:$EU$4&amp;'Feat-Func-Development'!$AF$5:$EU$5='aggregated FIP Data ProgSel'!$A5&amp;'aggregated FIP Data ProgSel'!$N$1),'Feat-Func-Development'!$AF$36:$EU$36)</f>
        <v>0</v>
      </c>
      <c r="AP5" s="48">
        <f ca="1">LOOKUP(2,1/('Feat-Func-Development'!$AF$4:$EU$4&amp;'Feat-Func-Development'!$AF$5:$EU$5='aggregated FIP Data ProgSel'!$A5&amp;'aggregated FIP Data ProgSel'!$N$1),'Feat-Func-Development'!$AF$37:$EU$37)</f>
        <v>0</v>
      </c>
      <c r="AQ5" s="48">
        <f ca="1">LOOKUP(2,1/('Feat-Func-Development'!$AF$4:$EU$4&amp;'Feat-Func-Development'!$AF$5:$EU$5='aggregated FIP Data ProgSel'!$A5&amp;'aggregated FIP Data ProgSel'!$N$1),'Feat-Func-Development'!$AF$38:$EU$38)</f>
        <v>0</v>
      </c>
      <c r="AR5" s="48">
        <f ca="1">LOOKUP(2,1/('Feat-Func-Development'!$AF$4:$EU$4&amp;'Feat-Func-Development'!$AF$5:$EU$5='aggregated FIP Data ProgSel'!$A5&amp;'aggregated FIP Data ProgSel'!$N$1),'Feat-Func-Development'!$AF$39:$EU$39)</f>
        <v>0</v>
      </c>
      <c r="AS5" s="48">
        <f ca="1">LOOKUP(2,1/('Feat-Func-Development'!$AF$4:$EU$4&amp;'Feat-Func-Development'!$AF$5:$EU$5='aggregated FIP Data ProgSel'!$A5&amp;'aggregated FIP Data ProgSel'!$N$1),'Feat-Func-Development'!$AF$40:$EU$40)</f>
        <v>0</v>
      </c>
      <c r="AT5" s="122">
        <f ca="1">LOOKUP(2,1/('Feat-Func-Development'!$AF$4:$EU$4&amp;'Feat-Func-Development'!$AF$5:$EU$5='aggregated FIP Data ProgSel'!$A5&amp;'aggregated FIP Data ProgSel'!$N$1),'Feat-Func-Development'!$AF$41:$EU$41)</f>
        <v>0</v>
      </c>
      <c r="AU5" s="48">
        <f ca="1">LOOKUP(2,1/('Feat-Func-Development'!$AF$4:$EU$4&amp;'Feat-Func-Development'!$AF$5:$EU$5='aggregated FIP Data ProgSel'!$A5&amp;'aggregated FIP Data ProgSel'!$N$1),'Feat-Func-Development'!$AF$42:$EU$42)</f>
        <v>0</v>
      </c>
      <c r="AV5" s="48">
        <f ca="1">LOOKUP(2,1/('Feat-Func-Development'!$AF$4:$EU$4&amp;'Feat-Func-Development'!$AF$5:$EU$5='aggregated FIP Data ProgSel'!$A5&amp;'aggregated FIP Data ProgSel'!$N$1),'Feat-Func-Development'!$AF$43:$EU$43)</f>
        <v>1</v>
      </c>
      <c r="AW5" s="48">
        <f ca="1">LOOKUP(2,1/('Feat-Func-Development'!$AF$4:$EU$4&amp;'Feat-Func-Development'!$AF$5:$EU$5='aggregated FIP Data ProgSel'!$A5&amp;'aggregated FIP Data ProgSel'!$N$1),'Feat-Func-Development'!$AF$44:$EU$44)</f>
        <v>0</v>
      </c>
      <c r="AX5" s="48">
        <f ca="1">LOOKUP(2,1/('Feat-Func-Development'!$AF$4:$EU$4&amp;'Feat-Func-Development'!$AF$5:$EU$5='aggregated FIP Data ProgSel'!$A5&amp;'aggregated FIP Data ProgSel'!$N$1),'Feat-Func-Development'!$AF$45:$EU$45)</f>
        <v>0</v>
      </c>
      <c r="AY5" s="48">
        <f ca="1">LOOKUP(2,1/('Feat-Func-Development'!$AF$4:$EU$4&amp;'Feat-Func-Development'!$AF$5:$EU$5='aggregated FIP Data ProgSel'!$A5&amp;'aggregated FIP Data ProgSel'!$N$1),'Feat-Func-Development'!$AF$46:$EU$46)</f>
        <v>0</v>
      </c>
      <c r="AZ5" s="48">
        <f ca="1">LOOKUP(2,1/('Feat-Func-Development'!$AF$4:$EU$4&amp;'Feat-Func-Development'!$AF$5:$EU$5='aggregated FIP Data ProgSel'!$A5&amp;'aggregated FIP Data ProgSel'!$N$1),'Feat-Func-Development'!$AF$47:$EU$47)</f>
        <v>0</v>
      </c>
      <c r="BA5" s="48">
        <f ca="1">LOOKUP(2,1/('Feat-Func-Development'!$AF$4:$EU$4&amp;'Feat-Func-Development'!$AF$5:$EU$5='aggregated FIP Data ProgSel'!$A5&amp;'aggregated FIP Data ProgSel'!$N$1),'Feat-Func-Development'!$AF$48:$EU$48)</f>
        <v>0</v>
      </c>
      <c r="BB5" s="122">
        <f ca="1">LOOKUP(2,1/('Feat-Func-Development'!$AF$4:$EU$4&amp;'Feat-Func-Development'!$AF$5:$EU$5='aggregated FIP Data ProgSel'!$A5&amp;'aggregated FIP Data ProgSel'!$N$1),'Feat-Func-Development'!$AF$49:$EU$49)</f>
        <v>0</v>
      </c>
      <c r="BC5" s="48">
        <f ca="1">LOOKUP(2,1/('Feat-Func-Development'!$AF$4:$EU$4&amp;'Feat-Func-Development'!$AF$5:$EU$5='aggregated FIP Data ProgSel'!$A5&amp;'aggregated FIP Data ProgSel'!$N$1),'Feat-Func-Development'!$AF$50:$EU$50)</f>
        <v>0</v>
      </c>
      <c r="BD5" s="48">
        <f ca="1">LOOKUP(2,1/('Feat-Func-Development'!$AF$4:$EU$4&amp;'Feat-Func-Development'!$AF$5:$EU$5='aggregated FIP Data ProgSel'!$A5&amp;'aggregated FIP Data ProgSel'!$N$1),'Feat-Func-Development'!$AF$51:$EU$51)</f>
        <v>0</v>
      </c>
      <c r="BE5" s="48">
        <f ca="1">LOOKUP(2,1/('Feat-Func-Development'!$AF$4:$EU$4&amp;'Feat-Func-Development'!$AF$5:$EU$5='aggregated FIP Data ProgSel'!$A5&amp;'aggregated FIP Data ProgSel'!$N$1),'Feat-Func-Development'!$AF$52:$EU$52)</f>
        <v>0</v>
      </c>
      <c r="BF5" s="48">
        <f ca="1">LOOKUP(2,1/('Feat-Func-Development'!$AF$4:$EU$4&amp;'Feat-Func-Development'!$AF$5:$EU$5='aggregated FIP Data ProgSel'!$A5&amp;'aggregated FIP Data ProgSel'!$N$1),'Feat-Func-Development'!$AF$53:$EU$53)</f>
        <v>0</v>
      </c>
      <c r="BG5" s="48">
        <f ca="1">LOOKUP(2,1/('Feat-Func-Development'!$AF$4:$EU$4&amp;'Feat-Func-Development'!$AF$5:$EU$5='aggregated FIP Data ProgSel'!$A5&amp;'aggregated FIP Data ProgSel'!$N$1),'Feat-Func-Development'!$AF$54:$EU$54)</f>
        <v>0</v>
      </c>
      <c r="BH5" s="48">
        <f ca="1">LOOKUP(2,1/('Feat-Func-Development'!$AF$4:$EU$4&amp;'Feat-Func-Development'!$AF$5:$EU$5='aggregated FIP Data ProgSel'!$A5&amp;'aggregated FIP Data ProgSel'!$N$1),'Feat-Func-Development'!$AF$55:$EU$55)</f>
        <v>0</v>
      </c>
      <c r="BI5" s="48">
        <f ca="1">LOOKUP(2,1/('Feat-Func-Development'!$AF$4:$EU$4&amp;'Feat-Func-Development'!$AF$5:$EU$5='aggregated FIP Data ProgSel'!$A5&amp;'aggregated FIP Data ProgSel'!$N$1),'Feat-Func-Development'!$AF$56:$EU$56)</f>
        <v>0</v>
      </c>
    </row>
    <row r="6" spans="1:61">
      <c r="A6" s="226">
        <f t="shared" ref="A6:A63" ca="1" si="9">LastDayMonth(A5)</f>
        <v>60</v>
      </c>
      <c r="B6" s="227">
        <f ca="1">IFERROR(INDEX('Configuration | Scaling'!$E$13:$Y$23,$D$85-CELL("row", 'Configuration | Scaling'!$E$13)+1,MATCH($C6,_GPDS__List,0)),"")</f>
        <v>60</v>
      </c>
      <c r="C6" s="228" t="str">
        <f ca="1">IF(COUNTIF(C$4:C5,LOOKUP(A6,INDIRECT("'Configuration | Scaling'!E"&amp;$D$85):INDIRECT("'Configuration | Scaling'!Y"&amp;$D$85),_GPDS__List))=0,LOOKUP(A6,INDIRECT("'Configuration | Scaling'!E"&amp;$D$85):INDIRECT("'Configuration | Scaling'!Y"&amp;$D$85),_GPDS__List),"")</f>
        <v>UPV0 Start</v>
      </c>
      <c r="D6" s="228"/>
      <c r="E6" s="229">
        <f t="shared" ca="1" si="0"/>
        <v>60</v>
      </c>
      <c r="F6" s="230">
        <f t="shared" ca="1" si="1"/>
        <v>0</v>
      </c>
      <c r="G6" s="46">
        <f t="shared" ca="1" si="2"/>
        <v>0</v>
      </c>
      <c r="H6" s="46">
        <f t="shared" ca="1" si="3"/>
        <v>1</v>
      </c>
      <c r="I6" s="46">
        <f t="shared" ca="1" si="4"/>
        <v>1</v>
      </c>
      <c r="J6" s="46">
        <f t="shared" ca="1" si="5"/>
        <v>0</v>
      </c>
      <c r="K6" s="46">
        <f t="shared" ca="1" si="6"/>
        <v>0</v>
      </c>
      <c r="L6" s="46">
        <f t="shared" ca="1" si="7"/>
        <v>0</v>
      </c>
      <c r="M6" s="47">
        <f t="shared" ca="1" si="8"/>
        <v>0</v>
      </c>
      <c r="N6" s="48">
        <f ca="1">LOOKUP(2,1/('Feat-Func-Development'!$AF$4:$EU$4&amp;'Feat-Func-Development'!$AF$5:$EU$5='aggregated FIP Data ProgSel'!$A6&amp;'aggregated FIP Data ProgSel'!$N$1),'Feat-Func-Development'!$AF$121:$EU$121)</f>
        <v>0</v>
      </c>
      <c r="O6" s="48">
        <f ca="1">LOOKUP(2,1/('Feat-Func-Development'!$AF$4:$EU$4&amp;'Feat-Func-Development'!$AF$5:$EU$5='aggregated FIP Data ProgSel'!$A6&amp;'aggregated FIP Data ProgSel'!$N$1),'Feat-Func-Development'!$AF$122:$EU$122)</f>
        <v>0</v>
      </c>
      <c r="P6" s="48">
        <f ca="1">LOOKUP(2,1/('Feat-Func-Development'!$AF$4:$EU$4&amp;'Feat-Func-Development'!$AF$5:$EU$5='aggregated FIP Data ProgSel'!$A6&amp;'aggregated FIP Data ProgSel'!$N$1),'Feat-Func-Development'!$AF$123:$EU$123)</f>
        <v>1</v>
      </c>
      <c r="Q6" s="48">
        <f ca="1">LOOKUP(2,1/('Feat-Func-Development'!$AF$4:$EU$4&amp;'Feat-Func-Development'!$AF$5:$EU$5='aggregated FIP Data ProgSel'!$A6&amp;'aggregated FIP Data ProgSel'!$N$1),'Feat-Func-Development'!$AF$124:$EU$124)</f>
        <v>0</v>
      </c>
      <c r="R6" s="48">
        <f ca="1">LOOKUP(2,1/('Feat-Func-Development'!$AF$4:$EU$4&amp;'Feat-Func-Development'!$AF$5:$EU$5='aggregated FIP Data ProgSel'!$A6&amp;'aggregated FIP Data ProgSel'!$N$1),'Feat-Func-Development'!$AF$125:$EU$125)</f>
        <v>0</v>
      </c>
      <c r="S6" s="48">
        <f ca="1">LOOKUP(2,1/('Feat-Func-Development'!$AF$4:$EU$4&amp;'Feat-Func-Development'!$AF$5:$EU$5='aggregated FIP Data ProgSel'!$A6&amp;'aggregated FIP Data ProgSel'!$N$1),'Feat-Func-Development'!$AF$126:$EU$126)</f>
        <v>0</v>
      </c>
      <c r="T6" s="48">
        <f ca="1">LOOKUP(2,1/('Feat-Func-Development'!$AF$4:$EU$4&amp;'Feat-Func-Development'!$AF$5:$EU$5='aggregated FIP Data ProgSel'!$A6&amp;'aggregated FIP Data ProgSel'!$N$1),'Feat-Func-Development'!$AF$127:$EU$127)</f>
        <v>0</v>
      </c>
      <c r="U6" s="48">
        <f ca="1">LOOKUP(2,1/('Feat-Func-Development'!$AF$4:$EU$4&amp;'Feat-Func-Development'!$AF$5:$EU$5='aggregated FIP Data ProgSel'!$A6&amp;'aggregated FIP Data ProgSel'!$N$1),'Feat-Func-Development'!$AF$128:$EU$128)</f>
        <v>0</v>
      </c>
      <c r="V6" s="29">
        <f ca="1">LOOKUP(2,1/('Feat-Func-Development'!$AF$4:$EU$4&amp;'Feat-Func-Development'!$AF$5:$EU$5='aggregated FIP Data ProgSel'!$A6&amp;'aggregated FIP Data ProgSel'!$V$1),'Feat-Func-Development'!$AF$121:$EU$121)</f>
        <v>0</v>
      </c>
      <c r="W6" s="29">
        <f ca="1">LOOKUP(2,1/('Feat-Func-Development'!$AF$4:$EU$4&amp;'Feat-Func-Development'!$AF$5:$EU$5='aggregated FIP Data ProgSel'!$A6&amp;'aggregated FIP Data ProgSel'!$V$1),'Feat-Func-Development'!$AF$122:$EU$122)</f>
        <v>0</v>
      </c>
      <c r="X6" s="29">
        <f ca="1">LOOKUP(2,1/('Feat-Func-Development'!$AF$4:$EU$4&amp;'Feat-Func-Development'!$AF$5:$EU$5='aggregated FIP Data ProgSel'!$A6&amp;'aggregated FIP Data ProgSel'!$V$1),'Feat-Func-Development'!$AF$123:$EU$123)</f>
        <v>1</v>
      </c>
      <c r="Y6" s="29">
        <f ca="1">LOOKUP(2,1/('Feat-Func-Development'!$AF$4:$EU$4&amp;'Feat-Func-Development'!$AF$5:$EU$5='aggregated FIP Data ProgSel'!$A6&amp;'aggregated FIP Data ProgSel'!$V$1),'Feat-Func-Development'!$AF$124:$EU$124)</f>
        <v>0</v>
      </c>
      <c r="Z6" s="29">
        <f ca="1">LOOKUP(2,1/('Feat-Func-Development'!$AF$4:$EU$4&amp;'Feat-Func-Development'!$AF$5:$EU$5='aggregated FIP Data ProgSel'!$A6&amp;'aggregated FIP Data ProgSel'!$V$1),'Feat-Func-Development'!$AF$125:$EU$125)</f>
        <v>0</v>
      </c>
      <c r="AA6" s="29">
        <f ca="1">LOOKUP(2,1/('Feat-Func-Development'!$AF$4:$EU$4&amp;'Feat-Func-Development'!$AF$5:$EU$5='aggregated FIP Data ProgSel'!$A6&amp;'aggregated FIP Data ProgSel'!$V$1),'Feat-Func-Development'!$AF$126:$EU$126)</f>
        <v>0</v>
      </c>
      <c r="AB6" s="29">
        <f ca="1">LOOKUP(2,1/('Feat-Func-Development'!$AF$4:$EU$4&amp;'Feat-Func-Development'!$AF$5:$EU$5='aggregated FIP Data ProgSel'!$A6&amp;'aggregated FIP Data ProgSel'!$V$1),'Feat-Func-Development'!$AF$127:$EU$127)</f>
        <v>0</v>
      </c>
      <c r="AC6" s="29">
        <f ca="1">LOOKUP(2,1/('Feat-Func-Development'!$AF$4:$EU$4&amp;'Feat-Func-Development'!$AF$5:$EU$5='aggregated FIP Data ProgSel'!$A6&amp;'aggregated FIP Data ProgSel'!$V$1),'Feat-Func-Development'!$AF$128:$EU$128)</f>
        <v>0</v>
      </c>
      <c r="AD6" s="122">
        <f ca="1">LOOKUP(2,1/('Feat-Func-Development'!$AF$4:$EU$4&amp;'Feat-Func-Development'!$AF$5:$EU$5='aggregated FIP Data ProgSel'!$A6&amp;'aggregated FIP Data ProgSel'!$N$1),'Feat-Func-Development'!$AF$25:$EU$25)</f>
        <v>0</v>
      </c>
      <c r="AE6" s="48">
        <f ca="1">LOOKUP(2,1/('Feat-Func-Development'!$AF$4:$EU$4&amp;'Feat-Func-Development'!$AF$5:$EU$5='aggregated FIP Data ProgSel'!$A6&amp;'aggregated FIP Data ProgSel'!$N$1),'Feat-Func-Development'!$AF$26:$EU$26)</f>
        <v>0</v>
      </c>
      <c r="AF6" s="48">
        <f ca="1">LOOKUP(2,1/('Feat-Func-Development'!$AF$4:$EU$4&amp;'Feat-Func-Development'!$AF$5:$EU$5='aggregated FIP Data ProgSel'!$A6&amp;'aggregated FIP Data ProgSel'!$N$1),'Feat-Func-Development'!$AF$27:$EU$27)</f>
        <v>1</v>
      </c>
      <c r="AG6" s="48">
        <f ca="1">LOOKUP(2,1/('Feat-Func-Development'!$AF$4:$EU$4&amp;'Feat-Func-Development'!$AF$5:$EU$5='aggregated FIP Data ProgSel'!$A6&amp;'aggregated FIP Data ProgSel'!$N$1),'Feat-Func-Development'!$AF$28:$EU$28)</f>
        <v>0</v>
      </c>
      <c r="AH6" s="48">
        <f ca="1">LOOKUP(2,1/('Feat-Func-Development'!$AF$4:$EU$4&amp;'Feat-Func-Development'!$AF$5:$EU$5='aggregated FIP Data ProgSel'!$A6&amp;'aggregated FIP Data ProgSel'!$N$1),'Feat-Func-Development'!$AF$29:$EU$29)</f>
        <v>0</v>
      </c>
      <c r="AI6" s="48">
        <f ca="1">LOOKUP(2,1/('Feat-Func-Development'!$AF$4:$EU$4&amp;'Feat-Func-Development'!$AF$5:$EU$5='aggregated FIP Data ProgSel'!$A6&amp;'aggregated FIP Data ProgSel'!$N$1),'Feat-Func-Development'!$AF$30:$EU$30)</f>
        <v>0</v>
      </c>
      <c r="AJ6" s="48">
        <f ca="1">LOOKUP(2,1/('Feat-Func-Development'!$AF$4:$EU$4&amp;'Feat-Func-Development'!$AF$5:$EU$5='aggregated FIP Data ProgSel'!$A6&amp;'aggregated FIP Data ProgSel'!$N$1),'Feat-Func-Development'!$AF$31:$EU$31)</f>
        <v>0</v>
      </c>
      <c r="AK6" s="48">
        <f ca="1">LOOKUP(2,1/('Feat-Func-Development'!$AF$4:$EU$4&amp;'Feat-Func-Development'!$AF$5:$EU$5='aggregated FIP Data ProgSel'!$A6&amp;'aggregated FIP Data ProgSel'!$N$1),'Feat-Func-Development'!$AF$32:$EU$32)</f>
        <v>0</v>
      </c>
      <c r="AL6" s="122">
        <f ca="1">LOOKUP(2,1/('Feat-Func-Development'!$AF$4:$EU$4&amp;'Feat-Func-Development'!$AF$5:$EU$5='aggregated FIP Data ProgSel'!$A6&amp;'aggregated FIP Data ProgSel'!$N$1),'Feat-Func-Development'!$AF$33:$EU$33)</f>
        <v>0</v>
      </c>
      <c r="AM6" s="48">
        <f ca="1">LOOKUP(2,1/('Feat-Func-Development'!$AF$4:$EU$4&amp;'Feat-Func-Development'!$AF$5:$EU$5='aggregated FIP Data ProgSel'!$A6&amp;'aggregated FIP Data ProgSel'!$N$1),'Feat-Func-Development'!$AF$34:$EU$34)</f>
        <v>0</v>
      </c>
      <c r="AN6" s="48">
        <f ca="1">LOOKUP(2,1/('Feat-Func-Development'!$AF$4:$EU$4&amp;'Feat-Func-Development'!$AF$5:$EU$5='aggregated FIP Data ProgSel'!$A6&amp;'aggregated FIP Data ProgSel'!$N$1),'Feat-Func-Development'!$AF$35:$EU$35)</f>
        <v>1</v>
      </c>
      <c r="AO6" s="48">
        <f ca="1">LOOKUP(2,1/('Feat-Func-Development'!$AF$4:$EU$4&amp;'Feat-Func-Development'!$AF$5:$EU$5='aggregated FIP Data ProgSel'!$A6&amp;'aggregated FIP Data ProgSel'!$N$1),'Feat-Func-Development'!$AF$36:$EU$36)</f>
        <v>0</v>
      </c>
      <c r="AP6" s="48">
        <f ca="1">LOOKUP(2,1/('Feat-Func-Development'!$AF$4:$EU$4&amp;'Feat-Func-Development'!$AF$5:$EU$5='aggregated FIP Data ProgSel'!$A6&amp;'aggregated FIP Data ProgSel'!$N$1),'Feat-Func-Development'!$AF$37:$EU$37)</f>
        <v>0</v>
      </c>
      <c r="AQ6" s="48">
        <f ca="1">LOOKUP(2,1/('Feat-Func-Development'!$AF$4:$EU$4&amp;'Feat-Func-Development'!$AF$5:$EU$5='aggregated FIP Data ProgSel'!$A6&amp;'aggregated FIP Data ProgSel'!$N$1),'Feat-Func-Development'!$AF$38:$EU$38)</f>
        <v>0</v>
      </c>
      <c r="AR6" s="48">
        <f ca="1">LOOKUP(2,1/('Feat-Func-Development'!$AF$4:$EU$4&amp;'Feat-Func-Development'!$AF$5:$EU$5='aggregated FIP Data ProgSel'!$A6&amp;'aggregated FIP Data ProgSel'!$N$1),'Feat-Func-Development'!$AF$39:$EU$39)</f>
        <v>0</v>
      </c>
      <c r="AS6" s="48">
        <f ca="1">LOOKUP(2,1/('Feat-Func-Development'!$AF$4:$EU$4&amp;'Feat-Func-Development'!$AF$5:$EU$5='aggregated FIP Data ProgSel'!$A6&amp;'aggregated FIP Data ProgSel'!$N$1),'Feat-Func-Development'!$AF$40:$EU$40)</f>
        <v>0</v>
      </c>
      <c r="AT6" s="122">
        <f ca="1">LOOKUP(2,1/('Feat-Func-Development'!$AF$4:$EU$4&amp;'Feat-Func-Development'!$AF$5:$EU$5='aggregated FIP Data ProgSel'!$A6&amp;'aggregated FIP Data ProgSel'!$N$1),'Feat-Func-Development'!$AF$41:$EU$41)</f>
        <v>0</v>
      </c>
      <c r="AU6" s="48">
        <f ca="1">LOOKUP(2,1/('Feat-Func-Development'!$AF$4:$EU$4&amp;'Feat-Func-Development'!$AF$5:$EU$5='aggregated FIP Data ProgSel'!$A6&amp;'aggregated FIP Data ProgSel'!$N$1),'Feat-Func-Development'!$AF$42:$EU$42)</f>
        <v>0</v>
      </c>
      <c r="AV6" s="48">
        <f ca="1">LOOKUP(2,1/('Feat-Func-Development'!$AF$4:$EU$4&amp;'Feat-Func-Development'!$AF$5:$EU$5='aggregated FIP Data ProgSel'!$A6&amp;'aggregated FIP Data ProgSel'!$N$1),'Feat-Func-Development'!$AF$43:$EU$43)</f>
        <v>1</v>
      </c>
      <c r="AW6" s="48">
        <f ca="1">LOOKUP(2,1/('Feat-Func-Development'!$AF$4:$EU$4&amp;'Feat-Func-Development'!$AF$5:$EU$5='aggregated FIP Data ProgSel'!$A6&amp;'aggregated FIP Data ProgSel'!$N$1),'Feat-Func-Development'!$AF$44:$EU$44)</f>
        <v>0</v>
      </c>
      <c r="AX6" s="48">
        <f ca="1">LOOKUP(2,1/('Feat-Func-Development'!$AF$4:$EU$4&amp;'Feat-Func-Development'!$AF$5:$EU$5='aggregated FIP Data ProgSel'!$A6&amp;'aggregated FIP Data ProgSel'!$N$1),'Feat-Func-Development'!$AF$45:$EU$45)</f>
        <v>0</v>
      </c>
      <c r="AY6" s="48">
        <f ca="1">LOOKUP(2,1/('Feat-Func-Development'!$AF$4:$EU$4&amp;'Feat-Func-Development'!$AF$5:$EU$5='aggregated FIP Data ProgSel'!$A6&amp;'aggregated FIP Data ProgSel'!$N$1),'Feat-Func-Development'!$AF$46:$EU$46)</f>
        <v>0</v>
      </c>
      <c r="AZ6" s="48">
        <f ca="1">LOOKUP(2,1/('Feat-Func-Development'!$AF$4:$EU$4&amp;'Feat-Func-Development'!$AF$5:$EU$5='aggregated FIP Data ProgSel'!$A6&amp;'aggregated FIP Data ProgSel'!$N$1),'Feat-Func-Development'!$AF$47:$EU$47)</f>
        <v>0</v>
      </c>
      <c r="BA6" s="48">
        <f ca="1">LOOKUP(2,1/('Feat-Func-Development'!$AF$4:$EU$4&amp;'Feat-Func-Development'!$AF$5:$EU$5='aggregated FIP Data ProgSel'!$A6&amp;'aggregated FIP Data ProgSel'!$N$1),'Feat-Func-Development'!$AF$48:$EU$48)</f>
        <v>0</v>
      </c>
      <c r="BB6" s="122">
        <f ca="1">LOOKUP(2,1/('Feat-Func-Development'!$AF$4:$EU$4&amp;'Feat-Func-Development'!$AF$5:$EU$5='aggregated FIP Data ProgSel'!$A6&amp;'aggregated FIP Data ProgSel'!$N$1),'Feat-Func-Development'!$AF$49:$EU$49)</f>
        <v>0</v>
      </c>
      <c r="BC6" s="48">
        <f ca="1">LOOKUP(2,1/('Feat-Func-Development'!$AF$4:$EU$4&amp;'Feat-Func-Development'!$AF$5:$EU$5='aggregated FIP Data ProgSel'!$A6&amp;'aggregated FIP Data ProgSel'!$N$1),'Feat-Func-Development'!$AF$50:$EU$50)</f>
        <v>0</v>
      </c>
      <c r="BD6" s="48">
        <f ca="1">LOOKUP(2,1/('Feat-Func-Development'!$AF$4:$EU$4&amp;'Feat-Func-Development'!$AF$5:$EU$5='aggregated FIP Data ProgSel'!$A6&amp;'aggregated FIP Data ProgSel'!$N$1),'Feat-Func-Development'!$AF$51:$EU$51)</f>
        <v>0</v>
      </c>
      <c r="BE6" s="48">
        <f ca="1">LOOKUP(2,1/('Feat-Func-Development'!$AF$4:$EU$4&amp;'Feat-Func-Development'!$AF$5:$EU$5='aggregated FIP Data ProgSel'!$A6&amp;'aggregated FIP Data ProgSel'!$N$1),'Feat-Func-Development'!$AF$52:$EU$52)</f>
        <v>0</v>
      </c>
      <c r="BF6" s="48">
        <f ca="1">LOOKUP(2,1/('Feat-Func-Development'!$AF$4:$EU$4&amp;'Feat-Func-Development'!$AF$5:$EU$5='aggregated FIP Data ProgSel'!$A6&amp;'aggregated FIP Data ProgSel'!$N$1),'Feat-Func-Development'!$AF$53:$EU$53)</f>
        <v>0</v>
      </c>
      <c r="BG6" s="48">
        <f ca="1">LOOKUP(2,1/('Feat-Func-Development'!$AF$4:$EU$4&amp;'Feat-Func-Development'!$AF$5:$EU$5='aggregated FIP Data ProgSel'!$A6&amp;'aggregated FIP Data ProgSel'!$N$1),'Feat-Func-Development'!$AF$54:$EU$54)</f>
        <v>0</v>
      </c>
      <c r="BH6" s="48">
        <f ca="1">LOOKUP(2,1/('Feat-Func-Development'!$AF$4:$EU$4&amp;'Feat-Func-Development'!$AF$5:$EU$5='aggregated FIP Data ProgSel'!$A6&amp;'aggregated FIP Data ProgSel'!$N$1),'Feat-Func-Development'!$AF$55:$EU$55)</f>
        <v>0</v>
      </c>
      <c r="BI6" s="48">
        <f ca="1">LOOKUP(2,1/('Feat-Func-Development'!$AF$4:$EU$4&amp;'Feat-Func-Development'!$AF$5:$EU$5='aggregated FIP Data ProgSel'!$A6&amp;'aggregated FIP Data ProgSel'!$N$1),'Feat-Func-Development'!$AF$56:$EU$56)</f>
        <v>0</v>
      </c>
    </row>
    <row r="7" spans="1:61">
      <c r="A7" s="226">
        <f t="shared" ca="1" si="9"/>
        <v>91</v>
      </c>
      <c r="B7" s="227">
        <f ca="1">IFERROR(INDEX('Configuration | Scaling'!$E$13:$Y$23,$D$85-CELL("row", 'Configuration | Scaling'!$E$13)+1,MATCH($C7,_GPDS__List,0)),"")</f>
        <v>153</v>
      </c>
      <c r="C7" s="228" t="str">
        <f ca="1">IF(COUNTIF(C$4:C6,LOOKUP(A7,INDIRECT("'Configuration | Scaling'!E"&amp;$D$85):INDIRECT("'Configuration | Scaling'!Y"&amp;$D$85),_GPDS__List))=0,LOOKUP(A7,INDIRECT("'Configuration | Scaling'!E"&amp;$D$85):INDIRECT("'Configuration | Scaling'!Y"&amp;$D$85),_GPDS__List),"")</f>
        <v/>
      </c>
      <c r="D7" s="228"/>
      <c r="E7" s="229">
        <f t="shared" ca="1" si="0"/>
        <v>153</v>
      </c>
      <c r="F7" s="233">
        <f t="shared" ca="1" si="1"/>
        <v>0</v>
      </c>
      <c r="G7" s="49">
        <f t="shared" ca="1" si="2"/>
        <v>0</v>
      </c>
      <c r="H7" s="49">
        <f t="shared" ca="1" si="3"/>
        <v>1</v>
      </c>
      <c r="I7" s="49">
        <f t="shared" ca="1" si="4"/>
        <v>1</v>
      </c>
      <c r="J7" s="49">
        <f t="shared" ca="1" si="5"/>
        <v>1</v>
      </c>
      <c r="K7" s="49">
        <f t="shared" ca="1" si="6"/>
        <v>0</v>
      </c>
      <c r="L7" s="49">
        <f t="shared" ca="1" si="7"/>
        <v>0</v>
      </c>
      <c r="M7" s="50">
        <f t="shared" ca="1" si="8"/>
        <v>0</v>
      </c>
      <c r="N7" s="48">
        <f ca="1">LOOKUP(2,1/('Feat-Func-Development'!$AF$4:$EU$4&amp;'Feat-Func-Development'!$AF$5:$EU$5='aggregated FIP Data ProgSel'!$A7&amp;'aggregated FIP Data ProgSel'!$N$1),'Feat-Func-Development'!$AF$121:$EU$121)</f>
        <v>0</v>
      </c>
      <c r="O7" s="48">
        <f ca="1">LOOKUP(2,1/('Feat-Func-Development'!$AF$4:$EU$4&amp;'Feat-Func-Development'!$AF$5:$EU$5='aggregated FIP Data ProgSel'!$A7&amp;'aggregated FIP Data ProgSel'!$N$1),'Feat-Func-Development'!$AF$122:$EU$122)</f>
        <v>0</v>
      </c>
      <c r="P7" s="48">
        <f ca="1">LOOKUP(2,1/('Feat-Func-Development'!$AF$4:$EU$4&amp;'Feat-Func-Development'!$AF$5:$EU$5='aggregated FIP Data ProgSel'!$A7&amp;'aggregated FIP Data ProgSel'!$N$1),'Feat-Func-Development'!$AF$123:$EU$123)</f>
        <v>0</v>
      </c>
      <c r="Q7" s="48">
        <f ca="1">LOOKUP(2,1/('Feat-Func-Development'!$AF$4:$EU$4&amp;'Feat-Func-Development'!$AF$5:$EU$5='aggregated FIP Data ProgSel'!$A7&amp;'aggregated FIP Data ProgSel'!$N$1),'Feat-Func-Development'!$AF$124:$EU$124)</f>
        <v>0</v>
      </c>
      <c r="R7" s="48">
        <f ca="1">LOOKUP(2,1/('Feat-Func-Development'!$AF$4:$EU$4&amp;'Feat-Func-Development'!$AF$5:$EU$5='aggregated FIP Data ProgSel'!$A7&amp;'aggregated FIP Data ProgSel'!$N$1),'Feat-Func-Development'!$AF$125:$EU$125)</f>
        <v>1</v>
      </c>
      <c r="S7" s="48">
        <f ca="1">LOOKUP(2,1/('Feat-Func-Development'!$AF$4:$EU$4&amp;'Feat-Func-Development'!$AF$5:$EU$5='aggregated FIP Data ProgSel'!$A7&amp;'aggregated FIP Data ProgSel'!$N$1),'Feat-Func-Development'!$AF$126:$EU$126)</f>
        <v>0</v>
      </c>
      <c r="T7" s="48">
        <f ca="1">LOOKUP(2,1/('Feat-Func-Development'!$AF$4:$EU$4&amp;'Feat-Func-Development'!$AF$5:$EU$5='aggregated FIP Data ProgSel'!$A7&amp;'aggregated FIP Data ProgSel'!$N$1),'Feat-Func-Development'!$AF$127:$EU$127)</f>
        <v>0</v>
      </c>
      <c r="U7" s="48">
        <f ca="1">LOOKUP(2,1/('Feat-Func-Development'!$AF$4:$EU$4&amp;'Feat-Func-Development'!$AF$5:$EU$5='aggregated FIP Data ProgSel'!$A7&amp;'aggregated FIP Data ProgSel'!$N$1),'Feat-Func-Development'!$AF$128:$EU$128)</f>
        <v>0</v>
      </c>
      <c r="V7" s="29">
        <f ca="1">LOOKUP(2,1/('Feat-Func-Development'!$AF$4:$EU$4&amp;'Feat-Func-Development'!$AF$5:$EU$5='aggregated FIP Data ProgSel'!$A7&amp;'aggregated FIP Data ProgSel'!$V$1),'Feat-Func-Development'!$AF$121:$EU$121)</f>
        <v>0</v>
      </c>
      <c r="W7" s="29">
        <f ca="1">LOOKUP(2,1/('Feat-Func-Development'!$AF$4:$EU$4&amp;'Feat-Func-Development'!$AF$5:$EU$5='aggregated FIP Data ProgSel'!$A7&amp;'aggregated FIP Data ProgSel'!$V$1),'Feat-Func-Development'!$AF$122:$EU$122)</f>
        <v>0</v>
      </c>
      <c r="X7" s="29">
        <f ca="1">LOOKUP(2,1/('Feat-Func-Development'!$AF$4:$EU$4&amp;'Feat-Func-Development'!$AF$5:$EU$5='aggregated FIP Data ProgSel'!$A7&amp;'aggregated FIP Data ProgSel'!$V$1),'Feat-Func-Development'!$AF$123:$EU$123)</f>
        <v>0</v>
      </c>
      <c r="Y7" s="29">
        <f ca="1">LOOKUP(2,1/('Feat-Func-Development'!$AF$4:$EU$4&amp;'Feat-Func-Development'!$AF$5:$EU$5='aggregated FIP Data ProgSel'!$A7&amp;'aggregated FIP Data ProgSel'!$V$1),'Feat-Func-Development'!$AF$124:$EU$124)</f>
        <v>1</v>
      </c>
      <c r="Z7" s="29">
        <f ca="1">LOOKUP(2,1/('Feat-Func-Development'!$AF$4:$EU$4&amp;'Feat-Func-Development'!$AF$5:$EU$5='aggregated FIP Data ProgSel'!$A7&amp;'aggregated FIP Data ProgSel'!$V$1),'Feat-Func-Development'!$AF$125:$EU$125)</f>
        <v>0</v>
      </c>
      <c r="AA7" s="29">
        <f ca="1">LOOKUP(2,1/('Feat-Func-Development'!$AF$4:$EU$4&amp;'Feat-Func-Development'!$AF$5:$EU$5='aggregated FIP Data ProgSel'!$A7&amp;'aggregated FIP Data ProgSel'!$V$1),'Feat-Func-Development'!$AF$126:$EU$126)</f>
        <v>0</v>
      </c>
      <c r="AB7" s="29">
        <f ca="1">LOOKUP(2,1/('Feat-Func-Development'!$AF$4:$EU$4&amp;'Feat-Func-Development'!$AF$5:$EU$5='aggregated FIP Data ProgSel'!$A7&amp;'aggregated FIP Data ProgSel'!$V$1),'Feat-Func-Development'!$AF$127:$EU$127)</f>
        <v>0</v>
      </c>
      <c r="AC7" s="29">
        <f ca="1">LOOKUP(2,1/('Feat-Func-Development'!$AF$4:$EU$4&amp;'Feat-Func-Development'!$AF$5:$EU$5='aggregated FIP Data ProgSel'!$A7&amp;'aggregated FIP Data ProgSel'!$V$1),'Feat-Func-Development'!$AF$128:$EU$128)</f>
        <v>0</v>
      </c>
      <c r="AD7" s="122">
        <f ca="1">LOOKUP(2,1/('Feat-Func-Development'!$AF$4:$EU$4&amp;'Feat-Func-Development'!$AF$5:$EU$5='aggregated FIP Data ProgSel'!$A7&amp;'aggregated FIP Data ProgSel'!$N$1),'Feat-Func-Development'!$AF$25:$EU$25)</f>
        <v>0</v>
      </c>
      <c r="AE7" s="48">
        <f ca="1">LOOKUP(2,1/('Feat-Func-Development'!$AF$4:$EU$4&amp;'Feat-Func-Development'!$AF$5:$EU$5='aggregated FIP Data ProgSel'!$A7&amp;'aggregated FIP Data ProgSel'!$N$1),'Feat-Func-Development'!$AF$26:$EU$26)</f>
        <v>0</v>
      </c>
      <c r="AF7" s="48">
        <f ca="1">LOOKUP(2,1/('Feat-Func-Development'!$AF$4:$EU$4&amp;'Feat-Func-Development'!$AF$5:$EU$5='aggregated FIP Data ProgSel'!$A7&amp;'aggregated FIP Data ProgSel'!$N$1),'Feat-Func-Development'!$AF$27:$EU$27)</f>
        <v>0</v>
      </c>
      <c r="AG7" s="48">
        <f ca="1">LOOKUP(2,1/('Feat-Func-Development'!$AF$4:$EU$4&amp;'Feat-Func-Development'!$AF$5:$EU$5='aggregated FIP Data ProgSel'!$A7&amp;'aggregated FIP Data ProgSel'!$N$1),'Feat-Func-Development'!$AF$28:$EU$28)</f>
        <v>0</v>
      </c>
      <c r="AH7" s="48">
        <f ca="1">LOOKUP(2,1/('Feat-Func-Development'!$AF$4:$EU$4&amp;'Feat-Func-Development'!$AF$5:$EU$5='aggregated FIP Data ProgSel'!$A7&amp;'aggregated FIP Data ProgSel'!$N$1),'Feat-Func-Development'!$AF$29:$EU$29)</f>
        <v>1</v>
      </c>
      <c r="AI7" s="48">
        <f ca="1">LOOKUP(2,1/('Feat-Func-Development'!$AF$4:$EU$4&amp;'Feat-Func-Development'!$AF$5:$EU$5='aggregated FIP Data ProgSel'!$A7&amp;'aggregated FIP Data ProgSel'!$N$1),'Feat-Func-Development'!$AF$30:$EU$30)</f>
        <v>0</v>
      </c>
      <c r="AJ7" s="48">
        <f ca="1">LOOKUP(2,1/('Feat-Func-Development'!$AF$4:$EU$4&amp;'Feat-Func-Development'!$AF$5:$EU$5='aggregated FIP Data ProgSel'!$A7&amp;'aggregated FIP Data ProgSel'!$N$1),'Feat-Func-Development'!$AF$31:$EU$31)</f>
        <v>0</v>
      </c>
      <c r="AK7" s="48">
        <f ca="1">LOOKUP(2,1/('Feat-Func-Development'!$AF$4:$EU$4&amp;'Feat-Func-Development'!$AF$5:$EU$5='aggregated FIP Data ProgSel'!$A7&amp;'aggregated FIP Data ProgSel'!$N$1),'Feat-Func-Development'!$AF$32:$EU$32)</f>
        <v>0</v>
      </c>
      <c r="AL7" s="122">
        <f ca="1">LOOKUP(2,1/('Feat-Func-Development'!$AF$4:$EU$4&amp;'Feat-Func-Development'!$AF$5:$EU$5='aggregated FIP Data ProgSel'!$A7&amp;'aggregated FIP Data ProgSel'!$N$1),'Feat-Func-Development'!$AF$33:$EU$33)</f>
        <v>0</v>
      </c>
      <c r="AM7" s="48">
        <f ca="1">LOOKUP(2,1/('Feat-Func-Development'!$AF$4:$EU$4&amp;'Feat-Func-Development'!$AF$5:$EU$5='aggregated FIP Data ProgSel'!$A7&amp;'aggregated FIP Data ProgSel'!$N$1),'Feat-Func-Development'!$AF$34:$EU$34)</f>
        <v>0</v>
      </c>
      <c r="AN7" s="48">
        <f ca="1">LOOKUP(2,1/('Feat-Func-Development'!$AF$4:$EU$4&amp;'Feat-Func-Development'!$AF$5:$EU$5='aggregated FIP Data ProgSel'!$A7&amp;'aggregated FIP Data ProgSel'!$N$1),'Feat-Func-Development'!$AF$35:$EU$35)</f>
        <v>0</v>
      </c>
      <c r="AO7" s="48">
        <f ca="1">LOOKUP(2,1/('Feat-Func-Development'!$AF$4:$EU$4&amp;'Feat-Func-Development'!$AF$5:$EU$5='aggregated FIP Data ProgSel'!$A7&amp;'aggregated FIP Data ProgSel'!$N$1),'Feat-Func-Development'!$AF$36:$EU$36)</f>
        <v>0</v>
      </c>
      <c r="AP7" s="48">
        <f ca="1">LOOKUP(2,1/('Feat-Func-Development'!$AF$4:$EU$4&amp;'Feat-Func-Development'!$AF$5:$EU$5='aggregated FIP Data ProgSel'!$A7&amp;'aggregated FIP Data ProgSel'!$N$1),'Feat-Func-Development'!$AF$37:$EU$37)</f>
        <v>1</v>
      </c>
      <c r="AQ7" s="48">
        <f ca="1">LOOKUP(2,1/('Feat-Func-Development'!$AF$4:$EU$4&amp;'Feat-Func-Development'!$AF$5:$EU$5='aggregated FIP Data ProgSel'!$A7&amp;'aggregated FIP Data ProgSel'!$N$1),'Feat-Func-Development'!$AF$38:$EU$38)</f>
        <v>0</v>
      </c>
      <c r="AR7" s="48">
        <f ca="1">LOOKUP(2,1/('Feat-Func-Development'!$AF$4:$EU$4&amp;'Feat-Func-Development'!$AF$5:$EU$5='aggregated FIP Data ProgSel'!$A7&amp;'aggregated FIP Data ProgSel'!$N$1),'Feat-Func-Development'!$AF$39:$EU$39)</f>
        <v>0</v>
      </c>
      <c r="AS7" s="48">
        <f ca="1">LOOKUP(2,1/('Feat-Func-Development'!$AF$4:$EU$4&amp;'Feat-Func-Development'!$AF$5:$EU$5='aggregated FIP Data ProgSel'!$A7&amp;'aggregated FIP Data ProgSel'!$N$1),'Feat-Func-Development'!$AF$40:$EU$40)</f>
        <v>0</v>
      </c>
      <c r="AT7" s="122">
        <f ca="1">LOOKUP(2,1/('Feat-Func-Development'!$AF$4:$EU$4&amp;'Feat-Func-Development'!$AF$5:$EU$5='aggregated FIP Data ProgSel'!$A7&amp;'aggregated FIP Data ProgSel'!$N$1),'Feat-Func-Development'!$AF$41:$EU$41)</f>
        <v>0</v>
      </c>
      <c r="AU7" s="48">
        <f ca="1">LOOKUP(2,1/('Feat-Func-Development'!$AF$4:$EU$4&amp;'Feat-Func-Development'!$AF$5:$EU$5='aggregated FIP Data ProgSel'!$A7&amp;'aggregated FIP Data ProgSel'!$N$1),'Feat-Func-Development'!$AF$42:$EU$42)</f>
        <v>0</v>
      </c>
      <c r="AV7" s="48">
        <f ca="1">LOOKUP(2,1/('Feat-Func-Development'!$AF$4:$EU$4&amp;'Feat-Func-Development'!$AF$5:$EU$5='aggregated FIP Data ProgSel'!$A7&amp;'aggregated FIP Data ProgSel'!$N$1),'Feat-Func-Development'!$AF$43:$EU$43)</f>
        <v>0</v>
      </c>
      <c r="AW7" s="48">
        <f ca="1">LOOKUP(2,1/('Feat-Func-Development'!$AF$4:$EU$4&amp;'Feat-Func-Development'!$AF$5:$EU$5='aggregated FIP Data ProgSel'!$A7&amp;'aggregated FIP Data ProgSel'!$N$1),'Feat-Func-Development'!$AF$44:$EU$44)</f>
        <v>0</v>
      </c>
      <c r="AX7" s="48">
        <f ca="1">LOOKUP(2,1/('Feat-Func-Development'!$AF$4:$EU$4&amp;'Feat-Func-Development'!$AF$5:$EU$5='aggregated FIP Data ProgSel'!$A7&amp;'aggregated FIP Data ProgSel'!$N$1),'Feat-Func-Development'!$AF$45:$EU$45)</f>
        <v>1</v>
      </c>
      <c r="AY7" s="48">
        <f ca="1">LOOKUP(2,1/('Feat-Func-Development'!$AF$4:$EU$4&amp;'Feat-Func-Development'!$AF$5:$EU$5='aggregated FIP Data ProgSel'!$A7&amp;'aggregated FIP Data ProgSel'!$N$1),'Feat-Func-Development'!$AF$46:$EU$46)</f>
        <v>0</v>
      </c>
      <c r="AZ7" s="48">
        <f ca="1">LOOKUP(2,1/('Feat-Func-Development'!$AF$4:$EU$4&amp;'Feat-Func-Development'!$AF$5:$EU$5='aggregated FIP Data ProgSel'!$A7&amp;'aggregated FIP Data ProgSel'!$N$1),'Feat-Func-Development'!$AF$47:$EU$47)</f>
        <v>0</v>
      </c>
      <c r="BA7" s="48">
        <f ca="1">LOOKUP(2,1/('Feat-Func-Development'!$AF$4:$EU$4&amp;'Feat-Func-Development'!$AF$5:$EU$5='aggregated FIP Data ProgSel'!$A7&amp;'aggregated FIP Data ProgSel'!$N$1),'Feat-Func-Development'!$AF$48:$EU$48)</f>
        <v>0</v>
      </c>
      <c r="BB7" s="122">
        <f ca="1">LOOKUP(2,1/('Feat-Func-Development'!$AF$4:$EU$4&amp;'Feat-Func-Development'!$AF$5:$EU$5='aggregated FIP Data ProgSel'!$A7&amp;'aggregated FIP Data ProgSel'!$N$1),'Feat-Func-Development'!$AF$49:$EU$49)</f>
        <v>0</v>
      </c>
      <c r="BC7" s="48">
        <f ca="1">LOOKUP(2,1/('Feat-Func-Development'!$AF$4:$EU$4&amp;'Feat-Func-Development'!$AF$5:$EU$5='aggregated FIP Data ProgSel'!$A7&amp;'aggregated FIP Data ProgSel'!$N$1),'Feat-Func-Development'!$AF$50:$EU$50)</f>
        <v>0</v>
      </c>
      <c r="BD7" s="48">
        <f ca="1">LOOKUP(2,1/('Feat-Func-Development'!$AF$4:$EU$4&amp;'Feat-Func-Development'!$AF$5:$EU$5='aggregated FIP Data ProgSel'!$A7&amp;'aggregated FIP Data ProgSel'!$N$1),'Feat-Func-Development'!$AF$51:$EU$51)</f>
        <v>0</v>
      </c>
      <c r="BE7" s="48">
        <f ca="1">LOOKUP(2,1/('Feat-Func-Development'!$AF$4:$EU$4&amp;'Feat-Func-Development'!$AF$5:$EU$5='aggregated FIP Data ProgSel'!$A7&amp;'aggregated FIP Data ProgSel'!$N$1),'Feat-Func-Development'!$AF$52:$EU$52)</f>
        <v>0</v>
      </c>
      <c r="BF7" s="48">
        <f ca="1">LOOKUP(2,1/('Feat-Func-Development'!$AF$4:$EU$4&amp;'Feat-Func-Development'!$AF$5:$EU$5='aggregated FIP Data ProgSel'!$A7&amp;'aggregated FIP Data ProgSel'!$N$1),'Feat-Func-Development'!$AF$53:$EU$53)</f>
        <v>0</v>
      </c>
      <c r="BG7" s="48">
        <f ca="1">LOOKUP(2,1/('Feat-Func-Development'!$AF$4:$EU$4&amp;'Feat-Func-Development'!$AF$5:$EU$5='aggregated FIP Data ProgSel'!$A7&amp;'aggregated FIP Data ProgSel'!$N$1),'Feat-Func-Development'!$AF$54:$EU$54)</f>
        <v>0</v>
      </c>
      <c r="BH7" s="48">
        <f ca="1">LOOKUP(2,1/('Feat-Func-Development'!$AF$4:$EU$4&amp;'Feat-Func-Development'!$AF$5:$EU$5='aggregated FIP Data ProgSel'!$A7&amp;'aggregated FIP Data ProgSel'!$N$1),'Feat-Func-Development'!$AF$55:$EU$55)</f>
        <v>0</v>
      </c>
      <c r="BI7" s="48">
        <f ca="1">LOOKUP(2,1/('Feat-Func-Development'!$AF$4:$EU$4&amp;'Feat-Func-Development'!$AF$5:$EU$5='aggregated FIP Data ProgSel'!$A7&amp;'aggregated FIP Data ProgSel'!$N$1),'Feat-Func-Development'!$AF$56:$EU$56)</f>
        <v>0</v>
      </c>
    </row>
    <row r="8" spans="1:61">
      <c r="A8" s="226">
        <f t="shared" ca="1" si="9"/>
        <v>121</v>
      </c>
      <c r="B8" s="227">
        <f ca="1">IFERROR(INDEX('Configuration | Scaling'!$E$13:$Y$23,$D$85-CELL("row", 'Configuration | Scaling'!$E$13)+1,MATCH($C8,_GPDS__List,0)),"")</f>
        <v>121</v>
      </c>
      <c r="C8" s="228" t="str">
        <f ca="1">IF(COUNTIF(C$4:C7,LOOKUP(A8,INDIRECT("'Configuration | Scaling'!E"&amp;$D$85):INDIRECT("'Configuration | Scaling'!Y"&amp;$D$85),_GPDS__List))=0,LOOKUP(A8,INDIRECT("'Configuration | Scaling'!E"&amp;$D$85):INDIRECT("'Configuration | Scaling'!Y"&amp;$D$85),_GPDS__List),"")</f>
        <v>UPV1</v>
      </c>
      <c r="D8" s="228"/>
      <c r="E8" s="229">
        <f t="shared" ca="1" si="0"/>
        <v>121</v>
      </c>
      <c r="F8" s="233">
        <f t="shared" ca="1" si="1"/>
        <v>0</v>
      </c>
      <c r="G8" s="49">
        <f t="shared" ca="1" si="2"/>
        <v>0</v>
      </c>
      <c r="H8" s="49">
        <f t="shared" ca="1" si="3"/>
        <v>1</v>
      </c>
      <c r="I8" s="49">
        <f t="shared" ca="1" si="4"/>
        <v>1</v>
      </c>
      <c r="J8" s="49">
        <f t="shared" ca="1" si="5"/>
        <v>1</v>
      </c>
      <c r="K8" s="49">
        <f t="shared" ca="1" si="6"/>
        <v>0</v>
      </c>
      <c r="L8" s="49">
        <f t="shared" ca="1" si="7"/>
        <v>0</v>
      </c>
      <c r="M8" s="50">
        <f t="shared" ca="1" si="8"/>
        <v>0</v>
      </c>
      <c r="N8" s="48">
        <f ca="1">LOOKUP(2,1/('Feat-Func-Development'!$AF$4:$EU$4&amp;'Feat-Func-Development'!$AF$5:$EU$5='aggregated FIP Data ProgSel'!$A8&amp;'aggregated FIP Data ProgSel'!$N$1),'Feat-Func-Development'!$AF$121:$EU$121)</f>
        <v>0</v>
      </c>
      <c r="O8" s="48">
        <f ca="1">LOOKUP(2,1/('Feat-Func-Development'!$AF$4:$EU$4&amp;'Feat-Func-Development'!$AF$5:$EU$5='aggregated FIP Data ProgSel'!$A8&amp;'aggregated FIP Data ProgSel'!$N$1),'Feat-Func-Development'!$AF$122:$EU$122)</f>
        <v>0</v>
      </c>
      <c r="P8" s="48">
        <f ca="1">LOOKUP(2,1/('Feat-Func-Development'!$AF$4:$EU$4&amp;'Feat-Func-Development'!$AF$5:$EU$5='aggregated FIP Data ProgSel'!$A8&amp;'aggregated FIP Data ProgSel'!$N$1),'Feat-Func-Development'!$AF$123:$EU$123)</f>
        <v>0</v>
      </c>
      <c r="Q8" s="48">
        <f ca="1">LOOKUP(2,1/('Feat-Func-Development'!$AF$4:$EU$4&amp;'Feat-Func-Development'!$AF$5:$EU$5='aggregated FIP Data ProgSel'!$A8&amp;'aggregated FIP Data ProgSel'!$N$1),'Feat-Func-Development'!$AF$124:$EU$124)</f>
        <v>0</v>
      </c>
      <c r="R8" s="48">
        <f ca="1">LOOKUP(2,1/('Feat-Func-Development'!$AF$4:$EU$4&amp;'Feat-Func-Development'!$AF$5:$EU$5='aggregated FIP Data ProgSel'!$A8&amp;'aggregated FIP Data ProgSel'!$N$1),'Feat-Func-Development'!$AF$125:$EU$125)</f>
        <v>1</v>
      </c>
      <c r="S8" s="48">
        <f ca="1">LOOKUP(2,1/('Feat-Func-Development'!$AF$4:$EU$4&amp;'Feat-Func-Development'!$AF$5:$EU$5='aggregated FIP Data ProgSel'!$A8&amp;'aggregated FIP Data ProgSel'!$N$1),'Feat-Func-Development'!$AF$126:$EU$126)</f>
        <v>0</v>
      </c>
      <c r="T8" s="48">
        <f ca="1">LOOKUP(2,1/('Feat-Func-Development'!$AF$4:$EU$4&amp;'Feat-Func-Development'!$AF$5:$EU$5='aggregated FIP Data ProgSel'!$A8&amp;'aggregated FIP Data ProgSel'!$N$1),'Feat-Func-Development'!$AF$127:$EU$127)</f>
        <v>0</v>
      </c>
      <c r="U8" s="48">
        <f ca="1">LOOKUP(2,1/('Feat-Func-Development'!$AF$4:$EU$4&amp;'Feat-Func-Development'!$AF$5:$EU$5='aggregated FIP Data ProgSel'!$A8&amp;'aggregated FIP Data ProgSel'!$N$1),'Feat-Func-Development'!$AF$128:$EU$128)</f>
        <v>0</v>
      </c>
      <c r="V8" s="29">
        <f ca="1">LOOKUP(2,1/('Feat-Func-Development'!$AF$4:$EU$4&amp;'Feat-Func-Development'!$AF$5:$EU$5='aggregated FIP Data ProgSel'!$A8&amp;'aggregated FIP Data ProgSel'!$V$1),'Feat-Func-Development'!$AF$121:$EU$121)</f>
        <v>0</v>
      </c>
      <c r="W8" s="29">
        <f ca="1">LOOKUP(2,1/('Feat-Func-Development'!$AF$4:$EU$4&amp;'Feat-Func-Development'!$AF$5:$EU$5='aggregated FIP Data ProgSel'!$A8&amp;'aggregated FIP Data ProgSel'!$V$1),'Feat-Func-Development'!$AF$122:$EU$122)</f>
        <v>0</v>
      </c>
      <c r="X8" s="29">
        <f ca="1">LOOKUP(2,1/('Feat-Func-Development'!$AF$4:$EU$4&amp;'Feat-Func-Development'!$AF$5:$EU$5='aggregated FIP Data ProgSel'!$A8&amp;'aggregated FIP Data ProgSel'!$V$1),'Feat-Func-Development'!$AF$123:$EU$123)</f>
        <v>0</v>
      </c>
      <c r="Y8" s="29">
        <f ca="1">LOOKUP(2,1/('Feat-Func-Development'!$AF$4:$EU$4&amp;'Feat-Func-Development'!$AF$5:$EU$5='aggregated FIP Data ProgSel'!$A8&amp;'aggregated FIP Data ProgSel'!$V$1),'Feat-Func-Development'!$AF$124:$EU$124)</f>
        <v>1</v>
      </c>
      <c r="Z8" s="29">
        <f ca="1">LOOKUP(2,1/('Feat-Func-Development'!$AF$4:$EU$4&amp;'Feat-Func-Development'!$AF$5:$EU$5='aggregated FIP Data ProgSel'!$A8&amp;'aggregated FIP Data ProgSel'!$V$1),'Feat-Func-Development'!$AF$125:$EU$125)</f>
        <v>0</v>
      </c>
      <c r="AA8" s="29">
        <f ca="1">LOOKUP(2,1/('Feat-Func-Development'!$AF$4:$EU$4&amp;'Feat-Func-Development'!$AF$5:$EU$5='aggregated FIP Data ProgSel'!$A8&amp;'aggregated FIP Data ProgSel'!$V$1),'Feat-Func-Development'!$AF$126:$EU$126)</f>
        <v>0</v>
      </c>
      <c r="AB8" s="29">
        <f ca="1">LOOKUP(2,1/('Feat-Func-Development'!$AF$4:$EU$4&amp;'Feat-Func-Development'!$AF$5:$EU$5='aggregated FIP Data ProgSel'!$A8&amp;'aggregated FIP Data ProgSel'!$V$1),'Feat-Func-Development'!$AF$127:$EU$127)</f>
        <v>0</v>
      </c>
      <c r="AC8" s="29">
        <f ca="1">LOOKUP(2,1/('Feat-Func-Development'!$AF$4:$EU$4&amp;'Feat-Func-Development'!$AF$5:$EU$5='aggregated FIP Data ProgSel'!$A8&amp;'aggregated FIP Data ProgSel'!$V$1),'Feat-Func-Development'!$AF$128:$EU$128)</f>
        <v>0</v>
      </c>
      <c r="AD8" s="122">
        <f ca="1">LOOKUP(2,1/('Feat-Func-Development'!$AF$4:$EU$4&amp;'Feat-Func-Development'!$AF$5:$EU$5='aggregated FIP Data ProgSel'!$A8&amp;'aggregated FIP Data ProgSel'!$N$1),'Feat-Func-Development'!$AF$25:$EU$25)</f>
        <v>0</v>
      </c>
      <c r="AE8" s="48">
        <f ca="1">LOOKUP(2,1/('Feat-Func-Development'!$AF$4:$EU$4&amp;'Feat-Func-Development'!$AF$5:$EU$5='aggregated FIP Data ProgSel'!$A8&amp;'aggregated FIP Data ProgSel'!$N$1),'Feat-Func-Development'!$AF$26:$EU$26)</f>
        <v>0</v>
      </c>
      <c r="AF8" s="48">
        <f ca="1">LOOKUP(2,1/('Feat-Func-Development'!$AF$4:$EU$4&amp;'Feat-Func-Development'!$AF$5:$EU$5='aggregated FIP Data ProgSel'!$A8&amp;'aggregated FIP Data ProgSel'!$N$1),'Feat-Func-Development'!$AF$27:$EU$27)</f>
        <v>0</v>
      </c>
      <c r="AG8" s="48">
        <f ca="1">LOOKUP(2,1/('Feat-Func-Development'!$AF$4:$EU$4&amp;'Feat-Func-Development'!$AF$5:$EU$5='aggregated FIP Data ProgSel'!$A8&amp;'aggregated FIP Data ProgSel'!$N$1),'Feat-Func-Development'!$AF$28:$EU$28)</f>
        <v>0</v>
      </c>
      <c r="AH8" s="48">
        <f ca="1">LOOKUP(2,1/('Feat-Func-Development'!$AF$4:$EU$4&amp;'Feat-Func-Development'!$AF$5:$EU$5='aggregated FIP Data ProgSel'!$A8&amp;'aggregated FIP Data ProgSel'!$N$1),'Feat-Func-Development'!$AF$29:$EU$29)</f>
        <v>1</v>
      </c>
      <c r="AI8" s="48">
        <f ca="1">LOOKUP(2,1/('Feat-Func-Development'!$AF$4:$EU$4&amp;'Feat-Func-Development'!$AF$5:$EU$5='aggregated FIP Data ProgSel'!$A8&amp;'aggregated FIP Data ProgSel'!$N$1),'Feat-Func-Development'!$AF$30:$EU$30)</f>
        <v>0</v>
      </c>
      <c r="AJ8" s="48">
        <f ca="1">LOOKUP(2,1/('Feat-Func-Development'!$AF$4:$EU$4&amp;'Feat-Func-Development'!$AF$5:$EU$5='aggregated FIP Data ProgSel'!$A8&amp;'aggregated FIP Data ProgSel'!$N$1),'Feat-Func-Development'!$AF$31:$EU$31)</f>
        <v>0</v>
      </c>
      <c r="AK8" s="48">
        <f ca="1">LOOKUP(2,1/('Feat-Func-Development'!$AF$4:$EU$4&amp;'Feat-Func-Development'!$AF$5:$EU$5='aggregated FIP Data ProgSel'!$A8&amp;'aggregated FIP Data ProgSel'!$N$1),'Feat-Func-Development'!$AF$32:$EU$32)</f>
        <v>0</v>
      </c>
      <c r="AL8" s="122">
        <f ca="1">LOOKUP(2,1/('Feat-Func-Development'!$AF$4:$EU$4&amp;'Feat-Func-Development'!$AF$5:$EU$5='aggregated FIP Data ProgSel'!$A8&amp;'aggregated FIP Data ProgSel'!$N$1),'Feat-Func-Development'!$AF$33:$EU$33)</f>
        <v>0</v>
      </c>
      <c r="AM8" s="48">
        <f ca="1">LOOKUP(2,1/('Feat-Func-Development'!$AF$4:$EU$4&amp;'Feat-Func-Development'!$AF$5:$EU$5='aggregated FIP Data ProgSel'!$A8&amp;'aggregated FIP Data ProgSel'!$N$1),'Feat-Func-Development'!$AF$34:$EU$34)</f>
        <v>0</v>
      </c>
      <c r="AN8" s="48">
        <f ca="1">LOOKUP(2,1/('Feat-Func-Development'!$AF$4:$EU$4&amp;'Feat-Func-Development'!$AF$5:$EU$5='aggregated FIP Data ProgSel'!$A8&amp;'aggregated FIP Data ProgSel'!$N$1),'Feat-Func-Development'!$AF$35:$EU$35)</f>
        <v>0</v>
      </c>
      <c r="AO8" s="48">
        <f ca="1">LOOKUP(2,1/('Feat-Func-Development'!$AF$4:$EU$4&amp;'Feat-Func-Development'!$AF$5:$EU$5='aggregated FIP Data ProgSel'!$A8&amp;'aggregated FIP Data ProgSel'!$N$1),'Feat-Func-Development'!$AF$36:$EU$36)</f>
        <v>0</v>
      </c>
      <c r="AP8" s="48">
        <f ca="1">LOOKUP(2,1/('Feat-Func-Development'!$AF$4:$EU$4&amp;'Feat-Func-Development'!$AF$5:$EU$5='aggregated FIP Data ProgSel'!$A8&amp;'aggregated FIP Data ProgSel'!$N$1),'Feat-Func-Development'!$AF$37:$EU$37)</f>
        <v>1</v>
      </c>
      <c r="AQ8" s="48">
        <f ca="1">LOOKUP(2,1/('Feat-Func-Development'!$AF$4:$EU$4&amp;'Feat-Func-Development'!$AF$5:$EU$5='aggregated FIP Data ProgSel'!$A8&amp;'aggregated FIP Data ProgSel'!$N$1),'Feat-Func-Development'!$AF$38:$EU$38)</f>
        <v>0</v>
      </c>
      <c r="AR8" s="48">
        <f ca="1">LOOKUP(2,1/('Feat-Func-Development'!$AF$4:$EU$4&amp;'Feat-Func-Development'!$AF$5:$EU$5='aggregated FIP Data ProgSel'!$A8&amp;'aggregated FIP Data ProgSel'!$N$1),'Feat-Func-Development'!$AF$39:$EU$39)</f>
        <v>0</v>
      </c>
      <c r="AS8" s="48">
        <f ca="1">LOOKUP(2,1/('Feat-Func-Development'!$AF$4:$EU$4&amp;'Feat-Func-Development'!$AF$5:$EU$5='aggregated FIP Data ProgSel'!$A8&amp;'aggregated FIP Data ProgSel'!$N$1),'Feat-Func-Development'!$AF$40:$EU$40)</f>
        <v>0</v>
      </c>
      <c r="AT8" s="122">
        <f ca="1">LOOKUP(2,1/('Feat-Func-Development'!$AF$4:$EU$4&amp;'Feat-Func-Development'!$AF$5:$EU$5='aggregated FIP Data ProgSel'!$A8&amp;'aggregated FIP Data ProgSel'!$N$1),'Feat-Func-Development'!$AF$41:$EU$41)</f>
        <v>0</v>
      </c>
      <c r="AU8" s="48">
        <f ca="1">LOOKUP(2,1/('Feat-Func-Development'!$AF$4:$EU$4&amp;'Feat-Func-Development'!$AF$5:$EU$5='aggregated FIP Data ProgSel'!$A8&amp;'aggregated FIP Data ProgSel'!$N$1),'Feat-Func-Development'!$AF$42:$EU$42)</f>
        <v>0</v>
      </c>
      <c r="AV8" s="48">
        <f ca="1">LOOKUP(2,1/('Feat-Func-Development'!$AF$4:$EU$4&amp;'Feat-Func-Development'!$AF$5:$EU$5='aggregated FIP Data ProgSel'!$A8&amp;'aggregated FIP Data ProgSel'!$N$1),'Feat-Func-Development'!$AF$43:$EU$43)</f>
        <v>0</v>
      </c>
      <c r="AW8" s="48">
        <f ca="1">LOOKUP(2,1/('Feat-Func-Development'!$AF$4:$EU$4&amp;'Feat-Func-Development'!$AF$5:$EU$5='aggregated FIP Data ProgSel'!$A8&amp;'aggregated FIP Data ProgSel'!$N$1),'Feat-Func-Development'!$AF$44:$EU$44)</f>
        <v>0</v>
      </c>
      <c r="AX8" s="48">
        <f ca="1">LOOKUP(2,1/('Feat-Func-Development'!$AF$4:$EU$4&amp;'Feat-Func-Development'!$AF$5:$EU$5='aggregated FIP Data ProgSel'!$A8&amp;'aggregated FIP Data ProgSel'!$N$1),'Feat-Func-Development'!$AF$45:$EU$45)</f>
        <v>1</v>
      </c>
      <c r="AY8" s="48">
        <f ca="1">LOOKUP(2,1/('Feat-Func-Development'!$AF$4:$EU$4&amp;'Feat-Func-Development'!$AF$5:$EU$5='aggregated FIP Data ProgSel'!$A8&amp;'aggregated FIP Data ProgSel'!$N$1),'Feat-Func-Development'!$AF$46:$EU$46)</f>
        <v>0</v>
      </c>
      <c r="AZ8" s="48">
        <f ca="1">LOOKUP(2,1/('Feat-Func-Development'!$AF$4:$EU$4&amp;'Feat-Func-Development'!$AF$5:$EU$5='aggregated FIP Data ProgSel'!$A8&amp;'aggregated FIP Data ProgSel'!$N$1),'Feat-Func-Development'!$AF$47:$EU$47)</f>
        <v>0</v>
      </c>
      <c r="BA8" s="48">
        <f ca="1">LOOKUP(2,1/('Feat-Func-Development'!$AF$4:$EU$4&amp;'Feat-Func-Development'!$AF$5:$EU$5='aggregated FIP Data ProgSel'!$A8&amp;'aggregated FIP Data ProgSel'!$N$1),'Feat-Func-Development'!$AF$48:$EU$48)</f>
        <v>0</v>
      </c>
      <c r="BB8" s="122">
        <f ca="1">LOOKUP(2,1/('Feat-Func-Development'!$AF$4:$EU$4&amp;'Feat-Func-Development'!$AF$5:$EU$5='aggregated FIP Data ProgSel'!$A8&amp;'aggregated FIP Data ProgSel'!$N$1),'Feat-Func-Development'!$AF$49:$EU$49)</f>
        <v>0</v>
      </c>
      <c r="BC8" s="48">
        <f ca="1">LOOKUP(2,1/('Feat-Func-Development'!$AF$4:$EU$4&amp;'Feat-Func-Development'!$AF$5:$EU$5='aggregated FIP Data ProgSel'!$A8&amp;'aggregated FIP Data ProgSel'!$N$1),'Feat-Func-Development'!$AF$50:$EU$50)</f>
        <v>0</v>
      </c>
      <c r="BD8" s="48">
        <f ca="1">LOOKUP(2,1/('Feat-Func-Development'!$AF$4:$EU$4&amp;'Feat-Func-Development'!$AF$5:$EU$5='aggregated FIP Data ProgSel'!$A8&amp;'aggregated FIP Data ProgSel'!$N$1),'Feat-Func-Development'!$AF$51:$EU$51)</f>
        <v>0</v>
      </c>
      <c r="BE8" s="48">
        <f ca="1">LOOKUP(2,1/('Feat-Func-Development'!$AF$4:$EU$4&amp;'Feat-Func-Development'!$AF$5:$EU$5='aggregated FIP Data ProgSel'!$A8&amp;'aggregated FIP Data ProgSel'!$N$1),'Feat-Func-Development'!$AF$52:$EU$52)</f>
        <v>0</v>
      </c>
      <c r="BF8" s="48">
        <f ca="1">LOOKUP(2,1/('Feat-Func-Development'!$AF$4:$EU$4&amp;'Feat-Func-Development'!$AF$5:$EU$5='aggregated FIP Data ProgSel'!$A8&amp;'aggregated FIP Data ProgSel'!$N$1),'Feat-Func-Development'!$AF$53:$EU$53)</f>
        <v>0</v>
      </c>
      <c r="BG8" s="48">
        <f ca="1">LOOKUP(2,1/('Feat-Func-Development'!$AF$4:$EU$4&amp;'Feat-Func-Development'!$AF$5:$EU$5='aggregated FIP Data ProgSel'!$A8&amp;'aggregated FIP Data ProgSel'!$N$1),'Feat-Func-Development'!$AF$54:$EU$54)</f>
        <v>0</v>
      </c>
      <c r="BH8" s="48">
        <f ca="1">LOOKUP(2,1/('Feat-Func-Development'!$AF$4:$EU$4&amp;'Feat-Func-Development'!$AF$5:$EU$5='aggregated FIP Data ProgSel'!$A8&amp;'aggregated FIP Data ProgSel'!$N$1),'Feat-Func-Development'!$AF$55:$EU$55)</f>
        <v>0</v>
      </c>
      <c r="BI8" s="48">
        <f ca="1">LOOKUP(2,1/('Feat-Func-Development'!$AF$4:$EU$4&amp;'Feat-Func-Development'!$AF$5:$EU$5='aggregated FIP Data ProgSel'!$A8&amp;'aggregated FIP Data ProgSel'!$N$1),'Feat-Func-Development'!$AF$56:$EU$56)</f>
        <v>0</v>
      </c>
    </row>
    <row r="9" spans="1:61">
      <c r="A9" s="226">
        <f t="shared" ca="1" si="9"/>
        <v>152</v>
      </c>
      <c r="B9" s="227">
        <f ca="1">IFERROR(INDEX('Configuration | Scaling'!$E$13:$Y$23,$D$85-CELL("row", 'Configuration | Scaling'!$E$13)+1,MATCH($C9,_GPDS__List,0)),"")</f>
        <v>152</v>
      </c>
      <c r="C9" s="228" t="str">
        <f ca="1">IF(COUNTIF(C$4:C8,LOOKUP(A9,INDIRECT("'Configuration | Scaling'!E"&amp;$D$85):INDIRECT("'Configuration | Scaling'!Y"&amp;$D$85),_GPDS__List))=0,LOOKUP(A9,INDIRECT("'Configuration | Scaling'!E"&amp;$D$85):INDIRECT("'Configuration | Scaling'!Y"&amp;$D$85),_GPDS__List),"")</f>
        <v>UPV2</v>
      </c>
      <c r="D9" s="228"/>
      <c r="E9" s="229">
        <f t="shared" ca="1" si="0"/>
        <v>152</v>
      </c>
      <c r="F9" s="233">
        <f t="shared" ca="1" si="1"/>
        <v>0</v>
      </c>
      <c r="G9" s="49">
        <f t="shared" ca="1" si="2"/>
        <v>0</v>
      </c>
      <c r="H9" s="49">
        <f t="shared" ca="1" si="3"/>
        <v>1</v>
      </c>
      <c r="I9" s="49">
        <f t="shared" ca="1" si="4"/>
        <v>1</v>
      </c>
      <c r="J9" s="49">
        <f t="shared" ca="1" si="5"/>
        <v>1</v>
      </c>
      <c r="K9" s="49">
        <f t="shared" ca="1" si="6"/>
        <v>0</v>
      </c>
      <c r="L9" s="49">
        <f t="shared" ca="1" si="7"/>
        <v>0</v>
      </c>
      <c r="M9" s="50">
        <f t="shared" ca="1" si="8"/>
        <v>0</v>
      </c>
      <c r="N9" s="48">
        <f ca="1">LOOKUP(2,1/('Feat-Func-Development'!$AF$4:$EU$4&amp;'Feat-Func-Development'!$AF$5:$EU$5='aggregated FIP Data ProgSel'!$A9&amp;'aggregated FIP Data ProgSel'!$N$1),'Feat-Func-Development'!$AF$121:$EU$121)</f>
        <v>0</v>
      </c>
      <c r="O9" s="48">
        <f ca="1">LOOKUP(2,1/('Feat-Func-Development'!$AF$4:$EU$4&amp;'Feat-Func-Development'!$AF$5:$EU$5='aggregated FIP Data ProgSel'!$A9&amp;'aggregated FIP Data ProgSel'!$N$1),'Feat-Func-Development'!$AF$122:$EU$122)</f>
        <v>0</v>
      </c>
      <c r="P9" s="48">
        <f ca="1">LOOKUP(2,1/('Feat-Func-Development'!$AF$4:$EU$4&amp;'Feat-Func-Development'!$AF$5:$EU$5='aggregated FIP Data ProgSel'!$A9&amp;'aggregated FIP Data ProgSel'!$N$1),'Feat-Func-Development'!$AF$123:$EU$123)</f>
        <v>0</v>
      </c>
      <c r="Q9" s="48">
        <f ca="1">LOOKUP(2,1/('Feat-Func-Development'!$AF$4:$EU$4&amp;'Feat-Func-Development'!$AF$5:$EU$5='aggregated FIP Data ProgSel'!$A9&amp;'aggregated FIP Data ProgSel'!$N$1),'Feat-Func-Development'!$AF$124:$EU$124)</f>
        <v>0</v>
      </c>
      <c r="R9" s="48">
        <f ca="1">LOOKUP(2,1/('Feat-Func-Development'!$AF$4:$EU$4&amp;'Feat-Func-Development'!$AF$5:$EU$5='aggregated FIP Data ProgSel'!$A9&amp;'aggregated FIP Data ProgSel'!$N$1),'Feat-Func-Development'!$AF$125:$EU$125)</f>
        <v>1</v>
      </c>
      <c r="S9" s="48">
        <f ca="1">LOOKUP(2,1/('Feat-Func-Development'!$AF$4:$EU$4&amp;'Feat-Func-Development'!$AF$5:$EU$5='aggregated FIP Data ProgSel'!$A9&amp;'aggregated FIP Data ProgSel'!$N$1),'Feat-Func-Development'!$AF$126:$EU$126)</f>
        <v>0</v>
      </c>
      <c r="T9" s="48">
        <f ca="1">LOOKUP(2,1/('Feat-Func-Development'!$AF$4:$EU$4&amp;'Feat-Func-Development'!$AF$5:$EU$5='aggregated FIP Data ProgSel'!$A9&amp;'aggregated FIP Data ProgSel'!$N$1),'Feat-Func-Development'!$AF$127:$EU$127)</f>
        <v>0</v>
      </c>
      <c r="U9" s="48">
        <f ca="1">LOOKUP(2,1/('Feat-Func-Development'!$AF$4:$EU$4&amp;'Feat-Func-Development'!$AF$5:$EU$5='aggregated FIP Data ProgSel'!$A9&amp;'aggregated FIP Data ProgSel'!$N$1),'Feat-Func-Development'!$AF$128:$EU$128)</f>
        <v>0</v>
      </c>
      <c r="V9" s="29">
        <f ca="1">LOOKUP(2,1/('Feat-Func-Development'!$AF$4:$EU$4&amp;'Feat-Func-Development'!$AF$5:$EU$5='aggregated FIP Data ProgSel'!$A9&amp;'aggregated FIP Data ProgSel'!$V$1),'Feat-Func-Development'!$AF$121:$EU$121)</f>
        <v>0</v>
      </c>
      <c r="W9" s="29">
        <f ca="1">LOOKUP(2,1/('Feat-Func-Development'!$AF$4:$EU$4&amp;'Feat-Func-Development'!$AF$5:$EU$5='aggregated FIP Data ProgSel'!$A9&amp;'aggregated FIP Data ProgSel'!$V$1),'Feat-Func-Development'!$AF$122:$EU$122)</f>
        <v>0</v>
      </c>
      <c r="X9" s="29">
        <f ca="1">LOOKUP(2,1/('Feat-Func-Development'!$AF$4:$EU$4&amp;'Feat-Func-Development'!$AF$5:$EU$5='aggregated FIP Data ProgSel'!$A9&amp;'aggregated FIP Data ProgSel'!$V$1),'Feat-Func-Development'!$AF$123:$EU$123)</f>
        <v>0</v>
      </c>
      <c r="Y9" s="29">
        <f ca="1">LOOKUP(2,1/('Feat-Func-Development'!$AF$4:$EU$4&amp;'Feat-Func-Development'!$AF$5:$EU$5='aggregated FIP Data ProgSel'!$A9&amp;'aggregated FIP Data ProgSel'!$V$1),'Feat-Func-Development'!$AF$124:$EU$124)</f>
        <v>1</v>
      </c>
      <c r="Z9" s="29">
        <f ca="1">LOOKUP(2,1/('Feat-Func-Development'!$AF$4:$EU$4&amp;'Feat-Func-Development'!$AF$5:$EU$5='aggregated FIP Data ProgSel'!$A9&amp;'aggregated FIP Data ProgSel'!$V$1),'Feat-Func-Development'!$AF$125:$EU$125)</f>
        <v>0</v>
      </c>
      <c r="AA9" s="29">
        <f ca="1">LOOKUP(2,1/('Feat-Func-Development'!$AF$4:$EU$4&amp;'Feat-Func-Development'!$AF$5:$EU$5='aggregated FIP Data ProgSel'!$A9&amp;'aggregated FIP Data ProgSel'!$V$1),'Feat-Func-Development'!$AF$126:$EU$126)</f>
        <v>0</v>
      </c>
      <c r="AB9" s="29">
        <f ca="1">LOOKUP(2,1/('Feat-Func-Development'!$AF$4:$EU$4&amp;'Feat-Func-Development'!$AF$5:$EU$5='aggregated FIP Data ProgSel'!$A9&amp;'aggregated FIP Data ProgSel'!$V$1),'Feat-Func-Development'!$AF$127:$EU$127)</f>
        <v>0</v>
      </c>
      <c r="AC9" s="29">
        <f ca="1">LOOKUP(2,1/('Feat-Func-Development'!$AF$4:$EU$4&amp;'Feat-Func-Development'!$AF$5:$EU$5='aggregated FIP Data ProgSel'!$A9&amp;'aggregated FIP Data ProgSel'!$V$1),'Feat-Func-Development'!$AF$128:$EU$128)</f>
        <v>0</v>
      </c>
      <c r="AD9" s="122">
        <f ca="1">LOOKUP(2,1/('Feat-Func-Development'!$AF$4:$EU$4&amp;'Feat-Func-Development'!$AF$5:$EU$5='aggregated FIP Data ProgSel'!$A9&amp;'aggregated FIP Data ProgSel'!$N$1),'Feat-Func-Development'!$AF$25:$EU$25)</f>
        <v>0</v>
      </c>
      <c r="AE9" s="48">
        <f ca="1">LOOKUP(2,1/('Feat-Func-Development'!$AF$4:$EU$4&amp;'Feat-Func-Development'!$AF$5:$EU$5='aggregated FIP Data ProgSel'!$A9&amp;'aggregated FIP Data ProgSel'!$N$1),'Feat-Func-Development'!$AF$26:$EU$26)</f>
        <v>0</v>
      </c>
      <c r="AF9" s="48">
        <f ca="1">LOOKUP(2,1/('Feat-Func-Development'!$AF$4:$EU$4&amp;'Feat-Func-Development'!$AF$5:$EU$5='aggregated FIP Data ProgSel'!$A9&amp;'aggregated FIP Data ProgSel'!$N$1),'Feat-Func-Development'!$AF$27:$EU$27)</f>
        <v>0</v>
      </c>
      <c r="AG9" s="48">
        <f ca="1">LOOKUP(2,1/('Feat-Func-Development'!$AF$4:$EU$4&amp;'Feat-Func-Development'!$AF$5:$EU$5='aggregated FIP Data ProgSel'!$A9&amp;'aggregated FIP Data ProgSel'!$N$1),'Feat-Func-Development'!$AF$28:$EU$28)</f>
        <v>0</v>
      </c>
      <c r="AH9" s="48">
        <f ca="1">LOOKUP(2,1/('Feat-Func-Development'!$AF$4:$EU$4&amp;'Feat-Func-Development'!$AF$5:$EU$5='aggregated FIP Data ProgSel'!$A9&amp;'aggregated FIP Data ProgSel'!$N$1),'Feat-Func-Development'!$AF$29:$EU$29)</f>
        <v>1</v>
      </c>
      <c r="AI9" s="48">
        <f ca="1">LOOKUP(2,1/('Feat-Func-Development'!$AF$4:$EU$4&amp;'Feat-Func-Development'!$AF$5:$EU$5='aggregated FIP Data ProgSel'!$A9&amp;'aggregated FIP Data ProgSel'!$N$1),'Feat-Func-Development'!$AF$30:$EU$30)</f>
        <v>0</v>
      </c>
      <c r="AJ9" s="48">
        <f ca="1">LOOKUP(2,1/('Feat-Func-Development'!$AF$4:$EU$4&amp;'Feat-Func-Development'!$AF$5:$EU$5='aggregated FIP Data ProgSel'!$A9&amp;'aggregated FIP Data ProgSel'!$N$1),'Feat-Func-Development'!$AF$31:$EU$31)</f>
        <v>0</v>
      </c>
      <c r="AK9" s="48">
        <f ca="1">LOOKUP(2,1/('Feat-Func-Development'!$AF$4:$EU$4&amp;'Feat-Func-Development'!$AF$5:$EU$5='aggregated FIP Data ProgSel'!$A9&amp;'aggregated FIP Data ProgSel'!$N$1),'Feat-Func-Development'!$AF$32:$EU$32)</f>
        <v>0</v>
      </c>
      <c r="AL9" s="122">
        <f ca="1">LOOKUP(2,1/('Feat-Func-Development'!$AF$4:$EU$4&amp;'Feat-Func-Development'!$AF$5:$EU$5='aggregated FIP Data ProgSel'!$A9&amp;'aggregated FIP Data ProgSel'!$N$1),'Feat-Func-Development'!$AF$33:$EU$33)</f>
        <v>0</v>
      </c>
      <c r="AM9" s="48">
        <f ca="1">LOOKUP(2,1/('Feat-Func-Development'!$AF$4:$EU$4&amp;'Feat-Func-Development'!$AF$5:$EU$5='aggregated FIP Data ProgSel'!$A9&amp;'aggregated FIP Data ProgSel'!$N$1),'Feat-Func-Development'!$AF$34:$EU$34)</f>
        <v>0</v>
      </c>
      <c r="AN9" s="48">
        <f ca="1">LOOKUP(2,1/('Feat-Func-Development'!$AF$4:$EU$4&amp;'Feat-Func-Development'!$AF$5:$EU$5='aggregated FIP Data ProgSel'!$A9&amp;'aggregated FIP Data ProgSel'!$N$1),'Feat-Func-Development'!$AF$35:$EU$35)</f>
        <v>0</v>
      </c>
      <c r="AO9" s="48">
        <f ca="1">LOOKUP(2,1/('Feat-Func-Development'!$AF$4:$EU$4&amp;'Feat-Func-Development'!$AF$5:$EU$5='aggregated FIP Data ProgSel'!$A9&amp;'aggregated FIP Data ProgSel'!$N$1),'Feat-Func-Development'!$AF$36:$EU$36)</f>
        <v>0</v>
      </c>
      <c r="AP9" s="48">
        <f ca="1">LOOKUP(2,1/('Feat-Func-Development'!$AF$4:$EU$4&amp;'Feat-Func-Development'!$AF$5:$EU$5='aggregated FIP Data ProgSel'!$A9&amp;'aggregated FIP Data ProgSel'!$N$1),'Feat-Func-Development'!$AF$37:$EU$37)</f>
        <v>1</v>
      </c>
      <c r="AQ9" s="48">
        <f ca="1">LOOKUP(2,1/('Feat-Func-Development'!$AF$4:$EU$4&amp;'Feat-Func-Development'!$AF$5:$EU$5='aggregated FIP Data ProgSel'!$A9&amp;'aggregated FIP Data ProgSel'!$N$1),'Feat-Func-Development'!$AF$38:$EU$38)</f>
        <v>0</v>
      </c>
      <c r="AR9" s="48">
        <f ca="1">LOOKUP(2,1/('Feat-Func-Development'!$AF$4:$EU$4&amp;'Feat-Func-Development'!$AF$5:$EU$5='aggregated FIP Data ProgSel'!$A9&amp;'aggregated FIP Data ProgSel'!$N$1),'Feat-Func-Development'!$AF$39:$EU$39)</f>
        <v>0</v>
      </c>
      <c r="AS9" s="48">
        <f ca="1">LOOKUP(2,1/('Feat-Func-Development'!$AF$4:$EU$4&amp;'Feat-Func-Development'!$AF$5:$EU$5='aggregated FIP Data ProgSel'!$A9&amp;'aggregated FIP Data ProgSel'!$N$1),'Feat-Func-Development'!$AF$40:$EU$40)</f>
        <v>0</v>
      </c>
      <c r="AT9" s="122">
        <f ca="1">LOOKUP(2,1/('Feat-Func-Development'!$AF$4:$EU$4&amp;'Feat-Func-Development'!$AF$5:$EU$5='aggregated FIP Data ProgSel'!$A9&amp;'aggregated FIP Data ProgSel'!$N$1),'Feat-Func-Development'!$AF$41:$EU$41)</f>
        <v>0</v>
      </c>
      <c r="AU9" s="48">
        <f ca="1">LOOKUP(2,1/('Feat-Func-Development'!$AF$4:$EU$4&amp;'Feat-Func-Development'!$AF$5:$EU$5='aggregated FIP Data ProgSel'!$A9&amp;'aggregated FIP Data ProgSel'!$N$1),'Feat-Func-Development'!$AF$42:$EU$42)</f>
        <v>0</v>
      </c>
      <c r="AV9" s="48">
        <f ca="1">LOOKUP(2,1/('Feat-Func-Development'!$AF$4:$EU$4&amp;'Feat-Func-Development'!$AF$5:$EU$5='aggregated FIP Data ProgSel'!$A9&amp;'aggregated FIP Data ProgSel'!$N$1),'Feat-Func-Development'!$AF$43:$EU$43)</f>
        <v>0</v>
      </c>
      <c r="AW9" s="48">
        <f ca="1">LOOKUP(2,1/('Feat-Func-Development'!$AF$4:$EU$4&amp;'Feat-Func-Development'!$AF$5:$EU$5='aggregated FIP Data ProgSel'!$A9&amp;'aggregated FIP Data ProgSel'!$N$1),'Feat-Func-Development'!$AF$44:$EU$44)</f>
        <v>0</v>
      </c>
      <c r="AX9" s="48">
        <f ca="1">LOOKUP(2,1/('Feat-Func-Development'!$AF$4:$EU$4&amp;'Feat-Func-Development'!$AF$5:$EU$5='aggregated FIP Data ProgSel'!$A9&amp;'aggregated FIP Data ProgSel'!$N$1),'Feat-Func-Development'!$AF$45:$EU$45)</f>
        <v>1</v>
      </c>
      <c r="AY9" s="48">
        <f ca="1">LOOKUP(2,1/('Feat-Func-Development'!$AF$4:$EU$4&amp;'Feat-Func-Development'!$AF$5:$EU$5='aggregated FIP Data ProgSel'!$A9&amp;'aggregated FIP Data ProgSel'!$N$1),'Feat-Func-Development'!$AF$46:$EU$46)</f>
        <v>0</v>
      </c>
      <c r="AZ9" s="48">
        <f ca="1">LOOKUP(2,1/('Feat-Func-Development'!$AF$4:$EU$4&amp;'Feat-Func-Development'!$AF$5:$EU$5='aggregated FIP Data ProgSel'!$A9&amp;'aggregated FIP Data ProgSel'!$N$1),'Feat-Func-Development'!$AF$47:$EU$47)</f>
        <v>0</v>
      </c>
      <c r="BA9" s="48">
        <f ca="1">LOOKUP(2,1/('Feat-Func-Development'!$AF$4:$EU$4&amp;'Feat-Func-Development'!$AF$5:$EU$5='aggregated FIP Data ProgSel'!$A9&amp;'aggregated FIP Data ProgSel'!$N$1),'Feat-Func-Development'!$AF$48:$EU$48)</f>
        <v>0</v>
      </c>
      <c r="BB9" s="122">
        <f ca="1">LOOKUP(2,1/('Feat-Func-Development'!$AF$4:$EU$4&amp;'Feat-Func-Development'!$AF$5:$EU$5='aggregated FIP Data ProgSel'!$A9&amp;'aggregated FIP Data ProgSel'!$N$1),'Feat-Func-Development'!$AF$49:$EU$49)</f>
        <v>0</v>
      </c>
      <c r="BC9" s="48">
        <f ca="1">LOOKUP(2,1/('Feat-Func-Development'!$AF$4:$EU$4&amp;'Feat-Func-Development'!$AF$5:$EU$5='aggregated FIP Data ProgSel'!$A9&amp;'aggregated FIP Data ProgSel'!$N$1),'Feat-Func-Development'!$AF$50:$EU$50)</f>
        <v>0</v>
      </c>
      <c r="BD9" s="48">
        <f ca="1">LOOKUP(2,1/('Feat-Func-Development'!$AF$4:$EU$4&amp;'Feat-Func-Development'!$AF$5:$EU$5='aggregated FIP Data ProgSel'!$A9&amp;'aggregated FIP Data ProgSel'!$N$1),'Feat-Func-Development'!$AF$51:$EU$51)</f>
        <v>0</v>
      </c>
      <c r="BE9" s="48">
        <f ca="1">LOOKUP(2,1/('Feat-Func-Development'!$AF$4:$EU$4&amp;'Feat-Func-Development'!$AF$5:$EU$5='aggregated FIP Data ProgSel'!$A9&amp;'aggregated FIP Data ProgSel'!$N$1),'Feat-Func-Development'!$AF$52:$EU$52)</f>
        <v>0</v>
      </c>
      <c r="BF9" s="48">
        <f ca="1">LOOKUP(2,1/('Feat-Func-Development'!$AF$4:$EU$4&amp;'Feat-Func-Development'!$AF$5:$EU$5='aggregated FIP Data ProgSel'!$A9&amp;'aggregated FIP Data ProgSel'!$N$1),'Feat-Func-Development'!$AF$53:$EU$53)</f>
        <v>0</v>
      </c>
      <c r="BG9" s="48">
        <f ca="1">LOOKUP(2,1/('Feat-Func-Development'!$AF$4:$EU$4&amp;'Feat-Func-Development'!$AF$5:$EU$5='aggregated FIP Data ProgSel'!$A9&amp;'aggregated FIP Data ProgSel'!$N$1),'Feat-Func-Development'!$AF$54:$EU$54)</f>
        <v>0</v>
      </c>
      <c r="BH9" s="48">
        <f ca="1">LOOKUP(2,1/('Feat-Func-Development'!$AF$4:$EU$4&amp;'Feat-Func-Development'!$AF$5:$EU$5='aggregated FIP Data ProgSel'!$A9&amp;'aggregated FIP Data ProgSel'!$N$1),'Feat-Func-Development'!$AF$55:$EU$55)</f>
        <v>0</v>
      </c>
      <c r="BI9" s="48">
        <f ca="1">LOOKUP(2,1/('Feat-Func-Development'!$AF$4:$EU$4&amp;'Feat-Func-Development'!$AF$5:$EU$5='aggregated FIP Data ProgSel'!$A9&amp;'aggregated FIP Data ProgSel'!$N$1),'Feat-Func-Development'!$AF$56:$EU$56)</f>
        <v>0</v>
      </c>
    </row>
    <row r="10" spans="1:61">
      <c r="A10" s="226">
        <f t="shared" ca="1" si="9"/>
        <v>182</v>
      </c>
      <c r="B10" s="227">
        <f ca="1">IFERROR(INDEX('Configuration | Scaling'!$E$13:$Y$23,$D$85-CELL("row", 'Configuration | Scaling'!$E$13)+1,MATCH($C10,_GPDS__List,0)),"")</f>
        <v>153</v>
      </c>
      <c r="C10" s="228" t="str">
        <f ca="1">IF(COUNTIF(C$4:C9,LOOKUP(A10,INDIRECT("'Configuration | Scaling'!E"&amp;$D$85):INDIRECT("'Configuration | Scaling'!Y"&amp;$D$85),_GPDS__List))=0,LOOKUP(A10,INDIRECT("'Configuration | Scaling'!E"&amp;$D$85):INDIRECT("'Configuration | Scaling'!Y"&amp;$D$85),_GPDS__List),"")</f>
        <v/>
      </c>
      <c r="D10" s="228"/>
      <c r="E10" s="229">
        <f t="shared" ca="1" si="0"/>
        <v>153</v>
      </c>
      <c r="F10" s="233">
        <f t="shared" ca="1" si="1"/>
        <v>0</v>
      </c>
      <c r="G10" s="49">
        <f t="shared" ca="1" si="2"/>
        <v>0</v>
      </c>
      <c r="H10" s="49">
        <f t="shared" ca="1" si="3"/>
        <v>1</v>
      </c>
      <c r="I10" s="49">
        <f t="shared" ca="1" si="4"/>
        <v>1</v>
      </c>
      <c r="J10" s="49">
        <f t="shared" ca="1" si="5"/>
        <v>1</v>
      </c>
      <c r="K10" s="49">
        <f t="shared" ca="1" si="6"/>
        <v>0</v>
      </c>
      <c r="L10" s="49">
        <f t="shared" ca="1" si="7"/>
        <v>0</v>
      </c>
      <c r="M10" s="50">
        <f t="shared" ca="1" si="8"/>
        <v>0</v>
      </c>
      <c r="N10" s="48">
        <f ca="1">LOOKUP(2,1/('Feat-Func-Development'!$AF$4:$EU$4&amp;'Feat-Func-Development'!$AF$5:$EU$5='aggregated FIP Data ProgSel'!$A10&amp;'aggregated FIP Data ProgSel'!$N$1),'Feat-Func-Development'!$AF$121:$EU$121)</f>
        <v>0</v>
      </c>
      <c r="O10" s="48">
        <f ca="1">LOOKUP(2,1/('Feat-Func-Development'!$AF$4:$EU$4&amp;'Feat-Func-Development'!$AF$5:$EU$5='aggregated FIP Data ProgSel'!$A10&amp;'aggregated FIP Data ProgSel'!$N$1),'Feat-Func-Development'!$AF$122:$EU$122)</f>
        <v>0</v>
      </c>
      <c r="P10" s="48">
        <f ca="1">LOOKUP(2,1/('Feat-Func-Development'!$AF$4:$EU$4&amp;'Feat-Func-Development'!$AF$5:$EU$5='aggregated FIP Data ProgSel'!$A10&amp;'aggregated FIP Data ProgSel'!$N$1),'Feat-Func-Development'!$AF$123:$EU$123)</f>
        <v>0</v>
      </c>
      <c r="Q10" s="48">
        <f ca="1">LOOKUP(2,1/('Feat-Func-Development'!$AF$4:$EU$4&amp;'Feat-Func-Development'!$AF$5:$EU$5='aggregated FIP Data ProgSel'!$A10&amp;'aggregated FIP Data ProgSel'!$N$1),'Feat-Func-Development'!$AF$124:$EU$124)</f>
        <v>0</v>
      </c>
      <c r="R10" s="48">
        <f ca="1">LOOKUP(2,1/('Feat-Func-Development'!$AF$4:$EU$4&amp;'Feat-Func-Development'!$AF$5:$EU$5='aggregated FIP Data ProgSel'!$A10&amp;'aggregated FIP Data ProgSel'!$N$1),'Feat-Func-Development'!$AF$125:$EU$125)</f>
        <v>1</v>
      </c>
      <c r="S10" s="48">
        <f ca="1">LOOKUP(2,1/('Feat-Func-Development'!$AF$4:$EU$4&amp;'Feat-Func-Development'!$AF$5:$EU$5='aggregated FIP Data ProgSel'!$A10&amp;'aggregated FIP Data ProgSel'!$N$1),'Feat-Func-Development'!$AF$126:$EU$126)</f>
        <v>0</v>
      </c>
      <c r="T10" s="48">
        <f ca="1">LOOKUP(2,1/('Feat-Func-Development'!$AF$4:$EU$4&amp;'Feat-Func-Development'!$AF$5:$EU$5='aggregated FIP Data ProgSel'!$A10&amp;'aggregated FIP Data ProgSel'!$N$1),'Feat-Func-Development'!$AF$127:$EU$127)</f>
        <v>0</v>
      </c>
      <c r="U10" s="48">
        <f ca="1">LOOKUP(2,1/('Feat-Func-Development'!$AF$4:$EU$4&amp;'Feat-Func-Development'!$AF$5:$EU$5='aggregated FIP Data ProgSel'!$A10&amp;'aggregated FIP Data ProgSel'!$N$1),'Feat-Func-Development'!$AF$128:$EU$128)</f>
        <v>0</v>
      </c>
      <c r="V10" s="29">
        <f ca="1">LOOKUP(2,1/('Feat-Func-Development'!$AF$4:$EU$4&amp;'Feat-Func-Development'!$AF$5:$EU$5='aggregated FIP Data ProgSel'!$A10&amp;'aggregated FIP Data ProgSel'!$V$1),'Feat-Func-Development'!$AF$121:$EU$121)</f>
        <v>0</v>
      </c>
      <c r="W10" s="29">
        <f ca="1">LOOKUP(2,1/('Feat-Func-Development'!$AF$4:$EU$4&amp;'Feat-Func-Development'!$AF$5:$EU$5='aggregated FIP Data ProgSel'!$A10&amp;'aggregated FIP Data ProgSel'!$V$1),'Feat-Func-Development'!$AF$122:$EU$122)</f>
        <v>0</v>
      </c>
      <c r="X10" s="29">
        <f ca="1">LOOKUP(2,1/('Feat-Func-Development'!$AF$4:$EU$4&amp;'Feat-Func-Development'!$AF$5:$EU$5='aggregated FIP Data ProgSel'!$A10&amp;'aggregated FIP Data ProgSel'!$V$1),'Feat-Func-Development'!$AF$123:$EU$123)</f>
        <v>0</v>
      </c>
      <c r="Y10" s="29">
        <f ca="1">LOOKUP(2,1/('Feat-Func-Development'!$AF$4:$EU$4&amp;'Feat-Func-Development'!$AF$5:$EU$5='aggregated FIP Data ProgSel'!$A10&amp;'aggregated FIP Data ProgSel'!$V$1),'Feat-Func-Development'!$AF$124:$EU$124)</f>
        <v>1</v>
      </c>
      <c r="Z10" s="29">
        <f ca="1">LOOKUP(2,1/('Feat-Func-Development'!$AF$4:$EU$4&amp;'Feat-Func-Development'!$AF$5:$EU$5='aggregated FIP Data ProgSel'!$A10&amp;'aggregated FIP Data ProgSel'!$V$1),'Feat-Func-Development'!$AF$125:$EU$125)</f>
        <v>0</v>
      </c>
      <c r="AA10" s="29">
        <f ca="1">LOOKUP(2,1/('Feat-Func-Development'!$AF$4:$EU$4&amp;'Feat-Func-Development'!$AF$5:$EU$5='aggregated FIP Data ProgSel'!$A10&amp;'aggregated FIP Data ProgSel'!$V$1),'Feat-Func-Development'!$AF$126:$EU$126)</f>
        <v>0</v>
      </c>
      <c r="AB10" s="29">
        <f ca="1">LOOKUP(2,1/('Feat-Func-Development'!$AF$4:$EU$4&amp;'Feat-Func-Development'!$AF$5:$EU$5='aggregated FIP Data ProgSel'!$A10&amp;'aggregated FIP Data ProgSel'!$V$1),'Feat-Func-Development'!$AF$127:$EU$127)</f>
        <v>0</v>
      </c>
      <c r="AC10" s="29">
        <f ca="1">LOOKUP(2,1/('Feat-Func-Development'!$AF$4:$EU$4&amp;'Feat-Func-Development'!$AF$5:$EU$5='aggregated FIP Data ProgSel'!$A10&amp;'aggregated FIP Data ProgSel'!$V$1),'Feat-Func-Development'!$AF$128:$EU$128)</f>
        <v>0</v>
      </c>
      <c r="AD10" s="122">
        <f ca="1">LOOKUP(2,1/('Feat-Func-Development'!$AF$4:$EU$4&amp;'Feat-Func-Development'!$AF$5:$EU$5='aggregated FIP Data ProgSel'!$A10&amp;'aggregated FIP Data ProgSel'!$N$1),'Feat-Func-Development'!$AF$25:$EU$25)</f>
        <v>0</v>
      </c>
      <c r="AE10" s="48">
        <f ca="1">LOOKUP(2,1/('Feat-Func-Development'!$AF$4:$EU$4&amp;'Feat-Func-Development'!$AF$5:$EU$5='aggregated FIP Data ProgSel'!$A10&amp;'aggregated FIP Data ProgSel'!$N$1),'Feat-Func-Development'!$AF$26:$EU$26)</f>
        <v>0</v>
      </c>
      <c r="AF10" s="48">
        <f ca="1">LOOKUP(2,1/('Feat-Func-Development'!$AF$4:$EU$4&amp;'Feat-Func-Development'!$AF$5:$EU$5='aggregated FIP Data ProgSel'!$A10&amp;'aggregated FIP Data ProgSel'!$N$1),'Feat-Func-Development'!$AF$27:$EU$27)</f>
        <v>0</v>
      </c>
      <c r="AG10" s="48">
        <f ca="1">LOOKUP(2,1/('Feat-Func-Development'!$AF$4:$EU$4&amp;'Feat-Func-Development'!$AF$5:$EU$5='aggregated FIP Data ProgSel'!$A10&amp;'aggregated FIP Data ProgSel'!$N$1),'Feat-Func-Development'!$AF$28:$EU$28)</f>
        <v>0</v>
      </c>
      <c r="AH10" s="48">
        <f ca="1">LOOKUP(2,1/('Feat-Func-Development'!$AF$4:$EU$4&amp;'Feat-Func-Development'!$AF$5:$EU$5='aggregated FIP Data ProgSel'!$A10&amp;'aggregated FIP Data ProgSel'!$N$1),'Feat-Func-Development'!$AF$29:$EU$29)</f>
        <v>1</v>
      </c>
      <c r="AI10" s="48">
        <f ca="1">LOOKUP(2,1/('Feat-Func-Development'!$AF$4:$EU$4&amp;'Feat-Func-Development'!$AF$5:$EU$5='aggregated FIP Data ProgSel'!$A10&amp;'aggregated FIP Data ProgSel'!$N$1),'Feat-Func-Development'!$AF$30:$EU$30)</f>
        <v>0</v>
      </c>
      <c r="AJ10" s="48">
        <f ca="1">LOOKUP(2,1/('Feat-Func-Development'!$AF$4:$EU$4&amp;'Feat-Func-Development'!$AF$5:$EU$5='aggregated FIP Data ProgSel'!$A10&amp;'aggregated FIP Data ProgSel'!$N$1),'Feat-Func-Development'!$AF$31:$EU$31)</f>
        <v>0</v>
      </c>
      <c r="AK10" s="48">
        <f ca="1">LOOKUP(2,1/('Feat-Func-Development'!$AF$4:$EU$4&amp;'Feat-Func-Development'!$AF$5:$EU$5='aggregated FIP Data ProgSel'!$A10&amp;'aggregated FIP Data ProgSel'!$N$1),'Feat-Func-Development'!$AF$32:$EU$32)</f>
        <v>0</v>
      </c>
      <c r="AL10" s="122">
        <f ca="1">LOOKUP(2,1/('Feat-Func-Development'!$AF$4:$EU$4&amp;'Feat-Func-Development'!$AF$5:$EU$5='aggregated FIP Data ProgSel'!$A10&amp;'aggregated FIP Data ProgSel'!$N$1),'Feat-Func-Development'!$AF$33:$EU$33)</f>
        <v>0</v>
      </c>
      <c r="AM10" s="48">
        <f ca="1">LOOKUP(2,1/('Feat-Func-Development'!$AF$4:$EU$4&amp;'Feat-Func-Development'!$AF$5:$EU$5='aggregated FIP Data ProgSel'!$A10&amp;'aggregated FIP Data ProgSel'!$N$1),'Feat-Func-Development'!$AF$34:$EU$34)</f>
        <v>0</v>
      </c>
      <c r="AN10" s="48">
        <f ca="1">LOOKUP(2,1/('Feat-Func-Development'!$AF$4:$EU$4&amp;'Feat-Func-Development'!$AF$5:$EU$5='aggregated FIP Data ProgSel'!$A10&amp;'aggregated FIP Data ProgSel'!$N$1),'Feat-Func-Development'!$AF$35:$EU$35)</f>
        <v>0</v>
      </c>
      <c r="AO10" s="48">
        <f ca="1">LOOKUP(2,1/('Feat-Func-Development'!$AF$4:$EU$4&amp;'Feat-Func-Development'!$AF$5:$EU$5='aggregated FIP Data ProgSel'!$A10&amp;'aggregated FIP Data ProgSel'!$N$1),'Feat-Func-Development'!$AF$36:$EU$36)</f>
        <v>0</v>
      </c>
      <c r="AP10" s="48">
        <f ca="1">LOOKUP(2,1/('Feat-Func-Development'!$AF$4:$EU$4&amp;'Feat-Func-Development'!$AF$5:$EU$5='aggregated FIP Data ProgSel'!$A10&amp;'aggregated FIP Data ProgSel'!$N$1),'Feat-Func-Development'!$AF$37:$EU$37)</f>
        <v>1</v>
      </c>
      <c r="AQ10" s="48">
        <f ca="1">LOOKUP(2,1/('Feat-Func-Development'!$AF$4:$EU$4&amp;'Feat-Func-Development'!$AF$5:$EU$5='aggregated FIP Data ProgSel'!$A10&amp;'aggregated FIP Data ProgSel'!$N$1),'Feat-Func-Development'!$AF$38:$EU$38)</f>
        <v>0</v>
      </c>
      <c r="AR10" s="48">
        <f ca="1">LOOKUP(2,1/('Feat-Func-Development'!$AF$4:$EU$4&amp;'Feat-Func-Development'!$AF$5:$EU$5='aggregated FIP Data ProgSel'!$A10&amp;'aggregated FIP Data ProgSel'!$N$1),'Feat-Func-Development'!$AF$39:$EU$39)</f>
        <v>0</v>
      </c>
      <c r="AS10" s="48">
        <f ca="1">LOOKUP(2,1/('Feat-Func-Development'!$AF$4:$EU$4&amp;'Feat-Func-Development'!$AF$5:$EU$5='aggregated FIP Data ProgSel'!$A10&amp;'aggregated FIP Data ProgSel'!$N$1),'Feat-Func-Development'!$AF$40:$EU$40)</f>
        <v>0</v>
      </c>
      <c r="AT10" s="122">
        <f ca="1">LOOKUP(2,1/('Feat-Func-Development'!$AF$4:$EU$4&amp;'Feat-Func-Development'!$AF$5:$EU$5='aggregated FIP Data ProgSel'!$A10&amp;'aggregated FIP Data ProgSel'!$N$1),'Feat-Func-Development'!$AF$41:$EU$41)</f>
        <v>0</v>
      </c>
      <c r="AU10" s="48">
        <f ca="1">LOOKUP(2,1/('Feat-Func-Development'!$AF$4:$EU$4&amp;'Feat-Func-Development'!$AF$5:$EU$5='aggregated FIP Data ProgSel'!$A10&amp;'aggregated FIP Data ProgSel'!$N$1),'Feat-Func-Development'!$AF$42:$EU$42)</f>
        <v>0</v>
      </c>
      <c r="AV10" s="48">
        <f ca="1">LOOKUP(2,1/('Feat-Func-Development'!$AF$4:$EU$4&amp;'Feat-Func-Development'!$AF$5:$EU$5='aggregated FIP Data ProgSel'!$A10&amp;'aggregated FIP Data ProgSel'!$N$1),'Feat-Func-Development'!$AF$43:$EU$43)</f>
        <v>0</v>
      </c>
      <c r="AW10" s="48">
        <f ca="1">LOOKUP(2,1/('Feat-Func-Development'!$AF$4:$EU$4&amp;'Feat-Func-Development'!$AF$5:$EU$5='aggregated FIP Data ProgSel'!$A10&amp;'aggregated FIP Data ProgSel'!$N$1),'Feat-Func-Development'!$AF$44:$EU$44)</f>
        <v>0</v>
      </c>
      <c r="AX10" s="48">
        <f ca="1">LOOKUP(2,1/('Feat-Func-Development'!$AF$4:$EU$4&amp;'Feat-Func-Development'!$AF$5:$EU$5='aggregated FIP Data ProgSel'!$A10&amp;'aggregated FIP Data ProgSel'!$N$1),'Feat-Func-Development'!$AF$45:$EU$45)</f>
        <v>1</v>
      </c>
      <c r="AY10" s="48">
        <f ca="1">LOOKUP(2,1/('Feat-Func-Development'!$AF$4:$EU$4&amp;'Feat-Func-Development'!$AF$5:$EU$5='aggregated FIP Data ProgSel'!$A10&amp;'aggregated FIP Data ProgSel'!$N$1),'Feat-Func-Development'!$AF$46:$EU$46)</f>
        <v>0</v>
      </c>
      <c r="AZ10" s="48">
        <f ca="1">LOOKUP(2,1/('Feat-Func-Development'!$AF$4:$EU$4&amp;'Feat-Func-Development'!$AF$5:$EU$5='aggregated FIP Data ProgSel'!$A10&amp;'aggregated FIP Data ProgSel'!$N$1),'Feat-Func-Development'!$AF$47:$EU$47)</f>
        <v>0</v>
      </c>
      <c r="BA10" s="48">
        <f ca="1">LOOKUP(2,1/('Feat-Func-Development'!$AF$4:$EU$4&amp;'Feat-Func-Development'!$AF$5:$EU$5='aggregated FIP Data ProgSel'!$A10&amp;'aggregated FIP Data ProgSel'!$N$1),'Feat-Func-Development'!$AF$48:$EU$48)</f>
        <v>0</v>
      </c>
      <c r="BB10" s="122">
        <f ca="1">LOOKUP(2,1/('Feat-Func-Development'!$AF$4:$EU$4&amp;'Feat-Func-Development'!$AF$5:$EU$5='aggregated FIP Data ProgSel'!$A10&amp;'aggregated FIP Data ProgSel'!$N$1),'Feat-Func-Development'!$AF$49:$EU$49)</f>
        <v>0</v>
      </c>
      <c r="BC10" s="48">
        <f ca="1">LOOKUP(2,1/('Feat-Func-Development'!$AF$4:$EU$4&amp;'Feat-Func-Development'!$AF$5:$EU$5='aggregated FIP Data ProgSel'!$A10&amp;'aggregated FIP Data ProgSel'!$N$1),'Feat-Func-Development'!$AF$50:$EU$50)</f>
        <v>0</v>
      </c>
      <c r="BD10" s="48">
        <f ca="1">LOOKUP(2,1/('Feat-Func-Development'!$AF$4:$EU$4&amp;'Feat-Func-Development'!$AF$5:$EU$5='aggregated FIP Data ProgSel'!$A10&amp;'aggregated FIP Data ProgSel'!$N$1),'Feat-Func-Development'!$AF$51:$EU$51)</f>
        <v>0</v>
      </c>
      <c r="BE10" s="48">
        <f ca="1">LOOKUP(2,1/('Feat-Func-Development'!$AF$4:$EU$4&amp;'Feat-Func-Development'!$AF$5:$EU$5='aggregated FIP Data ProgSel'!$A10&amp;'aggregated FIP Data ProgSel'!$N$1),'Feat-Func-Development'!$AF$52:$EU$52)</f>
        <v>0</v>
      </c>
      <c r="BF10" s="48">
        <f ca="1">LOOKUP(2,1/('Feat-Func-Development'!$AF$4:$EU$4&amp;'Feat-Func-Development'!$AF$5:$EU$5='aggregated FIP Data ProgSel'!$A10&amp;'aggregated FIP Data ProgSel'!$N$1),'Feat-Func-Development'!$AF$53:$EU$53)</f>
        <v>0</v>
      </c>
      <c r="BG10" s="48">
        <f ca="1">LOOKUP(2,1/('Feat-Func-Development'!$AF$4:$EU$4&amp;'Feat-Func-Development'!$AF$5:$EU$5='aggregated FIP Data ProgSel'!$A10&amp;'aggregated FIP Data ProgSel'!$N$1),'Feat-Func-Development'!$AF$54:$EU$54)</f>
        <v>0</v>
      </c>
      <c r="BH10" s="48">
        <f ca="1">LOOKUP(2,1/('Feat-Func-Development'!$AF$4:$EU$4&amp;'Feat-Func-Development'!$AF$5:$EU$5='aggregated FIP Data ProgSel'!$A10&amp;'aggregated FIP Data ProgSel'!$N$1),'Feat-Func-Development'!$AF$55:$EU$55)</f>
        <v>0</v>
      </c>
      <c r="BI10" s="48">
        <f ca="1">LOOKUP(2,1/('Feat-Func-Development'!$AF$4:$EU$4&amp;'Feat-Func-Development'!$AF$5:$EU$5='aggregated FIP Data ProgSel'!$A10&amp;'aggregated FIP Data ProgSel'!$N$1),'Feat-Func-Development'!$AF$56:$EU$56)</f>
        <v>0</v>
      </c>
    </row>
    <row r="11" spans="1:61">
      <c r="A11" s="226">
        <f t="shared" ca="1" si="9"/>
        <v>213</v>
      </c>
      <c r="B11" s="227">
        <f ca="1">IFERROR(INDEX('Configuration | Scaling'!$E$13:$Y$23,$D$85-CELL("row", 'Configuration | Scaling'!$E$13)+1,MATCH($C11,_GPDS__List,0)),"")</f>
        <v>153</v>
      </c>
      <c r="C11" s="228" t="str">
        <f ca="1">IF(COUNTIF(C$4:C10,LOOKUP(A11,INDIRECT("'Configuration | Scaling'!E"&amp;$D$85):INDIRECT("'Configuration | Scaling'!Y"&amp;$D$85),_GPDS__List))=0,LOOKUP(A11,INDIRECT("'Configuration | Scaling'!E"&amp;$D$85):INDIRECT("'Configuration | Scaling'!Y"&amp;$D$85),_GPDS__List),"")</f>
        <v/>
      </c>
      <c r="D11" s="228"/>
      <c r="E11" s="229">
        <f t="shared" ca="1" si="0"/>
        <v>153</v>
      </c>
      <c r="F11" s="233">
        <f t="shared" ca="1" si="1"/>
        <v>0</v>
      </c>
      <c r="G11" s="49">
        <f t="shared" ca="1" si="2"/>
        <v>0</v>
      </c>
      <c r="H11" s="49">
        <f t="shared" ca="1" si="3"/>
        <v>1</v>
      </c>
      <c r="I11" s="49">
        <f t="shared" ca="1" si="4"/>
        <v>1</v>
      </c>
      <c r="J11" s="49">
        <f t="shared" ca="1" si="5"/>
        <v>1</v>
      </c>
      <c r="K11" s="49">
        <f t="shared" ca="1" si="6"/>
        <v>0</v>
      </c>
      <c r="L11" s="49">
        <f t="shared" ca="1" si="7"/>
        <v>0</v>
      </c>
      <c r="M11" s="50">
        <f t="shared" ca="1" si="8"/>
        <v>0</v>
      </c>
      <c r="N11" s="48">
        <f ca="1">LOOKUP(2,1/('Feat-Func-Development'!$AF$4:$EU$4&amp;'Feat-Func-Development'!$AF$5:$EU$5='aggregated FIP Data ProgSel'!$A11&amp;'aggregated FIP Data ProgSel'!$N$1),'Feat-Func-Development'!$AF$121:$EU$121)</f>
        <v>0</v>
      </c>
      <c r="O11" s="48">
        <f ca="1">LOOKUP(2,1/('Feat-Func-Development'!$AF$4:$EU$4&amp;'Feat-Func-Development'!$AF$5:$EU$5='aggregated FIP Data ProgSel'!$A11&amp;'aggregated FIP Data ProgSel'!$N$1),'Feat-Func-Development'!$AF$122:$EU$122)</f>
        <v>0</v>
      </c>
      <c r="P11" s="48">
        <f ca="1">LOOKUP(2,1/('Feat-Func-Development'!$AF$4:$EU$4&amp;'Feat-Func-Development'!$AF$5:$EU$5='aggregated FIP Data ProgSel'!$A11&amp;'aggregated FIP Data ProgSel'!$N$1),'Feat-Func-Development'!$AF$123:$EU$123)</f>
        <v>0</v>
      </c>
      <c r="Q11" s="48">
        <f ca="1">LOOKUP(2,1/('Feat-Func-Development'!$AF$4:$EU$4&amp;'Feat-Func-Development'!$AF$5:$EU$5='aggregated FIP Data ProgSel'!$A11&amp;'aggregated FIP Data ProgSel'!$N$1),'Feat-Func-Development'!$AF$124:$EU$124)</f>
        <v>0</v>
      </c>
      <c r="R11" s="48">
        <f ca="1">LOOKUP(2,1/('Feat-Func-Development'!$AF$4:$EU$4&amp;'Feat-Func-Development'!$AF$5:$EU$5='aggregated FIP Data ProgSel'!$A11&amp;'aggregated FIP Data ProgSel'!$N$1),'Feat-Func-Development'!$AF$125:$EU$125)</f>
        <v>1</v>
      </c>
      <c r="S11" s="48">
        <f ca="1">LOOKUP(2,1/('Feat-Func-Development'!$AF$4:$EU$4&amp;'Feat-Func-Development'!$AF$5:$EU$5='aggregated FIP Data ProgSel'!$A11&amp;'aggregated FIP Data ProgSel'!$N$1),'Feat-Func-Development'!$AF$126:$EU$126)</f>
        <v>0</v>
      </c>
      <c r="T11" s="48">
        <f ca="1">LOOKUP(2,1/('Feat-Func-Development'!$AF$4:$EU$4&amp;'Feat-Func-Development'!$AF$5:$EU$5='aggregated FIP Data ProgSel'!$A11&amp;'aggregated FIP Data ProgSel'!$N$1),'Feat-Func-Development'!$AF$127:$EU$127)</f>
        <v>0</v>
      </c>
      <c r="U11" s="48">
        <f ca="1">LOOKUP(2,1/('Feat-Func-Development'!$AF$4:$EU$4&amp;'Feat-Func-Development'!$AF$5:$EU$5='aggregated FIP Data ProgSel'!$A11&amp;'aggregated FIP Data ProgSel'!$N$1),'Feat-Func-Development'!$AF$128:$EU$128)</f>
        <v>0</v>
      </c>
      <c r="V11" s="29">
        <f ca="1">LOOKUP(2,1/('Feat-Func-Development'!$AF$4:$EU$4&amp;'Feat-Func-Development'!$AF$5:$EU$5='aggregated FIP Data ProgSel'!$A11&amp;'aggregated FIP Data ProgSel'!$V$1),'Feat-Func-Development'!$AF$121:$EU$121)</f>
        <v>0</v>
      </c>
      <c r="W11" s="29">
        <f ca="1">LOOKUP(2,1/('Feat-Func-Development'!$AF$4:$EU$4&amp;'Feat-Func-Development'!$AF$5:$EU$5='aggregated FIP Data ProgSel'!$A11&amp;'aggregated FIP Data ProgSel'!$V$1),'Feat-Func-Development'!$AF$122:$EU$122)</f>
        <v>0</v>
      </c>
      <c r="X11" s="29">
        <f ca="1">LOOKUP(2,1/('Feat-Func-Development'!$AF$4:$EU$4&amp;'Feat-Func-Development'!$AF$5:$EU$5='aggregated FIP Data ProgSel'!$A11&amp;'aggregated FIP Data ProgSel'!$V$1),'Feat-Func-Development'!$AF$123:$EU$123)</f>
        <v>0</v>
      </c>
      <c r="Y11" s="29">
        <f ca="1">LOOKUP(2,1/('Feat-Func-Development'!$AF$4:$EU$4&amp;'Feat-Func-Development'!$AF$5:$EU$5='aggregated FIP Data ProgSel'!$A11&amp;'aggregated FIP Data ProgSel'!$V$1),'Feat-Func-Development'!$AF$124:$EU$124)</f>
        <v>1</v>
      </c>
      <c r="Z11" s="29">
        <f ca="1">LOOKUP(2,1/('Feat-Func-Development'!$AF$4:$EU$4&amp;'Feat-Func-Development'!$AF$5:$EU$5='aggregated FIP Data ProgSel'!$A11&amp;'aggregated FIP Data ProgSel'!$V$1),'Feat-Func-Development'!$AF$125:$EU$125)</f>
        <v>0</v>
      </c>
      <c r="AA11" s="29">
        <f ca="1">LOOKUP(2,1/('Feat-Func-Development'!$AF$4:$EU$4&amp;'Feat-Func-Development'!$AF$5:$EU$5='aggregated FIP Data ProgSel'!$A11&amp;'aggregated FIP Data ProgSel'!$V$1),'Feat-Func-Development'!$AF$126:$EU$126)</f>
        <v>0</v>
      </c>
      <c r="AB11" s="29">
        <f ca="1">LOOKUP(2,1/('Feat-Func-Development'!$AF$4:$EU$4&amp;'Feat-Func-Development'!$AF$5:$EU$5='aggregated FIP Data ProgSel'!$A11&amp;'aggregated FIP Data ProgSel'!$V$1),'Feat-Func-Development'!$AF$127:$EU$127)</f>
        <v>0</v>
      </c>
      <c r="AC11" s="29">
        <f ca="1">LOOKUP(2,1/('Feat-Func-Development'!$AF$4:$EU$4&amp;'Feat-Func-Development'!$AF$5:$EU$5='aggregated FIP Data ProgSel'!$A11&amp;'aggregated FIP Data ProgSel'!$V$1),'Feat-Func-Development'!$AF$128:$EU$128)</f>
        <v>0</v>
      </c>
      <c r="AD11" s="122">
        <f ca="1">LOOKUP(2,1/('Feat-Func-Development'!$AF$4:$EU$4&amp;'Feat-Func-Development'!$AF$5:$EU$5='aggregated FIP Data ProgSel'!$A11&amp;'aggregated FIP Data ProgSel'!$N$1),'Feat-Func-Development'!$AF$25:$EU$25)</f>
        <v>0</v>
      </c>
      <c r="AE11" s="48">
        <f ca="1">LOOKUP(2,1/('Feat-Func-Development'!$AF$4:$EU$4&amp;'Feat-Func-Development'!$AF$5:$EU$5='aggregated FIP Data ProgSel'!$A11&amp;'aggregated FIP Data ProgSel'!$N$1),'Feat-Func-Development'!$AF$26:$EU$26)</f>
        <v>0</v>
      </c>
      <c r="AF11" s="48">
        <f ca="1">LOOKUP(2,1/('Feat-Func-Development'!$AF$4:$EU$4&amp;'Feat-Func-Development'!$AF$5:$EU$5='aggregated FIP Data ProgSel'!$A11&amp;'aggregated FIP Data ProgSel'!$N$1),'Feat-Func-Development'!$AF$27:$EU$27)</f>
        <v>0</v>
      </c>
      <c r="AG11" s="48">
        <f ca="1">LOOKUP(2,1/('Feat-Func-Development'!$AF$4:$EU$4&amp;'Feat-Func-Development'!$AF$5:$EU$5='aggregated FIP Data ProgSel'!$A11&amp;'aggregated FIP Data ProgSel'!$N$1),'Feat-Func-Development'!$AF$28:$EU$28)</f>
        <v>0</v>
      </c>
      <c r="AH11" s="48">
        <f ca="1">LOOKUP(2,1/('Feat-Func-Development'!$AF$4:$EU$4&amp;'Feat-Func-Development'!$AF$5:$EU$5='aggregated FIP Data ProgSel'!$A11&amp;'aggregated FIP Data ProgSel'!$N$1),'Feat-Func-Development'!$AF$29:$EU$29)</f>
        <v>1</v>
      </c>
      <c r="AI11" s="48">
        <f ca="1">LOOKUP(2,1/('Feat-Func-Development'!$AF$4:$EU$4&amp;'Feat-Func-Development'!$AF$5:$EU$5='aggregated FIP Data ProgSel'!$A11&amp;'aggregated FIP Data ProgSel'!$N$1),'Feat-Func-Development'!$AF$30:$EU$30)</f>
        <v>0</v>
      </c>
      <c r="AJ11" s="48">
        <f ca="1">LOOKUP(2,1/('Feat-Func-Development'!$AF$4:$EU$4&amp;'Feat-Func-Development'!$AF$5:$EU$5='aggregated FIP Data ProgSel'!$A11&amp;'aggregated FIP Data ProgSel'!$N$1),'Feat-Func-Development'!$AF$31:$EU$31)</f>
        <v>0</v>
      </c>
      <c r="AK11" s="48">
        <f ca="1">LOOKUP(2,1/('Feat-Func-Development'!$AF$4:$EU$4&amp;'Feat-Func-Development'!$AF$5:$EU$5='aggregated FIP Data ProgSel'!$A11&amp;'aggregated FIP Data ProgSel'!$N$1),'Feat-Func-Development'!$AF$32:$EU$32)</f>
        <v>0</v>
      </c>
      <c r="AL11" s="122">
        <f ca="1">LOOKUP(2,1/('Feat-Func-Development'!$AF$4:$EU$4&amp;'Feat-Func-Development'!$AF$5:$EU$5='aggregated FIP Data ProgSel'!$A11&amp;'aggregated FIP Data ProgSel'!$N$1),'Feat-Func-Development'!$AF$33:$EU$33)</f>
        <v>0</v>
      </c>
      <c r="AM11" s="48">
        <f ca="1">LOOKUP(2,1/('Feat-Func-Development'!$AF$4:$EU$4&amp;'Feat-Func-Development'!$AF$5:$EU$5='aggregated FIP Data ProgSel'!$A11&amp;'aggregated FIP Data ProgSel'!$N$1),'Feat-Func-Development'!$AF$34:$EU$34)</f>
        <v>0</v>
      </c>
      <c r="AN11" s="48">
        <f ca="1">LOOKUP(2,1/('Feat-Func-Development'!$AF$4:$EU$4&amp;'Feat-Func-Development'!$AF$5:$EU$5='aggregated FIP Data ProgSel'!$A11&amp;'aggregated FIP Data ProgSel'!$N$1),'Feat-Func-Development'!$AF$35:$EU$35)</f>
        <v>0</v>
      </c>
      <c r="AO11" s="48">
        <f ca="1">LOOKUP(2,1/('Feat-Func-Development'!$AF$4:$EU$4&amp;'Feat-Func-Development'!$AF$5:$EU$5='aggregated FIP Data ProgSel'!$A11&amp;'aggregated FIP Data ProgSel'!$N$1),'Feat-Func-Development'!$AF$36:$EU$36)</f>
        <v>0</v>
      </c>
      <c r="AP11" s="48">
        <f ca="1">LOOKUP(2,1/('Feat-Func-Development'!$AF$4:$EU$4&amp;'Feat-Func-Development'!$AF$5:$EU$5='aggregated FIP Data ProgSel'!$A11&amp;'aggregated FIP Data ProgSel'!$N$1),'Feat-Func-Development'!$AF$37:$EU$37)</f>
        <v>1</v>
      </c>
      <c r="AQ11" s="48">
        <f ca="1">LOOKUP(2,1/('Feat-Func-Development'!$AF$4:$EU$4&amp;'Feat-Func-Development'!$AF$5:$EU$5='aggregated FIP Data ProgSel'!$A11&amp;'aggregated FIP Data ProgSel'!$N$1),'Feat-Func-Development'!$AF$38:$EU$38)</f>
        <v>0</v>
      </c>
      <c r="AR11" s="48">
        <f ca="1">LOOKUP(2,1/('Feat-Func-Development'!$AF$4:$EU$4&amp;'Feat-Func-Development'!$AF$5:$EU$5='aggregated FIP Data ProgSel'!$A11&amp;'aggregated FIP Data ProgSel'!$N$1),'Feat-Func-Development'!$AF$39:$EU$39)</f>
        <v>0</v>
      </c>
      <c r="AS11" s="48">
        <f ca="1">LOOKUP(2,1/('Feat-Func-Development'!$AF$4:$EU$4&amp;'Feat-Func-Development'!$AF$5:$EU$5='aggregated FIP Data ProgSel'!$A11&amp;'aggregated FIP Data ProgSel'!$N$1),'Feat-Func-Development'!$AF$40:$EU$40)</f>
        <v>0</v>
      </c>
      <c r="AT11" s="122">
        <f ca="1">LOOKUP(2,1/('Feat-Func-Development'!$AF$4:$EU$4&amp;'Feat-Func-Development'!$AF$5:$EU$5='aggregated FIP Data ProgSel'!$A11&amp;'aggregated FIP Data ProgSel'!$N$1),'Feat-Func-Development'!$AF$41:$EU$41)</f>
        <v>0</v>
      </c>
      <c r="AU11" s="48">
        <f ca="1">LOOKUP(2,1/('Feat-Func-Development'!$AF$4:$EU$4&amp;'Feat-Func-Development'!$AF$5:$EU$5='aggregated FIP Data ProgSel'!$A11&amp;'aggregated FIP Data ProgSel'!$N$1),'Feat-Func-Development'!$AF$42:$EU$42)</f>
        <v>0</v>
      </c>
      <c r="AV11" s="48">
        <f ca="1">LOOKUP(2,1/('Feat-Func-Development'!$AF$4:$EU$4&amp;'Feat-Func-Development'!$AF$5:$EU$5='aggregated FIP Data ProgSel'!$A11&amp;'aggregated FIP Data ProgSel'!$N$1),'Feat-Func-Development'!$AF$43:$EU$43)</f>
        <v>0</v>
      </c>
      <c r="AW11" s="48">
        <f ca="1">LOOKUP(2,1/('Feat-Func-Development'!$AF$4:$EU$4&amp;'Feat-Func-Development'!$AF$5:$EU$5='aggregated FIP Data ProgSel'!$A11&amp;'aggregated FIP Data ProgSel'!$N$1),'Feat-Func-Development'!$AF$44:$EU$44)</f>
        <v>0</v>
      </c>
      <c r="AX11" s="48">
        <f ca="1">LOOKUP(2,1/('Feat-Func-Development'!$AF$4:$EU$4&amp;'Feat-Func-Development'!$AF$5:$EU$5='aggregated FIP Data ProgSel'!$A11&amp;'aggregated FIP Data ProgSel'!$N$1),'Feat-Func-Development'!$AF$45:$EU$45)</f>
        <v>1</v>
      </c>
      <c r="AY11" s="48">
        <f ca="1">LOOKUP(2,1/('Feat-Func-Development'!$AF$4:$EU$4&amp;'Feat-Func-Development'!$AF$5:$EU$5='aggregated FIP Data ProgSel'!$A11&amp;'aggregated FIP Data ProgSel'!$N$1),'Feat-Func-Development'!$AF$46:$EU$46)</f>
        <v>0</v>
      </c>
      <c r="AZ11" s="48">
        <f ca="1">LOOKUP(2,1/('Feat-Func-Development'!$AF$4:$EU$4&amp;'Feat-Func-Development'!$AF$5:$EU$5='aggregated FIP Data ProgSel'!$A11&amp;'aggregated FIP Data ProgSel'!$N$1),'Feat-Func-Development'!$AF$47:$EU$47)</f>
        <v>0</v>
      </c>
      <c r="BA11" s="48">
        <f ca="1">LOOKUP(2,1/('Feat-Func-Development'!$AF$4:$EU$4&amp;'Feat-Func-Development'!$AF$5:$EU$5='aggregated FIP Data ProgSel'!$A11&amp;'aggregated FIP Data ProgSel'!$N$1),'Feat-Func-Development'!$AF$48:$EU$48)</f>
        <v>0</v>
      </c>
      <c r="BB11" s="122">
        <f ca="1">LOOKUP(2,1/('Feat-Func-Development'!$AF$4:$EU$4&amp;'Feat-Func-Development'!$AF$5:$EU$5='aggregated FIP Data ProgSel'!$A11&amp;'aggregated FIP Data ProgSel'!$N$1),'Feat-Func-Development'!$AF$49:$EU$49)</f>
        <v>0</v>
      </c>
      <c r="BC11" s="48">
        <f ca="1">LOOKUP(2,1/('Feat-Func-Development'!$AF$4:$EU$4&amp;'Feat-Func-Development'!$AF$5:$EU$5='aggregated FIP Data ProgSel'!$A11&amp;'aggregated FIP Data ProgSel'!$N$1),'Feat-Func-Development'!$AF$50:$EU$50)</f>
        <v>0</v>
      </c>
      <c r="BD11" s="48">
        <f ca="1">LOOKUP(2,1/('Feat-Func-Development'!$AF$4:$EU$4&amp;'Feat-Func-Development'!$AF$5:$EU$5='aggregated FIP Data ProgSel'!$A11&amp;'aggregated FIP Data ProgSel'!$N$1),'Feat-Func-Development'!$AF$51:$EU$51)</f>
        <v>0</v>
      </c>
      <c r="BE11" s="48">
        <f ca="1">LOOKUP(2,1/('Feat-Func-Development'!$AF$4:$EU$4&amp;'Feat-Func-Development'!$AF$5:$EU$5='aggregated FIP Data ProgSel'!$A11&amp;'aggregated FIP Data ProgSel'!$N$1),'Feat-Func-Development'!$AF$52:$EU$52)</f>
        <v>0</v>
      </c>
      <c r="BF11" s="48">
        <f ca="1">LOOKUP(2,1/('Feat-Func-Development'!$AF$4:$EU$4&amp;'Feat-Func-Development'!$AF$5:$EU$5='aggregated FIP Data ProgSel'!$A11&amp;'aggregated FIP Data ProgSel'!$N$1),'Feat-Func-Development'!$AF$53:$EU$53)</f>
        <v>0</v>
      </c>
      <c r="BG11" s="48">
        <f ca="1">LOOKUP(2,1/('Feat-Func-Development'!$AF$4:$EU$4&amp;'Feat-Func-Development'!$AF$5:$EU$5='aggregated FIP Data ProgSel'!$A11&amp;'aggregated FIP Data ProgSel'!$N$1),'Feat-Func-Development'!$AF$54:$EU$54)</f>
        <v>0</v>
      </c>
      <c r="BH11" s="48">
        <f ca="1">LOOKUP(2,1/('Feat-Func-Development'!$AF$4:$EU$4&amp;'Feat-Func-Development'!$AF$5:$EU$5='aggregated FIP Data ProgSel'!$A11&amp;'aggregated FIP Data ProgSel'!$N$1),'Feat-Func-Development'!$AF$55:$EU$55)</f>
        <v>0</v>
      </c>
      <c r="BI11" s="48">
        <f ca="1">LOOKUP(2,1/('Feat-Func-Development'!$AF$4:$EU$4&amp;'Feat-Func-Development'!$AF$5:$EU$5='aggregated FIP Data ProgSel'!$A11&amp;'aggregated FIP Data ProgSel'!$N$1),'Feat-Func-Development'!$AF$56:$EU$56)</f>
        <v>0</v>
      </c>
    </row>
    <row r="12" spans="1:61">
      <c r="A12" s="226">
        <f t="shared" ca="1" si="9"/>
        <v>244</v>
      </c>
      <c r="B12" s="227">
        <f ca="1">IFERROR(INDEX('Configuration | Scaling'!$E$13:$Y$23,$D$85-CELL("row", 'Configuration | Scaling'!$E$13)+1,MATCH($C12,_GPDS__List,0)),"")</f>
        <v>244</v>
      </c>
      <c r="C12" s="228" t="str">
        <f ca="1">IF(COUNTIF(C$4:C11,LOOKUP(A12,INDIRECT("'Configuration | Scaling'!E"&amp;$D$85):INDIRECT("'Configuration | Scaling'!Y"&amp;$D$85),_GPDS__List))=0,LOOKUP(A12,INDIRECT("'Configuration | Scaling'!E"&amp;$D$85):INDIRECT("'Configuration | Scaling'!Y"&amp;$D$85),_GPDS__List),"")</f>
        <v>M-1</v>
      </c>
      <c r="D12" s="228"/>
      <c r="E12" s="229">
        <f t="shared" ca="1" si="0"/>
        <v>244</v>
      </c>
      <c r="F12" s="233">
        <f t="shared" ca="1" si="1"/>
        <v>0</v>
      </c>
      <c r="G12" s="49">
        <f t="shared" ca="1" si="2"/>
        <v>0</v>
      </c>
      <c r="H12" s="49">
        <f t="shared" ca="1" si="3"/>
        <v>1</v>
      </c>
      <c r="I12" s="49">
        <f t="shared" ca="1" si="4"/>
        <v>1</v>
      </c>
      <c r="J12" s="49">
        <f t="shared" ca="1" si="5"/>
        <v>1</v>
      </c>
      <c r="K12" s="49">
        <f t="shared" ca="1" si="6"/>
        <v>0</v>
      </c>
      <c r="L12" s="49">
        <f t="shared" ca="1" si="7"/>
        <v>0</v>
      </c>
      <c r="M12" s="50">
        <f t="shared" ca="1" si="8"/>
        <v>0</v>
      </c>
      <c r="N12" s="48">
        <f ca="1">LOOKUP(2,1/('Feat-Func-Development'!$AF$4:$EU$4&amp;'Feat-Func-Development'!$AF$5:$EU$5='aggregated FIP Data ProgSel'!$A12&amp;'aggregated FIP Data ProgSel'!$N$1),'Feat-Func-Development'!$AF$121:$EU$121)</f>
        <v>0</v>
      </c>
      <c r="O12" s="48">
        <f ca="1">LOOKUP(2,1/('Feat-Func-Development'!$AF$4:$EU$4&amp;'Feat-Func-Development'!$AF$5:$EU$5='aggregated FIP Data ProgSel'!$A12&amp;'aggregated FIP Data ProgSel'!$N$1),'Feat-Func-Development'!$AF$122:$EU$122)</f>
        <v>0</v>
      </c>
      <c r="P12" s="48">
        <f ca="1">LOOKUP(2,1/('Feat-Func-Development'!$AF$4:$EU$4&amp;'Feat-Func-Development'!$AF$5:$EU$5='aggregated FIP Data ProgSel'!$A12&amp;'aggregated FIP Data ProgSel'!$N$1),'Feat-Func-Development'!$AF$123:$EU$123)</f>
        <v>0</v>
      </c>
      <c r="Q12" s="48">
        <f ca="1">LOOKUP(2,1/('Feat-Func-Development'!$AF$4:$EU$4&amp;'Feat-Func-Development'!$AF$5:$EU$5='aggregated FIP Data ProgSel'!$A12&amp;'aggregated FIP Data ProgSel'!$N$1),'Feat-Func-Development'!$AF$124:$EU$124)</f>
        <v>0</v>
      </c>
      <c r="R12" s="48">
        <f ca="1">LOOKUP(2,1/('Feat-Func-Development'!$AF$4:$EU$4&amp;'Feat-Func-Development'!$AF$5:$EU$5='aggregated FIP Data ProgSel'!$A12&amp;'aggregated FIP Data ProgSel'!$N$1),'Feat-Func-Development'!$AF$125:$EU$125)</f>
        <v>1</v>
      </c>
      <c r="S12" s="48">
        <f ca="1">LOOKUP(2,1/('Feat-Func-Development'!$AF$4:$EU$4&amp;'Feat-Func-Development'!$AF$5:$EU$5='aggregated FIP Data ProgSel'!$A12&amp;'aggregated FIP Data ProgSel'!$N$1),'Feat-Func-Development'!$AF$126:$EU$126)</f>
        <v>0</v>
      </c>
      <c r="T12" s="48">
        <f ca="1">LOOKUP(2,1/('Feat-Func-Development'!$AF$4:$EU$4&amp;'Feat-Func-Development'!$AF$5:$EU$5='aggregated FIP Data ProgSel'!$A12&amp;'aggregated FIP Data ProgSel'!$N$1),'Feat-Func-Development'!$AF$127:$EU$127)</f>
        <v>0</v>
      </c>
      <c r="U12" s="48">
        <f ca="1">LOOKUP(2,1/('Feat-Func-Development'!$AF$4:$EU$4&amp;'Feat-Func-Development'!$AF$5:$EU$5='aggregated FIP Data ProgSel'!$A12&amp;'aggregated FIP Data ProgSel'!$N$1),'Feat-Func-Development'!$AF$128:$EU$128)</f>
        <v>0</v>
      </c>
      <c r="V12" s="29">
        <f ca="1">LOOKUP(2,1/('Feat-Func-Development'!$AF$4:$EU$4&amp;'Feat-Func-Development'!$AF$5:$EU$5='aggregated FIP Data ProgSel'!$A12&amp;'aggregated FIP Data ProgSel'!$V$1),'Feat-Func-Development'!$AF$121:$EU$121)</f>
        <v>0</v>
      </c>
      <c r="W12" s="29">
        <f ca="1">LOOKUP(2,1/('Feat-Func-Development'!$AF$4:$EU$4&amp;'Feat-Func-Development'!$AF$5:$EU$5='aggregated FIP Data ProgSel'!$A12&amp;'aggregated FIP Data ProgSel'!$V$1),'Feat-Func-Development'!$AF$122:$EU$122)</f>
        <v>0</v>
      </c>
      <c r="X12" s="29">
        <f ca="1">LOOKUP(2,1/('Feat-Func-Development'!$AF$4:$EU$4&amp;'Feat-Func-Development'!$AF$5:$EU$5='aggregated FIP Data ProgSel'!$A12&amp;'aggregated FIP Data ProgSel'!$V$1),'Feat-Func-Development'!$AF$123:$EU$123)</f>
        <v>0</v>
      </c>
      <c r="Y12" s="29">
        <f ca="1">LOOKUP(2,1/('Feat-Func-Development'!$AF$4:$EU$4&amp;'Feat-Func-Development'!$AF$5:$EU$5='aggregated FIP Data ProgSel'!$A12&amp;'aggregated FIP Data ProgSel'!$V$1),'Feat-Func-Development'!$AF$124:$EU$124)</f>
        <v>1</v>
      </c>
      <c r="Z12" s="29">
        <f ca="1">LOOKUP(2,1/('Feat-Func-Development'!$AF$4:$EU$4&amp;'Feat-Func-Development'!$AF$5:$EU$5='aggregated FIP Data ProgSel'!$A12&amp;'aggregated FIP Data ProgSel'!$V$1),'Feat-Func-Development'!$AF$125:$EU$125)</f>
        <v>0</v>
      </c>
      <c r="AA12" s="29">
        <f ca="1">LOOKUP(2,1/('Feat-Func-Development'!$AF$4:$EU$4&amp;'Feat-Func-Development'!$AF$5:$EU$5='aggregated FIP Data ProgSel'!$A12&amp;'aggregated FIP Data ProgSel'!$V$1),'Feat-Func-Development'!$AF$126:$EU$126)</f>
        <v>0</v>
      </c>
      <c r="AB12" s="29">
        <f ca="1">LOOKUP(2,1/('Feat-Func-Development'!$AF$4:$EU$4&amp;'Feat-Func-Development'!$AF$5:$EU$5='aggregated FIP Data ProgSel'!$A12&amp;'aggregated FIP Data ProgSel'!$V$1),'Feat-Func-Development'!$AF$127:$EU$127)</f>
        <v>0</v>
      </c>
      <c r="AC12" s="29">
        <f ca="1">LOOKUP(2,1/('Feat-Func-Development'!$AF$4:$EU$4&amp;'Feat-Func-Development'!$AF$5:$EU$5='aggregated FIP Data ProgSel'!$A12&amp;'aggregated FIP Data ProgSel'!$V$1),'Feat-Func-Development'!$AF$128:$EU$128)</f>
        <v>0</v>
      </c>
      <c r="AD12" s="122">
        <f ca="1">LOOKUP(2,1/('Feat-Func-Development'!$AF$4:$EU$4&amp;'Feat-Func-Development'!$AF$5:$EU$5='aggregated FIP Data ProgSel'!$A12&amp;'aggregated FIP Data ProgSel'!$N$1),'Feat-Func-Development'!$AF$25:$EU$25)</f>
        <v>0</v>
      </c>
      <c r="AE12" s="48">
        <f ca="1">LOOKUP(2,1/('Feat-Func-Development'!$AF$4:$EU$4&amp;'Feat-Func-Development'!$AF$5:$EU$5='aggregated FIP Data ProgSel'!$A12&amp;'aggregated FIP Data ProgSel'!$N$1),'Feat-Func-Development'!$AF$26:$EU$26)</f>
        <v>0</v>
      </c>
      <c r="AF12" s="48">
        <f ca="1">LOOKUP(2,1/('Feat-Func-Development'!$AF$4:$EU$4&amp;'Feat-Func-Development'!$AF$5:$EU$5='aggregated FIP Data ProgSel'!$A12&amp;'aggregated FIP Data ProgSel'!$N$1),'Feat-Func-Development'!$AF$27:$EU$27)</f>
        <v>0</v>
      </c>
      <c r="AG12" s="48">
        <f ca="1">LOOKUP(2,1/('Feat-Func-Development'!$AF$4:$EU$4&amp;'Feat-Func-Development'!$AF$5:$EU$5='aggregated FIP Data ProgSel'!$A12&amp;'aggregated FIP Data ProgSel'!$N$1),'Feat-Func-Development'!$AF$28:$EU$28)</f>
        <v>0</v>
      </c>
      <c r="AH12" s="48">
        <f ca="1">LOOKUP(2,1/('Feat-Func-Development'!$AF$4:$EU$4&amp;'Feat-Func-Development'!$AF$5:$EU$5='aggregated FIP Data ProgSel'!$A12&amp;'aggregated FIP Data ProgSel'!$N$1),'Feat-Func-Development'!$AF$29:$EU$29)</f>
        <v>1</v>
      </c>
      <c r="AI12" s="48">
        <f ca="1">LOOKUP(2,1/('Feat-Func-Development'!$AF$4:$EU$4&amp;'Feat-Func-Development'!$AF$5:$EU$5='aggregated FIP Data ProgSel'!$A12&amp;'aggregated FIP Data ProgSel'!$N$1),'Feat-Func-Development'!$AF$30:$EU$30)</f>
        <v>0</v>
      </c>
      <c r="AJ12" s="48">
        <f ca="1">LOOKUP(2,1/('Feat-Func-Development'!$AF$4:$EU$4&amp;'Feat-Func-Development'!$AF$5:$EU$5='aggregated FIP Data ProgSel'!$A12&amp;'aggregated FIP Data ProgSel'!$N$1),'Feat-Func-Development'!$AF$31:$EU$31)</f>
        <v>0</v>
      </c>
      <c r="AK12" s="48">
        <f ca="1">LOOKUP(2,1/('Feat-Func-Development'!$AF$4:$EU$4&amp;'Feat-Func-Development'!$AF$5:$EU$5='aggregated FIP Data ProgSel'!$A12&amp;'aggregated FIP Data ProgSel'!$N$1),'Feat-Func-Development'!$AF$32:$EU$32)</f>
        <v>0</v>
      </c>
      <c r="AL12" s="122">
        <f ca="1">LOOKUP(2,1/('Feat-Func-Development'!$AF$4:$EU$4&amp;'Feat-Func-Development'!$AF$5:$EU$5='aggregated FIP Data ProgSel'!$A12&amp;'aggregated FIP Data ProgSel'!$N$1),'Feat-Func-Development'!$AF$33:$EU$33)</f>
        <v>0</v>
      </c>
      <c r="AM12" s="48">
        <f ca="1">LOOKUP(2,1/('Feat-Func-Development'!$AF$4:$EU$4&amp;'Feat-Func-Development'!$AF$5:$EU$5='aggregated FIP Data ProgSel'!$A12&amp;'aggregated FIP Data ProgSel'!$N$1),'Feat-Func-Development'!$AF$34:$EU$34)</f>
        <v>0</v>
      </c>
      <c r="AN12" s="48">
        <f ca="1">LOOKUP(2,1/('Feat-Func-Development'!$AF$4:$EU$4&amp;'Feat-Func-Development'!$AF$5:$EU$5='aggregated FIP Data ProgSel'!$A12&amp;'aggregated FIP Data ProgSel'!$N$1),'Feat-Func-Development'!$AF$35:$EU$35)</f>
        <v>0</v>
      </c>
      <c r="AO12" s="48">
        <f ca="1">LOOKUP(2,1/('Feat-Func-Development'!$AF$4:$EU$4&amp;'Feat-Func-Development'!$AF$5:$EU$5='aggregated FIP Data ProgSel'!$A12&amp;'aggregated FIP Data ProgSel'!$N$1),'Feat-Func-Development'!$AF$36:$EU$36)</f>
        <v>0</v>
      </c>
      <c r="AP12" s="48">
        <f ca="1">LOOKUP(2,1/('Feat-Func-Development'!$AF$4:$EU$4&amp;'Feat-Func-Development'!$AF$5:$EU$5='aggregated FIP Data ProgSel'!$A12&amp;'aggregated FIP Data ProgSel'!$N$1),'Feat-Func-Development'!$AF$37:$EU$37)</f>
        <v>1</v>
      </c>
      <c r="AQ12" s="48">
        <f ca="1">LOOKUP(2,1/('Feat-Func-Development'!$AF$4:$EU$4&amp;'Feat-Func-Development'!$AF$5:$EU$5='aggregated FIP Data ProgSel'!$A12&amp;'aggregated FIP Data ProgSel'!$N$1),'Feat-Func-Development'!$AF$38:$EU$38)</f>
        <v>0</v>
      </c>
      <c r="AR12" s="48">
        <f ca="1">LOOKUP(2,1/('Feat-Func-Development'!$AF$4:$EU$4&amp;'Feat-Func-Development'!$AF$5:$EU$5='aggregated FIP Data ProgSel'!$A12&amp;'aggregated FIP Data ProgSel'!$N$1),'Feat-Func-Development'!$AF$39:$EU$39)</f>
        <v>0</v>
      </c>
      <c r="AS12" s="48">
        <f ca="1">LOOKUP(2,1/('Feat-Func-Development'!$AF$4:$EU$4&amp;'Feat-Func-Development'!$AF$5:$EU$5='aggregated FIP Data ProgSel'!$A12&amp;'aggregated FIP Data ProgSel'!$N$1),'Feat-Func-Development'!$AF$40:$EU$40)</f>
        <v>0</v>
      </c>
      <c r="AT12" s="122">
        <f ca="1">LOOKUP(2,1/('Feat-Func-Development'!$AF$4:$EU$4&amp;'Feat-Func-Development'!$AF$5:$EU$5='aggregated FIP Data ProgSel'!$A12&amp;'aggregated FIP Data ProgSel'!$N$1),'Feat-Func-Development'!$AF$41:$EU$41)</f>
        <v>0</v>
      </c>
      <c r="AU12" s="48">
        <f ca="1">LOOKUP(2,1/('Feat-Func-Development'!$AF$4:$EU$4&amp;'Feat-Func-Development'!$AF$5:$EU$5='aggregated FIP Data ProgSel'!$A12&amp;'aggregated FIP Data ProgSel'!$N$1),'Feat-Func-Development'!$AF$42:$EU$42)</f>
        <v>0</v>
      </c>
      <c r="AV12" s="48">
        <f ca="1">LOOKUP(2,1/('Feat-Func-Development'!$AF$4:$EU$4&amp;'Feat-Func-Development'!$AF$5:$EU$5='aggregated FIP Data ProgSel'!$A12&amp;'aggregated FIP Data ProgSel'!$N$1),'Feat-Func-Development'!$AF$43:$EU$43)</f>
        <v>0</v>
      </c>
      <c r="AW12" s="48">
        <f ca="1">LOOKUP(2,1/('Feat-Func-Development'!$AF$4:$EU$4&amp;'Feat-Func-Development'!$AF$5:$EU$5='aggregated FIP Data ProgSel'!$A12&amp;'aggregated FIP Data ProgSel'!$N$1),'Feat-Func-Development'!$AF$44:$EU$44)</f>
        <v>0</v>
      </c>
      <c r="AX12" s="48">
        <f ca="1">LOOKUP(2,1/('Feat-Func-Development'!$AF$4:$EU$4&amp;'Feat-Func-Development'!$AF$5:$EU$5='aggregated FIP Data ProgSel'!$A12&amp;'aggregated FIP Data ProgSel'!$N$1),'Feat-Func-Development'!$AF$45:$EU$45)</f>
        <v>1</v>
      </c>
      <c r="AY12" s="48">
        <f ca="1">LOOKUP(2,1/('Feat-Func-Development'!$AF$4:$EU$4&amp;'Feat-Func-Development'!$AF$5:$EU$5='aggregated FIP Data ProgSel'!$A12&amp;'aggregated FIP Data ProgSel'!$N$1),'Feat-Func-Development'!$AF$46:$EU$46)</f>
        <v>0</v>
      </c>
      <c r="AZ12" s="48">
        <f ca="1">LOOKUP(2,1/('Feat-Func-Development'!$AF$4:$EU$4&amp;'Feat-Func-Development'!$AF$5:$EU$5='aggregated FIP Data ProgSel'!$A12&amp;'aggregated FIP Data ProgSel'!$N$1),'Feat-Func-Development'!$AF$47:$EU$47)</f>
        <v>0</v>
      </c>
      <c r="BA12" s="48">
        <f ca="1">LOOKUP(2,1/('Feat-Func-Development'!$AF$4:$EU$4&amp;'Feat-Func-Development'!$AF$5:$EU$5='aggregated FIP Data ProgSel'!$A12&amp;'aggregated FIP Data ProgSel'!$N$1),'Feat-Func-Development'!$AF$48:$EU$48)</f>
        <v>0</v>
      </c>
      <c r="BB12" s="122">
        <f ca="1">LOOKUP(2,1/('Feat-Func-Development'!$AF$4:$EU$4&amp;'Feat-Func-Development'!$AF$5:$EU$5='aggregated FIP Data ProgSel'!$A12&amp;'aggregated FIP Data ProgSel'!$N$1),'Feat-Func-Development'!$AF$49:$EU$49)</f>
        <v>0</v>
      </c>
      <c r="BC12" s="48">
        <f ca="1">LOOKUP(2,1/('Feat-Func-Development'!$AF$4:$EU$4&amp;'Feat-Func-Development'!$AF$5:$EU$5='aggregated FIP Data ProgSel'!$A12&amp;'aggregated FIP Data ProgSel'!$N$1),'Feat-Func-Development'!$AF$50:$EU$50)</f>
        <v>0</v>
      </c>
      <c r="BD12" s="48">
        <f ca="1">LOOKUP(2,1/('Feat-Func-Development'!$AF$4:$EU$4&amp;'Feat-Func-Development'!$AF$5:$EU$5='aggregated FIP Data ProgSel'!$A12&amp;'aggregated FIP Data ProgSel'!$N$1),'Feat-Func-Development'!$AF$51:$EU$51)</f>
        <v>0</v>
      </c>
      <c r="BE12" s="48">
        <f ca="1">LOOKUP(2,1/('Feat-Func-Development'!$AF$4:$EU$4&amp;'Feat-Func-Development'!$AF$5:$EU$5='aggregated FIP Data ProgSel'!$A12&amp;'aggregated FIP Data ProgSel'!$N$1),'Feat-Func-Development'!$AF$52:$EU$52)</f>
        <v>0</v>
      </c>
      <c r="BF12" s="48">
        <f ca="1">LOOKUP(2,1/('Feat-Func-Development'!$AF$4:$EU$4&amp;'Feat-Func-Development'!$AF$5:$EU$5='aggregated FIP Data ProgSel'!$A12&amp;'aggregated FIP Data ProgSel'!$N$1),'Feat-Func-Development'!$AF$53:$EU$53)</f>
        <v>0</v>
      </c>
      <c r="BG12" s="48">
        <f ca="1">LOOKUP(2,1/('Feat-Func-Development'!$AF$4:$EU$4&amp;'Feat-Func-Development'!$AF$5:$EU$5='aggregated FIP Data ProgSel'!$A12&amp;'aggregated FIP Data ProgSel'!$N$1),'Feat-Func-Development'!$AF$54:$EU$54)</f>
        <v>0</v>
      </c>
      <c r="BH12" s="48">
        <f ca="1">LOOKUP(2,1/('Feat-Func-Development'!$AF$4:$EU$4&amp;'Feat-Func-Development'!$AF$5:$EU$5='aggregated FIP Data ProgSel'!$A12&amp;'aggregated FIP Data ProgSel'!$N$1),'Feat-Func-Development'!$AF$55:$EU$55)</f>
        <v>0</v>
      </c>
      <c r="BI12" s="48">
        <f ca="1">LOOKUP(2,1/('Feat-Func-Development'!$AF$4:$EU$4&amp;'Feat-Func-Development'!$AF$5:$EU$5='aggregated FIP Data ProgSel'!$A12&amp;'aggregated FIP Data ProgSel'!$N$1),'Feat-Func-Development'!$AF$56:$EU$56)</f>
        <v>0</v>
      </c>
    </row>
    <row r="13" spans="1:61">
      <c r="A13" s="226">
        <f t="shared" ca="1" si="9"/>
        <v>274</v>
      </c>
      <c r="B13" s="227">
        <f ca="1">IFERROR(INDEX('Configuration | Scaling'!$E$13:$Y$23,$D$85-CELL("row", 'Configuration | Scaling'!$E$13)+1,MATCH($C13,_GPDS__List,0)),"")</f>
        <v>274</v>
      </c>
      <c r="C13" s="228" t="str">
        <f ca="1">IF(COUNTIF(C$4:C12,LOOKUP(A13,INDIRECT("'Configuration | Scaling'!E"&amp;$D$85):INDIRECT("'Configuration | Scaling'!Y"&amp;$D$85),_GPDS__List))=0,LOOKUP(A13,INDIRECT("'Configuration | Scaling'!E"&amp;$D$85):INDIRECT("'Configuration | Scaling'!Y"&amp;$D$85),_GPDS__List),"")</f>
        <v>M-1 DC</v>
      </c>
      <c r="D13" s="228"/>
      <c r="E13" s="229">
        <f t="shared" ca="1" si="0"/>
        <v>274</v>
      </c>
      <c r="F13" s="233">
        <f t="shared" ca="1" si="1"/>
        <v>1</v>
      </c>
      <c r="G13" s="49">
        <f t="shared" ca="1" si="2"/>
        <v>0</v>
      </c>
      <c r="H13" s="49">
        <f t="shared" ca="1" si="3"/>
        <v>1</v>
      </c>
      <c r="I13" s="49">
        <f t="shared" ca="1" si="4"/>
        <v>1</v>
      </c>
      <c r="J13" s="49">
        <f t="shared" ca="1" si="5"/>
        <v>1</v>
      </c>
      <c r="K13" s="49">
        <f t="shared" ca="1" si="6"/>
        <v>0</v>
      </c>
      <c r="L13" s="49">
        <f t="shared" ca="1" si="7"/>
        <v>0</v>
      </c>
      <c r="M13" s="50">
        <f t="shared" ca="1" si="8"/>
        <v>0</v>
      </c>
      <c r="N13" s="48">
        <f ca="1">LOOKUP(2,1/('Feat-Func-Development'!$AF$4:$EU$4&amp;'Feat-Func-Development'!$AF$5:$EU$5='aggregated FIP Data ProgSel'!$A13&amp;'aggregated FIP Data ProgSel'!$N$1),'Feat-Func-Development'!$AF$121:$EU$121)</f>
        <v>0</v>
      </c>
      <c r="O13" s="48">
        <f ca="1">LOOKUP(2,1/('Feat-Func-Development'!$AF$4:$EU$4&amp;'Feat-Func-Development'!$AF$5:$EU$5='aggregated FIP Data ProgSel'!$A13&amp;'aggregated FIP Data ProgSel'!$N$1),'Feat-Func-Development'!$AF$122:$EU$122)</f>
        <v>0</v>
      </c>
      <c r="P13" s="48">
        <f ca="1">LOOKUP(2,1/('Feat-Func-Development'!$AF$4:$EU$4&amp;'Feat-Func-Development'!$AF$5:$EU$5='aggregated FIP Data ProgSel'!$A13&amp;'aggregated FIP Data ProgSel'!$N$1),'Feat-Func-Development'!$AF$123:$EU$123)</f>
        <v>0</v>
      </c>
      <c r="Q13" s="48">
        <f ca="1">LOOKUP(2,1/('Feat-Func-Development'!$AF$4:$EU$4&amp;'Feat-Func-Development'!$AF$5:$EU$5='aggregated FIP Data ProgSel'!$A13&amp;'aggregated FIP Data ProgSel'!$N$1),'Feat-Func-Development'!$AF$124:$EU$124)</f>
        <v>0</v>
      </c>
      <c r="R13" s="48">
        <f ca="1">LOOKUP(2,1/('Feat-Func-Development'!$AF$4:$EU$4&amp;'Feat-Func-Development'!$AF$5:$EU$5='aggregated FIP Data ProgSel'!$A13&amp;'aggregated FIP Data ProgSel'!$N$1),'Feat-Func-Development'!$AF$125:$EU$125)</f>
        <v>0</v>
      </c>
      <c r="S13" s="48">
        <f ca="1">LOOKUP(2,1/('Feat-Func-Development'!$AF$4:$EU$4&amp;'Feat-Func-Development'!$AF$5:$EU$5='aggregated FIP Data ProgSel'!$A13&amp;'aggregated FIP Data ProgSel'!$N$1),'Feat-Func-Development'!$AF$126:$EU$126)</f>
        <v>1</v>
      </c>
      <c r="T13" s="48">
        <f ca="1">LOOKUP(2,1/('Feat-Func-Development'!$AF$4:$EU$4&amp;'Feat-Func-Development'!$AF$5:$EU$5='aggregated FIP Data ProgSel'!$A13&amp;'aggregated FIP Data ProgSel'!$N$1),'Feat-Func-Development'!$AF$127:$EU$127)</f>
        <v>0</v>
      </c>
      <c r="U13" s="48">
        <f ca="1">LOOKUP(2,1/('Feat-Func-Development'!$AF$4:$EU$4&amp;'Feat-Func-Development'!$AF$5:$EU$5='aggregated FIP Data ProgSel'!$A13&amp;'aggregated FIP Data ProgSel'!$N$1),'Feat-Func-Development'!$AF$128:$EU$128)</f>
        <v>0</v>
      </c>
      <c r="V13" s="29">
        <f ca="1">LOOKUP(2,1/('Feat-Func-Development'!$AF$4:$EU$4&amp;'Feat-Func-Development'!$AF$5:$EU$5='aggregated FIP Data ProgSel'!$A13&amp;'aggregated FIP Data ProgSel'!$V$1),'Feat-Func-Development'!$AF$121:$EU$121)</f>
        <v>0</v>
      </c>
      <c r="W13" s="29">
        <f ca="1">LOOKUP(2,1/('Feat-Func-Development'!$AF$4:$EU$4&amp;'Feat-Func-Development'!$AF$5:$EU$5='aggregated FIP Data ProgSel'!$A13&amp;'aggregated FIP Data ProgSel'!$V$1),'Feat-Func-Development'!$AF$122:$EU$122)</f>
        <v>0</v>
      </c>
      <c r="X13" s="29">
        <f ca="1">LOOKUP(2,1/('Feat-Func-Development'!$AF$4:$EU$4&amp;'Feat-Func-Development'!$AF$5:$EU$5='aggregated FIP Data ProgSel'!$A13&amp;'aggregated FIP Data ProgSel'!$V$1),'Feat-Func-Development'!$AF$123:$EU$123)</f>
        <v>0</v>
      </c>
      <c r="Y13" s="29">
        <f ca="1">LOOKUP(2,1/('Feat-Func-Development'!$AF$4:$EU$4&amp;'Feat-Func-Development'!$AF$5:$EU$5='aggregated FIP Data ProgSel'!$A13&amp;'aggregated FIP Data ProgSel'!$V$1),'Feat-Func-Development'!$AF$124:$EU$124)</f>
        <v>1</v>
      </c>
      <c r="Z13" s="29">
        <f ca="1">LOOKUP(2,1/('Feat-Func-Development'!$AF$4:$EU$4&amp;'Feat-Func-Development'!$AF$5:$EU$5='aggregated FIP Data ProgSel'!$A13&amp;'aggregated FIP Data ProgSel'!$V$1),'Feat-Func-Development'!$AF$125:$EU$125)</f>
        <v>0</v>
      </c>
      <c r="AA13" s="29">
        <f ca="1">LOOKUP(2,1/('Feat-Func-Development'!$AF$4:$EU$4&amp;'Feat-Func-Development'!$AF$5:$EU$5='aggregated FIP Data ProgSel'!$A13&amp;'aggregated FIP Data ProgSel'!$V$1),'Feat-Func-Development'!$AF$126:$EU$126)</f>
        <v>0</v>
      </c>
      <c r="AB13" s="29">
        <f ca="1">LOOKUP(2,1/('Feat-Func-Development'!$AF$4:$EU$4&amp;'Feat-Func-Development'!$AF$5:$EU$5='aggregated FIP Data ProgSel'!$A13&amp;'aggregated FIP Data ProgSel'!$V$1),'Feat-Func-Development'!$AF$127:$EU$127)</f>
        <v>0</v>
      </c>
      <c r="AC13" s="29">
        <f ca="1">LOOKUP(2,1/('Feat-Func-Development'!$AF$4:$EU$4&amp;'Feat-Func-Development'!$AF$5:$EU$5='aggregated FIP Data ProgSel'!$A13&amp;'aggregated FIP Data ProgSel'!$V$1),'Feat-Func-Development'!$AF$128:$EU$128)</f>
        <v>0</v>
      </c>
      <c r="AD13" s="122">
        <f ca="1">LOOKUP(2,1/('Feat-Func-Development'!$AF$4:$EU$4&amp;'Feat-Func-Development'!$AF$5:$EU$5='aggregated FIP Data ProgSel'!$A13&amp;'aggregated FIP Data ProgSel'!$N$1),'Feat-Func-Development'!$AF$25:$EU$25)</f>
        <v>0</v>
      </c>
      <c r="AE13" s="48">
        <f ca="1">LOOKUP(2,1/('Feat-Func-Development'!$AF$4:$EU$4&amp;'Feat-Func-Development'!$AF$5:$EU$5='aggregated FIP Data ProgSel'!$A13&amp;'aggregated FIP Data ProgSel'!$N$1),'Feat-Func-Development'!$AF$26:$EU$26)</f>
        <v>0</v>
      </c>
      <c r="AF13" s="48">
        <f ca="1">LOOKUP(2,1/('Feat-Func-Development'!$AF$4:$EU$4&amp;'Feat-Func-Development'!$AF$5:$EU$5='aggregated FIP Data ProgSel'!$A13&amp;'aggregated FIP Data ProgSel'!$N$1),'Feat-Func-Development'!$AF$27:$EU$27)</f>
        <v>0</v>
      </c>
      <c r="AG13" s="48">
        <f ca="1">LOOKUP(2,1/('Feat-Func-Development'!$AF$4:$EU$4&amp;'Feat-Func-Development'!$AF$5:$EU$5='aggregated FIP Data ProgSel'!$A13&amp;'aggregated FIP Data ProgSel'!$N$1),'Feat-Func-Development'!$AF$28:$EU$28)</f>
        <v>0</v>
      </c>
      <c r="AH13" s="48">
        <f ca="1">LOOKUP(2,1/('Feat-Func-Development'!$AF$4:$EU$4&amp;'Feat-Func-Development'!$AF$5:$EU$5='aggregated FIP Data ProgSel'!$A13&amp;'aggregated FIP Data ProgSel'!$N$1),'Feat-Func-Development'!$AF$29:$EU$29)</f>
        <v>0</v>
      </c>
      <c r="AI13" s="48">
        <f ca="1">LOOKUP(2,1/('Feat-Func-Development'!$AF$4:$EU$4&amp;'Feat-Func-Development'!$AF$5:$EU$5='aggregated FIP Data ProgSel'!$A13&amp;'aggregated FIP Data ProgSel'!$N$1),'Feat-Func-Development'!$AF$30:$EU$30)</f>
        <v>1</v>
      </c>
      <c r="AJ13" s="48">
        <f ca="1">LOOKUP(2,1/('Feat-Func-Development'!$AF$4:$EU$4&amp;'Feat-Func-Development'!$AF$5:$EU$5='aggregated FIP Data ProgSel'!$A13&amp;'aggregated FIP Data ProgSel'!$N$1),'Feat-Func-Development'!$AF$31:$EU$31)</f>
        <v>0</v>
      </c>
      <c r="AK13" s="48">
        <f ca="1">LOOKUP(2,1/('Feat-Func-Development'!$AF$4:$EU$4&amp;'Feat-Func-Development'!$AF$5:$EU$5='aggregated FIP Data ProgSel'!$A13&amp;'aggregated FIP Data ProgSel'!$N$1),'Feat-Func-Development'!$AF$32:$EU$32)</f>
        <v>0</v>
      </c>
      <c r="AL13" s="122">
        <f ca="1">LOOKUP(2,1/('Feat-Func-Development'!$AF$4:$EU$4&amp;'Feat-Func-Development'!$AF$5:$EU$5='aggregated FIP Data ProgSel'!$A13&amp;'aggregated FIP Data ProgSel'!$N$1),'Feat-Func-Development'!$AF$33:$EU$33)</f>
        <v>0</v>
      </c>
      <c r="AM13" s="48">
        <f ca="1">LOOKUP(2,1/('Feat-Func-Development'!$AF$4:$EU$4&amp;'Feat-Func-Development'!$AF$5:$EU$5='aggregated FIP Data ProgSel'!$A13&amp;'aggregated FIP Data ProgSel'!$N$1),'Feat-Func-Development'!$AF$34:$EU$34)</f>
        <v>0</v>
      </c>
      <c r="AN13" s="48">
        <f ca="1">LOOKUP(2,1/('Feat-Func-Development'!$AF$4:$EU$4&amp;'Feat-Func-Development'!$AF$5:$EU$5='aggregated FIP Data ProgSel'!$A13&amp;'aggregated FIP Data ProgSel'!$N$1),'Feat-Func-Development'!$AF$35:$EU$35)</f>
        <v>0</v>
      </c>
      <c r="AO13" s="48">
        <f ca="1">LOOKUP(2,1/('Feat-Func-Development'!$AF$4:$EU$4&amp;'Feat-Func-Development'!$AF$5:$EU$5='aggregated FIP Data ProgSel'!$A13&amp;'aggregated FIP Data ProgSel'!$N$1),'Feat-Func-Development'!$AF$36:$EU$36)</f>
        <v>0</v>
      </c>
      <c r="AP13" s="48">
        <f ca="1">LOOKUP(2,1/('Feat-Func-Development'!$AF$4:$EU$4&amp;'Feat-Func-Development'!$AF$5:$EU$5='aggregated FIP Data ProgSel'!$A13&amp;'aggregated FIP Data ProgSel'!$N$1),'Feat-Func-Development'!$AF$37:$EU$37)</f>
        <v>0</v>
      </c>
      <c r="AQ13" s="48">
        <f ca="1">LOOKUP(2,1/('Feat-Func-Development'!$AF$4:$EU$4&amp;'Feat-Func-Development'!$AF$5:$EU$5='aggregated FIP Data ProgSel'!$A13&amp;'aggregated FIP Data ProgSel'!$N$1),'Feat-Func-Development'!$AF$38:$EU$38)</f>
        <v>1</v>
      </c>
      <c r="AR13" s="48">
        <f ca="1">LOOKUP(2,1/('Feat-Func-Development'!$AF$4:$EU$4&amp;'Feat-Func-Development'!$AF$5:$EU$5='aggregated FIP Data ProgSel'!$A13&amp;'aggregated FIP Data ProgSel'!$N$1),'Feat-Func-Development'!$AF$39:$EU$39)</f>
        <v>0</v>
      </c>
      <c r="AS13" s="48">
        <f ca="1">LOOKUP(2,1/('Feat-Func-Development'!$AF$4:$EU$4&amp;'Feat-Func-Development'!$AF$5:$EU$5='aggregated FIP Data ProgSel'!$A13&amp;'aggregated FIP Data ProgSel'!$N$1),'Feat-Func-Development'!$AF$40:$EU$40)</f>
        <v>0</v>
      </c>
      <c r="AT13" s="122">
        <f ca="1">LOOKUP(2,1/('Feat-Func-Development'!$AF$4:$EU$4&amp;'Feat-Func-Development'!$AF$5:$EU$5='aggregated FIP Data ProgSel'!$A13&amp;'aggregated FIP Data ProgSel'!$N$1),'Feat-Func-Development'!$AF$41:$EU$41)</f>
        <v>0</v>
      </c>
      <c r="AU13" s="48">
        <f ca="1">LOOKUP(2,1/('Feat-Func-Development'!$AF$4:$EU$4&amp;'Feat-Func-Development'!$AF$5:$EU$5='aggregated FIP Data ProgSel'!$A13&amp;'aggregated FIP Data ProgSel'!$N$1),'Feat-Func-Development'!$AF$42:$EU$42)</f>
        <v>0</v>
      </c>
      <c r="AV13" s="48">
        <f ca="1">LOOKUP(2,1/('Feat-Func-Development'!$AF$4:$EU$4&amp;'Feat-Func-Development'!$AF$5:$EU$5='aggregated FIP Data ProgSel'!$A13&amp;'aggregated FIP Data ProgSel'!$N$1),'Feat-Func-Development'!$AF$43:$EU$43)</f>
        <v>0</v>
      </c>
      <c r="AW13" s="48">
        <f ca="1">LOOKUP(2,1/('Feat-Func-Development'!$AF$4:$EU$4&amp;'Feat-Func-Development'!$AF$5:$EU$5='aggregated FIP Data ProgSel'!$A13&amp;'aggregated FIP Data ProgSel'!$N$1),'Feat-Func-Development'!$AF$44:$EU$44)</f>
        <v>0</v>
      </c>
      <c r="AX13" s="48">
        <f ca="1">LOOKUP(2,1/('Feat-Func-Development'!$AF$4:$EU$4&amp;'Feat-Func-Development'!$AF$5:$EU$5='aggregated FIP Data ProgSel'!$A13&amp;'aggregated FIP Data ProgSel'!$N$1),'Feat-Func-Development'!$AF$45:$EU$45)</f>
        <v>0</v>
      </c>
      <c r="AY13" s="48">
        <f ca="1">LOOKUP(2,1/('Feat-Func-Development'!$AF$4:$EU$4&amp;'Feat-Func-Development'!$AF$5:$EU$5='aggregated FIP Data ProgSel'!$A13&amp;'aggregated FIP Data ProgSel'!$N$1),'Feat-Func-Development'!$AF$46:$EU$46)</f>
        <v>1</v>
      </c>
      <c r="AZ13" s="48">
        <f ca="1">LOOKUP(2,1/('Feat-Func-Development'!$AF$4:$EU$4&amp;'Feat-Func-Development'!$AF$5:$EU$5='aggregated FIP Data ProgSel'!$A13&amp;'aggregated FIP Data ProgSel'!$N$1),'Feat-Func-Development'!$AF$47:$EU$47)</f>
        <v>0</v>
      </c>
      <c r="BA13" s="48">
        <f ca="1">LOOKUP(2,1/('Feat-Func-Development'!$AF$4:$EU$4&amp;'Feat-Func-Development'!$AF$5:$EU$5='aggregated FIP Data ProgSel'!$A13&amp;'aggregated FIP Data ProgSel'!$N$1),'Feat-Func-Development'!$AF$48:$EU$48)</f>
        <v>0</v>
      </c>
      <c r="BB13" s="122">
        <f ca="1">LOOKUP(2,1/('Feat-Func-Development'!$AF$4:$EU$4&amp;'Feat-Func-Development'!$AF$5:$EU$5='aggregated FIP Data ProgSel'!$A13&amp;'aggregated FIP Data ProgSel'!$N$1),'Feat-Func-Development'!$AF$49:$EU$49)</f>
        <v>0</v>
      </c>
      <c r="BC13" s="48">
        <f ca="1">LOOKUP(2,1/('Feat-Func-Development'!$AF$4:$EU$4&amp;'Feat-Func-Development'!$AF$5:$EU$5='aggregated FIP Data ProgSel'!$A13&amp;'aggregated FIP Data ProgSel'!$N$1),'Feat-Func-Development'!$AF$50:$EU$50)</f>
        <v>0</v>
      </c>
      <c r="BD13" s="48">
        <f ca="1">LOOKUP(2,1/('Feat-Func-Development'!$AF$4:$EU$4&amp;'Feat-Func-Development'!$AF$5:$EU$5='aggregated FIP Data ProgSel'!$A13&amp;'aggregated FIP Data ProgSel'!$N$1),'Feat-Func-Development'!$AF$51:$EU$51)</f>
        <v>0</v>
      </c>
      <c r="BE13" s="48">
        <f ca="1">LOOKUP(2,1/('Feat-Func-Development'!$AF$4:$EU$4&amp;'Feat-Func-Development'!$AF$5:$EU$5='aggregated FIP Data ProgSel'!$A13&amp;'aggregated FIP Data ProgSel'!$N$1),'Feat-Func-Development'!$AF$52:$EU$52)</f>
        <v>0</v>
      </c>
      <c r="BF13" s="48">
        <f ca="1">LOOKUP(2,1/('Feat-Func-Development'!$AF$4:$EU$4&amp;'Feat-Func-Development'!$AF$5:$EU$5='aggregated FIP Data ProgSel'!$A13&amp;'aggregated FIP Data ProgSel'!$N$1),'Feat-Func-Development'!$AF$53:$EU$53)</f>
        <v>0</v>
      </c>
      <c r="BG13" s="48">
        <f ca="1">LOOKUP(2,1/('Feat-Func-Development'!$AF$4:$EU$4&amp;'Feat-Func-Development'!$AF$5:$EU$5='aggregated FIP Data ProgSel'!$A13&amp;'aggregated FIP Data ProgSel'!$N$1),'Feat-Func-Development'!$AF$54:$EU$54)</f>
        <v>0</v>
      </c>
      <c r="BH13" s="48">
        <f ca="1">LOOKUP(2,1/('Feat-Func-Development'!$AF$4:$EU$4&amp;'Feat-Func-Development'!$AF$5:$EU$5='aggregated FIP Data ProgSel'!$A13&amp;'aggregated FIP Data ProgSel'!$N$1),'Feat-Func-Development'!$AF$55:$EU$55)</f>
        <v>0</v>
      </c>
      <c r="BI13" s="48">
        <f ca="1">LOOKUP(2,1/('Feat-Func-Development'!$AF$4:$EU$4&amp;'Feat-Func-Development'!$AF$5:$EU$5='aggregated FIP Data ProgSel'!$A13&amp;'aggregated FIP Data ProgSel'!$N$1),'Feat-Func-Development'!$AF$56:$EU$56)</f>
        <v>0</v>
      </c>
    </row>
    <row r="14" spans="1:61">
      <c r="A14" s="226">
        <f t="shared" ca="1" si="9"/>
        <v>305</v>
      </c>
      <c r="B14" s="227">
        <f ca="1">IFERROR(INDEX('Configuration | Scaling'!$E$13:$Y$23,$D$85-CELL("row", 'Configuration | Scaling'!$E$13)+1,MATCH($C14,_GPDS__List,0)),"")</f>
        <v>153</v>
      </c>
      <c r="C14" s="228" t="str">
        <f ca="1">IF(COUNTIF(C$4:C13,LOOKUP(A14,INDIRECT("'Configuration | Scaling'!E"&amp;$D$85):INDIRECT("'Configuration | Scaling'!Y"&amp;$D$85),_GPDS__List))=0,LOOKUP(A14,INDIRECT("'Configuration | Scaling'!E"&amp;$D$85):INDIRECT("'Configuration | Scaling'!Y"&amp;$D$85),_GPDS__List),"")</f>
        <v/>
      </c>
      <c r="D14" s="228"/>
      <c r="E14" s="229">
        <f t="shared" ca="1" si="0"/>
        <v>153</v>
      </c>
      <c r="F14" s="233">
        <f t="shared" ca="1" si="1"/>
        <v>1</v>
      </c>
      <c r="G14" s="49">
        <f t="shared" ca="1" si="2"/>
        <v>0</v>
      </c>
      <c r="H14" s="49">
        <f t="shared" ca="1" si="3"/>
        <v>1</v>
      </c>
      <c r="I14" s="49">
        <f t="shared" ca="1" si="4"/>
        <v>1</v>
      </c>
      <c r="J14" s="49">
        <f t="shared" ca="1" si="5"/>
        <v>1</v>
      </c>
      <c r="K14" s="49">
        <f t="shared" ca="1" si="6"/>
        <v>0</v>
      </c>
      <c r="L14" s="49">
        <f t="shared" ca="1" si="7"/>
        <v>0</v>
      </c>
      <c r="M14" s="50">
        <f t="shared" ca="1" si="8"/>
        <v>0</v>
      </c>
      <c r="N14" s="48">
        <f ca="1">LOOKUP(2,1/('Feat-Func-Development'!$AF$4:$EU$4&amp;'Feat-Func-Development'!$AF$5:$EU$5='aggregated FIP Data ProgSel'!$A14&amp;'aggregated FIP Data ProgSel'!$N$1),'Feat-Func-Development'!$AF$121:$EU$121)</f>
        <v>0</v>
      </c>
      <c r="O14" s="48">
        <f ca="1">LOOKUP(2,1/('Feat-Func-Development'!$AF$4:$EU$4&amp;'Feat-Func-Development'!$AF$5:$EU$5='aggregated FIP Data ProgSel'!$A14&amp;'aggregated FIP Data ProgSel'!$N$1),'Feat-Func-Development'!$AF$122:$EU$122)</f>
        <v>0</v>
      </c>
      <c r="P14" s="48">
        <f ca="1">LOOKUP(2,1/('Feat-Func-Development'!$AF$4:$EU$4&amp;'Feat-Func-Development'!$AF$5:$EU$5='aggregated FIP Data ProgSel'!$A14&amp;'aggregated FIP Data ProgSel'!$N$1),'Feat-Func-Development'!$AF$123:$EU$123)</f>
        <v>0</v>
      </c>
      <c r="Q14" s="48">
        <f ca="1">LOOKUP(2,1/('Feat-Func-Development'!$AF$4:$EU$4&amp;'Feat-Func-Development'!$AF$5:$EU$5='aggregated FIP Data ProgSel'!$A14&amp;'aggregated FIP Data ProgSel'!$N$1),'Feat-Func-Development'!$AF$124:$EU$124)</f>
        <v>0</v>
      </c>
      <c r="R14" s="48">
        <f ca="1">LOOKUP(2,1/('Feat-Func-Development'!$AF$4:$EU$4&amp;'Feat-Func-Development'!$AF$5:$EU$5='aggregated FIP Data ProgSel'!$A14&amp;'aggregated FIP Data ProgSel'!$N$1),'Feat-Func-Development'!$AF$125:$EU$125)</f>
        <v>0</v>
      </c>
      <c r="S14" s="48">
        <f ca="1">LOOKUP(2,1/('Feat-Func-Development'!$AF$4:$EU$4&amp;'Feat-Func-Development'!$AF$5:$EU$5='aggregated FIP Data ProgSel'!$A14&amp;'aggregated FIP Data ProgSel'!$N$1),'Feat-Func-Development'!$AF$126:$EU$126)</f>
        <v>1</v>
      </c>
      <c r="T14" s="48">
        <f ca="1">LOOKUP(2,1/('Feat-Func-Development'!$AF$4:$EU$4&amp;'Feat-Func-Development'!$AF$5:$EU$5='aggregated FIP Data ProgSel'!$A14&amp;'aggregated FIP Data ProgSel'!$N$1),'Feat-Func-Development'!$AF$127:$EU$127)</f>
        <v>0</v>
      </c>
      <c r="U14" s="48">
        <f ca="1">LOOKUP(2,1/('Feat-Func-Development'!$AF$4:$EU$4&amp;'Feat-Func-Development'!$AF$5:$EU$5='aggregated FIP Data ProgSel'!$A14&amp;'aggregated FIP Data ProgSel'!$N$1),'Feat-Func-Development'!$AF$128:$EU$128)</f>
        <v>0</v>
      </c>
      <c r="V14" s="29">
        <f ca="1">LOOKUP(2,1/('Feat-Func-Development'!$AF$4:$EU$4&amp;'Feat-Func-Development'!$AF$5:$EU$5='aggregated FIP Data ProgSel'!$A14&amp;'aggregated FIP Data ProgSel'!$V$1),'Feat-Func-Development'!$AF$121:$EU$121)</f>
        <v>0</v>
      </c>
      <c r="W14" s="29">
        <f ca="1">LOOKUP(2,1/('Feat-Func-Development'!$AF$4:$EU$4&amp;'Feat-Func-Development'!$AF$5:$EU$5='aggregated FIP Data ProgSel'!$A14&amp;'aggregated FIP Data ProgSel'!$V$1),'Feat-Func-Development'!$AF$122:$EU$122)</f>
        <v>0</v>
      </c>
      <c r="X14" s="29">
        <f ca="1">LOOKUP(2,1/('Feat-Func-Development'!$AF$4:$EU$4&amp;'Feat-Func-Development'!$AF$5:$EU$5='aggregated FIP Data ProgSel'!$A14&amp;'aggregated FIP Data ProgSel'!$V$1),'Feat-Func-Development'!$AF$123:$EU$123)</f>
        <v>0</v>
      </c>
      <c r="Y14" s="29">
        <f ca="1">LOOKUP(2,1/('Feat-Func-Development'!$AF$4:$EU$4&amp;'Feat-Func-Development'!$AF$5:$EU$5='aggregated FIP Data ProgSel'!$A14&amp;'aggregated FIP Data ProgSel'!$V$1),'Feat-Func-Development'!$AF$124:$EU$124)</f>
        <v>1</v>
      </c>
      <c r="Z14" s="29">
        <f ca="1">LOOKUP(2,1/('Feat-Func-Development'!$AF$4:$EU$4&amp;'Feat-Func-Development'!$AF$5:$EU$5='aggregated FIP Data ProgSel'!$A14&amp;'aggregated FIP Data ProgSel'!$V$1),'Feat-Func-Development'!$AF$125:$EU$125)</f>
        <v>0</v>
      </c>
      <c r="AA14" s="29">
        <f ca="1">LOOKUP(2,1/('Feat-Func-Development'!$AF$4:$EU$4&amp;'Feat-Func-Development'!$AF$5:$EU$5='aggregated FIP Data ProgSel'!$A14&amp;'aggregated FIP Data ProgSel'!$V$1),'Feat-Func-Development'!$AF$126:$EU$126)</f>
        <v>0</v>
      </c>
      <c r="AB14" s="29">
        <f ca="1">LOOKUP(2,1/('Feat-Func-Development'!$AF$4:$EU$4&amp;'Feat-Func-Development'!$AF$5:$EU$5='aggregated FIP Data ProgSel'!$A14&amp;'aggregated FIP Data ProgSel'!$V$1),'Feat-Func-Development'!$AF$127:$EU$127)</f>
        <v>0</v>
      </c>
      <c r="AC14" s="29">
        <f ca="1">LOOKUP(2,1/('Feat-Func-Development'!$AF$4:$EU$4&amp;'Feat-Func-Development'!$AF$5:$EU$5='aggregated FIP Data ProgSel'!$A14&amp;'aggregated FIP Data ProgSel'!$V$1),'Feat-Func-Development'!$AF$128:$EU$128)</f>
        <v>0</v>
      </c>
      <c r="AD14" s="122">
        <f ca="1">LOOKUP(2,1/('Feat-Func-Development'!$AF$4:$EU$4&amp;'Feat-Func-Development'!$AF$5:$EU$5='aggregated FIP Data ProgSel'!$A14&amp;'aggregated FIP Data ProgSel'!$N$1),'Feat-Func-Development'!$AF$25:$EU$25)</f>
        <v>0</v>
      </c>
      <c r="AE14" s="48">
        <f ca="1">LOOKUP(2,1/('Feat-Func-Development'!$AF$4:$EU$4&amp;'Feat-Func-Development'!$AF$5:$EU$5='aggregated FIP Data ProgSel'!$A14&amp;'aggregated FIP Data ProgSel'!$N$1),'Feat-Func-Development'!$AF$26:$EU$26)</f>
        <v>0</v>
      </c>
      <c r="AF14" s="48">
        <f ca="1">LOOKUP(2,1/('Feat-Func-Development'!$AF$4:$EU$4&amp;'Feat-Func-Development'!$AF$5:$EU$5='aggregated FIP Data ProgSel'!$A14&amp;'aggregated FIP Data ProgSel'!$N$1),'Feat-Func-Development'!$AF$27:$EU$27)</f>
        <v>0</v>
      </c>
      <c r="AG14" s="48">
        <f ca="1">LOOKUP(2,1/('Feat-Func-Development'!$AF$4:$EU$4&amp;'Feat-Func-Development'!$AF$5:$EU$5='aggregated FIP Data ProgSel'!$A14&amp;'aggregated FIP Data ProgSel'!$N$1),'Feat-Func-Development'!$AF$28:$EU$28)</f>
        <v>0</v>
      </c>
      <c r="AH14" s="48">
        <f ca="1">LOOKUP(2,1/('Feat-Func-Development'!$AF$4:$EU$4&amp;'Feat-Func-Development'!$AF$5:$EU$5='aggregated FIP Data ProgSel'!$A14&amp;'aggregated FIP Data ProgSel'!$N$1),'Feat-Func-Development'!$AF$29:$EU$29)</f>
        <v>0</v>
      </c>
      <c r="AI14" s="48">
        <f ca="1">LOOKUP(2,1/('Feat-Func-Development'!$AF$4:$EU$4&amp;'Feat-Func-Development'!$AF$5:$EU$5='aggregated FIP Data ProgSel'!$A14&amp;'aggregated FIP Data ProgSel'!$N$1),'Feat-Func-Development'!$AF$30:$EU$30)</f>
        <v>1</v>
      </c>
      <c r="AJ14" s="48">
        <f ca="1">LOOKUP(2,1/('Feat-Func-Development'!$AF$4:$EU$4&amp;'Feat-Func-Development'!$AF$5:$EU$5='aggregated FIP Data ProgSel'!$A14&amp;'aggregated FIP Data ProgSel'!$N$1),'Feat-Func-Development'!$AF$31:$EU$31)</f>
        <v>0</v>
      </c>
      <c r="AK14" s="48">
        <f ca="1">LOOKUP(2,1/('Feat-Func-Development'!$AF$4:$EU$4&amp;'Feat-Func-Development'!$AF$5:$EU$5='aggregated FIP Data ProgSel'!$A14&amp;'aggregated FIP Data ProgSel'!$N$1),'Feat-Func-Development'!$AF$32:$EU$32)</f>
        <v>0</v>
      </c>
      <c r="AL14" s="122">
        <f ca="1">LOOKUP(2,1/('Feat-Func-Development'!$AF$4:$EU$4&amp;'Feat-Func-Development'!$AF$5:$EU$5='aggregated FIP Data ProgSel'!$A14&amp;'aggregated FIP Data ProgSel'!$N$1),'Feat-Func-Development'!$AF$33:$EU$33)</f>
        <v>0</v>
      </c>
      <c r="AM14" s="48">
        <f ca="1">LOOKUP(2,1/('Feat-Func-Development'!$AF$4:$EU$4&amp;'Feat-Func-Development'!$AF$5:$EU$5='aggregated FIP Data ProgSel'!$A14&amp;'aggregated FIP Data ProgSel'!$N$1),'Feat-Func-Development'!$AF$34:$EU$34)</f>
        <v>0</v>
      </c>
      <c r="AN14" s="48">
        <f ca="1">LOOKUP(2,1/('Feat-Func-Development'!$AF$4:$EU$4&amp;'Feat-Func-Development'!$AF$5:$EU$5='aggregated FIP Data ProgSel'!$A14&amp;'aggregated FIP Data ProgSel'!$N$1),'Feat-Func-Development'!$AF$35:$EU$35)</f>
        <v>0</v>
      </c>
      <c r="AO14" s="48">
        <f ca="1">LOOKUP(2,1/('Feat-Func-Development'!$AF$4:$EU$4&amp;'Feat-Func-Development'!$AF$5:$EU$5='aggregated FIP Data ProgSel'!$A14&amp;'aggregated FIP Data ProgSel'!$N$1),'Feat-Func-Development'!$AF$36:$EU$36)</f>
        <v>0</v>
      </c>
      <c r="AP14" s="48">
        <f ca="1">LOOKUP(2,1/('Feat-Func-Development'!$AF$4:$EU$4&amp;'Feat-Func-Development'!$AF$5:$EU$5='aggregated FIP Data ProgSel'!$A14&amp;'aggregated FIP Data ProgSel'!$N$1),'Feat-Func-Development'!$AF$37:$EU$37)</f>
        <v>0</v>
      </c>
      <c r="AQ14" s="48">
        <f ca="1">LOOKUP(2,1/('Feat-Func-Development'!$AF$4:$EU$4&amp;'Feat-Func-Development'!$AF$5:$EU$5='aggregated FIP Data ProgSel'!$A14&amp;'aggregated FIP Data ProgSel'!$N$1),'Feat-Func-Development'!$AF$38:$EU$38)</f>
        <v>1</v>
      </c>
      <c r="AR14" s="48">
        <f ca="1">LOOKUP(2,1/('Feat-Func-Development'!$AF$4:$EU$4&amp;'Feat-Func-Development'!$AF$5:$EU$5='aggregated FIP Data ProgSel'!$A14&amp;'aggregated FIP Data ProgSel'!$N$1),'Feat-Func-Development'!$AF$39:$EU$39)</f>
        <v>0</v>
      </c>
      <c r="AS14" s="48">
        <f ca="1">LOOKUP(2,1/('Feat-Func-Development'!$AF$4:$EU$4&amp;'Feat-Func-Development'!$AF$5:$EU$5='aggregated FIP Data ProgSel'!$A14&amp;'aggregated FIP Data ProgSel'!$N$1),'Feat-Func-Development'!$AF$40:$EU$40)</f>
        <v>0</v>
      </c>
      <c r="AT14" s="122">
        <f ca="1">LOOKUP(2,1/('Feat-Func-Development'!$AF$4:$EU$4&amp;'Feat-Func-Development'!$AF$5:$EU$5='aggregated FIP Data ProgSel'!$A14&amp;'aggregated FIP Data ProgSel'!$N$1),'Feat-Func-Development'!$AF$41:$EU$41)</f>
        <v>0</v>
      </c>
      <c r="AU14" s="48">
        <f ca="1">LOOKUP(2,1/('Feat-Func-Development'!$AF$4:$EU$4&amp;'Feat-Func-Development'!$AF$5:$EU$5='aggregated FIP Data ProgSel'!$A14&amp;'aggregated FIP Data ProgSel'!$N$1),'Feat-Func-Development'!$AF$42:$EU$42)</f>
        <v>0</v>
      </c>
      <c r="AV14" s="48">
        <f ca="1">LOOKUP(2,1/('Feat-Func-Development'!$AF$4:$EU$4&amp;'Feat-Func-Development'!$AF$5:$EU$5='aggregated FIP Data ProgSel'!$A14&amp;'aggregated FIP Data ProgSel'!$N$1),'Feat-Func-Development'!$AF$43:$EU$43)</f>
        <v>0</v>
      </c>
      <c r="AW14" s="48">
        <f ca="1">LOOKUP(2,1/('Feat-Func-Development'!$AF$4:$EU$4&amp;'Feat-Func-Development'!$AF$5:$EU$5='aggregated FIP Data ProgSel'!$A14&amp;'aggregated FIP Data ProgSel'!$N$1),'Feat-Func-Development'!$AF$44:$EU$44)</f>
        <v>0</v>
      </c>
      <c r="AX14" s="48">
        <f ca="1">LOOKUP(2,1/('Feat-Func-Development'!$AF$4:$EU$4&amp;'Feat-Func-Development'!$AF$5:$EU$5='aggregated FIP Data ProgSel'!$A14&amp;'aggregated FIP Data ProgSel'!$N$1),'Feat-Func-Development'!$AF$45:$EU$45)</f>
        <v>0</v>
      </c>
      <c r="AY14" s="48">
        <f ca="1">LOOKUP(2,1/('Feat-Func-Development'!$AF$4:$EU$4&amp;'Feat-Func-Development'!$AF$5:$EU$5='aggregated FIP Data ProgSel'!$A14&amp;'aggregated FIP Data ProgSel'!$N$1),'Feat-Func-Development'!$AF$46:$EU$46)</f>
        <v>1</v>
      </c>
      <c r="AZ14" s="48">
        <f ca="1">LOOKUP(2,1/('Feat-Func-Development'!$AF$4:$EU$4&amp;'Feat-Func-Development'!$AF$5:$EU$5='aggregated FIP Data ProgSel'!$A14&amp;'aggregated FIP Data ProgSel'!$N$1),'Feat-Func-Development'!$AF$47:$EU$47)</f>
        <v>0</v>
      </c>
      <c r="BA14" s="48">
        <f ca="1">LOOKUP(2,1/('Feat-Func-Development'!$AF$4:$EU$4&amp;'Feat-Func-Development'!$AF$5:$EU$5='aggregated FIP Data ProgSel'!$A14&amp;'aggregated FIP Data ProgSel'!$N$1),'Feat-Func-Development'!$AF$48:$EU$48)</f>
        <v>0</v>
      </c>
      <c r="BB14" s="122">
        <f ca="1">LOOKUP(2,1/('Feat-Func-Development'!$AF$4:$EU$4&amp;'Feat-Func-Development'!$AF$5:$EU$5='aggregated FIP Data ProgSel'!$A14&amp;'aggregated FIP Data ProgSel'!$N$1),'Feat-Func-Development'!$AF$49:$EU$49)</f>
        <v>0</v>
      </c>
      <c r="BC14" s="48">
        <f ca="1">LOOKUP(2,1/('Feat-Func-Development'!$AF$4:$EU$4&amp;'Feat-Func-Development'!$AF$5:$EU$5='aggregated FIP Data ProgSel'!$A14&amp;'aggregated FIP Data ProgSel'!$N$1),'Feat-Func-Development'!$AF$50:$EU$50)</f>
        <v>0</v>
      </c>
      <c r="BD14" s="48">
        <f ca="1">LOOKUP(2,1/('Feat-Func-Development'!$AF$4:$EU$4&amp;'Feat-Func-Development'!$AF$5:$EU$5='aggregated FIP Data ProgSel'!$A14&amp;'aggregated FIP Data ProgSel'!$N$1),'Feat-Func-Development'!$AF$51:$EU$51)</f>
        <v>0</v>
      </c>
      <c r="BE14" s="48">
        <f ca="1">LOOKUP(2,1/('Feat-Func-Development'!$AF$4:$EU$4&amp;'Feat-Func-Development'!$AF$5:$EU$5='aggregated FIP Data ProgSel'!$A14&amp;'aggregated FIP Data ProgSel'!$N$1),'Feat-Func-Development'!$AF$52:$EU$52)</f>
        <v>0</v>
      </c>
      <c r="BF14" s="48">
        <f ca="1">LOOKUP(2,1/('Feat-Func-Development'!$AF$4:$EU$4&amp;'Feat-Func-Development'!$AF$5:$EU$5='aggregated FIP Data ProgSel'!$A14&amp;'aggregated FIP Data ProgSel'!$N$1),'Feat-Func-Development'!$AF$53:$EU$53)</f>
        <v>0</v>
      </c>
      <c r="BG14" s="48">
        <f ca="1">LOOKUP(2,1/('Feat-Func-Development'!$AF$4:$EU$4&amp;'Feat-Func-Development'!$AF$5:$EU$5='aggregated FIP Data ProgSel'!$A14&amp;'aggregated FIP Data ProgSel'!$N$1),'Feat-Func-Development'!$AF$54:$EU$54)</f>
        <v>0</v>
      </c>
      <c r="BH14" s="48">
        <f ca="1">LOOKUP(2,1/('Feat-Func-Development'!$AF$4:$EU$4&amp;'Feat-Func-Development'!$AF$5:$EU$5='aggregated FIP Data ProgSel'!$A14&amp;'aggregated FIP Data ProgSel'!$N$1),'Feat-Func-Development'!$AF$55:$EU$55)</f>
        <v>0</v>
      </c>
      <c r="BI14" s="48">
        <f ca="1">LOOKUP(2,1/('Feat-Func-Development'!$AF$4:$EU$4&amp;'Feat-Func-Development'!$AF$5:$EU$5='aggregated FIP Data ProgSel'!$A14&amp;'aggregated FIP Data ProgSel'!$N$1),'Feat-Func-Development'!$AF$56:$EU$56)</f>
        <v>0</v>
      </c>
    </row>
    <row r="15" spans="1:61">
      <c r="A15" s="226">
        <f t="shared" ca="1" si="9"/>
        <v>335</v>
      </c>
      <c r="B15" s="227">
        <f ca="1">IFERROR(INDEX('Configuration | Scaling'!$E$13:$Y$23,$D$85-CELL("row", 'Configuration | Scaling'!$E$13)+1,MATCH($C15,_GPDS__List,0)),"")</f>
        <v>335</v>
      </c>
      <c r="C15" s="228" t="str">
        <f ca="1">IF(COUNTIF(C$4:C14,LOOKUP(A15,INDIRECT("'Configuration | Scaling'!E"&amp;$D$85):INDIRECT("'Configuration | Scaling'!Y"&amp;$D$85),_GPDS__List))=0,LOOKUP(A15,INDIRECT("'Configuration | Scaling'!E"&amp;$D$85):INDIRECT("'Configuration | Scaling'!Y"&amp;$D$85),_GPDS__List),"")</f>
        <v>VP BB</v>
      </c>
      <c r="D15" s="228"/>
      <c r="E15" s="229">
        <f t="shared" ca="1" si="0"/>
        <v>335</v>
      </c>
      <c r="F15" s="233">
        <f t="shared" ca="1" si="1"/>
        <v>1</v>
      </c>
      <c r="G15" s="49">
        <f t="shared" ca="1" si="2"/>
        <v>0</v>
      </c>
      <c r="H15" s="49">
        <f t="shared" ca="1" si="3"/>
        <v>1</v>
      </c>
      <c r="I15" s="49">
        <f t="shared" ca="1" si="4"/>
        <v>1</v>
      </c>
      <c r="J15" s="49">
        <f t="shared" ca="1" si="5"/>
        <v>1</v>
      </c>
      <c r="K15" s="49">
        <f t="shared" ca="1" si="6"/>
        <v>0</v>
      </c>
      <c r="L15" s="49">
        <f t="shared" ca="1" si="7"/>
        <v>0</v>
      </c>
      <c r="M15" s="50">
        <f t="shared" ca="1" si="8"/>
        <v>0</v>
      </c>
      <c r="N15" s="48">
        <f ca="1">LOOKUP(2,1/('Feat-Func-Development'!$AF$4:$EU$4&amp;'Feat-Func-Development'!$AF$5:$EU$5='aggregated FIP Data ProgSel'!$A15&amp;'aggregated FIP Data ProgSel'!$N$1),'Feat-Func-Development'!$AF$121:$EU$121)</f>
        <v>0</v>
      </c>
      <c r="O15" s="48">
        <f ca="1">LOOKUP(2,1/('Feat-Func-Development'!$AF$4:$EU$4&amp;'Feat-Func-Development'!$AF$5:$EU$5='aggregated FIP Data ProgSel'!$A15&amp;'aggregated FIP Data ProgSel'!$N$1),'Feat-Func-Development'!$AF$122:$EU$122)</f>
        <v>0</v>
      </c>
      <c r="P15" s="48">
        <f ca="1">LOOKUP(2,1/('Feat-Func-Development'!$AF$4:$EU$4&amp;'Feat-Func-Development'!$AF$5:$EU$5='aggregated FIP Data ProgSel'!$A15&amp;'aggregated FIP Data ProgSel'!$N$1),'Feat-Func-Development'!$AF$123:$EU$123)</f>
        <v>0</v>
      </c>
      <c r="Q15" s="48">
        <f ca="1">LOOKUP(2,1/('Feat-Func-Development'!$AF$4:$EU$4&amp;'Feat-Func-Development'!$AF$5:$EU$5='aggregated FIP Data ProgSel'!$A15&amp;'aggregated FIP Data ProgSel'!$N$1),'Feat-Func-Development'!$AF$124:$EU$124)</f>
        <v>0</v>
      </c>
      <c r="R15" s="48">
        <f ca="1">LOOKUP(2,1/('Feat-Func-Development'!$AF$4:$EU$4&amp;'Feat-Func-Development'!$AF$5:$EU$5='aggregated FIP Data ProgSel'!$A15&amp;'aggregated FIP Data ProgSel'!$N$1),'Feat-Func-Development'!$AF$125:$EU$125)</f>
        <v>0</v>
      </c>
      <c r="S15" s="48">
        <f ca="1">LOOKUP(2,1/('Feat-Func-Development'!$AF$4:$EU$4&amp;'Feat-Func-Development'!$AF$5:$EU$5='aggregated FIP Data ProgSel'!$A15&amp;'aggregated FIP Data ProgSel'!$N$1),'Feat-Func-Development'!$AF$126:$EU$126)</f>
        <v>1</v>
      </c>
      <c r="T15" s="48">
        <f ca="1">LOOKUP(2,1/('Feat-Func-Development'!$AF$4:$EU$4&amp;'Feat-Func-Development'!$AF$5:$EU$5='aggregated FIP Data ProgSel'!$A15&amp;'aggregated FIP Data ProgSel'!$N$1),'Feat-Func-Development'!$AF$127:$EU$127)</f>
        <v>0</v>
      </c>
      <c r="U15" s="48">
        <f ca="1">LOOKUP(2,1/('Feat-Func-Development'!$AF$4:$EU$4&amp;'Feat-Func-Development'!$AF$5:$EU$5='aggregated FIP Data ProgSel'!$A15&amp;'aggregated FIP Data ProgSel'!$N$1),'Feat-Func-Development'!$AF$128:$EU$128)</f>
        <v>0</v>
      </c>
      <c r="V15" s="29">
        <f ca="1">LOOKUP(2,1/('Feat-Func-Development'!$AF$4:$EU$4&amp;'Feat-Func-Development'!$AF$5:$EU$5='aggregated FIP Data ProgSel'!$A15&amp;'aggregated FIP Data ProgSel'!$V$1),'Feat-Func-Development'!$AF$121:$EU$121)</f>
        <v>0</v>
      </c>
      <c r="W15" s="29">
        <f ca="1">LOOKUP(2,1/('Feat-Func-Development'!$AF$4:$EU$4&amp;'Feat-Func-Development'!$AF$5:$EU$5='aggregated FIP Data ProgSel'!$A15&amp;'aggregated FIP Data ProgSel'!$V$1),'Feat-Func-Development'!$AF$122:$EU$122)</f>
        <v>0</v>
      </c>
      <c r="X15" s="29">
        <f ca="1">LOOKUP(2,1/('Feat-Func-Development'!$AF$4:$EU$4&amp;'Feat-Func-Development'!$AF$5:$EU$5='aggregated FIP Data ProgSel'!$A15&amp;'aggregated FIP Data ProgSel'!$V$1),'Feat-Func-Development'!$AF$123:$EU$123)</f>
        <v>0</v>
      </c>
      <c r="Y15" s="29">
        <f ca="1">LOOKUP(2,1/('Feat-Func-Development'!$AF$4:$EU$4&amp;'Feat-Func-Development'!$AF$5:$EU$5='aggregated FIP Data ProgSel'!$A15&amp;'aggregated FIP Data ProgSel'!$V$1),'Feat-Func-Development'!$AF$124:$EU$124)</f>
        <v>1</v>
      </c>
      <c r="Z15" s="29">
        <f ca="1">LOOKUP(2,1/('Feat-Func-Development'!$AF$4:$EU$4&amp;'Feat-Func-Development'!$AF$5:$EU$5='aggregated FIP Data ProgSel'!$A15&amp;'aggregated FIP Data ProgSel'!$V$1),'Feat-Func-Development'!$AF$125:$EU$125)</f>
        <v>0</v>
      </c>
      <c r="AA15" s="29">
        <f ca="1">LOOKUP(2,1/('Feat-Func-Development'!$AF$4:$EU$4&amp;'Feat-Func-Development'!$AF$5:$EU$5='aggregated FIP Data ProgSel'!$A15&amp;'aggregated FIP Data ProgSel'!$V$1),'Feat-Func-Development'!$AF$126:$EU$126)</f>
        <v>0</v>
      </c>
      <c r="AB15" s="29">
        <f ca="1">LOOKUP(2,1/('Feat-Func-Development'!$AF$4:$EU$4&amp;'Feat-Func-Development'!$AF$5:$EU$5='aggregated FIP Data ProgSel'!$A15&amp;'aggregated FIP Data ProgSel'!$V$1),'Feat-Func-Development'!$AF$127:$EU$127)</f>
        <v>0</v>
      </c>
      <c r="AC15" s="29">
        <f ca="1">LOOKUP(2,1/('Feat-Func-Development'!$AF$4:$EU$4&amp;'Feat-Func-Development'!$AF$5:$EU$5='aggregated FIP Data ProgSel'!$A15&amp;'aggregated FIP Data ProgSel'!$V$1),'Feat-Func-Development'!$AF$128:$EU$128)</f>
        <v>0</v>
      </c>
      <c r="AD15" s="122">
        <f ca="1">LOOKUP(2,1/('Feat-Func-Development'!$AF$4:$EU$4&amp;'Feat-Func-Development'!$AF$5:$EU$5='aggregated FIP Data ProgSel'!$A15&amp;'aggregated FIP Data ProgSel'!$N$1),'Feat-Func-Development'!$AF$25:$EU$25)</f>
        <v>0</v>
      </c>
      <c r="AE15" s="48">
        <f ca="1">LOOKUP(2,1/('Feat-Func-Development'!$AF$4:$EU$4&amp;'Feat-Func-Development'!$AF$5:$EU$5='aggregated FIP Data ProgSel'!$A15&amp;'aggregated FIP Data ProgSel'!$N$1),'Feat-Func-Development'!$AF$26:$EU$26)</f>
        <v>0</v>
      </c>
      <c r="AF15" s="48">
        <f ca="1">LOOKUP(2,1/('Feat-Func-Development'!$AF$4:$EU$4&amp;'Feat-Func-Development'!$AF$5:$EU$5='aggregated FIP Data ProgSel'!$A15&amp;'aggregated FIP Data ProgSel'!$N$1),'Feat-Func-Development'!$AF$27:$EU$27)</f>
        <v>0</v>
      </c>
      <c r="AG15" s="48">
        <f ca="1">LOOKUP(2,1/('Feat-Func-Development'!$AF$4:$EU$4&amp;'Feat-Func-Development'!$AF$5:$EU$5='aggregated FIP Data ProgSel'!$A15&amp;'aggregated FIP Data ProgSel'!$N$1),'Feat-Func-Development'!$AF$28:$EU$28)</f>
        <v>0</v>
      </c>
      <c r="AH15" s="48">
        <f ca="1">LOOKUP(2,1/('Feat-Func-Development'!$AF$4:$EU$4&amp;'Feat-Func-Development'!$AF$5:$EU$5='aggregated FIP Data ProgSel'!$A15&amp;'aggregated FIP Data ProgSel'!$N$1),'Feat-Func-Development'!$AF$29:$EU$29)</f>
        <v>0</v>
      </c>
      <c r="AI15" s="48">
        <f ca="1">LOOKUP(2,1/('Feat-Func-Development'!$AF$4:$EU$4&amp;'Feat-Func-Development'!$AF$5:$EU$5='aggregated FIP Data ProgSel'!$A15&amp;'aggregated FIP Data ProgSel'!$N$1),'Feat-Func-Development'!$AF$30:$EU$30)</f>
        <v>1</v>
      </c>
      <c r="AJ15" s="48">
        <f ca="1">LOOKUP(2,1/('Feat-Func-Development'!$AF$4:$EU$4&amp;'Feat-Func-Development'!$AF$5:$EU$5='aggregated FIP Data ProgSel'!$A15&amp;'aggregated FIP Data ProgSel'!$N$1),'Feat-Func-Development'!$AF$31:$EU$31)</f>
        <v>0</v>
      </c>
      <c r="AK15" s="48">
        <f ca="1">LOOKUP(2,1/('Feat-Func-Development'!$AF$4:$EU$4&amp;'Feat-Func-Development'!$AF$5:$EU$5='aggregated FIP Data ProgSel'!$A15&amp;'aggregated FIP Data ProgSel'!$N$1),'Feat-Func-Development'!$AF$32:$EU$32)</f>
        <v>0</v>
      </c>
      <c r="AL15" s="122">
        <f ca="1">LOOKUP(2,1/('Feat-Func-Development'!$AF$4:$EU$4&amp;'Feat-Func-Development'!$AF$5:$EU$5='aggregated FIP Data ProgSel'!$A15&amp;'aggregated FIP Data ProgSel'!$N$1),'Feat-Func-Development'!$AF$33:$EU$33)</f>
        <v>0</v>
      </c>
      <c r="AM15" s="48">
        <f ca="1">LOOKUP(2,1/('Feat-Func-Development'!$AF$4:$EU$4&amp;'Feat-Func-Development'!$AF$5:$EU$5='aggregated FIP Data ProgSel'!$A15&amp;'aggregated FIP Data ProgSel'!$N$1),'Feat-Func-Development'!$AF$34:$EU$34)</f>
        <v>0</v>
      </c>
      <c r="AN15" s="48">
        <f ca="1">LOOKUP(2,1/('Feat-Func-Development'!$AF$4:$EU$4&amp;'Feat-Func-Development'!$AF$5:$EU$5='aggregated FIP Data ProgSel'!$A15&amp;'aggregated FIP Data ProgSel'!$N$1),'Feat-Func-Development'!$AF$35:$EU$35)</f>
        <v>0</v>
      </c>
      <c r="AO15" s="48">
        <f ca="1">LOOKUP(2,1/('Feat-Func-Development'!$AF$4:$EU$4&amp;'Feat-Func-Development'!$AF$5:$EU$5='aggregated FIP Data ProgSel'!$A15&amp;'aggregated FIP Data ProgSel'!$N$1),'Feat-Func-Development'!$AF$36:$EU$36)</f>
        <v>0</v>
      </c>
      <c r="AP15" s="48">
        <f ca="1">LOOKUP(2,1/('Feat-Func-Development'!$AF$4:$EU$4&amp;'Feat-Func-Development'!$AF$5:$EU$5='aggregated FIP Data ProgSel'!$A15&amp;'aggregated FIP Data ProgSel'!$N$1),'Feat-Func-Development'!$AF$37:$EU$37)</f>
        <v>0</v>
      </c>
      <c r="AQ15" s="48">
        <f ca="1">LOOKUP(2,1/('Feat-Func-Development'!$AF$4:$EU$4&amp;'Feat-Func-Development'!$AF$5:$EU$5='aggregated FIP Data ProgSel'!$A15&amp;'aggregated FIP Data ProgSel'!$N$1),'Feat-Func-Development'!$AF$38:$EU$38)</f>
        <v>1</v>
      </c>
      <c r="AR15" s="48">
        <f ca="1">LOOKUP(2,1/('Feat-Func-Development'!$AF$4:$EU$4&amp;'Feat-Func-Development'!$AF$5:$EU$5='aggregated FIP Data ProgSel'!$A15&amp;'aggregated FIP Data ProgSel'!$N$1),'Feat-Func-Development'!$AF$39:$EU$39)</f>
        <v>0</v>
      </c>
      <c r="AS15" s="48">
        <f ca="1">LOOKUP(2,1/('Feat-Func-Development'!$AF$4:$EU$4&amp;'Feat-Func-Development'!$AF$5:$EU$5='aggregated FIP Data ProgSel'!$A15&amp;'aggregated FIP Data ProgSel'!$N$1),'Feat-Func-Development'!$AF$40:$EU$40)</f>
        <v>0</v>
      </c>
      <c r="AT15" s="122">
        <f ca="1">LOOKUP(2,1/('Feat-Func-Development'!$AF$4:$EU$4&amp;'Feat-Func-Development'!$AF$5:$EU$5='aggregated FIP Data ProgSel'!$A15&amp;'aggregated FIP Data ProgSel'!$N$1),'Feat-Func-Development'!$AF$41:$EU$41)</f>
        <v>0</v>
      </c>
      <c r="AU15" s="48">
        <f ca="1">LOOKUP(2,1/('Feat-Func-Development'!$AF$4:$EU$4&amp;'Feat-Func-Development'!$AF$5:$EU$5='aggregated FIP Data ProgSel'!$A15&amp;'aggregated FIP Data ProgSel'!$N$1),'Feat-Func-Development'!$AF$42:$EU$42)</f>
        <v>0</v>
      </c>
      <c r="AV15" s="48">
        <f ca="1">LOOKUP(2,1/('Feat-Func-Development'!$AF$4:$EU$4&amp;'Feat-Func-Development'!$AF$5:$EU$5='aggregated FIP Data ProgSel'!$A15&amp;'aggregated FIP Data ProgSel'!$N$1),'Feat-Func-Development'!$AF$43:$EU$43)</f>
        <v>0</v>
      </c>
      <c r="AW15" s="48">
        <f ca="1">LOOKUP(2,1/('Feat-Func-Development'!$AF$4:$EU$4&amp;'Feat-Func-Development'!$AF$5:$EU$5='aggregated FIP Data ProgSel'!$A15&amp;'aggregated FIP Data ProgSel'!$N$1),'Feat-Func-Development'!$AF$44:$EU$44)</f>
        <v>0</v>
      </c>
      <c r="AX15" s="48">
        <f ca="1">LOOKUP(2,1/('Feat-Func-Development'!$AF$4:$EU$4&amp;'Feat-Func-Development'!$AF$5:$EU$5='aggregated FIP Data ProgSel'!$A15&amp;'aggregated FIP Data ProgSel'!$N$1),'Feat-Func-Development'!$AF$45:$EU$45)</f>
        <v>0</v>
      </c>
      <c r="AY15" s="48">
        <f ca="1">LOOKUP(2,1/('Feat-Func-Development'!$AF$4:$EU$4&amp;'Feat-Func-Development'!$AF$5:$EU$5='aggregated FIP Data ProgSel'!$A15&amp;'aggregated FIP Data ProgSel'!$N$1),'Feat-Func-Development'!$AF$46:$EU$46)</f>
        <v>1</v>
      </c>
      <c r="AZ15" s="48">
        <f ca="1">LOOKUP(2,1/('Feat-Func-Development'!$AF$4:$EU$4&amp;'Feat-Func-Development'!$AF$5:$EU$5='aggregated FIP Data ProgSel'!$A15&amp;'aggregated FIP Data ProgSel'!$N$1),'Feat-Func-Development'!$AF$47:$EU$47)</f>
        <v>0</v>
      </c>
      <c r="BA15" s="48">
        <f ca="1">LOOKUP(2,1/('Feat-Func-Development'!$AF$4:$EU$4&amp;'Feat-Func-Development'!$AF$5:$EU$5='aggregated FIP Data ProgSel'!$A15&amp;'aggregated FIP Data ProgSel'!$N$1),'Feat-Func-Development'!$AF$48:$EU$48)</f>
        <v>0</v>
      </c>
      <c r="BB15" s="122">
        <f ca="1">LOOKUP(2,1/('Feat-Func-Development'!$AF$4:$EU$4&amp;'Feat-Func-Development'!$AF$5:$EU$5='aggregated FIP Data ProgSel'!$A15&amp;'aggregated FIP Data ProgSel'!$N$1),'Feat-Func-Development'!$AF$49:$EU$49)</f>
        <v>0</v>
      </c>
      <c r="BC15" s="48">
        <f ca="1">LOOKUP(2,1/('Feat-Func-Development'!$AF$4:$EU$4&amp;'Feat-Func-Development'!$AF$5:$EU$5='aggregated FIP Data ProgSel'!$A15&amp;'aggregated FIP Data ProgSel'!$N$1),'Feat-Func-Development'!$AF$50:$EU$50)</f>
        <v>0</v>
      </c>
      <c r="BD15" s="48">
        <f ca="1">LOOKUP(2,1/('Feat-Func-Development'!$AF$4:$EU$4&amp;'Feat-Func-Development'!$AF$5:$EU$5='aggregated FIP Data ProgSel'!$A15&amp;'aggregated FIP Data ProgSel'!$N$1),'Feat-Func-Development'!$AF$51:$EU$51)</f>
        <v>0</v>
      </c>
      <c r="BE15" s="48">
        <f ca="1">LOOKUP(2,1/('Feat-Func-Development'!$AF$4:$EU$4&amp;'Feat-Func-Development'!$AF$5:$EU$5='aggregated FIP Data ProgSel'!$A15&amp;'aggregated FIP Data ProgSel'!$N$1),'Feat-Func-Development'!$AF$52:$EU$52)</f>
        <v>0</v>
      </c>
      <c r="BF15" s="48">
        <f ca="1">LOOKUP(2,1/('Feat-Func-Development'!$AF$4:$EU$4&amp;'Feat-Func-Development'!$AF$5:$EU$5='aggregated FIP Data ProgSel'!$A15&amp;'aggregated FIP Data ProgSel'!$N$1),'Feat-Func-Development'!$AF$53:$EU$53)</f>
        <v>0</v>
      </c>
      <c r="BG15" s="48">
        <f ca="1">LOOKUP(2,1/('Feat-Func-Development'!$AF$4:$EU$4&amp;'Feat-Func-Development'!$AF$5:$EU$5='aggregated FIP Data ProgSel'!$A15&amp;'aggregated FIP Data ProgSel'!$N$1),'Feat-Func-Development'!$AF$54:$EU$54)</f>
        <v>0</v>
      </c>
      <c r="BH15" s="48">
        <f ca="1">LOOKUP(2,1/('Feat-Func-Development'!$AF$4:$EU$4&amp;'Feat-Func-Development'!$AF$5:$EU$5='aggregated FIP Data ProgSel'!$A15&amp;'aggregated FIP Data ProgSel'!$N$1),'Feat-Func-Development'!$AF$55:$EU$55)</f>
        <v>0</v>
      </c>
      <c r="BI15" s="48">
        <f ca="1">LOOKUP(2,1/('Feat-Func-Development'!$AF$4:$EU$4&amp;'Feat-Func-Development'!$AF$5:$EU$5='aggregated FIP Data ProgSel'!$A15&amp;'aggregated FIP Data ProgSel'!$N$1),'Feat-Func-Development'!$AF$56:$EU$56)</f>
        <v>0</v>
      </c>
    </row>
    <row r="16" spans="1:61">
      <c r="A16" s="226">
        <f t="shared" ca="1" si="9"/>
        <v>366</v>
      </c>
      <c r="B16" s="227">
        <f ca="1">IFERROR(INDEX('Configuration | Scaling'!$E$13:$Y$23,$D$85-CELL("row", 'Configuration | Scaling'!$E$13)+1,MATCH($C16,_GPDS__List,0)),"")</f>
        <v>366</v>
      </c>
      <c r="C16" s="228" t="str">
        <f ca="1">IF(COUNTIF(C$4:C15,LOOKUP(A16,INDIRECT("'Configuration | Scaling'!E"&amp;$D$85):INDIRECT("'Configuration | Scaling'!Y"&amp;$D$85),_GPDS__List))=0,LOOKUP(A16,INDIRECT("'Configuration | Scaling'!E"&amp;$D$85):INDIRECT("'Configuration | Scaling'!Y"&amp;$D$85),_GPDS__List),"")</f>
        <v>VP T/C</v>
      </c>
      <c r="D16" s="228"/>
      <c r="E16" s="229">
        <f t="shared" ca="1" si="0"/>
        <v>366</v>
      </c>
      <c r="F16" s="233">
        <f t="shared" ca="1" si="1"/>
        <v>1</v>
      </c>
      <c r="G16" s="49">
        <f t="shared" ca="1" si="2"/>
        <v>0</v>
      </c>
      <c r="H16" s="49">
        <f t="shared" ca="1" si="3"/>
        <v>1</v>
      </c>
      <c r="I16" s="49">
        <f t="shared" ca="1" si="4"/>
        <v>1</v>
      </c>
      <c r="J16" s="49">
        <f t="shared" ca="1" si="5"/>
        <v>1</v>
      </c>
      <c r="K16" s="49">
        <f t="shared" ca="1" si="6"/>
        <v>0</v>
      </c>
      <c r="L16" s="49">
        <f t="shared" ca="1" si="7"/>
        <v>0</v>
      </c>
      <c r="M16" s="50">
        <f t="shared" ca="1" si="8"/>
        <v>0</v>
      </c>
      <c r="N16" s="48">
        <f ca="1">LOOKUP(2,1/('Feat-Func-Development'!$AF$4:$EU$4&amp;'Feat-Func-Development'!$AF$5:$EU$5='aggregated FIP Data ProgSel'!$A16&amp;'aggregated FIP Data ProgSel'!$N$1),'Feat-Func-Development'!$AF$121:$EU$121)</f>
        <v>0</v>
      </c>
      <c r="O16" s="48">
        <f ca="1">LOOKUP(2,1/('Feat-Func-Development'!$AF$4:$EU$4&amp;'Feat-Func-Development'!$AF$5:$EU$5='aggregated FIP Data ProgSel'!$A16&amp;'aggregated FIP Data ProgSel'!$N$1),'Feat-Func-Development'!$AF$122:$EU$122)</f>
        <v>0</v>
      </c>
      <c r="P16" s="48">
        <f ca="1">LOOKUP(2,1/('Feat-Func-Development'!$AF$4:$EU$4&amp;'Feat-Func-Development'!$AF$5:$EU$5='aggregated FIP Data ProgSel'!$A16&amp;'aggregated FIP Data ProgSel'!$N$1),'Feat-Func-Development'!$AF$123:$EU$123)</f>
        <v>0</v>
      </c>
      <c r="Q16" s="48">
        <f ca="1">LOOKUP(2,1/('Feat-Func-Development'!$AF$4:$EU$4&amp;'Feat-Func-Development'!$AF$5:$EU$5='aggregated FIP Data ProgSel'!$A16&amp;'aggregated FIP Data ProgSel'!$N$1),'Feat-Func-Development'!$AF$124:$EU$124)</f>
        <v>0</v>
      </c>
      <c r="R16" s="48">
        <f ca="1">LOOKUP(2,1/('Feat-Func-Development'!$AF$4:$EU$4&amp;'Feat-Func-Development'!$AF$5:$EU$5='aggregated FIP Data ProgSel'!$A16&amp;'aggregated FIP Data ProgSel'!$N$1),'Feat-Func-Development'!$AF$125:$EU$125)</f>
        <v>0</v>
      </c>
      <c r="S16" s="48">
        <f ca="1">LOOKUP(2,1/('Feat-Func-Development'!$AF$4:$EU$4&amp;'Feat-Func-Development'!$AF$5:$EU$5='aggregated FIP Data ProgSel'!$A16&amp;'aggregated FIP Data ProgSel'!$N$1),'Feat-Func-Development'!$AF$126:$EU$126)</f>
        <v>1</v>
      </c>
      <c r="T16" s="48">
        <f ca="1">LOOKUP(2,1/('Feat-Func-Development'!$AF$4:$EU$4&amp;'Feat-Func-Development'!$AF$5:$EU$5='aggregated FIP Data ProgSel'!$A16&amp;'aggregated FIP Data ProgSel'!$N$1),'Feat-Func-Development'!$AF$127:$EU$127)</f>
        <v>0</v>
      </c>
      <c r="U16" s="48">
        <f ca="1">LOOKUP(2,1/('Feat-Func-Development'!$AF$4:$EU$4&amp;'Feat-Func-Development'!$AF$5:$EU$5='aggregated FIP Data ProgSel'!$A16&amp;'aggregated FIP Data ProgSel'!$N$1),'Feat-Func-Development'!$AF$128:$EU$128)</f>
        <v>0</v>
      </c>
      <c r="V16" s="29">
        <f ca="1">LOOKUP(2,1/('Feat-Func-Development'!$AF$4:$EU$4&amp;'Feat-Func-Development'!$AF$5:$EU$5='aggregated FIP Data ProgSel'!$A16&amp;'aggregated FIP Data ProgSel'!$V$1),'Feat-Func-Development'!$AF$121:$EU$121)</f>
        <v>0</v>
      </c>
      <c r="W16" s="29">
        <f ca="1">LOOKUP(2,1/('Feat-Func-Development'!$AF$4:$EU$4&amp;'Feat-Func-Development'!$AF$5:$EU$5='aggregated FIP Data ProgSel'!$A16&amp;'aggregated FIP Data ProgSel'!$V$1),'Feat-Func-Development'!$AF$122:$EU$122)</f>
        <v>0</v>
      </c>
      <c r="X16" s="29">
        <f ca="1">LOOKUP(2,1/('Feat-Func-Development'!$AF$4:$EU$4&amp;'Feat-Func-Development'!$AF$5:$EU$5='aggregated FIP Data ProgSel'!$A16&amp;'aggregated FIP Data ProgSel'!$V$1),'Feat-Func-Development'!$AF$123:$EU$123)</f>
        <v>0</v>
      </c>
      <c r="Y16" s="29">
        <f ca="1">LOOKUP(2,1/('Feat-Func-Development'!$AF$4:$EU$4&amp;'Feat-Func-Development'!$AF$5:$EU$5='aggregated FIP Data ProgSel'!$A16&amp;'aggregated FIP Data ProgSel'!$V$1),'Feat-Func-Development'!$AF$124:$EU$124)</f>
        <v>1</v>
      </c>
      <c r="Z16" s="29">
        <f ca="1">LOOKUP(2,1/('Feat-Func-Development'!$AF$4:$EU$4&amp;'Feat-Func-Development'!$AF$5:$EU$5='aggregated FIP Data ProgSel'!$A16&amp;'aggregated FIP Data ProgSel'!$V$1),'Feat-Func-Development'!$AF$125:$EU$125)</f>
        <v>0</v>
      </c>
      <c r="AA16" s="29">
        <f ca="1">LOOKUP(2,1/('Feat-Func-Development'!$AF$4:$EU$4&amp;'Feat-Func-Development'!$AF$5:$EU$5='aggregated FIP Data ProgSel'!$A16&amp;'aggregated FIP Data ProgSel'!$V$1),'Feat-Func-Development'!$AF$126:$EU$126)</f>
        <v>0</v>
      </c>
      <c r="AB16" s="29">
        <f ca="1">LOOKUP(2,1/('Feat-Func-Development'!$AF$4:$EU$4&amp;'Feat-Func-Development'!$AF$5:$EU$5='aggregated FIP Data ProgSel'!$A16&amp;'aggregated FIP Data ProgSel'!$V$1),'Feat-Func-Development'!$AF$127:$EU$127)</f>
        <v>0</v>
      </c>
      <c r="AC16" s="29">
        <f ca="1">LOOKUP(2,1/('Feat-Func-Development'!$AF$4:$EU$4&amp;'Feat-Func-Development'!$AF$5:$EU$5='aggregated FIP Data ProgSel'!$A16&amp;'aggregated FIP Data ProgSel'!$V$1),'Feat-Func-Development'!$AF$128:$EU$128)</f>
        <v>0</v>
      </c>
      <c r="AD16" s="122">
        <f ca="1">LOOKUP(2,1/('Feat-Func-Development'!$AF$4:$EU$4&amp;'Feat-Func-Development'!$AF$5:$EU$5='aggregated FIP Data ProgSel'!$A16&amp;'aggregated FIP Data ProgSel'!$N$1),'Feat-Func-Development'!$AF$25:$EU$25)</f>
        <v>0</v>
      </c>
      <c r="AE16" s="48">
        <f ca="1">LOOKUP(2,1/('Feat-Func-Development'!$AF$4:$EU$4&amp;'Feat-Func-Development'!$AF$5:$EU$5='aggregated FIP Data ProgSel'!$A16&amp;'aggregated FIP Data ProgSel'!$N$1),'Feat-Func-Development'!$AF$26:$EU$26)</f>
        <v>0</v>
      </c>
      <c r="AF16" s="48">
        <f ca="1">LOOKUP(2,1/('Feat-Func-Development'!$AF$4:$EU$4&amp;'Feat-Func-Development'!$AF$5:$EU$5='aggregated FIP Data ProgSel'!$A16&amp;'aggregated FIP Data ProgSel'!$N$1),'Feat-Func-Development'!$AF$27:$EU$27)</f>
        <v>0</v>
      </c>
      <c r="AG16" s="48">
        <f ca="1">LOOKUP(2,1/('Feat-Func-Development'!$AF$4:$EU$4&amp;'Feat-Func-Development'!$AF$5:$EU$5='aggregated FIP Data ProgSel'!$A16&amp;'aggregated FIP Data ProgSel'!$N$1),'Feat-Func-Development'!$AF$28:$EU$28)</f>
        <v>0</v>
      </c>
      <c r="AH16" s="48">
        <f ca="1">LOOKUP(2,1/('Feat-Func-Development'!$AF$4:$EU$4&amp;'Feat-Func-Development'!$AF$5:$EU$5='aggregated FIP Data ProgSel'!$A16&amp;'aggregated FIP Data ProgSel'!$N$1),'Feat-Func-Development'!$AF$29:$EU$29)</f>
        <v>0</v>
      </c>
      <c r="AI16" s="48">
        <f ca="1">LOOKUP(2,1/('Feat-Func-Development'!$AF$4:$EU$4&amp;'Feat-Func-Development'!$AF$5:$EU$5='aggregated FIP Data ProgSel'!$A16&amp;'aggregated FIP Data ProgSel'!$N$1),'Feat-Func-Development'!$AF$30:$EU$30)</f>
        <v>1</v>
      </c>
      <c r="AJ16" s="48">
        <f ca="1">LOOKUP(2,1/('Feat-Func-Development'!$AF$4:$EU$4&amp;'Feat-Func-Development'!$AF$5:$EU$5='aggregated FIP Data ProgSel'!$A16&amp;'aggregated FIP Data ProgSel'!$N$1),'Feat-Func-Development'!$AF$31:$EU$31)</f>
        <v>0</v>
      </c>
      <c r="AK16" s="48">
        <f ca="1">LOOKUP(2,1/('Feat-Func-Development'!$AF$4:$EU$4&amp;'Feat-Func-Development'!$AF$5:$EU$5='aggregated FIP Data ProgSel'!$A16&amp;'aggregated FIP Data ProgSel'!$N$1),'Feat-Func-Development'!$AF$32:$EU$32)</f>
        <v>0</v>
      </c>
      <c r="AL16" s="122">
        <f ca="1">LOOKUP(2,1/('Feat-Func-Development'!$AF$4:$EU$4&amp;'Feat-Func-Development'!$AF$5:$EU$5='aggregated FIP Data ProgSel'!$A16&amp;'aggregated FIP Data ProgSel'!$N$1),'Feat-Func-Development'!$AF$33:$EU$33)</f>
        <v>0</v>
      </c>
      <c r="AM16" s="48">
        <f ca="1">LOOKUP(2,1/('Feat-Func-Development'!$AF$4:$EU$4&amp;'Feat-Func-Development'!$AF$5:$EU$5='aggregated FIP Data ProgSel'!$A16&amp;'aggregated FIP Data ProgSel'!$N$1),'Feat-Func-Development'!$AF$34:$EU$34)</f>
        <v>0</v>
      </c>
      <c r="AN16" s="48">
        <f ca="1">LOOKUP(2,1/('Feat-Func-Development'!$AF$4:$EU$4&amp;'Feat-Func-Development'!$AF$5:$EU$5='aggregated FIP Data ProgSel'!$A16&amp;'aggregated FIP Data ProgSel'!$N$1),'Feat-Func-Development'!$AF$35:$EU$35)</f>
        <v>0</v>
      </c>
      <c r="AO16" s="48">
        <f ca="1">LOOKUP(2,1/('Feat-Func-Development'!$AF$4:$EU$4&amp;'Feat-Func-Development'!$AF$5:$EU$5='aggregated FIP Data ProgSel'!$A16&amp;'aggregated FIP Data ProgSel'!$N$1),'Feat-Func-Development'!$AF$36:$EU$36)</f>
        <v>0</v>
      </c>
      <c r="AP16" s="48">
        <f ca="1">LOOKUP(2,1/('Feat-Func-Development'!$AF$4:$EU$4&amp;'Feat-Func-Development'!$AF$5:$EU$5='aggregated FIP Data ProgSel'!$A16&amp;'aggregated FIP Data ProgSel'!$N$1),'Feat-Func-Development'!$AF$37:$EU$37)</f>
        <v>0</v>
      </c>
      <c r="AQ16" s="48">
        <f ca="1">LOOKUP(2,1/('Feat-Func-Development'!$AF$4:$EU$4&amp;'Feat-Func-Development'!$AF$5:$EU$5='aggregated FIP Data ProgSel'!$A16&amp;'aggregated FIP Data ProgSel'!$N$1),'Feat-Func-Development'!$AF$38:$EU$38)</f>
        <v>1</v>
      </c>
      <c r="AR16" s="48">
        <f ca="1">LOOKUP(2,1/('Feat-Func-Development'!$AF$4:$EU$4&amp;'Feat-Func-Development'!$AF$5:$EU$5='aggregated FIP Data ProgSel'!$A16&amp;'aggregated FIP Data ProgSel'!$N$1),'Feat-Func-Development'!$AF$39:$EU$39)</f>
        <v>0</v>
      </c>
      <c r="AS16" s="48">
        <f ca="1">LOOKUP(2,1/('Feat-Func-Development'!$AF$4:$EU$4&amp;'Feat-Func-Development'!$AF$5:$EU$5='aggregated FIP Data ProgSel'!$A16&amp;'aggregated FIP Data ProgSel'!$N$1),'Feat-Func-Development'!$AF$40:$EU$40)</f>
        <v>0</v>
      </c>
      <c r="AT16" s="122">
        <f ca="1">LOOKUP(2,1/('Feat-Func-Development'!$AF$4:$EU$4&amp;'Feat-Func-Development'!$AF$5:$EU$5='aggregated FIP Data ProgSel'!$A16&amp;'aggregated FIP Data ProgSel'!$N$1),'Feat-Func-Development'!$AF$41:$EU$41)</f>
        <v>0</v>
      </c>
      <c r="AU16" s="48">
        <f ca="1">LOOKUP(2,1/('Feat-Func-Development'!$AF$4:$EU$4&amp;'Feat-Func-Development'!$AF$5:$EU$5='aggregated FIP Data ProgSel'!$A16&amp;'aggregated FIP Data ProgSel'!$N$1),'Feat-Func-Development'!$AF$42:$EU$42)</f>
        <v>0</v>
      </c>
      <c r="AV16" s="48">
        <f ca="1">LOOKUP(2,1/('Feat-Func-Development'!$AF$4:$EU$4&amp;'Feat-Func-Development'!$AF$5:$EU$5='aggregated FIP Data ProgSel'!$A16&amp;'aggregated FIP Data ProgSel'!$N$1),'Feat-Func-Development'!$AF$43:$EU$43)</f>
        <v>0</v>
      </c>
      <c r="AW16" s="48">
        <f ca="1">LOOKUP(2,1/('Feat-Func-Development'!$AF$4:$EU$4&amp;'Feat-Func-Development'!$AF$5:$EU$5='aggregated FIP Data ProgSel'!$A16&amp;'aggregated FIP Data ProgSel'!$N$1),'Feat-Func-Development'!$AF$44:$EU$44)</f>
        <v>0</v>
      </c>
      <c r="AX16" s="48">
        <f ca="1">LOOKUP(2,1/('Feat-Func-Development'!$AF$4:$EU$4&amp;'Feat-Func-Development'!$AF$5:$EU$5='aggregated FIP Data ProgSel'!$A16&amp;'aggregated FIP Data ProgSel'!$N$1),'Feat-Func-Development'!$AF$45:$EU$45)</f>
        <v>0</v>
      </c>
      <c r="AY16" s="48">
        <f ca="1">LOOKUP(2,1/('Feat-Func-Development'!$AF$4:$EU$4&amp;'Feat-Func-Development'!$AF$5:$EU$5='aggregated FIP Data ProgSel'!$A16&amp;'aggregated FIP Data ProgSel'!$N$1),'Feat-Func-Development'!$AF$46:$EU$46)</f>
        <v>1</v>
      </c>
      <c r="AZ16" s="48">
        <f ca="1">LOOKUP(2,1/('Feat-Func-Development'!$AF$4:$EU$4&amp;'Feat-Func-Development'!$AF$5:$EU$5='aggregated FIP Data ProgSel'!$A16&amp;'aggregated FIP Data ProgSel'!$N$1),'Feat-Func-Development'!$AF$47:$EU$47)</f>
        <v>0</v>
      </c>
      <c r="BA16" s="48">
        <f ca="1">LOOKUP(2,1/('Feat-Func-Development'!$AF$4:$EU$4&amp;'Feat-Func-Development'!$AF$5:$EU$5='aggregated FIP Data ProgSel'!$A16&amp;'aggregated FIP Data ProgSel'!$N$1),'Feat-Func-Development'!$AF$48:$EU$48)</f>
        <v>0</v>
      </c>
      <c r="BB16" s="122">
        <f ca="1">LOOKUP(2,1/('Feat-Func-Development'!$AF$4:$EU$4&amp;'Feat-Func-Development'!$AF$5:$EU$5='aggregated FIP Data ProgSel'!$A16&amp;'aggregated FIP Data ProgSel'!$N$1),'Feat-Func-Development'!$AF$49:$EU$49)</f>
        <v>0</v>
      </c>
      <c r="BC16" s="48">
        <f ca="1">LOOKUP(2,1/('Feat-Func-Development'!$AF$4:$EU$4&amp;'Feat-Func-Development'!$AF$5:$EU$5='aggregated FIP Data ProgSel'!$A16&amp;'aggregated FIP Data ProgSel'!$N$1),'Feat-Func-Development'!$AF$50:$EU$50)</f>
        <v>0</v>
      </c>
      <c r="BD16" s="48">
        <f ca="1">LOOKUP(2,1/('Feat-Func-Development'!$AF$4:$EU$4&amp;'Feat-Func-Development'!$AF$5:$EU$5='aggregated FIP Data ProgSel'!$A16&amp;'aggregated FIP Data ProgSel'!$N$1),'Feat-Func-Development'!$AF$51:$EU$51)</f>
        <v>0</v>
      </c>
      <c r="BE16" s="48">
        <f ca="1">LOOKUP(2,1/('Feat-Func-Development'!$AF$4:$EU$4&amp;'Feat-Func-Development'!$AF$5:$EU$5='aggregated FIP Data ProgSel'!$A16&amp;'aggregated FIP Data ProgSel'!$N$1),'Feat-Func-Development'!$AF$52:$EU$52)</f>
        <v>0</v>
      </c>
      <c r="BF16" s="48">
        <f ca="1">LOOKUP(2,1/('Feat-Func-Development'!$AF$4:$EU$4&amp;'Feat-Func-Development'!$AF$5:$EU$5='aggregated FIP Data ProgSel'!$A16&amp;'aggregated FIP Data ProgSel'!$N$1),'Feat-Func-Development'!$AF$53:$EU$53)</f>
        <v>0</v>
      </c>
      <c r="BG16" s="48">
        <f ca="1">LOOKUP(2,1/('Feat-Func-Development'!$AF$4:$EU$4&amp;'Feat-Func-Development'!$AF$5:$EU$5='aggregated FIP Data ProgSel'!$A16&amp;'aggregated FIP Data ProgSel'!$N$1),'Feat-Func-Development'!$AF$54:$EU$54)</f>
        <v>0</v>
      </c>
      <c r="BH16" s="48">
        <f ca="1">LOOKUP(2,1/('Feat-Func-Development'!$AF$4:$EU$4&amp;'Feat-Func-Development'!$AF$5:$EU$5='aggregated FIP Data ProgSel'!$A16&amp;'aggregated FIP Data ProgSel'!$N$1),'Feat-Func-Development'!$AF$55:$EU$55)</f>
        <v>0</v>
      </c>
      <c r="BI16" s="48">
        <f ca="1">LOOKUP(2,1/('Feat-Func-Development'!$AF$4:$EU$4&amp;'Feat-Func-Development'!$AF$5:$EU$5='aggregated FIP Data ProgSel'!$A16&amp;'aggregated FIP Data ProgSel'!$N$1),'Feat-Func-Development'!$AF$56:$EU$56)</f>
        <v>0</v>
      </c>
    </row>
    <row r="17" spans="1:61">
      <c r="A17" s="226">
        <f t="shared" ca="1" si="9"/>
        <v>397</v>
      </c>
      <c r="B17" s="227">
        <f ca="1">IFERROR(INDEX('Configuration | Scaling'!$E$13:$Y$23,$D$85-CELL("row", 'Configuration | Scaling'!$E$13)+1,MATCH($C17,_GPDS__List,0)),"")</f>
        <v>153</v>
      </c>
      <c r="C17" s="228" t="str">
        <f ca="1">IF(COUNTIF(C$4:C16,LOOKUP(A17,INDIRECT("'Configuration | Scaling'!E"&amp;$D$85):INDIRECT("'Configuration | Scaling'!Y"&amp;$D$85),_GPDS__List))=0,LOOKUP(A17,INDIRECT("'Configuration | Scaling'!E"&amp;$D$85):INDIRECT("'Configuration | Scaling'!Y"&amp;$D$85),_GPDS__List),"")</f>
        <v/>
      </c>
      <c r="D17" s="228"/>
      <c r="E17" s="229">
        <f t="shared" ca="1" si="0"/>
        <v>153</v>
      </c>
      <c r="F17" s="233">
        <f t="shared" ca="1" si="1"/>
        <v>1</v>
      </c>
      <c r="G17" s="49">
        <f t="shared" ca="1" si="2"/>
        <v>0</v>
      </c>
      <c r="H17" s="49">
        <f t="shared" ca="1" si="3"/>
        <v>1</v>
      </c>
      <c r="I17" s="49">
        <f t="shared" ca="1" si="4"/>
        <v>1</v>
      </c>
      <c r="J17" s="49">
        <f t="shared" ca="1" si="5"/>
        <v>1</v>
      </c>
      <c r="K17" s="49">
        <f t="shared" ca="1" si="6"/>
        <v>0</v>
      </c>
      <c r="L17" s="49">
        <f t="shared" ca="1" si="7"/>
        <v>0</v>
      </c>
      <c r="M17" s="50">
        <f t="shared" ca="1" si="8"/>
        <v>0</v>
      </c>
      <c r="N17" s="48">
        <f ca="1">LOOKUP(2,1/('Feat-Func-Development'!$AF$4:$EU$4&amp;'Feat-Func-Development'!$AF$5:$EU$5='aggregated FIP Data ProgSel'!$A17&amp;'aggregated FIP Data ProgSel'!$N$1),'Feat-Func-Development'!$AF$121:$EU$121)</f>
        <v>0</v>
      </c>
      <c r="O17" s="48">
        <f ca="1">LOOKUP(2,1/('Feat-Func-Development'!$AF$4:$EU$4&amp;'Feat-Func-Development'!$AF$5:$EU$5='aggregated FIP Data ProgSel'!$A17&amp;'aggregated FIP Data ProgSel'!$N$1),'Feat-Func-Development'!$AF$122:$EU$122)</f>
        <v>0</v>
      </c>
      <c r="P17" s="48">
        <f ca="1">LOOKUP(2,1/('Feat-Func-Development'!$AF$4:$EU$4&amp;'Feat-Func-Development'!$AF$5:$EU$5='aggregated FIP Data ProgSel'!$A17&amp;'aggregated FIP Data ProgSel'!$N$1),'Feat-Func-Development'!$AF$123:$EU$123)</f>
        <v>0</v>
      </c>
      <c r="Q17" s="48">
        <f ca="1">LOOKUP(2,1/('Feat-Func-Development'!$AF$4:$EU$4&amp;'Feat-Func-Development'!$AF$5:$EU$5='aggregated FIP Data ProgSel'!$A17&amp;'aggregated FIP Data ProgSel'!$N$1),'Feat-Func-Development'!$AF$124:$EU$124)</f>
        <v>0</v>
      </c>
      <c r="R17" s="48">
        <f ca="1">LOOKUP(2,1/('Feat-Func-Development'!$AF$4:$EU$4&amp;'Feat-Func-Development'!$AF$5:$EU$5='aggregated FIP Data ProgSel'!$A17&amp;'aggregated FIP Data ProgSel'!$N$1),'Feat-Func-Development'!$AF$125:$EU$125)</f>
        <v>0</v>
      </c>
      <c r="S17" s="48">
        <f ca="1">LOOKUP(2,1/('Feat-Func-Development'!$AF$4:$EU$4&amp;'Feat-Func-Development'!$AF$5:$EU$5='aggregated FIP Data ProgSel'!$A17&amp;'aggregated FIP Data ProgSel'!$N$1),'Feat-Func-Development'!$AF$126:$EU$126)</f>
        <v>1</v>
      </c>
      <c r="T17" s="48">
        <f ca="1">LOOKUP(2,1/('Feat-Func-Development'!$AF$4:$EU$4&amp;'Feat-Func-Development'!$AF$5:$EU$5='aggregated FIP Data ProgSel'!$A17&amp;'aggregated FIP Data ProgSel'!$N$1),'Feat-Func-Development'!$AF$127:$EU$127)</f>
        <v>0</v>
      </c>
      <c r="U17" s="48">
        <f ca="1">LOOKUP(2,1/('Feat-Func-Development'!$AF$4:$EU$4&amp;'Feat-Func-Development'!$AF$5:$EU$5='aggregated FIP Data ProgSel'!$A17&amp;'aggregated FIP Data ProgSel'!$N$1),'Feat-Func-Development'!$AF$128:$EU$128)</f>
        <v>0</v>
      </c>
      <c r="V17" s="29">
        <f ca="1">LOOKUP(2,1/('Feat-Func-Development'!$AF$4:$EU$4&amp;'Feat-Func-Development'!$AF$5:$EU$5='aggregated FIP Data ProgSel'!$A17&amp;'aggregated FIP Data ProgSel'!$V$1),'Feat-Func-Development'!$AF$121:$EU$121)</f>
        <v>0</v>
      </c>
      <c r="W17" s="29">
        <f ca="1">LOOKUP(2,1/('Feat-Func-Development'!$AF$4:$EU$4&amp;'Feat-Func-Development'!$AF$5:$EU$5='aggregated FIP Data ProgSel'!$A17&amp;'aggregated FIP Data ProgSel'!$V$1),'Feat-Func-Development'!$AF$122:$EU$122)</f>
        <v>0</v>
      </c>
      <c r="X17" s="29">
        <f ca="1">LOOKUP(2,1/('Feat-Func-Development'!$AF$4:$EU$4&amp;'Feat-Func-Development'!$AF$5:$EU$5='aggregated FIP Data ProgSel'!$A17&amp;'aggregated FIP Data ProgSel'!$V$1),'Feat-Func-Development'!$AF$123:$EU$123)</f>
        <v>0</v>
      </c>
      <c r="Y17" s="29">
        <f ca="1">LOOKUP(2,1/('Feat-Func-Development'!$AF$4:$EU$4&amp;'Feat-Func-Development'!$AF$5:$EU$5='aggregated FIP Data ProgSel'!$A17&amp;'aggregated FIP Data ProgSel'!$V$1),'Feat-Func-Development'!$AF$124:$EU$124)</f>
        <v>1</v>
      </c>
      <c r="Z17" s="29">
        <f ca="1">LOOKUP(2,1/('Feat-Func-Development'!$AF$4:$EU$4&amp;'Feat-Func-Development'!$AF$5:$EU$5='aggregated FIP Data ProgSel'!$A17&amp;'aggregated FIP Data ProgSel'!$V$1),'Feat-Func-Development'!$AF$125:$EU$125)</f>
        <v>0</v>
      </c>
      <c r="AA17" s="29">
        <f ca="1">LOOKUP(2,1/('Feat-Func-Development'!$AF$4:$EU$4&amp;'Feat-Func-Development'!$AF$5:$EU$5='aggregated FIP Data ProgSel'!$A17&amp;'aggregated FIP Data ProgSel'!$V$1),'Feat-Func-Development'!$AF$126:$EU$126)</f>
        <v>0</v>
      </c>
      <c r="AB17" s="29">
        <f ca="1">LOOKUP(2,1/('Feat-Func-Development'!$AF$4:$EU$4&amp;'Feat-Func-Development'!$AF$5:$EU$5='aggregated FIP Data ProgSel'!$A17&amp;'aggregated FIP Data ProgSel'!$V$1),'Feat-Func-Development'!$AF$127:$EU$127)</f>
        <v>0</v>
      </c>
      <c r="AC17" s="29">
        <f ca="1">LOOKUP(2,1/('Feat-Func-Development'!$AF$4:$EU$4&amp;'Feat-Func-Development'!$AF$5:$EU$5='aggregated FIP Data ProgSel'!$A17&amp;'aggregated FIP Data ProgSel'!$V$1),'Feat-Func-Development'!$AF$128:$EU$128)</f>
        <v>0</v>
      </c>
      <c r="AD17" s="122">
        <f ca="1">LOOKUP(2,1/('Feat-Func-Development'!$AF$4:$EU$4&amp;'Feat-Func-Development'!$AF$5:$EU$5='aggregated FIP Data ProgSel'!$A17&amp;'aggregated FIP Data ProgSel'!$N$1),'Feat-Func-Development'!$AF$25:$EU$25)</f>
        <v>0</v>
      </c>
      <c r="AE17" s="48">
        <f ca="1">LOOKUP(2,1/('Feat-Func-Development'!$AF$4:$EU$4&amp;'Feat-Func-Development'!$AF$5:$EU$5='aggregated FIP Data ProgSel'!$A17&amp;'aggregated FIP Data ProgSel'!$N$1),'Feat-Func-Development'!$AF$26:$EU$26)</f>
        <v>0</v>
      </c>
      <c r="AF17" s="48">
        <f ca="1">LOOKUP(2,1/('Feat-Func-Development'!$AF$4:$EU$4&amp;'Feat-Func-Development'!$AF$5:$EU$5='aggregated FIP Data ProgSel'!$A17&amp;'aggregated FIP Data ProgSel'!$N$1),'Feat-Func-Development'!$AF$27:$EU$27)</f>
        <v>0</v>
      </c>
      <c r="AG17" s="48">
        <f ca="1">LOOKUP(2,1/('Feat-Func-Development'!$AF$4:$EU$4&amp;'Feat-Func-Development'!$AF$5:$EU$5='aggregated FIP Data ProgSel'!$A17&amp;'aggregated FIP Data ProgSel'!$N$1),'Feat-Func-Development'!$AF$28:$EU$28)</f>
        <v>0</v>
      </c>
      <c r="AH17" s="48">
        <f ca="1">LOOKUP(2,1/('Feat-Func-Development'!$AF$4:$EU$4&amp;'Feat-Func-Development'!$AF$5:$EU$5='aggregated FIP Data ProgSel'!$A17&amp;'aggregated FIP Data ProgSel'!$N$1),'Feat-Func-Development'!$AF$29:$EU$29)</f>
        <v>0</v>
      </c>
      <c r="AI17" s="48">
        <f ca="1">LOOKUP(2,1/('Feat-Func-Development'!$AF$4:$EU$4&amp;'Feat-Func-Development'!$AF$5:$EU$5='aggregated FIP Data ProgSel'!$A17&amp;'aggregated FIP Data ProgSel'!$N$1),'Feat-Func-Development'!$AF$30:$EU$30)</f>
        <v>1</v>
      </c>
      <c r="AJ17" s="48">
        <f ca="1">LOOKUP(2,1/('Feat-Func-Development'!$AF$4:$EU$4&amp;'Feat-Func-Development'!$AF$5:$EU$5='aggregated FIP Data ProgSel'!$A17&amp;'aggregated FIP Data ProgSel'!$N$1),'Feat-Func-Development'!$AF$31:$EU$31)</f>
        <v>0</v>
      </c>
      <c r="AK17" s="48">
        <f ca="1">LOOKUP(2,1/('Feat-Func-Development'!$AF$4:$EU$4&amp;'Feat-Func-Development'!$AF$5:$EU$5='aggregated FIP Data ProgSel'!$A17&amp;'aggregated FIP Data ProgSel'!$N$1),'Feat-Func-Development'!$AF$32:$EU$32)</f>
        <v>0</v>
      </c>
      <c r="AL17" s="122">
        <f ca="1">LOOKUP(2,1/('Feat-Func-Development'!$AF$4:$EU$4&amp;'Feat-Func-Development'!$AF$5:$EU$5='aggregated FIP Data ProgSel'!$A17&amp;'aggregated FIP Data ProgSel'!$N$1),'Feat-Func-Development'!$AF$33:$EU$33)</f>
        <v>0</v>
      </c>
      <c r="AM17" s="48">
        <f ca="1">LOOKUP(2,1/('Feat-Func-Development'!$AF$4:$EU$4&amp;'Feat-Func-Development'!$AF$5:$EU$5='aggregated FIP Data ProgSel'!$A17&amp;'aggregated FIP Data ProgSel'!$N$1),'Feat-Func-Development'!$AF$34:$EU$34)</f>
        <v>0</v>
      </c>
      <c r="AN17" s="48">
        <f ca="1">LOOKUP(2,1/('Feat-Func-Development'!$AF$4:$EU$4&amp;'Feat-Func-Development'!$AF$5:$EU$5='aggregated FIP Data ProgSel'!$A17&amp;'aggregated FIP Data ProgSel'!$N$1),'Feat-Func-Development'!$AF$35:$EU$35)</f>
        <v>0</v>
      </c>
      <c r="AO17" s="48">
        <f ca="1">LOOKUP(2,1/('Feat-Func-Development'!$AF$4:$EU$4&amp;'Feat-Func-Development'!$AF$5:$EU$5='aggregated FIP Data ProgSel'!$A17&amp;'aggregated FIP Data ProgSel'!$N$1),'Feat-Func-Development'!$AF$36:$EU$36)</f>
        <v>0</v>
      </c>
      <c r="AP17" s="48">
        <f ca="1">LOOKUP(2,1/('Feat-Func-Development'!$AF$4:$EU$4&amp;'Feat-Func-Development'!$AF$5:$EU$5='aggregated FIP Data ProgSel'!$A17&amp;'aggregated FIP Data ProgSel'!$N$1),'Feat-Func-Development'!$AF$37:$EU$37)</f>
        <v>0</v>
      </c>
      <c r="AQ17" s="48">
        <f ca="1">LOOKUP(2,1/('Feat-Func-Development'!$AF$4:$EU$4&amp;'Feat-Func-Development'!$AF$5:$EU$5='aggregated FIP Data ProgSel'!$A17&amp;'aggregated FIP Data ProgSel'!$N$1),'Feat-Func-Development'!$AF$38:$EU$38)</f>
        <v>1</v>
      </c>
      <c r="AR17" s="48">
        <f ca="1">LOOKUP(2,1/('Feat-Func-Development'!$AF$4:$EU$4&amp;'Feat-Func-Development'!$AF$5:$EU$5='aggregated FIP Data ProgSel'!$A17&amp;'aggregated FIP Data ProgSel'!$N$1),'Feat-Func-Development'!$AF$39:$EU$39)</f>
        <v>0</v>
      </c>
      <c r="AS17" s="48">
        <f ca="1">LOOKUP(2,1/('Feat-Func-Development'!$AF$4:$EU$4&amp;'Feat-Func-Development'!$AF$5:$EU$5='aggregated FIP Data ProgSel'!$A17&amp;'aggregated FIP Data ProgSel'!$N$1),'Feat-Func-Development'!$AF$40:$EU$40)</f>
        <v>0</v>
      </c>
      <c r="AT17" s="122">
        <f ca="1">LOOKUP(2,1/('Feat-Func-Development'!$AF$4:$EU$4&amp;'Feat-Func-Development'!$AF$5:$EU$5='aggregated FIP Data ProgSel'!$A17&amp;'aggregated FIP Data ProgSel'!$N$1),'Feat-Func-Development'!$AF$41:$EU$41)</f>
        <v>0</v>
      </c>
      <c r="AU17" s="48">
        <f ca="1">LOOKUP(2,1/('Feat-Func-Development'!$AF$4:$EU$4&amp;'Feat-Func-Development'!$AF$5:$EU$5='aggregated FIP Data ProgSel'!$A17&amp;'aggregated FIP Data ProgSel'!$N$1),'Feat-Func-Development'!$AF$42:$EU$42)</f>
        <v>0</v>
      </c>
      <c r="AV17" s="48">
        <f ca="1">LOOKUP(2,1/('Feat-Func-Development'!$AF$4:$EU$4&amp;'Feat-Func-Development'!$AF$5:$EU$5='aggregated FIP Data ProgSel'!$A17&amp;'aggregated FIP Data ProgSel'!$N$1),'Feat-Func-Development'!$AF$43:$EU$43)</f>
        <v>0</v>
      </c>
      <c r="AW17" s="48">
        <f ca="1">LOOKUP(2,1/('Feat-Func-Development'!$AF$4:$EU$4&amp;'Feat-Func-Development'!$AF$5:$EU$5='aggregated FIP Data ProgSel'!$A17&amp;'aggregated FIP Data ProgSel'!$N$1),'Feat-Func-Development'!$AF$44:$EU$44)</f>
        <v>0</v>
      </c>
      <c r="AX17" s="48">
        <f ca="1">LOOKUP(2,1/('Feat-Func-Development'!$AF$4:$EU$4&amp;'Feat-Func-Development'!$AF$5:$EU$5='aggregated FIP Data ProgSel'!$A17&amp;'aggregated FIP Data ProgSel'!$N$1),'Feat-Func-Development'!$AF$45:$EU$45)</f>
        <v>0</v>
      </c>
      <c r="AY17" s="48">
        <f ca="1">LOOKUP(2,1/('Feat-Func-Development'!$AF$4:$EU$4&amp;'Feat-Func-Development'!$AF$5:$EU$5='aggregated FIP Data ProgSel'!$A17&amp;'aggregated FIP Data ProgSel'!$N$1),'Feat-Func-Development'!$AF$46:$EU$46)</f>
        <v>1</v>
      </c>
      <c r="AZ17" s="48">
        <f ca="1">LOOKUP(2,1/('Feat-Func-Development'!$AF$4:$EU$4&amp;'Feat-Func-Development'!$AF$5:$EU$5='aggregated FIP Data ProgSel'!$A17&amp;'aggregated FIP Data ProgSel'!$N$1),'Feat-Func-Development'!$AF$47:$EU$47)</f>
        <v>0</v>
      </c>
      <c r="BA17" s="48">
        <f ca="1">LOOKUP(2,1/('Feat-Func-Development'!$AF$4:$EU$4&amp;'Feat-Func-Development'!$AF$5:$EU$5='aggregated FIP Data ProgSel'!$A17&amp;'aggregated FIP Data ProgSel'!$N$1),'Feat-Func-Development'!$AF$48:$EU$48)</f>
        <v>0</v>
      </c>
      <c r="BB17" s="122">
        <f ca="1">LOOKUP(2,1/('Feat-Func-Development'!$AF$4:$EU$4&amp;'Feat-Func-Development'!$AF$5:$EU$5='aggregated FIP Data ProgSel'!$A17&amp;'aggregated FIP Data ProgSel'!$N$1),'Feat-Func-Development'!$AF$49:$EU$49)</f>
        <v>0</v>
      </c>
      <c r="BC17" s="48">
        <f ca="1">LOOKUP(2,1/('Feat-Func-Development'!$AF$4:$EU$4&amp;'Feat-Func-Development'!$AF$5:$EU$5='aggregated FIP Data ProgSel'!$A17&amp;'aggregated FIP Data ProgSel'!$N$1),'Feat-Func-Development'!$AF$50:$EU$50)</f>
        <v>0</v>
      </c>
      <c r="BD17" s="48">
        <f ca="1">LOOKUP(2,1/('Feat-Func-Development'!$AF$4:$EU$4&amp;'Feat-Func-Development'!$AF$5:$EU$5='aggregated FIP Data ProgSel'!$A17&amp;'aggregated FIP Data ProgSel'!$N$1),'Feat-Func-Development'!$AF$51:$EU$51)</f>
        <v>0</v>
      </c>
      <c r="BE17" s="48">
        <f ca="1">LOOKUP(2,1/('Feat-Func-Development'!$AF$4:$EU$4&amp;'Feat-Func-Development'!$AF$5:$EU$5='aggregated FIP Data ProgSel'!$A17&amp;'aggregated FIP Data ProgSel'!$N$1),'Feat-Func-Development'!$AF$52:$EU$52)</f>
        <v>0</v>
      </c>
      <c r="BF17" s="48">
        <f ca="1">LOOKUP(2,1/('Feat-Func-Development'!$AF$4:$EU$4&amp;'Feat-Func-Development'!$AF$5:$EU$5='aggregated FIP Data ProgSel'!$A17&amp;'aggregated FIP Data ProgSel'!$N$1),'Feat-Func-Development'!$AF$53:$EU$53)</f>
        <v>0</v>
      </c>
      <c r="BG17" s="48">
        <f ca="1">LOOKUP(2,1/('Feat-Func-Development'!$AF$4:$EU$4&amp;'Feat-Func-Development'!$AF$5:$EU$5='aggregated FIP Data ProgSel'!$A17&amp;'aggregated FIP Data ProgSel'!$N$1),'Feat-Func-Development'!$AF$54:$EU$54)</f>
        <v>0</v>
      </c>
      <c r="BH17" s="48">
        <f ca="1">LOOKUP(2,1/('Feat-Func-Development'!$AF$4:$EU$4&amp;'Feat-Func-Development'!$AF$5:$EU$5='aggregated FIP Data ProgSel'!$A17&amp;'aggregated FIP Data ProgSel'!$N$1),'Feat-Func-Development'!$AF$55:$EU$55)</f>
        <v>0</v>
      </c>
      <c r="BI17" s="48">
        <f ca="1">LOOKUP(2,1/('Feat-Func-Development'!$AF$4:$EU$4&amp;'Feat-Func-Development'!$AF$5:$EU$5='aggregated FIP Data ProgSel'!$A17&amp;'aggregated FIP Data ProgSel'!$N$1),'Feat-Func-Development'!$AF$56:$EU$56)</f>
        <v>0</v>
      </c>
    </row>
    <row r="18" spans="1:61" s="51" customFormat="1">
      <c r="A18" s="226">
        <f t="shared" ca="1" si="9"/>
        <v>425</v>
      </c>
      <c r="B18" s="227">
        <f ca="1">IFERROR(INDEX('Configuration | Scaling'!$E$13:$Y$23,$D$85-CELL("row", 'Configuration | Scaling'!$E$13)+1,MATCH($C18,_GPDS__List,0)),"")</f>
        <v>153</v>
      </c>
      <c r="C18" s="228" t="str">
        <f ca="1">IF(COUNTIF(C$4:C17,LOOKUP(A18,INDIRECT("'Configuration | Scaling'!E"&amp;$D$85):INDIRECT("'Configuration | Scaling'!Y"&amp;$D$85),_GPDS__List))=0,LOOKUP(A18,INDIRECT("'Configuration | Scaling'!E"&amp;$D$85):INDIRECT("'Configuration | Scaling'!Y"&amp;$D$85),_GPDS__List),"")</f>
        <v/>
      </c>
      <c r="D18" s="228"/>
      <c r="E18" s="229">
        <f t="shared" ca="1" si="0"/>
        <v>153</v>
      </c>
      <c r="F18" s="233">
        <f t="shared" ca="1" si="1"/>
        <v>1</v>
      </c>
      <c r="G18" s="49">
        <f t="shared" ca="1" si="2"/>
        <v>0</v>
      </c>
      <c r="H18" s="49">
        <f t="shared" ca="1" si="3"/>
        <v>1</v>
      </c>
      <c r="I18" s="49">
        <f t="shared" ca="1" si="4"/>
        <v>1</v>
      </c>
      <c r="J18" s="49">
        <f t="shared" ca="1" si="5"/>
        <v>1</v>
      </c>
      <c r="K18" s="49">
        <f t="shared" ca="1" si="6"/>
        <v>0</v>
      </c>
      <c r="L18" s="49">
        <f t="shared" ca="1" si="7"/>
        <v>0</v>
      </c>
      <c r="M18" s="50">
        <f t="shared" ca="1" si="8"/>
        <v>0</v>
      </c>
      <c r="N18" s="48">
        <f ca="1">LOOKUP(2,1/('Feat-Func-Development'!$AF$4:$EU$4&amp;'Feat-Func-Development'!$AF$5:$EU$5='aggregated FIP Data ProgSel'!$A18&amp;'aggregated FIP Data ProgSel'!$N$1),'Feat-Func-Development'!$AF$121:$EU$121)</f>
        <v>0</v>
      </c>
      <c r="O18" s="48">
        <f ca="1">LOOKUP(2,1/('Feat-Func-Development'!$AF$4:$EU$4&amp;'Feat-Func-Development'!$AF$5:$EU$5='aggregated FIP Data ProgSel'!$A18&amp;'aggregated FIP Data ProgSel'!$N$1),'Feat-Func-Development'!$AF$122:$EU$122)</f>
        <v>0</v>
      </c>
      <c r="P18" s="48">
        <f ca="1">LOOKUP(2,1/('Feat-Func-Development'!$AF$4:$EU$4&amp;'Feat-Func-Development'!$AF$5:$EU$5='aggregated FIP Data ProgSel'!$A18&amp;'aggregated FIP Data ProgSel'!$N$1),'Feat-Func-Development'!$AF$123:$EU$123)</f>
        <v>0</v>
      </c>
      <c r="Q18" s="48">
        <f ca="1">LOOKUP(2,1/('Feat-Func-Development'!$AF$4:$EU$4&amp;'Feat-Func-Development'!$AF$5:$EU$5='aggregated FIP Data ProgSel'!$A18&amp;'aggregated FIP Data ProgSel'!$N$1),'Feat-Func-Development'!$AF$124:$EU$124)</f>
        <v>0</v>
      </c>
      <c r="R18" s="48">
        <f ca="1">LOOKUP(2,1/('Feat-Func-Development'!$AF$4:$EU$4&amp;'Feat-Func-Development'!$AF$5:$EU$5='aggregated FIP Data ProgSel'!$A18&amp;'aggregated FIP Data ProgSel'!$N$1),'Feat-Func-Development'!$AF$125:$EU$125)</f>
        <v>0</v>
      </c>
      <c r="S18" s="48">
        <f ca="1">LOOKUP(2,1/('Feat-Func-Development'!$AF$4:$EU$4&amp;'Feat-Func-Development'!$AF$5:$EU$5='aggregated FIP Data ProgSel'!$A18&amp;'aggregated FIP Data ProgSel'!$N$1),'Feat-Func-Development'!$AF$126:$EU$126)</f>
        <v>1</v>
      </c>
      <c r="T18" s="48">
        <f ca="1">LOOKUP(2,1/('Feat-Func-Development'!$AF$4:$EU$4&amp;'Feat-Func-Development'!$AF$5:$EU$5='aggregated FIP Data ProgSel'!$A18&amp;'aggregated FIP Data ProgSel'!$N$1),'Feat-Func-Development'!$AF$127:$EU$127)</f>
        <v>0</v>
      </c>
      <c r="U18" s="48">
        <f ca="1">LOOKUP(2,1/('Feat-Func-Development'!$AF$4:$EU$4&amp;'Feat-Func-Development'!$AF$5:$EU$5='aggregated FIP Data ProgSel'!$A18&amp;'aggregated FIP Data ProgSel'!$N$1),'Feat-Func-Development'!$AF$128:$EU$128)</f>
        <v>0</v>
      </c>
      <c r="V18" s="29">
        <f ca="1">LOOKUP(2,1/('Feat-Func-Development'!$AF$4:$EU$4&amp;'Feat-Func-Development'!$AF$5:$EU$5='aggregated FIP Data ProgSel'!$A18&amp;'aggregated FIP Data ProgSel'!$V$1),'Feat-Func-Development'!$AF$121:$EU$121)</f>
        <v>0</v>
      </c>
      <c r="W18" s="29">
        <f ca="1">LOOKUP(2,1/('Feat-Func-Development'!$AF$4:$EU$4&amp;'Feat-Func-Development'!$AF$5:$EU$5='aggregated FIP Data ProgSel'!$A18&amp;'aggregated FIP Data ProgSel'!$V$1),'Feat-Func-Development'!$AF$122:$EU$122)</f>
        <v>0</v>
      </c>
      <c r="X18" s="29">
        <f ca="1">LOOKUP(2,1/('Feat-Func-Development'!$AF$4:$EU$4&amp;'Feat-Func-Development'!$AF$5:$EU$5='aggregated FIP Data ProgSel'!$A18&amp;'aggregated FIP Data ProgSel'!$V$1),'Feat-Func-Development'!$AF$123:$EU$123)</f>
        <v>0</v>
      </c>
      <c r="Y18" s="29">
        <f ca="1">LOOKUP(2,1/('Feat-Func-Development'!$AF$4:$EU$4&amp;'Feat-Func-Development'!$AF$5:$EU$5='aggregated FIP Data ProgSel'!$A18&amp;'aggregated FIP Data ProgSel'!$V$1),'Feat-Func-Development'!$AF$124:$EU$124)</f>
        <v>1</v>
      </c>
      <c r="Z18" s="29">
        <f ca="1">LOOKUP(2,1/('Feat-Func-Development'!$AF$4:$EU$4&amp;'Feat-Func-Development'!$AF$5:$EU$5='aggregated FIP Data ProgSel'!$A18&amp;'aggregated FIP Data ProgSel'!$V$1),'Feat-Func-Development'!$AF$125:$EU$125)</f>
        <v>0</v>
      </c>
      <c r="AA18" s="29">
        <f ca="1">LOOKUP(2,1/('Feat-Func-Development'!$AF$4:$EU$4&amp;'Feat-Func-Development'!$AF$5:$EU$5='aggregated FIP Data ProgSel'!$A18&amp;'aggregated FIP Data ProgSel'!$V$1),'Feat-Func-Development'!$AF$126:$EU$126)</f>
        <v>0</v>
      </c>
      <c r="AB18" s="29">
        <f ca="1">LOOKUP(2,1/('Feat-Func-Development'!$AF$4:$EU$4&amp;'Feat-Func-Development'!$AF$5:$EU$5='aggregated FIP Data ProgSel'!$A18&amp;'aggregated FIP Data ProgSel'!$V$1),'Feat-Func-Development'!$AF$127:$EU$127)</f>
        <v>0</v>
      </c>
      <c r="AC18" s="29">
        <f ca="1">LOOKUP(2,1/('Feat-Func-Development'!$AF$4:$EU$4&amp;'Feat-Func-Development'!$AF$5:$EU$5='aggregated FIP Data ProgSel'!$A18&amp;'aggregated FIP Data ProgSel'!$V$1),'Feat-Func-Development'!$AF$128:$EU$128)</f>
        <v>0</v>
      </c>
      <c r="AD18" s="122">
        <f ca="1">LOOKUP(2,1/('Feat-Func-Development'!$AF$4:$EU$4&amp;'Feat-Func-Development'!$AF$5:$EU$5='aggregated FIP Data ProgSel'!$A18&amp;'aggregated FIP Data ProgSel'!$N$1),'Feat-Func-Development'!$AF$25:$EU$25)</f>
        <v>0</v>
      </c>
      <c r="AE18" s="48">
        <f ca="1">LOOKUP(2,1/('Feat-Func-Development'!$AF$4:$EU$4&amp;'Feat-Func-Development'!$AF$5:$EU$5='aggregated FIP Data ProgSel'!$A18&amp;'aggregated FIP Data ProgSel'!$N$1),'Feat-Func-Development'!$AF$26:$EU$26)</f>
        <v>0</v>
      </c>
      <c r="AF18" s="48">
        <f ca="1">LOOKUP(2,1/('Feat-Func-Development'!$AF$4:$EU$4&amp;'Feat-Func-Development'!$AF$5:$EU$5='aggregated FIP Data ProgSel'!$A18&amp;'aggregated FIP Data ProgSel'!$N$1),'Feat-Func-Development'!$AF$27:$EU$27)</f>
        <v>0</v>
      </c>
      <c r="AG18" s="48">
        <f ca="1">LOOKUP(2,1/('Feat-Func-Development'!$AF$4:$EU$4&amp;'Feat-Func-Development'!$AF$5:$EU$5='aggregated FIP Data ProgSel'!$A18&amp;'aggregated FIP Data ProgSel'!$N$1),'Feat-Func-Development'!$AF$28:$EU$28)</f>
        <v>0</v>
      </c>
      <c r="AH18" s="48">
        <f ca="1">LOOKUP(2,1/('Feat-Func-Development'!$AF$4:$EU$4&amp;'Feat-Func-Development'!$AF$5:$EU$5='aggregated FIP Data ProgSel'!$A18&amp;'aggregated FIP Data ProgSel'!$N$1),'Feat-Func-Development'!$AF$29:$EU$29)</f>
        <v>0</v>
      </c>
      <c r="AI18" s="48">
        <f ca="1">LOOKUP(2,1/('Feat-Func-Development'!$AF$4:$EU$4&amp;'Feat-Func-Development'!$AF$5:$EU$5='aggregated FIP Data ProgSel'!$A18&amp;'aggregated FIP Data ProgSel'!$N$1),'Feat-Func-Development'!$AF$30:$EU$30)</f>
        <v>1</v>
      </c>
      <c r="AJ18" s="48">
        <f ca="1">LOOKUP(2,1/('Feat-Func-Development'!$AF$4:$EU$4&amp;'Feat-Func-Development'!$AF$5:$EU$5='aggregated FIP Data ProgSel'!$A18&amp;'aggregated FIP Data ProgSel'!$N$1),'Feat-Func-Development'!$AF$31:$EU$31)</f>
        <v>0</v>
      </c>
      <c r="AK18" s="48">
        <f ca="1">LOOKUP(2,1/('Feat-Func-Development'!$AF$4:$EU$4&amp;'Feat-Func-Development'!$AF$5:$EU$5='aggregated FIP Data ProgSel'!$A18&amp;'aggregated FIP Data ProgSel'!$N$1),'Feat-Func-Development'!$AF$32:$EU$32)</f>
        <v>0</v>
      </c>
      <c r="AL18" s="122">
        <f ca="1">LOOKUP(2,1/('Feat-Func-Development'!$AF$4:$EU$4&amp;'Feat-Func-Development'!$AF$5:$EU$5='aggregated FIP Data ProgSel'!$A18&amp;'aggregated FIP Data ProgSel'!$N$1),'Feat-Func-Development'!$AF$33:$EU$33)</f>
        <v>0</v>
      </c>
      <c r="AM18" s="48">
        <f ca="1">LOOKUP(2,1/('Feat-Func-Development'!$AF$4:$EU$4&amp;'Feat-Func-Development'!$AF$5:$EU$5='aggregated FIP Data ProgSel'!$A18&amp;'aggregated FIP Data ProgSel'!$N$1),'Feat-Func-Development'!$AF$34:$EU$34)</f>
        <v>0</v>
      </c>
      <c r="AN18" s="48">
        <f ca="1">LOOKUP(2,1/('Feat-Func-Development'!$AF$4:$EU$4&amp;'Feat-Func-Development'!$AF$5:$EU$5='aggregated FIP Data ProgSel'!$A18&amp;'aggregated FIP Data ProgSel'!$N$1),'Feat-Func-Development'!$AF$35:$EU$35)</f>
        <v>0</v>
      </c>
      <c r="AO18" s="48">
        <f ca="1">LOOKUP(2,1/('Feat-Func-Development'!$AF$4:$EU$4&amp;'Feat-Func-Development'!$AF$5:$EU$5='aggregated FIP Data ProgSel'!$A18&amp;'aggregated FIP Data ProgSel'!$N$1),'Feat-Func-Development'!$AF$36:$EU$36)</f>
        <v>0</v>
      </c>
      <c r="AP18" s="48">
        <f ca="1">LOOKUP(2,1/('Feat-Func-Development'!$AF$4:$EU$4&amp;'Feat-Func-Development'!$AF$5:$EU$5='aggregated FIP Data ProgSel'!$A18&amp;'aggregated FIP Data ProgSel'!$N$1),'Feat-Func-Development'!$AF$37:$EU$37)</f>
        <v>0</v>
      </c>
      <c r="AQ18" s="48">
        <f ca="1">LOOKUP(2,1/('Feat-Func-Development'!$AF$4:$EU$4&amp;'Feat-Func-Development'!$AF$5:$EU$5='aggregated FIP Data ProgSel'!$A18&amp;'aggregated FIP Data ProgSel'!$N$1),'Feat-Func-Development'!$AF$38:$EU$38)</f>
        <v>1</v>
      </c>
      <c r="AR18" s="48">
        <f ca="1">LOOKUP(2,1/('Feat-Func-Development'!$AF$4:$EU$4&amp;'Feat-Func-Development'!$AF$5:$EU$5='aggregated FIP Data ProgSel'!$A18&amp;'aggregated FIP Data ProgSel'!$N$1),'Feat-Func-Development'!$AF$39:$EU$39)</f>
        <v>0</v>
      </c>
      <c r="AS18" s="48">
        <f ca="1">LOOKUP(2,1/('Feat-Func-Development'!$AF$4:$EU$4&amp;'Feat-Func-Development'!$AF$5:$EU$5='aggregated FIP Data ProgSel'!$A18&amp;'aggregated FIP Data ProgSel'!$N$1),'Feat-Func-Development'!$AF$40:$EU$40)</f>
        <v>0</v>
      </c>
      <c r="AT18" s="122">
        <f ca="1">LOOKUP(2,1/('Feat-Func-Development'!$AF$4:$EU$4&amp;'Feat-Func-Development'!$AF$5:$EU$5='aggregated FIP Data ProgSel'!$A18&amp;'aggregated FIP Data ProgSel'!$N$1),'Feat-Func-Development'!$AF$41:$EU$41)</f>
        <v>0</v>
      </c>
      <c r="AU18" s="48">
        <f ca="1">LOOKUP(2,1/('Feat-Func-Development'!$AF$4:$EU$4&amp;'Feat-Func-Development'!$AF$5:$EU$5='aggregated FIP Data ProgSel'!$A18&amp;'aggregated FIP Data ProgSel'!$N$1),'Feat-Func-Development'!$AF$42:$EU$42)</f>
        <v>0</v>
      </c>
      <c r="AV18" s="48">
        <f ca="1">LOOKUP(2,1/('Feat-Func-Development'!$AF$4:$EU$4&amp;'Feat-Func-Development'!$AF$5:$EU$5='aggregated FIP Data ProgSel'!$A18&amp;'aggregated FIP Data ProgSel'!$N$1),'Feat-Func-Development'!$AF$43:$EU$43)</f>
        <v>0</v>
      </c>
      <c r="AW18" s="48">
        <f ca="1">LOOKUP(2,1/('Feat-Func-Development'!$AF$4:$EU$4&amp;'Feat-Func-Development'!$AF$5:$EU$5='aggregated FIP Data ProgSel'!$A18&amp;'aggregated FIP Data ProgSel'!$N$1),'Feat-Func-Development'!$AF$44:$EU$44)</f>
        <v>0</v>
      </c>
      <c r="AX18" s="48">
        <f ca="1">LOOKUP(2,1/('Feat-Func-Development'!$AF$4:$EU$4&amp;'Feat-Func-Development'!$AF$5:$EU$5='aggregated FIP Data ProgSel'!$A18&amp;'aggregated FIP Data ProgSel'!$N$1),'Feat-Func-Development'!$AF$45:$EU$45)</f>
        <v>0</v>
      </c>
      <c r="AY18" s="48">
        <f ca="1">LOOKUP(2,1/('Feat-Func-Development'!$AF$4:$EU$4&amp;'Feat-Func-Development'!$AF$5:$EU$5='aggregated FIP Data ProgSel'!$A18&amp;'aggregated FIP Data ProgSel'!$N$1),'Feat-Func-Development'!$AF$46:$EU$46)</f>
        <v>1</v>
      </c>
      <c r="AZ18" s="48">
        <f ca="1">LOOKUP(2,1/('Feat-Func-Development'!$AF$4:$EU$4&amp;'Feat-Func-Development'!$AF$5:$EU$5='aggregated FIP Data ProgSel'!$A18&amp;'aggregated FIP Data ProgSel'!$N$1),'Feat-Func-Development'!$AF$47:$EU$47)</f>
        <v>0</v>
      </c>
      <c r="BA18" s="48">
        <f ca="1">LOOKUP(2,1/('Feat-Func-Development'!$AF$4:$EU$4&amp;'Feat-Func-Development'!$AF$5:$EU$5='aggregated FIP Data ProgSel'!$A18&amp;'aggregated FIP Data ProgSel'!$N$1),'Feat-Func-Development'!$AF$48:$EU$48)</f>
        <v>0</v>
      </c>
      <c r="BB18" s="122">
        <f ca="1">LOOKUP(2,1/('Feat-Func-Development'!$AF$4:$EU$4&amp;'Feat-Func-Development'!$AF$5:$EU$5='aggregated FIP Data ProgSel'!$A18&amp;'aggregated FIP Data ProgSel'!$N$1),'Feat-Func-Development'!$AF$49:$EU$49)</f>
        <v>0</v>
      </c>
      <c r="BC18" s="48">
        <f ca="1">LOOKUP(2,1/('Feat-Func-Development'!$AF$4:$EU$4&amp;'Feat-Func-Development'!$AF$5:$EU$5='aggregated FIP Data ProgSel'!$A18&amp;'aggregated FIP Data ProgSel'!$N$1),'Feat-Func-Development'!$AF$50:$EU$50)</f>
        <v>0</v>
      </c>
      <c r="BD18" s="48">
        <f ca="1">LOOKUP(2,1/('Feat-Func-Development'!$AF$4:$EU$4&amp;'Feat-Func-Development'!$AF$5:$EU$5='aggregated FIP Data ProgSel'!$A18&amp;'aggregated FIP Data ProgSel'!$N$1),'Feat-Func-Development'!$AF$51:$EU$51)</f>
        <v>0</v>
      </c>
      <c r="BE18" s="48">
        <f ca="1">LOOKUP(2,1/('Feat-Func-Development'!$AF$4:$EU$4&amp;'Feat-Func-Development'!$AF$5:$EU$5='aggregated FIP Data ProgSel'!$A18&amp;'aggregated FIP Data ProgSel'!$N$1),'Feat-Func-Development'!$AF$52:$EU$52)</f>
        <v>0</v>
      </c>
      <c r="BF18" s="48">
        <f ca="1">LOOKUP(2,1/('Feat-Func-Development'!$AF$4:$EU$4&amp;'Feat-Func-Development'!$AF$5:$EU$5='aggregated FIP Data ProgSel'!$A18&amp;'aggregated FIP Data ProgSel'!$N$1),'Feat-Func-Development'!$AF$53:$EU$53)</f>
        <v>0</v>
      </c>
      <c r="BG18" s="48">
        <f ca="1">LOOKUP(2,1/('Feat-Func-Development'!$AF$4:$EU$4&amp;'Feat-Func-Development'!$AF$5:$EU$5='aggregated FIP Data ProgSel'!$A18&amp;'aggregated FIP Data ProgSel'!$N$1),'Feat-Func-Development'!$AF$54:$EU$54)</f>
        <v>0</v>
      </c>
      <c r="BH18" s="48">
        <f ca="1">LOOKUP(2,1/('Feat-Func-Development'!$AF$4:$EU$4&amp;'Feat-Func-Development'!$AF$5:$EU$5='aggregated FIP Data ProgSel'!$A18&amp;'aggregated FIP Data ProgSel'!$N$1),'Feat-Func-Development'!$AF$55:$EU$55)</f>
        <v>0</v>
      </c>
      <c r="BI18" s="48">
        <f ca="1">LOOKUP(2,1/('Feat-Func-Development'!$AF$4:$EU$4&amp;'Feat-Func-Development'!$AF$5:$EU$5='aggregated FIP Data ProgSel'!$A18&amp;'aggregated FIP Data ProgSel'!$N$1),'Feat-Func-Development'!$AF$56:$EU$56)</f>
        <v>0</v>
      </c>
    </row>
    <row r="19" spans="1:61" s="51" customFormat="1">
      <c r="A19" s="226">
        <f t="shared" ca="1" si="9"/>
        <v>456</v>
      </c>
      <c r="B19" s="227">
        <f ca="1">IFERROR(INDEX('Configuration | Scaling'!$E$13:$Y$23,$D$85-CELL("row", 'Configuration | Scaling'!$E$13)+1,MATCH($C19,_GPDS__List,0)),"")</f>
        <v>153</v>
      </c>
      <c r="C19" s="228" t="str">
        <f ca="1">IF(COUNTIF(C$4:C18,LOOKUP(A19,INDIRECT("'Configuration | Scaling'!E"&amp;$D$85):INDIRECT("'Configuration | Scaling'!Y"&amp;$D$85),_GPDS__List))=0,LOOKUP(A19,INDIRECT("'Configuration | Scaling'!E"&amp;$D$85):INDIRECT("'Configuration | Scaling'!Y"&amp;$D$85),_GPDS__List),"")</f>
        <v/>
      </c>
      <c r="D19" s="228"/>
      <c r="E19" s="229">
        <f t="shared" ca="1" si="0"/>
        <v>153</v>
      </c>
      <c r="F19" s="233">
        <f t="shared" ca="1" si="1"/>
        <v>1</v>
      </c>
      <c r="G19" s="49">
        <f t="shared" ca="1" si="2"/>
        <v>0</v>
      </c>
      <c r="H19" s="49">
        <f t="shared" ca="1" si="3"/>
        <v>1</v>
      </c>
      <c r="I19" s="49">
        <f t="shared" ca="1" si="4"/>
        <v>1</v>
      </c>
      <c r="J19" s="49">
        <f t="shared" ca="1" si="5"/>
        <v>1</v>
      </c>
      <c r="K19" s="49">
        <f t="shared" ca="1" si="6"/>
        <v>1</v>
      </c>
      <c r="L19" s="49">
        <f t="shared" ca="1" si="7"/>
        <v>0</v>
      </c>
      <c r="M19" s="50">
        <f t="shared" ca="1" si="8"/>
        <v>0</v>
      </c>
      <c r="N19" s="48">
        <f ca="1">LOOKUP(2,1/('Feat-Func-Development'!$AF$4:$EU$4&amp;'Feat-Func-Development'!$AF$5:$EU$5='aggregated FIP Data ProgSel'!$A19&amp;'aggregated FIP Data ProgSel'!$N$1),'Feat-Func-Development'!$AF$121:$EU$121)</f>
        <v>0</v>
      </c>
      <c r="O19" s="48">
        <f ca="1">LOOKUP(2,1/('Feat-Func-Development'!$AF$4:$EU$4&amp;'Feat-Func-Development'!$AF$5:$EU$5='aggregated FIP Data ProgSel'!$A19&amp;'aggregated FIP Data ProgSel'!$N$1),'Feat-Func-Development'!$AF$122:$EU$122)</f>
        <v>0</v>
      </c>
      <c r="P19" s="48">
        <f ca="1">LOOKUP(2,1/('Feat-Func-Development'!$AF$4:$EU$4&amp;'Feat-Func-Development'!$AF$5:$EU$5='aggregated FIP Data ProgSel'!$A19&amp;'aggregated FIP Data ProgSel'!$N$1),'Feat-Func-Development'!$AF$123:$EU$123)</f>
        <v>0</v>
      </c>
      <c r="Q19" s="48">
        <f ca="1">LOOKUP(2,1/('Feat-Func-Development'!$AF$4:$EU$4&amp;'Feat-Func-Development'!$AF$5:$EU$5='aggregated FIP Data ProgSel'!$A19&amp;'aggregated FIP Data ProgSel'!$N$1),'Feat-Func-Development'!$AF$124:$EU$124)</f>
        <v>0</v>
      </c>
      <c r="R19" s="48">
        <f ca="1">LOOKUP(2,1/('Feat-Func-Development'!$AF$4:$EU$4&amp;'Feat-Func-Development'!$AF$5:$EU$5='aggregated FIP Data ProgSel'!$A19&amp;'aggregated FIP Data ProgSel'!$N$1),'Feat-Func-Development'!$AF$125:$EU$125)</f>
        <v>0</v>
      </c>
      <c r="S19" s="48">
        <f ca="1">LOOKUP(2,1/('Feat-Func-Development'!$AF$4:$EU$4&amp;'Feat-Func-Development'!$AF$5:$EU$5='aggregated FIP Data ProgSel'!$A19&amp;'aggregated FIP Data ProgSel'!$N$1),'Feat-Func-Development'!$AF$126:$EU$126)</f>
        <v>1</v>
      </c>
      <c r="T19" s="48">
        <f ca="1">LOOKUP(2,1/('Feat-Func-Development'!$AF$4:$EU$4&amp;'Feat-Func-Development'!$AF$5:$EU$5='aggregated FIP Data ProgSel'!$A19&amp;'aggregated FIP Data ProgSel'!$N$1),'Feat-Func-Development'!$AF$127:$EU$127)</f>
        <v>0</v>
      </c>
      <c r="U19" s="48">
        <f ca="1">LOOKUP(2,1/('Feat-Func-Development'!$AF$4:$EU$4&amp;'Feat-Func-Development'!$AF$5:$EU$5='aggregated FIP Data ProgSel'!$A19&amp;'aggregated FIP Data ProgSel'!$N$1),'Feat-Func-Development'!$AF$128:$EU$128)</f>
        <v>0</v>
      </c>
      <c r="V19" s="29">
        <f ca="1">LOOKUP(2,1/('Feat-Func-Development'!$AF$4:$EU$4&amp;'Feat-Func-Development'!$AF$5:$EU$5='aggregated FIP Data ProgSel'!$A19&amp;'aggregated FIP Data ProgSel'!$V$1),'Feat-Func-Development'!$AF$121:$EU$121)</f>
        <v>0</v>
      </c>
      <c r="W19" s="29">
        <f ca="1">LOOKUP(2,1/('Feat-Func-Development'!$AF$4:$EU$4&amp;'Feat-Func-Development'!$AF$5:$EU$5='aggregated FIP Data ProgSel'!$A19&amp;'aggregated FIP Data ProgSel'!$V$1),'Feat-Func-Development'!$AF$122:$EU$122)</f>
        <v>0</v>
      </c>
      <c r="X19" s="29">
        <f ca="1">LOOKUP(2,1/('Feat-Func-Development'!$AF$4:$EU$4&amp;'Feat-Func-Development'!$AF$5:$EU$5='aggregated FIP Data ProgSel'!$A19&amp;'aggregated FIP Data ProgSel'!$V$1),'Feat-Func-Development'!$AF$123:$EU$123)</f>
        <v>0</v>
      </c>
      <c r="Y19" s="29">
        <f ca="1">LOOKUP(2,1/('Feat-Func-Development'!$AF$4:$EU$4&amp;'Feat-Func-Development'!$AF$5:$EU$5='aggregated FIP Data ProgSel'!$A19&amp;'aggregated FIP Data ProgSel'!$V$1),'Feat-Func-Development'!$AF$124:$EU$124)</f>
        <v>0</v>
      </c>
      <c r="Z19" s="29">
        <f ca="1">LOOKUP(2,1/('Feat-Func-Development'!$AF$4:$EU$4&amp;'Feat-Func-Development'!$AF$5:$EU$5='aggregated FIP Data ProgSel'!$A19&amp;'aggregated FIP Data ProgSel'!$V$1),'Feat-Func-Development'!$AF$125:$EU$125)</f>
        <v>1</v>
      </c>
      <c r="AA19" s="29">
        <f ca="1">LOOKUP(2,1/('Feat-Func-Development'!$AF$4:$EU$4&amp;'Feat-Func-Development'!$AF$5:$EU$5='aggregated FIP Data ProgSel'!$A19&amp;'aggregated FIP Data ProgSel'!$V$1),'Feat-Func-Development'!$AF$126:$EU$126)</f>
        <v>0</v>
      </c>
      <c r="AB19" s="29">
        <f ca="1">LOOKUP(2,1/('Feat-Func-Development'!$AF$4:$EU$4&amp;'Feat-Func-Development'!$AF$5:$EU$5='aggregated FIP Data ProgSel'!$A19&amp;'aggregated FIP Data ProgSel'!$V$1),'Feat-Func-Development'!$AF$127:$EU$127)</f>
        <v>0</v>
      </c>
      <c r="AC19" s="29">
        <f ca="1">LOOKUP(2,1/('Feat-Func-Development'!$AF$4:$EU$4&amp;'Feat-Func-Development'!$AF$5:$EU$5='aggregated FIP Data ProgSel'!$A19&amp;'aggregated FIP Data ProgSel'!$V$1),'Feat-Func-Development'!$AF$128:$EU$128)</f>
        <v>0</v>
      </c>
      <c r="AD19" s="122">
        <f ca="1">LOOKUP(2,1/('Feat-Func-Development'!$AF$4:$EU$4&amp;'Feat-Func-Development'!$AF$5:$EU$5='aggregated FIP Data ProgSel'!$A19&amp;'aggregated FIP Data ProgSel'!$N$1),'Feat-Func-Development'!$AF$25:$EU$25)</f>
        <v>0</v>
      </c>
      <c r="AE19" s="48">
        <f ca="1">LOOKUP(2,1/('Feat-Func-Development'!$AF$4:$EU$4&amp;'Feat-Func-Development'!$AF$5:$EU$5='aggregated FIP Data ProgSel'!$A19&amp;'aggregated FIP Data ProgSel'!$N$1),'Feat-Func-Development'!$AF$26:$EU$26)</f>
        <v>0</v>
      </c>
      <c r="AF19" s="48">
        <f ca="1">LOOKUP(2,1/('Feat-Func-Development'!$AF$4:$EU$4&amp;'Feat-Func-Development'!$AF$5:$EU$5='aggregated FIP Data ProgSel'!$A19&amp;'aggregated FIP Data ProgSel'!$N$1),'Feat-Func-Development'!$AF$27:$EU$27)</f>
        <v>0</v>
      </c>
      <c r="AG19" s="48">
        <f ca="1">LOOKUP(2,1/('Feat-Func-Development'!$AF$4:$EU$4&amp;'Feat-Func-Development'!$AF$5:$EU$5='aggregated FIP Data ProgSel'!$A19&amp;'aggregated FIP Data ProgSel'!$N$1),'Feat-Func-Development'!$AF$28:$EU$28)</f>
        <v>0</v>
      </c>
      <c r="AH19" s="48">
        <f ca="1">LOOKUP(2,1/('Feat-Func-Development'!$AF$4:$EU$4&amp;'Feat-Func-Development'!$AF$5:$EU$5='aggregated FIP Data ProgSel'!$A19&amp;'aggregated FIP Data ProgSel'!$N$1),'Feat-Func-Development'!$AF$29:$EU$29)</f>
        <v>0</v>
      </c>
      <c r="AI19" s="48">
        <f ca="1">LOOKUP(2,1/('Feat-Func-Development'!$AF$4:$EU$4&amp;'Feat-Func-Development'!$AF$5:$EU$5='aggregated FIP Data ProgSel'!$A19&amp;'aggregated FIP Data ProgSel'!$N$1),'Feat-Func-Development'!$AF$30:$EU$30)</f>
        <v>1</v>
      </c>
      <c r="AJ19" s="48">
        <f ca="1">LOOKUP(2,1/('Feat-Func-Development'!$AF$4:$EU$4&amp;'Feat-Func-Development'!$AF$5:$EU$5='aggregated FIP Data ProgSel'!$A19&amp;'aggregated FIP Data ProgSel'!$N$1),'Feat-Func-Development'!$AF$31:$EU$31)</f>
        <v>0</v>
      </c>
      <c r="AK19" s="48">
        <f ca="1">LOOKUP(2,1/('Feat-Func-Development'!$AF$4:$EU$4&amp;'Feat-Func-Development'!$AF$5:$EU$5='aggregated FIP Data ProgSel'!$A19&amp;'aggregated FIP Data ProgSel'!$N$1),'Feat-Func-Development'!$AF$32:$EU$32)</f>
        <v>0</v>
      </c>
      <c r="AL19" s="122">
        <f ca="1">LOOKUP(2,1/('Feat-Func-Development'!$AF$4:$EU$4&amp;'Feat-Func-Development'!$AF$5:$EU$5='aggregated FIP Data ProgSel'!$A19&amp;'aggregated FIP Data ProgSel'!$N$1),'Feat-Func-Development'!$AF$33:$EU$33)</f>
        <v>0</v>
      </c>
      <c r="AM19" s="48">
        <f ca="1">LOOKUP(2,1/('Feat-Func-Development'!$AF$4:$EU$4&amp;'Feat-Func-Development'!$AF$5:$EU$5='aggregated FIP Data ProgSel'!$A19&amp;'aggregated FIP Data ProgSel'!$N$1),'Feat-Func-Development'!$AF$34:$EU$34)</f>
        <v>0</v>
      </c>
      <c r="AN19" s="48">
        <f ca="1">LOOKUP(2,1/('Feat-Func-Development'!$AF$4:$EU$4&amp;'Feat-Func-Development'!$AF$5:$EU$5='aggregated FIP Data ProgSel'!$A19&amp;'aggregated FIP Data ProgSel'!$N$1),'Feat-Func-Development'!$AF$35:$EU$35)</f>
        <v>0</v>
      </c>
      <c r="AO19" s="48">
        <f ca="1">LOOKUP(2,1/('Feat-Func-Development'!$AF$4:$EU$4&amp;'Feat-Func-Development'!$AF$5:$EU$5='aggregated FIP Data ProgSel'!$A19&amp;'aggregated FIP Data ProgSel'!$N$1),'Feat-Func-Development'!$AF$36:$EU$36)</f>
        <v>0</v>
      </c>
      <c r="AP19" s="48">
        <f ca="1">LOOKUP(2,1/('Feat-Func-Development'!$AF$4:$EU$4&amp;'Feat-Func-Development'!$AF$5:$EU$5='aggregated FIP Data ProgSel'!$A19&amp;'aggregated FIP Data ProgSel'!$N$1),'Feat-Func-Development'!$AF$37:$EU$37)</f>
        <v>0</v>
      </c>
      <c r="AQ19" s="48">
        <f ca="1">LOOKUP(2,1/('Feat-Func-Development'!$AF$4:$EU$4&amp;'Feat-Func-Development'!$AF$5:$EU$5='aggregated FIP Data ProgSel'!$A19&amp;'aggregated FIP Data ProgSel'!$N$1),'Feat-Func-Development'!$AF$38:$EU$38)</f>
        <v>1</v>
      </c>
      <c r="AR19" s="48">
        <f ca="1">LOOKUP(2,1/('Feat-Func-Development'!$AF$4:$EU$4&amp;'Feat-Func-Development'!$AF$5:$EU$5='aggregated FIP Data ProgSel'!$A19&amp;'aggregated FIP Data ProgSel'!$N$1),'Feat-Func-Development'!$AF$39:$EU$39)</f>
        <v>0</v>
      </c>
      <c r="AS19" s="48">
        <f ca="1">LOOKUP(2,1/('Feat-Func-Development'!$AF$4:$EU$4&amp;'Feat-Func-Development'!$AF$5:$EU$5='aggregated FIP Data ProgSel'!$A19&amp;'aggregated FIP Data ProgSel'!$N$1),'Feat-Func-Development'!$AF$40:$EU$40)</f>
        <v>0</v>
      </c>
      <c r="AT19" s="122">
        <f ca="1">LOOKUP(2,1/('Feat-Func-Development'!$AF$4:$EU$4&amp;'Feat-Func-Development'!$AF$5:$EU$5='aggregated FIP Data ProgSel'!$A19&amp;'aggregated FIP Data ProgSel'!$N$1),'Feat-Func-Development'!$AF$41:$EU$41)</f>
        <v>0</v>
      </c>
      <c r="AU19" s="48">
        <f ca="1">LOOKUP(2,1/('Feat-Func-Development'!$AF$4:$EU$4&amp;'Feat-Func-Development'!$AF$5:$EU$5='aggregated FIP Data ProgSel'!$A19&amp;'aggregated FIP Data ProgSel'!$N$1),'Feat-Func-Development'!$AF$42:$EU$42)</f>
        <v>0</v>
      </c>
      <c r="AV19" s="48">
        <f ca="1">LOOKUP(2,1/('Feat-Func-Development'!$AF$4:$EU$4&amp;'Feat-Func-Development'!$AF$5:$EU$5='aggregated FIP Data ProgSel'!$A19&amp;'aggregated FIP Data ProgSel'!$N$1),'Feat-Func-Development'!$AF$43:$EU$43)</f>
        <v>0</v>
      </c>
      <c r="AW19" s="48">
        <f ca="1">LOOKUP(2,1/('Feat-Func-Development'!$AF$4:$EU$4&amp;'Feat-Func-Development'!$AF$5:$EU$5='aggregated FIP Data ProgSel'!$A19&amp;'aggregated FIP Data ProgSel'!$N$1),'Feat-Func-Development'!$AF$44:$EU$44)</f>
        <v>0</v>
      </c>
      <c r="AX19" s="48">
        <f ca="1">LOOKUP(2,1/('Feat-Func-Development'!$AF$4:$EU$4&amp;'Feat-Func-Development'!$AF$5:$EU$5='aggregated FIP Data ProgSel'!$A19&amp;'aggregated FIP Data ProgSel'!$N$1),'Feat-Func-Development'!$AF$45:$EU$45)</f>
        <v>0</v>
      </c>
      <c r="AY19" s="48">
        <f ca="1">LOOKUP(2,1/('Feat-Func-Development'!$AF$4:$EU$4&amp;'Feat-Func-Development'!$AF$5:$EU$5='aggregated FIP Data ProgSel'!$A19&amp;'aggregated FIP Data ProgSel'!$N$1),'Feat-Func-Development'!$AF$46:$EU$46)</f>
        <v>1</v>
      </c>
      <c r="AZ19" s="48">
        <f ca="1">LOOKUP(2,1/('Feat-Func-Development'!$AF$4:$EU$4&amp;'Feat-Func-Development'!$AF$5:$EU$5='aggregated FIP Data ProgSel'!$A19&amp;'aggregated FIP Data ProgSel'!$N$1),'Feat-Func-Development'!$AF$47:$EU$47)</f>
        <v>0</v>
      </c>
      <c r="BA19" s="48">
        <f ca="1">LOOKUP(2,1/('Feat-Func-Development'!$AF$4:$EU$4&amp;'Feat-Func-Development'!$AF$5:$EU$5='aggregated FIP Data ProgSel'!$A19&amp;'aggregated FIP Data ProgSel'!$N$1),'Feat-Func-Development'!$AF$48:$EU$48)</f>
        <v>0</v>
      </c>
      <c r="BB19" s="122">
        <f ca="1">LOOKUP(2,1/('Feat-Func-Development'!$AF$4:$EU$4&amp;'Feat-Func-Development'!$AF$5:$EU$5='aggregated FIP Data ProgSel'!$A19&amp;'aggregated FIP Data ProgSel'!$N$1),'Feat-Func-Development'!$AF$49:$EU$49)</f>
        <v>0</v>
      </c>
      <c r="BC19" s="48">
        <f ca="1">LOOKUP(2,1/('Feat-Func-Development'!$AF$4:$EU$4&amp;'Feat-Func-Development'!$AF$5:$EU$5='aggregated FIP Data ProgSel'!$A19&amp;'aggregated FIP Data ProgSel'!$N$1),'Feat-Func-Development'!$AF$50:$EU$50)</f>
        <v>0</v>
      </c>
      <c r="BD19" s="48">
        <f ca="1">LOOKUP(2,1/('Feat-Func-Development'!$AF$4:$EU$4&amp;'Feat-Func-Development'!$AF$5:$EU$5='aggregated FIP Data ProgSel'!$A19&amp;'aggregated FIP Data ProgSel'!$N$1),'Feat-Func-Development'!$AF$51:$EU$51)</f>
        <v>0</v>
      </c>
      <c r="BE19" s="48">
        <f ca="1">LOOKUP(2,1/('Feat-Func-Development'!$AF$4:$EU$4&amp;'Feat-Func-Development'!$AF$5:$EU$5='aggregated FIP Data ProgSel'!$A19&amp;'aggregated FIP Data ProgSel'!$N$1),'Feat-Func-Development'!$AF$52:$EU$52)</f>
        <v>0</v>
      </c>
      <c r="BF19" s="48">
        <f ca="1">LOOKUP(2,1/('Feat-Func-Development'!$AF$4:$EU$4&amp;'Feat-Func-Development'!$AF$5:$EU$5='aggregated FIP Data ProgSel'!$A19&amp;'aggregated FIP Data ProgSel'!$N$1),'Feat-Func-Development'!$AF$53:$EU$53)</f>
        <v>0</v>
      </c>
      <c r="BG19" s="48">
        <f ca="1">LOOKUP(2,1/('Feat-Func-Development'!$AF$4:$EU$4&amp;'Feat-Func-Development'!$AF$5:$EU$5='aggregated FIP Data ProgSel'!$A19&amp;'aggregated FIP Data ProgSel'!$N$1),'Feat-Func-Development'!$AF$54:$EU$54)</f>
        <v>0</v>
      </c>
      <c r="BH19" s="48">
        <f ca="1">LOOKUP(2,1/('Feat-Func-Development'!$AF$4:$EU$4&amp;'Feat-Func-Development'!$AF$5:$EU$5='aggregated FIP Data ProgSel'!$A19&amp;'aggregated FIP Data ProgSel'!$N$1),'Feat-Func-Development'!$AF$55:$EU$55)</f>
        <v>0</v>
      </c>
      <c r="BI19" s="48">
        <f ca="1">LOOKUP(2,1/('Feat-Func-Development'!$AF$4:$EU$4&amp;'Feat-Func-Development'!$AF$5:$EU$5='aggregated FIP Data ProgSel'!$A19&amp;'aggregated FIP Data ProgSel'!$N$1),'Feat-Func-Development'!$AF$56:$EU$56)</f>
        <v>0</v>
      </c>
    </row>
    <row r="20" spans="1:61">
      <c r="A20" s="226">
        <f t="shared" ca="1" si="9"/>
        <v>486</v>
      </c>
      <c r="B20" s="227">
        <f ca="1">IFERROR(INDEX('Configuration | Scaling'!$E$13:$Y$23,$D$85-CELL("row", 'Configuration | Scaling'!$E$13)+1,MATCH($C20,_GPDS__List,0)),"")</f>
        <v>458</v>
      </c>
      <c r="C20" s="228" t="str">
        <f ca="1">IF(COUNTIF(C$4:C19,LOOKUP(A20,INDIRECT("'Configuration | Scaling'!E"&amp;$D$85):INDIRECT("'Configuration | Scaling'!Y"&amp;$D$85),_GPDS__List))=0,LOOKUP(A20,INDIRECT("'Configuration | Scaling'!E"&amp;$D$85):INDIRECT("'Configuration | Scaling'!Y"&amp;$D$85),_GPDS__List),"")</f>
        <v>VP</v>
      </c>
      <c r="D20" s="370"/>
      <c r="E20" s="229">
        <f t="shared" ca="1" si="0"/>
        <v>458</v>
      </c>
      <c r="F20" s="233">
        <f t="shared" ca="1" si="1"/>
        <v>1</v>
      </c>
      <c r="G20" s="49">
        <f t="shared" ca="1" si="2"/>
        <v>0</v>
      </c>
      <c r="H20" s="49">
        <f t="shared" ca="1" si="3"/>
        <v>1</v>
      </c>
      <c r="I20" s="49">
        <f t="shared" ca="1" si="4"/>
        <v>1</v>
      </c>
      <c r="J20" s="49">
        <f t="shared" ca="1" si="5"/>
        <v>1</v>
      </c>
      <c r="K20" s="49">
        <f t="shared" ca="1" si="6"/>
        <v>1</v>
      </c>
      <c r="L20" s="49">
        <f t="shared" ca="1" si="7"/>
        <v>0</v>
      </c>
      <c r="M20" s="50">
        <f t="shared" ca="1" si="8"/>
        <v>0</v>
      </c>
      <c r="N20" s="48">
        <f ca="1">LOOKUP(2,1/('Feat-Func-Development'!$AF$4:$EU$4&amp;'Feat-Func-Development'!$AF$5:$EU$5='aggregated FIP Data ProgSel'!$A20&amp;'aggregated FIP Data ProgSel'!$N$1),'Feat-Func-Development'!$AF$121:$EU$121)</f>
        <v>0</v>
      </c>
      <c r="O20" s="48">
        <f ca="1">LOOKUP(2,1/('Feat-Func-Development'!$AF$4:$EU$4&amp;'Feat-Func-Development'!$AF$5:$EU$5='aggregated FIP Data ProgSel'!$A20&amp;'aggregated FIP Data ProgSel'!$N$1),'Feat-Func-Development'!$AF$122:$EU$122)</f>
        <v>0</v>
      </c>
      <c r="P20" s="48">
        <f ca="1">LOOKUP(2,1/('Feat-Func-Development'!$AF$4:$EU$4&amp;'Feat-Func-Development'!$AF$5:$EU$5='aggregated FIP Data ProgSel'!$A20&amp;'aggregated FIP Data ProgSel'!$N$1),'Feat-Func-Development'!$AF$123:$EU$123)</f>
        <v>0</v>
      </c>
      <c r="Q20" s="48">
        <f ca="1">LOOKUP(2,1/('Feat-Func-Development'!$AF$4:$EU$4&amp;'Feat-Func-Development'!$AF$5:$EU$5='aggregated FIP Data ProgSel'!$A20&amp;'aggregated FIP Data ProgSel'!$N$1),'Feat-Func-Development'!$AF$124:$EU$124)</f>
        <v>0</v>
      </c>
      <c r="R20" s="48">
        <f ca="1">LOOKUP(2,1/('Feat-Func-Development'!$AF$4:$EU$4&amp;'Feat-Func-Development'!$AF$5:$EU$5='aggregated FIP Data ProgSel'!$A20&amp;'aggregated FIP Data ProgSel'!$N$1),'Feat-Func-Development'!$AF$125:$EU$125)</f>
        <v>0</v>
      </c>
      <c r="S20" s="48">
        <f ca="1">LOOKUP(2,1/('Feat-Func-Development'!$AF$4:$EU$4&amp;'Feat-Func-Development'!$AF$5:$EU$5='aggregated FIP Data ProgSel'!$A20&amp;'aggregated FIP Data ProgSel'!$N$1),'Feat-Func-Development'!$AF$126:$EU$126)</f>
        <v>1</v>
      </c>
      <c r="T20" s="48">
        <f ca="1">LOOKUP(2,1/('Feat-Func-Development'!$AF$4:$EU$4&amp;'Feat-Func-Development'!$AF$5:$EU$5='aggregated FIP Data ProgSel'!$A20&amp;'aggregated FIP Data ProgSel'!$N$1),'Feat-Func-Development'!$AF$127:$EU$127)</f>
        <v>0</v>
      </c>
      <c r="U20" s="48">
        <f ca="1">LOOKUP(2,1/('Feat-Func-Development'!$AF$4:$EU$4&amp;'Feat-Func-Development'!$AF$5:$EU$5='aggregated FIP Data ProgSel'!$A20&amp;'aggregated FIP Data ProgSel'!$N$1),'Feat-Func-Development'!$AF$128:$EU$128)</f>
        <v>0</v>
      </c>
      <c r="V20" s="29">
        <f ca="1">LOOKUP(2,1/('Feat-Func-Development'!$AF$4:$EU$4&amp;'Feat-Func-Development'!$AF$5:$EU$5='aggregated FIP Data ProgSel'!$A20&amp;'aggregated FIP Data ProgSel'!$V$1),'Feat-Func-Development'!$AF$121:$EU$121)</f>
        <v>0</v>
      </c>
      <c r="W20" s="29">
        <f ca="1">LOOKUP(2,1/('Feat-Func-Development'!$AF$4:$EU$4&amp;'Feat-Func-Development'!$AF$5:$EU$5='aggregated FIP Data ProgSel'!$A20&amp;'aggregated FIP Data ProgSel'!$V$1),'Feat-Func-Development'!$AF$122:$EU$122)</f>
        <v>0</v>
      </c>
      <c r="X20" s="29">
        <f ca="1">LOOKUP(2,1/('Feat-Func-Development'!$AF$4:$EU$4&amp;'Feat-Func-Development'!$AF$5:$EU$5='aggregated FIP Data ProgSel'!$A20&amp;'aggregated FIP Data ProgSel'!$V$1),'Feat-Func-Development'!$AF$123:$EU$123)</f>
        <v>0</v>
      </c>
      <c r="Y20" s="29">
        <f ca="1">LOOKUP(2,1/('Feat-Func-Development'!$AF$4:$EU$4&amp;'Feat-Func-Development'!$AF$5:$EU$5='aggregated FIP Data ProgSel'!$A20&amp;'aggregated FIP Data ProgSel'!$V$1),'Feat-Func-Development'!$AF$124:$EU$124)</f>
        <v>0</v>
      </c>
      <c r="Z20" s="29">
        <f ca="1">LOOKUP(2,1/('Feat-Func-Development'!$AF$4:$EU$4&amp;'Feat-Func-Development'!$AF$5:$EU$5='aggregated FIP Data ProgSel'!$A20&amp;'aggregated FIP Data ProgSel'!$V$1),'Feat-Func-Development'!$AF$125:$EU$125)</f>
        <v>1</v>
      </c>
      <c r="AA20" s="29">
        <f ca="1">LOOKUP(2,1/('Feat-Func-Development'!$AF$4:$EU$4&amp;'Feat-Func-Development'!$AF$5:$EU$5='aggregated FIP Data ProgSel'!$A20&amp;'aggregated FIP Data ProgSel'!$V$1),'Feat-Func-Development'!$AF$126:$EU$126)</f>
        <v>0</v>
      </c>
      <c r="AB20" s="29">
        <f ca="1">LOOKUP(2,1/('Feat-Func-Development'!$AF$4:$EU$4&amp;'Feat-Func-Development'!$AF$5:$EU$5='aggregated FIP Data ProgSel'!$A20&amp;'aggregated FIP Data ProgSel'!$V$1),'Feat-Func-Development'!$AF$127:$EU$127)</f>
        <v>0</v>
      </c>
      <c r="AC20" s="29">
        <f ca="1">LOOKUP(2,1/('Feat-Func-Development'!$AF$4:$EU$4&amp;'Feat-Func-Development'!$AF$5:$EU$5='aggregated FIP Data ProgSel'!$A20&amp;'aggregated FIP Data ProgSel'!$V$1),'Feat-Func-Development'!$AF$128:$EU$128)</f>
        <v>0</v>
      </c>
      <c r="AD20" s="122">
        <f ca="1">LOOKUP(2,1/('Feat-Func-Development'!$AF$4:$EU$4&amp;'Feat-Func-Development'!$AF$5:$EU$5='aggregated FIP Data ProgSel'!$A20&amp;'aggregated FIP Data ProgSel'!$N$1),'Feat-Func-Development'!$AF$25:$EU$25)</f>
        <v>0</v>
      </c>
      <c r="AE20" s="48">
        <f ca="1">LOOKUP(2,1/('Feat-Func-Development'!$AF$4:$EU$4&amp;'Feat-Func-Development'!$AF$5:$EU$5='aggregated FIP Data ProgSel'!$A20&amp;'aggregated FIP Data ProgSel'!$N$1),'Feat-Func-Development'!$AF$26:$EU$26)</f>
        <v>0</v>
      </c>
      <c r="AF20" s="48">
        <f ca="1">LOOKUP(2,1/('Feat-Func-Development'!$AF$4:$EU$4&amp;'Feat-Func-Development'!$AF$5:$EU$5='aggregated FIP Data ProgSel'!$A20&amp;'aggregated FIP Data ProgSel'!$N$1),'Feat-Func-Development'!$AF$27:$EU$27)</f>
        <v>0</v>
      </c>
      <c r="AG20" s="48">
        <f ca="1">LOOKUP(2,1/('Feat-Func-Development'!$AF$4:$EU$4&amp;'Feat-Func-Development'!$AF$5:$EU$5='aggregated FIP Data ProgSel'!$A20&amp;'aggregated FIP Data ProgSel'!$N$1),'Feat-Func-Development'!$AF$28:$EU$28)</f>
        <v>0</v>
      </c>
      <c r="AH20" s="48">
        <f ca="1">LOOKUP(2,1/('Feat-Func-Development'!$AF$4:$EU$4&amp;'Feat-Func-Development'!$AF$5:$EU$5='aggregated FIP Data ProgSel'!$A20&amp;'aggregated FIP Data ProgSel'!$N$1),'Feat-Func-Development'!$AF$29:$EU$29)</f>
        <v>0</v>
      </c>
      <c r="AI20" s="48">
        <f ca="1">LOOKUP(2,1/('Feat-Func-Development'!$AF$4:$EU$4&amp;'Feat-Func-Development'!$AF$5:$EU$5='aggregated FIP Data ProgSel'!$A20&amp;'aggregated FIP Data ProgSel'!$N$1),'Feat-Func-Development'!$AF$30:$EU$30)</f>
        <v>1</v>
      </c>
      <c r="AJ20" s="48">
        <f ca="1">LOOKUP(2,1/('Feat-Func-Development'!$AF$4:$EU$4&amp;'Feat-Func-Development'!$AF$5:$EU$5='aggregated FIP Data ProgSel'!$A20&amp;'aggregated FIP Data ProgSel'!$N$1),'Feat-Func-Development'!$AF$31:$EU$31)</f>
        <v>0</v>
      </c>
      <c r="AK20" s="48">
        <f ca="1">LOOKUP(2,1/('Feat-Func-Development'!$AF$4:$EU$4&amp;'Feat-Func-Development'!$AF$5:$EU$5='aggregated FIP Data ProgSel'!$A20&amp;'aggregated FIP Data ProgSel'!$N$1),'Feat-Func-Development'!$AF$32:$EU$32)</f>
        <v>0</v>
      </c>
      <c r="AL20" s="122">
        <f ca="1">LOOKUP(2,1/('Feat-Func-Development'!$AF$4:$EU$4&amp;'Feat-Func-Development'!$AF$5:$EU$5='aggregated FIP Data ProgSel'!$A20&amp;'aggregated FIP Data ProgSel'!$N$1),'Feat-Func-Development'!$AF$33:$EU$33)</f>
        <v>0</v>
      </c>
      <c r="AM20" s="48">
        <f ca="1">LOOKUP(2,1/('Feat-Func-Development'!$AF$4:$EU$4&amp;'Feat-Func-Development'!$AF$5:$EU$5='aggregated FIP Data ProgSel'!$A20&amp;'aggregated FIP Data ProgSel'!$N$1),'Feat-Func-Development'!$AF$34:$EU$34)</f>
        <v>0</v>
      </c>
      <c r="AN20" s="48">
        <f ca="1">LOOKUP(2,1/('Feat-Func-Development'!$AF$4:$EU$4&amp;'Feat-Func-Development'!$AF$5:$EU$5='aggregated FIP Data ProgSel'!$A20&amp;'aggregated FIP Data ProgSel'!$N$1),'Feat-Func-Development'!$AF$35:$EU$35)</f>
        <v>0</v>
      </c>
      <c r="AO20" s="48">
        <f ca="1">LOOKUP(2,1/('Feat-Func-Development'!$AF$4:$EU$4&amp;'Feat-Func-Development'!$AF$5:$EU$5='aggregated FIP Data ProgSel'!$A20&amp;'aggregated FIP Data ProgSel'!$N$1),'Feat-Func-Development'!$AF$36:$EU$36)</f>
        <v>0</v>
      </c>
      <c r="AP20" s="48">
        <f ca="1">LOOKUP(2,1/('Feat-Func-Development'!$AF$4:$EU$4&amp;'Feat-Func-Development'!$AF$5:$EU$5='aggregated FIP Data ProgSel'!$A20&amp;'aggregated FIP Data ProgSel'!$N$1),'Feat-Func-Development'!$AF$37:$EU$37)</f>
        <v>0</v>
      </c>
      <c r="AQ20" s="48">
        <f ca="1">LOOKUP(2,1/('Feat-Func-Development'!$AF$4:$EU$4&amp;'Feat-Func-Development'!$AF$5:$EU$5='aggregated FIP Data ProgSel'!$A20&amp;'aggregated FIP Data ProgSel'!$N$1),'Feat-Func-Development'!$AF$38:$EU$38)</f>
        <v>1</v>
      </c>
      <c r="AR20" s="48">
        <f ca="1">LOOKUP(2,1/('Feat-Func-Development'!$AF$4:$EU$4&amp;'Feat-Func-Development'!$AF$5:$EU$5='aggregated FIP Data ProgSel'!$A20&amp;'aggregated FIP Data ProgSel'!$N$1),'Feat-Func-Development'!$AF$39:$EU$39)</f>
        <v>0</v>
      </c>
      <c r="AS20" s="48">
        <f ca="1">LOOKUP(2,1/('Feat-Func-Development'!$AF$4:$EU$4&amp;'Feat-Func-Development'!$AF$5:$EU$5='aggregated FIP Data ProgSel'!$A20&amp;'aggregated FIP Data ProgSel'!$N$1),'Feat-Func-Development'!$AF$40:$EU$40)</f>
        <v>0</v>
      </c>
      <c r="AT20" s="122">
        <f ca="1">LOOKUP(2,1/('Feat-Func-Development'!$AF$4:$EU$4&amp;'Feat-Func-Development'!$AF$5:$EU$5='aggregated FIP Data ProgSel'!$A20&amp;'aggregated FIP Data ProgSel'!$N$1),'Feat-Func-Development'!$AF$41:$EU$41)</f>
        <v>0</v>
      </c>
      <c r="AU20" s="48">
        <f ca="1">LOOKUP(2,1/('Feat-Func-Development'!$AF$4:$EU$4&amp;'Feat-Func-Development'!$AF$5:$EU$5='aggregated FIP Data ProgSel'!$A20&amp;'aggregated FIP Data ProgSel'!$N$1),'Feat-Func-Development'!$AF$42:$EU$42)</f>
        <v>0</v>
      </c>
      <c r="AV20" s="48">
        <f ca="1">LOOKUP(2,1/('Feat-Func-Development'!$AF$4:$EU$4&amp;'Feat-Func-Development'!$AF$5:$EU$5='aggregated FIP Data ProgSel'!$A20&amp;'aggregated FIP Data ProgSel'!$N$1),'Feat-Func-Development'!$AF$43:$EU$43)</f>
        <v>0</v>
      </c>
      <c r="AW20" s="48">
        <f ca="1">LOOKUP(2,1/('Feat-Func-Development'!$AF$4:$EU$4&amp;'Feat-Func-Development'!$AF$5:$EU$5='aggregated FIP Data ProgSel'!$A20&amp;'aggregated FIP Data ProgSel'!$N$1),'Feat-Func-Development'!$AF$44:$EU$44)</f>
        <v>0</v>
      </c>
      <c r="AX20" s="48">
        <f ca="1">LOOKUP(2,1/('Feat-Func-Development'!$AF$4:$EU$4&amp;'Feat-Func-Development'!$AF$5:$EU$5='aggregated FIP Data ProgSel'!$A20&amp;'aggregated FIP Data ProgSel'!$N$1),'Feat-Func-Development'!$AF$45:$EU$45)</f>
        <v>0</v>
      </c>
      <c r="AY20" s="48">
        <f ca="1">LOOKUP(2,1/('Feat-Func-Development'!$AF$4:$EU$4&amp;'Feat-Func-Development'!$AF$5:$EU$5='aggregated FIP Data ProgSel'!$A20&amp;'aggregated FIP Data ProgSel'!$N$1),'Feat-Func-Development'!$AF$46:$EU$46)</f>
        <v>1</v>
      </c>
      <c r="AZ20" s="48">
        <f ca="1">LOOKUP(2,1/('Feat-Func-Development'!$AF$4:$EU$4&amp;'Feat-Func-Development'!$AF$5:$EU$5='aggregated FIP Data ProgSel'!$A20&amp;'aggregated FIP Data ProgSel'!$N$1),'Feat-Func-Development'!$AF$47:$EU$47)</f>
        <v>0</v>
      </c>
      <c r="BA20" s="48">
        <f ca="1">LOOKUP(2,1/('Feat-Func-Development'!$AF$4:$EU$4&amp;'Feat-Func-Development'!$AF$5:$EU$5='aggregated FIP Data ProgSel'!$A20&amp;'aggregated FIP Data ProgSel'!$N$1),'Feat-Func-Development'!$AF$48:$EU$48)</f>
        <v>0</v>
      </c>
      <c r="BB20" s="122">
        <f ca="1">LOOKUP(2,1/('Feat-Func-Development'!$AF$4:$EU$4&amp;'Feat-Func-Development'!$AF$5:$EU$5='aggregated FIP Data ProgSel'!$A20&amp;'aggregated FIP Data ProgSel'!$N$1),'Feat-Func-Development'!$AF$49:$EU$49)</f>
        <v>0</v>
      </c>
      <c r="BC20" s="48">
        <f ca="1">LOOKUP(2,1/('Feat-Func-Development'!$AF$4:$EU$4&amp;'Feat-Func-Development'!$AF$5:$EU$5='aggregated FIP Data ProgSel'!$A20&amp;'aggregated FIP Data ProgSel'!$N$1),'Feat-Func-Development'!$AF$50:$EU$50)</f>
        <v>0</v>
      </c>
      <c r="BD20" s="48">
        <f ca="1">LOOKUP(2,1/('Feat-Func-Development'!$AF$4:$EU$4&amp;'Feat-Func-Development'!$AF$5:$EU$5='aggregated FIP Data ProgSel'!$A20&amp;'aggregated FIP Data ProgSel'!$N$1),'Feat-Func-Development'!$AF$51:$EU$51)</f>
        <v>0</v>
      </c>
      <c r="BE20" s="48">
        <f ca="1">LOOKUP(2,1/('Feat-Func-Development'!$AF$4:$EU$4&amp;'Feat-Func-Development'!$AF$5:$EU$5='aggregated FIP Data ProgSel'!$A20&amp;'aggregated FIP Data ProgSel'!$N$1),'Feat-Func-Development'!$AF$52:$EU$52)</f>
        <v>0</v>
      </c>
      <c r="BF20" s="48">
        <f ca="1">LOOKUP(2,1/('Feat-Func-Development'!$AF$4:$EU$4&amp;'Feat-Func-Development'!$AF$5:$EU$5='aggregated FIP Data ProgSel'!$A20&amp;'aggregated FIP Data ProgSel'!$N$1),'Feat-Func-Development'!$AF$53:$EU$53)</f>
        <v>0</v>
      </c>
      <c r="BG20" s="48">
        <f ca="1">LOOKUP(2,1/('Feat-Func-Development'!$AF$4:$EU$4&amp;'Feat-Func-Development'!$AF$5:$EU$5='aggregated FIP Data ProgSel'!$A20&amp;'aggregated FIP Data ProgSel'!$N$1),'Feat-Func-Development'!$AF$54:$EU$54)</f>
        <v>0</v>
      </c>
      <c r="BH20" s="48">
        <f ca="1">LOOKUP(2,1/('Feat-Func-Development'!$AF$4:$EU$4&amp;'Feat-Func-Development'!$AF$5:$EU$5='aggregated FIP Data ProgSel'!$A20&amp;'aggregated FIP Data ProgSel'!$N$1),'Feat-Func-Development'!$AF$55:$EU$55)</f>
        <v>0</v>
      </c>
      <c r="BI20" s="48">
        <f ca="1">LOOKUP(2,1/('Feat-Func-Development'!$AF$4:$EU$4&amp;'Feat-Func-Development'!$AF$5:$EU$5='aggregated FIP Data ProgSel'!$A20&amp;'aggregated FIP Data ProgSel'!$N$1),'Feat-Func-Development'!$AF$56:$EU$56)</f>
        <v>0</v>
      </c>
    </row>
    <row r="21" spans="1:61">
      <c r="A21" s="226">
        <f t="shared" ca="1" si="9"/>
        <v>517</v>
      </c>
      <c r="B21" s="227">
        <f ca="1">IFERROR(INDEX('Configuration | Scaling'!$E$13:$Y$23,$D$85-CELL("row", 'Configuration | Scaling'!$E$13)+1,MATCH($C21,_GPDS__List,0)),"")</f>
        <v>506</v>
      </c>
      <c r="C21" s="228" t="str">
        <f ca="1">IF(COUNTIF(C$4:C20,LOOKUP(A21,INDIRECT("'Configuration | Scaling'!E"&amp;$D$85):INDIRECT("'Configuration | Scaling'!Y"&amp;$D$85),_GPDS__List))=0,LOOKUP(A21,INDIRECT("'Configuration | Scaling'!E"&amp;$D$85):INDIRECT("'Configuration | Scaling'!Y"&amp;$D$85),_GPDS__List),"")</f>
        <v>PEC</v>
      </c>
      <c r="D21" s="228"/>
      <c r="E21" s="229">
        <f t="shared" ca="1" si="0"/>
        <v>506</v>
      </c>
      <c r="F21" s="233">
        <f t="shared" ca="1" si="1"/>
        <v>1</v>
      </c>
      <c r="G21" s="49">
        <f t="shared" ca="1" si="2"/>
        <v>0</v>
      </c>
      <c r="H21" s="49">
        <f t="shared" ca="1" si="3"/>
        <v>1</v>
      </c>
      <c r="I21" s="49">
        <f t="shared" ca="1" si="4"/>
        <v>1</v>
      </c>
      <c r="J21" s="49">
        <f t="shared" ca="1" si="5"/>
        <v>1</v>
      </c>
      <c r="K21" s="49">
        <f t="shared" ca="1" si="6"/>
        <v>1</v>
      </c>
      <c r="L21" s="49">
        <f t="shared" ca="1" si="7"/>
        <v>0</v>
      </c>
      <c r="M21" s="50">
        <f t="shared" ca="1" si="8"/>
        <v>0</v>
      </c>
      <c r="N21" s="48">
        <f ca="1">LOOKUP(2,1/('Feat-Func-Development'!$AF$4:$EU$4&amp;'Feat-Func-Development'!$AF$5:$EU$5='aggregated FIP Data ProgSel'!$A21&amp;'aggregated FIP Data ProgSel'!$N$1),'Feat-Func-Development'!$AF$121:$EU$121)</f>
        <v>0</v>
      </c>
      <c r="O21" s="48">
        <f ca="1">LOOKUP(2,1/('Feat-Func-Development'!$AF$4:$EU$4&amp;'Feat-Func-Development'!$AF$5:$EU$5='aggregated FIP Data ProgSel'!$A21&amp;'aggregated FIP Data ProgSel'!$N$1),'Feat-Func-Development'!$AF$122:$EU$122)</f>
        <v>0</v>
      </c>
      <c r="P21" s="48">
        <f ca="1">LOOKUP(2,1/('Feat-Func-Development'!$AF$4:$EU$4&amp;'Feat-Func-Development'!$AF$5:$EU$5='aggregated FIP Data ProgSel'!$A21&amp;'aggregated FIP Data ProgSel'!$N$1),'Feat-Func-Development'!$AF$123:$EU$123)</f>
        <v>0</v>
      </c>
      <c r="Q21" s="48">
        <f ca="1">LOOKUP(2,1/('Feat-Func-Development'!$AF$4:$EU$4&amp;'Feat-Func-Development'!$AF$5:$EU$5='aggregated FIP Data ProgSel'!$A21&amp;'aggregated FIP Data ProgSel'!$N$1),'Feat-Func-Development'!$AF$124:$EU$124)</f>
        <v>0</v>
      </c>
      <c r="R21" s="48">
        <f ca="1">LOOKUP(2,1/('Feat-Func-Development'!$AF$4:$EU$4&amp;'Feat-Func-Development'!$AF$5:$EU$5='aggregated FIP Data ProgSel'!$A21&amp;'aggregated FIP Data ProgSel'!$N$1),'Feat-Func-Development'!$AF$125:$EU$125)</f>
        <v>0</v>
      </c>
      <c r="S21" s="48">
        <f ca="1">LOOKUP(2,1/('Feat-Func-Development'!$AF$4:$EU$4&amp;'Feat-Func-Development'!$AF$5:$EU$5='aggregated FIP Data ProgSel'!$A21&amp;'aggregated FIP Data ProgSel'!$N$1),'Feat-Func-Development'!$AF$126:$EU$126)</f>
        <v>1</v>
      </c>
      <c r="T21" s="48">
        <f ca="1">LOOKUP(2,1/('Feat-Func-Development'!$AF$4:$EU$4&amp;'Feat-Func-Development'!$AF$5:$EU$5='aggregated FIP Data ProgSel'!$A21&amp;'aggregated FIP Data ProgSel'!$N$1),'Feat-Func-Development'!$AF$127:$EU$127)</f>
        <v>0</v>
      </c>
      <c r="U21" s="48">
        <f ca="1">LOOKUP(2,1/('Feat-Func-Development'!$AF$4:$EU$4&amp;'Feat-Func-Development'!$AF$5:$EU$5='aggregated FIP Data ProgSel'!$A21&amp;'aggregated FIP Data ProgSel'!$N$1),'Feat-Func-Development'!$AF$128:$EU$128)</f>
        <v>0</v>
      </c>
      <c r="V21" s="29">
        <f ca="1">LOOKUP(2,1/('Feat-Func-Development'!$AF$4:$EU$4&amp;'Feat-Func-Development'!$AF$5:$EU$5='aggregated FIP Data ProgSel'!$A21&amp;'aggregated FIP Data ProgSel'!$V$1),'Feat-Func-Development'!$AF$121:$EU$121)</f>
        <v>0</v>
      </c>
      <c r="W21" s="29">
        <f ca="1">LOOKUP(2,1/('Feat-Func-Development'!$AF$4:$EU$4&amp;'Feat-Func-Development'!$AF$5:$EU$5='aggregated FIP Data ProgSel'!$A21&amp;'aggregated FIP Data ProgSel'!$V$1),'Feat-Func-Development'!$AF$122:$EU$122)</f>
        <v>0</v>
      </c>
      <c r="X21" s="29">
        <f ca="1">LOOKUP(2,1/('Feat-Func-Development'!$AF$4:$EU$4&amp;'Feat-Func-Development'!$AF$5:$EU$5='aggregated FIP Data ProgSel'!$A21&amp;'aggregated FIP Data ProgSel'!$V$1),'Feat-Func-Development'!$AF$123:$EU$123)</f>
        <v>0</v>
      </c>
      <c r="Y21" s="29">
        <f ca="1">LOOKUP(2,1/('Feat-Func-Development'!$AF$4:$EU$4&amp;'Feat-Func-Development'!$AF$5:$EU$5='aggregated FIP Data ProgSel'!$A21&amp;'aggregated FIP Data ProgSel'!$V$1),'Feat-Func-Development'!$AF$124:$EU$124)</f>
        <v>0</v>
      </c>
      <c r="Z21" s="29">
        <f ca="1">LOOKUP(2,1/('Feat-Func-Development'!$AF$4:$EU$4&amp;'Feat-Func-Development'!$AF$5:$EU$5='aggregated FIP Data ProgSel'!$A21&amp;'aggregated FIP Data ProgSel'!$V$1),'Feat-Func-Development'!$AF$125:$EU$125)</f>
        <v>1</v>
      </c>
      <c r="AA21" s="29">
        <f ca="1">LOOKUP(2,1/('Feat-Func-Development'!$AF$4:$EU$4&amp;'Feat-Func-Development'!$AF$5:$EU$5='aggregated FIP Data ProgSel'!$A21&amp;'aggregated FIP Data ProgSel'!$V$1),'Feat-Func-Development'!$AF$126:$EU$126)</f>
        <v>0</v>
      </c>
      <c r="AB21" s="29">
        <f ca="1">LOOKUP(2,1/('Feat-Func-Development'!$AF$4:$EU$4&amp;'Feat-Func-Development'!$AF$5:$EU$5='aggregated FIP Data ProgSel'!$A21&amp;'aggregated FIP Data ProgSel'!$V$1),'Feat-Func-Development'!$AF$127:$EU$127)</f>
        <v>0</v>
      </c>
      <c r="AC21" s="29">
        <f ca="1">LOOKUP(2,1/('Feat-Func-Development'!$AF$4:$EU$4&amp;'Feat-Func-Development'!$AF$5:$EU$5='aggregated FIP Data ProgSel'!$A21&amp;'aggregated FIP Data ProgSel'!$V$1),'Feat-Func-Development'!$AF$128:$EU$128)</f>
        <v>0</v>
      </c>
      <c r="AD21" s="122">
        <f ca="1">LOOKUP(2,1/('Feat-Func-Development'!$AF$4:$EU$4&amp;'Feat-Func-Development'!$AF$5:$EU$5='aggregated FIP Data ProgSel'!$A21&amp;'aggregated FIP Data ProgSel'!$N$1),'Feat-Func-Development'!$AF$25:$EU$25)</f>
        <v>0</v>
      </c>
      <c r="AE21" s="48">
        <f ca="1">LOOKUP(2,1/('Feat-Func-Development'!$AF$4:$EU$4&amp;'Feat-Func-Development'!$AF$5:$EU$5='aggregated FIP Data ProgSel'!$A21&amp;'aggregated FIP Data ProgSel'!$N$1),'Feat-Func-Development'!$AF$26:$EU$26)</f>
        <v>0</v>
      </c>
      <c r="AF21" s="48">
        <f ca="1">LOOKUP(2,1/('Feat-Func-Development'!$AF$4:$EU$4&amp;'Feat-Func-Development'!$AF$5:$EU$5='aggregated FIP Data ProgSel'!$A21&amp;'aggregated FIP Data ProgSel'!$N$1),'Feat-Func-Development'!$AF$27:$EU$27)</f>
        <v>0</v>
      </c>
      <c r="AG21" s="48">
        <f ca="1">LOOKUP(2,1/('Feat-Func-Development'!$AF$4:$EU$4&amp;'Feat-Func-Development'!$AF$5:$EU$5='aggregated FIP Data ProgSel'!$A21&amp;'aggregated FIP Data ProgSel'!$N$1),'Feat-Func-Development'!$AF$28:$EU$28)</f>
        <v>0</v>
      </c>
      <c r="AH21" s="48">
        <f ca="1">LOOKUP(2,1/('Feat-Func-Development'!$AF$4:$EU$4&amp;'Feat-Func-Development'!$AF$5:$EU$5='aggregated FIP Data ProgSel'!$A21&amp;'aggregated FIP Data ProgSel'!$N$1),'Feat-Func-Development'!$AF$29:$EU$29)</f>
        <v>0</v>
      </c>
      <c r="AI21" s="48">
        <f ca="1">LOOKUP(2,1/('Feat-Func-Development'!$AF$4:$EU$4&amp;'Feat-Func-Development'!$AF$5:$EU$5='aggregated FIP Data ProgSel'!$A21&amp;'aggregated FIP Data ProgSel'!$N$1),'Feat-Func-Development'!$AF$30:$EU$30)</f>
        <v>1</v>
      </c>
      <c r="AJ21" s="48">
        <f ca="1">LOOKUP(2,1/('Feat-Func-Development'!$AF$4:$EU$4&amp;'Feat-Func-Development'!$AF$5:$EU$5='aggregated FIP Data ProgSel'!$A21&amp;'aggregated FIP Data ProgSel'!$N$1),'Feat-Func-Development'!$AF$31:$EU$31)</f>
        <v>0</v>
      </c>
      <c r="AK21" s="48">
        <f ca="1">LOOKUP(2,1/('Feat-Func-Development'!$AF$4:$EU$4&amp;'Feat-Func-Development'!$AF$5:$EU$5='aggregated FIP Data ProgSel'!$A21&amp;'aggregated FIP Data ProgSel'!$N$1),'Feat-Func-Development'!$AF$32:$EU$32)</f>
        <v>0</v>
      </c>
      <c r="AL21" s="122">
        <f ca="1">LOOKUP(2,1/('Feat-Func-Development'!$AF$4:$EU$4&amp;'Feat-Func-Development'!$AF$5:$EU$5='aggregated FIP Data ProgSel'!$A21&amp;'aggregated FIP Data ProgSel'!$N$1),'Feat-Func-Development'!$AF$33:$EU$33)</f>
        <v>0</v>
      </c>
      <c r="AM21" s="48">
        <f ca="1">LOOKUP(2,1/('Feat-Func-Development'!$AF$4:$EU$4&amp;'Feat-Func-Development'!$AF$5:$EU$5='aggregated FIP Data ProgSel'!$A21&amp;'aggregated FIP Data ProgSel'!$N$1),'Feat-Func-Development'!$AF$34:$EU$34)</f>
        <v>0</v>
      </c>
      <c r="AN21" s="48">
        <f ca="1">LOOKUP(2,1/('Feat-Func-Development'!$AF$4:$EU$4&amp;'Feat-Func-Development'!$AF$5:$EU$5='aggregated FIP Data ProgSel'!$A21&amp;'aggregated FIP Data ProgSel'!$N$1),'Feat-Func-Development'!$AF$35:$EU$35)</f>
        <v>0</v>
      </c>
      <c r="AO21" s="48">
        <f ca="1">LOOKUP(2,1/('Feat-Func-Development'!$AF$4:$EU$4&amp;'Feat-Func-Development'!$AF$5:$EU$5='aggregated FIP Data ProgSel'!$A21&amp;'aggregated FIP Data ProgSel'!$N$1),'Feat-Func-Development'!$AF$36:$EU$36)</f>
        <v>0</v>
      </c>
      <c r="AP21" s="48">
        <f ca="1">LOOKUP(2,1/('Feat-Func-Development'!$AF$4:$EU$4&amp;'Feat-Func-Development'!$AF$5:$EU$5='aggregated FIP Data ProgSel'!$A21&amp;'aggregated FIP Data ProgSel'!$N$1),'Feat-Func-Development'!$AF$37:$EU$37)</f>
        <v>0</v>
      </c>
      <c r="AQ21" s="48">
        <f ca="1">LOOKUP(2,1/('Feat-Func-Development'!$AF$4:$EU$4&amp;'Feat-Func-Development'!$AF$5:$EU$5='aggregated FIP Data ProgSel'!$A21&amp;'aggregated FIP Data ProgSel'!$N$1),'Feat-Func-Development'!$AF$38:$EU$38)</f>
        <v>1</v>
      </c>
      <c r="AR21" s="48">
        <f ca="1">LOOKUP(2,1/('Feat-Func-Development'!$AF$4:$EU$4&amp;'Feat-Func-Development'!$AF$5:$EU$5='aggregated FIP Data ProgSel'!$A21&amp;'aggregated FIP Data ProgSel'!$N$1),'Feat-Func-Development'!$AF$39:$EU$39)</f>
        <v>0</v>
      </c>
      <c r="AS21" s="48">
        <f ca="1">LOOKUP(2,1/('Feat-Func-Development'!$AF$4:$EU$4&amp;'Feat-Func-Development'!$AF$5:$EU$5='aggregated FIP Data ProgSel'!$A21&amp;'aggregated FIP Data ProgSel'!$N$1),'Feat-Func-Development'!$AF$40:$EU$40)</f>
        <v>0</v>
      </c>
      <c r="AT21" s="122">
        <f ca="1">LOOKUP(2,1/('Feat-Func-Development'!$AF$4:$EU$4&amp;'Feat-Func-Development'!$AF$5:$EU$5='aggregated FIP Data ProgSel'!$A21&amp;'aggregated FIP Data ProgSel'!$N$1),'Feat-Func-Development'!$AF$41:$EU$41)</f>
        <v>0</v>
      </c>
      <c r="AU21" s="48">
        <f ca="1">LOOKUP(2,1/('Feat-Func-Development'!$AF$4:$EU$4&amp;'Feat-Func-Development'!$AF$5:$EU$5='aggregated FIP Data ProgSel'!$A21&amp;'aggregated FIP Data ProgSel'!$N$1),'Feat-Func-Development'!$AF$42:$EU$42)</f>
        <v>0</v>
      </c>
      <c r="AV21" s="48">
        <f ca="1">LOOKUP(2,1/('Feat-Func-Development'!$AF$4:$EU$4&amp;'Feat-Func-Development'!$AF$5:$EU$5='aggregated FIP Data ProgSel'!$A21&amp;'aggregated FIP Data ProgSel'!$N$1),'Feat-Func-Development'!$AF$43:$EU$43)</f>
        <v>0</v>
      </c>
      <c r="AW21" s="48">
        <f ca="1">LOOKUP(2,1/('Feat-Func-Development'!$AF$4:$EU$4&amp;'Feat-Func-Development'!$AF$5:$EU$5='aggregated FIP Data ProgSel'!$A21&amp;'aggregated FIP Data ProgSel'!$N$1),'Feat-Func-Development'!$AF$44:$EU$44)</f>
        <v>0</v>
      </c>
      <c r="AX21" s="48">
        <f ca="1">LOOKUP(2,1/('Feat-Func-Development'!$AF$4:$EU$4&amp;'Feat-Func-Development'!$AF$5:$EU$5='aggregated FIP Data ProgSel'!$A21&amp;'aggregated FIP Data ProgSel'!$N$1),'Feat-Func-Development'!$AF$45:$EU$45)</f>
        <v>0</v>
      </c>
      <c r="AY21" s="48">
        <f ca="1">LOOKUP(2,1/('Feat-Func-Development'!$AF$4:$EU$4&amp;'Feat-Func-Development'!$AF$5:$EU$5='aggregated FIP Data ProgSel'!$A21&amp;'aggregated FIP Data ProgSel'!$N$1),'Feat-Func-Development'!$AF$46:$EU$46)</f>
        <v>1</v>
      </c>
      <c r="AZ21" s="48">
        <f ca="1">LOOKUP(2,1/('Feat-Func-Development'!$AF$4:$EU$4&amp;'Feat-Func-Development'!$AF$5:$EU$5='aggregated FIP Data ProgSel'!$A21&amp;'aggregated FIP Data ProgSel'!$N$1),'Feat-Func-Development'!$AF$47:$EU$47)</f>
        <v>0</v>
      </c>
      <c r="BA21" s="48">
        <f ca="1">LOOKUP(2,1/('Feat-Func-Development'!$AF$4:$EU$4&amp;'Feat-Func-Development'!$AF$5:$EU$5='aggregated FIP Data ProgSel'!$A21&amp;'aggregated FIP Data ProgSel'!$N$1),'Feat-Func-Development'!$AF$48:$EU$48)</f>
        <v>0</v>
      </c>
      <c r="BB21" s="122">
        <f ca="1">LOOKUP(2,1/('Feat-Func-Development'!$AF$4:$EU$4&amp;'Feat-Func-Development'!$AF$5:$EU$5='aggregated FIP Data ProgSel'!$A21&amp;'aggregated FIP Data ProgSel'!$N$1),'Feat-Func-Development'!$AF$49:$EU$49)</f>
        <v>0</v>
      </c>
      <c r="BC21" s="48">
        <f ca="1">LOOKUP(2,1/('Feat-Func-Development'!$AF$4:$EU$4&amp;'Feat-Func-Development'!$AF$5:$EU$5='aggregated FIP Data ProgSel'!$A21&amp;'aggregated FIP Data ProgSel'!$N$1),'Feat-Func-Development'!$AF$50:$EU$50)</f>
        <v>0</v>
      </c>
      <c r="BD21" s="48">
        <f ca="1">LOOKUP(2,1/('Feat-Func-Development'!$AF$4:$EU$4&amp;'Feat-Func-Development'!$AF$5:$EU$5='aggregated FIP Data ProgSel'!$A21&amp;'aggregated FIP Data ProgSel'!$N$1),'Feat-Func-Development'!$AF$51:$EU$51)</f>
        <v>0</v>
      </c>
      <c r="BE21" s="48">
        <f ca="1">LOOKUP(2,1/('Feat-Func-Development'!$AF$4:$EU$4&amp;'Feat-Func-Development'!$AF$5:$EU$5='aggregated FIP Data ProgSel'!$A21&amp;'aggregated FIP Data ProgSel'!$N$1),'Feat-Func-Development'!$AF$52:$EU$52)</f>
        <v>0</v>
      </c>
      <c r="BF21" s="48">
        <f ca="1">LOOKUP(2,1/('Feat-Func-Development'!$AF$4:$EU$4&amp;'Feat-Func-Development'!$AF$5:$EU$5='aggregated FIP Data ProgSel'!$A21&amp;'aggregated FIP Data ProgSel'!$N$1),'Feat-Func-Development'!$AF$53:$EU$53)</f>
        <v>0</v>
      </c>
      <c r="BG21" s="48">
        <f ca="1">LOOKUP(2,1/('Feat-Func-Development'!$AF$4:$EU$4&amp;'Feat-Func-Development'!$AF$5:$EU$5='aggregated FIP Data ProgSel'!$A21&amp;'aggregated FIP Data ProgSel'!$N$1),'Feat-Func-Development'!$AF$54:$EU$54)</f>
        <v>0</v>
      </c>
      <c r="BH21" s="48">
        <f ca="1">LOOKUP(2,1/('Feat-Func-Development'!$AF$4:$EU$4&amp;'Feat-Func-Development'!$AF$5:$EU$5='aggregated FIP Data ProgSel'!$A21&amp;'aggregated FIP Data ProgSel'!$N$1),'Feat-Func-Development'!$AF$55:$EU$55)</f>
        <v>0</v>
      </c>
      <c r="BI21" s="48">
        <f ca="1">LOOKUP(2,1/('Feat-Func-Development'!$AF$4:$EU$4&amp;'Feat-Func-Development'!$AF$5:$EU$5='aggregated FIP Data ProgSel'!$A21&amp;'aggregated FIP Data ProgSel'!$N$1),'Feat-Func-Development'!$AF$56:$EU$56)</f>
        <v>0</v>
      </c>
    </row>
    <row r="22" spans="1:61">
      <c r="A22" s="226">
        <f t="shared" ca="1" si="9"/>
        <v>547</v>
      </c>
      <c r="B22" s="227">
        <f ca="1">IFERROR(INDEX('Configuration | Scaling'!$E$13:$Y$23,$D$85-CELL("row", 'Configuration | Scaling'!$E$13)+1,MATCH($C22,_GPDS__List,0)),"")</f>
        <v>153</v>
      </c>
      <c r="C22" s="228" t="str">
        <f ca="1">IF(COUNTIF(C$4:C21,LOOKUP(A22,INDIRECT("'Configuration | Scaling'!E"&amp;$D$85):INDIRECT("'Configuration | Scaling'!Y"&amp;$D$85),_GPDS__List))=0,LOOKUP(A22,INDIRECT("'Configuration | Scaling'!E"&amp;$D$85):INDIRECT("'Configuration | Scaling'!Y"&amp;$D$85),_GPDS__List),"")</f>
        <v/>
      </c>
      <c r="D22" s="228"/>
      <c r="E22" s="229">
        <f t="shared" ca="1" si="0"/>
        <v>153</v>
      </c>
      <c r="F22" s="233">
        <f t="shared" ca="1" si="1"/>
        <v>1</v>
      </c>
      <c r="G22" s="49">
        <f t="shared" ca="1" si="2"/>
        <v>0</v>
      </c>
      <c r="H22" s="49">
        <f t="shared" ca="1" si="3"/>
        <v>1</v>
      </c>
      <c r="I22" s="49">
        <f t="shared" ca="1" si="4"/>
        <v>1</v>
      </c>
      <c r="J22" s="49">
        <f t="shared" ca="1" si="5"/>
        <v>1</v>
      </c>
      <c r="K22" s="49">
        <f t="shared" ca="1" si="6"/>
        <v>1</v>
      </c>
      <c r="L22" s="49">
        <f t="shared" ca="1" si="7"/>
        <v>0</v>
      </c>
      <c r="M22" s="50">
        <f t="shared" ca="1" si="8"/>
        <v>0</v>
      </c>
      <c r="N22" s="48">
        <f ca="1">LOOKUP(2,1/('Feat-Func-Development'!$AF$4:$EU$4&amp;'Feat-Func-Development'!$AF$5:$EU$5='aggregated FIP Data ProgSel'!$A22&amp;'aggregated FIP Data ProgSel'!$N$1),'Feat-Func-Development'!$AF$121:$EU$121)</f>
        <v>0</v>
      </c>
      <c r="O22" s="48">
        <f ca="1">LOOKUP(2,1/('Feat-Func-Development'!$AF$4:$EU$4&amp;'Feat-Func-Development'!$AF$5:$EU$5='aggregated FIP Data ProgSel'!$A22&amp;'aggregated FIP Data ProgSel'!$N$1),'Feat-Func-Development'!$AF$122:$EU$122)</f>
        <v>0</v>
      </c>
      <c r="P22" s="48">
        <f ca="1">LOOKUP(2,1/('Feat-Func-Development'!$AF$4:$EU$4&amp;'Feat-Func-Development'!$AF$5:$EU$5='aggregated FIP Data ProgSel'!$A22&amp;'aggregated FIP Data ProgSel'!$N$1),'Feat-Func-Development'!$AF$123:$EU$123)</f>
        <v>0</v>
      </c>
      <c r="Q22" s="48">
        <f ca="1">LOOKUP(2,1/('Feat-Func-Development'!$AF$4:$EU$4&amp;'Feat-Func-Development'!$AF$5:$EU$5='aggregated FIP Data ProgSel'!$A22&amp;'aggregated FIP Data ProgSel'!$N$1),'Feat-Func-Development'!$AF$124:$EU$124)</f>
        <v>0</v>
      </c>
      <c r="R22" s="48">
        <f ca="1">LOOKUP(2,1/('Feat-Func-Development'!$AF$4:$EU$4&amp;'Feat-Func-Development'!$AF$5:$EU$5='aggregated FIP Data ProgSel'!$A22&amp;'aggregated FIP Data ProgSel'!$N$1),'Feat-Func-Development'!$AF$125:$EU$125)</f>
        <v>0</v>
      </c>
      <c r="S22" s="48">
        <f ca="1">LOOKUP(2,1/('Feat-Func-Development'!$AF$4:$EU$4&amp;'Feat-Func-Development'!$AF$5:$EU$5='aggregated FIP Data ProgSel'!$A22&amp;'aggregated FIP Data ProgSel'!$N$1),'Feat-Func-Development'!$AF$126:$EU$126)</f>
        <v>1</v>
      </c>
      <c r="T22" s="48">
        <f ca="1">LOOKUP(2,1/('Feat-Func-Development'!$AF$4:$EU$4&amp;'Feat-Func-Development'!$AF$5:$EU$5='aggregated FIP Data ProgSel'!$A22&amp;'aggregated FIP Data ProgSel'!$N$1),'Feat-Func-Development'!$AF$127:$EU$127)</f>
        <v>0</v>
      </c>
      <c r="U22" s="48">
        <f ca="1">LOOKUP(2,1/('Feat-Func-Development'!$AF$4:$EU$4&amp;'Feat-Func-Development'!$AF$5:$EU$5='aggregated FIP Data ProgSel'!$A22&amp;'aggregated FIP Data ProgSel'!$N$1),'Feat-Func-Development'!$AF$128:$EU$128)</f>
        <v>0</v>
      </c>
      <c r="V22" s="29">
        <f ca="1">LOOKUP(2,1/('Feat-Func-Development'!$AF$4:$EU$4&amp;'Feat-Func-Development'!$AF$5:$EU$5='aggregated FIP Data ProgSel'!$A22&amp;'aggregated FIP Data ProgSel'!$V$1),'Feat-Func-Development'!$AF$121:$EU$121)</f>
        <v>0</v>
      </c>
      <c r="W22" s="29">
        <f ca="1">LOOKUP(2,1/('Feat-Func-Development'!$AF$4:$EU$4&amp;'Feat-Func-Development'!$AF$5:$EU$5='aggregated FIP Data ProgSel'!$A22&amp;'aggregated FIP Data ProgSel'!$V$1),'Feat-Func-Development'!$AF$122:$EU$122)</f>
        <v>0</v>
      </c>
      <c r="X22" s="29">
        <f ca="1">LOOKUP(2,1/('Feat-Func-Development'!$AF$4:$EU$4&amp;'Feat-Func-Development'!$AF$5:$EU$5='aggregated FIP Data ProgSel'!$A22&amp;'aggregated FIP Data ProgSel'!$V$1),'Feat-Func-Development'!$AF$123:$EU$123)</f>
        <v>0</v>
      </c>
      <c r="Y22" s="29">
        <f ca="1">LOOKUP(2,1/('Feat-Func-Development'!$AF$4:$EU$4&amp;'Feat-Func-Development'!$AF$5:$EU$5='aggregated FIP Data ProgSel'!$A22&amp;'aggregated FIP Data ProgSel'!$V$1),'Feat-Func-Development'!$AF$124:$EU$124)</f>
        <v>0</v>
      </c>
      <c r="Z22" s="29">
        <f ca="1">LOOKUP(2,1/('Feat-Func-Development'!$AF$4:$EU$4&amp;'Feat-Func-Development'!$AF$5:$EU$5='aggregated FIP Data ProgSel'!$A22&amp;'aggregated FIP Data ProgSel'!$V$1),'Feat-Func-Development'!$AF$125:$EU$125)</f>
        <v>1</v>
      </c>
      <c r="AA22" s="29">
        <f ca="1">LOOKUP(2,1/('Feat-Func-Development'!$AF$4:$EU$4&amp;'Feat-Func-Development'!$AF$5:$EU$5='aggregated FIP Data ProgSel'!$A22&amp;'aggregated FIP Data ProgSel'!$V$1),'Feat-Func-Development'!$AF$126:$EU$126)</f>
        <v>0</v>
      </c>
      <c r="AB22" s="29">
        <f ca="1">LOOKUP(2,1/('Feat-Func-Development'!$AF$4:$EU$4&amp;'Feat-Func-Development'!$AF$5:$EU$5='aggregated FIP Data ProgSel'!$A22&amp;'aggregated FIP Data ProgSel'!$V$1),'Feat-Func-Development'!$AF$127:$EU$127)</f>
        <v>0</v>
      </c>
      <c r="AC22" s="29">
        <f ca="1">LOOKUP(2,1/('Feat-Func-Development'!$AF$4:$EU$4&amp;'Feat-Func-Development'!$AF$5:$EU$5='aggregated FIP Data ProgSel'!$A22&amp;'aggregated FIP Data ProgSel'!$V$1),'Feat-Func-Development'!$AF$128:$EU$128)</f>
        <v>0</v>
      </c>
      <c r="AD22" s="122">
        <f ca="1">LOOKUP(2,1/('Feat-Func-Development'!$AF$4:$EU$4&amp;'Feat-Func-Development'!$AF$5:$EU$5='aggregated FIP Data ProgSel'!$A22&amp;'aggregated FIP Data ProgSel'!$N$1),'Feat-Func-Development'!$AF$25:$EU$25)</f>
        <v>0</v>
      </c>
      <c r="AE22" s="48">
        <f ca="1">LOOKUP(2,1/('Feat-Func-Development'!$AF$4:$EU$4&amp;'Feat-Func-Development'!$AF$5:$EU$5='aggregated FIP Data ProgSel'!$A22&amp;'aggregated FIP Data ProgSel'!$N$1),'Feat-Func-Development'!$AF$26:$EU$26)</f>
        <v>0</v>
      </c>
      <c r="AF22" s="48">
        <f ca="1">LOOKUP(2,1/('Feat-Func-Development'!$AF$4:$EU$4&amp;'Feat-Func-Development'!$AF$5:$EU$5='aggregated FIP Data ProgSel'!$A22&amp;'aggregated FIP Data ProgSel'!$N$1),'Feat-Func-Development'!$AF$27:$EU$27)</f>
        <v>0</v>
      </c>
      <c r="AG22" s="48">
        <f ca="1">LOOKUP(2,1/('Feat-Func-Development'!$AF$4:$EU$4&amp;'Feat-Func-Development'!$AF$5:$EU$5='aggregated FIP Data ProgSel'!$A22&amp;'aggregated FIP Data ProgSel'!$N$1),'Feat-Func-Development'!$AF$28:$EU$28)</f>
        <v>0</v>
      </c>
      <c r="AH22" s="48">
        <f ca="1">LOOKUP(2,1/('Feat-Func-Development'!$AF$4:$EU$4&amp;'Feat-Func-Development'!$AF$5:$EU$5='aggregated FIP Data ProgSel'!$A22&amp;'aggregated FIP Data ProgSel'!$N$1),'Feat-Func-Development'!$AF$29:$EU$29)</f>
        <v>0</v>
      </c>
      <c r="AI22" s="48">
        <f ca="1">LOOKUP(2,1/('Feat-Func-Development'!$AF$4:$EU$4&amp;'Feat-Func-Development'!$AF$5:$EU$5='aggregated FIP Data ProgSel'!$A22&amp;'aggregated FIP Data ProgSel'!$N$1),'Feat-Func-Development'!$AF$30:$EU$30)</f>
        <v>1</v>
      </c>
      <c r="AJ22" s="48">
        <f ca="1">LOOKUP(2,1/('Feat-Func-Development'!$AF$4:$EU$4&amp;'Feat-Func-Development'!$AF$5:$EU$5='aggregated FIP Data ProgSel'!$A22&amp;'aggregated FIP Data ProgSel'!$N$1),'Feat-Func-Development'!$AF$31:$EU$31)</f>
        <v>0</v>
      </c>
      <c r="AK22" s="48">
        <f ca="1">LOOKUP(2,1/('Feat-Func-Development'!$AF$4:$EU$4&amp;'Feat-Func-Development'!$AF$5:$EU$5='aggregated FIP Data ProgSel'!$A22&amp;'aggregated FIP Data ProgSel'!$N$1),'Feat-Func-Development'!$AF$32:$EU$32)</f>
        <v>0</v>
      </c>
      <c r="AL22" s="122">
        <f ca="1">LOOKUP(2,1/('Feat-Func-Development'!$AF$4:$EU$4&amp;'Feat-Func-Development'!$AF$5:$EU$5='aggregated FIP Data ProgSel'!$A22&amp;'aggregated FIP Data ProgSel'!$N$1),'Feat-Func-Development'!$AF$33:$EU$33)</f>
        <v>0</v>
      </c>
      <c r="AM22" s="48">
        <f ca="1">LOOKUP(2,1/('Feat-Func-Development'!$AF$4:$EU$4&amp;'Feat-Func-Development'!$AF$5:$EU$5='aggregated FIP Data ProgSel'!$A22&amp;'aggregated FIP Data ProgSel'!$N$1),'Feat-Func-Development'!$AF$34:$EU$34)</f>
        <v>0</v>
      </c>
      <c r="AN22" s="48">
        <f ca="1">LOOKUP(2,1/('Feat-Func-Development'!$AF$4:$EU$4&amp;'Feat-Func-Development'!$AF$5:$EU$5='aggregated FIP Data ProgSel'!$A22&amp;'aggregated FIP Data ProgSel'!$N$1),'Feat-Func-Development'!$AF$35:$EU$35)</f>
        <v>0</v>
      </c>
      <c r="AO22" s="48">
        <f ca="1">LOOKUP(2,1/('Feat-Func-Development'!$AF$4:$EU$4&amp;'Feat-Func-Development'!$AF$5:$EU$5='aggregated FIP Data ProgSel'!$A22&amp;'aggregated FIP Data ProgSel'!$N$1),'Feat-Func-Development'!$AF$36:$EU$36)</f>
        <v>0</v>
      </c>
      <c r="AP22" s="48">
        <f ca="1">LOOKUP(2,1/('Feat-Func-Development'!$AF$4:$EU$4&amp;'Feat-Func-Development'!$AF$5:$EU$5='aggregated FIP Data ProgSel'!$A22&amp;'aggregated FIP Data ProgSel'!$N$1),'Feat-Func-Development'!$AF$37:$EU$37)</f>
        <v>0</v>
      </c>
      <c r="AQ22" s="48">
        <f ca="1">LOOKUP(2,1/('Feat-Func-Development'!$AF$4:$EU$4&amp;'Feat-Func-Development'!$AF$5:$EU$5='aggregated FIP Data ProgSel'!$A22&amp;'aggregated FIP Data ProgSel'!$N$1),'Feat-Func-Development'!$AF$38:$EU$38)</f>
        <v>1</v>
      </c>
      <c r="AR22" s="48">
        <f ca="1">LOOKUP(2,1/('Feat-Func-Development'!$AF$4:$EU$4&amp;'Feat-Func-Development'!$AF$5:$EU$5='aggregated FIP Data ProgSel'!$A22&amp;'aggregated FIP Data ProgSel'!$N$1),'Feat-Func-Development'!$AF$39:$EU$39)</f>
        <v>0</v>
      </c>
      <c r="AS22" s="48">
        <f ca="1">LOOKUP(2,1/('Feat-Func-Development'!$AF$4:$EU$4&amp;'Feat-Func-Development'!$AF$5:$EU$5='aggregated FIP Data ProgSel'!$A22&amp;'aggregated FIP Data ProgSel'!$N$1),'Feat-Func-Development'!$AF$40:$EU$40)</f>
        <v>0</v>
      </c>
      <c r="AT22" s="122">
        <f ca="1">LOOKUP(2,1/('Feat-Func-Development'!$AF$4:$EU$4&amp;'Feat-Func-Development'!$AF$5:$EU$5='aggregated FIP Data ProgSel'!$A22&amp;'aggregated FIP Data ProgSel'!$N$1),'Feat-Func-Development'!$AF$41:$EU$41)</f>
        <v>0</v>
      </c>
      <c r="AU22" s="48">
        <f ca="1">LOOKUP(2,1/('Feat-Func-Development'!$AF$4:$EU$4&amp;'Feat-Func-Development'!$AF$5:$EU$5='aggregated FIP Data ProgSel'!$A22&amp;'aggregated FIP Data ProgSel'!$N$1),'Feat-Func-Development'!$AF$42:$EU$42)</f>
        <v>0</v>
      </c>
      <c r="AV22" s="48">
        <f ca="1">LOOKUP(2,1/('Feat-Func-Development'!$AF$4:$EU$4&amp;'Feat-Func-Development'!$AF$5:$EU$5='aggregated FIP Data ProgSel'!$A22&amp;'aggregated FIP Data ProgSel'!$N$1),'Feat-Func-Development'!$AF$43:$EU$43)</f>
        <v>0</v>
      </c>
      <c r="AW22" s="48">
        <f ca="1">LOOKUP(2,1/('Feat-Func-Development'!$AF$4:$EU$4&amp;'Feat-Func-Development'!$AF$5:$EU$5='aggregated FIP Data ProgSel'!$A22&amp;'aggregated FIP Data ProgSel'!$N$1),'Feat-Func-Development'!$AF$44:$EU$44)</f>
        <v>0</v>
      </c>
      <c r="AX22" s="48">
        <f ca="1">LOOKUP(2,1/('Feat-Func-Development'!$AF$4:$EU$4&amp;'Feat-Func-Development'!$AF$5:$EU$5='aggregated FIP Data ProgSel'!$A22&amp;'aggregated FIP Data ProgSel'!$N$1),'Feat-Func-Development'!$AF$45:$EU$45)</f>
        <v>0</v>
      </c>
      <c r="AY22" s="48">
        <f ca="1">LOOKUP(2,1/('Feat-Func-Development'!$AF$4:$EU$4&amp;'Feat-Func-Development'!$AF$5:$EU$5='aggregated FIP Data ProgSel'!$A22&amp;'aggregated FIP Data ProgSel'!$N$1),'Feat-Func-Development'!$AF$46:$EU$46)</f>
        <v>1</v>
      </c>
      <c r="AZ22" s="48">
        <f ca="1">LOOKUP(2,1/('Feat-Func-Development'!$AF$4:$EU$4&amp;'Feat-Func-Development'!$AF$5:$EU$5='aggregated FIP Data ProgSel'!$A22&amp;'aggregated FIP Data ProgSel'!$N$1),'Feat-Func-Development'!$AF$47:$EU$47)</f>
        <v>0</v>
      </c>
      <c r="BA22" s="48">
        <f ca="1">LOOKUP(2,1/('Feat-Func-Development'!$AF$4:$EU$4&amp;'Feat-Func-Development'!$AF$5:$EU$5='aggregated FIP Data ProgSel'!$A22&amp;'aggregated FIP Data ProgSel'!$N$1),'Feat-Func-Development'!$AF$48:$EU$48)</f>
        <v>0</v>
      </c>
      <c r="BB22" s="122">
        <f ca="1">LOOKUP(2,1/('Feat-Func-Development'!$AF$4:$EU$4&amp;'Feat-Func-Development'!$AF$5:$EU$5='aggregated FIP Data ProgSel'!$A22&amp;'aggregated FIP Data ProgSel'!$N$1),'Feat-Func-Development'!$AF$49:$EU$49)</f>
        <v>0</v>
      </c>
      <c r="BC22" s="48">
        <f ca="1">LOOKUP(2,1/('Feat-Func-Development'!$AF$4:$EU$4&amp;'Feat-Func-Development'!$AF$5:$EU$5='aggregated FIP Data ProgSel'!$A22&amp;'aggregated FIP Data ProgSel'!$N$1),'Feat-Func-Development'!$AF$50:$EU$50)</f>
        <v>0</v>
      </c>
      <c r="BD22" s="48">
        <f ca="1">LOOKUP(2,1/('Feat-Func-Development'!$AF$4:$EU$4&amp;'Feat-Func-Development'!$AF$5:$EU$5='aggregated FIP Data ProgSel'!$A22&amp;'aggregated FIP Data ProgSel'!$N$1),'Feat-Func-Development'!$AF$51:$EU$51)</f>
        <v>0</v>
      </c>
      <c r="BE22" s="48">
        <f ca="1">LOOKUP(2,1/('Feat-Func-Development'!$AF$4:$EU$4&amp;'Feat-Func-Development'!$AF$5:$EU$5='aggregated FIP Data ProgSel'!$A22&amp;'aggregated FIP Data ProgSel'!$N$1),'Feat-Func-Development'!$AF$52:$EU$52)</f>
        <v>0</v>
      </c>
      <c r="BF22" s="48">
        <f ca="1">LOOKUP(2,1/('Feat-Func-Development'!$AF$4:$EU$4&amp;'Feat-Func-Development'!$AF$5:$EU$5='aggregated FIP Data ProgSel'!$A22&amp;'aggregated FIP Data ProgSel'!$N$1),'Feat-Func-Development'!$AF$53:$EU$53)</f>
        <v>0</v>
      </c>
      <c r="BG22" s="48">
        <f ca="1">LOOKUP(2,1/('Feat-Func-Development'!$AF$4:$EU$4&amp;'Feat-Func-Development'!$AF$5:$EU$5='aggregated FIP Data ProgSel'!$A22&amp;'aggregated FIP Data ProgSel'!$N$1),'Feat-Func-Development'!$AF$54:$EU$54)</f>
        <v>0</v>
      </c>
      <c r="BH22" s="48">
        <f ca="1">LOOKUP(2,1/('Feat-Func-Development'!$AF$4:$EU$4&amp;'Feat-Func-Development'!$AF$5:$EU$5='aggregated FIP Data ProgSel'!$A22&amp;'aggregated FIP Data ProgSel'!$N$1),'Feat-Func-Development'!$AF$55:$EU$55)</f>
        <v>0</v>
      </c>
      <c r="BI22" s="48">
        <f ca="1">LOOKUP(2,1/('Feat-Func-Development'!$AF$4:$EU$4&amp;'Feat-Func-Development'!$AF$5:$EU$5='aggregated FIP Data ProgSel'!$A22&amp;'aggregated FIP Data ProgSel'!$N$1),'Feat-Func-Development'!$AF$56:$EU$56)</f>
        <v>0</v>
      </c>
    </row>
    <row r="23" spans="1:61">
      <c r="A23" s="226">
        <f t="shared" ca="1" si="9"/>
        <v>578</v>
      </c>
      <c r="B23" s="227">
        <f ca="1">IFERROR(INDEX('Configuration | Scaling'!$E$13:$Y$23,$D$85-CELL("row", 'Configuration | Scaling'!$E$13)+1,MATCH($C23,_GPDS__List,0)),"")</f>
        <v>578</v>
      </c>
      <c r="C23" s="228" t="str">
        <f ca="1">IF(COUNTIF(C$4:C22,LOOKUP(A23,INDIRECT("'Configuration | Scaling'!E"&amp;$D$85):INDIRECT("'Configuration | Scaling'!Y"&amp;$D$85),_GPDS__List))=0,LOOKUP(A23,INDIRECT("'Configuration | Scaling'!E"&amp;$D$85):INDIRECT("'Configuration | Scaling'!Y"&amp;$D$85),_GPDS__List),"")</f>
        <v>FEC</v>
      </c>
      <c r="D23" s="228"/>
      <c r="E23" s="229">
        <f t="shared" ca="1" si="0"/>
        <v>578</v>
      </c>
      <c r="F23" s="233">
        <f t="shared" ca="1" si="1"/>
        <v>1</v>
      </c>
      <c r="G23" s="49">
        <f t="shared" ca="1" si="2"/>
        <v>0</v>
      </c>
      <c r="H23" s="49">
        <f t="shared" ca="1" si="3"/>
        <v>1</v>
      </c>
      <c r="I23" s="49">
        <f t="shared" ca="1" si="4"/>
        <v>1</v>
      </c>
      <c r="J23" s="49">
        <f t="shared" ca="1" si="5"/>
        <v>1</v>
      </c>
      <c r="K23" s="49">
        <f t="shared" ca="1" si="6"/>
        <v>1</v>
      </c>
      <c r="L23" s="49">
        <f t="shared" ca="1" si="7"/>
        <v>0</v>
      </c>
      <c r="M23" s="50">
        <f t="shared" ca="1" si="8"/>
        <v>0</v>
      </c>
      <c r="N23" s="48">
        <f ca="1">LOOKUP(2,1/('Feat-Func-Development'!$AF$4:$EU$4&amp;'Feat-Func-Development'!$AF$5:$EU$5='aggregated FIP Data ProgSel'!$A23&amp;'aggregated FIP Data ProgSel'!$N$1),'Feat-Func-Development'!$AF$121:$EU$121)</f>
        <v>0</v>
      </c>
      <c r="O23" s="48">
        <f ca="1">LOOKUP(2,1/('Feat-Func-Development'!$AF$4:$EU$4&amp;'Feat-Func-Development'!$AF$5:$EU$5='aggregated FIP Data ProgSel'!$A23&amp;'aggregated FIP Data ProgSel'!$N$1),'Feat-Func-Development'!$AF$122:$EU$122)</f>
        <v>0</v>
      </c>
      <c r="P23" s="48">
        <f ca="1">LOOKUP(2,1/('Feat-Func-Development'!$AF$4:$EU$4&amp;'Feat-Func-Development'!$AF$5:$EU$5='aggregated FIP Data ProgSel'!$A23&amp;'aggregated FIP Data ProgSel'!$N$1),'Feat-Func-Development'!$AF$123:$EU$123)</f>
        <v>0</v>
      </c>
      <c r="Q23" s="48">
        <f ca="1">LOOKUP(2,1/('Feat-Func-Development'!$AF$4:$EU$4&amp;'Feat-Func-Development'!$AF$5:$EU$5='aggregated FIP Data ProgSel'!$A23&amp;'aggregated FIP Data ProgSel'!$N$1),'Feat-Func-Development'!$AF$124:$EU$124)</f>
        <v>0</v>
      </c>
      <c r="R23" s="48">
        <f ca="1">LOOKUP(2,1/('Feat-Func-Development'!$AF$4:$EU$4&amp;'Feat-Func-Development'!$AF$5:$EU$5='aggregated FIP Data ProgSel'!$A23&amp;'aggregated FIP Data ProgSel'!$N$1),'Feat-Func-Development'!$AF$125:$EU$125)</f>
        <v>0</v>
      </c>
      <c r="S23" s="48">
        <f ca="1">LOOKUP(2,1/('Feat-Func-Development'!$AF$4:$EU$4&amp;'Feat-Func-Development'!$AF$5:$EU$5='aggregated FIP Data ProgSel'!$A23&amp;'aggregated FIP Data ProgSel'!$N$1),'Feat-Func-Development'!$AF$126:$EU$126)</f>
        <v>1</v>
      </c>
      <c r="T23" s="48">
        <f ca="1">LOOKUP(2,1/('Feat-Func-Development'!$AF$4:$EU$4&amp;'Feat-Func-Development'!$AF$5:$EU$5='aggregated FIP Data ProgSel'!$A23&amp;'aggregated FIP Data ProgSel'!$N$1),'Feat-Func-Development'!$AF$127:$EU$127)</f>
        <v>0</v>
      </c>
      <c r="U23" s="48">
        <f ca="1">LOOKUP(2,1/('Feat-Func-Development'!$AF$4:$EU$4&amp;'Feat-Func-Development'!$AF$5:$EU$5='aggregated FIP Data ProgSel'!$A23&amp;'aggregated FIP Data ProgSel'!$N$1),'Feat-Func-Development'!$AF$128:$EU$128)</f>
        <v>0</v>
      </c>
      <c r="V23" s="29">
        <f ca="1">LOOKUP(2,1/('Feat-Func-Development'!$AF$4:$EU$4&amp;'Feat-Func-Development'!$AF$5:$EU$5='aggregated FIP Data ProgSel'!$A23&amp;'aggregated FIP Data ProgSel'!$V$1),'Feat-Func-Development'!$AF$121:$EU$121)</f>
        <v>0</v>
      </c>
      <c r="W23" s="29">
        <f ca="1">LOOKUP(2,1/('Feat-Func-Development'!$AF$4:$EU$4&amp;'Feat-Func-Development'!$AF$5:$EU$5='aggregated FIP Data ProgSel'!$A23&amp;'aggregated FIP Data ProgSel'!$V$1),'Feat-Func-Development'!$AF$122:$EU$122)</f>
        <v>0</v>
      </c>
      <c r="X23" s="29">
        <f ca="1">LOOKUP(2,1/('Feat-Func-Development'!$AF$4:$EU$4&amp;'Feat-Func-Development'!$AF$5:$EU$5='aggregated FIP Data ProgSel'!$A23&amp;'aggregated FIP Data ProgSel'!$V$1),'Feat-Func-Development'!$AF$123:$EU$123)</f>
        <v>0</v>
      </c>
      <c r="Y23" s="29">
        <f ca="1">LOOKUP(2,1/('Feat-Func-Development'!$AF$4:$EU$4&amp;'Feat-Func-Development'!$AF$5:$EU$5='aggregated FIP Data ProgSel'!$A23&amp;'aggregated FIP Data ProgSel'!$V$1),'Feat-Func-Development'!$AF$124:$EU$124)</f>
        <v>0</v>
      </c>
      <c r="Z23" s="29">
        <f ca="1">LOOKUP(2,1/('Feat-Func-Development'!$AF$4:$EU$4&amp;'Feat-Func-Development'!$AF$5:$EU$5='aggregated FIP Data ProgSel'!$A23&amp;'aggregated FIP Data ProgSel'!$V$1),'Feat-Func-Development'!$AF$125:$EU$125)</f>
        <v>1</v>
      </c>
      <c r="AA23" s="29">
        <f ca="1">LOOKUP(2,1/('Feat-Func-Development'!$AF$4:$EU$4&amp;'Feat-Func-Development'!$AF$5:$EU$5='aggregated FIP Data ProgSel'!$A23&amp;'aggregated FIP Data ProgSel'!$V$1),'Feat-Func-Development'!$AF$126:$EU$126)</f>
        <v>0</v>
      </c>
      <c r="AB23" s="29">
        <f ca="1">LOOKUP(2,1/('Feat-Func-Development'!$AF$4:$EU$4&amp;'Feat-Func-Development'!$AF$5:$EU$5='aggregated FIP Data ProgSel'!$A23&amp;'aggregated FIP Data ProgSel'!$V$1),'Feat-Func-Development'!$AF$127:$EU$127)</f>
        <v>0</v>
      </c>
      <c r="AC23" s="29">
        <f ca="1">LOOKUP(2,1/('Feat-Func-Development'!$AF$4:$EU$4&amp;'Feat-Func-Development'!$AF$5:$EU$5='aggregated FIP Data ProgSel'!$A23&amp;'aggregated FIP Data ProgSel'!$V$1),'Feat-Func-Development'!$AF$128:$EU$128)</f>
        <v>0</v>
      </c>
      <c r="AD23" s="122">
        <f ca="1">LOOKUP(2,1/('Feat-Func-Development'!$AF$4:$EU$4&amp;'Feat-Func-Development'!$AF$5:$EU$5='aggregated FIP Data ProgSel'!$A23&amp;'aggregated FIP Data ProgSel'!$N$1),'Feat-Func-Development'!$AF$25:$EU$25)</f>
        <v>0</v>
      </c>
      <c r="AE23" s="48">
        <f ca="1">LOOKUP(2,1/('Feat-Func-Development'!$AF$4:$EU$4&amp;'Feat-Func-Development'!$AF$5:$EU$5='aggregated FIP Data ProgSel'!$A23&amp;'aggregated FIP Data ProgSel'!$N$1),'Feat-Func-Development'!$AF$26:$EU$26)</f>
        <v>0</v>
      </c>
      <c r="AF23" s="48">
        <f ca="1">LOOKUP(2,1/('Feat-Func-Development'!$AF$4:$EU$4&amp;'Feat-Func-Development'!$AF$5:$EU$5='aggregated FIP Data ProgSel'!$A23&amp;'aggregated FIP Data ProgSel'!$N$1),'Feat-Func-Development'!$AF$27:$EU$27)</f>
        <v>0</v>
      </c>
      <c r="AG23" s="48">
        <f ca="1">LOOKUP(2,1/('Feat-Func-Development'!$AF$4:$EU$4&amp;'Feat-Func-Development'!$AF$5:$EU$5='aggregated FIP Data ProgSel'!$A23&amp;'aggregated FIP Data ProgSel'!$N$1),'Feat-Func-Development'!$AF$28:$EU$28)</f>
        <v>0</v>
      </c>
      <c r="AH23" s="48">
        <f ca="1">LOOKUP(2,1/('Feat-Func-Development'!$AF$4:$EU$4&amp;'Feat-Func-Development'!$AF$5:$EU$5='aggregated FIP Data ProgSel'!$A23&amp;'aggregated FIP Data ProgSel'!$N$1),'Feat-Func-Development'!$AF$29:$EU$29)</f>
        <v>0</v>
      </c>
      <c r="AI23" s="48">
        <f ca="1">LOOKUP(2,1/('Feat-Func-Development'!$AF$4:$EU$4&amp;'Feat-Func-Development'!$AF$5:$EU$5='aggregated FIP Data ProgSel'!$A23&amp;'aggregated FIP Data ProgSel'!$N$1),'Feat-Func-Development'!$AF$30:$EU$30)</f>
        <v>1</v>
      </c>
      <c r="AJ23" s="48">
        <f ca="1">LOOKUP(2,1/('Feat-Func-Development'!$AF$4:$EU$4&amp;'Feat-Func-Development'!$AF$5:$EU$5='aggregated FIP Data ProgSel'!$A23&amp;'aggregated FIP Data ProgSel'!$N$1),'Feat-Func-Development'!$AF$31:$EU$31)</f>
        <v>0</v>
      </c>
      <c r="AK23" s="48">
        <f ca="1">LOOKUP(2,1/('Feat-Func-Development'!$AF$4:$EU$4&amp;'Feat-Func-Development'!$AF$5:$EU$5='aggregated FIP Data ProgSel'!$A23&amp;'aggregated FIP Data ProgSel'!$N$1),'Feat-Func-Development'!$AF$32:$EU$32)</f>
        <v>0</v>
      </c>
      <c r="AL23" s="122">
        <f ca="1">LOOKUP(2,1/('Feat-Func-Development'!$AF$4:$EU$4&amp;'Feat-Func-Development'!$AF$5:$EU$5='aggregated FIP Data ProgSel'!$A23&amp;'aggregated FIP Data ProgSel'!$N$1),'Feat-Func-Development'!$AF$33:$EU$33)</f>
        <v>0</v>
      </c>
      <c r="AM23" s="48">
        <f ca="1">LOOKUP(2,1/('Feat-Func-Development'!$AF$4:$EU$4&amp;'Feat-Func-Development'!$AF$5:$EU$5='aggregated FIP Data ProgSel'!$A23&amp;'aggregated FIP Data ProgSel'!$N$1),'Feat-Func-Development'!$AF$34:$EU$34)</f>
        <v>0</v>
      </c>
      <c r="AN23" s="48">
        <f ca="1">LOOKUP(2,1/('Feat-Func-Development'!$AF$4:$EU$4&amp;'Feat-Func-Development'!$AF$5:$EU$5='aggregated FIP Data ProgSel'!$A23&amp;'aggregated FIP Data ProgSel'!$N$1),'Feat-Func-Development'!$AF$35:$EU$35)</f>
        <v>0</v>
      </c>
      <c r="AO23" s="48">
        <f ca="1">LOOKUP(2,1/('Feat-Func-Development'!$AF$4:$EU$4&amp;'Feat-Func-Development'!$AF$5:$EU$5='aggregated FIP Data ProgSel'!$A23&amp;'aggregated FIP Data ProgSel'!$N$1),'Feat-Func-Development'!$AF$36:$EU$36)</f>
        <v>0</v>
      </c>
      <c r="AP23" s="48">
        <f ca="1">LOOKUP(2,1/('Feat-Func-Development'!$AF$4:$EU$4&amp;'Feat-Func-Development'!$AF$5:$EU$5='aggregated FIP Data ProgSel'!$A23&amp;'aggregated FIP Data ProgSel'!$N$1),'Feat-Func-Development'!$AF$37:$EU$37)</f>
        <v>0</v>
      </c>
      <c r="AQ23" s="48">
        <f ca="1">LOOKUP(2,1/('Feat-Func-Development'!$AF$4:$EU$4&amp;'Feat-Func-Development'!$AF$5:$EU$5='aggregated FIP Data ProgSel'!$A23&amp;'aggregated FIP Data ProgSel'!$N$1),'Feat-Func-Development'!$AF$38:$EU$38)</f>
        <v>1</v>
      </c>
      <c r="AR23" s="48">
        <f ca="1">LOOKUP(2,1/('Feat-Func-Development'!$AF$4:$EU$4&amp;'Feat-Func-Development'!$AF$5:$EU$5='aggregated FIP Data ProgSel'!$A23&amp;'aggregated FIP Data ProgSel'!$N$1),'Feat-Func-Development'!$AF$39:$EU$39)</f>
        <v>0</v>
      </c>
      <c r="AS23" s="48">
        <f ca="1">LOOKUP(2,1/('Feat-Func-Development'!$AF$4:$EU$4&amp;'Feat-Func-Development'!$AF$5:$EU$5='aggregated FIP Data ProgSel'!$A23&amp;'aggregated FIP Data ProgSel'!$N$1),'Feat-Func-Development'!$AF$40:$EU$40)</f>
        <v>0</v>
      </c>
      <c r="AT23" s="122">
        <f ca="1">LOOKUP(2,1/('Feat-Func-Development'!$AF$4:$EU$4&amp;'Feat-Func-Development'!$AF$5:$EU$5='aggregated FIP Data ProgSel'!$A23&amp;'aggregated FIP Data ProgSel'!$N$1),'Feat-Func-Development'!$AF$41:$EU$41)</f>
        <v>0</v>
      </c>
      <c r="AU23" s="48">
        <f ca="1">LOOKUP(2,1/('Feat-Func-Development'!$AF$4:$EU$4&amp;'Feat-Func-Development'!$AF$5:$EU$5='aggregated FIP Data ProgSel'!$A23&amp;'aggregated FIP Data ProgSel'!$N$1),'Feat-Func-Development'!$AF$42:$EU$42)</f>
        <v>0</v>
      </c>
      <c r="AV23" s="48">
        <f ca="1">LOOKUP(2,1/('Feat-Func-Development'!$AF$4:$EU$4&amp;'Feat-Func-Development'!$AF$5:$EU$5='aggregated FIP Data ProgSel'!$A23&amp;'aggregated FIP Data ProgSel'!$N$1),'Feat-Func-Development'!$AF$43:$EU$43)</f>
        <v>0</v>
      </c>
      <c r="AW23" s="48">
        <f ca="1">LOOKUP(2,1/('Feat-Func-Development'!$AF$4:$EU$4&amp;'Feat-Func-Development'!$AF$5:$EU$5='aggregated FIP Data ProgSel'!$A23&amp;'aggregated FIP Data ProgSel'!$N$1),'Feat-Func-Development'!$AF$44:$EU$44)</f>
        <v>0</v>
      </c>
      <c r="AX23" s="48">
        <f ca="1">LOOKUP(2,1/('Feat-Func-Development'!$AF$4:$EU$4&amp;'Feat-Func-Development'!$AF$5:$EU$5='aggregated FIP Data ProgSel'!$A23&amp;'aggregated FIP Data ProgSel'!$N$1),'Feat-Func-Development'!$AF$45:$EU$45)</f>
        <v>0</v>
      </c>
      <c r="AY23" s="48">
        <f ca="1">LOOKUP(2,1/('Feat-Func-Development'!$AF$4:$EU$4&amp;'Feat-Func-Development'!$AF$5:$EU$5='aggregated FIP Data ProgSel'!$A23&amp;'aggregated FIP Data ProgSel'!$N$1),'Feat-Func-Development'!$AF$46:$EU$46)</f>
        <v>1</v>
      </c>
      <c r="AZ23" s="48">
        <f ca="1">LOOKUP(2,1/('Feat-Func-Development'!$AF$4:$EU$4&amp;'Feat-Func-Development'!$AF$5:$EU$5='aggregated FIP Data ProgSel'!$A23&amp;'aggregated FIP Data ProgSel'!$N$1),'Feat-Func-Development'!$AF$47:$EU$47)</f>
        <v>0</v>
      </c>
      <c r="BA23" s="48">
        <f ca="1">LOOKUP(2,1/('Feat-Func-Development'!$AF$4:$EU$4&amp;'Feat-Func-Development'!$AF$5:$EU$5='aggregated FIP Data ProgSel'!$A23&amp;'aggregated FIP Data ProgSel'!$N$1),'Feat-Func-Development'!$AF$48:$EU$48)</f>
        <v>0</v>
      </c>
      <c r="BB23" s="122">
        <f ca="1">LOOKUP(2,1/('Feat-Func-Development'!$AF$4:$EU$4&amp;'Feat-Func-Development'!$AF$5:$EU$5='aggregated FIP Data ProgSel'!$A23&amp;'aggregated FIP Data ProgSel'!$N$1),'Feat-Func-Development'!$AF$49:$EU$49)</f>
        <v>0</v>
      </c>
      <c r="BC23" s="48">
        <f ca="1">LOOKUP(2,1/('Feat-Func-Development'!$AF$4:$EU$4&amp;'Feat-Func-Development'!$AF$5:$EU$5='aggregated FIP Data ProgSel'!$A23&amp;'aggregated FIP Data ProgSel'!$N$1),'Feat-Func-Development'!$AF$50:$EU$50)</f>
        <v>0</v>
      </c>
      <c r="BD23" s="48">
        <f ca="1">LOOKUP(2,1/('Feat-Func-Development'!$AF$4:$EU$4&amp;'Feat-Func-Development'!$AF$5:$EU$5='aggregated FIP Data ProgSel'!$A23&amp;'aggregated FIP Data ProgSel'!$N$1),'Feat-Func-Development'!$AF$51:$EU$51)</f>
        <v>0</v>
      </c>
      <c r="BE23" s="48">
        <f ca="1">LOOKUP(2,1/('Feat-Func-Development'!$AF$4:$EU$4&amp;'Feat-Func-Development'!$AF$5:$EU$5='aggregated FIP Data ProgSel'!$A23&amp;'aggregated FIP Data ProgSel'!$N$1),'Feat-Func-Development'!$AF$52:$EU$52)</f>
        <v>0</v>
      </c>
      <c r="BF23" s="48">
        <f ca="1">LOOKUP(2,1/('Feat-Func-Development'!$AF$4:$EU$4&amp;'Feat-Func-Development'!$AF$5:$EU$5='aggregated FIP Data ProgSel'!$A23&amp;'aggregated FIP Data ProgSel'!$N$1),'Feat-Func-Development'!$AF$53:$EU$53)</f>
        <v>0</v>
      </c>
      <c r="BG23" s="48">
        <f ca="1">LOOKUP(2,1/('Feat-Func-Development'!$AF$4:$EU$4&amp;'Feat-Func-Development'!$AF$5:$EU$5='aggregated FIP Data ProgSel'!$A23&amp;'aggregated FIP Data ProgSel'!$N$1),'Feat-Func-Development'!$AF$54:$EU$54)</f>
        <v>0</v>
      </c>
      <c r="BH23" s="48">
        <f ca="1">LOOKUP(2,1/('Feat-Func-Development'!$AF$4:$EU$4&amp;'Feat-Func-Development'!$AF$5:$EU$5='aggregated FIP Data ProgSel'!$A23&amp;'aggregated FIP Data ProgSel'!$N$1),'Feat-Func-Development'!$AF$55:$EU$55)</f>
        <v>0</v>
      </c>
      <c r="BI23" s="48">
        <f ca="1">LOOKUP(2,1/('Feat-Func-Development'!$AF$4:$EU$4&amp;'Feat-Func-Development'!$AF$5:$EU$5='aggregated FIP Data ProgSel'!$A23&amp;'aggregated FIP Data ProgSel'!$N$1),'Feat-Func-Development'!$AF$56:$EU$56)</f>
        <v>0</v>
      </c>
    </row>
    <row r="24" spans="1:61">
      <c r="A24" s="226">
        <f t="shared" ca="1" si="9"/>
        <v>609</v>
      </c>
      <c r="B24" s="371">
        <f ca="1">IFERROR(INDEX('Configuration | Scaling'!$E$13:$Y$23,$D$85-CELL("row", 'Configuration | Scaling'!$E$13)+1,MATCH($C24,_GPDS__List,0)),"")</f>
        <v>153</v>
      </c>
      <c r="C24" s="228" t="str">
        <f ca="1">IF(COUNTIF(C$4:C23,LOOKUP(A24,INDIRECT("'Configuration | Scaling'!E"&amp;$D$85):INDIRECT("'Configuration | Scaling'!Y"&amp;$D$85),_GPDS__List))=0,LOOKUP(A24,INDIRECT("'Configuration | Scaling'!E"&amp;$D$85):INDIRECT("'Configuration | Scaling'!Y"&amp;$D$85),_GPDS__List),"")</f>
        <v/>
      </c>
      <c r="D24" s="372"/>
      <c r="E24" s="229">
        <f t="shared" ca="1" si="0"/>
        <v>153</v>
      </c>
      <c r="F24" s="233">
        <f t="shared" ca="1" si="1"/>
        <v>1</v>
      </c>
      <c r="G24" s="49">
        <f t="shared" ca="1" si="2"/>
        <v>0</v>
      </c>
      <c r="H24" s="49">
        <f t="shared" ca="1" si="3"/>
        <v>1</v>
      </c>
      <c r="I24" s="49">
        <f t="shared" ca="1" si="4"/>
        <v>1</v>
      </c>
      <c r="J24" s="49">
        <f t="shared" ca="1" si="5"/>
        <v>1</v>
      </c>
      <c r="K24" s="49">
        <f t="shared" ca="1" si="6"/>
        <v>1</v>
      </c>
      <c r="L24" s="49">
        <f t="shared" ca="1" si="7"/>
        <v>0</v>
      </c>
      <c r="M24" s="50">
        <f t="shared" ca="1" si="8"/>
        <v>0</v>
      </c>
      <c r="N24" s="48">
        <f ca="1">LOOKUP(2,1/('Feat-Func-Development'!$AF$4:$EU$4&amp;'Feat-Func-Development'!$AF$5:$EU$5='aggregated FIP Data ProgSel'!$A24&amp;'aggregated FIP Data ProgSel'!$N$1),'Feat-Func-Development'!$AF$121:$EU$121)</f>
        <v>0</v>
      </c>
      <c r="O24" s="48">
        <f ca="1">LOOKUP(2,1/('Feat-Func-Development'!$AF$4:$EU$4&amp;'Feat-Func-Development'!$AF$5:$EU$5='aggregated FIP Data ProgSel'!$A24&amp;'aggregated FIP Data ProgSel'!$N$1),'Feat-Func-Development'!$AF$122:$EU$122)</f>
        <v>0</v>
      </c>
      <c r="P24" s="48">
        <f ca="1">LOOKUP(2,1/('Feat-Func-Development'!$AF$4:$EU$4&amp;'Feat-Func-Development'!$AF$5:$EU$5='aggregated FIP Data ProgSel'!$A24&amp;'aggregated FIP Data ProgSel'!$N$1),'Feat-Func-Development'!$AF$123:$EU$123)</f>
        <v>0</v>
      </c>
      <c r="Q24" s="48">
        <f ca="1">LOOKUP(2,1/('Feat-Func-Development'!$AF$4:$EU$4&amp;'Feat-Func-Development'!$AF$5:$EU$5='aggregated FIP Data ProgSel'!$A24&amp;'aggregated FIP Data ProgSel'!$N$1),'Feat-Func-Development'!$AF$124:$EU$124)</f>
        <v>0</v>
      </c>
      <c r="R24" s="48">
        <f ca="1">LOOKUP(2,1/('Feat-Func-Development'!$AF$4:$EU$4&amp;'Feat-Func-Development'!$AF$5:$EU$5='aggregated FIP Data ProgSel'!$A24&amp;'aggregated FIP Data ProgSel'!$N$1),'Feat-Func-Development'!$AF$125:$EU$125)</f>
        <v>0</v>
      </c>
      <c r="S24" s="48">
        <f ca="1">LOOKUP(2,1/('Feat-Func-Development'!$AF$4:$EU$4&amp;'Feat-Func-Development'!$AF$5:$EU$5='aggregated FIP Data ProgSel'!$A24&amp;'aggregated FIP Data ProgSel'!$N$1),'Feat-Func-Development'!$AF$126:$EU$126)</f>
        <v>1</v>
      </c>
      <c r="T24" s="48">
        <f ca="1">LOOKUP(2,1/('Feat-Func-Development'!$AF$4:$EU$4&amp;'Feat-Func-Development'!$AF$5:$EU$5='aggregated FIP Data ProgSel'!$A24&amp;'aggregated FIP Data ProgSel'!$N$1),'Feat-Func-Development'!$AF$127:$EU$127)</f>
        <v>0</v>
      </c>
      <c r="U24" s="48">
        <f ca="1">LOOKUP(2,1/('Feat-Func-Development'!$AF$4:$EU$4&amp;'Feat-Func-Development'!$AF$5:$EU$5='aggregated FIP Data ProgSel'!$A24&amp;'aggregated FIP Data ProgSel'!$N$1),'Feat-Func-Development'!$AF$128:$EU$128)</f>
        <v>0</v>
      </c>
      <c r="V24" s="29">
        <f ca="1">LOOKUP(2,1/('Feat-Func-Development'!$AF$4:$EU$4&amp;'Feat-Func-Development'!$AF$5:$EU$5='aggregated FIP Data ProgSel'!$A24&amp;'aggregated FIP Data ProgSel'!$V$1),'Feat-Func-Development'!$AF$121:$EU$121)</f>
        <v>0</v>
      </c>
      <c r="W24" s="29">
        <f ca="1">LOOKUP(2,1/('Feat-Func-Development'!$AF$4:$EU$4&amp;'Feat-Func-Development'!$AF$5:$EU$5='aggregated FIP Data ProgSel'!$A24&amp;'aggregated FIP Data ProgSel'!$V$1),'Feat-Func-Development'!$AF$122:$EU$122)</f>
        <v>0</v>
      </c>
      <c r="X24" s="29">
        <f ca="1">LOOKUP(2,1/('Feat-Func-Development'!$AF$4:$EU$4&amp;'Feat-Func-Development'!$AF$5:$EU$5='aggregated FIP Data ProgSel'!$A24&amp;'aggregated FIP Data ProgSel'!$V$1),'Feat-Func-Development'!$AF$123:$EU$123)</f>
        <v>0</v>
      </c>
      <c r="Y24" s="29">
        <f ca="1">LOOKUP(2,1/('Feat-Func-Development'!$AF$4:$EU$4&amp;'Feat-Func-Development'!$AF$5:$EU$5='aggregated FIP Data ProgSel'!$A24&amp;'aggregated FIP Data ProgSel'!$V$1),'Feat-Func-Development'!$AF$124:$EU$124)</f>
        <v>0</v>
      </c>
      <c r="Z24" s="29">
        <f ca="1">LOOKUP(2,1/('Feat-Func-Development'!$AF$4:$EU$4&amp;'Feat-Func-Development'!$AF$5:$EU$5='aggregated FIP Data ProgSel'!$A24&amp;'aggregated FIP Data ProgSel'!$V$1),'Feat-Func-Development'!$AF$125:$EU$125)</f>
        <v>1</v>
      </c>
      <c r="AA24" s="29">
        <f ca="1">LOOKUP(2,1/('Feat-Func-Development'!$AF$4:$EU$4&amp;'Feat-Func-Development'!$AF$5:$EU$5='aggregated FIP Data ProgSel'!$A24&amp;'aggregated FIP Data ProgSel'!$V$1),'Feat-Func-Development'!$AF$126:$EU$126)</f>
        <v>0</v>
      </c>
      <c r="AB24" s="29">
        <f ca="1">LOOKUP(2,1/('Feat-Func-Development'!$AF$4:$EU$4&amp;'Feat-Func-Development'!$AF$5:$EU$5='aggregated FIP Data ProgSel'!$A24&amp;'aggregated FIP Data ProgSel'!$V$1),'Feat-Func-Development'!$AF$127:$EU$127)</f>
        <v>0</v>
      </c>
      <c r="AC24" s="29">
        <f ca="1">LOOKUP(2,1/('Feat-Func-Development'!$AF$4:$EU$4&amp;'Feat-Func-Development'!$AF$5:$EU$5='aggregated FIP Data ProgSel'!$A24&amp;'aggregated FIP Data ProgSel'!$V$1),'Feat-Func-Development'!$AF$128:$EU$128)</f>
        <v>0</v>
      </c>
      <c r="AD24" s="122">
        <f ca="1">LOOKUP(2,1/('Feat-Func-Development'!$AF$4:$EU$4&amp;'Feat-Func-Development'!$AF$5:$EU$5='aggregated FIP Data ProgSel'!$A24&amp;'aggregated FIP Data ProgSel'!$N$1),'Feat-Func-Development'!$AF$25:$EU$25)</f>
        <v>0</v>
      </c>
      <c r="AE24" s="48">
        <f ca="1">LOOKUP(2,1/('Feat-Func-Development'!$AF$4:$EU$4&amp;'Feat-Func-Development'!$AF$5:$EU$5='aggregated FIP Data ProgSel'!$A24&amp;'aggregated FIP Data ProgSel'!$N$1),'Feat-Func-Development'!$AF$26:$EU$26)</f>
        <v>0</v>
      </c>
      <c r="AF24" s="48">
        <f ca="1">LOOKUP(2,1/('Feat-Func-Development'!$AF$4:$EU$4&amp;'Feat-Func-Development'!$AF$5:$EU$5='aggregated FIP Data ProgSel'!$A24&amp;'aggregated FIP Data ProgSel'!$N$1),'Feat-Func-Development'!$AF$27:$EU$27)</f>
        <v>0</v>
      </c>
      <c r="AG24" s="48">
        <f ca="1">LOOKUP(2,1/('Feat-Func-Development'!$AF$4:$EU$4&amp;'Feat-Func-Development'!$AF$5:$EU$5='aggregated FIP Data ProgSel'!$A24&amp;'aggregated FIP Data ProgSel'!$N$1),'Feat-Func-Development'!$AF$28:$EU$28)</f>
        <v>0</v>
      </c>
      <c r="AH24" s="48">
        <f ca="1">LOOKUP(2,1/('Feat-Func-Development'!$AF$4:$EU$4&amp;'Feat-Func-Development'!$AF$5:$EU$5='aggregated FIP Data ProgSel'!$A24&amp;'aggregated FIP Data ProgSel'!$N$1),'Feat-Func-Development'!$AF$29:$EU$29)</f>
        <v>0</v>
      </c>
      <c r="AI24" s="48">
        <f ca="1">LOOKUP(2,1/('Feat-Func-Development'!$AF$4:$EU$4&amp;'Feat-Func-Development'!$AF$5:$EU$5='aggregated FIP Data ProgSel'!$A24&amp;'aggregated FIP Data ProgSel'!$N$1),'Feat-Func-Development'!$AF$30:$EU$30)</f>
        <v>1</v>
      </c>
      <c r="AJ24" s="48">
        <f ca="1">LOOKUP(2,1/('Feat-Func-Development'!$AF$4:$EU$4&amp;'Feat-Func-Development'!$AF$5:$EU$5='aggregated FIP Data ProgSel'!$A24&amp;'aggregated FIP Data ProgSel'!$N$1),'Feat-Func-Development'!$AF$31:$EU$31)</f>
        <v>0</v>
      </c>
      <c r="AK24" s="48">
        <f ca="1">LOOKUP(2,1/('Feat-Func-Development'!$AF$4:$EU$4&amp;'Feat-Func-Development'!$AF$5:$EU$5='aggregated FIP Data ProgSel'!$A24&amp;'aggregated FIP Data ProgSel'!$N$1),'Feat-Func-Development'!$AF$32:$EU$32)</f>
        <v>0</v>
      </c>
      <c r="AL24" s="122">
        <f ca="1">LOOKUP(2,1/('Feat-Func-Development'!$AF$4:$EU$4&amp;'Feat-Func-Development'!$AF$5:$EU$5='aggregated FIP Data ProgSel'!$A24&amp;'aggregated FIP Data ProgSel'!$N$1),'Feat-Func-Development'!$AF$33:$EU$33)</f>
        <v>0</v>
      </c>
      <c r="AM24" s="48">
        <f ca="1">LOOKUP(2,1/('Feat-Func-Development'!$AF$4:$EU$4&amp;'Feat-Func-Development'!$AF$5:$EU$5='aggregated FIP Data ProgSel'!$A24&amp;'aggregated FIP Data ProgSel'!$N$1),'Feat-Func-Development'!$AF$34:$EU$34)</f>
        <v>0</v>
      </c>
      <c r="AN24" s="48">
        <f ca="1">LOOKUP(2,1/('Feat-Func-Development'!$AF$4:$EU$4&amp;'Feat-Func-Development'!$AF$5:$EU$5='aggregated FIP Data ProgSel'!$A24&amp;'aggregated FIP Data ProgSel'!$N$1),'Feat-Func-Development'!$AF$35:$EU$35)</f>
        <v>0</v>
      </c>
      <c r="AO24" s="48">
        <f ca="1">LOOKUP(2,1/('Feat-Func-Development'!$AF$4:$EU$4&amp;'Feat-Func-Development'!$AF$5:$EU$5='aggregated FIP Data ProgSel'!$A24&amp;'aggregated FIP Data ProgSel'!$N$1),'Feat-Func-Development'!$AF$36:$EU$36)</f>
        <v>0</v>
      </c>
      <c r="AP24" s="48">
        <f ca="1">LOOKUP(2,1/('Feat-Func-Development'!$AF$4:$EU$4&amp;'Feat-Func-Development'!$AF$5:$EU$5='aggregated FIP Data ProgSel'!$A24&amp;'aggregated FIP Data ProgSel'!$N$1),'Feat-Func-Development'!$AF$37:$EU$37)</f>
        <v>0</v>
      </c>
      <c r="AQ24" s="48">
        <f ca="1">LOOKUP(2,1/('Feat-Func-Development'!$AF$4:$EU$4&amp;'Feat-Func-Development'!$AF$5:$EU$5='aggregated FIP Data ProgSel'!$A24&amp;'aggregated FIP Data ProgSel'!$N$1),'Feat-Func-Development'!$AF$38:$EU$38)</f>
        <v>1</v>
      </c>
      <c r="AR24" s="48">
        <f ca="1">LOOKUP(2,1/('Feat-Func-Development'!$AF$4:$EU$4&amp;'Feat-Func-Development'!$AF$5:$EU$5='aggregated FIP Data ProgSel'!$A24&amp;'aggregated FIP Data ProgSel'!$N$1),'Feat-Func-Development'!$AF$39:$EU$39)</f>
        <v>0</v>
      </c>
      <c r="AS24" s="48">
        <f ca="1">LOOKUP(2,1/('Feat-Func-Development'!$AF$4:$EU$4&amp;'Feat-Func-Development'!$AF$5:$EU$5='aggregated FIP Data ProgSel'!$A24&amp;'aggregated FIP Data ProgSel'!$N$1),'Feat-Func-Development'!$AF$40:$EU$40)</f>
        <v>0</v>
      </c>
      <c r="AT24" s="122">
        <f ca="1">LOOKUP(2,1/('Feat-Func-Development'!$AF$4:$EU$4&amp;'Feat-Func-Development'!$AF$5:$EU$5='aggregated FIP Data ProgSel'!$A24&amp;'aggregated FIP Data ProgSel'!$N$1),'Feat-Func-Development'!$AF$41:$EU$41)</f>
        <v>0</v>
      </c>
      <c r="AU24" s="48">
        <f ca="1">LOOKUP(2,1/('Feat-Func-Development'!$AF$4:$EU$4&amp;'Feat-Func-Development'!$AF$5:$EU$5='aggregated FIP Data ProgSel'!$A24&amp;'aggregated FIP Data ProgSel'!$N$1),'Feat-Func-Development'!$AF$42:$EU$42)</f>
        <v>0</v>
      </c>
      <c r="AV24" s="48">
        <f ca="1">LOOKUP(2,1/('Feat-Func-Development'!$AF$4:$EU$4&amp;'Feat-Func-Development'!$AF$5:$EU$5='aggregated FIP Data ProgSel'!$A24&amp;'aggregated FIP Data ProgSel'!$N$1),'Feat-Func-Development'!$AF$43:$EU$43)</f>
        <v>0</v>
      </c>
      <c r="AW24" s="48">
        <f ca="1">LOOKUP(2,1/('Feat-Func-Development'!$AF$4:$EU$4&amp;'Feat-Func-Development'!$AF$5:$EU$5='aggregated FIP Data ProgSel'!$A24&amp;'aggregated FIP Data ProgSel'!$N$1),'Feat-Func-Development'!$AF$44:$EU$44)</f>
        <v>0</v>
      </c>
      <c r="AX24" s="48">
        <f ca="1">LOOKUP(2,1/('Feat-Func-Development'!$AF$4:$EU$4&amp;'Feat-Func-Development'!$AF$5:$EU$5='aggregated FIP Data ProgSel'!$A24&amp;'aggregated FIP Data ProgSel'!$N$1),'Feat-Func-Development'!$AF$45:$EU$45)</f>
        <v>0</v>
      </c>
      <c r="AY24" s="48">
        <f ca="1">LOOKUP(2,1/('Feat-Func-Development'!$AF$4:$EU$4&amp;'Feat-Func-Development'!$AF$5:$EU$5='aggregated FIP Data ProgSel'!$A24&amp;'aggregated FIP Data ProgSel'!$N$1),'Feat-Func-Development'!$AF$46:$EU$46)</f>
        <v>1</v>
      </c>
      <c r="AZ24" s="48">
        <f ca="1">LOOKUP(2,1/('Feat-Func-Development'!$AF$4:$EU$4&amp;'Feat-Func-Development'!$AF$5:$EU$5='aggregated FIP Data ProgSel'!$A24&amp;'aggregated FIP Data ProgSel'!$N$1),'Feat-Func-Development'!$AF$47:$EU$47)</f>
        <v>0</v>
      </c>
      <c r="BA24" s="48">
        <f ca="1">LOOKUP(2,1/('Feat-Func-Development'!$AF$4:$EU$4&amp;'Feat-Func-Development'!$AF$5:$EU$5='aggregated FIP Data ProgSel'!$A24&amp;'aggregated FIP Data ProgSel'!$N$1),'Feat-Func-Development'!$AF$48:$EU$48)</f>
        <v>0</v>
      </c>
      <c r="BB24" s="122">
        <f ca="1">LOOKUP(2,1/('Feat-Func-Development'!$AF$4:$EU$4&amp;'Feat-Func-Development'!$AF$5:$EU$5='aggregated FIP Data ProgSel'!$A24&amp;'aggregated FIP Data ProgSel'!$N$1),'Feat-Func-Development'!$AF$49:$EU$49)</f>
        <v>0</v>
      </c>
      <c r="BC24" s="48">
        <f ca="1">LOOKUP(2,1/('Feat-Func-Development'!$AF$4:$EU$4&amp;'Feat-Func-Development'!$AF$5:$EU$5='aggregated FIP Data ProgSel'!$A24&amp;'aggregated FIP Data ProgSel'!$N$1),'Feat-Func-Development'!$AF$50:$EU$50)</f>
        <v>0</v>
      </c>
      <c r="BD24" s="48">
        <f ca="1">LOOKUP(2,1/('Feat-Func-Development'!$AF$4:$EU$4&amp;'Feat-Func-Development'!$AF$5:$EU$5='aggregated FIP Data ProgSel'!$A24&amp;'aggregated FIP Data ProgSel'!$N$1),'Feat-Func-Development'!$AF$51:$EU$51)</f>
        <v>0</v>
      </c>
      <c r="BE24" s="48">
        <f ca="1">LOOKUP(2,1/('Feat-Func-Development'!$AF$4:$EU$4&amp;'Feat-Func-Development'!$AF$5:$EU$5='aggregated FIP Data ProgSel'!$A24&amp;'aggregated FIP Data ProgSel'!$N$1),'Feat-Func-Development'!$AF$52:$EU$52)</f>
        <v>0</v>
      </c>
      <c r="BF24" s="48">
        <f ca="1">LOOKUP(2,1/('Feat-Func-Development'!$AF$4:$EU$4&amp;'Feat-Func-Development'!$AF$5:$EU$5='aggregated FIP Data ProgSel'!$A24&amp;'aggregated FIP Data ProgSel'!$N$1),'Feat-Func-Development'!$AF$53:$EU$53)</f>
        <v>0</v>
      </c>
      <c r="BG24" s="48">
        <f ca="1">LOOKUP(2,1/('Feat-Func-Development'!$AF$4:$EU$4&amp;'Feat-Func-Development'!$AF$5:$EU$5='aggregated FIP Data ProgSel'!$A24&amp;'aggregated FIP Data ProgSel'!$N$1),'Feat-Func-Development'!$AF$54:$EU$54)</f>
        <v>0</v>
      </c>
      <c r="BH24" s="48">
        <f ca="1">LOOKUP(2,1/('Feat-Func-Development'!$AF$4:$EU$4&amp;'Feat-Func-Development'!$AF$5:$EU$5='aggregated FIP Data ProgSel'!$A24&amp;'aggregated FIP Data ProgSel'!$N$1),'Feat-Func-Development'!$AF$55:$EU$55)</f>
        <v>0</v>
      </c>
      <c r="BI24" s="48">
        <f ca="1">LOOKUP(2,1/('Feat-Func-Development'!$AF$4:$EU$4&amp;'Feat-Func-Development'!$AF$5:$EU$5='aggregated FIP Data ProgSel'!$A24&amp;'aggregated FIP Data ProgSel'!$N$1),'Feat-Func-Development'!$AF$56:$EU$56)</f>
        <v>0</v>
      </c>
    </row>
    <row r="25" spans="1:61">
      <c r="A25" s="226">
        <f t="shared" ca="1" si="9"/>
        <v>639</v>
      </c>
      <c r="B25" s="371">
        <f ca="1">IFERROR(INDEX('Configuration | Scaling'!$E$13:$Y$23,$D$85-CELL("row", 'Configuration | Scaling'!$E$13)+1,MATCH($C25,_GPDS__List,0)),"")</f>
        <v>153</v>
      </c>
      <c r="C25" s="228" t="str">
        <f ca="1">IF(COUNTIF(C$4:C24,LOOKUP(A25,INDIRECT("'Configuration | Scaling'!E"&amp;$D$85):INDIRECT("'Configuration | Scaling'!Y"&amp;$D$85),_GPDS__List))=0,LOOKUP(A25,INDIRECT("'Configuration | Scaling'!E"&amp;$D$85):INDIRECT("'Configuration | Scaling'!Y"&amp;$D$85),_GPDS__List),"")</f>
        <v/>
      </c>
      <c r="D25" s="372"/>
      <c r="E25" s="229">
        <f t="shared" ca="1" si="0"/>
        <v>153</v>
      </c>
      <c r="F25" s="235">
        <f t="shared" ca="1" si="1"/>
        <v>1</v>
      </c>
      <c r="G25" s="55">
        <f t="shared" ca="1" si="2"/>
        <v>0</v>
      </c>
      <c r="H25" s="55">
        <f t="shared" ca="1" si="3"/>
        <v>1</v>
      </c>
      <c r="I25" s="55">
        <f t="shared" ca="1" si="4"/>
        <v>1</v>
      </c>
      <c r="J25" s="55">
        <f t="shared" ca="1" si="5"/>
        <v>1</v>
      </c>
      <c r="K25" s="55">
        <f t="shared" ca="1" si="6"/>
        <v>1</v>
      </c>
      <c r="L25" s="55">
        <f t="shared" ca="1" si="7"/>
        <v>0</v>
      </c>
      <c r="M25" s="56">
        <f t="shared" ca="1" si="8"/>
        <v>0</v>
      </c>
      <c r="N25" s="48">
        <f ca="1">LOOKUP(2,1/('Feat-Func-Development'!$AF$4:$EU$4&amp;'Feat-Func-Development'!$AF$5:$EU$5='aggregated FIP Data ProgSel'!$A25&amp;'aggregated FIP Data ProgSel'!$N$1),'Feat-Func-Development'!$AF$121:$EU$121)</f>
        <v>0</v>
      </c>
      <c r="O25" s="48">
        <f ca="1">LOOKUP(2,1/('Feat-Func-Development'!$AF$4:$EU$4&amp;'Feat-Func-Development'!$AF$5:$EU$5='aggregated FIP Data ProgSel'!$A25&amp;'aggregated FIP Data ProgSel'!$N$1),'Feat-Func-Development'!$AF$122:$EU$122)</f>
        <v>0</v>
      </c>
      <c r="P25" s="48">
        <f ca="1">LOOKUP(2,1/('Feat-Func-Development'!$AF$4:$EU$4&amp;'Feat-Func-Development'!$AF$5:$EU$5='aggregated FIP Data ProgSel'!$A25&amp;'aggregated FIP Data ProgSel'!$N$1),'Feat-Func-Development'!$AF$123:$EU$123)</f>
        <v>0</v>
      </c>
      <c r="Q25" s="48">
        <f ca="1">LOOKUP(2,1/('Feat-Func-Development'!$AF$4:$EU$4&amp;'Feat-Func-Development'!$AF$5:$EU$5='aggregated FIP Data ProgSel'!$A25&amp;'aggregated FIP Data ProgSel'!$N$1),'Feat-Func-Development'!$AF$124:$EU$124)</f>
        <v>0</v>
      </c>
      <c r="R25" s="48">
        <f ca="1">LOOKUP(2,1/('Feat-Func-Development'!$AF$4:$EU$4&amp;'Feat-Func-Development'!$AF$5:$EU$5='aggregated FIP Data ProgSel'!$A25&amp;'aggregated FIP Data ProgSel'!$N$1),'Feat-Func-Development'!$AF$125:$EU$125)</f>
        <v>0</v>
      </c>
      <c r="S25" s="48">
        <f ca="1">LOOKUP(2,1/('Feat-Func-Development'!$AF$4:$EU$4&amp;'Feat-Func-Development'!$AF$5:$EU$5='aggregated FIP Data ProgSel'!$A25&amp;'aggregated FIP Data ProgSel'!$N$1),'Feat-Func-Development'!$AF$126:$EU$126)</f>
        <v>1</v>
      </c>
      <c r="T25" s="48">
        <f ca="1">LOOKUP(2,1/('Feat-Func-Development'!$AF$4:$EU$4&amp;'Feat-Func-Development'!$AF$5:$EU$5='aggregated FIP Data ProgSel'!$A25&amp;'aggregated FIP Data ProgSel'!$N$1),'Feat-Func-Development'!$AF$127:$EU$127)</f>
        <v>0</v>
      </c>
      <c r="U25" s="48">
        <f ca="1">LOOKUP(2,1/('Feat-Func-Development'!$AF$4:$EU$4&amp;'Feat-Func-Development'!$AF$5:$EU$5='aggregated FIP Data ProgSel'!$A25&amp;'aggregated FIP Data ProgSel'!$N$1),'Feat-Func-Development'!$AF$128:$EU$128)</f>
        <v>0</v>
      </c>
      <c r="V25" s="29">
        <f ca="1">LOOKUP(2,1/('Feat-Func-Development'!$AF$4:$EU$4&amp;'Feat-Func-Development'!$AF$5:$EU$5='aggregated FIP Data ProgSel'!$A25&amp;'aggregated FIP Data ProgSel'!$V$1),'Feat-Func-Development'!$AF$121:$EU$121)</f>
        <v>0</v>
      </c>
      <c r="W25" s="29">
        <f ca="1">LOOKUP(2,1/('Feat-Func-Development'!$AF$4:$EU$4&amp;'Feat-Func-Development'!$AF$5:$EU$5='aggregated FIP Data ProgSel'!$A25&amp;'aggregated FIP Data ProgSel'!$V$1),'Feat-Func-Development'!$AF$122:$EU$122)</f>
        <v>0</v>
      </c>
      <c r="X25" s="29">
        <f ca="1">LOOKUP(2,1/('Feat-Func-Development'!$AF$4:$EU$4&amp;'Feat-Func-Development'!$AF$5:$EU$5='aggregated FIP Data ProgSel'!$A25&amp;'aggregated FIP Data ProgSel'!$V$1),'Feat-Func-Development'!$AF$123:$EU$123)</f>
        <v>0</v>
      </c>
      <c r="Y25" s="29">
        <f ca="1">LOOKUP(2,1/('Feat-Func-Development'!$AF$4:$EU$4&amp;'Feat-Func-Development'!$AF$5:$EU$5='aggregated FIP Data ProgSel'!$A25&amp;'aggregated FIP Data ProgSel'!$V$1),'Feat-Func-Development'!$AF$124:$EU$124)</f>
        <v>0</v>
      </c>
      <c r="Z25" s="29">
        <f ca="1">LOOKUP(2,1/('Feat-Func-Development'!$AF$4:$EU$4&amp;'Feat-Func-Development'!$AF$5:$EU$5='aggregated FIP Data ProgSel'!$A25&amp;'aggregated FIP Data ProgSel'!$V$1),'Feat-Func-Development'!$AF$125:$EU$125)</f>
        <v>1</v>
      </c>
      <c r="AA25" s="29">
        <f ca="1">LOOKUP(2,1/('Feat-Func-Development'!$AF$4:$EU$4&amp;'Feat-Func-Development'!$AF$5:$EU$5='aggregated FIP Data ProgSel'!$A25&amp;'aggregated FIP Data ProgSel'!$V$1),'Feat-Func-Development'!$AF$126:$EU$126)</f>
        <v>0</v>
      </c>
      <c r="AB25" s="29">
        <f ca="1">LOOKUP(2,1/('Feat-Func-Development'!$AF$4:$EU$4&amp;'Feat-Func-Development'!$AF$5:$EU$5='aggregated FIP Data ProgSel'!$A25&amp;'aggregated FIP Data ProgSel'!$V$1),'Feat-Func-Development'!$AF$127:$EU$127)</f>
        <v>0</v>
      </c>
      <c r="AC25" s="29">
        <f ca="1">LOOKUP(2,1/('Feat-Func-Development'!$AF$4:$EU$4&amp;'Feat-Func-Development'!$AF$5:$EU$5='aggregated FIP Data ProgSel'!$A25&amp;'aggregated FIP Data ProgSel'!$V$1),'Feat-Func-Development'!$AF$128:$EU$128)</f>
        <v>0</v>
      </c>
      <c r="AD25" s="122">
        <f ca="1">LOOKUP(2,1/('Feat-Func-Development'!$AF$4:$EU$4&amp;'Feat-Func-Development'!$AF$5:$EU$5='aggregated FIP Data ProgSel'!$A25&amp;'aggregated FIP Data ProgSel'!$N$1),'Feat-Func-Development'!$AF$25:$EU$25)</f>
        <v>0</v>
      </c>
      <c r="AE25" s="48">
        <f ca="1">LOOKUP(2,1/('Feat-Func-Development'!$AF$4:$EU$4&amp;'Feat-Func-Development'!$AF$5:$EU$5='aggregated FIP Data ProgSel'!$A25&amp;'aggregated FIP Data ProgSel'!$N$1),'Feat-Func-Development'!$AF$26:$EU$26)</f>
        <v>0</v>
      </c>
      <c r="AF25" s="48">
        <f ca="1">LOOKUP(2,1/('Feat-Func-Development'!$AF$4:$EU$4&amp;'Feat-Func-Development'!$AF$5:$EU$5='aggregated FIP Data ProgSel'!$A25&amp;'aggregated FIP Data ProgSel'!$N$1),'Feat-Func-Development'!$AF$27:$EU$27)</f>
        <v>0</v>
      </c>
      <c r="AG25" s="48">
        <f ca="1">LOOKUP(2,1/('Feat-Func-Development'!$AF$4:$EU$4&amp;'Feat-Func-Development'!$AF$5:$EU$5='aggregated FIP Data ProgSel'!$A25&amp;'aggregated FIP Data ProgSel'!$N$1),'Feat-Func-Development'!$AF$28:$EU$28)</f>
        <v>0</v>
      </c>
      <c r="AH25" s="48">
        <f ca="1">LOOKUP(2,1/('Feat-Func-Development'!$AF$4:$EU$4&amp;'Feat-Func-Development'!$AF$5:$EU$5='aggregated FIP Data ProgSel'!$A25&amp;'aggregated FIP Data ProgSel'!$N$1),'Feat-Func-Development'!$AF$29:$EU$29)</f>
        <v>0</v>
      </c>
      <c r="AI25" s="48">
        <f ca="1">LOOKUP(2,1/('Feat-Func-Development'!$AF$4:$EU$4&amp;'Feat-Func-Development'!$AF$5:$EU$5='aggregated FIP Data ProgSel'!$A25&amp;'aggregated FIP Data ProgSel'!$N$1),'Feat-Func-Development'!$AF$30:$EU$30)</f>
        <v>1</v>
      </c>
      <c r="AJ25" s="48">
        <f ca="1">LOOKUP(2,1/('Feat-Func-Development'!$AF$4:$EU$4&amp;'Feat-Func-Development'!$AF$5:$EU$5='aggregated FIP Data ProgSel'!$A25&amp;'aggregated FIP Data ProgSel'!$N$1),'Feat-Func-Development'!$AF$31:$EU$31)</f>
        <v>0</v>
      </c>
      <c r="AK25" s="48">
        <f ca="1">LOOKUP(2,1/('Feat-Func-Development'!$AF$4:$EU$4&amp;'Feat-Func-Development'!$AF$5:$EU$5='aggregated FIP Data ProgSel'!$A25&amp;'aggregated FIP Data ProgSel'!$N$1),'Feat-Func-Development'!$AF$32:$EU$32)</f>
        <v>0</v>
      </c>
      <c r="AL25" s="122">
        <f ca="1">LOOKUP(2,1/('Feat-Func-Development'!$AF$4:$EU$4&amp;'Feat-Func-Development'!$AF$5:$EU$5='aggregated FIP Data ProgSel'!$A25&amp;'aggregated FIP Data ProgSel'!$N$1),'Feat-Func-Development'!$AF$33:$EU$33)</f>
        <v>0</v>
      </c>
      <c r="AM25" s="48">
        <f ca="1">LOOKUP(2,1/('Feat-Func-Development'!$AF$4:$EU$4&amp;'Feat-Func-Development'!$AF$5:$EU$5='aggregated FIP Data ProgSel'!$A25&amp;'aggregated FIP Data ProgSel'!$N$1),'Feat-Func-Development'!$AF$34:$EU$34)</f>
        <v>0</v>
      </c>
      <c r="AN25" s="48">
        <f ca="1">LOOKUP(2,1/('Feat-Func-Development'!$AF$4:$EU$4&amp;'Feat-Func-Development'!$AF$5:$EU$5='aggregated FIP Data ProgSel'!$A25&amp;'aggregated FIP Data ProgSel'!$N$1),'Feat-Func-Development'!$AF$35:$EU$35)</f>
        <v>0</v>
      </c>
      <c r="AO25" s="48">
        <f ca="1">LOOKUP(2,1/('Feat-Func-Development'!$AF$4:$EU$4&amp;'Feat-Func-Development'!$AF$5:$EU$5='aggregated FIP Data ProgSel'!$A25&amp;'aggregated FIP Data ProgSel'!$N$1),'Feat-Func-Development'!$AF$36:$EU$36)</f>
        <v>0</v>
      </c>
      <c r="AP25" s="48">
        <f ca="1">LOOKUP(2,1/('Feat-Func-Development'!$AF$4:$EU$4&amp;'Feat-Func-Development'!$AF$5:$EU$5='aggregated FIP Data ProgSel'!$A25&amp;'aggregated FIP Data ProgSel'!$N$1),'Feat-Func-Development'!$AF$37:$EU$37)</f>
        <v>0</v>
      </c>
      <c r="AQ25" s="48">
        <f ca="1">LOOKUP(2,1/('Feat-Func-Development'!$AF$4:$EU$4&amp;'Feat-Func-Development'!$AF$5:$EU$5='aggregated FIP Data ProgSel'!$A25&amp;'aggregated FIP Data ProgSel'!$N$1),'Feat-Func-Development'!$AF$38:$EU$38)</f>
        <v>1</v>
      </c>
      <c r="AR25" s="48">
        <f ca="1">LOOKUP(2,1/('Feat-Func-Development'!$AF$4:$EU$4&amp;'Feat-Func-Development'!$AF$5:$EU$5='aggregated FIP Data ProgSel'!$A25&amp;'aggregated FIP Data ProgSel'!$N$1),'Feat-Func-Development'!$AF$39:$EU$39)</f>
        <v>0</v>
      </c>
      <c r="AS25" s="48">
        <f ca="1">LOOKUP(2,1/('Feat-Func-Development'!$AF$4:$EU$4&amp;'Feat-Func-Development'!$AF$5:$EU$5='aggregated FIP Data ProgSel'!$A25&amp;'aggregated FIP Data ProgSel'!$N$1),'Feat-Func-Development'!$AF$40:$EU$40)</f>
        <v>0</v>
      </c>
      <c r="AT25" s="122">
        <f ca="1">LOOKUP(2,1/('Feat-Func-Development'!$AF$4:$EU$4&amp;'Feat-Func-Development'!$AF$5:$EU$5='aggregated FIP Data ProgSel'!$A25&amp;'aggregated FIP Data ProgSel'!$N$1),'Feat-Func-Development'!$AF$41:$EU$41)</f>
        <v>0</v>
      </c>
      <c r="AU25" s="48">
        <f ca="1">LOOKUP(2,1/('Feat-Func-Development'!$AF$4:$EU$4&amp;'Feat-Func-Development'!$AF$5:$EU$5='aggregated FIP Data ProgSel'!$A25&amp;'aggregated FIP Data ProgSel'!$N$1),'Feat-Func-Development'!$AF$42:$EU$42)</f>
        <v>0</v>
      </c>
      <c r="AV25" s="48">
        <f ca="1">LOOKUP(2,1/('Feat-Func-Development'!$AF$4:$EU$4&amp;'Feat-Func-Development'!$AF$5:$EU$5='aggregated FIP Data ProgSel'!$A25&amp;'aggregated FIP Data ProgSel'!$N$1),'Feat-Func-Development'!$AF$43:$EU$43)</f>
        <v>0</v>
      </c>
      <c r="AW25" s="48">
        <f ca="1">LOOKUP(2,1/('Feat-Func-Development'!$AF$4:$EU$4&amp;'Feat-Func-Development'!$AF$5:$EU$5='aggregated FIP Data ProgSel'!$A25&amp;'aggregated FIP Data ProgSel'!$N$1),'Feat-Func-Development'!$AF$44:$EU$44)</f>
        <v>0</v>
      </c>
      <c r="AX25" s="48">
        <f ca="1">LOOKUP(2,1/('Feat-Func-Development'!$AF$4:$EU$4&amp;'Feat-Func-Development'!$AF$5:$EU$5='aggregated FIP Data ProgSel'!$A25&amp;'aggregated FIP Data ProgSel'!$N$1),'Feat-Func-Development'!$AF$45:$EU$45)</f>
        <v>0</v>
      </c>
      <c r="AY25" s="48">
        <f ca="1">LOOKUP(2,1/('Feat-Func-Development'!$AF$4:$EU$4&amp;'Feat-Func-Development'!$AF$5:$EU$5='aggregated FIP Data ProgSel'!$A25&amp;'aggregated FIP Data ProgSel'!$N$1),'Feat-Func-Development'!$AF$46:$EU$46)</f>
        <v>1</v>
      </c>
      <c r="AZ25" s="48">
        <f ca="1">LOOKUP(2,1/('Feat-Func-Development'!$AF$4:$EU$4&amp;'Feat-Func-Development'!$AF$5:$EU$5='aggregated FIP Data ProgSel'!$A25&amp;'aggregated FIP Data ProgSel'!$N$1),'Feat-Func-Development'!$AF$47:$EU$47)</f>
        <v>0</v>
      </c>
      <c r="BA25" s="48">
        <f ca="1">LOOKUP(2,1/('Feat-Func-Development'!$AF$4:$EU$4&amp;'Feat-Func-Development'!$AF$5:$EU$5='aggregated FIP Data ProgSel'!$A25&amp;'aggregated FIP Data ProgSel'!$N$1),'Feat-Func-Development'!$AF$48:$EU$48)</f>
        <v>0</v>
      </c>
      <c r="BB25" s="122">
        <f ca="1">LOOKUP(2,1/('Feat-Func-Development'!$AF$4:$EU$4&amp;'Feat-Func-Development'!$AF$5:$EU$5='aggregated FIP Data ProgSel'!$A25&amp;'aggregated FIP Data ProgSel'!$N$1),'Feat-Func-Development'!$AF$49:$EU$49)</f>
        <v>0</v>
      </c>
      <c r="BC25" s="48">
        <f ca="1">LOOKUP(2,1/('Feat-Func-Development'!$AF$4:$EU$4&amp;'Feat-Func-Development'!$AF$5:$EU$5='aggregated FIP Data ProgSel'!$A25&amp;'aggregated FIP Data ProgSel'!$N$1),'Feat-Func-Development'!$AF$50:$EU$50)</f>
        <v>0</v>
      </c>
      <c r="BD25" s="48">
        <f ca="1">LOOKUP(2,1/('Feat-Func-Development'!$AF$4:$EU$4&amp;'Feat-Func-Development'!$AF$5:$EU$5='aggregated FIP Data ProgSel'!$A25&amp;'aggregated FIP Data ProgSel'!$N$1),'Feat-Func-Development'!$AF$51:$EU$51)</f>
        <v>0</v>
      </c>
      <c r="BE25" s="48">
        <f ca="1">LOOKUP(2,1/('Feat-Func-Development'!$AF$4:$EU$4&amp;'Feat-Func-Development'!$AF$5:$EU$5='aggregated FIP Data ProgSel'!$A25&amp;'aggregated FIP Data ProgSel'!$N$1),'Feat-Func-Development'!$AF$52:$EU$52)</f>
        <v>0</v>
      </c>
      <c r="BF25" s="48">
        <f ca="1">LOOKUP(2,1/('Feat-Func-Development'!$AF$4:$EU$4&amp;'Feat-Func-Development'!$AF$5:$EU$5='aggregated FIP Data ProgSel'!$A25&amp;'aggregated FIP Data ProgSel'!$N$1),'Feat-Func-Development'!$AF$53:$EU$53)</f>
        <v>0</v>
      </c>
      <c r="BG25" s="48">
        <f ca="1">LOOKUP(2,1/('Feat-Func-Development'!$AF$4:$EU$4&amp;'Feat-Func-Development'!$AF$5:$EU$5='aggregated FIP Data ProgSel'!$A25&amp;'aggregated FIP Data ProgSel'!$N$1),'Feat-Func-Development'!$AF$54:$EU$54)</f>
        <v>0</v>
      </c>
      <c r="BH25" s="48">
        <f ca="1">LOOKUP(2,1/('Feat-Func-Development'!$AF$4:$EU$4&amp;'Feat-Func-Development'!$AF$5:$EU$5='aggregated FIP Data ProgSel'!$A25&amp;'aggregated FIP Data ProgSel'!$N$1),'Feat-Func-Development'!$AF$55:$EU$55)</f>
        <v>0</v>
      </c>
      <c r="BI25" s="48">
        <f ca="1">LOOKUP(2,1/('Feat-Func-Development'!$AF$4:$EU$4&amp;'Feat-Func-Development'!$AF$5:$EU$5='aggregated FIP Data ProgSel'!$A25&amp;'aggregated FIP Data ProgSel'!$N$1),'Feat-Func-Development'!$AF$56:$EU$56)</f>
        <v>0</v>
      </c>
    </row>
    <row r="26" spans="1:61">
      <c r="A26" s="226">
        <f t="shared" ca="1" si="9"/>
        <v>670</v>
      </c>
      <c r="B26" s="371">
        <f ca="1">IFERROR(INDEX('Configuration | Scaling'!$E$13:$Y$23,$D$85-CELL("row", 'Configuration | Scaling'!$E$13)+1,MATCH($C26,_GPDS__List,0)),"")</f>
        <v>670</v>
      </c>
      <c r="C26" s="228" t="str">
        <f ca="1">IF(COUNTIF(C$4:C25,LOOKUP(A26,INDIRECT("'Configuration | Scaling'!E"&amp;$D$85):INDIRECT("'Configuration | Scaling'!Y"&amp;$D$85),_GPDS__List))=0,LOOKUP(A26,INDIRECT("'Configuration | Scaling'!E"&amp;$D$85):INDIRECT("'Configuration | Scaling'!Y"&amp;$D$85),_GPDS__List),"")</f>
        <v>TT</v>
      </c>
      <c r="D26" s="372"/>
      <c r="E26" s="229">
        <f t="shared" ca="1" si="0"/>
        <v>670</v>
      </c>
      <c r="F26" s="235">
        <f t="shared" ca="1" si="1"/>
        <v>1</v>
      </c>
      <c r="G26" s="55">
        <f t="shared" ca="1" si="2"/>
        <v>0</v>
      </c>
      <c r="H26" s="55">
        <f t="shared" ca="1" si="3"/>
        <v>1</v>
      </c>
      <c r="I26" s="55">
        <f t="shared" ca="1" si="4"/>
        <v>1</v>
      </c>
      <c r="J26" s="55">
        <f t="shared" ca="1" si="5"/>
        <v>1</v>
      </c>
      <c r="K26" s="55">
        <f t="shared" ca="1" si="6"/>
        <v>1</v>
      </c>
      <c r="L26" s="55">
        <f t="shared" ca="1" si="7"/>
        <v>0</v>
      </c>
      <c r="M26" s="56">
        <f t="shared" ca="1" si="8"/>
        <v>0</v>
      </c>
      <c r="N26" s="48">
        <f ca="1">LOOKUP(2,1/('Feat-Func-Development'!$AF$4:$EU$4&amp;'Feat-Func-Development'!$AF$5:$EU$5='aggregated FIP Data ProgSel'!$A26&amp;'aggregated FIP Data ProgSel'!$N$1),'Feat-Func-Development'!$AF$121:$EU$121)</f>
        <v>0</v>
      </c>
      <c r="O26" s="48">
        <f ca="1">LOOKUP(2,1/('Feat-Func-Development'!$AF$4:$EU$4&amp;'Feat-Func-Development'!$AF$5:$EU$5='aggregated FIP Data ProgSel'!$A26&amp;'aggregated FIP Data ProgSel'!$N$1),'Feat-Func-Development'!$AF$122:$EU$122)</f>
        <v>0</v>
      </c>
      <c r="P26" s="48">
        <f ca="1">LOOKUP(2,1/('Feat-Func-Development'!$AF$4:$EU$4&amp;'Feat-Func-Development'!$AF$5:$EU$5='aggregated FIP Data ProgSel'!$A26&amp;'aggregated FIP Data ProgSel'!$N$1),'Feat-Func-Development'!$AF$123:$EU$123)</f>
        <v>0</v>
      </c>
      <c r="Q26" s="48">
        <f ca="1">LOOKUP(2,1/('Feat-Func-Development'!$AF$4:$EU$4&amp;'Feat-Func-Development'!$AF$5:$EU$5='aggregated FIP Data ProgSel'!$A26&amp;'aggregated FIP Data ProgSel'!$N$1),'Feat-Func-Development'!$AF$124:$EU$124)</f>
        <v>0</v>
      </c>
      <c r="R26" s="48">
        <f ca="1">LOOKUP(2,1/('Feat-Func-Development'!$AF$4:$EU$4&amp;'Feat-Func-Development'!$AF$5:$EU$5='aggregated FIP Data ProgSel'!$A26&amp;'aggregated FIP Data ProgSel'!$N$1),'Feat-Func-Development'!$AF$125:$EU$125)</f>
        <v>0</v>
      </c>
      <c r="S26" s="48">
        <f ca="1">LOOKUP(2,1/('Feat-Func-Development'!$AF$4:$EU$4&amp;'Feat-Func-Development'!$AF$5:$EU$5='aggregated FIP Data ProgSel'!$A26&amp;'aggregated FIP Data ProgSel'!$N$1),'Feat-Func-Development'!$AF$126:$EU$126)</f>
        <v>1</v>
      </c>
      <c r="T26" s="48">
        <f ca="1">LOOKUP(2,1/('Feat-Func-Development'!$AF$4:$EU$4&amp;'Feat-Func-Development'!$AF$5:$EU$5='aggregated FIP Data ProgSel'!$A26&amp;'aggregated FIP Data ProgSel'!$N$1),'Feat-Func-Development'!$AF$127:$EU$127)</f>
        <v>0</v>
      </c>
      <c r="U26" s="48">
        <f ca="1">LOOKUP(2,1/('Feat-Func-Development'!$AF$4:$EU$4&amp;'Feat-Func-Development'!$AF$5:$EU$5='aggregated FIP Data ProgSel'!$A26&amp;'aggregated FIP Data ProgSel'!$N$1),'Feat-Func-Development'!$AF$128:$EU$128)</f>
        <v>0</v>
      </c>
      <c r="V26" s="29">
        <f ca="1">LOOKUP(2,1/('Feat-Func-Development'!$AF$4:$EU$4&amp;'Feat-Func-Development'!$AF$5:$EU$5='aggregated FIP Data ProgSel'!$A26&amp;'aggregated FIP Data ProgSel'!$V$1),'Feat-Func-Development'!$AF$121:$EU$121)</f>
        <v>0</v>
      </c>
      <c r="W26" s="29">
        <f ca="1">LOOKUP(2,1/('Feat-Func-Development'!$AF$4:$EU$4&amp;'Feat-Func-Development'!$AF$5:$EU$5='aggregated FIP Data ProgSel'!$A26&amp;'aggregated FIP Data ProgSel'!$V$1),'Feat-Func-Development'!$AF$122:$EU$122)</f>
        <v>0</v>
      </c>
      <c r="X26" s="29">
        <f ca="1">LOOKUP(2,1/('Feat-Func-Development'!$AF$4:$EU$4&amp;'Feat-Func-Development'!$AF$5:$EU$5='aggregated FIP Data ProgSel'!$A26&amp;'aggregated FIP Data ProgSel'!$V$1),'Feat-Func-Development'!$AF$123:$EU$123)</f>
        <v>0</v>
      </c>
      <c r="Y26" s="29">
        <f ca="1">LOOKUP(2,1/('Feat-Func-Development'!$AF$4:$EU$4&amp;'Feat-Func-Development'!$AF$5:$EU$5='aggregated FIP Data ProgSel'!$A26&amp;'aggregated FIP Data ProgSel'!$V$1),'Feat-Func-Development'!$AF$124:$EU$124)</f>
        <v>0</v>
      </c>
      <c r="Z26" s="29">
        <f ca="1">LOOKUP(2,1/('Feat-Func-Development'!$AF$4:$EU$4&amp;'Feat-Func-Development'!$AF$5:$EU$5='aggregated FIP Data ProgSel'!$A26&amp;'aggregated FIP Data ProgSel'!$V$1),'Feat-Func-Development'!$AF$125:$EU$125)</f>
        <v>1</v>
      </c>
      <c r="AA26" s="29">
        <f ca="1">LOOKUP(2,1/('Feat-Func-Development'!$AF$4:$EU$4&amp;'Feat-Func-Development'!$AF$5:$EU$5='aggregated FIP Data ProgSel'!$A26&amp;'aggregated FIP Data ProgSel'!$V$1),'Feat-Func-Development'!$AF$126:$EU$126)</f>
        <v>0</v>
      </c>
      <c r="AB26" s="29">
        <f ca="1">LOOKUP(2,1/('Feat-Func-Development'!$AF$4:$EU$4&amp;'Feat-Func-Development'!$AF$5:$EU$5='aggregated FIP Data ProgSel'!$A26&amp;'aggregated FIP Data ProgSel'!$V$1),'Feat-Func-Development'!$AF$127:$EU$127)</f>
        <v>0</v>
      </c>
      <c r="AC26" s="29">
        <f ca="1">LOOKUP(2,1/('Feat-Func-Development'!$AF$4:$EU$4&amp;'Feat-Func-Development'!$AF$5:$EU$5='aggregated FIP Data ProgSel'!$A26&amp;'aggregated FIP Data ProgSel'!$V$1),'Feat-Func-Development'!$AF$128:$EU$128)</f>
        <v>0</v>
      </c>
      <c r="AD26" s="122">
        <f ca="1">LOOKUP(2,1/('Feat-Func-Development'!$AF$4:$EU$4&amp;'Feat-Func-Development'!$AF$5:$EU$5='aggregated FIP Data ProgSel'!$A26&amp;'aggregated FIP Data ProgSel'!$N$1),'Feat-Func-Development'!$AF$25:$EU$25)</f>
        <v>0</v>
      </c>
      <c r="AE26" s="48">
        <f ca="1">LOOKUP(2,1/('Feat-Func-Development'!$AF$4:$EU$4&amp;'Feat-Func-Development'!$AF$5:$EU$5='aggregated FIP Data ProgSel'!$A26&amp;'aggregated FIP Data ProgSel'!$N$1),'Feat-Func-Development'!$AF$26:$EU$26)</f>
        <v>0</v>
      </c>
      <c r="AF26" s="48">
        <f ca="1">LOOKUP(2,1/('Feat-Func-Development'!$AF$4:$EU$4&amp;'Feat-Func-Development'!$AF$5:$EU$5='aggregated FIP Data ProgSel'!$A26&amp;'aggregated FIP Data ProgSel'!$N$1),'Feat-Func-Development'!$AF$27:$EU$27)</f>
        <v>0</v>
      </c>
      <c r="AG26" s="48">
        <f ca="1">LOOKUP(2,1/('Feat-Func-Development'!$AF$4:$EU$4&amp;'Feat-Func-Development'!$AF$5:$EU$5='aggregated FIP Data ProgSel'!$A26&amp;'aggregated FIP Data ProgSel'!$N$1),'Feat-Func-Development'!$AF$28:$EU$28)</f>
        <v>0</v>
      </c>
      <c r="AH26" s="48">
        <f ca="1">LOOKUP(2,1/('Feat-Func-Development'!$AF$4:$EU$4&amp;'Feat-Func-Development'!$AF$5:$EU$5='aggregated FIP Data ProgSel'!$A26&amp;'aggregated FIP Data ProgSel'!$N$1),'Feat-Func-Development'!$AF$29:$EU$29)</f>
        <v>0</v>
      </c>
      <c r="AI26" s="48">
        <f ca="1">LOOKUP(2,1/('Feat-Func-Development'!$AF$4:$EU$4&amp;'Feat-Func-Development'!$AF$5:$EU$5='aggregated FIP Data ProgSel'!$A26&amp;'aggregated FIP Data ProgSel'!$N$1),'Feat-Func-Development'!$AF$30:$EU$30)</f>
        <v>1</v>
      </c>
      <c r="AJ26" s="48">
        <f ca="1">LOOKUP(2,1/('Feat-Func-Development'!$AF$4:$EU$4&amp;'Feat-Func-Development'!$AF$5:$EU$5='aggregated FIP Data ProgSel'!$A26&amp;'aggregated FIP Data ProgSel'!$N$1),'Feat-Func-Development'!$AF$31:$EU$31)</f>
        <v>0</v>
      </c>
      <c r="AK26" s="48">
        <f ca="1">LOOKUP(2,1/('Feat-Func-Development'!$AF$4:$EU$4&amp;'Feat-Func-Development'!$AF$5:$EU$5='aggregated FIP Data ProgSel'!$A26&amp;'aggregated FIP Data ProgSel'!$N$1),'Feat-Func-Development'!$AF$32:$EU$32)</f>
        <v>0</v>
      </c>
      <c r="AL26" s="122">
        <f ca="1">LOOKUP(2,1/('Feat-Func-Development'!$AF$4:$EU$4&amp;'Feat-Func-Development'!$AF$5:$EU$5='aggregated FIP Data ProgSel'!$A26&amp;'aggregated FIP Data ProgSel'!$N$1),'Feat-Func-Development'!$AF$33:$EU$33)</f>
        <v>0</v>
      </c>
      <c r="AM26" s="48">
        <f ca="1">LOOKUP(2,1/('Feat-Func-Development'!$AF$4:$EU$4&amp;'Feat-Func-Development'!$AF$5:$EU$5='aggregated FIP Data ProgSel'!$A26&amp;'aggregated FIP Data ProgSel'!$N$1),'Feat-Func-Development'!$AF$34:$EU$34)</f>
        <v>0</v>
      </c>
      <c r="AN26" s="48">
        <f ca="1">LOOKUP(2,1/('Feat-Func-Development'!$AF$4:$EU$4&amp;'Feat-Func-Development'!$AF$5:$EU$5='aggregated FIP Data ProgSel'!$A26&amp;'aggregated FIP Data ProgSel'!$N$1),'Feat-Func-Development'!$AF$35:$EU$35)</f>
        <v>0</v>
      </c>
      <c r="AO26" s="48">
        <f ca="1">LOOKUP(2,1/('Feat-Func-Development'!$AF$4:$EU$4&amp;'Feat-Func-Development'!$AF$5:$EU$5='aggregated FIP Data ProgSel'!$A26&amp;'aggregated FIP Data ProgSel'!$N$1),'Feat-Func-Development'!$AF$36:$EU$36)</f>
        <v>0</v>
      </c>
      <c r="AP26" s="48">
        <f ca="1">LOOKUP(2,1/('Feat-Func-Development'!$AF$4:$EU$4&amp;'Feat-Func-Development'!$AF$5:$EU$5='aggregated FIP Data ProgSel'!$A26&amp;'aggregated FIP Data ProgSel'!$N$1),'Feat-Func-Development'!$AF$37:$EU$37)</f>
        <v>0</v>
      </c>
      <c r="AQ26" s="48">
        <f ca="1">LOOKUP(2,1/('Feat-Func-Development'!$AF$4:$EU$4&amp;'Feat-Func-Development'!$AF$5:$EU$5='aggregated FIP Data ProgSel'!$A26&amp;'aggregated FIP Data ProgSel'!$N$1),'Feat-Func-Development'!$AF$38:$EU$38)</f>
        <v>1</v>
      </c>
      <c r="AR26" s="48">
        <f ca="1">LOOKUP(2,1/('Feat-Func-Development'!$AF$4:$EU$4&amp;'Feat-Func-Development'!$AF$5:$EU$5='aggregated FIP Data ProgSel'!$A26&amp;'aggregated FIP Data ProgSel'!$N$1),'Feat-Func-Development'!$AF$39:$EU$39)</f>
        <v>0</v>
      </c>
      <c r="AS26" s="48">
        <f ca="1">LOOKUP(2,1/('Feat-Func-Development'!$AF$4:$EU$4&amp;'Feat-Func-Development'!$AF$5:$EU$5='aggregated FIP Data ProgSel'!$A26&amp;'aggregated FIP Data ProgSel'!$N$1),'Feat-Func-Development'!$AF$40:$EU$40)</f>
        <v>0</v>
      </c>
      <c r="AT26" s="122">
        <f ca="1">LOOKUP(2,1/('Feat-Func-Development'!$AF$4:$EU$4&amp;'Feat-Func-Development'!$AF$5:$EU$5='aggregated FIP Data ProgSel'!$A26&amp;'aggregated FIP Data ProgSel'!$N$1),'Feat-Func-Development'!$AF$41:$EU$41)</f>
        <v>0</v>
      </c>
      <c r="AU26" s="48">
        <f ca="1">LOOKUP(2,1/('Feat-Func-Development'!$AF$4:$EU$4&amp;'Feat-Func-Development'!$AF$5:$EU$5='aggregated FIP Data ProgSel'!$A26&amp;'aggregated FIP Data ProgSel'!$N$1),'Feat-Func-Development'!$AF$42:$EU$42)</f>
        <v>0</v>
      </c>
      <c r="AV26" s="48">
        <f ca="1">LOOKUP(2,1/('Feat-Func-Development'!$AF$4:$EU$4&amp;'Feat-Func-Development'!$AF$5:$EU$5='aggregated FIP Data ProgSel'!$A26&amp;'aggregated FIP Data ProgSel'!$N$1),'Feat-Func-Development'!$AF$43:$EU$43)</f>
        <v>0</v>
      </c>
      <c r="AW26" s="48">
        <f ca="1">LOOKUP(2,1/('Feat-Func-Development'!$AF$4:$EU$4&amp;'Feat-Func-Development'!$AF$5:$EU$5='aggregated FIP Data ProgSel'!$A26&amp;'aggregated FIP Data ProgSel'!$N$1),'Feat-Func-Development'!$AF$44:$EU$44)</f>
        <v>0</v>
      </c>
      <c r="AX26" s="48">
        <f ca="1">LOOKUP(2,1/('Feat-Func-Development'!$AF$4:$EU$4&amp;'Feat-Func-Development'!$AF$5:$EU$5='aggregated FIP Data ProgSel'!$A26&amp;'aggregated FIP Data ProgSel'!$N$1),'Feat-Func-Development'!$AF$45:$EU$45)</f>
        <v>0</v>
      </c>
      <c r="AY26" s="48">
        <f ca="1">LOOKUP(2,1/('Feat-Func-Development'!$AF$4:$EU$4&amp;'Feat-Func-Development'!$AF$5:$EU$5='aggregated FIP Data ProgSel'!$A26&amp;'aggregated FIP Data ProgSel'!$N$1),'Feat-Func-Development'!$AF$46:$EU$46)</f>
        <v>1</v>
      </c>
      <c r="AZ26" s="48">
        <f ca="1">LOOKUP(2,1/('Feat-Func-Development'!$AF$4:$EU$4&amp;'Feat-Func-Development'!$AF$5:$EU$5='aggregated FIP Data ProgSel'!$A26&amp;'aggregated FIP Data ProgSel'!$N$1),'Feat-Func-Development'!$AF$47:$EU$47)</f>
        <v>0</v>
      </c>
      <c r="BA26" s="48">
        <f ca="1">LOOKUP(2,1/('Feat-Func-Development'!$AF$4:$EU$4&amp;'Feat-Func-Development'!$AF$5:$EU$5='aggregated FIP Data ProgSel'!$A26&amp;'aggregated FIP Data ProgSel'!$N$1),'Feat-Func-Development'!$AF$48:$EU$48)</f>
        <v>0</v>
      </c>
      <c r="BB26" s="122">
        <f ca="1">LOOKUP(2,1/('Feat-Func-Development'!$AF$4:$EU$4&amp;'Feat-Func-Development'!$AF$5:$EU$5='aggregated FIP Data ProgSel'!$A26&amp;'aggregated FIP Data ProgSel'!$N$1),'Feat-Func-Development'!$AF$49:$EU$49)</f>
        <v>0</v>
      </c>
      <c r="BC26" s="48">
        <f ca="1">LOOKUP(2,1/('Feat-Func-Development'!$AF$4:$EU$4&amp;'Feat-Func-Development'!$AF$5:$EU$5='aggregated FIP Data ProgSel'!$A26&amp;'aggregated FIP Data ProgSel'!$N$1),'Feat-Func-Development'!$AF$50:$EU$50)</f>
        <v>0</v>
      </c>
      <c r="BD26" s="48">
        <f ca="1">LOOKUP(2,1/('Feat-Func-Development'!$AF$4:$EU$4&amp;'Feat-Func-Development'!$AF$5:$EU$5='aggregated FIP Data ProgSel'!$A26&amp;'aggregated FIP Data ProgSel'!$N$1),'Feat-Func-Development'!$AF$51:$EU$51)</f>
        <v>0</v>
      </c>
      <c r="BE26" s="48">
        <f ca="1">LOOKUP(2,1/('Feat-Func-Development'!$AF$4:$EU$4&amp;'Feat-Func-Development'!$AF$5:$EU$5='aggregated FIP Data ProgSel'!$A26&amp;'aggregated FIP Data ProgSel'!$N$1),'Feat-Func-Development'!$AF$52:$EU$52)</f>
        <v>0</v>
      </c>
      <c r="BF26" s="48">
        <f ca="1">LOOKUP(2,1/('Feat-Func-Development'!$AF$4:$EU$4&amp;'Feat-Func-Development'!$AF$5:$EU$5='aggregated FIP Data ProgSel'!$A26&amp;'aggregated FIP Data ProgSel'!$N$1),'Feat-Func-Development'!$AF$53:$EU$53)</f>
        <v>0</v>
      </c>
      <c r="BG26" s="48">
        <f ca="1">LOOKUP(2,1/('Feat-Func-Development'!$AF$4:$EU$4&amp;'Feat-Func-Development'!$AF$5:$EU$5='aggregated FIP Data ProgSel'!$A26&amp;'aggregated FIP Data ProgSel'!$N$1),'Feat-Func-Development'!$AF$54:$EU$54)</f>
        <v>0</v>
      </c>
      <c r="BH26" s="48">
        <f ca="1">LOOKUP(2,1/('Feat-Func-Development'!$AF$4:$EU$4&amp;'Feat-Func-Development'!$AF$5:$EU$5='aggregated FIP Data ProgSel'!$A26&amp;'aggregated FIP Data ProgSel'!$N$1),'Feat-Func-Development'!$AF$55:$EU$55)</f>
        <v>0</v>
      </c>
      <c r="BI26" s="48">
        <f ca="1">LOOKUP(2,1/('Feat-Func-Development'!$AF$4:$EU$4&amp;'Feat-Func-Development'!$AF$5:$EU$5='aggregated FIP Data ProgSel'!$A26&amp;'aggregated FIP Data ProgSel'!$N$1),'Feat-Func-Development'!$AF$56:$EU$56)</f>
        <v>0</v>
      </c>
    </row>
    <row r="27" spans="1:61">
      <c r="A27" s="226">
        <f t="shared" ca="1" si="9"/>
        <v>700</v>
      </c>
      <c r="B27" s="371">
        <f ca="1">IFERROR(INDEX('Configuration | Scaling'!$E$13:$Y$23,$D$85-CELL("row", 'Configuration | Scaling'!$E$13)+1,MATCH($C27,_GPDS__List,0)),"")</f>
        <v>153</v>
      </c>
      <c r="C27" s="228" t="str">
        <f ca="1">IF(COUNTIF(C$4:C26,LOOKUP(A27,INDIRECT("'Configuration | Scaling'!E"&amp;$D$85):INDIRECT("'Configuration | Scaling'!Y"&amp;$D$85),_GPDS__List))=0,LOOKUP(A27,INDIRECT("'Configuration | Scaling'!E"&amp;$D$85):INDIRECT("'Configuration | Scaling'!Y"&amp;$D$85),_GPDS__List),"")</f>
        <v/>
      </c>
      <c r="D27" s="372"/>
      <c r="E27" s="229">
        <f t="shared" ca="1" si="0"/>
        <v>153</v>
      </c>
      <c r="F27" s="235">
        <f t="shared" ca="1" si="1"/>
        <v>1</v>
      </c>
      <c r="G27" s="55">
        <f t="shared" ca="1" si="2"/>
        <v>0</v>
      </c>
      <c r="H27" s="55">
        <f t="shared" ca="1" si="3"/>
        <v>1</v>
      </c>
      <c r="I27" s="55">
        <f t="shared" ca="1" si="4"/>
        <v>1</v>
      </c>
      <c r="J27" s="55">
        <f t="shared" ca="1" si="5"/>
        <v>1</v>
      </c>
      <c r="K27" s="55">
        <f t="shared" ca="1" si="6"/>
        <v>1</v>
      </c>
      <c r="L27" s="55">
        <f t="shared" ca="1" si="7"/>
        <v>0</v>
      </c>
      <c r="M27" s="56">
        <f t="shared" ca="1" si="8"/>
        <v>0</v>
      </c>
      <c r="N27" s="48">
        <f ca="1">LOOKUP(2,1/('Feat-Func-Development'!$AF$4:$EU$4&amp;'Feat-Func-Development'!$AF$5:$EU$5='aggregated FIP Data ProgSel'!$A27&amp;'aggregated FIP Data ProgSel'!$N$1),'Feat-Func-Development'!$AF$121:$EU$121)</f>
        <v>0</v>
      </c>
      <c r="O27" s="48">
        <f ca="1">LOOKUP(2,1/('Feat-Func-Development'!$AF$4:$EU$4&amp;'Feat-Func-Development'!$AF$5:$EU$5='aggregated FIP Data ProgSel'!$A27&amp;'aggregated FIP Data ProgSel'!$N$1),'Feat-Func-Development'!$AF$122:$EU$122)</f>
        <v>0</v>
      </c>
      <c r="P27" s="48">
        <f ca="1">LOOKUP(2,1/('Feat-Func-Development'!$AF$4:$EU$4&amp;'Feat-Func-Development'!$AF$5:$EU$5='aggregated FIP Data ProgSel'!$A27&amp;'aggregated FIP Data ProgSel'!$N$1),'Feat-Func-Development'!$AF$123:$EU$123)</f>
        <v>0</v>
      </c>
      <c r="Q27" s="48">
        <f ca="1">LOOKUP(2,1/('Feat-Func-Development'!$AF$4:$EU$4&amp;'Feat-Func-Development'!$AF$5:$EU$5='aggregated FIP Data ProgSel'!$A27&amp;'aggregated FIP Data ProgSel'!$N$1),'Feat-Func-Development'!$AF$124:$EU$124)</f>
        <v>0</v>
      </c>
      <c r="R27" s="48">
        <f ca="1">LOOKUP(2,1/('Feat-Func-Development'!$AF$4:$EU$4&amp;'Feat-Func-Development'!$AF$5:$EU$5='aggregated FIP Data ProgSel'!$A27&amp;'aggregated FIP Data ProgSel'!$N$1),'Feat-Func-Development'!$AF$125:$EU$125)</f>
        <v>0</v>
      </c>
      <c r="S27" s="48">
        <f ca="1">LOOKUP(2,1/('Feat-Func-Development'!$AF$4:$EU$4&amp;'Feat-Func-Development'!$AF$5:$EU$5='aggregated FIP Data ProgSel'!$A27&amp;'aggregated FIP Data ProgSel'!$N$1),'Feat-Func-Development'!$AF$126:$EU$126)</f>
        <v>1</v>
      </c>
      <c r="T27" s="48">
        <f ca="1">LOOKUP(2,1/('Feat-Func-Development'!$AF$4:$EU$4&amp;'Feat-Func-Development'!$AF$5:$EU$5='aggregated FIP Data ProgSel'!$A27&amp;'aggregated FIP Data ProgSel'!$N$1),'Feat-Func-Development'!$AF$127:$EU$127)</f>
        <v>0</v>
      </c>
      <c r="U27" s="48">
        <f ca="1">LOOKUP(2,1/('Feat-Func-Development'!$AF$4:$EU$4&amp;'Feat-Func-Development'!$AF$5:$EU$5='aggregated FIP Data ProgSel'!$A27&amp;'aggregated FIP Data ProgSel'!$N$1),'Feat-Func-Development'!$AF$128:$EU$128)</f>
        <v>0</v>
      </c>
      <c r="V27" s="29">
        <f ca="1">LOOKUP(2,1/('Feat-Func-Development'!$AF$4:$EU$4&amp;'Feat-Func-Development'!$AF$5:$EU$5='aggregated FIP Data ProgSel'!$A27&amp;'aggregated FIP Data ProgSel'!$V$1),'Feat-Func-Development'!$AF$121:$EU$121)</f>
        <v>0</v>
      </c>
      <c r="W27" s="29">
        <f ca="1">LOOKUP(2,1/('Feat-Func-Development'!$AF$4:$EU$4&amp;'Feat-Func-Development'!$AF$5:$EU$5='aggregated FIP Data ProgSel'!$A27&amp;'aggregated FIP Data ProgSel'!$V$1),'Feat-Func-Development'!$AF$122:$EU$122)</f>
        <v>0</v>
      </c>
      <c r="X27" s="29">
        <f ca="1">LOOKUP(2,1/('Feat-Func-Development'!$AF$4:$EU$4&amp;'Feat-Func-Development'!$AF$5:$EU$5='aggregated FIP Data ProgSel'!$A27&amp;'aggregated FIP Data ProgSel'!$V$1),'Feat-Func-Development'!$AF$123:$EU$123)</f>
        <v>0</v>
      </c>
      <c r="Y27" s="29">
        <f ca="1">LOOKUP(2,1/('Feat-Func-Development'!$AF$4:$EU$4&amp;'Feat-Func-Development'!$AF$5:$EU$5='aggregated FIP Data ProgSel'!$A27&amp;'aggregated FIP Data ProgSel'!$V$1),'Feat-Func-Development'!$AF$124:$EU$124)</f>
        <v>0</v>
      </c>
      <c r="Z27" s="29">
        <f ca="1">LOOKUP(2,1/('Feat-Func-Development'!$AF$4:$EU$4&amp;'Feat-Func-Development'!$AF$5:$EU$5='aggregated FIP Data ProgSel'!$A27&amp;'aggregated FIP Data ProgSel'!$V$1),'Feat-Func-Development'!$AF$125:$EU$125)</f>
        <v>1</v>
      </c>
      <c r="AA27" s="29">
        <f ca="1">LOOKUP(2,1/('Feat-Func-Development'!$AF$4:$EU$4&amp;'Feat-Func-Development'!$AF$5:$EU$5='aggregated FIP Data ProgSel'!$A27&amp;'aggregated FIP Data ProgSel'!$V$1),'Feat-Func-Development'!$AF$126:$EU$126)</f>
        <v>0</v>
      </c>
      <c r="AB27" s="29">
        <f ca="1">LOOKUP(2,1/('Feat-Func-Development'!$AF$4:$EU$4&amp;'Feat-Func-Development'!$AF$5:$EU$5='aggregated FIP Data ProgSel'!$A27&amp;'aggregated FIP Data ProgSel'!$V$1),'Feat-Func-Development'!$AF$127:$EU$127)</f>
        <v>0</v>
      </c>
      <c r="AC27" s="29">
        <f ca="1">LOOKUP(2,1/('Feat-Func-Development'!$AF$4:$EU$4&amp;'Feat-Func-Development'!$AF$5:$EU$5='aggregated FIP Data ProgSel'!$A27&amp;'aggregated FIP Data ProgSel'!$V$1),'Feat-Func-Development'!$AF$128:$EU$128)</f>
        <v>0</v>
      </c>
      <c r="AD27" s="122">
        <f ca="1">LOOKUP(2,1/('Feat-Func-Development'!$AF$4:$EU$4&amp;'Feat-Func-Development'!$AF$5:$EU$5='aggregated FIP Data ProgSel'!$A27&amp;'aggregated FIP Data ProgSel'!$N$1),'Feat-Func-Development'!$AF$25:$EU$25)</f>
        <v>0</v>
      </c>
      <c r="AE27" s="48">
        <f ca="1">LOOKUP(2,1/('Feat-Func-Development'!$AF$4:$EU$4&amp;'Feat-Func-Development'!$AF$5:$EU$5='aggregated FIP Data ProgSel'!$A27&amp;'aggregated FIP Data ProgSel'!$N$1),'Feat-Func-Development'!$AF$26:$EU$26)</f>
        <v>0</v>
      </c>
      <c r="AF27" s="48">
        <f ca="1">LOOKUP(2,1/('Feat-Func-Development'!$AF$4:$EU$4&amp;'Feat-Func-Development'!$AF$5:$EU$5='aggregated FIP Data ProgSel'!$A27&amp;'aggregated FIP Data ProgSel'!$N$1),'Feat-Func-Development'!$AF$27:$EU$27)</f>
        <v>0</v>
      </c>
      <c r="AG27" s="48">
        <f ca="1">LOOKUP(2,1/('Feat-Func-Development'!$AF$4:$EU$4&amp;'Feat-Func-Development'!$AF$5:$EU$5='aggregated FIP Data ProgSel'!$A27&amp;'aggregated FIP Data ProgSel'!$N$1),'Feat-Func-Development'!$AF$28:$EU$28)</f>
        <v>0</v>
      </c>
      <c r="AH27" s="48">
        <f ca="1">LOOKUP(2,1/('Feat-Func-Development'!$AF$4:$EU$4&amp;'Feat-Func-Development'!$AF$5:$EU$5='aggregated FIP Data ProgSel'!$A27&amp;'aggregated FIP Data ProgSel'!$N$1),'Feat-Func-Development'!$AF$29:$EU$29)</f>
        <v>0</v>
      </c>
      <c r="AI27" s="48">
        <f ca="1">LOOKUP(2,1/('Feat-Func-Development'!$AF$4:$EU$4&amp;'Feat-Func-Development'!$AF$5:$EU$5='aggregated FIP Data ProgSel'!$A27&amp;'aggregated FIP Data ProgSel'!$N$1),'Feat-Func-Development'!$AF$30:$EU$30)</f>
        <v>1</v>
      </c>
      <c r="AJ27" s="48">
        <f ca="1">LOOKUP(2,1/('Feat-Func-Development'!$AF$4:$EU$4&amp;'Feat-Func-Development'!$AF$5:$EU$5='aggregated FIP Data ProgSel'!$A27&amp;'aggregated FIP Data ProgSel'!$N$1),'Feat-Func-Development'!$AF$31:$EU$31)</f>
        <v>0</v>
      </c>
      <c r="AK27" s="48">
        <f ca="1">LOOKUP(2,1/('Feat-Func-Development'!$AF$4:$EU$4&amp;'Feat-Func-Development'!$AF$5:$EU$5='aggregated FIP Data ProgSel'!$A27&amp;'aggregated FIP Data ProgSel'!$N$1),'Feat-Func-Development'!$AF$32:$EU$32)</f>
        <v>0</v>
      </c>
      <c r="AL27" s="122">
        <f ca="1">LOOKUP(2,1/('Feat-Func-Development'!$AF$4:$EU$4&amp;'Feat-Func-Development'!$AF$5:$EU$5='aggregated FIP Data ProgSel'!$A27&amp;'aggregated FIP Data ProgSel'!$N$1),'Feat-Func-Development'!$AF$33:$EU$33)</f>
        <v>0</v>
      </c>
      <c r="AM27" s="48">
        <f ca="1">LOOKUP(2,1/('Feat-Func-Development'!$AF$4:$EU$4&amp;'Feat-Func-Development'!$AF$5:$EU$5='aggregated FIP Data ProgSel'!$A27&amp;'aggregated FIP Data ProgSel'!$N$1),'Feat-Func-Development'!$AF$34:$EU$34)</f>
        <v>0</v>
      </c>
      <c r="AN27" s="48">
        <f ca="1">LOOKUP(2,1/('Feat-Func-Development'!$AF$4:$EU$4&amp;'Feat-Func-Development'!$AF$5:$EU$5='aggregated FIP Data ProgSel'!$A27&amp;'aggregated FIP Data ProgSel'!$N$1),'Feat-Func-Development'!$AF$35:$EU$35)</f>
        <v>0</v>
      </c>
      <c r="AO27" s="48">
        <f ca="1">LOOKUP(2,1/('Feat-Func-Development'!$AF$4:$EU$4&amp;'Feat-Func-Development'!$AF$5:$EU$5='aggregated FIP Data ProgSel'!$A27&amp;'aggregated FIP Data ProgSel'!$N$1),'Feat-Func-Development'!$AF$36:$EU$36)</f>
        <v>0</v>
      </c>
      <c r="AP27" s="48">
        <f ca="1">LOOKUP(2,1/('Feat-Func-Development'!$AF$4:$EU$4&amp;'Feat-Func-Development'!$AF$5:$EU$5='aggregated FIP Data ProgSel'!$A27&amp;'aggregated FIP Data ProgSel'!$N$1),'Feat-Func-Development'!$AF$37:$EU$37)</f>
        <v>0</v>
      </c>
      <c r="AQ27" s="48">
        <f ca="1">LOOKUP(2,1/('Feat-Func-Development'!$AF$4:$EU$4&amp;'Feat-Func-Development'!$AF$5:$EU$5='aggregated FIP Data ProgSel'!$A27&amp;'aggregated FIP Data ProgSel'!$N$1),'Feat-Func-Development'!$AF$38:$EU$38)</f>
        <v>1</v>
      </c>
      <c r="AR27" s="48">
        <f ca="1">LOOKUP(2,1/('Feat-Func-Development'!$AF$4:$EU$4&amp;'Feat-Func-Development'!$AF$5:$EU$5='aggregated FIP Data ProgSel'!$A27&amp;'aggregated FIP Data ProgSel'!$N$1),'Feat-Func-Development'!$AF$39:$EU$39)</f>
        <v>0</v>
      </c>
      <c r="AS27" s="48">
        <f ca="1">LOOKUP(2,1/('Feat-Func-Development'!$AF$4:$EU$4&amp;'Feat-Func-Development'!$AF$5:$EU$5='aggregated FIP Data ProgSel'!$A27&amp;'aggregated FIP Data ProgSel'!$N$1),'Feat-Func-Development'!$AF$40:$EU$40)</f>
        <v>0</v>
      </c>
      <c r="AT27" s="122">
        <f ca="1">LOOKUP(2,1/('Feat-Func-Development'!$AF$4:$EU$4&amp;'Feat-Func-Development'!$AF$5:$EU$5='aggregated FIP Data ProgSel'!$A27&amp;'aggregated FIP Data ProgSel'!$N$1),'Feat-Func-Development'!$AF$41:$EU$41)</f>
        <v>0</v>
      </c>
      <c r="AU27" s="48">
        <f ca="1">LOOKUP(2,1/('Feat-Func-Development'!$AF$4:$EU$4&amp;'Feat-Func-Development'!$AF$5:$EU$5='aggregated FIP Data ProgSel'!$A27&amp;'aggregated FIP Data ProgSel'!$N$1),'Feat-Func-Development'!$AF$42:$EU$42)</f>
        <v>0</v>
      </c>
      <c r="AV27" s="48">
        <f ca="1">LOOKUP(2,1/('Feat-Func-Development'!$AF$4:$EU$4&amp;'Feat-Func-Development'!$AF$5:$EU$5='aggregated FIP Data ProgSel'!$A27&amp;'aggregated FIP Data ProgSel'!$N$1),'Feat-Func-Development'!$AF$43:$EU$43)</f>
        <v>0</v>
      </c>
      <c r="AW27" s="48">
        <f ca="1">LOOKUP(2,1/('Feat-Func-Development'!$AF$4:$EU$4&amp;'Feat-Func-Development'!$AF$5:$EU$5='aggregated FIP Data ProgSel'!$A27&amp;'aggregated FIP Data ProgSel'!$N$1),'Feat-Func-Development'!$AF$44:$EU$44)</f>
        <v>0</v>
      </c>
      <c r="AX27" s="48">
        <f ca="1">LOOKUP(2,1/('Feat-Func-Development'!$AF$4:$EU$4&amp;'Feat-Func-Development'!$AF$5:$EU$5='aggregated FIP Data ProgSel'!$A27&amp;'aggregated FIP Data ProgSel'!$N$1),'Feat-Func-Development'!$AF$45:$EU$45)</f>
        <v>0</v>
      </c>
      <c r="AY27" s="48">
        <f ca="1">LOOKUP(2,1/('Feat-Func-Development'!$AF$4:$EU$4&amp;'Feat-Func-Development'!$AF$5:$EU$5='aggregated FIP Data ProgSel'!$A27&amp;'aggregated FIP Data ProgSel'!$N$1),'Feat-Func-Development'!$AF$46:$EU$46)</f>
        <v>1</v>
      </c>
      <c r="AZ27" s="48">
        <f ca="1">LOOKUP(2,1/('Feat-Func-Development'!$AF$4:$EU$4&amp;'Feat-Func-Development'!$AF$5:$EU$5='aggregated FIP Data ProgSel'!$A27&amp;'aggregated FIP Data ProgSel'!$N$1),'Feat-Func-Development'!$AF$47:$EU$47)</f>
        <v>0</v>
      </c>
      <c r="BA27" s="48">
        <f ca="1">LOOKUP(2,1/('Feat-Func-Development'!$AF$4:$EU$4&amp;'Feat-Func-Development'!$AF$5:$EU$5='aggregated FIP Data ProgSel'!$A27&amp;'aggregated FIP Data ProgSel'!$N$1),'Feat-Func-Development'!$AF$48:$EU$48)</f>
        <v>0</v>
      </c>
      <c r="BB27" s="122">
        <f ca="1">LOOKUP(2,1/('Feat-Func-Development'!$AF$4:$EU$4&amp;'Feat-Func-Development'!$AF$5:$EU$5='aggregated FIP Data ProgSel'!$A27&amp;'aggregated FIP Data ProgSel'!$N$1),'Feat-Func-Development'!$AF$49:$EU$49)</f>
        <v>0</v>
      </c>
      <c r="BC27" s="48">
        <f ca="1">LOOKUP(2,1/('Feat-Func-Development'!$AF$4:$EU$4&amp;'Feat-Func-Development'!$AF$5:$EU$5='aggregated FIP Data ProgSel'!$A27&amp;'aggregated FIP Data ProgSel'!$N$1),'Feat-Func-Development'!$AF$50:$EU$50)</f>
        <v>0</v>
      </c>
      <c r="BD27" s="48">
        <f ca="1">LOOKUP(2,1/('Feat-Func-Development'!$AF$4:$EU$4&amp;'Feat-Func-Development'!$AF$5:$EU$5='aggregated FIP Data ProgSel'!$A27&amp;'aggregated FIP Data ProgSel'!$N$1),'Feat-Func-Development'!$AF$51:$EU$51)</f>
        <v>0</v>
      </c>
      <c r="BE27" s="48">
        <f ca="1">LOOKUP(2,1/('Feat-Func-Development'!$AF$4:$EU$4&amp;'Feat-Func-Development'!$AF$5:$EU$5='aggregated FIP Data ProgSel'!$A27&amp;'aggregated FIP Data ProgSel'!$N$1),'Feat-Func-Development'!$AF$52:$EU$52)</f>
        <v>0</v>
      </c>
      <c r="BF27" s="48">
        <f ca="1">LOOKUP(2,1/('Feat-Func-Development'!$AF$4:$EU$4&amp;'Feat-Func-Development'!$AF$5:$EU$5='aggregated FIP Data ProgSel'!$A27&amp;'aggregated FIP Data ProgSel'!$N$1),'Feat-Func-Development'!$AF$53:$EU$53)</f>
        <v>0</v>
      </c>
      <c r="BG27" s="48">
        <f ca="1">LOOKUP(2,1/('Feat-Func-Development'!$AF$4:$EU$4&amp;'Feat-Func-Development'!$AF$5:$EU$5='aggregated FIP Data ProgSel'!$A27&amp;'aggregated FIP Data ProgSel'!$N$1),'Feat-Func-Development'!$AF$54:$EU$54)</f>
        <v>0</v>
      </c>
      <c r="BH27" s="48">
        <f ca="1">LOOKUP(2,1/('Feat-Func-Development'!$AF$4:$EU$4&amp;'Feat-Func-Development'!$AF$5:$EU$5='aggregated FIP Data ProgSel'!$A27&amp;'aggregated FIP Data ProgSel'!$N$1),'Feat-Func-Development'!$AF$55:$EU$55)</f>
        <v>0</v>
      </c>
      <c r="BI27" s="48">
        <f ca="1">LOOKUP(2,1/('Feat-Func-Development'!$AF$4:$EU$4&amp;'Feat-Func-Development'!$AF$5:$EU$5='aggregated FIP Data ProgSel'!$A27&amp;'aggregated FIP Data ProgSel'!$N$1),'Feat-Func-Development'!$AF$56:$EU$56)</f>
        <v>0</v>
      </c>
    </row>
    <row r="28" spans="1:61">
      <c r="A28" s="226">
        <f t="shared" ca="1" si="9"/>
        <v>731</v>
      </c>
      <c r="B28" s="371">
        <f ca="1">IFERROR(INDEX('Configuration | Scaling'!$E$13:$Y$23,$D$85-CELL("row", 'Configuration | Scaling'!$E$13)+1,MATCH($C28,_GPDS__List,0)),"")</f>
        <v>731</v>
      </c>
      <c r="C28" s="228" t="str">
        <f ca="1">IF(COUNTIF(C$4:C27,LOOKUP(A28,INDIRECT("'Configuration | Scaling'!E"&amp;$D$85):INDIRECT("'Configuration | Scaling'!Y"&amp;$D$85),_GPDS__List))=0,LOOKUP(A28,INDIRECT("'Configuration | Scaling'!E"&amp;$D$85):INDIRECT("'Configuration | Scaling'!Y"&amp;$D$85),_GPDS__List),"")</f>
        <v>PP</v>
      </c>
      <c r="D28" s="372"/>
      <c r="E28" s="229">
        <f t="shared" ca="1" si="0"/>
        <v>731</v>
      </c>
      <c r="F28" s="235">
        <f t="shared" ca="1" si="1"/>
        <v>1</v>
      </c>
      <c r="G28" s="55">
        <f t="shared" ca="1" si="2"/>
        <v>0</v>
      </c>
      <c r="H28" s="55">
        <f t="shared" ca="1" si="3"/>
        <v>1</v>
      </c>
      <c r="I28" s="55">
        <f t="shared" ca="1" si="4"/>
        <v>1</v>
      </c>
      <c r="J28" s="55">
        <f t="shared" ca="1" si="5"/>
        <v>1</v>
      </c>
      <c r="K28" s="55">
        <f t="shared" ca="1" si="6"/>
        <v>1</v>
      </c>
      <c r="L28" s="55">
        <f t="shared" ca="1" si="7"/>
        <v>0</v>
      </c>
      <c r="M28" s="56">
        <f t="shared" ca="1" si="8"/>
        <v>0</v>
      </c>
      <c r="N28" s="48">
        <f ca="1">LOOKUP(2,1/('Feat-Func-Development'!$AF$4:$EU$4&amp;'Feat-Func-Development'!$AF$5:$EU$5='aggregated FIP Data ProgSel'!$A28&amp;'aggregated FIP Data ProgSel'!$N$1),'Feat-Func-Development'!$AF$121:$EU$121)</f>
        <v>0</v>
      </c>
      <c r="O28" s="48">
        <f ca="1">LOOKUP(2,1/('Feat-Func-Development'!$AF$4:$EU$4&amp;'Feat-Func-Development'!$AF$5:$EU$5='aggregated FIP Data ProgSel'!$A28&amp;'aggregated FIP Data ProgSel'!$N$1),'Feat-Func-Development'!$AF$122:$EU$122)</f>
        <v>0</v>
      </c>
      <c r="P28" s="48">
        <f ca="1">LOOKUP(2,1/('Feat-Func-Development'!$AF$4:$EU$4&amp;'Feat-Func-Development'!$AF$5:$EU$5='aggregated FIP Data ProgSel'!$A28&amp;'aggregated FIP Data ProgSel'!$N$1),'Feat-Func-Development'!$AF$123:$EU$123)</f>
        <v>0</v>
      </c>
      <c r="Q28" s="48">
        <f ca="1">LOOKUP(2,1/('Feat-Func-Development'!$AF$4:$EU$4&amp;'Feat-Func-Development'!$AF$5:$EU$5='aggregated FIP Data ProgSel'!$A28&amp;'aggregated FIP Data ProgSel'!$N$1),'Feat-Func-Development'!$AF$124:$EU$124)</f>
        <v>0</v>
      </c>
      <c r="R28" s="48">
        <f ca="1">LOOKUP(2,1/('Feat-Func-Development'!$AF$4:$EU$4&amp;'Feat-Func-Development'!$AF$5:$EU$5='aggregated FIP Data ProgSel'!$A28&amp;'aggregated FIP Data ProgSel'!$N$1),'Feat-Func-Development'!$AF$125:$EU$125)</f>
        <v>0</v>
      </c>
      <c r="S28" s="48">
        <f ca="1">LOOKUP(2,1/('Feat-Func-Development'!$AF$4:$EU$4&amp;'Feat-Func-Development'!$AF$5:$EU$5='aggregated FIP Data ProgSel'!$A28&amp;'aggregated FIP Data ProgSel'!$N$1),'Feat-Func-Development'!$AF$126:$EU$126)</f>
        <v>1</v>
      </c>
      <c r="T28" s="48">
        <f ca="1">LOOKUP(2,1/('Feat-Func-Development'!$AF$4:$EU$4&amp;'Feat-Func-Development'!$AF$5:$EU$5='aggregated FIP Data ProgSel'!$A28&amp;'aggregated FIP Data ProgSel'!$N$1),'Feat-Func-Development'!$AF$127:$EU$127)</f>
        <v>0</v>
      </c>
      <c r="U28" s="48">
        <f ca="1">LOOKUP(2,1/('Feat-Func-Development'!$AF$4:$EU$4&amp;'Feat-Func-Development'!$AF$5:$EU$5='aggregated FIP Data ProgSel'!$A28&amp;'aggregated FIP Data ProgSel'!$N$1),'Feat-Func-Development'!$AF$128:$EU$128)</f>
        <v>0</v>
      </c>
      <c r="V28" s="29">
        <f ca="1">LOOKUP(2,1/('Feat-Func-Development'!$AF$4:$EU$4&amp;'Feat-Func-Development'!$AF$5:$EU$5='aggregated FIP Data ProgSel'!$A28&amp;'aggregated FIP Data ProgSel'!$V$1),'Feat-Func-Development'!$AF$121:$EU$121)</f>
        <v>0</v>
      </c>
      <c r="W28" s="29">
        <f ca="1">LOOKUP(2,1/('Feat-Func-Development'!$AF$4:$EU$4&amp;'Feat-Func-Development'!$AF$5:$EU$5='aggregated FIP Data ProgSel'!$A28&amp;'aggregated FIP Data ProgSel'!$V$1),'Feat-Func-Development'!$AF$122:$EU$122)</f>
        <v>0</v>
      </c>
      <c r="X28" s="29">
        <f ca="1">LOOKUP(2,1/('Feat-Func-Development'!$AF$4:$EU$4&amp;'Feat-Func-Development'!$AF$5:$EU$5='aggregated FIP Data ProgSel'!$A28&amp;'aggregated FIP Data ProgSel'!$V$1),'Feat-Func-Development'!$AF$123:$EU$123)</f>
        <v>0</v>
      </c>
      <c r="Y28" s="29">
        <f ca="1">LOOKUP(2,1/('Feat-Func-Development'!$AF$4:$EU$4&amp;'Feat-Func-Development'!$AF$5:$EU$5='aggregated FIP Data ProgSel'!$A28&amp;'aggregated FIP Data ProgSel'!$V$1),'Feat-Func-Development'!$AF$124:$EU$124)</f>
        <v>0</v>
      </c>
      <c r="Z28" s="29">
        <f ca="1">LOOKUP(2,1/('Feat-Func-Development'!$AF$4:$EU$4&amp;'Feat-Func-Development'!$AF$5:$EU$5='aggregated FIP Data ProgSel'!$A28&amp;'aggregated FIP Data ProgSel'!$V$1),'Feat-Func-Development'!$AF$125:$EU$125)</f>
        <v>1</v>
      </c>
      <c r="AA28" s="29">
        <f ca="1">LOOKUP(2,1/('Feat-Func-Development'!$AF$4:$EU$4&amp;'Feat-Func-Development'!$AF$5:$EU$5='aggregated FIP Data ProgSel'!$A28&amp;'aggregated FIP Data ProgSel'!$V$1),'Feat-Func-Development'!$AF$126:$EU$126)</f>
        <v>0</v>
      </c>
      <c r="AB28" s="29">
        <f ca="1">LOOKUP(2,1/('Feat-Func-Development'!$AF$4:$EU$4&amp;'Feat-Func-Development'!$AF$5:$EU$5='aggregated FIP Data ProgSel'!$A28&amp;'aggregated FIP Data ProgSel'!$V$1),'Feat-Func-Development'!$AF$127:$EU$127)</f>
        <v>0</v>
      </c>
      <c r="AC28" s="29">
        <f ca="1">LOOKUP(2,1/('Feat-Func-Development'!$AF$4:$EU$4&amp;'Feat-Func-Development'!$AF$5:$EU$5='aggregated FIP Data ProgSel'!$A28&amp;'aggregated FIP Data ProgSel'!$V$1),'Feat-Func-Development'!$AF$128:$EU$128)</f>
        <v>0</v>
      </c>
      <c r="AD28" s="122">
        <f ca="1">LOOKUP(2,1/('Feat-Func-Development'!$AF$4:$EU$4&amp;'Feat-Func-Development'!$AF$5:$EU$5='aggregated FIP Data ProgSel'!$A28&amp;'aggregated FIP Data ProgSel'!$N$1),'Feat-Func-Development'!$AF$25:$EU$25)</f>
        <v>0</v>
      </c>
      <c r="AE28" s="48">
        <f ca="1">LOOKUP(2,1/('Feat-Func-Development'!$AF$4:$EU$4&amp;'Feat-Func-Development'!$AF$5:$EU$5='aggregated FIP Data ProgSel'!$A28&amp;'aggregated FIP Data ProgSel'!$N$1),'Feat-Func-Development'!$AF$26:$EU$26)</f>
        <v>0</v>
      </c>
      <c r="AF28" s="48">
        <f ca="1">LOOKUP(2,1/('Feat-Func-Development'!$AF$4:$EU$4&amp;'Feat-Func-Development'!$AF$5:$EU$5='aggregated FIP Data ProgSel'!$A28&amp;'aggregated FIP Data ProgSel'!$N$1),'Feat-Func-Development'!$AF$27:$EU$27)</f>
        <v>0</v>
      </c>
      <c r="AG28" s="48">
        <f ca="1">LOOKUP(2,1/('Feat-Func-Development'!$AF$4:$EU$4&amp;'Feat-Func-Development'!$AF$5:$EU$5='aggregated FIP Data ProgSel'!$A28&amp;'aggregated FIP Data ProgSel'!$N$1),'Feat-Func-Development'!$AF$28:$EU$28)</f>
        <v>0</v>
      </c>
      <c r="AH28" s="48">
        <f ca="1">LOOKUP(2,1/('Feat-Func-Development'!$AF$4:$EU$4&amp;'Feat-Func-Development'!$AF$5:$EU$5='aggregated FIP Data ProgSel'!$A28&amp;'aggregated FIP Data ProgSel'!$N$1),'Feat-Func-Development'!$AF$29:$EU$29)</f>
        <v>0</v>
      </c>
      <c r="AI28" s="48">
        <f ca="1">LOOKUP(2,1/('Feat-Func-Development'!$AF$4:$EU$4&amp;'Feat-Func-Development'!$AF$5:$EU$5='aggregated FIP Data ProgSel'!$A28&amp;'aggregated FIP Data ProgSel'!$N$1),'Feat-Func-Development'!$AF$30:$EU$30)</f>
        <v>1</v>
      </c>
      <c r="AJ28" s="48">
        <f ca="1">LOOKUP(2,1/('Feat-Func-Development'!$AF$4:$EU$4&amp;'Feat-Func-Development'!$AF$5:$EU$5='aggregated FIP Data ProgSel'!$A28&amp;'aggregated FIP Data ProgSel'!$N$1),'Feat-Func-Development'!$AF$31:$EU$31)</f>
        <v>0</v>
      </c>
      <c r="AK28" s="48">
        <f ca="1">LOOKUP(2,1/('Feat-Func-Development'!$AF$4:$EU$4&amp;'Feat-Func-Development'!$AF$5:$EU$5='aggregated FIP Data ProgSel'!$A28&amp;'aggregated FIP Data ProgSel'!$N$1),'Feat-Func-Development'!$AF$32:$EU$32)</f>
        <v>0</v>
      </c>
      <c r="AL28" s="122">
        <f ca="1">LOOKUP(2,1/('Feat-Func-Development'!$AF$4:$EU$4&amp;'Feat-Func-Development'!$AF$5:$EU$5='aggregated FIP Data ProgSel'!$A28&amp;'aggregated FIP Data ProgSel'!$N$1),'Feat-Func-Development'!$AF$33:$EU$33)</f>
        <v>0</v>
      </c>
      <c r="AM28" s="48">
        <f ca="1">LOOKUP(2,1/('Feat-Func-Development'!$AF$4:$EU$4&amp;'Feat-Func-Development'!$AF$5:$EU$5='aggregated FIP Data ProgSel'!$A28&amp;'aggregated FIP Data ProgSel'!$N$1),'Feat-Func-Development'!$AF$34:$EU$34)</f>
        <v>0</v>
      </c>
      <c r="AN28" s="48">
        <f ca="1">LOOKUP(2,1/('Feat-Func-Development'!$AF$4:$EU$4&amp;'Feat-Func-Development'!$AF$5:$EU$5='aggregated FIP Data ProgSel'!$A28&amp;'aggregated FIP Data ProgSel'!$N$1),'Feat-Func-Development'!$AF$35:$EU$35)</f>
        <v>0</v>
      </c>
      <c r="AO28" s="48">
        <f ca="1">LOOKUP(2,1/('Feat-Func-Development'!$AF$4:$EU$4&amp;'Feat-Func-Development'!$AF$5:$EU$5='aggregated FIP Data ProgSel'!$A28&amp;'aggregated FIP Data ProgSel'!$N$1),'Feat-Func-Development'!$AF$36:$EU$36)</f>
        <v>0</v>
      </c>
      <c r="AP28" s="48">
        <f ca="1">LOOKUP(2,1/('Feat-Func-Development'!$AF$4:$EU$4&amp;'Feat-Func-Development'!$AF$5:$EU$5='aggregated FIP Data ProgSel'!$A28&amp;'aggregated FIP Data ProgSel'!$N$1),'Feat-Func-Development'!$AF$37:$EU$37)</f>
        <v>0</v>
      </c>
      <c r="AQ28" s="48">
        <f ca="1">LOOKUP(2,1/('Feat-Func-Development'!$AF$4:$EU$4&amp;'Feat-Func-Development'!$AF$5:$EU$5='aggregated FIP Data ProgSel'!$A28&amp;'aggregated FIP Data ProgSel'!$N$1),'Feat-Func-Development'!$AF$38:$EU$38)</f>
        <v>1</v>
      </c>
      <c r="AR28" s="48">
        <f ca="1">LOOKUP(2,1/('Feat-Func-Development'!$AF$4:$EU$4&amp;'Feat-Func-Development'!$AF$5:$EU$5='aggregated FIP Data ProgSel'!$A28&amp;'aggregated FIP Data ProgSel'!$N$1),'Feat-Func-Development'!$AF$39:$EU$39)</f>
        <v>0</v>
      </c>
      <c r="AS28" s="48">
        <f ca="1">LOOKUP(2,1/('Feat-Func-Development'!$AF$4:$EU$4&amp;'Feat-Func-Development'!$AF$5:$EU$5='aggregated FIP Data ProgSel'!$A28&amp;'aggregated FIP Data ProgSel'!$N$1),'Feat-Func-Development'!$AF$40:$EU$40)</f>
        <v>0</v>
      </c>
      <c r="AT28" s="122">
        <f ca="1">LOOKUP(2,1/('Feat-Func-Development'!$AF$4:$EU$4&amp;'Feat-Func-Development'!$AF$5:$EU$5='aggregated FIP Data ProgSel'!$A28&amp;'aggregated FIP Data ProgSel'!$N$1),'Feat-Func-Development'!$AF$41:$EU$41)</f>
        <v>0</v>
      </c>
      <c r="AU28" s="48">
        <f ca="1">LOOKUP(2,1/('Feat-Func-Development'!$AF$4:$EU$4&amp;'Feat-Func-Development'!$AF$5:$EU$5='aggregated FIP Data ProgSel'!$A28&amp;'aggregated FIP Data ProgSel'!$N$1),'Feat-Func-Development'!$AF$42:$EU$42)</f>
        <v>0</v>
      </c>
      <c r="AV28" s="48">
        <f ca="1">LOOKUP(2,1/('Feat-Func-Development'!$AF$4:$EU$4&amp;'Feat-Func-Development'!$AF$5:$EU$5='aggregated FIP Data ProgSel'!$A28&amp;'aggregated FIP Data ProgSel'!$N$1),'Feat-Func-Development'!$AF$43:$EU$43)</f>
        <v>0</v>
      </c>
      <c r="AW28" s="48">
        <f ca="1">LOOKUP(2,1/('Feat-Func-Development'!$AF$4:$EU$4&amp;'Feat-Func-Development'!$AF$5:$EU$5='aggregated FIP Data ProgSel'!$A28&amp;'aggregated FIP Data ProgSel'!$N$1),'Feat-Func-Development'!$AF$44:$EU$44)</f>
        <v>0</v>
      </c>
      <c r="AX28" s="48">
        <f ca="1">LOOKUP(2,1/('Feat-Func-Development'!$AF$4:$EU$4&amp;'Feat-Func-Development'!$AF$5:$EU$5='aggregated FIP Data ProgSel'!$A28&amp;'aggregated FIP Data ProgSel'!$N$1),'Feat-Func-Development'!$AF$45:$EU$45)</f>
        <v>0</v>
      </c>
      <c r="AY28" s="48">
        <f ca="1">LOOKUP(2,1/('Feat-Func-Development'!$AF$4:$EU$4&amp;'Feat-Func-Development'!$AF$5:$EU$5='aggregated FIP Data ProgSel'!$A28&amp;'aggregated FIP Data ProgSel'!$N$1),'Feat-Func-Development'!$AF$46:$EU$46)</f>
        <v>1</v>
      </c>
      <c r="AZ28" s="48">
        <f ca="1">LOOKUP(2,1/('Feat-Func-Development'!$AF$4:$EU$4&amp;'Feat-Func-Development'!$AF$5:$EU$5='aggregated FIP Data ProgSel'!$A28&amp;'aggregated FIP Data ProgSel'!$N$1),'Feat-Func-Development'!$AF$47:$EU$47)</f>
        <v>0</v>
      </c>
      <c r="BA28" s="48">
        <f ca="1">LOOKUP(2,1/('Feat-Func-Development'!$AF$4:$EU$4&amp;'Feat-Func-Development'!$AF$5:$EU$5='aggregated FIP Data ProgSel'!$A28&amp;'aggregated FIP Data ProgSel'!$N$1),'Feat-Func-Development'!$AF$48:$EU$48)</f>
        <v>0</v>
      </c>
      <c r="BB28" s="122">
        <f ca="1">LOOKUP(2,1/('Feat-Func-Development'!$AF$4:$EU$4&amp;'Feat-Func-Development'!$AF$5:$EU$5='aggregated FIP Data ProgSel'!$A28&amp;'aggregated FIP Data ProgSel'!$N$1),'Feat-Func-Development'!$AF$49:$EU$49)</f>
        <v>0</v>
      </c>
      <c r="BC28" s="48">
        <f ca="1">LOOKUP(2,1/('Feat-Func-Development'!$AF$4:$EU$4&amp;'Feat-Func-Development'!$AF$5:$EU$5='aggregated FIP Data ProgSel'!$A28&amp;'aggregated FIP Data ProgSel'!$N$1),'Feat-Func-Development'!$AF$50:$EU$50)</f>
        <v>0</v>
      </c>
      <c r="BD28" s="48">
        <f ca="1">LOOKUP(2,1/('Feat-Func-Development'!$AF$4:$EU$4&amp;'Feat-Func-Development'!$AF$5:$EU$5='aggregated FIP Data ProgSel'!$A28&amp;'aggregated FIP Data ProgSel'!$N$1),'Feat-Func-Development'!$AF$51:$EU$51)</f>
        <v>0</v>
      </c>
      <c r="BE28" s="48">
        <f ca="1">LOOKUP(2,1/('Feat-Func-Development'!$AF$4:$EU$4&amp;'Feat-Func-Development'!$AF$5:$EU$5='aggregated FIP Data ProgSel'!$A28&amp;'aggregated FIP Data ProgSel'!$N$1),'Feat-Func-Development'!$AF$52:$EU$52)</f>
        <v>0</v>
      </c>
      <c r="BF28" s="48">
        <f ca="1">LOOKUP(2,1/('Feat-Func-Development'!$AF$4:$EU$4&amp;'Feat-Func-Development'!$AF$5:$EU$5='aggregated FIP Data ProgSel'!$A28&amp;'aggregated FIP Data ProgSel'!$N$1),'Feat-Func-Development'!$AF$53:$EU$53)</f>
        <v>0</v>
      </c>
      <c r="BG28" s="48">
        <f ca="1">LOOKUP(2,1/('Feat-Func-Development'!$AF$4:$EU$4&amp;'Feat-Func-Development'!$AF$5:$EU$5='aggregated FIP Data ProgSel'!$A28&amp;'aggregated FIP Data ProgSel'!$N$1),'Feat-Func-Development'!$AF$54:$EU$54)</f>
        <v>0</v>
      </c>
      <c r="BH28" s="48">
        <f ca="1">LOOKUP(2,1/('Feat-Func-Development'!$AF$4:$EU$4&amp;'Feat-Func-Development'!$AF$5:$EU$5='aggregated FIP Data ProgSel'!$A28&amp;'aggregated FIP Data ProgSel'!$N$1),'Feat-Func-Development'!$AF$55:$EU$55)</f>
        <v>0</v>
      </c>
      <c r="BI28" s="48">
        <f ca="1">LOOKUP(2,1/('Feat-Func-Development'!$AF$4:$EU$4&amp;'Feat-Func-Development'!$AF$5:$EU$5='aggregated FIP Data ProgSel'!$A28&amp;'aggregated FIP Data ProgSel'!$N$1),'Feat-Func-Development'!$AF$56:$EU$56)</f>
        <v>0</v>
      </c>
    </row>
    <row r="29" spans="1:61">
      <c r="A29" s="226">
        <f t="shared" ca="1" si="9"/>
        <v>762</v>
      </c>
      <c r="B29" s="371">
        <f ca="1">IFERROR(INDEX('Configuration | Scaling'!$E$13:$Y$23,$D$85-CELL("row", 'Configuration | Scaling'!$E$13)+1,MATCH($C29,_GPDS__List,0)),"")</f>
        <v>153</v>
      </c>
      <c r="C29" s="228" t="str">
        <f ca="1">IF(COUNTIF(C$4:C28,LOOKUP(A29,INDIRECT("'Configuration | Scaling'!E"&amp;$D$85):INDIRECT("'Configuration | Scaling'!Y"&amp;$D$85),_GPDS__List))=0,LOOKUP(A29,INDIRECT("'Configuration | Scaling'!E"&amp;$D$85):INDIRECT("'Configuration | Scaling'!Y"&amp;$D$85),_GPDS__List),"")</f>
        <v/>
      </c>
      <c r="D29" s="372"/>
      <c r="E29" s="229">
        <f t="shared" ca="1" si="0"/>
        <v>153</v>
      </c>
      <c r="F29" s="235">
        <f t="shared" ca="1" si="1"/>
        <v>1</v>
      </c>
      <c r="G29" s="55">
        <f t="shared" ca="1" si="2"/>
        <v>0</v>
      </c>
      <c r="H29" s="55">
        <f t="shared" ca="1" si="3"/>
        <v>1</v>
      </c>
      <c r="I29" s="55">
        <f t="shared" ca="1" si="4"/>
        <v>1</v>
      </c>
      <c r="J29" s="55">
        <f t="shared" ca="1" si="5"/>
        <v>1</v>
      </c>
      <c r="K29" s="55">
        <f t="shared" ca="1" si="6"/>
        <v>1</v>
      </c>
      <c r="L29" s="55">
        <f t="shared" ca="1" si="7"/>
        <v>0</v>
      </c>
      <c r="M29" s="56">
        <f t="shared" ca="1" si="8"/>
        <v>0</v>
      </c>
      <c r="N29" s="48">
        <f ca="1">LOOKUP(2,1/('Feat-Func-Development'!$AF$4:$EU$4&amp;'Feat-Func-Development'!$AF$5:$EU$5='aggregated FIP Data ProgSel'!$A29&amp;'aggregated FIP Data ProgSel'!$N$1),'Feat-Func-Development'!$AF$121:$EU$121)</f>
        <v>0</v>
      </c>
      <c r="O29" s="48">
        <f ca="1">LOOKUP(2,1/('Feat-Func-Development'!$AF$4:$EU$4&amp;'Feat-Func-Development'!$AF$5:$EU$5='aggregated FIP Data ProgSel'!$A29&amp;'aggregated FIP Data ProgSel'!$N$1),'Feat-Func-Development'!$AF$122:$EU$122)</f>
        <v>0</v>
      </c>
      <c r="P29" s="48">
        <f ca="1">LOOKUP(2,1/('Feat-Func-Development'!$AF$4:$EU$4&amp;'Feat-Func-Development'!$AF$5:$EU$5='aggregated FIP Data ProgSel'!$A29&amp;'aggregated FIP Data ProgSel'!$N$1),'Feat-Func-Development'!$AF$123:$EU$123)</f>
        <v>0</v>
      </c>
      <c r="Q29" s="48">
        <f ca="1">LOOKUP(2,1/('Feat-Func-Development'!$AF$4:$EU$4&amp;'Feat-Func-Development'!$AF$5:$EU$5='aggregated FIP Data ProgSel'!$A29&amp;'aggregated FIP Data ProgSel'!$N$1),'Feat-Func-Development'!$AF$124:$EU$124)</f>
        <v>0</v>
      </c>
      <c r="R29" s="48">
        <f ca="1">LOOKUP(2,1/('Feat-Func-Development'!$AF$4:$EU$4&amp;'Feat-Func-Development'!$AF$5:$EU$5='aggregated FIP Data ProgSel'!$A29&amp;'aggregated FIP Data ProgSel'!$N$1),'Feat-Func-Development'!$AF$125:$EU$125)</f>
        <v>0</v>
      </c>
      <c r="S29" s="48">
        <f ca="1">LOOKUP(2,1/('Feat-Func-Development'!$AF$4:$EU$4&amp;'Feat-Func-Development'!$AF$5:$EU$5='aggregated FIP Data ProgSel'!$A29&amp;'aggregated FIP Data ProgSel'!$N$1),'Feat-Func-Development'!$AF$126:$EU$126)</f>
        <v>1</v>
      </c>
      <c r="T29" s="48">
        <f ca="1">LOOKUP(2,1/('Feat-Func-Development'!$AF$4:$EU$4&amp;'Feat-Func-Development'!$AF$5:$EU$5='aggregated FIP Data ProgSel'!$A29&amp;'aggregated FIP Data ProgSel'!$N$1),'Feat-Func-Development'!$AF$127:$EU$127)</f>
        <v>0</v>
      </c>
      <c r="U29" s="48">
        <f ca="1">LOOKUP(2,1/('Feat-Func-Development'!$AF$4:$EU$4&amp;'Feat-Func-Development'!$AF$5:$EU$5='aggregated FIP Data ProgSel'!$A29&amp;'aggregated FIP Data ProgSel'!$N$1),'Feat-Func-Development'!$AF$128:$EU$128)</f>
        <v>0</v>
      </c>
      <c r="V29" s="29">
        <f ca="1">LOOKUP(2,1/('Feat-Func-Development'!$AF$4:$EU$4&amp;'Feat-Func-Development'!$AF$5:$EU$5='aggregated FIP Data ProgSel'!$A29&amp;'aggregated FIP Data ProgSel'!$V$1),'Feat-Func-Development'!$AF$121:$EU$121)</f>
        <v>0</v>
      </c>
      <c r="W29" s="29">
        <f ca="1">LOOKUP(2,1/('Feat-Func-Development'!$AF$4:$EU$4&amp;'Feat-Func-Development'!$AF$5:$EU$5='aggregated FIP Data ProgSel'!$A29&amp;'aggregated FIP Data ProgSel'!$V$1),'Feat-Func-Development'!$AF$122:$EU$122)</f>
        <v>0</v>
      </c>
      <c r="X29" s="29">
        <f ca="1">LOOKUP(2,1/('Feat-Func-Development'!$AF$4:$EU$4&amp;'Feat-Func-Development'!$AF$5:$EU$5='aggregated FIP Data ProgSel'!$A29&amp;'aggregated FIP Data ProgSel'!$V$1),'Feat-Func-Development'!$AF$123:$EU$123)</f>
        <v>0</v>
      </c>
      <c r="Y29" s="29">
        <f ca="1">LOOKUP(2,1/('Feat-Func-Development'!$AF$4:$EU$4&amp;'Feat-Func-Development'!$AF$5:$EU$5='aggregated FIP Data ProgSel'!$A29&amp;'aggregated FIP Data ProgSel'!$V$1),'Feat-Func-Development'!$AF$124:$EU$124)</f>
        <v>0</v>
      </c>
      <c r="Z29" s="29">
        <f ca="1">LOOKUP(2,1/('Feat-Func-Development'!$AF$4:$EU$4&amp;'Feat-Func-Development'!$AF$5:$EU$5='aggregated FIP Data ProgSel'!$A29&amp;'aggregated FIP Data ProgSel'!$V$1),'Feat-Func-Development'!$AF$125:$EU$125)</f>
        <v>1</v>
      </c>
      <c r="AA29" s="29">
        <f ca="1">LOOKUP(2,1/('Feat-Func-Development'!$AF$4:$EU$4&amp;'Feat-Func-Development'!$AF$5:$EU$5='aggregated FIP Data ProgSel'!$A29&amp;'aggregated FIP Data ProgSel'!$V$1),'Feat-Func-Development'!$AF$126:$EU$126)</f>
        <v>0</v>
      </c>
      <c r="AB29" s="29">
        <f ca="1">LOOKUP(2,1/('Feat-Func-Development'!$AF$4:$EU$4&amp;'Feat-Func-Development'!$AF$5:$EU$5='aggregated FIP Data ProgSel'!$A29&amp;'aggregated FIP Data ProgSel'!$V$1),'Feat-Func-Development'!$AF$127:$EU$127)</f>
        <v>0</v>
      </c>
      <c r="AC29" s="29">
        <f ca="1">LOOKUP(2,1/('Feat-Func-Development'!$AF$4:$EU$4&amp;'Feat-Func-Development'!$AF$5:$EU$5='aggregated FIP Data ProgSel'!$A29&amp;'aggregated FIP Data ProgSel'!$V$1),'Feat-Func-Development'!$AF$128:$EU$128)</f>
        <v>0</v>
      </c>
      <c r="AD29" s="122">
        <f ca="1">LOOKUP(2,1/('Feat-Func-Development'!$AF$4:$EU$4&amp;'Feat-Func-Development'!$AF$5:$EU$5='aggregated FIP Data ProgSel'!$A29&amp;'aggregated FIP Data ProgSel'!$N$1),'Feat-Func-Development'!$AF$25:$EU$25)</f>
        <v>0</v>
      </c>
      <c r="AE29" s="48">
        <f ca="1">LOOKUP(2,1/('Feat-Func-Development'!$AF$4:$EU$4&amp;'Feat-Func-Development'!$AF$5:$EU$5='aggregated FIP Data ProgSel'!$A29&amp;'aggregated FIP Data ProgSel'!$N$1),'Feat-Func-Development'!$AF$26:$EU$26)</f>
        <v>0</v>
      </c>
      <c r="AF29" s="48">
        <f ca="1">LOOKUP(2,1/('Feat-Func-Development'!$AF$4:$EU$4&amp;'Feat-Func-Development'!$AF$5:$EU$5='aggregated FIP Data ProgSel'!$A29&amp;'aggregated FIP Data ProgSel'!$N$1),'Feat-Func-Development'!$AF$27:$EU$27)</f>
        <v>0</v>
      </c>
      <c r="AG29" s="48">
        <f ca="1">LOOKUP(2,1/('Feat-Func-Development'!$AF$4:$EU$4&amp;'Feat-Func-Development'!$AF$5:$EU$5='aggregated FIP Data ProgSel'!$A29&amp;'aggregated FIP Data ProgSel'!$N$1),'Feat-Func-Development'!$AF$28:$EU$28)</f>
        <v>0</v>
      </c>
      <c r="AH29" s="48">
        <f ca="1">LOOKUP(2,1/('Feat-Func-Development'!$AF$4:$EU$4&amp;'Feat-Func-Development'!$AF$5:$EU$5='aggregated FIP Data ProgSel'!$A29&amp;'aggregated FIP Data ProgSel'!$N$1),'Feat-Func-Development'!$AF$29:$EU$29)</f>
        <v>0</v>
      </c>
      <c r="AI29" s="48">
        <f ca="1">LOOKUP(2,1/('Feat-Func-Development'!$AF$4:$EU$4&amp;'Feat-Func-Development'!$AF$5:$EU$5='aggregated FIP Data ProgSel'!$A29&amp;'aggregated FIP Data ProgSel'!$N$1),'Feat-Func-Development'!$AF$30:$EU$30)</f>
        <v>1</v>
      </c>
      <c r="AJ29" s="48">
        <f ca="1">LOOKUP(2,1/('Feat-Func-Development'!$AF$4:$EU$4&amp;'Feat-Func-Development'!$AF$5:$EU$5='aggregated FIP Data ProgSel'!$A29&amp;'aggregated FIP Data ProgSel'!$N$1),'Feat-Func-Development'!$AF$31:$EU$31)</f>
        <v>0</v>
      </c>
      <c r="AK29" s="48">
        <f ca="1">LOOKUP(2,1/('Feat-Func-Development'!$AF$4:$EU$4&amp;'Feat-Func-Development'!$AF$5:$EU$5='aggregated FIP Data ProgSel'!$A29&amp;'aggregated FIP Data ProgSel'!$N$1),'Feat-Func-Development'!$AF$32:$EU$32)</f>
        <v>0</v>
      </c>
      <c r="AL29" s="122">
        <f ca="1">LOOKUP(2,1/('Feat-Func-Development'!$AF$4:$EU$4&amp;'Feat-Func-Development'!$AF$5:$EU$5='aggregated FIP Data ProgSel'!$A29&amp;'aggregated FIP Data ProgSel'!$N$1),'Feat-Func-Development'!$AF$33:$EU$33)</f>
        <v>0</v>
      </c>
      <c r="AM29" s="48">
        <f ca="1">LOOKUP(2,1/('Feat-Func-Development'!$AF$4:$EU$4&amp;'Feat-Func-Development'!$AF$5:$EU$5='aggregated FIP Data ProgSel'!$A29&amp;'aggregated FIP Data ProgSel'!$N$1),'Feat-Func-Development'!$AF$34:$EU$34)</f>
        <v>0</v>
      </c>
      <c r="AN29" s="48">
        <f ca="1">LOOKUP(2,1/('Feat-Func-Development'!$AF$4:$EU$4&amp;'Feat-Func-Development'!$AF$5:$EU$5='aggregated FIP Data ProgSel'!$A29&amp;'aggregated FIP Data ProgSel'!$N$1),'Feat-Func-Development'!$AF$35:$EU$35)</f>
        <v>0</v>
      </c>
      <c r="AO29" s="48">
        <f ca="1">LOOKUP(2,1/('Feat-Func-Development'!$AF$4:$EU$4&amp;'Feat-Func-Development'!$AF$5:$EU$5='aggregated FIP Data ProgSel'!$A29&amp;'aggregated FIP Data ProgSel'!$N$1),'Feat-Func-Development'!$AF$36:$EU$36)</f>
        <v>0</v>
      </c>
      <c r="AP29" s="48">
        <f ca="1">LOOKUP(2,1/('Feat-Func-Development'!$AF$4:$EU$4&amp;'Feat-Func-Development'!$AF$5:$EU$5='aggregated FIP Data ProgSel'!$A29&amp;'aggregated FIP Data ProgSel'!$N$1),'Feat-Func-Development'!$AF$37:$EU$37)</f>
        <v>0</v>
      </c>
      <c r="AQ29" s="48">
        <f ca="1">LOOKUP(2,1/('Feat-Func-Development'!$AF$4:$EU$4&amp;'Feat-Func-Development'!$AF$5:$EU$5='aggregated FIP Data ProgSel'!$A29&amp;'aggregated FIP Data ProgSel'!$N$1),'Feat-Func-Development'!$AF$38:$EU$38)</f>
        <v>1</v>
      </c>
      <c r="AR29" s="48">
        <f ca="1">LOOKUP(2,1/('Feat-Func-Development'!$AF$4:$EU$4&amp;'Feat-Func-Development'!$AF$5:$EU$5='aggregated FIP Data ProgSel'!$A29&amp;'aggregated FIP Data ProgSel'!$N$1),'Feat-Func-Development'!$AF$39:$EU$39)</f>
        <v>0</v>
      </c>
      <c r="AS29" s="48">
        <f ca="1">LOOKUP(2,1/('Feat-Func-Development'!$AF$4:$EU$4&amp;'Feat-Func-Development'!$AF$5:$EU$5='aggregated FIP Data ProgSel'!$A29&amp;'aggregated FIP Data ProgSel'!$N$1),'Feat-Func-Development'!$AF$40:$EU$40)</f>
        <v>0</v>
      </c>
      <c r="AT29" s="122">
        <f ca="1">LOOKUP(2,1/('Feat-Func-Development'!$AF$4:$EU$4&amp;'Feat-Func-Development'!$AF$5:$EU$5='aggregated FIP Data ProgSel'!$A29&amp;'aggregated FIP Data ProgSel'!$N$1),'Feat-Func-Development'!$AF$41:$EU$41)</f>
        <v>0</v>
      </c>
      <c r="AU29" s="48">
        <f ca="1">LOOKUP(2,1/('Feat-Func-Development'!$AF$4:$EU$4&amp;'Feat-Func-Development'!$AF$5:$EU$5='aggregated FIP Data ProgSel'!$A29&amp;'aggregated FIP Data ProgSel'!$N$1),'Feat-Func-Development'!$AF$42:$EU$42)</f>
        <v>0</v>
      </c>
      <c r="AV29" s="48">
        <f ca="1">LOOKUP(2,1/('Feat-Func-Development'!$AF$4:$EU$4&amp;'Feat-Func-Development'!$AF$5:$EU$5='aggregated FIP Data ProgSel'!$A29&amp;'aggregated FIP Data ProgSel'!$N$1),'Feat-Func-Development'!$AF$43:$EU$43)</f>
        <v>0</v>
      </c>
      <c r="AW29" s="48">
        <f ca="1">LOOKUP(2,1/('Feat-Func-Development'!$AF$4:$EU$4&amp;'Feat-Func-Development'!$AF$5:$EU$5='aggregated FIP Data ProgSel'!$A29&amp;'aggregated FIP Data ProgSel'!$N$1),'Feat-Func-Development'!$AF$44:$EU$44)</f>
        <v>0</v>
      </c>
      <c r="AX29" s="48">
        <f ca="1">LOOKUP(2,1/('Feat-Func-Development'!$AF$4:$EU$4&amp;'Feat-Func-Development'!$AF$5:$EU$5='aggregated FIP Data ProgSel'!$A29&amp;'aggregated FIP Data ProgSel'!$N$1),'Feat-Func-Development'!$AF$45:$EU$45)</f>
        <v>0</v>
      </c>
      <c r="AY29" s="48">
        <f ca="1">LOOKUP(2,1/('Feat-Func-Development'!$AF$4:$EU$4&amp;'Feat-Func-Development'!$AF$5:$EU$5='aggregated FIP Data ProgSel'!$A29&amp;'aggregated FIP Data ProgSel'!$N$1),'Feat-Func-Development'!$AF$46:$EU$46)</f>
        <v>1</v>
      </c>
      <c r="AZ29" s="48">
        <f ca="1">LOOKUP(2,1/('Feat-Func-Development'!$AF$4:$EU$4&amp;'Feat-Func-Development'!$AF$5:$EU$5='aggregated FIP Data ProgSel'!$A29&amp;'aggregated FIP Data ProgSel'!$N$1),'Feat-Func-Development'!$AF$47:$EU$47)</f>
        <v>0</v>
      </c>
      <c r="BA29" s="48">
        <f ca="1">LOOKUP(2,1/('Feat-Func-Development'!$AF$4:$EU$4&amp;'Feat-Func-Development'!$AF$5:$EU$5='aggregated FIP Data ProgSel'!$A29&amp;'aggregated FIP Data ProgSel'!$N$1),'Feat-Func-Development'!$AF$48:$EU$48)</f>
        <v>0</v>
      </c>
      <c r="BB29" s="122">
        <f ca="1">LOOKUP(2,1/('Feat-Func-Development'!$AF$4:$EU$4&amp;'Feat-Func-Development'!$AF$5:$EU$5='aggregated FIP Data ProgSel'!$A29&amp;'aggregated FIP Data ProgSel'!$N$1),'Feat-Func-Development'!$AF$49:$EU$49)</f>
        <v>0</v>
      </c>
      <c r="BC29" s="48">
        <f ca="1">LOOKUP(2,1/('Feat-Func-Development'!$AF$4:$EU$4&amp;'Feat-Func-Development'!$AF$5:$EU$5='aggregated FIP Data ProgSel'!$A29&amp;'aggregated FIP Data ProgSel'!$N$1),'Feat-Func-Development'!$AF$50:$EU$50)</f>
        <v>0</v>
      </c>
      <c r="BD29" s="48">
        <f ca="1">LOOKUP(2,1/('Feat-Func-Development'!$AF$4:$EU$4&amp;'Feat-Func-Development'!$AF$5:$EU$5='aggregated FIP Data ProgSel'!$A29&amp;'aggregated FIP Data ProgSel'!$N$1),'Feat-Func-Development'!$AF$51:$EU$51)</f>
        <v>0</v>
      </c>
      <c r="BE29" s="48">
        <f ca="1">LOOKUP(2,1/('Feat-Func-Development'!$AF$4:$EU$4&amp;'Feat-Func-Development'!$AF$5:$EU$5='aggregated FIP Data ProgSel'!$A29&amp;'aggregated FIP Data ProgSel'!$N$1),'Feat-Func-Development'!$AF$52:$EU$52)</f>
        <v>0</v>
      </c>
      <c r="BF29" s="48">
        <f ca="1">LOOKUP(2,1/('Feat-Func-Development'!$AF$4:$EU$4&amp;'Feat-Func-Development'!$AF$5:$EU$5='aggregated FIP Data ProgSel'!$A29&amp;'aggregated FIP Data ProgSel'!$N$1),'Feat-Func-Development'!$AF$53:$EU$53)</f>
        <v>0</v>
      </c>
      <c r="BG29" s="48">
        <f ca="1">LOOKUP(2,1/('Feat-Func-Development'!$AF$4:$EU$4&amp;'Feat-Func-Development'!$AF$5:$EU$5='aggregated FIP Data ProgSel'!$A29&amp;'aggregated FIP Data ProgSel'!$N$1),'Feat-Func-Development'!$AF$54:$EU$54)</f>
        <v>0</v>
      </c>
      <c r="BH29" s="48">
        <f ca="1">LOOKUP(2,1/('Feat-Func-Development'!$AF$4:$EU$4&amp;'Feat-Func-Development'!$AF$5:$EU$5='aggregated FIP Data ProgSel'!$A29&amp;'aggregated FIP Data ProgSel'!$N$1),'Feat-Func-Development'!$AF$55:$EU$55)</f>
        <v>0</v>
      </c>
      <c r="BI29" s="48">
        <f ca="1">LOOKUP(2,1/('Feat-Func-Development'!$AF$4:$EU$4&amp;'Feat-Func-Development'!$AF$5:$EU$5='aggregated FIP Data ProgSel'!$A29&amp;'aggregated FIP Data ProgSel'!$N$1),'Feat-Func-Development'!$AF$56:$EU$56)</f>
        <v>0</v>
      </c>
    </row>
    <row r="30" spans="1:61">
      <c r="A30" s="226">
        <f t="shared" ca="1" si="9"/>
        <v>790</v>
      </c>
      <c r="B30" s="371">
        <f ca="1">IFERROR(INDEX('Configuration | Scaling'!$E$13:$Y$23,$D$85-CELL("row", 'Configuration | Scaling'!$E$13)+1,MATCH($C30,_GPDS__List,0)),"")</f>
        <v>790</v>
      </c>
      <c r="C30" s="228" t="str">
        <f ca="1">IF(COUNTIF(C$4:C29,LOOKUP(A30,INDIRECT("'Configuration | Scaling'!E"&amp;$D$85):INDIRECT("'Configuration | Scaling'!Y"&amp;$D$85),_GPDS__List))=0,LOOKUP(A30,INDIRECT("'Configuration | Scaling'!E"&amp;$D$85):INDIRECT("'Configuration | Scaling'!Y"&amp;$D$85),_GPDS__List),"")</f>
        <v>MP1</v>
      </c>
      <c r="D30" s="372"/>
      <c r="E30" s="229">
        <f t="shared" ca="1" si="0"/>
        <v>790</v>
      </c>
      <c r="F30" s="235">
        <f t="shared" ca="1" si="1"/>
        <v>1</v>
      </c>
      <c r="G30" s="55">
        <f t="shared" ca="1" si="2"/>
        <v>0</v>
      </c>
      <c r="H30" s="55">
        <f t="shared" ca="1" si="3"/>
        <v>1</v>
      </c>
      <c r="I30" s="55">
        <f t="shared" ca="1" si="4"/>
        <v>1</v>
      </c>
      <c r="J30" s="55">
        <f t="shared" ca="1" si="5"/>
        <v>1</v>
      </c>
      <c r="K30" s="55">
        <f t="shared" ca="1" si="6"/>
        <v>1</v>
      </c>
      <c r="L30" s="55">
        <f t="shared" ca="1" si="7"/>
        <v>1</v>
      </c>
      <c r="M30" s="56">
        <f t="shared" ca="1" si="8"/>
        <v>0</v>
      </c>
      <c r="N30" s="48">
        <f ca="1">LOOKUP(2,1/('Feat-Func-Development'!$AF$4:$EU$4&amp;'Feat-Func-Development'!$AF$5:$EU$5='aggregated FIP Data ProgSel'!$A30&amp;'aggregated FIP Data ProgSel'!$N$1),'Feat-Func-Development'!$AF$121:$EU$121)</f>
        <v>0</v>
      </c>
      <c r="O30" s="48">
        <f ca="1">LOOKUP(2,1/('Feat-Func-Development'!$AF$4:$EU$4&amp;'Feat-Func-Development'!$AF$5:$EU$5='aggregated FIP Data ProgSel'!$A30&amp;'aggregated FIP Data ProgSel'!$N$1),'Feat-Func-Development'!$AF$122:$EU$122)</f>
        <v>0</v>
      </c>
      <c r="P30" s="48">
        <f ca="1">LOOKUP(2,1/('Feat-Func-Development'!$AF$4:$EU$4&amp;'Feat-Func-Development'!$AF$5:$EU$5='aggregated FIP Data ProgSel'!$A30&amp;'aggregated FIP Data ProgSel'!$N$1),'Feat-Func-Development'!$AF$123:$EU$123)</f>
        <v>0</v>
      </c>
      <c r="Q30" s="48">
        <f ca="1">LOOKUP(2,1/('Feat-Func-Development'!$AF$4:$EU$4&amp;'Feat-Func-Development'!$AF$5:$EU$5='aggregated FIP Data ProgSel'!$A30&amp;'aggregated FIP Data ProgSel'!$N$1),'Feat-Func-Development'!$AF$124:$EU$124)</f>
        <v>0</v>
      </c>
      <c r="R30" s="48">
        <f ca="1">LOOKUP(2,1/('Feat-Func-Development'!$AF$4:$EU$4&amp;'Feat-Func-Development'!$AF$5:$EU$5='aggregated FIP Data ProgSel'!$A30&amp;'aggregated FIP Data ProgSel'!$N$1),'Feat-Func-Development'!$AF$125:$EU$125)</f>
        <v>0</v>
      </c>
      <c r="S30" s="48">
        <f ca="1">LOOKUP(2,1/('Feat-Func-Development'!$AF$4:$EU$4&amp;'Feat-Func-Development'!$AF$5:$EU$5='aggregated FIP Data ProgSel'!$A30&amp;'aggregated FIP Data ProgSel'!$N$1),'Feat-Func-Development'!$AF$126:$EU$126)</f>
        <v>0</v>
      </c>
      <c r="T30" s="48">
        <f ca="1">LOOKUP(2,1/('Feat-Func-Development'!$AF$4:$EU$4&amp;'Feat-Func-Development'!$AF$5:$EU$5='aggregated FIP Data ProgSel'!$A30&amp;'aggregated FIP Data ProgSel'!$N$1),'Feat-Func-Development'!$AF$127:$EU$127)</f>
        <v>1</v>
      </c>
      <c r="U30" s="48">
        <f ca="1">LOOKUP(2,1/('Feat-Func-Development'!$AF$4:$EU$4&amp;'Feat-Func-Development'!$AF$5:$EU$5='aggregated FIP Data ProgSel'!$A30&amp;'aggregated FIP Data ProgSel'!$N$1),'Feat-Func-Development'!$AF$128:$EU$128)</f>
        <v>0</v>
      </c>
      <c r="V30" s="29">
        <f ca="1">LOOKUP(2,1/('Feat-Func-Development'!$AF$4:$EU$4&amp;'Feat-Func-Development'!$AF$5:$EU$5='aggregated FIP Data ProgSel'!$A30&amp;'aggregated FIP Data ProgSel'!$V$1),'Feat-Func-Development'!$AF$121:$EU$121)</f>
        <v>0</v>
      </c>
      <c r="W30" s="29">
        <f ca="1">LOOKUP(2,1/('Feat-Func-Development'!$AF$4:$EU$4&amp;'Feat-Func-Development'!$AF$5:$EU$5='aggregated FIP Data ProgSel'!$A30&amp;'aggregated FIP Data ProgSel'!$V$1),'Feat-Func-Development'!$AF$122:$EU$122)</f>
        <v>0</v>
      </c>
      <c r="X30" s="29">
        <f ca="1">LOOKUP(2,1/('Feat-Func-Development'!$AF$4:$EU$4&amp;'Feat-Func-Development'!$AF$5:$EU$5='aggregated FIP Data ProgSel'!$A30&amp;'aggregated FIP Data ProgSel'!$V$1),'Feat-Func-Development'!$AF$123:$EU$123)</f>
        <v>0</v>
      </c>
      <c r="Y30" s="29">
        <f ca="1">LOOKUP(2,1/('Feat-Func-Development'!$AF$4:$EU$4&amp;'Feat-Func-Development'!$AF$5:$EU$5='aggregated FIP Data ProgSel'!$A30&amp;'aggregated FIP Data ProgSel'!$V$1),'Feat-Func-Development'!$AF$124:$EU$124)</f>
        <v>0</v>
      </c>
      <c r="Z30" s="29">
        <f ca="1">LOOKUP(2,1/('Feat-Func-Development'!$AF$4:$EU$4&amp;'Feat-Func-Development'!$AF$5:$EU$5='aggregated FIP Data ProgSel'!$A30&amp;'aggregated FIP Data ProgSel'!$V$1),'Feat-Func-Development'!$AF$125:$EU$125)</f>
        <v>1</v>
      </c>
      <c r="AA30" s="29">
        <f ca="1">LOOKUP(2,1/('Feat-Func-Development'!$AF$4:$EU$4&amp;'Feat-Func-Development'!$AF$5:$EU$5='aggregated FIP Data ProgSel'!$A30&amp;'aggregated FIP Data ProgSel'!$V$1),'Feat-Func-Development'!$AF$126:$EU$126)</f>
        <v>0</v>
      </c>
      <c r="AB30" s="29">
        <f ca="1">LOOKUP(2,1/('Feat-Func-Development'!$AF$4:$EU$4&amp;'Feat-Func-Development'!$AF$5:$EU$5='aggregated FIP Data ProgSel'!$A30&amp;'aggregated FIP Data ProgSel'!$V$1),'Feat-Func-Development'!$AF$127:$EU$127)</f>
        <v>0</v>
      </c>
      <c r="AC30" s="29">
        <f ca="1">LOOKUP(2,1/('Feat-Func-Development'!$AF$4:$EU$4&amp;'Feat-Func-Development'!$AF$5:$EU$5='aggregated FIP Data ProgSel'!$A30&amp;'aggregated FIP Data ProgSel'!$V$1),'Feat-Func-Development'!$AF$128:$EU$128)</f>
        <v>0</v>
      </c>
      <c r="AD30" s="122">
        <f ca="1">LOOKUP(2,1/('Feat-Func-Development'!$AF$4:$EU$4&amp;'Feat-Func-Development'!$AF$5:$EU$5='aggregated FIP Data ProgSel'!$A30&amp;'aggregated FIP Data ProgSel'!$N$1),'Feat-Func-Development'!$AF$25:$EU$25)</f>
        <v>0</v>
      </c>
      <c r="AE30" s="48">
        <f ca="1">LOOKUP(2,1/('Feat-Func-Development'!$AF$4:$EU$4&amp;'Feat-Func-Development'!$AF$5:$EU$5='aggregated FIP Data ProgSel'!$A30&amp;'aggregated FIP Data ProgSel'!$N$1),'Feat-Func-Development'!$AF$26:$EU$26)</f>
        <v>0</v>
      </c>
      <c r="AF30" s="48">
        <f ca="1">LOOKUP(2,1/('Feat-Func-Development'!$AF$4:$EU$4&amp;'Feat-Func-Development'!$AF$5:$EU$5='aggregated FIP Data ProgSel'!$A30&amp;'aggregated FIP Data ProgSel'!$N$1),'Feat-Func-Development'!$AF$27:$EU$27)</f>
        <v>0</v>
      </c>
      <c r="AG30" s="48">
        <f ca="1">LOOKUP(2,1/('Feat-Func-Development'!$AF$4:$EU$4&amp;'Feat-Func-Development'!$AF$5:$EU$5='aggregated FIP Data ProgSel'!$A30&amp;'aggregated FIP Data ProgSel'!$N$1),'Feat-Func-Development'!$AF$28:$EU$28)</f>
        <v>0</v>
      </c>
      <c r="AH30" s="48">
        <f ca="1">LOOKUP(2,1/('Feat-Func-Development'!$AF$4:$EU$4&amp;'Feat-Func-Development'!$AF$5:$EU$5='aggregated FIP Data ProgSel'!$A30&amp;'aggregated FIP Data ProgSel'!$N$1),'Feat-Func-Development'!$AF$29:$EU$29)</f>
        <v>0</v>
      </c>
      <c r="AI30" s="48">
        <f ca="1">LOOKUP(2,1/('Feat-Func-Development'!$AF$4:$EU$4&amp;'Feat-Func-Development'!$AF$5:$EU$5='aggregated FIP Data ProgSel'!$A30&amp;'aggregated FIP Data ProgSel'!$N$1),'Feat-Func-Development'!$AF$30:$EU$30)</f>
        <v>0</v>
      </c>
      <c r="AJ30" s="48">
        <f ca="1">LOOKUP(2,1/('Feat-Func-Development'!$AF$4:$EU$4&amp;'Feat-Func-Development'!$AF$5:$EU$5='aggregated FIP Data ProgSel'!$A30&amp;'aggregated FIP Data ProgSel'!$N$1),'Feat-Func-Development'!$AF$31:$EU$31)</f>
        <v>1</v>
      </c>
      <c r="AK30" s="48">
        <f ca="1">LOOKUP(2,1/('Feat-Func-Development'!$AF$4:$EU$4&amp;'Feat-Func-Development'!$AF$5:$EU$5='aggregated FIP Data ProgSel'!$A30&amp;'aggregated FIP Data ProgSel'!$N$1),'Feat-Func-Development'!$AF$32:$EU$32)</f>
        <v>0</v>
      </c>
      <c r="AL30" s="122">
        <f ca="1">LOOKUP(2,1/('Feat-Func-Development'!$AF$4:$EU$4&amp;'Feat-Func-Development'!$AF$5:$EU$5='aggregated FIP Data ProgSel'!$A30&amp;'aggregated FIP Data ProgSel'!$N$1),'Feat-Func-Development'!$AF$33:$EU$33)</f>
        <v>0</v>
      </c>
      <c r="AM30" s="48">
        <f ca="1">LOOKUP(2,1/('Feat-Func-Development'!$AF$4:$EU$4&amp;'Feat-Func-Development'!$AF$5:$EU$5='aggregated FIP Data ProgSel'!$A30&amp;'aggregated FIP Data ProgSel'!$N$1),'Feat-Func-Development'!$AF$34:$EU$34)</f>
        <v>0</v>
      </c>
      <c r="AN30" s="48">
        <f ca="1">LOOKUP(2,1/('Feat-Func-Development'!$AF$4:$EU$4&amp;'Feat-Func-Development'!$AF$5:$EU$5='aggregated FIP Data ProgSel'!$A30&amp;'aggregated FIP Data ProgSel'!$N$1),'Feat-Func-Development'!$AF$35:$EU$35)</f>
        <v>0</v>
      </c>
      <c r="AO30" s="48">
        <f ca="1">LOOKUP(2,1/('Feat-Func-Development'!$AF$4:$EU$4&amp;'Feat-Func-Development'!$AF$5:$EU$5='aggregated FIP Data ProgSel'!$A30&amp;'aggregated FIP Data ProgSel'!$N$1),'Feat-Func-Development'!$AF$36:$EU$36)</f>
        <v>0</v>
      </c>
      <c r="AP30" s="48">
        <f ca="1">LOOKUP(2,1/('Feat-Func-Development'!$AF$4:$EU$4&amp;'Feat-Func-Development'!$AF$5:$EU$5='aggregated FIP Data ProgSel'!$A30&amp;'aggregated FIP Data ProgSel'!$N$1),'Feat-Func-Development'!$AF$37:$EU$37)</f>
        <v>0</v>
      </c>
      <c r="AQ30" s="48">
        <f ca="1">LOOKUP(2,1/('Feat-Func-Development'!$AF$4:$EU$4&amp;'Feat-Func-Development'!$AF$5:$EU$5='aggregated FIP Data ProgSel'!$A30&amp;'aggregated FIP Data ProgSel'!$N$1),'Feat-Func-Development'!$AF$38:$EU$38)</f>
        <v>0</v>
      </c>
      <c r="AR30" s="48">
        <f ca="1">LOOKUP(2,1/('Feat-Func-Development'!$AF$4:$EU$4&amp;'Feat-Func-Development'!$AF$5:$EU$5='aggregated FIP Data ProgSel'!$A30&amp;'aggregated FIP Data ProgSel'!$N$1),'Feat-Func-Development'!$AF$39:$EU$39)</f>
        <v>1</v>
      </c>
      <c r="AS30" s="48">
        <f ca="1">LOOKUP(2,1/('Feat-Func-Development'!$AF$4:$EU$4&amp;'Feat-Func-Development'!$AF$5:$EU$5='aggregated FIP Data ProgSel'!$A30&amp;'aggregated FIP Data ProgSel'!$N$1),'Feat-Func-Development'!$AF$40:$EU$40)</f>
        <v>0</v>
      </c>
      <c r="AT30" s="122">
        <f ca="1">LOOKUP(2,1/('Feat-Func-Development'!$AF$4:$EU$4&amp;'Feat-Func-Development'!$AF$5:$EU$5='aggregated FIP Data ProgSel'!$A30&amp;'aggregated FIP Data ProgSel'!$N$1),'Feat-Func-Development'!$AF$41:$EU$41)</f>
        <v>0</v>
      </c>
      <c r="AU30" s="48">
        <f ca="1">LOOKUP(2,1/('Feat-Func-Development'!$AF$4:$EU$4&amp;'Feat-Func-Development'!$AF$5:$EU$5='aggregated FIP Data ProgSel'!$A30&amp;'aggregated FIP Data ProgSel'!$N$1),'Feat-Func-Development'!$AF$42:$EU$42)</f>
        <v>0</v>
      </c>
      <c r="AV30" s="48">
        <f ca="1">LOOKUP(2,1/('Feat-Func-Development'!$AF$4:$EU$4&amp;'Feat-Func-Development'!$AF$5:$EU$5='aggregated FIP Data ProgSel'!$A30&amp;'aggregated FIP Data ProgSel'!$N$1),'Feat-Func-Development'!$AF$43:$EU$43)</f>
        <v>0</v>
      </c>
      <c r="AW30" s="48">
        <f ca="1">LOOKUP(2,1/('Feat-Func-Development'!$AF$4:$EU$4&amp;'Feat-Func-Development'!$AF$5:$EU$5='aggregated FIP Data ProgSel'!$A30&amp;'aggregated FIP Data ProgSel'!$N$1),'Feat-Func-Development'!$AF$44:$EU$44)</f>
        <v>0</v>
      </c>
      <c r="AX30" s="48">
        <f ca="1">LOOKUP(2,1/('Feat-Func-Development'!$AF$4:$EU$4&amp;'Feat-Func-Development'!$AF$5:$EU$5='aggregated FIP Data ProgSel'!$A30&amp;'aggregated FIP Data ProgSel'!$N$1),'Feat-Func-Development'!$AF$45:$EU$45)</f>
        <v>0</v>
      </c>
      <c r="AY30" s="48">
        <f ca="1">LOOKUP(2,1/('Feat-Func-Development'!$AF$4:$EU$4&amp;'Feat-Func-Development'!$AF$5:$EU$5='aggregated FIP Data ProgSel'!$A30&amp;'aggregated FIP Data ProgSel'!$N$1),'Feat-Func-Development'!$AF$46:$EU$46)</f>
        <v>0</v>
      </c>
      <c r="AZ30" s="48">
        <f ca="1">LOOKUP(2,1/('Feat-Func-Development'!$AF$4:$EU$4&amp;'Feat-Func-Development'!$AF$5:$EU$5='aggregated FIP Data ProgSel'!$A30&amp;'aggregated FIP Data ProgSel'!$N$1),'Feat-Func-Development'!$AF$47:$EU$47)</f>
        <v>1</v>
      </c>
      <c r="BA30" s="48">
        <f ca="1">LOOKUP(2,1/('Feat-Func-Development'!$AF$4:$EU$4&amp;'Feat-Func-Development'!$AF$5:$EU$5='aggregated FIP Data ProgSel'!$A30&amp;'aggregated FIP Data ProgSel'!$N$1),'Feat-Func-Development'!$AF$48:$EU$48)</f>
        <v>0</v>
      </c>
      <c r="BB30" s="122">
        <f ca="1">LOOKUP(2,1/('Feat-Func-Development'!$AF$4:$EU$4&amp;'Feat-Func-Development'!$AF$5:$EU$5='aggregated FIP Data ProgSel'!$A30&amp;'aggregated FIP Data ProgSel'!$N$1),'Feat-Func-Development'!$AF$49:$EU$49)</f>
        <v>0</v>
      </c>
      <c r="BC30" s="48">
        <f ca="1">LOOKUP(2,1/('Feat-Func-Development'!$AF$4:$EU$4&amp;'Feat-Func-Development'!$AF$5:$EU$5='aggregated FIP Data ProgSel'!$A30&amp;'aggregated FIP Data ProgSel'!$N$1),'Feat-Func-Development'!$AF$50:$EU$50)</f>
        <v>0</v>
      </c>
      <c r="BD30" s="48">
        <f ca="1">LOOKUP(2,1/('Feat-Func-Development'!$AF$4:$EU$4&amp;'Feat-Func-Development'!$AF$5:$EU$5='aggregated FIP Data ProgSel'!$A30&amp;'aggregated FIP Data ProgSel'!$N$1),'Feat-Func-Development'!$AF$51:$EU$51)</f>
        <v>0</v>
      </c>
      <c r="BE30" s="48">
        <f ca="1">LOOKUP(2,1/('Feat-Func-Development'!$AF$4:$EU$4&amp;'Feat-Func-Development'!$AF$5:$EU$5='aggregated FIP Data ProgSel'!$A30&amp;'aggregated FIP Data ProgSel'!$N$1),'Feat-Func-Development'!$AF$52:$EU$52)</f>
        <v>0</v>
      </c>
      <c r="BF30" s="48">
        <f ca="1">LOOKUP(2,1/('Feat-Func-Development'!$AF$4:$EU$4&amp;'Feat-Func-Development'!$AF$5:$EU$5='aggregated FIP Data ProgSel'!$A30&amp;'aggregated FIP Data ProgSel'!$N$1),'Feat-Func-Development'!$AF$53:$EU$53)</f>
        <v>0</v>
      </c>
      <c r="BG30" s="48">
        <f ca="1">LOOKUP(2,1/('Feat-Func-Development'!$AF$4:$EU$4&amp;'Feat-Func-Development'!$AF$5:$EU$5='aggregated FIP Data ProgSel'!$A30&amp;'aggregated FIP Data ProgSel'!$N$1),'Feat-Func-Development'!$AF$54:$EU$54)</f>
        <v>0</v>
      </c>
      <c r="BH30" s="48">
        <f ca="1">LOOKUP(2,1/('Feat-Func-Development'!$AF$4:$EU$4&amp;'Feat-Func-Development'!$AF$5:$EU$5='aggregated FIP Data ProgSel'!$A30&amp;'aggregated FIP Data ProgSel'!$N$1),'Feat-Func-Development'!$AF$55:$EU$55)</f>
        <v>0</v>
      </c>
      <c r="BI30" s="48">
        <f ca="1">LOOKUP(2,1/('Feat-Func-Development'!$AF$4:$EU$4&amp;'Feat-Func-Development'!$AF$5:$EU$5='aggregated FIP Data ProgSel'!$A30&amp;'aggregated FIP Data ProgSel'!$N$1),'Feat-Func-Development'!$AF$56:$EU$56)</f>
        <v>0</v>
      </c>
    </row>
    <row r="31" spans="1:61">
      <c r="A31" s="226">
        <f t="shared" ca="1" si="9"/>
        <v>821</v>
      </c>
      <c r="B31" s="371">
        <f ca="1">IFERROR(INDEX('Configuration | Scaling'!$E$13:$Y$23,$D$85-CELL("row", 'Configuration | Scaling'!$E$13)+1,MATCH($C31,_GPDS__List,0)),"")</f>
        <v>153</v>
      </c>
      <c r="C31" s="228" t="str">
        <f ca="1">IF(COUNTIF(C$4:C30,LOOKUP(A31,INDIRECT("'Configuration | Scaling'!E"&amp;$D$85):INDIRECT("'Configuration | Scaling'!Y"&amp;$D$85),_GPDS__List))=0,LOOKUP(A31,INDIRECT("'Configuration | Scaling'!E"&amp;$D$85):INDIRECT("'Configuration | Scaling'!Y"&amp;$D$85),_GPDS__List),"")</f>
        <v/>
      </c>
      <c r="D31" s="372"/>
      <c r="E31" s="229">
        <f t="shared" ca="1" si="0"/>
        <v>153</v>
      </c>
      <c r="F31" s="235">
        <f t="shared" ca="1" si="1"/>
        <v>1</v>
      </c>
      <c r="G31" s="55">
        <f t="shared" ca="1" si="2"/>
        <v>0</v>
      </c>
      <c r="H31" s="55">
        <f t="shared" ca="1" si="3"/>
        <v>1</v>
      </c>
      <c r="I31" s="55">
        <f t="shared" ca="1" si="4"/>
        <v>1</v>
      </c>
      <c r="J31" s="55">
        <f t="shared" ca="1" si="5"/>
        <v>1</v>
      </c>
      <c r="K31" s="55">
        <f t="shared" ca="1" si="6"/>
        <v>1</v>
      </c>
      <c r="L31" s="55">
        <f t="shared" ca="1" si="7"/>
        <v>1</v>
      </c>
      <c r="M31" s="56">
        <f t="shared" ca="1" si="8"/>
        <v>0</v>
      </c>
      <c r="N31" s="48">
        <f ca="1">LOOKUP(2,1/('Feat-Func-Development'!$AF$4:$EU$4&amp;'Feat-Func-Development'!$AF$5:$EU$5='aggregated FIP Data ProgSel'!$A31&amp;'aggregated FIP Data ProgSel'!$N$1),'Feat-Func-Development'!$AF$121:$EU$121)</f>
        <v>0</v>
      </c>
      <c r="O31" s="48">
        <f ca="1">LOOKUP(2,1/('Feat-Func-Development'!$AF$4:$EU$4&amp;'Feat-Func-Development'!$AF$5:$EU$5='aggregated FIP Data ProgSel'!$A31&amp;'aggregated FIP Data ProgSel'!$N$1),'Feat-Func-Development'!$AF$122:$EU$122)</f>
        <v>0</v>
      </c>
      <c r="P31" s="48">
        <f ca="1">LOOKUP(2,1/('Feat-Func-Development'!$AF$4:$EU$4&amp;'Feat-Func-Development'!$AF$5:$EU$5='aggregated FIP Data ProgSel'!$A31&amp;'aggregated FIP Data ProgSel'!$N$1),'Feat-Func-Development'!$AF$123:$EU$123)</f>
        <v>0</v>
      </c>
      <c r="Q31" s="48">
        <f ca="1">LOOKUP(2,1/('Feat-Func-Development'!$AF$4:$EU$4&amp;'Feat-Func-Development'!$AF$5:$EU$5='aggregated FIP Data ProgSel'!$A31&amp;'aggregated FIP Data ProgSel'!$N$1),'Feat-Func-Development'!$AF$124:$EU$124)</f>
        <v>0</v>
      </c>
      <c r="R31" s="48">
        <f ca="1">LOOKUP(2,1/('Feat-Func-Development'!$AF$4:$EU$4&amp;'Feat-Func-Development'!$AF$5:$EU$5='aggregated FIP Data ProgSel'!$A31&amp;'aggregated FIP Data ProgSel'!$N$1),'Feat-Func-Development'!$AF$125:$EU$125)</f>
        <v>0</v>
      </c>
      <c r="S31" s="48">
        <f ca="1">LOOKUP(2,1/('Feat-Func-Development'!$AF$4:$EU$4&amp;'Feat-Func-Development'!$AF$5:$EU$5='aggregated FIP Data ProgSel'!$A31&amp;'aggregated FIP Data ProgSel'!$N$1),'Feat-Func-Development'!$AF$126:$EU$126)</f>
        <v>0</v>
      </c>
      <c r="T31" s="48">
        <f ca="1">LOOKUP(2,1/('Feat-Func-Development'!$AF$4:$EU$4&amp;'Feat-Func-Development'!$AF$5:$EU$5='aggregated FIP Data ProgSel'!$A31&amp;'aggregated FIP Data ProgSel'!$N$1),'Feat-Func-Development'!$AF$127:$EU$127)</f>
        <v>1</v>
      </c>
      <c r="U31" s="48">
        <f ca="1">LOOKUP(2,1/('Feat-Func-Development'!$AF$4:$EU$4&amp;'Feat-Func-Development'!$AF$5:$EU$5='aggregated FIP Data ProgSel'!$A31&amp;'aggregated FIP Data ProgSel'!$N$1),'Feat-Func-Development'!$AF$128:$EU$128)</f>
        <v>0</v>
      </c>
      <c r="V31" s="29">
        <f ca="1">LOOKUP(2,1/('Feat-Func-Development'!$AF$4:$EU$4&amp;'Feat-Func-Development'!$AF$5:$EU$5='aggregated FIP Data ProgSel'!$A31&amp;'aggregated FIP Data ProgSel'!$V$1),'Feat-Func-Development'!$AF$121:$EU$121)</f>
        <v>0</v>
      </c>
      <c r="W31" s="29">
        <f ca="1">LOOKUP(2,1/('Feat-Func-Development'!$AF$4:$EU$4&amp;'Feat-Func-Development'!$AF$5:$EU$5='aggregated FIP Data ProgSel'!$A31&amp;'aggregated FIP Data ProgSel'!$V$1),'Feat-Func-Development'!$AF$122:$EU$122)</f>
        <v>0</v>
      </c>
      <c r="X31" s="29">
        <f ca="1">LOOKUP(2,1/('Feat-Func-Development'!$AF$4:$EU$4&amp;'Feat-Func-Development'!$AF$5:$EU$5='aggregated FIP Data ProgSel'!$A31&amp;'aggregated FIP Data ProgSel'!$V$1),'Feat-Func-Development'!$AF$123:$EU$123)</f>
        <v>0</v>
      </c>
      <c r="Y31" s="29">
        <f ca="1">LOOKUP(2,1/('Feat-Func-Development'!$AF$4:$EU$4&amp;'Feat-Func-Development'!$AF$5:$EU$5='aggregated FIP Data ProgSel'!$A31&amp;'aggregated FIP Data ProgSel'!$V$1),'Feat-Func-Development'!$AF$124:$EU$124)</f>
        <v>0</v>
      </c>
      <c r="Z31" s="29">
        <f ca="1">LOOKUP(2,1/('Feat-Func-Development'!$AF$4:$EU$4&amp;'Feat-Func-Development'!$AF$5:$EU$5='aggregated FIP Data ProgSel'!$A31&amp;'aggregated FIP Data ProgSel'!$V$1),'Feat-Func-Development'!$AF$125:$EU$125)</f>
        <v>1</v>
      </c>
      <c r="AA31" s="29">
        <f ca="1">LOOKUP(2,1/('Feat-Func-Development'!$AF$4:$EU$4&amp;'Feat-Func-Development'!$AF$5:$EU$5='aggregated FIP Data ProgSel'!$A31&amp;'aggregated FIP Data ProgSel'!$V$1),'Feat-Func-Development'!$AF$126:$EU$126)</f>
        <v>0</v>
      </c>
      <c r="AB31" s="29">
        <f ca="1">LOOKUP(2,1/('Feat-Func-Development'!$AF$4:$EU$4&amp;'Feat-Func-Development'!$AF$5:$EU$5='aggregated FIP Data ProgSel'!$A31&amp;'aggregated FIP Data ProgSel'!$V$1),'Feat-Func-Development'!$AF$127:$EU$127)</f>
        <v>0</v>
      </c>
      <c r="AC31" s="29">
        <f ca="1">LOOKUP(2,1/('Feat-Func-Development'!$AF$4:$EU$4&amp;'Feat-Func-Development'!$AF$5:$EU$5='aggregated FIP Data ProgSel'!$A31&amp;'aggregated FIP Data ProgSel'!$V$1),'Feat-Func-Development'!$AF$128:$EU$128)</f>
        <v>0</v>
      </c>
      <c r="AD31" s="122">
        <f ca="1">LOOKUP(2,1/('Feat-Func-Development'!$AF$4:$EU$4&amp;'Feat-Func-Development'!$AF$5:$EU$5='aggregated FIP Data ProgSel'!$A31&amp;'aggregated FIP Data ProgSel'!$N$1),'Feat-Func-Development'!$AF$25:$EU$25)</f>
        <v>0</v>
      </c>
      <c r="AE31" s="48">
        <f ca="1">LOOKUP(2,1/('Feat-Func-Development'!$AF$4:$EU$4&amp;'Feat-Func-Development'!$AF$5:$EU$5='aggregated FIP Data ProgSel'!$A31&amp;'aggregated FIP Data ProgSel'!$N$1),'Feat-Func-Development'!$AF$26:$EU$26)</f>
        <v>0</v>
      </c>
      <c r="AF31" s="48">
        <f ca="1">LOOKUP(2,1/('Feat-Func-Development'!$AF$4:$EU$4&amp;'Feat-Func-Development'!$AF$5:$EU$5='aggregated FIP Data ProgSel'!$A31&amp;'aggregated FIP Data ProgSel'!$N$1),'Feat-Func-Development'!$AF$27:$EU$27)</f>
        <v>0</v>
      </c>
      <c r="AG31" s="48">
        <f ca="1">LOOKUP(2,1/('Feat-Func-Development'!$AF$4:$EU$4&amp;'Feat-Func-Development'!$AF$5:$EU$5='aggregated FIP Data ProgSel'!$A31&amp;'aggregated FIP Data ProgSel'!$N$1),'Feat-Func-Development'!$AF$28:$EU$28)</f>
        <v>0</v>
      </c>
      <c r="AH31" s="48">
        <f ca="1">LOOKUP(2,1/('Feat-Func-Development'!$AF$4:$EU$4&amp;'Feat-Func-Development'!$AF$5:$EU$5='aggregated FIP Data ProgSel'!$A31&amp;'aggregated FIP Data ProgSel'!$N$1),'Feat-Func-Development'!$AF$29:$EU$29)</f>
        <v>0</v>
      </c>
      <c r="AI31" s="48">
        <f ca="1">LOOKUP(2,1/('Feat-Func-Development'!$AF$4:$EU$4&amp;'Feat-Func-Development'!$AF$5:$EU$5='aggregated FIP Data ProgSel'!$A31&amp;'aggregated FIP Data ProgSel'!$N$1),'Feat-Func-Development'!$AF$30:$EU$30)</f>
        <v>0</v>
      </c>
      <c r="AJ31" s="48">
        <f ca="1">LOOKUP(2,1/('Feat-Func-Development'!$AF$4:$EU$4&amp;'Feat-Func-Development'!$AF$5:$EU$5='aggregated FIP Data ProgSel'!$A31&amp;'aggregated FIP Data ProgSel'!$N$1),'Feat-Func-Development'!$AF$31:$EU$31)</f>
        <v>1</v>
      </c>
      <c r="AK31" s="48">
        <f ca="1">LOOKUP(2,1/('Feat-Func-Development'!$AF$4:$EU$4&amp;'Feat-Func-Development'!$AF$5:$EU$5='aggregated FIP Data ProgSel'!$A31&amp;'aggregated FIP Data ProgSel'!$N$1),'Feat-Func-Development'!$AF$32:$EU$32)</f>
        <v>0</v>
      </c>
      <c r="AL31" s="122">
        <f ca="1">LOOKUP(2,1/('Feat-Func-Development'!$AF$4:$EU$4&amp;'Feat-Func-Development'!$AF$5:$EU$5='aggregated FIP Data ProgSel'!$A31&amp;'aggregated FIP Data ProgSel'!$N$1),'Feat-Func-Development'!$AF$33:$EU$33)</f>
        <v>0</v>
      </c>
      <c r="AM31" s="48">
        <f ca="1">LOOKUP(2,1/('Feat-Func-Development'!$AF$4:$EU$4&amp;'Feat-Func-Development'!$AF$5:$EU$5='aggregated FIP Data ProgSel'!$A31&amp;'aggregated FIP Data ProgSel'!$N$1),'Feat-Func-Development'!$AF$34:$EU$34)</f>
        <v>0</v>
      </c>
      <c r="AN31" s="48">
        <f ca="1">LOOKUP(2,1/('Feat-Func-Development'!$AF$4:$EU$4&amp;'Feat-Func-Development'!$AF$5:$EU$5='aggregated FIP Data ProgSel'!$A31&amp;'aggregated FIP Data ProgSel'!$N$1),'Feat-Func-Development'!$AF$35:$EU$35)</f>
        <v>0</v>
      </c>
      <c r="AO31" s="48">
        <f ca="1">LOOKUP(2,1/('Feat-Func-Development'!$AF$4:$EU$4&amp;'Feat-Func-Development'!$AF$5:$EU$5='aggregated FIP Data ProgSel'!$A31&amp;'aggregated FIP Data ProgSel'!$N$1),'Feat-Func-Development'!$AF$36:$EU$36)</f>
        <v>0</v>
      </c>
      <c r="AP31" s="48">
        <f ca="1">LOOKUP(2,1/('Feat-Func-Development'!$AF$4:$EU$4&amp;'Feat-Func-Development'!$AF$5:$EU$5='aggregated FIP Data ProgSel'!$A31&amp;'aggregated FIP Data ProgSel'!$N$1),'Feat-Func-Development'!$AF$37:$EU$37)</f>
        <v>0</v>
      </c>
      <c r="AQ31" s="48">
        <f ca="1">LOOKUP(2,1/('Feat-Func-Development'!$AF$4:$EU$4&amp;'Feat-Func-Development'!$AF$5:$EU$5='aggregated FIP Data ProgSel'!$A31&amp;'aggregated FIP Data ProgSel'!$N$1),'Feat-Func-Development'!$AF$38:$EU$38)</f>
        <v>0</v>
      </c>
      <c r="AR31" s="48">
        <f ca="1">LOOKUP(2,1/('Feat-Func-Development'!$AF$4:$EU$4&amp;'Feat-Func-Development'!$AF$5:$EU$5='aggregated FIP Data ProgSel'!$A31&amp;'aggregated FIP Data ProgSel'!$N$1),'Feat-Func-Development'!$AF$39:$EU$39)</f>
        <v>1</v>
      </c>
      <c r="AS31" s="48">
        <f ca="1">LOOKUP(2,1/('Feat-Func-Development'!$AF$4:$EU$4&amp;'Feat-Func-Development'!$AF$5:$EU$5='aggregated FIP Data ProgSel'!$A31&amp;'aggregated FIP Data ProgSel'!$N$1),'Feat-Func-Development'!$AF$40:$EU$40)</f>
        <v>0</v>
      </c>
      <c r="AT31" s="122">
        <f ca="1">LOOKUP(2,1/('Feat-Func-Development'!$AF$4:$EU$4&amp;'Feat-Func-Development'!$AF$5:$EU$5='aggregated FIP Data ProgSel'!$A31&amp;'aggregated FIP Data ProgSel'!$N$1),'Feat-Func-Development'!$AF$41:$EU$41)</f>
        <v>0</v>
      </c>
      <c r="AU31" s="48">
        <f ca="1">LOOKUP(2,1/('Feat-Func-Development'!$AF$4:$EU$4&amp;'Feat-Func-Development'!$AF$5:$EU$5='aggregated FIP Data ProgSel'!$A31&amp;'aggregated FIP Data ProgSel'!$N$1),'Feat-Func-Development'!$AF$42:$EU$42)</f>
        <v>0</v>
      </c>
      <c r="AV31" s="48">
        <f ca="1">LOOKUP(2,1/('Feat-Func-Development'!$AF$4:$EU$4&amp;'Feat-Func-Development'!$AF$5:$EU$5='aggregated FIP Data ProgSel'!$A31&amp;'aggregated FIP Data ProgSel'!$N$1),'Feat-Func-Development'!$AF$43:$EU$43)</f>
        <v>0</v>
      </c>
      <c r="AW31" s="48">
        <f ca="1">LOOKUP(2,1/('Feat-Func-Development'!$AF$4:$EU$4&amp;'Feat-Func-Development'!$AF$5:$EU$5='aggregated FIP Data ProgSel'!$A31&amp;'aggregated FIP Data ProgSel'!$N$1),'Feat-Func-Development'!$AF$44:$EU$44)</f>
        <v>0</v>
      </c>
      <c r="AX31" s="48">
        <f ca="1">LOOKUP(2,1/('Feat-Func-Development'!$AF$4:$EU$4&amp;'Feat-Func-Development'!$AF$5:$EU$5='aggregated FIP Data ProgSel'!$A31&amp;'aggregated FIP Data ProgSel'!$N$1),'Feat-Func-Development'!$AF$45:$EU$45)</f>
        <v>0</v>
      </c>
      <c r="AY31" s="48">
        <f ca="1">LOOKUP(2,1/('Feat-Func-Development'!$AF$4:$EU$4&amp;'Feat-Func-Development'!$AF$5:$EU$5='aggregated FIP Data ProgSel'!$A31&amp;'aggregated FIP Data ProgSel'!$N$1),'Feat-Func-Development'!$AF$46:$EU$46)</f>
        <v>0</v>
      </c>
      <c r="AZ31" s="48">
        <f ca="1">LOOKUP(2,1/('Feat-Func-Development'!$AF$4:$EU$4&amp;'Feat-Func-Development'!$AF$5:$EU$5='aggregated FIP Data ProgSel'!$A31&amp;'aggregated FIP Data ProgSel'!$N$1),'Feat-Func-Development'!$AF$47:$EU$47)</f>
        <v>1</v>
      </c>
      <c r="BA31" s="48">
        <f ca="1">LOOKUP(2,1/('Feat-Func-Development'!$AF$4:$EU$4&amp;'Feat-Func-Development'!$AF$5:$EU$5='aggregated FIP Data ProgSel'!$A31&amp;'aggregated FIP Data ProgSel'!$N$1),'Feat-Func-Development'!$AF$48:$EU$48)</f>
        <v>0</v>
      </c>
      <c r="BB31" s="122">
        <f ca="1">LOOKUP(2,1/('Feat-Func-Development'!$AF$4:$EU$4&amp;'Feat-Func-Development'!$AF$5:$EU$5='aggregated FIP Data ProgSel'!$A31&amp;'aggregated FIP Data ProgSel'!$N$1),'Feat-Func-Development'!$AF$49:$EU$49)</f>
        <v>0</v>
      </c>
      <c r="BC31" s="48">
        <f ca="1">LOOKUP(2,1/('Feat-Func-Development'!$AF$4:$EU$4&amp;'Feat-Func-Development'!$AF$5:$EU$5='aggregated FIP Data ProgSel'!$A31&amp;'aggregated FIP Data ProgSel'!$N$1),'Feat-Func-Development'!$AF$50:$EU$50)</f>
        <v>0</v>
      </c>
      <c r="BD31" s="48">
        <f ca="1">LOOKUP(2,1/('Feat-Func-Development'!$AF$4:$EU$4&amp;'Feat-Func-Development'!$AF$5:$EU$5='aggregated FIP Data ProgSel'!$A31&amp;'aggregated FIP Data ProgSel'!$N$1),'Feat-Func-Development'!$AF$51:$EU$51)</f>
        <v>0</v>
      </c>
      <c r="BE31" s="48">
        <f ca="1">LOOKUP(2,1/('Feat-Func-Development'!$AF$4:$EU$4&amp;'Feat-Func-Development'!$AF$5:$EU$5='aggregated FIP Data ProgSel'!$A31&amp;'aggregated FIP Data ProgSel'!$N$1),'Feat-Func-Development'!$AF$52:$EU$52)</f>
        <v>0</v>
      </c>
      <c r="BF31" s="48">
        <f ca="1">LOOKUP(2,1/('Feat-Func-Development'!$AF$4:$EU$4&amp;'Feat-Func-Development'!$AF$5:$EU$5='aggregated FIP Data ProgSel'!$A31&amp;'aggregated FIP Data ProgSel'!$N$1),'Feat-Func-Development'!$AF$53:$EU$53)</f>
        <v>0</v>
      </c>
      <c r="BG31" s="48">
        <f ca="1">LOOKUP(2,1/('Feat-Func-Development'!$AF$4:$EU$4&amp;'Feat-Func-Development'!$AF$5:$EU$5='aggregated FIP Data ProgSel'!$A31&amp;'aggregated FIP Data ProgSel'!$N$1),'Feat-Func-Development'!$AF$54:$EU$54)</f>
        <v>0</v>
      </c>
      <c r="BH31" s="48">
        <f ca="1">LOOKUP(2,1/('Feat-Func-Development'!$AF$4:$EU$4&amp;'Feat-Func-Development'!$AF$5:$EU$5='aggregated FIP Data ProgSel'!$A31&amp;'aggregated FIP Data ProgSel'!$N$1),'Feat-Func-Development'!$AF$55:$EU$55)</f>
        <v>0</v>
      </c>
      <c r="BI31" s="48">
        <f ca="1">LOOKUP(2,1/('Feat-Func-Development'!$AF$4:$EU$4&amp;'Feat-Func-Development'!$AF$5:$EU$5='aggregated FIP Data ProgSel'!$A31&amp;'aggregated FIP Data ProgSel'!$N$1),'Feat-Func-Development'!$AF$56:$EU$56)</f>
        <v>0</v>
      </c>
    </row>
    <row r="32" spans="1:61">
      <c r="A32" s="226">
        <f t="shared" ca="1" si="9"/>
        <v>851</v>
      </c>
      <c r="B32" s="371">
        <f ca="1">IFERROR(INDEX('Configuration | Scaling'!$E$13:$Y$23,$D$85-CELL("row", 'Configuration | Scaling'!$E$13)+1,MATCH($C32,_GPDS__List,0)),"")</f>
        <v>153</v>
      </c>
      <c r="C32" s="228" t="str">
        <f ca="1">IF(COUNTIF(C$4:C31,LOOKUP(A32,INDIRECT("'Configuration | Scaling'!E"&amp;$D$85):INDIRECT("'Configuration | Scaling'!Y"&amp;$D$85),_GPDS__List))=0,LOOKUP(A32,INDIRECT("'Configuration | Scaling'!E"&amp;$D$85):INDIRECT("'Configuration | Scaling'!Y"&amp;$D$85),_GPDS__List),"")</f>
        <v/>
      </c>
      <c r="D32" s="372"/>
      <c r="E32" s="229">
        <f t="shared" ca="1" si="0"/>
        <v>153</v>
      </c>
      <c r="F32" s="235">
        <f t="shared" ca="1" si="1"/>
        <v>1</v>
      </c>
      <c r="G32" s="55">
        <f t="shared" ca="1" si="2"/>
        <v>0</v>
      </c>
      <c r="H32" s="55">
        <f t="shared" ca="1" si="3"/>
        <v>1</v>
      </c>
      <c r="I32" s="55">
        <f t="shared" ca="1" si="4"/>
        <v>1</v>
      </c>
      <c r="J32" s="55">
        <f t="shared" ca="1" si="5"/>
        <v>1</v>
      </c>
      <c r="K32" s="55">
        <f t="shared" ca="1" si="6"/>
        <v>1</v>
      </c>
      <c r="L32" s="55">
        <f t="shared" ca="1" si="7"/>
        <v>1</v>
      </c>
      <c r="M32" s="56">
        <f t="shared" ca="1" si="8"/>
        <v>0</v>
      </c>
      <c r="N32" s="48">
        <f ca="1">LOOKUP(2,1/('Feat-Func-Development'!$AF$4:$EU$4&amp;'Feat-Func-Development'!$AF$5:$EU$5='aggregated FIP Data ProgSel'!$A32&amp;'aggregated FIP Data ProgSel'!$N$1),'Feat-Func-Development'!$AF$121:$EU$121)</f>
        <v>0</v>
      </c>
      <c r="O32" s="48">
        <f ca="1">LOOKUP(2,1/('Feat-Func-Development'!$AF$4:$EU$4&amp;'Feat-Func-Development'!$AF$5:$EU$5='aggregated FIP Data ProgSel'!$A32&amp;'aggregated FIP Data ProgSel'!$N$1),'Feat-Func-Development'!$AF$122:$EU$122)</f>
        <v>0</v>
      </c>
      <c r="P32" s="48">
        <f ca="1">LOOKUP(2,1/('Feat-Func-Development'!$AF$4:$EU$4&amp;'Feat-Func-Development'!$AF$5:$EU$5='aggregated FIP Data ProgSel'!$A32&amp;'aggregated FIP Data ProgSel'!$N$1),'Feat-Func-Development'!$AF$123:$EU$123)</f>
        <v>0</v>
      </c>
      <c r="Q32" s="48">
        <f ca="1">LOOKUP(2,1/('Feat-Func-Development'!$AF$4:$EU$4&amp;'Feat-Func-Development'!$AF$5:$EU$5='aggregated FIP Data ProgSel'!$A32&amp;'aggregated FIP Data ProgSel'!$N$1),'Feat-Func-Development'!$AF$124:$EU$124)</f>
        <v>0</v>
      </c>
      <c r="R32" s="48">
        <f ca="1">LOOKUP(2,1/('Feat-Func-Development'!$AF$4:$EU$4&amp;'Feat-Func-Development'!$AF$5:$EU$5='aggregated FIP Data ProgSel'!$A32&amp;'aggregated FIP Data ProgSel'!$N$1),'Feat-Func-Development'!$AF$125:$EU$125)</f>
        <v>0</v>
      </c>
      <c r="S32" s="48">
        <f ca="1">LOOKUP(2,1/('Feat-Func-Development'!$AF$4:$EU$4&amp;'Feat-Func-Development'!$AF$5:$EU$5='aggregated FIP Data ProgSel'!$A32&amp;'aggregated FIP Data ProgSel'!$N$1),'Feat-Func-Development'!$AF$126:$EU$126)</f>
        <v>0</v>
      </c>
      <c r="T32" s="48">
        <f ca="1">LOOKUP(2,1/('Feat-Func-Development'!$AF$4:$EU$4&amp;'Feat-Func-Development'!$AF$5:$EU$5='aggregated FIP Data ProgSel'!$A32&amp;'aggregated FIP Data ProgSel'!$N$1),'Feat-Func-Development'!$AF$127:$EU$127)</f>
        <v>1</v>
      </c>
      <c r="U32" s="48">
        <f ca="1">LOOKUP(2,1/('Feat-Func-Development'!$AF$4:$EU$4&amp;'Feat-Func-Development'!$AF$5:$EU$5='aggregated FIP Data ProgSel'!$A32&amp;'aggregated FIP Data ProgSel'!$N$1),'Feat-Func-Development'!$AF$128:$EU$128)</f>
        <v>0</v>
      </c>
      <c r="V32" s="29">
        <f ca="1">LOOKUP(2,1/('Feat-Func-Development'!$AF$4:$EU$4&amp;'Feat-Func-Development'!$AF$5:$EU$5='aggregated FIP Data ProgSel'!$A32&amp;'aggregated FIP Data ProgSel'!$V$1),'Feat-Func-Development'!$AF$121:$EU$121)</f>
        <v>0</v>
      </c>
      <c r="W32" s="29">
        <f ca="1">LOOKUP(2,1/('Feat-Func-Development'!$AF$4:$EU$4&amp;'Feat-Func-Development'!$AF$5:$EU$5='aggregated FIP Data ProgSel'!$A32&amp;'aggregated FIP Data ProgSel'!$V$1),'Feat-Func-Development'!$AF$122:$EU$122)</f>
        <v>0</v>
      </c>
      <c r="X32" s="29">
        <f ca="1">LOOKUP(2,1/('Feat-Func-Development'!$AF$4:$EU$4&amp;'Feat-Func-Development'!$AF$5:$EU$5='aggregated FIP Data ProgSel'!$A32&amp;'aggregated FIP Data ProgSel'!$V$1),'Feat-Func-Development'!$AF$123:$EU$123)</f>
        <v>0</v>
      </c>
      <c r="Y32" s="29">
        <f ca="1">LOOKUP(2,1/('Feat-Func-Development'!$AF$4:$EU$4&amp;'Feat-Func-Development'!$AF$5:$EU$5='aggregated FIP Data ProgSel'!$A32&amp;'aggregated FIP Data ProgSel'!$V$1),'Feat-Func-Development'!$AF$124:$EU$124)</f>
        <v>0</v>
      </c>
      <c r="Z32" s="29">
        <f ca="1">LOOKUP(2,1/('Feat-Func-Development'!$AF$4:$EU$4&amp;'Feat-Func-Development'!$AF$5:$EU$5='aggregated FIP Data ProgSel'!$A32&amp;'aggregated FIP Data ProgSel'!$V$1),'Feat-Func-Development'!$AF$125:$EU$125)</f>
        <v>1</v>
      </c>
      <c r="AA32" s="29">
        <f ca="1">LOOKUP(2,1/('Feat-Func-Development'!$AF$4:$EU$4&amp;'Feat-Func-Development'!$AF$5:$EU$5='aggregated FIP Data ProgSel'!$A32&amp;'aggregated FIP Data ProgSel'!$V$1),'Feat-Func-Development'!$AF$126:$EU$126)</f>
        <v>0</v>
      </c>
      <c r="AB32" s="29">
        <f ca="1">LOOKUP(2,1/('Feat-Func-Development'!$AF$4:$EU$4&amp;'Feat-Func-Development'!$AF$5:$EU$5='aggregated FIP Data ProgSel'!$A32&amp;'aggregated FIP Data ProgSel'!$V$1),'Feat-Func-Development'!$AF$127:$EU$127)</f>
        <v>0</v>
      </c>
      <c r="AC32" s="29">
        <f ca="1">LOOKUP(2,1/('Feat-Func-Development'!$AF$4:$EU$4&amp;'Feat-Func-Development'!$AF$5:$EU$5='aggregated FIP Data ProgSel'!$A32&amp;'aggregated FIP Data ProgSel'!$V$1),'Feat-Func-Development'!$AF$128:$EU$128)</f>
        <v>0</v>
      </c>
      <c r="AD32" s="122">
        <f ca="1">LOOKUP(2,1/('Feat-Func-Development'!$AF$4:$EU$4&amp;'Feat-Func-Development'!$AF$5:$EU$5='aggregated FIP Data ProgSel'!$A32&amp;'aggregated FIP Data ProgSel'!$N$1),'Feat-Func-Development'!$AF$25:$EU$25)</f>
        <v>0</v>
      </c>
      <c r="AE32" s="48">
        <f ca="1">LOOKUP(2,1/('Feat-Func-Development'!$AF$4:$EU$4&amp;'Feat-Func-Development'!$AF$5:$EU$5='aggregated FIP Data ProgSel'!$A32&amp;'aggregated FIP Data ProgSel'!$N$1),'Feat-Func-Development'!$AF$26:$EU$26)</f>
        <v>0</v>
      </c>
      <c r="AF32" s="48">
        <f ca="1">LOOKUP(2,1/('Feat-Func-Development'!$AF$4:$EU$4&amp;'Feat-Func-Development'!$AF$5:$EU$5='aggregated FIP Data ProgSel'!$A32&amp;'aggregated FIP Data ProgSel'!$N$1),'Feat-Func-Development'!$AF$27:$EU$27)</f>
        <v>0</v>
      </c>
      <c r="AG32" s="48">
        <f ca="1">LOOKUP(2,1/('Feat-Func-Development'!$AF$4:$EU$4&amp;'Feat-Func-Development'!$AF$5:$EU$5='aggregated FIP Data ProgSel'!$A32&amp;'aggregated FIP Data ProgSel'!$N$1),'Feat-Func-Development'!$AF$28:$EU$28)</f>
        <v>0</v>
      </c>
      <c r="AH32" s="48">
        <f ca="1">LOOKUP(2,1/('Feat-Func-Development'!$AF$4:$EU$4&amp;'Feat-Func-Development'!$AF$5:$EU$5='aggregated FIP Data ProgSel'!$A32&amp;'aggregated FIP Data ProgSel'!$N$1),'Feat-Func-Development'!$AF$29:$EU$29)</f>
        <v>0</v>
      </c>
      <c r="AI32" s="48">
        <f ca="1">LOOKUP(2,1/('Feat-Func-Development'!$AF$4:$EU$4&amp;'Feat-Func-Development'!$AF$5:$EU$5='aggregated FIP Data ProgSel'!$A32&amp;'aggregated FIP Data ProgSel'!$N$1),'Feat-Func-Development'!$AF$30:$EU$30)</f>
        <v>0</v>
      </c>
      <c r="AJ32" s="48">
        <f ca="1">LOOKUP(2,1/('Feat-Func-Development'!$AF$4:$EU$4&amp;'Feat-Func-Development'!$AF$5:$EU$5='aggregated FIP Data ProgSel'!$A32&amp;'aggregated FIP Data ProgSel'!$N$1),'Feat-Func-Development'!$AF$31:$EU$31)</f>
        <v>1</v>
      </c>
      <c r="AK32" s="48">
        <f ca="1">LOOKUP(2,1/('Feat-Func-Development'!$AF$4:$EU$4&amp;'Feat-Func-Development'!$AF$5:$EU$5='aggregated FIP Data ProgSel'!$A32&amp;'aggregated FIP Data ProgSel'!$N$1),'Feat-Func-Development'!$AF$32:$EU$32)</f>
        <v>0</v>
      </c>
      <c r="AL32" s="122">
        <f ca="1">LOOKUP(2,1/('Feat-Func-Development'!$AF$4:$EU$4&amp;'Feat-Func-Development'!$AF$5:$EU$5='aggregated FIP Data ProgSel'!$A32&amp;'aggregated FIP Data ProgSel'!$N$1),'Feat-Func-Development'!$AF$33:$EU$33)</f>
        <v>0</v>
      </c>
      <c r="AM32" s="48">
        <f ca="1">LOOKUP(2,1/('Feat-Func-Development'!$AF$4:$EU$4&amp;'Feat-Func-Development'!$AF$5:$EU$5='aggregated FIP Data ProgSel'!$A32&amp;'aggregated FIP Data ProgSel'!$N$1),'Feat-Func-Development'!$AF$34:$EU$34)</f>
        <v>0</v>
      </c>
      <c r="AN32" s="48">
        <f ca="1">LOOKUP(2,1/('Feat-Func-Development'!$AF$4:$EU$4&amp;'Feat-Func-Development'!$AF$5:$EU$5='aggregated FIP Data ProgSel'!$A32&amp;'aggregated FIP Data ProgSel'!$N$1),'Feat-Func-Development'!$AF$35:$EU$35)</f>
        <v>0</v>
      </c>
      <c r="AO32" s="48">
        <f ca="1">LOOKUP(2,1/('Feat-Func-Development'!$AF$4:$EU$4&amp;'Feat-Func-Development'!$AF$5:$EU$5='aggregated FIP Data ProgSel'!$A32&amp;'aggregated FIP Data ProgSel'!$N$1),'Feat-Func-Development'!$AF$36:$EU$36)</f>
        <v>0</v>
      </c>
      <c r="AP32" s="48">
        <f ca="1">LOOKUP(2,1/('Feat-Func-Development'!$AF$4:$EU$4&amp;'Feat-Func-Development'!$AF$5:$EU$5='aggregated FIP Data ProgSel'!$A32&amp;'aggregated FIP Data ProgSel'!$N$1),'Feat-Func-Development'!$AF$37:$EU$37)</f>
        <v>0</v>
      </c>
      <c r="AQ32" s="48">
        <f ca="1">LOOKUP(2,1/('Feat-Func-Development'!$AF$4:$EU$4&amp;'Feat-Func-Development'!$AF$5:$EU$5='aggregated FIP Data ProgSel'!$A32&amp;'aggregated FIP Data ProgSel'!$N$1),'Feat-Func-Development'!$AF$38:$EU$38)</f>
        <v>0</v>
      </c>
      <c r="AR32" s="48">
        <f ca="1">LOOKUP(2,1/('Feat-Func-Development'!$AF$4:$EU$4&amp;'Feat-Func-Development'!$AF$5:$EU$5='aggregated FIP Data ProgSel'!$A32&amp;'aggregated FIP Data ProgSel'!$N$1),'Feat-Func-Development'!$AF$39:$EU$39)</f>
        <v>1</v>
      </c>
      <c r="AS32" s="48">
        <f ca="1">LOOKUP(2,1/('Feat-Func-Development'!$AF$4:$EU$4&amp;'Feat-Func-Development'!$AF$5:$EU$5='aggregated FIP Data ProgSel'!$A32&amp;'aggregated FIP Data ProgSel'!$N$1),'Feat-Func-Development'!$AF$40:$EU$40)</f>
        <v>0</v>
      </c>
      <c r="AT32" s="122">
        <f ca="1">LOOKUP(2,1/('Feat-Func-Development'!$AF$4:$EU$4&amp;'Feat-Func-Development'!$AF$5:$EU$5='aggregated FIP Data ProgSel'!$A32&amp;'aggregated FIP Data ProgSel'!$N$1),'Feat-Func-Development'!$AF$41:$EU$41)</f>
        <v>0</v>
      </c>
      <c r="AU32" s="48">
        <f ca="1">LOOKUP(2,1/('Feat-Func-Development'!$AF$4:$EU$4&amp;'Feat-Func-Development'!$AF$5:$EU$5='aggregated FIP Data ProgSel'!$A32&amp;'aggregated FIP Data ProgSel'!$N$1),'Feat-Func-Development'!$AF$42:$EU$42)</f>
        <v>0</v>
      </c>
      <c r="AV32" s="48">
        <f ca="1">LOOKUP(2,1/('Feat-Func-Development'!$AF$4:$EU$4&amp;'Feat-Func-Development'!$AF$5:$EU$5='aggregated FIP Data ProgSel'!$A32&amp;'aggregated FIP Data ProgSel'!$N$1),'Feat-Func-Development'!$AF$43:$EU$43)</f>
        <v>0</v>
      </c>
      <c r="AW32" s="48">
        <f ca="1">LOOKUP(2,1/('Feat-Func-Development'!$AF$4:$EU$4&amp;'Feat-Func-Development'!$AF$5:$EU$5='aggregated FIP Data ProgSel'!$A32&amp;'aggregated FIP Data ProgSel'!$N$1),'Feat-Func-Development'!$AF$44:$EU$44)</f>
        <v>0</v>
      </c>
      <c r="AX32" s="48">
        <f ca="1">LOOKUP(2,1/('Feat-Func-Development'!$AF$4:$EU$4&amp;'Feat-Func-Development'!$AF$5:$EU$5='aggregated FIP Data ProgSel'!$A32&amp;'aggregated FIP Data ProgSel'!$N$1),'Feat-Func-Development'!$AF$45:$EU$45)</f>
        <v>0</v>
      </c>
      <c r="AY32" s="48">
        <f ca="1">LOOKUP(2,1/('Feat-Func-Development'!$AF$4:$EU$4&amp;'Feat-Func-Development'!$AF$5:$EU$5='aggregated FIP Data ProgSel'!$A32&amp;'aggregated FIP Data ProgSel'!$N$1),'Feat-Func-Development'!$AF$46:$EU$46)</f>
        <v>0</v>
      </c>
      <c r="AZ32" s="48">
        <f ca="1">LOOKUP(2,1/('Feat-Func-Development'!$AF$4:$EU$4&amp;'Feat-Func-Development'!$AF$5:$EU$5='aggregated FIP Data ProgSel'!$A32&amp;'aggregated FIP Data ProgSel'!$N$1),'Feat-Func-Development'!$AF$47:$EU$47)</f>
        <v>1</v>
      </c>
      <c r="BA32" s="48">
        <f ca="1">LOOKUP(2,1/('Feat-Func-Development'!$AF$4:$EU$4&amp;'Feat-Func-Development'!$AF$5:$EU$5='aggregated FIP Data ProgSel'!$A32&amp;'aggregated FIP Data ProgSel'!$N$1),'Feat-Func-Development'!$AF$48:$EU$48)</f>
        <v>0</v>
      </c>
      <c r="BB32" s="122">
        <f ca="1">LOOKUP(2,1/('Feat-Func-Development'!$AF$4:$EU$4&amp;'Feat-Func-Development'!$AF$5:$EU$5='aggregated FIP Data ProgSel'!$A32&amp;'aggregated FIP Data ProgSel'!$N$1),'Feat-Func-Development'!$AF$49:$EU$49)</f>
        <v>0</v>
      </c>
      <c r="BC32" s="48">
        <f ca="1">LOOKUP(2,1/('Feat-Func-Development'!$AF$4:$EU$4&amp;'Feat-Func-Development'!$AF$5:$EU$5='aggregated FIP Data ProgSel'!$A32&amp;'aggregated FIP Data ProgSel'!$N$1),'Feat-Func-Development'!$AF$50:$EU$50)</f>
        <v>0</v>
      </c>
      <c r="BD32" s="48">
        <f ca="1">LOOKUP(2,1/('Feat-Func-Development'!$AF$4:$EU$4&amp;'Feat-Func-Development'!$AF$5:$EU$5='aggregated FIP Data ProgSel'!$A32&amp;'aggregated FIP Data ProgSel'!$N$1),'Feat-Func-Development'!$AF$51:$EU$51)</f>
        <v>0</v>
      </c>
      <c r="BE32" s="48">
        <f ca="1">LOOKUP(2,1/('Feat-Func-Development'!$AF$4:$EU$4&amp;'Feat-Func-Development'!$AF$5:$EU$5='aggregated FIP Data ProgSel'!$A32&amp;'aggregated FIP Data ProgSel'!$N$1),'Feat-Func-Development'!$AF$52:$EU$52)</f>
        <v>0</v>
      </c>
      <c r="BF32" s="48">
        <f ca="1">LOOKUP(2,1/('Feat-Func-Development'!$AF$4:$EU$4&amp;'Feat-Func-Development'!$AF$5:$EU$5='aggregated FIP Data ProgSel'!$A32&amp;'aggregated FIP Data ProgSel'!$N$1),'Feat-Func-Development'!$AF$53:$EU$53)</f>
        <v>0</v>
      </c>
      <c r="BG32" s="48">
        <f ca="1">LOOKUP(2,1/('Feat-Func-Development'!$AF$4:$EU$4&amp;'Feat-Func-Development'!$AF$5:$EU$5='aggregated FIP Data ProgSel'!$A32&amp;'aggregated FIP Data ProgSel'!$N$1),'Feat-Func-Development'!$AF$54:$EU$54)</f>
        <v>0</v>
      </c>
      <c r="BH32" s="48">
        <f ca="1">LOOKUP(2,1/('Feat-Func-Development'!$AF$4:$EU$4&amp;'Feat-Func-Development'!$AF$5:$EU$5='aggregated FIP Data ProgSel'!$A32&amp;'aggregated FIP Data ProgSel'!$N$1),'Feat-Func-Development'!$AF$55:$EU$55)</f>
        <v>0</v>
      </c>
      <c r="BI32" s="48">
        <f ca="1">LOOKUP(2,1/('Feat-Func-Development'!$AF$4:$EU$4&amp;'Feat-Func-Development'!$AF$5:$EU$5='aggregated FIP Data ProgSel'!$A32&amp;'aggregated FIP Data ProgSel'!$N$1),'Feat-Func-Development'!$AF$56:$EU$56)</f>
        <v>0</v>
      </c>
    </row>
    <row r="33" spans="1:61">
      <c r="A33" s="226">
        <f t="shared" ca="1" si="9"/>
        <v>882</v>
      </c>
      <c r="B33" s="371">
        <f ca="1">IFERROR(INDEX('Configuration | Scaling'!$E$13:$Y$23,$D$85-CELL("row", 'Configuration | Scaling'!$E$13)+1,MATCH($C33,_GPDS__List,0)),"")</f>
        <v>153</v>
      </c>
      <c r="C33" s="228" t="str">
        <f ca="1">IF(COUNTIF(C$4:C32,LOOKUP(A33,INDIRECT("'Configuration | Scaling'!E"&amp;$D$85):INDIRECT("'Configuration | Scaling'!Y"&amp;$D$85),_GPDS__List))=0,LOOKUP(A33,INDIRECT("'Configuration | Scaling'!E"&amp;$D$85):INDIRECT("'Configuration | Scaling'!Y"&amp;$D$85),_GPDS__List),"")</f>
        <v/>
      </c>
      <c r="D33" s="372"/>
      <c r="E33" s="229">
        <f t="shared" ca="1" si="0"/>
        <v>153</v>
      </c>
      <c r="F33" s="235">
        <f t="shared" ca="1" si="1"/>
        <v>1</v>
      </c>
      <c r="G33" s="55">
        <f t="shared" ca="1" si="2"/>
        <v>0</v>
      </c>
      <c r="H33" s="55">
        <f t="shared" ca="1" si="3"/>
        <v>1</v>
      </c>
      <c r="I33" s="55">
        <f t="shared" ca="1" si="4"/>
        <v>1</v>
      </c>
      <c r="J33" s="55">
        <f t="shared" ca="1" si="5"/>
        <v>1</v>
      </c>
      <c r="K33" s="55">
        <f t="shared" ca="1" si="6"/>
        <v>1</v>
      </c>
      <c r="L33" s="55">
        <f t="shared" ca="1" si="7"/>
        <v>1</v>
      </c>
      <c r="M33" s="56">
        <f t="shared" ca="1" si="8"/>
        <v>0</v>
      </c>
      <c r="N33" s="48">
        <f ca="1">LOOKUP(2,1/('Feat-Func-Development'!$AF$4:$EU$4&amp;'Feat-Func-Development'!$AF$5:$EU$5='aggregated FIP Data ProgSel'!$A33&amp;'aggregated FIP Data ProgSel'!$N$1),'Feat-Func-Development'!$AF$121:$EU$121)</f>
        <v>0</v>
      </c>
      <c r="O33" s="48">
        <f ca="1">LOOKUP(2,1/('Feat-Func-Development'!$AF$4:$EU$4&amp;'Feat-Func-Development'!$AF$5:$EU$5='aggregated FIP Data ProgSel'!$A33&amp;'aggregated FIP Data ProgSel'!$N$1),'Feat-Func-Development'!$AF$122:$EU$122)</f>
        <v>0</v>
      </c>
      <c r="P33" s="48">
        <f ca="1">LOOKUP(2,1/('Feat-Func-Development'!$AF$4:$EU$4&amp;'Feat-Func-Development'!$AF$5:$EU$5='aggregated FIP Data ProgSel'!$A33&amp;'aggregated FIP Data ProgSel'!$N$1),'Feat-Func-Development'!$AF$123:$EU$123)</f>
        <v>0</v>
      </c>
      <c r="Q33" s="48">
        <f ca="1">LOOKUP(2,1/('Feat-Func-Development'!$AF$4:$EU$4&amp;'Feat-Func-Development'!$AF$5:$EU$5='aggregated FIP Data ProgSel'!$A33&amp;'aggregated FIP Data ProgSel'!$N$1),'Feat-Func-Development'!$AF$124:$EU$124)</f>
        <v>0</v>
      </c>
      <c r="R33" s="48">
        <f ca="1">LOOKUP(2,1/('Feat-Func-Development'!$AF$4:$EU$4&amp;'Feat-Func-Development'!$AF$5:$EU$5='aggregated FIP Data ProgSel'!$A33&amp;'aggregated FIP Data ProgSel'!$N$1),'Feat-Func-Development'!$AF$125:$EU$125)</f>
        <v>0</v>
      </c>
      <c r="S33" s="48">
        <f ca="1">LOOKUP(2,1/('Feat-Func-Development'!$AF$4:$EU$4&amp;'Feat-Func-Development'!$AF$5:$EU$5='aggregated FIP Data ProgSel'!$A33&amp;'aggregated FIP Data ProgSel'!$N$1),'Feat-Func-Development'!$AF$126:$EU$126)</f>
        <v>0</v>
      </c>
      <c r="T33" s="48">
        <f ca="1">LOOKUP(2,1/('Feat-Func-Development'!$AF$4:$EU$4&amp;'Feat-Func-Development'!$AF$5:$EU$5='aggregated FIP Data ProgSel'!$A33&amp;'aggregated FIP Data ProgSel'!$N$1),'Feat-Func-Development'!$AF$127:$EU$127)</f>
        <v>0</v>
      </c>
      <c r="U33" s="48">
        <f ca="1">LOOKUP(2,1/('Feat-Func-Development'!$AF$4:$EU$4&amp;'Feat-Func-Development'!$AF$5:$EU$5='aggregated FIP Data ProgSel'!$A33&amp;'aggregated FIP Data ProgSel'!$N$1),'Feat-Func-Development'!$AF$128:$EU$128)</f>
        <v>1</v>
      </c>
      <c r="V33" s="29">
        <f ca="1">LOOKUP(2,1/('Feat-Func-Development'!$AF$4:$EU$4&amp;'Feat-Func-Development'!$AF$5:$EU$5='aggregated FIP Data ProgSel'!$A33&amp;'aggregated FIP Data ProgSel'!$V$1),'Feat-Func-Development'!$AF$121:$EU$121)</f>
        <v>0</v>
      </c>
      <c r="W33" s="29">
        <f ca="1">LOOKUP(2,1/('Feat-Func-Development'!$AF$4:$EU$4&amp;'Feat-Func-Development'!$AF$5:$EU$5='aggregated FIP Data ProgSel'!$A33&amp;'aggregated FIP Data ProgSel'!$V$1),'Feat-Func-Development'!$AF$122:$EU$122)</f>
        <v>0</v>
      </c>
      <c r="X33" s="29">
        <f ca="1">LOOKUP(2,1/('Feat-Func-Development'!$AF$4:$EU$4&amp;'Feat-Func-Development'!$AF$5:$EU$5='aggregated FIP Data ProgSel'!$A33&amp;'aggregated FIP Data ProgSel'!$V$1),'Feat-Func-Development'!$AF$123:$EU$123)</f>
        <v>0</v>
      </c>
      <c r="Y33" s="29">
        <f ca="1">LOOKUP(2,1/('Feat-Func-Development'!$AF$4:$EU$4&amp;'Feat-Func-Development'!$AF$5:$EU$5='aggregated FIP Data ProgSel'!$A33&amp;'aggregated FIP Data ProgSel'!$V$1),'Feat-Func-Development'!$AF$124:$EU$124)</f>
        <v>0</v>
      </c>
      <c r="Z33" s="29">
        <f ca="1">LOOKUP(2,1/('Feat-Func-Development'!$AF$4:$EU$4&amp;'Feat-Func-Development'!$AF$5:$EU$5='aggregated FIP Data ProgSel'!$A33&amp;'aggregated FIP Data ProgSel'!$V$1),'Feat-Func-Development'!$AF$125:$EU$125)</f>
        <v>1</v>
      </c>
      <c r="AA33" s="29">
        <f ca="1">LOOKUP(2,1/('Feat-Func-Development'!$AF$4:$EU$4&amp;'Feat-Func-Development'!$AF$5:$EU$5='aggregated FIP Data ProgSel'!$A33&amp;'aggregated FIP Data ProgSel'!$V$1),'Feat-Func-Development'!$AF$126:$EU$126)</f>
        <v>0</v>
      </c>
      <c r="AB33" s="29">
        <f ca="1">LOOKUP(2,1/('Feat-Func-Development'!$AF$4:$EU$4&amp;'Feat-Func-Development'!$AF$5:$EU$5='aggregated FIP Data ProgSel'!$A33&amp;'aggregated FIP Data ProgSel'!$V$1),'Feat-Func-Development'!$AF$127:$EU$127)</f>
        <v>0</v>
      </c>
      <c r="AC33" s="29">
        <f ca="1">LOOKUP(2,1/('Feat-Func-Development'!$AF$4:$EU$4&amp;'Feat-Func-Development'!$AF$5:$EU$5='aggregated FIP Data ProgSel'!$A33&amp;'aggregated FIP Data ProgSel'!$V$1),'Feat-Func-Development'!$AF$128:$EU$128)</f>
        <v>0</v>
      </c>
      <c r="AD33" s="122">
        <f ca="1">LOOKUP(2,1/('Feat-Func-Development'!$AF$4:$EU$4&amp;'Feat-Func-Development'!$AF$5:$EU$5='aggregated FIP Data ProgSel'!$A33&amp;'aggregated FIP Data ProgSel'!$N$1),'Feat-Func-Development'!$AF$25:$EU$25)</f>
        <v>0</v>
      </c>
      <c r="AE33" s="48">
        <f ca="1">LOOKUP(2,1/('Feat-Func-Development'!$AF$4:$EU$4&amp;'Feat-Func-Development'!$AF$5:$EU$5='aggregated FIP Data ProgSel'!$A33&amp;'aggregated FIP Data ProgSel'!$N$1),'Feat-Func-Development'!$AF$26:$EU$26)</f>
        <v>0</v>
      </c>
      <c r="AF33" s="48">
        <f ca="1">LOOKUP(2,1/('Feat-Func-Development'!$AF$4:$EU$4&amp;'Feat-Func-Development'!$AF$5:$EU$5='aggregated FIP Data ProgSel'!$A33&amp;'aggregated FIP Data ProgSel'!$N$1),'Feat-Func-Development'!$AF$27:$EU$27)</f>
        <v>0</v>
      </c>
      <c r="AG33" s="48">
        <f ca="1">LOOKUP(2,1/('Feat-Func-Development'!$AF$4:$EU$4&amp;'Feat-Func-Development'!$AF$5:$EU$5='aggregated FIP Data ProgSel'!$A33&amp;'aggregated FIP Data ProgSel'!$N$1),'Feat-Func-Development'!$AF$28:$EU$28)</f>
        <v>0</v>
      </c>
      <c r="AH33" s="48">
        <f ca="1">LOOKUP(2,1/('Feat-Func-Development'!$AF$4:$EU$4&amp;'Feat-Func-Development'!$AF$5:$EU$5='aggregated FIP Data ProgSel'!$A33&amp;'aggregated FIP Data ProgSel'!$N$1),'Feat-Func-Development'!$AF$29:$EU$29)</f>
        <v>0</v>
      </c>
      <c r="AI33" s="48">
        <f ca="1">LOOKUP(2,1/('Feat-Func-Development'!$AF$4:$EU$4&amp;'Feat-Func-Development'!$AF$5:$EU$5='aggregated FIP Data ProgSel'!$A33&amp;'aggregated FIP Data ProgSel'!$N$1),'Feat-Func-Development'!$AF$30:$EU$30)</f>
        <v>0</v>
      </c>
      <c r="AJ33" s="48">
        <f ca="1">LOOKUP(2,1/('Feat-Func-Development'!$AF$4:$EU$4&amp;'Feat-Func-Development'!$AF$5:$EU$5='aggregated FIP Data ProgSel'!$A33&amp;'aggregated FIP Data ProgSel'!$N$1),'Feat-Func-Development'!$AF$31:$EU$31)</f>
        <v>0</v>
      </c>
      <c r="AK33" s="48">
        <f ca="1">LOOKUP(2,1/('Feat-Func-Development'!$AF$4:$EU$4&amp;'Feat-Func-Development'!$AF$5:$EU$5='aggregated FIP Data ProgSel'!$A33&amp;'aggregated FIP Data ProgSel'!$N$1),'Feat-Func-Development'!$AF$32:$EU$32)</f>
        <v>1</v>
      </c>
      <c r="AL33" s="122">
        <f ca="1">LOOKUP(2,1/('Feat-Func-Development'!$AF$4:$EU$4&amp;'Feat-Func-Development'!$AF$5:$EU$5='aggregated FIP Data ProgSel'!$A33&amp;'aggregated FIP Data ProgSel'!$N$1),'Feat-Func-Development'!$AF$33:$EU$33)</f>
        <v>0</v>
      </c>
      <c r="AM33" s="48">
        <f ca="1">LOOKUP(2,1/('Feat-Func-Development'!$AF$4:$EU$4&amp;'Feat-Func-Development'!$AF$5:$EU$5='aggregated FIP Data ProgSel'!$A33&amp;'aggregated FIP Data ProgSel'!$N$1),'Feat-Func-Development'!$AF$34:$EU$34)</f>
        <v>0</v>
      </c>
      <c r="AN33" s="48">
        <f ca="1">LOOKUP(2,1/('Feat-Func-Development'!$AF$4:$EU$4&amp;'Feat-Func-Development'!$AF$5:$EU$5='aggregated FIP Data ProgSel'!$A33&amp;'aggregated FIP Data ProgSel'!$N$1),'Feat-Func-Development'!$AF$35:$EU$35)</f>
        <v>0</v>
      </c>
      <c r="AO33" s="48">
        <f ca="1">LOOKUP(2,1/('Feat-Func-Development'!$AF$4:$EU$4&amp;'Feat-Func-Development'!$AF$5:$EU$5='aggregated FIP Data ProgSel'!$A33&amp;'aggregated FIP Data ProgSel'!$N$1),'Feat-Func-Development'!$AF$36:$EU$36)</f>
        <v>0</v>
      </c>
      <c r="AP33" s="48">
        <f ca="1">LOOKUP(2,1/('Feat-Func-Development'!$AF$4:$EU$4&amp;'Feat-Func-Development'!$AF$5:$EU$5='aggregated FIP Data ProgSel'!$A33&amp;'aggregated FIP Data ProgSel'!$N$1),'Feat-Func-Development'!$AF$37:$EU$37)</f>
        <v>0</v>
      </c>
      <c r="AQ33" s="48">
        <f ca="1">LOOKUP(2,1/('Feat-Func-Development'!$AF$4:$EU$4&amp;'Feat-Func-Development'!$AF$5:$EU$5='aggregated FIP Data ProgSel'!$A33&amp;'aggregated FIP Data ProgSel'!$N$1),'Feat-Func-Development'!$AF$38:$EU$38)</f>
        <v>0</v>
      </c>
      <c r="AR33" s="48">
        <f ca="1">LOOKUP(2,1/('Feat-Func-Development'!$AF$4:$EU$4&amp;'Feat-Func-Development'!$AF$5:$EU$5='aggregated FIP Data ProgSel'!$A33&amp;'aggregated FIP Data ProgSel'!$N$1),'Feat-Func-Development'!$AF$39:$EU$39)</f>
        <v>0</v>
      </c>
      <c r="AS33" s="48">
        <f ca="1">LOOKUP(2,1/('Feat-Func-Development'!$AF$4:$EU$4&amp;'Feat-Func-Development'!$AF$5:$EU$5='aggregated FIP Data ProgSel'!$A33&amp;'aggregated FIP Data ProgSel'!$N$1),'Feat-Func-Development'!$AF$40:$EU$40)</f>
        <v>1</v>
      </c>
      <c r="AT33" s="122">
        <f ca="1">LOOKUP(2,1/('Feat-Func-Development'!$AF$4:$EU$4&amp;'Feat-Func-Development'!$AF$5:$EU$5='aggregated FIP Data ProgSel'!$A33&amp;'aggregated FIP Data ProgSel'!$N$1),'Feat-Func-Development'!$AF$41:$EU$41)</f>
        <v>0</v>
      </c>
      <c r="AU33" s="48">
        <f ca="1">LOOKUP(2,1/('Feat-Func-Development'!$AF$4:$EU$4&amp;'Feat-Func-Development'!$AF$5:$EU$5='aggregated FIP Data ProgSel'!$A33&amp;'aggregated FIP Data ProgSel'!$N$1),'Feat-Func-Development'!$AF$42:$EU$42)</f>
        <v>0</v>
      </c>
      <c r="AV33" s="48">
        <f ca="1">LOOKUP(2,1/('Feat-Func-Development'!$AF$4:$EU$4&amp;'Feat-Func-Development'!$AF$5:$EU$5='aggregated FIP Data ProgSel'!$A33&amp;'aggregated FIP Data ProgSel'!$N$1),'Feat-Func-Development'!$AF$43:$EU$43)</f>
        <v>0</v>
      </c>
      <c r="AW33" s="48">
        <f ca="1">LOOKUP(2,1/('Feat-Func-Development'!$AF$4:$EU$4&amp;'Feat-Func-Development'!$AF$5:$EU$5='aggregated FIP Data ProgSel'!$A33&amp;'aggregated FIP Data ProgSel'!$N$1),'Feat-Func-Development'!$AF$44:$EU$44)</f>
        <v>0</v>
      </c>
      <c r="AX33" s="48">
        <f ca="1">LOOKUP(2,1/('Feat-Func-Development'!$AF$4:$EU$4&amp;'Feat-Func-Development'!$AF$5:$EU$5='aggregated FIP Data ProgSel'!$A33&amp;'aggregated FIP Data ProgSel'!$N$1),'Feat-Func-Development'!$AF$45:$EU$45)</f>
        <v>0</v>
      </c>
      <c r="AY33" s="48">
        <f ca="1">LOOKUP(2,1/('Feat-Func-Development'!$AF$4:$EU$4&amp;'Feat-Func-Development'!$AF$5:$EU$5='aggregated FIP Data ProgSel'!$A33&amp;'aggregated FIP Data ProgSel'!$N$1),'Feat-Func-Development'!$AF$46:$EU$46)</f>
        <v>0</v>
      </c>
      <c r="AZ33" s="48">
        <f ca="1">LOOKUP(2,1/('Feat-Func-Development'!$AF$4:$EU$4&amp;'Feat-Func-Development'!$AF$5:$EU$5='aggregated FIP Data ProgSel'!$A33&amp;'aggregated FIP Data ProgSel'!$N$1),'Feat-Func-Development'!$AF$47:$EU$47)</f>
        <v>0</v>
      </c>
      <c r="BA33" s="48">
        <f ca="1">LOOKUP(2,1/('Feat-Func-Development'!$AF$4:$EU$4&amp;'Feat-Func-Development'!$AF$5:$EU$5='aggregated FIP Data ProgSel'!$A33&amp;'aggregated FIP Data ProgSel'!$N$1),'Feat-Func-Development'!$AF$48:$EU$48)</f>
        <v>1</v>
      </c>
      <c r="BB33" s="122">
        <f ca="1">LOOKUP(2,1/('Feat-Func-Development'!$AF$4:$EU$4&amp;'Feat-Func-Development'!$AF$5:$EU$5='aggregated FIP Data ProgSel'!$A33&amp;'aggregated FIP Data ProgSel'!$N$1),'Feat-Func-Development'!$AF$49:$EU$49)</f>
        <v>0</v>
      </c>
      <c r="BC33" s="48">
        <f ca="1">LOOKUP(2,1/('Feat-Func-Development'!$AF$4:$EU$4&amp;'Feat-Func-Development'!$AF$5:$EU$5='aggregated FIP Data ProgSel'!$A33&amp;'aggregated FIP Data ProgSel'!$N$1),'Feat-Func-Development'!$AF$50:$EU$50)</f>
        <v>0</v>
      </c>
      <c r="BD33" s="48">
        <f ca="1">LOOKUP(2,1/('Feat-Func-Development'!$AF$4:$EU$4&amp;'Feat-Func-Development'!$AF$5:$EU$5='aggregated FIP Data ProgSel'!$A33&amp;'aggregated FIP Data ProgSel'!$N$1),'Feat-Func-Development'!$AF$51:$EU$51)</f>
        <v>0</v>
      </c>
      <c r="BE33" s="48">
        <f ca="1">LOOKUP(2,1/('Feat-Func-Development'!$AF$4:$EU$4&amp;'Feat-Func-Development'!$AF$5:$EU$5='aggregated FIP Data ProgSel'!$A33&amp;'aggregated FIP Data ProgSel'!$N$1),'Feat-Func-Development'!$AF$52:$EU$52)</f>
        <v>0</v>
      </c>
      <c r="BF33" s="48">
        <f ca="1">LOOKUP(2,1/('Feat-Func-Development'!$AF$4:$EU$4&amp;'Feat-Func-Development'!$AF$5:$EU$5='aggregated FIP Data ProgSel'!$A33&amp;'aggregated FIP Data ProgSel'!$N$1),'Feat-Func-Development'!$AF$53:$EU$53)</f>
        <v>0</v>
      </c>
      <c r="BG33" s="48">
        <f ca="1">LOOKUP(2,1/('Feat-Func-Development'!$AF$4:$EU$4&amp;'Feat-Func-Development'!$AF$5:$EU$5='aggregated FIP Data ProgSel'!$A33&amp;'aggregated FIP Data ProgSel'!$N$1),'Feat-Func-Development'!$AF$54:$EU$54)</f>
        <v>0</v>
      </c>
      <c r="BH33" s="48">
        <f ca="1">LOOKUP(2,1/('Feat-Func-Development'!$AF$4:$EU$4&amp;'Feat-Func-Development'!$AF$5:$EU$5='aggregated FIP Data ProgSel'!$A33&amp;'aggregated FIP Data ProgSel'!$N$1),'Feat-Func-Development'!$AF$55:$EU$55)</f>
        <v>0</v>
      </c>
      <c r="BI33" s="48">
        <f ca="1">LOOKUP(2,1/('Feat-Func-Development'!$AF$4:$EU$4&amp;'Feat-Func-Development'!$AF$5:$EU$5='aggregated FIP Data ProgSel'!$A33&amp;'aggregated FIP Data ProgSel'!$N$1),'Feat-Func-Development'!$AF$56:$EU$56)</f>
        <v>0</v>
      </c>
    </row>
    <row r="34" spans="1:61">
      <c r="A34" s="226">
        <f t="shared" ca="1" si="9"/>
        <v>912</v>
      </c>
      <c r="B34" s="371">
        <f ca="1">IFERROR(INDEX('Configuration | Scaling'!$E$13:$Y$23,$D$85-CELL("row", 'Configuration | Scaling'!$E$13)+1,MATCH($C34,_GPDS__List,0)),"")</f>
        <v>153</v>
      </c>
      <c r="C34" s="228" t="str">
        <f ca="1">IF(COUNTIF(C$4:C33,LOOKUP(A34,INDIRECT("'Configuration | Scaling'!E"&amp;$D$85):INDIRECT("'Configuration | Scaling'!Y"&amp;$D$85),_GPDS__List))=0,LOOKUP(A34,INDIRECT("'Configuration | Scaling'!E"&amp;$D$85):INDIRECT("'Configuration | Scaling'!Y"&amp;$D$85),_GPDS__List),"")</f>
        <v/>
      </c>
      <c r="D34" s="372"/>
      <c r="E34" s="229">
        <f t="shared" ca="1" si="0"/>
        <v>153</v>
      </c>
      <c r="F34" s="235">
        <f t="shared" ca="1" si="1"/>
        <v>1</v>
      </c>
      <c r="G34" s="55">
        <f t="shared" ca="1" si="2"/>
        <v>0</v>
      </c>
      <c r="H34" s="55">
        <f t="shared" ca="1" si="3"/>
        <v>1</v>
      </c>
      <c r="I34" s="55">
        <f t="shared" ca="1" si="4"/>
        <v>1</v>
      </c>
      <c r="J34" s="55">
        <f t="shared" ca="1" si="5"/>
        <v>1</v>
      </c>
      <c r="K34" s="55">
        <f t="shared" ca="1" si="6"/>
        <v>1</v>
      </c>
      <c r="L34" s="55">
        <f t="shared" ca="1" si="7"/>
        <v>1</v>
      </c>
      <c r="M34" s="56">
        <f t="shared" ca="1" si="8"/>
        <v>0</v>
      </c>
      <c r="N34" s="48">
        <f ca="1">LOOKUP(2,1/('Feat-Func-Development'!$AF$4:$EU$4&amp;'Feat-Func-Development'!$AF$5:$EU$5='aggregated FIP Data ProgSel'!$A34&amp;'aggregated FIP Data ProgSel'!$N$1),'Feat-Func-Development'!$AF$121:$EU$121)</f>
        <v>0</v>
      </c>
      <c r="O34" s="48">
        <f ca="1">LOOKUP(2,1/('Feat-Func-Development'!$AF$4:$EU$4&amp;'Feat-Func-Development'!$AF$5:$EU$5='aggregated FIP Data ProgSel'!$A34&amp;'aggregated FIP Data ProgSel'!$N$1),'Feat-Func-Development'!$AF$122:$EU$122)</f>
        <v>0</v>
      </c>
      <c r="P34" s="48">
        <f ca="1">LOOKUP(2,1/('Feat-Func-Development'!$AF$4:$EU$4&amp;'Feat-Func-Development'!$AF$5:$EU$5='aggregated FIP Data ProgSel'!$A34&amp;'aggregated FIP Data ProgSel'!$N$1),'Feat-Func-Development'!$AF$123:$EU$123)</f>
        <v>0</v>
      </c>
      <c r="Q34" s="48">
        <f ca="1">LOOKUP(2,1/('Feat-Func-Development'!$AF$4:$EU$4&amp;'Feat-Func-Development'!$AF$5:$EU$5='aggregated FIP Data ProgSel'!$A34&amp;'aggregated FIP Data ProgSel'!$N$1),'Feat-Func-Development'!$AF$124:$EU$124)</f>
        <v>0</v>
      </c>
      <c r="R34" s="48">
        <f ca="1">LOOKUP(2,1/('Feat-Func-Development'!$AF$4:$EU$4&amp;'Feat-Func-Development'!$AF$5:$EU$5='aggregated FIP Data ProgSel'!$A34&amp;'aggregated FIP Data ProgSel'!$N$1),'Feat-Func-Development'!$AF$125:$EU$125)</f>
        <v>0</v>
      </c>
      <c r="S34" s="48">
        <f ca="1">LOOKUP(2,1/('Feat-Func-Development'!$AF$4:$EU$4&amp;'Feat-Func-Development'!$AF$5:$EU$5='aggregated FIP Data ProgSel'!$A34&amp;'aggregated FIP Data ProgSel'!$N$1),'Feat-Func-Development'!$AF$126:$EU$126)</f>
        <v>0</v>
      </c>
      <c r="T34" s="48">
        <f ca="1">LOOKUP(2,1/('Feat-Func-Development'!$AF$4:$EU$4&amp;'Feat-Func-Development'!$AF$5:$EU$5='aggregated FIP Data ProgSel'!$A34&amp;'aggregated FIP Data ProgSel'!$N$1),'Feat-Func-Development'!$AF$127:$EU$127)</f>
        <v>0</v>
      </c>
      <c r="U34" s="48">
        <f ca="1">LOOKUP(2,1/('Feat-Func-Development'!$AF$4:$EU$4&amp;'Feat-Func-Development'!$AF$5:$EU$5='aggregated FIP Data ProgSel'!$A34&amp;'aggregated FIP Data ProgSel'!$N$1),'Feat-Func-Development'!$AF$128:$EU$128)</f>
        <v>1</v>
      </c>
      <c r="V34" s="29">
        <f ca="1">LOOKUP(2,1/('Feat-Func-Development'!$AF$4:$EU$4&amp;'Feat-Func-Development'!$AF$5:$EU$5='aggregated FIP Data ProgSel'!$A34&amp;'aggregated FIP Data ProgSel'!$V$1),'Feat-Func-Development'!$AF$121:$EU$121)</f>
        <v>0</v>
      </c>
      <c r="W34" s="29">
        <f ca="1">LOOKUP(2,1/('Feat-Func-Development'!$AF$4:$EU$4&amp;'Feat-Func-Development'!$AF$5:$EU$5='aggregated FIP Data ProgSel'!$A34&amp;'aggregated FIP Data ProgSel'!$V$1),'Feat-Func-Development'!$AF$122:$EU$122)</f>
        <v>0</v>
      </c>
      <c r="X34" s="29">
        <f ca="1">LOOKUP(2,1/('Feat-Func-Development'!$AF$4:$EU$4&amp;'Feat-Func-Development'!$AF$5:$EU$5='aggregated FIP Data ProgSel'!$A34&amp;'aggregated FIP Data ProgSel'!$V$1),'Feat-Func-Development'!$AF$123:$EU$123)</f>
        <v>0</v>
      </c>
      <c r="Y34" s="29">
        <f ca="1">LOOKUP(2,1/('Feat-Func-Development'!$AF$4:$EU$4&amp;'Feat-Func-Development'!$AF$5:$EU$5='aggregated FIP Data ProgSel'!$A34&amp;'aggregated FIP Data ProgSel'!$V$1),'Feat-Func-Development'!$AF$124:$EU$124)</f>
        <v>0</v>
      </c>
      <c r="Z34" s="29">
        <f ca="1">LOOKUP(2,1/('Feat-Func-Development'!$AF$4:$EU$4&amp;'Feat-Func-Development'!$AF$5:$EU$5='aggregated FIP Data ProgSel'!$A34&amp;'aggregated FIP Data ProgSel'!$V$1),'Feat-Func-Development'!$AF$125:$EU$125)</f>
        <v>1</v>
      </c>
      <c r="AA34" s="29">
        <f ca="1">LOOKUP(2,1/('Feat-Func-Development'!$AF$4:$EU$4&amp;'Feat-Func-Development'!$AF$5:$EU$5='aggregated FIP Data ProgSel'!$A34&amp;'aggregated FIP Data ProgSel'!$V$1),'Feat-Func-Development'!$AF$126:$EU$126)</f>
        <v>0</v>
      </c>
      <c r="AB34" s="29">
        <f ca="1">LOOKUP(2,1/('Feat-Func-Development'!$AF$4:$EU$4&amp;'Feat-Func-Development'!$AF$5:$EU$5='aggregated FIP Data ProgSel'!$A34&amp;'aggregated FIP Data ProgSel'!$V$1),'Feat-Func-Development'!$AF$127:$EU$127)</f>
        <v>0</v>
      </c>
      <c r="AC34" s="29">
        <f ca="1">LOOKUP(2,1/('Feat-Func-Development'!$AF$4:$EU$4&amp;'Feat-Func-Development'!$AF$5:$EU$5='aggregated FIP Data ProgSel'!$A34&amp;'aggregated FIP Data ProgSel'!$V$1),'Feat-Func-Development'!$AF$128:$EU$128)</f>
        <v>0</v>
      </c>
      <c r="AD34" s="122">
        <f ca="1">LOOKUP(2,1/('Feat-Func-Development'!$AF$4:$EU$4&amp;'Feat-Func-Development'!$AF$5:$EU$5='aggregated FIP Data ProgSel'!$A34&amp;'aggregated FIP Data ProgSel'!$N$1),'Feat-Func-Development'!$AF$25:$EU$25)</f>
        <v>0</v>
      </c>
      <c r="AE34" s="48">
        <f ca="1">LOOKUP(2,1/('Feat-Func-Development'!$AF$4:$EU$4&amp;'Feat-Func-Development'!$AF$5:$EU$5='aggregated FIP Data ProgSel'!$A34&amp;'aggregated FIP Data ProgSel'!$N$1),'Feat-Func-Development'!$AF$26:$EU$26)</f>
        <v>0</v>
      </c>
      <c r="AF34" s="48">
        <f ca="1">LOOKUP(2,1/('Feat-Func-Development'!$AF$4:$EU$4&amp;'Feat-Func-Development'!$AF$5:$EU$5='aggregated FIP Data ProgSel'!$A34&amp;'aggregated FIP Data ProgSel'!$N$1),'Feat-Func-Development'!$AF$27:$EU$27)</f>
        <v>0</v>
      </c>
      <c r="AG34" s="48">
        <f ca="1">LOOKUP(2,1/('Feat-Func-Development'!$AF$4:$EU$4&amp;'Feat-Func-Development'!$AF$5:$EU$5='aggregated FIP Data ProgSel'!$A34&amp;'aggregated FIP Data ProgSel'!$N$1),'Feat-Func-Development'!$AF$28:$EU$28)</f>
        <v>0</v>
      </c>
      <c r="AH34" s="48">
        <f ca="1">LOOKUP(2,1/('Feat-Func-Development'!$AF$4:$EU$4&amp;'Feat-Func-Development'!$AF$5:$EU$5='aggregated FIP Data ProgSel'!$A34&amp;'aggregated FIP Data ProgSel'!$N$1),'Feat-Func-Development'!$AF$29:$EU$29)</f>
        <v>0</v>
      </c>
      <c r="AI34" s="48">
        <f ca="1">LOOKUP(2,1/('Feat-Func-Development'!$AF$4:$EU$4&amp;'Feat-Func-Development'!$AF$5:$EU$5='aggregated FIP Data ProgSel'!$A34&amp;'aggregated FIP Data ProgSel'!$N$1),'Feat-Func-Development'!$AF$30:$EU$30)</f>
        <v>0</v>
      </c>
      <c r="AJ34" s="48">
        <f ca="1">LOOKUP(2,1/('Feat-Func-Development'!$AF$4:$EU$4&amp;'Feat-Func-Development'!$AF$5:$EU$5='aggregated FIP Data ProgSel'!$A34&amp;'aggregated FIP Data ProgSel'!$N$1),'Feat-Func-Development'!$AF$31:$EU$31)</f>
        <v>0</v>
      </c>
      <c r="AK34" s="48">
        <f ca="1">LOOKUP(2,1/('Feat-Func-Development'!$AF$4:$EU$4&amp;'Feat-Func-Development'!$AF$5:$EU$5='aggregated FIP Data ProgSel'!$A34&amp;'aggregated FIP Data ProgSel'!$N$1),'Feat-Func-Development'!$AF$32:$EU$32)</f>
        <v>1</v>
      </c>
      <c r="AL34" s="122">
        <f ca="1">LOOKUP(2,1/('Feat-Func-Development'!$AF$4:$EU$4&amp;'Feat-Func-Development'!$AF$5:$EU$5='aggregated FIP Data ProgSel'!$A34&amp;'aggregated FIP Data ProgSel'!$N$1),'Feat-Func-Development'!$AF$33:$EU$33)</f>
        <v>0</v>
      </c>
      <c r="AM34" s="48">
        <f ca="1">LOOKUP(2,1/('Feat-Func-Development'!$AF$4:$EU$4&amp;'Feat-Func-Development'!$AF$5:$EU$5='aggregated FIP Data ProgSel'!$A34&amp;'aggregated FIP Data ProgSel'!$N$1),'Feat-Func-Development'!$AF$34:$EU$34)</f>
        <v>0</v>
      </c>
      <c r="AN34" s="48">
        <f ca="1">LOOKUP(2,1/('Feat-Func-Development'!$AF$4:$EU$4&amp;'Feat-Func-Development'!$AF$5:$EU$5='aggregated FIP Data ProgSel'!$A34&amp;'aggregated FIP Data ProgSel'!$N$1),'Feat-Func-Development'!$AF$35:$EU$35)</f>
        <v>0</v>
      </c>
      <c r="AO34" s="48">
        <f ca="1">LOOKUP(2,1/('Feat-Func-Development'!$AF$4:$EU$4&amp;'Feat-Func-Development'!$AF$5:$EU$5='aggregated FIP Data ProgSel'!$A34&amp;'aggregated FIP Data ProgSel'!$N$1),'Feat-Func-Development'!$AF$36:$EU$36)</f>
        <v>0</v>
      </c>
      <c r="AP34" s="48">
        <f ca="1">LOOKUP(2,1/('Feat-Func-Development'!$AF$4:$EU$4&amp;'Feat-Func-Development'!$AF$5:$EU$5='aggregated FIP Data ProgSel'!$A34&amp;'aggregated FIP Data ProgSel'!$N$1),'Feat-Func-Development'!$AF$37:$EU$37)</f>
        <v>0</v>
      </c>
      <c r="AQ34" s="48">
        <f ca="1">LOOKUP(2,1/('Feat-Func-Development'!$AF$4:$EU$4&amp;'Feat-Func-Development'!$AF$5:$EU$5='aggregated FIP Data ProgSel'!$A34&amp;'aggregated FIP Data ProgSel'!$N$1),'Feat-Func-Development'!$AF$38:$EU$38)</f>
        <v>0</v>
      </c>
      <c r="AR34" s="48">
        <f ca="1">LOOKUP(2,1/('Feat-Func-Development'!$AF$4:$EU$4&amp;'Feat-Func-Development'!$AF$5:$EU$5='aggregated FIP Data ProgSel'!$A34&amp;'aggregated FIP Data ProgSel'!$N$1),'Feat-Func-Development'!$AF$39:$EU$39)</f>
        <v>0</v>
      </c>
      <c r="AS34" s="48">
        <f ca="1">LOOKUP(2,1/('Feat-Func-Development'!$AF$4:$EU$4&amp;'Feat-Func-Development'!$AF$5:$EU$5='aggregated FIP Data ProgSel'!$A34&amp;'aggregated FIP Data ProgSel'!$N$1),'Feat-Func-Development'!$AF$40:$EU$40)</f>
        <v>1</v>
      </c>
      <c r="AT34" s="122">
        <f ca="1">LOOKUP(2,1/('Feat-Func-Development'!$AF$4:$EU$4&amp;'Feat-Func-Development'!$AF$5:$EU$5='aggregated FIP Data ProgSel'!$A34&amp;'aggregated FIP Data ProgSel'!$N$1),'Feat-Func-Development'!$AF$41:$EU$41)</f>
        <v>0</v>
      </c>
      <c r="AU34" s="48">
        <f ca="1">LOOKUP(2,1/('Feat-Func-Development'!$AF$4:$EU$4&amp;'Feat-Func-Development'!$AF$5:$EU$5='aggregated FIP Data ProgSel'!$A34&amp;'aggregated FIP Data ProgSel'!$N$1),'Feat-Func-Development'!$AF$42:$EU$42)</f>
        <v>0</v>
      </c>
      <c r="AV34" s="48">
        <f ca="1">LOOKUP(2,1/('Feat-Func-Development'!$AF$4:$EU$4&amp;'Feat-Func-Development'!$AF$5:$EU$5='aggregated FIP Data ProgSel'!$A34&amp;'aggregated FIP Data ProgSel'!$N$1),'Feat-Func-Development'!$AF$43:$EU$43)</f>
        <v>0</v>
      </c>
      <c r="AW34" s="48">
        <f ca="1">LOOKUP(2,1/('Feat-Func-Development'!$AF$4:$EU$4&amp;'Feat-Func-Development'!$AF$5:$EU$5='aggregated FIP Data ProgSel'!$A34&amp;'aggregated FIP Data ProgSel'!$N$1),'Feat-Func-Development'!$AF$44:$EU$44)</f>
        <v>0</v>
      </c>
      <c r="AX34" s="48">
        <f ca="1">LOOKUP(2,1/('Feat-Func-Development'!$AF$4:$EU$4&amp;'Feat-Func-Development'!$AF$5:$EU$5='aggregated FIP Data ProgSel'!$A34&amp;'aggregated FIP Data ProgSel'!$N$1),'Feat-Func-Development'!$AF$45:$EU$45)</f>
        <v>0</v>
      </c>
      <c r="AY34" s="48">
        <f ca="1">LOOKUP(2,1/('Feat-Func-Development'!$AF$4:$EU$4&amp;'Feat-Func-Development'!$AF$5:$EU$5='aggregated FIP Data ProgSel'!$A34&amp;'aggregated FIP Data ProgSel'!$N$1),'Feat-Func-Development'!$AF$46:$EU$46)</f>
        <v>0</v>
      </c>
      <c r="AZ34" s="48">
        <f ca="1">LOOKUP(2,1/('Feat-Func-Development'!$AF$4:$EU$4&amp;'Feat-Func-Development'!$AF$5:$EU$5='aggregated FIP Data ProgSel'!$A34&amp;'aggregated FIP Data ProgSel'!$N$1),'Feat-Func-Development'!$AF$47:$EU$47)</f>
        <v>0</v>
      </c>
      <c r="BA34" s="48">
        <f ca="1">LOOKUP(2,1/('Feat-Func-Development'!$AF$4:$EU$4&amp;'Feat-Func-Development'!$AF$5:$EU$5='aggregated FIP Data ProgSel'!$A34&amp;'aggregated FIP Data ProgSel'!$N$1),'Feat-Func-Development'!$AF$48:$EU$48)</f>
        <v>1</v>
      </c>
      <c r="BB34" s="122">
        <f ca="1">LOOKUP(2,1/('Feat-Func-Development'!$AF$4:$EU$4&amp;'Feat-Func-Development'!$AF$5:$EU$5='aggregated FIP Data ProgSel'!$A34&amp;'aggregated FIP Data ProgSel'!$N$1),'Feat-Func-Development'!$AF$49:$EU$49)</f>
        <v>0</v>
      </c>
      <c r="BC34" s="48">
        <f ca="1">LOOKUP(2,1/('Feat-Func-Development'!$AF$4:$EU$4&amp;'Feat-Func-Development'!$AF$5:$EU$5='aggregated FIP Data ProgSel'!$A34&amp;'aggregated FIP Data ProgSel'!$N$1),'Feat-Func-Development'!$AF$50:$EU$50)</f>
        <v>0</v>
      </c>
      <c r="BD34" s="48">
        <f ca="1">LOOKUP(2,1/('Feat-Func-Development'!$AF$4:$EU$4&amp;'Feat-Func-Development'!$AF$5:$EU$5='aggregated FIP Data ProgSel'!$A34&amp;'aggregated FIP Data ProgSel'!$N$1),'Feat-Func-Development'!$AF$51:$EU$51)</f>
        <v>0</v>
      </c>
      <c r="BE34" s="48">
        <f ca="1">LOOKUP(2,1/('Feat-Func-Development'!$AF$4:$EU$4&amp;'Feat-Func-Development'!$AF$5:$EU$5='aggregated FIP Data ProgSel'!$A34&amp;'aggregated FIP Data ProgSel'!$N$1),'Feat-Func-Development'!$AF$52:$EU$52)</f>
        <v>0</v>
      </c>
      <c r="BF34" s="48">
        <f ca="1">LOOKUP(2,1/('Feat-Func-Development'!$AF$4:$EU$4&amp;'Feat-Func-Development'!$AF$5:$EU$5='aggregated FIP Data ProgSel'!$A34&amp;'aggregated FIP Data ProgSel'!$N$1),'Feat-Func-Development'!$AF$53:$EU$53)</f>
        <v>0</v>
      </c>
      <c r="BG34" s="48">
        <f ca="1">LOOKUP(2,1/('Feat-Func-Development'!$AF$4:$EU$4&amp;'Feat-Func-Development'!$AF$5:$EU$5='aggregated FIP Data ProgSel'!$A34&amp;'aggregated FIP Data ProgSel'!$N$1),'Feat-Func-Development'!$AF$54:$EU$54)</f>
        <v>0</v>
      </c>
      <c r="BH34" s="48">
        <f ca="1">LOOKUP(2,1/('Feat-Func-Development'!$AF$4:$EU$4&amp;'Feat-Func-Development'!$AF$5:$EU$5='aggregated FIP Data ProgSel'!$A34&amp;'aggregated FIP Data ProgSel'!$N$1),'Feat-Func-Development'!$AF$55:$EU$55)</f>
        <v>0</v>
      </c>
      <c r="BI34" s="48">
        <f ca="1">LOOKUP(2,1/('Feat-Func-Development'!$AF$4:$EU$4&amp;'Feat-Func-Development'!$AF$5:$EU$5='aggregated FIP Data ProgSel'!$A34&amp;'aggregated FIP Data ProgSel'!$N$1),'Feat-Func-Development'!$AF$56:$EU$56)</f>
        <v>0</v>
      </c>
    </row>
    <row r="35" spans="1:61">
      <c r="A35" s="226">
        <f t="shared" ca="1" si="9"/>
        <v>943</v>
      </c>
      <c r="B35" s="371">
        <f ca="1">IFERROR(INDEX('Configuration | Scaling'!$E$13:$Y$23,$D$85-CELL("row", 'Configuration | Scaling'!$E$13)+1,MATCH($C35,_GPDS__List,0)),"")</f>
        <v>943</v>
      </c>
      <c r="C35" s="228" t="str">
        <f ca="1">IF(COUNTIF(C$4:C34,LOOKUP(A35,INDIRECT("'Configuration | Scaling'!E"&amp;$D$85):INDIRECT("'Configuration | Scaling'!Y"&amp;$D$85),_GPDS__List))=0,LOOKUP(A35,INDIRECT("'Configuration | Scaling'!E"&amp;$D$85):INDIRECT("'Configuration | Scaling'!Y"&amp;$D$85),_GPDS__List),"")</f>
        <v>MP2</v>
      </c>
      <c r="D35" s="372"/>
      <c r="E35" s="229">
        <f t="shared" ca="1" si="0"/>
        <v>943</v>
      </c>
      <c r="F35" s="235">
        <f t="shared" ca="1" si="1"/>
        <v>1</v>
      </c>
      <c r="G35" s="55">
        <f t="shared" ca="1" si="2"/>
        <v>0</v>
      </c>
      <c r="H35" s="55">
        <f t="shared" ca="1" si="3"/>
        <v>1</v>
      </c>
      <c r="I35" s="55">
        <f t="shared" ca="1" si="4"/>
        <v>1</v>
      </c>
      <c r="J35" s="55">
        <f t="shared" ca="1" si="5"/>
        <v>1</v>
      </c>
      <c r="K35" s="55">
        <f t="shared" ca="1" si="6"/>
        <v>1</v>
      </c>
      <c r="L35" s="55">
        <f t="shared" ca="1" si="7"/>
        <v>1</v>
      </c>
      <c r="M35" s="56">
        <f t="shared" ca="1" si="8"/>
        <v>0</v>
      </c>
      <c r="N35" s="48">
        <f ca="1">LOOKUP(2,1/('Feat-Func-Development'!$AF$4:$EU$4&amp;'Feat-Func-Development'!$AF$5:$EU$5='aggregated FIP Data ProgSel'!$A35&amp;'aggregated FIP Data ProgSel'!$N$1),'Feat-Func-Development'!$AF$121:$EU$121)</f>
        <v>0</v>
      </c>
      <c r="O35" s="48">
        <f ca="1">LOOKUP(2,1/('Feat-Func-Development'!$AF$4:$EU$4&amp;'Feat-Func-Development'!$AF$5:$EU$5='aggregated FIP Data ProgSel'!$A35&amp;'aggregated FIP Data ProgSel'!$N$1),'Feat-Func-Development'!$AF$122:$EU$122)</f>
        <v>0</v>
      </c>
      <c r="P35" s="48">
        <f ca="1">LOOKUP(2,1/('Feat-Func-Development'!$AF$4:$EU$4&amp;'Feat-Func-Development'!$AF$5:$EU$5='aggregated FIP Data ProgSel'!$A35&amp;'aggregated FIP Data ProgSel'!$N$1),'Feat-Func-Development'!$AF$123:$EU$123)</f>
        <v>0</v>
      </c>
      <c r="Q35" s="48">
        <f ca="1">LOOKUP(2,1/('Feat-Func-Development'!$AF$4:$EU$4&amp;'Feat-Func-Development'!$AF$5:$EU$5='aggregated FIP Data ProgSel'!$A35&amp;'aggregated FIP Data ProgSel'!$N$1),'Feat-Func-Development'!$AF$124:$EU$124)</f>
        <v>0</v>
      </c>
      <c r="R35" s="48">
        <f ca="1">LOOKUP(2,1/('Feat-Func-Development'!$AF$4:$EU$4&amp;'Feat-Func-Development'!$AF$5:$EU$5='aggregated FIP Data ProgSel'!$A35&amp;'aggregated FIP Data ProgSel'!$N$1),'Feat-Func-Development'!$AF$125:$EU$125)</f>
        <v>0</v>
      </c>
      <c r="S35" s="48">
        <f ca="1">LOOKUP(2,1/('Feat-Func-Development'!$AF$4:$EU$4&amp;'Feat-Func-Development'!$AF$5:$EU$5='aggregated FIP Data ProgSel'!$A35&amp;'aggregated FIP Data ProgSel'!$N$1),'Feat-Func-Development'!$AF$126:$EU$126)</f>
        <v>0</v>
      </c>
      <c r="T35" s="48">
        <f ca="1">LOOKUP(2,1/('Feat-Func-Development'!$AF$4:$EU$4&amp;'Feat-Func-Development'!$AF$5:$EU$5='aggregated FIP Data ProgSel'!$A35&amp;'aggregated FIP Data ProgSel'!$N$1),'Feat-Func-Development'!$AF$127:$EU$127)</f>
        <v>0</v>
      </c>
      <c r="U35" s="48">
        <f ca="1">LOOKUP(2,1/('Feat-Func-Development'!$AF$4:$EU$4&amp;'Feat-Func-Development'!$AF$5:$EU$5='aggregated FIP Data ProgSel'!$A35&amp;'aggregated FIP Data ProgSel'!$N$1),'Feat-Func-Development'!$AF$128:$EU$128)</f>
        <v>1</v>
      </c>
      <c r="V35" s="29">
        <f ca="1">LOOKUP(2,1/('Feat-Func-Development'!$AF$4:$EU$4&amp;'Feat-Func-Development'!$AF$5:$EU$5='aggregated FIP Data ProgSel'!$A35&amp;'aggregated FIP Data ProgSel'!$V$1),'Feat-Func-Development'!$AF$121:$EU$121)</f>
        <v>0</v>
      </c>
      <c r="W35" s="29">
        <f ca="1">LOOKUP(2,1/('Feat-Func-Development'!$AF$4:$EU$4&amp;'Feat-Func-Development'!$AF$5:$EU$5='aggregated FIP Data ProgSel'!$A35&amp;'aggregated FIP Data ProgSel'!$V$1),'Feat-Func-Development'!$AF$122:$EU$122)</f>
        <v>0</v>
      </c>
      <c r="X35" s="29">
        <f ca="1">LOOKUP(2,1/('Feat-Func-Development'!$AF$4:$EU$4&amp;'Feat-Func-Development'!$AF$5:$EU$5='aggregated FIP Data ProgSel'!$A35&amp;'aggregated FIP Data ProgSel'!$V$1),'Feat-Func-Development'!$AF$123:$EU$123)</f>
        <v>0</v>
      </c>
      <c r="Y35" s="29">
        <f ca="1">LOOKUP(2,1/('Feat-Func-Development'!$AF$4:$EU$4&amp;'Feat-Func-Development'!$AF$5:$EU$5='aggregated FIP Data ProgSel'!$A35&amp;'aggregated FIP Data ProgSel'!$V$1),'Feat-Func-Development'!$AF$124:$EU$124)</f>
        <v>0</v>
      </c>
      <c r="Z35" s="29">
        <f ca="1">LOOKUP(2,1/('Feat-Func-Development'!$AF$4:$EU$4&amp;'Feat-Func-Development'!$AF$5:$EU$5='aggregated FIP Data ProgSel'!$A35&amp;'aggregated FIP Data ProgSel'!$V$1),'Feat-Func-Development'!$AF$125:$EU$125)</f>
        <v>1</v>
      </c>
      <c r="AA35" s="29">
        <f ca="1">LOOKUP(2,1/('Feat-Func-Development'!$AF$4:$EU$4&amp;'Feat-Func-Development'!$AF$5:$EU$5='aggregated FIP Data ProgSel'!$A35&amp;'aggregated FIP Data ProgSel'!$V$1),'Feat-Func-Development'!$AF$126:$EU$126)</f>
        <v>0</v>
      </c>
      <c r="AB35" s="29">
        <f ca="1">LOOKUP(2,1/('Feat-Func-Development'!$AF$4:$EU$4&amp;'Feat-Func-Development'!$AF$5:$EU$5='aggregated FIP Data ProgSel'!$A35&amp;'aggregated FIP Data ProgSel'!$V$1),'Feat-Func-Development'!$AF$127:$EU$127)</f>
        <v>0</v>
      </c>
      <c r="AC35" s="29">
        <f ca="1">LOOKUP(2,1/('Feat-Func-Development'!$AF$4:$EU$4&amp;'Feat-Func-Development'!$AF$5:$EU$5='aggregated FIP Data ProgSel'!$A35&amp;'aggregated FIP Data ProgSel'!$V$1),'Feat-Func-Development'!$AF$128:$EU$128)</f>
        <v>0</v>
      </c>
      <c r="AD35" s="122">
        <f ca="1">LOOKUP(2,1/('Feat-Func-Development'!$AF$4:$EU$4&amp;'Feat-Func-Development'!$AF$5:$EU$5='aggregated FIP Data ProgSel'!$A35&amp;'aggregated FIP Data ProgSel'!$N$1),'Feat-Func-Development'!$AF$25:$EU$25)</f>
        <v>0</v>
      </c>
      <c r="AE35" s="48">
        <f ca="1">LOOKUP(2,1/('Feat-Func-Development'!$AF$4:$EU$4&amp;'Feat-Func-Development'!$AF$5:$EU$5='aggregated FIP Data ProgSel'!$A35&amp;'aggregated FIP Data ProgSel'!$N$1),'Feat-Func-Development'!$AF$26:$EU$26)</f>
        <v>0</v>
      </c>
      <c r="AF35" s="48">
        <f ca="1">LOOKUP(2,1/('Feat-Func-Development'!$AF$4:$EU$4&amp;'Feat-Func-Development'!$AF$5:$EU$5='aggregated FIP Data ProgSel'!$A35&amp;'aggregated FIP Data ProgSel'!$N$1),'Feat-Func-Development'!$AF$27:$EU$27)</f>
        <v>0</v>
      </c>
      <c r="AG35" s="48">
        <f ca="1">LOOKUP(2,1/('Feat-Func-Development'!$AF$4:$EU$4&amp;'Feat-Func-Development'!$AF$5:$EU$5='aggregated FIP Data ProgSel'!$A35&amp;'aggregated FIP Data ProgSel'!$N$1),'Feat-Func-Development'!$AF$28:$EU$28)</f>
        <v>0</v>
      </c>
      <c r="AH35" s="48">
        <f ca="1">LOOKUP(2,1/('Feat-Func-Development'!$AF$4:$EU$4&amp;'Feat-Func-Development'!$AF$5:$EU$5='aggregated FIP Data ProgSel'!$A35&amp;'aggregated FIP Data ProgSel'!$N$1),'Feat-Func-Development'!$AF$29:$EU$29)</f>
        <v>0</v>
      </c>
      <c r="AI35" s="48">
        <f ca="1">LOOKUP(2,1/('Feat-Func-Development'!$AF$4:$EU$4&amp;'Feat-Func-Development'!$AF$5:$EU$5='aggregated FIP Data ProgSel'!$A35&amp;'aggregated FIP Data ProgSel'!$N$1),'Feat-Func-Development'!$AF$30:$EU$30)</f>
        <v>0</v>
      </c>
      <c r="AJ35" s="48">
        <f ca="1">LOOKUP(2,1/('Feat-Func-Development'!$AF$4:$EU$4&amp;'Feat-Func-Development'!$AF$5:$EU$5='aggregated FIP Data ProgSel'!$A35&amp;'aggregated FIP Data ProgSel'!$N$1),'Feat-Func-Development'!$AF$31:$EU$31)</f>
        <v>0</v>
      </c>
      <c r="AK35" s="48">
        <f ca="1">LOOKUP(2,1/('Feat-Func-Development'!$AF$4:$EU$4&amp;'Feat-Func-Development'!$AF$5:$EU$5='aggregated FIP Data ProgSel'!$A35&amp;'aggregated FIP Data ProgSel'!$N$1),'Feat-Func-Development'!$AF$32:$EU$32)</f>
        <v>1</v>
      </c>
      <c r="AL35" s="122">
        <f ca="1">LOOKUP(2,1/('Feat-Func-Development'!$AF$4:$EU$4&amp;'Feat-Func-Development'!$AF$5:$EU$5='aggregated FIP Data ProgSel'!$A35&amp;'aggregated FIP Data ProgSel'!$N$1),'Feat-Func-Development'!$AF$33:$EU$33)</f>
        <v>0</v>
      </c>
      <c r="AM35" s="48">
        <f ca="1">LOOKUP(2,1/('Feat-Func-Development'!$AF$4:$EU$4&amp;'Feat-Func-Development'!$AF$5:$EU$5='aggregated FIP Data ProgSel'!$A35&amp;'aggregated FIP Data ProgSel'!$N$1),'Feat-Func-Development'!$AF$34:$EU$34)</f>
        <v>0</v>
      </c>
      <c r="AN35" s="48">
        <f ca="1">LOOKUP(2,1/('Feat-Func-Development'!$AF$4:$EU$4&amp;'Feat-Func-Development'!$AF$5:$EU$5='aggregated FIP Data ProgSel'!$A35&amp;'aggregated FIP Data ProgSel'!$N$1),'Feat-Func-Development'!$AF$35:$EU$35)</f>
        <v>0</v>
      </c>
      <c r="AO35" s="48">
        <f ca="1">LOOKUP(2,1/('Feat-Func-Development'!$AF$4:$EU$4&amp;'Feat-Func-Development'!$AF$5:$EU$5='aggregated FIP Data ProgSel'!$A35&amp;'aggregated FIP Data ProgSel'!$N$1),'Feat-Func-Development'!$AF$36:$EU$36)</f>
        <v>0</v>
      </c>
      <c r="AP35" s="48">
        <f ca="1">LOOKUP(2,1/('Feat-Func-Development'!$AF$4:$EU$4&amp;'Feat-Func-Development'!$AF$5:$EU$5='aggregated FIP Data ProgSel'!$A35&amp;'aggregated FIP Data ProgSel'!$N$1),'Feat-Func-Development'!$AF$37:$EU$37)</f>
        <v>0</v>
      </c>
      <c r="AQ35" s="48">
        <f ca="1">LOOKUP(2,1/('Feat-Func-Development'!$AF$4:$EU$4&amp;'Feat-Func-Development'!$AF$5:$EU$5='aggregated FIP Data ProgSel'!$A35&amp;'aggregated FIP Data ProgSel'!$N$1),'Feat-Func-Development'!$AF$38:$EU$38)</f>
        <v>0</v>
      </c>
      <c r="AR35" s="48">
        <f ca="1">LOOKUP(2,1/('Feat-Func-Development'!$AF$4:$EU$4&amp;'Feat-Func-Development'!$AF$5:$EU$5='aggregated FIP Data ProgSel'!$A35&amp;'aggregated FIP Data ProgSel'!$N$1),'Feat-Func-Development'!$AF$39:$EU$39)</f>
        <v>0</v>
      </c>
      <c r="AS35" s="48">
        <f ca="1">LOOKUP(2,1/('Feat-Func-Development'!$AF$4:$EU$4&amp;'Feat-Func-Development'!$AF$5:$EU$5='aggregated FIP Data ProgSel'!$A35&amp;'aggregated FIP Data ProgSel'!$N$1),'Feat-Func-Development'!$AF$40:$EU$40)</f>
        <v>1</v>
      </c>
      <c r="AT35" s="122">
        <f ca="1">LOOKUP(2,1/('Feat-Func-Development'!$AF$4:$EU$4&amp;'Feat-Func-Development'!$AF$5:$EU$5='aggregated FIP Data ProgSel'!$A35&amp;'aggregated FIP Data ProgSel'!$N$1),'Feat-Func-Development'!$AF$41:$EU$41)</f>
        <v>0</v>
      </c>
      <c r="AU35" s="48">
        <f ca="1">LOOKUP(2,1/('Feat-Func-Development'!$AF$4:$EU$4&amp;'Feat-Func-Development'!$AF$5:$EU$5='aggregated FIP Data ProgSel'!$A35&amp;'aggregated FIP Data ProgSel'!$N$1),'Feat-Func-Development'!$AF$42:$EU$42)</f>
        <v>0</v>
      </c>
      <c r="AV35" s="48">
        <f ca="1">LOOKUP(2,1/('Feat-Func-Development'!$AF$4:$EU$4&amp;'Feat-Func-Development'!$AF$5:$EU$5='aggregated FIP Data ProgSel'!$A35&amp;'aggregated FIP Data ProgSel'!$N$1),'Feat-Func-Development'!$AF$43:$EU$43)</f>
        <v>0</v>
      </c>
      <c r="AW35" s="48">
        <f ca="1">LOOKUP(2,1/('Feat-Func-Development'!$AF$4:$EU$4&amp;'Feat-Func-Development'!$AF$5:$EU$5='aggregated FIP Data ProgSel'!$A35&amp;'aggregated FIP Data ProgSel'!$N$1),'Feat-Func-Development'!$AF$44:$EU$44)</f>
        <v>0</v>
      </c>
      <c r="AX35" s="48">
        <f ca="1">LOOKUP(2,1/('Feat-Func-Development'!$AF$4:$EU$4&amp;'Feat-Func-Development'!$AF$5:$EU$5='aggregated FIP Data ProgSel'!$A35&amp;'aggregated FIP Data ProgSel'!$N$1),'Feat-Func-Development'!$AF$45:$EU$45)</f>
        <v>0</v>
      </c>
      <c r="AY35" s="48">
        <f ca="1">LOOKUP(2,1/('Feat-Func-Development'!$AF$4:$EU$4&amp;'Feat-Func-Development'!$AF$5:$EU$5='aggregated FIP Data ProgSel'!$A35&amp;'aggregated FIP Data ProgSel'!$N$1),'Feat-Func-Development'!$AF$46:$EU$46)</f>
        <v>0</v>
      </c>
      <c r="AZ35" s="48">
        <f ca="1">LOOKUP(2,1/('Feat-Func-Development'!$AF$4:$EU$4&amp;'Feat-Func-Development'!$AF$5:$EU$5='aggregated FIP Data ProgSel'!$A35&amp;'aggregated FIP Data ProgSel'!$N$1),'Feat-Func-Development'!$AF$47:$EU$47)</f>
        <v>0</v>
      </c>
      <c r="BA35" s="48">
        <f ca="1">LOOKUP(2,1/('Feat-Func-Development'!$AF$4:$EU$4&amp;'Feat-Func-Development'!$AF$5:$EU$5='aggregated FIP Data ProgSel'!$A35&amp;'aggregated FIP Data ProgSel'!$N$1),'Feat-Func-Development'!$AF$48:$EU$48)</f>
        <v>1</v>
      </c>
      <c r="BB35" s="122">
        <f ca="1">LOOKUP(2,1/('Feat-Func-Development'!$AF$4:$EU$4&amp;'Feat-Func-Development'!$AF$5:$EU$5='aggregated FIP Data ProgSel'!$A35&amp;'aggregated FIP Data ProgSel'!$N$1),'Feat-Func-Development'!$AF$49:$EU$49)</f>
        <v>0</v>
      </c>
      <c r="BC35" s="48">
        <f ca="1">LOOKUP(2,1/('Feat-Func-Development'!$AF$4:$EU$4&amp;'Feat-Func-Development'!$AF$5:$EU$5='aggregated FIP Data ProgSel'!$A35&amp;'aggregated FIP Data ProgSel'!$N$1),'Feat-Func-Development'!$AF$50:$EU$50)</f>
        <v>0</v>
      </c>
      <c r="BD35" s="48">
        <f ca="1">LOOKUP(2,1/('Feat-Func-Development'!$AF$4:$EU$4&amp;'Feat-Func-Development'!$AF$5:$EU$5='aggregated FIP Data ProgSel'!$A35&amp;'aggregated FIP Data ProgSel'!$N$1),'Feat-Func-Development'!$AF$51:$EU$51)</f>
        <v>0</v>
      </c>
      <c r="BE35" s="48">
        <f ca="1">LOOKUP(2,1/('Feat-Func-Development'!$AF$4:$EU$4&amp;'Feat-Func-Development'!$AF$5:$EU$5='aggregated FIP Data ProgSel'!$A35&amp;'aggregated FIP Data ProgSel'!$N$1),'Feat-Func-Development'!$AF$52:$EU$52)</f>
        <v>0</v>
      </c>
      <c r="BF35" s="48">
        <f ca="1">LOOKUP(2,1/('Feat-Func-Development'!$AF$4:$EU$4&amp;'Feat-Func-Development'!$AF$5:$EU$5='aggregated FIP Data ProgSel'!$A35&amp;'aggregated FIP Data ProgSel'!$N$1),'Feat-Func-Development'!$AF$53:$EU$53)</f>
        <v>0</v>
      </c>
      <c r="BG35" s="48">
        <f ca="1">LOOKUP(2,1/('Feat-Func-Development'!$AF$4:$EU$4&amp;'Feat-Func-Development'!$AF$5:$EU$5='aggregated FIP Data ProgSel'!$A35&amp;'aggregated FIP Data ProgSel'!$N$1),'Feat-Func-Development'!$AF$54:$EU$54)</f>
        <v>0</v>
      </c>
      <c r="BH35" s="48">
        <f ca="1">LOOKUP(2,1/('Feat-Func-Development'!$AF$4:$EU$4&amp;'Feat-Func-Development'!$AF$5:$EU$5='aggregated FIP Data ProgSel'!$A35&amp;'aggregated FIP Data ProgSel'!$N$1),'Feat-Func-Development'!$AF$55:$EU$55)</f>
        <v>0</v>
      </c>
      <c r="BI35" s="48">
        <f ca="1">LOOKUP(2,1/('Feat-Func-Development'!$AF$4:$EU$4&amp;'Feat-Func-Development'!$AF$5:$EU$5='aggregated FIP Data ProgSel'!$A35&amp;'aggregated FIP Data ProgSel'!$N$1),'Feat-Func-Development'!$AF$56:$EU$56)</f>
        <v>0</v>
      </c>
    </row>
    <row r="36" spans="1:61">
      <c r="A36" s="226">
        <f t="shared" ca="1" si="9"/>
        <v>974</v>
      </c>
      <c r="B36" s="371">
        <f ca="1">IFERROR(INDEX('Configuration | Scaling'!$E$13:$Y$23,$D$85-CELL("row", 'Configuration | Scaling'!$E$13)+1,MATCH($C36,_GPDS__List,0)),"")</f>
        <v>974</v>
      </c>
      <c r="C36" s="228" t="str">
        <f ca="1">IF(COUNTIF(C$4:C35,LOOKUP(A36,INDIRECT("'Configuration | Scaling'!E"&amp;$D$85):INDIRECT("'Configuration | Scaling'!Y"&amp;$D$85),_GPDS__List))=0,LOOKUP(A36,INDIRECT("'Configuration | Scaling'!E"&amp;$D$85):INDIRECT("'Configuration | Scaling'!Y"&amp;$D$85),_GPDS__List),"")</f>
        <v>OKTB</v>
      </c>
      <c r="D36" s="372"/>
      <c r="E36" s="229">
        <f t="shared" ca="1" si="0"/>
        <v>974</v>
      </c>
      <c r="F36" s="235">
        <f t="shared" ca="1" si="1"/>
        <v>1</v>
      </c>
      <c r="G36" s="55">
        <f t="shared" ca="1" si="2"/>
        <v>0</v>
      </c>
      <c r="H36" s="55">
        <f t="shared" ca="1" si="3"/>
        <v>1</v>
      </c>
      <c r="I36" s="55">
        <f t="shared" ca="1" si="4"/>
        <v>1</v>
      </c>
      <c r="J36" s="55">
        <f t="shared" ca="1" si="5"/>
        <v>1</v>
      </c>
      <c r="K36" s="55">
        <f t="shared" ca="1" si="6"/>
        <v>1</v>
      </c>
      <c r="L36" s="55">
        <f t="shared" ca="1" si="7"/>
        <v>1</v>
      </c>
      <c r="M36" s="56">
        <f t="shared" ca="1" si="8"/>
        <v>0</v>
      </c>
      <c r="N36" s="48">
        <f ca="1">LOOKUP(2,1/('Feat-Func-Development'!$AF$4:$EU$4&amp;'Feat-Func-Development'!$AF$5:$EU$5='aggregated FIP Data ProgSel'!$A36&amp;'aggregated FIP Data ProgSel'!$N$1),'Feat-Func-Development'!$AF$121:$EU$121)</f>
        <v>0</v>
      </c>
      <c r="O36" s="48">
        <f ca="1">LOOKUP(2,1/('Feat-Func-Development'!$AF$4:$EU$4&amp;'Feat-Func-Development'!$AF$5:$EU$5='aggregated FIP Data ProgSel'!$A36&amp;'aggregated FIP Data ProgSel'!$N$1),'Feat-Func-Development'!$AF$122:$EU$122)</f>
        <v>0</v>
      </c>
      <c r="P36" s="48">
        <f ca="1">LOOKUP(2,1/('Feat-Func-Development'!$AF$4:$EU$4&amp;'Feat-Func-Development'!$AF$5:$EU$5='aggregated FIP Data ProgSel'!$A36&amp;'aggregated FIP Data ProgSel'!$N$1),'Feat-Func-Development'!$AF$123:$EU$123)</f>
        <v>0</v>
      </c>
      <c r="Q36" s="48">
        <f ca="1">LOOKUP(2,1/('Feat-Func-Development'!$AF$4:$EU$4&amp;'Feat-Func-Development'!$AF$5:$EU$5='aggregated FIP Data ProgSel'!$A36&amp;'aggregated FIP Data ProgSel'!$N$1),'Feat-Func-Development'!$AF$124:$EU$124)</f>
        <v>0</v>
      </c>
      <c r="R36" s="48">
        <f ca="1">LOOKUP(2,1/('Feat-Func-Development'!$AF$4:$EU$4&amp;'Feat-Func-Development'!$AF$5:$EU$5='aggregated FIP Data ProgSel'!$A36&amp;'aggregated FIP Data ProgSel'!$N$1),'Feat-Func-Development'!$AF$125:$EU$125)</f>
        <v>0</v>
      </c>
      <c r="S36" s="48">
        <f ca="1">LOOKUP(2,1/('Feat-Func-Development'!$AF$4:$EU$4&amp;'Feat-Func-Development'!$AF$5:$EU$5='aggregated FIP Data ProgSel'!$A36&amp;'aggregated FIP Data ProgSel'!$N$1),'Feat-Func-Development'!$AF$126:$EU$126)</f>
        <v>0</v>
      </c>
      <c r="T36" s="48">
        <f ca="1">LOOKUP(2,1/('Feat-Func-Development'!$AF$4:$EU$4&amp;'Feat-Func-Development'!$AF$5:$EU$5='aggregated FIP Data ProgSel'!$A36&amp;'aggregated FIP Data ProgSel'!$N$1),'Feat-Func-Development'!$AF$127:$EU$127)</f>
        <v>0</v>
      </c>
      <c r="U36" s="48">
        <f ca="1">LOOKUP(2,1/('Feat-Func-Development'!$AF$4:$EU$4&amp;'Feat-Func-Development'!$AF$5:$EU$5='aggregated FIP Data ProgSel'!$A36&amp;'aggregated FIP Data ProgSel'!$N$1),'Feat-Func-Development'!$AF$128:$EU$128)</f>
        <v>1</v>
      </c>
      <c r="V36" s="29">
        <f ca="1">LOOKUP(2,1/('Feat-Func-Development'!$AF$4:$EU$4&amp;'Feat-Func-Development'!$AF$5:$EU$5='aggregated FIP Data ProgSel'!$A36&amp;'aggregated FIP Data ProgSel'!$V$1),'Feat-Func-Development'!$AF$121:$EU$121)</f>
        <v>0</v>
      </c>
      <c r="W36" s="29">
        <f ca="1">LOOKUP(2,1/('Feat-Func-Development'!$AF$4:$EU$4&amp;'Feat-Func-Development'!$AF$5:$EU$5='aggregated FIP Data ProgSel'!$A36&amp;'aggregated FIP Data ProgSel'!$V$1),'Feat-Func-Development'!$AF$122:$EU$122)</f>
        <v>0</v>
      </c>
      <c r="X36" s="29">
        <f ca="1">LOOKUP(2,1/('Feat-Func-Development'!$AF$4:$EU$4&amp;'Feat-Func-Development'!$AF$5:$EU$5='aggregated FIP Data ProgSel'!$A36&amp;'aggregated FIP Data ProgSel'!$V$1),'Feat-Func-Development'!$AF$123:$EU$123)</f>
        <v>0</v>
      </c>
      <c r="Y36" s="29">
        <f ca="1">LOOKUP(2,1/('Feat-Func-Development'!$AF$4:$EU$4&amp;'Feat-Func-Development'!$AF$5:$EU$5='aggregated FIP Data ProgSel'!$A36&amp;'aggregated FIP Data ProgSel'!$V$1),'Feat-Func-Development'!$AF$124:$EU$124)</f>
        <v>0</v>
      </c>
      <c r="Z36" s="29">
        <f ca="1">LOOKUP(2,1/('Feat-Func-Development'!$AF$4:$EU$4&amp;'Feat-Func-Development'!$AF$5:$EU$5='aggregated FIP Data ProgSel'!$A36&amp;'aggregated FIP Data ProgSel'!$V$1),'Feat-Func-Development'!$AF$125:$EU$125)</f>
        <v>1</v>
      </c>
      <c r="AA36" s="29">
        <f ca="1">LOOKUP(2,1/('Feat-Func-Development'!$AF$4:$EU$4&amp;'Feat-Func-Development'!$AF$5:$EU$5='aggregated FIP Data ProgSel'!$A36&amp;'aggregated FIP Data ProgSel'!$V$1),'Feat-Func-Development'!$AF$126:$EU$126)</f>
        <v>0</v>
      </c>
      <c r="AB36" s="29">
        <f ca="1">LOOKUP(2,1/('Feat-Func-Development'!$AF$4:$EU$4&amp;'Feat-Func-Development'!$AF$5:$EU$5='aggregated FIP Data ProgSel'!$A36&amp;'aggregated FIP Data ProgSel'!$V$1),'Feat-Func-Development'!$AF$127:$EU$127)</f>
        <v>0</v>
      </c>
      <c r="AC36" s="29">
        <f ca="1">LOOKUP(2,1/('Feat-Func-Development'!$AF$4:$EU$4&amp;'Feat-Func-Development'!$AF$5:$EU$5='aggregated FIP Data ProgSel'!$A36&amp;'aggregated FIP Data ProgSel'!$V$1),'Feat-Func-Development'!$AF$128:$EU$128)</f>
        <v>0</v>
      </c>
      <c r="AD36" s="122">
        <f ca="1">LOOKUP(2,1/('Feat-Func-Development'!$AF$4:$EU$4&amp;'Feat-Func-Development'!$AF$5:$EU$5='aggregated FIP Data ProgSel'!$A36&amp;'aggregated FIP Data ProgSel'!$N$1),'Feat-Func-Development'!$AF$25:$EU$25)</f>
        <v>0</v>
      </c>
      <c r="AE36" s="48">
        <f ca="1">LOOKUP(2,1/('Feat-Func-Development'!$AF$4:$EU$4&amp;'Feat-Func-Development'!$AF$5:$EU$5='aggregated FIP Data ProgSel'!$A36&amp;'aggregated FIP Data ProgSel'!$N$1),'Feat-Func-Development'!$AF$26:$EU$26)</f>
        <v>0</v>
      </c>
      <c r="AF36" s="48">
        <f ca="1">LOOKUP(2,1/('Feat-Func-Development'!$AF$4:$EU$4&amp;'Feat-Func-Development'!$AF$5:$EU$5='aggregated FIP Data ProgSel'!$A36&amp;'aggregated FIP Data ProgSel'!$N$1),'Feat-Func-Development'!$AF$27:$EU$27)</f>
        <v>0</v>
      </c>
      <c r="AG36" s="48">
        <f ca="1">LOOKUP(2,1/('Feat-Func-Development'!$AF$4:$EU$4&amp;'Feat-Func-Development'!$AF$5:$EU$5='aggregated FIP Data ProgSel'!$A36&amp;'aggregated FIP Data ProgSel'!$N$1),'Feat-Func-Development'!$AF$28:$EU$28)</f>
        <v>0</v>
      </c>
      <c r="AH36" s="48">
        <f ca="1">LOOKUP(2,1/('Feat-Func-Development'!$AF$4:$EU$4&amp;'Feat-Func-Development'!$AF$5:$EU$5='aggregated FIP Data ProgSel'!$A36&amp;'aggregated FIP Data ProgSel'!$N$1),'Feat-Func-Development'!$AF$29:$EU$29)</f>
        <v>0</v>
      </c>
      <c r="AI36" s="48">
        <f ca="1">LOOKUP(2,1/('Feat-Func-Development'!$AF$4:$EU$4&amp;'Feat-Func-Development'!$AF$5:$EU$5='aggregated FIP Data ProgSel'!$A36&amp;'aggregated FIP Data ProgSel'!$N$1),'Feat-Func-Development'!$AF$30:$EU$30)</f>
        <v>0</v>
      </c>
      <c r="AJ36" s="48">
        <f ca="1">LOOKUP(2,1/('Feat-Func-Development'!$AF$4:$EU$4&amp;'Feat-Func-Development'!$AF$5:$EU$5='aggregated FIP Data ProgSel'!$A36&amp;'aggregated FIP Data ProgSel'!$N$1),'Feat-Func-Development'!$AF$31:$EU$31)</f>
        <v>0</v>
      </c>
      <c r="AK36" s="48">
        <f ca="1">LOOKUP(2,1/('Feat-Func-Development'!$AF$4:$EU$4&amp;'Feat-Func-Development'!$AF$5:$EU$5='aggregated FIP Data ProgSel'!$A36&amp;'aggregated FIP Data ProgSel'!$N$1),'Feat-Func-Development'!$AF$32:$EU$32)</f>
        <v>1</v>
      </c>
      <c r="AL36" s="122">
        <f ca="1">LOOKUP(2,1/('Feat-Func-Development'!$AF$4:$EU$4&amp;'Feat-Func-Development'!$AF$5:$EU$5='aggregated FIP Data ProgSel'!$A36&amp;'aggregated FIP Data ProgSel'!$N$1),'Feat-Func-Development'!$AF$33:$EU$33)</f>
        <v>0</v>
      </c>
      <c r="AM36" s="48">
        <f ca="1">LOOKUP(2,1/('Feat-Func-Development'!$AF$4:$EU$4&amp;'Feat-Func-Development'!$AF$5:$EU$5='aggregated FIP Data ProgSel'!$A36&amp;'aggregated FIP Data ProgSel'!$N$1),'Feat-Func-Development'!$AF$34:$EU$34)</f>
        <v>0</v>
      </c>
      <c r="AN36" s="48">
        <f ca="1">LOOKUP(2,1/('Feat-Func-Development'!$AF$4:$EU$4&amp;'Feat-Func-Development'!$AF$5:$EU$5='aggregated FIP Data ProgSel'!$A36&amp;'aggregated FIP Data ProgSel'!$N$1),'Feat-Func-Development'!$AF$35:$EU$35)</f>
        <v>0</v>
      </c>
      <c r="AO36" s="48">
        <f ca="1">LOOKUP(2,1/('Feat-Func-Development'!$AF$4:$EU$4&amp;'Feat-Func-Development'!$AF$5:$EU$5='aggregated FIP Data ProgSel'!$A36&amp;'aggregated FIP Data ProgSel'!$N$1),'Feat-Func-Development'!$AF$36:$EU$36)</f>
        <v>0</v>
      </c>
      <c r="AP36" s="48">
        <f ca="1">LOOKUP(2,1/('Feat-Func-Development'!$AF$4:$EU$4&amp;'Feat-Func-Development'!$AF$5:$EU$5='aggregated FIP Data ProgSel'!$A36&amp;'aggregated FIP Data ProgSel'!$N$1),'Feat-Func-Development'!$AF$37:$EU$37)</f>
        <v>0</v>
      </c>
      <c r="AQ36" s="48">
        <f ca="1">LOOKUP(2,1/('Feat-Func-Development'!$AF$4:$EU$4&amp;'Feat-Func-Development'!$AF$5:$EU$5='aggregated FIP Data ProgSel'!$A36&amp;'aggregated FIP Data ProgSel'!$N$1),'Feat-Func-Development'!$AF$38:$EU$38)</f>
        <v>0</v>
      </c>
      <c r="AR36" s="48">
        <f ca="1">LOOKUP(2,1/('Feat-Func-Development'!$AF$4:$EU$4&amp;'Feat-Func-Development'!$AF$5:$EU$5='aggregated FIP Data ProgSel'!$A36&amp;'aggregated FIP Data ProgSel'!$N$1),'Feat-Func-Development'!$AF$39:$EU$39)</f>
        <v>0</v>
      </c>
      <c r="AS36" s="48">
        <f ca="1">LOOKUP(2,1/('Feat-Func-Development'!$AF$4:$EU$4&amp;'Feat-Func-Development'!$AF$5:$EU$5='aggregated FIP Data ProgSel'!$A36&amp;'aggregated FIP Data ProgSel'!$N$1),'Feat-Func-Development'!$AF$40:$EU$40)</f>
        <v>1</v>
      </c>
      <c r="AT36" s="122">
        <f ca="1">LOOKUP(2,1/('Feat-Func-Development'!$AF$4:$EU$4&amp;'Feat-Func-Development'!$AF$5:$EU$5='aggregated FIP Data ProgSel'!$A36&amp;'aggregated FIP Data ProgSel'!$N$1),'Feat-Func-Development'!$AF$41:$EU$41)</f>
        <v>0</v>
      </c>
      <c r="AU36" s="48">
        <f ca="1">LOOKUP(2,1/('Feat-Func-Development'!$AF$4:$EU$4&amp;'Feat-Func-Development'!$AF$5:$EU$5='aggregated FIP Data ProgSel'!$A36&amp;'aggregated FIP Data ProgSel'!$N$1),'Feat-Func-Development'!$AF$42:$EU$42)</f>
        <v>0</v>
      </c>
      <c r="AV36" s="48">
        <f ca="1">LOOKUP(2,1/('Feat-Func-Development'!$AF$4:$EU$4&amp;'Feat-Func-Development'!$AF$5:$EU$5='aggregated FIP Data ProgSel'!$A36&amp;'aggregated FIP Data ProgSel'!$N$1),'Feat-Func-Development'!$AF$43:$EU$43)</f>
        <v>0</v>
      </c>
      <c r="AW36" s="48">
        <f ca="1">LOOKUP(2,1/('Feat-Func-Development'!$AF$4:$EU$4&amp;'Feat-Func-Development'!$AF$5:$EU$5='aggregated FIP Data ProgSel'!$A36&amp;'aggregated FIP Data ProgSel'!$N$1),'Feat-Func-Development'!$AF$44:$EU$44)</f>
        <v>0</v>
      </c>
      <c r="AX36" s="48">
        <f ca="1">LOOKUP(2,1/('Feat-Func-Development'!$AF$4:$EU$4&amp;'Feat-Func-Development'!$AF$5:$EU$5='aggregated FIP Data ProgSel'!$A36&amp;'aggregated FIP Data ProgSel'!$N$1),'Feat-Func-Development'!$AF$45:$EU$45)</f>
        <v>0</v>
      </c>
      <c r="AY36" s="48">
        <f ca="1">LOOKUP(2,1/('Feat-Func-Development'!$AF$4:$EU$4&amp;'Feat-Func-Development'!$AF$5:$EU$5='aggregated FIP Data ProgSel'!$A36&amp;'aggregated FIP Data ProgSel'!$N$1),'Feat-Func-Development'!$AF$46:$EU$46)</f>
        <v>0</v>
      </c>
      <c r="AZ36" s="48">
        <f ca="1">LOOKUP(2,1/('Feat-Func-Development'!$AF$4:$EU$4&amp;'Feat-Func-Development'!$AF$5:$EU$5='aggregated FIP Data ProgSel'!$A36&amp;'aggregated FIP Data ProgSel'!$N$1),'Feat-Func-Development'!$AF$47:$EU$47)</f>
        <v>0</v>
      </c>
      <c r="BA36" s="48">
        <f ca="1">LOOKUP(2,1/('Feat-Func-Development'!$AF$4:$EU$4&amp;'Feat-Func-Development'!$AF$5:$EU$5='aggregated FIP Data ProgSel'!$A36&amp;'aggregated FIP Data ProgSel'!$N$1),'Feat-Func-Development'!$AF$48:$EU$48)</f>
        <v>1</v>
      </c>
      <c r="BB36" s="122">
        <f ca="1">LOOKUP(2,1/('Feat-Func-Development'!$AF$4:$EU$4&amp;'Feat-Func-Development'!$AF$5:$EU$5='aggregated FIP Data ProgSel'!$A36&amp;'aggregated FIP Data ProgSel'!$N$1),'Feat-Func-Development'!$AF$49:$EU$49)</f>
        <v>0</v>
      </c>
      <c r="BC36" s="48">
        <f ca="1">LOOKUP(2,1/('Feat-Func-Development'!$AF$4:$EU$4&amp;'Feat-Func-Development'!$AF$5:$EU$5='aggregated FIP Data ProgSel'!$A36&amp;'aggregated FIP Data ProgSel'!$N$1),'Feat-Func-Development'!$AF$50:$EU$50)</f>
        <v>0</v>
      </c>
      <c r="BD36" s="48">
        <f ca="1">LOOKUP(2,1/('Feat-Func-Development'!$AF$4:$EU$4&amp;'Feat-Func-Development'!$AF$5:$EU$5='aggregated FIP Data ProgSel'!$A36&amp;'aggregated FIP Data ProgSel'!$N$1),'Feat-Func-Development'!$AF$51:$EU$51)</f>
        <v>0</v>
      </c>
      <c r="BE36" s="48">
        <f ca="1">LOOKUP(2,1/('Feat-Func-Development'!$AF$4:$EU$4&amp;'Feat-Func-Development'!$AF$5:$EU$5='aggregated FIP Data ProgSel'!$A36&amp;'aggregated FIP Data ProgSel'!$N$1),'Feat-Func-Development'!$AF$52:$EU$52)</f>
        <v>0</v>
      </c>
      <c r="BF36" s="48">
        <f ca="1">LOOKUP(2,1/('Feat-Func-Development'!$AF$4:$EU$4&amp;'Feat-Func-Development'!$AF$5:$EU$5='aggregated FIP Data ProgSel'!$A36&amp;'aggregated FIP Data ProgSel'!$N$1),'Feat-Func-Development'!$AF$53:$EU$53)</f>
        <v>0</v>
      </c>
      <c r="BG36" s="48">
        <f ca="1">LOOKUP(2,1/('Feat-Func-Development'!$AF$4:$EU$4&amp;'Feat-Func-Development'!$AF$5:$EU$5='aggregated FIP Data ProgSel'!$A36&amp;'aggregated FIP Data ProgSel'!$N$1),'Feat-Func-Development'!$AF$54:$EU$54)</f>
        <v>0</v>
      </c>
      <c r="BH36" s="48">
        <f ca="1">LOOKUP(2,1/('Feat-Func-Development'!$AF$4:$EU$4&amp;'Feat-Func-Development'!$AF$5:$EU$5='aggregated FIP Data ProgSel'!$A36&amp;'aggregated FIP Data ProgSel'!$N$1),'Feat-Func-Development'!$AF$55:$EU$55)</f>
        <v>0</v>
      </c>
      <c r="BI36" s="48">
        <f ca="1">LOOKUP(2,1/('Feat-Func-Development'!$AF$4:$EU$4&amp;'Feat-Func-Development'!$AF$5:$EU$5='aggregated FIP Data ProgSel'!$A36&amp;'aggregated FIP Data ProgSel'!$N$1),'Feat-Func-Development'!$AF$56:$EU$56)</f>
        <v>0</v>
      </c>
    </row>
    <row r="37" spans="1:61">
      <c r="A37" s="226">
        <f t="shared" ca="1" si="9"/>
        <v>1004</v>
      </c>
      <c r="B37" s="371">
        <f ca="1">IFERROR(INDEX('Configuration | Scaling'!$E$13:$Y$23,$D$85-CELL("row", 'Configuration | Scaling'!$E$13)+1,MATCH($C37,_GPDS__List,0)),"")</f>
        <v>153</v>
      </c>
      <c r="C37" s="228" t="str">
        <f ca="1">IF(COUNTIF(C$4:C36,LOOKUP(A37,INDIRECT("'Configuration | Scaling'!E"&amp;$D$85):INDIRECT("'Configuration | Scaling'!Y"&amp;$D$85),_GPDS__List))=0,LOOKUP(A37,INDIRECT("'Configuration | Scaling'!E"&amp;$D$85):INDIRECT("'Configuration | Scaling'!Y"&amp;$D$85),_GPDS__List),"")</f>
        <v/>
      </c>
      <c r="D37" s="372"/>
      <c r="E37" s="229">
        <f t="shared" ca="1" si="0"/>
        <v>153</v>
      </c>
      <c r="F37" s="235">
        <f t="shared" ca="1" si="1"/>
        <v>1</v>
      </c>
      <c r="G37" s="55">
        <f t="shared" ca="1" si="2"/>
        <v>0</v>
      </c>
      <c r="H37" s="55">
        <f t="shared" ca="1" si="3"/>
        <v>1</v>
      </c>
      <c r="I37" s="55">
        <f t="shared" ca="1" si="4"/>
        <v>1</v>
      </c>
      <c r="J37" s="55">
        <f t="shared" ca="1" si="5"/>
        <v>1</v>
      </c>
      <c r="K37" s="55">
        <f t="shared" ca="1" si="6"/>
        <v>1</v>
      </c>
      <c r="L37" s="55">
        <f t="shared" ca="1" si="7"/>
        <v>1</v>
      </c>
      <c r="M37" s="56">
        <f t="shared" ca="1" si="8"/>
        <v>0</v>
      </c>
      <c r="N37" s="48">
        <f ca="1">LOOKUP(2,1/('Feat-Func-Development'!$AF$4:$EU$4&amp;'Feat-Func-Development'!$AF$5:$EU$5='aggregated FIP Data ProgSel'!$A37&amp;'aggregated FIP Data ProgSel'!$N$1),'Feat-Func-Development'!$AF$121:$EU$121)</f>
        <v>0</v>
      </c>
      <c r="O37" s="48">
        <f ca="1">LOOKUP(2,1/('Feat-Func-Development'!$AF$4:$EU$4&amp;'Feat-Func-Development'!$AF$5:$EU$5='aggregated FIP Data ProgSel'!$A37&amp;'aggregated FIP Data ProgSel'!$N$1),'Feat-Func-Development'!$AF$122:$EU$122)</f>
        <v>0</v>
      </c>
      <c r="P37" s="48">
        <f ca="1">LOOKUP(2,1/('Feat-Func-Development'!$AF$4:$EU$4&amp;'Feat-Func-Development'!$AF$5:$EU$5='aggregated FIP Data ProgSel'!$A37&amp;'aggregated FIP Data ProgSel'!$N$1),'Feat-Func-Development'!$AF$123:$EU$123)</f>
        <v>0</v>
      </c>
      <c r="Q37" s="48">
        <f ca="1">LOOKUP(2,1/('Feat-Func-Development'!$AF$4:$EU$4&amp;'Feat-Func-Development'!$AF$5:$EU$5='aggregated FIP Data ProgSel'!$A37&amp;'aggregated FIP Data ProgSel'!$N$1),'Feat-Func-Development'!$AF$124:$EU$124)</f>
        <v>0</v>
      </c>
      <c r="R37" s="48">
        <f ca="1">LOOKUP(2,1/('Feat-Func-Development'!$AF$4:$EU$4&amp;'Feat-Func-Development'!$AF$5:$EU$5='aggregated FIP Data ProgSel'!$A37&amp;'aggregated FIP Data ProgSel'!$N$1),'Feat-Func-Development'!$AF$125:$EU$125)</f>
        <v>0</v>
      </c>
      <c r="S37" s="48">
        <f ca="1">LOOKUP(2,1/('Feat-Func-Development'!$AF$4:$EU$4&amp;'Feat-Func-Development'!$AF$5:$EU$5='aggregated FIP Data ProgSel'!$A37&amp;'aggregated FIP Data ProgSel'!$N$1),'Feat-Func-Development'!$AF$126:$EU$126)</f>
        <v>0</v>
      </c>
      <c r="T37" s="48">
        <f ca="1">LOOKUP(2,1/('Feat-Func-Development'!$AF$4:$EU$4&amp;'Feat-Func-Development'!$AF$5:$EU$5='aggregated FIP Data ProgSel'!$A37&amp;'aggregated FIP Data ProgSel'!$N$1),'Feat-Func-Development'!$AF$127:$EU$127)</f>
        <v>0</v>
      </c>
      <c r="U37" s="48">
        <f ca="1">LOOKUP(2,1/('Feat-Func-Development'!$AF$4:$EU$4&amp;'Feat-Func-Development'!$AF$5:$EU$5='aggregated FIP Data ProgSel'!$A37&amp;'aggregated FIP Data ProgSel'!$N$1),'Feat-Func-Development'!$AF$128:$EU$128)</f>
        <v>1</v>
      </c>
      <c r="V37" s="29">
        <f ca="1">LOOKUP(2,1/('Feat-Func-Development'!$AF$4:$EU$4&amp;'Feat-Func-Development'!$AF$5:$EU$5='aggregated FIP Data ProgSel'!$A37&amp;'aggregated FIP Data ProgSel'!$V$1),'Feat-Func-Development'!$AF$121:$EU$121)</f>
        <v>0</v>
      </c>
      <c r="W37" s="29">
        <f ca="1">LOOKUP(2,1/('Feat-Func-Development'!$AF$4:$EU$4&amp;'Feat-Func-Development'!$AF$5:$EU$5='aggregated FIP Data ProgSel'!$A37&amp;'aggregated FIP Data ProgSel'!$V$1),'Feat-Func-Development'!$AF$122:$EU$122)</f>
        <v>0</v>
      </c>
      <c r="X37" s="29">
        <f ca="1">LOOKUP(2,1/('Feat-Func-Development'!$AF$4:$EU$4&amp;'Feat-Func-Development'!$AF$5:$EU$5='aggregated FIP Data ProgSel'!$A37&amp;'aggregated FIP Data ProgSel'!$V$1),'Feat-Func-Development'!$AF$123:$EU$123)</f>
        <v>0</v>
      </c>
      <c r="Y37" s="29">
        <f ca="1">LOOKUP(2,1/('Feat-Func-Development'!$AF$4:$EU$4&amp;'Feat-Func-Development'!$AF$5:$EU$5='aggregated FIP Data ProgSel'!$A37&amp;'aggregated FIP Data ProgSel'!$V$1),'Feat-Func-Development'!$AF$124:$EU$124)</f>
        <v>0</v>
      </c>
      <c r="Z37" s="29">
        <f ca="1">LOOKUP(2,1/('Feat-Func-Development'!$AF$4:$EU$4&amp;'Feat-Func-Development'!$AF$5:$EU$5='aggregated FIP Data ProgSel'!$A37&amp;'aggregated FIP Data ProgSel'!$V$1),'Feat-Func-Development'!$AF$125:$EU$125)</f>
        <v>1</v>
      </c>
      <c r="AA37" s="29">
        <f ca="1">LOOKUP(2,1/('Feat-Func-Development'!$AF$4:$EU$4&amp;'Feat-Func-Development'!$AF$5:$EU$5='aggregated FIP Data ProgSel'!$A37&amp;'aggregated FIP Data ProgSel'!$V$1),'Feat-Func-Development'!$AF$126:$EU$126)</f>
        <v>0</v>
      </c>
      <c r="AB37" s="29">
        <f ca="1">LOOKUP(2,1/('Feat-Func-Development'!$AF$4:$EU$4&amp;'Feat-Func-Development'!$AF$5:$EU$5='aggregated FIP Data ProgSel'!$A37&amp;'aggregated FIP Data ProgSel'!$V$1),'Feat-Func-Development'!$AF$127:$EU$127)</f>
        <v>0</v>
      </c>
      <c r="AC37" s="29">
        <f ca="1">LOOKUP(2,1/('Feat-Func-Development'!$AF$4:$EU$4&amp;'Feat-Func-Development'!$AF$5:$EU$5='aggregated FIP Data ProgSel'!$A37&amp;'aggregated FIP Data ProgSel'!$V$1),'Feat-Func-Development'!$AF$128:$EU$128)</f>
        <v>0</v>
      </c>
      <c r="AD37" s="122">
        <f ca="1">LOOKUP(2,1/('Feat-Func-Development'!$AF$4:$EU$4&amp;'Feat-Func-Development'!$AF$5:$EU$5='aggregated FIP Data ProgSel'!$A37&amp;'aggregated FIP Data ProgSel'!$N$1),'Feat-Func-Development'!$AF$25:$EU$25)</f>
        <v>0</v>
      </c>
      <c r="AE37" s="48">
        <f ca="1">LOOKUP(2,1/('Feat-Func-Development'!$AF$4:$EU$4&amp;'Feat-Func-Development'!$AF$5:$EU$5='aggregated FIP Data ProgSel'!$A37&amp;'aggregated FIP Data ProgSel'!$N$1),'Feat-Func-Development'!$AF$26:$EU$26)</f>
        <v>0</v>
      </c>
      <c r="AF37" s="48">
        <f ca="1">LOOKUP(2,1/('Feat-Func-Development'!$AF$4:$EU$4&amp;'Feat-Func-Development'!$AF$5:$EU$5='aggregated FIP Data ProgSel'!$A37&amp;'aggregated FIP Data ProgSel'!$N$1),'Feat-Func-Development'!$AF$27:$EU$27)</f>
        <v>0</v>
      </c>
      <c r="AG37" s="48">
        <f ca="1">LOOKUP(2,1/('Feat-Func-Development'!$AF$4:$EU$4&amp;'Feat-Func-Development'!$AF$5:$EU$5='aggregated FIP Data ProgSel'!$A37&amp;'aggregated FIP Data ProgSel'!$N$1),'Feat-Func-Development'!$AF$28:$EU$28)</f>
        <v>0</v>
      </c>
      <c r="AH37" s="48">
        <f ca="1">LOOKUP(2,1/('Feat-Func-Development'!$AF$4:$EU$4&amp;'Feat-Func-Development'!$AF$5:$EU$5='aggregated FIP Data ProgSel'!$A37&amp;'aggregated FIP Data ProgSel'!$N$1),'Feat-Func-Development'!$AF$29:$EU$29)</f>
        <v>0</v>
      </c>
      <c r="AI37" s="48">
        <f ca="1">LOOKUP(2,1/('Feat-Func-Development'!$AF$4:$EU$4&amp;'Feat-Func-Development'!$AF$5:$EU$5='aggregated FIP Data ProgSel'!$A37&amp;'aggregated FIP Data ProgSel'!$N$1),'Feat-Func-Development'!$AF$30:$EU$30)</f>
        <v>0</v>
      </c>
      <c r="AJ37" s="48">
        <f ca="1">LOOKUP(2,1/('Feat-Func-Development'!$AF$4:$EU$4&amp;'Feat-Func-Development'!$AF$5:$EU$5='aggregated FIP Data ProgSel'!$A37&amp;'aggregated FIP Data ProgSel'!$N$1),'Feat-Func-Development'!$AF$31:$EU$31)</f>
        <v>0</v>
      </c>
      <c r="AK37" s="48">
        <f ca="1">LOOKUP(2,1/('Feat-Func-Development'!$AF$4:$EU$4&amp;'Feat-Func-Development'!$AF$5:$EU$5='aggregated FIP Data ProgSel'!$A37&amp;'aggregated FIP Data ProgSel'!$N$1),'Feat-Func-Development'!$AF$32:$EU$32)</f>
        <v>1</v>
      </c>
      <c r="AL37" s="122">
        <f ca="1">LOOKUP(2,1/('Feat-Func-Development'!$AF$4:$EU$4&amp;'Feat-Func-Development'!$AF$5:$EU$5='aggregated FIP Data ProgSel'!$A37&amp;'aggregated FIP Data ProgSel'!$N$1),'Feat-Func-Development'!$AF$33:$EU$33)</f>
        <v>0</v>
      </c>
      <c r="AM37" s="48">
        <f ca="1">LOOKUP(2,1/('Feat-Func-Development'!$AF$4:$EU$4&amp;'Feat-Func-Development'!$AF$5:$EU$5='aggregated FIP Data ProgSel'!$A37&amp;'aggregated FIP Data ProgSel'!$N$1),'Feat-Func-Development'!$AF$34:$EU$34)</f>
        <v>0</v>
      </c>
      <c r="AN37" s="48">
        <f ca="1">LOOKUP(2,1/('Feat-Func-Development'!$AF$4:$EU$4&amp;'Feat-Func-Development'!$AF$5:$EU$5='aggregated FIP Data ProgSel'!$A37&amp;'aggregated FIP Data ProgSel'!$N$1),'Feat-Func-Development'!$AF$35:$EU$35)</f>
        <v>0</v>
      </c>
      <c r="AO37" s="48">
        <f ca="1">LOOKUP(2,1/('Feat-Func-Development'!$AF$4:$EU$4&amp;'Feat-Func-Development'!$AF$5:$EU$5='aggregated FIP Data ProgSel'!$A37&amp;'aggregated FIP Data ProgSel'!$N$1),'Feat-Func-Development'!$AF$36:$EU$36)</f>
        <v>0</v>
      </c>
      <c r="AP37" s="48">
        <f ca="1">LOOKUP(2,1/('Feat-Func-Development'!$AF$4:$EU$4&amp;'Feat-Func-Development'!$AF$5:$EU$5='aggregated FIP Data ProgSel'!$A37&amp;'aggregated FIP Data ProgSel'!$N$1),'Feat-Func-Development'!$AF$37:$EU$37)</f>
        <v>0</v>
      </c>
      <c r="AQ37" s="48">
        <f ca="1">LOOKUP(2,1/('Feat-Func-Development'!$AF$4:$EU$4&amp;'Feat-Func-Development'!$AF$5:$EU$5='aggregated FIP Data ProgSel'!$A37&amp;'aggregated FIP Data ProgSel'!$N$1),'Feat-Func-Development'!$AF$38:$EU$38)</f>
        <v>0</v>
      </c>
      <c r="AR37" s="48">
        <f ca="1">LOOKUP(2,1/('Feat-Func-Development'!$AF$4:$EU$4&amp;'Feat-Func-Development'!$AF$5:$EU$5='aggregated FIP Data ProgSel'!$A37&amp;'aggregated FIP Data ProgSel'!$N$1),'Feat-Func-Development'!$AF$39:$EU$39)</f>
        <v>0</v>
      </c>
      <c r="AS37" s="48">
        <f ca="1">LOOKUP(2,1/('Feat-Func-Development'!$AF$4:$EU$4&amp;'Feat-Func-Development'!$AF$5:$EU$5='aggregated FIP Data ProgSel'!$A37&amp;'aggregated FIP Data ProgSel'!$N$1),'Feat-Func-Development'!$AF$40:$EU$40)</f>
        <v>1</v>
      </c>
      <c r="AT37" s="122">
        <f ca="1">LOOKUP(2,1/('Feat-Func-Development'!$AF$4:$EU$4&amp;'Feat-Func-Development'!$AF$5:$EU$5='aggregated FIP Data ProgSel'!$A37&amp;'aggregated FIP Data ProgSel'!$N$1),'Feat-Func-Development'!$AF$41:$EU$41)</f>
        <v>0</v>
      </c>
      <c r="AU37" s="48">
        <f ca="1">LOOKUP(2,1/('Feat-Func-Development'!$AF$4:$EU$4&amp;'Feat-Func-Development'!$AF$5:$EU$5='aggregated FIP Data ProgSel'!$A37&amp;'aggregated FIP Data ProgSel'!$N$1),'Feat-Func-Development'!$AF$42:$EU$42)</f>
        <v>0</v>
      </c>
      <c r="AV37" s="48">
        <f ca="1">LOOKUP(2,1/('Feat-Func-Development'!$AF$4:$EU$4&amp;'Feat-Func-Development'!$AF$5:$EU$5='aggregated FIP Data ProgSel'!$A37&amp;'aggregated FIP Data ProgSel'!$N$1),'Feat-Func-Development'!$AF$43:$EU$43)</f>
        <v>0</v>
      </c>
      <c r="AW37" s="48">
        <f ca="1">LOOKUP(2,1/('Feat-Func-Development'!$AF$4:$EU$4&amp;'Feat-Func-Development'!$AF$5:$EU$5='aggregated FIP Data ProgSel'!$A37&amp;'aggregated FIP Data ProgSel'!$N$1),'Feat-Func-Development'!$AF$44:$EU$44)</f>
        <v>0</v>
      </c>
      <c r="AX37" s="48">
        <f ca="1">LOOKUP(2,1/('Feat-Func-Development'!$AF$4:$EU$4&amp;'Feat-Func-Development'!$AF$5:$EU$5='aggregated FIP Data ProgSel'!$A37&amp;'aggregated FIP Data ProgSel'!$N$1),'Feat-Func-Development'!$AF$45:$EU$45)</f>
        <v>0</v>
      </c>
      <c r="AY37" s="48">
        <f ca="1">LOOKUP(2,1/('Feat-Func-Development'!$AF$4:$EU$4&amp;'Feat-Func-Development'!$AF$5:$EU$5='aggregated FIP Data ProgSel'!$A37&amp;'aggregated FIP Data ProgSel'!$N$1),'Feat-Func-Development'!$AF$46:$EU$46)</f>
        <v>0</v>
      </c>
      <c r="AZ37" s="48">
        <f ca="1">LOOKUP(2,1/('Feat-Func-Development'!$AF$4:$EU$4&amp;'Feat-Func-Development'!$AF$5:$EU$5='aggregated FIP Data ProgSel'!$A37&amp;'aggregated FIP Data ProgSel'!$N$1),'Feat-Func-Development'!$AF$47:$EU$47)</f>
        <v>0</v>
      </c>
      <c r="BA37" s="48">
        <f ca="1">LOOKUP(2,1/('Feat-Func-Development'!$AF$4:$EU$4&amp;'Feat-Func-Development'!$AF$5:$EU$5='aggregated FIP Data ProgSel'!$A37&amp;'aggregated FIP Data ProgSel'!$N$1),'Feat-Func-Development'!$AF$48:$EU$48)</f>
        <v>1</v>
      </c>
      <c r="BB37" s="122">
        <f ca="1">LOOKUP(2,1/('Feat-Func-Development'!$AF$4:$EU$4&amp;'Feat-Func-Development'!$AF$5:$EU$5='aggregated FIP Data ProgSel'!$A37&amp;'aggregated FIP Data ProgSel'!$N$1),'Feat-Func-Development'!$AF$49:$EU$49)</f>
        <v>0</v>
      </c>
      <c r="BC37" s="48">
        <f ca="1">LOOKUP(2,1/('Feat-Func-Development'!$AF$4:$EU$4&amp;'Feat-Func-Development'!$AF$5:$EU$5='aggregated FIP Data ProgSel'!$A37&amp;'aggregated FIP Data ProgSel'!$N$1),'Feat-Func-Development'!$AF$50:$EU$50)</f>
        <v>0</v>
      </c>
      <c r="BD37" s="48">
        <f ca="1">LOOKUP(2,1/('Feat-Func-Development'!$AF$4:$EU$4&amp;'Feat-Func-Development'!$AF$5:$EU$5='aggregated FIP Data ProgSel'!$A37&amp;'aggregated FIP Data ProgSel'!$N$1),'Feat-Func-Development'!$AF$51:$EU$51)</f>
        <v>0</v>
      </c>
      <c r="BE37" s="48">
        <f ca="1">LOOKUP(2,1/('Feat-Func-Development'!$AF$4:$EU$4&amp;'Feat-Func-Development'!$AF$5:$EU$5='aggregated FIP Data ProgSel'!$A37&amp;'aggregated FIP Data ProgSel'!$N$1),'Feat-Func-Development'!$AF$52:$EU$52)</f>
        <v>0</v>
      </c>
      <c r="BF37" s="48">
        <f ca="1">LOOKUP(2,1/('Feat-Func-Development'!$AF$4:$EU$4&amp;'Feat-Func-Development'!$AF$5:$EU$5='aggregated FIP Data ProgSel'!$A37&amp;'aggregated FIP Data ProgSel'!$N$1),'Feat-Func-Development'!$AF$53:$EU$53)</f>
        <v>0</v>
      </c>
      <c r="BG37" s="48">
        <f ca="1">LOOKUP(2,1/('Feat-Func-Development'!$AF$4:$EU$4&amp;'Feat-Func-Development'!$AF$5:$EU$5='aggregated FIP Data ProgSel'!$A37&amp;'aggregated FIP Data ProgSel'!$N$1),'Feat-Func-Development'!$AF$54:$EU$54)</f>
        <v>0</v>
      </c>
      <c r="BH37" s="48">
        <f ca="1">LOOKUP(2,1/('Feat-Func-Development'!$AF$4:$EU$4&amp;'Feat-Func-Development'!$AF$5:$EU$5='aggregated FIP Data ProgSel'!$A37&amp;'aggregated FIP Data ProgSel'!$N$1),'Feat-Func-Development'!$AF$55:$EU$55)</f>
        <v>0</v>
      </c>
      <c r="BI37" s="48">
        <f ca="1">LOOKUP(2,1/('Feat-Func-Development'!$AF$4:$EU$4&amp;'Feat-Func-Development'!$AF$5:$EU$5='aggregated FIP Data ProgSel'!$A37&amp;'aggregated FIP Data ProgSel'!$N$1),'Feat-Func-Development'!$AF$56:$EU$56)</f>
        <v>0</v>
      </c>
    </row>
    <row r="38" spans="1:61">
      <c r="A38" s="226">
        <f t="shared" ca="1" si="9"/>
        <v>1035</v>
      </c>
      <c r="B38" s="371">
        <f ca="1">IFERROR(INDEX('Configuration | Scaling'!$E$13:$Y$23,$D$85-CELL("row", 'Configuration | Scaling'!$E$13)+1,MATCH($C38,_GPDS__List,0)),"")</f>
        <v>153</v>
      </c>
      <c r="C38" s="228" t="str">
        <f ca="1">IF(COUNTIF(C$4:C37,LOOKUP(A38,INDIRECT("'Configuration | Scaling'!E"&amp;$D$85):INDIRECT("'Configuration | Scaling'!Y"&amp;$D$85),_GPDS__List))=0,LOOKUP(A38,INDIRECT("'Configuration | Scaling'!E"&amp;$D$85):INDIRECT("'Configuration | Scaling'!Y"&amp;$D$85),_GPDS__List),"")</f>
        <v/>
      </c>
      <c r="D38" s="372"/>
      <c r="E38" s="229">
        <f t="shared" ca="1" si="0"/>
        <v>153</v>
      </c>
      <c r="F38" s="235">
        <f t="shared" ca="1" si="1"/>
        <v>1</v>
      </c>
      <c r="G38" s="55">
        <f t="shared" ca="1" si="2"/>
        <v>0</v>
      </c>
      <c r="H38" s="55">
        <f t="shared" ca="1" si="3"/>
        <v>1</v>
      </c>
      <c r="I38" s="55">
        <f t="shared" ca="1" si="4"/>
        <v>1</v>
      </c>
      <c r="J38" s="55">
        <f t="shared" ca="1" si="5"/>
        <v>1</v>
      </c>
      <c r="K38" s="55">
        <f t="shared" ca="1" si="6"/>
        <v>1</v>
      </c>
      <c r="L38" s="55">
        <f t="shared" ca="1" si="7"/>
        <v>1</v>
      </c>
      <c r="M38" s="56">
        <f t="shared" ca="1" si="8"/>
        <v>0</v>
      </c>
      <c r="N38" s="48">
        <f ca="1">LOOKUP(2,1/('Feat-Func-Development'!$AF$4:$EU$4&amp;'Feat-Func-Development'!$AF$5:$EU$5='aggregated FIP Data ProgSel'!$A38&amp;'aggregated FIP Data ProgSel'!$N$1),'Feat-Func-Development'!$AF$121:$EU$121)</f>
        <v>0</v>
      </c>
      <c r="O38" s="48">
        <f ca="1">LOOKUP(2,1/('Feat-Func-Development'!$AF$4:$EU$4&amp;'Feat-Func-Development'!$AF$5:$EU$5='aggregated FIP Data ProgSel'!$A38&amp;'aggregated FIP Data ProgSel'!$N$1),'Feat-Func-Development'!$AF$122:$EU$122)</f>
        <v>0</v>
      </c>
      <c r="P38" s="48">
        <f ca="1">LOOKUP(2,1/('Feat-Func-Development'!$AF$4:$EU$4&amp;'Feat-Func-Development'!$AF$5:$EU$5='aggregated FIP Data ProgSel'!$A38&amp;'aggregated FIP Data ProgSel'!$N$1),'Feat-Func-Development'!$AF$123:$EU$123)</f>
        <v>0</v>
      </c>
      <c r="Q38" s="48">
        <f ca="1">LOOKUP(2,1/('Feat-Func-Development'!$AF$4:$EU$4&amp;'Feat-Func-Development'!$AF$5:$EU$5='aggregated FIP Data ProgSel'!$A38&amp;'aggregated FIP Data ProgSel'!$N$1),'Feat-Func-Development'!$AF$124:$EU$124)</f>
        <v>0</v>
      </c>
      <c r="R38" s="48">
        <f ca="1">LOOKUP(2,1/('Feat-Func-Development'!$AF$4:$EU$4&amp;'Feat-Func-Development'!$AF$5:$EU$5='aggregated FIP Data ProgSel'!$A38&amp;'aggregated FIP Data ProgSel'!$N$1),'Feat-Func-Development'!$AF$125:$EU$125)</f>
        <v>0</v>
      </c>
      <c r="S38" s="48">
        <f ca="1">LOOKUP(2,1/('Feat-Func-Development'!$AF$4:$EU$4&amp;'Feat-Func-Development'!$AF$5:$EU$5='aggregated FIP Data ProgSel'!$A38&amp;'aggregated FIP Data ProgSel'!$N$1),'Feat-Func-Development'!$AF$126:$EU$126)</f>
        <v>0</v>
      </c>
      <c r="T38" s="48">
        <f ca="1">LOOKUP(2,1/('Feat-Func-Development'!$AF$4:$EU$4&amp;'Feat-Func-Development'!$AF$5:$EU$5='aggregated FIP Data ProgSel'!$A38&amp;'aggregated FIP Data ProgSel'!$N$1),'Feat-Func-Development'!$AF$127:$EU$127)</f>
        <v>0</v>
      </c>
      <c r="U38" s="48">
        <f ca="1">LOOKUP(2,1/('Feat-Func-Development'!$AF$4:$EU$4&amp;'Feat-Func-Development'!$AF$5:$EU$5='aggregated FIP Data ProgSel'!$A38&amp;'aggregated FIP Data ProgSel'!$N$1),'Feat-Func-Development'!$AF$128:$EU$128)</f>
        <v>1</v>
      </c>
      <c r="V38" s="29">
        <f ca="1">LOOKUP(2,1/('Feat-Func-Development'!$AF$4:$EU$4&amp;'Feat-Func-Development'!$AF$5:$EU$5='aggregated FIP Data ProgSel'!$A38&amp;'aggregated FIP Data ProgSel'!$V$1),'Feat-Func-Development'!$AF$121:$EU$121)</f>
        <v>0</v>
      </c>
      <c r="W38" s="29">
        <f ca="1">LOOKUP(2,1/('Feat-Func-Development'!$AF$4:$EU$4&amp;'Feat-Func-Development'!$AF$5:$EU$5='aggregated FIP Data ProgSel'!$A38&amp;'aggregated FIP Data ProgSel'!$V$1),'Feat-Func-Development'!$AF$122:$EU$122)</f>
        <v>0</v>
      </c>
      <c r="X38" s="29">
        <f ca="1">LOOKUP(2,1/('Feat-Func-Development'!$AF$4:$EU$4&amp;'Feat-Func-Development'!$AF$5:$EU$5='aggregated FIP Data ProgSel'!$A38&amp;'aggregated FIP Data ProgSel'!$V$1),'Feat-Func-Development'!$AF$123:$EU$123)</f>
        <v>0</v>
      </c>
      <c r="Y38" s="29">
        <f ca="1">LOOKUP(2,1/('Feat-Func-Development'!$AF$4:$EU$4&amp;'Feat-Func-Development'!$AF$5:$EU$5='aggregated FIP Data ProgSel'!$A38&amp;'aggregated FIP Data ProgSel'!$V$1),'Feat-Func-Development'!$AF$124:$EU$124)</f>
        <v>0</v>
      </c>
      <c r="Z38" s="29">
        <f ca="1">LOOKUP(2,1/('Feat-Func-Development'!$AF$4:$EU$4&amp;'Feat-Func-Development'!$AF$5:$EU$5='aggregated FIP Data ProgSel'!$A38&amp;'aggregated FIP Data ProgSel'!$V$1),'Feat-Func-Development'!$AF$125:$EU$125)</f>
        <v>1</v>
      </c>
      <c r="AA38" s="29">
        <f ca="1">LOOKUP(2,1/('Feat-Func-Development'!$AF$4:$EU$4&amp;'Feat-Func-Development'!$AF$5:$EU$5='aggregated FIP Data ProgSel'!$A38&amp;'aggregated FIP Data ProgSel'!$V$1),'Feat-Func-Development'!$AF$126:$EU$126)</f>
        <v>0</v>
      </c>
      <c r="AB38" s="29">
        <f ca="1">LOOKUP(2,1/('Feat-Func-Development'!$AF$4:$EU$4&amp;'Feat-Func-Development'!$AF$5:$EU$5='aggregated FIP Data ProgSel'!$A38&amp;'aggregated FIP Data ProgSel'!$V$1),'Feat-Func-Development'!$AF$127:$EU$127)</f>
        <v>0</v>
      </c>
      <c r="AC38" s="29">
        <f ca="1">LOOKUP(2,1/('Feat-Func-Development'!$AF$4:$EU$4&amp;'Feat-Func-Development'!$AF$5:$EU$5='aggregated FIP Data ProgSel'!$A38&amp;'aggregated FIP Data ProgSel'!$V$1),'Feat-Func-Development'!$AF$128:$EU$128)</f>
        <v>0</v>
      </c>
      <c r="AD38" s="122">
        <f ca="1">LOOKUP(2,1/('Feat-Func-Development'!$AF$4:$EU$4&amp;'Feat-Func-Development'!$AF$5:$EU$5='aggregated FIP Data ProgSel'!$A38&amp;'aggregated FIP Data ProgSel'!$N$1),'Feat-Func-Development'!$AF$25:$EU$25)</f>
        <v>0</v>
      </c>
      <c r="AE38" s="48">
        <f ca="1">LOOKUP(2,1/('Feat-Func-Development'!$AF$4:$EU$4&amp;'Feat-Func-Development'!$AF$5:$EU$5='aggregated FIP Data ProgSel'!$A38&amp;'aggregated FIP Data ProgSel'!$N$1),'Feat-Func-Development'!$AF$26:$EU$26)</f>
        <v>0</v>
      </c>
      <c r="AF38" s="48">
        <f ca="1">LOOKUP(2,1/('Feat-Func-Development'!$AF$4:$EU$4&amp;'Feat-Func-Development'!$AF$5:$EU$5='aggregated FIP Data ProgSel'!$A38&amp;'aggregated FIP Data ProgSel'!$N$1),'Feat-Func-Development'!$AF$27:$EU$27)</f>
        <v>0</v>
      </c>
      <c r="AG38" s="48">
        <f ca="1">LOOKUP(2,1/('Feat-Func-Development'!$AF$4:$EU$4&amp;'Feat-Func-Development'!$AF$5:$EU$5='aggregated FIP Data ProgSel'!$A38&amp;'aggregated FIP Data ProgSel'!$N$1),'Feat-Func-Development'!$AF$28:$EU$28)</f>
        <v>0</v>
      </c>
      <c r="AH38" s="48">
        <f ca="1">LOOKUP(2,1/('Feat-Func-Development'!$AF$4:$EU$4&amp;'Feat-Func-Development'!$AF$5:$EU$5='aggregated FIP Data ProgSel'!$A38&amp;'aggregated FIP Data ProgSel'!$N$1),'Feat-Func-Development'!$AF$29:$EU$29)</f>
        <v>0</v>
      </c>
      <c r="AI38" s="48">
        <f ca="1">LOOKUP(2,1/('Feat-Func-Development'!$AF$4:$EU$4&amp;'Feat-Func-Development'!$AF$5:$EU$5='aggregated FIP Data ProgSel'!$A38&amp;'aggregated FIP Data ProgSel'!$N$1),'Feat-Func-Development'!$AF$30:$EU$30)</f>
        <v>0</v>
      </c>
      <c r="AJ38" s="48">
        <f ca="1">LOOKUP(2,1/('Feat-Func-Development'!$AF$4:$EU$4&amp;'Feat-Func-Development'!$AF$5:$EU$5='aggregated FIP Data ProgSel'!$A38&amp;'aggregated FIP Data ProgSel'!$N$1),'Feat-Func-Development'!$AF$31:$EU$31)</f>
        <v>0</v>
      </c>
      <c r="AK38" s="48">
        <f ca="1">LOOKUP(2,1/('Feat-Func-Development'!$AF$4:$EU$4&amp;'Feat-Func-Development'!$AF$5:$EU$5='aggregated FIP Data ProgSel'!$A38&amp;'aggregated FIP Data ProgSel'!$N$1),'Feat-Func-Development'!$AF$32:$EU$32)</f>
        <v>1</v>
      </c>
      <c r="AL38" s="122">
        <f ca="1">LOOKUP(2,1/('Feat-Func-Development'!$AF$4:$EU$4&amp;'Feat-Func-Development'!$AF$5:$EU$5='aggregated FIP Data ProgSel'!$A38&amp;'aggregated FIP Data ProgSel'!$N$1),'Feat-Func-Development'!$AF$33:$EU$33)</f>
        <v>0</v>
      </c>
      <c r="AM38" s="48">
        <f ca="1">LOOKUP(2,1/('Feat-Func-Development'!$AF$4:$EU$4&amp;'Feat-Func-Development'!$AF$5:$EU$5='aggregated FIP Data ProgSel'!$A38&amp;'aggregated FIP Data ProgSel'!$N$1),'Feat-Func-Development'!$AF$34:$EU$34)</f>
        <v>0</v>
      </c>
      <c r="AN38" s="48">
        <f ca="1">LOOKUP(2,1/('Feat-Func-Development'!$AF$4:$EU$4&amp;'Feat-Func-Development'!$AF$5:$EU$5='aggregated FIP Data ProgSel'!$A38&amp;'aggregated FIP Data ProgSel'!$N$1),'Feat-Func-Development'!$AF$35:$EU$35)</f>
        <v>0</v>
      </c>
      <c r="AO38" s="48">
        <f ca="1">LOOKUP(2,1/('Feat-Func-Development'!$AF$4:$EU$4&amp;'Feat-Func-Development'!$AF$5:$EU$5='aggregated FIP Data ProgSel'!$A38&amp;'aggregated FIP Data ProgSel'!$N$1),'Feat-Func-Development'!$AF$36:$EU$36)</f>
        <v>0</v>
      </c>
      <c r="AP38" s="48">
        <f ca="1">LOOKUP(2,1/('Feat-Func-Development'!$AF$4:$EU$4&amp;'Feat-Func-Development'!$AF$5:$EU$5='aggregated FIP Data ProgSel'!$A38&amp;'aggregated FIP Data ProgSel'!$N$1),'Feat-Func-Development'!$AF$37:$EU$37)</f>
        <v>0</v>
      </c>
      <c r="AQ38" s="48">
        <f ca="1">LOOKUP(2,1/('Feat-Func-Development'!$AF$4:$EU$4&amp;'Feat-Func-Development'!$AF$5:$EU$5='aggregated FIP Data ProgSel'!$A38&amp;'aggregated FIP Data ProgSel'!$N$1),'Feat-Func-Development'!$AF$38:$EU$38)</f>
        <v>0</v>
      </c>
      <c r="AR38" s="48">
        <f ca="1">LOOKUP(2,1/('Feat-Func-Development'!$AF$4:$EU$4&amp;'Feat-Func-Development'!$AF$5:$EU$5='aggregated FIP Data ProgSel'!$A38&amp;'aggregated FIP Data ProgSel'!$N$1),'Feat-Func-Development'!$AF$39:$EU$39)</f>
        <v>0</v>
      </c>
      <c r="AS38" s="48">
        <f ca="1">LOOKUP(2,1/('Feat-Func-Development'!$AF$4:$EU$4&amp;'Feat-Func-Development'!$AF$5:$EU$5='aggregated FIP Data ProgSel'!$A38&amp;'aggregated FIP Data ProgSel'!$N$1),'Feat-Func-Development'!$AF$40:$EU$40)</f>
        <v>1</v>
      </c>
      <c r="AT38" s="122">
        <f ca="1">LOOKUP(2,1/('Feat-Func-Development'!$AF$4:$EU$4&amp;'Feat-Func-Development'!$AF$5:$EU$5='aggregated FIP Data ProgSel'!$A38&amp;'aggregated FIP Data ProgSel'!$N$1),'Feat-Func-Development'!$AF$41:$EU$41)</f>
        <v>0</v>
      </c>
      <c r="AU38" s="48">
        <f ca="1">LOOKUP(2,1/('Feat-Func-Development'!$AF$4:$EU$4&amp;'Feat-Func-Development'!$AF$5:$EU$5='aggregated FIP Data ProgSel'!$A38&amp;'aggregated FIP Data ProgSel'!$N$1),'Feat-Func-Development'!$AF$42:$EU$42)</f>
        <v>0</v>
      </c>
      <c r="AV38" s="48">
        <f ca="1">LOOKUP(2,1/('Feat-Func-Development'!$AF$4:$EU$4&amp;'Feat-Func-Development'!$AF$5:$EU$5='aggregated FIP Data ProgSel'!$A38&amp;'aggregated FIP Data ProgSel'!$N$1),'Feat-Func-Development'!$AF$43:$EU$43)</f>
        <v>0</v>
      </c>
      <c r="AW38" s="48">
        <f ca="1">LOOKUP(2,1/('Feat-Func-Development'!$AF$4:$EU$4&amp;'Feat-Func-Development'!$AF$5:$EU$5='aggregated FIP Data ProgSel'!$A38&amp;'aggregated FIP Data ProgSel'!$N$1),'Feat-Func-Development'!$AF$44:$EU$44)</f>
        <v>0</v>
      </c>
      <c r="AX38" s="48">
        <f ca="1">LOOKUP(2,1/('Feat-Func-Development'!$AF$4:$EU$4&amp;'Feat-Func-Development'!$AF$5:$EU$5='aggregated FIP Data ProgSel'!$A38&amp;'aggregated FIP Data ProgSel'!$N$1),'Feat-Func-Development'!$AF$45:$EU$45)</f>
        <v>0</v>
      </c>
      <c r="AY38" s="48">
        <f ca="1">LOOKUP(2,1/('Feat-Func-Development'!$AF$4:$EU$4&amp;'Feat-Func-Development'!$AF$5:$EU$5='aggregated FIP Data ProgSel'!$A38&amp;'aggregated FIP Data ProgSel'!$N$1),'Feat-Func-Development'!$AF$46:$EU$46)</f>
        <v>0</v>
      </c>
      <c r="AZ38" s="48">
        <f ca="1">LOOKUP(2,1/('Feat-Func-Development'!$AF$4:$EU$4&amp;'Feat-Func-Development'!$AF$5:$EU$5='aggregated FIP Data ProgSel'!$A38&amp;'aggregated FIP Data ProgSel'!$N$1),'Feat-Func-Development'!$AF$47:$EU$47)</f>
        <v>0</v>
      </c>
      <c r="BA38" s="48">
        <f ca="1">LOOKUP(2,1/('Feat-Func-Development'!$AF$4:$EU$4&amp;'Feat-Func-Development'!$AF$5:$EU$5='aggregated FIP Data ProgSel'!$A38&amp;'aggregated FIP Data ProgSel'!$N$1),'Feat-Func-Development'!$AF$48:$EU$48)</f>
        <v>1</v>
      </c>
      <c r="BB38" s="122">
        <f ca="1">LOOKUP(2,1/('Feat-Func-Development'!$AF$4:$EU$4&amp;'Feat-Func-Development'!$AF$5:$EU$5='aggregated FIP Data ProgSel'!$A38&amp;'aggregated FIP Data ProgSel'!$N$1),'Feat-Func-Development'!$AF$49:$EU$49)</f>
        <v>0</v>
      </c>
      <c r="BC38" s="48">
        <f ca="1">LOOKUP(2,1/('Feat-Func-Development'!$AF$4:$EU$4&amp;'Feat-Func-Development'!$AF$5:$EU$5='aggregated FIP Data ProgSel'!$A38&amp;'aggregated FIP Data ProgSel'!$N$1),'Feat-Func-Development'!$AF$50:$EU$50)</f>
        <v>0</v>
      </c>
      <c r="BD38" s="48">
        <f ca="1">LOOKUP(2,1/('Feat-Func-Development'!$AF$4:$EU$4&amp;'Feat-Func-Development'!$AF$5:$EU$5='aggregated FIP Data ProgSel'!$A38&amp;'aggregated FIP Data ProgSel'!$N$1),'Feat-Func-Development'!$AF$51:$EU$51)</f>
        <v>0</v>
      </c>
      <c r="BE38" s="48">
        <f ca="1">LOOKUP(2,1/('Feat-Func-Development'!$AF$4:$EU$4&amp;'Feat-Func-Development'!$AF$5:$EU$5='aggregated FIP Data ProgSel'!$A38&amp;'aggregated FIP Data ProgSel'!$N$1),'Feat-Func-Development'!$AF$52:$EU$52)</f>
        <v>0</v>
      </c>
      <c r="BF38" s="48">
        <f ca="1">LOOKUP(2,1/('Feat-Func-Development'!$AF$4:$EU$4&amp;'Feat-Func-Development'!$AF$5:$EU$5='aggregated FIP Data ProgSel'!$A38&amp;'aggregated FIP Data ProgSel'!$N$1),'Feat-Func-Development'!$AF$53:$EU$53)</f>
        <v>0</v>
      </c>
      <c r="BG38" s="48">
        <f ca="1">LOOKUP(2,1/('Feat-Func-Development'!$AF$4:$EU$4&amp;'Feat-Func-Development'!$AF$5:$EU$5='aggregated FIP Data ProgSel'!$A38&amp;'aggregated FIP Data ProgSel'!$N$1),'Feat-Func-Development'!$AF$54:$EU$54)</f>
        <v>0</v>
      </c>
      <c r="BH38" s="48">
        <f ca="1">LOOKUP(2,1/('Feat-Func-Development'!$AF$4:$EU$4&amp;'Feat-Func-Development'!$AF$5:$EU$5='aggregated FIP Data ProgSel'!$A38&amp;'aggregated FIP Data ProgSel'!$N$1),'Feat-Func-Development'!$AF$55:$EU$55)</f>
        <v>0</v>
      </c>
      <c r="BI38" s="48">
        <f ca="1">LOOKUP(2,1/('Feat-Func-Development'!$AF$4:$EU$4&amp;'Feat-Func-Development'!$AF$5:$EU$5='aggregated FIP Data ProgSel'!$A38&amp;'aggregated FIP Data ProgSel'!$N$1),'Feat-Func-Development'!$AF$56:$EU$56)</f>
        <v>0</v>
      </c>
    </row>
    <row r="39" spans="1:61">
      <c r="A39" s="226">
        <f t="shared" ca="1" si="9"/>
        <v>1065</v>
      </c>
      <c r="B39" s="371">
        <f ca="1">IFERROR(INDEX('Configuration | Scaling'!$E$13:$Y$23,$D$85-CELL("row", 'Configuration | Scaling'!$E$13)+1,MATCH($C39,_GPDS__List,0)),"")</f>
        <v>153</v>
      </c>
      <c r="C39" s="228" t="str">
        <f ca="1">IF(COUNTIF(C$4:C38,LOOKUP(A39,INDIRECT("'Configuration | Scaling'!E"&amp;$D$85):INDIRECT("'Configuration | Scaling'!Y"&amp;$D$85),_GPDS__List))=0,LOOKUP(A39,INDIRECT("'Configuration | Scaling'!E"&amp;$D$85):INDIRECT("'Configuration | Scaling'!Y"&amp;$D$85),_GPDS__List),"")</f>
        <v/>
      </c>
      <c r="D39" s="372"/>
      <c r="E39" s="229">
        <f t="shared" ca="1" si="0"/>
        <v>153</v>
      </c>
      <c r="F39" s="235">
        <f t="shared" ca="1" si="1"/>
        <v>1</v>
      </c>
      <c r="G39" s="55">
        <f t="shared" ca="1" si="2"/>
        <v>0</v>
      </c>
      <c r="H39" s="55">
        <f t="shared" ca="1" si="3"/>
        <v>1</v>
      </c>
      <c r="I39" s="55">
        <f t="shared" ca="1" si="4"/>
        <v>1</v>
      </c>
      <c r="J39" s="55">
        <f t="shared" ca="1" si="5"/>
        <v>1</v>
      </c>
      <c r="K39" s="55">
        <f t="shared" ca="1" si="6"/>
        <v>1</v>
      </c>
      <c r="L39" s="55">
        <f t="shared" ca="1" si="7"/>
        <v>1</v>
      </c>
      <c r="M39" s="56">
        <f t="shared" ca="1" si="8"/>
        <v>0</v>
      </c>
      <c r="N39" s="48">
        <f ca="1">LOOKUP(2,1/('Feat-Func-Development'!$AF$4:$EU$4&amp;'Feat-Func-Development'!$AF$5:$EU$5='aggregated FIP Data ProgSel'!$A39&amp;'aggregated FIP Data ProgSel'!$N$1),'Feat-Func-Development'!$AF$121:$EU$121)</f>
        <v>0</v>
      </c>
      <c r="O39" s="48">
        <f ca="1">LOOKUP(2,1/('Feat-Func-Development'!$AF$4:$EU$4&amp;'Feat-Func-Development'!$AF$5:$EU$5='aggregated FIP Data ProgSel'!$A39&amp;'aggregated FIP Data ProgSel'!$N$1),'Feat-Func-Development'!$AF$122:$EU$122)</f>
        <v>0</v>
      </c>
      <c r="P39" s="48">
        <f ca="1">LOOKUP(2,1/('Feat-Func-Development'!$AF$4:$EU$4&amp;'Feat-Func-Development'!$AF$5:$EU$5='aggregated FIP Data ProgSel'!$A39&amp;'aggregated FIP Data ProgSel'!$N$1),'Feat-Func-Development'!$AF$123:$EU$123)</f>
        <v>0</v>
      </c>
      <c r="Q39" s="48">
        <f ca="1">LOOKUP(2,1/('Feat-Func-Development'!$AF$4:$EU$4&amp;'Feat-Func-Development'!$AF$5:$EU$5='aggregated FIP Data ProgSel'!$A39&amp;'aggregated FIP Data ProgSel'!$N$1),'Feat-Func-Development'!$AF$124:$EU$124)</f>
        <v>0</v>
      </c>
      <c r="R39" s="48">
        <f ca="1">LOOKUP(2,1/('Feat-Func-Development'!$AF$4:$EU$4&amp;'Feat-Func-Development'!$AF$5:$EU$5='aggregated FIP Data ProgSel'!$A39&amp;'aggregated FIP Data ProgSel'!$N$1),'Feat-Func-Development'!$AF$125:$EU$125)</f>
        <v>0</v>
      </c>
      <c r="S39" s="48">
        <f ca="1">LOOKUP(2,1/('Feat-Func-Development'!$AF$4:$EU$4&amp;'Feat-Func-Development'!$AF$5:$EU$5='aggregated FIP Data ProgSel'!$A39&amp;'aggregated FIP Data ProgSel'!$N$1),'Feat-Func-Development'!$AF$126:$EU$126)</f>
        <v>0</v>
      </c>
      <c r="T39" s="48">
        <f ca="1">LOOKUP(2,1/('Feat-Func-Development'!$AF$4:$EU$4&amp;'Feat-Func-Development'!$AF$5:$EU$5='aggregated FIP Data ProgSel'!$A39&amp;'aggregated FIP Data ProgSel'!$N$1),'Feat-Func-Development'!$AF$127:$EU$127)</f>
        <v>0</v>
      </c>
      <c r="U39" s="48">
        <f ca="1">LOOKUP(2,1/('Feat-Func-Development'!$AF$4:$EU$4&amp;'Feat-Func-Development'!$AF$5:$EU$5='aggregated FIP Data ProgSel'!$A39&amp;'aggregated FIP Data ProgSel'!$N$1),'Feat-Func-Development'!$AF$128:$EU$128)</f>
        <v>1</v>
      </c>
      <c r="V39" s="29">
        <f ca="1">LOOKUP(2,1/('Feat-Func-Development'!$AF$4:$EU$4&amp;'Feat-Func-Development'!$AF$5:$EU$5='aggregated FIP Data ProgSel'!$A39&amp;'aggregated FIP Data ProgSel'!$V$1),'Feat-Func-Development'!$AF$121:$EU$121)</f>
        <v>0</v>
      </c>
      <c r="W39" s="29">
        <f ca="1">LOOKUP(2,1/('Feat-Func-Development'!$AF$4:$EU$4&amp;'Feat-Func-Development'!$AF$5:$EU$5='aggregated FIP Data ProgSel'!$A39&amp;'aggregated FIP Data ProgSel'!$V$1),'Feat-Func-Development'!$AF$122:$EU$122)</f>
        <v>0</v>
      </c>
      <c r="X39" s="29">
        <f ca="1">LOOKUP(2,1/('Feat-Func-Development'!$AF$4:$EU$4&amp;'Feat-Func-Development'!$AF$5:$EU$5='aggregated FIP Data ProgSel'!$A39&amp;'aggregated FIP Data ProgSel'!$V$1),'Feat-Func-Development'!$AF$123:$EU$123)</f>
        <v>0</v>
      </c>
      <c r="Y39" s="29">
        <f ca="1">LOOKUP(2,1/('Feat-Func-Development'!$AF$4:$EU$4&amp;'Feat-Func-Development'!$AF$5:$EU$5='aggregated FIP Data ProgSel'!$A39&amp;'aggregated FIP Data ProgSel'!$V$1),'Feat-Func-Development'!$AF$124:$EU$124)</f>
        <v>0</v>
      </c>
      <c r="Z39" s="29">
        <f ca="1">LOOKUP(2,1/('Feat-Func-Development'!$AF$4:$EU$4&amp;'Feat-Func-Development'!$AF$5:$EU$5='aggregated FIP Data ProgSel'!$A39&amp;'aggregated FIP Data ProgSel'!$V$1),'Feat-Func-Development'!$AF$125:$EU$125)</f>
        <v>1</v>
      </c>
      <c r="AA39" s="29">
        <f ca="1">LOOKUP(2,1/('Feat-Func-Development'!$AF$4:$EU$4&amp;'Feat-Func-Development'!$AF$5:$EU$5='aggregated FIP Data ProgSel'!$A39&amp;'aggregated FIP Data ProgSel'!$V$1),'Feat-Func-Development'!$AF$126:$EU$126)</f>
        <v>0</v>
      </c>
      <c r="AB39" s="29">
        <f ca="1">LOOKUP(2,1/('Feat-Func-Development'!$AF$4:$EU$4&amp;'Feat-Func-Development'!$AF$5:$EU$5='aggregated FIP Data ProgSel'!$A39&amp;'aggregated FIP Data ProgSel'!$V$1),'Feat-Func-Development'!$AF$127:$EU$127)</f>
        <v>0</v>
      </c>
      <c r="AC39" s="29">
        <f ca="1">LOOKUP(2,1/('Feat-Func-Development'!$AF$4:$EU$4&amp;'Feat-Func-Development'!$AF$5:$EU$5='aggregated FIP Data ProgSel'!$A39&amp;'aggregated FIP Data ProgSel'!$V$1),'Feat-Func-Development'!$AF$128:$EU$128)</f>
        <v>0</v>
      </c>
      <c r="AD39" s="122">
        <f ca="1">LOOKUP(2,1/('Feat-Func-Development'!$AF$4:$EU$4&amp;'Feat-Func-Development'!$AF$5:$EU$5='aggregated FIP Data ProgSel'!$A39&amp;'aggregated FIP Data ProgSel'!$N$1),'Feat-Func-Development'!$AF$25:$EU$25)</f>
        <v>0</v>
      </c>
      <c r="AE39" s="48">
        <f ca="1">LOOKUP(2,1/('Feat-Func-Development'!$AF$4:$EU$4&amp;'Feat-Func-Development'!$AF$5:$EU$5='aggregated FIP Data ProgSel'!$A39&amp;'aggregated FIP Data ProgSel'!$N$1),'Feat-Func-Development'!$AF$26:$EU$26)</f>
        <v>0</v>
      </c>
      <c r="AF39" s="48">
        <f ca="1">LOOKUP(2,1/('Feat-Func-Development'!$AF$4:$EU$4&amp;'Feat-Func-Development'!$AF$5:$EU$5='aggregated FIP Data ProgSel'!$A39&amp;'aggregated FIP Data ProgSel'!$N$1),'Feat-Func-Development'!$AF$27:$EU$27)</f>
        <v>0</v>
      </c>
      <c r="AG39" s="48">
        <f ca="1">LOOKUP(2,1/('Feat-Func-Development'!$AF$4:$EU$4&amp;'Feat-Func-Development'!$AF$5:$EU$5='aggregated FIP Data ProgSel'!$A39&amp;'aggregated FIP Data ProgSel'!$N$1),'Feat-Func-Development'!$AF$28:$EU$28)</f>
        <v>0</v>
      </c>
      <c r="AH39" s="48">
        <f ca="1">LOOKUP(2,1/('Feat-Func-Development'!$AF$4:$EU$4&amp;'Feat-Func-Development'!$AF$5:$EU$5='aggregated FIP Data ProgSel'!$A39&amp;'aggregated FIP Data ProgSel'!$N$1),'Feat-Func-Development'!$AF$29:$EU$29)</f>
        <v>0</v>
      </c>
      <c r="AI39" s="48">
        <f ca="1">LOOKUP(2,1/('Feat-Func-Development'!$AF$4:$EU$4&amp;'Feat-Func-Development'!$AF$5:$EU$5='aggregated FIP Data ProgSel'!$A39&amp;'aggregated FIP Data ProgSel'!$N$1),'Feat-Func-Development'!$AF$30:$EU$30)</f>
        <v>0</v>
      </c>
      <c r="AJ39" s="48">
        <f ca="1">LOOKUP(2,1/('Feat-Func-Development'!$AF$4:$EU$4&amp;'Feat-Func-Development'!$AF$5:$EU$5='aggregated FIP Data ProgSel'!$A39&amp;'aggregated FIP Data ProgSel'!$N$1),'Feat-Func-Development'!$AF$31:$EU$31)</f>
        <v>0</v>
      </c>
      <c r="AK39" s="48">
        <f ca="1">LOOKUP(2,1/('Feat-Func-Development'!$AF$4:$EU$4&amp;'Feat-Func-Development'!$AF$5:$EU$5='aggregated FIP Data ProgSel'!$A39&amp;'aggregated FIP Data ProgSel'!$N$1),'Feat-Func-Development'!$AF$32:$EU$32)</f>
        <v>1</v>
      </c>
      <c r="AL39" s="122">
        <f ca="1">LOOKUP(2,1/('Feat-Func-Development'!$AF$4:$EU$4&amp;'Feat-Func-Development'!$AF$5:$EU$5='aggregated FIP Data ProgSel'!$A39&amp;'aggregated FIP Data ProgSel'!$N$1),'Feat-Func-Development'!$AF$33:$EU$33)</f>
        <v>0</v>
      </c>
      <c r="AM39" s="48">
        <f ca="1">LOOKUP(2,1/('Feat-Func-Development'!$AF$4:$EU$4&amp;'Feat-Func-Development'!$AF$5:$EU$5='aggregated FIP Data ProgSel'!$A39&amp;'aggregated FIP Data ProgSel'!$N$1),'Feat-Func-Development'!$AF$34:$EU$34)</f>
        <v>0</v>
      </c>
      <c r="AN39" s="48">
        <f ca="1">LOOKUP(2,1/('Feat-Func-Development'!$AF$4:$EU$4&amp;'Feat-Func-Development'!$AF$5:$EU$5='aggregated FIP Data ProgSel'!$A39&amp;'aggregated FIP Data ProgSel'!$N$1),'Feat-Func-Development'!$AF$35:$EU$35)</f>
        <v>0</v>
      </c>
      <c r="AO39" s="48">
        <f ca="1">LOOKUP(2,1/('Feat-Func-Development'!$AF$4:$EU$4&amp;'Feat-Func-Development'!$AF$5:$EU$5='aggregated FIP Data ProgSel'!$A39&amp;'aggregated FIP Data ProgSel'!$N$1),'Feat-Func-Development'!$AF$36:$EU$36)</f>
        <v>0</v>
      </c>
      <c r="AP39" s="48">
        <f ca="1">LOOKUP(2,1/('Feat-Func-Development'!$AF$4:$EU$4&amp;'Feat-Func-Development'!$AF$5:$EU$5='aggregated FIP Data ProgSel'!$A39&amp;'aggregated FIP Data ProgSel'!$N$1),'Feat-Func-Development'!$AF$37:$EU$37)</f>
        <v>0</v>
      </c>
      <c r="AQ39" s="48">
        <f ca="1">LOOKUP(2,1/('Feat-Func-Development'!$AF$4:$EU$4&amp;'Feat-Func-Development'!$AF$5:$EU$5='aggregated FIP Data ProgSel'!$A39&amp;'aggregated FIP Data ProgSel'!$N$1),'Feat-Func-Development'!$AF$38:$EU$38)</f>
        <v>0</v>
      </c>
      <c r="AR39" s="48">
        <f ca="1">LOOKUP(2,1/('Feat-Func-Development'!$AF$4:$EU$4&amp;'Feat-Func-Development'!$AF$5:$EU$5='aggregated FIP Data ProgSel'!$A39&amp;'aggregated FIP Data ProgSel'!$N$1),'Feat-Func-Development'!$AF$39:$EU$39)</f>
        <v>0</v>
      </c>
      <c r="AS39" s="48">
        <f ca="1">LOOKUP(2,1/('Feat-Func-Development'!$AF$4:$EU$4&amp;'Feat-Func-Development'!$AF$5:$EU$5='aggregated FIP Data ProgSel'!$A39&amp;'aggregated FIP Data ProgSel'!$N$1),'Feat-Func-Development'!$AF$40:$EU$40)</f>
        <v>1</v>
      </c>
      <c r="AT39" s="122">
        <f ca="1">LOOKUP(2,1/('Feat-Func-Development'!$AF$4:$EU$4&amp;'Feat-Func-Development'!$AF$5:$EU$5='aggregated FIP Data ProgSel'!$A39&amp;'aggregated FIP Data ProgSel'!$N$1),'Feat-Func-Development'!$AF$41:$EU$41)</f>
        <v>0</v>
      </c>
      <c r="AU39" s="48">
        <f ca="1">LOOKUP(2,1/('Feat-Func-Development'!$AF$4:$EU$4&amp;'Feat-Func-Development'!$AF$5:$EU$5='aggregated FIP Data ProgSel'!$A39&amp;'aggregated FIP Data ProgSel'!$N$1),'Feat-Func-Development'!$AF$42:$EU$42)</f>
        <v>0</v>
      </c>
      <c r="AV39" s="48">
        <f ca="1">LOOKUP(2,1/('Feat-Func-Development'!$AF$4:$EU$4&amp;'Feat-Func-Development'!$AF$5:$EU$5='aggregated FIP Data ProgSel'!$A39&amp;'aggregated FIP Data ProgSel'!$N$1),'Feat-Func-Development'!$AF$43:$EU$43)</f>
        <v>0</v>
      </c>
      <c r="AW39" s="48">
        <f ca="1">LOOKUP(2,1/('Feat-Func-Development'!$AF$4:$EU$4&amp;'Feat-Func-Development'!$AF$5:$EU$5='aggregated FIP Data ProgSel'!$A39&amp;'aggregated FIP Data ProgSel'!$N$1),'Feat-Func-Development'!$AF$44:$EU$44)</f>
        <v>0</v>
      </c>
      <c r="AX39" s="48">
        <f ca="1">LOOKUP(2,1/('Feat-Func-Development'!$AF$4:$EU$4&amp;'Feat-Func-Development'!$AF$5:$EU$5='aggregated FIP Data ProgSel'!$A39&amp;'aggregated FIP Data ProgSel'!$N$1),'Feat-Func-Development'!$AF$45:$EU$45)</f>
        <v>0</v>
      </c>
      <c r="AY39" s="48">
        <f ca="1">LOOKUP(2,1/('Feat-Func-Development'!$AF$4:$EU$4&amp;'Feat-Func-Development'!$AF$5:$EU$5='aggregated FIP Data ProgSel'!$A39&amp;'aggregated FIP Data ProgSel'!$N$1),'Feat-Func-Development'!$AF$46:$EU$46)</f>
        <v>0</v>
      </c>
      <c r="AZ39" s="48">
        <f ca="1">LOOKUP(2,1/('Feat-Func-Development'!$AF$4:$EU$4&amp;'Feat-Func-Development'!$AF$5:$EU$5='aggregated FIP Data ProgSel'!$A39&amp;'aggregated FIP Data ProgSel'!$N$1),'Feat-Func-Development'!$AF$47:$EU$47)</f>
        <v>0</v>
      </c>
      <c r="BA39" s="48">
        <f ca="1">LOOKUP(2,1/('Feat-Func-Development'!$AF$4:$EU$4&amp;'Feat-Func-Development'!$AF$5:$EU$5='aggregated FIP Data ProgSel'!$A39&amp;'aggregated FIP Data ProgSel'!$N$1),'Feat-Func-Development'!$AF$48:$EU$48)</f>
        <v>1</v>
      </c>
      <c r="BB39" s="122">
        <f ca="1">LOOKUP(2,1/('Feat-Func-Development'!$AF$4:$EU$4&amp;'Feat-Func-Development'!$AF$5:$EU$5='aggregated FIP Data ProgSel'!$A39&amp;'aggregated FIP Data ProgSel'!$N$1),'Feat-Func-Development'!$AF$49:$EU$49)</f>
        <v>0</v>
      </c>
      <c r="BC39" s="48">
        <f ca="1">LOOKUP(2,1/('Feat-Func-Development'!$AF$4:$EU$4&amp;'Feat-Func-Development'!$AF$5:$EU$5='aggregated FIP Data ProgSel'!$A39&amp;'aggregated FIP Data ProgSel'!$N$1),'Feat-Func-Development'!$AF$50:$EU$50)</f>
        <v>0</v>
      </c>
      <c r="BD39" s="48">
        <f ca="1">LOOKUP(2,1/('Feat-Func-Development'!$AF$4:$EU$4&amp;'Feat-Func-Development'!$AF$5:$EU$5='aggregated FIP Data ProgSel'!$A39&amp;'aggregated FIP Data ProgSel'!$N$1),'Feat-Func-Development'!$AF$51:$EU$51)</f>
        <v>0</v>
      </c>
      <c r="BE39" s="48">
        <f ca="1">LOOKUP(2,1/('Feat-Func-Development'!$AF$4:$EU$4&amp;'Feat-Func-Development'!$AF$5:$EU$5='aggregated FIP Data ProgSel'!$A39&amp;'aggregated FIP Data ProgSel'!$N$1),'Feat-Func-Development'!$AF$52:$EU$52)</f>
        <v>0</v>
      </c>
      <c r="BF39" s="48">
        <f ca="1">LOOKUP(2,1/('Feat-Func-Development'!$AF$4:$EU$4&amp;'Feat-Func-Development'!$AF$5:$EU$5='aggregated FIP Data ProgSel'!$A39&amp;'aggregated FIP Data ProgSel'!$N$1),'Feat-Func-Development'!$AF$53:$EU$53)</f>
        <v>0</v>
      </c>
      <c r="BG39" s="48">
        <f ca="1">LOOKUP(2,1/('Feat-Func-Development'!$AF$4:$EU$4&amp;'Feat-Func-Development'!$AF$5:$EU$5='aggregated FIP Data ProgSel'!$A39&amp;'aggregated FIP Data ProgSel'!$N$1),'Feat-Func-Development'!$AF$54:$EU$54)</f>
        <v>0</v>
      </c>
      <c r="BH39" s="48">
        <f ca="1">LOOKUP(2,1/('Feat-Func-Development'!$AF$4:$EU$4&amp;'Feat-Func-Development'!$AF$5:$EU$5='aggregated FIP Data ProgSel'!$A39&amp;'aggregated FIP Data ProgSel'!$N$1),'Feat-Func-Development'!$AF$55:$EU$55)</f>
        <v>0</v>
      </c>
      <c r="BI39" s="48">
        <f ca="1">LOOKUP(2,1/('Feat-Func-Development'!$AF$4:$EU$4&amp;'Feat-Func-Development'!$AF$5:$EU$5='aggregated FIP Data ProgSel'!$A39&amp;'aggregated FIP Data ProgSel'!$N$1),'Feat-Func-Development'!$AF$56:$EU$56)</f>
        <v>0</v>
      </c>
    </row>
    <row r="40" spans="1:61">
      <c r="A40" s="226">
        <f t="shared" ca="1" si="9"/>
        <v>1096</v>
      </c>
      <c r="B40" s="371">
        <f ca="1">IFERROR(INDEX('Configuration | Scaling'!$E$13:$Y$23,$D$85-CELL("row", 'Configuration | Scaling'!$E$13)+1,MATCH($C40,_GPDS__List,0)),"")</f>
        <v>153</v>
      </c>
      <c r="C40" s="228" t="str">
        <f ca="1">IF(COUNTIF(C$4:C39,LOOKUP(A40,INDIRECT("'Configuration | Scaling'!E"&amp;$D$85):INDIRECT("'Configuration | Scaling'!Y"&amp;$D$85),_GPDS__List))=0,LOOKUP(A40,INDIRECT("'Configuration | Scaling'!E"&amp;$D$85):INDIRECT("'Configuration | Scaling'!Y"&amp;$D$85),_GPDS__List),"")</f>
        <v/>
      </c>
      <c r="D40" s="372"/>
      <c r="E40" s="229">
        <f t="shared" ca="1" si="0"/>
        <v>153</v>
      </c>
      <c r="F40" s="235">
        <f t="shared" ca="1" si="1"/>
        <v>1</v>
      </c>
      <c r="G40" s="55">
        <f t="shared" ca="1" si="2"/>
        <v>0</v>
      </c>
      <c r="H40" s="55">
        <f t="shared" ca="1" si="3"/>
        <v>1</v>
      </c>
      <c r="I40" s="55">
        <f t="shared" ca="1" si="4"/>
        <v>1</v>
      </c>
      <c r="J40" s="55">
        <f t="shared" ca="1" si="5"/>
        <v>1</v>
      </c>
      <c r="K40" s="55">
        <f t="shared" ca="1" si="6"/>
        <v>1</v>
      </c>
      <c r="L40" s="55">
        <f t="shared" ca="1" si="7"/>
        <v>1</v>
      </c>
      <c r="M40" s="56">
        <f t="shared" ca="1" si="8"/>
        <v>0</v>
      </c>
      <c r="N40" s="48">
        <f ca="1">LOOKUP(2,1/('Feat-Func-Development'!$AF$4:$EU$4&amp;'Feat-Func-Development'!$AF$5:$EU$5='aggregated FIP Data ProgSel'!$A40&amp;'aggregated FIP Data ProgSel'!$N$1),'Feat-Func-Development'!$AF$121:$EU$121)</f>
        <v>0</v>
      </c>
      <c r="O40" s="48">
        <f ca="1">LOOKUP(2,1/('Feat-Func-Development'!$AF$4:$EU$4&amp;'Feat-Func-Development'!$AF$5:$EU$5='aggregated FIP Data ProgSel'!$A40&amp;'aggregated FIP Data ProgSel'!$N$1),'Feat-Func-Development'!$AF$122:$EU$122)</f>
        <v>0</v>
      </c>
      <c r="P40" s="48">
        <f ca="1">LOOKUP(2,1/('Feat-Func-Development'!$AF$4:$EU$4&amp;'Feat-Func-Development'!$AF$5:$EU$5='aggregated FIP Data ProgSel'!$A40&amp;'aggregated FIP Data ProgSel'!$N$1),'Feat-Func-Development'!$AF$123:$EU$123)</f>
        <v>0</v>
      </c>
      <c r="Q40" s="48">
        <f ca="1">LOOKUP(2,1/('Feat-Func-Development'!$AF$4:$EU$4&amp;'Feat-Func-Development'!$AF$5:$EU$5='aggregated FIP Data ProgSel'!$A40&amp;'aggregated FIP Data ProgSel'!$N$1),'Feat-Func-Development'!$AF$124:$EU$124)</f>
        <v>0</v>
      </c>
      <c r="R40" s="48">
        <f ca="1">LOOKUP(2,1/('Feat-Func-Development'!$AF$4:$EU$4&amp;'Feat-Func-Development'!$AF$5:$EU$5='aggregated FIP Data ProgSel'!$A40&amp;'aggregated FIP Data ProgSel'!$N$1),'Feat-Func-Development'!$AF$125:$EU$125)</f>
        <v>0</v>
      </c>
      <c r="S40" s="48">
        <f ca="1">LOOKUP(2,1/('Feat-Func-Development'!$AF$4:$EU$4&amp;'Feat-Func-Development'!$AF$5:$EU$5='aggregated FIP Data ProgSel'!$A40&amp;'aggregated FIP Data ProgSel'!$N$1),'Feat-Func-Development'!$AF$126:$EU$126)</f>
        <v>0</v>
      </c>
      <c r="T40" s="48">
        <f ca="1">LOOKUP(2,1/('Feat-Func-Development'!$AF$4:$EU$4&amp;'Feat-Func-Development'!$AF$5:$EU$5='aggregated FIP Data ProgSel'!$A40&amp;'aggregated FIP Data ProgSel'!$N$1),'Feat-Func-Development'!$AF$127:$EU$127)</f>
        <v>0</v>
      </c>
      <c r="U40" s="48">
        <f ca="1">LOOKUP(2,1/('Feat-Func-Development'!$AF$4:$EU$4&amp;'Feat-Func-Development'!$AF$5:$EU$5='aggregated FIP Data ProgSel'!$A40&amp;'aggregated FIP Data ProgSel'!$N$1),'Feat-Func-Development'!$AF$128:$EU$128)</f>
        <v>1</v>
      </c>
      <c r="V40" s="29">
        <f ca="1">LOOKUP(2,1/('Feat-Func-Development'!$AF$4:$EU$4&amp;'Feat-Func-Development'!$AF$5:$EU$5='aggregated FIP Data ProgSel'!$A40&amp;'aggregated FIP Data ProgSel'!$V$1),'Feat-Func-Development'!$AF$121:$EU$121)</f>
        <v>0</v>
      </c>
      <c r="W40" s="29">
        <f ca="1">LOOKUP(2,1/('Feat-Func-Development'!$AF$4:$EU$4&amp;'Feat-Func-Development'!$AF$5:$EU$5='aggregated FIP Data ProgSel'!$A40&amp;'aggregated FIP Data ProgSel'!$V$1),'Feat-Func-Development'!$AF$122:$EU$122)</f>
        <v>0</v>
      </c>
      <c r="X40" s="29">
        <f ca="1">LOOKUP(2,1/('Feat-Func-Development'!$AF$4:$EU$4&amp;'Feat-Func-Development'!$AF$5:$EU$5='aggregated FIP Data ProgSel'!$A40&amp;'aggregated FIP Data ProgSel'!$V$1),'Feat-Func-Development'!$AF$123:$EU$123)</f>
        <v>0</v>
      </c>
      <c r="Y40" s="29">
        <f ca="1">LOOKUP(2,1/('Feat-Func-Development'!$AF$4:$EU$4&amp;'Feat-Func-Development'!$AF$5:$EU$5='aggregated FIP Data ProgSel'!$A40&amp;'aggregated FIP Data ProgSel'!$V$1),'Feat-Func-Development'!$AF$124:$EU$124)</f>
        <v>0</v>
      </c>
      <c r="Z40" s="29">
        <f ca="1">LOOKUP(2,1/('Feat-Func-Development'!$AF$4:$EU$4&amp;'Feat-Func-Development'!$AF$5:$EU$5='aggregated FIP Data ProgSel'!$A40&amp;'aggregated FIP Data ProgSel'!$V$1),'Feat-Func-Development'!$AF$125:$EU$125)</f>
        <v>1</v>
      </c>
      <c r="AA40" s="29">
        <f ca="1">LOOKUP(2,1/('Feat-Func-Development'!$AF$4:$EU$4&amp;'Feat-Func-Development'!$AF$5:$EU$5='aggregated FIP Data ProgSel'!$A40&amp;'aggregated FIP Data ProgSel'!$V$1),'Feat-Func-Development'!$AF$126:$EU$126)</f>
        <v>0</v>
      </c>
      <c r="AB40" s="29">
        <f ca="1">LOOKUP(2,1/('Feat-Func-Development'!$AF$4:$EU$4&amp;'Feat-Func-Development'!$AF$5:$EU$5='aggregated FIP Data ProgSel'!$A40&amp;'aggregated FIP Data ProgSel'!$V$1),'Feat-Func-Development'!$AF$127:$EU$127)</f>
        <v>0</v>
      </c>
      <c r="AC40" s="29">
        <f ca="1">LOOKUP(2,1/('Feat-Func-Development'!$AF$4:$EU$4&amp;'Feat-Func-Development'!$AF$5:$EU$5='aggregated FIP Data ProgSel'!$A40&amp;'aggregated FIP Data ProgSel'!$V$1),'Feat-Func-Development'!$AF$128:$EU$128)</f>
        <v>0</v>
      </c>
      <c r="AD40" s="122">
        <f ca="1">LOOKUP(2,1/('Feat-Func-Development'!$AF$4:$EU$4&amp;'Feat-Func-Development'!$AF$5:$EU$5='aggregated FIP Data ProgSel'!$A40&amp;'aggregated FIP Data ProgSel'!$N$1),'Feat-Func-Development'!$AF$25:$EU$25)</f>
        <v>0</v>
      </c>
      <c r="AE40" s="48">
        <f ca="1">LOOKUP(2,1/('Feat-Func-Development'!$AF$4:$EU$4&amp;'Feat-Func-Development'!$AF$5:$EU$5='aggregated FIP Data ProgSel'!$A40&amp;'aggregated FIP Data ProgSel'!$N$1),'Feat-Func-Development'!$AF$26:$EU$26)</f>
        <v>0</v>
      </c>
      <c r="AF40" s="48">
        <f ca="1">LOOKUP(2,1/('Feat-Func-Development'!$AF$4:$EU$4&amp;'Feat-Func-Development'!$AF$5:$EU$5='aggregated FIP Data ProgSel'!$A40&amp;'aggregated FIP Data ProgSel'!$N$1),'Feat-Func-Development'!$AF$27:$EU$27)</f>
        <v>0</v>
      </c>
      <c r="AG40" s="48">
        <f ca="1">LOOKUP(2,1/('Feat-Func-Development'!$AF$4:$EU$4&amp;'Feat-Func-Development'!$AF$5:$EU$5='aggregated FIP Data ProgSel'!$A40&amp;'aggregated FIP Data ProgSel'!$N$1),'Feat-Func-Development'!$AF$28:$EU$28)</f>
        <v>0</v>
      </c>
      <c r="AH40" s="48">
        <f ca="1">LOOKUP(2,1/('Feat-Func-Development'!$AF$4:$EU$4&amp;'Feat-Func-Development'!$AF$5:$EU$5='aggregated FIP Data ProgSel'!$A40&amp;'aggregated FIP Data ProgSel'!$N$1),'Feat-Func-Development'!$AF$29:$EU$29)</f>
        <v>0</v>
      </c>
      <c r="AI40" s="48">
        <f ca="1">LOOKUP(2,1/('Feat-Func-Development'!$AF$4:$EU$4&amp;'Feat-Func-Development'!$AF$5:$EU$5='aggregated FIP Data ProgSel'!$A40&amp;'aggregated FIP Data ProgSel'!$N$1),'Feat-Func-Development'!$AF$30:$EU$30)</f>
        <v>0</v>
      </c>
      <c r="AJ40" s="48">
        <f ca="1">LOOKUP(2,1/('Feat-Func-Development'!$AF$4:$EU$4&amp;'Feat-Func-Development'!$AF$5:$EU$5='aggregated FIP Data ProgSel'!$A40&amp;'aggregated FIP Data ProgSel'!$N$1),'Feat-Func-Development'!$AF$31:$EU$31)</f>
        <v>0</v>
      </c>
      <c r="AK40" s="48">
        <f ca="1">LOOKUP(2,1/('Feat-Func-Development'!$AF$4:$EU$4&amp;'Feat-Func-Development'!$AF$5:$EU$5='aggregated FIP Data ProgSel'!$A40&amp;'aggregated FIP Data ProgSel'!$N$1),'Feat-Func-Development'!$AF$32:$EU$32)</f>
        <v>1</v>
      </c>
      <c r="AL40" s="122">
        <f ca="1">LOOKUP(2,1/('Feat-Func-Development'!$AF$4:$EU$4&amp;'Feat-Func-Development'!$AF$5:$EU$5='aggregated FIP Data ProgSel'!$A40&amp;'aggregated FIP Data ProgSel'!$N$1),'Feat-Func-Development'!$AF$33:$EU$33)</f>
        <v>0</v>
      </c>
      <c r="AM40" s="48">
        <f ca="1">LOOKUP(2,1/('Feat-Func-Development'!$AF$4:$EU$4&amp;'Feat-Func-Development'!$AF$5:$EU$5='aggregated FIP Data ProgSel'!$A40&amp;'aggregated FIP Data ProgSel'!$N$1),'Feat-Func-Development'!$AF$34:$EU$34)</f>
        <v>0</v>
      </c>
      <c r="AN40" s="48">
        <f ca="1">LOOKUP(2,1/('Feat-Func-Development'!$AF$4:$EU$4&amp;'Feat-Func-Development'!$AF$5:$EU$5='aggregated FIP Data ProgSel'!$A40&amp;'aggregated FIP Data ProgSel'!$N$1),'Feat-Func-Development'!$AF$35:$EU$35)</f>
        <v>0</v>
      </c>
      <c r="AO40" s="48">
        <f ca="1">LOOKUP(2,1/('Feat-Func-Development'!$AF$4:$EU$4&amp;'Feat-Func-Development'!$AF$5:$EU$5='aggregated FIP Data ProgSel'!$A40&amp;'aggregated FIP Data ProgSel'!$N$1),'Feat-Func-Development'!$AF$36:$EU$36)</f>
        <v>0</v>
      </c>
      <c r="AP40" s="48">
        <f ca="1">LOOKUP(2,1/('Feat-Func-Development'!$AF$4:$EU$4&amp;'Feat-Func-Development'!$AF$5:$EU$5='aggregated FIP Data ProgSel'!$A40&amp;'aggregated FIP Data ProgSel'!$N$1),'Feat-Func-Development'!$AF$37:$EU$37)</f>
        <v>0</v>
      </c>
      <c r="AQ40" s="48">
        <f ca="1">LOOKUP(2,1/('Feat-Func-Development'!$AF$4:$EU$4&amp;'Feat-Func-Development'!$AF$5:$EU$5='aggregated FIP Data ProgSel'!$A40&amp;'aggregated FIP Data ProgSel'!$N$1),'Feat-Func-Development'!$AF$38:$EU$38)</f>
        <v>0</v>
      </c>
      <c r="AR40" s="48">
        <f ca="1">LOOKUP(2,1/('Feat-Func-Development'!$AF$4:$EU$4&amp;'Feat-Func-Development'!$AF$5:$EU$5='aggregated FIP Data ProgSel'!$A40&amp;'aggregated FIP Data ProgSel'!$N$1),'Feat-Func-Development'!$AF$39:$EU$39)</f>
        <v>0</v>
      </c>
      <c r="AS40" s="48">
        <f ca="1">LOOKUP(2,1/('Feat-Func-Development'!$AF$4:$EU$4&amp;'Feat-Func-Development'!$AF$5:$EU$5='aggregated FIP Data ProgSel'!$A40&amp;'aggregated FIP Data ProgSel'!$N$1),'Feat-Func-Development'!$AF$40:$EU$40)</f>
        <v>1</v>
      </c>
      <c r="AT40" s="122">
        <f ca="1">LOOKUP(2,1/('Feat-Func-Development'!$AF$4:$EU$4&amp;'Feat-Func-Development'!$AF$5:$EU$5='aggregated FIP Data ProgSel'!$A40&amp;'aggregated FIP Data ProgSel'!$N$1),'Feat-Func-Development'!$AF$41:$EU$41)</f>
        <v>0</v>
      </c>
      <c r="AU40" s="48">
        <f ca="1">LOOKUP(2,1/('Feat-Func-Development'!$AF$4:$EU$4&amp;'Feat-Func-Development'!$AF$5:$EU$5='aggregated FIP Data ProgSel'!$A40&amp;'aggregated FIP Data ProgSel'!$N$1),'Feat-Func-Development'!$AF$42:$EU$42)</f>
        <v>0</v>
      </c>
      <c r="AV40" s="48">
        <f ca="1">LOOKUP(2,1/('Feat-Func-Development'!$AF$4:$EU$4&amp;'Feat-Func-Development'!$AF$5:$EU$5='aggregated FIP Data ProgSel'!$A40&amp;'aggregated FIP Data ProgSel'!$N$1),'Feat-Func-Development'!$AF$43:$EU$43)</f>
        <v>0</v>
      </c>
      <c r="AW40" s="48">
        <f ca="1">LOOKUP(2,1/('Feat-Func-Development'!$AF$4:$EU$4&amp;'Feat-Func-Development'!$AF$5:$EU$5='aggregated FIP Data ProgSel'!$A40&amp;'aggregated FIP Data ProgSel'!$N$1),'Feat-Func-Development'!$AF$44:$EU$44)</f>
        <v>0</v>
      </c>
      <c r="AX40" s="48">
        <f ca="1">LOOKUP(2,1/('Feat-Func-Development'!$AF$4:$EU$4&amp;'Feat-Func-Development'!$AF$5:$EU$5='aggregated FIP Data ProgSel'!$A40&amp;'aggregated FIP Data ProgSel'!$N$1),'Feat-Func-Development'!$AF$45:$EU$45)</f>
        <v>0</v>
      </c>
      <c r="AY40" s="48">
        <f ca="1">LOOKUP(2,1/('Feat-Func-Development'!$AF$4:$EU$4&amp;'Feat-Func-Development'!$AF$5:$EU$5='aggregated FIP Data ProgSel'!$A40&amp;'aggregated FIP Data ProgSel'!$N$1),'Feat-Func-Development'!$AF$46:$EU$46)</f>
        <v>0</v>
      </c>
      <c r="AZ40" s="48">
        <f ca="1">LOOKUP(2,1/('Feat-Func-Development'!$AF$4:$EU$4&amp;'Feat-Func-Development'!$AF$5:$EU$5='aggregated FIP Data ProgSel'!$A40&amp;'aggregated FIP Data ProgSel'!$N$1),'Feat-Func-Development'!$AF$47:$EU$47)</f>
        <v>0</v>
      </c>
      <c r="BA40" s="48">
        <f ca="1">LOOKUP(2,1/('Feat-Func-Development'!$AF$4:$EU$4&amp;'Feat-Func-Development'!$AF$5:$EU$5='aggregated FIP Data ProgSel'!$A40&amp;'aggregated FIP Data ProgSel'!$N$1),'Feat-Func-Development'!$AF$48:$EU$48)</f>
        <v>1</v>
      </c>
      <c r="BB40" s="122">
        <f ca="1">LOOKUP(2,1/('Feat-Func-Development'!$AF$4:$EU$4&amp;'Feat-Func-Development'!$AF$5:$EU$5='aggregated FIP Data ProgSel'!$A40&amp;'aggregated FIP Data ProgSel'!$N$1),'Feat-Func-Development'!$AF$49:$EU$49)</f>
        <v>0</v>
      </c>
      <c r="BC40" s="48">
        <f ca="1">LOOKUP(2,1/('Feat-Func-Development'!$AF$4:$EU$4&amp;'Feat-Func-Development'!$AF$5:$EU$5='aggregated FIP Data ProgSel'!$A40&amp;'aggregated FIP Data ProgSel'!$N$1),'Feat-Func-Development'!$AF$50:$EU$50)</f>
        <v>0</v>
      </c>
      <c r="BD40" s="48">
        <f ca="1">LOOKUP(2,1/('Feat-Func-Development'!$AF$4:$EU$4&amp;'Feat-Func-Development'!$AF$5:$EU$5='aggregated FIP Data ProgSel'!$A40&amp;'aggregated FIP Data ProgSel'!$N$1),'Feat-Func-Development'!$AF$51:$EU$51)</f>
        <v>0</v>
      </c>
      <c r="BE40" s="48">
        <f ca="1">LOOKUP(2,1/('Feat-Func-Development'!$AF$4:$EU$4&amp;'Feat-Func-Development'!$AF$5:$EU$5='aggregated FIP Data ProgSel'!$A40&amp;'aggregated FIP Data ProgSel'!$N$1),'Feat-Func-Development'!$AF$52:$EU$52)</f>
        <v>0</v>
      </c>
      <c r="BF40" s="48">
        <f ca="1">LOOKUP(2,1/('Feat-Func-Development'!$AF$4:$EU$4&amp;'Feat-Func-Development'!$AF$5:$EU$5='aggregated FIP Data ProgSel'!$A40&amp;'aggregated FIP Data ProgSel'!$N$1),'Feat-Func-Development'!$AF$53:$EU$53)</f>
        <v>0</v>
      </c>
      <c r="BG40" s="48">
        <f ca="1">LOOKUP(2,1/('Feat-Func-Development'!$AF$4:$EU$4&amp;'Feat-Func-Development'!$AF$5:$EU$5='aggregated FIP Data ProgSel'!$A40&amp;'aggregated FIP Data ProgSel'!$N$1),'Feat-Func-Development'!$AF$54:$EU$54)</f>
        <v>0</v>
      </c>
      <c r="BH40" s="48">
        <f ca="1">LOOKUP(2,1/('Feat-Func-Development'!$AF$4:$EU$4&amp;'Feat-Func-Development'!$AF$5:$EU$5='aggregated FIP Data ProgSel'!$A40&amp;'aggregated FIP Data ProgSel'!$N$1),'Feat-Func-Development'!$AF$55:$EU$55)</f>
        <v>0</v>
      </c>
      <c r="BI40" s="48">
        <f ca="1">LOOKUP(2,1/('Feat-Func-Development'!$AF$4:$EU$4&amp;'Feat-Func-Development'!$AF$5:$EU$5='aggregated FIP Data ProgSel'!$A40&amp;'aggregated FIP Data ProgSel'!$N$1),'Feat-Func-Development'!$AF$56:$EU$56)</f>
        <v>0</v>
      </c>
    </row>
    <row r="41" spans="1:61">
      <c r="A41" s="226">
        <f t="shared" ca="1" si="9"/>
        <v>1127</v>
      </c>
      <c r="B41" s="371">
        <f ca="1">IFERROR(INDEX('Configuration | Scaling'!$E$13:$Y$23,$D$85-CELL("row", 'Configuration | Scaling'!$E$13)+1,MATCH($C41,_GPDS__List,0)),"")</f>
        <v>153</v>
      </c>
      <c r="C41" s="228" t="str">
        <f ca="1">IF(COUNTIF(C$4:C40,LOOKUP(A41,INDIRECT("'Configuration | Scaling'!E"&amp;$D$85):INDIRECT("'Configuration | Scaling'!Y"&amp;$D$85),_GPDS__List))=0,LOOKUP(A41,INDIRECT("'Configuration | Scaling'!E"&amp;$D$85):INDIRECT("'Configuration | Scaling'!Y"&amp;$D$85),_GPDS__List),"")</f>
        <v/>
      </c>
      <c r="D41" s="372"/>
      <c r="E41" s="229">
        <f t="shared" ca="1" si="0"/>
        <v>153</v>
      </c>
      <c r="F41" s="235">
        <f t="shared" ca="1" si="1"/>
        <v>1</v>
      </c>
      <c r="G41" s="55">
        <f t="shared" ca="1" si="2"/>
        <v>0</v>
      </c>
      <c r="H41" s="55">
        <f t="shared" ca="1" si="3"/>
        <v>1</v>
      </c>
      <c r="I41" s="55">
        <f t="shared" ca="1" si="4"/>
        <v>1</v>
      </c>
      <c r="J41" s="55">
        <f t="shared" ca="1" si="5"/>
        <v>1</v>
      </c>
      <c r="K41" s="55">
        <f t="shared" ca="1" si="6"/>
        <v>1</v>
      </c>
      <c r="L41" s="55">
        <f t="shared" ca="1" si="7"/>
        <v>1</v>
      </c>
      <c r="M41" s="56">
        <f t="shared" ca="1" si="8"/>
        <v>0</v>
      </c>
      <c r="N41" s="48">
        <f ca="1">LOOKUP(2,1/('Feat-Func-Development'!$AF$4:$EU$4&amp;'Feat-Func-Development'!$AF$5:$EU$5='aggregated FIP Data ProgSel'!$A41&amp;'aggregated FIP Data ProgSel'!$N$1),'Feat-Func-Development'!$AF$121:$EU$121)</f>
        <v>0</v>
      </c>
      <c r="O41" s="48">
        <f ca="1">LOOKUP(2,1/('Feat-Func-Development'!$AF$4:$EU$4&amp;'Feat-Func-Development'!$AF$5:$EU$5='aggregated FIP Data ProgSel'!$A41&amp;'aggregated FIP Data ProgSel'!$N$1),'Feat-Func-Development'!$AF$122:$EU$122)</f>
        <v>0</v>
      </c>
      <c r="P41" s="48">
        <f ca="1">LOOKUP(2,1/('Feat-Func-Development'!$AF$4:$EU$4&amp;'Feat-Func-Development'!$AF$5:$EU$5='aggregated FIP Data ProgSel'!$A41&amp;'aggregated FIP Data ProgSel'!$N$1),'Feat-Func-Development'!$AF$123:$EU$123)</f>
        <v>0</v>
      </c>
      <c r="Q41" s="48">
        <f ca="1">LOOKUP(2,1/('Feat-Func-Development'!$AF$4:$EU$4&amp;'Feat-Func-Development'!$AF$5:$EU$5='aggregated FIP Data ProgSel'!$A41&amp;'aggregated FIP Data ProgSel'!$N$1),'Feat-Func-Development'!$AF$124:$EU$124)</f>
        <v>0</v>
      </c>
      <c r="R41" s="48">
        <f ca="1">LOOKUP(2,1/('Feat-Func-Development'!$AF$4:$EU$4&amp;'Feat-Func-Development'!$AF$5:$EU$5='aggregated FIP Data ProgSel'!$A41&amp;'aggregated FIP Data ProgSel'!$N$1),'Feat-Func-Development'!$AF$125:$EU$125)</f>
        <v>0</v>
      </c>
      <c r="S41" s="48">
        <f ca="1">LOOKUP(2,1/('Feat-Func-Development'!$AF$4:$EU$4&amp;'Feat-Func-Development'!$AF$5:$EU$5='aggregated FIP Data ProgSel'!$A41&amp;'aggregated FIP Data ProgSel'!$N$1),'Feat-Func-Development'!$AF$126:$EU$126)</f>
        <v>0</v>
      </c>
      <c r="T41" s="48">
        <f ca="1">LOOKUP(2,1/('Feat-Func-Development'!$AF$4:$EU$4&amp;'Feat-Func-Development'!$AF$5:$EU$5='aggregated FIP Data ProgSel'!$A41&amp;'aggregated FIP Data ProgSel'!$N$1),'Feat-Func-Development'!$AF$127:$EU$127)</f>
        <v>0</v>
      </c>
      <c r="U41" s="48">
        <f ca="1">LOOKUP(2,1/('Feat-Func-Development'!$AF$4:$EU$4&amp;'Feat-Func-Development'!$AF$5:$EU$5='aggregated FIP Data ProgSel'!$A41&amp;'aggregated FIP Data ProgSel'!$N$1),'Feat-Func-Development'!$AF$128:$EU$128)</f>
        <v>1</v>
      </c>
      <c r="V41" s="29">
        <f ca="1">LOOKUP(2,1/('Feat-Func-Development'!$AF$4:$EU$4&amp;'Feat-Func-Development'!$AF$5:$EU$5='aggregated FIP Data ProgSel'!$A41&amp;'aggregated FIP Data ProgSel'!$V$1),'Feat-Func-Development'!$AF$121:$EU$121)</f>
        <v>0</v>
      </c>
      <c r="W41" s="29">
        <f ca="1">LOOKUP(2,1/('Feat-Func-Development'!$AF$4:$EU$4&amp;'Feat-Func-Development'!$AF$5:$EU$5='aggregated FIP Data ProgSel'!$A41&amp;'aggregated FIP Data ProgSel'!$V$1),'Feat-Func-Development'!$AF$122:$EU$122)</f>
        <v>0</v>
      </c>
      <c r="X41" s="29">
        <f ca="1">LOOKUP(2,1/('Feat-Func-Development'!$AF$4:$EU$4&amp;'Feat-Func-Development'!$AF$5:$EU$5='aggregated FIP Data ProgSel'!$A41&amp;'aggregated FIP Data ProgSel'!$V$1),'Feat-Func-Development'!$AF$123:$EU$123)</f>
        <v>0</v>
      </c>
      <c r="Y41" s="29">
        <f ca="1">LOOKUP(2,1/('Feat-Func-Development'!$AF$4:$EU$4&amp;'Feat-Func-Development'!$AF$5:$EU$5='aggregated FIP Data ProgSel'!$A41&amp;'aggregated FIP Data ProgSel'!$V$1),'Feat-Func-Development'!$AF$124:$EU$124)</f>
        <v>0</v>
      </c>
      <c r="Z41" s="29">
        <f ca="1">LOOKUP(2,1/('Feat-Func-Development'!$AF$4:$EU$4&amp;'Feat-Func-Development'!$AF$5:$EU$5='aggregated FIP Data ProgSel'!$A41&amp;'aggregated FIP Data ProgSel'!$V$1),'Feat-Func-Development'!$AF$125:$EU$125)</f>
        <v>1</v>
      </c>
      <c r="AA41" s="29">
        <f ca="1">LOOKUP(2,1/('Feat-Func-Development'!$AF$4:$EU$4&amp;'Feat-Func-Development'!$AF$5:$EU$5='aggregated FIP Data ProgSel'!$A41&amp;'aggregated FIP Data ProgSel'!$V$1),'Feat-Func-Development'!$AF$126:$EU$126)</f>
        <v>0</v>
      </c>
      <c r="AB41" s="29">
        <f ca="1">LOOKUP(2,1/('Feat-Func-Development'!$AF$4:$EU$4&amp;'Feat-Func-Development'!$AF$5:$EU$5='aggregated FIP Data ProgSel'!$A41&amp;'aggregated FIP Data ProgSel'!$V$1),'Feat-Func-Development'!$AF$127:$EU$127)</f>
        <v>0</v>
      </c>
      <c r="AC41" s="29">
        <f ca="1">LOOKUP(2,1/('Feat-Func-Development'!$AF$4:$EU$4&amp;'Feat-Func-Development'!$AF$5:$EU$5='aggregated FIP Data ProgSel'!$A41&amp;'aggregated FIP Data ProgSel'!$V$1),'Feat-Func-Development'!$AF$128:$EU$128)</f>
        <v>0</v>
      </c>
      <c r="AD41" s="122">
        <f ca="1">LOOKUP(2,1/('Feat-Func-Development'!$AF$4:$EU$4&amp;'Feat-Func-Development'!$AF$5:$EU$5='aggregated FIP Data ProgSel'!$A41&amp;'aggregated FIP Data ProgSel'!$N$1),'Feat-Func-Development'!$AF$25:$EU$25)</f>
        <v>0</v>
      </c>
      <c r="AE41" s="48">
        <f ca="1">LOOKUP(2,1/('Feat-Func-Development'!$AF$4:$EU$4&amp;'Feat-Func-Development'!$AF$5:$EU$5='aggregated FIP Data ProgSel'!$A41&amp;'aggregated FIP Data ProgSel'!$N$1),'Feat-Func-Development'!$AF$26:$EU$26)</f>
        <v>0</v>
      </c>
      <c r="AF41" s="48">
        <f ca="1">LOOKUP(2,1/('Feat-Func-Development'!$AF$4:$EU$4&amp;'Feat-Func-Development'!$AF$5:$EU$5='aggregated FIP Data ProgSel'!$A41&amp;'aggregated FIP Data ProgSel'!$N$1),'Feat-Func-Development'!$AF$27:$EU$27)</f>
        <v>0</v>
      </c>
      <c r="AG41" s="48">
        <f ca="1">LOOKUP(2,1/('Feat-Func-Development'!$AF$4:$EU$4&amp;'Feat-Func-Development'!$AF$5:$EU$5='aggregated FIP Data ProgSel'!$A41&amp;'aggregated FIP Data ProgSel'!$N$1),'Feat-Func-Development'!$AF$28:$EU$28)</f>
        <v>0</v>
      </c>
      <c r="AH41" s="48">
        <f ca="1">LOOKUP(2,1/('Feat-Func-Development'!$AF$4:$EU$4&amp;'Feat-Func-Development'!$AF$5:$EU$5='aggregated FIP Data ProgSel'!$A41&amp;'aggregated FIP Data ProgSel'!$N$1),'Feat-Func-Development'!$AF$29:$EU$29)</f>
        <v>0</v>
      </c>
      <c r="AI41" s="48">
        <f ca="1">LOOKUP(2,1/('Feat-Func-Development'!$AF$4:$EU$4&amp;'Feat-Func-Development'!$AF$5:$EU$5='aggregated FIP Data ProgSel'!$A41&amp;'aggregated FIP Data ProgSel'!$N$1),'Feat-Func-Development'!$AF$30:$EU$30)</f>
        <v>0</v>
      </c>
      <c r="AJ41" s="48">
        <f ca="1">LOOKUP(2,1/('Feat-Func-Development'!$AF$4:$EU$4&amp;'Feat-Func-Development'!$AF$5:$EU$5='aggregated FIP Data ProgSel'!$A41&amp;'aggregated FIP Data ProgSel'!$N$1),'Feat-Func-Development'!$AF$31:$EU$31)</f>
        <v>0</v>
      </c>
      <c r="AK41" s="48">
        <f ca="1">LOOKUP(2,1/('Feat-Func-Development'!$AF$4:$EU$4&amp;'Feat-Func-Development'!$AF$5:$EU$5='aggregated FIP Data ProgSel'!$A41&amp;'aggregated FIP Data ProgSel'!$N$1),'Feat-Func-Development'!$AF$32:$EU$32)</f>
        <v>1</v>
      </c>
      <c r="AL41" s="122">
        <f ca="1">LOOKUP(2,1/('Feat-Func-Development'!$AF$4:$EU$4&amp;'Feat-Func-Development'!$AF$5:$EU$5='aggregated FIP Data ProgSel'!$A41&amp;'aggregated FIP Data ProgSel'!$N$1),'Feat-Func-Development'!$AF$33:$EU$33)</f>
        <v>0</v>
      </c>
      <c r="AM41" s="48">
        <f ca="1">LOOKUP(2,1/('Feat-Func-Development'!$AF$4:$EU$4&amp;'Feat-Func-Development'!$AF$5:$EU$5='aggregated FIP Data ProgSel'!$A41&amp;'aggregated FIP Data ProgSel'!$N$1),'Feat-Func-Development'!$AF$34:$EU$34)</f>
        <v>0</v>
      </c>
      <c r="AN41" s="48">
        <f ca="1">LOOKUP(2,1/('Feat-Func-Development'!$AF$4:$EU$4&amp;'Feat-Func-Development'!$AF$5:$EU$5='aggregated FIP Data ProgSel'!$A41&amp;'aggregated FIP Data ProgSel'!$N$1),'Feat-Func-Development'!$AF$35:$EU$35)</f>
        <v>0</v>
      </c>
      <c r="AO41" s="48">
        <f ca="1">LOOKUP(2,1/('Feat-Func-Development'!$AF$4:$EU$4&amp;'Feat-Func-Development'!$AF$5:$EU$5='aggregated FIP Data ProgSel'!$A41&amp;'aggregated FIP Data ProgSel'!$N$1),'Feat-Func-Development'!$AF$36:$EU$36)</f>
        <v>0</v>
      </c>
      <c r="AP41" s="48">
        <f ca="1">LOOKUP(2,1/('Feat-Func-Development'!$AF$4:$EU$4&amp;'Feat-Func-Development'!$AF$5:$EU$5='aggregated FIP Data ProgSel'!$A41&amp;'aggregated FIP Data ProgSel'!$N$1),'Feat-Func-Development'!$AF$37:$EU$37)</f>
        <v>0</v>
      </c>
      <c r="AQ41" s="48">
        <f ca="1">LOOKUP(2,1/('Feat-Func-Development'!$AF$4:$EU$4&amp;'Feat-Func-Development'!$AF$5:$EU$5='aggregated FIP Data ProgSel'!$A41&amp;'aggregated FIP Data ProgSel'!$N$1),'Feat-Func-Development'!$AF$38:$EU$38)</f>
        <v>0</v>
      </c>
      <c r="AR41" s="48">
        <f ca="1">LOOKUP(2,1/('Feat-Func-Development'!$AF$4:$EU$4&amp;'Feat-Func-Development'!$AF$5:$EU$5='aggregated FIP Data ProgSel'!$A41&amp;'aggregated FIP Data ProgSel'!$N$1),'Feat-Func-Development'!$AF$39:$EU$39)</f>
        <v>0</v>
      </c>
      <c r="AS41" s="48">
        <f ca="1">LOOKUP(2,1/('Feat-Func-Development'!$AF$4:$EU$4&amp;'Feat-Func-Development'!$AF$5:$EU$5='aggregated FIP Data ProgSel'!$A41&amp;'aggregated FIP Data ProgSel'!$N$1),'Feat-Func-Development'!$AF$40:$EU$40)</f>
        <v>1</v>
      </c>
      <c r="AT41" s="122">
        <f ca="1">LOOKUP(2,1/('Feat-Func-Development'!$AF$4:$EU$4&amp;'Feat-Func-Development'!$AF$5:$EU$5='aggregated FIP Data ProgSel'!$A41&amp;'aggregated FIP Data ProgSel'!$N$1),'Feat-Func-Development'!$AF$41:$EU$41)</f>
        <v>0</v>
      </c>
      <c r="AU41" s="48">
        <f ca="1">LOOKUP(2,1/('Feat-Func-Development'!$AF$4:$EU$4&amp;'Feat-Func-Development'!$AF$5:$EU$5='aggregated FIP Data ProgSel'!$A41&amp;'aggregated FIP Data ProgSel'!$N$1),'Feat-Func-Development'!$AF$42:$EU$42)</f>
        <v>0</v>
      </c>
      <c r="AV41" s="48">
        <f ca="1">LOOKUP(2,1/('Feat-Func-Development'!$AF$4:$EU$4&amp;'Feat-Func-Development'!$AF$5:$EU$5='aggregated FIP Data ProgSel'!$A41&amp;'aggregated FIP Data ProgSel'!$N$1),'Feat-Func-Development'!$AF$43:$EU$43)</f>
        <v>0</v>
      </c>
      <c r="AW41" s="48">
        <f ca="1">LOOKUP(2,1/('Feat-Func-Development'!$AF$4:$EU$4&amp;'Feat-Func-Development'!$AF$5:$EU$5='aggregated FIP Data ProgSel'!$A41&amp;'aggregated FIP Data ProgSel'!$N$1),'Feat-Func-Development'!$AF$44:$EU$44)</f>
        <v>0</v>
      </c>
      <c r="AX41" s="48">
        <f ca="1">LOOKUP(2,1/('Feat-Func-Development'!$AF$4:$EU$4&amp;'Feat-Func-Development'!$AF$5:$EU$5='aggregated FIP Data ProgSel'!$A41&amp;'aggregated FIP Data ProgSel'!$N$1),'Feat-Func-Development'!$AF$45:$EU$45)</f>
        <v>0</v>
      </c>
      <c r="AY41" s="48">
        <f ca="1">LOOKUP(2,1/('Feat-Func-Development'!$AF$4:$EU$4&amp;'Feat-Func-Development'!$AF$5:$EU$5='aggregated FIP Data ProgSel'!$A41&amp;'aggregated FIP Data ProgSel'!$N$1),'Feat-Func-Development'!$AF$46:$EU$46)</f>
        <v>0</v>
      </c>
      <c r="AZ41" s="48">
        <f ca="1">LOOKUP(2,1/('Feat-Func-Development'!$AF$4:$EU$4&amp;'Feat-Func-Development'!$AF$5:$EU$5='aggregated FIP Data ProgSel'!$A41&amp;'aggregated FIP Data ProgSel'!$N$1),'Feat-Func-Development'!$AF$47:$EU$47)</f>
        <v>0</v>
      </c>
      <c r="BA41" s="48">
        <f ca="1">LOOKUP(2,1/('Feat-Func-Development'!$AF$4:$EU$4&amp;'Feat-Func-Development'!$AF$5:$EU$5='aggregated FIP Data ProgSel'!$A41&amp;'aggregated FIP Data ProgSel'!$N$1),'Feat-Func-Development'!$AF$48:$EU$48)</f>
        <v>1</v>
      </c>
      <c r="BB41" s="122">
        <f ca="1">LOOKUP(2,1/('Feat-Func-Development'!$AF$4:$EU$4&amp;'Feat-Func-Development'!$AF$5:$EU$5='aggregated FIP Data ProgSel'!$A41&amp;'aggregated FIP Data ProgSel'!$N$1),'Feat-Func-Development'!$AF$49:$EU$49)</f>
        <v>0</v>
      </c>
      <c r="BC41" s="48">
        <f ca="1">LOOKUP(2,1/('Feat-Func-Development'!$AF$4:$EU$4&amp;'Feat-Func-Development'!$AF$5:$EU$5='aggregated FIP Data ProgSel'!$A41&amp;'aggregated FIP Data ProgSel'!$N$1),'Feat-Func-Development'!$AF$50:$EU$50)</f>
        <v>0</v>
      </c>
      <c r="BD41" s="48">
        <f ca="1">LOOKUP(2,1/('Feat-Func-Development'!$AF$4:$EU$4&amp;'Feat-Func-Development'!$AF$5:$EU$5='aggregated FIP Data ProgSel'!$A41&amp;'aggregated FIP Data ProgSel'!$N$1),'Feat-Func-Development'!$AF$51:$EU$51)</f>
        <v>0</v>
      </c>
      <c r="BE41" s="48">
        <f ca="1">LOOKUP(2,1/('Feat-Func-Development'!$AF$4:$EU$4&amp;'Feat-Func-Development'!$AF$5:$EU$5='aggregated FIP Data ProgSel'!$A41&amp;'aggregated FIP Data ProgSel'!$N$1),'Feat-Func-Development'!$AF$52:$EU$52)</f>
        <v>0</v>
      </c>
      <c r="BF41" s="48">
        <f ca="1">LOOKUP(2,1/('Feat-Func-Development'!$AF$4:$EU$4&amp;'Feat-Func-Development'!$AF$5:$EU$5='aggregated FIP Data ProgSel'!$A41&amp;'aggregated FIP Data ProgSel'!$N$1),'Feat-Func-Development'!$AF$53:$EU$53)</f>
        <v>0</v>
      </c>
      <c r="BG41" s="48">
        <f ca="1">LOOKUP(2,1/('Feat-Func-Development'!$AF$4:$EU$4&amp;'Feat-Func-Development'!$AF$5:$EU$5='aggregated FIP Data ProgSel'!$A41&amp;'aggregated FIP Data ProgSel'!$N$1),'Feat-Func-Development'!$AF$54:$EU$54)</f>
        <v>0</v>
      </c>
      <c r="BH41" s="48">
        <f ca="1">LOOKUP(2,1/('Feat-Func-Development'!$AF$4:$EU$4&amp;'Feat-Func-Development'!$AF$5:$EU$5='aggregated FIP Data ProgSel'!$A41&amp;'aggregated FIP Data ProgSel'!$N$1),'Feat-Func-Development'!$AF$55:$EU$55)</f>
        <v>0</v>
      </c>
      <c r="BI41" s="48">
        <f ca="1">LOOKUP(2,1/('Feat-Func-Development'!$AF$4:$EU$4&amp;'Feat-Func-Development'!$AF$5:$EU$5='aggregated FIP Data ProgSel'!$A41&amp;'aggregated FIP Data ProgSel'!$N$1),'Feat-Func-Development'!$AF$56:$EU$56)</f>
        <v>0</v>
      </c>
    </row>
    <row r="42" spans="1:61">
      <c r="A42" s="226">
        <f t="shared" ca="1" si="9"/>
        <v>1155</v>
      </c>
      <c r="B42" s="371">
        <f ca="1">IFERROR(INDEX('Configuration | Scaling'!$E$13:$Y$23,$D$85-CELL("row", 'Configuration | Scaling'!$E$13)+1,MATCH($C42,_GPDS__List,0)),"")</f>
        <v>153</v>
      </c>
      <c r="C42" s="228" t="str">
        <f ca="1">IF(COUNTIF(C$4:C41,LOOKUP(A42,INDIRECT("'Configuration | Scaling'!E"&amp;$D$85):INDIRECT("'Configuration | Scaling'!Y"&amp;$D$85),_GPDS__List))=0,LOOKUP(A42,INDIRECT("'Configuration | Scaling'!E"&amp;$D$85):INDIRECT("'Configuration | Scaling'!Y"&amp;$D$85),_GPDS__List),"")</f>
        <v/>
      </c>
      <c r="D42" s="372"/>
      <c r="E42" s="229">
        <f t="shared" ca="1" si="0"/>
        <v>153</v>
      </c>
      <c r="F42" s="235">
        <f t="shared" ca="1" si="1"/>
        <v>1</v>
      </c>
      <c r="G42" s="55">
        <f t="shared" ca="1" si="2"/>
        <v>0</v>
      </c>
      <c r="H42" s="55">
        <f t="shared" ca="1" si="3"/>
        <v>1</v>
      </c>
      <c r="I42" s="55">
        <f t="shared" ca="1" si="4"/>
        <v>1</v>
      </c>
      <c r="J42" s="55">
        <f t="shared" ca="1" si="5"/>
        <v>1</v>
      </c>
      <c r="K42" s="55">
        <f t="shared" ca="1" si="6"/>
        <v>1</v>
      </c>
      <c r="L42" s="55">
        <f t="shared" ca="1" si="7"/>
        <v>1</v>
      </c>
      <c r="M42" s="56">
        <f t="shared" ca="1" si="8"/>
        <v>0</v>
      </c>
      <c r="N42" s="48">
        <f ca="1">LOOKUP(2,1/('Feat-Func-Development'!$AF$4:$EU$4&amp;'Feat-Func-Development'!$AF$5:$EU$5='aggregated FIP Data ProgSel'!$A42&amp;'aggregated FIP Data ProgSel'!$N$1),'Feat-Func-Development'!$AF$121:$EU$121)</f>
        <v>0</v>
      </c>
      <c r="O42" s="48">
        <f ca="1">LOOKUP(2,1/('Feat-Func-Development'!$AF$4:$EU$4&amp;'Feat-Func-Development'!$AF$5:$EU$5='aggregated FIP Data ProgSel'!$A42&amp;'aggregated FIP Data ProgSel'!$N$1),'Feat-Func-Development'!$AF$122:$EU$122)</f>
        <v>0</v>
      </c>
      <c r="P42" s="48">
        <f ca="1">LOOKUP(2,1/('Feat-Func-Development'!$AF$4:$EU$4&amp;'Feat-Func-Development'!$AF$5:$EU$5='aggregated FIP Data ProgSel'!$A42&amp;'aggregated FIP Data ProgSel'!$N$1),'Feat-Func-Development'!$AF$123:$EU$123)</f>
        <v>0</v>
      </c>
      <c r="Q42" s="48">
        <f ca="1">LOOKUP(2,1/('Feat-Func-Development'!$AF$4:$EU$4&amp;'Feat-Func-Development'!$AF$5:$EU$5='aggregated FIP Data ProgSel'!$A42&amp;'aggregated FIP Data ProgSel'!$N$1),'Feat-Func-Development'!$AF$124:$EU$124)</f>
        <v>0</v>
      </c>
      <c r="R42" s="48">
        <f ca="1">LOOKUP(2,1/('Feat-Func-Development'!$AF$4:$EU$4&amp;'Feat-Func-Development'!$AF$5:$EU$5='aggregated FIP Data ProgSel'!$A42&amp;'aggregated FIP Data ProgSel'!$N$1),'Feat-Func-Development'!$AF$125:$EU$125)</f>
        <v>0</v>
      </c>
      <c r="S42" s="48">
        <f ca="1">LOOKUP(2,1/('Feat-Func-Development'!$AF$4:$EU$4&amp;'Feat-Func-Development'!$AF$5:$EU$5='aggregated FIP Data ProgSel'!$A42&amp;'aggregated FIP Data ProgSel'!$N$1),'Feat-Func-Development'!$AF$126:$EU$126)</f>
        <v>0</v>
      </c>
      <c r="T42" s="48">
        <f ca="1">LOOKUP(2,1/('Feat-Func-Development'!$AF$4:$EU$4&amp;'Feat-Func-Development'!$AF$5:$EU$5='aggregated FIP Data ProgSel'!$A42&amp;'aggregated FIP Data ProgSel'!$N$1),'Feat-Func-Development'!$AF$127:$EU$127)</f>
        <v>0</v>
      </c>
      <c r="U42" s="48">
        <f ca="1">LOOKUP(2,1/('Feat-Func-Development'!$AF$4:$EU$4&amp;'Feat-Func-Development'!$AF$5:$EU$5='aggregated FIP Data ProgSel'!$A42&amp;'aggregated FIP Data ProgSel'!$N$1),'Feat-Func-Development'!$AF$128:$EU$128)</f>
        <v>1</v>
      </c>
      <c r="V42" s="29">
        <f ca="1">LOOKUP(2,1/('Feat-Func-Development'!$AF$4:$EU$4&amp;'Feat-Func-Development'!$AF$5:$EU$5='aggregated FIP Data ProgSel'!$A42&amp;'aggregated FIP Data ProgSel'!$V$1),'Feat-Func-Development'!$AF$121:$EU$121)</f>
        <v>0</v>
      </c>
      <c r="W42" s="29">
        <f ca="1">LOOKUP(2,1/('Feat-Func-Development'!$AF$4:$EU$4&amp;'Feat-Func-Development'!$AF$5:$EU$5='aggregated FIP Data ProgSel'!$A42&amp;'aggregated FIP Data ProgSel'!$V$1),'Feat-Func-Development'!$AF$122:$EU$122)</f>
        <v>0</v>
      </c>
      <c r="X42" s="29">
        <f ca="1">LOOKUP(2,1/('Feat-Func-Development'!$AF$4:$EU$4&amp;'Feat-Func-Development'!$AF$5:$EU$5='aggregated FIP Data ProgSel'!$A42&amp;'aggregated FIP Data ProgSel'!$V$1),'Feat-Func-Development'!$AF$123:$EU$123)</f>
        <v>0</v>
      </c>
      <c r="Y42" s="29">
        <f ca="1">LOOKUP(2,1/('Feat-Func-Development'!$AF$4:$EU$4&amp;'Feat-Func-Development'!$AF$5:$EU$5='aggregated FIP Data ProgSel'!$A42&amp;'aggregated FIP Data ProgSel'!$V$1),'Feat-Func-Development'!$AF$124:$EU$124)</f>
        <v>0</v>
      </c>
      <c r="Z42" s="29">
        <f ca="1">LOOKUP(2,1/('Feat-Func-Development'!$AF$4:$EU$4&amp;'Feat-Func-Development'!$AF$5:$EU$5='aggregated FIP Data ProgSel'!$A42&amp;'aggregated FIP Data ProgSel'!$V$1),'Feat-Func-Development'!$AF$125:$EU$125)</f>
        <v>1</v>
      </c>
      <c r="AA42" s="29">
        <f ca="1">LOOKUP(2,1/('Feat-Func-Development'!$AF$4:$EU$4&amp;'Feat-Func-Development'!$AF$5:$EU$5='aggregated FIP Data ProgSel'!$A42&amp;'aggregated FIP Data ProgSel'!$V$1),'Feat-Func-Development'!$AF$126:$EU$126)</f>
        <v>0</v>
      </c>
      <c r="AB42" s="29">
        <f ca="1">LOOKUP(2,1/('Feat-Func-Development'!$AF$4:$EU$4&amp;'Feat-Func-Development'!$AF$5:$EU$5='aggregated FIP Data ProgSel'!$A42&amp;'aggregated FIP Data ProgSel'!$V$1),'Feat-Func-Development'!$AF$127:$EU$127)</f>
        <v>0</v>
      </c>
      <c r="AC42" s="29">
        <f ca="1">LOOKUP(2,1/('Feat-Func-Development'!$AF$4:$EU$4&amp;'Feat-Func-Development'!$AF$5:$EU$5='aggregated FIP Data ProgSel'!$A42&amp;'aggregated FIP Data ProgSel'!$V$1),'Feat-Func-Development'!$AF$128:$EU$128)</f>
        <v>0</v>
      </c>
      <c r="AD42" s="122">
        <f ca="1">LOOKUP(2,1/('Feat-Func-Development'!$AF$4:$EU$4&amp;'Feat-Func-Development'!$AF$5:$EU$5='aggregated FIP Data ProgSel'!$A42&amp;'aggregated FIP Data ProgSel'!$N$1),'Feat-Func-Development'!$AF$25:$EU$25)</f>
        <v>0</v>
      </c>
      <c r="AE42" s="48">
        <f ca="1">LOOKUP(2,1/('Feat-Func-Development'!$AF$4:$EU$4&amp;'Feat-Func-Development'!$AF$5:$EU$5='aggregated FIP Data ProgSel'!$A42&amp;'aggregated FIP Data ProgSel'!$N$1),'Feat-Func-Development'!$AF$26:$EU$26)</f>
        <v>0</v>
      </c>
      <c r="AF42" s="48">
        <f ca="1">LOOKUP(2,1/('Feat-Func-Development'!$AF$4:$EU$4&amp;'Feat-Func-Development'!$AF$5:$EU$5='aggregated FIP Data ProgSel'!$A42&amp;'aggregated FIP Data ProgSel'!$N$1),'Feat-Func-Development'!$AF$27:$EU$27)</f>
        <v>0</v>
      </c>
      <c r="AG42" s="48">
        <f ca="1">LOOKUP(2,1/('Feat-Func-Development'!$AF$4:$EU$4&amp;'Feat-Func-Development'!$AF$5:$EU$5='aggregated FIP Data ProgSel'!$A42&amp;'aggregated FIP Data ProgSel'!$N$1),'Feat-Func-Development'!$AF$28:$EU$28)</f>
        <v>0</v>
      </c>
      <c r="AH42" s="48">
        <f ca="1">LOOKUP(2,1/('Feat-Func-Development'!$AF$4:$EU$4&amp;'Feat-Func-Development'!$AF$5:$EU$5='aggregated FIP Data ProgSel'!$A42&amp;'aggregated FIP Data ProgSel'!$N$1),'Feat-Func-Development'!$AF$29:$EU$29)</f>
        <v>0</v>
      </c>
      <c r="AI42" s="48">
        <f ca="1">LOOKUP(2,1/('Feat-Func-Development'!$AF$4:$EU$4&amp;'Feat-Func-Development'!$AF$5:$EU$5='aggregated FIP Data ProgSel'!$A42&amp;'aggregated FIP Data ProgSel'!$N$1),'Feat-Func-Development'!$AF$30:$EU$30)</f>
        <v>0</v>
      </c>
      <c r="AJ42" s="48">
        <f ca="1">LOOKUP(2,1/('Feat-Func-Development'!$AF$4:$EU$4&amp;'Feat-Func-Development'!$AF$5:$EU$5='aggregated FIP Data ProgSel'!$A42&amp;'aggregated FIP Data ProgSel'!$N$1),'Feat-Func-Development'!$AF$31:$EU$31)</f>
        <v>0</v>
      </c>
      <c r="AK42" s="48">
        <f ca="1">LOOKUP(2,1/('Feat-Func-Development'!$AF$4:$EU$4&amp;'Feat-Func-Development'!$AF$5:$EU$5='aggregated FIP Data ProgSel'!$A42&amp;'aggregated FIP Data ProgSel'!$N$1),'Feat-Func-Development'!$AF$32:$EU$32)</f>
        <v>1</v>
      </c>
      <c r="AL42" s="122">
        <f ca="1">LOOKUP(2,1/('Feat-Func-Development'!$AF$4:$EU$4&amp;'Feat-Func-Development'!$AF$5:$EU$5='aggregated FIP Data ProgSel'!$A42&amp;'aggregated FIP Data ProgSel'!$N$1),'Feat-Func-Development'!$AF$33:$EU$33)</f>
        <v>0</v>
      </c>
      <c r="AM42" s="48">
        <f ca="1">LOOKUP(2,1/('Feat-Func-Development'!$AF$4:$EU$4&amp;'Feat-Func-Development'!$AF$5:$EU$5='aggregated FIP Data ProgSel'!$A42&amp;'aggregated FIP Data ProgSel'!$N$1),'Feat-Func-Development'!$AF$34:$EU$34)</f>
        <v>0</v>
      </c>
      <c r="AN42" s="48">
        <f ca="1">LOOKUP(2,1/('Feat-Func-Development'!$AF$4:$EU$4&amp;'Feat-Func-Development'!$AF$5:$EU$5='aggregated FIP Data ProgSel'!$A42&amp;'aggregated FIP Data ProgSel'!$N$1),'Feat-Func-Development'!$AF$35:$EU$35)</f>
        <v>0</v>
      </c>
      <c r="AO42" s="48">
        <f ca="1">LOOKUP(2,1/('Feat-Func-Development'!$AF$4:$EU$4&amp;'Feat-Func-Development'!$AF$5:$EU$5='aggregated FIP Data ProgSel'!$A42&amp;'aggregated FIP Data ProgSel'!$N$1),'Feat-Func-Development'!$AF$36:$EU$36)</f>
        <v>0</v>
      </c>
      <c r="AP42" s="48">
        <f ca="1">LOOKUP(2,1/('Feat-Func-Development'!$AF$4:$EU$4&amp;'Feat-Func-Development'!$AF$5:$EU$5='aggregated FIP Data ProgSel'!$A42&amp;'aggregated FIP Data ProgSel'!$N$1),'Feat-Func-Development'!$AF$37:$EU$37)</f>
        <v>0</v>
      </c>
      <c r="AQ42" s="48">
        <f ca="1">LOOKUP(2,1/('Feat-Func-Development'!$AF$4:$EU$4&amp;'Feat-Func-Development'!$AF$5:$EU$5='aggregated FIP Data ProgSel'!$A42&amp;'aggregated FIP Data ProgSel'!$N$1),'Feat-Func-Development'!$AF$38:$EU$38)</f>
        <v>0</v>
      </c>
      <c r="AR42" s="48">
        <f ca="1">LOOKUP(2,1/('Feat-Func-Development'!$AF$4:$EU$4&amp;'Feat-Func-Development'!$AF$5:$EU$5='aggregated FIP Data ProgSel'!$A42&amp;'aggregated FIP Data ProgSel'!$N$1),'Feat-Func-Development'!$AF$39:$EU$39)</f>
        <v>0</v>
      </c>
      <c r="AS42" s="48">
        <f ca="1">LOOKUP(2,1/('Feat-Func-Development'!$AF$4:$EU$4&amp;'Feat-Func-Development'!$AF$5:$EU$5='aggregated FIP Data ProgSel'!$A42&amp;'aggregated FIP Data ProgSel'!$N$1),'Feat-Func-Development'!$AF$40:$EU$40)</f>
        <v>1</v>
      </c>
      <c r="AT42" s="122">
        <f ca="1">LOOKUP(2,1/('Feat-Func-Development'!$AF$4:$EU$4&amp;'Feat-Func-Development'!$AF$5:$EU$5='aggregated FIP Data ProgSel'!$A42&amp;'aggregated FIP Data ProgSel'!$N$1),'Feat-Func-Development'!$AF$41:$EU$41)</f>
        <v>0</v>
      </c>
      <c r="AU42" s="48">
        <f ca="1">LOOKUP(2,1/('Feat-Func-Development'!$AF$4:$EU$4&amp;'Feat-Func-Development'!$AF$5:$EU$5='aggregated FIP Data ProgSel'!$A42&amp;'aggregated FIP Data ProgSel'!$N$1),'Feat-Func-Development'!$AF$42:$EU$42)</f>
        <v>0</v>
      </c>
      <c r="AV42" s="48">
        <f ca="1">LOOKUP(2,1/('Feat-Func-Development'!$AF$4:$EU$4&amp;'Feat-Func-Development'!$AF$5:$EU$5='aggregated FIP Data ProgSel'!$A42&amp;'aggregated FIP Data ProgSel'!$N$1),'Feat-Func-Development'!$AF$43:$EU$43)</f>
        <v>0</v>
      </c>
      <c r="AW42" s="48">
        <f ca="1">LOOKUP(2,1/('Feat-Func-Development'!$AF$4:$EU$4&amp;'Feat-Func-Development'!$AF$5:$EU$5='aggregated FIP Data ProgSel'!$A42&amp;'aggregated FIP Data ProgSel'!$N$1),'Feat-Func-Development'!$AF$44:$EU$44)</f>
        <v>0</v>
      </c>
      <c r="AX42" s="48">
        <f ca="1">LOOKUP(2,1/('Feat-Func-Development'!$AF$4:$EU$4&amp;'Feat-Func-Development'!$AF$5:$EU$5='aggregated FIP Data ProgSel'!$A42&amp;'aggregated FIP Data ProgSel'!$N$1),'Feat-Func-Development'!$AF$45:$EU$45)</f>
        <v>0</v>
      </c>
      <c r="AY42" s="48">
        <f ca="1">LOOKUP(2,1/('Feat-Func-Development'!$AF$4:$EU$4&amp;'Feat-Func-Development'!$AF$5:$EU$5='aggregated FIP Data ProgSel'!$A42&amp;'aggregated FIP Data ProgSel'!$N$1),'Feat-Func-Development'!$AF$46:$EU$46)</f>
        <v>0</v>
      </c>
      <c r="AZ42" s="48">
        <f ca="1">LOOKUP(2,1/('Feat-Func-Development'!$AF$4:$EU$4&amp;'Feat-Func-Development'!$AF$5:$EU$5='aggregated FIP Data ProgSel'!$A42&amp;'aggregated FIP Data ProgSel'!$N$1),'Feat-Func-Development'!$AF$47:$EU$47)</f>
        <v>0</v>
      </c>
      <c r="BA42" s="48">
        <f ca="1">LOOKUP(2,1/('Feat-Func-Development'!$AF$4:$EU$4&amp;'Feat-Func-Development'!$AF$5:$EU$5='aggregated FIP Data ProgSel'!$A42&amp;'aggregated FIP Data ProgSel'!$N$1),'Feat-Func-Development'!$AF$48:$EU$48)</f>
        <v>1</v>
      </c>
      <c r="BB42" s="122">
        <f ca="1">LOOKUP(2,1/('Feat-Func-Development'!$AF$4:$EU$4&amp;'Feat-Func-Development'!$AF$5:$EU$5='aggregated FIP Data ProgSel'!$A42&amp;'aggregated FIP Data ProgSel'!$N$1),'Feat-Func-Development'!$AF$49:$EU$49)</f>
        <v>0</v>
      </c>
      <c r="BC42" s="48">
        <f ca="1">LOOKUP(2,1/('Feat-Func-Development'!$AF$4:$EU$4&amp;'Feat-Func-Development'!$AF$5:$EU$5='aggregated FIP Data ProgSel'!$A42&amp;'aggregated FIP Data ProgSel'!$N$1),'Feat-Func-Development'!$AF$50:$EU$50)</f>
        <v>0</v>
      </c>
      <c r="BD42" s="48">
        <f ca="1">LOOKUP(2,1/('Feat-Func-Development'!$AF$4:$EU$4&amp;'Feat-Func-Development'!$AF$5:$EU$5='aggregated FIP Data ProgSel'!$A42&amp;'aggregated FIP Data ProgSel'!$N$1),'Feat-Func-Development'!$AF$51:$EU$51)</f>
        <v>0</v>
      </c>
      <c r="BE42" s="48">
        <f ca="1">LOOKUP(2,1/('Feat-Func-Development'!$AF$4:$EU$4&amp;'Feat-Func-Development'!$AF$5:$EU$5='aggregated FIP Data ProgSel'!$A42&amp;'aggregated FIP Data ProgSel'!$N$1),'Feat-Func-Development'!$AF$52:$EU$52)</f>
        <v>0</v>
      </c>
      <c r="BF42" s="48">
        <f ca="1">LOOKUP(2,1/('Feat-Func-Development'!$AF$4:$EU$4&amp;'Feat-Func-Development'!$AF$5:$EU$5='aggregated FIP Data ProgSel'!$A42&amp;'aggregated FIP Data ProgSel'!$N$1),'Feat-Func-Development'!$AF$53:$EU$53)</f>
        <v>0</v>
      </c>
      <c r="BG42" s="48">
        <f ca="1">LOOKUP(2,1/('Feat-Func-Development'!$AF$4:$EU$4&amp;'Feat-Func-Development'!$AF$5:$EU$5='aggregated FIP Data ProgSel'!$A42&amp;'aggregated FIP Data ProgSel'!$N$1),'Feat-Func-Development'!$AF$54:$EU$54)</f>
        <v>0</v>
      </c>
      <c r="BH42" s="48">
        <f ca="1">LOOKUP(2,1/('Feat-Func-Development'!$AF$4:$EU$4&amp;'Feat-Func-Development'!$AF$5:$EU$5='aggregated FIP Data ProgSel'!$A42&amp;'aggregated FIP Data ProgSel'!$N$1),'Feat-Func-Development'!$AF$55:$EU$55)</f>
        <v>0</v>
      </c>
      <c r="BI42" s="48">
        <f ca="1">LOOKUP(2,1/('Feat-Func-Development'!$AF$4:$EU$4&amp;'Feat-Func-Development'!$AF$5:$EU$5='aggregated FIP Data ProgSel'!$A42&amp;'aggregated FIP Data ProgSel'!$N$1),'Feat-Func-Development'!$AF$56:$EU$56)</f>
        <v>0</v>
      </c>
    </row>
    <row r="43" spans="1:61">
      <c r="A43" s="226">
        <f t="shared" ca="1" si="9"/>
        <v>1186</v>
      </c>
      <c r="B43" s="371">
        <f ca="1">IFERROR(INDEX('Configuration | Scaling'!$E$13:$Y$23,$D$85-CELL("row", 'Configuration | Scaling'!$E$13)+1,MATCH($C43,_GPDS__List,0)),"")</f>
        <v>153</v>
      </c>
      <c r="C43" s="228" t="str">
        <f ca="1">IF(COUNTIF(C$4:C42,LOOKUP(A43,INDIRECT("'Configuration | Scaling'!E"&amp;$D$85):INDIRECT("'Configuration | Scaling'!Y"&amp;$D$85),_GPDS__List))=0,LOOKUP(A43,INDIRECT("'Configuration | Scaling'!E"&amp;$D$85):INDIRECT("'Configuration | Scaling'!Y"&amp;$D$85),_GPDS__List),"")</f>
        <v/>
      </c>
      <c r="D43" s="372"/>
      <c r="E43" s="229">
        <f t="shared" ca="1" si="0"/>
        <v>153</v>
      </c>
      <c r="F43" s="235">
        <f t="shared" ca="1" si="1"/>
        <v>1</v>
      </c>
      <c r="G43" s="55">
        <f t="shared" ca="1" si="2"/>
        <v>0</v>
      </c>
      <c r="H43" s="55">
        <f t="shared" ca="1" si="3"/>
        <v>1</v>
      </c>
      <c r="I43" s="55">
        <f t="shared" ca="1" si="4"/>
        <v>1</v>
      </c>
      <c r="J43" s="55">
        <f t="shared" ca="1" si="5"/>
        <v>1</v>
      </c>
      <c r="K43" s="55">
        <f t="shared" ca="1" si="6"/>
        <v>1</v>
      </c>
      <c r="L43" s="55">
        <f t="shared" ca="1" si="7"/>
        <v>1</v>
      </c>
      <c r="M43" s="56">
        <f t="shared" ca="1" si="8"/>
        <v>0</v>
      </c>
      <c r="N43" s="48">
        <f ca="1">LOOKUP(2,1/('Feat-Func-Development'!$AF$4:$EU$4&amp;'Feat-Func-Development'!$AF$5:$EU$5='aggregated FIP Data ProgSel'!$A43&amp;'aggregated FIP Data ProgSel'!$N$1),'Feat-Func-Development'!$AF$121:$EU$121)</f>
        <v>0</v>
      </c>
      <c r="O43" s="48">
        <f ca="1">LOOKUP(2,1/('Feat-Func-Development'!$AF$4:$EU$4&amp;'Feat-Func-Development'!$AF$5:$EU$5='aggregated FIP Data ProgSel'!$A43&amp;'aggregated FIP Data ProgSel'!$N$1),'Feat-Func-Development'!$AF$122:$EU$122)</f>
        <v>0</v>
      </c>
      <c r="P43" s="48">
        <f ca="1">LOOKUP(2,1/('Feat-Func-Development'!$AF$4:$EU$4&amp;'Feat-Func-Development'!$AF$5:$EU$5='aggregated FIP Data ProgSel'!$A43&amp;'aggregated FIP Data ProgSel'!$N$1),'Feat-Func-Development'!$AF$123:$EU$123)</f>
        <v>0</v>
      </c>
      <c r="Q43" s="48">
        <f ca="1">LOOKUP(2,1/('Feat-Func-Development'!$AF$4:$EU$4&amp;'Feat-Func-Development'!$AF$5:$EU$5='aggregated FIP Data ProgSel'!$A43&amp;'aggregated FIP Data ProgSel'!$N$1),'Feat-Func-Development'!$AF$124:$EU$124)</f>
        <v>0</v>
      </c>
      <c r="R43" s="48">
        <f ca="1">LOOKUP(2,1/('Feat-Func-Development'!$AF$4:$EU$4&amp;'Feat-Func-Development'!$AF$5:$EU$5='aggregated FIP Data ProgSel'!$A43&amp;'aggregated FIP Data ProgSel'!$N$1),'Feat-Func-Development'!$AF$125:$EU$125)</f>
        <v>0</v>
      </c>
      <c r="S43" s="48">
        <f ca="1">LOOKUP(2,1/('Feat-Func-Development'!$AF$4:$EU$4&amp;'Feat-Func-Development'!$AF$5:$EU$5='aggregated FIP Data ProgSel'!$A43&amp;'aggregated FIP Data ProgSel'!$N$1),'Feat-Func-Development'!$AF$126:$EU$126)</f>
        <v>0</v>
      </c>
      <c r="T43" s="48">
        <f ca="1">LOOKUP(2,1/('Feat-Func-Development'!$AF$4:$EU$4&amp;'Feat-Func-Development'!$AF$5:$EU$5='aggregated FIP Data ProgSel'!$A43&amp;'aggregated FIP Data ProgSel'!$N$1),'Feat-Func-Development'!$AF$127:$EU$127)</f>
        <v>0</v>
      </c>
      <c r="U43" s="48">
        <f ca="1">LOOKUP(2,1/('Feat-Func-Development'!$AF$4:$EU$4&amp;'Feat-Func-Development'!$AF$5:$EU$5='aggregated FIP Data ProgSel'!$A43&amp;'aggregated FIP Data ProgSel'!$N$1),'Feat-Func-Development'!$AF$128:$EU$128)</f>
        <v>1</v>
      </c>
      <c r="V43" s="29">
        <f ca="1">LOOKUP(2,1/('Feat-Func-Development'!$AF$4:$EU$4&amp;'Feat-Func-Development'!$AF$5:$EU$5='aggregated FIP Data ProgSel'!$A43&amp;'aggregated FIP Data ProgSel'!$V$1),'Feat-Func-Development'!$AF$121:$EU$121)</f>
        <v>0</v>
      </c>
      <c r="W43" s="29">
        <f ca="1">LOOKUP(2,1/('Feat-Func-Development'!$AF$4:$EU$4&amp;'Feat-Func-Development'!$AF$5:$EU$5='aggregated FIP Data ProgSel'!$A43&amp;'aggregated FIP Data ProgSel'!$V$1),'Feat-Func-Development'!$AF$122:$EU$122)</f>
        <v>0</v>
      </c>
      <c r="X43" s="29">
        <f ca="1">LOOKUP(2,1/('Feat-Func-Development'!$AF$4:$EU$4&amp;'Feat-Func-Development'!$AF$5:$EU$5='aggregated FIP Data ProgSel'!$A43&amp;'aggregated FIP Data ProgSel'!$V$1),'Feat-Func-Development'!$AF$123:$EU$123)</f>
        <v>0</v>
      </c>
      <c r="Y43" s="29">
        <f ca="1">LOOKUP(2,1/('Feat-Func-Development'!$AF$4:$EU$4&amp;'Feat-Func-Development'!$AF$5:$EU$5='aggregated FIP Data ProgSel'!$A43&amp;'aggregated FIP Data ProgSel'!$V$1),'Feat-Func-Development'!$AF$124:$EU$124)</f>
        <v>0</v>
      </c>
      <c r="Z43" s="29">
        <f ca="1">LOOKUP(2,1/('Feat-Func-Development'!$AF$4:$EU$4&amp;'Feat-Func-Development'!$AF$5:$EU$5='aggregated FIP Data ProgSel'!$A43&amp;'aggregated FIP Data ProgSel'!$V$1),'Feat-Func-Development'!$AF$125:$EU$125)</f>
        <v>1</v>
      </c>
      <c r="AA43" s="29">
        <f ca="1">LOOKUP(2,1/('Feat-Func-Development'!$AF$4:$EU$4&amp;'Feat-Func-Development'!$AF$5:$EU$5='aggregated FIP Data ProgSel'!$A43&amp;'aggregated FIP Data ProgSel'!$V$1),'Feat-Func-Development'!$AF$126:$EU$126)</f>
        <v>0</v>
      </c>
      <c r="AB43" s="29">
        <f ca="1">LOOKUP(2,1/('Feat-Func-Development'!$AF$4:$EU$4&amp;'Feat-Func-Development'!$AF$5:$EU$5='aggregated FIP Data ProgSel'!$A43&amp;'aggregated FIP Data ProgSel'!$V$1),'Feat-Func-Development'!$AF$127:$EU$127)</f>
        <v>0</v>
      </c>
      <c r="AC43" s="29">
        <f ca="1">LOOKUP(2,1/('Feat-Func-Development'!$AF$4:$EU$4&amp;'Feat-Func-Development'!$AF$5:$EU$5='aggregated FIP Data ProgSel'!$A43&amp;'aggregated FIP Data ProgSel'!$V$1),'Feat-Func-Development'!$AF$128:$EU$128)</f>
        <v>0</v>
      </c>
      <c r="AD43" s="122">
        <f ca="1">LOOKUP(2,1/('Feat-Func-Development'!$AF$4:$EU$4&amp;'Feat-Func-Development'!$AF$5:$EU$5='aggregated FIP Data ProgSel'!$A43&amp;'aggregated FIP Data ProgSel'!$N$1),'Feat-Func-Development'!$AF$25:$EU$25)</f>
        <v>0</v>
      </c>
      <c r="AE43" s="48">
        <f ca="1">LOOKUP(2,1/('Feat-Func-Development'!$AF$4:$EU$4&amp;'Feat-Func-Development'!$AF$5:$EU$5='aggregated FIP Data ProgSel'!$A43&amp;'aggregated FIP Data ProgSel'!$N$1),'Feat-Func-Development'!$AF$26:$EU$26)</f>
        <v>0</v>
      </c>
      <c r="AF43" s="48">
        <f ca="1">LOOKUP(2,1/('Feat-Func-Development'!$AF$4:$EU$4&amp;'Feat-Func-Development'!$AF$5:$EU$5='aggregated FIP Data ProgSel'!$A43&amp;'aggregated FIP Data ProgSel'!$N$1),'Feat-Func-Development'!$AF$27:$EU$27)</f>
        <v>0</v>
      </c>
      <c r="AG43" s="48">
        <f ca="1">LOOKUP(2,1/('Feat-Func-Development'!$AF$4:$EU$4&amp;'Feat-Func-Development'!$AF$5:$EU$5='aggregated FIP Data ProgSel'!$A43&amp;'aggregated FIP Data ProgSel'!$N$1),'Feat-Func-Development'!$AF$28:$EU$28)</f>
        <v>0</v>
      </c>
      <c r="AH43" s="48">
        <f ca="1">LOOKUP(2,1/('Feat-Func-Development'!$AF$4:$EU$4&amp;'Feat-Func-Development'!$AF$5:$EU$5='aggregated FIP Data ProgSel'!$A43&amp;'aggregated FIP Data ProgSel'!$N$1),'Feat-Func-Development'!$AF$29:$EU$29)</f>
        <v>0</v>
      </c>
      <c r="AI43" s="48">
        <f ca="1">LOOKUP(2,1/('Feat-Func-Development'!$AF$4:$EU$4&amp;'Feat-Func-Development'!$AF$5:$EU$5='aggregated FIP Data ProgSel'!$A43&amp;'aggregated FIP Data ProgSel'!$N$1),'Feat-Func-Development'!$AF$30:$EU$30)</f>
        <v>0</v>
      </c>
      <c r="AJ43" s="48">
        <f ca="1">LOOKUP(2,1/('Feat-Func-Development'!$AF$4:$EU$4&amp;'Feat-Func-Development'!$AF$5:$EU$5='aggregated FIP Data ProgSel'!$A43&amp;'aggregated FIP Data ProgSel'!$N$1),'Feat-Func-Development'!$AF$31:$EU$31)</f>
        <v>0</v>
      </c>
      <c r="AK43" s="48">
        <f ca="1">LOOKUP(2,1/('Feat-Func-Development'!$AF$4:$EU$4&amp;'Feat-Func-Development'!$AF$5:$EU$5='aggregated FIP Data ProgSel'!$A43&amp;'aggregated FIP Data ProgSel'!$N$1),'Feat-Func-Development'!$AF$32:$EU$32)</f>
        <v>1</v>
      </c>
      <c r="AL43" s="122">
        <f ca="1">LOOKUP(2,1/('Feat-Func-Development'!$AF$4:$EU$4&amp;'Feat-Func-Development'!$AF$5:$EU$5='aggregated FIP Data ProgSel'!$A43&amp;'aggregated FIP Data ProgSel'!$N$1),'Feat-Func-Development'!$AF$33:$EU$33)</f>
        <v>0</v>
      </c>
      <c r="AM43" s="48">
        <f ca="1">LOOKUP(2,1/('Feat-Func-Development'!$AF$4:$EU$4&amp;'Feat-Func-Development'!$AF$5:$EU$5='aggregated FIP Data ProgSel'!$A43&amp;'aggregated FIP Data ProgSel'!$N$1),'Feat-Func-Development'!$AF$34:$EU$34)</f>
        <v>0</v>
      </c>
      <c r="AN43" s="48">
        <f ca="1">LOOKUP(2,1/('Feat-Func-Development'!$AF$4:$EU$4&amp;'Feat-Func-Development'!$AF$5:$EU$5='aggregated FIP Data ProgSel'!$A43&amp;'aggregated FIP Data ProgSel'!$N$1),'Feat-Func-Development'!$AF$35:$EU$35)</f>
        <v>0</v>
      </c>
      <c r="AO43" s="48">
        <f ca="1">LOOKUP(2,1/('Feat-Func-Development'!$AF$4:$EU$4&amp;'Feat-Func-Development'!$AF$5:$EU$5='aggregated FIP Data ProgSel'!$A43&amp;'aggregated FIP Data ProgSel'!$N$1),'Feat-Func-Development'!$AF$36:$EU$36)</f>
        <v>0</v>
      </c>
      <c r="AP43" s="48">
        <f ca="1">LOOKUP(2,1/('Feat-Func-Development'!$AF$4:$EU$4&amp;'Feat-Func-Development'!$AF$5:$EU$5='aggregated FIP Data ProgSel'!$A43&amp;'aggregated FIP Data ProgSel'!$N$1),'Feat-Func-Development'!$AF$37:$EU$37)</f>
        <v>0</v>
      </c>
      <c r="AQ43" s="48">
        <f ca="1">LOOKUP(2,1/('Feat-Func-Development'!$AF$4:$EU$4&amp;'Feat-Func-Development'!$AF$5:$EU$5='aggregated FIP Data ProgSel'!$A43&amp;'aggregated FIP Data ProgSel'!$N$1),'Feat-Func-Development'!$AF$38:$EU$38)</f>
        <v>0</v>
      </c>
      <c r="AR43" s="48">
        <f ca="1">LOOKUP(2,1/('Feat-Func-Development'!$AF$4:$EU$4&amp;'Feat-Func-Development'!$AF$5:$EU$5='aggregated FIP Data ProgSel'!$A43&amp;'aggregated FIP Data ProgSel'!$N$1),'Feat-Func-Development'!$AF$39:$EU$39)</f>
        <v>0</v>
      </c>
      <c r="AS43" s="48">
        <f ca="1">LOOKUP(2,1/('Feat-Func-Development'!$AF$4:$EU$4&amp;'Feat-Func-Development'!$AF$5:$EU$5='aggregated FIP Data ProgSel'!$A43&amp;'aggregated FIP Data ProgSel'!$N$1),'Feat-Func-Development'!$AF$40:$EU$40)</f>
        <v>1</v>
      </c>
      <c r="AT43" s="122">
        <f ca="1">LOOKUP(2,1/('Feat-Func-Development'!$AF$4:$EU$4&amp;'Feat-Func-Development'!$AF$5:$EU$5='aggregated FIP Data ProgSel'!$A43&amp;'aggregated FIP Data ProgSel'!$N$1),'Feat-Func-Development'!$AF$41:$EU$41)</f>
        <v>0</v>
      </c>
      <c r="AU43" s="48">
        <f ca="1">LOOKUP(2,1/('Feat-Func-Development'!$AF$4:$EU$4&amp;'Feat-Func-Development'!$AF$5:$EU$5='aggregated FIP Data ProgSel'!$A43&amp;'aggregated FIP Data ProgSel'!$N$1),'Feat-Func-Development'!$AF$42:$EU$42)</f>
        <v>0</v>
      </c>
      <c r="AV43" s="48">
        <f ca="1">LOOKUP(2,1/('Feat-Func-Development'!$AF$4:$EU$4&amp;'Feat-Func-Development'!$AF$5:$EU$5='aggregated FIP Data ProgSel'!$A43&amp;'aggregated FIP Data ProgSel'!$N$1),'Feat-Func-Development'!$AF$43:$EU$43)</f>
        <v>0</v>
      </c>
      <c r="AW43" s="48">
        <f ca="1">LOOKUP(2,1/('Feat-Func-Development'!$AF$4:$EU$4&amp;'Feat-Func-Development'!$AF$5:$EU$5='aggregated FIP Data ProgSel'!$A43&amp;'aggregated FIP Data ProgSel'!$N$1),'Feat-Func-Development'!$AF$44:$EU$44)</f>
        <v>0</v>
      </c>
      <c r="AX43" s="48">
        <f ca="1">LOOKUP(2,1/('Feat-Func-Development'!$AF$4:$EU$4&amp;'Feat-Func-Development'!$AF$5:$EU$5='aggregated FIP Data ProgSel'!$A43&amp;'aggregated FIP Data ProgSel'!$N$1),'Feat-Func-Development'!$AF$45:$EU$45)</f>
        <v>0</v>
      </c>
      <c r="AY43" s="48">
        <f ca="1">LOOKUP(2,1/('Feat-Func-Development'!$AF$4:$EU$4&amp;'Feat-Func-Development'!$AF$5:$EU$5='aggregated FIP Data ProgSel'!$A43&amp;'aggregated FIP Data ProgSel'!$N$1),'Feat-Func-Development'!$AF$46:$EU$46)</f>
        <v>0</v>
      </c>
      <c r="AZ43" s="48">
        <f ca="1">LOOKUP(2,1/('Feat-Func-Development'!$AF$4:$EU$4&amp;'Feat-Func-Development'!$AF$5:$EU$5='aggregated FIP Data ProgSel'!$A43&amp;'aggregated FIP Data ProgSel'!$N$1),'Feat-Func-Development'!$AF$47:$EU$47)</f>
        <v>0</v>
      </c>
      <c r="BA43" s="48">
        <f ca="1">LOOKUP(2,1/('Feat-Func-Development'!$AF$4:$EU$4&amp;'Feat-Func-Development'!$AF$5:$EU$5='aggregated FIP Data ProgSel'!$A43&amp;'aggregated FIP Data ProgSel'!$N$1),'Feat-Func-Development'!$AF$48:$EU$48)</f>
        <v>1</v>
      </c>
      <c r="BB43" s="122">
        <f ca="1">LOOKUP(2,1/('Feat-Func-Development'!$AF$4:$EU$4&amp;'Feat-Func-Development'!$AF$5:$EU$5='aggregated FIP Data ProgSel'!$A43&amp;'aggregated FIP Data ProgSel'!$N$1),'Feat-Func-Development'!$AF$49:$EU$49)</f>
        <v>0</v>
      </c>
      <c r="BC43" s="48">
        <f ca="1">LOOKUP(2,1/('Feat-Func-Development'!$AF$4:$EU$4&amp;'Feat-Func-Development'!$AF$5:$EU$5='aggregated FIP Data ProgSel'!$A43&amp;'aggregated FIP Data ProgSel'!$N$1),'Feat-Func-Development'!$AF$50:$EU$50)</f>
        <v>0</v>
      </c>
      <c r="BD43" s="48">
        <f ca="1">LOOKUP(2,1/('Feat-Func-Development'!$AF$4:$EU$4&amp;'Feat-Func-Development'!$AF$5:$EU$5='aggregated FIP Data ProgSel'!$A43&amp;'aggregated FIP Data ProgSel'!$N$1),'Feat-Func-Development'!$AF$51:$EU$51)</f>
        <v>0</v>
      </c>
      <c r="BE43" s="48">
        <f ca="1">LOOKUP(2,1/('Feat-Func-Development'!$AF$4:$EU$4&amp;'Feat-Func-Development'!$AF$5:$EU$5='aggregated FIP Data ProgSel'!$A43&amp;'aggregated FIP Data ProgSel'!$N$1),'Feat-Func-Development'!$AF$52:$EU$52)</f>
        <v>0</v>
      </c>
      <c r="BF43" s="48">
        <f ca="1">LOOKUP(2,1/('Feat-Func-Development'!$AF$4:$EU$4&amp;'Feat-Func-Development'!$AF$5:$EU$5='aggregated FIP Data ProgSel'!$A43&amp;'aggregated FIP Data ProgSel'!$N$1),'Feat-Func-Development'!$AF$53:$EU$53)</f>
        <v>0</v>
      </c>
      <c r="BG43" s="48">
        <f ca="1">LOOKUP(2,1/('Feat-Func-Development'!$AF$4:$EU$4&amp;'Feat-Func-Development'!$AF$5:$EU$5='aggregated FIP Data ProgSel'!$A43&amp;'aggregated FIP Data ProgSel'!$N$1),'Feat-Func-Development'!$AF$54:$EU$54)</f>
        <v>0</v>
      </c>
      <c r="BH43" s="48">
        <f ca="1">LOOKUP(2,1/('Feat-Func-Development'!$AF$4:$EU$4&amp;'Feat-Func-Development'!$AF$5:$EU$5='aggregated FIP Data ProgSel'!$A43&amp;'aggregated FIP Data ProgSel'!$N$1),'Feat-Func-Development'!$AF$55:$EU$55)</f>
        <v>0</v>
      </c>
      <c r="BI43" s="48">
        <f ca="1">LOOKUP(2,1/('Feat-Func-Development'!$AF$4:$EU$4&amp;'Feat-Func-Development'!$AF$5:$EU$5='aggregated FIP Data ProgSel'!$A43&amp;'aggregated FIP Data ProgSel'!$N$1),'Feat-Func-Development'!$AF$56:$EU$56)</f>
        <v>0</v>
      </c>
    </row>
    <row r="44" spans="1:61">
      <c r="A44" s="226">
        <f t="shared" ca="1" si="9"/>
        <v>1216</v>
      </c>
      <c r="B44" s="371">
        <f ca="1">IFERROR(INDEX('Configuration | Scaling'!$E$13:$Y$23,$D$85-CELL("row", 'Configuration | Scaling'!$E$13)+1,MATCH($C44,_GPDS__List,0)),"")</f>
        <v>153</v>
      </c>
      <c r="C44" s="228" t="str">
        <f ca="1">IF(COUNTIF(C$4:C43,LOOKUP(A44,INDIRECT("'Configuration | Scaling'!E"&amp;$D$85):INDIRECT("'Configuration | Scaling'!Y"&amp;$D$85),_GPDS__List))=0,LOOKUP(A44,INDIRECT("'Configuration | Scaling'!E"&amp;$D$85):INDIRECT("'Configuration | Scaling'!Y"&amp;$D$85),_GPDS__List),"")</f>
        <v/>
      </c>
      <c r="D44" s="372"/>
      <c r="E44" s="229">
        <f t="shared" ca="1" si="0"/>
        <v>153</v>
      </c>
      <c r="F44" s="235">
        <f t="shared" ca="1" si="1"/>
        <v>1</v>
      </c>
      <c r="G44" s="55">
        <f t="shared" ca="1" si="2"/>
        <v>0</v>
      </c>
      <c r="H44" s="55">
        <f t="shared" ca="1" si="3"/>
        <v>1</v>
      </c>
      <c r="I44" s="55">
        <f t="shared" ca="1" si="4"/>
        <v>1</v>
      </c>
      <c r="J44" s="55">
        <f t="shared" ca="1" si="5"/>
        <v>1</v>
      </c>
      <c r="K44" s="55">
        <f t="shared" ca="1" si="6"/>
        <v>1</v>
      </c>
      <c r="L44" s="55">
        <f t="shared" ca="1" si="7"/>
        <v>1</v>
      </c>
      <c r="M44" s="56">
        <f t="shared" ca="1" si="8"/>
        <v>0</v>
      </c>
      <c r="N44" s="48">
        <f ca="1">LOOKUP(2,1/('Feat-Func-Development'!$AF$4:$EU$4&amp;'Feat-Func-Development'!$AF$5:$EU$5='aggregated FIP Data ProgSel'!$A44&amp;'aggregated FIP Data ProgSel'!$N$1),'Feat-Func-Development'!$AF$121:$EU$121)</f>
        <v>0</v>
      </c>
      <c r="O44" s="48">
        <f ca="1">LOOKUP(2,1/('Feat-Func-Development'!$AF$4:$EU$4&amp;'Feat-Func-Development'!$AF$5:$EU$5='aggregated FIP Data ProgSel'!$A44&amp;'aggregated FIP Data ProgSel'!$N$1),'Feat-Func-Development'!$AF$122:$EU$122)</f>
        <v>0</v>
      </c>
      <c r="P44" s="48">
        <f ca="1">LOOKUP(2,1/('Feat-Func-Development'!$AF$4:$EU$4&amp;'Feat-Func-Development'!$AF$5:$EU$5='aggregated FIP Data ProgSel'!$A44&amp;'aggregated FIP Data ProgSel'!$N$1),'Feat-Func-Development'!$AF$123:$EU$123)</f>
        <v>0</v>
      </c>
      <c r="Q44" s="48">
        <f ca="1">LOOKUP(2,1/('Feat-Func-Development'!$AF$4:$EU$4&amp;'Feat-Func-Development'!$AF$5:$EU$5='aggregated FIP Data ProgSel'!$A44&amp;'aggregated FIP Data ProgSel'!$N$1),'Feat-Func-Development'!$AF$124:$EU$124)</f>
        <v>0</v>
      </c>
      <c r="R44" s="48">
        <f ca="1">LOOKUP(2,1/('Feat-Func-Development'!$AF$4:$EU$4&amp;'Feat-Func-Development'!$AF$5:$EU$5='aggregated FIP Data ProgSel'!$A44&amp;'aggregated FIP Data ProgSel'!$N$1),'Feat-Func-Development'!$AF$125:$EU$125)</f>
        <v>0</v>
      </c>
      <c r="S44" s="48">
        <f ca="1">LOOKUP(2,1/('Feat-Func-Development'!$AF$4:$EU$4&amp;'Feat-Func-Development'!$AF$5:$EU$5='aggregated FIP Data ProgSel'!$A44&amp;'aggregated FIP Data ProgSel'!$N$1),'Feat-Func-Development'!$AF$126:$EU$126)</f>
        <v>0</v>
      </c>
      <c r="T44" s="48">
        <f ca="1">LOOKUP(2,1/('Feat-Func-Development'!$AF$4:$EU$4&amp;'Feat-Func-Development'!$AF$5:$EU$5='aggregated FIP Data ProgSel'!$A44&amp;'aggregated FIP Data ProgSel'!$N$1),'Feat-Func-Development'!$AF$127:$EU$127)</f>
        <v>0</v>
      </c>
      <c r="U44" s="48">
        <f ca="1">LOOKUP(2,1/('Feat-Func-Development'!$AF$4:$EU$4&amp;'Feat-Func-Development'!$AF$5:$EU$5='aggregated FIP Data ProgSel'!$A44&amp;'aggregated FIP Data ProgSel'!$N$1),'Feat-Func-Development'!$AF$128:$EU$128)</f>
        <v>1</v>
      </c>
      <c r="V44" s="29">
        <f ca="1">LOOKUP(2,1/('Feat-Func-Development'!$AF$4:$EU$4&amp;'Feat-Func-Development'!$AF$5:$EU$5='aggregated FIP Data ProgSel'!$A44&amp;'aggregated FIP Data ProgSel'!$V$1),'Feat-Func-Development'!$AF$121:$EU$121)</f>
        <v>0</v>
      </c>
      <c r="W44" s="29">
        <f ca="1">LOOKUP(2,1/('Feat-Func-Development'!$AF$4:$EU$4&amp;'Feat-Func-Development'!$AF$5:$EU$5='aggregated FIP Data ProgSel'!$A44&amp;'aggregated FIP Data ProgSel'!$V$1),'Feat-Func-Development'!$AF$122:$EU$122)</f>
        <v>0</v>
      </c>
      <c r="X44" s="29">
        <f ca="1">LOOKUP(2,1/('Feat-Func-Development'!$AF$4:$EU$4&amp;'Feat-Func-Development'!$AF$5:$EU$5='aggregated FIP Data ProgSel'!$A44&amp;'aggregated FIP Data ProgSel'!$V$1),'Feat-Func-Development'!$AF$123:$EU$123)</f>
        <v>0</v>
      </c>
      <c r="Y44" s="29">
        <f ca="1">LOOKUP(2,1/('Feat-Func-Development'!$AF$4:$EU$4&amp;'Feat-Func-Development'!$AF$5:$EU$5='aggregated FIP Data ProgSel'!$A44&amp;'aggregated FIP Data ProgSel'!$V$1),'Feat-Func-Development'!$AF$124:$EU$124)</f>
        <v>0</v>
      </c>
      <c r="Z44" s="29">
        <f ca="1">LOOKUP(2,1/('Feat-Func-Development'!$AF$4:$EU$4&amp;'Feat-Func-Development'!$AF$5:$EU$5='aggregated FIP Data ProgSel'!$A44&amp;'aggregated FIP Data ProgSel'!$V$1),'Feat-Func-Development'!$AF$125:$EU$125)</f>
        <v>1</v>
      </c>
      <c r="AA44" s="29">
        <f ca="1">LOOKUP(2,1/('Feat-Func-Development'!$AF$4:$EU$4&amp;'Feat-Func-Development'!$AF$5:$EU$5='aggregated FIP Data ProgSel'!$A44&amp;'aggregated FIP Data ProgSel'!$V$1),'Feat-Func-Development'!$AF$126:$EU$126)</f>
        <v>0</v>
      </c>
      <c r="AB44" s="29">
        <f ca="1">LOOKUP(2,1/('Feat-Func-Development'!$AF$4:$EU$4&amp;'Feat-Func-Development'!$AF$5:$EU$5='aggregated FIP Data ProgSel'!$A44&amp;'aggregated FIP Data ProgSel'!$V$1),'Feat-Func-Development'!$AF$127:$EU$127)</f>
        <v>0</v>
      </c>
      <c r="AC44" s="29">
        <f ca="1">LOOKUP(2,1/('Feat-Func-Development'!$AF$4:$EU$4&amp;'Feat-Func-Development'!$AF$5:$EU$5='aggregated FIP Data ProgSel'!$A44&amp;'aggregated FIP Data ProgSel'!$V$1),'Feat-Func-Development'!$AF$128:$EU$128)</f>
        <v>0</v>
      </c>
      <c r="AD44" s="122">
        <f ca="1">LOOKUP(2,1/('Feat-Func-Development'!$AF$4:$EU$4&amp;'Feat-Func-Development'!$AF$5:$EU$5='aggregated FIP Data ProgSel'!$A44&amp;'aggregated FIP Data ProgSel'!$N$1),'Feat-Func-Development'!$AF$25:$EU$25)</f>
        <v>0</v>
      </c>
      <c r="AE44" s="48">
        <f ca="1">LOOKUP(2,1/('Feat-Func-Development'!$AF$4:$EU$4&amp;'Feat-Func-Development'!$AF$5:$EU$5='aggregated FIP Data ProgSel'!$A44&amp;'aggregated FIP Data ProgSel'!$N$1),'Feat-Func-Development'!$AF$26:$EU$26)</f>
        <v>0</v>
      </c>
      <c r="AF44" s="48">
        <f ca="1">LOOKUP(2,1/('Feat-Func-Development'!$AF$4:$EU$4&amp;'Feat-Func-Development'!$AF$5:$EU$5='aggregated FIP Data ProgSel'!$A44&amp;'aggregated FIP Data ProgSel'!$N$1),'Feat-Func-Development'!$AF$27:$EU$27)</f>
        <v>0</v>
      </c>
      <c r="AG44" s="48">
        <f ca="1">LOOKUP(2,1/('Feat-Func-Development'!$AF$4:$EU$4&amp;'Feat-Func-Development'!$AF$5:$EU$5='aggregated FIP Data ProgSel'!$A44&amp;'aggregated FIP Data ProgSel'!$N$1),'Feat-Func-Development'!$AF$28:$EU$28)</f>
        <v>0</v>
      </c>
      <c r="AH44" s="48">
        <f ca="1">LOOKUP(2,1/('Feat-Func-Development'!$AF$4:$EU$4&amp;'Feat-Func-Development'!$AF$5:$EU$5='aggregated FIP Data ProgSel'!$A44&amp;'aggregated FIP Data ProgSel'!$N$1),'Feat-Func-Development'!$AF$29:$EU$29)</f>
        <v>0</v>
      </c>
      <c r="AI44" s="48">
        <f ca="1">LOOKUP(2,1/('Feat-Func-Development'!$AF$4:$EU$4&amp;'Feat-Func-Development'!$AF$5:$EU$5='aggregated FIP Data ProgSel'!$A44&amp;'aggregated FIP Data ProgSel'!$N$1),'Feat-Func-Development'!$AF$30:$EU$30)</f>
        <v>0</v>
      </c>
      <c r="AJ44" s="48">
        <f ca="1">LOOKUP(2,1/('Feat-Func-Development'!$AF$4:$EU$4&amp;'Feat-Func-Development'!$AF$5:$EU$5='aggregated FIP Data ProgSel'!$A44&amp;'aggregated FIP Data ProgSel'!$N$1),'Feat-Func-Development'!$AF$31:$EU$31)</f>
        <v>0</v>
      </c>
      <c r="AK44" s="48">
        <f ca="1">LOOKUP(2,1/('Feat-Func-Development'!$AF$4:$EU$4&amp;'Feat-Func-Development'!$AF$5:$EU$5='aggregated FIP Data ProgSel'!$A44&amp;'aggregated FIP Data ProgSel'!$N$1),'Feat-Func-Development'!$AF$32:$EU$32)</f>
        <v>1</v>
      </c>
      <c r="AL44" s="122">
        <f ca="1">LOOKUP(2,1/('Feat-Func-Development'!$AF$4:$EU$4&amp;'Feat-Func-Development'!$AF$5:$EU$5='aggregated FIP Data ProgSel'!$A44&amp;'aggregated FIP Data ProgSel'!$N$1),'Feat-Func-Development'!$AF$33:$EU$33)</f>
        <v>0</v>
      </c>
      <c r="AM44" s="48">
        <f ca="1">LOOKUP(2,1/('Feat-Func-Development'!$AF$4:$EU$4&amp;'Feat-Func-Development'!$AF$5:$EU$5='aggregated FIP Data ProgSel'!$A44&amp;'aggregated FIP Data ProgSel'!$N$1),'Feat-Func-Development'!$AF$34:$EU$34)</f>
        <v>0</v>
      </c>
      <c r="AN44" s="48">
        <f ca="1">LOOKUP(2,1/('Feat-Func-Development'!$AF$4:$EU$4&amp;'Feat-Func-Development'!$AF$5:$EU$5='aggregated FIP Data ProgSel'!$A44&amp;'aggregated FIP Data ProgSel'!$N$1),'Feat-Func-Development'!$AF$35:$EU$35)</f>
        <v>0</v>
      </c>
      <c r="AO44" s="48">
        <f ca="1">LOOKUP(2,1/('Feat-Func-Development'!$AF$4:$EU$4&amp;'Feat-Func-Development'!$AF$5:$EU$5='aggregated FIP Data ProgSel'!$A44&amp;'aggregated FIP Data ProgSel'!$N$1),'Feat-Func-Development'!$AF$36:$EU$36)</f>
        <v>0</v>
      </c>
      <c r="AP44" s="48">
        <f ca="1">LOOKUP(2,1/('Feat-Func-Development'!$AF$4:$EU$4&amp;'Feat-Func-Development'!$AF$5:$EU$5='aggregated FIP Data ProgSel'!$A44&amp;'aggregated FIP Data ProgSel'!$N$1),'Feat-Func-Development'!$AF$37:$EU$37)</f>
        <v>0</v>
      </c>
      <c r="AQ44" s="48">
        <f ca="1">LOOKUP(2,1/('Feat-Func-Development'!$AF$4:$EU$4&amp;'Feat-Func-Development'!$AF$5:$EU$5='aggregated FIP Data ProgSel'!$A44&amp;'aggregated FIP Data ProgSel'!$N$1),'Feat-Func-Development'!$AF$38:$EU$38)</f>
        <v>0</v>
      </c>
      <c r="AR44" s="48">
        <f ca="1">LOOKUP(2,1/('Feat-Func-Development'!$AF$4:$EU$4&amp;'Feat-Func-Development'!$AF$5:$EU$5='aggregated FIP Data ProgSel'!$A44&amp;'aggregated FIP Data ProgSel'!$N$1),'Feat-Func-Development'!$AF$39:$EU$39)</f>
        <v>0</v>
      </c>
      <c r="AS44" s="48">
        <f ca="1">LOOKUP(2,1/('Feat-Func-Development'!$AF$4:$EU$4&amp;'Feat-Func-Development'!$AF$5:$EU$5='aggregated FIP Data ProgSel'!$A44&amp;'aggregated FIP Data ProgSel'!$N$1),'Feat-Func-Development'!$AF$40:$EU$40)</f>
        <v>1</v>
      </c>
      <c r="AT44" s="122">
        <f ca="1">LOOKUP(2,1/('Feat-Func-Development'!$AF$4:$EU$4&amp;'Feat-Func-Development'!$AF$5:$EU$5='aggregated FIP Data ProgSel'!$A44&amp;'aggregated FIP Data ProgSel'!$N$1),'Feat-Func-Development'!$AF$41:$EU$41)</f>
        <v>0</v>
      </c>
      <c r="AU44" s="48">
        <f ca="1">LOOKUP(2,1/('Feat-Func-Development'!$AF$4:$EU$4&amp;'Feat-Func-Development'!$AF$5:$EU$5='aggregated FIP Data ProgSel'!$A44&amp;'aggregated FIP Data ProgSel'!$N$1),'Feat-Func-Development'!$AF$42:$EU$42)</f>
        <v>0</v>
      </c>
      <c r="AV44" s="48">
        <f ca="1">LOOKUP(2,1/('Feat-Func-Development'!$AF$4:$EU$4&amp;'Feat-Func-Development'!$AF$5:$EU$5='aggregated FIP Data ProgSel'!$A44&amp;'aggregated FIP Data ProgSel'!$N$1),'Feat-Func-Development'!$AF$43:$EU$43)</f>
        <v>0</v>
      </c>
      <c r="AW44" s="48">
        <f ca="1">LOOKUP(2,1/('Feat-Func-Development'!$AF$4:$EU$4&amp;'Feat-Func-Development'!$AF$5:$EU$5='aggregated FIP Data ProgSel'!$A44&amp;'aggregated FIP Data ProgSel'!$N$1),'Feat-Func-Development'!$AF$44:$EU$44)</f>
        <v>0</v>
      </c>
      <c r="AX44" s="48">
        <f ca="1">LOOKUP(2,1/('Feat-Func-Development'!$AF$4:$EU$4&amp;'Feat-Func-Development'!$AF$5:$EU$5='aggregated FIP Data ProgSel'!$A44&amp;'aggregated FIP Data ProgSel'!$N$1),'Feat-Func-Development'!$AF$45:$EU$45)</f>
        <v>0</v>
      </c>
      <c r="AY44" s="48">
        <f ca="1">LOOKUP(2,1/('Feat-Func-Development'!$AF$4:$EU$4&amp;'Feat-Func-Development'!$AF$5:$EU$5='aggregated FIP Data ProgSel'!$A44&amp;'aggregated FIP Data ProgSel'!$N$1),'Feat-Func-Development'!$AF$46:$EU$46)</f>
        <v>0</v>
      </c>
      <c r="AZ44" s="48">
        <f ca="1">LOOKUP(2,1/('Feat-Func-Development'!$AF$4:$EU$4&amp;'Feat-Func-Development'!$AF$5:$EU$5='aggregated FIP Data ProgSel'!$A44&amp;'aggregated FIP Data ProgSel'!$N$1),'Feat-Func-Development'!$AF$47:$EU$47)</f>
        <v>0</v>
      </c>
      <c r="BA44" s="48">
        <f ca="1">LOOKUP(2,1/('Feat-Func-Development'!$AF$4:$EU$4&amp;'Feat-Func-Development'!$AF$5:$EU$5='aggregated FIP Data ProgSel'!$A44&amp;'aggregated FIP Data ProgSel'!$N$1),'Feat-Func-Development'!$AF$48:$EU$48)</f>
        <v>1</v>
      </c>
      <c r="BB44" s="122">
        <f ca="1">LOOKUP(2,1/('Feat-Func-Development'!$AF$4:$EU$4&amp;'Feat-Func-Development'!$AF$5:$EU$5='aggregated FIP Data ProgSel'!$A44&amp;'aggregated FIP Data ProgSel'!$N$1),'Feat-Func-Development'!$AF$49:$EU$49)</f>
        <v>0</v>
      </c>
      <c r="BC44" s="48">
        <f ca="1">LOOKUP(2,1/('Feat-Func-Development'!$AF$4:$EU$4&amp;'Feat-Func-Development'!$AF$5:$EU$5='aggregated FIP Data ProgSel'!$A44&amp;'aggregated FIP Data ProgSel'!$N$1),'Feat-Func-Development'!$AF$50:$EU$50)</f>
        <v>0</v>
      </c>
      <c r="BD44" s="48">
        <f ca="1">LOOKUP(2,1/('Feat-Func-Development'!$AF$4:$EU$4&amp;'Feat-Func-Development'!$AF$5:$EU$5='aggregated FIP Data ProgSel'!$A44&amp;'aggregated FIP Data ProgSel'!$N$1),'Feat-Func-Development'!$AF$51:$EU$51)</f>
        <v>0</v>
      </c>
      <c r="BE44" s="48">
        <f ca="1">LOOKUP(2,1/('Feat-Func-Development'!$AF$4:$EU$4&amp;'Feat-Func-Development'!$AF$5:$EU$5='aggregated FIP Data ProgSel'!$A44&amp;'aggregated FIP Data ProgSel'!$N$1),'Feat-Func-Development'!$AF$52:$EU$52)</f>
        <v>0</v>
      </c>
      <c r="BF44" s="48">
        <f ca="1">LOOKUP(2,1/('Feat-Func-Development'!$AF$4:$EU$4&amp;'Feat-Func-Development'!$AF$5:$EU$5='aggregated FIP Data ProgSel'!$A44&amp;'aggregated FIP Data ProgSel'!$N$1),'Feat-Func-Development'!$AF$53:$EU$53)</f>
        <v>0</v>
      </c>
      <c r="BG44" s="48">
        <f ca="1">LOOKUP(2,1/('Feat-Func-Development'!$AF$4:$EU$4&amp;'Feat-Func-Development'!$AF$5:$EU$5='aggregated FIP Data ProgSel'!$A44&amp;'aggregated FIP Data ProgSel'!$N$1),'Feat-Func-Development'!$AF$54:$EU$54)</f>
        <v>0</v>
      </c>
      <c r="BH44" s="48">
        <f ca="1">LOOKUP(2,1/('Feat-Func-Development'!$AF$4:$EU$4&amp;'Feat-Func-Development'!$AF$5:$EU$5='aggregated FIP Data ProgSel'!$A44&amp;'aggregated FIP Data ProgSel'!$N$1),'Feat-Func-Development'!$AF$55:$EU$55)</f>
        <v>0</v>
      </c>
      <c r="BI44" s="48">
        <f ca="1">LOOKUP(2,1/('Feat-Func-Development'!$AF$4:$EU$4&amp;'Feat-Func-Development'!$AF$5:$EU$5='aggregated FIP Data ProgSel'!$A44&amp;'aggregated FIP Data ProgSel'!$N$1),'Feat-Func-Development'!$AF$56:$EU$56)</f>
        <v>0</v>
      </c>
    </row>
    <row r="45" spans="1:61">
      <c r="A45" s="226">
        <f t="shared" ca="1" si="9"/>
        <v>1247</v>
      </c>
      <c r="B45" s="371">
        <f ca="1">IFERROR(INDEX('Configuration | Scaling'!$E$13:$Y$23,$D$85-CELL("row", 'Configuration | Scaling'!$E$13)+1,MATCH($C45,_GPDS__List,0)),"")</f>
        <v>153</v>
      </c>
      <c r="C45" s="228" t="str">
        <f ca="1">IF(COUNTIF(C$4:C44,LOOKUP(A45,INDIRECT("'Configuration | Scaling'!E"&amp;$D$85):INDIRECT("'Configuration | Scaling'!Y"&amp;$D$85),_GPDS__List))=0,LOOKUP(A45,INDIRECT("'Configuration | Scaling'!E"&amp;$D$85):INDIRECT("'Configuration | Scaling'!Y"&amp;$D$85),_GPDS__List),"")</f>
        <v/>
      </c>
      <c r="D45" s="372"/>
      <c r="E45" s="229">
        <f t="shared" ca="1" si="0"/>
        <v>153</v>
      </c>
      <c r="F45" s="235">
        <f t="shared" ca="1" si="1"/>
        <v>1</v>
      </c>
      <c r="G45" s="55">
        <f t="shared" ca="1" si="2"/>
        <v>0</v>
      </c>
      <c r="H45" s="55">
        <f t="shared" ca="1" si="3"/>
        <v>1</v>
      </c>
      <c r="I45" s="55">
        <f t="shared" ca="1" si="4"/>
        <v>1</v>
      </c>
      <c r="J45" s="55">
        <f t="shared" ca="1" si="5"/>
        <v>1</v>
      </c>
      <c r="K45" s="55">
        <f t="shared" ca="1" si="6"/>
        <v>1</v>
      </c>
      <c r="L45" s="55">
        <f t="shared" ca="1" si="7"/>
        <v>1</v>
      </c>
      <c r="M45" s="56">
        <f t="shared" ca="1" si="8"/>
        <v>0</v>
      </c>
      <c r="N45" s="48">
        <f ca="1">LOOKUP(2,1/('Feat-Func-Development'!$AF$4:$EU$4&amp;'Feat-Func-Development'!$AF$5:$EU$5='aggregated FIP Data ProgSel'!$A45&amp;'aggregated FIP Data ProgSel'!$N$1),'Feat-Func-Development'!$AF$121:$EU$121)</f>
        <v>0</v>
      </c>
      <c r="O45" s="48">
        <f ca="1">LOOKUP(2,1/('Feat-Func-Development'!$AF$4:$EU$4&amp;'Feat-Func-Development'!$AF$5:$EU$5='aggregated FIP Data ProgSel'!$A45&amp;'aggregated FIP Data ProgSel'!$N$1),'Feat-Func-Development'!$AF$122:$EU$122)</f>
        <v>0</v>
      </c>
      <c r="P45" s="48">
        <f ca="1">LOOKUP(2,1/('Feat-Func-Development'!$AF$4:$EU$4&amp;'Feat-Func-Development'!$AF$5:$EU$5='aggregated FIP Data ProgSel'!$A45&amp;'aggregated FIP Data ProgSel'!$N$1),'Feat-Func-Development'!$AF$123:$EU$123)</f>
        <v>0</v>
      </c>
      <c r="Q45" s="48">
        <f ca="1">LOOKUP(2,1/('Feat-Func-Development'!$AF$4:$EU$4&amp;'Feat-Func-Development'!$AF$5:$EU$5='aggregated FIP Data ProgSel'!$A45&amp;'aggregated FIP Data ProgSel'!$N$1),'Feat-Func-Development'!$AF$124:$EU$124)</f>
        <v>0</v>
      </c>
      <c r="R45" s="48">
        <f ca="1">LOOKUP(2,1/('Feat-Func-Development'!$AF$4:$EU$4&amp;'Feat-Func-Development'!$AF$5:$EU$5='aggregated FIP Data ProgSel'!$A45&amp;'aggregated FIP Data ProgSel'!$N$1),'Feat-Func-Development'!$AF$125:$EU$125)</f>
        <v>0</v>
      </c>
      <c r="S45" s="48">
        <f ca="1">LOOKUP(2,1/('Feat-Func-Development'!$AF$4:$EU$4&amp;'Feat-Func-Development'!$AF$5:$EU$5='aggregated FIP Data ProgSel'!$A45&amp;'aggregated FIP Data ProgSel'!$N$1),'Feat-Func-Development'!$AF$126:$EU$126)</f>
        <v>0</v>
      </c>
      <c r="T45" s="48">
        <f ca="1">LOOKUP(2,1/('Feat-Func-Development'!$AF$4:$EU$4&amp;'Feat-Func-Development'!$AF$5:$EU$5='aggregated FIP Data ProgSel'!$A45&amp;'aggregated FIP Data ProgSel'!$N$1),'Feat-Func-Development'!$AF$127:$EU$127)</f>
        <v>0</v>
      </c>
      <c r="U45" s="48">
        <f ca="1">LOOKUP(2,1/('Feat-Func-Development'!$AF$4:$EU$4&amp;'Feat-Func-Development'!$AF$5:$EU$5='aggregated FIP Data ProgSel'!$A45&amp;'aggregated FIP Data ProgSel'!$N$1),'Feat-Func-Development'!$AF$128:$EU$128)</f>
        <v>1</v>
      </c>
      <c r="V45" s="29">
        <f ca="1">LOOKUP(2,1/('Feat-Func-Development'!$AF$4:$EU$4&amp;'Feat-Func-Development'!$AF$5:$EU$5='aggregated FIP Data ProgSel'!$A45&amp;'aggregated FIP Data ProgSel'!$V$1),'Feat-Func-Development'!$AF$121:$EU$121)</f>
        <v>0</v>
      </c>
      <c r="W45" s="29">
        <f ca="1">LOOKUP(2,1/('Feat-Func-Development'!$AF$4:$EU$4&amp;'Feat-Func-Development'!$AF$5:$EU$5='aggregated FIP Data ProgSel'!$A45&amp;'aggregated FIP Data ProgSel'!$V$1),'Feat-Func-Development'!$AF$122:$EU$122)</f>
        <v>0</v>
      </c>
      <c r="X45" s="29">
        <f ca="1">LOOKUP(2,1/('Feat-Func-Development'!$AF$4:$EU$4&amp;'Feat-Func-Development'!$AF$5:$EU$5='aggregated FIP Data ProgSel'!$A45&amp;'aggregated FIP Data ProgSel'!$V$1),'Feat-Func-Development'!$AF$123:$EU$123)</f>
        <v>0</v>
      </c>
      <c r="Y45" s="29">
        <f ca="1">LOOKUP(2,1/('Feat-Func-Development'!$AF$4:$EU$4&amp;'Feat-Func-Development'!$AF$5:$EU$5='aggregated FIP Data ProgSel'!$A45&amp;'aggregated FIP Data ProgSel'!$V$1),'Feat-Func-Development'!$AF$124:$EU$124)</f>
        <v>0</v>
      </c>
      <c r="Z45" s="29">
        <f ca="1">LOOKUP(2,1/('Feat-Func-Development'!$AF$4:$EU$4&amp;'Feat-Func-Development'!$AF$5:$EU$5='aggregated FIP Data ProgSel'!$A45&amp;'aggregated FIP Data ProgSel'!$V$1),'Feat-Func-Development'!$AF$125:$EU$125)</f>
        <v>1</v>
      </c>
      <c r="AA45" s="29">
        <f ca="1">LOOKUP(2,1/('Feat-Func-Development'!$AF$4:$EU$4&amp;'Feat-Func-Development'!$AF$5:$EU$5='aggregated FIP Data ProgSel'!$A45&amp;'aggregated FIP Data ProgSel'!$V$1),'Feat-Func-Development'!$AF$126:$EU$126)</f>
        <v>0</v>
      </c>
      <c r="AB45" s="29">
        <f ca="1">LOOKUP(2,1/('Feat-Func-Development'!$AF$4:$EU$4&amp;'Feat-Func-Development'!$AF$5:$EU$5='aggregated FIP Data ProgSel'!$A45&amp;'aggregated FIP Data ProgSel'!$V$1),'Feat-Func-Development'!$AF$127:$EU$127)</f>
        <v>0</v>
      </c>
      <c r="AC45" s="29">
        <f ca="1">LOOKUP(2,1/('Feat-Func-Development'!$AF$4:$EU$4&amp;'Feat-Func-Development'!$AF$5:$EU$5='aggregated FIP Data ProgSel'!$A45&amp;'aggregated FIP Data ProgSel'!$V$1),'Feat-Func-Development'!$AF$128:$EU$128)</f>
        <v>0</v>
      </c>
      <c r="AD45" s="122">
        <f ca="1">LOOKUP(2,1/('Feat-Func-Development'!$AF$4:$EU$4&amp;'Feat-Func-Development'!$AF$5:$EU$5='aggregated FIP Data ProgSel'!$A45&amp;'aggregated FIP Data ProgSel'!$N$1),'Feat-Func-Development'!$AF$25:$EU$25)</f>
        <v>0</v>
      </c>
      <c r="AE45" s="48">
        <f ca="1">LOOKUP(2,1/('Feat-Func-Development'!$AF$4:$EU$4&amp;'Feat-Func-Development'!$AF$5:$EU$5='aggregated FIP Data ProgSel'!$A45&amp;'aggregated FIP Data ProgSel'!$N$1),'Feat-Func-Development'!$AF$26:$EU$26)</f>
        <v>0</v>
      </c>
      <c r="AF45" s="48">
        <f ca="1">LOOKUP(2,1/('Feat-Func-Development'!$AF$4:$EU$4&amp;'Feat-Func-Development'!$AF$5:$EU$5='aggregated FIP Data ProgSel'!$A45&amp;'aggregated FIP Data ProgSel'!$N$1),'Feat-Func-Development'!$AF$27:$EU$27)</f>
        <v>0</v>
      </c>
      <c r="AG45" s="48">
        <f ca="1">LOOKUP(2,1/('Feat-Func-Development'!$AF$4:$EU$4&amp;'Feat-Func-Development'!$AF$5:$EU$5='aggregated FIP Data ProgSel'!$A45&amp;'aggregated FIP Data ProgSel'!$N$1),'Feat-Func-Development'!$AF$28:$EU$28)</f>
        <v>0</v>
      </c>
      <c r="AH45" s="48">
        <f ca="1">LOOKUP(2,1/('Feat-Func-Development'!$AF$4:$EU$4&amp;'Feat-Func-Development'!$AF$5:$EU$5='aggregated FIP Data ProgSel'!$A45&amp;'aggregated FIP Data ProgSel'!$N$1),'Feat-Func-Development'!$AF$29:$EU$29)</f>
        <v>0</v>
      </c>
      <c r="AI45" s="48">
        <f ca="1">LOOKUP(2,1/('Feat-Func-Development'!$AF$4:$EU$4&amp;'Feat-Func-Development'!$AF$5:$EU$5='aggregated FIP Data ProgSel'!$A45&amp;'aggregated FIP Data ProgSel'!$N$1),'Feat-Func-Development'!$AF$30:$EU$30)</f>
        <v>0</v>
      </c>
      <c r="AJ45" s="48">
        <f ca="1">LOOKUP(2,1/('Feat-Func-Development'!$AF$4:$EU$4&amp;'Feat-Func-Development'!$AF$5:$EU$5='aggregated FIP Data ProgSel'!$A45&amp;'aggregated FIP Data ProgSel'!$N$1),'Feat-Func-Development'!$AF$31:$EU$31)</f>
        <v>0</v>
      </c>
      <c r="AK45" s="48">
        <f ca="1">LOOKUP(2,1/('Feat-Func-Development'!$AF$4:$EU$4&amp;'Feat-Func-Development'!$AF$5:$EU$5='aggregated FIP Data ProgSel'!$A45&amp;'aggregated FIP Data ProgSel'!$N$1),'Feat-Func-Development'!$AF$32:$EU$32)</f>
        <v>1</v>
      </c>
      <c r="AL45" s="122">
        <f ca="1">LOOKUP(2,1/('Feat-Func-Development'!$AF$4:$EU$4&amp;'Feat-Func-Development'!$AF$5:$EU$5='aggregated FIP Data ProgSel'!$A45&amp;'aggregated FIP Data ProgSel'!$N$1),'Feat-Func-Development'!$AF$33:$EU$33)</f>
        <v>0</v>
      </c>
      <c r="AM45" s="48">
        <f ca="1">LOOKUP(2,1/('Feat-Func-Development'!$AF$4:$EU$4&amp;'Feat-Func-Development'!$AF$5:$EU$5='aggregated FIP Data ProgSel'!$A45&amp;'aggregated FIP Data ProgSel'!$N$1),'Feat-Func-Development'!$AF$34:$EU$34)</f>
        <v>0</v>
      </c>
      <c r="AN45" s="48">
        <f ca="1">LOOKUP(2,1/('Feat-Func-Development'!$AF$4:$EU$4&amp;'Feat-Func-Development'!$AF$5:$EU$5='aggregated FIP Data ProgSel'!$A45&amp;'aggregated FIP Data ProgSel'!$N$1),'Feat-Func-Development'!$AF$35:$EU$35)</f>
        <v>0</v>
      </c>
      <c r="AO45" s="48">
        <f ca="1">LOOKUP(2,1/('Feat-Func-Development'!$AF$4:$EU$4&amp;'Feat-Func-Development'!$AF$5:$EU$5='aggregated FIP Data ProgSel'!$A45&amp;'aggregated FIP Data ProgSel'!$N$1),'Feat-Func-Development'!$AF$36:$EU$36)</f>
        <v>0</v>
      </c>
      <c r="AP45" s="48">
        <f ca="1">LOOKUP(2,1/('Feat-Func-Development'!$AF$4:$EU$4&amp;'Feat-Func-Development'!$AF$5:$EU$5='aggregated FIP Data ProgSel'!$A45&amp;'aggregated FIP Data ProgSel'!$N$1),'Feat-Func-Development'!$AF$37:$EU$37)</f>
        <v>0</v>
      </c>
      <c r="AQ45" s="48">
        <f ca="1">LOOKUP(2,1/('Feat-Func-Development'!$AF$4:$EU$4&amp;'Feat-Func-Development'!$AF$5:$EU$5='aggregated FIP Data ProgSel'!$A45&amp;'aggregated FIP Data ProgSel'!$N$1),'Feat-Func-Development'!$AF$38:$EU$38)</f>
        <v>0</v>
      </c>
      <c r="AR45" s="48">
        <f ca="1">LOOKUP(2,1/('Feat-Func-Development'!$AF$4:$EU$4&amp;'Feat-Func-Development'!$AF$5:$EU$5='aggregated FIP Data ProgSel'!$A45&amp;'aggregated FIP Data ProgSel'!$N$1),'Feat-Func-Development'!$AF$39:$EU$39)</f>
        <v>0</v>
      </c>
      <c r="AS45" s="48">
        <f ca="1">LOOKUP(2,1/('Feat-Func-Development'!$AF$4:$EU$4&amp;'Feat-Func-Development'!$AF$5:$EU$5='aggregated FIP Data ProgSel'!$A45&amp;'aggregated FIP Data ProgSel'!$N$1),'Feat-Func-Development'!$AF$40:$EU$40)</f>
        <v>1</v>
      </c>
      <c r="AT45" s="122">
        <f ca="1">LOOKUP(2,1/('Feat-Func-Development'!$AF$4:$EU$4&amp;'Feat-Func-Development'!$AF$5:$EU$5='aggregated FIP Data ProgSel'!$A45&amp;'aggregated FIP Data ProgSel'!$N$1),'Feat-Func-Development'!$AF$41:$EU$41)</f>
        <v>0</v>
      </c>
      <c r="AU45" s="48">
        <f ca="1">LOOKUP(2,1/('Feat-Func-Development'!$AF$4:$EU$4&amp;'Feat-Func-Development'!$AF$5:$EU$5='aggregated FIP Data ProgSel'!$A45&amp;'aggregated FIP Data ProgSel'!$N$1),'Feat-Func-Development'!$AF$42:$EU$42)</f>
        <v>0</v>
      </c>
      <c r="AV45" s="48">
        <f ca="1">LOOKUP(2,1/('Feat-Func-Development'!$AF$4:$EU$4&amp;'Feat-Func-Development'!$AF$5:$EU$5='aggregated FIP Data ProgSel'!$A45&amp;'aggregated FIP Data ProgSel'!$N$1),'Feat-Func-Development'!$AF$43:$EU$43)</f>
        <v>0</v>
      </c>
      <c r="AW45" s="48">
        <f ca="1">LOOKUP(2,1/('Feat-Func-Development'!$AF$4:$EU$4&amp;'Feat-Func-Development'!$AF$5:$EU$5='aggregated FIP Data ProgSel'!$A45&amp;'aggregated FIP Data ProgSel'!$N$1),'Feat-Func-Development'!$AF$44:$EU$44)</f>
        <v>0</v>
      </c>
      <c r="AX45" s="48">
        <f ca="1">LOOKUP(2,1/('Feat-Func-Development'!$AF$4:$EU$4&amp;'Feat-Func-Development'!$AF$5:$EU$5='aggregated FIP Data ProgSel'!$A45&amp;'aggregated FIP Data ProgSel'!$N$1),'Feat-Func-Development'!$AF$45:$EU$45)</f>
        <v>0</v>
      </c>
      <c r="AY45" s="48">
        <f ca="1">LOOKUP(2,1/('Feat-Func-Development'!$AF$4:$EU$4&amp;'Feat-Func-Development'!$AF$5:$EU$5='aggregated FIP Data ProgSel'!$A45&amp;'aggregated FIP Data ProgSel'!$N$1),'Feat-Func-Development'!$AF$46:$EU$46)</f>
        <v>0</v>
      </c>
      <c r="AZ45" s="48">
        <f ca="1">LOOKUP(2,1/('Feat-Func-Development'!$AF$4:$EU$4&amp;'Feat-Func-Development'!$AF$5:$EU$5='aggregated FIP Data ProgSel'!$A45&amp;'aggregated FIP Data ProgSel'!$N$1),'Feat-Func-Development'!$AF$47:$EU$47)</f>
        <v>0</v>
      </c>
      <c r="BA45" s="48">
        <f ca="1">LOOKUP(2,1/('Feat-Func-Development'!$AF$4:$EU$4&amp;'Feat-Func-Development'!$AF$5:$EU$5='aggregated FIP Data ProgSel'!$A45&amp;'aggregated FIP Data ProgSel'!$N$1),'Feat-Func-Development'!$AF$48:$EU$48)</f>
        <v>1</v>
      </c>
      <c r="BB45" s="122">
        <f ca="1">LOOKUP(2,1/('Feat-Func-Development'!$AF$4:$EU$4&amp;'Feat-Func-Development'!$AF$5:$EU$5='aggregated FIP Data ProgSel'!$A45&amp;'aggregated FIP Data ProgSel'!$N$1),'Feat-Func-Development'!$AF$49:$EU$49)</f>
        <v>0</v>
      </c>
      <c r="BC45" s="48">
        <f ca="1">LOOKUP(2,1/('Feat-Func-Development'!$AF$4:$EU$4&amp;'Feat-Func-Development'!$AF$5:$EU$5='aggregated FIP Data ProgSel'!$A45&amp;'aggregated FIP Data ProgSel'!$N$1),'Feat-Func-Development'!$AF$50:$EU$50)</f>
        <v>0</v>
      </c>
      <c r="BD45" s="48">
        <f ca="1">LOOKUP(2,1/('Feat-Func-Development'!$AF$4:$EU$4&amp;'Feat-Func-Development'!$AF$5:$EU$5='aggregated FIP Data ProgSel'!$A45&amp;'aggregated FIP Data ProgSel'!$N$1),'Feat-Func-Development'!$AF$51:$EU$51)</f>
        <v>0</v>
      </c>
      <c r="BE45" s="48">
        <f ca="1">LOOKUP(2,1/('Feat-Func-Development'!$AF$4:$EU$4&amp;'Feat-Func-Development'!$AF$5:$EU$5='aggregated FIP Data ProgSel'!$A45&amp;'aggregated FIP Data ProgSel'!$N$1),'Feat-Func-Development'!$AF$52:$EU$52)</f>
        <v>0</v>
      </c>
      <c r="BF45" s="48">
        <f ca="1">LOOKUP(2,1/('Feat-Func-Development'!$AF$4:$EU$4&amp;'Feat-Func-Development'!$AF$5:$EU$5='aggregated FIP Data ProgSel'!$A45&amp;'aggregated FIP Data ProgSel'!$N$1),'Feat-Func-Development'!$AF$53:$EU$53)</f>
        <v>0</v>
      </c>
      <c r="BG45" s="48">
        <f ca="1">LOOKUP(2,1/('Feat-Func-Development'!$AF$4:$EU$4&amp;'Feat-Func-Development'!$AF$5:$EU$5='aggregated FIP Data ProgSel'!$A45&amp;'aggregated FIP Data ProgSel'!$N$1),'Feat-Func-Development'!$AF$54:$EU$54)</f>
        <v>0</v>
      </c>
      <c r="BH45" s="48">
        <f ca="1">LOOKUP(2,1/('Feat-Func-Development'!$AF$4:$EU$4&amp;'Feat-Func-Development'!$AF$5:$EU$5='aggregated FIP Data ProgSel'!$A45&amp;'aggregated FIP Data ProgSel'!$N$1),'Feat-Func-Development'!$AF$55:$EU$55)</f>
        <v>0</v>
      </c>
      <c r="BI45" s="48">
        <f ca="1">LOOKUP(2,1/('Feat-Func-Development'!$AF$4:$EU$4&amp;'Feat-Func-Development'!$AF$5:$EU$5='aggregated FIP Data ProgSel'!$A45&amp;'aggregated FIP Data ProgSel'!$N$1),'Feat-Func-Development'!$AF$56:$EU$56)</f>
        <v>0</v>
      </c>
    </row>
    <row r="46" spans="1:61">
      <c r="A46" s="226">
        <f t="shared" ca="1" si="9"/>
        <v>1277</v>
      </c>
      <c r="B46" s="371">
        <f ca="1">IFERROR(INDEX('Configuration | Scaling'!$E$13:$Y$23,$D$85-CELL("row", 'Configuration | Scaling'!$E$13)+1,MATCH($C46,_GPDS__List,0)),"")</f>
        <v>153</v>
      </c>
      <c r="C46" s="228" t="str">
        <f ca="1">IF(COUNTIF(C$4:C45,LOOKUP(A46,INDIRECT("'Configuration | Scaling'!E"&amp;$D$85):INDIRECT("'Configuration | Scaling'!Y"&amp;$D$85),_GPDS__List))=0,LOOKUP(A46,INDIRECT("'Configuration | Scaling'!E"&amp;$D$85):INDIRECT("'Configuration | Scaling'!Y"&amp;$D$85),_GPDS__List),"")</f>
        <v/>
      </c>
      <c r="D46" s="372"/>
      <c r="E46" s="229">
        <f t="shared" ca="1" si="0"/>
        <v>153</v>
      </c>
      <c r="F46" s="235">
        <f t="shared" ca="1" si="1"/>
        <v>1</v>
      </c>
      <c r="G46" s="55">
        <f t="shared" ca="1" si="2"/>
        <v>0</v>
      </c>
      <c r="H46" s="55">
        <f t="shared" ca="1" si="3"/>
        <v>1</v>
      </c>
      <c r="I46" s="55">
        <f t="shared" ca="1" si="4"/>
        <v>1</v>
      </c>
      <c r="J46" s="55">
        <f t="shared" ca="1" si="5"/>
        <v>1</v>
      </c>
      <c r="K46" s="55">
        <f t="shared" ca="1" si="6"/>
        <v>1</v>
      </c>
      <c r="L46" s="55">
        <f t="shared" ca="1" si="7"/>
        <v>1</v>
      </c>
      <c r="M46" s="56">
        <f t="shared" ca="1" si="8"/>
        <v>0</v>
      </c>
      <c r="N46" s="48">
        <f ca="1">LOOKUP(2,1/('Feat-Func-Development'!$AF$4:$EU$4&amp;'Feat-Func-Development'!$AF$5:$EU$5='aggregated FIP Data ProgSel'!$A46&amp;'aggregated FIP Data ProgSel'!$N$1),'Feat-Func-Development'!$AF$121:$EU$121)</f>
        <v>0</v>
      </c>
      <c r="O46" s="48">
        <f ca="1">LOOKUP(2,1/('Feat-Func-Development'!$AF$4:$EU$4&amp;'Feat-Func-Development'!$AF$5:$EU$5='aggregated FIP Data ProgSel'!$A46&amp;'aggregated FIP Data ProgSel'!$N$1),'Feat-Func-Development'!$AF$122:$EU$122)</f>
        <v>0</v>
      </c>
      <c r="P46" s="48">
        <f ca="1">LOOKUP(2,1/('Feat-Func-Development'!$AF$4:$EU$4&amp;'Feat-Func-Development'!$AF$5:$EU$5='aggregated FIP Data ProgSel'!$A46&amp;'aggregated FIP Data ProgSel'!$N$1),'Feat-Func-Development'!$AF$123:$EU$123)</f>
        <v>0</v>
      </c>
      <c r="Q46" s="48">
        <f ca="1">LOOKUP(2,1/('Feat-Func-Development'!$AF$4:$EU$4&amp;'Feat-Func-Development'!$AF$5:$EU$5='aggregated FIP Data ProgSel'!$A46&amp;'aggregated FIP Data ProgSel'!$N$1),'Feat-Func-Development'!$AF$124:$EU$124)</f>
        <v>0</v>
      </c>
      <c r="R46" s="48">
        <f ca="1">LOOKUP(2,1/('Feat-Func-Development'!$AF$4:$EU$4&amp;'Feat-Func-Development'!$AF$5:$EU$5='aggregated FIP Data ProgSel'!$A46&amp;'aggregated FIP Data ProgSel'!$N$1),'Feat-Func-Development'!$AF$125:$EU$125)</f>
        <v>0</v>
      </c>
      <c r="S46" s="48">
        <f ca="1">LOOKUP(2,1/('Feat-Func-Development'!$AF$4:$EU$4&amp;'Feat-Func-Development'!$AF$5:$EU$5='aggregated FIP Data ProgSel'!$A46&amp;'aggregated FIP Data ProgSel'!$N$1),'Feat-Func-Development'!$AF$126:$EU$126)</f>
        <v>0</v>
      </c>
      <c r="T46" s="48">
        <f ca="1">LOOKUP(2,1/('Feat-Func-Development'!$AF$4:$EU$4&amp;'Feat-Func-Development'!$AF$5:$EU$5='aggregated FIP Data ProgSel'!$A46&amp;'aggregated FIP Data ProgSel'!$N$1),'Feat-Func-Development'!$AF$127:$EU$127)</f>
        <v>0</v>
      </c>
      <c r="U46" s="48">
        <f ca="1">LOOKUP(2,1/('Feat-Func-Development'!$AF$4:$EU$4&amp;'Feat-Func-Development'!$AF$5:$EU$5='aggregated FIP Data ProgSel'!$A46&amp;'aggregated FIP Data ProgSel'!$N$1),'Feat-Func-Development'!$AF$128:$EU$128)</f>
        <v>1</v>
      </c>
      <c r="V46" s="29">
        <f ca="1">LOOKUP(2,1/('Feat-Func-Development'!$AF$4:$EU$4&amp;'Feat-Func-Development'!$AF$5:$EU$5='aggregated FIP Data ProgSel'!$A46&amp;'aggregated FIP Data ProgSel'!$V$1),'Feat-Func-Development'!$AF$121:$EU$121)</f>
        <v>0</v>
      </c>
      <c r="W46" s="29">
        <f ca="1">LOOKUP(2,1/('Feat-Func-Development'!$AF$4:$EU$4&amp;'Feat-Func-Development'!$AF$5:$EU$5='aggregated FIP Data ProgSel'!$A46&amp;'aggregated FIP Data ProgSel'!$V$1),'Feat-Func-Development'!$AF$122:$EU$122)</f>
        <v>0</v>
      </c>
      <c r="X46" s="29">
        <f ca="1">LOOKUP(2,1/('Feat-Func-Development'!$AF$4:$EU$4&amp;'Feat-Func-Development'!$AF$5:$EU$5='aggregated FIP Data ProgSel'!$A46&amp;'aggregated FIP Data ProgSel'!$V$1),'Feat-Func-Development'!$AF$123:$EU$123)</f>
        <v>0</v>
      </c>
      <c r="Y46" s="29">
        <f ca="1">LOOKUP(2,1/('Feat-Func-Development'!$AF$4:$EU$4&amp;'Feat-Func-Development'!$AF$5:$EU$5='aggregated FIP Data ProgSel'!$A46&amp;'aggregated FIP Data ProgSel'!$V$1),'Feat-Func-Development'!$AF$124:$EU$124)</f>
        <v>0</v>
      </c>
      <c r="Z46" s="29">
        <f ca="1">LOOKUP(2,1/('Feat-Func-Development'!$AF$4:$EU$4&amp;'Feat-Func-Development'!$AF$5:$EU$5='aggregated FIP Data ProgSel'!$A46&amp;'aggregated FIP Data ProgSel'!$V$1),'Feat-Func-Development'!$AF$125:$EU$125)</f>
        <v>1</v>
      </c>
      <c r="AA46" s="29">
        <f ca="1">LOOKUP(2,1/('Feat-Func-Development'!$AF$4:$EU$4&amp;'Feat-Func-Development'!$AF$5:$EU$5='aggregated FIP Data ProgSel'!$A46&amp;'aggregated FIP Data ProgSel'!$V$1),'Feat-Func-Development'!$AF$126:$EU$126)</f>
        <v>0</v>
      </c>
      <c r="AB46" s="29">
        <f ca="1">LOOKUP(2,1/('Feat-Func-Development'!$AF$4:$EU$4&amp;'Feat-Func-Development'!$AF$5:$EU$5='aggregated FIP Data ProgSel'!$A46&amp;'aggregated FIP Data ProgSel'!$V$1),'Feat-Func-Development'!$AF$127:$EU$127)</f>
        <v>0</v>
      </c>
      <c r="AC46" s="29">
        <f ca="1">LOOKUP(2,1/('Feat-Func-Development'!$AF$4:$EU$4&amp;'Feat-Func-Development'!$AF$5:$EU$5='aggregated FIP Data ProgSel'!$A46&amp;'aggregated FIP Data ProgSel'!$V$1),'Feat-Func-Development'!$AF$128:$EU$128)</f>
        <v>0</v>
      </c>
      <c r="AD46" s="122">
        <f ca="1">LOOKUP(2,1/('Feat-Func-Development'!$AF$4:$EU$4&amp;'Feat-Func-Development'!$AF$5:$EU$5='aggregated FIP Data ProgSel'!$A46&amp;'aggregated FIP Data ProgSel'!$N$1),'Feat-Func-Development'!$AF$25:$EU$25)</f>
        <v>0</v>
      </c>
      <c r="AE46" s="48">
        <f ca="1">LOOKUP(2,1/('Feat-Func-Development'!$AF$4:$EU$4&amp;'Feat-Func-Development'!$AF$5:$EU$5='aggregated FIP Data ProgSel'!$A46&amp;'aggregated FIP Data ProgSel'!$N$1),'Feat-Func-Development'!$AF$26:$EU$26)</f>
        <v>0</v>
      </c>
      <c r="AF46" s="48">
        <f ca="1">LOOKUP(2,1/('Feat-Func-Development'!$AF$4:$EU$4&amp;'Feat-Func-Development'!$AF$5:$EU$5='aggregated FIP Data ProgSel'!$A46&amp;'aggregated FIP Data ProgSel'!$N$1),'Feat-Func-Development'!$AF$27:$EU$27)</f>
        <v>0</v>
      </c>
      <c r="AG46" s="48">
        <f ca="1">LOOKUP(2,1/('Feat-Func-Development'!$AF$4:$EU$4&amp;'Feat-Func-Development'!$AF$5:$EU$5='aggregated FIP Data ProgSel'!$A46&amp;'aggregated FIP Data ProgSel'!$N$1),'Feat-Func-Development'!$AF$28:$EU$28)</f>
        <v>0</v>
      </c>
      <c r="AH46" s="48">
        <f ca="1">LOOKUP(2,1/('Feat-Func-Development'!$AF$4:$EU$4&amp;'Feat-Func-Development'!$AF$5:$EU$5='aggregated FIP Data ProgSel'!$A46&amp;'aggregated FIP Data ProgSel'!$N$1),'Feat-Func-Development'!$AF$29:$EU$29)</f>
        <v>0</v>
      </c>
      <c r="AI46" s="48">
        <f ca="1">LOOKUP(2,1/('Feat-Func-Development'!$AF$4:$EU$4&amp;'Feat-Func-Development'!$AF$5:$EU$5='aggregated FIP Data ProgSel'!$A46&amp;'aggregated FIP Data ProgSel'!$N$1),'Feat-Func-Development'!$AF$30:$EU$30)</f>
        <v>0</v>
      </c>
      <c r="AJ46" s="48">
        <f ca="1">LOOKUP(2,1/('Feat-Func-Development'!$AF$4:$EU$4&amp;'Feat-Func-Development'!$AF$5:$EU$5='aggregated FIP Data ProgSel'!$A46&amp;'aggregated FIP Data ProgSel'!$N$1),'Feat-Func-Development'!$AF$31:$EU$31)</f>
        <v>0</v>
      </c>
      <c r="AK46" s="48">
        <f ca="1">LOOKUP(2,1/('Feat-Func-Development'!$AF$4:$EU$4&amp;'Feat-Func-Development'!$AF$5:$EU$5='aggregated FIP Data ProgSel'!$A46&amp;'aggregated FIP Data ProgSel'!$N$1),'Feat-Func-Development'!$AF$32:$EU$32)</f>
        <v>1</v>
      </c>
      <c r="AL46" s="122">
        <f ca="1">LOOKUP(2,1/('Feat-Func-Development'!$AF$4:$EU$4&amp;'Feat-Func-Development'!$AF$5:$EU$5='aggregated FIP Data ProgSel'!$A46&amp;'aggregated FIP Data ProgSel'!$N$1),'Feat-Func-Development'!$AF$33:$EU$33)</f>
        <v>0</v>
      </c>
      <c r="AM46" s="48">
        <f ca="1">LOOKUP(2,1/('Feat-Func-Development'!$AF$4:$EU$4&amp;'Feat-Func-Development'!$AF$5:$EU$5='aggregated FIP Data ProgSel'!$A46&amp;'aggregated FIP Data ProgSel'!$N$1),'Feat-Func-Development'!$AF$34:$EU$34)</f>
        <v>0</v>
      </c>
      <c r="AN46" s="48">
        <f ca="1">LOOKUP(2,1/('Feat-Func-Development'!$AF$4:$EU$4&amp;'Feat-Func-Development'!$AF$5:$EU$5='aggregated FIP Data ProgSel'!$A46&amp;'aggregated FIP Data ProgSel'!$N$1),'Feat-Func-Development'!$AF$35:$EU$35)</f>
        <v>0</v>
      </c>
      <c r="AO46" s="48">
        <f ca="1">LOOKUP(2,1/('Feat-Func-Development'!$AF$4:$EU$4&amp;'Feat-Func-Development'!$AF$5:$EU$5='aggregated FIP Data ProgSel'!$A46&amp;'aggregated FIP Data ProgSel'!$N$1),'Feat-Func-Development'!$AF$36:$EU$36)</f>
        <v>0</v>
      </c>
      <c r="AP46" s="48">
        <f ca="1">LOOKUP(2,1/('Feat-Func-Development'!$AF$4:$EU$4&amp;'Feat-Func-Development'!$AF$5:$EU$5='aggregated FIP Data ProgSel'!$A46&amp;'aggregated FIP Data ProgSel'!$N$1),'Feat-Func-Development'!$AF$37:$EU$37)</f>
        <v>0</v>
      </c>
      <c r="AQ46" s="48">
        <f ca="1">LOOKUP(2,1/('Feat-Func-Development'!$AF$4:$EU$4&amp;'Feat-Func-Development'!$AF$5:$EU$5='aggregated FIP Data ProgSel'!$A46&amp;'aggregated FIP Data ProgSel'!$N$1),'Feat-Func-Development'!$AF$38:$EU$38)</f>
        <v>0</v>
      </c>
      <c r="AR46" s="48">
        <f ca="1">LOOKUP(2,1/('Feat-Func-Development'!$AF$4:$EU$4&amp;'Feat-Func-Development'!$AF$5:$EU$5='aggregated FIP Data ProgSel'!$A46&amp;'aggregated FIP Data ProgSel'!$N$1),'Feat-Func-Development'!$AF$39:$EU$39)</f>
        <v>0</v>
      </c>
      <c r="AS46" s="48">
        <f ca="1">LOOKUP(2,1/('Feat-Func-Development'!$AF$4:$EU$4&amp;'Feat-Func-Development'!$AF$5:$EU$5='aggregated FIP Data ProgSel'!$A46&amp;'aggregated FIP Data ProgSel'!$N$1),'Feat-Func-Development'!$AF$40:$EU$40)</f>
        <v>1</v>
      </c>
      <c r="AT46" s="122">
        <f ca="1">LOOKUP(2,1/('Feat-Func-Development'!$AF$4:$EU$4&amp;'Feat-Func-Development'!$AF$5:$EU$5='aggregated FIP Data ProgSel'!$A46&amp;'aggregated FIP Data ProgSel'!$N$1),'Feat-Func-Development'!$AF$41:$EU$41)</f>
        <v>0</v>
      </c>
      <c r="AU46" s="48">
        <f ca="1">LOOKUP(2,1/('Feat-Func-Development'!$AF$4:$EU$4&amp;'Feat-Func-Development'!$AF$5:$EU$5='aggregated FIP Data ProgSel'!$A46&amp;'aggregated FIP Data ProgSel'!$N$1),'Feat-Func-Development'!$AF$42:$EU$42)</f>
        <v>0</v>
      </c>
      <c r="AV46" s="48">
        <f ca="1">LOOKUP(2,1/('Feat-Func-Development'!$AF$4:$EU$4&amp;'Feat-Func-Development'!$AF$5:$EU$5='aggregated FIP Data ProgSel'!$A46&amp;'aggregated FIP Data ProgSel'!$N$1),'Feat-Func-Development'!$AF$43:$EU$43)</f>
        <v>0</v>
      </c>
      <c r="AW46" s="48">
        <f ca="1">LOOKUP(2,1/('Feat-Func-Development'!$AF$4:$EU$4&amp;'Feat-Func-Development'!$AF$5:$EU$5='aggregated FIP Data ProgSel'!$A46&amp;'aggregated FIP Data ProgSel'!$N$1),'Feat-Func-Development'!$AF$44:$EU$44)</f>
        <v>0</v>
      </c>
      <c r="AX46" s="48">
        <f ca="1">LOOKUP(2,1/('Feat-Func-Development'!$AF$4:$EU$4&amp;'Feat-Func-Development'!$AF$5:$EU$5='aggregated FIP Data ProgSel'!$A46&amp;'aggregated FIP Data ProgSel'!$N$1),'Feat-Func-Development'!$AF$45:$EU$45)</f>
        <v>0</v>
      </c>
      <c r="AY46" s="48">
        <f ca="1">LOOKUP(2,1/('Feat-Func-Development'!$AF$4:$EU$4&amp;'Feat-Func-Development'!$AF$5:$EU$5='aggregated FIP Data ProgSel'!$A46&amp;'aggregated FIP Data ProgSel'!$N$1),'Feat-Func-Development'!$AF$46:$EU$46)</f>
        <v>0</v>
      </c>
      <c r="AZ46" s="48">
        <f ca="1">LOOKUP(2,1/('Feat-Func-Development'!$AF$4:$EU$4&amp;'Feat-Func-Development'!$AF$5:$EU$5='aggregated FIP Data ProgSel'!$A46&amp;'aggregated FIP Data ProgSel'!$N$1),'Feat-Func-Development'!$AF$47:$EU$47)</f>
        <v>0</v>
      </c>
      <c r="BA46" s="48">
        <f ca="1">LOOKUP(2,1/('Feat-Func-Development'!$AF$4:$EU$4&amp;'Feat-Func-Development'!$AF$5:$EU$5='aggregated FIP Data ProgSel'!$A46&amp;'aggregated FIP Data ProgSel'!$N$1),'Feat-Func-Development'!$AF$48:$EU$48)</f>
        <v>1</v>
      </c>
      <c r="BB46" s="122">
        <f ca="1">LOOKUP(2,1/('Feat-Func-Development'!$AF$4:$EU$4&amp;'Feat-Func-Development'!$AF$5:$EU$5='aggregated FIP Data ProgSel'!$A46&amp;'aggregated FIP Data ProgSel'!$N$1),'Feat-Func-Development'!$AF$49:$EU$49)</f>
        <v>0</v>
      </c>
      <c r="BC46" s="48">
        <f ca="1">LOOKUP(2,1/('Feat-Func-Development'!$AF$4:$EU$4&amp;'Feat-Func-Development'!$AF$5:$EU$5='aggregated FIP Data ProgSel'!$A46&amp;'aggregated FIP Data ProgSel'!$N$1),'Feat-Func-Development'!$AF$50:$EU$50)</f>
        <v>0</v>
      </c>
      <c r="BD46" s="48">
        <f ca="1">LOOKUP(2,1/('Feat-Func-Development'!$AF$4:$EU$4&amp;'Feat-Func-Development'!$AF$5:$EU$5='aggregated FIP Data ProgSel'!$A46&amp;'aggregated FIP Data ProgSel'!$N$1),'Feat-Func-Development'!$AF$51:$EU$51)</f>
        <v>0</v>
      </c>
      <c r="BE46" s="48">
        <f ca="1">LOOKUP(2,1/('Feat-Func-Development'!$AF$4:$EU$4&amp;'Feat-Func-Development'!$AF$5:$EU$5='aggregated FIP Data ProgSel'!$A46&amp;'aggregated FIP Data ProgSel'!$N$1),'Feat-Func-Development'!$AF$52:$EU$52)</f>
        <v>0</v>
      </c>
      <c r="BF46" s="48">
        <f ca="1">LOOKUP(2,1/('Feat-Func-Development'!$AF$4:$EU$4&amp;'Feat-Func-Development'!$AF$5:$EU$5='aggregated FIP Data ProgSel'!$A46&amp;'aggregated FIP Data ProgSel'!$N$1),'Feat-Func-Development'!$AF$53:$EU$53)</f>
        <v>0</v>
      </c>
      <c r="BG46" s="48">
        <f ca="1">LOOKUP(2,1/('Feat-Func-Development'!$AF$4:$EU$4&amp;'Feat-Func-Development'!$AF$5:$EU$5='aggregated FIP Data ProgSel'!$A46&amp;'aggregated FIP Data ProgSel'!$N$1),'Feat-Func-Development'!$AF$54:$EU$54)</f>
        <v>0</v>
      </c>
      <c r="BH46" s="48">
        <f ca="1">LOOKUP(2,1/('Feat-Func-Development'!$AF$4:$EU$4&amp;'Feat-Func-Development'!$AF$5:$EU$5='aggregated FIP Data ProgSel'!$A46&amp;'aggregated FIP Data ProgSel'!$N$1),'Feat-Func-Development'!$AF$55:$EU$55)</f>
        <v>0</v>
      </c>
      <c r="BI46" s="48">
        <f ca="1">LOOKUP(2,1/('Feat-Func-Development'!$AF$4:$EU$4&amp;'Feat-Func-Development'!$AF$5:$EU$5='aggregated FIP Data ProgSel'!$A46&amp;'aggregated FIP Data ProgSel'!$N$1),'Feat-Func-Development'!$AF$56:$EU$56)</f>
        <v>0</v>
      </c>
    </row>
    <row r="47" spans="1:61">
      <c r="A47" s="226">
        <f t="shared" ca="1" si="9"/>
        <v>1308</v>
      </c>
      <c r="B47" s="371">
        <f ca="1">IFERROR(INDEX('Configuration | Scaling'!$E$13:$Y$23,$D$85-CELL("row", 'Configuration | Scaling'!$E$13)+1,MATCH($C47,_GPDS__List,0)),"")</f>
        <v>153</v>
      </c>
      <c r="C47" s="228" t="str">
        <f ca="1">IF(COUNTIF(C$4:C46,LOOKUP(A47,INDIRECT("'Configuration | Scaling'!E"&amp;$D$85):INDIRECT("'Configuration | Scaling'!Y"&amp;$D$85),_GPDS__List))=0,LOOKUP(A47,INDIRECT("'Configuration | Scaling'!E"&amp;$D$85):INDIRECT("'Configuration | Scaling'!Y"&amp;$D$85),_GPDS__List),"")</f>
        <v/>
      </c>
      <c r="D47" s="372"/>
      <c r="E47" s="229">
        <f t="shared" ca="1" si="0"/>
        <v>153</v>
      </c>
      <c r="F47" s="235">
        <f t="shared" ca="1" si="1"/>
        <v>1</v>
      </c>
      <c r="G47" s="55">
        <f t="shared" ca="1" si="2"/>
        <v>0</v>
      </c>
      <c r="H47" s="55">
        <f t="shared" ca="1" si="3"/>
        <v>1</v>
      </c>
      <c r="I47" s="55">
        <f t="shared" ca="1" si="4"/>
        <v>1</v>
      </c>
      <c r="J47" s="55">
        <f t="shared" ca="1" si="5"/>
        <v>1</v>
      </c>
      <c r="K47" s="55">
        <f t="shared" ca="1" si="6"/>
        <v>1</v>
      </c>
      <c r="L47" s="55">
        <f t="shared" ca="1" si="7"/>
        <v>1</v>
      </c>
      <c r="M47" s="56">
        <f t="shared" ca="1" si="8"/>
        <v>0</v>
      </c>
      <c r="N47" s="48">
        <f ca="1">LOOKUP(2,1/('Feat-Func-Development'!$AF$4:$EU$4&amp;'Feat-Func-Development'!$AF$5:$EU$5='aggregated FIP Data ProgSel'!$A47&amp;'aggregated FIP Data ProgSel'!$N$1),'Feat-Func-Development'!$AF$121:$EU$121)</f>
        <v>0</v>
      </c>
      <c r="O47" s="48">
        <f ca="1">LOOKUP(2,1/('Feat-Func-Development'!$AF$4:$EU$4&amp;'Feat-Func-Development'!$AF$5:$EU$5='aggregated FIP Data ProgSel'!$A47&amp;'aggregated FIP Data ProgSel'!$N$1),'Feat-Func-Development'!$AF$122:$EU$122)</f>
        <v>0</v>
      </c>
      <c r="P47" s="48">
        <f ca="1">LOOKUP(2,1/('Feat-Func-Development'!$AF$4:$EU$4&amp;'Feat-Func-Development'!$AF$5:$EU$5='aggregated FIP Data ProgSel'!$A47&amp;'aggregated FIP Data ProgSel'!$N$1),'Feat-Func-Development'!$AF$123:$EU$123)</f>
        <v>0</v>
      </c>
      <c r="Q47" s="48">
        <f ca="1">LOOKUP(2,1/('Feat-Func-Development'!$AF$4:$EU$4&amp;'Feat-Func-Development'!$AF$5:$EU$5='aggregated FIP Data ProgSel'!$A47&amp;'aggregated FIP Data ProgSel'!$N$1),'Feat-Func-Development'!$AF$124:$EU$124)</f>
        <v>0</v>
      </c>
      <c r="R47" s="48">
        <f ca="1">LOOKUP(2,1/('Feat-Func-Development'!$AF$4:$EU$4&amp;'Feat-Func-Development'!$AF$5:$EU$5='aggregated FIP Data ProgSel'!$A47&amp;'aggregated FIP Data ProgSel'!$N$1),'Feat-Func-Development'!$AF$125:$EU$125)</f>
        <v>0</v>
      </c>
      <c r="S47" s="48">
        <f ca="1">LOOKUP(2,1/('Feat-Func-Development'!$AF$4:$EU$4&amp;'Feat-Func-Development'!$AF$5:$EU$5='aggregated FIP Data ProgSel'!$A47&amp;'aggregated FIP Data ProgSel'!$N$1),'Feat-Func-Development'!$AF$126:$EU$126)</f>
        <v>0</v>
      </c>
      <c r="T47" s="48">
        <f ca="1">LOOKUP(2,1/('Feat-Func-Development'!$AF$4:$EU$4&amp;'Feat-Func-Development'!$AF$5:$EU$5='aggregated FIP Data ProgSel'!$A47&amp;'aggregated FIP Data ProgSel'!$N$1),'Feat-Func-Development'!$AF$127:$EU$127)</f>
        <v>0</v>
      </c>
      <c r="U47" s="48">
        <f ca="1">LOOKUP(2,1/('Feat-Func-Development'!$AF$4:$EU$4&amp;'Feat-Func-Development'!$AF$5:$EU$5='aggregated FIP Data ProgSel'!$A47&amp;'aggregated FIP Data ProgSel'!$N$1),'Feat-Func-Development'!$AF$128:$EU$128)</f>
        <v>1</v>
      </c>
      <c r="V47" s="29">
        <f ca="1">LOOKUP(2,1/('Feat-Func-Development'!$AF$4:$EU$4&amp;'Feat-Func-Development'!$AF$5:$EU$5='aggregated FIP Data ProgSel'!$A47&amp;'aggregated FIP Data ProgSel'!$V$1),'Feat-Func-Development'!$AF$121:$EU$121)</f>
        <v>0</v>
      </c>
      <c r="W47" s="29">
        <f ca="1">LOOKUP(2,1/('Feat-Func-Development'!$AF$4:$EU$4&amp;'Feat-Func-Development'!$AF$5:$EU$5='aggregated FIP Data ProgSel'!$A47&amp;'aggregated FIP Data ProgSel'!$V$1),'Feat-Func-Development'!$AF$122:$EU$122)</f>
        <v>0</v>
      </c>
      <c r="X47" s="29">
        <f ca="1">LOOKUP(2,1/('Feat-Func-Development'!$AF$4:$EU$4&amp;'Feat-Func-Development'!$AF$5:$EU$5='aggregated FIP Data ProgSel'!$A47&amp;'aggregated FIP Data ProgSel'!$V$1),'Feat-Func-Development'!$AF$123:$EU$123)</f>
        <v>0</v>
      </c>
      <c r="Y47" s="29">
        <f ca="1">LOOKUP(2,1/('Feat-Func-Development'!$AF$4:$EU$4&amp;'Feat-Func-Development'!$AF$5:$EU$5='aggregated FIP Data ProgSel'!$A47&amp;'aggregated FIP Data ProgSel'!$V$1),'Feat-Func-Development'!$AF$124:$EU$124)</f>
        <v>0</v>
      </c>
      <c r="Z47" s="29">
        <f ca="1">LOOKUP(2,1/('Feat-Func-Development'!$AF$4:$EU$4&amp;'Feat-Func-Development'!$AF$5:$EU$5='aggregated FIP Data ProgSel'!$A47&amp;'aggregated FIP Data ProgSel'!$V$1),'Feat-Func-Development'!$AF$125:$EU$125)</f>
        <v>1</v>
      </c>
      <c r="AA47" s="29">
        <f ca="1">LOOKUP(2,1/('Feat-Func-Development'!$AF$4:$EU$4&amp;'Feat-Func-Development'!$AF$5:$EU$5='aggregated FIP Data ProgSel'!$A47&amp;'aggregated FIP Data ProgSel'!$V$1),'Feat-Func-Development'!$AF$126:$EU$126)</f>
        <v>0</v>
      </c>
      <c r="AB47" s="29">
        <f ca="1">LOOKUP(2,1/('Feat-Func-Development'!$AF$4:$EU$4&amp;'Feat-Func-Development'!$AF$5:$EU$5='aggregated FIP Data ProgSel'!$A47&amp;'aggregated FIP Data ProgSel'!$V$1),'Feat-Func-Development'!$AF$127:$EU$127)</f>
        <v>0</v>
      </c>
      <c r="AC47" s="29">
        <f ca="1">LOOKUP(2,1/('Feat-Func-Development'!$AF$4:$EU$4&amp;'Feat-Func-Development'!$AF$5:$EU$5='aggregated FIP Data ProgSel'!$A47&amp;'aggregated FIP Data ProgSel'!$V$1),'Feat-Func-Development'!$AF$128:$EU$128)</f>
        <v>0</v>
      </c>
      <c r="AD47" s="122">
        <f ca="1">LOOKUP(2,1/('Feat-Func-Development'!$AF$4:$EU$4&amp;'Feat-Func-Development'!$AF$5:$EU$5='aggregated FIP Data ProgSel'!$A47&amp;'aggregated FIP Data ProgSel'!$N$1),'Feat-Func-Development'!$AF$25:$EU$25)</f>
        <v>0</v>
      </c>
      <c r="AE47" s="48">
        <f ca="1">LOOKUP(2,1/('Feat-Func-Development'!$AF$4:$EU$4&amp;'Feat-Func-Development'!$AF$5:$EU$5='aggregated FIP Data ProgSel'!$A47&amp;'aggregated FIP Data ProgSel'!$N$1),'Feat-Func-Development'!$AF$26:$EU$26)</f>
        <v>0</v>
      </c>
      <c r="AF47" s="48">
        <f ca="1">LOOKUP(2,1/('Feat-Func-Development'!$AF$4:$EU$4&amp;'Feat-Func-Development'!$AF$5:$EU$5='aggregated FIP Data ProgSel'!$A47&amp;'aggregated FIP Data ProgSel'!$N$1),'Feat-Func-Development'!$AF$27:$EU$27)</f>
        <v>0</v>
      </c>
      <c r="AG47" s="48">
        <f ca="1">LOOKUP(2,1/('Feat-Func-Development'!$AF$4:$EU$4&amp;'Feat-Func-Development'!$AF$5:$EU$5='aggregated FIP Data ProgSel'!$A47&amp;'aggregated FIP Data ProgSel'!$N$1),'Feat-Func-Development'!$AF$28:$EU$28)</f>
        <v>0</v>
      </c>
      <c r="AH47" s="48">
        <f ca="1">LOOKUP(2,1/('Feat-Func-Development'!$AF$4:$EU$4&amp;'Feat-Func-Development'!$AF$5:$EU$5='aggregated FIP Data ProgSel'!$A47&amp;'aggregated FIP Data ProgSel'!$N$1),'Feat-Func-Development'!$AF$29:$EU$29)</f>
        <v>0</v>
      </c>
      <c r="AI47" s="48">
        <f ca="1">LOOKUP(2,1/('Feat-Func-Development'!$AF$4:$EU$4&amp;'Feat-Func-Development'!$AF$5:$EU$5='aggregated FIP Data ProgSel'!$A47&amp;'aggregated FIP Data ProgSel'!$N$1),'Feat-Func-Development'!$AF$30:$EU$30)</f>
        <v>0</v>
      </c>
      <c r="AJ47" s="48">
        <f ca="1">LOOKUP(2,1/('Feat-Func-Development'!$AF$4:$EU$4&amp;'Feat-Func-Development'!$AF$5:$EU$5='aggregated FIP Data ProgSel'!$A47&amp;'aggregated FIP Data ProgSel'!$N$1),'Feat-Func-Development'!$AF$31:$EU$31)</f>
        <v>0</v>
      </c>
      <c r="AK47" s="48">
        <f ca="1">LOOKUP(2,1/('Feat-Func-Development'!$AF$4:$EU$4&amp;'Feat-Func-Development'!$AF$5:$EU$5='aggregated FIP Data ProgSel'!$A47&amp;'aggregated FIP Data ProgSel'!$N$1),'Feat-Func-Development'!$AF$32:$EU$32)</f>
        <v>1</v>
      </c>
      <c r="AL47" s="122">
        <f ca="1">LOOKUP(2,1/('Feat-Func-Development'!$AF$4:$EU$4&amp;'Feat-Func-Development'!$AF$5:$EU$5='aggregated FIP Data ProgSel'!$A47&amp;'aggregated FIP Data ProgSel'!$N$1),'Feat-Func-Development'!$AF$33:$EU$33)</f>
        <v>0</v>
      </c>
      <c r="AM47" s="48">
        <f ca="1">LOOKUP(2,1/('Feat-Func-Development'!$AF$4:$EU$4&amp;'Feat-Func-Development'!$AF$5:$EU$5='aggregated FIP Data ProgSel'!$A47&amp;'aggregated FIP Data ProgSel'!$N$1),'Feat-Func-Development'!$AF$34:$EU$34)</f>
        <v>0</v>
      </c>
      <c r="AN47" s="48">
        <f ca="1">LOOKUP(2,1/('Feat-Func-Development'!$AF$4:$EU$4&amp;'Feat-Func-Development'!$AF$5:$EU$5='aggregated FIP Data ProgSel'!$A47&amp;'aggregated FIP Data ProgSel'!$N$1),'Feat-Func-Development'!$AF$35:$EU$35)</f>
        <v>0</v>
      </c>
      <c r="AO47" s="48">
        <f ca="1">LOOKUP(2,1/('Feat-Func-Development'!$AF$4:$EU$4&amp;'Feat-Func-Development'!$AF$5:$EU$5='aggregated FIP Data ProgSel'!$A47&amp;'aggregated FIP Data ProgSel'!$N$1),'Feat-Func-Development'!$AF$36:$EU$36)</f>
        <v>0</v>
      </c>
      <c r="AP47" s="48">
        <f ca="1">LOOKUP(2,1/('Feat-Func-Development'!$AF$4:$EU$4&amp;'Feat-Func-Development'!$AF$5:$EU$5='aggregated FIP Data ProgSel'!$A47&amp;'aggregated FIP Data ProgSel'!$N$1),'Feat-Func-Development'!$AF$37:$EU$37)</f>
        <v>0</v>
      </c>
      <c r="AQ47" s="48">
        <f ca="1">LOOKUP(2,1/('Feat-Func-Development'!$AF$4:$EU$4&amp;'Feat-Func-Development'!$AF$5:$EU$5='aggregated FIP Data ProgSel'!$A47&amp;'aggregated FIP Data ProgSel'!$N$1),'Feat-Func-Development'!$AF$38:$EU$38)</f>
        <v>0</v>
      </c>
      <c r="AR47" s="48">
        <f ca="1">LOOKUP(2,1/('Feat-Func-Development'!$AF$4:$EU$4&amp;'Feat-Func-Development'!$AF$5:$EU$5='aggregated FIP Data ProgSel'!$A47&amp;'aggregated FIP Data ProgSel'!$N$1),'Feat-Func-Development'!$AF$39:$EU$39)</f>
        <v>0</v>
      </c>
      <c r="AS47" s="48">
        <f ca="1">LOOKUP(2,1/('Feat-Func-Development'!$AF$4:$EU$4&amp;'Feat-Func-Development'!$AF$5:$EU$5='aggregated FIP Data ProgSel'!$A47&amp;'aggregated FIP Data ProgSel'!$N$1),'Feat-Func-Development'!$AF$40:$EU$40)</f>
        <v>1</v>
      </c>
      <c r="AT47" s="122">
        <f ca="1">LOOKUP(2,1/('Feat-Func-Development'!$AF$4:$EU$4&amp;'Feat-Func-Development'!$AF$5:$EU$5='aggregated FIP Data ProgSel'!$A47&amp;'aggregated FIP Data ProgSel'!$N$1),'Feat-Func-Development'!$AF$41:$EU$41)</f>
        <v>0</v>
      </c>
      <c r="AU47" s="48">
        <f ca="1">LOOKUP(2,1/('Feat-Func-Development'!$AF$4:$EU$4&amp;'Feat-Func-Development'!$AF$5:$EU$5='aggregated FIP Data ProgSel'!$A47&amp;'aggregated FIP Data ProgSel'!$N$1),'Feat-Func-Development'!$AF$42:$EU$42)</f>
        <v>0</v>
      </c>
      <c r="AV47" s="48">
        <f ca="1">LOOKUP(2,1/('Feat-Func-Development'!$AF$4:$EU$4&amp;'Feat-Func-Development'!$AF$5:$EU$5='aggregated FIP Data ProgSel'!$A47&amp;'aggregated FIP Data ProgSel'!$N$1),'Feat-Func-Development'!$AF$43:$EU$43)</f>
        <v>0</v>
      </c>
      <c r="AW47" s="48">
        <f ca="1">LOOKUP(2,1/('Feat-Func-Development'!$AF$4:$EU$4&amp;'Feat-Func-Development'!$AF$5:$EU$5='aggregated FIP Data ProgSel'!$A47&amp;'aggregated FIP Data ProgSel'!$N$1),'Feat-Func-Development'!$AF$44:$EU$44)</f>
        <v>0</v>
      </c>
      <c r="AX47" s="48">
        <f ca="1">LOOKUP(2,1/('Feat-Func-Development'!$AF$4:$EU$4&amp;'Feat-Func-Development'!$AF$5:$EU$5='aggregated FIP Data ProgSel'!$A47&amp;'aggregated FIP Data ProgSel'!$N$1),'Feat-Func-Development'!$AF$45:$EU$45)</f>
        <v>0</v>
      </c>
      <c r="AY47" s="48">
        <f ca="1">LOOKUP(2,1/('Feat-Func-Development'!$AF$4:$EU$4&amp;'Feat-Func-Development'!$AF$5:$EU$5='aggregated FIP Data ProgSel'!$A47&amp;'aggregated FIP Data ProgSel'!$N$1),'Feat-Func-Development'!$AF$46:$EU$46)</f>
        <v>0</v>
      </c>
      <c r="AZ47" s="48">
        <f ca="1">LOOKUP(2,1/('Feat-Func-Development'!$AF$4:$EU$4&amp;'Feat-Func-Development'!$AF$5:$EU$5='aggregated FIP Data ProgSel'!$A47&amp;'aggregated FIP Data ProgSel'!$N$1),'Feat-Func-Development'!$AF$47:$EU$47)</f>
        <v>0</v>
      </c>
      <c r="BA47" s="48">
        <f ca="1">LOOKUP(2,1/('Feat-Func-Development'!$AF$4:$EU$4&amp;'Feat-Func-Development'!$AF$5:$EU$5='aggregated FIP Data ProgSel'!$A47&amp;'aggregated FIP Data ProgSel'!$N$1),'Feat-Func-Development'!$AF$48:$EU$48)</f>
        <v>1</v>
      </c>
      <c r="BB47" s="122">
        <f ca="1">LOOKUP(2,1/('Feat-Func-Development'!$AF$4:$EU$4&amp;'Feat-Func-Development'!$AF$5:$EU$5='aggregated FIP Data ProgSel'!$A47&amp;'aggregated FIP Data ProgSel'!$N$1),'Feat-Func-Development'!$AF$49:$EU$49)</f>
        <v>0</v>
      </c>
      <c r="BC47" s="48">
        <f ca="1">LOOKUP(2,1/('Feat-Func-Development'!$AF$4:$EU$4&amp;'Feat-Func-Development'!$AF$5:$EU$5='aggregated FIP Data ProgSel'!$A47&amp;'aggregated FIP Data ProgSel'!$N$1),'Feat-Func-Development'!$AF$50:$EU$50)</f>
        <v>0</v>
      </c>
      <c r="BD47" s="48">
        <f ca="1">LOOKUP(2,1/('Feat-Func-Development'!$AF$4:$EU$4&amp;'Feat-Func-Development'!$AF$5:$EU$5='aggregated FIP Data ProgSel'!$A47&amp;'aggregated FIP Data ProgSel'!$N$1),'Feat-Func-Development'!$AF$51:$EU$51)</f>
        <v>0</v>
      </c>
      <c r="BE47" s="48">
        <f ca="1">LOOKUP(2,1/('Feat-Func-Development'!$AF$4:$EU$4&amp;'Feat-Func-Development'!$AF$5:$EU$5='aggregated FIP Data ProgSel'!$A47&amp;'aggregated FIP Data ProgSel'!$N$1),'Feat-Func-Development'!$AF$52:$EU$52)</f>
        <v>0</v>
      </c>
      <c r="BF47" s="48">
        <f ca="1">LOOKUP(2,1/('Feat-Func-Development'!$AF$4:$EU$4&amp;'Feat-Func-Development'!$AF$5:$EU$5='aggregated FIP Data ProgSel'!$A47&amp;'aggregated FIP Data ProgSel'!$N$1),'Feat-Func-Development'!$AF$53:$EU$53)</f>
        <v>0</v>
      </c>
      <c r="BG47" s="48">
        <f ca="1">LOOKUP(2,1/('Feat-Func-Development'!$AF$4:$EU$4&amp;'Feat-Func-Development'!$AF$5:$EU$5='aggregated FIP Data ProgSel'!$A47&amp;'aggregated FIP Data ProgSel'!$N$1),'Feat-Func-Development'!$AF$54:$EU$54)</f>
        <v>0</v>
      </c>
      <c r="BH47" s="48">
        <f ca="1">LOOKUP(2,1/('Feat-Func-Development'!$AF$4:$EU$4&amp;'Feat-Func-Development'!$AF$5:$EU$5='aggregated FIP Data ProgSel'!$A47&amp;'aggregated FIP Data ProgSel'!$N$1),'Feat-Func-Development'!$AF$55:$EU$55)</f>
        <v>0</v>
      </c>
      <c r="BI47" s="48">
        <f ca="1">LOOKUP(2,1/('Feat-Func-Development'!$AF$4:$EU$4&amp;'Feat-Func-Development'!$AF$5:$EU$5='aggregated FIP Data ProgSel'!$A47&amp;'aggregated FIP Data ProgSel'!$N$1),'Feat-Func-Development'!$AF$56:$EU$56)</f>
        <v>0</v>
      </c>
    </row>
    <row r="48" spans="1:61">
      <c r="A48" s="226">
        <f t="shared" ca="1" si="9"/>
        <v>1339</v>
      </c>
      <c r="B48" s="371">
        <f ca="1">IFERROR(INDEX('Configuration | Scaling'!$E$13:$Y$23,$D$85-CELL("row", 'Configuration | Scaling'!$E$13)+1,MATCH($C48,_GPDS__List,0)),"")</f>
        <v>153</v>
      </c>
      <c r="C48" s="228" t="str">
        <f ca="1">IF(COUNTIF(C$4:C47,LOOKUP(A48,INDIRECT("'Configuration | Scaling'!E"&amp;$D$85):INDIRECT("'Configuration | Scaling'!Y"&amp;$D$85),_GPDS__List))=0,LOOKUP(A48,INDIRECT("'Configuration | Scaling'!E"&amp;$D$85):INDIRECT("'Configuration | Scaling'!Y"&amp;$D$85),_GPDS__List),"")</f>
        <v/>
      </c>
      <c r="D48" s="372"/>
      <c r="E48" s="229">
        <f t="shared" ca="1" si="0"/>
        <v>153</v>
      </c>
      <c r="F48" s="235">
        <f t="shared" ca="1" si="1"/>
        <v>1</v>
      </c>
      <c r="G48" s="55">
        <f t="shared" ca="1" si="2"/>
        <v>0</v>
      </c>
      <c r="H48" s="55">
        <f t="shared" ca="1" si="3"/>
        <v>1</v>
      </c>
      <c r="I48" s="55">
        <f t="shared" ca="1" si="4"/>
        <v>1</v>
      </c>
      <c r="J48" s="55">
        <f t="shared" ca="1" si="5"/>
        <v>1</v>
      </c>
      <c r="K48" s="55">
        <f t="shared" ca="1" si="6"/>
        <v>1</v>
      </c>
      <c r="L48" s="55">
        <f t="shared" ca="1" si="7"/>
        <v>1</v>
      </c>
      <c r="M48" s="56">
        <f t="shared" ca="1" si="8"/>
        <v>0</v>
      </c>
      <c r="N48" s="48">
        <f ca="1">LOOKUP(2,1/('Feat-Func-Development'!$AF$4:$EU$4&amp;'Feat-Func-Development'!$AF$5:$EU$5='aggregated FIP Data ProgSel'!$A48&amp;'aggregated FIP Data ProgSel'!$N$1),'Feat-Func-Development'!$AF$121:$EU$121)</f>
        <v>0</v>
      </c>
      <c r="O48" s="48">
        <f ca="1">LOOKUP(2,1/('Feat-Func-Development'!$AF$4:$EU$4&amp;'Feat-Func-Development'!$AF$5:$EU$5='aggregated FIP Data ProgSel'!$A48&amp;'aggregated FIP Data ProgSel'!$N$1),'Feat-Func-Development'!$AF$122:$EU$122)</f>
        <v>0</v>
      </c>
      <c r="P48" s="48">
        <f ca="1">LOOKUP(2,1/('Feat-Func-Development'!$AF$4:$EU$4&amp;'Feat-Func-Development'!$AF$5:$EU$5='aggregated FIP Data ProgSel'!$A48&amp;'aggregated FIP Data ProgSel'!$N$1),'Feat-Func-Development'!$AF$123:$EU$123)</f>
        <v>0</v>
      </c>
      <c r="Q48" s="48">
        <f ca="1">LOOKUP(2,1/('Feat-Func-Development'!$AF$4:$EU$4&amp;'Feat-Func-Development'!$AF$5:$EU$5='aggregated FIP Data ProgSel'!$A48&amp;'aggregated FIP Data ProgSel'!$N$1),'Feat-Func-Development'!$AF$124:$EU$124)</f>
        <v>0</v>
      </c>
      <c r="R48" s="48">
        <f ca="1">LOOKUP(2,1/('Feat-Func-Development'!$AF$4:$EU$4&amp;'Feat-Func-Development'!$AF$5:$EU$5='aggregated FIP Data ProgSel'!$A48&amp;'aggregated FIP Data ProgSel'!$N$1),'Feat-Func-Development'!$AF$125:$EU$125)</f>
        <v>0</v>
      </c>
      <c r="S48" s="48">
        <f ca="1">LOOKUP(2,1/('Feat-Func-Development'!$AF$4:$EU$4&amp;'Feat-Func-Development'!$AF$5:$EU$5='aggregated FIP Data ProgSel'!$A48&amp;'aggregated FIP Data ProgSel'!$N$1),'Feat-Func-Development'!$AF$126:$EU$126)</f>
        <v>0</v>
      </c>
      <c r="T48" s="48">
        <f ca="1">LOOKUP(2,1/('Feat-Func-Development'!$AF$4:$EU$4&amp;'Feat-Func-Development'!$AF$5:$EU$5='aggregated FIP Data ProgSel'!$A48&amp;'aggregated FIP Data ProgSel'!$N$1),'Feat-Func-Development'!$AF$127:$EU$127)</f>
        <v>0</v>
      </c>
      <c r="U48" s="48">
        <f ca="1">LOOKUP(2,1/('Feat-Func-Development'!$AF$4:$EU$4&amp;'Feat-Func-Development'!$AF$5:$EU$5='aggregated FIP Data ProgSel'!$A48&amp;'aggregated FIP Data ProgSel'!$N$1),'Feat-Func-Development'!$AF$128:$EU$128)</f>
        <v>1</v>
      </c>
      <c r="V48" s="29">
        <f ca="1">LOOKUP(2,1/('Feat-Func-Development'!$AF$4:$EU$4&amp;'Feat-Func-Development'!$AF$5:$EU$5='aggregated FIP Data ProgSel'!$A48&amp;'aggregated FIP Data ProgSel'!$V$1),'Feat-Func-Development'!$AF$121:$EU$121)</f>
        <v>0</v>
      </c>
      <c r="W48" s="29">
        <f ca="1">LOOKUP(2,1/('Feat-Func-Development'!$AF$4:$EU$4&amp;'Feat-Func-Development'!$AF$5:$EU$5='aggregated FIP Data ProgSel'!$A48&amp;'aggregated FIP Data ProgSel'!$V$1),'Feat-Func-Development'!$AF$122:$EU$122)</f>
        <v>0</v>
      </c>
      <c r="X48" s="29">
        <f ca="1">LOOKUP(2,1/('Feat-Func-Development'!$AF$4:$EU$4&amp;'Feat-Func-Development'!$AF$5:$EU$5='aggregated FIP Data ProgSel'!$A48&amp;'aggregated FIP Data ProgSel'!$V$1),'Feat-Func-Development'!$AF$123:$EU$123)</f>
        <v>0</v>
      </c>
      <c r="Y48" s="29">
        <f ca="1">LOOKUP(2,1/('Feat-Func-Development'!$AF$4:$EU$4&amp;'Feat-Func-Development'!$AF$5:$EU$5='aggregated FIP Data ProgSel'!$A48&amp;'aggregated FIP Data ProgSel'!$V$1),'Feat-Func-Development'!$AF$124:$EU$124)</f>
        <v>0</v>
      </c>
      <c r="Z48" s="29">
        <f ca="1">LOOKUP(2,1/('Feat-Func-Development'!$AF$4:$EU$4&amp;'Feat-Func-Development'!$AF$5:$EU$5='aggregated FIP Data ProgSel'!$A48&amp;'aggregated FIP Data ProgSel'!$V$1),'Feat-Func-Development'!$AF$125:$EU$125)</f>
        <v>1</v>
      </c>
      <c r="AA48" s="29">
        <f ca="1">LOOKUP(2,1/('Feat-Func-Development'!$AF$4:$EU$4&amp;'Feat-Func-Development'!$AF$5:$EU$5='aggregated FIP Data ProgSel'!$A48&amp;'aggregated FIP Data ProgSel'!$V$1),'Feat-Func-Development'!$AF$126:$EU$126)</f>
        <v>0</v>
      </c>
      <c r="AB48" s="29">
        <f ca="1">LOOKUP(2,1/('Feat-Func-Development'!$AF$4:$EU$4&amp;'Feat-Func-Development'!$AF$5:$EU$5='aggregated FIP Data ProgSel'!$A48&amp;'aggregated FIP Data ProgSel'!$V$1),'Feat-Func-Development'!$AF$127:$EU$127)</f>
        <v>0</v>
      </c>
      <c r="AC48" s="29">
        <f ca="1">LOOKUP(2,1/('Feat-Func-Development'!$AF$4:$EU$4&amp;'Feat-Func-Development'!$AF$5:$EU$5='aggregated FIP Data ProgSel'!$A48&amp;'aggregated FIP Data ProgSel'!$V$1),'Feat-Func-Development'!$AF$128:$EU$128)</f>
        <v>0</v>
      </c>
      <c r="AD48" s="122">
        <f ca="1">LOOKUP(2,1/('Feat-Func-Development'!$AF$4:$EU$4&amp;'Feat-Func-Development'!$AF$5:$EU$5='aggregated FIP Data ProgSel'!$A48&amp;'aggregated FIP Data ProgSel'!$N$1),'Feat-Func-Development'!$AF$25:$EU$25)</f>
        <v>0</v>
      </c>
      <c r="AE48" s="48">
        <f ca="1">LOOKUP(2,1/('Feat-Func-Development'!$AF$4:$EU$4&amp;'Feat-Func-Development'!$AF$5:$EU$5='aggregated FIP Data ProgSel'!$A48&amp;'aggregated FIP Data ProgSel'!$N$1),'Feat-Func-Development'!$AF$26:$EU$26)</f>
        <v>0</v>
      </c>
      <c r="AF48" s="48">
        <f ca="1">LOOKUP(2,1/('Feat-Func-Development'!$AF$4:$EU$4&amp;'Feat-Func-Development'!$AF$5:$EU$5='aggregated FIP Data ProgSel'!$A48&amp;'aggregated FIP Data ProgSel'!$N$1),'Feat-Func-Development'!$AF$27:$EU$27)</f>
        <v>0</v>
      </c>
      <c r="AG48" s="48">
        <f ca="1">LOOKUP(2,1/('Feat-Func-Development'!$AF$4:$EU$4&amp;'Feat-Func-Development'!$AF$5:$EU$5='aggregated FIP Data ProgSel'!$A48&amp;'aggregated FIP Data ProgSel'!$N$1),'Feat-Func-Development'!$AF$28:$EU$28)</f>
        <v>0</v>
      </c>
      <c r="AH48" s="48">
        <f ca="1">LOOKUP(2,1/('Feat-Func-Development'!$AF$4:$EU$4&amp;'Feat-Func-Development'!$AF$5:$EU$5='aggregated FIP Data ProgSel'!$A48&amp;'aggregated FIP Data ProgSel'!$N$1),'Feat-Func-Development'!$AF$29:$EU$29)</f>
        <v>0</v>
      </c>
      <c r="AI48" s="48">
        <f ca="1">LOOKUP(2,1/('Feat-Func-Development'!$AF$4:$EU$4&amp;'Feat-Func-Development'!$AF$5:$EU$5='aggregated FIP Data ProgSel'!$A48&amp;'aggregated FIP Data ProgSel'!$N$1),'Feat-Func-Development'!$AF$30:$EU$30)</f>
        <v>0</v>
      </c>
      <c r="AJ48" s="48">
        <f ca="1">LOOKUP(2,1/('Feat-Func-Development'!$AF$4:$EU$4&amp;'Feat-Func-Development'!$AF$5:$EU$5='aggregated FIP Data ProgSel'!$A48&amp;'aggregated FIP Data ProgSel'!$N$1),'Feat-Func-Development'!$AF$31:$EU$31)</f>
        <v>0</v>
      </c>
      <c r="AK48" s="48">
        <f ca="1">LOOKUP(2,1/('Feat-Func-Development'!$AF$4:$EU$4&amp;'Feat-Func-Development'!$AF$5:$EU$5='aggregated FIP Data ProgSel'!$A48&amp;'aggregated FIP Data ProgSel'!$N$1),'Feat-Func-Development'!$AF$32:$EU$32)</f>
        <v>1</v>
      </c>
      <c r="AL48" s="122">
        <f ca="1">LOOKUP(2,1/('Feat-Func-Development'!$AF$4:$EU$4&amp;'Feat-Func-Development'!$AF$5:$EU$5='aggregated FIP Data ProgSel'!$A48&amp;'aggregated FIP Data ProgSel'!$N$1),'Feat-Func-Development'!$AF$33:$EU$33)</f>
        <v>0</v>
      </c>
      <c r="AM48" s="48">
        <f ca="1">LOOKUP(2,1/('Feat-Func-Development'!$AF$4:$EU$4&amp;'Feat-Func-Development'!$AF$5:$EU$5='aggregated FIP Data ProgSel'!$A48&amp;'aggregated FIP Data ProgSel'!$N$1),'Feat-Func-Development'!$AF$34:$EU$34)</f>
        <v>0</v>
      </c>
      <c r="AN48" s="48">
        <f ca="1">LOOKUP(2,1/('Feat-Func-Development'!$AF$4:$EU$4&amp;'Feat-Func-Development'!$AF$5:$EU$5='aggregated FIP Data ProgSel'!$A48&amp;'aggregated FIP Data ProgSel'!$N$1),'Feat-Func-Development'!$AF$35:$EU$35)</f>
        <v>0</v>
      </c>
      <c r="AO48" s="48">
        <f ca="1">LOOKUP(2,1/('Feat-Func-Development'!$AF$4:$EU$4&amp;'Feat-Func-Development'!$AF$5:$EU$5='aggregated FIP Data ProgSel'!$A48&amp;'aggregated FIP Data ProgSel'!$N$1),'Feat-Func-Development'!$AF$36:$EU$36)</f>
        <v>0</v>
      </c>
      <c r="AP48" s="48">
        <f ca="1">LOOKUP(2,1/('Feat-Func-Development'!$AF$4:$EU$4&amp;'Feat-Func-Development'!$AF$5:$EU$5='aggregated FIP Data ProgSel'!$A48&amp;'aggregated FIP Data ProgSel'!$N$1),'Feat-Func-Development'!$AF$37:$EU$37)</f>
        <v>0</v>
      </c>
      <c r="AQ48" s="48">
        <f ca="1">LOOKUP(2,1/('Feat-Func-Development'!$AF$4:$EU$4&amp;'Feat-Func-Development'!$AF$5:$EU$5='aggregated FIP Data ProgSel'!$A48&amp;'aggregated FIP Data ProgSel'!$N$1),'Feat-Func-Development'!$AF$38:$EU$38)</f>
        <v>0</v>
      </c>
      <c r="AR48" s="48">
        <f ca="1">LOOKUP(2,1/('Feat-Func-Development'!$AF$4:$EU$4&amp;'Feat-Func-Development'!$AF$5:$EU$5='aggregated FIP Data ProgSel'!$A48&amp;'aggregated FIP Data ProgSel'!$N$1),'Feat-Func-Development'!$AF$39:$EU$39)</f>
        <v>0</v>
      </c>
      <c r="AS48" s="48">
        <f ca="1">LOOKUP(2,1/('Feat-Func-Development'!$AF$4:$EU$4&amp;'Feat-Func-Development'!$AF$5:$EU$5='aggregated FIP Data ProgSel'!$A48&amp;'aggregated FIP Data ProgSel'!$N$1),'Feat-Func-Development'!$AF$40:$EU$40)</f>
        <v>1</v>
      </c>
      <c r="AT48" s="122">
        <f ca="1">LOOKUP(2,1/('Feat-Func-Development'!$AF$4:$EU$4&amp;'Feat-Func-Development'!$AF$5:$EU$5='aggregated FIP Data ProgSel'!$A48&amp;'aggregated FIP Data ProgSel'!$N$1),'Feat-Func-Development'!$AF$41:$EU$41)</f>
        <v>0</v>
      </c>
      <c r="AU48" s="48">
        <f ca="1">LOOKUP(2,1/('Feat-Func-Development'!$AF$4:$EU$4&amp;'Feat-Func-Development'!$AF$5:$EU$5='aggregated FIP Data ProgSel'!$A48&amp;'aggregated FIP Data ProgSel'!$N$1),'Feat-Func-Development'!$AF$42:$EU$42)</f>
        <v>0</v>
      </c>
      <c r="AV48" s="48">
        <f ca="1">LOOKUP(2,1/('Feat-Func-Development'!$AF$4:$EU$4&amp;'Feat-Func-Development'!$AF$5:$EU$5='aggregated FIP Data ProgSel'!$A48&amp;'aggregated FIP Data ProgSel'!$N$1),'Feat-Func-Development'!$AF$43:$EU$43)</f>
        <v>0</v>
      </c>
      <c r="AW48" s="48">
        <f ca="1">LOOKUP(2,1/('Feat-Func-Development'!$AF$4:$EU$4&amp;'Feat-Func-Development'!$AF$5:$EU$5='aggregated FIP Data ProgSel'!$A48&amp;'aggregated FIP Data ProgSel'!$N$1),'Feat-Func-Development'!$AF$44:$EU$44)</f>
        <v>0</v>
      </c>
      <c r="AX48" s="48">
        <f ca="1">LOOKUP(2,1/('Feat-Func-Development'!$AF$4:$EU$4&amp;'Feat-Func-Development'!$AF$5:$EU$5='aggregated FIP Data ProgSel'!$A48&amp;'aggregated FIP Data ProgSel'!$N$1),'Feat-Func-Development'!$AF$45:$EU$45)</f>
        <v>0</v>
      </c>
      <c r="AY48" s="48">
        <f ca="1">LOOKUP(2,1/('Feat-Func-Development'!$AF$4:$EU$4&amp;'Feat-Func-Development'!$AF$5:$EU$5='aggregated FIP Data ProgSel'!$A48&amp;'aggregated FIP Data ProgSel'!$N$1),'Feat-Func-Development'!$AF$46:$EU$46)</f>
        <v>0</v>
      </c>
      <c r="AZ48" s="48">
        <f ca="1">LOOKUP(2,1/('Feat-Func-Development'!$AF$4:$EU$4&amp;'Feat-Func-Development'!$AF$5:$EU$5='aggregated FIP Data ProgSel'!$A48&amp;'aggregated FIP Data ProgSel'!$N$1),'Feat-Func-Development'!$AF$47:$EU$47)</f>
        <v>0</v>
      </c>
      <c r="BA48" s="48">
        <f ca="1">LOOKUP(2,1/('Feat-Func-Development'!$AF$4:$EU$4&amp;'Feat-Func-Development'!$AF$5:$EU$5='aggregated FIP Data ProgSel'!$A48&amp;'aggregated FIP Data ProgSel'!$N$1),'Feat-Func-Development'!$AF$48:$EU$48)</f>
        <v>1</v>
      </c>
      <c r="BB48" s="122">
        <f ca="1">LOOKUP(2,1/('Feat-Func-Development'!$AF$4:$EU$4&amp;'Feat-Func-Development'!$AF$5:$EU$5='aggregated FIP Data ProgSel'!$A48&amp;'aggregated FIP Data ProgSel'!$N$1),'Feat-Func-Development'!$AF$49:$EU$49)</f>
        <v>0</v>
      </c>
      <c r="BC48" s="48">
        <f ca="1">LOOKUP(2,1/('Feat-Func-Development'!$AF$4:$EU$4&amp;'Feat-Func-Development'!$AF$5:$EU$5='aggregated FIP Data ProgSel'!$A48&amp;'aggregated FIP Data ProgSel'!$N$1),'Feat-Func-Development'!$AF$50:$EU$50)</f>
        <v>0</v>
      </c>
      <c r="BD48" s="48">
        <f ca="1">LOOKUP(2,1/('Feat-Func-Development'!$AF$4:$EU$4&amp;'Feat-Func-Development'!$AF$5:$EU$5='aggregated FIP Data ProgSel'!$A48&amp;'aggregated FIP Data ProgSel'!$N$1),'Feat-Func-Development'!$AF$51:$EU$51)</f>
        <v>0</v>
      </c>
      <c r="BE48" s="48">
        <f ca="1">LOOKUP(2,1/('Feat-Func-Development'!$AF$4:$EU$4&amp;'Feat-Func-Development'!$AF$5:$EU$5='aggregated FIP Data ProgSel'!$A48&amp;'aggregated FIP Data ProgSel'!$N$1),'Feat-Func-Development'!$AF$52:$EU$52)</f>
        <v>0</v>
      </c>
      <c r="BF48" s="48">
        <f ca="1">LOOKUP(2,1/('Feat-Func-Development'!$AF$4:$EU$4&amp;'Feat-Func-Development'!$AF$5:$EU$5='aggregated FIP Data ProgSel'!$A48&amp;'aggregated FIP Data ProgSel'!$N$1),'Feat-Func-Development'!$AF$53:$EU$53)</f>
        <v>0</v>
      </c>
      <c r="BG48" s="48">
        <f ca="1">LOOKUP(2,1/('Feat-Func-Development'!$AF$4:$EU$4&amp;'Feat-Func-Development'!$AF$5:$EU$5='aggregated FIP Data ProgSel'!$A48&amp;'aggregated FIP Data ProgSel'!$N$1),'Feat-Func-Development'!$AF$54:$EU$54)</f>
        <v>0</v>
      </c>
      <c r="BH48" s="48">
        <f ca="1">LOOKUP(2,1/('Feat-Func-Development'!$AF$4:$EU$4&amp;'Feat-Func-Development'!$AF$5:$EU$5='aggregated FIP Data ProgSel'!$A48&amp;'aggregated FIP Data ProgSel'!$N$1),'Feat-Func-Development'!$AF$55:$EU$55)</f>
        <v>0</v>
      </c>
      <c r="BI48" s="48">
        <f ca="1">LOOKUP(2,1/('Feat-Func-Development'!$AF$4:$EU$4&amp;'Feat-Func-Development'!$AF$5:$EU$5='aggregated FIP Data ProgSel'!$A48&amp;'aggregated FIP Data ProgSel'!$N$1),'Feat-Func-Development'!$AF$56:$EU$56)</f>
        <v>0</v>
      </c>
    </row>
    <row r="49" spans="1:61">
      <c r="A49" s="226">
        <f t="shared" ca="1" si="9"/>
        <v>1369</v>
      </c>
      <c r="B49" s="371">
        <f ca="1">IFERROR(INDEX('Configuration | Scaling'!$E$13:$Y$23,$D$85-CELL("row", 'Configuration | Scaling'!$E$13)+1,MATCH($C49,_GPDS__List,0)),"")</f>
        <v>153</v>
      </c>
      <c r="C49" s="228" t="str">
        <f ca="1">IF(COUNTIF(C$4:C48,LOOKUP(A49,INDIRECT("'Configuration | Scaling'!E"&amp;$D$85):INDIRECT("'Configuration | Scaling'!Y"&amp;$D$85),_GPDS__List))=0,LOOKUP(A49,INDIRECT("'Configuration | Scaling'!E"&amp;$D$85):INDIRECT("'Configuration | Scaling'!Y"&amp;$D$85),_GPDS__List),"")</f>
        <v/>
      </c>
      <c r="D49" s="372"/>
      <c r="E49" s="229">
        <f t="shared" ca="1" si="0"/>
        <v>153</v>
      </c>
      <c r="F49" s="235">
        <f t="shared" ca="1" si="1"/>
        <v>1</v>
      </c>
      <c r="G49" s="55">
        <f t="shared" ca="1" si="2"/>
        <v>0</v>
      </c>
      <c r="H49" s="55">
        <f t="shared" ca="1" si="3"/>
        <v>1</v>
      </c>
      <c r="I49" s="55">
        <f t="shared" ca="1" si="4"/>
        <v>1</v>
      </c>
      <c r="J49" s="55">
        <f t="shared" ca="1" si="5"/>
        <v>1</v>
      </c>
      <c r="K49" s="55">
        <f t="shared" ca="1" si="6"/>
        <v>1</v>
      </c>
      <c r="L49" s="55">
        <f t="shared" ca="1" si="7"/>
        <v>1</v>
      </c>
      <c r="M49" s="56">
        <f t="shared" ca="1" si="8"/>
        <v>0</v>
      </c>
      <c r="N49" s="48">
        <f ca="1">LOOKUP(2,1/('Feat-Func-Development'!$AF$4:$EU$4&amp;'Feat-Func-Development'!$AF$5:$EU$5='aggregated FIP Data ProgSel'!$A49&amp;'aggregated FIP Data ProgSel'!$N$1),'Feat-Func-Development'!$AF$121:$EU$121)</f>
        <v>0</v>
      </c>
      <c r="O49" s="48">
        <f ca="1">LOOKUP(2,1/('Feat-Func-Development'!$AF$4:$EU$4&amp;'Feat-Func-Development'!$AF$5:$EU$5='aggregated FIP Data ProgSel'!$A49&amp;'aggregated FIP Data ProgSel'!$N$1),'Feat-Func-Development'!$AF$122:$EU$122)</f>
        <v>0</v>
      </c>
      <c r="P49" s="48">
        <f ca="1">LOOKUP(2,1/('Feat-Func-Development'!$AF$4:$EU$4&amp;'Feat-Func-Development'!$AF$5:$EU$5='aggregated FIP Data ProgSel'!$A49&amp;'aggregated FIP Data ProgSel'!$N$1),'Feat-Func-Development'!$AF$123:$EU$123)</f>
        <v>0</v>
      </c>
      <c r="Q49" s="48">
        <f ca="1">LOOKUP(2,1/('Feat-Func-Development'!$AF$4:$EU$4&amp;'Feat-Func-Development'!$AF$5:$EU$5='aggregated FIP Data ProgSel'!$A49&amp;'aggregated FIP Data ProgSel'!$N$1),'Feat-Func-Development'!$AF$124:$EU$124)</f>
        <v>0</v>
      </c>
      <c r="R49" s="48">
        <f ca="1">LOOKUP(2,1/('Feat-Func-Development'!$AF$4:$EU$4&amp;'Feat-Func-Development'!$AF$5:$EU$5='aggregated FIP Data ProgSel'!$A49&amp;'aggregated FIP Data ProgSel'!$N$1),'Feat-Func-Development'!$AF$125:$EU$125)</f>
        <v>0</v>
      </c>
      <c r="S49" s="48">
        <f ca="1">LOOKUP(2,1/('Feat-Func-Development'!$AF$4:$EU$4&amp;'Feat-Func-Development'!$AF$5:$EU$5='aggregated FIP Data ProgSel'!$A49&amp;'aggregated FIP Data ProgSel'!$N$1),'Feat-Func-Development'!$AF$126:$EU$126)</f>
        <v>0</v>
      </c>
      <c r="T49" s="48">
        <f ca="1">LOOKUP(2,1/('Feat-Func-Development'!$AF$4:$EU$4&amp;'Feat-Func-Development'!$AF$5:$EU$5='aggregated FIP Data ProgSel'!$A49&amp;'aggregated FIP Data ProgSel'!$N$1),'Feat-Func-Development'!$AF$127:$EU$127)</f>
        <v>0</v>
      </c>
      <c r="U49" s="48">
        <f ca="1">LOOKUP(2,1/('Feat-Func-Development'!$AF$4:$EU$4&amp;'Feat-Func-Development'!$AF$5:$EU$5='aggregated FIP Data ProgSel'!$A49&amp;'aggregated FIP Data ProgSel'!$N$1),'Feat-Func-Development'!$AF$128:$EU$128)</f>
        <v>1</v>
      </c>
      <c r="V49" s="29">
        <f ca="1">LOOKUP(2,1/('Feat-Func-Development'!$AF$4:$EU$4&amp;'Feat-Func-Development'!$AF$5:$EU$5='aggregated FIP Data ProgSel'!$A49&amp;'aggregated FIP Data ProgSel'!$V$1),'Feat-Func-Development'!$AF$121:$EU$121)</f>
        <v>0</v>
      </c>
      <c r="W49" s="29">
        <f ca="1">LOOKUP(2,1/('Feat-Func-Development'!$AF$4:$EU$4&amp;'Feat-Func-Development'!$AF$5:$EU$5='aggregated FIP Data ProgSel'!$A49&amp;'aggregated FIP Data ProgSel'!$V$1),'Feat-Func-Development'!$AF$122:$EU$122)</f>
        <v>0</v>
      </c>
      <c r="X49" s="29">
        <f ca="1">LOOKUP(2,1/('Feat-Func-Development'!$AF$4:$EU$4&amp;'Feat-Func-Development'!$AF$5:$EU$5='aggregated FIP Data ProgSel'!$A49&amp;'aggregated FIP Data ProgSel'!$V$1),'Feat-Func-Development'!$AF$123:$EU$123)</f>
        <v>0</v>
      </c>
      <c r="Y49" s="29">
        <f ca="1">LOOKUP(2,1/('Feat-Func-Development'!$AF$4:$EU$4&amp;'Feat-Func-Development'!$AF$5:$EU$5='aggregated FIP Data ProgSel'!$A49&amp;'aggregated FIP Data ProgSel'!$V$1),'Feat-Func-Development'!$AF$124:$EU$124)</f>
        <v>0</v>
      </c>
      <c r="Z49" s="29">
        <f ca="1">LOOKUP(2,1/('Feat-Func-Development'!$AF$4:$EU$4&amp;'Feat-Func-Development'!$AF$5:$EU$5='aggregated FIP Data ProgSel'!$A49&amp;'aggregated FIP Data ProgSel'!$V$1),'Feat-Func-Development'!$AF$125:$EU$125)</f>
        <v>1</v>
      </c>
      <c r="AA49" s="29">
        <f ca="1">LOOKUP(2,1/('Feat-Func-Development'!$AF$4:$EU$4&amp;'Feat-Func-Development'!$AF$5:$EU$5='aggregated FIP Data ProgSel'!$A49&amp;'aggregated FIP Data ProgSel'!$V$1),'Feat-Func-Development'!$AF$126:$EU$126)</f>
        <v>0</v>
      </c>
      <c r="AB49" s="29">
        <f ca="1">LOOKUP(2,1/('Feat-Func-Development'!$AF$4:$EU$4&amp;'Feat-Func-Development'!$AF$5:$EU$5='aggregated FIP Data ProgSel'!$A49&amp;'aggregated FIP Data ProgSel'!$V$1),'Feat-Func-Development'!$AF$127:$EU$127)</f>
        <v>0</v>
      </c>
      <c r="AC49" s="29">
        <f ca="1">LOOKUP(2,1/('Feat-Func-Development'!$AF$4:$EU$4&amp;'Feat-Func-Development'!$AF$5:$EU$5='aggregated FIP Data ProgSel'!$A49&amp;'aggregated FIP Data ProgSel'!$V$1),'Feat-Func-Development'!$AF$128:$EU$128)</f>
        <v>0</v>
      </c>
      <c r="AD49" s="122">
        <f ca="1">LOOKUP(2,1/('Feat-Func-Development'!$AF$4:$EU$4&amp;'Feat-Func-Development'!$AF$5:$EU$5='aggregated FIP Data ProgSel'!$A49&amp;'aggregated FIP Data ProgSel'!$N$1),'Feat-Func-Development'!$AF$25:$EU$25)</f>
        <v>0</v>
      </c>
      <c r="AE49" s="48">
        <f ca="1">LOOKUP(2,1/('Feat-Func-Development'!$AF$4:$EU$4&amp;'Feat-Func-Development'!$AF$5:$EU$5='aggregated FIP Data ProgSel'!$A49&amp;'aggregated FIP Data ProgSel'!$N$1),'Feat-Func-Development'!$AF$26:$EU$26)</f>
        <v>0</v>
      </c>
      <c r="AF49" s="48">
        <f ca="1">LOOKUP(2,1/('Feat-Func-Development'!$AF$4:$EU$4&amp;'Feat-Func-Development'!$AF$5:$EU$5='aggregated FIP Data ProgSel'!$A49&amp;'aggregated FIP Data ProgSel'!$N$1),'Feat-Func-Development'!$AF$27:$EU$27)</f>
        <v>0</v>
      </c>
      <c r="AG49" s="48">
        <f ca="1">LOOKUP(2,1/('Feat-Func-Development'!$AF$4:$EU$4&amp;'Feat-Func-Development'!$AF$5:$EU$5='aggregated FIP Data ProgSel'!$A49&amp;'aggregated FIP Data ProgSel'!$N$1),'Feat-Func-Development'!$AF$28:$EU$28)</f>
        <v>0</v>
      </c>
      <c r="AH49" s="48">
        <f ca="1">LOOKUP(2,1/('Feat-Func-Development'!$AF$4:$EU$4&amp;'Feat-Func-Development'!$AF$5:$EU$5='aggregated FIP Data ProgSel'!$A49&amp;'aggregated FIP Data ProgSel'!$N$1),'Feat-Func-Development'!$AF$29:$EU$29)</f>
        <v>0</v>
      </c>
      <c r="AI49" s="48">
        <f ca="1">LOOKUP(2,1/('Feat-Func-Development'!$AF$4:$EU$4&amp;'Feat-Func-Development'!$AF$5:$EU$5='aggregated FIP Data ProgSel'!$A49&amp;'aggregated FIP Data ProgSel'!$N$1),'Feat-Func-Development'!$AF$30:$EU$30)</f>
        <v>0</v>
      </c>
      <c r="AJ49" s="48">
        <f ca="1">LOOKUP(2,1/('Feat-Func-Development'!$AF$4:$EU$4&amp;'Feat-Func-Development'!$AF$5:$EU$5='aggregated FIP Data ProgSel'!$A49&amp;'aggregated FIP Data ProgSel'!$N$1),'Feat-Func-Development'!$AF$31:$EU$31)</f>
        <v>0</v>
      </c>
      <c r="AK49" s="48">
        <f ca="1">LOOKUP(2,1/('Feat-Func-Development'!$AF$4:$EU$4&amp;'Feat-Func-Development'!$AF$5:$EU$5='aggregated FIP Data ProgSel'!$A49&amp;'aggregated FIP Data ProgSel'!$N$1),'Feat-Func-Development'!$AF$32:$EU$32)</f>
        <v>1</v>
      </c>
      <c r="AL49" s="122">
        <f ca="1">LOOKUP(2,1/('Feat-Func-Development'!$AF$4:$EU$4&amp;'Feat-Func-Development'!$AF$5:$EU$5='aggregated FIP Data ProgSel'!$A49&amp;'aggregated FIP Data ProgSel'!$N$1),'Feat-Func-Development'!$AF$33:$EU$33)</f>
        <v>0</v>
      </c>
      <c r="AM49" s="48">
        <f ca="1">LOOKUP(2,1/('Feat-Func-Development'!$AF$4:$EU$4&amp;'Feat-Func-Development'!$AF$5:$EU$5='aggregated FIP Data ProgSel'!$A49&amp;'aggregated FIP Data ProgSel'!$N$1),'Feat-Func-Development'!$AF$34:$EU$34)</f>
        <v>0</v>
      </c>
      <c r="AN49" s="48">
        <f ca="1">LOOKUP(2,1/('Feat-Func-Development'!$AF$4:$EU$4&amp;'Feat-Func-Development'!$AF$5:$EU$5='aggregated FIP Data ProgSel'!$A49&amp;'aggregated FIP Data ProgSel'!$N$1),'Feat-Func-Development'!$AF$35:$EU$35)</f>
        <v>0</v>
      </c>
      <c r="AO49" s="48">
        <f ca="1">LOOKUP(2,1/('Feat-Func-Development'!$AF$4:$EU$4&amp;'Feat-Func-Development'!$AF$5:$EU$5='aggregated FIP Data ProgSel'!$A49&amp;'aggregated FIP Data ProgSel'!$N$1),'Feat-Func-Development'!$AF$36:$EU$36)</f>
        <v>0</v>
      </c>
      <c r="AP49" s="48">
        <f ca="1">LOOKUP(2,1/('Feat-Func-Development'!$AF$4:$EU$4&amp;'Feat-Func-Development'!$AF$5:$EU$5='aggregated FIP Data ProgSel'!$A49&amp;'aggregated FIP Data ProgSel'!$N$1),'Feat-Func-Development'!$AF$37:$EU$37)</f>
        <v>0</v>
      </c>
      <c r="AQ49" s="48">
        <f ca="1">LOOKUP(2,1/('Feat-Func-Development'!$AF$4:$EU$4&amp;'Feat-Func-Development'!$AF$5:$EU$5='aggregated FIP Data ProgSel'!$A49&amp;'aggregated FIP Data ProgSel'!$N$1),'Feat-Func-Development'!$AF$38:$EU$38)</f>
        <v>0</v>
      </c>
      <c r="AR49" s="48">
        <f ca="1">LOOKUP(2,1/('Feat-Func-Development'!$AF$4:$EU$4&amp;'Feat-Func-Development'!$AF$5:$EU$5='aggregated FIP Data ProgSel'!$A49&amp;'aggregated FIP Data ProgSel'!$N$1),'Feat-Func-Development'!$AF$39:$EU$39)</f>
        <v>0</v>
      </c>
      <c r="AS49" s="48">
        <f ca="1">LOOKUP(2,1/('Feat-Func-Development'!$AF$4:$EU$4&amp;'Feat-Func-Development'!$AF$5:$EU$5='aggregated FIP Data ProgSel'!$A49&amp;'aggregated FIP Data ProgSel'!$N$1),'Feat-Func-Development'!$AF$40:$EU$40)</f>
        <v>1</v>
      </c>
      <c r="AT49" s="122">
        <f ca="1">LOOKUP(2,1/('Feat-Func-Development'!$AF$4:$EU$4&amp;'Feat-Func-Development'!$AF$5:$EU$5='aggregated FIP Data ProgSel'!$A49&amp;'aggregated FIP Data ProgSel'!$N$1),'Feat-Func-Development'!$AF$41:$EU$41)</f>
        <v>0</v>
      </c>
      <c r="AU49" s="48">
        <f ca="1">LOOKUP(2,1/('Feat-Func-Development'!$AF$4:$EU$4&amp;'Feat-Func-Development'!$AF$5:$EU$5='aggregated FIP Data ProgSel'!$A49&amp;'aggregated FIP Data ProgSel'!$N$1),'Feat-Func-Development'!$AF$42:$EU$42)</f>
        <v>0</v>
      </c>
      <c r="AV49" s="48">
        <f ca="1">LOOKUP(2,1/('Feat-Func-Development'!$AF$4:$EU$4&amp;'Feat-Func-Development'!$AF$5:$EU$5='aggregated FIP Data ProgSel'!$A49&amp;'aggregated FIP Data ProgSel'!$N$1),'Feat-Func-Development'!$AF$43:$EU$43)</f>
        <v>0</v>
      </c>
      <c r="AW49" s="48">
        <f ca="1">LOOKUP(2,1/('Feat-Func-Development'!$AF$4:$EU$4&amp;'Feat-Func-Development'!$AF$5:$EU$5='aggregated FIP Data ProgSel'!$A49&amp;'aggregated FIP Data ProgSel'!$N$1),'Feat-Func-Development'!$AF$44:$EU$44)</f>
        <v>0</v>
      </c>
      <c r="AX49" s="48">
        <f ca="1">LOOKUP(2,1/('Feat-Func-Development'!$AF$4:$EU$4&amp;'Feat-Func-Development'!$AF$5:$EU$5='aggregated FIP Data ProgSel'!$A49&amp;'aggregated FIP Data ProgSel'!$N$1),'Feat-Func-Development'!$AF$45:$EU$45)</f>
        <v>0</v>
      </c>
      <c r="AY49" s="48">
        <f ca="1">LOOKUP(2,1/('Feat-Func-Development'!$AF$4:$EU$4&amp;'Feat-Func-Development'!$AF$5:$EU$5='aggregated FIP Data ProgSel'!$A49&amp;'aggregated FIP Data ProgSel'!$N$1),'Feat-Func-Development'!$AF$46:$EU$46)</f>
        <v>0</v>
      </c>
      <c r="AZ49" s="48">
        <f ca="1">LOOKUP(2,1/('Feat-Func-Development'!$AF$4:$EU$4&amp;'Feat-Func-Development'!$AF$5:$EU$5='aggregated FIP Data ProgSel'!$A49&amp;'aggregated FIP Data ProgSel'!$N$1),'Feat-Func-Development'!$AF$47:$EU$47)</f>
        <v>0</v>
      </c>
      <c r="BA49" s="48">
        <f ca="1">LOOKUP(2,1/('Feat-Func-Development'!$AF$4:$EU$4&amp;'Feat-Func-Development'!$AF$5:$EU$5='aggregated FIP Data ProgSel'!$A49&amp;'aggregated FIP Data ProgSel'!$N$1),'Feat-Func-Development'!$AF$48:$EU$48)</f>
        <v>1</v>
      </c>
      <c r="BB49" s="122">
        <f ca="1">LOOKUP(2,1/('Feat-Func-Development'!$AF$4:$EU$4&amp;'Feat-Func-Development'!$AF$5:$EU$5='aggregated FIP Data ProgSel'!$A49&amp;'aggregated FIP Data ProgSel'!$N$1),'Feat-Func-Development'!$AF$49:$EU$49)</f>
        <v>0</v>
      </c>
      <c r="BC49" s="48">
        <f ca="1">LOOKUP(2,1/('Feat-Func-Development'!$AF$4:$EU$4&amp;'Feat-Func-Development'!$AF$5:$EU$5='aggregated FIP Data ProgSel'!$A49&amp;'aggregated FIP Data ProgSel'!$N$1),'Feat-Func-Development'!$AF$50:$EU$50)</f>
        <v>0</v>
      </c>
      <c r="BD49" s="48">
        <f ca="1">LOOKUP(2,1/('Feat-Func-Development'!$AF$4:$EU$4&amp;'Feat-Func-Development'!$AF$5:$EU$5='aggregated FIP Data ProgSel'!$A49&amp;'aggregated FIP Data ProgSel'!$N$1),'Feat-Func-Development'!$AF$51:$EU$51)</f>
        <v>0</v>
      </c>
      <c r="BE49" s="48">
        <f ca="1">LOOKUP(2,1/('Feat-Func-Development'!$AF$4:$EU$4&amp;'Feat-Func-Development'!$AF$5:$EU$5='aggregated FIP Data ProgSel'!$A49&amp;'aggregated FIP Data ProgSel'!$N$1),'Feat-Func-Development'!$AF$52:$EU$52)</f>
        <v>0</v>
      </c>
      <c r="BF49" s="48">
        <f ca="1">LOOKUP(2,1/('Feat-Func-Development'!$AF$4:$EU$4&amp;'Feat-Func-Development'!$AF$5:$EU$5='aggregated FIP Data ProgSel'!$A49&amp;'aggregated FIP Data ProgSel'!$N$1),'Feat-Func-Development'!$AF$53:$EU$53)</f>
        <v>0</v>
      </c>
      <c r="BG49" s="48">
        <f ca="1">LOOKUP(2,1/('Feat-Func-Development'!$AF$4:$EU$4&amp;'Feat-Func-Development'!$AF$5:$EU$5='aggregated FIP Data ProgSel'!$A49&amp;'aggregated FIP Data ProgSel'!$N$1),'Feat-Func-Development'!$AF$54:$EU$54)</f>
        <v>0</v>
      </c>
      <c r="BH49" s="48">
        <f ca="1">LOOKUP(2,1/('Feat-Func-Development'!$AF$4:$EU$4&amp;'Feat-Func-Development'!$AF$5:$EU$5='aggregated FIP Data ProgSel'!$A49&amp;'aggregated FIP Data ProgSel'!$N$1),'Feat-Func-Development'!$AF$55:$EU$55)</f>
        <v>0</v>
      </c>
      <c r="BI49" s="48">
        <f ca="1">LOOKUP(2,1/('Feat-Func-Development'!$AF$4:$EU$4&amp;'Feat-Func-Development'!$AF$5:$EU$5='aggregated FIP Data ProgSel'!$A49&amp;'aggregated FIP Data ProgSel'!$N$1),'Feat-Func-Development'!$AF$56:$EU$56)</f>
        <v>0</v>
      </c>
    </row>
    <row r="50" spans="1:61">
      <c r="A50" s="226">
        <f t="shared" ca="1" si="9"/>
        <v>1400</v>
      </c>
      <c r="B50" s="371">
        <f ca="1">IFERROR(INDEX('Configuration | Scaling'!$E$13:$Y$23,$D$85-CELL("row", 'Configuration | Scaling'!$E$13)+1,MATCH($C50,_GPDS__List,0)),"")</f>
        <v>153</v>
      </c>
      <c r="C50" s="228" t="str">
        <f ca="1">IF(COUNTIF(C$4:C49,LOOKUP(A50,INDIRECT("'Configuration | Scaling'!E"&amp;$D$85):INDIRECT("'Configuration | Scaling'!Y"&amp;$D$85),_GPDS__List))=0,LOOKUP(A50,INDIRECT("'Configuration | Scaling'!E"&amp;$D$85):INDIRECT("'Configuration | Scaling'!Y"&amp;$D$85),_GPDS__List),"")</f>
        <v/>
      </c>
      <c r="D50" s="372"/>
      <c r="E50" s="229">
        <f t="shared" ca="1" si="0"/>
        <v>153</v>
      </c>
      <c r="F50" s="235">
        <f t="shared" ca="1" si="1"/>
        <v>1</v>
      </c>
      <c r="G50" s="55">
        <f t="shared" ca="1" si="2"/>
        <v>0</v>
      </c>
      <c r="H50" s="55">
        <f t="shared" ca="1" si="3"/>
        <v>1</v>
      </c>
      <c r="I50" s="55">
        <f t="shared" ca="1" si="4"/>
        <v>1</v>
      </c>
      <c r="J50" s="55">
        <f t="shared" ca="1" si="5"/>
        <v>1</v>
      </c>
      <c r="K50" s="55">
        <f t="shared" ca="1" si="6"/>
        <v>1</v>
      </c>
      <c r="L50" s="55">
        <f t="shared" ca="1" si="7"/>
        <v>1</v>
      </c>
      <c r="M50" s="56">
        <f t="shared" ca="1" si="8"/>
        <v>0</v>
      </c>
      <c r="N50" s="48">
        <f ca="1">LOOKUP(2,1/('Feat-Func-Development'!$AF$4:$EU$4&amp;'Feat-Func-Development'!$AF$5:$EU$5='aggregated FIP Data ProgSel'!$A50&amp;'aggregated FIP Data ProgSel'!$N$1),'Feat-Func-Development'!$AF$121:$EU$121)</f>
        <v>0</v>
      </c>
      <c r="O50" s="48">
        <f ca="1">LOOKUP(2,1/('Feat-Func-Development'!$AF$4:$EU$4&amp;'Feat-Func-Development'!$AF$5:$EU$5='aggregated FIP Data ProgSel'!$A50&amp;'aggregated FIP Data ProgSel'!$N$1),'Feat-Func-Development'!$AF$122:$EU$122)</f>
        <v>0</v>
      </c>
      <c r="P50" s="48">
        <f ca="1">LOOKUP(2,1/('Feat-Func-Development'!$AF$4:$EU$4&amp;'Feat-Func-Development'!$AF$5:$EU$5='aggregated FIP Data ProgSel'!$A50&amp;'aggregated FIP Data ProgSel'!$N$1),'Feat-Func-Development'!$AF$123:$EU$123)</f>
        <v>0</v>
      </c>
      <c r="Q50" s="48">
        <f ca="1">LOOKUP(2,1/('Feat-Func-Development'!$AF$4:$EU$4&amp;'Feat-Func-Development'!$AF$5:$EU$5='aggregated FIP Data ProgSel'!$A50&amp;'aggregated FIP Data ProgSel'!$N$1),'Feat-Func-Development'!$AF$124:$EU$124)</f>
        <v>0</v>
      </c>
      <c r="R50" s="48">
        <f ca="1">LOOKUP(2,1/('Feat-Func-Development'!$AF$4:$EU$4&amp;'Feat-Func-Development'!$AF$5:$EU$5='aggregated FIP Data ProgSel'!$A50&amp;'aggregated FIP Data ProgSel'!$N$1),'Feat-Func-Development'!$AF$125:$EU$125)</f>
        <v>0</v>
      </c>
      <c r="S50" s="48">
        <f ca="1">LOOKUP(2,1/('Feat-Func-Development'!$AF$4:$EU$4&amp;'Feat-Func-Development'!$AF$5:$EU$5='aggregated FIP Data ProgSel'!$A50&amp;'aggregated FIP Data ProgSel'!$N$1),'Feat-Func-Development'!$AF$126:$EU$126)</f>
        <v>0</v>
      </c>
      <c r="T50" s="48">
        <f ca="1">LOOKUP(2,1/('Feat-Func-Development'!$AF$4:$EU$4&amp;'Feat-Func-Development'!$AF$5:$EU$5='aggregated FIP Data ProgSel'!$A50&amp;'aggregated FIP Data ProgSel'!$N$1),'Feat-Func-Development'!$AF$127:$EU$127)</f>
        <v>0</v>
      </c>
      <c r="U50" s="48">
        <f ca="1">LOOKUP(2,1/('Feat-Func-Development'!$AF$4:$EU$4&amp;'Feat-Func-Development'!$AF$5:$EU$5='aggregated FIP Data ProgSel'!$A50&amp;'aggregated FIP Data ProgSel'!$N$1),'Feat-Func-Development'!$AF$128:$EU$128)</f>
        <v>1</v>
      </c>
      <c r="V50" s="29">
        <f ca="1">LOOKUP(2,1/('Feat-Func-Development'!$AF$4:$EU$4&amp;'Feat-Func-Development'!$AF$5:$EU$5='aggregated FIP Data ProgSel'!$A50&amp;'aggregated FIP Data ProgSel'!$V$1),'Feat-Func-Development'!$AF$121:$EU$121)</f>
        <v>0</v>
      </c>
      <c r="W50" s="29">
        <f ca="1">LOOKUP(2,1/('Feat-Func-Development'!$AF$4:$EU$4&amp;'Feat-Func-Development'!$AF$5:$EU$5='aggregated FIP Data ProgSel'!$A50&amp;'aggregated FIP Data ProgSel'!$V$1),'Feat-Func-Development'!$AF$122:$EU$122)</f>
        <v>0</v>
      </c>
      <c r="X50" s="29">
        <f ca="1">LOOKUP(2,1/('Feat-Func-Development'!$AF$4:$EU$4&amp;'Feat-Func-Development'!$AF$5:$EU$5='aggregated FIP Data ProgSel'!$A50&amp;'aggregated FIP Data ProgSel'!$V$1),'Feat-Func-Development'!$AF$123:$EU$123)</f>
        <v>0</v>
      </c>
      <c r="Y50" s="29">
        <f ca="1">LOOKUP(2,1/('Feat-Func-Development'!$AF$4:$EU$4&amp;'Feat-Func-Development'!$AF$5:$EU$5='aggregated FIP Data ProgSel'!$A50&amp;'aggregated FIP Data ProgSel'!$V$1),'Feat-Func-Development'!$AF$124:$EU$124)</f>
        <v>0</v>
      </c>
      <c r="Z50" s="29">
        <f ca="1">LOOKUP(2,1/('Feat-Func-Development'!$AF$4:$EU$4&amp;'Feat-Func-Development'!$AF$5:$EU$5='aggregated FIP Data ProgSel'!$A50&amp;'aggregated FIP Data ProgSel'!$V$1),'Feat-Func-Development'!$AF$125:$EU$125)</f>
        <v>1</v>
      </c>
      <c r="AA50" s="29">
        <f ca="1">LOOKUP(2,1/('Feat-Func-Development'!$AF$4:$EU$4&amp;'Feat-Func-Development'!$AF$5:$EU$5='aggregated FIP Data ProgSel'!$A50&amp;'aggregated FIP Data ProgSel'!$V$1),'Feat-Func-Development'!$AF$126:$EU$126)</f>
        <v>0</v>
      </c>
      <c r="AB50" s="29">
        <f ca="1">LOOKUP(2,1/('Feat-Func-Development'!$AF$4:$EU$4&amp;'Feat-Func-Development'!$AF$5:$EU$5='aggregated FIP Data ProgSel'!$A50&amp;'aggregated FIP Data ProgSel'!$V$1),'Feat-Func-Development'!$AF$127:$EU$127)</f>
        <v>0</v>
      </c>
      <c r="AC50" s="29">
        <f ca="1">LOOKUP(2,1/('Feat-Func-Development'!$AF$4:$EU$4&amp;'Feat-Func-Development'!$AF$5:$EU$5='aggregated FIP Data ProgSel'!$A50&amp;'aggregated FIP Data ProgSel'!$V$1),'Feat-Func-Development'!$AF$128:$EU$128)</f>
        <v>0</v>
      </c>
      <c r="AD50" s="122">
        <f ca="1">LOOKUP(2,1/('Feat-Func-Development'!$AF$4:$EU$4&amp;'Feat-Func-Development'!$AF$5:$EU$5='aggregated FIP Data ProgSel'!$A50&amp;'aggregated FIP Data ProgSel'!$N$1),'Feat-Func-Development'!$AF$25:$EU$25)</f>
        <v>0</v>
      </c>
      <c r="AE50" s="48">
        <f ca="1">LOOKUP(2,1/('Feat-Func-Development'!$AF$4:$EU$4&amp;'Feat-Func-Development'!$AF$5:$EU$5='aggregated FIP Data ProgSel'!$A50&amp;'aggregated FIP Data ProgSel'!$N$1),'Feat-Func-Development'!$AF$26:$EU$26)</f>
        <v>0</v>
      </c>
      <c r="AF50" s="48">
        <f ca="1">LOOKUP(2,1/('Feat-Func-Development'!$AF$4:$EU$4&amp;'Feat-Func-Development'!$AF$5:$EU$5='aggregated FIP Data ProgSel'!$A50&amp;'aggregated FIP Data ProgSel'!$N$1),'Feat-Func-Development'!$AF$27:$EU$27)</f>
        <v>0</v>
      </c>
      <c r="AG50" s="48">
        <f ca="1">LOOKUP(2,1/('Feat-Func-Development'!$AF$4:$EU$4&amp;'Feat-Func-Development'!$AF$5:$EU$5='aggregated FIP Data ProgSel'!$A50&amp;'aggregated FIP Data ProgSel'!$N$1),'Feat-Func-Development'!$AF$28:$EU$28)</f>
        <v>0</v>
      </c>
      <c r="AH50" s="48">
        <f ca="1">LOOKUP(2,1/('Feat-Func-Development'!$AF$4:$EU$4&amp;'Feat-Func-Development'!$AF$5:$EU$5='aggregated FIP Data ProgSel'!$A50&amp;'aggregated FIP Data ProgSel'!$N$1),'Feat-Func-Development'!$AF$29:$EU$29)</f>
        <v>0</v>
      </c>
      <c r="AI50" s="48">
        <f ca="1">LOOKUP(2,1/('Feat-Func-Development'!$AF$4:$EU$4&amp;'Feat-Func-Development'!$AF$5:$EU$5='aggregated FIP Data ProgSel'!$A50&amp;'aggregated FIP Data ProgSel'!$N$1),'Feat-Func-Development'!$AF$30:$EU$30)</f>
        <v>0</v>
      </c>
      <c r="AJ50" s="48">
        <f ca="1">LOOKUP(2,1/('Feat-Func-Development'!$AF$4:$EU$4&amp;'Feat-Func-Development'!$AF$5:$EU$5='aggregated FIP Data ProgSel'!$A50&amp;'aggregated FIP Data ProgSel'!$N$1),'Feat-Func-Development'!$AF$31:$EU$31)</f>
        <v>0</v>
      </c>
      <c r="AK50" s="48">
        <f ca="1">LOOKUP(2,1/('Feat-Func-Development'!$AF$4:$EU$4&amp;'Feat-Func-Development'!$AF$5:$EU$5='aggregated FIP Data ProgSel'!$A50&amp;'aggregated FIP Data ProgSel'!$N$1),'Feat-Func-Development'!$AF$32:$EU$32)</f>
        <v>1</v>
      </c>
      <c r="AL50" s="122">
        <f ca="1">LOOKUP(2,1/('Feat-Func-Development'!$AF$4:$EU$4&amp;'Feat-Func-Development'!$AF$5:$EU$5='aggregated FIP Data ProgSel'!$A50&amp;'aggregated FIP Data ProgSel'!$N$1),'Feat-Func-Development'!$AF$33:$EU$33)</f>
        <v>0</v>
      </c>
      <c r="AM50" s="48">
        <f ca="1">LOOKUP(2,1/('Feat-Func-Development'!$AF$4:$EU$4&amp;'Feat-Func-Development'!$AF$5:$EU$5='aggregated FIP Data ProgSel'!$A50&amp;'aggregated FIP Data ProgSel'!$N$1),'Feat-Func-Development'!$AF$34:$EU$34)</f>
        <v>0</v>
      </c>
      <c r="AN50" s="48">
        <f ca="1">LOOKUP(2,1/('Feat-Func-Development'!$AF$4:$EU$4&amp;'Feat-Func-Development'!$AF$5:$EU$5='aggregated FIP Data ProgSel'!$A50&amp;'aggregated FIP Data ProgSel'!$N$1),'Feat-Func-Development'!$AF$35:$EU$35)</f>
        <v>0</v>
      </c>
      <c r="AO50" s="48">
        <f ca="1">LOOKUP(2,1/('Feat-Func-Development'!$AF$4:$EU$4&amp;'Feat-Func-Development'!$AF$5:$EU$5='aggregated FIP Data ProgSel'!$A50&amp;'aggregated FIP Data ProgSel'!$N$1),'Feat-Func-Development'!$AF$36:$EU$36)</f>
        <v>0</v>
      </c>
      <c r="AP50" s="48">
        <f ca="1">LOOKUP(2,1/('Feat-Func-Development'!$AF$4:$EU$4&amp;'Feat-Func-Development'!$AF$5:$EU$5='aggregated FIP Data ProgSel'!$A50&amp;'aggregated FIP Data ProgSel'!$N$1),'Feat-Func-Development'!$AF$37:$EU$37)</f>
        <v>0</v>
      </c>
      <c r="AQ50" s="48">
        <f ca="1">LOOKUP(2,1/('Feat-Func-Development'!$AF$4:$EU$4&amp;'Feat-Func-Development'!$AF$5:$EU$5='aggregated FIP Data ProgSel'!$A50&amp;'aggregated FIP Data ProgSel'!$N$1),'Feat-Func-Development'!$AF$38:$EU$38)</f>
        <v>0</v>
      </c>
      <c r="AR50" s="48">
        <f ca="1">LOOKUP(2,1/('Feat-Func-Development'!$AF$4:$EU$4&amp;'Feat-Func-Development'!$AF$5:$EU$5='aggregated FIP Data ProgSel'!$A50&amp;'aggregated FIP Data ProgSel'!$N$1),'Feat-Func-Development'!$AF$39:$EU$39)</f>
        <v>0</v>
      </c>
      <c r="AS50" s="48">
        <f ca="1">LOOKUP(2,1/('Feat-Func-Development'!$AF$4:$EU$4&amp;'Feat-Func-Development'!$AF$5:$EU$5='aggregated FIP Data ProgSel'!$A50&amp;'aggregated FIP Data ProgSel'!$N$1),'Feat-Func-Development'!$AF$40:$EU$40)</f>
        <v>1</v>
      </c>
      <c r="AT50" s="122">
        <f ca="1">LOOKUP(2,1/('Feat-Func-Development'!$AF$4:$EU$4&amp;'Feat-Func-Development'!$AF$5:$EU$5='aggregated FIP Data ProgSel'!$A50&amp;'aggregated FIP Data ProgSel'!$N$1),'Feat-Func-Development'!$AF$41:$EU$41)</f>
        <v>0</v>
      </c>
      <c r="AU50" s="48">
        <f ca="1">LOOKUP(2,1/('Feat-Func-Development'!$AF$4:$EU$4&amp;'Feat-Func-Development'!$AF$5:$EU$5='aggregated FIP Data ProgSel'!$A50&amp;'aggregated FIP Data ProgSel'!$N$1),'Feat-Func-Development'!$AF$42:$EU$42)</f>
        <v>0</v>
      </c>
      <c r="AV50" s="48">
        <f ca="1">LOOKUP(2,1/('Feat-Func-Development'!$AF$4:$EU$4&amp;'Feat-Func-Development'!$AF$5:$EU$5='aggregated FIP Data ProgSel'!$A50&amp;'aggregated FIP Data ProgSel'!$N$1),'Feat-Func-Development'!$AF$43:$EU$43)</f>
        <v>0</v>
      </c>
      <c r="AW50" s="48">
        <f ca="1">LOOKUP(2,1/('Feat-Func-Development'!$AF$4:$EU$4&amp;'Feat-Func-Development'!$AF$5:$EU$5='aggregated FIP Data ProgSel'!$A50&amp;'aggregated FIP Data ProgSel'!$N$1),'Feat-Func-Development'!$AF$44:$EU$44)</f>
        <v>0</v>
      </c>
      <c r="AX50" s="48">
        <f ca="1">LOOKUP(2,1/('Feat-Func-Development'!$AF$4:$EU$4&amp;'Feat-Func-Development'!$AF$5:$EU$5='aggregated FIP Data ProgSel'!$A50&amp;'aggregated FIP Data ProgSel'!$N$1),'Feat-Func-Development'!$AF$45:$EU$45)</f>
        <v>0</v>
      </c>
      <c r="AY50" s="48">
        <f ca="1">LOOKUP(2,1/('Feat-Func-Development'!$AF$4:$EU$4&amp;'Feat-Func-Development'!$AF$5:$EU$5='aggregated FIP Data ProgSel'!$A50&amp;'aggregated FIP Data ProgSel'!$N$1),'Feat-Func-Development'!$AF$46:$EU$46)</f>
        <v>0</v>
      </c>
      <c r="AZ50" s="48">
        <f ca="1">LOOKUP(2,1/('Feat-Func-Development'!$AF$4:$EU$4&amp;'Feat-Func-Development'!$AF$5:$EU$5='aggregated FIP Data ProgSel'!$A50&amp;'aggregated FIP Data ProgSel'!$N$1),'Feat-Func-Development'!$AF$47:$EU$47)</f>
        <v>0</v>
      </c>
      <c r="BA50" s="48">
        <f ca="1">LOOKUP(2,1/('Feat-Func-Development'!$AF$4:$EU$4&amp;'Feat-Func-Development'!$AF$5:$EU$5='aggregated FIP Data ProgSel'!$A50&amp;'aggregated FIP Data ProgSel'!$N$1),'Feat-Func-Development'!$AF$48:$EU$48)</f>
        <v>1</v>
      </c>
      <c r="BB50" s="122">
        <f ca="1">LOOKUP(2,1/('Feat-Func-Development'!$AF$4:$EU$4&amp;'Feat-Func-Development'!$AF$5:$EU$5='aggregated FIP Data ProgSel'!$A50&amp;'aggregated FIP Data ProgSel'!$N$1),'Feat-Func-Development'!$AF$49:$EU$49)</f>
        <v>0</v>
      </c>
      <c r="BC50" s="48">
        <f ca="1">LOOKUP(2,1/('Feat-Func-Development'!$AF$4:$EU$4&amp;'Feat-Func-Development'!$AF$5:$EU$5='aggregated FIP Data ProgSel'!$A50&amp;'aggregated FIP Data ProgSel'!$N$1),'Feat-Func-Development'!$AF$50:$EU$50)</f>
        <v>0</v>
      </c>
      <c r="BD50" s="48">
        <f ca="1">LOOKUP(2,1/('Feat-Func-Development'!$AF$4:$EU$4&amp;'Feat-Func-Development'!$AF$5:$EU$5='aggregated FIP Data ProgSel'!$A50&amp;'aggregated FIP Data ProgSel'!$N$1),'Feat-Func-Development'!$AF$51:$EU$51)</f>
        <v>0</v>
      </c>
      <c r="BE50" s="48">
        <f ca="1">LOOKUP(2,1/('Feat-Func-Development'!$AF$4:$EU$4&amp;'Feat-Func-Development'!$AF$5:$EU$5='aggregated FIP Data ProgSel'!$A50&amp;'aggregated FIP Data ProgSel'!$N$1),'Feat-Func-Development'!$AF$52:$EU$52)</f>
        <v>0</v>
      </c>
      <c r="BF50" s="48">
        <f ca="1">LOOKUP(2,1/('Feat-Func-Development'!$AF$4:$EU$4&amp;'Feat-Func-Development'!$AF$5:$EU$5='aggregated FIP Data ProgSel'!$A50&amp;'aggregated FIP Data ProgSel'!$N$1),'Feat-Func-Development'!$AF$53:$EU$53)</f>
        <v>0</v>
      </c>
      <c r="BG50" s="48">
        <f ca="1">LOOKUP(2,1/('Feat-Func-Development'!$AF$4:$EU$4&amp;'Feat-Func-Development'!$AF$5:$EU$5='aggregated FIP Data ProgSel'!$A50&amp;'aggregated FIP Data ProgSel'!$N$1),'Feat-Func-Development'!$AF$54:$EU$54)</f>
        <v>0</v>
      </c>
      <c r="BH50" s="48">
        <f ca="1">LOOKUP(2,1/('Feat-Func-Development'!$AF$4:$EU$4&amp;'Feat-Func-Development'!$AF$5:$EU$5='aggregated FIP Data ProgSel'!$A50&amp;'aggregated FIP Data ProgSel'!$N$1),'Feat-Func-Development'!$AF$55:$EU$55)</f>
        <v>0</v>
      </c>
      <c r="BI50" s="48">
        <f ca="1">LOOKUP(2,1/('Feat-Func-Development'!$AF$4:$EU$4&amp;'Feat-Func-Development'!$AF$5:$EU$5='aggregated FIP Data ProgSel'!$A50&amp;'aggregated FIP Data ProgSel'!$N$1),'Feat-Func-Development'!$AF$56:$EU$56)</f>
        <v>0</v>
      </c>
    </row>
    <row r="51" spans="1:61">
      <c r="A51" s="226">
        <f t="shared" ca="1" si="9"/>
        <v>1430</v>
      </c>
      <c r="B51" s="371">
        <f ca="1">IFERROR(INDEX('Configuration | Scaling'!$E$13:$Y$23,$D$85-CELL("row", 'Configuration | Scaling'!$E$13)+1,MATCH($C51,_GPDS__List,0)),"")</f>
        <v>153</v>
      </c>
      <c r="C51" s="228" t="str">
        <f ca="1">IF(COUNTIF(C$4:C50,LOOKUP(A51,INDIRECT("'Configuration | Scaling'!E"&amp;$D$85):INDIRECT("'Configuration | Scaling'!Y"&amp;$D$85),_GPDS__List))=0,LOOKUP(A51,INDIRECT("'Configuration | Scaling'!E"&amp;$D$85):INDIRECT("'Configuration | Scaling'!Y"&amp;$D$85),_GPDS__List),"")</f>
        <v/>
      </c>
      <c r="D51" s="372"/>
      <c r="E51" s="229">
        <f t="shared" ca="1" si="0"/>
        <v>153</v>
      </c>
      <c r="F51" s="235">
        <f t="shared" ca="1" si="1"/>
        <v>1</v>
      </c>
      <c r="G51" s="55">
        <f t="shared" ca="1" si="2"/>
        <v>0</v>
      </c>
      <c r="H51" s="55">
        <f t="shared" ca="1" si="3"/>
        <v>1</v>
      </c>
      <c r="I51" s="55">
        <f t="shared" ca="1" si="4"/>
        <v>1</v>
      </c>
      <c r="J51" s="55">
        <f t="shared" ca="1" si="5"/>
        <v>1</v>
      </c>
      <c r="K51" s="55">
        <f t="shared" ca="1" si="6"/>
        <v>1</v>
      </c>
      <c r="L51" s="55">
        <f t="shared" ca="1" si="7"/>
        <v>1</v>
      </c>
      <c r="M51" s="56">
        <f t="shared" ca="1" si="8"/>
        <v>0</v>
      </c>
      <c r="N51" s="48">
        <f ca="1">LOOKUP(2,1/('Feat-Func-Development'!$AF$4:$EU$4&amp;'Feat-Func-Development'!$AF$5:$EU$5='aggregated FIP Data ProgSel'!$A51&amp;'aggregated FIP Data ProgSel'!$N$1),'Feat-Func-Development'!$AF$121:$EU$121)</f>
        <v>0</v>
      </c>
      <c r="O51" s="48">
        <f ca="1">LOOKUP(2,1/('Feat-Func-Development'!$AF$4:$EU$4&amp;'Feat-Func-Development'!$AF$5:$EU$5='aggregated FIP Data ProgSel'!$A51&amp;'aggregated FIP Data ProgSel'!$N$1),'Feat-Func-Development'!$AF$122:$EU$122)</f>
        <v>0</v>
      </c>
      <c r="P51" s="48">
        <f ca="1">LOOKUP(2,1/('Feat-Func-Development'!$AF$4:$EU$4&amp;'Feat-Func-Development'!$AF$5:$EU$5='aggregated FIP Data ProgSel'!$A51&amp;'aggregated FIP Data ProgSel'!$N$1),'Feat-Func-Development'!$AF$123:$EU$123)</f>
        <v>0</v>
      </c>
      <c r="Q51" s="48">
        <f ca="1">LOOKUP(2,1/('Feat-Func-Development'!$AF$4:$EU$4&amp;'Feat-Func-Development'!$AF$5:$EU$5='aggregated FIP Data ProgSel'!$A51&amp;'aggregated FIP Data ProgSel'!$N$1),'Feat-Func-Development'!$AF$124:$EU$124)</f>
        <v>0</v>
      </c>
      <c r="R51" s="48">
        <f ca="1">LOOKUP(2,1/('Feat-Func-Development'!$AF$4:$EU$4&amp;'Feat-Func-Development'!$AF$5:$EU$5='aggregated FIP Data ProgSel'!$A51&amp;'aggregated FIP Data ProgSel'!$N$1),'Feat-Func-Development'!$AF$125:$EU$125)</f>
        <v>0</v>
      </c>
      <c r="S51" s="48">
        <f ca="1">LOOKUP(2,1/('Feat-Func-Development'!$AF$4:$EU$4&amp;'Feat-Func-Development'!$AF$5:$EU$5='aggregated FIP Data ProgSel'!$A51&amp;'aggregated FIP Data ProgSel'!$N$1),'Feat-Func-Development'!$AF$126:$EU$126)</f>
        <v>0</v>
      </c>
      <c r="T51" s="48">
        <f ca="1">LOOKUP(2,1/('Feat-Func-Development'!$AF$4:$EU$4&amp;'Feat-Func-Development'!$AF$5:$EU$5='aggregated FIP Data ProgSel'!$A51&amp;'aggregated FIP Data ProgSel'!$N$1),'Feat-Func-Development'!$AF$127:$EU$127)</f>
        <v>0</v>
      </c>
      <c r="U51" s="48">
        <f ca="1">LOOKUP(2,1/('Feat-Func-Development'!$AF$4:$EU$4&amp;'Feat-Func-Development'!$AF$5:$EU$5='aggregated FIP Data ProgSel'!$A51&amp;'aggregated FIP Data ProgSel'!$N$1),'Feat-Func-Development'!$AF$128:$EU$128)</f>
        <v>1</v>
      </c>
      <c r="V51" s="29">
        <f ca="1">LOOKUP(2,1/('Feat-Func-Development'!$AF$4:$EU$4&amp;'Feat-Func-Development'!$AF$5:$EU$5='aggregated FIP Data ProgSel'!$A51&amp;'aggregated FIP Data ProgSel'!$V$1),'Feat-Func-Development'!$AF$121:$EU$121)</f>
        <v>0</v>
      </c>
      <c r="W51" s="29">
        <f ca="1">LOOKUP(2,1/('Feat-Func-Development'!$AF$4:$EU$4&amp;'Feat-Func-Development'!$AF$5:$EU$5='aggregated FIP Data ProgSel'!$A51&amp;'aggregated FIP Data ProgSel'!$V$1),'Feat-Func-Development'!$AF$122:$EU$122)</f>
        <v>0</v>
      </c>
      <c r="X51" s="29">
        <f ca="1">LOOKUP(2,1/('Feat-Func-Development'!$AF$4:$EU$4&amp;'Feat-Func-Development'!$AF$5:$EU$5='aggregated FIP Data ProgSel'!$A51&amp;'aggregated FIP Data ProgSel'!$V$1),'Feat-Func-Development'!$AF$123:$EU$123)</f>
        <v>0</v>
      </c>
      <c r="Y51" s="29">
        <f ca="1">LOOKUP(2,1/('Feat-Func-Development'!$AF$4:$EU$4&amp;'Feat-Func-Development'!$AF$5:$EU$5='aggregated FIP Data ProgSel'!$A51&amp;'aggregated FIP Data ProgSel'!$V$1),'Feat-Func-Development'!$AF$124:$EU$124)</f>
        <v>0</v>
      </c>
      <c r="Z51" s="29">
        <f ca="1">LOOKUP(2,1/('Feat-Func-Development'!$AF$4:$EU$4&amp;'Feat-Func-Development'!$AF$5:$EU$5='aggregated FIP Data ProgSel'!$A51&amp;'aggregated FIP Data ProgSel'!$V$1),'Feat-Func-Development'!$AF$125:$EU$125)</f>
        <v>1</v>
      </c>
      <c r="AA51" s="29">
        <f ca="1">LOOKUP(2,1/('Feat-Func-Development'!$AF$4:$EU$4&amp;'Feat-Func-Development'!$AF$5:$EU$5='aggregated FIP Data ProgSel'!$A51&amp;'aggregated FIP Data ProgSel'!$V$1),'Feat-Func-Development'!$AF$126:$EU$126)</f>
        <v>0</v>
      </c>
      <c r="AB51" s="29">
        <f ca="1">LOOKUP(2,1/('Feat-Func-Development'!$AF$4:$EU$4&amp;'Feat-Func-Development'!$AF$5:$EU$5='aggregated FIP Data ProgSel'!$A51&amp;'aggregated FIP Data ProgSel'!$V$1),'Feat-Func-Development'!$AF$127:$EU$127)</f>
        <v>0</v>
      </c>
      <c r="AC51" s="29">
        <f ca="1">LOOKUP(2,1/('Feat-Func-Development'!$AF$4:$EU$4&amp;'Feat-Func-Development'!$AF$5:$EU$5='aggregated FIP Data ProgSel'!$A51&amp;'aggregated FIP Data ProgSel'!$V$1),'Feat-Func-Development'!$AF$128:$EU$128)</f>
        <v>0</v>
      </c>
      <c r="AD51" s="122">
        <f ca="1">LOOKUP(2,1/('Feat-Func-Development'!$AF$4:$EU$4&amp;'Feat-Func-Development'!$AF$5:$EU$5='aggregated FIP Data ProgSel'!$A51&amp;'aggregated FIP Data ProgSel'!$N$1),'Feat-Func-Development'!$AF$25:$EU$25)</f>
        <v>0</v>
      </c>
      <c r="AE51" s="48">
        <f ca="1">LOOKUP(2,1/('Feat-Func-Development'!$AF$4:$EU$4&amp;'Feat-Func-Development'!$AF$5:$EU$5='aggregated FIP Data ProgSel'!$A51&amp;'aggregated FIP Data ProgSel'!$N$1),'Feat-Func-Development'!$AF$26:$EU$26)</f>
        <v>0</v>
      </c>
      <c r="AF51" s="48">
        <f ca="1">LOOKUP(2,1/('Feat-Func-Development'!$AF$4:$EU$4&amp;'Feat-Func-Development'!$AF$5:$EU$5='aggregated FIP Data ProgSel'!$A51&amp;'aggregated FIP Data ProgSel'!$N$1),'Feat-Func-Development'!$AF$27:$EU$27)</f>
        <v>0</v>
      </c>
      <c r="AG51" s="48">
        <f ca="1">LOOKUP(2,1/('Feat-Func-Development'!$AF$4:$EU$4&amp;'Feat-Func-Development'!$AF$5:$EU$5='aggregated FIP Data ProgSel'!$A51&amp;'aggregated FIP Data ProgSel'!$N$1),'Feat-Func-Development'!$AF$28:$EU$28)</f>
        <v>0</v>
      </c>
      <c r="AH51" s="48">
        <f ca="1">LOOKUP(2,1/('Feat-Func-Development'!$AF$4:$EU$4&amp;'Feat-Func-Development'!$AF$5:$EU$5='aggregated FIP Data ProgSel'!$A51&amp;'aggregated FIP Data ProgSel'!$N$1),'Feat-Func-Development'!$AF$29:$EU$29)</f>
        <v>0</v>
      </c>
      <c r="AI51" s="48">
        <f ca="1">LOOKUP(2,1/('Feat-Func-Development'!$AF$4:$EU$4&amp;'Feat-Func-Development'!$AF$5:$EU$5='aggregated FIP Data ProgSel'!$A51&amp;'aggregated FIP Data ProgSel'!$N$1),'Feat-Func-Development'!$AF$30:$EU$30)</f>
        <v>0</v>
      </c>
      <c r="AJ51" s="48">
        <f ca="1">LOOKUP(2,1/('Feat-Func-Development'!$AF$4:$EU$4&amp;'Feat-Func-Development'!$AF$5:$EU$5='aggregated FIP Data ProgSel'!$A51&amp;'aggregated FIP Data ProgSel'!$N$1),'Feat-Func-Development'!$AF$31:$EU$31)</f>
        <v>0</v>
      </c>
      <c r="AK51" s="48">
        <f ca="1">LOOKUP(2,1/('Feat-Func-Development'!$AF$4:$EU$4&amp;'Feat-Func-Development'!$AF$5:$EU$5='aggregated FIP Data ProgSel'!$A51&amp;'aggregated FIP Data ProgSel'!$N$1),'Feat-Func-Development'!$AF$32:$EU$32)</f>
        <v>1</v>
      </c>
      <c r="AL51" s="122">
        <f ca="1">LOOKUP(2,1/('Feat-Func-Development'!$AF$4:$EU$4&amp;'Feat-Func-Development'!$AF$5:$EU$5='aggregated FIP Data ProgSel'!$A51&amp;'aggregated FIP Data ProgSel'!$N$1),'Feat-Func-Development'!$AF$33:$EU$33)</f>
        <v>0</v>
      </c>
      <c r="AM51" s="48">
        <f ca="1">LOOKUP(2,1/('Feat-Func-Development'!$AF$4:$EU$4&amp;'Feat-Func-Development'!$AF$5:$EU$5='aggregated FIP Data ProgSel'!$A51&amp;'aggregated FIP Data ProgSel'!$N$1),'Feat-Func-Development'!$AF$34:$EU$34)</f>
        <v>0</v>
      </c>
      <c r="AN51" s="48">
        <f ca="1">LOOKUP(2,1/('Feat-Func-Development'!$AF$4:$EU$4&amp;'Feat-Func-Development'!$AF$5:$EU$5='aggregated FIP Data ProgSel'!$A51&amp;'aggregated FIP Data ProgSel'!$N$1),'Feat-Func-Development'!$AF$35:$EU$35)</f>
        <v>0</v>
      </c>
      <c r="AO51" s="48">
        <f ca="1">LOOKUP(2,1/('Feat-Func-Development'!$AF$4:$EU$4&amp;'Feat-Func-Development'!$AF$5:$EU$5='aggregated FIP Data ProgSel'!$A51&amp;'aggregated FIP Data ProgSel'!$N$1),'Feat-Func-Development'!$AF$36:$EU$36)</f>
        <v>0</v>
      </c>
      <c r="AP51" s="48">
        <f ca="1">LOOKUP(2,1/('Feat-Func-Development'!$AF$4:$EU$4&amp;'Feat-Func-Development'!$AF$5:$EU$5='aggregated FIP Data ProgSel'!$A51&amp;'aggregated FIP Data ProgSel'!$N$1),'Feat-Func-Development'!$AF$37:$EU$37)</f>
        <v>0</v>
      </c>
      <c r="AQ51" s="48">
        <f ca="1">LOOKUP(2,1/('Feat-Func-Development'!$AF$4:$EU$4&amp;'Feat-Func-Development'!$AF$5:$EU$5='aggregated FIP Data ProgSel'!$A51&amp;'aggregated FIP Data ProgSel'!$N$1),'Feat-Func-Development'!$AF$38:$EU$38)</f>
        <v>0</v>
      </c>
      <c r="AR51" s="48">
        <f ca="1">LOOKUP(2,1/('Feat-Func-Development'!$AF$4:$EU$4&amp;'Feat-Func-Development'!$AF$5:$EU$5='aggregated FIP Data ProgSel'!$A51&amp;'aggregated FIP Data ProgSel'!$N$1),'Feat-Func-Development'!$AF$39:$EU$39)</f>
        <v>0</v>
      </c>
      <c r="AS51" s="48">
        <f ca="1">LOOKUP(2,1/('Feat-Func-Development'!$AF$4:$EU$4&amp;'Feat-Func-Development'!$AF$5:$EU$5='aggregated FIP Data ProgSel'!$A51&amp;'aggregated FIP Data ProgSel'!$N$1),'Feat-Func-Development'!$AF$40:$EU$40)</f>
        <v>1</v>
      </c>
      <c r="AT51" s="122">
        <f ca="1">LOOKUP(2,1/('Feat-Func-Development'!$AF$4:$EU$4&amp;'Feat-Func-Development'!$AF$5:$EU$5='aggregated FIP Data ProgSel'!$A51&amp;'aggregated FIP Data ProgSel'!$N$1),'Feat-Func-Development'!$AF$41:$EU$41)</f>
        <v>0</v>
      </c>
      <c r="AU51" s="48">
        <f ca="1">LOOKUP(2,1/('Feat-Func-Development'!$AF$4:$EU$4&amp;'Feat-Func-Development'!$AF$5:$EU$5='aggregated FIP Data ProgSel'!$A51&amp;'aggregated FIP Data ProgSel'!$N$1),'Feat-Func-Development'!$AF$42:$EU$42)</f>
        <v>0</v>
      </c>
      <c r="AV51" s="48">
        <f ca="1">LOOKUP(2,1/('Feat-Func-Development'!$AF$4:$EU$4&amp;'Feat-Func-Development'!$AF$5:$EU$5='aggregated FIP Data ProgSel'!$A51&amp;'aggregated FIP Data ProgSel'!$N$1),'Feat-Func-Development'!$AF$43:$EU$43)</f>
        <v>0</v>
      </c>
      <c r="AW51" s="48">
        <f ca="1">LOOKUP(2,1/('Feat-Func-Development'!$AF$4:$EU$4&amp;'Feat-Func-Development'!$AF$5:$EU$5='aggregated FIP Data ProgSel'!$A51&amp;'aggregated FIP Data ProgSel'!$N$1),'Feat-Func-Development'!$AF$44:$EU$44)</f>
        <v>0</v>
      </c>
      <c r="AX51" s="48">
        <f ca="1">LOOKUP(2,1/('Feat-Func-Development'!$AF$4:$EU$4&amp;'Feat-Func-Development'!$AF$5:$EU$5='aggregated FIP Data ProgSel'!$A51&amp;'aggregated FIP Data ProgSel'!$N$1),'Feat-Func-Development'!$AF$45:$EU$45)</f>
        <v>0</v>
      </c>
      <c r="AY51" s="48">
        <f ca="1">LOOKUP(2,1/('Feat-Func-Development'!$AF$4:$EU$4&amp;'Feat-Func-Development'!$AF$5:$EU$5='aggregated FIP Data ProgSel'!$A51&amp;'aggregated FIP Data ProgSel'!$N$1),'Feat-Func-Development'!$AF$46:$EU$46)</f>
        <v>0</v>
      </c>
      <c r="AZ51" s="48">
        <f ca="1">LOOKUP(2,1/('Feat-Func-Development'!$AF$4:$EU$4&amp;'Feat-Func-Development'!$AF$5:$EU$5='aggregated FIP Data ProgSel'!$A51&amp;'aggregated FIP Data ProgSel'!$N$1),'Feat-Func-Development'!$AF$47:$EU$47)</f>
        <v>0</v>
      </c>
      <c r="BA51" s="48">
        <f ca="1">LOOKUP(2,1/('Feat-Func-Development'!$AF$4:$EU$4&amp;'Feat-Func-Development'!$AF$5:$EU$5='aggregated FIP Data ProgSel'!$A51&amp;'aggregated FIP Data ProgSel'!$N$1),'Feat-Func-Development'!$AF$48:$EU$48)</f>
        <v>1</v>
      </c>
      <c r="BB51" s="122">
        <f ca="1">LOOKUP(2,1/('Feat-Func-Development'!$AF$4:$EU$4&amp;'Feat-Func-Development'!$AF$5:$EU$5='aggregated FIP Data ProgSel'!$A51&amp;'aggregated FIP Data ProgSel'!$N$1),'Feat-Func-Development'!$AF$49:$EU$49)</f>
        <v>0</v>
      </c>
      <c r="BC51" s="48">
        <f ca="1">LOOKUP(2,1/('Feat-Func-Development'!$AF$4:$EU$4&amp;'Feat-Func-Development'!$AF$5:$EU$5='aggregated FIP Data ProgSel'!$A51&amp;'aggregated FIP Data ProgSel'!$N$1),'Feat-Func-Development'!$AF$50:$EU$50)</f>
        <v>0</v>
      </c>
      <c r="BD51" s="48">
        <f ca="1">LOOKUP(2,1/('Feat-Func-Development'!$AF$4:$EU$4&amp;'Feat-Func-Development'!$AF$5:$EU$5='aggregated FIP Data ProgSel'!$A51&amp;'aggregated FIP Data ProgSel'!$N$1),'Feat-Func-Development'!$AF$51:$EU$51)</f>
        <v>0</v>
      </c>
      <c r="BE51" s="48">
        <f ca="1">LOOKUP(2,1/('Feat-Func-Development'!$AF$4:$EU$4&amp;'Feat-Func-Development'!$AF$5:$EU$5='aggregated FIP Data ProgSel'!$A51&amp;'aggregated FIP Data ProgSel'!$N$1),'Feat-Func-Development'!$AF$52:$EU$52)</f>
        <v>0</v>
      </c>
      <c r="BF51" s="48">
        <f ca="1">LOOKUP(2,1/('Feat-Func-Development'!$AF$4:$EU$4&amp;'Feat-Func-Development'!$AF$5:$EU$5='aggregated FIP Data ProgSel'!$A51&amp;'aggregated FIP Data ProgSel'!$N$1),'Feat-Func-Development'!$AF$53:$EU$53)</f>
        <v>0</v>
      </c>
      <c r="BG51" s="48">
        <f ca="1">LOOKUP(2,1/('Feat-Func-Development'!$AF$4:$EU$4&amp;'Feat-Func-Development'!$AF$5:$EU$5='aggregated FIP Data ProgSel'!$A51&amp;'aggregated FIP Data ProgSel'!$N$1),'Feat-Func-Development'!$AF$54:$EU$54)</f>
        <v>0</v>
      </c>
      <c r="BH51" s="48">
        <f ca="1">LOOKUP(2,1/('Feat-Func-Development'!$AF$4:$EU$4&amp;'Feat-Func-Development'!$AF$5:$EU$5='aggregated FIP Data ProgSel'!$A51&amp;'aggregated FIP Data ProgSel'!$N$1),'Feat-Func-Development'!$AF$55:$EU$55)</f>
        <v>0</v>
      </c>
      <c r="BI51" s="48">
        <f ca="1">LOOKUP(2,1/('Feat-Func-Development'!$AF$4:$EU$4&amp;'Feat-Func-Development'!$AF$5:$EU$5='aggregated FIP Data ProgSel'!$A51&amp;'aggregated FIP Data ProgSel'!$N$1),'Feat-Func-Development'!$AF$56:$EU$56)</f>
        <v>0</v>
      </c>
    </row>
    <row r="52" spans="1:61">
      <c r="A52" s="226">
        <f t="shared" ca="1" si="9"/>
        <v>1461</v>
      </c>
      <c r="B52" s="371">
        <f ca="1">IFERROR(INDEX('Configuration | Scaling'!$E$13:$Y$23,$D$85-CELL("row", 'Configuration | Scaling'!$E$13)+1,MATCH($C52,_GPDS__List,0)),"")</f>
        <v>153</v>
      </c>
      <c r="C52" s="228" t="str">
        <f ca="1">IF(COUNTIF(C$4:C51,LOOKUP(A52,INDIRECT("'Configuration | Scaling'!E"&amp;$D$85):INDIRECT("'Configuration | Scaling'!Y"&amp;$D$85),_GPDS__List))=0,LOOKUP(A52,INDIRECT("'Configuration | Scaling'!E"&amp;$D$85):INDIRECT("'Configuration | Scaling'!Y"&amp;$D$85),_GPDS__List),"")</f>
        <v/>
      </c>
      <c r="D52" s="372"/>
      <c r="E52" s="229">
        <f t="shared" ca="1" si="0"/>
        <v>153</v>
      </c>
      <c r="F52" s="235">
        <f t="shared" ca="1" si="1"/>
        <v>1</v>
      </c>
      <c r="G52" s="55">
        <f t="shared" ca="1" si="2"/>
        <v>0</v>
      </c>
      <c r="H52" s="55">
        <f t="shared" ca="1" si="3"/>
        <v>1</v>
      </c>
      <c r="I52" s="55">
        <f t="shared" ca="1" si="4"/>
        <v>1</v>
      </c>
      <c r="J52" s="55">
        <f t="shared" ca="1" si="5"/>
        <v>1</v>
      </c>
      <c r="K52" s="55">
        <f t="shared" ca="1" si="6"/>
        <v>1</v>
      </c>
      <c r="L52" s="55">
        <f t="shared" ca="1" si="7"/>
        <v>1</v>
      </c>
      <c r="M52" s="56">
        <f t="shared" ca="1" si="8"/>
        <v>0</v>
      </c>
      <c r="N52" s="48">
        <f ca="1">LOOKUP(2,1/('Feat-Func-Development'!$AF$4:$EU$4&amp;'Feat-Func-Development'!$AF$5:$EU$5='aggregated FIP Data ProgSel'!$A52&amp;'aggregated FIP Data ProgSel'!$N$1),'Feat-Func-Development'!$AF$121:$EU$121)</f>
        <v>0</v>
      </c>
      <c r="O52" s="48">
        <f ca="1">LOOKUP(2,1/('Feat-Func-Development'!$AF$4:$EU$4&amp;'Feat-Func-Development'!$AF$5:$EU$5='aggregated FIP Data ProgSel'!$A52&amp;'aggregated FIP Data ProgSel'!$N$1),'Feat-Func-Development'!$AF$122:$EU$122)</f>
        <v>0</v>
      </c>
      <c r="P52" s="48">
        <f ca="1">LOOKUP(2,1/('Feat-Func-Development'!$AF$4:$EU$4&amp;'Feat-Func-Development'!$AF$5:$EU$5='aggregated FIP Data ProgSel'!$A52&amp;'aggregated FIP Data ProgSel'!$N$1),'Feat-Func-Development'!$AF$123:$EU$123)</f>
        <v>0</v>
      </c>
      <c r="Q52" s="48">
        <f ca="1">LOOKUP(2,1/('Feat-Func-Development'!$AF$4:$EU$4&amp;'Feat-Func-Development'!$AF$5:$EU$5='aggregated FIP Data ProgSel'!$A52&amp;'aggregated FIP Data ProgSel'!$N$1),'Feat-Func-Development'!$AF$124:$EU$124)</f>
        <v>0</v>
      </c>
      <c r="R52" s="48">
        <f ca="1">LOOKUP(2,1/('Feat-Func-Development'!$AF$4:$EU$4&amp;'Feat-Func-Development'!$AF$5:$EU$5='aggregated FIP Data ProgSel'!$A52&amp;'aggregated FIP Data ProgSel'!$N$1),'Feat-Func-Development'!$AF$125:$EU$125)</f>
        <v>0</v>
      </c>
      <c r="S52" s="48">
        <f ca="1">LOOKUP(2,1/('Feat-Func-Development'!$AF$4:$EU$4&amp;'Feat-Func-Development'!$AF$5:$EU$5='aggregated FIP Data ProgSel'!$A52&amp;'aggregated FIP Data ProgSel'!$N$1),'Feat-Func-Development'!$AF$126:$EU$126)</f>
        <v>0</v>
      </c>
      <c r="T52" s="48">
        <f ca="1">LOOKUP(2,1/('Feat-Func-Development'!$AF$4:$EU$4&amp;'Feat-Func-Development'!$AF$5:$EU$5='aggregated FIP Data ProgSel'!$A52&amp;'aggregated FIP Data ProgSel'!$N$1),'Feat-Func-Development'!$AF$127:$EU$127)</f>
        <v>0</v>
      </c>
      <c r="U52" s="48">
        <f ca="1">LOOKUP(2,1/('Feat-Func-Development'!$AF$4:$EU$4&amp;'Feat-Func-Development'!$AF$5:$EU$5='aggregated FIP Data ProgSel'!$A52&amp;'aggregated FIP Data ProgSel'!$N$1),'Feat-Func-Development'!$AF$128:$EU$128)</f>
        <v>1</v>
      </c>
      <c r="V52" s="29">
        <f ca="1">LOOKUP(2,1/('Feat-Func-Development'!$AF$4:$EU$4&amp;'Feat-Func-Development'!$AF$5:$EU$5='aggregated FIP Data ProgSel'!$A52&amp;'aggregated FIP Data ProgSel'!$V$1),'Feat-Func-Development'!$AF$121:$EU$121)</f>
        <v>0</v>
      </c>
      <c r="W52" s="29">
        <f ca="1">LOOKUP(2,1/('Feat-Func-Development'!$AF$4:$EU$4&amp;'Feat-Func-Development'!$AF$5:$EU$5='aggregated FIP Data ProgSel'!$A52&amp;'aggregated FIP Data ProgSel'!$V$1),'Feat-Func-Development'!$AF$122:$EU$122)</f>
        <v>0</v>
      </c>
      <c r="X52" s="29">
        <f ca="1">LOOKUP(2,1/('Feat-Func-Development'!$AF$4:$EU$4&amp;'Feat-Func-Development'!$AF$5:$EU$5='aggregated FIP Data ProgSel'!$A52&amp;'aggregated FIP Data ProgSel'!$V$1),'Feat-Func-Development'!$AF$123:$EU$123)</f>
        <v>0</v>
      </c>
      <c r="Y52" s="29">
        <f ca="1">LOOKUP(2,1/('Feat-Func-Development'!$AF$4:$EU$4&amp;'Feat-Func-Development'!$AF$5:$EU$5='aggregated FIP Data ProgSel'!$A52&amp;'aggregated FIP Data ProgSel'!$V$1),'Feat-Func-Development'!$AF$124:$EU$124)</f>
        <v>0</v>
      </c>
      <c r="Z52" s="29">
        <f ca="1">LOOKUP(2,1/('Feat-Func-Development'!$AF$4:$EU$4&amp;'Feat-Func-Development'!$AF$5:$EU$5='aggregated FIP Data ProgSel'!$A52&amp;'aggregated FIP Data ProgSel'!$V$1),'Feat-Func-Development'!$AF$125:$EU$125)</f>
        <v>1</v>
      </c>
      <c r="AA52" s="29">
        <f ca="1">LOOKUP(2,1/('Feat-Func-Development'!$AF$4:$EU$4&amp;'Feat-Func-Development'!$AF$5:$EU$5='aggregated FIP Data ProgSel'!$A52&amp;'aggregated FIP Data ProgSel'!$V$1),'Feat-Func-Development'!$AF$126:$EU$126)</f>
        <v>0</v>
      </c>
      <c r="AB52" s="29">
        <f ca="1">LOOKUP(2,1/('Feat-Func-Development'!$AF$4:$EU$4&amp;'Feat-Func-Development'!$AF$5:$EU$5='aggregated FIP Data ProgSel'!$A52&amp;'aggregated FIP Data ProgSel'!$V$1),'Feat-Func-Development'!$AF$127:$EU$127)</f>
        <v>0</v>
      </c>
      <c r="AC52" s="29">
        <f ca="1">LOOKUP(2,1/('Feat-Func-Development'!$AF$4:$EU$4&amp;'Feat-Func-Development'!$AF$5:$EU$5='aggregated FIP Data ProgSel'!$A52&amp;'aggregated FIP Data ProgSel'!$V$1),'Feat-Func-Development'!$AF$128:$EU$128)</f>
        <v>0</v>
      </c>
      <c r="AD52" s="122">
        <f ca="1">LOOKUP(2,1/('Feat-Func-Development'!$AF$4:$EU$4&amp;'Feat-Func-Development'!$AF$5:$EU$5='aggregated FIP Data ProgSel'!$A52&amp;'aggregated FIP Data ProgSel'!$N$1),'Feat-Func-Development'!$AF$25:$EU$25)</f>
        <v>0</v>
      </c>
      <c r="AE52" s="48">
        <f ca="1">LOOKUP(2,1/('Feat-Func-Development'!$AF$4:$EU$4&amp;'Feat-Func-Development'!$AF$5:$EU$5='aggregated FIP Data ProgSel'!$A52&amp;'aggregated FIP Data ProgSel'!$N$1),'Feat-Func-Development'!$AF$26:$EU$26)</f>
        <v>0</v>
      </c>
      <c r="AF52" s="48">
        <f ca="1">LOOKUP(2,1/('Feat-Func-Development'!$AF$4:$EU$4&amp;'Feat-Func-Development'!$AF$5:$EU$5='aggregated FIP Data ProgSel'!$A52&amp;'aggregated FIP Data ProgSel'!$N$1),'Feat-Func-Development'!$AF$27:$EU$27)</f>
        <v>0</v>
      </c>
      <c r="AG52" s="48">
        <f ca="1">LOOKUP(2,1/('Feat-Func-Development'!$AF$4:$EU$4&amp;'Feat-Func-Development'!$AF$5:$EU$5='aggregated FIP Data ProgSel'!$A52&amp;'aggregated FIP Data ProgSel'!$N$1),'Feat-Func-Development'!$AF$28:$EU$28)</f>
        <v>0</v>
      </c>
      <c r="AH52" s="48">
        <f ca="1">LOOKUP(2,1/('Feat-Func-Development'!$AF$4:$EU$4&amp;'Feat-Func-Development'!$AF$5:$EU$5='aggregated FIP Data ProgSel'!$A52&amp;'aggregated FIP Data ProgSel'!$N$1),'Feat-Func-Development'!$AF$29:$EU$29)</f>
        <v>0</v>
      </c>
      <c r="AI52" s="48">
        <f ca="1">LOOKUP(2,1/('Feat-Func-Development'!$AF$4:$EU$4&amp;'Feat-Func-Development'!$AF$5:$EU$5='aggregated FIP Data ProgSel'!$A52&amp;'aggregated FIP Data ProgSel'!$N$1),'Feat-Func-Development'!$AF$30:$EU$30)</f>
        <v>0</v>
      </c>
      <c r="AJ52" s="48">
        <f ca="1">LOOKUP(2,1/('Feat-Func-Development'!$AF$4:$EU$4&amp;'Feat-Func-Development'!$AF$5:$EU$5='aggregated FIP Data ProgSel'!$A52&amp;'aggregated FIP Data ProgSel'!$N$1),'Feat-Func-Development'!$AF$31:$EU$31)</f>
        <v>0</v>
      </c>
      <c r="AK52" s="48">
        <f ca="1">LOOKUP(2,1/('Feat-Func-Development'!$AF$4:$EU$4&amp;'Feat-Func-Development'!$AF$5:$EU$5='aggregated FIP Data ProgSel'!$A52&amp;'aggregated FIP Data ProgSel'!$N$1),'Feat-Func-Development'!$AF$32:$EU$32)</f>
        <v>1</v>
      </c>
      <c r="AL52" s="122">
        <f ca="1">LOOKUP(2,1/('Feat-Func-Development'!$AF$4:$EU$4&amp;'Feat-Func-Development'!$AF$5:$EU$5='aggregated FIP Data ProgSel'!$A52&amp;'aggregated FIP Data ProgSel'!$N$1),'Feat-Func-Development'!$AF$33:$EU$33)</f>
        <v>0</v>
      </c>
      <c r="AM52" s="48">
        <f ca="1">LOOKUP(2,1/('Feat-Func-Development'!$AF$4:$EU$4&amp;'Feat-Func-Development'!$AF$5:$EU$5='aggregated FIP Data ProgSel'!$A52&amp;'aggregated FIP Data ProgSel'!$N$1),'Feat-Func-Development'!$AF$34:$EU$34)</f>
        <v>0</v>
      </c>
      <c r="AN52" s="48">
        <f ca="1">LOOKUP(2,1/('Feat-Func-Development'!$AF$4:$EU$4&amp;'Feat-Func-Development'!$AF$5:$EU$5='aggregated FIP Data ProgSel'!$A52&amp;'aggregated FIP Data ProgSel'!$N$1),'Feat-Func-Development'!$AF$35:$EU$35)</f>
        <v>0</v>
      </c>
      <c r="AO52" s="48">
        <f ca="1">LOOKUP(2,1/('Feat-Func-Development'!$AF$4:$EU$4&amp;'Feat-Func-Development'!$AF$5:$EU$5='aggregated FIP Data ProgSel'!$A52&amp;'aggregated FIP Data ProgSel'!$N$1),'Feat-Func-Development'!$AF$36:$EU$36)</f>
        <v>0</v>
      </c>
      <c r="AP52" s="48">
        <f ca="1">LOOKUP(2,1/('Feat-Func-Development'!$AF$4:$EU$4&amp;'Feat-Func-Development'!$AF$5:$EU$5='aggregated FIP Data ProgSel'!$A52&amp;'aggregated FIP Data ProgSel'!$N$1),'Feat-Func-Development'!$AF$37:$EU$37)</f>
        <v>0</v>
      </c>
      <c r="AQ52" s="48">
        <f ca="1">LOOKUP(2,1/('Feat-Func-Development'!$AF$4:$EU$4&amp;'Feat-Func-Development'!$AF$5:$EU$5='aggregated FIP Data ProgSel'!$A52&amp;'aggregated FIP Data ProgSel'!$N$1),'Feat-Func-Development'!$AF$38:$EU$38)</f>
        <v>0</v>
      </c>
      <c r="AR52" s="48">
        <f ca="1">LOOKUP(2,1/('Feat-Func-Development'!$AF$4:$EU$4&amp;'Feat-Func-Development'!$AF$5:$EU$5='aggregated FIP Data ProgSel'!$A52&amp;'aggregated FIP Data ProgSel'!$N$1),'Feat-Func-Development'!$AF$39:$EU$39)</f>
        <v>0</v>
      </c>
      <c r="AS52" s="48">
        <f ca="1">LOOKUP(2,1/('Feat-Func-Development'!$AF$4:$EU$4&amp;'Feat-Func-Development'!$AF$5:$EU$5='aggregated FIP Data ProgSel'!$A52&amp;'aggregated FIP Data ProgSel'!$N$1),'Feat-Func-Development'!$AF$40:$EU$40)</f>
        <v>1</v>
      </c>
      <c r="AT52" s="122">
        <f ca="1">LOOKUP(2,1/('Feat-Func-Development'!$AF$4:$EU$4&amp;'Feat-Func-Development'!$AF$5:$EU$5='aggregated FIP Data ProgSel'!$A52&amp;'aggregated FIP Data ProgSel'!$N$1),'Feat-Func-Development'!$AF$41:$EU$41)</f>
        <v>0</v>
      </c>
      <c r="AU52" s="48">
        <f ca="1">LOOKUP(2,1/('Feat-Func-Development'!$AF$4:$EU$4&amp;'Feat-Func-Development'!$AF$5:$EU$5='aggregated FIP Data ProgSel'!$A52&amp;'aggregated FIP Data ProgSel'!$N$1),'Feat-Func-Development'!$AF$42:$EU$42)</f>
        <v>0</v>
      </c>
      <c r="AV52" s="48">
        <f ca="1">LOOKUP(2,1/('Feat-Func-Development'!$AF$4:$EU$4&amp;'Feat-Func-Development'!$AF$5:$EU$5='aggregated FIP Data ProgSel'!$A52&amp;'aggregated FIP Data ProgSel'!$N$1),'Feat-Func-Development'!$AF$43:$EU$43)</f>
        <v>0</v>
      </c>
      <c r="AW52" s="48">
        <f ca="1">LOOKUP(2,1/('Feat-Func-Development'!$AF$4:$EU$4&amp;'Feat-Func-Development'!$AF$5:$EU$5='aggregated FIP Data ProgSel'!$A52&amp;'aggregated FIP Data ProgSel'!$N$1),'Feat-Func-Development'!$AF$44:$EU$44)</f>
        <v>0</v>
      </c>
      <c r="AX52" s="48">
        <f ca="1">LOOKUP(2,1/('Feat-Func-Development'!$AF$4:$EU$4&amp;'Feat-Func-Development'!$AF$5:$EU$5='aggregated FIP Data ProgSel'!$A52&amp;'aggregated FIP Data ProgSel'!$N$1),'Feat-Func-Development'!$AF$45:$EU$45)</f>
        <v>0</v>
      </c>
      <c r="AY52" s="48">
        <f ca="1">LOOKUP(2,1/('Feat-Func-Development'!$AF$4:$EU$4&amp;'Feat-Func-Development'!$AF$5:$EU$5='aggregated FIP Data ProgSel'!$A52&amp;'aggregated FIP Data ProgSel'!$N$1),'Feat-Func-Development'!$AF$46:$EU$46)</f>
        <v>0</v>
      </c>
      <c r="AZ52" s="48">
        <f ca="1">LOOKUP(2,1/('Feat-Func-Development'!$AF$4:$EU$4&amp;'Feat-Func-Development'!$AF$5:$EU$5='aggregated FIP Data ProgSel'!$A52&amp;'aggregated FIP Data ProgSel'!$N$1),'Feat-Func-Development'!$AF$47:$EU$47)</f>
        <v>0</v>
      </c>
      <c r="BA52" s="48">
        <f ca="1">LOOKUP(2,1/('Feat-Func-Development'!$AF$4:$EU$4&amp;'Feat-Func-Development'!$AF$5:$EU$5='aggregated FIP Data ProgSel'!$A52&amp;'aggregated FIP Data ProgSel'!$N$1),'Feat-Func-Development'!$AF$48:$EU$48)</f>
        <v>1</v>
      </c>
      <c r="BB52" s="122">
        <f ca="1">LOOKUP(2,1/('Feat-Func-Development'!$AF$4:$EU$4&amp;'Feat-Func-Development'!$AF$5:$EU$5='aggregated FIP Data ProgSel'!$A52&amp;'aggregated FIP Data ProgSel'!$N$1),'Feat-Func-Development'!$AF$49:$EU$49)</f>
        <v>0</v>
      </c>
      <c r="BC52" s="48">
        <f ca="1">LOOKUP(2,1/('Feat-Func-Development'!$AF$4:$EU$4&amp;'Feat-Func-Development'!$AF$5:$EU$5='aggregated FIP Data ProgSel'!$A52&amp;'aggregated FIP Data ProgSel'!$N$1),'Feat-Func-Development'!$AF$50:$EU$50)</f>
        <v>0</v>
      </c>
      <c r="BD52" s="48">
        <f ca="1">LOOKUP(2,1/('Feat-Func-Development'!$AF$4:$EU$4&amp;'Feat-Func-Development'!$AF$5:$EU$5='aggregated FIP Data ProgSel'!$A52&amp;'aggregated FIP Data ProgSel'!$N$1),'Feat-Func-Development'!$AF$51:$EU$51)</f>
        <v>0</v>
      </c>
      <c r="BE52" s="48">
        <f ca="1">LOOKUP(2,1/('Feat-Func-Development'!$AF$4:$EU$4&amp;'Feat-Func-Development'!$AF$5:$EU$5='aggregated FIP Data ProgSel'!$A52&amp;'aggregated FIP Data ProgSel'!$N$1),'Feat-Func-Development'!$AF$52:$EU$52)</f>
        <v>0</v>
      </c>
      <c r="BF52" s="48">
        <f ca="1">LOOKUP(2,1/('Feat-Func-Development'!$AF$4:$EU$4&amp;'Feat-Func-Development'!$AF$5:$EU$5='aggregated FIP Data ProgSel'!$A52&amp;'aggregated FIP Data ProgSel'!$N$1),'Feat-Func-Development'!$AF$53:$EU$53)</f>
        <v>0</v>
      </c>
      <c r="BG52" s="48">
        <f ca="1">LOOKUP(2,1/('Feat-Func-Development'!$AF$4:$EU$4&amp;'Feat-Func-Development'!$AF$5:$EU$5='aggregated FIP Data ProgSel'!$A52&amp;'aggregated FIP Data ProgSel'!$N$1),'Feat-Func-Development'!$AF$54:$EU$54)</f>
        <v>0</v>
      </c>
      <c r="BH52" s="48">
        <f ca="1">LOOKUP(2,1/('Feat-Func-Development'!$AF$4:$EU$4&amp;'Feat-Func-Development'!$AF$5:$EU$5='aggregated FIP Data ProgSel'!$A52&amp;'aggregated FIP Data ProgSel'!$N$1),'Feat-Func-Development'!$AF$55:$EU$55)</f>
        <v>0</v>
      </c>
      <c r="BI52" s="48">
        <f ca="1">LOOKUP(2,1/('Feat-Func-Development'!$AF$4:$EU$4&amp;'Feat-Func-Development'!$AF$5:$EU$5='aggregated FIP Data ProgSel'!$A52&amp;'aggregated FIP Data ProgSel'!$N$1),'Feat-Func-Development'!$AF$56:$EU$56)</f>
        <v>0</v>
      </c>
    </row>
    <row r="53" spans="1:61">
      <c r="A53" s="226">
        <f t="shared" ca="1" si="9"/>
        <v>1492</v>
      </c>
      <c r="B53" s="371">
        <f ca="1">IFERROR(INDEX('Configuration | Scaling'!$E$13:$Y$23,$D$85-CELL("row", 'Configuration | Scaling'!$E$13)+1,MATCH($C53,_GPDS__List,0)),"")</f>
        <v>153</v>
      </c>
      <c r="C53" s="228" t="str">
        <f ca="1">IF(COUNTIF(C$4:C52,LOOKUP(A53,INDIRECT("'Configuration | Scaling'!E"&amp;$D$85):INDIRECT("'Configuration | Scaling'!Y"&amp;$D$85),_GPDS__List))=0,LOOKUP(A53,INDIRECT("'Configuration | Scaling'!E"&amp;$D$85):INDIRECT("'Configuration | Scaling'!Y"&amp;$D$85),_GPDS__List),"")</f>
        <v/>
      </c>
      <c r="D53" s="372"/>
      <c r="E53" s="229">
        <f t="shared" ca="1" si="0"/>
        <v>153</v>
      </c>
      <c r="F53" s="235">
        <f t="shared" ca="1" si="1"/>
        <v>1</v>
      </c>
      <c r="G53" s="55">
        <f t="shared" ca="1" si="2"/>
        <v>0</v>
      </c>
      <c r="H53" s="55">
        <f t="shared" ca="1" si="3"/>
        <v>1</v>
      </c>
      <c r="I53" s="55">
        <f t="shared" ca="1" si="4"/>
        <v>1</v>
      </c>
      <c r="J53" s="55">
        <f t="shared" ca="1" si="5"/>
        <v>1</v>
      </c>
      <c r="K53" s="55">
        <f t="shared" ca="1" si="6"/>
        <v>1</v>
      </c>
      <c r="L53" s="55">
        <f t="shared" ca="1" si="7"/>
        <v>1</v>
      </c>
      <c r="M53" s="56">
        <f t="shared" ca="1" si="8"/>
        <v>0</v>
      </c>
      <c r="N53" s="48">
        <f ca="1">LOOKUP(2,1/('Feat-Func-Development'!$AF$4:$EU$4&amp;'Feat-Func-Development'!$AF$5:$EU$5='aggregated FIP Data ProgSel'!$A53&amp;'aggregated FIP Data ProgSel'!$N$1),'Feat-Func-Development'!$AF$121:$EU$121)</f>
        <v>0</v>
      </c>
      <c r="O53" s="48">
        <f ca="1">LOOKUP(2,1/('Feat-Func-Development'!$AF$4:$EU$4&amp;'Feat-Func-Development'!$AF$5:$EU$5='aggregated FIP Data ProgSel'!$A53&amp;'aggregated FIP Data ProgSel'!$N$1),'Feat-Func-Development'!$AF$122:$EU$122)</f>
        <v>0</v>
      </c>
      <c r="P53" s="48">
        <f ca="1">LOOKUP(2,1/('Feat-Func-Development'!$AF$4:$EU$4&amp;'Feat-Func-Development'!$AF$5:$EU$5='aggregated FIP Data ProgSel'!$A53&amp;'aggregated FIP Data ProgSel'!$N$1),'Feat-Func-Development'!$AF$123:$EU$123)</f>
        <v>0</v>
      </c>
      <c r="Q53" s="48">
        <f ca="1">LOOKUP(2,1/('Feat-Func-Development'!$AF$4:$EU$4&amp;'Feat-Func-Development'!$AF$5:$EU$5='aggregated FIP Data ProgSel'!$A53&amp;'aggregated FIP Data ProgSel'!$N$1),'Feat-Func-Development'!$AF$124:$EU$124)</f>
        <v>0</v>
      </c>
      <c r="R53" s="48">
        <f ca="1">LOOKUP(2,1/('Feat-Func-Development'!$AF$4:$EU$4&amp;'Feat-Func-Development'!$AF$5:$EU$5='aggregated FIP Data ProgSel'!$A53&amp;'aggregated FIP Data ProgSel'!$N$1),'Feat-Func-Development'!$AF$125:$EU$125)</f>
        <v>0</v>
      </c>
      <c r="S53" s="48">
        <f ca="1">LOOKUP(2,1/('Feat-Func-Development'!$AF$4:$EU$4&amp;'Feat-Func-Development'!$AF$5:$EU$5='aggregated FIP Data ProgSel'!$A53&amp;'aggregated FIP Data ProgSel'!$N$1),'Feat-Func-Development'!$AF$126:$EU$126)</f>
        <v>0</v>
      </c>
      <c r="T53" s="48">
        <f ca="1">LOOKUP(2,1/('Feat-Func-Development'!$AF$4:$EU$4&amp;'Feat-Func-Development'!$AF$5:$EU$5='aggregated FIP Data ProgSel'!$A53&amp;'aggregated FIP Data ProgSel'!$N$1),'Feat-Func-Development'!$AF$127:$EU$127)</f>
        <v>0</v>
      </c>
      <c r="U53" s="48">
        <f ca="1">LOOKUP(2,1/('Feat-Func-Development'!$AF$4:$EU$4&amp;'Feat-Func-Development'!$AF$5:$EU$5='aggregated FIP Data ProgSel'!$A53&amp;'aggregated FIP Data ProgSel'!$N$1),'Feat-Func-Development'!$AF$128:$EU$128)</f>
        <v>1</v>
      </c>
      <c r="V53" s="29">
        <f ca="1">LOOKUP(2,1/('Feat-Func-Development'!$AF$4:$EU$4&amp;'Feat-Func-Development'!$AF$5:$EU$5='aggregated FIP Data ProgSel'!$A53&amp;'aggregated FIP Data ProgSel'!$V$1),'Feat-Func-Development'!$AF$121:$EU$121)</f>
        <v>0</v>
      </c>
      <c r="W53" s="29">
        <f ca="1">LOOKUP(2,1/('Feat-Func-Development'!$AF$4:$EU$4&amp;'Feat-Func-Development'!$AF$5:$EU$5='aggregated FIP Data ProgSel'!$A53&amp;'aggregated FIP Data ProgSel'!$V$1),'Feat-Func-Development'!$AF$122:$EU$122)</f>
        <v>0</v>
      </c>
      <c r="X53" s="29">
        <f ca="1">LOOKUP(2,1/('Feat-Func-Development'!$AF$4:$EU$4&amp;'Feat-Func-Development'!$AF$5:$EU$5='aggregated FIP Data ProgSel'!$A53&amp;'aggregated FIP Data ProgSel'!$V$1),'Feat-Func-Development'!$AF$123:$EU$123)</f>
        <v>0</v>
      </c>
      <c r="Y53" s="29">
        <f ca="1">LOOKUP(2,1/('Feat-Func-Development'!$AF$4:$EU$4&amp;'Feat-Func-Development'!$AF$5:$EU$5='aggregated FIP Data ProgSel'!$A53&amp;'aggregated FIP Data ProgSel'!$V$1),'Feat-Func-Development'!$AF$124:$EU$124)</f>
        <v>0</v>
      </c>
      <c r="Z53" s="29">
        <f ca="1">LOOKUP(2,1/('Feat-Func-Development'!$AF$4:$EU$4&amp;'Feat-Func-Development'!$AF$5:$EU$5='aggregated FIP Data ProgSel'!$A53&amp;'aggregated FIP Data ProgSel'!$V$1),'Feat-Func-Development'!$AF$125:$EU$125)</f>
        <v>1</v>
      </c>
      <c r="AA53" s="29">
        <f ca="1">LOOKUP(2,1/('Feat-Func-Development'!$AF$4:$EU$4&amp;'Feat-Func-Development'!$AF$5:$EU$5='aggregated FIP Data ProgSel'!$A53&amp;'aggregated FIP Data ProgSel'!$V$1),'Feat-Func-Development'!$AF$126:$EU$126)</f>
        <v>0</v>
      </c>
      <c r="AB53" s="29">
        <f ca="1">LOOKUP(2,1/('Feat-Func-Development'!$AF$4:$EU$4&amp;'Feat-Func-Development'!$AF$5:$EU$5='aggregated FIP Data ProgSel'!$A53&amp;'aggregated FIP Data ProgSel'!$V$1),'Feat-Func-Development'!$AF$127:$EU$127)</f>
        <v>0</v>
      </c>
      <c r="AC53" s="29">
        <f ca="1">LOOKUP(2,1/('Feat-Func-Development'!$AF$4:$EU$4&amp;'Feat-Func-Development'!$AF$5:$EU$5='aggregated FIP Data ProgSel'!$A53&amp;'aggregated FIP Data ProgSel'!$V$1),'Feat-Func-Development'!$AF$128:$EU$128)</f>
        <v>0</v>
      </c>
      <c r="AD53" s="122">
        <f ca="1">LOOKUP(2,1/('Feat-Func-Development'!$AF$4:$EU$4&amp;'Feat-Func-Development'!$AF$5:$EU$5='aggregated FIP Data ProgSel'!$A53&amp;'aggregated FIP Data ProgSel'!$N$1),'Feat-Func-Development'!$AF$25:$EU$25)</f>
        <v>0</v>
      </c>
      <c r="AE53" s="48">
        <f ca="1">LOOKUP(2,1/('Feat-Func-Development'!$AF$4:$EU$4&amp;'Feat-Func-Development'!$AF$5:$EU$5='aggregated FIP Data ProgSel'!$A53&amp;'aggregated FIP Data ProgSel'!$N$1),'Feat-Func-Development'!$AF$26:$EU$26)</f>
        <v>0</v>
      </c>
      <c r="AF53" s="48">
        <f ca="1">LOOKUP(2,1/('Feat-Func-Development'!$AF$4:$EU$4&amp;'Feat-Func-Development'!$AF$5:$EU$5='aggregated FIP Data ProgSel'!$A53&amp;'aggregated FIP Data ProgSel'!$N$1),'Feat-Func-Development'!$AF$27:$EU$27)</f>
        <v>0</v>
      </c>
      <c r="AG53" s="48">
        <f ca="1">LOOKUP(2,1/('Feat-Func-Development'!$AF$4:$EU$4&amp;'Feat-Func-Development'!$AF$5:$EU$5='aggregated FIP Data ProgSel'!$A53&amp;'aggregated FIP Data ProgSel'!$N$1),'Feat-Func-Development'!$AF$28:$EU$28)</f>
        <v>0</v>
      </c>
      <c r="AH53" s="48">
        <f ca="1">LOOKUP(2,1/('Feat-Func-Development'!$AF$4:$EU$4&amp;'Feat-Func-Development'!$AF$5:$EU$5='aggregated FIP Data ProgSel'!$A53&amp;'aggregated FIP Data ProgSel'!$N$1),'Feat-Func-Development'!$AF$29:$EU$29)</f>
        <v>0</v>
      </c>
      <c r="AI53" s="48">
        <f ca="1">LOOKUP(2,1/('Feat-Func-Development'!$AF$4:$EU$4&amp;'Feat-Func-Development'!$AF$5:$EU$5='aggregated FIP Data ProgSel'!$A53&amp;'aggregated FIP Data ProgSel'!$N$1),'Feat-Func-Development'!$AF$30:$EU$30)</f>
        <v>0</v>
      </c>
      <c r="AJ53" s="48">
        <f ca="1">LOOKUP(2,1/('Feat-Func-Development'!$AF$4:$EU$4&amp;'Feat-Func-Development'!$AF$5:$EU$5='aggregated FIP Data ProgSel'!$A53&amp;'aggregated FIP Data ProgSel'!$N$1),'Feat-Func-Development'!$AF$31:$EU$31)</f>
        <v>0</v>
      </c>
      <c r="AK53" s="48">
        <f ca="1">LOOKUP(2,1/('Feat-Func-Development'!$AF$4:$EU$4&amp;'Feat-Func-Development'!$AF$5:$EU$5='aggregated FIP Data ProgSel'!$A53&amp;'aggregated FIP Data ProgSel'!$N$1),'Feat-Func-Development'!$AF$32:$EU$32)</f>
        <v>1</v>
      </c>
      <c r="AL53" s="122">
        <f ca="1">LOOKUP(2,1/('Feat-Func-Development'!$AF$4:$EU$4&amp;'Feat-Func-Development'!$AF$5:$EU$5='aggregated FIP Data ProgSel'!$A53&amp;'aggregated FIP Data ProgSel'!$N$1),'Feat-Func-Development'!$AF$33:$EU$33)</f>
        <v>0</v>
      </c>
      <c r="AM53" s="48">
        <f ca="1">LOOKUP(2,1/('Feat-Func-Development'!$AF$4:$EU$4&amp;'Feat-Func-Development'!$AF$5:$EU$5='aggregated FIP Data ProgSel'!$A53&amp;'aggregated FIP Data ProgSel'!$N$1),'Feat-Func-Development'!$AF$34:$EU$34)</f>
        <v>0</v>
      </c>
      <c r="AN53" s="48">
        <f ca="1">LOOKUP(2,1/('Feat-Func-Development'!$AF$4:$EU$4&amp;'Feat-Func-Development'!$AF$5:$EU$5='aggregated FIP Data ProgSel'!$A53&amp;'aggregated FIP Data ProgSel'!$N$1),'Feat-Func-Development'!$AF$35:$EU$35)</f>
        <v>0</v>
      </c>
      <c r="AO53" s="48">
        <f ca="1">LOOKUP(2,1/('Feat-Func-Development'!$AF$4:$EU$4&amp;'Feat-Func-Development'!$AF$5:$EU$5='aggregated FIP Data ProgSel'!$A53&amp;'aggregated FIP Data ProgSel'!$N$1),'Feat-Func-Development'!$AF$36:$EU$36)</f>
        <v>0</v>
      </c>
      <c r="AP53" s="48">
        <f ca="1">LOOKUP(2,1/('Feat-Func-Development'!$AF$4:$EU$4&amp;'Feat-Func-Development'!$AF$5:$EU$5='aggregated FIP Data ProgSel'!$A53&amp;'aggregated FIP Data ProgSel'!$N$1),'Feat-Func-Development'!$AF$37:$EU$37)</f>
        <v>0</v>
      </c>
      <c r="AQ53" s="48">
        <f ca="1">LOOKUP(2,1/('Feat-Func-Development'!$AF$4:$EU$4&amp;'Feat-Func-Development'!$AF$5:$EU$5='aggregated FIP Data ProgSel'!$A53&amp;'aggregated FIP Data ProgSel'!$N$1),'Feat-Func-Development'!$AF$38:$EU$38)</f>
        <v>0</v>
      </c>
      <c r="AR53" s="48">
        <f ca="1">LOOKUP(2,1/('Feat-Func-Development'!$AF$4:$EU$4&amp;'Feat-Func-Development'!$AF$5:$EU$5='aggregated FIP Data ProgSel'!$A53&amp;'aggregated FIP Data ProgSel'!$N$1),'Feat-Func-Development'!$AF$39:$EU$39)</f>
        <v>0</v>
      </c>
      <c r="AS53" s="48">
        <f ca="1">LOOKUP(2,1/('Feat-Func-Development'!$AF$4:$EU$4&amp;'Feat-Func-Development'!$AF$5:$EU$5='aggregated FIP Data ProgSel'!$A53&amp;'aggregated FIP Data ProgSel'!$N$1),'Feat-Func-Development'!$AF$40:$EU$40)</f>
        <v>1</v>
      </c>
      <c r="AT53" s="122">
        <f ca="1">LOOKUP(2,1/('Feat-Func-Development'!$AF$4:$EU$4&amp;'Feat-Func-Development'!$AF$5:$EU$5='aggregated FIP Data ProgSel'!$A53&amp;'aggregated FIP Data ProgSel'!$N$1),'Feat-Func-Development'!$AF$41:$EU$41)</f>
        <v>0</v>
      </c>
      <c r="AU53" s="48">
        <f ca="1">LOOKUP(2,1/('Feat-Func-Development'!$AF$4:$EU$4&amp;'Feat-Func-Development'!$AF$5:$EU$5='aggregated FIP Data ProgSel'!$A53&amp;'aggregated FIP Data ProgSel'!$N$1),'Feat-Func-Development'!$AF$42:$EU$42)</f>
        <v>0</v>
      </c>
      <c r="AV53" s="48">
        <f ca="1">LOOKUP(2,1/('Feat-Func-Development'!$AF$4:$EU$4&amp;'Feat-Func-Development'!$AF$5:$EU$5='aggregated FIP Data ProgSel'!$A53&amp;'aggregated FIP Data ProgSel'!$N$1),'Feat-Func-Development'!$AF$43:$EU$43)</f>
        <v>0</v>
      </c>
      <c r="AW53" s="48">
        <f ca="1">LOOKUP(2,1/('Feat-Func-Development'!$AF$4:$EU$4&amp;'Feat-Func-Development'!$AF$5:$EU$5='aggregated FIP Data ProgSel'!$A53&amp;'aggregated FIP Data ProgSel'!$N$1),'Feat-Func-Development'!$AF$44:$EU$44)</f>
        <v>0</v>
      </c>
      <c r="AX53" s="48">
        <f ca="1">LOOKUP(2,1/('Feat-Func-Development'!$AF$4:$EU$4&amp;'Feat-Func-Development'!$AF$5:$EU$5='aggregated FIP Data ProgSel'!$A53&amp;'aggregated FIP Data ProgSel'!$N$1),'Feat-Func-Development'!$AF$45:$EU$45)</f>
        <v>0</v>
      </c>
      <c r="AY53" s="48">
        <f ca="1">LOOKUP(2,1/('Feat-Func-Development'!$AF$4:$EU$4&amp;'Feat-Func-Development'!$AF$5:$EU$5='aggregated FIP Data ProgSel'!$A53&amp;'aggregated FIP Data ProgSel'!$N$1),'Feat-Func-Development'!$AF$46:$EU$46)</f>
        <v>0</v>
      </c>
      <c r="AZ53" s="48">
        <f ca="1">LOOKUP(2,1/('Feat-Func-Development'!$AF$4:$EU$4&amp;'Feat-Func-Development'!$AF$5:$EU$5='aggregated FIP Data ProgSel'!$A53&amp;'aggregated FIP Data ProgSel'!$N$1),'Feat-Func-Development'!$AF$47:$EU$47)</f>
        <v>0</v>
      </c>
      <c r="BA53" s="48">
        <f ca="1">LOOKUP(2,1/('Feat-Func-Development'!$AF$4:$EU$4&amp;'Feat-Func-Development'!$AF$5:$EU$5='aggregated FIP Data ProgSel'!$A53&amp;'aggregated FIP Data ProgSel'!$N$1),'Feat-Func-Development'!$AF$48:$EU$48)</f>
        <v>1</v>
      </c>
      <c r="BB53" s="122">
        <f ca="1">LOOKUP(2,1/('Feat-Func-Development'!$AF$4:$EU$4&amp;'Feat-Func-Development'!$AF$5:$EU$5='aggregated FIP Data ProgSel'!$A53&amp;'aggregated FIP Data ProgSel'!$N$1),'Feat-Func-Development'!$AF$49:$EU$49)</f>
        <v>0</v>
      </c>
      <c r="BC53" s="48">
        <f ca="1">LOOKUP(2,1/('Feat-Func-Development'!$AF$4:$EU$4&amp;'Feat-Func-Development'!$AF$5:$EU$5='aggregated FIP Data ProgSel'!$A53&amp;'aggregated FIP Data ProgSel'!$N$1),'Feat-Func-Development'!$AF$50:$EU$50)</f>
        <v>0</v>
      </c>
      <c r="BD53" s="48">
        <f ca="1">LOOKUP(2,1/('Feat-Func-Development'!$AF$4:$EU$4&amp;'Feat-Func-Development'!$AF$5:$EU$5='aggregated FIP Data ProgSel'!$A53&amp;'aggregated FIP Data ProgSel'!$N$1),'Feat-Func-Development'!$AF$51:$EU$51)</f>
        <v>0</v>
      </c>
      <c r="BE53" s="48">
        <f ca="1">LOOKUP(2,1/('Feat-Func-Development'!$AF$4:$EU$4&amp;'Feat-Func-Development'!$AF$5:$EU$5='aggregated FIP Data ProgSel'!$A53&amp;'aggregated FIP Data ProgSel'!$N$1),'Feat-Func-Development'!$AF$52:$EU$52)</f>
        <v>0</v>
      </c>
      <c r="BF53" s="48">
        <f ca="1">LOOKUP(2,1/('Feat-Func-Development'!$AF$4:$EU$4&amp;'Feat-Func-Development'!$AF$5:$EU$5='aggregated FIP Data ProgSel'!$A53&amp;'aggregated FIP Data ProgSel'!$N$1),'Feat-Func-Development'!$AF$53:$EU$53)</f>
        <v>0</v>
      </c>
      <c r="BG53" s="48">
        <f ca="1">LOOKUP(2,1/('Feat-Func-Development'!$AF$4:$EU$4&amp;'Feat-Func-Development'!$AF$5:$EU$5='aggregated FIP Data ProgSel'!$A53&amp;'aggregated FIP Data ProgSel'!$N$1),'Feat-Func-Development'!$AF$54:$EU$54)</f>
        <v>0</v>
      </c>
      <c r="BH53" s="48">
        <f ca="1">LOOKUP(2,1/('Feat-Func-Development'!$AF$4:$EU$4&amp;'Feat-Func-Development'!$AF$5:$EU$5='aggregated FIP Data ProgSel'!$A53&amp;'aggregated FIP Data ProgSel'!$N$1),'Feat-Func-Development'!$AF$55:$EU$55)</f>
        <v>0</v>
      </c>
      <c r="BI53" s="48">
        <f ca="1">LOOKUP(2,1/('Feat-Func-Development'!$AF$4:$EU$4&amp;'Feat-Func-Development'!$AF$5:$EU$5='aggregated FIP Data ProgSel'!$A53&amp;'aggregated FIP Data ProgSel'!$N$1),'Feat-Func-Development'!$AF$56:$EU$56)</f>
        <v>0</v>
      </c>
    </row>
    <row r="54" spans="1:61">
      <c r="A54" s="226">
        <f t="shared" ca="1" si="9"/>
        <v>1521</v>
      </c>
      <c r="B54" s="371">
        <f ca="1">IFERROR(INDEX('Configuration | Scaling'!$E$13:$Y$23,$D$85-CELL("row", 'Configuration | Scaling'!$E$13)+1,MATCH($C54,_GPDS__List,0)),"")</f>
        <v>153</v>
      </c>
      <c r="C54" s="228" t="str">
        <f ca="1">IF(COUNTIF(C$4:C53,LOOKUP(A54,INDIRECT("'Configuration | Scaling'!E"&amp;$D$85):INDIRECT("'Configuration | Scaling'!Y"&amp;$D$85),_GPDS__List))=0,LOOKUP(A54,INDIRECT("'Configuration | Scaling'!E"&amp;$D$85):INDIRECT("'Configuration | Scaling'!Y"&amp;$D$85),_GPDS__List),"")</f>
        <v/>
      </c>
      <c r="D54" s="372"/>
      <c r="E54" s="229">
        <f t="shared" ca="1" si="0"/>
        <v>153</v>
      </c>
      <c r="F54" s="235">
        <f t="shared" ca="1" si="1"/>
        <v>1</v>
      </c>
      <c r="G54" s="55">
        <f t="shared" ca="1" si="2"/>
        <v>0</v>
      </c>
      <c r="H54" s="55">
        <f t="shared" ca="1" si="3"/>
        <v>1</v>
      </c>
      <c r="I54" s="55">
        <f t="shared" ca="1" si="4"/>
        <v>1</v>
      </c>
      <c r="J54" s="55">
        <f t="shared" ca="1" si="5"/>
        <v>1</v>
      </c>
      <c r="K54" s="55">
        <f t="shared" ca="1" si="6"/>
        <v>1</v>
      </c>
      <c r="L54" s="55">
        <f t="shared" ca="1" si="7"/>
        <v>1</v>
      </c>
      <c r="M54" s="56">
        <f t="shared" ca="1" si="8"/>
        <v>0</v>
      </c>
      <c r="N54" s="48">
        <f ca="1">LOOKUP(2,1/('Feat-Func-Development'!$AF$4:$EU$4&amp;'Feat-Func-Development'!$AF$5:$EU$5='aggregated FIP Data ProgSel'!$A54&amp;'aggregated FIP Data ProgSel'!$N$1),'Feat-Func-Development'!$AF$121:$EU$121)</f>
        <v>0</v>
      </c>
      <c r="O54" s="48">
        <f ca="1">LOOKUP(2,1/('Feat-Func-Development'!$AF$4:$EU$4&amp;'Feat-Func-Development'!$AF$5:$EU$5='aggregated FIP Data ProgSel'!$A54&amp;'aggregated FIP Data ProgSel'!$N$1),'Feat-Func-Development'!$AF$122:$EU$122)</f>
        <v>0</v>
      </c>
      <c r="P54" s="48">
        <f ca="1">LOOKUP(2,1/('Feat-Func-Development'!$AF$4:$EU$4&amp;'Feat-Func-Development'!$AF$5:$EU$5='aggregated FIP Data ProgSel'!$A54&amp;'aggregated FIP Data ProgSel'!$N$1),'Feat-Func-Development'!$AF$123:$EU$123)</f>
        <v>0</v>
      </c>
      <c r="Q54" s="48">
        <f ca="1">LOOKUP(2,1/('Feat-Func-Development'!$AF$4:$EU$4&amp;'Feat-Func-Development'!$AF$5:$EU$5='aggregated FIP Data ProgSel'!$A54&amp;'aggregated FIP Data ProgSel'!$N$1),'Feat-Func-Development'!$AF$124:$EU$124)</f>
        <v>0</v>
      </c>
      <c r="R54" s="48">
        <f ca="1">LOOKUP(2,1/('Feat-Func-Development'!$AF$4:$EU$4&amp;'Feat-Func-Development'!$AF$5:$EU$5='aggregated FIP Data ProgSel'!$A54&amp;'aggregated FIP Data ProgSel'!$N$1),'Feat-Func-Development'!$AF$125:$EU$125)</f>
        <v>0</v>
      </c>
      <c r="S54" s="48">
        <f ca="1">LOOKUP(2,1/('Feat-Func-Development'!$AF$4:$EU$4&amp;'Feat-Func-Development'!$AF$5:$EU$5='aggregated FIP Data ProgSel'!$A54&amp;'aggregated FIP Data ProgSel'!$N$1),'Feat-Func-Development'!$AF$126:$EU$126)</f>
        <v>0</v>
      </c>
      <c r="T54" s="48">
        <f ca="1">LOOKUP(2,1/('Feat-Func-Development'!$AF$4:$EU$4&amp;'Feat-Func-Development'!$AF$5:$EU$5='aggregated FIP Data ProgSel'!$A54&amp;'aggregated FIP Data ProgSel'!$N$1),'Feat-Func-Development'!$AF$127:$EU$127)</f>
        <v>0</v>
      </c>
      <c r="U54" s="48">
        <f ca="1">LOOKUP(2,1/('Feat-Func-Development'!$AF$4:$EU$4&amp;'Feat-Func-Development'!$AF$5:$EU$5='aggregated FIP Data ProgSel'!$A54&amp;'aggregated FIP Data ProgSel'!$N$1),'Feat-Func-Development'!$AF$128:$EU$128)</f>
        <v>1</v>
      </c>
      <c r="V54" s="29">
        <f ca="1">LOOKUP(2,1/('Feat-Func-Development'!$AF$4:$EU$4&amp;'Feat-Func-Development'!$AF$5:$EU$5='aggregated FIP Data ProgSel'!$A54&amp;'aggregated FIP Data ProgSel'!$V$1),'Feat-Func-Development'!$AF$121:$EU$121)</f>
        <v>0</v>
      </c>
      <c r="W54" s="29">
        <f ca="1">LOOKUP(2,1/('Feat-Func-Development'!$AF$4:$EU$4&amp;'Feat-Func-Development'!$AF$5:$EU$5='aggregated FIP Data ProgSel'!$A54&amp;'aggregated FIP Data ProgSel'!$V$1),'Feat-Func-Development'!$AF$122:$EU$122)</f>
        <v>0</v>
      </c>
      <c r="X54" s="29">
        <f ca="1">LOOKUP(2,1/('Feat-Func-Development'!$AF$4:$EU$4&amp;'Feat-Func-Development'!$AF$5:$EU$5='aggregated FIP Data ProgSel'!$A54&amp;'aggregated FIP Data ProgSel'!$V$1),'Feat-Func-Development'!$AF$123:$EU$123)</f>
        <v>0</v>
      </c>
      <c r="Y54" s="29">
        <f ca="1">LOOKUP(2,1/('Feat-Func-Development'!$AF$4:$EU$4&amp;'Feat-Func-Development'!$AF$5:$EU$5='aggregated FIP Data ProgSel'!$A54&amp;'aggregated FIP Data ProgSel'!$V$1),'Feat-Func-Development'!$AF$124:$EU$124)</f>
        <v>0</v>
      </c>
      <c r="Z54" s="29">
        <f ca="1">LOOKUP(2,1/('Feat-Func-Development'!$AF$4:$EU$4&amp;'Feat-Func-Development'!$AF$5:$EU$5='aggregated FIP Data ProgSel'!$A54&amp;'aggregated FIP Data ProgSel'!$V$1),'Feat-Func-Development'!$AF$125:$EU$125)</f>
        <v>1</v>
      </c>
      <c r="AA54" s="29">
        <f ca="1">LOOKUP(2,1/('Feat-Func-Development'!$AF$4:$EU$4&amp;'Feat-Func-Development'!$AF$5:$EU$5='aggregated FIP Data ProgSel'!$A54&amp;'aggregated FIP Data ProgSel'!$V$1),'Feat-Func-Development'!$AF$126:$EU$126)</f>
        <v>0</v>
      </c>
      <c r="AB54" s="29">
        <f ca="1">LOOKUP(2,1/('Feat-Func-Development'!$AF$4:$EU$4&amp;'Feat-Func-Development'!$AF$5:$EU$5='aggregated FIP Data ProgSel'!$A54&amp;'aggregated FIP Data ProgSel'!$V$1),'Feat-Func-Development'!$AF$127:$EU$127)</f>
        <v>0</v>
      </c>
      <c r="AC54" s="29">
        <f ca="1">LOOKUP(2,1/('Feat-Func-Development'!$AF$4:$EU$4&amp;'Feat-Func-Development'!$AF$5:$EU$5='aggregated FIP Data ProgSel'!$A54&amp;'aggregated FIP Data ProgSel'!$V$1),'Feat-Func-Development'!$AF$128:$EU$128)</f>
        <v>0</v>
      </c>
      <c r="AD54" s="122">
        <f ca="1">LOOKUP(2,1/('Feat-Func-Development'!$AF$4:$EU$4&amp;'Feat-Func-Development'!$AF$5:$EU$5='aggregated FIP Data ProgSel'!$A54&amp;'aggregated FIP Data ProgSel'!$N$1),'Feat-Func-Development'!$AF$25:$EU$25)</f>
        <v>0</v>
      </c>
      <c r="AE54" s="48">
        <f ca="1">LOOKUP(2,1/('Feat-Func-Development'!$AF$4:$EU$4&amp;'Feat-Func-Development'!$AF$5:$EU$5='aggregated FIP Data ProgSel'!$A54&amp;'aggregated FIP Data ProgSel'!$N$1),'Feat-Func-Development'!$AF$26:$EU$26)</f>
        <v>0</v>
      </c>
      <c r="AF54" s="48">
        <f ca="1">LOOKUP(2,1/('Feat-Func-Development'!$AF$4:$EU$4&amp;'Feat-Func-Development'!$AF$5:$EU$5='aggregated FIP Data ProgSel'!$A54&amp;'aggregated FIP Data ProgSel'!$N$1),'Feat-Func-Development'!$AF$27:$EU$27)</f>
        <v>0</v>
      </c>
      <c r="AG54" s="48">
        <f ca="1">LOOKUP(2,1/('Feat-Func-Development'!$AF$4:$EU$4&amp;'Feat-Func-Development'!$AF$5:$EU$5='aggregated FIP Data ProgSel'!$A54&amp;'aggregated FIP Data ProgSel'!$N$1),'Feat-Func-Development'!$AF$28:$EU$28)</f>
        <v>0</v>
      </c>
      <c r="AH54" s="48">
        <f ca="1">LOOKUP(2,1/('Feat-Func-Development'!$AF$4:$EU$4&amp;'Feat-Func-Development'!$AF$5:$EU$5='aggregated FIP Data ProgSel'!$A54&amp;'aggregated FIP Data ProgSel'!$N$1),'Feat-Func-Development'!$AF$29:$EU$29)</f>
        <v>0</v>
      </c>
      <c r="AI54" s="48">
        <f ca="1">LOOKUP(2,1/('Feat-Func-Development'!$AF$4:$EU$4&amp;'Feat-Func-Development'!$AF$5:$EU$5='aggregated FIP Data ProgSel'!$A54&amp;'aggregated FIP Data ProgSel'!$N$1),'Feat-Func-Development'!$AF$30:$EU$30)</f>
        <v>0</v>
      </c>
      <c r="AJ54" s="48">
        <f ca="1">LOOKUP(2,1/('Feat-Func-Development'!$AF$4:$EU$4&amp;'Feat-Func-Development'!$AF$5:$EU$5='aggregated FIP Data ProgSel'!$A54&amp;'aggregated FIP Data ProgSel'!$N$1),'Feat-Func-Development'!$AF$31:$EU$31)</f>
        <v>0</v>
      </c>
      <c r="AK54" s="48">
        <f ca="1">LOOKUP(2,1/('Feat-Func-Development'!$AF$4:$EU$4&amp;'Feat-Func-Development'!$AF$5:$EU$5='aggregated FIP Data ProgSel'!$A54&amp;'aggregated FIP Data ProgSel'!$N$1),'Feat-Func-Development'!$AF$32:$EU$32)</f>
        <v>1</v>
      </c>
      <c r="AL54" s="122">
        <f ca="1">LOOKUP(2,1/('Feat-Func-Development'!$AF$4:$EU$4&amp;'Feat-Func-Development'!$AF$5:$EU$5='aggregated FIP Data ProgSel'!$A54&amp;'aggregated FIP Data ProgSel'!$N$1),'Feat-Func-Development'!$AF$33:$EU$33)</f>
        <v>0</v>
      </c>
      <c r="AM54" s="48">
        <f ca="1">LOOKUP(2,1/('Feat-Func-Development'!$AF$4:$EU$4&amp;'Feat-Func-Development'!$AF$5:$EU$5='aggregated FIP Data ProgSel'!$A54&amp;'aggregated FIP Data ProgSel'!$N$1),'Feat-Func-Development'!$AF$34:$EU$34)</f>
        <v>0</v>
      </c>
      <c r="AN54" s="48">
        <f ca="1">LOOKUP(2,1/('Feat-Func-Development'!$AF$4:$EU$4&amp;'Feat-Func-Development'!$AF$5:$EU$5='aggregated FIP Data ProgSel'!$A54&amp;'aggregated FIP Data ProgSel'!$N$1),'Feat-Func-Development'!$AF$35:$EU$35)</f>
        <v>0</v>
      </c>
      <c r="AO54" s="48">
        <f ca="1">LOOKUP(2,1/('Feat-Func-Development'!$AF$4:$EU$4&amp;'Feat-Func-Development'!$AF$5:$EU$5='aggregated FIP Data ProgSel'!$A54&amp;'aggregated FIP Data ProgSel'!$N$1),'Feat-Func-Development'!$AF$36:$EU$36)</f>
        <v>0</v>
      </c>
      <c r="AP54" s="48">
        <f ca="1">LOOKUP(2,1/('Feat-Func-Development'!$AF$4:$EU$4&amp;'Feat-Func-Development'!$AF$5:$EU$5='aggregated FIP Data ProgSel'!$A54&amp;'aggregated FIP Data ProgSel'!$N$1),'Feat-Func-Development'!$AF$37:$EU$37)</f>
        <v>0</v>
      </c>
      <c r="AQ54" s="48">
        <f ca="1">LOOKUP(2,1/('Feat-Func-Development'!$AF$4:$EU$4&amp;'Feat-Func-Development'!$AF$5:$EU$5='aggregated FIP Data ProgSel'!$A54&amp;'aggregated FIP Data ProgSel'!$N$1),'Feat-Func-Development'!$AF$38:$EU$38)</f>
        <v>0</v>
      </c>
      <c r="AR54" s="48">
        <f ca="1">LOOKUP(2,1/('Feat-Func-Development'!$AF$4:$EU$4&amp;'Feat-Func-Development'!$AF$5:$EU$5='aggregated FIP Data ProgSel'!$A54&amp;'aggregated FIP Data ProgSel'!$N$1),'Feat-Func-Development'!$AF$39:$EU$39)</f>
        <v>0</v>
      </c>
      <c r="AS54" s="48">
        <f ca="1">LOOKUP(2,1/('Feat-Func-Development'!$AF$4:$EU$4&amp;'Feat-Func-Development'!$AF$5:$EU$5='aggregated FIP Data ProgSel'!$A54&amp;'aggregated FIP Data ProgSel'!$N$1),'Feat-Func-Development'!$AF$40:$EU$40)</f>
        <v>1</v>
      </c>
      <c r="AT54" s="122">
        <f ca="1">LOOKUP(2,1/('Feat-Func-Development'!$AF$4:$EU$4&amp;'Feat-Func-Development'!$AF$5:$EU$5='aggregated FIP Data ProgSel'!$A54&amp;'aggregated FIP Data ProgSel'!$N$1),'Feat-Func-Development'!$AF$41:$EU$41)</f>
        <v>0</v>
      </c>
      <c r="AU54" s="48">
        <f ca="1">LOOKUP(2,1/('Feat-Func-Development'!$AF$4:$EU$4&amp;'Feat-Func-Development'!$AF$5:$EU$5='aggregated FIP Data ProgSel'!$A54&amp;'aggregated FIP Data ProgSel'!$N$1),'Feat-Func-Development'!$AF$42:$EU$42)</f>
        <v>0</v>
      </c>
      <c r="AV54" s="48">
        <f ca="1">LOOKUP(2,1/('Feat-Func-Development'!$AF$4:$EU$4&amp;'Feat-Func-Development'!$AF$5:$EU$5='aggregated FIP Data ProgSel'!$A54&amp;'aggregated FIP Data ProgSel'!$N$1),'Feat-Func-Development'!$AF$43:$EU$43)</f>
        <v>0</v>
      </c>
      <c r="AW54" s="48">
        <f ca="1">LOOKUP(2,1/('Feat-Func-Development'!$AF$4:$EU$4&amp;'Feat-Func-Development'!$AF$5:$EU$5='aggregated FIP Data ProgSel'!$A54&amp;'aggregated FIP Data ProgSel'!$N$1),'Feat-Func-Development'!$AF$44:$EU$44)</f>
        <v>0</v>
      </c>
      <c r="AX54" s="48">
        <f ca="1">LOOKUP(2,1/('Feat-Func-Development'!$AF$4:$EU$4&amp;'Feat-Func-Development'!$AF$5:$EU$5='aggregated FIP Data ProgSel'!$A54&amp;'aggregated FIP Data ProgSel'!$N$1),'Feat-Func-Development'!$AF$45:$EU$45)</f>
        <v>0</v>
      </c>
      <c r="AY54" s="48">
        <f ca="1">LOOKUP(2,1/('Feat-Func-Development'!$AF$4:$EU$4&amp;'Feat-Func-Development'!$AF$5:$EU$5='aggregated FIP Data ProgSel'!$A54&amp;'aggregated FIP Data ProgSel'!$N$1),'Feat-Func-Development'!$AF$46:$EU$46)</f>
        <v>0</v>
      </c>
      <c r="AZ54" s="48">
        <f ca="1">LOOKUP(2,1/('Feat-Func-Development'!$AF$4:$EU$4&amp;'Feat-Func-Development'!$AF$5:$EU$5='aggregated FIP Data ProgSel'!$A54&amp;'aggregated FIP Data ProgSel'!$N$1),'Feat-Func-Development'!$AF$47:$EU$47)</f>
        <v>0</v>
      </c>
      <c r="BA54" s="48">
        <f ca="1">LOOKUP(2,1/('Feat-Func-Development'!$AF$4:$EU$4&amp;'Feat-Func-Development'!$AF$5:$EU$5='aggregated FIP Data ProgSel'!$A54&amp;'aggregated FIP Data ProgSel'!$N$1),'Feat-Func-Development'!$AF$48:$EU$48)</f>
        <v>1</v>
      </c>
      <c r="BB54" s="122">
        <f ca="1">LOOKUP(2,1/('Feat-Func-Development'!$AF$4:$EU$4&amp;'Feat-Func-Development'!$AF$5:$EU$5='aggregated FIP Data ProgSel'!$A54&amp;'aggregated FIP Data ProgSel'!$N$1),'Feat-Func-Development'!$AF$49:$EU$49)</f>
        <v>0</v>
      </c>
      <c r="BC54" s="48">
        <f ca="1">LOOKUP(2,1/('Feat-Func-Development'!$AF$4:$EU$4&amp;'Feat-Func-Development'!$AF$5:$EU$5='aggregated FIP Data ProgSel'!$A54&amp;'aggregated FIP Data ProgSel'!$N$1),'Feat-Func-Development'!$AF$50:$EU$50)</f>
        <v>0</v>
      </c>
      <c r="BD54" s="48">
        <f ca="1">LOOKUP(2,1/('Feat-Func-Development'!$AF$4:$EU$4&amp;'Feat-Func-Development'!$AF$5:$EU$5='aggregated FIP Data ProgSel'!$A54&amp;'aggregated FIP Data ProgSel'!$N$1),'Feat-Func-Development'!$AF$51:$EU$51)</f>
        <v>0</v>
      </c>
      <c r="BE54" s="48">
        <f ca="1">LOOKUP(2,1/('Feat-Func-Development'!$AF$4:$EU$4&amp;'Feat-Func-Development'!$AF$5:$EU$5='aggregated FIP Data ProgSel'!$A54&amp;'aggregated FIP Data ProgSel'!$N$1),'Feat-Func-Development'!$AF$52:$EU$52)</f>
        <v>0</v>
      </c>
      <c r="BF54" s="48">
        <f ca="1">LOOKUP(2,1/('Feat-Func-Development'!$AF$4:$EU$4&amp;'Feat-Func-Development'!$AF$5:$EU$5='aggregated FIP Data ProgSel'!$A54&amp;'aggregated FIP Data ProgSel'!$N$1),'Feat-Func-Development'!$AF$53:$EU$53)</f>
        <v>0</v>
      </c>
      <c r="BG54" s="48">
        <f ca="1">LOOKUP(2,1/('Feat-Func-Development'!$AF$4:$EU$4&amp;'Feat-Func-Development'!$AF$5:$EU$5='aggregated FIP Data ProgSel'!$A54&amp;'aggregated FIP Data ProgSel'!$N$1),'Feat-Func-Development'!$AF$54:$EU$54)</f>
        <v>0</v>
      </c>
      <c r="BH54" s="48">
        <f ca="1">LOOKUP(2,1/('Feat-Func-Development'!$AF$4:$EU$4&amp;'Feat-Func-Development'!$AF$5:$EU$5='aggregated FIP Data ProgSel'!$A54&amp;'aggregated FIP Data ProgSel'!$N$1),'Feat-Func-Development'!$AF$55:$EU$55)</f>
        <v>0</v>
      </c>
      <c r="BI54" s="48">
        <f ca="1">LOOKUP(2,1/('Feat-Func-Development'!$AF$4:$EU$4&amp;'Feat-Func-Development'!$AF$5:$EU$5='aggregated FIP Data ProgSel'!$A54&amp;'aggregated FIP Data ProgSel'!$N$1),'Feat-Func-Development'!$AF$56:$EU$56)</f>
        <v>0</v>
      </c>
    </row>
    <row r="55" spans="1:61">
      <c r="A55" s="226">
        <f t="shared" ca="1" si="9"/>
        <v>1552</v>
      </c>
      <c r="B55" s="371">
        <f ca="1">IFERROR(INDEX('Configuration | Scaling'!$E$13:$Y$23,$D$85-CELL("row", 'Configuration | Scaling'!$E$13)+1,MATCH($C55,_GPDS__List,0)),"")</f>
        <v>153</v>
      </c>
      <c r="C55" s="228" t="str">
        <f ca="1">IF(COUNTIF(C$4:C54,LOOKUP(A55,INDIRECT("'Configuration | Scaling'!E"&amp;$D$85):INDIRECT("'Configuration | Scaling'!Y"&amp;$D$85),_GPDS__List))=0,LOOKUP(A55,INDIRECT("'Configuration | Scaling'!E"&amp;$D$85):INDIRECT("'Configuration | Scaling'!Y"&amp;$D$85),_GPDS__List),"")</f>
        <v/>
      </c>
      <c r="D55" s="372"/>
      <c r="E55" s="229">
        <f t="shared" ca="1" si="0"/>
        <v>153</v>
      </c>
      <c r="F55" s="235">
        <f t="shared" ca="1" si="1"/>
        <v>1</v>
      </c>
      <c r="G55" s="55">
        <f t="shared" ca="1" si="2"/>
        <v>0</v>
      </c>
      <c r="H55" s="55">
        <f t="shared" ca="1" si="3"/>
        <v>1</v>
      </c>
      <c r="I55" s="55">
        <f t="shared" ca="1" si="4"/>
        <v>1</v>
      </c>
      <c r="J55" s="55">
        <f t="shared" ca="1" si="5"/>
        <v>1</v>
      </c>
      <c r="K55" s="55">
        <f t="shared" ca="1" si="6"/>
        <v>1</v>
      </c>
      <c r="L55" s="55">
        <f t="shared" ca="1" si="7"/>
        <v>1</v>
      </c>
      <c r="M55" s="56">
        <f t="shared" ca="1" si="8"/>
        <v>0</v>
      </c>
      <c r="N55" s="48">
        <f ca="1">LOOKUP(2,1/('Feat-Func-Development'!$AF$4:$EU$4&amp;'Feat-Func-Development'!$AF$5:$EU$5='aggregated FIP Data ProgSel'!$A55&amp;'aggregated FIP Data ProgSel'!$N$1),'Feat-Func-Development'!$AF$121:$EU$121)</f>
        <v>0</v>
      </c>
      <c r="O55" s="48">
        <f ca="1">LOOKUP(2,1/('Feat-Func-Development'!$AF$4:$EU$4&amp;'Feat-Func-Development'!$AF$5:$EU$5='aggregated FIP Data ProgSel'!$A55&amp;'aggregated FIP Data ProgSel'!$N$1),'Feat-Func-Development'!$AF$122:$EU$122)</f>
        <v>0</v>
      </c>
      <c r="P55" s="48">
        <f ca="1">LOOKUP(2,1/('Feat-Func-Development'!$AF$4:$EU$4&amp;'Feat-Func-Development'!$AF$5:$EU$5='aggregated FIP Data ProgSel'!$A55&amp;'aggregated FIP Data ProgSel'!$N$1),'Feat-Func-Development'!$AF$123:$EU$123)</f>
        <v>0</v>
      </c>
      <c r="Q55" s="48">
        <f ca="1">LOOKUP(2,1/('Feat-Func-Development'!$AF$4:$EU$4&amp;'Feat-Func-Development'!$AF$5:$EU$5='aggregated FIP Data ProgSel'!$A55&amp;'aggregated FIP Data ProgSel'!$N$1),'Feat-Func-Development'!$AF$124:$EU$124)</f>
        <v>0</v>
      </c>
      <c r="R55" s="48">
        <f ca="1">LOOKUP(2,1/('Feat-Func-Development'!$AF$4:$EU$4&amp;'Feat-Func-Development'!$AF$5:$EU$5='aggregated FIP Data ProgSel'!$A55&amp;'aggregated FIP Data ProgSel'!$N$1),'Feat-Func-Development'!$AF$125:$EU$125)</f>
        <v>0</v>
      </c>
      <c r="S55" s="48">
        <f ca="1">LOOKUP(2,1/('Feat-Func-Development'!$AF$4:$EU$4&amp;'Feat-Func-Development'!$AF$5:$EU$5='aggregated FIP Data ProgSel'!$A55&amp;'aggregated FIP Data ProgSel'!$N$1),'Feat-Func-Development'!$AF$126:$EU$126)</f>
        <v>0</v>
      </c>
      <c r="T55" s="48">
        <f ca="1">LOOKUP(2,1/('Feat-Func-Development'!$AF$4:$EU$4&amp;'Feat-Func-Development'!$AF$5:$EU$5='aggregated FIP Data ProgSel'!$A55&amp;'aggregated FIP Data ProgSel'!$N$1),'Feat-Func-Development'!$AF$127:$EU$127)</f>
        <v>0</v>
      </c>
      <c r="U55" s="48">
        <f ca="1">LOOKUP(2,1/('Feat-Func-Development'!$AF$4:$EU$4&amp;'Feat-Func-Development'!$AF$5:$EU$5='aggregated FIP Data ProgSel'!$A55&amp;'aggregated FIP Data ProgSel'!$N$1),'Feat-Func-Development'!$AF$128:$EU$128)</f>
        <v>1</v>
      </c>
      <c r="V55" s="29">
        <f ca="1">LOOKUP(2,1/('Feat-Func-Development'!$AF$4:$EU$4&amp;'Feat-Func-Development'!$AF$5:$EU$5='aggregated FIP Data ProgSel'!$A55&amp;'aggregated FIP Data ProgSel'!$V$1),'Feat-Func-Development'!$AF$121:$EU$121)</f>
        <v>0</v>
      </c>
      <c r="W55" s="29">
        <f ca="1">LOOKUP(2,1/('Feat-Func-Development'!$AF$4:$EU$4&amp;'Feat-Func-Development'!$AF$5:$EU$5='aggregated FIP Data ProgSel'!$A55&amp;'aggregated FIP Data ProgSel'!$V$1),'Feat-Func-Development'!$AF$122:$EU$122)</f>
        <v>0</v>
      </c>
      <c r="X55" s="29">
        <f ca="1">LOOKUP(2,1/('Feat-Func-Development'!$AF$4:$EU$4&amp;'Feat-Func-Development'!$AF$5:$EU$5='aggregated FIP Data ProgSel'!$A55&amp;'aggregated FIP Data ProgSel'!$V$1),'Feat-Func-Development'!$AF$123:$EU$123)</f>
        <v>0</v>
      </c>
      <c r="Y55" s="29">
        <f ca="1">LOOKUP(2,1/('Feat-Func-Development'!$AF$4:$EU$4&amp;'Feat-Func-Development'!$AF$5:$EU$5='aggregated FIP Data ProgSel'!$A55&amp;'aggregated FIP Data ProgSel'!$V$1),'Feat-Func-Development'!$AF$124:$EU$124)</f>
        <v>0</v>
      </c>
      <c r="Z55" s="29">
        <f ca="1">LOOKUP(2,1/('Feat-Func-Development'!$AF$4:$EU$4&amp;'Feat-Func-Development'!$AF$5:$EU$5='aggregated FIP Data ProgSel'!$A55&amp;'aggregated FIP Data ProgSel'!$V$1),'Feat-Func-Development'!$AF$125:$EU$125)</f>
        <v>1</v>
      </c>
      <c r="AA55" s="29">
        <f ca="1">LOOKUP(2,1/('Feat-Func-Development'!$AF$4:$EU$4&amp;'Feat-Func-Development'!$AF$5:$EU$5='aggregated FIP Data ProgSel'!$A55&amp;'aggregated FIP Data ProgSel'!$V$1),'Feat-Func-Development'!$AF$126:$EU$126)</f>
        <v>0</v>
      </c>
      <c r="AB55" s="29">
        <f ca="1">LOOKUP(2,1/('Feat-Func-Development'!$AF$4:$EU$4&amp;'Feat-Func-Development'!$AF$5:$EU$5='aggregated FIP Data ProgSel'!$A55&amp;'aggregated FIP Data ProgSel'!$V$1),'Feat-Func-Development'!$AF$127:$EU$127)</f>
        <v>0</v>
      </c>
      <c r="AC55" s="29">
        <f ca="1">LOOKUP(2,1/('Feat-Func-Development'!$AF$4:$EU$4&amp;'Feat-Func-Development'!$AF$5:$EU$5='aggregated FIP Data ProgSel'!$A55&amp;'aggregated FIP Data ProgSel'!$V$1),'Feat-Func-Development'!$AF$128:$EU$128)</f>
        <v>0</v>
      </c>
      <c r="AD55" s="122">
        <f ca="1">LOOKUP(2,1/('Feat-Func-Development'!$AF$4:$EU$4&amp;'Feat-Func-Development'!$AF$5:$EU$5='aggregated FIP Data ProgSel'!$A55&amp;'aggregated FIP Data ProgSel'!$N$1),'Feat-Func-Development'!$AF$25:$EU$25)</f>
        <v>0</v>
      </c>
      <c r="AE55" s="48">
        <f ca="1">LOOKUP(2,1/('Feat-Func-Development'!$AF$4:$EU$4&amp;'Feat-Func-Development'!$AF$5:$EU$5='aggregated FIP Data ProgSel'!$A55&amp;'aggregated FIP Data ProgSel'!$N$1),'Feat-Func-Development'!$AF$26:$EU$26)</f>
        <v>0</v>
      </c>
      <c r="AF55" s="48">
        <f ca="1">LOOKUP(2,1/('Feat-Func-Development'!$AF$4:$EU$4&amp;'Feat-Func-Development'!$AF$5:$EU$5='aggregated FIP Data ProgSel'!$A55&amp;'aggregated FIP Data ProgSel'!$N$1),'Feat-Func-Development'!$AF$27:$EU$27)</f>
        <v>0</v>
      </c>
      <c r="AG55" s="48">
        <f ca="1">LOOKUP(2,1/('Feat-Func-Development'!$AF$4:$EU$4&amp;'Feat-Func-Development'!$AF$5:$EU$5='aggregated FIP Data ProgSel'!$A55&amp;'aggregated FIP Data ProgSel'!$N$1),'Feat-Func-Development'!$AF$28:$EU$28)</f>
        <v>0</v>
      </c>
      <c r="AH55" s="48">
        <f ca="1">LOOKUP(2,1/('Feat-Func-Development'!$AF$4:$EU$4&amp;'Feat-Func-Development'!$AF$5:$EU$5='aggregated FIP Data ProgSel'!$A55&amp;'aggregated FIP Data ProgSel'!$N$1),'Feat-Func-Development'!$AF$29:$EU$29)</f>
        <v>0</v>
      </c>
      <c r="AI55" s="48">
        <f ca="1">LOOKUP(2,1/('Feat-Func-Development'!$AF$4:$EU$4&amp;'Feat-Func-Development'!$AF$5:$EU$5='aggregated FIP Data ProgSel'!$A55&amp;'aggregated FIP Data ProgSel'!$N$1),'Feat-Func-Development'!$AF$30:$EU$30)</f>
        <v>0</v>
      </c>
      <c r="AJ55" s="48">
        <f ca="1">LOOKUP(2,1/('Feat-Func-Development'!$AF$4:$EU$4&amp;'Feat-Func-Development'!$AF$5:$EU$5='aggregated FIP Data ProgSel'!$A55&amp;'aggregated FIP Data ProgSel'!$N$1),'Feat-Func-Development'!$AF$31:$EU$31)</f>
        <v>0</v>
      </c>
      <c r="AK55" s="48">
        <f ca="1">LOOKUP(2,1/('Feat-Func-Development'!$AF$4:$EU$4&amp;'Feat-Func-Development'!$AF$5:$EU$5='aggregated FIP Data ProgSel'!$A55&amp;'aggregated FIP Data ProgSel'!$N$1),'Feat-Func-Development'!$AF$32:$EU$32)</f>
        <v>1</v>
      </c>
      <c r="AL55" s="122">
        <f ca="1">LOOKUP(2,1/('Feat-Func-Development'!$AF$4:$EU$4&amp;'Feat-Func-Development'!$AF$5:$EU$5='aggregated FIP Data ProgSel'!$A55&amp;'aggregated FIP Data ProgSel'!$N$1),'Feat-Func-Development'!$AF$33:$EU$33)</f>
        <v>0</v>
      </c>
      <c r="AM55" s="48">
        <f ca="1">LOOKUP(2,1/('Feat-Func-Development'!$AF$4:$EU$4&amp;'Feat-Func-Development'!$AF$5:$EU$5='aggregated FIP Data ProgSel'!$A55&amp;'aggregated FIP Data ProgSel'!$N$1),'Feat-Func-Development'!$AF$34:$EU$34)</f>
        <v>0</v>
      </c>
      <c r="AN55" s="48">
        <f ca="1">LOOKUP(2,1/('Feat-Func-Development'!$AF$4:$EU$4&amp;'Feat-Func-Development'!$AF$5:$EU$5='aggregated FIP Data ProgSel'!$A55&amp;'aggregated FIP Data ProgSel'!$N$1),'Feat-Func-Development'!$AF$35:$EU$35)</f>
        <v>0</v>
      </c>
      <c r="AO55" s="48">
        <f ca="1">LOOKUP(2,1/('Feat-Func-Development'!$AF$4:$EU$4&amp;'Feat-Func-Development'!$AF$5:$EU$5='aggregated FIP Data ProgSel'!$A55&amp;'aggregated FIP Data ProgSel'!$N$1),'Feat-Func-Development'!$AF$36:$EU$36)</f>
        <v>0</v>
      </c>
      <c r="AP55" s="48">
        <f ca="1">LOOKUP(2,1/('Feat-Func-Development'!$AF$4:$EU$4&amp;'Feat-Func-Development'!$AF$5:$EU$5='aggregated FIP Data ProgSel'!$A55&amp;'aggregated FIP Data ProgSel'!$N$1),'Feat-Func-Development'!$AF$37:$EU$37)</f>
        <v>0</v>
      </c>
      <c r="AQ55" s="48">
        <f ca="1">LOOKUP(2,1/('Feat-Func-Development'!$AF$4:$EU$4&amp;'Feat-Func-Development'!$AF$5:$EU$5='aggregated FIP Data ProgSel'!$A55&amp;'aggregated FIP Data ProgSel'!$N$1),'Feat-Func-Development'!$AF$38:$EU$38)</f>
        <v>0</v>
      </c>
      <c r="AR55" s="48">
        <f ca="1">LOOKUP(2,1/('Feat-Func-Development'!$AF$4:$EU$4&amp;'Feat-Func-Development'!$AF$5:$EU$5='aggregated FIP Data ProgSel'!$A55&amp;'aggregated FIP Data ProgSel'!$N$1),'Feat-Func-Development'!$AF$39:$EU$39)</f>
        <v>0</v>
      </c>
      <c r="AS55" s="48">
        <f ca="1">LOOKUP(2,1/('Feat-Func-Development'!$AF$4:$EU$4&amp;'Feat-Func-Development'!$AF$5:$EU$5='aggregated FIP Data ProgSel'!$A55&amp;'aggregated FIP Data ProgSel'!$N$1),'Feat-Func-Development'!$AF$40:$EU$40)</f>
        <v>1</v>
      </c>
      <c r="AT55" s="122">
        <f ca="1">LOOKUP(2,1/('Feat-Func-Development'!$AF$4:$EU$4&amp;'Feat-Func-Development'!$AF$5:$EU$5='aggregated FIP Data ProgSel'!$A55&amp;'aggregated FIP Data ProgSel'!$N$1),'Feat-Func-Development'!$AF$41:$EU$41)</f>
        <v>0</v>
      </c>
      <c r="AU55" s="48">
        <f ca="1">LOOKUP(2,1/('Feat-Func-Development'!$AF$4:$EU$4&amp;'Feat-Func-Development'!$AF$5:$EU$5='aggregated FIP Data ProgSel'!$A55&amp;'aggregated FIP Data ProgSel'!$N$1),'Feat-Func-Development'!$AF$42:$EU$42)</f>
        <v>0</v>
      </c>
      <c r="AV55" s="48">
        <f ca="1">LOOKUP(2,1/('Feat-Func-Development'!$AF$4:$EU$4&amp;'Feat-Func-Development'!$AF$5:$EU$5='aggregated FIP Data ProgSel'!$A55&amp;'aggregated FIP Data ProgSel'!$N$1),'Feat-Func-Development'!$AF$43:$EU$43)</f>
        <v>0</v>
      </c>
      <c r="AW55" s="48">
        <f ca="1">LOOKUP(2,1/('Feat-Func-Development'!$AF$4:$EU$4&amp;'Feat-Func-Development'!$AF$5:$EU$5='aggregated FIP Data ProgSel'!$A55&amp;'aggregated FIP Data ProgSel'!$N$1),'Feat-Func-Development'!$AF$44:$EU$44)</f>
        <v>0</v>
      </c>
      <c r="AX55" s="48">
        <f ca="1">LOOKUP(2,1/('Feat-Func-Development'!$AF$4:$EU$4&amp;'Feat-Func-Development'!$AF$5:$EU$5='aggregated FIP Data ProgSel'!$A55&amp;'aggregated FIP Data ProgSel'!$N$1),'Feat-Func-Development'!$AF$45:$EU$45)</f>
        <v>0</v>
      </c>
      <c r="AY55" s="48">
        <f ca="1">LOOKUP(2,1/('Feat-Func-Development'!$AF$4:$EU$4&amp;'Feat-Func-Development'!$AF$5:$EU$5='aggregated FIP Data ProgSel'!$A55&amp;'aggregated FIP Data ProgSel'!$N$1),'Feat-Func-Development'!$AF$46:$EU$46)</f>
        <v>0</v>
      </c>
      <c r="AZ55" s="48">
        <f ca="1">LOOKUP(2,1/('Feat-Func-Development'!$AF$4:$EU$4&amp;'Feat-Func-Development'!$AF$5:$EU$5='aggregated FIP Data ProgSel'!$A55&amp;'aggregated FIP Data ProgSel'!$N$1),'Feat-Func-Development'!$AF$47:$EU$47)</f>
        <v>0</v>
      </c>
      <c r="BA55" s="48">
        <f ca="1">LOOKUP(2,1/('Feat-Func-Development'!$AF$4:$EU$4&amp;'Feat-Func-Development'!$AF$5:$EU$5='aggregated FIP Data ProgSel'!$A55&amp;'aggregated FIP Data ProgSel'!$N$1),'Feat-Func-Development'!$AF$48:$EU$48)</f>
        <v>1</v>
      </c>
      <c r="BB55" s="122">
        <f ca="1">LOOKUP(2,1/('Feat-Func-Development'!$AF$4:$EU$4&amp;'Feat-Func-Development'!$AF$5:$EU$5='aggregated FIP Data ProgSel'!$A55&amp;'aggregated FIP Data ProgSel'!$N$1),'Feat-Func-Development'!$AF$49:$EU$49)</f>
        <v>0</v>
      </c>
      <c r="BC55" s="48">
        <f ca="1">LOOKUP(2,1/('Feat-Func-Development'!$AF$4:$EU$4&amp;'Feat-Func-Development'!$AF$5:$EU$5='aggregated FIP Data ProgSel'!$A55&amp;'aggregated FIP Data ProgSel'!$N$1),'Feat-Func-Development'!$AF$50:$EU$50)</f>
        <v>0</v>
      </c>
      <c r="BD55" s="48">
        <f ca="1">LOOKUP(2,1/('Feat-Func-Development'!$AF$4:$EU$4&amp;'Feat-Func-Development'!$AF$5:$EU$5='aggregated FIP Data ProgSel'!$A55&amp;'aggregated FIP Data ProgSel'!$N$1),'Feat-Func-Development'!$AF$51:$EU$51)</f>
        <v>0</v>
      </c>
      <c r="BE55" s="48">
        <f ca="1">LOOKUP(2,1/('Feat-Func-Development'!$AF$4:$EU$4&amp;'Feat-Func-Development'!$AF$5:$EU$5='aggregated FIP Data ProgSel'!$A55&amp;'aggregated FIP Data ProgSel'!$N$1),'Feat-Func-Development'!$AF$52:$EU$52)</f>
        <v>0</v>
      </c>
      <c r="BF55" s="48">
        <f ca="1">LOOKUP(2,1/('Feat-Func-Development'!$AF$4:$EU$4&amp;'Feat-Func-Development'!$AF$5:$EU$5='aggregated FIP Data ProgSel'!$A55&amp;'aggregated FIP Data ProgSel'!$N$1),'Feat-Func-Development'!$AF$53:$EU$53)</f>
        <v>0</v>
      </c>
      <c r="BG55" s="48">
        <f ca="1">LOOKUP(2,1/('Feat-Func-Development'!$AF$4:$EU$4&amp;'Feat-Func-Development'!$AF$5:$EU$5='aggregated FIP Data ProgSel'!$A55&amp;'aggregated FIP Data ProgSel'!$N$1),'Feat-Func-Development'!$AF$54:$EU$54)</f>
        <v>0</v>
      </c>
      <c r="BH55" s="48">
        <f ca="1">LOOKUP(2,1/('Feat-Func-Development'!$AF$4:$EU$4&amp;'Feat-Func-Development'!$AF$5:$EU$5='aggregated FIP Data ProgSel'!$A55&amp;'aggregated FIP Data ProgSel'!$N$1),'Feat-Func-Development'!$AF$55:$EU$55)</f>
        <v>0</v>
      </c>
      <c r="BI55" s="48">
        <f ca="1">LOOKUP(2,1/('Feat-Func-Development'!$AF$4:$EU$4&amp;'Feat-Func-Development'!$AF$5:$EU$5='aggregated FIP Data ProgSel'!$A55&amp;'aggregated FIP Data ProgSel'!$N$1),'Feat-Func-Development'!$AF$56:$EU$56)</f>
        <v>0</v>
      </c>
    </row>
    <row r="56" spans="1:61">
      <c r="A56" s="226">
        <f t="shared" ca="1" si="9"/>
        <v>1582</v>
      </c>
      <c r="B56" s="371">
        <f ca="1">IFERROR(INDEX('Configuration | Scaling'!$E$13:$Y$23,$D$85-CELL("row", 'Configuration | Scaling'!$E$13)+1,MATCH($C56,_GPDS__List,0)),"")</f>
        <v>153</v>
      </c>
      <c r="C56" s="228" t="str">
        <f ca="1">IF(COUNTIF(C$4:C55,LOOKUP(A56,INDIRECT("'Configuration | Scaling'!E"&amp;$D$85):INDIRECT("'Configuration | Scaling'!Y"&amp;$D$85),_GPDS__List))=0,LOOKUP(A56,INDIRECT("'Configuration | Scaling'!E"&amp;$D$85):INDIRECT("'Configuration | Scaling'!Y"&amp;$D$85),_GPDS__List),"")</f>
        <v/>
      </c>
      <c r="D56" s="372"/>
      <c r="E56" s="229">
        <f t="shared" ca="1" si="0"/>
        <v>153</v>
      </c>
      <c r="F56" s="235">
        <f t="shared" ca="1" si="1"/>
        <v>1</v>
      </c>
      <c r="G56" s="55">
        <f t="shared" ca="1" si="2"/>
        <v>0</v>
      </c>
      <c r="H56" s="55">
        <f t="shared" ca="1" si="3"/>
        <v>1</v>
      </c>
      <c r="I56" s="55">
        <f t="shared" ca="1" si="4"/>
        <v>1</v>
      </c>
      <c r="J56" s="55">
        <f t="shared" ca="1" si="5"/>
        <v>1</v>
      </c>
      <c r="K56" s="55">
        <f t="shared" ca="1" si="6"/>
        <v>1</v>
      </c>
      <c r="L56" s="55">
        <f t="shared" ca="1" si="7"/>
        <v>1</v>
      </c>
      <c r="M56" s="56">
        <f t="shared" ca="1" si="8"/>
        <v>0</v>
      </c>
      <c r="N56" s="48">
        <f ca="1">LOOKUP(2,1/('Feat-Func-Development'!$AF$4:$EU$4&amp;'Feat-Func-Development'!$AF$5:$EU$5='aggregated FIP Data ProgSel'!$A56&amp;'aggregated FIP Data ProgSel'!$N$1),'Feat-Func-Development'!$AF$121:$EU$121)</f>
        <v>0</v>
      </c>
      <c r="O56" s="48">
        <f ca="1">LOOKUP(2,1/('Feat-Func-Development'!$AF$4:$EU$4&amp;'Feat-Func-Development'!$AF$5:$EU$5='aggregated FIP Data ProgSel'!$A56&amp;'aggregated FIP Data ProgSel'!$N$1),'Feat-Func-Development'!$AF$122:$EU$122)</f>
        <v>0</v>
      </c>
      <c r="P56" s="48">
        <f ca="1">LOOKUP(2,1/('Feat-Func-Development'!$AF$4:$EU$4&amp;'Feat-Func-Development'!$AF$5:$EU$5='aggregated FIP Data ProgSel'!$A56&amp;'aggregated FIP Data ProgSel'!$N$1),'Feat-Func-Development'!$AF$123:$EU$123)</f>
        <v>0</v>
      </c>
      <c r="Q56" s="48">
        <f ca="1">LOOKUP(2,1/('Feat-Func-Development'!$AF$4:$EU$4&amp;'Feat-Func-Development'!$AF$5:$EU$5='aggregated FIP Data ProgSel'!$A56&amp;'aggregated FIP Data ProgSel'!$N$1),'Feat-Func-Development'!$AF$124:$EU$124)</f>
        <v>0</v>
      </c>
      <c r="R56" s="48">
        <f ca="1">LOOKUP(2,1/('Feat-Func-Development'!$AF$4:$EU$4&amp;'Feat-Func-Development'!$AF$5:$EU$5='aggregated FIP Data ProgSel'!$A56&amp;'aggregated FIP Data ProgSel'!$N$1),'Feat-Func-Development'!$AF$125:$EU$125)</f>
        <v>0</v>
      </c>
      <c r="S56" s="48">
        <f ca="1">LOOKUP(2,1/('Feat-Func-Development'!$AF$4:$EU$4&amp;'Feat-Func-Development'!$AF$5:$EU$5='aggregated FIP Data ProgSel'!$A56&amp;'aggregated FIP Data ProgSel'!$N$1),'Feat-Func-Development'!$AF$126:$EU$126)</f>
        <v>0</v>
      </c>
      <c r="T56" s="48">
        <f ca="1">LOOKUP(2,1/('Feat-Func-Development'!$AF$4:$EU$4&amp;'Feat-Func-Development'!$AF$5:$EU$5='aggregated FIP Data ProgSel'!$A56&amp;'aggregated FIP Data ProgSel'!$N$1),'Feat-Func-Development'!$AF$127:$EU$127)</f>
        <v>0</v>
      </c>
      <c r="U56" s="48">
        <f ca="1">LOOKUP(2,1/('Feat-Func-Development'!$AF$4:$EU$4&amp;'Feat-Func-Development'!$AF$5:$EU$5='aggregated FIP Data ProgSel'!$A56&amp;'aggregated FIP Data ProgSel'!$N$1),'Feat-Func-Development'!$AF$128:$EU$128)</f>
        <v>1</v>
      </c>
      <c r="V56" s="29">
        <f ca="1">LOOKUP(2,1/('Feat-Func-Development'!$AF$4:$EU$4&amp;'Feat-Func-Development'!$AF$5:$EU$5='aggregated FIP Data ProgSel'!$A56&amp;'aggregated FIP Data ProgSel'!$V$1),'Feat-Func-Development'!$AF$121:$EU$121)</f>
        <v>0</v>
      </c>
      <c r="W56" s="29">
        <f ca="1">LOOKUP(2,1/('Feat-Func-Development'!$AF$4:$EU$4&amp;'Feat-Func-Development'!$AF$5:$EU$5='aggregated FIP Data ProgSel'!$A56&amp;'aggregated FIP Data ProgSel'!$V$1),'Feat-Func-Development'!$AF$122:$EU$122)</f>
        <v>0</v>
      </c>
      <c r="X56" s="29">
        <f ca="1">LOOKUP(2,1/('Feat-Func-Development'!$AF$4:$EU$4&amp;'Feat-Func-Development'!$AF$5:$EU$5='aggregated FIP Data ProgSel'!$A56&amp;'aggregated FIP Data ProgSel'!$V$1),'Feat-Func-Development'!$AF$123:$EU$123)</f>
        <v>0</v>
      </c>
      <c r="Y56" s="29">
        <f ca="1">LOOKUP(2,1/('Feat-Func-Development'!$AF$4:$EU$4&amp;'Feat-Func-Development'!$AF$5:$EU$5='aggregated FIP Data ProgSel'!$A56&amp;'aggregated FIP Data ProgSel'!$V$1),'Feat-Func-Development'!$AF$124:$EU$124)</f>
        <v>0</v>
      </c>
      <c r="Z56" s="29">
        <f ca="1">LOOKUP(2,1/('Feat-Func-Development'!$AF$4:$EU$4&amp;'Feat-Func-Development'!$AF$5:$EU$5='aggregated FIP Data ProgSel'!$A56&amp;'aggregated FIP Data ProgSel'!$V$1),'Feat-Func-Development'!$AF$125:$EU$125)</f>
        <v>1</v>
      </c>
      <c r="AA56" s="29">
        <f ca="1">LOOKUP(2,1/('Feat-Func-Development'!$AF$4:$EU$4&amp;'Feat-Func-Development'!$AF$5:$EU$5='aggregated FIP Data ProgSel'!$A56&amp;'aggregated FIP Data ProgSel'!$V$1),'Feat-Func-Development'!$AF$126:$EU$126)</f>
        <v>0</v>
      </c>
      <c r="AB56" s="29">
        <f ca="1">LOOKUP(2,1/('Feat-Func-Development'!$AF$4:$EU$4&amp;'Feat-Func-Development'!$AF$5:$EU$5='aggregated FIP Data ProgSel'!$A56&amp;'aggregated FIP Data ProgSel'!$V$1),'Feat-Func-Development'!$AF$127:$EU$127)</f>
        <v>0</v>
      </c>
      <c r="AC56" s="29">
        <f ca="1">LOOKUP(2,1/('Feat-Func-Development'!$AF$4:$EU$4&amp;'Feat-Func-Development'!$AF$5:$EU$5='aggregated FIP Data ProgSel'!$A56&amp;'aggregated FIP Data ProgSel'!$V$1),'Feat-Func-Development'!$AF$128:$EU$128)</f>
        <v>0</v>
      </c>
      <c r="AD56" s="122">
        <f ca="1">LOOKUP(2,1/('Feat-Func-Development'!$AF$4:$EU$4&amp;'Feat-Func-Development'!$AF$5:$EU$5='aggregated FIP Data ProgSel'!$A56&amp;'aggregated FIP Data ProgSel'!$N$1),'Feat-Func-Development'!$AF$25:$EU$25)</f>
        <v>0</v>
      </c>
      <c r="AE56" s="48">
        <f ca="1">LOOKUP(2,1/('Feat-Func-Development'!$AF$4:$EU$4&amp;'Feat-Func-Development'!$AF$5:$EU$5='aggregated FIP Data ProgSel'!$A56&amp;'aggregated FIP Data ProgSel'!$N$1),'Feat-Func-Development'!$AF$26:$EU$26)</f>
        <v>0</v>
      </c>
      <c r="AF56" s="48">
        <f ca="1">LOOKUP(2,1/('Feat-Func-Development'!$AF$4:$EU$4&amp;'Feat-Func-Development'!$AF$5:$EU$5='aggregated FIP Data ProgSel'!$A56&amp;'aggregated FIP Data ProgSel'!$N$1),'Feat-Func-Development'!$AF$27:$EU$27)</f>
        <v>0</v>
      </c>
      <c r="AG56" s="48">
        <f ca="1">LOOKUP(2,1/('Feat-Func-Development'!$AF$4:$EU$4&amp;'Feat-Func-Development'!$AF$5:$EU$5='aggregated FIP Data ProgSel'!$A56&amp;'aggregated FIP Data ProgSel'!$N$1),'Feat-Func-Development'!$AF$28:$EU$28)</f>
        <v>0</v>
      </c>
      <c r="AH56" s="48">
        <f ca="1">LOOKUP(2,1/('Feat-Func-Development'!$AF$4:$EU$4&amp;'Feat-Func-Development'!$AF$5:$EU$5='aggregated FIP Data ProgSel'!$A56&amp;'aggregated FIP Data ProgSel'!$N$1),'Feat-Func-Development'!$AF$29:$EU$29)</f>
        <v>0</v>
      </c>
      <c r="AI56" s="48">
        <f ca="1">LOOKUP(2,1/('Feat-Func-Development'!$AF$4:$EU$4&amp;'Feat-Func-Development'!$AF$5:$EU$5='aggregated FIP Data ProgSel'!$A56&amp;'aggregated FIP Data ProgSel'!$N$1),'Feat-Func-Development'!$AF$30:$EU$30)</f>
        <v>0</v>
      </c>
      <c r="AJ56" s="48">
        <f ca="1">LOOKUP(2,1/('Feat-Func-Development'!$AF$4:$EU$4&amp;'Feat-Func-Development'!$AF$5:$EU$5='aggregated FIP Data ProgSel'!$A56&amp;'aggregated FIP Data ProgSel'!$N$1),'Feat-Func-Development'!$AF$31:$EU$31)</f>
        <v>0</v>
      </c>
      <c r="AK56" s="48">
        <f ca="1">LOOKUP(2,1/('Feat-Func-Development'!$AF$4:$EU$4&amp;'Feat-Func-Development'!$AF$5:$EU$5='aggregated FIP Data ProgSel'!$A56&amp;'aggregated FIP Data ProgSel'!$N$1),'Feat-Func-Development'!$AF$32:$EU$32)</f>
        <v>1</v>
      </c>
      <c r="AL56" s="122">
        <f ca="1">LOOKUP(2,1/('Feat-Func-Development'!$AF$4:$EU$4&amp;'Feat-Func-Development'!$AF$5:$EU$5='aggregated FIP Data ProgSel'!$A56&amp;'aggregated FIP Data ProgSel'!$N$1),'Feat-Func-Development'!$AF$33:$EU$33)</f>
        <v>0</v>
      </c>
      <c r="AM56" s="48">
        <f ca="1">LOOKUP(2,1/('Feat-Func-Development'!$AF$4:$EU$4&amp;'Feat-Func-Development'!$AF$5:$EU$5='aggregated FIP Data ProgSel'!$A56&amp;'aggregated FIP Data ProgSel'!$N$1),'Feat-Func-Development'!$AF$34:$EU$34)</f>
        <v>0</v>
      </c>
      <c r="AN56" s="48">
        <f ca="1">LOOKUP(2,1/('Feat-Func-Development'!$AF$4:$EU$4&amp;'Feat-Func-Development'!$AF$5:$EU$5='aggregated FIP Data ProgSel'!$A56&amp;'aggregated FIP Data ProgSel'!$N$1),'Feat-Func-Development'!$AF$35:$EU$35)</f>
        <v>0</v>
      </c>
      <c r="AO56" s="48">
        <f ca="1">LOOKUP(2,1/('Feat-Func-Development'!$AF$4:$EU$4&amp;'Feat-Func-Development'!$AF$5:$EU$5='aggregated FIP Data ProgSel'!$A56&amp;'aggregated FIP Data ProgSel'!$N$1),'Feat-Func-Development'!$AF$36:$EU$36)</f>
        <v>0</v>
      </c>
      <c r="AP56" s="48">
        <f ca="1">LOOKUP(2,1/('Feat-Func-Development'!$AF$4:$EU$4&amp;'Feat-Func-Development'!$AF$5:$EU$5='aggregated FIP Data ProgSel'!$A56&amp;'aggregated FIP Data ProgSel'!$N$1),'Feat-Func-Development'!$AF$37:$EU$37)</f>
        <v>0</v>
      </c>
      <c r="AQ56" s="48">
        <f ca="1">LOOKUP(2,1/('Feat-Func-Development'!$AF$4:$EU$4&amp;'Feat-Func-Development'!$AF$5:$EU$5='aggregated FIP Data ProgSel'!$A56&amp;'aggregated FIP Data ProgSel'!$N$1),'Feat-Func-Development'!$AF$38:$EU$38)</f>
        <v>0</v>
      </c>
      <c r="AR56" s="48">
        <f ca="1">LOOKUP(2,1/('Feat-Func-Development'!$AF$4:$EU$4&amp;'Feat-Func-Development'!$AF$5:$EU$5='aggregated FIP Data ProgSel'!$A56&amp;'aggregated FIP Data ProgSel'!$N$1),'Feat-Func-Development'!$AF$39:$EU$39)</f>
        <v>0</v>
      </c>
      <c r="AS56" s="48">
        <f ca="1">LOOKUP(2,1/('Feat-Func-Development'!$AF$4:$EU$4&amp;'Feat-Func-Development'!$AF$5:$EU$5='aggregated FIP Data ProgSel'!$A56&amp;'aggregated FIP Data ProgSel'!$N$1),'Feat-Func-Development'!$AF$40:$EU$40)</f>
        <v>1</v>
      </c>
      <c r="AT56" s="122">
        <f ca="1">LOOKUP(2,1/('Feat-Func-Development'!$AF$4:$EU$4&amp;'Feat-Func-Development'!$AF$5:$EU$5='aggregated FIP Data ProgSel'!$A56&amp;'aggregated FIP Data ProgSel'!$N$1),'Feat-Func-Development'!$AF$41:$EU$41)</f>
        <v>0</v>
      </c>
      <c r="AU56" s="48">
        <f ca="1">LOOKUP(2,1/('Feat-Func-Development'!$AF$4:$EU$4&amp;'Feat-Func-Development'!$AF$5:$EU$5='aggregated FIP Data ProgSel'!$A56&amp;'aggregated FIP Data ProgSel'!$N$1),'Feat-Func-Development'!$AF$42:$EU$42)</f>
        <v>0</v>
      </c>
      <c r="AV56" s="48">
        <f ca="1">LOOKUP(2,1/('Feat-Func-Development'!$AF$4:$EU$4&amp;'Feat-Func-Development'!$AF$5:$EU$5='aggregated FIP Data ProgSel'!$A56&amp;'aggregated FIP Data ProgSel'!$N$1),'Feat-Func-Development'!$AF$43:$EU$43)</f>
        <v>0</v>
      </c>
      <c r="AW56" s="48">
        <f ca="1">LOOKUP(2,1/('Feat-Func-Development'!$AF$4:$EU$4&amp;'Feat-Func-Development'!$AF$5:$EU$5='aggregated FIP Data ProgSel'!$A56&amp;'aggregated FIP Data ProgSel'!$N$1),'Feat-Func-Development'!$AF$44:$EU$44)</f>
        <v>0</v>
      </c>
      <c r="AX56" s="48">
        <f ca="1">LOOKUP(2,1/('Feat-Func-Development'!$AF$4:$EU$4&amp;'Feat-Func-Development'!$AF$5:$EU$5='aggregated FIP Data ProgSel'!$A56&amp;'aggregated FIP Data ProgSel'!$N$1),'Feat-Func-Development'!$AF$45:$EU$45)</f>
        <v>0</v>
      </c>
      <c r="AY56" s="48">
        <f ca="1">LOOKUP(2,1/('Feat-Func-Development'!$AF$4:$EU$4&amp;'Feat-Func-Development'!$AF$5:$EU$5='aggregated FIP Data ProgSel'!$A56&amp;'aggregated FIP Data ProgSel'!$N$1),'Feat-Func-Development'!$AF$46:$EU$46)</f>
        <v>0</v>
      </c>
      <c r="AZ56" s="48">
        <f ca="1">LOOKUP(2,1/('Feat-Func-Development'!$AF$4:$EU$4&amp;'Feat-Func-Development'!$AF$5:$EU$5='aggregated FIP Data ProgSel'!$A56&amp;'aggregated FIP Data ProgSel'!$N$1),'Feat-Func-Development'!$AF$47:$EU$47)</f>
        <v>0</v>
      </c>
      <c r="BA56" s="48">
        <f ca="1">LOOKUP(2,1/('Feat-Func-Development'!$AF$4:$EU$4&amp;'Feat-Func-Development'!$AF$5:$EU$5='aggregated FIP Data ProgSel'!$A56&amp;'aggregated FIP Data ProgSel'!$N$1),'Feat-Func-Development'!$AF$48:$EU$48)</f>
        <v>1</v>
      </c>
      <c r="BB56" s="122">
        <f ca="1">LOOKUP(2,1/('Feat-Func-Development'!$AF$4:$EU$4&amp;'Feat-Func-Development'!$AF$5:$EU$5='aggregated FIP Data ProgSel'!$A56&amp;'aggregated FIP Data ProgSel'!$N$1),'Feat-Func-Development'!$AF$49:$EU$49)</f>
        <v>0</v>
      </c>
      <c r="BC56" s="48">
        <f ca="1">LOOKUP(2,1/('Feat-Func-Development'!$AF$4:$EU$4&amp;'Feat-Func-Development'!$AF$5:$EU$5='aggregated FIP Data ProgSel'!$A56&amp;'aggregated FIP Data ProgSel'!$N$1),'Feat-Func-Development'!$AF$50:$EU$50)</f>
        <v>0</v>
      </c>
      <c r="BD56" s="48">
        <f ca="1">LOOKUP(2,1/('Feat-Func-Development'!$AF$4:$EU$4&amp;'Feat-Func-Development'!$AF$5:$EU$5='aggregated FIP Data ProgSel'!$A56&amp;'aggregated FIP Data ProgSel'!$N$1),'Feat-Func-Development'!$AF$51:$EU$51)</f>
        <v>0</v>
      </c>
      <c r="BE56" s="48">
        <f ca="1">LOOKUP(2,1/('Feat-Func-Development'!$AF$4:$EU$4&amp;'Feat-Func-Development'!$AF$5:$EU$5='aggregated FIP Data ProgSel'!$A56&amp;'aggregated FIP Data ProgSel'!$N$1),'Feat-Func-Development'!$AF$52:$EU$52)</f>
        <v>0</v>
      </c>
      <c r="BF56" s="48">
        <f ca="1">LOOKUP(2,1/('Feat-Func-Development'!$AF$4:$EU$4&amp;'Feat-Func-Development'!$AF$5:$EU$5='aggregated FIP Data ProgSel'!$A56&amp;'aggregated FIP Data ProgSel'!$N$1),'Feat-Func-Development'!$AF$53:$EU$53)</f>
        <v>0</v>
      </c>
      <c r="BG56" s="48">
        <f ca="1">LOOKUP(2,1/('Feat-Func-Development'!$AF$4:$EU$4&amp;'Feat-Func-Development'!$AF$5:$EU$5='aggregated FIP Data ProgSel'!$A56&amp;'aggregated FIP Data ProgSel'!$N$1),'Feat-Func-Development'!$AF$54:$EU$54)</f>
        <v>0</v>
      </c>
      <c r="BH56" s="48">
        <f ca="1">LOOKUP(2,1/('Feat-Func-Development'!$AF$4:$EU$4&amp;'Feat-Func-Development'!$AF$5:$EU$5='aggregated FIP Data ProgSel'!$A56&amp;'aggregated FIP Data ProgSel'!$N$1),'Feat-Func-Development'!$AF$55:$EU$55)</f>
        <v>0</v>
      </c>
      <c r="BI56" s="48">
        <f ca="1">LOOKUP(2,1/('Feat-Func-Development'!$AF$4:$EU$4&amp;'Feat-Func-Development'!$AF$5:$EU$5='aggregated FIP Data ProgSel'!$A56&amp;'aggregated FIP Data ProgSel'!$N$1),'Feat-Func-Development'!$AF$56:$EU$56)</f>
        <v>0</v>
      </c>
    </row>
    <row r="57" spans="1:61">
      <c r="A57" s="226">
        <f t="shared" ca="1" si="9"/>
        <v>1613</v>
      </c>
      <c r="B57" s="371">
        <f ca="1">IFERROR(INDEX('Configuration | Scaling'!$E$13:$Y$23,$D$85-CELL("row", 'Configuration | Scaling'!$E$13)+1,MATCH($C57,_GPDS__List,0)),"")</f>
        <v>153</v>
      </c>
      <c r="C57" s="228" t="str">
        <f ca="1">IF(COUNTIF(C$4:C56,LOOKUP(A57,INDIRECT("'Configuration | Scaling'!E"&amp;$D$85):INDIRECT("'Configuration | Scaling'!Y"&amp;$D$85),_GPDS__List))=0,LOOKUP(A57,INDIRECT("'Configuration | Scaling'!E"&amp;$D$85):INDIRECT("'Configuration | Scaling'!Y"&amp;$D$85),_GPDS__List),"")</f>
        <v/>
      </c>
      <c r="D57" s="372"/>
      <c r="E57" s="229">
        <f t="shared" ca="1" si="0"/>
        <v>153</v>
      </c>
      <c r="F57" s="235">
        <f t="shared" ca="1" si="1"/>
        <v>1</v>
      </c>
      <c r="G57" s="55">
        <f t="shared" ca="1" si="2"/>
        <v>0</v>
      </c>
      <c r="H57" s="55">
        <f t="shared" ca="1" si="3"/>
        <v>1</v>
      </c>
      <c r="I57" s="55">
        <f t="shared" ca="1" si="4"/>
        <v>1</v>
      </c>
      <c r="J57" s="55">
        <f t="shared" ca="1" si="5"/>
        <v>1</v>
      </c>
      <c r="K57" s="55">
        <f t="shared" ca="1" si="6"/>
        <v>1</v>
      </c>
      <c r="L57" s="55">
        <f t="shared" ca="1" si="7"/>
        <v>1</v>
      </c>
      <c r="M57" s="56">
        <f t="shared" ca="1" si="8"/>
        <v>0</v>
      </c>
      <c r="N57" s="48">
        <f ca="1">LOOKUP(2,1/('Feat-Func-Development'!$AF$4:$EU$4&amp;'Feat-Func-Development'!$AF$5:$EU$5='aggregated FIP Data ProgSel'!$A57&amp;'aggregated FIP Data ProgSel'!$N$1),'Feat-Func-Development'!$AF$121:$EU$121)</f>
        <v>0</v>
      </c>
      <c r="O57" s="48">
        <f ca="1">LOOKUP(2,1/('Feat-Func-Development'!$AF$4:$EU$4&amp;'Feat-Func-Development'!$AF$5:$EU$5='aggregated FIP Data ProgSel'!$A57&amp;'aggregated FIP Data ProgSel'!$N$1),'Feat-Func-Development'!$AF$122:$EU$122)</f>
        <v>0</v>
      </c>
      <c r="P57" s="48">
        <f ca="1">LOOKUP(2,1/('Feat-Func-Development'!$AF$4:$EU$4&amp;'Feat-Func-Development'!$AF$5:$EU$5='aggregated FIP Data ProgSel'!$A57&amp;'aggregated FIP Data ProgSel'!$N$1),'Feat-Func-Development'!$AF$123:$EU$123)</f>
        <v>0</v>
      </c>
      <c r="Q57" s="48">
        <f ca="1">LOOKUP(2,1/('Feat-Func-Development'!$AF$4:$EU$4&amp;'Feat-Func-Development'!$AF$5:$EU$5='aggregated FIP Data ProgSel'!$A57&amp;'aggregated FIP Data ProgSel'!$N$1),'Feat-Func-Development'!$AF$124:$EU$124)</f>
        <v>0</v>
      </c>
      <c r="R57" s="48">
        <f ca="1">LOOKUP(2,1/('Feat-Func-Development'!$AF$4:$EU$4&amp;'Feat-Func-Development'!$AF$5:$EU$5='aggregated FIP Data ProgSel'!$A57&amp;'aggregated FIP Data ProgSel'!$N$1),'Feat-Func-Development'!$AF$125:$EU$125)</f>
        <v>0</v>
      </c>
      <c r="S57" s="48">
        <f ca="1">LOOKUP(2,1/('Feat-Func-Development'!$AF$4:$EU$4&amp;'Feat-Func-Development'!$AF$5:$EU$5='aggregated FIP Data ProgSel'!$A57&amp;'aggregated FIP Data ProgSel'!$N$1),'Feat-Func-Development'!$AF$126:$EU$126)</f>
        <v>0</v>
      </c>
      <c r="T57" s="48">
        <f ca="1">LOOKUP(2,1/('Feat-Func-Development'!$AF$4:$EU$4&amp;'Feat-Func-Development'!$AF$5:$EU$5='aggregated FIP Data ProgSel'!$A57&amp;'aggregated FIP Data ProgSel'!$N$1),'Feat-Func-Development'!$AF$127:$EU$127)</f>
        <v>0</v>
      </c>
      <c r="U57" s="48">
        <f ca="1">LOOKUP(2,1/('Feat-Func-Development'!$AF$4:$EU$4&amp;'Feat-Func-Development'!$AF$5:$EU$5='aggregated FIP Data ProgSel'!$A57&amp;'aggregated FIP Data ProgSel'!$N$1),'Feat-Func-Development'!$AF$128:$EU$128)</f>
        <v>1</v>
      </c>
      <c r="V57" s="29">
        <f ca="1">LOOKUP(2,1/('Feat-Func-Development'!$AF$4:$EU$4&amp;'Feat-Func-Development'!$AF$5:$EU$5='aggregated FIP Data ProgSel'!$A57&amp;'aggregated FIP Data ProgSel'!$V$1),'Feat-Func-Development'!$AF$121:$EU$121)</f>
        <v>0</v>
      </c>
      <c r="W57" s="29">
        <f ca="1">LOOKUP(2,1/('Feat-Func-Development'!$AF$4:$EU$4&amp;'Feat-Func-Development'!$AF$5:$EU$5='aggregated FIP Data ProgSel'!$A57&amp;'aggregated FIP Data ProgSel'!$V$1),'Feat-Func-Development'!$AF$122:$EU$122)</f>
        <v>0</v>
      </c>
      <c r="X57" s="29">
        <f ca="1">LOOKUP(2,1/('Feat-Func-Development'!$AF$4:$EU$4&amp;'Feat-Func-Development'!$AF$5:$EU$5='aggregated FIP Data ProgSel'!$A57&amp;'aggregated FIP Data ProgSel'!$V$1),'Feat-Func-Development'!$AF$123:$EU$123)</f>
        <v>0</v>
      </c>
      <c r="Y57" s="29">
        <f ca="1">LOOKUP(2,1/('Feat-Func-Development'!$AF$4:$EU$4&amp;'Feat-Func-Development'!$AF$5:$EU$5='aggregated FIP Data ProgSel'!$A57&amp;'aggregated FIP Data ProgSel'!$V$1),'Feat-Func-Development'!$AF$124:$EU$124)</f>
        <v>0</v>
      </c>
      <c r="Z57" s="29">
        <f ca="1">LOOKUP(2,1/('Feat-Func-Development'!$AF$4:$EU$4&amp;'Feat-Func-Development'!$AF$5:$EU$5='aggregated FIP Data ProgSel'!$A57&amp;'aggregated FIP Data ProgSel'!$V$1),'Feat-Func-Development'!$AF$125:$EU$125)</f>
        <v>1</v>
      </c>
      <c r="AA57" s="29">
        <f ca="1">LOOKUP(2,1/('Feat-Func-Development'!$AF$4:$EU$4&amp;'Feat-Func-Development'!$AF$5:$EU$5='aggregated FIP Data ProgSel'!$A57&amp;'aggregated FIP Data ProgSel'!$V$1),'Feat-Func-Development'!$AF$126:$EU$126)</f>
        <v>0</v>
      </c>
      <c r="AB57" s="29">
        <f ca="1">LOOKUP(2,1/('Feat-Func-Development'!$AF$4:$EU$4&amp;'Feat-Func-Development'!$AF$5:$EU$5='aggregated FIP Data ProgSel'!$A57&amp;'aggregated FIP Data ProgSel'!$V$1),'Feat-Func-Development'!$AF$127:$EU$127)</f>
        <v>0</v>
      </c>
      <c r="AC57" s="29">
        <f ca="1">LOOKUP(2,1/('Feat-Func-Development'!$AF$4:$EU$4&amp;'Feat-Func-Development'!$AF$5:$EU$5='aggregated FIP Data ProgSel'!$A57&amp;'aggregated FIP Data ProgSel'!$V$1),'Feat-Func-Development'!$AF$128:$EU$128)</f>
        <v>0</v>
      </c>
      <c r="AD57" s="122">
        <f ca="1">LOOKUP(2,1/('Feat-Func-Development'!$AF$4:$EU$4&amp;'Feat-Func-Development'!$AF$5:$EU$5='aggregated FIP Data ProgSel'!$A57&amp;'aggregated FIP Data ProgSel'!$N$1),'Feat-Func-Development'!$AF$25:$EU$25)</f>
        <v>0</v>
      </c>
      <c r="AE57" s="48">
        <f ca="1">LOOKUP(2,1/('Feat-Func-Development'!$AF$4:$EU$4&amp;'Feat-Func-Development'!$AF$5:$EU$5='aggregated FIP Data ProgSel'!$A57&amp;'aggregated FIP Data ProgSel'!$N$1),'Feat-Func-Development'!$AF$26:$EU$26)</f>
        <v>0</v>
      </c>
      <c r="AF57" s="48">
        <f ca="1">LOOKUP(2,1/('Feat-Func-Development'!$AF$4:$EU$4&amp;'Feat-Func-Development'!$AF$5:$EU$5='aggregated FIP Data ProgSel'!$A57&amp;'aggregated FIP Data ProgSel'!$N$1),'Feat-Func-Development'!$AF$27:$EU$27)</f>
        <v>0</v>
      </c>
      <c r="AG57" s="48">
        <f ca="1">LOOKUP(2,1/('Feat-Func-Development'!$AF$4:$EU$4&amp;'Feat-Func-Development'!$AF$5:$EU$5='aggregated FIP Data ProgSel'!$A57&amp;'aggregated FIP Data ProgSel'!$N$1),'Feat-Func-Development'!$AF$28:$EU$28)</f>
        <v>0</v>
      </c>
      <c r="AH57" s="48">
        <f ca="1">LOOKUP(2,1/('Feat-Func-Development'!$AF$4:$EU$4&amp;'Feat-Func-Development'!$AF$5:$EU$5='aggregated FIP Data ProgSel'!$A57&amp;'aggregated FIP Data ProgSel'!$N$1),'Feat-Func-Development'!$AF$29:$EU$29)</f>
        <v>0</v>
      </c>
      <c r="AI57" s="48">
        <f ca="1">LOOKUP(2,1/('Feat-Func-Development'!$AF$4:$EU$4&amp;'Feat-Func-Development'!$AF$5:$EU$5='aggregated FIP Data ProgSel'!$A57&amp;'aggregated FIP Data ProgSel'!$N$1),'Feat-Func-Development'!$AF$30:$EU$30)</f>
        <v>0</v>
      </c>
      <c r="AJ57" s="48">
        <f ca="1">LOOKUP(2,1/('Feat-Func-Development'!$AF$4:$EU$4&amp;'Feat-Func-Development'!$AF$5:$EU$5='aggregated FIP Data ProgSel'!$A57&amp;'aggregated FIP Data ProgSel'!$N$1),'Feat-Func-Development'!$AF$31:$EU$31)</f>
        <v>0</v>
      </c>
      <c r="AK57" s="48">
        <f ca="1">LOOKUP(2,1/('Feat-Func-Development'!$AF$4:$EU$4&amp;'Feat-Func-Development'!$AF$5:$EU$5='aggregated FIP Data ProgSel'!$A57&amp;'aggregated FIP Data ProgSel'!$N$1),'Feat-Func-Development'!$AF$32:$EU$32)</f>
        <v>1</v>
      </c>
      <c r="AL57" s="122">
        <f ca="1">LOOKUP(2,1/('Feat-Func-Development'!$AF$4:$EU$4&amp;'Feat-Func-Development'!$AF$5:$EU$5='aggregated FIP Data ProgSel'!$A57&amp;'aggregated FIP Data ProgSel'!$N$1),'Feat-Func-Development'!$AF$33:$EU$33)</f>
        <v>0</v>
      </c>
      <c r="AM57" s="48">
        <f ca="1">LOOKUP(2,1/('Feat-Func-Development'!$AF$4:$EU$4&amp;'Feat-Func-Development'!$AF$5:$EU$5='aggregated FIP Data ProgSel'!$A57&amp;'aggregated FIP Data ProgSel'!$N$1),'Feat-Func-Development'!$AF$34:$EU$34)</f>
        <v>0</v>
      </c>
      <c r="AN57" s="48">
        <f ca="1">LOOKUP(2,1/('Feat-Func-Development'!$AF$4:$EU$4&amp;'Feat-Func-Development'!$AF$5:$EU$5='aggregated FIP Data ProgSel'!$A57&amp;'aggregated FIP Data ProgSel'!$N$1),'Feat-Func-Development'!$AF$35:$EU$35)</f>
        <v>0</v>
      </c>
      <c r="AO57" s="48">
        <f ca="1">LOOKUP(2,1/('Feat-Func-Development'!$AF$4:$EU$4&amp;'Feat-Func-Development'!$AF$5:$EU$5='aggregated FIP Data ProgSel'!$A57&amp;'aggregated FIP Data ProgSel'!$N$1),'Feat-Func-Development'!$AF$36:$EU$36)</f>
        <v>0</v>
      </c>
      <c r="AP57" s="48">
        <f ca="1">LOOKUP(2,1/('Feat-Func-Development'!$AF$4:$EU$4&amp;'Feat-Func-Development'!$AF$5:$EU$5='aggregated FIP Data ProgSel'!$A57&amp;'aggregated FIP Data ProgSel'!$N$1),'Feat-Func-Development'!$AF$37:$EU$37)</f>
        <v>0</v>
      </c>
      <c r="AQ57" s="48">
        <f ca="1">LOOKUP(2,1/('Feat-Func-Development'!$AF$4:$EU$4&amp;'Feat-Func-Development'!$AF$5:$EU$5='aggregated FIP Data ProgSel'!$A57&amp;'aggregated FIP Data ProgSel'!$N$1),'Feat-Func-Development'!$AF$38:$EU$38)</f>
        <v>0</v>
      </c>
      <c r="AR57" s="48">
        <f ca="1">LOOKUP(2,1/('Feat-Func-Development'!$AF$4:$EU$4&amp;'Feat-Func-Development'!$AF$5:$EU$5='aggregated FIP Data ProgSel'!$A57&amp;'aggregated FIP Data ProgSel'!$N$1),'Feat-Func-Development'!$AF$39:$EU$39)</f>
        <v>0</v>
      </c>
      <c r="AS57" s="48">
        <f ca="1">LOOKUP(2,1/('Feat-Func-Development'!$AF$4:$EU$4&amp;'Feat-Func-Development'!$AF$5:$EU$5='aggregated FIP Data ProgSel'!$A57&amp;'aggregated FIP Data ProgSel'!$N$1),'Feat-Func-Development'!$AF$40:$EU$40)</f>
        <v>1</v>
      </c>
      <c r="AT57" s="122">
        <f ca="1">LOOKUP(2,1/('Feat-Func-Development'!$AF$4:$EU$4&amp;'Feat-Func-Development'!$AF$5:$EU$5='aggregated FIP Data ProgSel'!$A57&amp;'aggregated FIP Data ProgSel'!$N$1),'Feat-Func-Development'!$AF$41:$EU$41)</f>
        <v>0</v>
      </c>
      <c r="AU57" s="48">
        <f ca="1">LOOKUP(2,1/('Feat-Func-Development'!$AF$4:$EU$4&amp;'Feat-Func-Development'!$AF$5:$EU$5='aggregated FIP Data ProgSel'!$A57&amp;'aggregated FIP Data ProgSel'!$N$1),'Feat-Func-Development'!$AF$42:$EU$42)</f>
        <v>0</v>
      </c>
      <c r="AV57" s="48">
        <f ca="1">LOOKUP(2,1/('Feat-Func-Development'!$AF$4:$EU$4&amp;'Feat-Func-Development'!$AF$5:$EU$5='aggregated FIP Data ProgSel'!$A57&amp;'aggregated FIP Data ProgSel'!$N$1),'Feat-Func-Development'!$AF$43:$EU$43)</f>
        <v>0</v>
      </c>
      <c r="AW57" s="48">
        <f ca="1">LOOKUP(2,1/('Feat-Func-Development'!$AF$4:$EU$4&amp;'Feat-Func-Development'!$AF$5:$EU$5='aggregated FIP Data ProgSel'!$A57&amp;'aggregated FIP Data ProgSel'!$N$1),'Feat-Func-Development'!$AF$44:$EU$44)</f>
        <v>0</v>
      </c>
      <c r="AX57" s="48">
        <f ca="1">LOOKUP(2,1/('Feat-Func-Development'!$AF$4:$EU$4&amp;'Feat-Func-Development'!$AF$5:$EU$5='aggregated FIP Data ProgSel'!$A57&amp;'aggregated FIP Data ProgSel'!$N$1),'Feat-Func-Development'!$AF$45:$EU$45)</f>
        <v>0</v>
      </c>
      <c r="AY57" s="48">
        <f ca="1">LOOKUP(2,1/('Feat-Func-Development'!$AF$4:$EU$4&amp;'Feat-Func-Development'!$AF$5:$EU$5='aggregated FIP Data ProgSel'!$A57&amp;'aggregated FIP Data ProgSel'!$N$1),'Feat-Func-Development'!$AF$46:$EU$46)</f>
        <v>0</v>
      </c>
      <c r="AZ57" s="48">
        <f ca="1">LOOKUP(2,1/('Feat-Func-Development'!$AF$4:$EU$4&amp;'Feat-Func-Development'!$AF$5:$EU$5='aggregated FIP Data ProgSel'!$A57&amp;'aggregated FIP Data ProgSel'!$N$1),'Feat-Func-Development'!$AF$47:$EU$47)</f>
        <v>0</v>
      </c>
      <c r="BA57" s="48">
        <f ca="1">LOOKUP(2,1/('Feat-Func-Development'!$AF$4:$EU$4&amp;'Feat-Func-Development'!$AF$5:$EU$5='aggregated FIP Data ProgSel'!$A57&amp;'aggregated FIP Data ProgSel'!$N$1),'Feat-Func-Development'!$AF$48:$EU$48)</f>
        <v>1</v>
      </c>
      <c r="BB57" s="122">
        <f ca="1">LOOKUP(2,1/('Feat-Func-Development'!$AF$4:$EU$4&amp;'Feat-Func-Development'!$AF$5:$EU$5='aggregated FIP Data ProgSel'!$A57&amp;'aggregated FIP Data ProgSel'!$N$1),'Feat-Func-Development'!$AF$49:$EU$49)</f>
        <v>0</v>
      </c>
      <c r="BC57" s="48">
        <f ca="1">LOOKUP(2,1/('Feat-Func-Development'!$AF$4:$EU$4&amp;'Feat-Func-Development'!$AF$5:$EU$5='aggregated FIP Data ProgSel'!$A57&amp;'aggregated FIP Data ProgSel'!$N$1),'Feat-Func-Development'!$AF$50:$EU$50)</f>
        <v>0</v>
      </c>
      <c r="BD57" s="48">
        <f ca="1">LOOKUP(2,1/('Feat-Func-Development'!$AF$4:$EU$4&amp;'Feat-Func-Development'!$AF$5:$EU$5='aggregated FIP Data ProgSel'!$A57&amp;'aggregated FIP Data ProgSel'!$N$1),'Feat-Func-Development'!$AF$51:$EU$51)</f>
        <v>0</v>
      </c>
      <c r="BE57" s="48">
        <f ca="1">LOOKUP(2,1/('Feat-Func-Development'!$AF$4:$EU$4&amp;'Feat-Func-Development'!$AF$5:$EU$5='aggregated FIP Data ProgSel'!$A57&amp;'aggregated FIP Data ProgSel'!$N$1),'Feat-Func-Development'!$AF$52:$EU$52)</f>
        <v>0</v>
      </c>
      <c r="BF57" s="48">
        <f ca="1">LOOKUP(2,1/('Feat-Func-Development'!$AF$4:$EU$4&amp;'Feat-Func-Development'!$AF$5:$EU$5='aggregated FIP Data ProgSel'!$A57&amp;'aggregated FIP Data ProgSel'!$N$1),'Feat-Func-Development'!$AF$53:$EU$53)</f>
        <v>0</v>
      </c>
      <c r="BG57" s="48">
        <f ca="1">LOOKUP(2,1/('Feat-Func-Development'!$AF$4:$EU$4&amp;'Feat-Func-Development'!$AF$5:$EU$5='aggregated FIP Data ProgSel'!$A57&amp;'aggregated FIP Data ProgSel'!$N$1),'Feat-Func-Development'!$AF$54:$EU$54)</f>
        <v>0</v>
      </c>
      <c r="BH57" s="48">
        <f ca="1">LOOKUP(2,1/('Feat-Func-Development'!$AF$4:$EU$4&amp;'Feat-Func-Development'!$AF$5:$EU$5='aggregated FIP Data ProgSel'!$A57&amp;'aggregated FIP Data ProgSel'!$N$1),'Feat-Func-Development'!$AF$55:$EU$55)</f>
        <v>0</v>
      </c>
      <c r="BI57" s="48">
        <f ca="1">LOOKUP(2,1/('Feat-Func-Development'!$AF$4:$EU$4&amp;'Feat-Func-Development'!$AF$5:$EU$5='aggregated FIP Data ProgSel'!$A57&amp;'aggregated FIP Data ProgSel'!$N$1),'Feat-Func-Development'!$AF$56:$EU$56)</f>
        <v>0</v>
      </c>
    </row>
    <row r="58" spans="1:61">
      <c r="A58" s="226">
        <f t="shared" ca="1" si="9"/>
        <v>1643</v>
      </c>
      <c r="B58" s="371">
        <f ca="1">IFERROR(INDEX('Configuration | Scaling'!$E$13:$Y$23,$D$85-CELL("row", 'Configuration | Scaling'!$E$13)+1,MATCH($C58,_GPDS__List,0)),"")</f>
        <v>153</v>
      </c>
      <c r="C58" s="228" t="str">
        <f ca="1">IF(COUNTIF(C$4:C57,LOOKUP(A58,INDIRECT("'Configuration | Scaling'!E"&amp;$D$85):INDIRECT("'Configuration | Scaling'!Y"&amp;$D$85),_GPDS__List))=0,LOOKUP(A58,INDIRECT("'Configuration | Scaling'!E"&amp;$D$85):INDIRECT("'Configuration | Scaling'!Y"&amp;$D$85),_GPDS__List),"")</f>
        <v/>
      </c>
      <c r="D58" s="372"/>
      <c r="E58" s="229">
        <f t="shared" ca="1" si="0"/>
        <v>153</v>
      </c>
      <c r="F58" s="235">
        <f t="shared" ca="1" si="1"/>
        <v>1</v>
      </c>
      <c r="G58" s="55">
        <f t="shared" ca="1" si="2"/>
        <v>0</v>
      </c>
      <c r="H58" s="55">
        <f t="shared" ca="1" si="3"/>
        <v>1</v>
      </c>
      <c r="I58" s="55">
        <f t="shared" ca="1" si="4"/>
        <v>1</v>
      </c>
      <c r="J58" s="55">
        <f t="shared" ca="1" si="5"/>
        <v>1</v>
      </c>
      <c r="K58" s="55">
        <f t="shared" ca="1" si="6"/>
        <v>1</v>
      </c>
      <c r="L58" s="55">
        <f t="shared" ca="1" si="7"/>
        <v>1</v>
      </c>
      <c r="M58" s="56">
        <f t="shared" ca="1" si="8"/>
        <v>0</v>
      </c>
      <c r="N58" s="48">
        <f ca="1">LOOKUP(2,1/('Feat-Func-Development'!$AF$4:$EU$4&amp;'Feat-Func-Development'!$AF$5:$EU$5='aggregated FIP Data ProgSel'!$A58&amp;'aggregated FIP Data ProgSel'!$N$1),'Feat-Func-Development'!$AF$121:$EU$121)</f>
        <v>0</v>
      </c>
      <c r="O58" s="48">
        <f ca="1">LOOKUP(2,1/('Feat-Func-Development'!$AF$4:$EU$4&amp;'Feat-Func-Development'!$AF$5:$EU$5='aggregated FIP Data ProgSel'!$A58&amp;'aggregated FIP Data ProgSel'!$N$1),'Feat-Func-Development'!$AF$122:$EU$122)</f>
        <v>0</v>
      </c>
      <c r="P58" s="48">
        <f ca="1">LOOKUP(2,1/('Feat-Func-Development'!$AF$4:$EU$4&amp;'Feat-Func-Development'!$AF$5:$EU$5='aggregated FIP Data ProgSel'!$A58&amp;'aggregated FIP Data ProgSel'!$N$1),'Feat-Func-Development'!$AF$123:$EU$123)</f>
        <v>0</v>
      </c>
      <c r="Q58" s="48">
        <f ca="1">LOOKUP(2,1/('Feat-Func-Development'!$AF$4:$EU$4&amp;'Feat-Func-Development'!$AF$5:$EU$5='aggregated FIP Data ProgSel'!$A58&amp;'aggregated FIP Data ProgSel'!$N$1),'Feat-Func-Development'!$AF$124:$EU$124)</f>
        <v>0</v>
      </c>
      <c r="R58" s="48">
        <f ca="1">LOOKUP(2,1/('Feat-Func-Development'!$AF$4:$EU$4&amp;'Feat-Func-Development'!$AF$5:$EU$5='aggregated FIP Data ProgSel'!$A58&amp;'aggregated FIP Data ProgSel'!$N$1),'Feat-Func-Development'!$AF$125:$EU$125)</f>
        <v>0</v>
      </c>
      <c r="S58" s="48">
        <f ca="1">LOOKUP(2,1/('Feat-Func-Development'!$AF$4:$EU$4&amp;'Feat-Func-Development'!$AF$5:$EU$5='aggregated FIP Data ProgSel'!$A58&amp;'aggregated FIP Data ProgSel'!$N$1),'Feat-Func-Development'!$AF$126:$EU$126)</f>
        <v>0</v>
      </c>
      <c r="T58" s="48">
        <f ca="1">LOOKUP(2,1/('Feat-Func-Development'!$AF$4:$EU$4&amp;'Feat-Func-Development'!$AF$5:$EU$5='aggregated FIP Data ProgSel'!$A58&amp;'aggregated FIP Data ProgSel'!$N$1),'Feat-Func-Development'!$AF$127:$EU$127)</f>
        <v>0</v>
      </c>
      <c r="U58" s="48">
        <f ca="1">LOOKUP(2,1/('Feat-Func-Development'!$AF$4:$EU$4&amp;'Feat-Func-Development'!$AF$5:$EU$5='aggregated FIP Data ProgSel'!$A58&amp;'aggregated FIP Data ProgSel'!$N$1),'Feat-Func-Development'!$AF$128:$EU$128)</f>
        <v>1</v>
      </c>
      <c r="V58" s="29">
        <f ca="1">LOOKUP(2,1/('Feat-Func-Development'!$AF$4:$EU$4&amp;'Feat-Func-Development'!$AF$5:$EU$5='aggregated FIP Data ProgSel'!$A58&amp;'aggregated FIP Data ProgSel'!$V$1),'Feat-Func-Development'!$AF$121:$EU$121)</f>
        <v>0</v>
      </c>
      <c r="W58" s="29">
        <f ca="1">LOOKUP(2,1/('Feat-Func-Development'!$AF$4:$EU$4&amp;'Feat-Func-Development'!$AF$5:$EU$5='aggregated FIP Data ProgSel'!$A58&amp;'aggregated FIP Data ProgSel'!$V$1),'Feat-Func-Development'!$AF$122:$EU$122)</f>
        <v>0</v>
      </c>
      <c r="X58" s="29">
        <f ca="1">LOOKUP(2,1/('Feat-Func-Development'!$AF$4:$EU$4&amp;'Feat-Func-Development'!$AF$5:$EU$5='aggregated FIP Data ProgSel'!$A58&amp;'aggregated FIP Data ProgSel'!$V$1),'Feat-Func-Development'!$AF$123:$EU$123)</f>
        <v>0</v>
      </c>
      <c r="Y58" s="29">
        <f ca="1">LOOKUP(2,1/('Feat-Func-Development'!$AF$4:$EU$4&amp;'Feat-Func-Development'!$AF$5:$EU$5='aggregated FIP Data ProgSel'!$A58&amp;'aggregated FIP Data ProgSel'!$V$1),'Feat-Func-Development'!$AF$124:$EU$124)</f>
        <v>0</v>
      </c>
      <c r="Z58" s="29">
        <f ca="1">LOOKUP(2,1/('Feat-Func-Development'!$AF$4:$EU$4&amp;'Feat-Func-Development'!$AF$5:$EU$5='aggregated FIP Data ProgSel'!$A58&amp;'aggregated FIP Data ProgSel'!$V$1),'Feat-Func-Development'!$AF$125:$EU$125)</f>
        <v>1</v>
      </c>
      <c r="AA58" s="29">
        <f ca="1">LOOKUP(2,1/('Feat-Func-Development'!$AF$4:$EU$4&amp;'Feat-Func-Development'!$AF$5:$EU$5='aggregated FIP Data ProgSel'!$A58&amp;'aggregated FIP Data ProgSel'!$V$1),'Feat-Func-Development'!$AF$126:$EU$126)</f>
        <v>0</v>
      </c>
      <c r="AB58" s="29">
        <f ca="1">LOOKUP(2,1/('Feat-Func-Development'!$AF$4:$EU$4&amp;'Feat-Func-Development'!$AF$5:$EU$5='aggregated FIP Data ProgSel'!$A58&amp;'aggregated FIP Data ProgSel'!$V$1),'Feat-Func-Development'!$AF$127:$EU$127)</f>
        <v>0</v>
      </c>
      <c r="AC58" s="29">
        <f ca="1">LOOKUP(2,1/('Feat-Func-Development'!$AF$4:$EU$4&amp;'Feat-Func-Development'!$AF$5:$EU$5='aggregated FIP Data ProgSel'!$A58&amp;'aggregated FIP Data ProgSel'!$V$1),'Feat-Func-Development'!$AF$128:$EU$128)</f>
        <v>0</v>
      </c>
      <c r="AD58" s="122">
        <f ca="1">LOOKUP(2,1/('Feat-Func-Development'!$AF$4:$EU$4&amp;'Feat-Func-Development'!$AF$5:$EU$5='aggregated FIP Data ProgSel'!$A58&amp;'aggregated FIP Data ProgSel'!$N$1),'Feat-Func-Development'!$AF$25:$EU$25)</f>
        <v>0</v>
      </c>
      <c r="AE58" s="48">
        <f ca="1">LOOKUP(2,1/('Feat-Func-Development'!$AF$4:$EU$4&amp;'Feat-Func-Development'!$AF$5:$EU$5='aggregated FIP Data ProgSel'!$A58&amp;'aggregated FIP Data ProgSel'!$N$1),'Feat-Func-Development'!$AF$26:$EU$26)</f>
        <v>0</v>
      </c>
      <c r="AF58" s="48">
        <f ca="1">LOOKUP(2,1/('Feat-Func-Development'!$AF$4:$EU$4&amp;'Feat-Func-Development'!$AF$5:$EU$5='aggregated FIP Data ProgSel'!$A58&amp;'aggregated FIP Data ProgSel'!$N$1),'Feat-Func-Development'!$AF$27:$EU$27)</f>
        <v>0</v>
      </c>
      <c r="AG58" s="48">
        <f ca="1">LOOKUP(2,1/('Feat-Func-Development'!$AF$4:$EU$4&amp;'Feat-Func-Development'!$AF$5:$EU$5='aggregated FIP Data ProgSel'!$A58&amp;'aggregated FIP Data ProgSel'!$N$1),'Feat-Func-Development'!$AF$28:$EU$28)</f>
        <v>0</v>
      </c>
      <c r="AH58" s="48">
        <f ca="1">LOOKUP(2,1/('Feat-Func-Development'!$AF$4:$EU$4&amp;'Feat-Func-Development'!$AF$5:$EU$5='aggregated FIP Data ProgSel'!$A58&amp;'aggregated FIP Data ProgSel'!$N$1),'Feat-Func-Development'!$AF$29:$EU$29)</f>
        <v>0</v>
      </c>
      <c r="AI58" s="48">
        <f ca="1">LOOKUP(2,1/('Feat-Func-Development'!$AF$4:$EU$4&amp;'Feat-Func-Development'!$AF$5:$EU$5='aggregated FIP Data ProgSel'!$A58&amp;'aggregated FIP Data ProgSel'!$N$1),'Feat-Func-Development'!$AF$30:$EU$30)</f>
        <v>0</v>
      </c>
      <c r="AJ58" s="48">
        <f ca="1">LOOKUP(2,1/('Feat-Func-Development'!$AF$4:$EU$4&amp;'Feat-Func-Development'!$AF$5:$EU$5='aggregated FIP Data ProgSel'!$A58&amp;'aggregated FIP Data ProgSel'!$N$1),'Feat-Func-Development'!$AF$31:$EU$31)</f>
        <v>0</v>
      </c>
      <c r="AK58" s="48">
        <f ca="1">LOOKUP(2,1/('Feat-Func-Development'!$AF$4:$EU$4&amp;'Feat-Func-Development'!$AF$5:$EU$5='aggregated FIP Data ProgSel'!$A58&amp;'aggregated FIP Data ProgSel'!$N$1),'Feat-Func-Development'!$AF$32:$EU$32)</f>
        <v>1</v>
      </c>
      <c r="AL58" s="122">
        <f ca="1">LOOKUP(2,1/('Feat-Func-Development'!$AF$4:$EU$4&amp;'Feat-Func-Development'!$AF$5:$EU$5='aggregated FIP Data ProgSel'!$A58&amp;'aggregated FIP Data ProgSel'!$N$1),'Feat-Func-Development'!$AF$33:$EU$33)</f>
        <v>0</v>
      </c>
      <c r="AM58" s="48">
        <f ca="1">LOOKUP(2,1/('Feat-Func-Development'!$AF$4:$EU$4&amp;'Feat-Func-Development'!$AF$5:$EU$5='aggregated FIP Data ProgSel'!$A58&amp;'aggregated FIP Data ProgSel'!$N$1),'Feat-Func-Development'!$AF$34:$EU$34)</f>
        <v>0</v>
      </c>
      <c r="AN58" s="48">
        <f ca="1">LOOKUP(2,1/('Feat-Func-Development'!$AF$4:$EU$4&amp;'Feat-Func-Development'!$AF$5:$EU$5='aggregated FIP Data ProgSel'!$A58&amp;'aggregated FIP Data ProgSel'!$N$1),'Feat-Func-Development'!$AF$35:$EU$35)</f>
        <v>0</v>
      </c>
      <c r="AO58" s="48">
        <f ca="1">LOOKUP(2,1/('Feat-Func-Development'!$AF$4:$EU$4&amp;'Feat-Func-Development'!$AF$5:$EU$5='aggregated FIP Data ProgSel'!$A58&amp;'aggregated FIP Data ProgSel'!$N$1),'Feat-Func-Development'!$AF$36:$EU$36)</f>
        <v>0</v>
      </c>
      <c r="AP58" s="48">
        <f ca="1">LOOKUP(2,1/('Feat-Func-Development'!$AF$4:$EU$4&amp;'Feat-Func-Development'!$AF$5:$EU$5='aggregated FIP Data ProgSel'!$A58&amp;'aggregated FIP Data ProgSel'!$N$1),'Feat-Func-Development'!$AF$37:$EU$37)</f>
        <v>0</v>
      </c>
      <c r="AQ58" s="48">
        <f ca="1">LOOKUP(2,1/('Feat-Func-Development'!$AF$4:$EU$4&amp;'Feat-Func-Development'!$AF$5:$EU$5='aggregated FIP Data ProgSel'!$A58&amp;'aggregated FIP Data ProgSel'!$N$1),'Feat-Func-Development'!$AF$38:$EU$38)</f>
        <v>0</v>
      </c>
      <c r="AR58" s="48">
        <f ca="1">LOOKUP(2,1/('Feat-Func-Development'!$AF$4:$EU$4&amp;'Feat-Func-Development'!$AF$5:$EU$5='aggregated FIP Data ProgSel'!$A58&amp;'aggregated FIP Data ProgSel'!$N$1),'Feat-Func-Development'!$AF$39:$EU$39)</f>
        <v>0</v>
      </c>
      <c r="AS58" s="48">
        <f ca="1">LOOKUP(2,1/('Feat-Func-Development'!$AF$4:$EU$4&amp;'Feat-Func-Development'!$AF$5:$EU$5='aggregated FIP Data ProgSel'!$A58&amp;'aggregated FIP Data ProgSel'!$N$1),'Feat-Func-Development'!$AF$40:$EU$40)</f>
        <v>1</v>
      </c>
      <c r="AT58" s="122">
        <f ca="1">LOOKUP(2,1/('Feat-Func-Development'!$AF$4:$EU$4&amp;'Feat-Func-Development'!$AF$5:$EU$5='aggregated FIP Data ProgSel'!$A58&amp;'aggregated FIP Data ProgSel'!$N$1),'Feat-Func-Development'!$AF$41:$EU$41)</f>
        <v>0</v>
      </c>
      <c r="AU58" s="48">
        <f ca="1">LOOKUP(2,1/('Feat-Func-Development'!$AF$4:$EU$4&amp;'Feat-Func-Development'!$AF$5:$EU$5='aggregated FIP Data ProgSel'!$A58&amp;'aggregated FIP Data ProgSel'!$N$1),'Feat-Func-Development'!$AF$42:$EU$42)</f>
        <v>0</v>
      </c>
      <c r="AV58" s="48">
        <f ca="1">LOOKUP(2,1/('Feat-Func-Development'!$AF$4:$EU$4&amp;'Feat-Func-Development'!$AF$5:$EU$5='aggregated FIP Data ProgSel'!$A58&amp;'aggregated FIP Data ProgSel'!$N$1),'Feat-Func-Development'!$AF$43:$EU$43)</f>
        <v>0</v>
      </c>
      <c r="AW58" s="48">
        <f ca="1">LOOKUP(2,1/('Feat-Func-Development'!$AF$4:$EU$4&amp;'Feat-Func-Development'!$AF$5:$EU$5='aggregated FIP Data ProgSel'!$A58&amp;'aggregated FIP Data ProgSel'!$N$1),'Feat-Func-Development'!$AF$44:$EU$44)</f>
        <v>0</v>
      </c>
      <c r="AX58" s="48">
        <f ca="1">LOOKUP(2,1/('Feat-Func-Development'!$AF$4:$EU$4&amp;'Feat-Func-Development'!$AF$5:$EU$5='aggregated FIP Data ProgSel'!$A58&amp;'aggregated FIP Data ProgSel'!$N$1),'Feat-Func-Development'!$AF$45:$EU$45)</f>
        <v>0</v>
      </c>
      <c r="AY58" s="48">
        <f ca="1">LOOKUP(2,1/('Feat-Func-Development'!$AF$4:$EU$4&amp;'Feat-Func-Development'!$AF$5:$EU$5='aggregated FIP Data ProgSel'!$A58&amp;'aggregated FIP Data ProgSel'!$N$1),'Feat-Func-Development'!$AF$46:$EU$46)</f>
        <v>0</v>
      </c>
      <c r="AZ58" s="48">
        <f ca="1">LOOKUP(2,1/('Feat-Func-Development'!$AF$4:$EU$4&amp;'Feat-Func-Development'!$AF$5:$EU$5='aggregated FIP Data ProgSel'!$A58&amp;'aggregated FIP Data ProgSel'!$N$1),'Feat-Func-Development'!$AF$47:$EU$47)</f>
        <v>0</v>
      </c>
      <c r="BA58" s="48">
        <f ca="1">LOOKUP(2,1/('Feat-Func-Development'!$AF$4:$EU$4&amp;'Feat-Func-Development'!$AF$5:$EU$5='aggregated FIP Data ProgSel'!$A58&amp;'aggregated FIP Data ProgSel'!$N$1),'Feat-Func-Development'!$AF$48:$EU$48)</f>
        <v>1</v>
      </c>
      <c r="BB58" s="122">
        <f ca="1">LOOKUP(2,1/('Feat-Func-Development'!$AF$4:$EU$4&amp;'Feat-Func-Development'!$AF$5:$EU$5='aggregated FIP Data ProgSel'!$A58&amp;'aggregated FIP Data ProgSel'!$N$1),'Feat-Func-Development'!$AF$49:$EU$49)</f>
        <v>0</v>
      </c>
      <c r="BC58" s="48">
        <f ca="1">LOOKUP(2,1/('Feat-Func-Development'!$AF$4:$EU$4&amp;'Feat-Func-Development'!$AF$5:$EU$5='aggregated FIP Data ProgSel'!$A58&amp;'aggregated FIP Data ProgSel'!$N$1),'Feat-Func-Development'!$AF$50:$EU$50)</f>
        <v>0</v>
      </c>
      <c r="BD58" s="48">
        <f ca="1">LOOKUP(2,1/('Feat-Func-Development'!$AF$4:$EU$4&amp;'Feat-Func-Development'!$AF$5:$EU$5='aggregated FIP Data ProgSel'!$A58&amp;'aggregated FIP Data ProgSel'!$N$1),'Feat-Func-Development'!$AF$51:$EU$51)</f>
        <v>0</v>
      </c>
      <c r="BE58" s="48">
        <f ca="1">LOOKUP(2,1/('Feat-Func-Development'!$AF$4:$EU$4&amp;'Feat-Func-Development'!$AF$5:$EU$5='aggregated FIP Data ProgSel'!$A58&amp;'aggregated FIP Data ProgSel'!$N$1),'Feat-Func-Development'!$AF$52:$EU$52)</f>
        <v>0</v>
      </c>
      <c r="BF58" s="48">
        <f ca="1">LOOKUP(2,1/('Feat-Func-Development'!$AF$4:$EU$4&amp;'Feat-Func-Development'!$AF$5:$EU$5='aggregated FIP Data ProgSel'!$A58&amp;'aggregated FIP Data ProgSel'!$N$1),'Feat-Func-Development'!$AF$53:$EU$53)</f>
        <v>0</v>
      </c>
      <c r="BG58" s="48">
        <f ca="1">LOOKUP(2,1/('Feat-Func-Development'!$AF$4:$EU$4&amp;'Feat-Func-Development'!$AF$5:$EU$5='aggregated FIP Data ProgSel'!$A58&amp;'aggregated FIP Data ProgSel'!$N$1),'Feat-Func-Development'!$AF$54:$EU$54)</f>
        <v>0</v>
      </c>
      <c r="BH58" s="48">
        <f ca="1">LOOKUP(2,1/('Feat-Func-Development'!$AF$4:$EU$4&amp;'Feat-Func-Development'!$AF$5:$EU$5='aggregated FIP Data ProgSel'!$A58&amp;'aggregated FIP Data ProgSel'!$N$1),'Feat-Func-Development'!$AF$55:$EU$55)</f>
        <v>0</v>
      </c>
      <c r="BI58" s="48">
        <f ca="1">LOOKUP(2,1/('Feat-Func-Development'!$AF$4:$EU$4&amp;'Feat-Func-Development'!$AF$5:$EU$5='aggregated FIP Data ProgSel'!$A58&amp;'aggregated FIP Data ProgSel'!$N$1),'Feat-Func-Development'!$AF$56:$EU$56)</f>
        <v>0</v>
      </c>
    </row>
    <row r="59" spans="1:61">
      <c r="A59" s="226">
        <f t="shared" ca="1" si="9"/>
        <v>1674</v>
      </c>
      <c r="B59" s="371">
        <f ca="1">IFERROR(INDEX('Configuration | Scaling'!$E$13:$Y$23,$D$85-CELL("row", 'Configuration | Scaling'!$E$13)+1,MATCH($C59,_GPDS__List,0)),"")</f>
        <v>153</v>
      </c>
      <c r="C59" s="228" t="str">
        <f ca="1">IF(COUNTIF(C$4:C58,LOOKUP(A59,INDIRECT("'Configuration | Scaling'!E"&amp;$D$85):INDIRECT("'Configuration | Scaling'!Y"&amp;$D$85),_GPDS__List))=0,LOOKUP(A59,INDIRECT("'Configuration | Scaling'!E"&amp;$D$85):INDIRECT("'Configuration | Scaling'!Y"&amp;$D$85),_GPDS__List),"")</f>
        <v/>
      </c>
      <c r="D59" s="372"/>
      <c r="E59" s="229">
        <f t="shared" ca="1" si="0"/>
        <v>153</v>
      </c>
      <c r="F59" s="235">
        <f t="shared" ca="1" si="1"/>
        <v>1</v>
      </c>
      <c r="G59" s="55">
        <f t="shared" ca="1" si="2"/>
        <v>0</v>
      </c>
      <c r="H59" s="55">
        <f t="shared" ca="1" si="3"/>
        <v>1</v>
      </c>
      <c r="I59" s="55">
        <f t="shared" ca="1" si="4"/>
        <v>1</v>
      </c>
      <c r="J59" s="55">
        <f t="shared" ca="1" si="5"/>
        <v>1</v>
      </c>
      <c r="K59" s="55">
        <f t="shared" ca="1" si="6"/>
        <v>1</v>
      </c>
      <c r="L59" s="55">
        <f t="shared" ca="1" si="7"/>
        <v>1</v>
      </c>
      <c r="M59" s="56">
        <f t="shared" ca="1" si="8"/>
        <v>0</v>
      </c>
      <c r="N59" s="48">
        <f ca="1">LOOKUP(2,1/('Feat-Func-Development'!$AF$4:$EU$4&amp;'Feat-Func-Development'!$AF$5:$EU$5='aggregated FIP Data ProgSel'!$A59&amp;'aggregated FIP Data ProgSel'!$N$1),'Feat-Func-Development'!$AF$121:$EU$121)</f>
        <v>0</v>
      </c>
      <c r="O59" s="48">
        <f ca="1">LOOKUP(2,1/('Feat-Func-Development'!$AF$4:$EU$4&amp;'Feat-Func-Development'!$AF$5:$EU$5='aggregated FIP Data ProgSel'!$A59&amp;'aggregated FIP Data ProgSel'!$N$1),'Feat-Func-Development'!$AF$122:$EU$122)</f>
        <v>0</v>
      </c>
      <c r="P59" s="48">
        <f ca="1">LOOKUP(2,1/('Feat-Func-Development'!$AF$4:$EU$4&amp;'Feat-Func-Development'!$AF$5:$EU$5='aggregated FIP Data ProgSel'!$A59&amp;'aggregated FIP Data ProgSel'!$N$1),'Feat-Func-Development'!$AF$123:$EU$123)</f>
        <v>0</v>
      </c>
      <c r="Q59" s="48">
        <f ca="1">LOOKUP(2,1/('Feat-Func-Development'!$AF$4:$EU$4&amp;'Feat-Func-Development'!$AF$5:$EU$5='aggregated FIP Data ProgSel'!$A59&amp;'aggregated FIP Data ProgSel'!$N$1),'Feat-Func-Development'!$AF$124:$EU$124)</f>
        <v>0</v>
      </c>
      <c r="R59" s="48">
        <f ca="1">LOOKUP(2,1/('Feat-Func-Development'!$AF$4:$EU$4&amp;'Feat-Func-Development'!$AF$5:$EU$5='aggregated FIP Data ProgSel'!$A59&amp;'aggregated FIP Data ProgSel'!$N$1),'Feat-Func-Development'!$AF$125:$EU$125)</f>
        <v>0</v>
      </c>
      <c r="S59" s="48">
        <f ca="1">LOOKUP(2,1/('Feat-Func-Development'!$AF$4:$EU$4&amp;'Feat-Func-Development'!$AF$5:$EU$5='aggregated FIP Data ProgSel'!$A59&amp;'aggregated FIP Data ProgSel'!$N$1),'Feat-Func-Development'!$AF$126:$EU$126)</f>
        <v>0</v>
      </c>
      <c r="T59" s="48">
        <f ca="1">LOOKUP(2,1/('Feat-Func-Development'!$AF$4:$EU$4&amp;'Feat-Func-Development'!$AF$5:$EU$5='aggregated FIP Data ProgSel'!$A59&amp;'aggregated FIP Data ProgSel'!$N$1),'Feat-Func-Development'!$AF$127:$EU$127)</f>
        <v>0</v>
      </c>
      <c r="U59" s="48">
        <f ca="1">LOOKUP(2,1/('Feat-Func-Development'!$AF$4:$EU$4&amp;'Feat-Func-Development'!$AF$5:$EU$5='aggregated FIP Data ProgSel'!$A59&amp;'aggregated FIP Data ProgSel'!$N$1),'Feat-Func-Development'!$AF$128:$EU$128)</f>
        <v>1</v>
      </c>
      <c r="V59" s="29">
        <f ca="1">LOOKUP(2,1/('Feat-Func-Development'!$AF$4:$EU$4&amp;'Feat-Func-Development'!$AF$5:$EU$5='aggregated FIP Data ProgSel'!$A59&amp;'aggregated FIP Data ProgSel'!$V$1),'Feat-Func-Development'!$AF$121:$EU$121)</f>
        <v>0</v>
      </c>
      <c r="W59" s="29">
        <f ca="1">LOOKUP(2,1/('Feat-Func-Development'!$AF$4:$EU$4&amp;'Feat-Func-Development'!$AF$5:$EU$5='aggregated FIP Data ProgSel'!$A59&amp;'aggregated FIP Data ProgSel'!$V$1),'Feat-Func-Development'!$AF$122:$EU$122)</f>
        <v>0</v>
      </c>
      <c r="X59" s="29">
        <f ca="1">LOOKUP(2,1/('Feat-Func-Development'!$AF$4:$EU$4&amp;'Feat-Func-Development'!$AF$5:$EU$5='aggregated FIP Data ProgSel'!$A59&amp;'aggregated FIP Data ProgSel'!$V$1),'Feat-Func-Development'!$AF$123:$EU$123)</f>
        <v>0</v>
      </c>
      <c r="Y59" s="29">
        <f ca="1">LOOKUP(2,1/('Feat-Func-Development'!$AF$4:$EU$4&amp;'Feat-Func-Development'!$AF$5:$EU$5='aggregated FIP Data ProgSel'!$A59&amp;'aggregated FIP Data ProgSel'!$V$1),'Feat-Func-Development'!$AF$124:$EU$124)</f>
        <v>0</v>
      </c>
      <c r="Z59" s="29">
        <f ca="1">LOOKUP(2,1/('Feat-Func-Development'!$AF$4:$EU$4&amp;'Feat-Func-Development'!$AF$5:$EU$5='aggregated FIP Data ProgSel'!$A59&amp;'aggregated FIP Data ProgSel'!$V$1),'Feat-Func-Development'!$AF$125:$EU$125)</f>
        <v>1</v>
      </c>
      <c r="AA59" s="29">
        <f ca="1">LOOKUP(2,1/('Feat-Func-Development'!$AF$4:$EU$4&amp;'Feat-Func-Development'!$AF$5:$EU$5='aggregated FIP Data ProgSel'!$A59&amp;'aggregated FIP Data ProgSel'!$V$1),'Feat-Func-Development'!$AF$126:$EU$126)</f>
        <v>0</v>
      </c>
      <c r="AB59" s="29">
        <f ca="1">LOOKUP(2,1/('Feat-Func-Development'!$AF$4:$EU$4&amp;'Feat-Func-Development'!$AF$5:$EU$5='aggregated FIP Data ProgSel'!$A59&amp;'aggregated FIP Data ProgSel'!$V$1),'Feat-Func-Development'!$AF$127:$EU$127)</f>
        <v>0</v>
      </c>
      <c r="AC59" s="29">
        <f ca="1">LOOKUP(2,1/('Feat-Func-Development'!$AF$4:$EU$4&amp;'Feat-Func-Development'!$AF$5:$EU$5='aggregated FIP Data ProgSel'!$A59&amp;'aggregated FIP Data ProgSel'!$V$1),'Feat-Func-Development'!$AF$128:$EU$128)</f>
        <v>0</v>
      </c>
      <c r="AD59" s="122">
        <f ca="1">LOOKUP(2,1/('Feat-Func-Development'!$AF$4:$EU$4&amp;'Feat-Func-Development'!$AF$5:$EU$5='aggregated FIP Data ProgSel'!$A59&amp;'aggregated FIP Data ProgSel'!$N$1),'Feat-Func-Development'!$AF$25:$EU$25)</f>
        <v>0</v>
      </c>
      <c r="AE59" s="48">
        <f ca="1">LOOKUP(2,1/('Feat-Func-Development'!$AF$4:$EU$4&amp;'Feat-Func-Development'!$AF$5:$EU$5='aggregated FIP Data ProgSel'!$A59&amp;'aggregated FIP Data ProgSel'!$N$1),'Feat-Func-Development'!$AF$26:$EU$26)</f>
        <v>0</v>
      </c>
      <c r="AF59" s="48">
        <f ca="1">LOOKUP(2,1/('Feat-Func-Development'!$AF$4:$EU$4&amp;'Feat-Func-Development'!$AF$5:$EU$5='aggregated FIP Data ProgSel'!$A59&amp;'aggregated FIP Data ProgSel'!$N$1),'Feat-Func-Development'!$AF$27:$EU$27)</f>
        <v>0</v>
      </c>
      <c r="AG59" s="48">
        <f ca="1">LOOKUP(2,1/('Feat-Func-Development'!$AF$4:$EU$4&amp;'Feat-Func-Development'!$AF$5:$EU$5='aggregated FIP Data ProgSel'!$A59&amp;'aggregated FIP Data ProgSel'!$N$1),'Feat-Func-Development'!$AF$28:$EU$28)</f>
        <v>0</v>
      </c>
      <c r="AH59" s="48">
        <f ca="1">LOOKUP(2,1/('Feat-Func-Development'!$AF$4:$EU$4&amp;'Feat-Func-Development'!$AF$5:$EU$5='aggregated FIP Data ProgSel'!$A59&amp;'aggregated FIP Data ProgSel'!$N$1),'Feat-Func-Development'!$AF$29:$EU$29)</f>
        <v>0</v>
      </c>
      <c r="AI59" s="48">
        <f ca="1">LOOKUP(2,1/('Feat-Func-Development'!$AF$4:$EU$4&amp;'Feat-Func-Development'!$AF$5:$EU$5='aggregated FIP Data ProgSel'!$A59&amp;'aggregated FIP Data ProgSel'!$N$1),'Feat-Func-Development'!$AF$30:$EU$30)</f>
        <v>0</v>
      </c>
      <c r="AJ59" s="48">
        <f ca="1">LOOKUP(2,1/('Feat-Func-Development'!$AF$4:$EU$4&amp;'Feat-Func-Development'!$AF$5:$EU$5='aggregated FIP Data ProgSel'!$A59&amp;'aggregated FIP Data ProgSel'!$N$1),'Feat-Func-Development'!$AF$31:$EU$31)</f>
        <v>0</v>
      </c>
      <c r="AK59" s="48">
        <f ca="1">LOOKUP(2,1/('Feat-Func-Development'!$AF$4:$EU$4&amp;'Feat-Func-Development'!$AF$5:$EU$5='aggregated FIP Data ProgSel'!$A59&amp;'aggregated FIP Data ProgSel'!$N$1),'Feat-Func-Development'!$AF$32:$EU$32)</f>
        <v>1</v>
      </c>
      <c r="AL59" s="122">
        <f ca="1">LOOKUP(2,1/('Feat-Func-Development'!$AF$4:$EU$4&amp;'Feat-Func-Development'!$AF$5:$EU$5='aggregated FIP Data ProgSel'!$A59&amp;'aggregated FIP Data ProgSel'!$N$1),'Feat-Func-Development'!$AF$33:$EU$33)</f>
        <v>0</v>
      </c>
      <c r="AM59" s="48">
        <f ca="1">LOOKUP(2,1/('Feat-Func-Development'!$AF$4:$EU$4&amp;'Feat-Func-Development'!$AF$5:$EU$5='aggregated FIP Data ProgSel'!$A59&amp;'aggregated FIP Data ProgSel'!$N$1),'Feat-Func-Development'!$AF$34:$EU$34)</f>
        <v>0</v>
      </c>
      <c r="AN59" s="48">
        <f ca="1">LOOKUP(2,1/('Feat-Func-Development'!$AF$4:$EU$4&amp;'Feat-Func-Development'!$AF$5:$EU$5='aggregated FIP Data ProgSel'!$A59&amp;'aggregated FIP Data ProgSel'!$N$1),'Feat-Func-Development'!$AF$35:$EU$35)</f>
        <v>0</v>
      </c>
      <c r="AO59" s="48">
        <f ca="1">LOOKUP(2,1/('Feat-Func-Development'!$AF$4:$EU$4&amp;'Feat-Func-Development'!$AF$5:$EU$5='aggregated FIP Data ProgSel'!$A59&amp;'aggregated FIP Data ProgSel'!$N$1),'Feat-Func-Development'!$AF$36:$EU$36)</f>
        <v>0</v>
      </c>
      <c r="AP59" s="48">
        <f ca="1">LOOKUP(2,1/('Feat-Func-Development'!$AF$4:$EU$4&amp;'Feat-Func-Development'!$AF$5:$EU$5='aggregated FIP Data ProgSel'!$A59&amp;'aggregated FIP Data ProgSel'!$N$1),'Feat-Func-Development'!$AF$37:$EU$37)</f>
        <v>0</v>
      </c>
      <c r="AQ59" s="48">
        <f ca="1">LOOKUP(2,1/('Feat-Func-Development'!$AF$4:$EU$4&amp;'Feat-Func-Development'!$AF$5:$EU$5='aggregated FIP Data ProgSel'!$A59&amp;'aggregated FIP Data ProgSel'!$N$1),'Feat-Func-Development'!$AF$38:$EU$38)</f>
        <v>0</v>
      </c>
      <c r="AR59" s="48">
        <f ca="1">LOOKUP(2,1/('Feat-Func-Development'!$AF$4:$EU$4&amp;'Feat-Func-Development'!$AF$5:$EU$5='aggregated FIP Data ProgSel'!$A59&amp;'aggregated FIP Data ProgSel'!$N$1),'Feat-Func-Development'!$AF$39:$EU$39)</f>
        <v>0</v>
      </c>
      <c r="AS59" s="48">
        <f ca="1">LOOKUP(2,1/('Feat-Func-Development'!$AF$4:$EU$4&amp;'Feat-Func-Development'!$AF$5:$EU$5='aggregated FIP Data ProgSel'!$A59&amp;'aggregated FIP Data ProgSel'!$N$1),'Feat-Func-Development'!$AF$40:$EU$40)</f>
        <v>1</v>
      </c>
      <c r="AT59" s="122">
        <f ca="1">LOOKUP(2,1/('Feat-Func-Development'!$AF$4:$EU$4&amp;'Feat-Func-Development'!$AF$5:$EU$5='aggregated FIP Data ProgSel'!$A59&amp;'aggregated FIP Data ProgSel'!$N$1),'Feat-Func-Development'!$AF$41:$EU$41)</f>
        <v>0</v>
      </c>
      <c r="AU59" s="48">
        <f ca="1">LOOKUP(2,1/('Feat-Func-Development'!$AF$4:$EU$4&amp;'Feat-Func-Development'!$AF$5:$EU$5='aggregated FIP Data ProgSel'!$A59&amp;'aggregated FIP Data ProgSel'!$N$1),'Feat-Func-Development'!$AF$42:$EU$42)</f>
        <v>0</v>
      </c>
      <c r="AV59" s="48">
        <f ca="1">LOOKUP(2,1/('Feat-Func-Development'!$AF$4:$EU$4&amp;'Feat-Func-Development'!$AF$5:$EU$5='aggregated FIP Data ProgSel'!$A59&amp;'aggregated FIP Data ProgSel'!$N$1),'Feat-Func-Development'!$AF$43:$EU$43)</f>
        <v>0</v>
      </c>
      <c r="AW59" s="48">
        <f ca="1">LOOKUP(2,1/('Feat-Func-Development'!$AF$4:$EU$4&amp;'Feat-Func-Development'!$AF$5:$EU$5='aggregated FIP Data ProgSel'!$A59&amp;'aggregated FIP Data ProgSel'!$N$1),'Feat-Func-Development'!$AF$44:$EU$44)</f>
        <v>0</v>
      </c>
      <c r="AX59" s="48">
        <f ca="1">LOOKUP(2,1/('Feat-Func-Development'!$AF$4:$EU$4&amp;'Feat-Func-Development'!$AF$5:$EU$5='aggregated FIP Data ProgSel'!$A59&amp;'aggregated FIP Data ProgSel'!$N$1),'Feat-Func-Development'!$AF$45:$EU$45)</f>
        <v>0</v>
      </c>
      <c r="AY59" s="48">
        <f ca="1">LOOKUP(2,1/('Feat-Func-Development'!$AF$4:$EU$4&amp;'Feat-Func-Development'!$AF$5:$EU$5='aggregated FIP Data ProgSel'!$A59&amp;'aggregated FIP Data ProgSel'!$N$1),'Feat-Func-Development'!$AF$46:$EU$46)</f>
        <v>0</v>
      </c>
      <c r="AZ59" s="48">
        <f ca="1">LOOKUP(2,1/('Feat-Func-Development'!$AF$4:$EU$4&amp;'Feat-Func-Development'!$AF$5:$EU$5='aggregated FIP Data ProgSel'!$A59&amp;'aggregated FIP Data ProgSel'!$N$1),'Feat-Func-Development'!$AF$47:$EU$47)</f>
        <v>0</v>
      </c>
      <c r="BA59" s="48">
        <f ca="1">LOOKUP(2,1/('Feat-Func-Development'!$AF$4:$EU$4&amp;'Feat-Func-Development'!$AF$5:$EU$5='aggregated FIP Data ProgSel'!$A59&amp;'aggregated FIP Data ProgSel'!$N$1),'Feat-Func-Development'!$AF$48:$EU$48)</f>
        <v>1</v>
      </c>
      <c r="BB59" s="122">
        <f ca="1">LOOKUP(2,1/('Feat-Func-Development'!$AF$4:$EU$4&amp;'Feat-Func-Development'!$AF$5:$EU$5='aggregated FIP Data ProgSel'!$A59&amp;'aggregated FIP Data ProgSel'!$N$1),'Feat-Func-Development'!$AF$49:$EU$49)</f>
        <v>0</v>
      </c>
      <c r="BC59" s="48">
        <f ca="1">LOOKUP(2,1/('Feat-Func-Development'!$AF$4:$EU$4&amp;'Feat-Func-Development'!$AF$5:$EU$5='aggregated FIP Data ProgSel'!$A59&amp;'aggregated FIP Data ProgSel'!$N$1),'Feat-Func-Development'!$AF$50:$EU$50)</f>
        <v>0</v>
      </c>
      <c r="BD59" s="48">
        <f ca="1">LOOKUP(2,1/('Feat-Func-Development'!$AF$4:$EU$4&amp;'Feat-Func-Development'!$AF$5:$EU$5='aggregated FIP Data ProgSel'!$A59&amp;'aggregated FIP Data ProgSel'!$N$1),'Feat-Func-Development'!$AF$51:$EU$51)</f>
        <v>0</v>
      </c>
      <c r="BE59" s="48">
        <f ca="1">LOOKUP(2,1/('Feat-Func-Development'!$AF$4:$EU$4&amp;'Feat-Func-Development'!$AF$5:$EU$5='aggregated FIP Data ProgSel'!$A59&amp;'aggregated FIP Data ProgSel'!$N$1),'Feat-Func-Development'!$AF$52:$EU$52)</f>
        <v>0</v>
      </c>
      <c r="BF59" s="48">
        <f ca="1">LOOKUP(2,1/('Feat-Func-Development'!$AF$4:$EU$4&amp;'Feat-Func-Development'!$AF$5:$EU$5='aggregated FIP Data ProgSel'!$A59&amp;'aggregated FIP Data ProgSel'!$N$1),'Feat-Func-Development'!$AF$53:$EU$53)</f>
        <v>0</v>
      </c>
      <c r="BG59" s="48">
        <f ca="1">LOOKUP(2,1/('Feat-Func-Development'!$AF$4:$EU$4&amp;'Feat-Func-Development'!$AF$5:$EU$5='aggregated FIP Data ProgSel'!$A59&amp;'aggregated FIP Data ProgSel'!$N$1),'Feat-Func-Development'!$AF$54:$EU$54)</f>
        <v>0</v>
      </c>
      <c r="BH59" s="48">
        <f ca="1">LOOKUP(2,1/('Feat-Func-Development'!$AF$4:$EU$4&amp;'Feat-Func-Development'!$AF$5:$EU$5='aggregated FIP Data ProgSel'!$A59&amp;'aggregated FIP Data ProgSel'!$N$1),'Feat-Func-Development'!$AF$55:$EU$55)</f>
        <v>0</v>
      </c>
      <c r="BI59" s="48">
        <f ca="1">LOOKUP(2,1/('Feat-Func-Development'!$AF$4:$EU$4&amp;'Feat-Func-Development'!$AF$5:$EU$5='aggregated FIP Data ProgSel'!$A59&amp;'aggregated FIP Data ProgSel'!$N$1),'Feat-Func-Development'!$AF$56:$EU$56)</f>
        <v>0</v>
      </c>
    </row>
    <row r="60" spans="1:61">
      <c r="A60" s="226">
        <f t="shared" ca="1" si="9"/>
        <v>1705</v>
      </c>
      <c r="B60" s="371">
        <f ca="1">IFERROR(INDEX('Configuration | Scaling'!$E$13:$Y$23,$D$85-CELL("row", 'Configuration | Scaling'!$E$13)+1,MATCH($C60,_GPDS__List,0)),"")</f>
        <v>153</v>
      </c>
      <c r="C60" s="228" t="str">
        <f ca="1">IF(COUNTIF(C$4:C59,LOOKUP(A60,INDIRECT("'Configuration | Scaling'!E"&amp;$D$85):INDIRECT("'Configuration | Scaling'!Y"&amp;$D$85),_GPDS__List))=0,LOOKUP(A60,INDIRECT("'Configuration | Scaling'!E"&amp;$D$85):INDIRECT("'Configuration | Scaling'!Y"&amp;$D$85),_GPDS__List),"")</f>
        <v/>
      </c>
      <c r="D60" s="372"/>
      <c r="E60" s="229">
        <f t="shared" ca="1" si="0"/>
        <v>153</v>
      </c>
      <c r="F60" s="235">
        <f t="shared" ca="1" si="1"/>
        <v>1</v>
      </c>
      <c r="G60" s="55">
        <f t="shared" ca="1" si="2"/>
        <v>0</v>
      </c>
      <c r="H60" s="55">
        <f t="shared" ca="1" si="3"/>
        <v>1</v>
      </c>
      <c r="I60" s="55">
        <f t="shared" ca="1" si="4"/>
        <v>1</v>
      </c>
      <c r="J60" s="55">
        <f t="shared" ca="1" si="5"/>
        <v>1</v>
      </c>
      <c r="K60" s="55">
        <f t="shared" ca="1" si="6"/>
        <v>1</v>
      </c>
      <c r="L60" s="55">
        <f t="shared" ca="1" si="7"/>
        <v>1</v>
      </c>
      <c r="M60" s="56">
        <f t="shared" ca="1" si="8"/>
        <v>0</v>
      </c>
      <c r="N60" s="48">
        <f ca="1">LOOKUP(2,1/('Feat-Func-Development'!$AF$4:$EU$4&amp;'Feat-Func-Development'!$AF$5:$EU$5='aggregated FIP Data ProgSel'!$A60&amp;'aggregated FIP Data ProgSel'!$N$1),'Feat-Func-Development'!$AF$121:$EU$121)</f>
        <v>0</v>
      </c>
      <c r="O60" s="48">
        <f ca="1">LOOKUP(2,1/('Feat-Func-Development'!$AF$4:$EU$4&amp;'Feat-Func-Development'!$AF$5:$EU$5='aggregated FIP Data ProgSel'!$A60&amp;'aggregated FIP Data ProgSel'!$N$1),'Feat-Func-Development'!$AF$122:$EU$122)</f>
        <v>0</v>
      </c>
      <c r="P60" s="48">
        <f ca="1">LOOKUP(2,1/('Feat-Func-Development'!$AF$4:$EU$4&amp;'Feat-Func-Development'!$AF$5:$EU$5='aggregated FIP Data ProgSel'!$A60&amp;'aggregated FIP Data ProgSel'!$N$1),'Feat-Func-Development'!$AF$123:$EU$123)</f>
        <v>0</v>
      </c>
      <c r="Q60" s="48">
        <f ca="1">LOOKUP(2,1/('Feat-Func-Development'!$AF$4:$EU$4&amp;'Feat-Func-Development'!$AF$5:$EU$5='aggregated FIP Data ProgSel'!$A60&amp;'aggregated FIP Data ProgSel'!$N$1),'Feat-Func-Development'!$AF$124:$EU$124)</f>
        <v>0</v>
      </c>
      <c r="R60" s="48">
        <f ca="1">LOOKUP(2,1/('Feat-Func-Development'!$AF$4:$EU$4&amp;'Feat-Func-Development'!$AF$5:$EU$5='aggregated FIP Data ProgSel'!$A60&amp;'aggregated FIP Data ProgSel'!$N$1),'Feat-Func-Development'!$AF$125:$EU$125)</f>
        <v>0</v>
      </c>
      <c r="S60" s="48">
        <f ca="1">LOOKUP(2,1/('Feat-Func-Development'!$AF$4:$EU$4&amp;'Feat-Func-Development'!$AF$5:$EU$5='aggregated FIP Data ProgSel'!$A60&amp;'aggregated FIP Data ProgSel'!$N$1),'Feat-Func-Development'!$AF$126:$EU$126)</f>
        <v>0</v>
      </c>
      <c r="T60" s="48">
        <f ca="1">LOOKUP(2,1/('Feat-Func-Development'!$AF$4:$EU$4&amp;'Feat-Func-Development'!$AF$5:$EU$5='aggregated FIP Data ProgSel'!$A60&amp;'aggregated FIP Data ProgSel'!$N$1),'Feat-Func-Development'!$AF$127:$EU$127)</f>
        <v>0</v>
      </c>
      <c r="U60" s="48">
        <f ca="1">LOOKUP(2,1/('Feat-Func-Development'!$AF$4:$EU$4&amp;'Feat-Func-Development'!$AF$5:$EU$5='aggregated FIP Data ProgSel'!$A60&amp;'aggregated FIP Data ProgSel'!$N$1),'Feat-Func-Development'!$AF$128:$EU$128)</f>
        <v>1</v>
      </c>
      <c r="V60" s="29">
        <f ca="1">LOOKUP(2,1/('Feat-Func-Development'!$AF$4:$EU$4&amp;'Feat-Func-Development'!$AF$5:$EU$5='aggregated FIP Data ProgSel'!$A60&amp;'aggregated FIP Data ProgSel'!$V$1),'Feat-Func-Development'!$AF$121:$EU$121)</f>
        <v>0</v>
      </c>
      <c r="W60" s="29">
        <f ca="1">LOOKUP(2,1/('Feat-Func-Development'!$AF$4:$EU$4&amp;'Feat-Func-Development'!$AF$5:$EU$5='aggregated FIP Data ProgSel'!$A60&amp;'aggregated FIP Data ProgSel'!$V$1),'Feat-Func-Development'!$AF$122:$EU$122)</f>
        <v>0</v>
      </c>
      <c r="X60" s="29">
        <f ca="1">LOOKUP(2,1/('Feat-Func-Development'!$AF$4:$EU$4&amp;'Feat-Func-Development'!$AF$5:$EU$5='aggregated FIP Data ProgSel'!$A60&amp;'aggregated FIP Data ProgSel'!$V$1),'Feat-Func-Development'!$AF$123:$EU$123)</f>
        <v>0</v>
      </c>
      <c r="Y60" s="29">
        <f ca="1">LOOKUP(2,1/('Feat-Func-Development'!$AF$4:$EU$4&amp;'Feat-Func-Development'!$AF$5:$EU$5='aggregated FIP Data ProgSel'!$A60&amp;'aggregated FIP Data ProgSel'!$V$1),'Feat-Func-Development'!$AF$124:$EU$124)</f>
        <v>0</v>
      </c>
      <c r="Z60" s="29">
        <f ca="1">LOOKUP(2,1/('Feat-Func-Development'!$AF$4:$EU$4&amp;'Feat-Func-Development'!$AF$5:$EU$5='aggregated FIP Data ProgSel'!$A60&amp;'aggregated FIP Data ProgSel'!$V$1),'Feat-Func-Development'!$AF$125:$EU$125)</f>
        <v>1</v>
      </c>
      <c r="AA60" s="29">
        <f ca="1">LOOKUP(2,1/('Feat-Func-Development'!$AF$4:$EU$4&amp;'Feat-Func-Development'!$AF$5:$EU$5='aggregated FIP Data ProgSel'!$A60&amp;'aggregated FIP Data ProgSel'!$V$1),'Feat-Func-Development'!$AF$126:$EU$126)</f>
        <v>0</v>
      </c>
      <c r="AB60" s="29">
        <f ca="1">LOOKUP(2,1/('Feat-Func-Development'!$AF$4:$EU$4&amp;'Feat-Func-Development'!$AF$5:$EU$5='aggregated FIP Data ProgSel'!$A60&amp;'aggregated FIP Data ProgSel'!$V$1),'Feat-Func-Development'!$AF$127:$EU$127)</f>
        <v>0</v>
      </c>
      <c r="AC60" s="29">
        <f ca="1">LOOKUP(2,1/('Feat-Func-Development'!$AF$4:$EU$4&amp;'Feat-Func-Development'!$AF$5:$EU$5='aggregated FIP Data ProgSel'!$A60&amp;'aggregated FIP Data ProgSel'!$V$1),'Feat-Func-Development'!$AF$128:$EU$128)</f>
        <v>0</v>
      </c>
      <c r="AD60" s="122">
        <f ca="1">LOOKUP(2,1/('Feat-Func-Development'!$AF$4:$EU$4&amp;'Feat-Func-Development'!$AF$5:$EU$5='aggregated FIP Data ProgSel'!$A60&amp;'aggregated FIP Data ProgSel'!$N$1),'Feat-Func-Development'!$AF$25:$EU$25)</f>
        <v>0</v>
      </c>
      <c r="AE60" s="48">
        <f ca="1">LOOKUP(2,1/('Feat-Func-Development'!$AF$4:$EU$4&amp;'Feat-Func-Development'!$AF$5:$EU$5='aggregated FIP Data ProgSel'!$A60&amp;'aggregated FIP Data ProgSel'!$N$1),'Feat-Func-Development'!$AF$26:$EU$26)</f>
        <v>0</v>
      </c>
      <c r="AF60" s="48">
        <f ca="1">LOOKUP(2,1/('Feat-Func-Development'!$AF$4:$EU$4&amp;'Feat-Func-Development'!$AF$5:$EU$5='aggregated FIP Data ProgSel'!$A60&amp;'aggregated FIP Data ProgSel'!$N$1),'Feat-Func-Development'!$AF$27:$EU$27)</f>
        <v>0</v>
      </c>
      <c r="AG60" s="48">
        <f ca="1">LOOKUP(2,1/('Feat-Func-Development'!$AF$4:$EU$4&amp;'Feat-Func-Development'!$AF$5:$EU$5='aggregated FIP Data ProgSel'!$A60&amp;'aggregated FIP Data ProgSel'!$N$1),'Feat-Func-Development'!$AF$28:$EU$28)</f>
        <v>0</v>
      </c>
      <c r="AH60" s="48">
        <f ca="1">LOOKUP(2,1/('Feat-Func-Development'!$AF$4:$EU$4&amp;'Feat-Func-Development'!$AF$5:$EU$5='aggregated FIP Data ProgSel'!$A60&amp;'aggregated FIP Data ProgSel'!$N$1),'Feat-Func-Development'!$AF$29:$EU$29)</f>
        <v>0</v>
      </c>
      <c r="AI60" s="48">
        <f ca="1">LOOKUP(2,1/('Feat-Func-Development'!$AF$4:$EU$4&amp;'Feat-Func-Development'!$AF$5:$EU$5='aggregated FIP Data ProgSel'!$A60&amp;'aggregated FIP Data ProgSel'!$N$1),'Feat-Func-Development'!$AF$30:$EU$30)</f>
        <v>0</v>
      </c>
      <c r="AJ60" s="48">
        <f ca="1">LOOKUP(2,1/('Feat-Func-Development'!$AF$4:$EU$4&amp;'Feat-Func-Development'!$AF$5:$EU$5='aggregated FIP Data ProgSel'!$A60&amp;'aggregated FIP Data ProgSel'!$N$1),'Feat-Func-Development'!$AF$31:$EU$31)</f>
        <v>0</v>
      </c>
      <c r="AK60" s="48">
        <f ca="1">LOOKUP(2,1/('Feat-Func-Development'!$AF$4:$EU$4&amp;'Feat-Func-Development'!$AF$5:$EU$5='aggregated FIP Data ProgSel'!$A60&amp;'aggregated FIP Data ProgSel'!$N$1),'Feat-Func-Development'!$AF$32:$EU$32)</f>
        <v>1</v>
      </c>
      <c r="AL60" s="122">
        <f ca="1">LOOKUP(2,1/('Feat-Func-Development'!$AF$4:$EU$4&amp;'Feat-Func-Development'!$AF$5:$EU$5='aggregated FIP Data ProgSel'!$A60&amp;'aggregated FIP Data ProgSel'!$N$1),'Feat-Func-Development'!$AF$33:$EU$33)</f>
        <v>0</v>
      </c>
      <c r="AM60" s="48">
        <f ca="1">LOOKUP(2,1/('Feat-Func-Development'!$AF$4:$EU$4&amp;'Feat-Func-Development'!$AF$5:$EU$5='aggregated FIP Data ProgSel'!$A60&amp;'aggregated FIP Data ProgSel'!$N$1),'Feat-Func-Development'!$AF$34:$EU$34)</f>
        <v>0</v>
      </c>
      <c r="AN60" s="48">
        <f ca="1">LOOKUP(2,1/('Feat-Func-Development'!$AF$4:$EU$4&amp;'Feat-Func-Development'!$AF$5:$EU$5='aggregated FIP Data ProgSel'!$A60&amp;'aggregated FIP Data ProgSel'!$N$1),'Feat-Func-Development'!$AF$35:$EU$35)</f>
        <v>0</v>
      </c>
      <c r="AO60" s="48">
        <f ca="1">LOOKUP(2,1/('Feat-Func-Development'!$AF$4:$EU$4&amp;'Feat-Func-Development'!$AF$5:$EU$5='aggregated FIP Data ProgSel'!$A60&amp;'aggregated FIP Data ProgSel'!$N$1),'Feat-Func-Development'!$AF$36:$EU$36)</f>
        <v>0</v>
      </c>
      <c r="AP60" s="48">
        <f ca="1">LOOKUP(2,1/('Feat-Func-Development'!$AF$4:$EU$4&amp;'Feat-Func-Development'!$AF$5:$EU$5='aggregated FIP Data ProgSel'!$A60&amp;'aggregated FIP Data ProgSel'!$N$1),'Feat-Func-Development'!$AF$37:$EU$37)</f>
        <v>0</v>
      </c>
      <c r="AQ60" s="48">
        <f ca="1">LOOKUP(2,1/('Feat-Func-Development'!$AF$4:$EU$4&amp;'Feat-Func-Development'!$AF$5:$EU$5='aggregated FIP Data ProgSel'!$A60&amp;'aggregated FIP Data ProgSel'!$N$1),'Feat-Func-Development'!$AF$38:$EU$38)</f>
        <v>0</v>
      </c>
      <c r="AR60" s="48">
        <f ca="1">LOOKUP(2,1/('Feat-Func-Development'!$AF$4:$EU$4&amp;'Feat-Func-Development'!$AF$5:$EU$5='aggregated FIP Data ProgSel'!$A60&amp;'aggregated FIP Data ProgSel'!$N$1),'Feat-Func-Development'!$AF$39:$EU$39)</f>
        <v>0</v>
      </c>
      <c r="AS60" s="48">
        <f ca="1">LOOKUP(2,1/('Feat-Func-Development'!$AF$4:$EU$4&amp;'Feat-Func-Development'!$AF$5:$EU$5='aggregated FIP Data ProgSel'!$A60&amp;'aggregated FIP Data ProgSel'!$N$1),'Feat-Func-Development'!$AF$40:$EU$40)</f>
        <v>1</v>
      </c>
      <c r="AT60" s="122">
        <f ca="1">LOOKUP(2,1/('Feat-Func-Development'!$AF$4:$EU$4&amp;'Feat-Func-Development'!$AF$5:$EU$5='aggregated FIP Data ProgSel'!$A60&amp;'aggregated FIP Data ProgSel'!$N$1),'Feat-Func-Development'!$AF$41:$EU$41)</f>
        <v>0</v>
      </c>
      <c r="AU60" s="48">
        <f ca="1">LOOKUP(2,1/('Feat-Func-Development'!$AF$4:$EU$4&amp;'Feat-Func-Development'!$AF$5:$EU$5='aggregated FIP Data ProgSel'!$A60&amp;'aggregated FIP Data ProgSel'!$N$1),'Feat-Func-Development'!$AF$42:$EU$42)</f>
        <v>0</v>
      </c>
      <c r="AV60" s="48">
        <f ca="1">LOOKUP(2,1/('Feat-Func-Development'!$AF$4:$EU$4&amp;'Feat-Func-Development'!$AF$5:$EU$5='aggregated FIP Data ProgSel'!$A60&amp;'aggregated FIP Data ProgSel'!$N$1),'Feat-Func-Development'!$AF$43:$EU$43)</f>
        <v>0</v>
      </c>
      <c r="AW60" s="48">
        <f ca="1">LOOKUP(2,1/('Feat-Func-Development'!$AF$4:$EU$4&amp;'Feat-Func-Development'!$AF$5:$EU$5='aggregated FIP Data ProgSel'!$A60&amp;'aggregated FIP Data ProgSel'!$N$1),'Feat-Func-Development'!$AF$44:$EU$44)</f>
        <v>0</v>
      </c>
      <c r="AX60" s="48">
        <f ca="1">LOOKUP(2,1/('Feat-Func-Development'!$AF$4:$EU$4&amp;'Feat-Func-Development'!$AF$5:$EU$5='aggregated FIP Data ProgSel'!$A60&amp;'aggregated FIP Data ProgSel'!$N$1),'Feat-Func-Development'!$AF$45:$EU$45)</f>
        <v>0</v>
      </c>
      <c r="AY60" s="48">
        <f ca="1">LOOKUP(2,1/('Feat-Func-Development'!$AF$4:$EU$4&amp;'Feat-Func-Development'!$AF$5:$EU$5='aggregated FIP Data ProgSel'!$A60&amp;'aggregated FIP Data ProgSel'!$N$1),'Feat-Func-Development'!$AF$46:$EU$46)</f>
        <v>0</v>
      </c>
      <c r="AZ60" s="48">
        <f ca="1">LOOKUP(2,1/('Feat-Func-Development'!$AF$4:$EU$4&amp;'Feat-Func-Development'!$AF$5:$EU$5='aggregated FIP Data ProgSel'!$A60&amp;'aggregated FIP Data ProgSel'!$N$1),'Feat-Func-Development'!$AF$47:$EU$47)</f>
        <v>0</v>
      </c>
      <c r="BA60" s="48">
        <f ca="1">LOOKUP(2,1/('Feat-Func-Development'!$AF$4:$EU$4&amp;'Feat-Func-Development'!$AF$5:$EU$5='aggregated FIP Data ProgSel'!$A60&amp;'aggregated FIP Data ProgSel'!$N$1),'Feat-Func-Development'!$AF$48:$EU$48)</f>
        <v>1</v>
      </c>
      <c r="BB60" s="122">
        <f ca="1">LOOKUP(2,1/('Feat-Func-Development'!$AF$4:$EU$4&amp;'Feat-Func-Development'!$AF$5:$EU$5='aggregated FIP Data ProgSel'!$A60&amp;'aggregated FIP Data ProgSel'!$N$1),'Feat-Func-Development'!$AF$49:$EU$49)</f>
        <v>0</v>
      </c>
      <c r="BC60" s="48">
        <f ca="1">LOOKUP(2,1/('Feat-Func-Development'!$AF$4:$EU$4&amp;'Feat-Func-Development'!$AF$5:$EU$5='aggregated FIP Data ProgSel'!$A60&amp;'aggregated FIP Data ProgSel'!$N$1),'Feat-Func-Development'!$AF$50:$EU$50)</f>
        <v>0</v>
      </c>
      <c r="BD60" s="48">
        <f ca="1">LOOKUP(2,1/('Feat-Func-Development'!$AF$4:$EU$4&amp;'Feat-Func-Development'!$AF$5:$EU$5='aggregated FIP Data ProgSel'!$A60&amp;'aggregated FIP Data ProgSel'!$N$1),'Feat-Func-Development'!$AF$51:$EU$51)</f>
        <v>0</v>
      </c>
      <c r="BE60" s="48">
        <f ca="1">LOOKUP(2,1/('Feat-Func-Development'!$AF$4:$EU$4&amp;'Feat-Func-Development'!$AF$5:$EU$5='aggregated FIP Data ProgSel'!$A60&amp;'aggregated FIP Data ProgSel'!$N$1),'Feat-Func-Development'!$AF$52:$EU$52)</f>
        <v>0</v>
      </c>
      <c r="BF60" s="48">
        <f ca="1">LOOKUP(2,1/('Feat-Func-Development'!$AF$4:$EU$4&amp;'Feat-Func-Development'!$AF$5:$EU$5='aggregated FIP Data ProgSel'!$A60&amp;'aggregated FIP Data ProgSel'!$N$1),'Feat-Func-Development'!$AF$53:$EU$53)</f>
        <v>0</v>
      </c>
      <c r="BG60" s="48">
        <f ca="1">LOOKUP(2,1/('Feat-Func-Development'!$AF$4:$EU$4&amp;'Feat-Func-Development'!$AF$5:$EU$5='aggregated FIP Data ProgSel'!$A60&amp;'aggregated FIP Data ProgSel'!$N$1),'Feat-Func-Development'!$AF$54:$EU$54)</f>
        <v>0</v>
      </c>
      <c r="BH60" s="48">
        <f ca="1">LOOKUP(2,1/('Feat-Func-Development'!$AF$4:$EU$4&amp;'Feat-Func-Development'!$AF$5:$EU$5='aggregated FIP Data ProgSel'!$A60&amp;'aggregated FIP Data ProgSel'!$N$1),'Feat-Func-Development'!$AF$55:$EU$55)</f>
        <v>0</v>
      </c>
      <c r="BI60" s="48">
        <f ca="1">LOOKUP(2,1/('Feat-Func-Development'!$AF$4:$EU$4&amp;'Feat-Func-Development'!$AF$5:$EU$5='aggregated FIP Data ProgSel'!$A60&amp;'aggregated FIP Data ProgSel'!$N$1),'Feat-Func-Development'!$AF$56:$EU$56)</f>
        <v>0</v>
      </c>
    </row>
    <row r="61" spans="1:61">
      <c r="A61" s="226">
        <f t="shared" ca="1" si="9"/>
        <v>1735</v>
      </c>
      <c r="B61" s="371">
        <f ca="1">IFERROR(INDEX('Configuration | Scaling'!$E$13:$Y$23,$D$85-CELL("row", 'Configuration | Scaling'!$E$13)+1,MATCH($C61,_GPDS__List,0)),"")</f>
        <v>153</v>
      </c>
      <c r="C61" s="228" t="str">
        <f ca="1">IF(COUNTIF(C$4:C60,LOOKUP(A61,INDIRECT("'Configuration | Scaling'!E"&amp;$D$85):INDIRECT("'Configuration | Scaling'!Y"&amp;$D$85),_GPDS__List))=0,LOOKUP(A61,INDIRECT("'Configuration | Scaling'!E"&amp;$D$85):INDIRECT("'Configuration | Scaling'!Y"&amp;$D$85),_GPDS__List),"")</f>
        <v/>
      </c>
      <c r="D61" s="372"/>
      <c r="E61" s="229">
        <f t="shared" ca="1" si="0"/>
        <v>153</v>
      </c>
      <c r="F61" s="235">
        <f t="shared" ca="1" si="1"/>
        <v>1</v>
      </c>
      <c r="G61" s="55">
        <f t="shared" ca="1" si="2"/>
        <v>0</v>
      </c>
      <c r="H61" s="55">
        <f t="shared" ca="1" si="3"/>
        <v>1</v>
      </c>
      <c r="I61" s="55">
        <f t="shared" ca="1" si="4"/>
        <v>1</v>
      </c>
      <c r="J61" s="55">
        <f t="shared" ca="1" si="5"/>
        <v>1</v>
      </c>
      <c r="K61" s="55">
        <f t="shared" ca="1" si="6"/>
        <v>1</v>
      </c>
      <c r="L61" s="55">
        <f t="shared" ca="1" si="7"/>
        <v>1</v>
      </c>
      <c r="M61" s="56">
        <f t="shared" ca="1" si="8"/>
        <v>0</v>
      </c>
      <c r="N61" s="48">
        <f ca="1">LOOKUP(2,1/('Feat-Func-Development'!$AF$4:$EU$4&amp;'Feat-Func-Development'!$AF$5:$EU$5='aggregated FIP Data ProgSel'!$A61&amp;'aggregated FIP Data ProgSel'!$N$1),'Feat-Func-Development'!$AF$121:$EU$121)</f>
        <v>0</v>
      </c>
      <c r="O61" s="48">
        <f ca="1">LOOKUP(2,1/('Feat-Func-Development'!$AF$4:$EU$4&amp;'Feat-Func-Development'!$AF$5:$EU$5='aggregated FIP Data ProgSel'!$A61&amp;'aggregated FIP Data ProgSel'!$N$1),'Feat-Func-Development'!$AF$122:$EU$122)</f>
        <v>0</v>
      </c>
      <c r="P61" s="48">
        <f ca="1">LOOKUP(2,1/('Feat-Func-Development'!$AF$4:$EU$4&amp;'Feat-Func-Development'!$AF$5:$EU$5='aggregated FIP Data ProgSel'!$A61&amp;'aggregated FIP Data ProgSel'!$N$1),'Feat-Func-Development'!$AF$123:$EU$123)</f>
        <v>0</v>
      </c>
      <c r="Q61" s="48">
        <f ca="1">LOOKUP(2,1/('Feat-Func-Development'!$AF$4:$EU$4&amp;'Feat-Func-Development'!$AF$5:$EU$5='aggregated FIP Data ProgSel'!$A61&amp;'aggregated FIP Data ProgSel'!$N$1),'Feat-Func-Development'!$AF$124:$EU$124)</f>
        <v>0</v>
      </c>
      <c r="R61" s="48">
        <f ca="1">LOOKUP(2,1/('Feat-Func-Development'!$AF$4:$EU$4&amp;'Feat-Func-Development'!$AF$5:$EU$5='aggregated FIP Data ProgSel'!$A61&amp;'aggregated FIP Data ProgSel'!$N$1),'Feat-Func-Development'!$AF$125:$EU$125)</f>
        <v>0</v>
      </c>
      <c r="S61" s="48">
        <f ca="1">LOOKUP(2,1/('Feat-Func-Development'!$AF$4:$EU$4&amp;'Feat-Func-Development'!$AF$5:$EU$5='aggregated FIP Data ProgSel'!$A61&amp;'aggregated FIP Data ProgSel'!$N$1),'Feat-Func-Development'!$AF$126:$EU$126)</f>
        <v>0</v>
      </c>
      <c r="T61" s="48">
        <f ca="1">LOOKUP(2,1/('Feat-Func-Development'!$AF$4:$EU$4&amp;'Feat-Func-Development'!$AF$5:$EU$5='aggregated FIP Data ProgSel'!$A61&amp;'aggregated FIP Data ProgSel'!$N$1),'Feat-Func-Development'!$AF$127:$EU$127)</f>
        <v>0</v>
      </c>
      <c r="U61" s="48">
        <f ca="1">LOOKUP(2,1/('Feat-Func-Development'!$AF$4:$EU$4&amp;'Feat-Func-Development'!$AF$5:$EU$5='aggregated FIP Data ProgSel'!$A61&amp;'aggregated FIP Data ProgSel'!$N$1),'Feat-Func-Development'!$AF$128:$EU$128)</f>
        <v>1</v>
      </c>
      <c r="V61" s="29">
        <f ca="1">LOOKUP(2,1/('Feat-Func-Development'!$AF$4:$EU$4&amp;'Feat-Func-Development'!$AF$5:$EU$5='aggregated FIP Data ProgSel'!$A61&amp;'aggregated FIP Data ProgSel'!$V$1),'Feat-Func-Development'!$AF$121:$EU$121)</f>
        <v>0</v>
      </c>
      <c r="W61" s="29">
        <f ca="1">LOOKUP(2,1/('Feat-Func-Development'!$AF$4:$EU$4&amp;'Feat-Func-Development'!$AF$5:$EU$5='aggregated FIP Data ProgSel'!$A61&amp;'aggregated FIP Data ProgSel'!$V$1),'Feat-Func-Development'!$AF$122:$EU$122)</f>
        <v>0</v>
      </c>
      <c r="X61" s="29">
        <f ca="1">LOOKUP(2,1/('Feat-Func-Development'!$AF$4:$EU$4&amp;'Feat-Func-Development'!$AF$5:$EU$5='aggregated FIP Data ProgSel'!$A61&amp;'aggregated FIP Data ProgSel'!$V$1),'Feat-Func-Development'!$AF$123:$EU$123)</f>
        <v>0</v>
      </c>
      <c r="Y61" s="29">
        <f ca="1">LOOKUP(2,1/('Feat-Func-Development'!$AF$4:$EU$4&amp;'Feat-Func-Development'!$AF$5:$EU$5='aggregated FIP Data ProgSel'!$A61&amp;'aggregated FIP Data ProgSel'!$V$1),'Feat-Func-Development'!$AF$124:$EU$124)</f>
        <v>0</v>
      </c>
      <c r="Z61" s="29">
        <f ca="1">LOOKUP(2,1/('Feat-Func-Development'!$AF$4:$EU$4&amp;'Feat-Func-Development'!$AF$5:$EU$5='aggregated FIP Data ProgSel'!$A61&amp;'aggregated FIP Data ProgSel'!$V$1),'Feat-Func-Development'!$AF$125:$EU$125)</f>
        <v>1</v>
      </c>
      <c r="AA61" s="29">
        <f ca="1">LOOKUP(2,1/('Feat-Func-Development'!$AF$4:$EU$4&amp;'Feat-Func-Development'!$AF$5:$EU$5='aggregated FIP Data ProgSel'!$A61&amp;'aggregated FIP Data ProgSel'!$V$1),'Feat-Func-Development'!$AF$126:$EU$126)</f>
        <v>0</v>
      </c>
      <c r="AB61" s="29">
        <f ca="1">LOOKUP(2,1/('Feat-Func-Development'!$AF$4:$EU$4&amp;'Feat-Func-Development'!$AF$5:$EU$5='aggregated FIP Data ProgSel'!$A61&amp;'aggregated FIP Data ProgSel'!$V$1),'Feat-Func-Development'!$AF$127:$EU$127)</f>
        <v>0</v>
      </c>
      <c r="AC61" s="29">
        <f ca="1">LOOKUP(2,1/('Feat-Func-Development'!$AF$4:$EU$4&amp;'Feat-Func-Development'!$AF$5:$EU$5='aggregated FIP Data ProgSel'!$A61&amp;'aggregated FIP Data ProgSel'!$V$1),'Feat-Func-Development'!$AF$128:$EU$128)</f>
        <v>0</v>
      </c>
      <c r="AD61" s="122">
        <f ca="1">LOOKUP(2,1/('Feat-Func-Development'!$AF$4:$EU$4&amp;'Feat-Func-Development'!$AF$5:$EU$5='aggregated FIP Data ProgSel'!$A61&amp;'aggregated FIP Data ProgSel'!$N$1),'Feat-Func-Development'!$AF$25:$EU$25)</f>
        <v>0</v>
      </c>
      <c r="AE61" s="48">
        <f ca="1">LOOKUP(2,1/('Feat-Func-Development'!$AF$4:$EU$4&amp;'Feat-Func-Development'!$AF$5:$EU$5='aggregated FIP Data ProgSel'!$A61&amp;'aggregated FIP Data ProgSel'!$N$1),'Feat-Func-Development'!$AF$26:$EU$26)</f>
        <v>0</v>
      </c>
      <c r="AF61" s="48">
        <f ca="1">LOOKUP(2,1/('Feat-Func-Development'!$AF$4:$EU$4&amp;'Feat-Func-Development'!$AF$5:$EU$5='aggregated FIP Data ProgSel'!$A61&amp;'aggregated FIP Data ProgSel'!$N$1),'Feat-Func-Development'!$AF$27:$EU$27)</f>
        <v>0</v>
      </c>
      <c r="AG61" s="48">
        <f ca="1">LOOKUP(2,1/('Feat-Func-Development'!$AF$4:$EU$4&amp;'Feat-Func-Development'!$AF$5:$EU$5='aggregated FIP Data ProgSel'!$A61&amp;'aggregated FIP Data ProgSel'!$N$1),'Feat-Func-Development'!$AF$28:$EU$28)</f>
        <v>0</v>
      </c>
      <c r="AH61" s="48">
        <f ca="1">LOOKUP(2,1/('Feat-Func-Development'!$AF$4:$EU$4&amp;'Feat-Func-Development'!$AF$5:$EU$5='aggregated FIP Data ProgSel'!$A61&amp;'aggregated FIP Data ProgSel'!$N$1),'Feat-Func-Development'!$AF$29:$EU$29)</f>
        <v>0</v>
      </c>
      <c r="AI61" s="48">
        <f ca="1">LOOKUP(2,1/('Feat-Func-Development'!$AF$4:$EU$4&amp;'Feat-Func-Development'!$AF$5:$EU$5='aggregated FIP Data ProgSel'!$A61&amp;'aggregated FIP Data ProgSel'!$N$1),'Feat-Func-Development'!$AF$30:$EU$30)</f>
        <v>0</v>
      </c>
      <c r="AJ61" s="48">
        <f ca="1">LOOKUP(2,1/('Feat-Func-Development'!$AF$4:$EU$4&amp;'Feat-Func-Development'!$AF$5:$EU$5='aggregated FIP Data ProgSel'!$A61&amp;'aggregated FIP Data ProgSel'!$N$1),'Feat-Func-Development'!$AF$31:$EU$31)</f>
        <v>0</v>
      </c>
      <c r="AK61" s="48">
        <f ca="1">LOOKUP(2,1/('Feat-Func-Development'!$AF$4:$EU$4&amp;'Feat-Func-Development'!$AF$5:$EU$5='aggregated FIP Data ProgSel'!$A61&amp;'aggregated FIP Data ProgSel'!$N$1),'Feat-Func-Development'!$AF$32:$EU$32)</f>
        <v>1</v>
      </c>
      <c r="AL61" s="122">
        <f ca="1">LOOKUP(2,1/('Feat-Func-Development'!$AF$4:$EU$4&amp;'Feat-Func-Development'!$AF$5:$EU$5='aggregated FIP Data ProgSel'!$A61&amp;'aggregated FIP Data ProgSel'!$N$1),'Feat-Func-Development'!$AF$33:$EU$33)</f>
        <v>0</v>
      </c>
      <c r="AM61" s="48">
        <f ca="1">LOOKUP(2,1/('Feat-Func-Development'!$AF$4:$EU$4&amp;'Feat-Func-Development'!$AF$5:$EU$5='aggregated FIP Data ProgSel'!$A61&amp;'aggregated FIP Data ProgSel'!$N$1),'Feat-Func-Development'!$AF$34:$EU$34)</f>
        <v>0</v>
      </c>
      <c r="AN61" s="48">
        <f ca="1">LOOKUP(2,1/('Feat-Func-Development'!$AF$4:$EU$4&amp;'Feat-Func-Development'!$AF$5:$EU$5='aggregated FIP Data ProgSel'!$A61&amp;'aggregated FIP Data ProgSel'!$N$1),'Feat-Func-Development'!$AF$35:$EU$35)</f>
        <v>0</v>
      </c>
      <c r="AO61" s="48">
        <f ca="1">LOOKUP(2,1/('Feat-Func-Development'!$AF$4:$EU$4&amp;'Feat-Func-Development'!$AF$5:$EU$5='aggregated FIP Data ProgSel'!$A61&amp;'aggregated FIP Data ProgSel'!$N$1),'Feat-Func-Development'!$AF$36:$EU$36)</f>
        <v>0</v>
      </c>
      <c r="AP61" s="48">
        <f ca="1">LOOKUP(2,1/('Feat-Func-Development'!$AF$4:$EU$4&amp;'Feat-Func-Development'!$AF$5:$EU$5='aggregated FIP Data ProgSel'!$A61&amp;'aggregated FIP Data ProgSel'!$N$1),'Feat-Func-Development'!$AF$37:$EU$37)</f>
        <v>0</v>
      </c>
      <c r="AQ61" s="48">
        <f ca="1">LOOKUP(2,1/('Feat-Func-Development'!$AF$4:$EU$4&amp;'Feat-Func-Development'!$AF$5:$EU$5='aggregated FIP Data ProgSel'!$A61&amp;'aggregated FIP Data ProgSel'!$N$1),'Feat-Func-Development'!$AF$38:$EU$38)</f>
        <v>0</v>
      </c>
      <c r="AR61" s="48">
        <f ca="1">LOOKUP(2,1/('Feat-Func-Development'!$AF$4:$EU$4&amp;'Feat-Func-Development'!$AF$5:$EU$5='aggregated FIP Data ProgSel'!$A61&amp;'aggregated FIP Data ProgSel'!$N$1),'Feat-Func-Development'!$AF$39:$EU$39)</f>
        <v>0</v>
      </c>
      <c r="AS61" s="48">
        <f ca="1">LOOKUP(2,1/('Feat-Func-Development'!$AF$4:$EU$4&amp;'Feat-Func-Development'!$AF$5:$EU$5='aggregated FIP Data ProgSel'!$A61&amp;'aggregated FIP Data ProgSel'!$N$1),'Feat-Func-Development'!$AF$40:$EU$40)</f>
        <v>1</v>
      </c>
      <c r="AT61" s="122">
        <f ca="1">LOOKUP(2,1/('Feat-Func-Development'!$AF$4:$EU$4&amp;'Feat-Func-Development'!$AF$5:$EU$5='aggregated FIP Data ProgSel'!$A61&amp;'aggregated FIP Data ProgSel'!$N$1),'Feat-Func-Development'!$AF$41:$EU$41)</f>
        <v>0</v>
      </c>
      <c r="AU61" s="48">
        <f ca="1">LOOKUP(2,1/('Feat-Func-Development'!$AF$4:$EU$4&amp;'Feat-Func-Development'!$AF$5:$EU$5='aggregated FIP Data ProgSel'!$A61&amp;'aggregated FIP Data ProgSel'!$N$1),'Feat-Func-Development'!$AF$42:$EU$42)</f>
        <v>0</v>
      </c>
      <c r="AV61" s="48">
        <f ca="1">LOOKUP(2,1/('Feat-Func-Development'!$AF$4:$EU$4&amp;'Feat-Func-Development'!$AF$5:$EU$5='aggregated FIP Data ProgSel'!$A61&amp;'aggregated FIP Data ProgSel'!$N$1),'Feat-Func-Development'!$AF$43:$EU$43)</f>
        <v>0</v>
      </c>
      <c r="AW61" s="48">
        <f ca="1">LOOKUP(2,1/('Feat-Func-Development'!$AF$4:$EU$4&amp;'Feat-Func-Development'!$AF$5:$EU$5='aggregated FIP Data ProgSel'!$A61&amp;'aggregated FIP Data ProgSel'!$N$1),'Feat-Func-Development'!$AF$44:$EU$44)</f>
        <v>0</v>
      </c>
      <c r="AX61" s="48">
        <f ca="1">LOOKUP(2,1/('Feat-Func-Development'!$AF$4:$EU$4&amp;'Feat-Func-Development'!$AF$5:$EU$5='aggregated FIP Data ProgSel'!$A61&amp;'aggregated FIP Data ProgSel'!$N$1),'Feat-Func-Development'!$AF$45:$EU$45)</f>
        <v>0</v>
      </c>
      <c r="AY61" s="48">
        <f ca="1">LOOKUP(2,1/('Feat-Func-Development'!$AF$4:$EU$4&amp;'Feat-Func-Development'!$AF$5:$EU$5='aggregated FIP Data ProgSel'!$A61&amp;'aggregated FIP Data ProgSel'!$N$1),'Feat-Func-Development'!$AF$46:$EU$46)</f>
        <v>0</v>
      </c>
      <c r="AZ61" s="48">
        <f ca="1">LOOKUP(2,1/('Feat-Func-Development'!$AF$4:$EU$4&amp;'Feat-Func-Development'!$AF$5:$EU$5='aggregated FIP Data ProgSel'!$A61&amp;'aggregated FIP Data ProgSel'!$N$1),'Feat-Func-Development'!$AF$47:$EU$47)</f>
        <v>0</v>
      </c>
      <c r="BA61" s="48">
        <f ca="1">LOOKUP(2,1/('Feat-Func-Development'!$AF$4:$EU$4&amp;'Feat-Func-Development'!$AF$5:$EU$5='aggregated FIP Data ProgSel'!$A61&amp;'aggregated FIP Data ProgSel'!$N$1),'Feat-Func-Development'!$AF$48:$EU$48)</f>
        <v>1</v>
      </c>
      <c r="BB61" s="122">
        <f ca="1">LOOKUP(2,1/('Feat-Func-Development'!$AF$4:$EU$4&amp;'Feat-Func-Development'!$AF$5:$EU$5='aggregated FIP Data ProgSel'!$A61&amp;'aggregated FIP Data ProgSel'!$N$1),'Feat-Func-Development'!$AF$49:$EU$49)</f>
        <v>0</v>
      </c>
      <c r="BC61" s="48">
        <f ca="1">LOOKUP(2,1/('Feat-Func-Development'!$AF$4:$EU$4&amp;'Feat-Func-Development'!$AF$5:$EU$5='aggregated FIP Data ProgSel'!$A61&amp;'aggregated FIP Data ProgSel'!$N$1),'Feat-Func-Development'!$AF$50:$EU$50)</f>
        <v>0</v>
      </c>
      <c r="BD61" s="48">
        <f ca="1">LOOKUP(2,1/('Feat-Func-Development'!$AF$4:$EU$4&amp;'Feat-Func-Development'!$AF$5:$EU$5='aggregated FIP Data ProgSel'!$A61&amp;'aggregated FIP Data ProgSel'!$N$1),'Feat-Func-Development'!$AF$51:$EU$51)</f>
        <v>0</v>
      </c>
      <c r="BE61" s="48">
        <f ca="1">LOOKUP(2,1/('Feat-Func-Development'!$AF$4:$EU$4&amp;'Feat-Func-Development'!$AF$5:$EU$5='aggregated FIP Data ProgSel'!$A61&amp;'aggregated FIP Data ProgSel'!$N$1),'Feat-Func-Development'!$AF$52:$EU$52)</f>
        <v>0</v>
      </c>
      <c r="BF61" s="48">
        <f ca="1">LOOKUP(2,1/('Feat-Func-Development'!$AF$4:$EU$4&amp;'Feat-Func-Development'!$AF$5:$EU$5='aggregated FIP Data ProgSel'!$A61&amp;'aggregated FIP Data ProgSel'!$N$1),'Feat-Func-Development'!$AF$53:$EU$53)</f>
        <v>0</v>
      </c>
      <c r="BG61" s="48">
        <f ca="1">LOOKUP(2,1/('Feat-Func-Development'!$AF$4:$EU$4&amp;'Feat-Func-Development'!$AF$5:$EU$5='aggregated FIP Data ProgSel'!$A61&amp;'aggregated FIP Data ProgSel'!$N$1),'Feat-Func-Development'!$AF$54:$EU$54)</f>
        <v>0</v>
      </c>
      <c r="BH61" s="48">
        <f ca="1">LOOKUP(2,1/('Feat-Func-Development'!$AF$4:$EU$4&amp;'Feat-Func-Development'!$AF$5:$EU$5='aggregated FIP Data ProgSel'!$A61&amp;'aggregated FIP Data ProgSel'!$N$1),'Feat-Func-Development'!$AF$55:$EU$55)</f>
        <v>0</v>
      </c>
      <c r="BI61" s="48">
        <f ca="1">LOOKUP(2,1/('Feat-Func-Development'!$AF$4:$EU$4&amp;'Feat-Func-Development'!$AF$5:$EU$5='aggregated FIP Data ProgSel'!$A61&amp;'aggregated FIP Data ProgSel'!$N$1),'Feat-Func-Development'!$AF$56:$EU$56)</f>
        <v>0</v>
      </c>
    </row>
    <row r="62" spans="1:61">
      <c r="A62" s="226">
        <f t="shared" ca="1" si="9"/>
        <v>1766</v>
      </c>
      <c r="B62" s="371">
        <f ca="1">IFERROR(INDEX('Configuration | Scaling'!$E$13:$Y$23,$D$85-CELL("row", 'Configuration | Scaling'!$E$13)+1,MATCH($C62,_GPDS__List,0)),"")</f>
        <v>153</v>
      </c>
      <c r="C62" s="228" t="str">
        <f ca="1">IF(COUNTIF(C$4:C61,LOOKUP(A62,INDIRECT("'Configuration | Scaling'!E"&amp;$D$85):INDIRECT("'Configuration | Scaling'!Y"&amp;$D$85),_GPDS__List))=0,LOOKUP(A62,INDIRECT("'Configuration | Scaling'!E"&amp;$D$85):INDIRECT("'Configuration | Scaling'!Y"&amp;$D$85),_GPDS__List),"")</f>
        <v/>
      </c>
      <c r="D62" s="372"/>
      <c r="E62" s="229">
        <f t="shared" ca="1" si="0"/>
        <v>153</v>
      </c>
      <c r="F62" s="235">
        <f t="shared" ca="1" si="1"/>
        <v>1</v>
      </c>
      <c r="G62" s="55">
        <f t="shared" ca="1" si="2"/>
        <v>0</v>
      </c>
      <c r="H62" s="55">
        <f t="shared" ca="1" si="3"/>
        <v>1</v>
      </c>
      <c r="I62" s="55">
        <f t="shared" ca="1" si="4"/>
        <v>1</v>
      </c>
      <c r="J62" s="55">
        <f t="shared" ca="1" si="5"/>
        <v>1</v>
      </c>
      <c r="K62" s="55">
        <f t="shared" ca="1" si="6"/>
        <v>1</v>
      </c>
      <c r="L62" s="55">
        <f t="shared" ca="1" si="7"/>
        <v>1</v>
      </c>
      <c r="M62" s="56">
        <f t="shared" ca="1" si="8"/>
        <v>0</v>
      </c>
      <c r="N62" s="48">
        <f ca="1">LOOKUP(2,1/('Feat-Func-Development'!$AF$4:$EU$4&amp;'Feat-Func-Development'!$AF$5:$EU$5='aggregated FIP Data ProgSel'!$A62&amp;'aggregated FIP Data ProgSel'!$N$1),'Feat-Func-Development'!$AF$121:$EU$121)</f>
        <v>0</v>
      </c>
      <c r="O62" s="48">
        <f ca="1">LOOKUP(2,1/('Feat-Func-Development'!$AF$4:$EU$4&amp;'Feat-Func-Development'!$AF$5:$EU$5='aggregated FIP Data ProgSel'!$A62&amp;'aggregated FIP Data ProgSel'!$N$1),'Feat-Func-Development'!$AF$122:$EU$122)</f>
        <v>0</v>
      </c>
      <c r="P62" s="48">
        <f ca="1">LOOKUP(2,1/('Feat-Func-Development'!$AF$4:$EU$4&amp;'Feat-Func-Development'!$AF$5:$EU$5='aggregated FIP Data ProgSel'!$A62&amp;'aggregated FIP Data ProgSel'!$N$1),'Feat-Func-Development'!$AF$123:$EU$123)</f>
        <v>0</v>
      </c>
      <c r="Q62" s="48">
        <f ca="1">LOOKUP(2,1/('Feat-Func-Development'!$AF$4:$EU$4&amp;'Feat-Func-Development'!$AF$5:$EU$5='aggregated FIP Data ProgSel'!$A62&amp;'aggregated FIP Data ProgSel'!$N$1),'Feat-Func-Development'!$AF$124:$EU$124)</f>
        <v>0</v>
      </c>
      <c r="R62" s="48">
        <f ca="1">LOOKUP(2,1/('Feat-Func-Development'!$AF$4:$EU$4&amp;'Feat-Func-Development'!$AF$5:$EU$5='aggregated FIP Data ProgSel'!$A62&amp;'aggregated FIP Data ProgSel'!$N$1),'Feat-Func-Development'!$AF$125:$EU$125)</f>
        <v>0</v>
      </c>
      <c r="S62" s="48">
        <f ca="1">LOOKUP(2,1/('Feat-Func-Development'!$AF$4:$EU$4&amp;'Feat-Func-Development'!$AF$5:$EU$5='aggregated FIP Data ProgSel'!$A62&amp;'aggregated FIP Data ProgSel'!$N$1),'Feat-Func-Development'!$AF$126:$EU$126)</f>
        <v>0</v>
      </c>
      <c r="T62" s="48">
        <f ca="1">LOOKUP(2,1/('Feat-Func-Development'!$AF$4:$EU$4&amp;'Feat-Func-Development'!$AF$5:$EU$5='aggregated FIP Data ProgSel'!$A62&amp;'aggregated FIP Data ProgSel'!$N$1),'Feat-Func-Development'!$AF$127:$EU$127)</f>
        <v>0</v>
      </c>
      <c r="U62" s="48">
        <f ca="1">LOOKUP(2,1/('Feat-Func-Development'!$AF$4:$EU$4&amp;'Feat-Func-Development'!$AF$5:$EU$5='aggregated FIP Data ProgSel'!$A62&amp;'aggregated FIP Data ProgSel'!$N$1),'Feat-Func-Development'!$AF$128:$EU$128)</f>
        <v>1</v>
      </c>
      <c r="V62" s="29">
        <f ca="1">LOOKUP(2,1/('Feat-Func-Development'!$AF$4:$EU$4&amp;'Feat-Func-Development'!$AF$5:$EU$5='aggregated FIP Data ProgSel'!$A62&amp;'aggregated FIP Data ProgSel'!$V$1),'Feat-Func-Development'!$AF$121:$EU$121)</f>
        <v>0</v>
      </c>
      <c r="W62" s="29">
        <f ca="1">LOOKUP(2,1/('Feat-Func-Development'!$AF$4:$EU$4&amp;'Feat-Func-Development'!$AF$5:$EU$5='aggregated FIP Data ProgSel'!$A62&amp;'aggregated FIP Data ProgSel'!$V$1),'Feat-Func-Development'!$AF$122:$EU$122)</f>
        <v>0</v>
      </c>
      <c r="X62" s="29">
        <f ca="1">LOOKUP(2,1/('Feat-Func-Development'!$AF$4:$EU$4&amp;'Feat-Func-Development'!$AF$5:$EU$5='aggregated FIP Data ProgSel'!$A62&amp;'aggregated FIP Data ProgSel'!$V$1),'Feat-Func-Development'!$AF$123:$EU$123)</f>
        <v>0</v>
      </c>
      <c r="Y62" s="29">
        <f ca="1">LOOKUP(2,1/('Feat-Func-Development'!$AF$4:$EU$4&amp;'Feat-Func-Development'!$AF$5:$EU$5='aggregated FIP Data ProgSel'!$A62&amp;'aggregated FIP Data ProgSel'!$V$1),'Feat-Func-Development'!$AF$124:$EU$124)</f>
        <v>0</v>
      </c>
      <c r="Z62" s="29">
        <f ca="1">LOOKUP(2,1/('Feat-Func-Development'!$AF$4:$EU$4&amp;'Feat-Func-Development'!$AF$5:$EU$5='aggregated FIP Data ProgSel'!$A62&amp;'aggregated FIP Data ProgSel'!$V$1),'Feat-Func-Development'!$AF$125:$EU$125)</f>
        <v>1</v>
      </c>
      <c r="AA62" s="29">
        <f ca="1">LOOKUP(2,1/('Feat-Func-Development'!$AF$4:$EU$4&amp;'Feat-Func-Development'!$AF$5:$EU$5='aggregated FIP Data ProgSel'!$A62&amp;'aggregated FIP Data ProgSel'!$V$1),'Feat-Func-Development'!$AF$126:$EU$126)</f>
        <v>0</v>
      </c>
      <c r="AB62" s="29">
        <f ca="1">LOOKUP(2,1/('Feat-Func-Development'!$AF$4:$EU$4&amp;'Feat-Func-Development'!$AF$5:$EU$5='aggregated FIP Data ProgSel'!$A62&amp;'aggregated FIP Data ProgSel'!$V$1),'Feat-Func-Development'!$AF$127:$EU$127)</f>
        <v>0</v>
      </c>
      <c r="AC62" s="29">
        <f ca="1">LOOKUP(2,1/('Feat-Func-Development'!$AF$4:$EU$4&amp;'Feat-Func-Development'!$AF$5:$EU$5='aggregated FIP Data ProgSel'!$A62&amp;'aggregated FIP Data ProgSel'!$V$1),'Feat-Func-Development'!$AF$128:$EU$128)</f>
        <v>0</v>
      </c>
      <c r="AD62" s="122">
        <f ca="1">LOOKUP(2,1/('Feat-Func-Development'!$AF$4:$EU$4&amp;'Feat-Func-Development'!$AF$5:$EU$5='aggregated FIP Data ProgSel'!$A62&amp;'aggregated FIP Data ProgSel'!$N$1),'Feat-Func-Development'!$AF$25:$EU$25)</f>
        <v>0</v>
      </c>
      <c r="AE62" s="48">
        <f ca="1">LOOKUP(2,1/('Feat-Func-Development'!$AF$4:$EU$4&amp;'Feat-Func-Development'!$AF$5:$EU$5='aggregated FIP Data ProgSel'!$A62&amp;'aggregated FIP Data ProgSel'!$N$1),'Feat-Func-Development'!$AF$26:$EU$26)</f>
        <v>0</v>
      </c>
      <c r="AF62" s="48">
        <f ca="1">LOOKUP(2,1/('Feat-Func-Development'!$AF$4:$EU$4&amp;'Feat-Func-Development'!$AF$5:$EU$5='aggregated FIP Data ProgSel'!$A62&amp;'aggregated FIP Data ProgSel'!$N$1),'Feat-Func-Development'!$AF$27:$EU$27)</f>
        <v>0</v>
      </c>
      <c r="AG62" s="48">
        <f ca="1">LOOKUP(2,1/('Feat-Func-Development'!$AF$4:$EU$4&amp;'Feat-Func-Development'!$AF$5:$EU$5='aggregated FIP Data ProgSel'!$A62&amp;'aggregated FIP Data ProgSel'!$N$1),'Feat-Func-Development'!$AF$28:$EU$28)</f>
        <v>0</v>
      </c>
      <c r="AH62" s="48">
        <f ca="1">LOOKUP(2,1/('Feat-Func-Development'!$AF$4:$EU$4&amp;'Feat-Func-Development'!$AF$5:$EU$5='aggregated FIP Data ProgSel'!$A62&amp;'aggregated FIP Data ProgSel'!$N$1),'Feat-Func-Development'!$AF$29:$EU$29)</f>
        <v>0</v>
      </c>
      <c r="AI62" s="48">
        <f ca="1">LOOKUP(2,1/('Feat-Func-Development'!$AF$4:$EU$4&amp;'Feat-Func-Development'!$AF$5:$EU$5='aggregated FIP Data ProgSel'!$A62&amp;'aggregated FIP Data ProgSel'!$N$1),'Feat-Func-Development'!$AF$30:$EU$30)</f>
        <v>0</v>
      </c>
      <c r="AJ62" s="48">
        <f ca="1">LOOKUP(2,1/('Feat-Func-Development'!$AF$4:$EU$4&amp;'Feat-Func-Development'!$AF$5:$EU$5='aggregated FIP Data ProgSel'!$A62&amp;'aggregated FIP Data ProgSel'!$N$1),'Feat-Func-Development'!$AF$31:$EU$31)</f>
        <v>0</v>
      </c>
      <c r="AK62" s="48">
        <f ca="1">LOOKUP(2,1/('Feat-Func-Development'!$AF$4:$EU$4&amp;'Feat-Func-Development'!$AF$5:$EU$5='aggregated FIP Data ProgSel'!$A62&amp;'aggregated FIP Data ProgSel'!$N$1),'Feat-Func-Development'!$AF$32:$EU$32)</f>
        <v>1</v>
      </c>
      <c r="AL62" s="122">
        <f ca="1">LOOKUP(2,1/('Feat-Func-Development'!$AF$4:$EU$4&amp;'Feat-Func-Development'!$AF$5:$EU$5='aggregated FIP Data ProgSel'!$A62&amp;'aggregated FIP Data ProgSel'!$N$1),'Feat-Func-Development'!$AF$33:$EU$33)</f>
        <v>0</v>
      </c>
      <c r="AM62" s="48">
        <f ca="1">LOOKUP(2,1/('Feat-Func-Development'!$AF$4:$EU$4&amp;'Feat-Func-Development'!$AF$5:$EU$5='aggregated FIP Data ProgSel'!$A62&amp;'aggregated FIP Data ProgSel'!$N$1),'Feat-Func-Development'!$AF$34:$EU$34)</f>
        <v>0</v>
      </c>
      <c r="AN62" s="48">
        <f ca="1">LOOKUP(2,1/('Feat-Func-Development'!$AF$4:$EU$4&amp;'Feat-Func-Development'!$AF$5:$EU$5='aggregated FIP Data ProgSel'!$A62&amp;'aggregated FIP Data ProgSel'!$N$1),'Feat-Func-Development'!$AF$35:$EU$35)</f>
        <v>0</v>
      </c>
      <c r="AO62" s="48">
        <f ca="1">LOOKUP(2,1/('Feat-Func-Development'!$AF$4:$EU$4&amp;'Feat-Func-Development'!$AF$5:$EU$5='aggregated FIP Data ProgSel'!$A62&amp;'aggregated FIP Data ProgSel'!$N$1),'Feat-Func-Development'!$AF$36:$EU$36)</f>
        <v>0</v>
      </c>
      <c r="AP62" s="48">
        <f ca="1">LOOKUP(2,1/('Feat-Func-Development'!$AF$4:$EU$4&amp;'Feat-Func-Development'!$AF$5:$EU$5='aggregated FIP Data ProgSel'!$A62&amp;'aggregated FIP Data ProgSel'!$N$1),'Feat-Func-Development'!$AF$37:$EU$37)</f>
        <v>0</v>
      </c>
      <c r="AQ62" s="48">
        <f ca="1">LOOKUP(2,1/('Feat-Func-Development'!$AF$4:$EU$4&amp;'Feat-Func-Development'!$AF$5:$EU$5='aggregated FIP Data ProgSel'!$A62&amp;'aggregated FIP Data ProgSel'!$N$1),'Feat-Func-Development'!$AF$38:$EU$38)</f>
        <v>0</v>
      </c>
      <c r="AR62" s="48">
        <f ca="1">LOOKUP(2,1/('Feat-Func-Development'!$AF$4:$EU$4&amp;'Feat-Func-Development'!$AF$5:$EU$5='aggregated FIP Data ProgSel'!$A62&amp;'aggregated FIP Data ProgSel'!$N$1),'Feat-Func-Development'!$AF$39:$EU$39)</f>
        <v>0</v>
      </c>
      <c r="AS62" s="48">
        <f ca="1">LOOKUP(2,1/('Feat-Func-Development'!$AF$4:$EU$4&amp;'Feat-Func-Development'!$AF$5:$EU$5='aggregated FIP Data ProgSel'!$A62&amp;'aggregated FIP Data ProgSel'!$N$1),'Feat-Func-Development'!$AF$40:$EU$40)</f>
        <v>1</v>
      </c>
      <c r="AT62" s="122">
        <f ca="1">LOOKUP(2,1/('Feat-Func-Development'!$AF$4:$EU$4&amp;'Feat-Func-Development'!$AF$5:$EU$5='aggregated FIP Data ProgSel'!$A62&amp;'aggregated FIP Data ProgSel'!$N$1),'Feat-Func-Development'!$AF$41:$EU$41)</f>
        <v>0</v>
      </c>
      <c r="AU62" s="48">
        <f ca="1">LOOKUP(2,1/('Feat-Func-Development'!$AF$4:$EU$4&amp;'Feat-Func-Development'!$AF$5:$EU$5='aggregated FIP Data ProgSel'!$A62&amp;'aggregated FIP Data ProgSel'!$N$1),'Feat-Func-Development'!$AF$42:$EU$42)</f>
        <v>0</v>
      </c>
      <c r="AV62" s="48">
        <f ca="1">LOOKUP(2,1/('Feat-Func-Development'!$AF$4:$EU$4&amp;'Feat-Func-Development'!$AF$5:$EU$5='aggregated FIP Data ProgSel'!$A62&amp;'aggregated FIP Data ProgSel'!$N$1),'Feat-Func-Development'!$AF$43:$EU$43)</f>
        <v>0</v>
      </c>
      <c r="AW62" s="48">
        <f ca="1">LOOKUP(2,1/('Feat-Func-Development'!$AF$4:$EU$4&amp;'Feat-Func-Development'!$AF$5:$EU$5='aggregated FIP Data ProgSel'!$A62&amp;'aggregated FIP Data ProgSel'!$N$1),'Feat-Func-Development'!$AF$44:$EU$44)</f>
        <v>0</v>
      </c>
      <c r="AX62" s="48">
        <f ca="1">LOOKUP(2,1/('Feat-Func-Development'!$AF$4:$EU$4&amp;'Feat-Func-Development'!$AF$5:$EU$5='aggregated FIP Data ProgSel'!$A62&amp;'aggregated FIP Data ProgSel'!$N$1),'Feat-Func-Development'!$AF$45:$EU$45)</f>
        <v>0</v>
      </c>
      <c r="AY62" s="48">
        <f ca="1">LOOKUP(2,1/('Feat-Func-Development'!$AF$4:$EU$4&amp;'Feat-Func-Development'!$AF$5:$EU$5='aggregated FIP Data ProgSel'!$A62&amp;'aggregated FIP Data ProgSel'!$N$1),'Feat-Func-Development'!$AF$46:$EU$46)</f>
        <v>0</v>
      </c>
      <c r="AZ62" s="48">
        <f ca="1">LOOKUP(2,1/('Feat-Func-Development'!$AF$4:$EU$4&amp;'Feat-Func-Development'!$AF$5:$EU$5='aggregated FIP Data ProgSel'!$A62&amp;'aggregated FIP Data ProgSel'!$N$1),'Feat-Func-Development'!$AF$47:$EU$47)</f>
        <v>0</v>
      </c>
      <c r="BA62" s="48">
        <f ca="1">LOOKUP(2,1/('Feat-Func-Development'!$AF$4:$EU$4&amp;'Feat-Func-Development'!$AF$5:$EU$5='aggregated FIP Data ProgSel'!$A62&amp;'aggregated FIP Data ProgSel'!$N$1),'Feat-Func-Development'!$AF$48:$EU$48)</f>
        <v>1</v>
      </c>
      <c r="BB62" s="122">
        <f ca="1">LOOKUP(2,1/('Feat-Func-Development'!$AF$4:$EU$4&amp;'Feat-Func-Development'!$AF$5:$EU$5='aggregated FIP Data ProgSel'!$A62&amp;'aggregated FIP Data ProgSel'!$N$1),'Feat-Func-Development'!$AF$49:$EU$49)</f>
        <v>0</v>
      </c>
      <c r="BC62" s="48">
        <f ca="1">LOOKUP(2,1/('Feat-Func-Development'!$AF$4:$EU$4&amp;'Feat-Func-Development'!$AF$5:$EU$5='aggregated FIP Data ProgSel'!$A62&amp;'aggregated FIP Data ProgSel'!$N$1),'Feat-Func-Development'!$AF$50:$EU$50)</f>
        <v>0</v>
      </c>
      <c r="BD62" s="48">
        <f ca="1">LOOKUP(2,1/('Feat-Func-Development'!$AF$4:$EU$4&amp;'Feat-Func-Development'!$AF$5:$EU$5='aggregated FIP Data ProgSel'!$A62&amp;'aggregated FIP Data ProgSel'!$N$1),'Feat-Func-Development'!$AF$51:$EU$51)</f>
        <v>0</v>
      </c>
      <c r="BE62" s="48">
        <f ca="1">LOOKUP(2,1/('Feat-Func-Development'!$AF$4:$EU$4&amp;'Feat-Func-Development'!$AF$5:$EU$5='aggregated FIP Data ProgSel'!$A62&amp;'aggregated FIP Data ProgSel'!$N$1),'Feat-Func-Development'!$AF$52:$EU$52)</f>
        <v>0</v>
      </c>
      <c r="BF62" s="48">
        <f ca="1">LOOKUP(2,1/('Feat-Func-Development'!$AF$4:$EU$4&amp;'Feat-Func-Development'!$AF$5:$EU$5='aggregated FIP Data ProgSel'!$A62&amp;'aggregated FIP Data ProgSel'!$N$1),'Feat-Func-Development'!$AF$53:$EU$53)</f>
        <v>0</v>
      </c>
      <c r="BG62" s="48">
        <f ca="1">LOOKUP(2,1/('Feat-Func-Development'!$AF$4:$EU$4&amp;'Feat-Func-Development'!$AF$5:$EU$5='aggregated FIP Data ProgSel'!$A62&amp;'aggregated FIP Data ProgSel'!$N$1),'Feat-Func-Development'!$AF$54:$EU$54)</f>
        <v>0</v>
      </c>
      <c r="BH62" s="48">
        <f ca="1">LOOKUP(2,1/('Feat-Func-Development'!$AF$4:$EU$4&amp;'Feat-Func-Development'!$AF$5:$EU$5='aggregated FIP Data ProgSel'!$A62&amp;'aggregated FIP Data ProgSel'!$N$1),'Feat-Func-Development'!$AF$55:$EU$55)</f>
        <v>0</v>
      </c>
      <c r="BI62" s="48">
        <f ca="1">LOOKUP(2,1/('Feat-Func-Development'!$AF$4:$EU$4&amp;'Feat-Func-Development'!$AF$5:$EU$5='aggregated FIP Data ProgSel'!$A62&amp;'aggregated FIP Data ProgSel'!$N$1),'Feat-Func-Development'!$AF$56:$EU$56)</f>
        <v>0</v>
      </c>
    </row>
    <row r="63" spans="1:61" ht="13.5" thickBot="1">
      <c r="A63" s="226">
        <f t="shared" ca="1" si="9"/>
        <v>1796</v>
      </c>
      <c r="B63" s="373">
        <f ca="1">IFERROR(INDEX('Configuration | Scaling'!$E$13:$Y$23,$D$85-CELL("row", 'Configuration | Scaling'!$E$13)+1,MATCH($C63,_GPDS__List,0)),"")</f>
        <v>153</v>
      </c>
      <c r="C63" s="237" t="str">
        <f ca="1">IF(COUNTIF(C$4:C62,LOOKUP(A63,INDIRECT("'Configuration | Scaling'!E"&amp;$D$85):INDIRECT("'Configuration | Scaling'!Y"&amp;$D$85),_GPDS__List))=0,LOOKUP(A63,INDIRECT("'Configuration | Scaling'!E"&amp;$D$85):INDIRECT("'Configuration | Scaling'!Y"&amp;$D$85),_GPDS__List),"")</f>
        <v/>
      </c>
      <c r="D63" s="374"/>
      <c r="E63" s="229">
        <f t="shared" ca="1" si="0"/>
        <v>153</v>
      </c>
      <c r="F63" s="238">
        <f t="shared" ca="1" si="1"/>
        <v>1</v>
      </c>
      <c r="G63" s="60">
        <f t="shared" ca="1" si="2"/>
        <v>0</v>
      </c>
      <c r="H63" s="60">
        <f t="shared" ca="1" si="3"/>
        <v>1</v>
      </c>
      <c r="I63" s="60">
        <f t="shared" ca="1" si="4"/>
        <v>1</v>
      </c>
      <c r="J63" s="60">
        <f t="shared" ca="1" si="5"/>
        <v>1</v>
      </c>
      <c r="K63" s="60">
        <f t="shared" ca="1" si="6"/>
        <v>1</v>
      </c>
      <c r="L63" s="60">
        <f t="shared" ca="1" si="7"/>
        <v>1</v>
      </c>
      <c r="M63" s="61">
        <f t="shared" ca="1" si="8"/>
        <v>0</v>
      </c>
      <c r="N63" s="48">
        <f ca="1">LOOKUP(2,1/('Feat-Func-Development'!$AF$4:$EU$4&amp;'Feat-Func-Development'!$AF$5:$EU$5='aggregated FIP Data ProgSel'!$A63&amp;'aggregated FIP Data ProgSel'!$N$1),'Feat-Func-Development'!$AF$121:$EU$121)</f>
        <v>0</v>
      </c>
      <c r="O63" s="48">
        <f ca="1">LOOKUP(2,1/('Feat-Func-Development'!$AF$4:$EU$4&amp;'Feat-Func-Development'!$AF$5:$EU$5='aggregated FIP Data ProgSel'!$A63&amp;'aggregated FIP Data ProgSel'!$N$1),'Feat-Func-Development'!$AF$122:$EU$122)</f>
        <v>0</v>
      </c>
      <c r="P63" s="48">
        <f ca="1">LOOKUP(2,1/('Feat-Func-Development'!$AF$4:$EU$4&amp;'Feat-Func-Development'!$AF$5:$EU$5='aggregated FIP Data ProgSel'!$A63&amp;'aggregated FIP Data ProgSel'!$N$1),'Feat-Func-Development'!$AF$123:$EU$123)</f>
        <v>0</v>
      </c>
      <c r="Q63" s="48">
        <f ca="1">LOOKUP(2,1/('Feat-Func-Development'!$AF$4:$EU$4&amp;'Feat-Func-Development'!$AF$5:$EU$5='aggregated FIP Data ProgSel'!$A63&amp;'aggregated FIP Data ProgSel'!$N$1),'Feat-Func-Development'!$AF$124:$EU$124)</f>
        <v>0</v>
      </c>
      <c r="R63" s="48">
        <f ca="1">LOOKUP(2,1/('Feat-Func-Development'!$AF$4:$EU$4&amp;'Feat-Func-Development'!$AF$5:$EU$5='aggregated FIP Data ProgSel'!$A63&amp;'aggregated FIP Data ProgSel'!$N$1),'Feat-Func-Development'!$AF$125:$EU$125)</f>
        <v>0</v>
      </c>
      <c r="S63" s="48">
        <f ca="1">LOOKUP(2,1/('Feat-Func-Development'!$AF$4:$EU$4&amp;'Feat-Func-Development'!$AF$5:$EU$5='aggregated FIP Data ProgSel'!$A63&amp;'aggregated FIP Data ProgSel'!$N$1),'Feat-Func-Development'!$AF$126:$EU$126)</f>
        <v>0</v>
      </c>
      <c r="T63" s="48">
        <f ca="1">LOOKUP(2,1/('Feat-Func-Development'!$AF$4:$EU$4&amp;'Feat-Func-Development'!$AF$5:$EU$5='aggregated FIP Data ProgSel'!$A63&amp;'aggregated FIP Data ProgSel'!$N$1),'Feat-Func-Development'!$AF$127:$EU$127)</f>
        <v>0</v>
      </c>
      <c r="U63" s="48">
        <f ca="1">LOOKUP(2,1/('Feat-Func-Development'!$AF$4:$EU$4&amp;'Feat-Func-Development'!$AF$5:$EU$5='aggregated FIP Data ProgSel'!$A63&amp;'aggregated FIP Data ProgSel'!$N$1),'Feat-Func-Development'!$AF$128:$EU$128)</f>
        <v>1</v>
      </c>
      <c r="V63" s="29">
        <f ca="1">LOOKUP(2,1/('Feat-Func-Development'!$AF$4:$EU$4&amp;'Feat-Func-Development'!$AF$5:$EU$5='aggregated FIP Data ProgSel'!$A63&amp;'aggregated FIP Data ProgSel'!$V$1),'Feat-Func-Development'!$AF$121:$EU$121)</f>
        <v>0</v>
      </c>
      <c r="W63" s="29">
        <f ca="1">LOOKUP(2,1/('Feat-Func-Development'!$AF$4:$EU$4&amp;'Feat-Func-Development'!$AF$5:$EU$5='aggregated FIP Data ProgSel'!$A63&amp;'aggregated FIP Data ProgSel'!$V$1),'Feat-Func-Development'!$AF$122:$EU$122)</f>
        <v>0</v>
      </c>
      <c r="X63" s="29">
        <f ca="1">LOOKUP(2,1/('Feat-Func-Development'!$AF$4:$EU$4&amp;'Feat-Func-Development'!$AF$5:$EU$5='aggregated FIP Data ProgSel'!$A63&amp;'aggregated FIP Data ProgSel'!$V$1),'Feat-Func-Development'!$AF$123:$EU$123)</f>
        <v>0</v>
      </c>
      <c r="Y63" s="29">
        <f ca="1">LOOKUP(2,1/('Feat-Func-Development'!$AF$4:$EU$4&amp;'Feat-Func-Development'!$AF$5:$EU$5='aggregated FIP Data ProgSel'!$A63&amp;'aggregated FIP Data ProgSel'!$V$1),'Feat-Func-Development'!$AF$124:$EU$124)</f>
        <v>0</v>
      </c>
      <c r="Z63" s="29">
        <f ca="1">LOOKUP(2,1/('Feat-Func-Development'!$AF$4:$EU$4&amp;'Feat-Func-Development'!$AF$5:$EU$5='aggregated FIP Data ProgSel'!$A63&amp;'aggregated FIP Data ProgSel'!$V$1),'Feat-Func-Development'!$AF$125:$EU$125)</f>
        <v>1</v>
      </c>
      <c r="AA63" s="29">
        <f ca="1">LOOKUP(2,1/('Feat-Func-Development'!$AF$4:$EU$4&amp;'Feat-Func-Development'!$AF$5:$EU$5='aggregated FIP Data ProgSel'!$A63&amp;'aggregated FIP Data ProgSel'!$V$1),'Feat-Func-Development'!$AF$126:$EU$126)</f>
        <v>0</v>
      </c>
      <c r="AB63" s="29">
        <f ca="1">LOOKUP(2,1/('Feat-Func-Development'!$AF$4:$EU$4&amp;'Feat-Func-Development'!$AF$5:$EU$5='aggregated FIP Data ProgSel'!$A63&amp;'aggregated FIP Data ProgSel'!$V$1),'Feat-Func-Development'!$AF$127:$EU$127)</f>
        <v>0</v>
      </c>
      <c r="AC63" s="29">
        <f ca="1">LOOKUP(2,1/('Feat-Func-Development'!$AF$4:$EU$4&amp;'Feat-Func-Development'!$AF$5:$EU$5='aggregated FIP Data ProgSel'!$A63&amp;'aggregated FIP Data ProgSel'!$V$1),'Feat-Func-Development'!$AF$128:$EU$128)</f>
        <v>0</v>
      </c>
      <c r="AD63" s="122">
        <f ca="1">LOOKUP(2,1/('Feat-Func-Development'!$AF$4:$EU$4&amp;'Feat-Func-Development'!$AF$5:$EU$5='aggregated FIP Data ProgSel'!$A63&amp;'aggregated FIP Data ProgSel'!$N$1),'Feat-Func-Development'!$AF$25:$EU$25)</f>
        <v>0</v>
      </c>
      <c r="AE63" s="48">
        <f ca="1">LOOKUP(2,1/('Feat-Func-Development'!$AF$4:$EU$4&amp;'Feat-Func-Development'!$AF$5:$EU$5='aggregated FIP Data ProgSel'!$A63&amp;'aggregated FIP Data ProgSel'!$N$1),'Feat-Func-Development'!$AF$26:$EU$26)</f>
        <v>0</v>
      </c>
      <c r="AF63" s="48">
        <f ca="1">LOOKUP(2,1/('Feat-Func-Development'!$AF$4:$EU$4&amp;'Feat-Func-Development'!$AF$5:$EU$5='aggregated FIP Data ProgSel'!$A63&amp;'aggregated FIP Data ProgSel'!$N$1),'Feat-Func-Development'!$AF$27:$EU$27)</f>
        <v>0</v>
      </c>
      <c r="AG63" s="48">
        <f ca="1">LOOKUP(2,1/('Feat-Func-Development'!$AF$4:$EU$4&amp;'Feat-Func-Development'!$AF$5:$EU$5='aggregated FIP Data ProgSel'!$A63&amp;'aggregated FIP Data ProgSel'!$N$1),'Feat-Func-Development'!$AF$28:$EU$28)</f>
        <v>0</v>
      </c>
      <c r="AH63" s="48">
        <f ca="1">LOOKUP(2,1/('Feat-Func-Development'!$AF$4:$EU$4&amp;'Feat-Func-Development'!$AF$5:$EU$5='aggregated FIP Data ProgSel'!$A63&amp;'aggregated FIP Data ProgSel'!$N$1),'Feat-Func-Development'!$AF$29:$EU$29)</f>
        <v>0</v>
      </c>
      <c r="AI63" s="48">
        <f ca="1">LOOKUP(2,1/('Feat-Func-Development'!$AF$4:$EU$4&amp;'Feat-Func-Development'!$AF$5:$EU$5='aggregated FIP Data ProgSel'!$A63&amp;'aggregated FIP Data ProgSel'!$N$1),'Feat-Func-Development'!$AF$30:$EU$30)</f>
        <v>0</v>
      </c>
      <c r="AJ63" s="48">
        <f ca="1">LOOKUP(2,1/('Feat-Func-Development'!$AF$4:$EU$4&amp;'Feat-Func-Development'!$AF$5:$EU$5='aggregated FIP Data ProgSel'!$A63&amp;'aggregated FIP Data ProgSel'!$N$1),'Feat-Func-Development'!$AF$31:$EU$31)</f>
        <v>0</v>
      </c>
      <c r="AK63" s="48">
        <f ca="1">LOOKUP(2,1/('Feat-Func-Development'!$AF$4:$EU$4&amp;'Feat-Func-Development'!$AF$5:$EU$5='aggregated FIP Data ProgSel'!$A63&amp;'aggregated FIP Data ProgSel'!$N$1),'Feat-Func-Development'!$AF$32:$EU$32)</f>
        <v>1</v>
      </c>
      <c r="AL63" s="122">
        <f ca="1">LOOKUP(2,1/('Feat-Func-Development'!$AF$4:$EU$4&amp;'Feat-Func-Development'!$AF$5:$EU$5='aggregated FIP Data ProgSel'!$A63&amp;'aggregated FIP Data ProgSel'!$N$1),'Feat-Func-Development'!$AF$33:$EU$33)</f>
        <v>0</v>
      </c>
      <c r="AM63" s="48">
        <f ca="1">LOOKUP(2,1/('Feat-Func-Development'!$AF$4:$EU$4&amp;'Feat-Func-Development'!$AF$5:$EU$5='aggregated FIP Data ProgSel'!$A63&amp;'aggregated FIP Data ProgSel'!$N$1),'Feat-Func-Development'!$AF$34:$EU$34)</f>
        <v>0</v>
      </c>
      <c r="AN63" s="48">
        <f ca="1">LOOKUP(2,1/('Feat-Func-Development'!$AF$4:$EU$4&amp;'Feat-Func-Development'!$AF$5:$EU$5='aggregated FIP Data ProgSel'!$A63&amp;'aggregated FIP Data ProgSel'!$N$1),'Feat-Func-Development'!$AF$35:$EU$35)</f>
        <v>0</v>
      </c>
      <c r="AO63" s="48">
        <f ca="1">LOOKUP(2,1/('Feat-Func-Development'!$AF$4:$EU$4&amp;'Feat-Func-Development'!$AF$5:$EU$5='aggregated FIP Data ProgSel'!$A63&amp;'aggregated FIP Data ProgSel'!$N$1),'Feat-Func-Development'!$AF$36:$EU$36)</f>
        <v>0</v>
      </c>
      <c r="AP63" s="48">
        <f ca="1">LOOKUP(2,1/('Feat-Func-Development'!$AF$4:$EU$4&amp;'Feat-Func-Development'!$AF$5:$EU$5='aggregated FIP Data ProgSel'!$A63&amp;'aggregated FIP Data ProgSel'!$N$1),'Feat-Func-Development'!$AF$37:$EU$37)</f>
        <v>0</v>
      </c>
      <c r="AQ63" s="48">
        <f ca="1">LOOKUP(2,1/('Feat-Func-Development'!$AF$4:$EU$4&amp;'Feat-Func-Development'!$AF$5:$EU$5='aggregated FIP Data ProgSel'!$A63&amp;'aggregated FIP Data ProgSel'!$N$1),'Feat-Func-Development'!$AF$38:$EU$38)</f>
        <v>0</v>
      </c>
      <c r="AR63" s="48">
        <f ca="1">LOOKUP(2,1/('Feat-Func-Development'!$AF$4:$EU$4&amp;'Feat-Func-Development'!$AF$5:$EU$5='aggregated FIP Data ProgSel'!$A63&amp;'aggregated FIP Data ProgSel'!$N$1),'Feat-Func-Development'!$AF$39:$EU$39)</f>
        <v>0</v>
      </c>
      <c r="AS63" s="48">
        <f ca="1">LOOKUP(2,1/('Feat-Func-Development'!$AF$4:$EU$4&amp;'Feat-Func-Development'!$AF$5:$EU$5='aggregated FIP Data ProgSel'!$A63&amp;'aggregated FIP Data ProgSel'!$N$1),'Feat-Func-Development'!$AF$40:$EU$40)</f>
        <v>1</v>
      </c>
      <c r="AT63" s="122">
        <f ca="1">LOOKUP(2,1/('Feat-Func-Development'!$AF$4:$EU$4&amp;'Feat-Func-Development'!$AF$5:$EU$5='aggregated FIP Data ProgSel'!$A63&amp;'aggregated FIP Data ProgSel'!$N$1),'Feat-Func-Development'!$AF$41:$EU$41)</f>
        <v>0</v>
      </c>
      <c r="AU63" s="48">
        <f ca="1">LOOKUP(2,1/('Feat-Func-Development'!$AF$4:$EU$4&amp;'Feat-Func-Development'!$AF$5:$EU$5='aggregated FIP Data ProgSel'!$A63&amp;'aggregated FIP Data ProgSel'!$N$1),'Feat-Func-Development'!$AF$42:$EU$42)</f>
        <v>0</v>
      </c>
      <c r="AV63" s="48">
        <f ca="1">LOOKUP(2,1/('Feat-Func-Development'!$AF$4:$EU$4&amp;'Feat-Func-Development'!$AF$5:$EU$5='aggregated FIP Data ProgSel'!$A63&amp;'aggregated FIP Data ProgSel'!$N$1),'Feat-Func-Development'!$AF$43:$EU$43)</f>
        <v>0</v>
      </c>
      <c r="AW63" s="48">
        <f ca="1">LOOKUP(2,1/('Feat-Func-Development'!$AF$4:$EU$4&amp;'Feat-Func-Development'!$AF$5:$EU$5='aggregated FIP Data ProgSel'!$A63&amp;'aggregated FIP Data ProgSel'!$N$1),'Feat-Func-Development'!$AF$44:$EU$44)</f>
        <v>0</v>
      </c>
      <c r="AX63" s="48">
        <f ca="1">LOOKUP(2,1/('Feat-Func-Development'!$AF$4:$EU$4&amp;'Feat-Func-Development'!$AF$5:$EU$5='aggregated FIP Data ProgSel'!$A63&amp;'aggregated FIP Data ProgSel'!$N$1),'Feat-Func-Development'!$AF$45:$EU$45)</f>
        <v>0</v>
      </c>
      <c r="AY63" s="48">
        <f ca="1">LOOKUP(2,1/('Feat-Func-Development'!$AF$4:$EU$4&amp;'Feat-Func-Development'!$AF$5:$EU$5='aggregated FIP Data ProgSel'!$A63&amp;'aggregated FIP Data ProgSel'!$N$1),'Feat-Func-Development'!$AF$46:$EU$46)</f>
        <v>0</v>
      </c>
      <c r="AZ63" s="48">
        <f ca="1">LOOKUP(2,1/('Feat-Func-Development'!$AF$4:$EU$4&amp;'Feat-Func-Development'!$AF$5:$EU$5='aggregated FIP Data ProgSel'!$A63&amp;'aggregated FIP Data ProgSel'!$N$1),'Feat-Func-Development'!$AF$47:$EU$47)</f>
        <v>0</v>
      </c>
      <c r="BA63" s="48">
        <f ca="1">LOOKUP(2,1/('Feat-Func-Development'!$AF$4:$EU$4&amp;'Feat-Func-Development'!$AF$5:$EU$5='aggregated FIP Data ProgSel'!$A63&amp;'aggregated FIP Data ProgSel'!$N$1),'Feat-Func-Development'!$AF$48:$EU$48)</f>
        <v>1</v>
      </c>
      <c r="BB63" s="122">
        <f ca="1">LOOKUP(2,1/('Feat-Func-Development'!$AF$4:$EU$4&amp;'Feat-Func-Development'!$AF$5:$EU$5='aggregated FIP Data ProgSel'!$A63&amp;'aggregated FIP Data ProgSel'!$N$1),'Feat-Func-Development'!$AF$49:$EU$49)</f>
        <v>0</v>
      </c>
      <c r="BC63" s="48">
        <f ca="1">LOOKUP(2,1/('Feat-Func-Development'!$AF$4:$EU$4&amp;'Feat-Func-Development'!$AF$5:$EU$5='aggregated FIP Data ProgSel'!$A63&amp;'aggregated FIP Data ProgSel'!$N$1),'Feat-Func-Development'!$AF$50:$EU$50)</f>
        <v>0</v>
      </c>
      <c r="BD63" s="48">
        <f ca="1">LOOKUP(2,1/('Feat-Func-Development'!$AF$4:$EU$4&amp;'Feat-Func-Development'!$AF$5:$EU$5='aggregated FIP Data ProgSel'!$A63&amp;'aggregated FIP Data ProgSel'!$N$1),'Feat-Func-Development'!$AF$51:$EU$51)</f>
        <v>0</v>
      </c>
      <c r="BE63" s="48">
        <f ca="1">LOOKUP(2,1/('Feat-Func-Development'!$AF$4:$EU$4&amp;'Feat-Func-Development'!$AF$5:$EU$5='aggregated FIP Data ProgSel'!$A63&amp;'aggregated FIP Data ProgSel'!$N$1),'Feat-Func-Development'!$AF$52:$EU$52)</f>
        <v>0</v>
      </c>
      <c r="BF63" s="48">
        <f ca="1">LOOKUP(2,1/('Feat-Func-Development'!$AF$4:$EU$4&amp;'Feat-Func-Development'!$AF$5:$EU$5='aggregated FIP Data ProgSel'!$A63&amp;'aggregated FIP Data ProgSel'!$N$1),'Feat-Func-Development'!$AF$53:$EU$53)</f>
        <v>0</v>
      </c>
      <c r="BG63" s="48">
        <f ca="1">LOOKUP(2,1/('Feat-Func-Development'!$AF$4:$EU$4&amp;'Feat-Func-Development'!$AF$5:$EU$5='aggregated FIP Data ProgSel'!$A63&amp;'aggregated FIP Data ProgSel'!$N$1),'Feat-Func-Development'!$AF$54:$EU$54)</f>
        <v>0</v>
      </c>
      <c r="BH63" s="48">
        <f ca="1">LOOKUP(2,1/('Feat-Func-Development'!$AF$4:$EU$4&amp;'Feat-Func-Development'!$AF$5:$EU$5='aggregated FIP Data ProgSel'!$A63&amp;'aggregated FIP Data ProgSel'!$N$1),'Feat-Func-Development'!$AF$55:$EU$55)</f>
        <v>0</v>
      </c>
      <c r="BI63" s="48">
        <f ca="1">LOOKUP(2,1/('Feat-Func-Development'!$AF$4:$EU$4&amp;'Feat-Func-Development'!$AF$5:$EU$5='aggregated FIP Data ProgSel'!$A63&amp;'aggregated FIP Data ProgSel'!$N$1),'Feat-Func-Development'!$AF$56:$EU$56)</f>
        <v>0</v>
      </c>
    </row>
    <row r="64" spans="1:61">
      <c r="A64" s="62"/>
      <c r="B64" s="146" t="s">
        <v>308</v>
      </c>
      <c r="C64" s="43">
        <f ca="1">INDEX($A$4:$C$63,MATCH("PS",$C$4:$C$63,0),1)</f>
        <v>1</v>
      </c>
      <c r="D64" s="63" t="s">
        <v>40</v>
      </c>
      <c r="E64" s="64">
        <f>filingDate</f>
        <v>522</v>
      </c>
      <c r="F64" s="26"/>
      <c r="G64" s="26"/>
      <c r="H64" s="26"/>
      <c r="I64" s="26"/>
      <c r="J64" s="26"/>
      <c r="K64" s="26"/>
      <c r="L64" s="26"/>
      <c r="M64" s="26"/>
      <c r="N64" s="26"/>
      <c r="O64" s="26"/>
      <c r="P64" s="26"/>
      <c r="Q64" s="26"/>
      <c r="R64" s="26"/>
      <c r="S64" s="26"/>
      <c r="T64" s="26"/>
      <c r="U64" s="65"/>
      <c r="V64" s="65"/>
      <c r="W64" s="65"/>
      <c r="X64" s="65"/>
      <c r="Y64" s="65"/>
      <c r="Z64" s="65"/>
      <c r="AA64" s="65"/>
      <c r="AB64" s="65"/>
      <c r="AC64" s="65"/>
      <c r="AD64" s="65"/>
      <c r="AE64" s="65"/>
      <c r="AF64" s="65"/>
      <c r="AG64" s="65"/>
      <c r="AH64" s="65"/>
      <c r="AI64" s="65"/>
      <c r="AJ64" s="65"/>
    </row>
    <row r="65" spans="1:29">
      <c r="A65" s="62"/>
      <c r="B65" s="146" t="s">
        <v>307</v>
      </c>
      <c r="C65" s="43">
        <f ca="1">INDEX($A$4:$C$63,MATCH("OKTB",$C$4:$C$63,0),1)</f>
        <v>974</v>
      </c>
      <c r="D65" s="26" t="s">
        <v>197</v>
      </c>
      <c r="E65" s="66">
        <f ca="1">IF(ISNA(VLOOKUP($E$64,Maturity_Achieved,1,FALSE)),INDEX($A$4:$M$63,MATCH($E$64,$A$4:$A$63)+1,6),VLOOKUP($E$64,$A$4:$M$63,6,FALSE))</f>
        <v>1</v>
      </c>
      <c r="F65" s="65"/>
      <c r="G65" s="65"/>
      <c r="H65" s="65"/>
      <c r="I65" s="65"/>
      <c r="J65" s="65"/>
      <c r="K65" s="65"/>
      <c r="L65" s="65"/>
      <c r="M65" s="65"/>
      <c r="N65" s="65"/>
      <c r="O65" s="65"/>
      <c r="P65" s="65"/>
      <c r="Q65" s="65"/>
      <c r="R65" s="65"/>
      <c r="S65" s="65"/>
      <c r="T65" s="65" t="s">
        <v>206</v>
      </c>
      <c r="U65" s="28">
        <v>1</v>
      </c>
      <c r="V65" s="29">
        <f ca="1">IF(ISNA(MATCH($E$64,$A$4:$A$63,0)=$U65),IF((MATCH($E$64,$A$4:$A$63,1)+1)=$U65,V4,0),IF(MATCH($E$64,$A$4:$A$63,0)=$U65,V4,0))</f>
        <v>0</v>
      </c>
      <c r="W65" s="29">
        <f t="shared" ref="W65:AC65" ca="1" si="10">IF(ISNA(MATCH($E$64,$A$4:$A$63,0)=$U65),IF((MATCH($E$64,$A$4:$A$63,1)+1)=$U65,W4,0),IF(MATCH($E$64,$A$4:$A$63,0)=$U65,W4,0))</f>
        <v>0</v>
      </c>
      <c r="X65" s="29">
        <f t="shared" ca="1" si="10"/>
        <v>0</v>
      </c>
      <c r="Y65" s="29">
        <f t="shared" ca="1" si="10"/>
        <v>0</v>
      </c>
      <c r="Z65" s="29">
        <f t="shared" ca="1" si="10"/>
        <v>0</v>
      </c>
      <c r="AA65" s="29">
        <f t="shared" ca="1" si="10"/>
        <v>0</v>
      </c>
      <c r="AB65" s="29">
        <f t="shared" ca="1" si="10"/>
        <v>0</v>
      </c>
      <c r="AC65" s="29">
        <f t="shared" ca="1" si="10"/>
        <v>0</v>
      </c>
    </row>
    <row r="66" spans="1:29">
      <c r="A66" s="62"/>
      <c r="B66" s="27" t="s">
        <v>310</v>
      </c>
      <c r="C66" s="26">
        <f ca="1">MATCH("PS",$C$4:$C$63,0)</f>
        <v>1</v>
      </c>
      <c r="D66" s="26" t="s">
        <v>203</v>
      </c>
      <c r="E66" s="66">
        <f ca="1">IF(ISNA(VLOOKUP($E$64,Maturity_Achieved,1,FALSE)),INDEX($A$4:$M$63,MATCH($E$64,$A$4:$A$63)+1,7),VLOOKUP($E$64,$A$4:$M$63,7,FALSE))</f>
        <v>0</v>
      </c>
      <c r="F66" s="65"/>
      <c r="G66" s="65"/>
      <c r="H66" s="65"/>
      <c r="I66" s="65"/>
      <c r="J66" s="65"/>
      <c r="K66" s="65"/>
      <c r="L66" s="65"/>
      <c r="M66" s="65"/>
      <c r="N66" s="65"/>
      <c r="O66" s="65"/>
      <c r="P66" s="65"/>
      <c r="Q66" s="65"/>
      <c r="R66" s="65"/>
      <c r="S66" s="65"/>
      <c r="T66" s="65"/>
      <c r="U66" s="67">
        <v>2</v>
      </c>
      <c r="V66" s="29">
        <f t="shared" ref="V66:AC81" ca="1" si="11">IF(ISNA(MATCH($E$64,$A$4:$A$63,0)=$U66),IF((MATCH($E$64,$A$4:$A$63,1)+1)=$U66,V5,0),IF(MATCH($E$64,$A$4:$A$63,0)=$U66,V5,0))</f>
        <v>0</v>
      </c>
      <c r="W66" s="29">
        <f t="shared" ca="1" si="11"/>
        <v>0</v>
      </c>
      <c r="X66" s="29">
        <f t="shared" ca="1" si="11"/>
        <v>0</v>
      </c>
      <c r="Y66" s="29">
        <f t="shared" ca="1" si="11"/>
        <v>0</v>
      </c>
      <c r="Z66" s="29">
        <f t="shared" ca="1" si="11"/>
        <v>0</v>
      </c>
      <c r="AA66" s="29">
        <f t="shared" ca="1" si="11"/>
        <v>0</v>
      </c>
      <c r="AB66" s="29">
        <f t="shared" ca="1" si="11"/>
        <v>0</v>
      </c>
      <c r="AC66" s="29">
        <f t="shared" ca="1" si="11"/>
        <v>0</v>
      </c>
    </row>
    <row r="67" spans="1:29">
      <c r="A67" s="62"/>
      <c r="B67" s="147" t="s">
        <v>309</v>
      </c>
      <c r="C67" s="26">
        <f ca="1">MATCH("OKTB",$C$4:$C$63,0)</f>
        <v>33</v>
      </c>
      <c r="D67" s="26" t="s">
        <v>199</v>
      </c>
      <c r="E67" s="66">
        <f ca="1">IF(ISNA(VLOOKUP($E$64,Maturity_Achieved,1,FALSE)),INDEX($A$4:$M$63,MATCH($E$64,$A$4:$A$63)+1,8),VLOOKUP($E$64,$A$4:$M$63,8,FALSE))</f>
        <v>1</v>
      </c>
      <c r="F67" s="65"/>
      <c r="G67" s="65"/>
      <c r="H67" s="65"/>
      <c r="I67" s="65"/>
      <c r="J67" s="65"/>
      <c r="K67" s="65"/>
      <c r="L67" s="65"/>
      <c r="M67" s="65"/>
      <c r="N67" s="65"/>
      <c r="O67" s="65"/>
      <c r="P67" s="65"/>
      <c r="Q67" s="65"/>
      <c r="R67" s="65"/>
      <c r="S67" s="65"/>
      <c r="T67" s="65"/>
      <c r="U67" s="28">
        <v>3</v>
      </c>
      <c r="V67" s="29">
        <f t="shared" ca="1" si="11"/>
        <v>0</v>
      </c>
      <c r="W67" s="29">
        <f t="shared" ca="1" si="11"/>
        <v>0</v>
      </c>
      <c r="X67" s="29">
        <f t="shared" ca="1" si="11"/>
        <v>0</v>
      </c>
      <c r="Y67" s="29">
        <f t="shared" ca="1" si="11"/>
        <v>0</v>
      </c>
      <c r="Z67" s="29">
        <f t="shared" ca="1" si="11"/>
        <v>0</v>
      </c>
      <c r="AA67" s="29">
        <f t="shared" ca="1" si="11"/>
        <v>0</v>
      </c>
      <c r="AB67" s="29">
        <f t="shared" ca="1" si="11"/>
        <v>0</v>
      </c>
      <c r="AC67" s="29">
        <f t="shared" ca="1" si="11"/>
        <v>0</v>
      </c>
    </row>
    <row r="68" spans="1:29">
      <c r="A68" s="62"/>
      <c r="B68" s="62"/>
      <c r="C68" s="26"/>
      <c r="D68" s="26" t="s">
        <v>200</v>
      </c>
      <c r="E68" s="66">
        <f ca="1">IF(ISNA(VLOOKUP($E$64,Maturity_Achieved,1,FALSE)),INDEX($A$4:$M$63,MATCH($E$64,$A$4:$A$63)+1,9),VLOOKUP($E$64,$A$4:$M$63,9,FALSE))</f>
        <v>1</v>
      </c>
      <c r="F68" s="65"/>
      <c r="G68" s="65"/>
      <c r="H68" s="65"/>
      <c r="I68" s="65"/>
      <c r="J68" s="65"/>
      <c r="K68" s="65"/>
      <c r="L68" s="65"/>
      <c r="M68" s="65"/>
      <c r="N68" s="65"/>
      <c r="O68" s="65"/>
      <c r="P68" s="65"/>
      <c r="Q68" s="65"/>
      <c r="R68" s="65"/>
      <c r="S68" s="65"/>
      <c r="T68" s="65"/>
      <c r="U68" s="67">
        <v>4</v>
      </c>
      <c r="V68" s="29">
        <f t="shared" ca="1" si="11"/>
        <v>0</v>
      </c>
      <c r="W68" s="29">
        <f t="shared" ca="1" si="11"/>
        <v>0</v>
      </c>
      <c r="X68" s="29">
        <f t="shared" ca="1" si="11"/>
        <v>0</v>
      </c>
      <c r="Y68" s="29">
        <f t="shared" ca="1" si="11"/>
        <v>0</v>
      </c>
      <c r="Z68" s="29">
        <f t="shared" ca="1" si="11"/>
        <v>0</v>
      </c>
      <c r="AA68" s="29">
        <f t="shared" ca="1" si="11"/>
        <v>0</v>
      </c>
      <c r="AB68" s="29">
        <f t="shared" ca="1" si="11"/>
        <v>0</v>
      </c>
      <c r="AC68" s="29">
        <f t="shared" ca="1" si="11"/>
        <v>0</v>
      </c>
    </row>
    <row r="69" spans="1:29">
      <c r="A69" s="62"/>
      <c r="B69" s="62"/>
      <c r="C69" s="26"/>
      <c r="D69" s="26" t="s">
        <v>201</v>
      </c>
      <c r="E69" s="66">
        <f ca="1">IF(ISNA(VLOOKUP($E$64,Maturity_Achieved,1,FALSE)),INDEX($A$4:$M$63,MATCH($E$64,$A$4:$A$63)+1,10),VLOOKUP($E$64,$A$4:$M$63,10,FALSE))</f>
        <v>1</v>
      </c>
      <c r="F69" s="65"/>
      <c r="G69" s="65"/>
      <c r="H69" s="65"/>
      <c r="I69" s="65"/>
      <c r="J69" s="65"/>
      <c r="K69" s="65"/>
      <c r="L69" s="65"/>
      <c r="M69" s="65"/>
      <c r="N69" s="65"/>
      <c r="O69" s="65"/>
      <c r="P69" s="65"/>
      <c r="Q69" s="65"/>
      <c r="R69" s="65"/>
      <c r="S69" s="65"/>
      <c r="T69" s="65"/>
      <c r="U69" s="28">
        <v>5</v>
      </c>
      <c r="V69" s="29">
        <f t="shared" ca="1" si="11"/>
        <v>0</v>
      </c>
      <c r="W69" s="29">
        <f t="shared" ca="1" si="11"/>
        <v>0</v>
      </c>
      <c r="X69" s="29">
        <f t="shared" ca="1" si="11"/>
        <v>0</v>
      </c>
      <c r="Y69" s="29">
        <f t="shared" ca="1" si="11"/>
        <v>0</v>
      </c>
      <c r="Z69" s="29">
        <f t="shared" ca="1" si="11"/>
        <v>0</v>
      </c>
      <c r="AA69" s="29">
        <f t="shared" ca="1" si="11"/>
        <v>0</v>
      </c>
      <c r="AB69" s="29">
        <f t="shared" ca="1" si="11"/>
        <v>0</v>
      </c>
      <c r="AC69" s="29">
        <f t="shared" ca="1" si="11"/>
        <v>0</v>
      </c>
    </row>
    <row r="70" spans="1:29">
      <c r="A70" s="62"/>
      <c r="B70" s="62"/>
      <c r="C70" s="26"/>
      <c r="D70" s="26" t="s">
        <v>202</v>
      </c>
      <c r="E70" s="66">
        <f ca="1">IF(ISNA(VLOOKUP($E$64,Maturity_Achieved,1,FALSE)),INDEX($A$4:$M$63,MATCH($E$64,$A$4:$A$63)+1,11),VLOOKUP($E$64,$A$4:$M$63,11,FALSE))</f>
        <v>1</v>
      </c>
      <c r="F70" s="65"/>
      <c r="G70" s="65"/>
      <c r="H70" s="65"/>
      <c r="I70" s="65"/>
      <c r="J70" s="65"/>
      <c r="K70" s="65"/>
      <c r="L70" s="65"/>
      <c r="M70" s="65"/>
      <c r="N70" s="65"/>
      <c r="O70" s="65"/>
      <c r="P70" s="65"/>
      <c r="Q70" s="65"/>
      <c r="R70" s="65"/>
      <c r="S70" s="65"/>
      <c r="T70" s="65"/>
      <c r="U70" s="67">
        <v>6</v>
      </c>
      <c r="V70" s="29">
        <f t="shared" ca="1" si="11"/>
        <v>0</v>
      </c>
      <c r="W70" s="29">
        <f t="shared" ca="1" si="11"/>
        <v>0</v>
      </c>
      <c r="X70" s="29">
        <f t="shared" ca="1" si="11"/>
        <v>0</v>
      </c>
      <c r="Y70" s="29">
        <f t="shared" ca="1" si="11"/>
        <v>0</v>
      </c>
      <c r="Z70" s="29">
        <f t="shared" ca="1" si="11"/>
        <v>0</v>
      </c>
      <c r="AA70" s="29">
        <f t="shared" ca="1" si="11"/>
        <v>0</v>
      </c>
      <c r="AB70" s="29">
        <f t="shared" ca="1" si="11"/>
        <v>0</v>
      </c>
      <c r="AC70" s="29">
        <f t="shared" ca="1" si="11"/>
        <v>0</v>
      </c>
    </row>
    <row r="71" spans="1:29">
      <c r="A71" s="62"/>
      <c r="B71" s="62"/>
      <c r="C71" s="26"/>
      <c r="D71" s="26" t="s">
        <v>204</v>
      </c>
      <c r="E71" s="66">
        <f ca="1">IF(ISNA(VLOOKUP($E$64,Maturity_Achieved,1,FALSE)),INDEX($A$4:$M$63,MATCH($E$64,$A$4:$A$63)+1,12),VLOOKUP($E$64,$A$4:$M$63,12,FALSE))</f>
        <v>0</v>
      </c>
      <c r="F71" s="65"/>
      <c r="G71" s="65"/>
      <c r="H71" s="65"/>
      <c r="I71" s="65"/>
      <c r="J71" s="65"/>
      <c r="K71" s="65"/>
      <c r="L71" s="65"/>
      <c r="M71" s="65"/>
      <c r="N71" s="65"/>
      <c r="O71" s="65"/>
      <c r="P71" s="65"/>
      <c r="Q71" s="65"/>
      <c r="R71" s="65"/>
      <c r="S71" s="65"/>
      <c r="T71" s="65"/>
      <c r="U71" s="28">
        <v>7</v>
      </c>
      <c r="V71" s="29">
        <f t="shared" ca="1" si="11"/>
        <v>0</v>
      </c>
      <c r="W71" s="29">
        <f t="shared" ca="1" si="11"/>
        <v>0</v>
      </c>
      <c r="X71" s="29">
        <f t="shared" ca="1" si="11"/>
        <v>0</v>
      </c>
      <c r="Y71" s="29">
        <f t="shared" ca="1" si="11"/>
        <v>0</v>
      </c>
      <c r="Z71" s="29">
        <f t="shared" ca="1" si="11"/>
        <v>0</v>
      </c>
      <c r="AA71" s="29">
        <f t="shared" ca="1" si="11"/>
        <v>0</v>
      </c>
      <c r="AB71" s="29">
        <f t="shared" ca="1" si="11"/>
        <v>0</v>
      </c>
      <c r="AC71" s="29">
        <f t="shared" ca="1" si="11"/>
        <v>0</v>
      </c>
    </row>
    <row r="72" spans="1:29" ht="13.5" thickBot="1">
      <c r="A72" s="62"/>
      <c r="B72" s="62"/>
      <c r="C72" s="26"/>
      <c r="D72" s="26" t="s">
        <v>205</v>
      </c>
      <c r="E72" s="68">
        <f ca="1">IF(ISNA(VLOOKUP($E$64,Maturity_Achieved,1,FALSE)),INDEX($A$4:$M$63,MATCH($E$64,$A$4:$A$63)+1,13),VLOOKUP($E$64,$A$4:$M$63,13,FALSE))</f>
        <v>0</v>
      </c>
      <c r="F72" s="65"/>
      <c r="G72" s="65"/>
      <c r="H72" s="65"/>
      <c r="I72" s="65"/>
      <c r="J72" s="65"/>
      <c r="K72" s="65"/>
      <c r="L72" s="65"/>
      <c r="M72" s="65"/>
      <c r="N72" s="65"/>
      <c r="O72" s="65"/>
      <c r="P72" s="65"/>
      <c r="Q72" s="65"/>
      <c r="R72" s="65"/>
      <c r="S72" s="65"/>
      <c r="T72" s="65"/>
      <c r="U72" s="67">
        <v>8</v>
      </c>
      <c r="V72" s="29">
        <f t="shared" ca="1" si="11"/>
        <v>0</v>
      </c>
      <c r="W72" s="29">
        <f t="shared" ca="1" si="11"/>
        <v>0</v>
      </c>
      <c r="X72" s="29">
        <f t="shared" ca="1" si="11"/>
        <v>0</v>
      </c>
      <c r="Y72" s="29">
        <f t="shared" ca="1" si="11"/>
        <v>0</v>
      </c>
      <c r="Z72" s="29">
        <f t="shared" ca="1" si="11"/>
        <v>0</v>
      </c>
      <c r="AA72" s="29">
        <f t="shared" ca="1" si="11"/>
        <v>0</v>
      </c>
      <c r="AB72" s="29">
        <f t="shared" ca="1" si="11"/>
        <v>0</v>
      </c>
      <c r="AC72" s="29">
        <f t="shared" ca="1" si="11"/>
        <v>0</v>
      </c>
    </row>
    <row r="73" spans="1:29" ht="13.5" thickBot="1">
      <c r="A73" s="62"/>
      <c r="B73" s="62"/>
      <c r="C73" s="26"/>
      <c r="D73" s="26"/>
      <c r="E73" s="65"/>
      <c r="F73" s="65"/>
      <c r="G73" s="65"/>
      <c r="H73" s="65"/>
      <c r="I73" s="65"/>
      <c r="J73" s="65"/>
      <c r="K73" s="65"/>
      <c r="L73" s="65"/>
      <c r="M73" s="65"/>
      <c r="N73" s="65"/>
      <c r="O73" s="65"/>
      <c r="P73" s="65"/>
      <c r="Q73" s="65"/>
      <c r="R73" s="65"/>
      <c r="S73" s="65"/>
      <c r="T73" s="65"/>
      <c r="U73" s="28">
        <v>9</v>
      </c>
      <c r="V73" s="29">
        <f t="shared" ca="1" si="11"/>
        <v>0</v>
      </c>
      <c r="W73" s="29">
        <f t="shared" ca="1" si="11"/>
        <v>0</v>
      </c>
      <c r="X73" s="29">
        <f t="shared" ca="1" si="11"/>
        <v>0</v>
      </c>
      <c r="Y73" s="29">
        <f t="shared" ca="1" si="11"/>
        <v>0</v>
      </c>
      <c r="Z73" s="29">
        <f t="shared" ca="1" si="11"/>
        <v>0</v>
      </c>
      <c r="AA73" s="29">
        <f t="shared" ca="1" si="11"/>
        <v>0</v>
      </c>
      <c r="AB73" s="29">
        <f t="shared" ca="1" si="11"/>
        <v>0</v>
      </c>
      <c r="AC73" s="29">
        <f t="shared" ca="1" si="11"/>
        <v>0</v>
      </c>
    </row>
    <row r="74" spans="1:29">
      <c r="A74" s="62"/>
      <c r="B74" s="62"/>
      <c r="C74" s="107" t="s">
        <v>279</v>
      </c>
      <c r="D74" s="98"/>
      <c r="E74" s="1094" t="str">
        <f>IF('Configuration | Scaling'!$B$45="UP",'Configuration | Scaling'!$O$13,IF('Configuration | Scaling'!$B$45="UN",'Configuration | Scaling'!$K$13,"Check Milestones"))</f>
        <v>FDJ</v>
      </c>
      <c r="F74" s="1095"/>
      <c r="G74" s="104"/>
      <c r="H74" s="1094" t="str">
        <f>IF('Configuration | Scaling'!$B$45="UP",'Configuration | Scaling'!$R$13,IF('Configuration | Scaling'!$B$45="UN",'Configuration | Scaling'!$M$13,"Check Milestones"))</f>
        <v>VP</v>
      </c>
      <c r="I74" s="1095"/>
      <c r="J74" s="65"/>
      <c r="K74" s="65"/>
      <c r="L74" s="65"/>
      <c r="M74" s="65"/>
      <c r="N74" s="65"/>
      <c r="O74" s="65"/>
      <c r="P74" s="65"/>
      <c r="Q74" s="65"/>
      <c r="R74" s="65"/>
      <c r="S74" s="65"/>
      <c r="T74" s="65"/>
      <c r="U74" s="67">
        <v>10</v>
      </c>
      <c r="V74" s="29">
        <f t="shared" ca="1" si="11"/>
        <v>0</v>
      </c>
      <c r="W74" s="29">
        <f t="shared" ca="1" si="11"/>
        <v>0</v>
      </c>
      <c r="X74" s="29">
        <f t="shared" ca="1" si="11"/>
        <v>0</v>
      </c>
      <c r="Y74" s="29">
        <f t="shared" ca="1" si="11"/>
        <v>0</v>
      </c>
      <c r="Z74" s="29">
        <f t="shared" ca="1" si="11"/>
        <v>0</v>
      </c>
      <c r="AA74" s="29">
        <f t="shared" ca="1" si="11"/>
        <v>0</v>
      </c>
      <c r="AB74" s="29">
        <f t="shared" ca="1" si="11"/>
        <v>0</v>
      </c>
      <c r="AC74" s="29">
        <f t="shared" ca="1" si="11"/>
        <v>0</v>
      </c>
    </row>
    <row r="75" spans="1:29" ht="13.5" thickBot="1">
      <c r="A75" s="62"/>
      <c r="B75" s="62"/>
      <c r="C75" s="94"/>
      <c r="D75" s="99"/>
      <c r="E75" s="101" t="str">
        <f>E74&amp;"Target"</f>
        <v>FDJTarget</v>
      </c>
      <c r="F75" s="95" t="str">
        <f>E74&amp;" Forecast"</f>
        <v>FDJ Forecast</v>
      </c>
      <c r="G75" s="105"/>
      <c r="H75" s="101" t="str">
        <f>H74&amp;" Target"</f>
        <v>VP Target</v>
      </c>
      <c r="I75" s="95" t="str">
        <f>H74&amp;" Forecast"</f>
        <v>VP Forecast</v>
      </c>
      <c r="J75" s="65"/>
      <c r="K75" s="65"/>
      <c r="L75" s="65"/>
      <c r="M75" s="65"/>
      <c r="N75" s="65"/>
      <c r="O75" s="65"/>
      <c r="P75" s="65"/>
      <c r="Q75" s="65"/>
      <c r="R75" s="65"/>
      <c r="S75" s="65"/>
      <c r="T75" s="65"/>
      <c r="U75" s="28">
        <v>11</v>
      </c>
      <c r="V75" s="29">
        <f t="shared" ca="1" si="11"/>
        <v>0</v>
      </c>
      <c r="W75" s="29">
        <f t="shared" ca="1" si="11"/>
        <v>0</v>
      </c>
      <c r="X75" s="29">
        <f t="shared" ca="1" si="11"/>
        <v>0</v>
      </c>
      <c r="Y75" s="29">
        <f t="shared" ca="1" si="11"/>
        <v>0</v>
      </c>
      <c r="Z75" s="29">
        <f t="shared" ca="1" si="11"/>
        <v>0</v>
      </c>
      <c r="AA75" s="29">
        <f t="shared" ca="1" si="11"/>
        <v>0</v>
      </c>
      <c r="AB75" s="29">
        <f t="shared" ca="1" si="11"/>
        <v>0</v>
      </c>
      <c r="AC75" s="29">
        <f t="shared" ca="1" si="11"/>
        <v>0</v>
      </c>
    </row>
    <row r="76" spans="1:29">
      <c r="A76" s="62"/>
      <c r="B76" s="62"/>
      <c r="C76" s="96" t="s">
        <v>117</v>
      </c>
      <c r="D76" s="100"/>
      <c r="E76" s="102" t="e">
        <f ca="1">INDEX($C$4:$AC$63,MATCH(E74,$C$4:$C$63,0),12)</f>
        <v>#N/A</v>
      </c>
      <c r="F76" s="97">
        <f>'Feat-Func-Development'!$AD121</f>
        <v>0</v>
      </c>
      <c r="G76" s="92"/>
      <c r="H76" s="102">
        <f ca="1">INDEX($C$4:$AC$63,MATCH(H74,$C$4:$C$63,0),12)</f>
        <v>0</v>
      </c>
      <c r="I76" s="97">
        <f>'Feat-Func-Development'!$AE121</f>
        <v>0</v>
      </c>
      <c r="J76" s="65"/>
      <c r="K76" s="65"/>
      <c r="L76" s="65"/>
      <c r="M76" s="65"/>
      <c r="N76" s="65"/>
      <c r="O76" s="65"/>
      <c r="P76" s="65"/>
      <c r="Q76" s="65"/>
      <c r="R76" s="65"/>
      <c r="S76" s="65"/>
      <c r="T76" s="65"/>
      <c r="U76" s="67">
        <v>12</v>
      </c>
      <c r="V76" s="29">
        <f t="shared" ca="1" si="11"/>
        <v>0</v>
      </c>
      <c r="W76" s="29">
        <f t="shared" ca="1" si="11"/>
        <v>0</v>
      </c>
      <c r="X76" s="29">
        <f t="shared" ca="1" si="11"/>
        <v>0</v>
      </c>
      <c r="Y76" s="29">
        <f t="shared" ca="1" si="11"/>
        <v>0</v>
      </c>
      <c r="Z76" s="29">
        <f t="shared" ca="1" si="11"/>
        <v>0</v>
      </c>
      <c r="AA76" s="29">
        <f t="shared" ca="1" si="11"/>
        <v>0</v>
      </c>
      <c r="AB76" s="29">
        <f t="shared" ca="1" si="11"/>
        <v>0</v>
      </c>
      <c r="AC76" s="29">
        <f t="shared" ca="1" si="11"/>
        <v>0</v>
      </c>
    </row>
    <row r="77" spans="1:29">
      <c r="A77" s="62"/>
      <c r="B77" s="62"/>
      <c r="C77" s="93" t="s">
        <v>118</v>
      </c>
      <c r="D77" s="69"/>
      <c r="E77" s="103" t="e">
        <f ca="1">INDEX($C$4:$AC$63,MATCH(E74,$C$4:$C$63,0),13)</f>
        <v>#N/A</v>
      </c>
      <c r="F77" s="47">
        <f>'Feat-Func-Development'!$AD122</f>
        <v>0</v>
      </c>
      <c r="G77" s="106"/>
      <c r="H77" s="103">
        <f ca="1">INDEX($C$4:$AC$63,MATCH(H74,$C$4:$C$63,0),13)</f>
        <v>0</v>
      </c>
      <c r="I77" s="47">
        <f>'Feat-Func-Development'!$AE122</f>
        <v>0</v>
      </c>
      <c r="J77" s="65"/>
      <c r="K77" s="65"/>
      <c r="L77" s="65"/>
      <c r="M77" s="65"/>
      <c r="N77" s="65"/>
      <c r="O77" s="65"/>
      <c r="P77" s="65"/>
      <c r="Q77" s="65"/>
      <c r="R77" s="65"/>
      <c r="S77" s="65"/>
      <c r="T77" s="65"/>
      <c r="U77" s="28">
        <v>13</v>
      </c>
      <c r="V77" s="29">
        <f t="shared" ca="1" si="11"/>
        <v>0</v>
      </c>
      <c r="W77" s="29">
        <f t="shared" ca="1" si="11"/>
        <v>0</v>
      </c>
      <c r="X77" s="29">
        <f t="shared" ca="1" si="11"/>
        <v>0</v>
      </c>
      <c r="Y77" s="29">
        <f t="shared" ca="1" si="11"/>
        <v>0</v>
      </c>
      <c r="Z77" s="29">
        <f t="shared" ca="1" si="11"/>
        <v>0</v>
      </c>
      <c r="AA77" s="29">
        <f t="shared" ca="1" si="11"/>
        <v>0</v>
      </c>
      <c r="AB77" s="29">
        <f t="shared" ca="1" si="11"/>
        <v>0</v>
      </c>
      <c r="AC77" s="29">
        <f t="shared" ca="1" si="11"/>
        <v>0</v>
      </c>
    </row>
    <row r="78" spans="1:29">
      <c r="A78" s="62"/>
      <c r="B78" s="62"/>
      <c r="C78" s="93" t="s">
        <v>119</v>
      </c>
      <c r="D78" s="69"/>
      <c r="E78" s="103" t="e">
        <f ca="1">INDEX($C$4:$AC$63,MATCH(E74,$C$4:$C$63,0),14)</f>
        <v>#N/A</v>
      </c>
      <c r="F78" s="47">
        <f>'Feat-Func-Development'!$AD123</f>
        <v>0</v>
      </c>
      <c r="G78" s="106"/>
      <c r="H78" s="103">
        <f ca="1">INDEX($C$4:$AC$63,MATCH(H74,$C$4:$C$63,0),14)</f>
        <v>0</v>
      </c>
      <c r="I78" s="47">
        <f>'Feat-Func-Development'!$AE123</f>
        <v>0</v>
      </c>
      <c r="J78" s="65"/>
      <c r="K78" s="65"/>
      <c r="L78" s="65"/>
      <c r="M78" s="65"/>
      <c r="N78" s="65"/>
      <c r="O78" s="65"/>
      <c r="P78" s="65"/>
      <c r="Q78" s="65"/>
      <c r="R78" s="65"/>
      <c r="S78" s="65"/>
      <c r="T78" s="65"/>
      <c r="U78" s="67">
        <v>14</v>
      </c>
      <c r="V78" s="29">
        <f t="shared" ca="1" si="11"/>
        <v>0</v>
      </c>
      <c r="W78" s="29">
        <f t="shared" ca="1" si="11"/>
        <v>0</v>
      </c>
      <c r="X78" s="29">
        <f t="shared" ca="1" si="11"/>
        <v>0</v>
      </c>
      <c r="Y78" s="29">
        <f t="shared" ca="1" si="11"/>
        <v>0</v>
      </c>
      <c r="Z78" s="29">
        <f t="shared" ca="1" si="11"/>
        <v>0</v>
      </c>
      <c r="AA78" s="29">
        <f t="shared" ca="1" si="11"/>
        <v>0</v>
      </c>
      <c r="AB78" s="29">
        <f t="shared" ca="1" si="11"/>
        <v>0</v>
      </c>
      <c r="AC78" s="29">
        <f t="shared" ca="1" si="11"/>
        <v>0</v>
      </c>
    </row>
    <row r="79" spans="1:29">
      <c r="A79" s="62"/>
      <c r="B79" s="62"/>
      <c r="C79" s="93" t="s">
        <v>120</v>
      </c>
      <c r="D79" s="69"/>
      <c r="E79" s="103" t="e">
        <f ca="1">INDEX($C$4:$AC$63,MATCH(E74,$C$4:$C$63,0),15)</f>
        <v>#N/A</v>
      </c>
      <c r="F79" s="47">
        <f>'Feat-Func-Development'!$AD124</f>
        <v>0</v>
      </c>
      <c r="G79" s="106"/>
      <c r="H79" s="103">
        <f ca="1">INDEX($C$4:$AC$63,MATCH(H74,$C$4:$C$63,0),15)</f>
        <v>0</v>
      </c>
      <c r="I79" s="47">
        <f>'Feat-Func-Development'!$AE124</f>
        <v>0</v>
      </c>
      <c r="J79" s="65"/>
      <c r="K79" s="65"/>
      <c r="L79" s="65"/>
      <c r="M79" s="65"/>
      <c r="N79" s="65"/>
      <c r="O79" s="65"/>
      <c r="P79" s="65"/>
      <c r="Q79" s="65"/>
      <c r="R79" s="65"/>
      <c r="S79" s="65"/>
      <c r="T79" s="65"/>
      <c r="U79" s="28">
        <v>15</v>
      </c>
      <c r="V79" s="29">
        <f t="shared" ca="1" si="11"/>
        <v>0</v>
      </c>
      <c r="W79" s="29">
        <f t="shared" ca="1" si="11"/>
        <v>0</v>
      </c>
      <c r="X79" s="29">
        <f t="shared" ca="1" si="11"/>
        <v>0</v>
      </c>
      <c r="Y79" s="29">
        <f t="shared" ca="1" si="11"/>
        <v>0</v>
      </c>
      <c r="Z79" s="29">
        <f t="shared" ca="1" si="11"/>
        <v>0</v>
      </c>
      <c r="AA79" s="29">
        <f t="shared" ca="1" si="11"/>
        <v>0</v>
      </c>
      <c r="AB79" s="29">
        <f t="shared" ca="1" si="11"/>
        <v>0</v>
      </c>
      <c r="AC79" s="29">
        <f t="shared" ca="1" si="11"/>
        <v>0</v>
      </c>
    </row>
    <row r="80" spans="1:29">
      <c r="A80" s="62"/>
      <c r="B80" s="62"/>
      <c r="C80" s="93" t="s">
        <v>121</v>
      </c>
      <c r="D80" s="69"/>
      <c r="E80" s="103" t="e">
        <f ca="1">INDEX($C$4:$AC$63,MATCH(E74,$C$4:$C$63,0),16)</f>
        <v>#N/A</v>
      </c>
      <c r="F80" s="47">
        <f>'Feat-Func-Development'!$AD125</f>
        <v>0</v>
      </c>
      <c r="G80" s="106"/>
      <c r="H80" s="103">
        <f ca="1">INDEX($C$4:$AC$63,MATCH(H74,$C$4:$C$63,0),16)</f>
        <v>0</v>
      </c>
      <c r="I80" s="47">
        <f>'Feat-Func-Development'!$AE125</f>
        <v>0</v>
      </c>
      <c r="J80" s="65"/>
      <c r="K80" s="65"/>
      <c r="L80" s="65"/>
      <c r="M80" s="65"/>
      <c r="N80" s="65"/>
      <c r="O80" s="65"/>
      <c r="P80" s="65"/>
      <c r="Q80" s="65"/>
      <c r="R80" s="65"/>
      <c r="S80" s="65"/>
      <c r="T80" s="65"/>
      <c r="U80" s="67">
        <v>16</v>
      </c>
      <c r="V80" s="29">
        <f t="shared" ca="1" si="11"/>
        <v>0</v>
      </c>
      <c r="W80" s="29">
        <f t="shared" ca="1" si="11"/>
        <v>0</v>
      </c>
      <c r="X80" s="29">
        <f t="shared" ca="1" si="11"/>
        <v>0</v>
      </c>
      <c r="Y80" s="29">
        <f t="shared" ca="1" si="11"/>
        <v>0</v>
      </c>
      <c r="Z80" s="29">
        <f t="shared" ca="1" si="11"/>
        <v>0</v>
      </c>
      <c r="AA80" s="29">
        <f t="shared" ca="1" si="11"/>
        <v>0</v>
      </c>
      <c r="AB80" s="29">
        <f t="shared" ca="1" si="11"/>
        <v>0</v>
      </c>
      <c r="AC80" s="29">
        <f t="shared" ca="1" si="11"/>
        <v>0</v>
      </c>
    </row>
    <row r="81" spans="1:29">
      <c r="A81" s="62"/>
      <c r="B81" s="62"/>
      <c r="C81" s="93" t="s">
        <v>116</v>
      </c>
      <c r="D81" s="69"/>
      <c r="E81" s="103" t="e">
        <f ca="1">INDEX($C$4:$AC$63,MATCH(E74,$C$4:$C$63,0),17)</f>
        <v>#N/A</v>
      </c>
      <c r="F81" s="47">
        <f>'Feat-Func-Development'!$AD126</f>
        <v>1</v>
      </c>
      <c r="G81" s="106"/>
      <c r="H81" s="103">
        <f ca="1">INDEX($C$4:$AC$63,MATCH(H74,$C$4:$C$63,0),17)</f>
        <v>1</v>
      </c>
      <c r="I81" s="47">
        <f>'Feat-Func-Development'!$AE126</f>
        <v>1</v>
      </c>
      <c r="J81" s="65"/>
      <c r="K81" s="65"/>
      <c r="L81" s="65"/>
      <c r="M81" s="65"/>
      <c r="N81" s="65"/>
      <c r="O81" s="65"/>
      <c r="P81" s="65"/>
      <c r="Q81" s="65"/>
      <c r="R81" s="65"/>
      <c r="S81" s="65"/>
      <c r="T81" s="65"/>
      <c r="U81" s="28">
        <v>17</v>
      </c>
      <c r="V81" s="29">
        <f t="shared" ca="1" si="11"/>
        <v>0</v>
      </c>
      <c r="W81" s="29">
        <f t="shared" ca="1" si="11"/>
        <v>0</v>
      </c>
      <c r="X81" s="29">
        <f t="shared" ca="1" si="11"/>
        <v>0</v>
      </c>
      <c r="Y81" s="29">
        <f t="shared" ca="1" si="11"/>
        <v>0</v>
      </c>
      <c r="Z81" s="29">
        <f t="shared" ca="1" si="11"/>
        <v>0</v>
      </c>
      <c r="AA81" s="29">
        <f t="shared" ca="1" si="11"/>
        <v>0</v>
      </c>
      <c r="AB81" s="29">
        <f t="shared" ca="1" si="11"/>
        <v>0</v>
      </c>
      <c r="AC81" s="29">
        <f t="shared" ca="1" si="11"/>
        <v>0</v>
      </c>
    </row>
    <row r="82" spans="1:29">
      <c r="A82" s="62"/>
      <c r="B82" s="62"/>
      <c r="C82" s="93" t="s">
        <v>122</v>
      </c>
      <c r="D82" s="69"/>
      <c r="E82" s="103" t="e">
        <f ca="1">INDEX($C$4:$AC$63,MATCH(E74,$C$4:$C$63,0),18)</f>
        <v>#N/A</v>
      </c>
      <c r="F82" s="47">
        <f>'Feat-Func-Development'!$AD127</f>
        <v>0</v>
      </c>
      <c r="G82" s="106"/>
      <c r="H82" s="103">
        <f ca="1">INDEX($C$4:$AC$63,MATCH(H74,$C$4:$C$63,0),18)</f>
        <v>0</v>
      </c>
      <c r="I82" s="47">
        <f>'Feat-Func-Development'!$AE127</f>
        <v>0</v>
      </c>
      <c r="J82" s="65"/>
      <c r="K82" s="65"/>
      <c r="L82" s="65"/>
      <c r="M82" s="65"/>
      <c r="N82" s="65"/>
      <c r="O82" s="65"/>
      <c r="P82" s="65"/>
      <c r="Q82" s="65"/>
      <c r="R82" s="65"/>
      <c r="S82" s="65"/>
      <c r="T82" s="65"/>
      <c r="U82" s="67">
        <v>18</v>
      </c>
      <c r="V82" s="29">
        <f t="shared" ref="V82:AC85" ca="1" si="12">IF(ISNA(MATCH($E$64,$A$4:$A$63,0)=$U82),IF((MATCH($E$64,$A$4:$A$63,1)+1)=$U82,V21,0),IF(MATCH($E$64,$A$4:$A$63,0)=$U82,V21,0))</f>
        <v>0</v>
      </c>
      <c r="W82" s="29">
        <f t="shared" ca="1" si="12"/>
        <v>0</v>
      </c>
      <c r="X82" s="29">
        <f t="shared" ca="1" si="12"/>
        <v>0</v>
      </c>
      <c r="Y82" s="29">
        <f t="shared" ca="1" si="12"/>
        <v>0</v>
      </c>
      <c r="Z82" s="29">
        <f t="shared" ca="1" si="12"/>
        <v>0</v>
      </c>
      <c r="AA82" s="29">
        <f t="shared" ca="1" si="12"/>
        <v>0</v>
      </c>
      <c r="AB82" s="29">
        <f t="shared" ca="1" si="12"/>
        <v>0</v>
      </c>
      <c r="AC82" s="29">
        <f t="shared" ca="1" si="12"/>
        <v>0</v>
      </c>
    </row>
    <row r="83" spans="1:29" ht="13.5" thickBot="1">
      <c r="A83" s="62"/>
      <c r="B83" s="62"/>
      <c r="C83" s="94" t="s">
        <v>123</v>
      </c>
      <c r="D83" s="99"/>
      <c r="E83" s="101" t="e">
        <f ca="1">INDEX($C$4:$AC$63,MATCH(E74,$C$4:$C$63,0),19)</f>
        <v>#N/A</v>
      </c>
      <c r="F83" s="95">
        <f>'Feat-Func-Development'!$AD128</f>
        <v>0</v>
      </c>
      <c r="G83" s="105"/>
      <c r="H83" s="101">
        <f ca="1">INDEX($C$4:$AC$63,MATCH(H74,$C$4:$C$63,0),19)</f>
        <v>0</v>
      </c>
      <c r="I83" s="95">
        <f>'Feat-Func-Development'!$AE128</f>
        <v>0</v>
      </c>
      <c r="J83" s="65"/>
      <c r="K83" s="65"/>
      <c r="L83" s="65"/>
      <c r="M83" s="65"/>
      <c r="N83" s="65"/>
      <c r="O83" s="65"/>
      <c r="P83" s="65"/>
      <c r="Q83" s="65"/>
      <c r="R83" s="65"/>
      <c r="S83" s="65"/>
      <c r="T83" s="65"/>
      <c r="U83" s="28">
        <v>19</v>
      </c>
      <c r="V83" s="29">
        <f t="shared" ca="1" si="12"/>
        <v>0</v>
      </c>
      <c r="W83" s="29">
        <f t="shared" ca="1" si="12"/>
        <v>0</v>
      </c>
      <c r="X83" s="29">
        <f t="shared" ca="1" si="12"/>
        <v>0</v>
      </c>
      <c r="Y83" s="29">
        <f t="shared" ca="1" si="12"/>
        <v>0</v>
      </c>
      <c r="Z83" s="29">
        <f t="shared" ca="1" si="12"/>
        <v>1</v>
      </c>
      <c r="AA83" s="29">
        <f t="shared" ca="1" si="12"/>
        <v>0</v>
      </c>
      <c r="AB83" s="29">
        <f t="shared" ca="1" si="12"/>
        <v>0</v>
      </c>
      <c r="AC83" s="29">
        <f t="shared" ca="1" si="12"/>
        <v>0</v>
      </c>
    </row>
    <row r="84" spans="1:29">
      <c r="A84" s="62"/>
      <c r="B84" s="62"/>
      <c r="C84" s="26"/>
      <c r="D84" s="26"/>
      <c r="E84" s="65"/>
      <c r="F84" s="65"/>
      <c r="G84" s="65"/>
      <c r="H84" s="65"/>
      <c r="I84" s="65"/>
      <c r="J84" s="65"/>
      <c r="K84" s="65"/>
      <c r="L84" s="65"/>
      <c r="M84" s="65"/>
      <c r="N84" s="65"/>
      <c r="O84" s="65"/>
      <c r="P84" s="65"/>
      <c r="Q84" s="65"/>
      <c r="R84" s="65"/>
      <c r="S84" s="65"/>
      <c r="T84" s="65"/>
      <c r="U84" s="67">
        <v>20</v>
      </c>
      <c r="V84" s="29">
        <f t="shared" ca="1" si="12"/>
        <v>0</v>
      </c>
      <c r="W84" s="29">
        <f t="shared" ca="1" si="12"/>
        <v>0</v>
      </c>
      <c r="X84" s="29">
        <f t="shared" ca="1" si="12"/>
        <v>0</v>
      </c>
      <c r="Y84" s="29">
        <f t="shared" ca="1" si="12"/>
        <v>0</v>
      </c>
      <c r="Z84" s="29">
        <f t="shared" ca="1" si="12"/>
        <v>0</v>
      </c>
      <c r="AA84" s="29">
        <f t="shared" ca="1" si="12"/>
        <v>0</v>
      </c>
      <c r="AB84" s="29">
        <f t="shared" ca="1" si="12"/>
        <v>0</v>
      </c>
      <c r="AC84" s="29">
        <f t="shared" ca="1" si="12"/>
        <v>0</v>
      </c>
    </row>
    <row r="85" spans="1:29" ht="25.5">
      <c r="A85" s="62"/>
      <c r="B85" s="62"/>
      <c r="C85" s="145" t="s">
        <v>306</v>
      </c>
      <c r="D85" s="29">
        <f>IF(DCR_Forecast!$E$3="9th Prog",23,IF(DCR_Forecast!$E$3="8th Prog",22,IF(DCR_Forecast!$E$3="7th Prog",21,IF(DCR_Forecast!$E$3="6th Prog",20,IF(DCR_Forecast!$E$3="5th Prog",19,IF(DCR_Forecast!$E$3="4th Prog",18,IF(DCR_Forecast!$E$3="3rd Prog",17,IF(DCR_Forecast!$E$3="2nd Prog",16,14))))))))</f>
        <v>14</v>
      </c>
      <c r="E85" s="65"/>
      <c r="G85" s="65"/>
      <c r="H85" s="65"/>
      <c r="I85" s="65"/>
      <c r="J85" s="65"/>
      <c r="K85" s="65"/>
      <c r="L85" s="65"/>
      <c r="M85" s="65"/>
      <c r="N85" s="65"/>
      <c r="O85" s="65"/>
      <c r="P85" s="65"/>
      <c r="Q85" s="65"/>
      <c r="R85" s="65"/>
      <c r="S85" s="65"/>
      <c r="T85" s="65"/>
      <c r="U85" s="28">
        <v>21</v>
      </c>
      <c r="V85" s="29">
        <f ca="1">IF(ISNA(MATCH($E$64,$A$4:$A$63,0)=$U85),IF((MATCH($E$64,$A$4:$A$63,1)+1)=$U85,V24,0),IF(MATCH($E$64,$A$4:$A$63,0)=$U85,V24,0))</f>
        <v>0</v>
      </c>
      <c r="W85" s="29">
        <f t="shared" ca="1" si="12"/>
        <v>0</v>
      </c>
      <c r="X85" s="29">
        <f t="shared" ca="1" si="12"/>
        <v>0</v>
      </c>
      <c r="Y85" s="29">
        <f t="shared" ca="1" si="12"/>
        <v>0</v>
      </c>
      <c r="Z85" s="29">
        <f t="shared" ca="1" si="12"/>
        <v>0</v>
      </c>
      <c r="AA85" s="29">
        <f t="shared" ca="1" si="12"/>
        <v>0</v>
      </c>
      <c r="AB85" s="29">
        <f t="shared" ca="1" si="12"/>
        <v>0</v>
      </c>
      <c r="AC85" s="29">
        <f t="shared" ca="1" si="12"/>
        <v>0</v>
      </c>
    </row>
    <row r="86" spans="1:29">
      <c r="U86" s="67">
        <v>22</v>
      </c>
      <c r="V86" s="29">
        <f t="shared" ref="V86:AC87" ca="1" si="13">IF(ISNA(MATCH($E$64,$A$4:$A$63,0)=$U86),IF((MATCH($E$64,$A$4:$A$63,1)+1)=$U86,V25,0),IF(MATCH($E$64,$A$4:$A$63,0)=$U86,V25,0))</f>
        <v>0</v>
      </c>
      <c r="W86" s="29">
        <f t="shared" ca="1" si="13"/>
        <v>0</v>
      </c>
      <c r="X86" s="29">
        <f t="shared" ca="1" si="13"/>
        <v>0</v>
      </c>
      <c r="Y86" s="29">
        <f t="shared" ca="1" si="13"/>
        <v>0</v>
      </c>
      <c r="Z86" s="29">
        <f t="shared" ca="1" si="13"/>
        <v>0</v>
      </c>
      <c r="AA86" s="29">
        <f t="shared" ca="1" si="13"/>
        <v>0</v>
      </c>
      <c r="AB86" s="29">
        <f t="shared" ca="1" si="13"/>
        <v>0</v>
      </c>
      <c r="AC86" s="29">
        <f t="shared" ca="1" si="13"/>
        <v>0</v>
      </c>
    </row>
    <row r="87" spans="1:29">
      <c r="D87" s="144"/>
      <c r="U87" s="28">
        <v>23</v>
      </c>
      <c r="V87" s="29">
        <f t="shared" ca="1" si="13"/>
        <v>0</v>
      </c>
      <c r="W87" s="29">
        <f t="shared" ca="1" si="13"/>
        <v>0</v>
      </c>
      <c r="X87" s="29">
        <f t="shared" ca="1" si="13"/>
        <v>0</v>
      </c>
      <c r="Y87" s="29">
        <f t="shared" ca="1" si="13"/>
        <v>0</v>
      </c>
      <c r="Z87" s="29">
        <f t="shared" ca="1" si="13"/>
        <v>0</v>
      </c>
      <c r="AA87" s="29">
        <f t="shared" ca="1" si="13"/>
        <v>0</v>
      </c>
      <c r="AB87" s="29">
        <f t="shared" ca="1" si="13"/>
        <v>0</v>
      </c>
      <c r="AC87" s="29">
        <f t="shared" ca="1" si="13"/>
        <v>0</v>
      </c>
    </row>
    <row r="88" spans="1:29">
      <c r="U88" s="67">
        <v>24</v>
      </c>
      <c r="V88" s="29">
        <f t="shared" ref="V88:AC103" ca="1" si="14">IF(ISNA(MATCH($E$64,$A$4:$A$63,0)=$U88),IF((MATCH($E$64,$A$4:$A$63,1)+1)=$U88,V27,0),IF(MATCH($E$64,$A$4:$A$63,0)=$U88,V27,IF((MATCH($E$64,$A$4:$A$63,1)+1)=$U88,V27,0)))</f>
        <v>0</v>
      </c>
      <c r="W88" s="29">
        <f t="shared" ca="1" si="14"/>
        <v>0</v>
      </c>
      <c r="X88" s="29">
        <f t="shared" ca="1" si="14"/>
        <v>0</v>
      </c>
      <c r="Y88" s="29">
        <f t="shared" ca="1" si="14"/>
        <v>0</v>
      </c>
      <c r="Z88" s="29">
        <f t="shared" ca="1" si="14"/>
        <v>0</v>
      </c>
      <c r="AA88" s="29">
        <f t="shared" ca="1" si="14"/>
        <v>0</v>
      </c>
      <c r="AB88" s="29">
        <f t="shared" ca="1" si="14"/>
        <v>0</v>
      </c>
      <c r="AC88" s="29">
        <f t="shared" ca="1" si="14"/>
        <v>0</v>
      </c>
    </row>
    <row r="89" spans="1:29">
      <c r="U89" s="28">
        <v>25</v>
      </c>
      <c r="V89" s="29">
        <f t="shared" ca="1" si="14"/>
        <v>0</v>
      </c>
      <c r="W89" s="29">
        <f t="shared" ca="1" si="14"/>
        <v>0</v>
      </c>
      <c r="X89" s="29">
        <f t="shared" ca="1" si="14"/>
        <v>0</v>
      </c>
      <c r="Y89" s="29">
        <f t="shared" ca="1" si="14"/>
        <v>0</v>
      </c>
      <c r="Z89" s="29">
        <f t="shared" ca="1" si="14"/>
        <v>0</v>
      </c>
      <c r="AA89" s="29">
        <f t="shared" ca="1" si="14"/>
        <v>0</v>
      </c>
      <c r="AB89" s="29">
        <f t="shared" ca="1" si="14"/>
        <v>0</v>
      </c>
      <c r="AC89" s="29">
        <f t="shared" ca="1" si="14"/>
        <v>0</v>
      </c>
    </row>
    <row r="90" spans="1:29">
      <c r="U90" s="67">
        <v>26</v>
      </c>
      <c r="V90" s="29">
        <f t="shared" ca="1" si="14"/>
        <v>0</v>
      </c>
      <c r="W90" s="29">
        <f t="shared" ca="1" si="14"/>
        <v>0</v>
      </c>
      <c r="X90" s="29">
        <f t="shared" ca="1" si="14"/>
        <v>0</v>
      </c>
      <c r="Y90" s="29">
        <f t="shared" ca="1" si="14"/>
        <v>0</v>
      </c>
      <c r="Z90" s="29">
        <f t="shared" ca="1" si="14"/>
        <v>0</v>
      </c>
      <c r="AA90" s="29">
        <f t="shared" ca="1" si="14"/>
        <v>0</v>
      </c>
      <c r="AB90" s="29">
        <f t="shared" ca="1" si="14"/>
        <v>0</v>
      </c>
      <c r="AC90" s="29">
        <f t="shared" ca="1" si="14"/>
        <v>0</v>
      </c>
    </row>
    <row r="91" spans="1:29">
      <c r="U91" s="28">
        <v>27</v>
      </c>
      <c r="V91" s="29">
        <f t="shared" ca="1" si="14"/>
        <v>0</v>
      </c>
      <c r="W91" s="29">
        <f t="shared" ca="1" si="14"/>
        <v>0</v>
      </c>
      <c r="X91" s="29">
        <f t="shared" ca="1" si="14"/>
        <v>0</v>
      </c>
      <c r="Y91" s="29">
        <f t="shared" ca="1" si="14"/>
        <v>0</v>
      </c>
      <c r="Z91" s="29">
        <f t="shared" ca="1" si="14"/>
        <v>0</v>
      </c>
      <c r="AA91" s="29">
        <f t="shared" ca="1" si="14"/>
        <v>0</v>
      </c>
      <c r="AB91" s="29">
        <f t="shared" ca="1" si="14"/>
        <v>0</v>
      </c>
      <c r="AC91" s="29">
        <f t="shared" ca="1" si="14"/>
        <v>0</v>
      </c>
    </row>
    <row r="92" spans="1:29">
      <c r="U92" s="67">
        <v>28</v>
      </c>
      <c r="V92" s="29">
        <f t="shared" ca="1" si="14"/>
        <v>0</v>
      </c>
      <c r="W92" s="29">
        <f t="shared" ca="1" si="14"/>
        <v>0</v>
      </c>
      <c r="X92" s="29">
        <f t="shared" ca="1" si="14"/>
        <v>0</v>
      </c>
      <c r="Y92" s="29">
        <f t="shared" ca="1" si="14"/>
        <v>0</v>
      </c>
      <c r="Z92" s="29">
        <f t="shared" ca="1" si="14"/>
        <v>0</v>
      </c>
      <c r="AA92" s="29">
        <f t="shared" ca="1" si="14"/>
        <v>0</v>
      </c>
      <c r="AB92" s="29">
        <f t="shared" ca="1" si="14"/>
        <v>0</v>
      </c>
      <c r="AC92" s="29">
        <f t="shared" ca="1" si="14"/>
        <v>0</v>
      </c>
    </row>
    <row r="93" spans="1:29">
      <c r="U93" s="28">
        <v>29</v>
      </c>
      <c r="V93" s="29">
        <f t="shared" ca="1" si="14"/>
        <v>0</v>
      </c>
      <c r="W93" s="29">
        <f t="shared" ca="1" si="14"/>
        <v>0</v>
      </c>
      <c r="X93" s="29">
        <f t="shared" ca="1" si="14"/>
        <v>0</v>
      </c>
      <c r="Y93" s="29">
        <f t="shared" ca="1" si="14"/>
        <v>0</v>
      </c>
      <c r="Z93" s="29">
        <f t="shared" ca="1" si="14"/>
        <v>0</v>
      </c>
      <c r="AA93" s="29">
        <f t="shared" ca="1" si="14"/>
        <v>0</v>
      </c>
      <c r="AB93" s="29">
        <f t="shared" ca="1" si="14"/>
        <v>0</v>
      </c>
      <c r="AC93" s="29">
        <f t="shared" ca="1" si="14"/>
        <v>0</v>
      </c>
    </row>
    <row r="94" spans="1:29">
      <c r="U94" s="67">
        <v>30</v>
      </c>
      <c r="V94" s="29">
        <f t="shared" ca="1" si="14"/>
        <v>0</v>
      </c>
      <c r="W94" s="29">
        <f t="shared" ca="1" si="14"/>
        <v>0</v>
      </c>
      <c r="X94" s="29">
        <f t="shared" ca="1" si="14"/>
        <v>0</v>
      </c>
      <c r="Y94" s="29">
        <f t="shared" ca="1" si="14"/>
        <v>0</v>
      </c>
      <c r="Z94" s="29">
        <f t="shared" ca="1" si="14"/>
        <v>0</v>
      </c>
      <c r="AA94" s="29">
        <f t="shared" ca="1" si="14"/>
        <v>0</v>
      </c>
      <c r="AB94" s="29">
        <f t="shared" ca="1" si="14"/>
        <v>0</v>
      </c>
      <c r="AC94" s="29">
        <f t="shared" ca="1" si="14"/>
        <v>0</v>
      </c>
    </row>
    <row r="95" spans="1:29">
      <c r="U95" s="28">
        <v>31</v>
      </c>
      <c r="V95" s="29">
        <f t="shared" ca="1" si="14"/>
        <v>0</v>
      </c>
      <c r="W95" s="29">
        <f t="shared" ca="1" si="14"/>
        <v>0</v>
      </c>
      <c r="X95" s="29">
        <f t="shared" ca="1" si="14"/>
        <v>0</v>
      </c>
      <c r="Y95" s="29">
        <f t="shared" ca="1" si="14"/>
        <v>0</v>
      </c>
      <c r="Z95" s="29">
        <f t="shared" ca="1" si="14"/>
        <v>0</v>
      </c>
      <c r="AA95" s="29">
        <f t="shared" ca="1" si="14"/>
        <v>0</v>
      </c>
      <c r="AB95" s="29">
        <f t="shared" ca="1" si="14"/>
        <v>0</v>
      </c>
      <c r="AC95" s="29">
        <f t="shared" ca="1" si="14"/>
        <v>0</v>
      </c>
    </row>
    <row r="96" spans="1:29">
      <c r="U96" s="67">
        <v>32</v>
      </c>
      <c r="V96" s="29">
        <f t="shared" ca="1" si="14"/>
        <v>0</v>
      </c>
      <c r="W96" s="29">
        <f t="shared" ca="1" si="14"/>
        <v>0</v>
      </c>
      <c r="X96" s="29">
        <f t="shared" ca="1" si="14"/>
        <v>0</v>
      </c>
      <c r="Y96" s="29">
        <f t="shared" ca="1" si="14"/>
        <v>0</v>
      </c>
      <c r="Z96" s="29">
        <f t="shared" ca="1" si="14"/>
        <v>0</v>
      </c>
      <c r="AA96" s="29">
        <f t="shared" ca="1" si="14"/>
        <v>0</v>
      </c>
      <c r="AB96" s="29">
        <f t="shared" ca="1" si="14"/>
        <v>0</v>
      </c>
      <c r="AC96" s="29">
        <f t="shared" ca="1" si="14"/>
        <v>0</v>
      </c>
    </row>
    <row r="97" spans="21:29">
      <c r="U97" s="28">
        <v>33</v>
      </c>
      <c r="V97" s="29">
        <f t="shared" ca="1" si="14"/>
        <v>0</v>
      </c>
      <c r="W97" s="29">
        <f t="shared" ca="1" si="14"/>
        <v>0</v>
      </c>
      <c r="X97" s="29">
        <f t="shared" ca="1" si="14"/>
        <v>0</v>
      </c>
      <c r="Y97" s="29">
        <f t="shared" ca="1" si="14"/>
        <v>0</v>
      </c>
      <c r="Z97" s="29">
        <f t="shared" ca="1" si="14"/>
        <v>0</v>
      </c>
      <c r="AA97" s="29">
        <f t="shared" ca="1" si="14"/>
        <v>0</v>
      </c>
      <c r="AB97" s="29">
        <f t="shared" ca="1" si="14"/>
        <v>0</v>
      </c>
      <c r="AC97" s="29">
        <f t="shared" ca="1" si="14"/>
        <v>0</v>
      </c>
    </row>
    <row r="98" spans="21:29">
      <c r="U98" s="67">
        <v>34</v>
      </c>
      <c r="V98" s="29">
        <f t="shared" ca="1" si="14"/>
        <v>0</v>
      </c>
      <c r="W98" s="29">
        <f t="shared" ca="1" si="14"/>
        <v>0</v>
      </c>
      <c r="X98" s="29">
        <f t="shared" ca="1" si="14"/>
        <v>0</v>
      </c>
      <c r="Y98" s="29">
        <f t="shared" ca="1" si="14"/>
        <v>0</v>
      </c>
      <c r="Z98" s="29">
        <f t="shared" ca="1" si="14"/>
        <v>0</v>
      </c>
      <c r="AA98" s="29">
        <f t="shared" ca="1" si="14"/>
        <v>0</v>
      </c>
      <c r="AB98" s="29">
        <f t="shared" ca="1" si="14"/>
        <v>0</v>
      </c>
      <c r="AC98" s="29">
        <f t="shared" ca="1" si="14"/>
        <v>0</v>
      </c>
    </row>
    <row r="99" spans="21:29">
      <c r="U99" s="28">
        <v>35</v>
      </c>
      <c r="V99" s="29">
        <f t="shared" ca="1" si="14"/>
        <v>0</v>
      </c>
      <c r="W99" s="29">
        <f t="shared" ca="1" si="14"/>
        <v>0</v>
      </c>
      <c r="X99" s="29">
        <f t="shared" ca="1" si="14"/>
        <v>0</v>
      </c>
      <c r="Y99" s="29">
        <f t="shared" ca="1" si="14"/>
        <v>0</v>
      </c>
      <c r="Z99" s="29">
        <f t="shared" ca="1" si="14"/>
        <v>0</v>
      </c>
      <c r="AA99" s="29">
        <f t="shared" ca="1" si="14"/>
        <v>0</v>
      </c>
      <c r="AB99" s="29">
        <f t="shared" ca="1" si="14"/>
        <v>0</v>
      </c>
      <c r="AC99" s="29">
        <f t="shared" ca="1" si="14"/>
        <v>0</v>
      </c>
    </row>
    <row r="100" spans="21:29">
      <c r="U100" s="67">
        <v>36</v>
      </c>
      <c r="V100" s="29">
        <f t="shared" ca="1" si="14"/>
        <v>0</v>
      </c>
      <c r="W100" s="29">
        <f t="shared" ca="1" si="14"/>
        <v>0</v>
      </c>
      <c r="X100" s="29">
        <f t="shared" ca="1" si="14"/>
        <v>0</v>
      </c>
      <c r="Y100" s="29">
        <f t="shared" ca="1" si="14"/>
        <v>0</v>
      </c>
      <c r="Z100" s="29">
        <f t="shared" ca="1" si="14"/>
        <v>0</v>
      </c>
      <c r="AA100" s="29">
        <f t="shared" ca="1" si="14"/>
        <v>0</v>
      </c>
      <c r="AB100" s="29">
        <f t="shared" ca="1" si="14"/>
        <v>0</v>
      </c>
      <c r="AC100" s="29">
        <f t="shared" ca="1" si="14"/>
        <v>0</v>
      </c>
    </row>
    <row r="101" spans="21:29">
      <c r="U101" s="28">
        <v>37</v>
      </c>
      <c r="V101" s="29">
        <f t="shared" ca="1" si="14"/>
        <v>0</v>
      </c>
      <c r="W101" s="29">
        <f t="shared" ca="1" si="14"/>
        <v>0</v>
      </c>
      <c r="X101" s="29">
        <f t="shared" ca="1" si="14"/>
        <v>0</v>
      </c>
      <c r="Y101" s="29">
        <f t="shared" ca="1" si="14"/>
        <v>0</v>
      </c>
      <c r="Z101" s="29">
        <f t="shared" ca="1" si="14"/>
        <v>0</v>
      </c>
      <c r="AA101" s="29">
        <f t="shared" ca="1" si="14"/>
        <v>0</v>
      </c>
      <c r="AB101" s="29">
        <f t="shared" ca="1" si="14"/>
        <v>0</v>
      </c>
      <c r="AC101" s="29">
        <f t="shared" ca="1" si="14"/>
        <v>0</v>
      </c>
    </row>
    <row r="102" spans="21:29">
      <c r="U102" s="67">
        <v>38</v>
      </c>
      <c r="V102" s="29">
        <f t="shared" ca="1" si="14"/>
        <v>0</v>
      </c>
      <c r="W102" s="29">
        <f t="shared" ca="1" si="14"/>
        <v>0</v>
      </c>
      <c r="X102" s="29">
        <f t="shared" ca="1" si="14"/>
        <v>0</v>
      </c>
      <c r="Y102" s="29">
        <f t="shared" ca="1" si="14"/>
        <v>0</v>
      </c>
      <c r="Z102" s="29">
        <f t="shared" ca="1" si="14"/>
        <v>0</v>
      </c>
      <c r="AA102" s="29">
        <f t="shared" ca="1" si="14"/>
        <v>0</v>
      </c>
      <c r="AB102" s="29">
        <f t="shared" ca="1" si="14"/>
        <v>0</v>
      </c>
      <c r="AC102" s="29">
        <f t="shared" ca="1" si="14"/>
        <v>0</v>
      </c>
    </row>
    <row r="103" spans="21:29">
      <c r="U103" s="28">
        <v>39</v>
      </c>
      <c r="V103" s="29">
        <f t="shared" ca="1" si="14"/>
        <v>0</v>
      </c>
      <c r="W103" s="29">
        <f t="shared" ca="1" si="14"/>
        <v>0</v>
      </c>
      <c r="X103" s="29">
        <f t="shared" ca="1" si="14"/>
        <v>0</v>
      </c>
      <c r="Y103" s="29">
        <f t="shared" ca="1" si="14"/>
        <v>0</v>
      </c>
      <c r="Z103" s="29">
        <f t="shared" ca="1" si="14"/>
        <v>0</v>
      </c>
      <c r="AA103" s="29">
        <f t="shared" ca="1" si="14"/>
        <v>0</v>
      </c>
      <c r="AB103" s="29">
        <f t="shared" ca="1" si="14"/>
        <v>0</v>
      </c>
      <c r="AC103" s="29">
        <f t="shared" ca="1" si="14"/>
        <v>0</v>
      </c>
    </row>
    <row r="104" spans="21:29">
      <c r="U104" s="67">
        <v>40</v>
      </c>
      <c r="V104" s="29">
        <f t="shared" ref="V104:AC119" ca="1" si="15">IF(ISNA(MATCH($E$64,$A$4:$A$63,0)=$U104),IF((MATCH($E$64,$A$4:$A$63,1)+1)=$U104,V43,0),IF(MATCH($E$64,$A$4:$A$63,0)=$U104,V43,IF((MATCH($E$64,$A$4:$A$63,1)+1)=$U104,V43,0)))</f>
        <v>0</v>
      </c>
      <c r="W104" s="29">
        <f t="shared" ca="1" si="15"/>
        <v>0</v>
      </c>
      <c r="X104" s="29">
        <f t="shared" ca="1" si="15"/>
        <v>0</v>
      </c>
      <c r="Y104" s="29">
        <f t="shared" ca="1" si="15"/>
        <v>0</v>
      </c>
      <c r="Z104" s="29">
        <f t="shared" ca="1" si="15"/>
        <v>0</v>
      </c>
      <c r="AA104" s="29">
        <f t="shared" ca="1" si="15"/>
        <v>0</v>
      </c>
      <c r="AB104" s="29">
        <f t="shared" ca="1" si="15"/>
        <v>0</v>
      </c>
      <c r="AC104" s="29">
        <f t="shared" ca="1" si="15"/>
        <v>0</v>
      </c>
    </row>
    <row r="105" spans="21:29">
      <c r="U105" s="28">
        <v>41</v>
      </c>
      <c r="V105" s="29">
        <f t="shared" ca="1" si="15"/>
        <v>0</v>
      </c>
      <c r="W105" s="29">
        <f t="shared" ca="1" si="15"/>
        <v>0</v>
      </c>
      <c r="X105" s="29">
        <f t="shared" ca="1" si="15"/>
        <v>0</v>
      </c>
      <c r="Y105" s="29">
        <f t="shared" ca="1" si="15"/>
        <v>0</v>
      </c>
      <c r="Z105" s="29">
        <f t="shared" ca="1" si="15"/>
        <v>0</v>
      </c>
      <c r="AA105" s="29">
        <f t="shared" ca="1" si="15"/>
        <v>0</v>
      </c>
      <c r="AB105" s="29">
        <f t="shared" ca="1" si="15"/>
        <v>0</v>
      </c>
      <c r="AC105" s="29">
        <f t="shared" ca="1" si="15"/>
        <v>0</v>
      </c>
    </row>
    <row r="106" spans="21:29">
      <c r="U106" s="67">
        <v>42</v>
      </c>
      <c r="V106" s="29">
        <f t="shared" ca="1" si="15"/>
        <v>0</v>
      </c>
      <c r="W106" s="29">
        <f t="shared" ca="1" si="15"/>
        <v>0</v>
      </c>
      <c r="X106" s="29">
        <f t="shared" ca="1" si="15"/>
        <v>0</v>
      </c>
      <c r="Y106" s="29">
        <f t="shared" ca="1" si="15"/>
        <v>0</v>
      </c>
      <c r="Z106" s="29">
        <f t="shared" ca="1" si="15"/>
        <v>0</v>
      </c>
      <c r="AA106" s="29">
        <f t="shared" ca="1" si="15"/>
        <v>0</v>
      </c>
      <c r="AB106" s="29">
        <f t="shared" ca="1" si="15"/>
        <v>0</v>
      </c>
      <c r="AC106" s="29">
        <f t="shared" ca="1" si="15"/>
        <v>0</v>
      </c>
    </row>
    <row r="107" spans="21:29">
      <c r="U107" s="28">
        <v>43</v>
      </c>
      <c r="V107" s="29">
        <f t="shared" ca="1" si="15"/>
        <v>0</v>
      </c>
      <c r="W107" s="29">
        <f t="shared" ca="1" si="15"/>
        <v>0</v>
      </c>
      <c r="X107" s="29">
        <f t="shared" ca="1" si="15"/>
        <v>0</v>
      </c>
      <c r="Y107" s="29">
        <f t="shared" ca="1" si="15"/>
        <v>0</v>
      </c>
      <c r="Z107" s="29">
        <f t="shared" ca="1" si="15"/>
        <v>0</v>
      </c>
      <c r="AA107" s="29">
        <f t="shared" ca="1" si="15"/>
        <v>0</v>
      </c>
      <c r="AB107" s="29">
        <f t="shared" ca="1" si="15"/>
        <v>0</v>
      </c>
      <c r="AC107" s="29">
        <f t="shared" ca="1" si="15"/>
        <v>0</v>
      </c>
    </row>
    <row r="108" spans="21:29">
      <c r="U108" s="67">
        <v>44</v>
      </c>
      <c r="V108" s="29">
        <f t="shared" ca="1" si="15"/>
        <v>0</v>
      </c>
      <c r="W108" s="29">
        <f t="shared" ca="1" si="15"/>
        <v>0</v>
      </c>
      <c r="X108" s="29">
        <f t="shared" ca="1" si="15"/>
        <v>0</v>
      </c>
      <c r="Y108" s="29">
        <f t="shared" ca="1" si="15"/>
        <v>0</v>
      </c>
      <c r="Z108" s="29">
        <f t="shared" ca="1" si="15"/>
        <v>0</v>
      </c>
      <c r="AA108" s="29">
        <f t="shared" ca="1" si="15"/>
        <v>0</v>
      </c>
      <c r="AB108" s="29">
        <f t="shared" ca="1" si="15"/>
        <v>0</v>
      </c>
      <c r="AC108" s="29">
        <f t="shared" ca="1" si="15"/>
        <v>0</v>
      </c>
    </row>
    <row r="109" spans="21:29">
      <c r="U109" s="28">
        <v>45</v>
      </c>
      <c r="V109" s="29">
        <f t="shared" ca="1" si="15"/>
        <v>0</v>
      </c>
      <c r="W109" s="29">
        <f t="shared" ca="1" si="15"/>
        <v>0</v>
      </c>
      <c r="X109" s="29">
        <f t="shared" ca="1" si="15"/>
        <v>0</v>
      </c>
      <c r="Y109" s="29">
        <f t="shared" ca="1" si="15"/>
        <v>0</v>
      </c>
      <c r="Z109" s="29">
        <f t="shared" ca="1" si="15"/>
        <v>0</v>
      </c>
      <c r="AA109" s="29">
        <f t="shared" ca="1" si="15"/>
        <v>0</v>
      </c>
      <c r="AB109" s="29">
        <f t="shared" ca="1" si="15"/>
        <v>0</v>
      </c>
      <c r="AC109" s="29">
        <f t="shared" ca="1" si="15"/>
        <v>0</v>
      </c>
    </row>
    <row r="110" spans="21:29">
      <c r="U110" s="67">
        <v>46</v>
      </c>
      <c r="V110" s="29">
        <f t="shared" ca="1" si="15"/>
        <v>0</v>
      </c>
      <c r="W110" s="29">
        <f t="shared" ca="1" si="15"/>
        <v>0</v>
      </c>
      <c r="X110" s="29">
        <f t="shared" ca="1" si="15"/>
        <v>0</v>
      </c>
      <c r="Y110" s="29">
        <f t="shared" ca="1" si="15"/>
        <v>0</v>
      </c>
      <c r="Z110" s="29">
        <f t="shared" ca="1" si="15"/>
        <v>0</v>
      </c>
      <c r="AA110" s="29">
        <f t="shared" ca="1" si="15"/>
        <v>0</v>
      </c>
      <c r="AB110" s="29">
        <f t="shared" ca="1" si="15"/>
        <v>0</v>
      </c>
      <c r="AC110" s="29">
        <f t="shared" ca="1" si="15"/>
        <v>0</v>
      </c>
    </row>
    <row r="111" spans="21:29">
      <c r="U111" s="28">
        <v>47</v>
      </c>
      <c r="V111" s="29">
        <f t="shared" ca="1" si="15"/>
        <v>0</v>
      </c>
      <c r="W111" s="29">
        <f t="shared" ca="1" si="15"/>
        <v>0</v>
      </c>
      <c r="X111" s="29">
        <f t="shared" ca="1" si="15"/>
        <v>0</v>
      </c>
      <c r="Y111" s="29">
        <f t="shared" ca="1" si="15"/>
        <v>0</v>
      </c>
      <c r="Z111" s="29">
        <f t="shared" ca="1" si="15"/>
        <v>0</v>
      </c>
      <c r="AA111" s="29">
        <f t="shared" ca="1" si="15"/>
        <v>0</v>
      </c>
      <c r="AB111" s="29">
        <f t="shared" ca="1" si="15"/>
        <v>0</v>
      </c>
      <c r="AC111" s="29">
        <f t="shared" ca="1" si="15"/>
        <v>0</v>
      </c>
    </row>
    <row r="112" spans="21:29">
      <c r="U112" s="67">
        <v>48</v>
      </c>
      <c r="V112" s="29">
        <f t="shared" ca="1" si="15"/>
        <v>0</v>
      </c>
      <c r="W112" s="29">
        <f t="shared" ca="1" si="15"/>
        <v>0</v>
      </c>
      <c r="X112" s="29">
        <f t="shared" ca="1" si="15"/>
        <v>0</v>
      </c>
      <c r="Y112" s="29">
        <f t="shared" ca="1" si="15"/>
        <v>0</v>
      </c>
      <c r="Z112" s="29">
        <f t="shared" ca="1" si="15"/>
        <v>0</v>
      </c>
      <c r="AA112" s="29">
        <f t="shared" ca="1" si="15"/>
        <v>0</v>
      </c>
      <c r="AB112" s="29">
        <f t="shared" ca="1" si="15"/>
        <v>0</v>
      </c>
      <c r="AC112" s="29">
        <f t="shared" ca="1" si="15"/>
        <v>0</v>
      </c>
    </row>
    <row r="113" spans="21:29">
      <c r="U113" s="28">
        <v>49</v>
      </c>
      <c r="V113" s="29">
        <f t="shared" ca="1" si="15"/>
        <v>0</v>
      </c>
      <c r="W113" s="29">
        <f t="shared" ca="1" si="15"/>
        <v>0</v>
      </c>
      <c r="X113" s="29">
        <f t="shared" ca="1" si="15"/>
        <v>0</v>
      </c>
      <c r="Y113" s="29">
        <f t="shared" ca="1" si="15"/>
        <v>0</v>
      </c>
      <c r="Z113" s="29">
        <f t="shared" ca="1" si="15"/>
        <v>0</v>
      </c>
      <c r="AA113" s="29">
        <f t="shared" ca="1" si="15"/>
        <v>0</v>
      </c>
      <c r="AB113" s="29">
        <f t="shared" ca="1" si="15"/>
        <v>0</v>
      </c>
      <c r="AC113" s="29">
        <f t="shared" ca="1" si="15"/>
        <v>0</v>
      </c>
    </row>
    <row r="114" spans="21:29">
      <c r="U114" s="67">
        <v>50</v>
      </c>
      <c r="V114" s="29">
        <f t="shared" ca="1" si="15"/>
        <v>0</v>
      </c>
      <c r="W114" s="29">
        <f t="shared" ca="1" si="15"/>
        <v>0</v>
      </c>
      <c r="X114" s="29">
        <f t="shared" ca="1" si="15"/>
        <v>0</v>
      </c>
      <c r="Y114" s="29">
        <f t="shared" ca="1" si="15"/>
        <v>0</v>
      </c>
      <c r="Z114" s="29">
        <f t="shared" ca="1" si="15"/>
        <v>0</v>
      </c>
      <c r="AA114" s="29">
        <f t="shared" ca="1" si="15"/>
        <v>0</v>
      </c>
      <c r="AB114" s="29">
        <f t="shared" ca="1" si="15"/>
        <v>0</v>
      </c>
      <c r="AC114" s="29">
        <f t="shared" ca="1" si="15"/>
        <v>0</v>
      </c>
    </row>
    <row r="115" spans="21:29">
      <c r="U115" s="28">
        <v>51</v>
      </c>
      <c r="V115" s="29">
        <f t="shared" ca="1" si="15"/>
        <v>0</v>
      </c>
      <c r="W115" s="29">
        <f t="shared" ca="1" si="15"/>
        <v>0</v>
      </c>
      <c r="X115" s="29">
        <f t="shared" ca="1" si="15"/>
        <v>0</v>
      </c>
      <c r="Y115" s="29">
        <f t="shared" ca="1" si="15"/>
        <v>0</v>
      </c>
      <c r="Z115" s="29">
        <f t="shared" ca="1" si="15"/>
        <v>0</v>
      </c>
      <c r="AA115" s="29">
        <f t="shared" ca="1" si="15"/>
        <v>0</v>
      </c>
      <c r="AB115" s="29">
        <f t="shared" ca="1" si="15"/>
        <v>0</v>
      </c>
      <c r="AC115" s="29">
        <f t="shared" ca="1" si="15"/>
        <v>0</v>
      </c>
    </row>
    <row r="116" spans="21:29">
      <c r="U116" s="67">
        <v>52</v>
      </c>
      <c r="V116" s="29">
        <f t="shared" ca="1" si="15"/>
        <v>0</v>
      </c>
      <c r="W116" s="29">
        <f t="shared" ca="1" si="15"/>
        <v>0</v>
      </c>
      <c r="X116" s="29">
        <f t="shared" ca="1" si="15"/>
        <v>0</v>
      </c>
      <c r="Y116" s="29">
        <f t="shared" ca="1" si="15"/>
        <v>0</v>
      </c>
      <c r="Z116" s="29">
        <f t="shared" ca="1" si="15"/>
        <v>0</v>
      </c>
      <c r="AA116" s="29">
        <f t="shared" ca="1" si="15"/>
        <v>0</v>
      </c>
      <c r="AB116" s="29">
        <f t="shared" ca="1" si="15"/>
        <v>0</v>
      </c>
      <c r="AC116" s="29">
        <f t="shared" ca="1" si="15"/>
        <v>0</v>
      </c>
    </row>
    <row r="117" spans="21:29">
      <c r="U117" s="28">
        <v>53</v>
      </c>
      <c r="V117" s="29">
        <f t="shared" ca="1" si="15"/>
        <v>0</v>
      </c>
      <c r="W117" s="29">
        <f t="shared" ca="1" si="15"/>
        <v>0</v>
      </c>
      <c r="X117" s="29">
        <f t="shared" ca="1" si="15"/>
        <v>0</v>
      </c>
      <c r="Y117" s="29">
        <f t="shared" ca="1" si="15"/>
        <v>0</v>
      </c>
      <c r="Z117" s="29">
        <f t="shared" ca="1" si="15"/>
        <v>0</v>
      </c>
      <c r="AA117" s="29">
        <f t="shared" ca="1" si="15"/>
        <v>0</v>
      </c>
      <c r="AB117" s="29">
        <f t="shared" ca="1" si="15"/>
        <v>0</v>
      </c>
      <c r="AC117" s="29">
        <f t="shared" ca="1" si="15"/>
        <v>0</v>
      </c>
    </row>
    <row r="118" spans="21:29">
      <c r="U118" s="67">
        <v>54</v>
      </c>
      <c r="V118" s="29">
        <f t="shared" ca="1" si="15"/>
        <v>0</v>
      </c>
      <c r="W118" s="29">
        <f t="shared" ca="1" si="15"/>
        <v>0</v>
      </c>
      <c r="X118" s="29">
        <f t="shared" ca="1" si="15"/>
        <v>0</v>
      </c>
      <c r="Y118" s="29">
        <f t="shared" ca="1" si="15"/>
        <v>0</v>
      </c>
      <c r="Z118" s="29">
        <f t="shared" ca="1" si="15"/>
        <v>0</v>
      </c>
      <c r="AA118" s="29">
        <f t="shared" ca="1" si="15"/>
        <v>0</v>
      </c>
      <c r="AB118" s="29">
        <f t="shared" ca="1" si="15"/>
        <v>0</v>
      </c>
      <c r="AC118" s="29">
        <f t="shared" ca="1" si="15"/>
        <v>0</v>
      </c>
    </row>
    <row r="119" spans="21:29">
      <c r="U119" s="28">
        <v>55</v>
      </c>
      <c r="V119" s="29">
        <f t="shared" ca="1" si="15"/>
        <v>0</v>
      </c>
      <c r="W119" s="29">
        <f t="shared" ca="1" si="15"/>
        <v>0</v>
      </c>
      <c r="X119" s="29">
        <f t="shared" ca="1" si="15"/>
        <v>0</v>
      </c>
      <c r="Y119" s="29">
        <f t="shared" ca="1" si="15"/>
        <v>0</v>
      </c>
      <c r="Z119" s="29">
        <f t="shared" ca="1" si="15"/>
        <v>0</v>
      </c>
      <c r="AA119" s="29">
        <f t="shared" ca="1" si="15"/>
        <v>0</v>
      </c>
      <c r="AB119" s="29">
        <f t="shared" ca="1" si="15"/>
        <v>0</v>
      </c>
      <c r="AC119" s="29">
        <f t="shared" ca="1" si="15"/>
        <v>0</v>
      </c>
    </row>
    <row r="120" spans="21:29">
      <c r="U120" s="67">
        <v>56</v>
      </c>
      <c r="V120" s="29">
        <f t="shared" ref="V120:AC124" ca="1" si="16">IF(ISNA(MATCH($E$64,$A$4:$A$63,0)=$U120),IF((MATCH($E$64,$A$4:$A$63,1)+1)=$U120,V59,0),IF(MATCH($E$64,$A$4:$A$63,0)=$U120,V59,IF((MATCH($E$64,$A$4:$A$63,1)+1)=$U120,V59,0)))</f>
        <v>0</v>
      </c>
      <c r="W120" s="29">
        <f t="shared" ca="1" si="16"/>
        <v>0</v>
      </c>
      <c r="X120" s="29">
        <f t="shared" ca="1" si="16"/>
        <v>0</v>
      </c>
      <c r="Y120" s="29">
        <f t="shared" ca="1" si="16"/>
        <v>0</v>
      </c>
      <c r="Z120" s="29">
        <f t="shared" ca="1" si="16"/>
        <v>0</v>
      </c>
      <c r="AA120" s="29">
        <f t="shared" ca="1" si="16"/>
        <v>0</v>
      </c>
      <c r="AB120" s="29">
        <f t="shared" ca="1" si="16"/>
        <v>0</v>
      </c>
      <c r="AC120" s="29">
        <f t="shared" ca="1" si="16"/>
        <v>0</v>
      </c>
    </row>
    <row r="121" spans="21:29">
      <c r="U121" s="28">
        <v>57</v>
      </c>
      <c r="V121" s="29">
        <f t="shared" ca="1" si="16"/>
        <v>0</v>
      </c>
      <c r="W121" s="29">
        <f t="shared" ca="1" si="16"/>
        <v>0</v>
      </c>
      <c r="X121" s="29">
        <f t="shared" ca="1" si="16"/>
        <v>0</v>
      </c>
      <c r="Y121" s="29">
        <f t="shared" ca="1" si="16"/>
        <v>0</v>
      </c>
      <c r="Z121" s="29">
        <f t="shared" ca="1" si="16"/>
        <v>0</v>
      </c>
      <c r="AA121" s="29">
        <f t="shared" ca="1" si="16"/>
        <v>0</v>
      </c>
      <c r="AB121" s="29">
        <f t="shared" ca="1" si="16"/>
        <v>0</v>
      </c>
      <c r="AC121" s="29">
        <f t="shared" ca="1" si="16"/>
        <v>0</v>
      </c>
    </row>
    <row r="122" spans="21:29">
      <c r="U122" s="67">
        <v>58</v>
      </c>
      <c r="V122" s="29">
        <f t="shared" ca="1" si="16"/>
        <v>0</v>
      </c>
      <c r="W122" s="29">
        <f t="shared" ca="1" si="16"/>
        <v>0</v>
      </c>
      <c r="X122" s="29">
        <f t="shared" ca="1" si="16"/>
        <v>0</v>
      </c>
      <c r="Y122" s="29">
        <f t="shared" ca="1" si="16"/>
        <v>0</v>
      </c>
      <c r="Z122" s="29">
        <f t="shared" ca="1" si="16"/>
        <v>0</v>
      </c>
      <c r="AA122" s="29">
        <f t="shared" ca="1" si="16"/>
        <v>0</v>
      </c>
      <c r="AB122" s="29">
        <f t="shared" ca="1" si="16"/>
        <v>0</v>
      </c>
      <c r="AC122" s="29">
        <f t="shared" ca="1" si="16"/>
        <v>0</v>
      </c>
    </row>
    <row r="123" spans="21:29">
      <c r="U123" s="28">
        <v>59</v>
      </c>
      <c r="V123" s="29">
        <f t="shared" ca="1" si="16"/>
        <v>0</v>
      </c>
      <c r="W123" s="29">
        <f t="shared" ca="1" si="16"/>
        <v>0</v>
      </c>
      <c r="X123" s="29">
        <f t="shared" ca="1" si="16"/>
        <v>0</v>
      </c>
      <c r="Y123" s="29">
        <f t="shared" ca="1" si="16"/>
        <v>0</v>
      </c>
      <c r="Z123" s="29">
        <f t="shared" ca="1" si="16"/>
        <v>0</v>
      </c>
      <c r="AA123" s="29">
        <f t="shared" ca="1" si="16"/>
        <v>0</v>
      </c>
      <c r="AB123" s="29">
        <f t="shared" ca="1" si="16"/>
        <v>0</v>
      </c>
      <c r="AC123" s="29">
        <f t="shared" ca="1" si="16"/>
        <v>0</v>
      </c>
    </row>
    <row r="124" spans="21:29">
      <c r="U124" s="67">
        <v>60</v>
      </c>
      <c r="V124" s="29">
        <f t="shared" ca="1" si="16"/>
        <v>0</v>
      </c>
      <c r="W124" s="29">
        <f t="shared" ca="1" si="16"/>
        <v>0</v>
      </c>
      <c r="X124" s="29">
        <f t="shared" ca="1" si="16"/>
        <v>0</v>
      </c>
      <c r="Y124" s="29">
        <f t="shared" ca="1" si="16"/>
        <v>0</v>
      </c>
      <c r="Z124" s="29">
        <f t="shared" ca="1" si="16"/>
        <v>0</v>
      </c>
      <c r="AA124" s="29">
        <f t="shared" ca="1" si="16"/>
        <v>0</v>
      </c>
      <c r="AB124" s="29">
        <f t="shared" ca="1" si="16"/>
        <v>0</v>
      </c>
      <c r="AC124" s="29">
        <f t="shared" ca="1" si="16"/>
        <v>0</v>
      </c>
    </row>
  </sheetData>
  <customSheetViews>
    <customSheetView guid="{F4DD0BDD-9BCD-4E13-8084-E09DC92B9F33}" scale="55" state="hidden" topLeftCell="A13">
      <selection activeCell="M75" sqref="M75"/>
      <pageMargins left="0.7" right="0.7" top="0.78740157499999996" bottom="0.78740157499999996" header="0.3" footer="0.3"/>
      <pageSetup paperSize="9" orientation="portrait" r:id="rId1"/>
    </customSheetView>
  </customSheetViews>
  <mergeCells count="8">
    <mergeCell ref="AL1:AS2"/>
    <mergeCell ref="AT1:BA2"/>
    <mergeCell ref="BB1:BI2"/>
    <mergeCell ref="E74:F74"/>
    <mergeCell ref="H74:I74"/>
    <mergeCell ref="N1:U2"/>
    <mergeCell ref="V1:AC2"/>
    <mergeCell ref="AD1:AK2"/>
  </mergeCells>
  <pageMargins left="0.7" right="0.7" top="0.78740157499999996" bottom="0.78740157499999996" header="0.3" footer="0.3"/>
  <pageSetup paperSize="9" orientation="portrait"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rgb="FFC00000"/>
  </sheetPr>
  <dimension ref="A1:WWJ82"/>
  <sheetViews>
    <sheetView zoomScale="70" zoomScaleNormal="70" workbookViewId="0">
      <selection activeCell="E45" sqref="E45"/>
    </sheetView>
  </sheetViews>
  <sheetFormatPr defaultColWidth="0" defaultRowHeight="12.75" customHeight="1" zeroHeight="1"/>
  <cols>
    <col min="1" max="1" width="29.85546875" style="537" bestFit="1" customWidth="1"/>
    <col min="2" max="2" width="11.5703125" style="537" bestFit="1" customWidth="1"/>
    <col min="3" max="3" width="9.5703125" style="537" bestFit="1" customWidth="1"/>
    <col min="4" max="4" width="19.28515625" style="537" customWidth="1"/>
    <col min="5" max="9" width="12.7109375" style="537" customWidth="1"/>
    <col min="10" max="10" width="18.85546875" style="537" bestFit="1" customWidth="1"/>
    <col min="11" max="11" width="12.7109375" style="537" customWidth="1"/>
    <col min="12" max="12" width="15.85546875" style="537" customWidth="1"/>
    <col min="13" max="13" width="22.42578125" style="537" bestFit="1" customWidth="1"/>
    <col min="14" max="14" width="12.7109375" style="537" customWidth="1"/>
    <col min="15" max="15" width="19.85546875" style="537" bestFit="1" customWidth="1"/>
    <col min="16" max="17" width="12.7109375" style="537" customWidth="1"/>
    <col min="18" max="18" width="12.7109375" style="535" customWidth="1"/>
    <col min="19" max="19" width="15" style="535" bestFit="1" customWidth="1"/>
    <col min="20" max="20" width="10" style="536" bestFit="1" customWidth="1"/>
    <col min="21" max="22" width="9.28515625" style="536" customWidth="1"/>
    <col min="23" max="23" width="9.28515625" style="535" customWidth="1"/>
    <col min="24" max="24" width="10.7109375" style="535" customWidth="1"/>
    <col min="25" max="25" width="10.5703125" style="535" customWidth="1"/>
    <col min="26" max="26" width="11.5703125" style="535" customWidth="1"/>
    <col min="27" max="28" width="9.28515625" style="535" hidden="1" customWidth="1"/>
    <col min="29" max="29" width="9.28515625" style="535" customWidth="1"/>
    <col min="30" max="241" width="9.140625" style="537" hidden="1"/>
    <col min="242" max="255" width="12.7109375" style="537" hidden="1"/>
    <col min="256" max="256" width="6.7109375" style="537" hidden="1"/>
    <col min="257" max="257" width="29.7109375" style="537" hidden="1"/>
    <col min="258" max="281" width="9.28515625" style="537" hidden="1"/>
    <col min="282" max="282" width="10.42578125" style="537" hidden="1"/>
    <col min="283" max="284" width="0" style="537" hidden="1"/>
    <col min="285" max="497" width="9.140625" style="537" hidden="1"/>
    <col min="498" max="511" width="12.7109375" style="537" hidden="1"/>
    <col min="512" max="512" width="6.7109375" style="537" hidden="1"/>
    <col min="513" max="513" width="29.7109375" style="537" hidden="1"/>
    <col min="514" max="537" width="9.28515625" style="537" hidden="1"/>
    <col min="538" max="538" width="10.42578125" style="537" hidden="1"/>
    <col min="539" max="540" width="0" style="537" hidden="1"/>
    <col min="541" max="753" width="9.140625" style="537" hidden="1"/>
    <col min="754" max="767" width="12.7109375" style="537" hidden="1"/>
    <col min="768" max="768" width="6.7109375" style="537" hidden="1"/>
    <col min="769" max="769" width="29.7109375" style="537" hidden="1"/>
    <col min="770" max="793" width="9.28515625" style="537" hidden="1"/>
    <col min="794" max="794" width="10.42578125" style="537" hidden="1"/>
    <col min="795" max="796" width="0" style="537" hidden="1"/>
    <col min="797" max="1009" width="9.140625" style="537" hidden="1"/>
    <col min="1010" max="1023" width="12.7109375" style="537" hidden="1"/>
    <col min="1024" max="1024" width="6.7109375" style="537" hidden="1"/>
    <col min="1025" max="1025" width="29.7109375" style="537" hidden="1"/>
    <col min="1026" max="1049" width="9.28515625" style="537" hidden="1"/>
    <col min="1050" max="1050" width="10.42578125" style="537" hidden="1"/>
    <col min="1051" max="1052" width="0" style="537" hidden="1"/>
    <col min="1053" max="1265" width="9.140625" style="537" hidden="1"/>
    <col min="1266" max="1279" width="12.7109375" style="537" hidden="1"/>
    <col min="1280" max="1280" width="6.7109375" style="537" hidden="1"/>
    <col min="1281" max="1281" width="29.7109375" style="537" hidden="1"/>
    <col min="1282" max="1305" width="9.28515625" style="537" hidden="1"/>
    <col min="1306" max="1306" width="10.42578125" style="537" hidden="1"/>
    <col min="1307" max="1308" width="0" style="537" hidden="1"/>
    <col min="1309" max="1521" width="9.140625" style="537" hidden="1"/>
    <col min="1522" max="1535" width="12.7109375" style="537" hidden="1"/>
    <col min="1536" max="1536" width="6.7109375" style="537" hidden="1"/>
    <col min="1537" max="1537" width="29.7109375" style="537" hidden="1"/>
    <col min="1538" max="1561" width="9.28515625" style="537" hidden="1"/>
    <col min="1562" max="1562" width="10.42578125" style="537" hidden="1"/>
    <col min="1563" max="1564" width="0" style="537" hidden="1"/>
    <col min="1565" max="1777" width="9.140625" style="537" hidden="1"/>
    <col min="1778" max="1791" width="12.7109375" style="537" hidden="1"/>
    <col min="1792" max="1792" width="6.7109375" style="537" hidden="1"/>
    <col min="1793" max="1793" width="29.7109375" style="537" hidden="1"/>
    <col min="1794" max="1817" width="9.28515625" style="537" hidden="1"/>
    <col min="1818" max="1818" width="10.42578125" style="537" hidden="1"/>
    <col min="1819" max="1820" width="0" style="537" hidden="1"/>
    <col min="1821" max="2033" width="9.140625" style="537" hidden="1"/>
    <col min="2034" max="2047" width="12.7109375" style="537" hidden="1"/>
    <col min="2048" max="2048" width="6.7109375" style="537" hidden="1"/>
    <col min="2049" max="2049" width="29.7109375" style="537" hidden="1"/>
    <col min="2050" max="2073" width="9.28515625" style="537" hidden="1"/>
    <col min="2074" max="2074" width="10.42578125" style="537" hidden="1"/>
    <col min="2075" max="2076" width="0" style="537" hidden="1"/>
    <col min="2077" max="2289" width="9.140625" style="537" hidden="1"/>
    <col min="2290" max="2303" width="12.7109375" style="537" hidden="1"/>
    <col min="2304" max="2304" width="6.7109375" style="537" hidden="1"/>
    <col min="2305" max="2305" width="29.7109375" style="537" hidden="1"/>
    <col min="2306" max="2329" width="9.28515625" style="537" hidden="1"/>
    <col min="2330" max="2330" width="10.42578125" style="537" hidden="1"/>
    <col min="2331" max="2332" width="0" style="537" hidden="1"/>
    <col min="2333" max="2545" width="9.140625" style="537" hidden="1"/>
    <col min="2546" max="2559" width="12.7109375" style="537" hidden="1"/>
    <col min="2560" max="2560" width="6.7109375" style="537" hidden="1"/>
    <col min="2561" max="2561" width="29.7109375" style="537" hidden="1"/>
    <col min="2562" max="2585" width="9.28515625" style="537" hidden="1"/>
    <col min="2586" max="2586" width="10.42578125" style="537" hidden="1"/>
    <col min="2587" max="2588" width="0" style="537" hidden="1"/>
    <col min="2589" max="2801" width="9.140625" style="537" hidden="1"/>
    <col min="2802" max="2815" width="12.7109375" style="537" hidden="1"/>
    <col min="2816" max="2816" width="6.7109375" style="537" hidden="1"/>
    <col min="2817" max="2817" width="29.7109375" style="537" hidden="1"/>
    <col min="2818" max="2841" width="9.28515625" style="537" hidden="1"/>
    <col min="2842" max="2842" width="10.42578125" style="537" hidden="1"/>
    <col min="2843" max="2844" width="0" style="537" hidden="1"/>
    <col min="2845" max="3057" width="9.140625" style="537" hidden="1"/>
    <col min="3058" max="3071" width="12.7109375" style="537" hidden="1"/>
    <col min="3072" max="3072" width="6.7109375" style="537" hidden="1"/>
    <col min="3073" max="3073" width="29.7109375" style="537" hidden="1"/>
    <col min="3074" max="3097" width="9.28515625" style="537" hidden="1"/>
    <col min="3098" max="3098" width="10.42578125" style="537" hidden="1"/>
    <col min="3099" max="3100" width="0" style="537" hidden="1"/>
    <col min="3101" max="3313" width="9.140625" style="537" hidden="1"/>
    <col min="3314" max="3327" width="12.7109375" style="537" hidden="1"/>
    <col min="3328" max="3328" width="6.7109375" style="537" hidden="1"/>
    <col min="3329" max="3329" width="29.7109375" style="537" hidden="1"/>
    <col min="3330" max="3353" width="9.28515625" style="537" hidden="1"/>
    <col min="3354" max="3354" width="10.42578125" style="537" hidden="1"/>
    <col min="3355" max="3356" width="0" style="537" hidden="1"/>
    <col min="3357" max="3569" width="9.140625" style="537" hidden="1"/>
    <col min="3570" max="3583" width="12.7109375" style="537" hidden="1"/>
    <col min="3584" max="3584" width="6.7109375" style="537" hidden="1"/>
    <col min="3585" max="3585" width="29.7109375" style="537" hidden="1"/>
    <col min="3586" max="3609" width="9.28515625" style="537" hidden="1"/>
    <col min="3610" max="3610" width="10.42578125" style="537" hidden="1"/>
    <col min="3611" max="3612" width="0" style="537" hidden="1"/>
    <col min="3613" max="3825" width="9.140625" style="537" hidden="1"/>
    <col min="3826" max="3839" width="12.7109375" style="537" hidden="1"/>
    <col min="3840" max="3840" width="6.7109375" style="537" hidden="1"/>
    <col min="3841" max="3841" width="29.7109375" style="537" hidden="1"/>
    <col min="3842" max="3865" width="9.28515625" style="537" hidden="1"/>
    <col min="3866" max="3866" width="10.42578125" style="537" hidden="1"/>
    <col min="3867" max="3868" width="0" style="537" hidden="1"/>
    <col min="3869" max="4081" width="9.140625" style="537" hidden="1"/>
    <col min="4082" max="4095" width="12.7109375" style="537" hidden="1"/>
    <col min="4096" max="4096" width="6.7109375" style="537" hidden="1"/>
    <col min="4097" max="4097" width="29.7109375" style="537" hidden="1"/>
    <col min="4098" max="4121" width="9.28515625" style="537" hidden="1"/>
    <col min="4122" max="4122" width="10.42578125" style="537" hidden="1"/>
    <col min="4123" max="4124" width="0" style="537" hidden="1"/>
    <col min="4125" max="4337" width="9.140625" style="537" hidden="1"/>
    <col min="4338" max="4351" width="12.7109375" style="537" hidden="1"/>
    <col min="4352" max="4352" width="6.7109375" style="537" hidden="1"/>
    <col min="4353" max="4353" width="29.7109375" style="537" hidden="1"/>
    <col min="4354" max="4377" width="9.28515625" style="537" hidden="1"/>
    <col min="4378" max="4378" width="10.42578125" style="537" hidden="1"/>
    <col min="4379" max="4380" width="0" style="537" hidden="1"/>
    <col min="4381" max="4593" width="9.140625" style="537" hidden="1"/>
    <col min="4594" max="4607" width="12.7109375" style="537" hidden="1"/>
    <col min="4608" max="4608" width="6.7109375" style="537" hidden="1"/>
    <col min="4609" max="4609" width="29.7109375" style="537" hidden="1"/>
    <col min="4610" max="4633" width="9.28515625" style="537" hidden="1"/>
    <col min="4634" max="4634" width="10.42578125" style="537" hidden="1"/>
    <col min="4635" max="4636" width="0" style="537" hidden="1"/>
    <col min="4637" max="4849" width="9.140625" style="537" hidden="1"/>
    <col min="4850" max="4863" width="12.7109375" style="537" hidden="1"/>
    <col min="4864" max="4864" width="6.7109375" style="537" hidden="1"/>
    <col min="4865" max="4865" width="29.7109375" style="537" hidden="1"/>
    <col min="4866" max="4889" width="9.28515625" style="537" hidden="1"/>
    <col min="4890" max="4890" width="10.42578125" style="537" hidden="1"/>
    <col min="4891" max="4892" width="0" style="537" hidden="1"/>
    <col min="4893" max="5105" width="9.140625" style="537" hidden="1"/>
    <col min="5106" max="5119" width="12.7109375" style="537" hidden="1"/>
    <col min="5120" max="5120" width="6.7109375" style="537" hidden="1"/>
    <col min="5121" max="5121" width="29.7109375" style="537" hidden="1"/>
    <col min="5122" max="5145" width="9.28515625" style="537" hidden="1"/>
    <col min="5146" max="5146" width="10.42578125" style="537" hidden="1"/>
    <col min="5147" max="5148" width="0" style="537" hidden="1"/>
    <col min="5149" max="5361" width="9.140625" style="537" hidden="1"/>
    <col min="5362" max="5375" width="12.7109375" style="537" hidden="1"/>
    <col min="5376" max="5376" width="6.7109375" style="537" hidden="1"/>
    <col min="5377" max="5377" width="29.7109375" style="537" hidden="1"/>
    <col min="5378" max="5401" width="9.28515625" style="537" hidden="1"/>
    <col min="5402" max="5402" width="10.42578125" style="537" hidden="1"/>
    <col min="5403" max="5404" width="0" style="537" hidden="1"/>
    <col min="5405" max="5617" width="9.140625" style="537" hidden="1"/>
    <col min="5618" max="5631" width="12.7109375" style="537" hidden="1"/>
    <col min="5632" max="5632" width="6.7109375" style="537" hidden="1"/>
    <col min="5633" max="5633" width="29.7109375" style="537" hidden="1"/>
    <col min="5634" max="5657" width="9.28515625" style="537" hidden="1"/>
    <col min="5658" max="5658" width="10.42578125" style="537" hidden="1"/>
    <col min="5659" max="5660" width="0" style="537" hidden="1"/>
    <col min="5661" max="5873" width="9.140625" style="537" hidden="1"/>
    <col min="5874" max="5887" width="12.7109375" style="537" hidden="1"/>
    <col min="5888" max="5888" width="6.7109375" style="537" hidden="1"/>
    <col min="5889" max="5889" width="29.7109375" style="537" hidden="1"/>
    <col min="5890" max="5913" width="9.28515625" style="537" hidden="1"/>
    <col min="5914" max="5914" width="10.42578125" style="537" hidden="1"/>
    <col min="5915" max="5916" width="0" style="537" hidden="1"/>
    <col min="5917" max="6129" width="9.140625" style="537" hidden="1"/>
    <col min="6130" max="6143" width="12.7109375" style="537" hidden="1"/>
    <col min="6144" max="6144" width="6.7109375" style="537" hidden="1"/>
    <col min="6145" max="6145" width="29.7109375" style="537" hidden="1"/>
    <col min="6146" max="6169" width="9.28515625" style="537" hidden="1"/>
    <col min="6170" max="6170" width="10.42578125" style="537" hidden="1"/>
    <col min="6171" max="6172" width="0" style="537" hidden="1"/>
    <col min="6173" max="6385" width="9.140625" style="537" hidden="1"/>
    <col min="6386" max="6399" width="12.7109375" style="537" hidden="1"/>
    <col min="6400" max="6400" width="6.7109375" style="537" hidden="1"/>
    <col min="6401" max="6401" width="29.7109375" style="537" hidden="1"/>
    <col min="6402" max="6425" width="9.28515625" style="537" hidden="1"/>
    <col min="6426" max="6426" width="10.42578125" style="537" hidden="1"/>
    <col min="6427" max="6428" width="0" style="537" hidden="1"/>
    <col min="6429" max="6641" width="9.140625" style="537" hidden="1"/>
    <col min="6642" max="6655" width="12.7109375" style="537" hidden="1"/>
    <col min="6656" max="6656" width="6.7109375" style="537" hidden="1"/>
    <col min="6657" max="6657" width="29.7109375" style="537" hidden="1"/>
    <col min="6658" max="6681" width="9.28515625" style="537" hidden="1"/>
    <col min="6682" max="6682" width="10.42578125" style="537" hidden="1"/>
    <col min="6683" max="6684" width="0" style="537" hidden="1"/>
    <col min="6685" max="6897" width="9.140625" style="537" hidden="1"/>
    <col min="6898" max="6911" width="12.7109375" style="537" hidden="1"/>
    <col min="6912" max="6912" width="6.7109375" style="537" hidden="1"/>
    <col min="6913" max="6913" width="29.7109375" style="537" hidden="1"/>
    <col min="6914" max="6937" width="9.28515625" style="537" hidden="1"/>
    <col min="6938" max="6938" width="10.42578125" style="537" hidden="1"/>
    <col min="6939" max="6940" width="0" style="537" hidden="1"/>
    <col min="6941" max="7153" width="9.140625" style="537" hidden="1"/>
    <col min="7154" max="7167" width="12.7109375" style="537" hidden="1"/>
    <col min="7168" max="7168" width="6.7109375" style="537" hidden="1"/>
    <col min="7169" max="7169" width="29.7109375" style="537" hidden="1"/>
    <col min="7170" max="7193" width="9.28515625" style="537" hidden="1"/>
    <col min="7194" max="7194" width="10.42578125" style="537" hidden="1"/>
    <col min="7195" max="7196" width="0" style="537" hidden="1"/>
    <col min="7197" max="7409" width="9.140625" style="537" hidden="1"/>
    <col min="7410" max="7423" width="12.7109375" style="537" hidden="1"/>
    <col min="7424" max="7424" width="6.7109375" style="537" hidden="1"/>
    <col min="7425" max="7425" width="29.7109375" style="537" hidden="1"/>
    <col min="7426" max="7449" width="9.28515625" style="537" hidden="1"/>
    <col min="7450" max="7450" width="10.42578125" style="537" hidden="1"/>
    <col min="7451" max="7452" width="0" style="537" hidden="1"/>
    <col min="7453" max="7665" width="9.140625" style="537" hidden="1"/>
    <col min="7666" max="7679" width="12.7109375" style="537" hidden="1"/>
    <col min="7680" max="7680" width="6.7109375" style="537" hidden="1"/>
    <col min="7681" max="7681" width="29.7109375" style="537" hidden="1"/>
    <col min="7682" max="7705" width="9.28515625" style="537" hidden="1"/>
    <col min="7706" max="7706" width="10.42578125" style="537" hidden="1"/>
    <col min="7707" max="7708" width="0" style="537" hidden="1"/>
    <col min="7709" max="7921" width="9.140625" style="537" hidden="1"/>
    <col min="7922" max="7935" width="12.7109375" style="537" hidden="1"/>
    <col min="7936" max="7936" width="6.7109375" style="537" hidden="1"/>
    <col min="7937" max="7937" width="29.7109375" style="537" hidden="1"/>
    <col min="7938" max="7961" width="9.28515625" style="537" hidden="1"/>
    <col min="7962" max="7962" width="10.42578125" style="537" hidden="1"/>
    <col min="7963" max="7964" width="0" style="537" hidden="1"/>
    <col min="7965" max="8177" width="9.140625" style="537" hidden="1"/>
    <col min="8178" max="8191" width="12.7109375" style="537" hidden="1"/>
    <col min="8192" max="8192" width="6.7109375" style="537" hidden="1"/>
    <col min="8193" max="8193" width="29.7109375" style="537" hidden="1"/>
    <col min="8194" max="8217" width="9.28515625" style="537" hidden="1"/>
    <col min="8218" max="8218" width="10.42578125" style="537" hidden="1"/>
    <col min="8219" max="8220" width="0" style="537" hidden="1"/>
    <col min="8221" max="8433" width="9.140625" style="537" hidden="1"/>
    <col min="8434" max="8447" width="12.7109375" style="537" hidden="1"/>
    <col min="8448" max="8448" width="6.7109375" style="537" hidden="1"/>
    <col min="8449" max="8449" width="29.7109375" style="537" hidden="1"/>
    <col min="8450" max="8473" width="9.28515625" style="537" hidden="1"/>
    <col min="8474" max="8474" width="10.42578125" style="537" hidden="1"/>
    <col min="8475" max="8476" width="0" style="537" hidden="1"/>
    <col min="8477" max="8689" width="9.140625" style="537" hidden="1"/>
    <col min="8690" max="8703" width="12.7109375" style="537" hidden="1"/>
    <col min="8704" max="8704" width="6.7109375" style="537" hidden="1"/>
    <col min="8705" max="8705" width="29.7109375" style="537" hidden="1"/>
    <col min="8706" max="8729" width="9.28515625" style="537" hidden="1"/>
    <col min="8730" max="8730" width="10.42578125" style="537" hidden="1"/>
    <col min="8731" max="8732" width="0" style="537" hidden="1"/>
    <col min="8733" max="8945" width="9.140625" style="537" hidden="1"/>
    <col min="8946" max="8959" width="12.7109375" style="537" hidden="1"/>
    <col min="8960" max="8960" width="6.7109375" style="537" hidden="1"/>
    <col min="8961" max="8961" width="29.7109375" style="537" hidden="1"/>
    <col min="8962" max="8985" width="9.28515625" style="537" hidden="1"/>
    <col min="8986" max="8986" width="10.42578125" style="537" hidden="1"/>
    <col min="8987" max="8988" width="0" style="537" hidden="1"/>
    <col min="8989" max="9201" width="9.140625" style="537" hidden="1"/>
    <col min="9202" max="9215" width="12.7109375" style="537" hidden="1"/>
    <col min="9216" max="9216" width="6.7109375" style="537" hidden="1"/>
    <col min="9217" max="9217" width="29.7109375" style="537" hidden="1"/>
    <col min="9218" max="9241" width="9.28515625" style="537" hidden="1"/>
    <col min="9242" max="9242" width="10.42578125" style="537" hidden="1"/>
    <col min="9243" max="9244" width="0" style="537" hidden="1"/>
    <col min="9245" max="9457" width="9.140625" style="537" hidden="1"/>
    <col min="9458" max="9471" width="12.7109375" style="537" hidden="1"/>
    <col min="9472" max="9472" width="6.7109375" style="537" hidden="1"/>
    <col min="9473" max="9473" width="29.7109375" style="537" hidden="1"/>
    <col min="9474" max="9497" width="9.28515625" style="537" hidden="1"/>
    <col min="9498" max="9498" width="10.42578125" style="537" hidden="1"/>
    <col min="9499" max="9500" width="0" style="537" hidden="1"/>
    <col min="9501" max="9713" width="9.140625" style="537" hidden="1"/>
    <col min="9714" max="9727" width="12.7109375" style="537" hidden="1"/>
    <col min="9728" max="9728" width="6.7109375" style="537" hidden="1"/>
    <col min="9729" max="9729" width="29.7109375" style="537" hidden="1"/>
    <col min="9730" max="9753" width="9.28515625" style="537" hidden="1"/>
    <col min="9754" max="9754" width="10.42578125" style="537" hidden="1"/>
    <col min="9755" max="9756" width="0" style="537" hidden="1"/>
    <col min="9757" max="9969" width="9.140625" style="537" hidden="1"/>
    <col min="9970" max="9983" width="12.7109375" style="537" hidden="1"/>
    <col min="9984" max="9984" width="6.7109375" style="537" hidden="1"/>
    <col min="9985" max="9985" width="29.7109375" style="537" hidden="1"/>
    <col min="9986" max="10009" width="9.28515625" style="537" hidden="1"/>
    <col min="10010" max="10010" width="10.42578125" style="537" hidden="1"/>
    <col min="10011" max="10012" width="0" style="537" hidden="1"/>
    <col min="10013" max="10225" width="9.140625" style="537" hidden="1"/>
    <col min="10226" max="10239" width="12.7109375" style="537" hidden="1"/>
    <col min="10240" max="10240" width="6.7109375" style="537" hidden="1"/>
    <col min="10241" max="10241" width="29.7109375" style="537" hidden="1"/>
    <col min="10242" max="10265" width="9.28515625" style="537" hidden="1"/>
    <col min="10266" max="10266" width="10.42578125" style="537" hidden="1"/>
    <col min="10267" max="10268" width="0" style="537" hidden="1"/>
    <col min="10269" max="10481" width="9.140625" style="537" hidden="1"/>
    <col min="10482" max="10495" width="12.7109375" style="537" hidden="1"/>
    <col min="10496" max="10496" width="6.7109375" style="537" hidden="1"/>
    <col min="10497" max="10497" width="29.7109375" style="537" hidden="1"/>
    <col min="10498" max="10521" width="9.28515625" style="537" hidden="1"/>
    <col min="10522" max="10522" width="10.42578125" style="537" hidden="1"/>
    <col min="10523" max="10524" width="0" style="537" hidden="1"/>
    <col min="10525" max="10737" width="9.140625" style="537" hidden="1"/>
    <col min="10738" max="10751" width="12.7109375" style="537" hidden="1"/>
    <col min="10752" max="10752" width="6.7109375" style="537" hidden="1"/>
    <col min="10753" max="10753" width="29.7109375" style="537" hidden="1"/>
    <col min="10754" max="10777" width="9.28515625" style="537" hidden="1"/>
    <col min="10778" max="10778" width="10.42578125" style="537" hidden="1"/>
    <col min="10779" max="10780" width="0" style="537" hidden="1"/>
    <col min="10781" max="10993" width="9.140625" style="537" hidden="1"/>
    <col min="10994" max="11007" width="12.7109375" style="537" hidden="1"/>
    <col min="11008" max="11008" width="6.7109375" style="537" hidden="1"/>
    <col min="11009" max="11009" width="29.7109375" style="537" hidden="1"/>
    <col min="11010" max="11033" width="9.28515625" style="537" hidden="1"/>
    <col min="11034" max="11034" width="10.42578125" style="537" hidden="1"/>
    <col min="11035" max="11036" width="0" style="537" hidden="1"/>
    <col min="11037" max="11249" width="9.140625" style="537" hidden="1"/>
    <col min="11250" max="11263" width="12.7109375" style="537" hidden="1"/>
    <col min="11264" max="11264" width="6.7109375" style="537" hidden="1"/>
    <col min="11265" max="11265" width="29.7109375" style="537" hidden="1"/>
    <col min="11266" max="11289" width="9.28515625" style="537" hidden="1"/>
    <col min="11290" max="11290" width="10.42578125" style="537" hidden="1"/>
    <col min="11291" max="11292" width="0" style="537" hidden="1"/>
    <col min="11293" max="11505" width="9.140625" style="537" hidden="1"/>
    <col min="11506" max="11519" width="12.7109375" style="537" hidden="1"/>
    <col min="11520" max="11520" width="6.7109375" style="537" hidden="1"/>
    <col min="11521" max="11521" width="29.7109375" style="537" hidden="1"/>
    <col min="11522" max="11545" width="9.28515625" style="537" hidden="1"/>
    <col min="11546" max="11546" width="10.42578125" style="537" hidden="1"/>
    <col min="11547" max="11548" width="0" style="537" hidden="1"/>
    <col min="11549" max="11761" width="9.140625" style="537" hidden="1"/>
    <col min="11762" max="11775" width="12.7109375" style="537" hidden="1"/>
    <col min="11776" max="11776" width="6.7109375" style="537" hidden="1"/>
    <col min="11777" max="11777" width="29.7109375" style="537" hidden="1"/>
    <col min="11778" max="11801" width="9.28515625" style="537" hidden="1"/>
    <col min="11802" max="11802" width="10.42578125" style="537" hidden="1"/>
    <col min="11803" max="11804" width="0" style="537" hidden="1"/>
    <col min="11805" max="12017" width="9.140625" style="537" hidden="1"/>
    <col min="12018" max="12031" width="12.7109375" style="537" hidden="1"/>
    <col min="12032" max="12032" width="6.7109375" style="537" hidden="1"/>
    <col min="12033" max="12033" width="29.7109375" style="537" hidden="1"/>
    <col min="12034" max="12057" width="9.28515625" style="537" hidden="1"/>
    <col min="12058" max="12058" width="10.42578125" style="537" hidden="1"/>
    <col min="12059" max="12060" width="0" style="537" hidden="1"/>
    <col min="12061" max="12273" width="9.140625" style="537" hidden="1"/>
    <col min="12274" max="12287" width="12.7109375" style="537" hidden="1"/>
    <col min="12288" max="12288" width="6.7109375" style="537" hidden="1"/>
    <col min="12289" max="12289" width="29.7109375" style="537" hidden="1"/>
    <col min="12290" max="12313" width="9.28515625" style="537" hidden="1"/>
    <col min="12314" max="12314" width="10.42578125" style="537" hidden="1"/>
    <col min="12315" max="12316" width="0" style="537" hidden="1"/>
    <col min="12317" max="12529" width="9.140625" style="537" hidden="1"/>
    <col min="12530" max="12543" width="12.7109375" style="537" hidden="1"/>
    <col min="12544" max="12544" width="6.7109375" style="537" hidden="1"/>
    <col min="12545" max="12545" width="29.7109375" style="537" hidden="1"/>
    <col min="12546" max="12569" width="9.28515625" style="537" hidden="1"/>
    <col min="12570" max="12570" width="10.42578125" style="537" hidden="1"/>
    <col min="12571" max="12572" width="0" style="537" hidden="1"/>
    <col min="12573" max="12785" width="9.140625" style="537" hidden="1"/>
    <col min="12786" max="12799" width="12.7109375" style="537" hidden="1"/>
    <col min="12800" max="12800" width="6.7109375" style="537" hidden="1"/>
    <col min="12801" max="12801" width="29.7109375" style="537" hidden="1"/>
    <col min="12802" max="12825" width="9.28515625" style="537" hidden="1"/>
    <col min="12826" max="12826" width="10.42578125" style="537" hidden="1"/>
    <col min="12827" max="12828" width="0" style="537" hidden="1"/>
    <col min="12829" max="13041" width="9.140625" style="537" hidden="1"/>
    <col min="13042" max="13055" width="12.7109375" style="537" hidden="1"/>
    <col min="13056" max="13056" width="6.7109375" style="537" hidden="1"/>
    <col min="13057" max="13057" width="29.7109375" style="537" hidden="1"/>
    <col min="13058" max="13081" width="9.28515625" style="537" hidden="1"/>
    <col min="13082" max="13082" width="10.42578125" style="537" hidden="1"/>
    <col min="13083" max="13084" width="0" style="537" hidden="1"/>
    <col min="13085" max="13297" width="9.140625" style="537" hidden="1"/>
    <col min="13298" max="13311" width="12.7109375" style="537" hidden="1"/>
    <col min="13312" max="13312" width="6.7109375" style="537" hidden="1"/>
    <col min="13313" max="13313" width="29.7109375" style="537" hidden="1"/>
    <col min="13314" max="13337" width="9.28515625" style="537" hidden="1"/>
    <col min="13338" max="13338" width="10.42578125" style="537" hidden="1"/>
    <col min="13339" max="13340" width="0" style="537" hidden="1"/>
    <col min="13341" max="13553" width="9.140625" style="537" hidden="1"/>
    <col min="13554" max="13567" width="12.7109375" style="537" hidden="1"/>
    <col min="13568" max="13568" width="6.7109375" style="537" hidden="1"/>
    <col min="13569" max="13569" width="29.7109375" style="537" hidden="1"/>
    <col min="13570" max="13593" width="9.28515625" style="537" hidden="1"/>
    <col min="13594" max="13594" width="10.42578125" style="537" hidden="1"/>
    <col min="13595" max="13596" width="0" style="537" hidden="1"/>
    <col min="13597" max="13809" width="9.140625" style="537" hidden="1"/>
    <col min="13810" max="13823" width="12.7109375" style="537" hidden="1"/>
    <col min="13824" max="13824" width="6.7109375" style="537" hidden="1"/>
    <col min="13825" max="13825" width="29.7109375" style="537" hidden="1"/>
    <col min="13826" max="13849" width="9.28515625" style="537" hidden="1"/>
    <col min="13850" max="13850" width="10.42578125" style="537" hidden="1"/>
    <col min="13851" max="13852" width="0" style="537" hidden="1"/>
    <col min="13853" max="14065" width="9.140625" style="537" hidden="1"/>
    <col min="14066" max="14079" width="12.7109375" style="537" hidden="1"/>
    <col min="14080" max="14080" width="6.7109375" style="537" hidden="1"/>
    <col min="14081" max="14081" width="29.7109375" style="537" hidden="1"/>
    <col min="14082" max="14105" width="9.28515625" style="537" hidden="1"/>
    <col min="14106" max="14106" width="10.42578125" style="537" hidden="1"/>
    <col min="14107" max="14108" width="0" style="537" hidden="1"/>
    <col min="14109" max="14321" width="9.140625" style="537" hidden="1"/>
    <col min="14322" max="14335" width="12.7109375" style="537" hidden="1"/>
    <col min="14336" max="14336" width="6.7109375" style="537" hidden="1"/>
    <col min="14337" max="14337" width="29.7109375" style="537" hidden="1"/>
    <col min="14338" max="14361" width="9.28515625" style="537" hidden="1"/>
    <col min="14362" max="14362" width="10.42578125" style="537" hidden="1"/>
    <col min="14363" max="14364" width="0" style="537" hidden="1"/>
    <col min="14365" max="14577" width="9.140625" style="537" hidden="1"/>
    <col min="14578" max="14591" width="12.7109375" style="537" hidden="1"/>
    <col min="14592" max="14592" width="6.7109375" style="537" hidden="1"/>
    <col min="14593" max="14593" width="29.7109375" style="537" hidden="1"/>
    <col min="14594" max="14617" width="9.28515625" style="537" hidden="1"/>
    <col min="14618" max="14618" width="10.42578125" style="537" hidden="1"/>
    <col min="14619" max="14620" width="0" style="537" hidden="1"/>
    <col min="14621" max="14833" width="9.140625" style="537" hidden="1"/>
    <col min="14834" max="14847" width="12.7109375" style="537" hidden="1"/>
    <col min="14848" max="14848" width="6.7109375" style="537" hidden="1"/>
    <col min="14849" max="14849" width="29.7109375" style="537" hidden="1"/>
    <col min="14850" max="14873" width="9.28515625" style="537" hidden="1"/>
    <col min="14874" max="14874" width="10.42578125" style="537" hidden="1"/>
    <col min="14875" max="14876" width="0" style="537" hidden="1"/>
    <col min="14877" max="15089" width="9.140625" style="537" hidden="1"/>
    <col min="15090" max="15103" width="12.7109375" style="537" hidden="1"/>
    <col min="15104" max="15104" width="6.7109375" style="537" hidden="1"/>
    <col min="15105" max="15105" width="29.7109375" style="537" hidden="1"/>
    <col min="15106" max="15129" width="9.28515625" style="537" hidden="1"/>
    <col min="15130" max="15130" width="10.42578125" style="537" hidden="1"/>
    <col min="15131" max="15132" width="0" style="537" hidden="1"/>
    <col min="15133" max="15345" width="9.140625" style="537" hidden="1"/>
    <col min="15346" max="15359" width="12.7109375" style="537" hidden="1"/>
    <col min="15360" max="15360" width="6.7109375" style="537" hidden="1"/>
    <col min="15361" max="15361" width="29.7109375" style="537" hidden="1"/>
    <col min="15362" max="15385" width="9.28515625" style="537" hidden="1"/>
    <col min="15386" max="15386" width="10.42578125" style="537" hidden="1"/>
    <col min="15387" max="15388" width="0" style="537" hidden="1"/>
    <col min="15389" max="15601" width="9.140625" style="537" hidden="1"/>
    <col min="15602" max="15615" width="12.7109375" style="537" hidden="1"/>
    <col min="15616" max="15616" width="6.7109375" style="537" hidden="1"/>
    <col min="15617" max="15617" width="29.7109375" style="537" hidden="1"/>
    <col min="15618" max="15641" width="9.28515625" style="537" hidden="1"/>
    <col min="15642" max="15642" width="10.42578125" style="537" hidden="1"/>
    <col min="15643" max="15644" width="0" style="537" hidden="1"/>
    <col min="15645" max="15857" width="9.140625" style="537" hidden="1"/>
    <col min="15858" max="15871" width="12.7109375" style="537" hidden="1"/>
    <col min="15872" max="15872" width="6.7109375" style="537" hidden="1"/>
    <col min="15873" max="15873" width="29.7109375" style="537" hidden="1"/>
    <col min="15874" max="15897" width="9.28515625" style="537" hidden="1"/>
    <col min="15898" max="15898" width="10.42578125" style="537" hidden="1"/>
    <col min="15899" max="15900" width="0" style="537" hidden="1"/>
    <col min="15901" max="16113" width="9.140625" style="537" hidden="1"/>
    <col min="16114" max="16127" width="12.7109375" style="537" hidden="1"/>
    <col min="16128" max="16128" width="6.7109375" style="537" hidden="1"/>
    <col min="16129" max="16129" width="29.7109375" style="537" hidden="1"/>
    <col min="16130" max="16153" width="9.28515625" style="537" hidden="1"/>
    <col min="16154" max="16154" width="10.42578125" style="537" hidden="1"/>
    <col min="16155" max="16156" width="0" style="537" hidden="1"/>
    <col min="16157" max="16384" width="9.140625" style="537" hidden="1"/>
  </cols>
  <sheetData>
    <row r="1" spans="1:29" ht="38.25" customHeight="1" thickBot="1">
      <c r="A1" s="642" t="s">
        <v>85</v>
      </c>
      <c r="B1" s="1102" t="s">
        <v>86</v>
      </c>
      <c r="C1" s="1103"/>
      <c r="D1" s="1104" t="s">
        <v>87</v>
      </c>
      <c r="E1" s="1105"/>
      <c r="F1" s="1104" t="s">
        <v>88</v>
      </c>
      <c r="G1" s="1106"/>
      <c r="H1" s="642" t="s">
        <v>89</v>
      </c>
      <c r="I1" s="642" t="s">
        <v>115</v>
      </c>
      <c r="J1" s="642" t="s">
        <v>187</v>
      </c>
      <c r="K1" s="642" t="s">
        <v>245</v>
      </c>
      <c r="L1" s="642" t="s">
        <v>276</v>
      </c>
      <c r="M1" s="535"/>
      <c r="N1" s="535"/>
      <c r="O1" s="535"/>
      <c r="P1" s="535"/>
      <c r="Q1" s="535"/>
    </row>
    <row r="2" spans="1:29" ht="13.5" thickBot="1">
      <c r="A2" s="642" t="s">
        <v>94</v>
      </c>
      <c r="B2" s="1102" t="s">
        <v>95</v>
      </c>
      <c r="C2" s="1103"/>
      <c r="D2" s="1104" t="s">
        <v>96</v>
      </c>
      <c r="E2" s="1105"/>
      <c r="F2" s="1104" t="s">
        <v>97</v>
      </c>
      <c r="G2" s="1106"/>
      <c r="H2" s="643" t="s">
        <v>98</v>
      </c>
      <c r="I2" s="643" t="s">
        <v>189</v>
      </c>
      <c r="J2" s="643" t="s">
        <v>188</v>
      </c>
      <c r="K2" s="643" t="s">
        <v>246</v>
      </c>
      <c r="L2" s="643" t="s">
        <v>277</v>
      </c>
      <c r="M2" s="535"/>
      <c r="N2" s="535"/>
      <c r="O2" s="535"/>
      <c r="P2" s="535"/>
      <c r="Q2" s="535"/>
    </row>
    <row r="3" spans="1:29" ht="13.5" thickBot="1">
      <c r="A3" s="644">
        <f>ROWS(A5:A6)</f>
        <v>2</v>
      </c>
      <c r="B3" s="645">
        <v>3</v>
      </c>
      <c r="C3" s="646" t="s">
        <v>99</v>
      </c>
      <c r="D3" s="647">
        <f>ROWS(D5:D8)</f>
        <v>4</v>
      </c>
      <c r="E3" s="648" t="s">
        <v>99</v>
      </c>
      <c r="F3" s="647">
        <f>ROWS(F5:F8)</f>
        <v>4</v>
      </c>
      <c r="G3" s="649" t="s">
        <v>99</v>
      </c>
      <c r="H3" s="644">
        <v>3</v>
      </c>
      <c r="I3" s="650">
        <v>3</v>
      </c>
      <c r="J3" s="650">
        <v>8</v>
      </c>
      <c r="K3" s="650">
        <f>ROWS(K4:K7)</f>
        <v>4</v>
      </c>
      <c r="L3" s="650">
        <v>2</v>
      </c>
      <c r="M3" s="535"/>
      <c r="N3" s="535"/>
      <c r="O3" s="535"/>
      <c r="P3" s="535"/>
      <c r="Q3" s="535"/>
    </row>
    <row r="4" spans="1:29">
      <c r="A4" s="651" t="s">
        <v>61</v>
      </c>
      <c r="B4" s="652" t="s">
        <v>61</v>
      </c>
      <c r="C4" s="653" t="s">
        <v>100</v>
      </c>
      <c r="D4" s="654" t="s">
        <v>61</v>
      </c>
      <c r="E4" s="655" t="s">
        <v>100</v>
      </c>
      <c r="F4" s="656" t="s">
        <v>61</v>
      </c>
      <c r="G4" s="657" t="s">
        <v>100</v>
      </c>
      <c r="H4" s="658" t="s">
        <v>64</v>
      </c>
      <c r="I4" s="659" t="s">
        <v>61</v>
      </c>
      <c r="J4" s="659" t="s">
        <v>211</v>
      </c>
      <c r="K4" s="660" t="s">
        <v>106</v>
      </c>
      <c r="L4" s="659" t="s">
        <v>278</v>
      </c>
      <c r="M4" s="535"/>
      <c r="N4" s="535"/>
      <c r="O4" s="535"/>
      <c r="P4" s="535"/>
      <c r="Q4" s="535"/>
    </row>
    <row r="5" spans="1:29" ht="26.25" thickBot="1">
      <c r="A5" s="661" t="s">
        <v>68</v>
      </c>
      <c r="B5" s="662" t="s">
        <v>69</v>
      </c>
      <c r="C5" s="663">
        <v>0</v>
      </c>
      <c r="D5" s="664" t="s">
        <v>69</v>
      </c>
      <c r="E5" s="665">
        <v>0</v>
      </c>
      <c r="F5" s="666" t="s">
        <v>73</v>
      </c>
      <c r="G5" s="667">
        <v>0</v>
      </c>
      <c r="H5" s="668" t="s">
        <v>63</v>
      </c>
      <c r="I5" s="669" t="s">
        <v>190</v>
      </c>
      <c r="J5" s="670" t="s">
        <v>212</v>
      </c>
      <c r="K5" s="669" t="s">
        <v>105</v>
      </c>
      <c r="L5" s="671" t="s">
        <v>272</v>
      </c>
      <c r="M5" s="535"/>
      <c r="N5" s="535"/>
      <c r="O5" s="535"/>
      <c r="P5" s="535"/>
      <c r="Q5" s="535"/>
    </row>
    <row r="6" spans="1:29" ht="13.5" thickBot="1">
      <c r="A6" s="672" t="s">
        <v>62</v>
      </c>
      <c r="B6" s="662" t="s">
        <v>101</v>
      </c>
      <c r="C6" s="673">
        <v>0.5</v>
      </c>
      <c r="D6" s="664" t="s">
        <v>77</v>
      </c>
      <c r="E6" s="674">
        <v>0.33</v>
      </c>
      <c r="F6" s="666" t="s">
        <v>102</v>
      </c>
      <c r="G6" s="675">
        <v>0.33</v>
      </c>
      <c r="H6" s="676" t="s">
        <v>70</v>
      </c>
      <c r="I6" s="677" t="s">
        <v>191</v>
      </c>
      <c r="J6" s="670" t="s">
        <v>213</v>
      </c>
      <c r="K6" s="678" t="s">
        <v>0</v>
      </c>
      <c r="L6" s="679"/>
      <c r="M6" s="535"/>
      <c r="N6" s="535"/>
      <c r="O6" s="535"/>
      <c r="P6" s="535"/>
      <c r="Q6" s="535"/>
    </row>
    <row r="7" spans="1:29" s="539" customFormat="1" ht="26.25" thickBot="1">
      <c r="A7" s="680"/>
      <c r="B7" s="681" t="s">
        <v>76</v>
      </c>
      <c r="C7" s="682">
        <v>1</v>
      </c>
      <c r="D7" s="664" t="s">
        <v>78</v>
      </c>
      <c r="E7" s="683">
        <v>0.66</v>
      </c>
      <c r="F7" s="666" t="s">
        <v>103</v>
      </c>
      <c r="G7" s="684">
        <v>0.66</v>
      </c>
      <c r="H7" s="685"/>
      <c r="I7" s="679"/>
      <c r="J7" s="686" t="s">
        <v>214</v>
      </c>
      <c r="K7" s="671"/>
      <c r="L7" s="679"/>
      <c r="M7" s="538"/>
      <c r="N7" s="538"/>
      <c r="O7" s="538"/>
      <c r="P7" s="538"/>
      <c r="Q7" s="538"/>
      <c r="R7" s="538"/>
      <c r="S7" s="538"/>
      <c r="T7" s="538"/>
      <c r="U7" s="538"/>
      <c r="V7" s="538"/>
      <c r="W7" s="538"/>
      <c r="X7" s="538"/>
      <c r="Y7" s="538"/>
      <c r="Z7" s="538"/>
      <c r="AA7" s="538"/>
      <c r="AB7" s="538"/>
      <c r="AC7" s="538"/>
    </row>
    <row r="8" spans="1:29" ht="26.25" thickBot="1">
      <c r="A8" s="680"/>
      <c r="B8" s="680"/>
      <c r="C8" s="679"/>
      <c r="D8" s="687" t="s">
        <v>74</v>
      </c>
      <c r="E8" s="677">
        <v>1</v>
      </c>
      <c r="F8" s="688" t="s">
        <v>75</v>
      </c>
      <c r="G8" s="677">
        <v>1</v>
      </c>
      <c r="H8" s="689"/>
      <c r="I8" s="679"/>
      <c r="J8" s="670" t="s">
        <v>215</v>
      </c>
      <c r="K8" s="679"/>
      <c r="L8" s="679"/>
      <c r="M8" s="535"/>
      <c r="N8" s="535"/>
      <c r="O8" s="535"/>
      <c r="P8" s="535"/>
      <c r="Q8" s="535"/>
    </row>
    <row r="9" spans="1:29">
      <c r="A9" s="679"/>
      <c r="B9" s="679"/>
      <c r="C9" s="679"/>
      <c r="D9" s="679"/>
      <c r="E9" s="679"/>
      <c r="F9" s="679"/>
      <c r="G9" s="679"/>
      <c r="H9" s="679"/>
      <c r="I9" s="679"/>
      <c r="J9" s="670" t="s">
        <v>216</v>
      </c>
      <c r="K9" s="679"/>
      <c r="L9" s="679"/>
      <c r="M9" s="535"/>
      <c r="N9" s="535"/>
      <c r="O9" s="535"/>
      <c r="P9" s="535"/>
      <c r="Q9" s="535"/>
    </row>
    <row r="10" spans="1:29">
      <c r="A10" s="679"/>
      <c r="B10" s="679"/>
      <c r="C10" s="679"/>
      <c r="D10" s="679"/>
      <c r="E10" s="679"/>
      <c r="F10" s="679"/>
      <c r="G10" s="679"/>
      <c r="H10" s="679"/>
      <c r="I10" s="679"/>
      <c r="J10" s="670" t="s">
        <v>217</v>
      </c>
      <c r="K10" s="679"/>
      <c r="L10" s="679"/>
      <c r="M10" s="535"/>
      <c r="N10" s="535"/>
      <c r="O10" s="535"/>
      <c r="P10" s="535"/>
      <c r="Q10" s="535"/>
    </row>
    <row r="11" spans="1:29" ht="13.5" thickBot="1">
      <c r="A11" s="679"/>
      <c r="B11" s="679"/>
      <c r="C11" s="679"/>
      <c r="D11" s="679"/>
      <c r="E11" s="679"/>
      <c r="F11" s="679"/>
      <c r="G11" s="679"/>
      <c r="H11" s="679"/>
      <c r="I11" s="679"/>
      <c r="J11" s="671" t="s">
        <v>218</v>
      </c>
      <c r="K11" s="679"/>
      <c r="L11" s="679"/>
      <c r="M11" s="540"/>
      <c r="N11" s="540"/>
      <c r="O11" s="540"/>
      <c r="P11" s="540"/>
      <c r="Q11" s="540"/>
      <c r="R11" s="540"/>
    </row>
    <row r="12" spans="1:29" ht="13.5" thickBot="1">
      <c r="A12" s="535"/>
      <c r="B12" s="535"/>
      <c r="C12" s="535"/>
      <c r="D12" s="535"/>
      <c r="E12" s="535"/>
      <c r="F12" s="535"/>
      <c r="G12" s="535"/>
      <c r="H12" s="535"/>
      <c r="I12" s="535"/>
      <c r="J12" s="535"/>
      <c r="K12" s="535"/>
      <c r="L12" s="535"/>
      <c r="M12" s="535"/>
      <c r="N12" s="535"/>
      <c r="O12" s="535"/>
      <c r="P12" s="535"/>
      <c r="Q12" s="535"/>
    </row>
    <row r="13" spans="1:29" ht="35.1" customHeight="1" thickBot="1">
      <c r="A13" s="1113"/>
      <c r="B13" s="1114"/>
      <c r="C13" s="1115"/>
      <c r="D13" s="690" t="s">
        <v>444</v>
      </c>
      <c r="E13" s="691" t="s">
        <v>90</v>
      </c>
      <c r="F13" s="692" t="s">
        <v>3</v>
      </c>
      <c r="G13" s="692" t="s">
        <v>60</v>
      </c>
      <c r="H13" s="692" t="str">
        <f>IF(B45="UP","UPV0","UNV0")</f>
        <v>UPV0</v>
      </c>
      <c r="I13" s="692" t="str">
        <f>IF(B45="UP","UPV1","UNV1")</f>
        <v>UPV1</v>
      </c>
      <c r="J13" s="692" t="str">
        <f>IF(B45="UP","UPV2","UNV2")</f>
        <v>UPV2</v>
      </c>
      <c r="K13" s="692" t="str">
        <f>IF(B45="UP","","M-1 DJ")</f>
        <v/>
      </c>
      <c r="L13" s="692" t="str">
        <f>IF(B45="UP","","M-1 BB")</f>
        <v/>
      </c>
      <c r="M13" s="692" t="s">
        <v>249</v>
      </c>
      <c r="N13" s="692" t="s">
        <v>311</v>
      </c>
      <c r="O13" s="692" t="s">
        <v>8</v>
      </c>
      <c r="P13" s="692" t="s">
        <v>9</v>
      </c>
      <c r="Q13" s="692" t="s">
        <v>250</v>
      </c>
      <c r="R13" s="692" t="s">
        <v>11</v>
      </c>
      <c r="S13" s="692" t="s">
        <v>12</v>
      </c>
      <c r="T13" s="692" t="s">
        <v>13</v>
      </c>
      <c r="U13" s="692" t="s">
        <v>14</v>
      </c>
      <c r="V13" s="692" t="s">
        <v>15</v>
      </c>
      <c r="W13" s="692" t="s">
        <v>1</v>
      </c>
      <c r="X13" s="692" t="s">
        <v>133</v>
      </c>
      <c r="Y13" s="692" t="s">
        <v>39</v>
      </c>
      <c r="Z13" s="693" t="s">
        <v>40</v>
      </c>
      <c r="AA13" s="541" t="s">
        <v>93</v>
      </c>
      <c r="AB13" s="542"/>
    </row>
    <row r="14" spans="1:29" ht="35.1" customHeight="1" thickBot="1">
      <c r="A14" s="1116"/>
      <c r="B14" s="1117"/>
      <c r="C14" s="1118"/>
      <c r="D14" s="690" t="s">
        <v>445</v>
      </c>
      <c r="E14" s="694">
        <v>0</v>
      </c>
      <c r="F14" s="695">
        <v>33</v>
      </c>
      <c r="G14" s="695">
        <v>60</v>
      </c>
      <c r="H14" s="695">
        <v>93</v>
      </c>
      <c r="I14" s="695">
        <v>121</v>
      </c>
      <c r="J14" s="695">
        <v>152</v>
      </c>
      <c r="K14" s="695">
        <v>153</v>
      </c>
      <c r="L14" s="695">
        <v>154</v>
      </c>
      <c r="M14" s="695">
        <v>244</v>
      </c>
      <c r="N14" s="695">
        <v>274</v>
      </c>
      <c r="O14" s="695">
        <v>314</v>
      </c>
      <c r="P14" s="695">
        <v>335</v>
      </c>
      <c r="Q14" s="695">
        <v>366</v>
      </c>
      <c r="R14" s="695">
        <v>458</v>
      </c>
      <c r="S14" s="695">
        <v>506</v>
      </c>
      <c r="T14" s="695">
        <v>578</v>
      </c>
      <c r="U14" s="695">
        <v>670</v>
      </c>
      <c r="V14" s="695">
        <v>731</v>
      </c>
      <c r="W14" s="695">
        <v>790</v>
      </c>
      <c r="X14" s="695">
        <v>943</v>
      </c>
      <c r="Y14" s="695">
        <v>974</v>
      </c>
      <c r="Z14" s="696">
        <v>521</v>
      </c>
      <c r="AA14" s="543"/>
      <c r="AB14" s="544"/>
    </row>
    <row r="15" spans="1:29" ht="25.5" customHeight="1">
      <c r="A15" s="1116"/>
      <c r="B15" s="1117"/>
      <c r="C15" s="1118"/>
      <c r="D15" s="697" t="s">
        <v>447</v>
      </c>
      <c r="E15" s="698">
        <v>1</v>
      </c>
      <c r="F15" s="699">
        <v>34</v>
      </c>
      <c r="G15" s="699">
        <v>61</v>
      </c>
      <c r="H15" s="699">
        <v>94</v>
      </c>
      <c r="I15" s="699">
        <v>122</v>
      </c>
      <c r="J15" s="699">
        <v>153</v>
      </c>
      <c r="K15" s="699">
        <v>154</v>
      </c>
      <c r="L15" s="699">
        <v>155</v>
      </c>
      <c r="M15" s="699">
        <v>245</v>
      </c>
      <c r="N15" s="699">
        <v>275</v>
      </c>
      <c r="O15" s="699">
        <v>315</v>
      </c>
      <c r="P15" s="699">
        <v>336</v>
      </c>
      <c r="Q15" s="699">
        <v>367</v>
      </c>
      <c r="R15" s="699">
        <v>459</v>
      </c>
      <c r="S15" s="699">
        <v>507</v>
      </c>
      <c r="T15" s="699">
        <v>579</v>
      </c>
      <c r="U15" s="699">
        <v>671</v>
      </c>
      <c r="V15" s="699">
        <v>732</v>
      </c>
      <c r="W15" s="699">
        <v>791</v>
      </c>
      <c r="X15" s="699">
        <v>944</v>
      </c>
      <c r="Y15" s="699">
        <v>975</v>
      </c>
      <c r="Z15" s="700">
        <f>filingDate</f>
        <v>522</v>
      </c>
      <c r="AA15" s="545">
        <f>MATCH(Z14,E14:Y14,1)</f>
        <v>15</v>
      </c>
      <c r="AB15" s="546">
        <f>AA15+1</f>
        <v>16</v>
      </c>
    </row>
    <row r="16" spans="1:29" ht="25.5" customHeight="1">
      <c r="A16" s="1116"/>
      <c r="B16" s="1117"/>
      <c r="C16" s="1118"/>
      <c r="D16" s="701" t="s">
        <v>342</v>
      </c>
      <c r="E16" s="702">
        <v>1</v>
      </c>
      <c r="F16" s="703">
        <v>34</v>
      </c>
      <c r="G16" s="703">
        <v>61</v>
      </c>
      <c r="H16" s="703">
        <v>94</v>
      </c>
      <c r="I16" s="703">
        <v>122</v>
      </c>
      <c r="J16" s="703">
        <v>153</v>
      </c>
      <c r="K16" s="703">
        <v>154</v>
      </c>
      <c r="L16" s="703">
        <v>155</v>
      </c>
      <c r="M16" s="703">
        <v>245</v>
      </c>
      <c r="N16" s="703">
        <v>275</v>
      </c>
      <c r="O16" s="703">
        <v>306</v>
      </c>
      <c r="P16" s="703">
        <v>336</v>
      </c>
      <c r="Q16" s="703">
        <v>367</v>
      </c>
      <c r="R16" s="703">
        <v>459</v>
      </c>
      <c r="S16" s="703">
        <v>507</v>
      </c>
      <c r="T16" s="703">
        <v>579</v>
      </c>
      <c r="U16" s="703">
        <v>671</v>
      </c>
      <c r="V16" s="703">
        <v>732</v>
      </c>
      <c r="W16" s="703">
        <v>791</v>
      </c>
      <c r="X16" s="703">
        <v>944</v>
      </c>
      <c r="Y16" s="703">
        <v>1340</v>
      </c>
      <c r="Z16" s="704">
        <f t="shared" ref="Z16:Z23" si="0">filingDate</f>
        <v>522</v>
      </c>
      <c r="AA16" s="547"/>
      <c r="AB16" s="537"/>
    </row>
    <row r="17" spans="1:29" ht="25.5" customHeight="1">
      <c r="A17" s="1116"/>
      <c r="B17" s="1117"/>
      <c r="C17" s="1118"/>
      <c r="D17" s="701" t="s">
        <v>343</v>
      </c>
      <c r="E17" s="702">
        <v>1</v>
      </c>
      <c r="F17" s="703">
        <v>34</v>
      </c>
      <c r="G17" s="703">
        <v>61</v>
      </c>
      <c r="H17" s="703">
        <v>94</v>
      </c>
      <c r="I17" s="703">
        <v>122</v>
      </c>
      <c r="J17" s="703">
        <v>153</v>
      </c>
      <c r="K17" s="703">
        <v>154</v>
      </c>
      <c r="L17" s="703">
        <v>155</v>
      </c>
      <c r="M17" s="703">
        <v>245</v>
      </c>
      <c r="N17" s="703">
        <v>275</v>
      </c>
      <c r="O17" s="703">
        <v>306</v>
      </c>
      <c r="P17" s="703">
        <v>336</v>
      </c>
      <c r="Q17" s="703">
        <v>367</v>
      </c>
      <c r="R17" s="703">
        <v>459</v>
      </c>
      <c r="S17" s="703">
        <v>507</v>
      </c>
      <c r="T17" s="703">
        <v>579</v>
      </c>
      <c r="U17" s="703">
        <v>671</v>
      </c>
      <c r="V17" s="703">
        <v>732</v>
      </c>
      <c r="W17" s="703">
        <v>791</v>
      </c>
      <c r="X17" s="703">
        <v>944</v>
      </c>
      <c r="Y17" s="703">
        <v>1340</v>
      </c>
      <c r="Z17" s="704">
        <f t="shared" si="0"/>
        <v>522</v>
      </c>
      <c r="AA17" s="547"/>
      <c r="AB17" s="537"/>
    </row>
    <row r="18" spans="1:29" ht="25.5" customHeight="1">
      <c r="A18" s="1116"/>
      <c r="B18" s="1117"/>
      <c r="C18" s="1118"/>
      <c r="D18" s="701" t="s">
        <v>344</v>
      </c>
      <c r="E18" s="702">
        <v>1</v>
      </c>
      <c r="F18" s="703">
        <v>35</v>
      </c>
      <c r="G18" s="703">
        <v>61</v>
      </c>
      <c r="H18" s="703">
        <v>92</v>
      </c>
      <c r="I18" s="703">
        <v>122</v>
      </c>
      <c r="J18" s="703">
        <v>153</v>
      </c>
      <c r="K18" s="703">
        <v>154</v>
      </c>
      <c r="L18" s="703">
        <v>155</v>
      </c>
      <c r="M18" s="703">
        <v>245</v>
      </c>
      <c r="N18" s="703">
        <v>275</v>
      </c>
      <c r="O18" s="703">
        <v>306</v>
      </c>
      <c r="P18" s="703">
        <v>336</v>
      </c>
      <c r="Q18" s="703">
        <v>367</v>
      </c>
      <c r="R18" s="703">
        <v>398</v>
      </c>
      <c r="S18" s="703">
        <v>507</v>
      </c>
      <c r="T18" s="703">
        <v>579</v>
      </c>
      <c r="U18" s="703">
        <v>671</v>
      </c>
      <c r="V18" s="703">
        <v>732</v>
      </c>
      <c r="W18" s="703">
        <v>791</v>
      </c>
      <c r="X18" s="703">
        <v>944</v>
      </c>
      <c r="Y18" s="703">
        <v>1340</v>
      </c>
      <c r="Z18" s="704">
        <f t="shared" si="0"/>
        <v>522</v>
      </c>
      <c r="AA18" s="547"/>
      <c r="AB18" s="537"/>
    </row>
    <row r="19" spans="1:29" ht="25.5" customHeight="1">
      <c r="A19" s="1116"/>
      <c r="B19" s="1117"/>
      <c r="C19" s="1118"/>
      <c r="D19" s="701" t="s">
        <v>345</v>
      </c>
      <c r="E19" s="702">
        <v>1</v>
      </c>
      <c r="F19" s="703">
        <v>36</v>
      </c>
      <c r="G19" s="703">
        <v>61</v>
      </c>
      <c r="H19" s="703">
        <v>92</v>
      </c>
      <c r="I19" s="703">
        <v>122</v>
      </c>
      <c r="J19" s="703">
        <v>153</v>
      </c>
      <c r="K19" s="703">
        <v>154</v>
      </c>
      <c r="L19" s="703">
        <v>155</v>
      </c>
      <c r="M19" s="703">
        <v>245</v>
      </c>
      <c r="N19" s="703">
        <v>275</v>
      </c>
      <c r="O19" s="703">
        <v>306</v>
      </c>
      <c r="P19" s="703">
        <v>336</v>
      </c>
      <c r="Q19" s="703">
        <v>367</v>
      </c>
      <c r="R19" s="703">
        <v>426</v>
      </c>
      <c r="S19" s="703">
        <v>507</v>
      </c>
      <c r="T19" s="703">
        <v>579</v>
      </c>
      <c r="U19" s="703">
        <v>671</v>
      </c>
      <c r="V19" s="703">
        <v>732</v>
      </c>
      <c r="W19" s="703">
        <v>791</v>
      </c>
      <c r="X19" s="703">
        <v>944</v>
      </c>
      <c r="Y19" s="703">
        <v>1340</v>
      </c>
      <c r="Z19" s="704">
        <f t="shared" si="0"/>
        <v>522</v>
      </c>
      <c r="AA19" s="547"/>
      <c r="AB19" s="537"/>
    </row>
    <row r="20" spans="1:29" ht="25.5" customHeight="1">
      <c r="A20" s="1116"/>
      <c r="B20" s="1117"/>
      <c r="C20" s="1118"/>
      <c r="D20" s="701" t="s">
        <v>346</v>
      </c>
      <c r="E20" s="702">
        <v>1</v>
      </c>
      <c r="F20" s="703">
        <v>37</v>
      </c>
      <c r="G20" s="703">
        <v>61</v>
      </c>
      <c r="H20" s="703">
        <v>92</v>
      </c>
      <c r="I20" s="703">
        <v>122</v>
      </c>
      <c r="J20" s="703">
        <v>153</v>
      </c>
      <c r="K20" s="703">
        <v>154</v>
      </c>
      <c r="L20" s="703">
        <v>155</v>
      </c>
      <c r="M20" s="703">
        <v>245</v>
      </c>
      <c r="N20" s="703">
        <v>275</v>
      </c>
      <c r="O20" s="703">
        <v>306</v>
      </c>
      <c r="P20" s="703">
        <v>336</v>
      </c>
      <c r="Q20" s="703">
        <v>367</v>
      </c>
      <c r="R20" s="703">
        <v>426</v>
      </c>
      <c r="S20" s="703">
        <v>507</v>
      </c>
      <c r="T20" s="703">
        <v>579</v>
      </c>
      <c r="U20" s="703">
        <v>671</v>
      </c>
      <c r="V20" s="703">
        <v>732</v>
      </c>
      <c r="W20" s="703">
        <v>791</v>
      </c>
      <c r="X20" s="703">
        <v>944</v>
      </c>
      <c r="Y20" s="703">
        <v>1340</v>
      </c>
      <c r="Z20" s="704">
        <f t="shared" si="0"/>
        <v>522</v>
      </c>
      <c r="AA20" s="547"/>
      <c r="AB20" s="537"/>
    </row>
    <row r="21" spans="1:29" ht="25.5" customHeight="1">
      <c r="A21" s="1116"/>
      <c r="B21" s="1117"/>
      <c r="C21" s="1118"/>
      <c r="D21" s="701" t="s">
        <v>347</v>
      </c>
      <c r="E21" s="702">
        <v>1</v>
      </c>
      <c r="F21" s="703">
        <v>38</v>
      </c>
      <c r="G21" s="703">
        <v>61</v>
      </c>
      <c r="H21" s="703">
        <v>92</v>
      </c>
      <c r="I21" s="703">
        <v>122</v>
      </c>
      <c r="J21" s="703">
        <v>153</v>
      </c>
      <c r="K21" s="703">
        <v>154</v>
      </c>
      <c r="L21" s="703">
        <v>155</v>
      </c>
      <c r="M21" s="703">
        <v>245</v>
      </c>
      <c r="N21" s="703">
        <v>275</v>
      </c>
      <c r="O21" s="703">
        <v>306</v>
      </c>
      <c r="P21" s="703">
        <v>336</v>
      </c>
      <c r="Q21" s="703">
        <v>367</v>
      </c>
      <c r="R21" s="703">
        <v>426</v>
      </c>
      <c r="S21" s="703">
        <v>507</v>
      </c>
      <c r="T21" s="703">
        <v>579</v>
      </c>
      <c r="U21" s="703">
        <v>671</v>
      </c>
      <c r="V21" s="703">
        <v>732</v>
      </c>
      <c r="W21" s="703">
        <v>791</v>
      </c>
      <c r="X21" s="703">
        <v>944</v>
      </c>
      <c r="Y21" s="703">
        <v>1340</v>
      </c>
      <c r="Z21" s="704">
        <f t="shared" si="0"/>
        <v>522</v>
      </c>
      <c r="AA21" s="547"/>
      <c r="AB21" s="537"/>
    </row>
    <row r="22" spans="1:29" ht="25.5" customHeight="1">
      <c r="A22" s="1116"/>
      <c r="B22" s="1117"/>
      <c r="C22" s="1118"/>
      <c r="D22" s="701" t="s">
        <v>348</v>
      </c>
      <c r="E22" s="702">
        <v>1</v>
      </c>
      <c r="F22" s="703">
        <v>39</v>
      </c>
      <c r="G22" s="703">
        <v>61</v>
      </c>
      <c r="H22" s="703">
        <v>92</v>
      </c>
      <c r="I22" s="703">
        <v>122</v>
      </c>
      <c r="J22" s="703">
        <v>153</v>
      </c>
      <c r="K22" s="703">
        <v>154</v>
      </c>
      <c r="L22" s="703">
        <v>155</v>
      </c>
      <c r="M22" s="703">
        <v>245</v>
      </c>
      <c r="N22" s="703">
        <v>275</v>
      </c>
      <c r="O22" s="703">
        <v>306</v>
      </c>
      <c r="P22" s="703">
        <v>336</v>
      </c>
      <c r="Q22" s="703">
        <v>367</v>
      </c>
      <c r="R22" s="703">
        <v>426</v>
      </c>
      <c r="S22" s="703">
        <v>507</v>
      </c>
      <c r="T22" s="703">
        <v>579</v>
      </c>
      <c r="U22" s="703">
        <v>671</v>
      </c>
      <c r="V22" s="703">
        <v>732</v>
      </c>
      <c r="W22" s="703">
        <v>791</v>
      </c>
      <c r="X22" s="703">
        <v>944</v>
      </c>
      <c r="Y22" s="703">
        <v>1340</v>
      </c>
      <c r="Z22" s="704">
        <f t="shared" si="0"/>
        <v>522</v>
      </c>
      <c r="AA22" s="547"/>
      <c r="AB22" s="537"/>
    </row>
    <row r="23" spans="1:29" ht="25.5" customHeight="1" thickBot="1">
      <c r="A23" s="1116"/>
      <c r="B23" s="1117"/>
      <c r="C23" s="1118"/>
      <c r="D23" s="705" t="s">
        <v>349</v>
      </c>
      <c r="E23" s="706">
        <v>1</v>
      </c>
      <c r="F23" s="707">
        <v>422</v>
      </c>
      <c r="G23" s="707">
        <v>427</v>
      </c>
      <c r="H23" s="707">
        <v>459</v>
      </c>
      <c r="I23" s="707">
        <v>487</v>
      </c>
      <c r="J23" s="707">
        <v>519</v>
      </c>
      <c r="K23" s="707">
        <v>519</v>
      </c>
      <c r="L23" s="707">
        <v>520</v>
      </c>
      <c r="M23" s="707">
        <v>611</v>
      </c>
      <c r="N23" s="707">
        <v>640</v>
      </c>
      <c r="O23" s="707">
        <v>671</v>
      </c>
      <c r="P23" s="707">
        <v>701</v>
      </c>
      <c r="Q23" s="707">
        <v>732</v>
      </c>
      <c r="R23" s="707">
        <v>791</v>
      </c>
      <c r="S23" s="707">
        <v>872</v>
      </c>
      <c r="T23" s="707">
        <v>944</v>
      </c>
      <c r="U23" s="707">
        <v>1036</v>
      </c>
      <c r="V23" s="707">
        <v>1097</v>
      </c>
      <c r="W23" s="707">
        <v>1128</v>
      </c>
      <c r="X23" s="707">
        <v>1165</v>
      </c>
      <c r="Y23" s="707">
        <v>1226</v>
      </c>
      <c r="Z23" s="708">
        <f t="shared" si="0"/>
        <v>522</v>
      </c>
      <c r="AA23" s="547"/>
      <c r="AB23" s="537"/>
    </row>
    <row r="24" spans="1:29" s="549" customFormat="1" ht="35.1" customHeight="1" thickBot="1">
      <c r="A24" s="1116"/>
      <c r="B24" s="1117"/>
      <c r="C24" s="1118"/>
      <c r="D24" s="690" t="s">
        <v>446</v>
      </c>
      <c r="E24" s="709"/>
      <c r="F24" s="710"/>
      <c r="G24" s="710"/>
      <c r="H24" s="710" t="str">
        <f>IF(B45="UP","UPV0","UNV0")</f>
        <v>UPV0</v>
      </c>
      <c r="I24" s="710" t="str">
        <f>IF(B45="UP","UPV1","UNV1")</f>
        <v>UPV1</v>
      </c>
      <c r="J24" s="710" t="str">
        <f>IF(B45="UP","UPV2","UNV2")</f>
        <v>UPV2</v>
      </c>
      <c r="K24" s="710" t="str">
        <f>IF(B45="UP","","M0")</f>
        <v/>
      </c>
      <c r="L24" s="710" t="str">
        <f>IF(B45="UP","","M1/Vpa")</f>
        <v/>
      </c>
      <c r="M24" s="710" t="s">
        <v>18</v>
      </c>
      <c r="N24" s="710" t="s">
        <v>134</v>
      </c>
      <c r="O24" s="710" t="s">
        <v>19</v>
      </c>
      <c r="P24" s="710" t="s">
        <v>20</v>
      </c>
      <c r="Q24" s="710" t="s">
        <v>21</v>
      </c>
      <c r="R24" s="710" t="s">
        <v>108</v>
      </c>
      <c r="S24" s="710" t="s">
        <v>22</v>
      </c>
      <c r="T24" s="710" t="s">
        <v>23</v>
      </c>
      <c r="U24" s="710" t="s">
        <v>24</v>
      </c>
      <c r="V24" s="710" t="s">
        <v>25</v>
      </c>
      <c r="W24" s="710" t="s">
        <v>26</v>
      </c>
      <c r="X24" s="710" t="s">
        <v>27</v>
      </c>
      <c r="Y24" s="710"/>
      <c r="Z24" s="711"/>
      <c r="AA24" s="547"/>
      <c r="AB24" s="537"/>
      <c r="AC24" s="548"/>
    </row>
    <row r="25" spans="1:29" s="549" customFormat="1" ht="25.5" customHeight="1">
      <c r="A25" s="1116"/>
      <c r="B25" s="1117"/>
      <c r="C25" s="1118"/>
      <c r="D25" s="697" t="str">
        <f>Prog1</f>
        <v>Prog1</v>
      </c>
      <c r="E25" s="698"/>
      <c r="F25" s="699"/>
      <c r="G25" s="699"/>
      <c r="H25" s="699">
        <v>92</v>
      </c>
      <c r="I25" s="699">
        <v>123</v>
      </c>
      <c r="J25" s="699">
        <v>153</v>
      </c>
      <c r="K25" s="699">
        <v>184</v>
      </c>
      <c r="L25" s="699">
        <v>216</v>
      </c>
      <c r="M25" s="699">
        <v>245</v>
      </c>
      <c r="N25" s="699">
        <v>275</v>
      </c>
      <c r="O25" s="699">
        <v>306</v>
      </c>
      <c r="P25" s="699">
        <v>336</v>
      </c>
      <c r="Q25" s="699">
        <v>367</v>
      </c>
      <c r="R25" s="699">
        <v>427</v>
      </c>
      <c r="S25" s="699">
        <v>507</v>
      </c>
      <c r="T25" s="699">
        <v>610</v>
      </c>
      <c r="U25" s="699">
        <v>701</v>
      </c>
      <c r="V25" s="699">
        <v>763</v>
      </c>
      <c r="W25" s="699">
        <v>791</v>
      </c>
      <c r="X25" s="699">
        <v>823</v>
      </c>
      <c r="Y25" s="699"/>
      <c r="Z25" s="712"/>
      <c r="AA25" s="547"/>
      <c r="AB25" s="547"/>
      <c r="AC25" s="548"/>
    </row>
    <row r="26" spans="1:29" s="549" customFormat="1" ht="25.5" customHeight="1">
      <c r="A26" s="1116"/>
      <c r="B26" s="1117"/>
      <c r="C26" s="1118"/>
      <c r="D26" s="701" t="str">
        <f>Prog2</f>
        <v>Prog2</v>
      </c>
      <c r="E26" s="702"/>
      <c r="F26" s="703"/>
      <c r="G26" s="703"/>
      <c r="H26" s="703">
        <v>823</v>
      </c>
      <c r="I26" s="703">
        <v>852</v>
      </c>
      <c r="J26" s="703">
        <v>883</v>
      </c>
      <c r="K26" s="703">
        <v>184</v>
      </c>
      <c r="L26" s="703">
        <v>216</v>
      </c>
      <c r="M26" s="703">
        <v>975</v>
      </c>
      <c r="N26" s="703">
        <v>1005</v>
      </c>
      <c r="O26" s="703">
        <v>1036</v>
      </c>
      <c r="P26" s="703">
        <v>1066</v>
      </c>
      <c r="Q26" s="703">
        <v>1097</v>
      </c>
      <c r="R26" s="703">
        <v>1157</v>
      </c>
      <c r="S26" s="703">
        <v>1237</v>
      </c>
      <c r="T26" s="703">
        <v>1340</v>
      </c>
      <c r="U26" s="703">
        <v>1431</v>
      </c>
      <c r="V26" s="703">
        <v>1493</v>
      </c>
      <c r="W26" s="703">
        <v>1522</v>
      </c>
      <c r="X26" s="703">
        <v>1554</v>
      </c>
      <c r="Y26" s="703"/>
      <c r="Z26" s="713"/>
      <c r="AA26" s="547"/>
      <c r="AB26" s="547"/>
      <c r="AC26" s="548"/>
    </row>
    <row r="27" spans="1:29" s="549" customFormat="1" ht="25.5" customHeight="1">
      <c r="A27" s="1116"/>
      <c r="B27" s="1117"/>
      <c r="C27" s="1118"/>
      <c r="D27" s="701" t="str">
        <f>Prog3</f>
        <v>Prog3</v>
      </c>
      <c r="E27" s="702"/>
      <c r="F27" s="703"/>
      <c r="G27" s="703"/>
      <c r="H27" s="703">
        <v>94</v>
      </c>
      <c r="I27" s="703">
        <v>122</v>
      </c>
      <c r="J27" s="703">
        <v>153</v>
      </c>
      <c r="K27" s="703">
        <v>154</v>
      </c>
      <c r="L27" s="703">
        <v>155</v>
      </c>
      <c r="M27" s="703">
        <v>245</v>
      </c>
      <c r="N27" s="703">
        <v>275</v>
      </c>
      <c r="O27" s="703">
        <v>306</v>
      </c>
      <c r="P27" s="703">
        <v>336</v>
      </c>
      <c r="Q27" s="703">
        <v>367</v>
      </c>
      <c r="R27" s="703">
        <v>459</v>
      </c>
      <c r="S27" s="703">
        <v>507</v>
      </c>
      <c r="T27" s="703">
        <v>579</v>
      </c>
      <c r="U27" s="703">
        <v>671</v>
      </c>
      <c r="V27" s="703">
        <v>732</v>
      </c>
      <c r="W27" s="703">
        <v>791</v>
      </c>
      <c r="X27" s="703">
        <v>945</v>
      </c>
      <c r="Y27" s="703"/>
      <c r="Z27" s="713"/>
      <c r="AA27" s="547"/>
      <c r="AB27" s="547"/>
      <c r="AC27" s="548"/>
    </row>
    <row r="28" spans="1:29" s="549" customFormat="1" ht="25.5" customHeight="1">
      <c r="A28" s="1116"/>
      <c r="B28" s="1117"/>
      <c r="C28" s="1118"/>
      <c r="D28" s="701" t="str">
        <f>Prog4</f>
        <v>Prog4</v>
      </c>
      <c r="E28" s="702"/>
      <c r="F28" s="703"/>
      <c r="G28" s="703"/>
      <c r="H28" s="703">
        <v>92</v>
      </c>
      <c r="I28" s="703">
        <v>122</v>
      </c>
      <c r="J28" s="703">
        <v>153</v>
      </c>
      <c r="K28" s="703">
        <v>154</v>
      </c>
      <c r="L28" s="703">
        <v>155</v>
      </c>
      <c r="M28" s="703">
        <v>245</v>
      </c>
      <c r="N28" s="703">
        <v>275</v>
      </c>
      <c r="O28" s="703">
        <v>306</v>
      </c>
      <c r="P28" s="703">
        <v>336</v>
      </c>
      <c r="Q28" s="703">
        <v>367</v>
      </c>
      <c r="R28" s="703">
        <v>398</v>
      </c>
      <c r="S28" s="703">
        <v>507</v>
      </c>
      <c r="T28" s="703">
        <v>579</v>
      </c>
      <c r="U28" s="703">
        <v>671</v>
      </c>
      <c r="V28" s="703">
        <v>732</v>
      </c>
      <c r="W28" s="703">
        <v>791</v>
      </c>
      <c r="X28" s="703">
        <v>946</v>
      </c>
      <c r="Y28" s="703"/>
      <c r="Z28" s="713"/>
      <c r="AA28" s="547"/>
      <c r="AB28" s="547"/>
      <c r="AC28" s="548"/>
    </row>
    <row r="29" spans="1:29" s="549" customFormat="1" ht="25.5" customHeight="1">
      <c r="A29" s="1116"/>
      <c r="B29" s="1117"/>
      <c r="C29" s="1118"/>
      <c r="D29" s="701" t="str">
        <f>Prog5</f>
        <v>Prog5</v>
      </c>
      <c r="E29" s="702"/>
      <c r="F29" s="703"/>
      <c r="G29" s="703"/>
      <c r="H29" s="703">
        <v>92</v>
      </c>
      <c r="I29" s="703">
        <v>122</v>
      </c>
      <c r="J29" s="703">
        <v>153</v>
      </c>
      <c r="K29" s="703">
        <v>154</v>
      </c>
      <c r="L29" s="703">
        <v>155</v>
      </c>
      <c r="M29" s="703">
        <v>245</v>
      </c>
      <c r="N29" s="703">
        <v>275</v>
      </c>
      <c r="O29" s="703">
        <v>306</v>
      </c>
      <c r="P29" s="703">
        <v>336</v>
      </c>
      <c r="Q29" s="703">
        <v>367</v>
      </c>
      <c r="R29" s="703">
        <v>426</v>
      </c>
      <c r="S29" s="703">
        <v>507</v>
      </c>
      <c r="T29" s="703">
        <v>579</v>
      </c>
      <c r="U29" s="703">
        <v>671</v>
      </c>
      <c r="V29" s="703">
        <v>732</v>
      </c>
      <c r="W29" s="703">
        <v>791</v>
      </c>
      <c r="X29" s="703">
        <v>947</v>
      </c>
      <c r="Y29" s="703"/>
      <c r="Z29" s="713"/>
      <c r="AA29" s="547"/>
      <c r="AB29" s="547"/>
      <c r="AC29" s="550"/>
    </row>
    <row r="30" spans="1:29" s="549" customFormat="1" ht="25.5" customHeight="1">
      <c r="A30" s="1116"/>
      <c r="B30" s="1117"/>
      <c r="C30" s="1118"/>
      <c r="D30" s="701" t="str">
        <f>Prog6</f>
        <v>Prog6</v>
      </c>
      <c r="E30" s="702"/>
      <c r="F30" s="703"/>
      <c r="G30" s="703"/>
      <c r="H30" s="703">
        <v>92</v>
      </c>
      <c r="I30" s="703">
        <v>122</v>
      </c>
      <c r="J30" s="703">
        <v>153</v>
      </c>
      <c r="K30" s="703">
        <v>154</v>
      </c>
      <c r="L30" s="703">
        <v>155</v>
      </c>
      <c r="M30" s="703">
        <v>245</v>
      </c>
      <c r="N30" s="703">
        <v>275</v>
      </c>
      <c r="O30" s="703">
        <v>306</v>
      </c>
      <c r="P30" s="703">
        <v>336</v>
      </c>
      <c r="Q30" s="703">
        <v>367</v>
      </c>
      <c r="R30" s="703">
        <v>426</v>
      </c>
      <c r="S30" s="703">
        <v>507</v>
      </c>
      <c r="T30" s="703">
        <v>579</v>
      </c>
      <c r="U30" s="703">
        <v>671</v>
      </c>
      <c r="V30" s="703">
        <v>732</v>
      </c>
      <c r="W30" s="703">
        <v>791</v>
      </c>
      <c r="X30" s="703">
        <v>948</v>
      </c>
      <c r="Y30" s="703"/>
      <c r="Z30" s="713"/>
      <c r="AA30" s="547"/>
      <c r="AB30" s="547"/>
      <c r="AC30" s="548"/>
    </row>
    <row r="31" spans="1:29" s="549" customFormat="1" ht="25.5" customHeight="1">
      <c r="A31" s="1116"/>
      <c r="B31" s="1117"/>
      <c r="C31" s="1118"/>
      <c r="D31" s="701" t="str">
        <f>Prog7</f>
        <v>Prog7</v>
      </c>
      <c r="E31" s="702"/>
      <c r="F31" s="703"/>
      <c r="G31" s="703"/>
      <c r="H31" s="703">
        <v>92</v>
      </c>
      <c r="I31" s="703">
        <v>122</v>
      </c>
      <c r="J31" s="703">
        <v>153</v>
      </c>
      <c r="K31" s="703">
        <v>154</v>
      </c>
      <c r="L31" s="703">
        <v>155</v>
      </c>
      <c r="M31" s="703">
        <v>245</v>
      </c>
      <c r="N31" s="703">
        <v>275</v>
      </c>
      <c r="O31" s="703">
        <v>306</v>
      </c>
      <c r="P31" s="703">
        <v>336</v>
      </c>
      <c r="Q31" s="703">
        <v>367</v>
      </c>
      <c r="R31" s="703">
        <v>426</v>
      </c>
      <c r="S31" s="703">
        <v>507</v>
      </c>
      <c r="T31" s="703">
        <v>579</v>
      </c>
      <c r="U31" s="703">
        <v>671</v>
      </c>
      <c r="V31" s="703">
        <v>732</v>
      </c>
      <c r="W31" s="703">
        <v>791</v>
      </c>
      <c r="X31" s="703">
        <v>949</v>
      </c>
      <c r="Y31" s="703"/>
      <c r="Z31" s="713"/>
      <c r="AA31" s="547"/>
      <c r="AB31" s="547"/>
      <c r="AC31" s="550"/>
    </row>
    <row r="32" spans="1:29" s="549" customFormat="1" ht="25.5" customHeight="1">
      <c r="A32" s="1116"/>
      <c r="B32" s="1117"/>
      <c r="C32" s="1118"/>
      <c r="D32" s="701" t="str">
        <f>Prog8</f>
        <v>Prog8</v>
      </c>
      <c r="E32" s="702"/>
      <c r="F32" s="703"/>
      <c r="G32" s="703"/>
      <c r="H32" s="703">
        <v>92</v>
      </c>
      <c r="I32" s="703">
        <v>122</v>
      </c>
      <c r="J32" s="703">
        <v>153</v>
      </c>
      <c r="K32" s="703">
        <v>154</v>
      </c>
      <c r="L32" s="703">
        <v>155</v>
      </c>
      <c r="M32" s="703">
        <v>245</v>
      </c>
      <c r="N32" s="703">
        <v>275</v>
      </c>
      <c r="O32" s="703">
        <v>306</v>
      </c>
      <c r="P32" s="703">
        <v>336</v>
      </c>
      <c r="Q32" s="703">
        <v>367</v>
      </c>
      <c r="R32" s="703">
        <v>426</v>
      </c>
      <c r="S32" s="703">
        <v>507</v>
      </c>
      <c r="T32" s="703">
        <v>579</v>
      </c>
      <c r="U32" s="703">
        <v>671</v>
      </c>
      <c r="V32" s="703">
        <v>732</v>
      </c>
      <c r="W32" s="703">
        <v>791</v>
      </c>
      <c r="X32" s="703">
        <v>950</v>
      </c>
      <c r="Y32" s="703"/>
      <c r="Z32" s="713"/>
      <c r="AA32" s="547"/>
      <c r="AB32" s="547"/>
      <c r="AC32" s="550"/>
    </row>
    <row r="33" spans="1:31" s="549" customFormat="1" ht="25.5" customHeight="1" thickBot="1">
      <c r="A33" s="1116"/>
      <c r="B33" s="1117"/>
      <c r="C33" s="1118"/>
      <c r="D33" s="701" t="str">
        <f>Prog9</f>
        <v>Prog9</v>
      </c>
      <c r="E33" s="706"/>
      <c r="F33" s="707"/>
      <c r="G33" s="707"/>
      <c r="H33" s="707">
        <v>459</v>
      </c>
      <c r="I33" s="707">
        <v>487</v>
      </c>
      <c r="J33" s="707">
        <v>519</v>
      </c>
      <c r="K33" s="707">
        <v>519</v>
      </c>
      <c r="L33" s="707">
        <v>520</v>
      </c>
      <c r="M33" s="707">
        <v>611</v>
      </c>
      <c r="N33" s="707">
        <v>640</v>
      </c>
      <c r="O33" s="707">
        <v>671</v>
      </c>
      <c r="P33" s="707">
        <v>701</v>
      </c>
      <c r="Q33" s="707">
        <v>732</v>
      </c>
      <c r="R33" s="707">
        <v>791</v>
      </c>
      <c r="S33" s="707">
        <v>872</v>
      </c>
      <c r="T33" s="707">
        <v>944</v>
      </c>
      <c r="U33" s="707">
        <v>1036</v>
      </c>
      <c r="V33" s="707">
        <v>1097</v>
      </c>
      <c r="W33" s="707">
        <v>1128</v>
      </c>
      <c r="X33" s="707">
        <v>1165</v>
      </c>
      <c r="Y33" s="707"/>
      <c r="Z33" s="714"/>
      <c r="AA33" s="547"/>
      <c r="AB33" s="547"/>
      <c r="AC33" s="550"/>
    </row>
    <row r="34" spans="1:31" ht="15" customHeight="1" thickBot="1">
      <c r="A34" s="1116"/>
      <c r="B34" s="1117"/>
      <c r="C34" s="1117"/>
      <c r="D34" s="1121" t="s">
        <v>72</v>
      </c>
      <c r="E34" s="1122"/>
      <c r="F34" s="551" t="s">
        <v>61</v>
      </c>
      <c r="G34" s="564" t="s">
        <v>61</v>
      </c>
      <c r="H34" s="564" t="s">
        <v>104</v>
      </c>
      <c r="I34" s="564" t="s">
        <v>104</v>
      </c>
      <c r="J34" s="564" t="s">
        <v>104</v>
      </c>
      <c r="K34" s="564" t="s">
        <v>104</v>
      </c>
      <c r="L34" s="564" t="s">
        <v>104</v>
      </c>
      <c r="M34" s="564" t="s">
        <v>104</v>
      </c>
      <c r="N34" s="564" t="s">
        <v>104</v>
      </c>
      <c r="O34" s="564" t="s">
        <v>104</v>
      </c>
      <c r="P34" s="564" t="s">
        <v>104</v>
      </c>
      <c r="Q34" s="564" t="s">
        <v>104</v>
      </c>
      <c r="R34" s="564" t="s">
        <v>104</v>
      </c>
      <c r="S34" s="564" t="s">
        <v>104</v>
      </c>
      <c r="T34" s="564" t="s">
        <v>104</v>
      </c>
      <c r="U34" s="564" t="s">
        <v>104</v>
      </c>
      <c r="V34" s="564" t="s">
        <v>104</v>
      </c>
      <c r="W34" s="564" t="s">
        <v>104</v>
      </c>
      <c r="X34" s="564" t="s">
        <v>104</v>
      </c>
      <c r="Y34" s="564" t="s">
        <v>104</v>
      </c>
      <c r="Z34" s="565" t="str">
        <f xml:space="preserve"> AA34</f>
        <v># Issues:</v>
      </c>
      <c r="AA34" s="552" t="str">
        <f t="shared" ref="AA34:AA43" si="1">INDEX($E34:$Y34,$AA$15)</f>
        <v># Issues:</v>
      </c>
      <c r="AB34" s="553" t="str">
        <f t="shared" ref="AB34:AB43" si="2">INDEX($E34:$Y34,$AB$15)</f>
        <v># Issues:</v>
      </c>
      <c r="AC34" s="548"/>
      <c r="AD34" s="554"/>
    </row>
    <row r="35" spans="1:31" ht="15" customHeight="1">
      <c r="A35" s="1116"/>
      <c r="B35" s="1117"/>
      <c r="C35" s="1117"/>
      <c r="D35" s="1107" t="s">
        <v>236</v>
      </c>
      <c r="E35" s="1108"/>
      <c r="F35" s="555" t="s">
        <v>61</v>
      </c>
      <c r="G35" s="558" t="s">
        <v>61</v>
      </c>
      <c r="H35" s="558" t="s">
        <v>61</v>
      </c>
      <c r="I35" s="558" t="s">
        <v>61</v>
      </c>
      <c r="J35" s="558" t="s">
        <v>61</v>
      </c>
      <c r="K35" s="558" t="s">
        <v>61</v>
      </c>
      <c r="L35" s="558" t="s">
        <v>61</v>
      </c>
      <c r="M35" s="558" t="s">
        <v>61</v>
      </c>
      <c r="N35" s="558" t="s">
        <v>61</v>
      </c>
      <c r="O35" s="558" t="s">
        <v>194</v>
      </c>
      <c r="P35" s="558" t="s">
        <v>195</v>
      </c>
      <c r="Q35" s="558" t="s">
        <v>195</v>
      </c>
      <c r="R35" s="558" t="s">
        <v>195</v>
      </c>
      <c r="S35" s="558" t="s">
        <v>195</v>
      </c>
      <c r="T35" s="558" t="s">
        <v>195</v>
      </c>
      <c r="U35" s="558" t="s">
        <v>195</v>
      </c>
      <c r="V35" s="558" t="s">
        <v>195</v>
      </c>
      <c r="W35" s="558" t="s">
        <v>195</v>
      </c>
      <c r="X35" s="558" t="s">
        <v>195</v>
      </c>
      <c r="Y35" s="558" t="s">
        <v>195</v>
      </c>
      <c r="Z35" s="715" t="str">
        <f t="shared" ref="Z35:Z40" si="3">AA35</f>
        <v>Yes</v>
      </c>
      <c r="AA35" s="556" t="str">
        <f t="shared" si="1"/>
        <v>Yes</v>
      </c>
      <c r="AB35" s="557" t="str">
        <f t="shared" si="2"/>
        <v>Yes</v>
      </c>
    </row>
    <row r="36" spans="1:31" ht="15" customHeight="1">
      <c r="A36" s="1116"/>
      <c r="B36" s="1117"/>
      <c r="C36" s="1117"/>
      <c r="D36" s="1107" t="s">
        <v>237</v>
      </c>
      <c r="E36" s="1108"/>
      <c r="F36" s="555" t="s">
        <v>61</v>
      </c>
      <c r="G36" s="558" t="s">
        <v>61</v>
      </c>
      <c r="H36" s="558" t="s">
        <v>61</v>
      </c>
      <c r="I36" s="558" t="s">
        <v>61</v>
      </c>
      <c r="J36" s="558" t="s">
        <v>61</v>
      </c>
      <c r="K36" s="558" t="s">
        <v>61</v>
      </c>
      <c r="L36" s="558" t="s">
        <v>61</v>
      </c>
      <c r="M36" s="558" t="s">
        <v>61</v>
      </c>
      <c r="N36" s="558" t="s">
        <v>61</v>
      </c>
      <c r="O36" s="558" t="s">
        <v>194</v>
      </c>
      <c r="P36" s="558" t="s">
        <v>195</v>
      </c>
      <c r="Q36" s="558" t="s">
        <v>195</v>
      </c>
      <c r="R36" s="558" t="s">
        <v>195</v>
      </c>
      <c r="S36" s="558" t="s">
        <v>195</v>
      </c>
      <c r="T36" s="558" t="s">
        <v>195</v>
      </c>
      <c r="U36" s="558" t="s">
        <v>195</v>
      </c>
      <c r="V36" s="558" t="s">
        <v>195</v>
      </c>
      <c r="W36" s="558" t="s">
        <v>195</v>
      </c>
      <c r="X36" s="558" t="s">
        <v>195</v>
      </c>
      <c r="Y36" s="558" t="s">
        <v>195</v>
      </c>
      <c r="Z36" s="715" t="str">
        <f t="shared" si="3"/>
        <v>Yes</v>
      </c>
      <c r="AA36" s="560" t="str">
        <f t="shared" si="1"/>
        <v>Yes</v>
      </c>
      <c r="AB36" s="561" t="str">
        <f t="shared" si="2"/>
        <v>Yes</v>
      </c>
    </row>
    <row r="37" spans="1:31" ht="15" customHeight="1">
      <c r="A37" s="1116"/>
      <c r="B37" s="1117"/>
      <c r="C37" s="1117"/>
      <c r="D37" s="1107" t="s">
        <v>238</v>
      </c>
      <c r="E37" s="1108"/>
      <c r="F37" s="555" t="s">
        <v>61</v>
      </c>
      <c r="G37" s="558" t="s">
        <v>61</v>
      </c>
      <c r="H37" s="558" t="s">
        <v>61</v>
      </c>
      <c r="I37" s="558" t="s">
        <v>61</v>
      </c>
      <c r="J37" s="558" t="s">
        <v>61</v>
      </c>
      <c r="K37" s="558" t="s">
        <v>61</v>
      </c>
      <c r="L37" s="558" t="s">
        <v>61</v>
      </c>
      <c r="M37" s="558" t="s">
        <v>61</v>
      </c>
      <c r="N37" s="558" t="s">
        <v>61</v>
      </c>
      <c r="O37" s="558" t="s">
        <v>194</v>
      </c>
      <c r="P37" s="558" t="s">
        <v>195</v>
      </c>
      <c r="Q37" s="558" t="s">
        <v>195</v>
      </c>
      <c r="R37" s="558" t="s">
        <v>195</v>
      </c>
      <c r="S37" s="558" t="s">
        <v>195</v>
      </c>
      <c r="T37" s="558" t="s">
        <v>195</v>
      </c>
      <c r="U37" s="558" t="s">
        <v>195</v>
      </c>
      <c r="V37" s="558" t="s">
        <v>195</v>
      </c>
      <c r="W37" s="558" t="s">
        <v>195</v>
      </c>
      <c r="X37" s="558" t="s">
        <v>195</v>
      </c>
      <c r="Y37" s="558" t="s">
        <v>195</v>
      </c>
      <c r="Z37" s="715" t="str">
        <f t="shared" si="3"/>
        <v>Yes</v>
      </c>
      <c r="AA37" s="560" t="str">
        <f t="shared" si="1"/>
        <v>Yes</v>
      </c>
      <c r="AB37" s="561" t="str">
        <f t="shared" si="2"/>
        <v>Yes</v>
      </c>
    </row>
    <row r="38" spans="1:31" ht="15" customHeight="1">
      <c r="A38" s="1116"/>
      <c r="B38" s="1117"/>
      <c r="C38" s="1117"/>
      <c r="D38" s="1107" t="s">
        <v>239</v>
      </c>
      <c r="E38" s="1108"/>
      <c r="F38" s="555" t="s">
        <v>61</v>
      </c>
      <c r="G38" s="558" t="s">
        <v>61</v>
      </c>
      <c r="H38" s="558" t="s">
        <v>61</v>
      </c>
      <c r="I38" s="558" t="s">
        <v>61</v>
      </c>
      <c r="J38" s="558" t="s">
        <v>61</v>
      </c>
      <c r="K38" s="558" t="s">
        <v>61</v>
      </c>
      <c r="L38" s="558" t="s">
        <v>61</v>
      </c>
      <c r="M38" s="558" t="s">
        <v>61</v>
      </c>
      <c r="N38" s="558" t="s">
        <v>61</v>
      </c>
      <c r="O38" s="558" t="s">
        <v>194</v>
      </c>
      <c r="P38" s="558" t="s">
        <v>195</v>
      </c>
      <c r="Q38" s="558" t="s">
        <v>195</v>
      </c>
      <c r="R38" s="558" t="s">
        <v>195</v>
      </c>
      <c r="S38" s="558" t="s">
        <v>195</v>
      </c>
      <c r="T38" s="558" t="s">
        <v>195</v>
      </c>
      <c r="U38" s="558" t="s">
        <v>195</v>
      </c>
      <c r="V38" s="558" t="s">
        <v>195</v>
      </c>
      <c r="W38" s="558" t="s">
        <v>195</v>
      </c>
      <c r="X38" s="558" t="s">
        <v>195</v>
      </c>
      <c r="Y38" s="558" t="s">
        <v>195</v>
      </c>
      <c r="Z38" s="715" t="str">
        <f t="shared" si="3"/>
        <v>Yes</v>
      </c>
      <c r="AA38" s="560" t="str">
        <f t="shared" si="1"/>
        <v>Yes</v>
      </c>
      <c r="AB38" s="561" t="str">
        <f t="shared" si="2"/>
        <v>Yes</v>
      </c>
    </row>
    <row r="39" spans="1:31" ht="15" customHeight="1">
      <c r="A39" s="1116"/>
      <c r="B39" s="1117"/>
      <c r="C39" s="1117"/>
      <c r="D39" s="1107" t="s">
        <v>241</v>
      </c>
      <c r="E39" s="1108"/>
      <c r="F39" s="555" t="s">
        <v>61</v>
      </c>
      <c r="G39" s="558" t="s">
        <v>61</v>
      </c>
      <c r="H39" s="558" t="s">
        <v>61</v>
      </c>
      <c r="I39" s="558" t="s">
        <v>61</v>
      </c>
      <c r="J39" s="558" t="s">
        <v>61</v>
      </c>
      <c r="K39" s="558" t="s">
        <v>61</v>
      </c>
      <c r="L39" s="558" t="s">
        <v>61</v>
      </c>
      <c r="M39" s="558" t="s">
        <v>61</v>
      </c>
      <c r="N39" s="558" t="s">
        <v>61</v>
      </c>
      <c r="O39" s="558" t="s">
        <v>194</v>
      </c>
      <c r="P39" s="558" t="s">
        <v>195</v>
      </c>
      <c r="Q39" s="558" t="s">
        <v>195</v>
      </c>
      <c r="R39" s="558" t="s">
        <v>195</v>
      </c>
      <c r="S39" s="558" t="s">
        <v>195</v>
      </c>
      <c r="T39" s="558" t="s">
        <v>195</v>
      </c>
      <c r="U39" s="558" t="s">
        <v>195</v>
      </c>
      <c r="V39" s="558" t="s">
        <v>195</v>
      </c>
      <c r="W39" s="558" t="s">
        <v>195</v>
      </c>
      <c r="X39" s="558" t="s">
        <v>195</v>
      </c>
      <c r="Y39" s="558" t="s">
        <v>195</v>
      </c>
      <c r="Z39" s="715" t="str">
        <f t="shared" si="3"/>
        <v>Yes</v>
      </c>
      <c r="AA39" s="560" t="str">
        <f t="shared" si="1"/>
        <v>Yes</v>
      </c>
      <c r="AB39" s="561" t="str">
        <f t="shared" si="2"/>
        <v>Yes</v>
      </c>
    </row>
    <row r="40" spans="1:31" ht="15" customHeight="1">
      <c r="A40" s="1116"/>
      <c r="B40" s="1117"/>
      <c r="C40" s="1117"/>
      <c r="D40" s="1107" t="s">
        <v>240</v>
      </c>
      <c r="E40" s="1108"/>
      <c r="F40" s="555" t="s">
        <v>61</v>
      </c>
      <c r="G40" s="558" t="s">
        <v>61</v>
      </c>
      <c r="H40" s="558" t="s">
        <v>61</v>
      </c>
      <c r="I40" s="558" t="s">
        <v>61</v>
      </c>
      <c r="J40" s="558" t="s">
        <v>61</v>
      </c>
      <c r="K40" s="558" t="s">
        <v>61</v>
      </c>
      <c r="L40" s="558" t="s">
        <v>61</v>
      </c>
      <c r="M40" s="558" t="s">
        <v>61</v>
      </c>
      <c r="N40" s="558" t="s">
        <v>61</v>
      </c>
      <c r="O40" s="558" t="s">
        <v>194</v>
      </c>
      <c r="P40" s="558" t="s">
        <v>195</v>
      </c>
      <c r="Q40" s="558" t="s">
        <v>195</v>
      </c>
      <c r="R40" s="558" t="s">
        <v>195</v>
      </c>
      <c r="S40" s="558" t="s">
        <v>195</v>
      </c>
      <c r="T40" s="558" t="s">
        <v>195</v>
      </c>
      <c r="U40" s="558" t="s">
        <v>195</v>
      </c>
      <c r="V40" s="558" t="s">
        <v>195</v>
      </c>
      <c r="W40" s="558" t="s">
        <v>195</v>
      </c>
      <c r="X40" s="558" t="s">
        <v>195</v>
      </c>
      <c r="Y40" s="558" t="s">
        <v>195</v>
      </c>
      <c r="Z40" s="715" t="str">
        <f t="shared" si="3"/>
        <v>Yes</v>
      </c>
      <c r="AA40" s="560" t="str">
        <f t="shared" si="1"/>
        <v>Yes</v>
      </c>
      <c r="AB40" s="561" t="str">
        <f t="shared" si="2"/>
        <v>Yes</v>
      </c>
    </row>
    <row r="41" spans="1:31" ht="15" customHeight="1">
      <c r="A41" s="1116"/>
      <c r="B41" s="1117"/>
      <c r="C41" s="1117"/>
      <c r="D41" s="1107" t="s">
        <v>441</v>
      </c>
      <c r="E41" s="1108"/>
      <c r="F41" s="555" t="s">
        <v>61</v>
      </c>
      <c r="G41" s="558" t="s">
        <v>61</v>
      </c>
      <c r="H41" s="558" t="s">
        <v>194</v>
      </c>
      <c r="I41" s="566" t="s">
        <v>244</v>
      </c>
      <c r="J41" s="566" t="s">
        <v>244</v>
      </c>
      <c r="K41" s="566" t="s">
        <v>244</v>
      </c>
      <c r="L41" s="566" t="s">
        <v>244</v>
      </c>
      <c r="M41" s="566" t="s">
        <v>244</v>
      </c>
      <c r="N41" s="566" t="s">
        <v>244</v>
      </c>
      <c r="O41" s="558" t="s">
        <v>195</v>
      </c>
      <c r="P41" s="558" t="s">
        <v>195</v>
      </c>
      <c r="Q41" s="558" t="s">
        <v>195</v>
      </c>
      <c r="R41" s="558" t="s">
        <v>195</v>
      </c>
      <c r="S41" s="558" t="s">
        <v>195</v>
      </c>
      <c r="T41" s="558" t="s">
        <v>195</v>
      </c>
      <c r="U41" s="558" t="s">
        <v>195</v>
      </c>
      <c r="V41" s="558" t="s">
        <v>195</v>
      </c>
      <c r="W41" s="558" t="s">
        <v>195</v>
      </c>
      <c r="X41" s="558" t="s">
        <v>195</v>
      </c>
      <c r="Y41" s="558" t="s">
        <v>195</v>
      </c>
      <c r="Z41" s="715" t="str">
        <f>AA41</f>
        <v>Yes</v>
      </c>
      <c r="AA41" s="560" t="str">
        <f t="shared" si="1"/>
        <v>Yes</v>
      </c>
      <c r="AB41" s="561" t="str">
        <f t="shared" si="2"/>
        <v>Yes</v>
      </c>
    </row>
    <row r="42" spans="1:31" ht="15">
      <c r="A42" s="1116"/>
      <c r="B42" s="1117"/>
      <c r="C42" s="1117"/>
      <c r="D42" s="1107" t="s">
        <v>442</v>
      </c>
      <c r="E42" s="1108"/>
      <c r="F42" s="555" t="s">
        <v>61</v>
      </c>
      <c r="G42" s="558" t="s">
        <v>61</v>
      </c>
      <c r="H42" s="558" t="s">
        <v>194</v>
      </c>
      <c r="I42" s="566" t="s">
        <v>244</v>
      </c>
      <c r="J42" s="558" t="s">
        <v>195</v>
      </c>
      <c r="K42" s="558" t="s">
        <v>195</v>
      </c>
      <c r="L42" s="558" t="s">
        <v>195</v>
      </c>
      <c r="M42" s="558" t="s">
        <v>195</v>
      </c>
      <c r="N42" s="558" t="s">
        <v>195</v>
      </c>
      <c r="O42" s="558" t="s">
        <v>195</v>
      </c>
      <c r="P42" s="558" t="s">
        <v>195</v>
      </c>
      <c r="Q42" s="558" t="s">
        <v>195</v>
      </c>
      <c r="R42" s="558" t="s">
        <v>195</v>
      </c>
      <c r="S42" s="558" t="s">
        <v>195</v>
      </c>
      <c r="T42" s="558" t="s">
        <v>195</v>
      </c>
      <c r="U42" s="558" t="s">
        <v>195</v>
      </c>
      <c r="V42" s="558" t="s">
        <v>195</v>
      </c>
      <c r="W42" s="558" t="s">
        <v>195</v>
      </c>
      <c r="X42" s="558" t="s">
        <v>195</v>
      </c>
      <c r="Y42" s="558" t="s">
        <v>195</v>
      </c>
      <c r="Z42" s="559" t="str">
        <f>AA42</f>
        <v>Yes</v>
      </c>
      <c r="AA42" s="560" t="str">
        <f t="shared" si="1"/>
        <v>Yes</v>
      </c>
      <c r="AB42" s="561" t="str">
        <f t="shared" si="2"/>
        <v>Yes</v>
      </c>
      <c r="AC42" s="550"/>
    </row>
    <row r="43" spans="1:31" ht="15.75" thickBot="1">
      <c r="A43" s="1119"/>
      <c r="B43" s="1120"/>
      <c r="C43" s="1120"/>
      <c r="D43" s="1109" t="s">
        <v>443</v>
      </c>
      <c r="E43" s="1110"/>
      <c r="F43" s="567" t="s">
        <v>61</v>
      </c>
      <c r="G43" s="562" t="s">
        <v>61</v>
      </c>
      <c r="H43" s="562" t="s">
        <v>61</v>
      </c>
      <c r="I43" s="562" t="s">
        <v>61</v>
      </c>
      <c r="J43" s="562" t="s">
        <v>194</v>
      </c>
      <c r="K43" s="562" t="s">
        <v>244</v>
      </c>
      <c r="L43" s="562" t="s">
        <v>244</v>
      </c>
      <c r="M43" s="562" t="s">
        <v>244</v>
      </c>
      <c r="N43" s="562" t="s">
        <v>244</v>
      </c>
      <c r="O43" s="562" t="s">
        <v>195</v>
      </c>
      <c r="P43" s="562" t="s">
        <v>195</v>
      </c>
      <c r="Q43" s="562" t="s">
        <v>195</v>
      </c>
      <c r="R43" s="562" t="s">
        <v>195</v>
      </c>
      <c r="S43" s="562" t="s">
        <v>195</v>
      </c>
      <c r="T43" s="562" t="s">
        <v>195</v>
      </c>
      <c r="U43" s="562" t="s">
        <v>195</v>
      </c>
      <c r="V43" s="562" t="s">
        <v>195</v>
      </c>
      <c r="W43" s="562" t="s">
        <v>195</v>
      </c>
      <c r="X43" s="562" t="s">
        <v>195</v>
      </c>
      <c r="Y43" s="562" t="s">
        <v>195</v>
      </c>
      <c r="Z43" s="563" t="str">
        <f>AA43</f>
        <v>Yes</v>
      </c>
      <c r="AA43" s="560" t="str">
        <f t="shared" si="1"/>
        <v>Yes</v>
      </c>
      <c r="AB43" s="561" t="str">
        <f t="shared" si="2"/>
        <v>Yes</v>
      </c>
      <c r="AD43" s="568"/>
      <c r="AE43" s="568"/>
    </row>
    <row r="44" spans="1:31" ht="13.5" thickBot="1">
      <c r="A44" s="535"/>
      <c r="B44" s="535"/>
      <c r="C44" s="535"/>
      <c r="D44" s="535"/>
      <c r="E44" s="535"/>
      <c r="F44" s="535"/>
      <c r="G44" s="535"/>
      <c r="H44" s="535"/>
      <c r="I44" s="535"/>
      <c r="J44" s="535"/>
      <c r="K44" s="535"/>
      <c r="L44" s="535"/>
      <c r="M44" s="535"/>
      <c r="N44" s="535"/>
      <c r="O44" s="535"/>
      <c r="P44" s="535"/>
      <c r="Q44" s="535"/>
      <c r="S44" s="569"/>
      <c r="W44" s="548"/>
      <c r="X44" s="548"/>
      <c r="Y44" s="548"/>
      <c r="Z44" s="548"/>
      <c r="AA44" s="548"/>
      <c r="AB44" s="548"/>
    </row>
    <row r="45" spans="1:31" ht="16.5" thickBot="1">
      <c r="A45" s="716" t="s">
        <v>276</v>
      </c>
      <c r="B45" s="1111" t="s">
        <v>272</v>
      </c>
      <c r="C45" s="1112"/>
      <c r="D45" s="535"/>
      <c r="E45" s="535"/>
      <c r="F45" s="535"/>
      <c r="G45" s="535"/>
      <c r="H45" s="535"/>
      <c r="I45" s="535"/>
      <c r="J45" s="535"/>
      <c r="K45" s="535"/>
      <c r="L45" s="535"/>
      <c r="M45" s="535"/>
      <c r="N45" s="535"/>
      <c r="O45" s="535"/>
      <c r="P45" s="535"/>
      <c r="Q45" s="535"/>
    </row>
    <row r="46" spans="1:31" ht="16.5" thickBot="1">
      <c r="A46" s="716" t="s">
        <v>448</v>
      </c>
      <c r="B46" s="1111" t="s">
        <v>261</v>
      </c>
      <c r="C46" s="1112"/>
      <c r="D46" s="548"/>
      <c r="E46" s="570"/>
      <c r="F46" s="570"/>
      <c r="G46" s="570"/>
      <c r="H46" s="570"/>
      <c r="I46" s="570"/>
      <c r="J46" s="570"/>
      <c r="K46" s="570"/>
      <c r="L46" s="570"/>
      <c r="M46" s="570"/>
      <c r="N46" s="570"/>
      <c r="O46" s="570"/>
      <c r="P46" s="570"/>
      <c r="Q46" s="570"/>
      <c r="R46" s="570"/>
      <c r="S46" s="570"/>
      <c r="T46" s="571"/>
      <c r="U46" s="571"/>
      <c r="V46" s="571"/>
      <c r="W46" s="570"/>
      <c r="X46" s="570"/>
    </row>
    <row r="47" spans="1:31">
      <c r="A47" s="535"/>
      <c r="B47" s="535"/>
      <c r="C47" s="535"/>
      <c r="D47" s="572"/>
      <c r="E47" s="573"/>
      <c r="F47" s="573"/>
      <c r="G47" s="573"/>
      <c r="H47" s="573"/>
      <c r="I47" s="573"/>
      <c r="J47" s="573"/>
      <c r="K47" s="573"/>
      <c r="L47" s="573"/>
      <c r="M47" s="573"/>
      <c r="N47" s="573"/>
      <c r="O47" s="573"/>
      <c r="P47" s="573"/>
      <c r="Q47" s="573"/>
      <c r="R47" s="573"/>
      <c r="S47" s="573"/>
      <c r="T47" s="573"/>
      <c r="U47" s="573"/>
      <c r="V47" s="573"/>
      <c r="W47" s="573"/>
      <c r="X47" s="573"/>
    </row>
    <row r="48" spans="1:31">
      <c r="A48" s="548"/>
      <c r="B48" s="548"/>
      <c r="C48" s="548"/>
      <c r="D48" s="572"/>
      <c r="E48" s="573"/>
      <c r="F48" s="573"/>
      <c r="G48" s="573"/>
      <c r="H48" s="573"/>
      <c r="I48" s="573"/>
      <c r="J48" s="573"/>
      <c r="K48" s="573"/>
      <c r="L48" s="573"/>
      <c r="M48" s="573"/>
      <c r="N48" s="573"/>
      <c r="O48" s="573"/>
      <c r="P48" s="573"/>
      <c r="Q48" s="573"/>
      <c r="R48" s="573"/>
      <c r="S48" s="573"/>
      <c r="T48" s="573"/>
      <c r="U48" s="573"/>
      <c r="V48" s="573"/>
      <c r="W48" s="573"/>
      <c r="X48" s="573"/>
      <c r="Y48" s="477"/>
    </row>
    <row r="49" spans="1:29" s="162" customFormat="1" hidden="1">
      <c r="A49" s="574"/>
      <c r="B49" s="574"/>
      <c r="C49" s="575"/>
      <c r="D49" s="537"/>
      <c r="E49" s="205"/>
      <c r="F49" s="205"/>
      <c r="G49" s="205"/>
      <c r="H49" s="205"/>
      <c r="I49" s="205"/>
      <c r="J49" s="205"/>
      <c r="K49" s="205"/>
      <c r="L49" s="205"/>
      <c r="M49" s="205"/>
      <c r="N49" s="205"/>
      <c r="O49" s="205"/>
      <c r="P49" s="205"/>
      <c r="Q49" s="205"/>
      <c r="R49" s="477"/>
      <c r="S49" s="477"/>
      <c r="T49" s="477"/>
      <c r="U49" s="477"/>
      <c r="V49" s="477"/>
      <c r="W49" s="477"/>
      <c r="X49" s="477"/>
      <c r="Y49" s="477"/>
      <c r="Z49" s="481"/>
      <c r="AA49" s="481"/>
      <c r="AB49" s="481"/>
      <c r="AC49" s="481"/>
    </row>
    <row r="50" spans="1:29" s="162" customFormat="1" hidden="1">
      <c r="A50" s="576"/>
      <c r="B50" s="577"/>
      <c r="C50" s="575"/>
      <c r="D50" s="537"/>
      <c r="E50" s="205"/>
      <c r="F50" s="205"/>
      <c r="G50" s="205"/>
      <c r="H50" s="205"/>
      <c r="I50" s="205"/>
      <c r="J50" s="205"/>
      <c r="K50" s="205"/>
      <c r="L50" s="205"/>
      <c r="M50" s="205"/>
      <c r="N50" s="205"/>
      <c r="O50" s="205"/>
      <c r="P50" s="205"/>
      <c r="Q50" s="205"/>
      <c r="R50" s="477"/>
      <c r="S50" s="477"/>
      <c r="T50" s="477"/>
      <c r="U50" s="477"/>
      <c r="V50" s="477"/>
      <c r="W50" s="477"/>
      <c r="X50" s="477"/>
      <c r="Y50" s="477"/>
      <c r="Z50" s="481"/>
      <c r="AA50" s="481"/>
      <c r="AB50" s="481"/>
      <c r="AC50" s="481"/>
    </row>
    <row r="51" spans="1:29" s="162" customFormat="1" hidden="1">
      <c r="A51" s="576"/>
      <c r="B51" s="577"/>
      <c r="C51" s="575"/>
      <c r="D51" s="537"/>
      <c r="E51" s="205"/>
      <c r="F51" s="205"/>
      <c r="G51" s="205"/>
      <c r="H51" s="205"/>
      <c r="I51" s="205"/>
      <c r="J51" s="205"/>
      <c r="K51" s="205"/>
      <c r="L51" s="205"/>
      <c r="M51" s="205"/>
      <c r="N51" s="205"/>
      <c r="O51" s="205"/>
      <c r="P51" s="205"/>
      <c r="Q51" s="205"/>
      <c r="R51" s="477"/>
      <c r="S51" s="477"/>
      <c r="T51" s="477"/>
      <c r="U51" s="477"/>
      <c r="V51" s="477"/>
      <c r="W51" s="477"/>
      <c r="X51" s="477"/>
      <c r="Y51" s="477"/>
      <c r="Z51" s="481"/>
      <c r="AA51" s="481"/>
      <c r="AB51" s="481"/>
      <c r="AC51" s="481"/>
    </row>
    <row r="52" spans="1:29" s="162" customFormat="1" hidden="1">
      <c r="A52" s="576"/>
      <c r="B52" s="577"/>
      <c r="C52" s="575"/>
      <c r="D52" s="537"/>
      <c r="E52" s="205"/>
      <c r="F52" s="205"/>
      <c r="G52" s="205"/>
      <c r="H52" s="205"/>
      <c r="I52" s="205"/>
      <c r="J52" s="205"/>
      <c r="K52" s="205"/>
      <c r="L52" s="205"/>
      <c r="M52" s="205"/>
      <c r="N52" s="205"/>
      <c r="O52" s="205"/>
      <c r="P52" s="205"/>
      <c r="Q52" s="205"/>
      <c r="R52" s="477"/>
      <c r="S52" s="477"/>
      <c r="T52" s="477"/>
      <c r="U52" s="477"/>
      <c r="V52" s="477"/>
      <c r="W52" s="477"/>
      <c r="X52" s="477"/>
      <c r="Y52" s="477"/>
      <c r="Z52" s="481"/>
      <c r="AA52" s="481"/>
      <c r="AB52" s="481"/>
      <c r="AC52" s="481"/>
    </row>
    <row r="53" spans="1:29" s="162" customFormat="1" hidden="1">
      <c r="A53" s="576"/>
      <c r="B53" s="577"/>
      <c r="C53" s="575"/>
      <c r="D53" s="537"/>
      <c r="E53" s="205"/>
      <c r="F53" s="205"/>
      <c r="G53" s="205"/>
      <c r="H53" s="205"/>
      <c r="I53" s="205"/>
      <c r="J53" s="205"/>
      <c r="K53" s="205"/>
      <c r="L53" s="205"/>
      <c r="M53" s="205"/>
      <c r="N53" s="205"/>
      <c r="O53" s="205"/>
      <c r="P53" s="205"/>
      <c r="Q53" s="205"/>
      <c r="R53" s="477"/>
      <c r="S53" s="477"/>
      <c r="T53" s="477"/>
      <c r="U53" s="477"/>
      <c r="V53" s="477"/>
      <c r="W53" s="477"/>
      <c r="X53" s="477"/>
      <c r="Y53" s="477"/>
      <c r="Z53" s="481"/>
      <c r="AA53" s="481"/>
      <c r="AB53" s="481"/>
      <c r="AC53" s="481"/>
    </row>
    <row r="54" spans="1:29" s="162" customFormat="1" hidden="1">
      <c r="A54" s="576"/>
      <c r="B54" s="577"/>
      <c r="C54" s="575"/>
      <c r="D54" s="537"/>
      <c r="E54" s="205"/>
      <c r="F54" s="205"/>
      <c r="G54" s="205"/>
      <c r="H54" s="205"/>
      <c r="I54" s="205"/>
      <c r="J54" s="205"/>
      <c r="K54" s="205"/>
      <c r="L54" s="205"/>
      <c r="M54" s="205"/>
      <c r="N54" s="205"/>
      <c r="O54" s="205"/>
      <c r="P54" s="205"/>
      <c r="Q54" s="205"/>
      <c r="R54" s="477"/>
      <c r="S54" s="477"/>
      <c r="T54" s="477"/>
      <c r="U54" s="477"/>
      <c r="V54" s="477"/>
      <c r="W54" s="477"/>
      <c r="X54" s="477"/>
      <c r="Y54" s="477"/>
      <c r="Z54" s="481"/>
      <c r="AA54" s="481"/>
      <c r="AB54" s="481"/>
      <c r="AC54" s="481"/>
    </row>
    <row r="55" spans="1:29" s="162" customFormat="1" hidden="1">
      <c r="A55" s="576"/>
      <c r="B55" s="577"/>
      <c r="C55" s="575"/>
      <c r="D55" s="537"/>
      <c r="E55" s="205"/>
      <c r="F55" s="205"/>
      <c r="G55" s="205"/>
      <c r="H55" s="205"/>
      <c r="I55" s="205"/>
      <c r="J55" s="205"/>
      <c r="K55" s="205"/>
      <c r="L55" s="205"/>
      <c r="M55" s="205"/>
      <c r="N55" s="205"/>
      <c r="O55" s="205"/>
      <c r="P55" s="205"/>
      <c r="Q55" s="205"/>
      <c r="R55" s="477"/>
      <c r="S55" s="477"/>
      <c r="T55" s="477"/>
      <c r="U55" s="477"/>
      <c r="V55" s="477"/>
      <c r="W55" s="477"/>
      <c r="X55" s="477"/>
      <c r="Y55" s="477"/>
      <c r="Z55" s="481"/>
      <c r="AA55" s="481"/>
      <c r="AB55" s="481"/>
      <c r="AC55" s="481"/>
    </row>
    <row r="56" spans="1:29" s="162" customFormat="1" hidden="1">
      <c r="A56" s="576"/>
      <c r="B56" s="577"/>
      <c r="C56" s="575"/>
      <c r="D56" s="537"/>
      <c r="E56" s="537"/>
      <c r="F56" s="537"/>
      <c r="G56" s="537"/>
      <c r="H56" s="537"/>
      <c r="I56" s="537"/>
      <c r="J56" s="537"/>
      <c r="K56" s="537"/>
      <c r="L56" s="537"/>
      <c r="M56" s="537"/>
      <c r="N56" s="537"/>
      <c r="O56" s="537"/>
      <c r="P56" s="537"/>
      <c r="Q56" s="537"/>
      <c r="R56" s="535"/>
      <c r="S56" s="535"/>
      <c r="T56" s="536"/>
      <c r="U56" s="536"/>
      <c r="V56" s="536"/>
      <c r="W56" s="535"/>
      <c r="X56" s="535"/>
      <c r="Y56" s="535"/>
      <c r="Z56" s="481"/>
      <c r="AA56" s="481"/>
      <c r="AB56" s="481"/>
      <c r="AC56" s="481"/>
    </row>
    <row r="57" spans="1:29" s="162" customFormat="1" hidden="1">
      <c r="A57" s="576"/>
      <c r="B57" s="577"/>
      <c r="C57" s="575"/>
      <c r="D57" s="537"/>
      <c r="E57" s="537"/>
      <c r="F57" s="537"/>
      <c r="G57" s="537"/>
      <c r="H57" s="537"/>
      <c r="I57" s="537"/>
      <c r="J57" s="537"/>
      <c r="K57" s="537"/>
      <c r="L57" s="537"/>
      <c r="M57" s="537"/>
      <c r="N57" s="537"/>
      <c r="O57" s="537"/>
      <c r="P57" s="537"/>
      <c r="Q57" s="537"/>
      <c r="R57" s="535"/>
      <c r="S57" s="535"/>
      <c r="T57" s="536"/>
      <c r="U57" s="536"/>
      <c r="V57" s="536"/>
      <c r="W57" s="535"/>
      <c r="X57" s="535"/>
      <c r="Y57" s="535"/>
      <c r="Z57" s="481"/>
      <c r="AA57" s="481"/>
      <c r="AB57" s="481"/>
      <c r="AC57" s="481"/>
    </row>
    <row r="58" spans="1:29" s="162" customFormat="1" hidden="1">
      <c r="A58" s="576"/>
      <c r="B58" s="577"/>
      <c r="C58" s="575"/>
      <c r="D58" s="537"/>
      <c r="E58" s="537"/>
      <c r="F58" s="537"/>
      <c r="G58" s="537"/>
      <c r="H58" s="537"/>
      <c r="I58" s="537"/>
      <c r="J58" s="537"/>
      <c r="K58" s="537"/>
      <c r="L58" s="537"/>
      <c r="M58" s="537"/>
      <c r="N58" s="537"/>
      <c r="O58" s="537"/>
      <c r="P58" s="537"/>
      <c r="Q58" s="537"/>
      <c r="R58" s="535"/>
      <c r="S58" s="535"/>
      <c r="T58" s="536"/>
      <c r="U58" s="536"/>
      <c r="V58" s="536"/>
      <c r="W58" s="535"/>
      <c r="X58" s="535"/>
      <c r="Y58" s="535"/>
      <c r="Z58" s="481"/>
      <c r="AA58" s="481"/>
      <c r="AB58" s="481"/>
      <c r="AC58" s="481"/>
    </row>
    <row r="59" spans="1:29" s="162" customFormat="1" hidden="1">
      <c r="A59" s="576"/>
      <c r="B59" s="577"/>
      <c r="C59" s="575"/>
      <c r="D59" s="537"/>
      <c r="E59" s="537"/>
      <c r="F59" s="537"/>
      <c r="G59" s="537"/>
      <c r="H59" s="537"/>
      <c r="I59" s="537"/>
      <c r="J59" s="537"/>
      <c r="K59" s="537"/>
      <c r="L59" s="537"/>
      <c r="M59" s="537"/>
      <c r="N59" s="537"/>
      <c r="O59" s="537"/>
      <c r="P59" s="537"/>
      <c r="Q59" s="537"/>
      <c r="R59" s="535"/>
      <c r="S59" s="535"/>
      <c r="T59" s="536"/>
      <c r="U59" s="536"/>
      <c r="V59" s="536"/>
      <c r="W59" s="535"/>
      <c r="X59" s="535"/>
      <c r="Y59" s="535"/>
      <c r="Z59" s="481"/>
      <c r="AA59" s="481"/>
      <c r="AB59" s="481"/>
      <c r="AC59" s="481"/>
    </row>
    <row r="60" spans="1:29" s="162" customFormat="1" hidden="1">
      <c r="A60" s="576"/>
      <c r="B60" s="577"/>
      <c r="C60" s="575"/>
      <c r="D60" s="537"/>
      <c r="E60" s="537"/>
      <c r="F60" s="537"/>
      <c r="G60" s="537"/>
      <c r="H60" s="537"/>
      <c r="I60" s="537"/>
      <c r="J60" s="537"/>
      <c r="K60" s="537"/>
      <c r="L60" s="537"/>
      <c r="M60" s="537"/>
      <c r="N60" s="537"/>
      <c r="O60" s="537"/>
      <c r="P60" s="537"/>
      <c r="Q60" s="537"/>
      <c r="R60" s="535"/>
      <c r="S60" s="535"/>
      <c r="T60" s="536"/>
      <c r="U60" s="536"/>
      <c r="V60" s="536"/>
      <c r="W60" s="535"/>
      <c r="X60" s="535"/>
      <c r="Y60" s="535"/>
      <c r="Z60" s="477"/>
      <c r="AA60" s="477"/>
      <c r="AB60" s="477"/>
      <c r="AC60" s="477"/>
    </row>
    <row r="61" spans="1:29" s="162" customFormat="1" hidden="1">
      <c r="A61" s="576"/>
      <c r="B61" s="577"/>
      <c r="C61" s="575"/>
      <c r="D61" s="205"/>
      <c r="E61" s="537"/>
      <c r="F61" s="537"/>
      <c r="G61" s="537"/>
      <c r="H61" s="537"/>
      <c r="I61" s="537"/>
      <c r="J61" s="537"/>
      <c r="K61" s="537"/>
      <c r="L61" s="537"/>
      <c r="M61" s="537"/>
      <c r="N61" s="537"/>
      <c r="O61" s="537"/>
      <c r="P61" s="537"/>
      <c r="Q61" s="537"/>
      <c r="R61" s="535"/>
      <c r="S61" s="535"/>
      <c r="T61" s="536"/>
      <c r="U61" s="536"/>
      <c r="V61" s="536"/>
      <c r="W61" s="535"/>
      <c r="X61" s="535"/>
      <c r="Y61" s="535"/>
      <c r="Z61" s="477"/>
      <c r="AA61" s="477"/>
      <c r="AB61" s="477"/>
      <c r="AC61" s="477"/>
    </row>
    <row r="62" spans="1:29" s="162" customFormat="1" hidden="1">
      <c r="A62" s="576"/>
      <c r="B62" s="577"/>
      <c r="C62" s="575"/>
      <c r="D62" s="205"/>
      <c r="E62" s="537"/>
      <c r="F62" s="537"/>
      <c r="G62" s="537"/>
      <c r="H62" s="537"/>
      <c r="I62" s="537"/>
      <c r="J62" s="537"/>
      <c r="K62" s="537"/>
      <c r="L62" s="537"/>
      <c r="M62" s="537"/>
      <c r="N62" s="537"/>
      <c r="O62" s="537"/>
      <c r="P62" s="537"/>
      <c r="Q62" s="537"/>
      <c r="R62" s="535"/>
      <c r="S62" s="535"/>
      <c r="T62" s="536"/>
      <c r="U62" s="536"/>
      <c r="V62" s="536"/>
      <c r="W62" s="535"/>
      <c r="X62" s="535"/>
      <c r="Y62" s="535"/>
      <c r="Z62" s="477"/>
      <c r="AA62" s="477"/>
      <c r="AB62" s="477"/>
      <c r="AC62" s="477"/>
    </row>
    <row r="63" spans="1:29" s="162" customFormat="1" hidden="1">
      <c r="A63" s="576"/>
      <c r="B63" s="577"/>
      <c r="C63" s="575"/>
      <c r="D63" s="205"/>
      <c r="E63" s="537"/>
      <c r="F63" s="537"/>
      <c r="G63" s="537"/>
      <c r="H63" s="537"/>
      <c r="I63" s="537"/>
      <c r="J63" s="537"/>
      <c r="K63" s="537"/>
      <c r="L63" s="537"/>
      <c r="M63" s="537"/>
      <c r="N63" s="537"/>
      <c r="O63" s="537"/>
      <c r="P63" s="537"/>
      <c r="Q63" s="537"/>
      <c r="R63" s="535"/>
      <c r="S63" s="535"/>
      <c r="T63" s="536"/>
      <c r="U63" s="536"/>
      <c r="V63" s="536"/>
      <c r="W63" s="535"/>
      <c r="X63" s="535"/>
      <c r="Y63" s="535"/>
      <c r="Z63" s="477"/>
      <c r="AA63" s="477"/>
      <c r="AB63" s="477"/>
      <c r="AC63" s="477"/>
    </row>
    <row r="64" spans="1:29" s="162" customFormat="1" hidden="1">
      <c r="A64" s="576"/>
      <c r="B64" s="577"/>
      <c r="C64" s="575"/>
      <c r="D64" s="205"/>
      <c r="E64" s="537"/>
      <c r="F64" s="537"/>
      <c r="G64" s="537"/>
      <c r="H64" s="537"/>
      <c r="I64" s="537"/>
      <c r="J64" s="537"/>
      <c r="K64" s="537"/>
      <c r="L64" s="537"/>
      <c r="M64" s="537"/>
      <c r="N64" s="537"/>
      <c r="O64" s="537"/>
      <c r="P64" s="537"/>
      <c r="Q64" s="537"/>
      <c r="R64" s="535"/>
      <c r="S64" s="535"/>
      <c r="T64" s="536"/>
      <c r="U64" s="536"/>
      <c r="V64" s="536"/>
      <c r="W64" s="535"/>
      <c r="X64" s="535"/>
      <c r="Y64" s="535"/>
      <c r="Z64" s="477"/>
      <c r="AA64" s="477"/>
      <c r="AB64" s="477"/>
      <c r="AC64" s="477"/>
    </row>
    <row r="65" spans="1:29" s="162" customFormat="1" hidden="1">
      <c r="A65" s="576"/>
      <c r="B65" s="577"/>
      <c r="C65" s="575"/>
      <c r="D65" s="205"/>
      <c r="E65" s="537"/>
      <c r="F65" s="537"/>
      <c r="G65" s="537"/>
      <c r="H65" s="537"/>
      <c r="I65" s="537"/>
      <c r="J65" s="537"/>
      <c r="K65" s="537"/>
      <c r="L65" s="537"/>
      <c r="M65" s="537"/>
      <c r="N65" s="537"/>
      <c r="O65" s="537"/>
      <c r="P65" s="537"/>
      <c r="Q65" s="537"/>
      <c r="R65" s="535"/>
      <c r="S65" s="535"/>
      <c r="T65" s="536"/>
      <c r="U65" s="536"/>
      <c r="V65" s="536"/>
      <c r="W65" s="535"/>
      <c r="X65" s="535"/>
      <c r="Y65" s="535"/>
      <c r="Z65" s="477"/>
      <c r="AA65" s="477"/>
      <c r="AB65" s="477"/>
      <c r="AC65" s="477"/>
    </row>
    <row r="66" spans="1:29" s="162" customFormat="1" hidden="1">
      <c r="A66" s="576"/>
      <c r="B66" s="577"/>
      <c r="C66" s="575"/>
      <c r="D66" s="205"/>
      <c r="E66" s="537"/>
      <c r="F66" s="537"/>
      <c r="G66" s="537"/>
      <c r="H66" s="537"/>
      <c r="I66" s="537"/>
      <c r="J66" s="537"/>
      <c r="K66" s="537"/>
      <c r="L66" s="537"/>
      <c r="M66" s="537"/>
      <c r="N66" s="537"/>
      <c r="O66" s="537"/>
      <c r="P66" s="537"/>
      <c r="Q66" s="537"/>
      <c r="R66" s="535"/>
      <c r="S66" s="535"/>
      <c r="T66" s="536"/>
      <c r="U66" s="536"/>
      <c r="V66" s="536"/>
      <c r="W66" s="535"/>
      <c r="X66" s="535"/>
      <c r="Y66" s="535"/>
      <c r="Z66" s="477"/>
      <c r="AA66" s="477"/>
      <c r="AB66" s="477"/>
      <c r="AC66" s="477"/>
    </row>
    <row r="67" spans="1:29" s="162" customFormat="1" hidden="1">
      <c r="A67" s="576"/>
      <c r="B67" s="577"/>
      <c r="C67" s="575"/>
      <c r="D67" s="205"/>
      <c r="E67" s="537"/>
      <c r="F67" s="537"/>
      <c r="G67" s="537"/>
      <c r="H67" s="537"/>
      <c r="I67" s="537"/>
      <c r="J67" s="537"/>
      <c r="K67" s="537"/>
      <c r="L67" s="537"/>
      <c r="M67" s="537"/>
      <c r="N67" s="537"/>
      <c r="O67" s="537"/>
      <c r="P67" s="537"/>
      <c r="Q67" s="537"/>
      <c r="R67" s="535"/>
      <c r="S67" s="535"/>
      <c r="T67" s="536"/>
      <c r="U67" s="536"/>
      <c r="V67" s="536"/>
      <c r="W67" s="535"/>
      <c r="X67" s="535"/>
      <c r="Y67" s="535"/>
      <c r="Z67" s="477"/>
      <c r="AA67" s="477"/>
      <c r="AB67" s="477"/>
      <c r="AC67" s="477"/>
    </row>
    <row r="68" spans="1:29" s="162" customFormat="1" hidden="1">
      <c r="A68" s="576"/>
      <c r="B68" s="577"/>
      <c r="C68" s="575"/>
      <c r="D68" s="205"/>
      <c r="E68" s="537"/>
      <c r="F68" s="537"/>
      <c r="G68" s="537"/>
      <c r="H68" s="537"/>
      <c r="I68" s="537"/>
      <c r="J68" s="537"/>
      <c r="K68" s="537"/>
      <c r="L68" s="537"/>
      <c r="M68" s="537"/>
      <c r="N68" s="537"/>
      <c r="O68" s="537"/>
      <c r="P68" s="537"/>
      <c r="Q68" s="537"/>
      <c r="R68" s="535"/>
      <c r="S68" s="535"/>
      <c r="T68" s="536"/>
      <c r="U68" s="536"/>
      <c r="V68" s="536"/>
      <c r="W68" s="535"/>
      <c r="X68" s="535"/>
      <c r="Y68" s="535"/>
      <c r="Z68" s="477"/>
      <c r="AA68" s="477"/>
      <c r="AB68" s="477"/>
      <c r="AC68" s="477"/>
    </row>
    <row r="69" spans="1:29" hidden="1">
      <c r="A69" s="576"/>
      <c r="B69" s="577"/>
      <c r="C69" s="549"/>
    </row>
    <row r="70" spans="1:29" hidden="1">
      <c r="A70" s="576"/>
      <c r="B70" s="577"/>
      <c r="C70" s="549"/>
    </row>
    <row r="71" spans="1:29" hidden="1">
      <c r="A71" s="576"/>
      <c r="B71" s="577"/>
      <c r="C71" s="549"/>
    </row>
    <row r="72" spans="1:29" hidden="1">
      <c r="A72" s="576"/>
      <c r="B72" s="577"/>
      <c r="C72" s="549"/>
    </row>
    <row r="73" spans="1:29" hidden="1">
      <c r="A73" s="576"/>
      <c r="B73" s="577"/>
      <c r="C73" s="549"/>
    </row>
    <row r="74" spans="1:29" hidden="1">
      <c r="A74" s="576"/>
      <c r="B74" s="577"/>
      <c r="C74" s="549"/>
    </row>
    <row r="75" spans="1:29" hidden="1">
      <c r="A75" s="576"/>
      <c r="B75" s="577"/>
      <c r="C75" s="549"/>
    </row>
    <row r="76" spans="1:29" hidden="1">
      <c r="A76" s="576"/>
      <c r="B76" s="577"/>
      <c r="C76" s="549"/>
    </row>
    <row r="77" spans="1:29" hidden="1">
      <c r="A77" s="576"/>
      <c r="B77" s="577"/>
      <c r="C77" s="549"/>
    </row>
    <row r="78" spans="1:29" hidden="1">
      <c r="A78" s="578"/>
      <c r="B78" s="577"/>
      <c r="C78" s="549"/>
    </row>
    <row r="79" spans="1:29" hidden="1">
      <c r="A79" s="549"/>
      <c r="B79" s="549"/>
      <c r="C79" s="549"/>
    </row>
    <row r="80" spans="1:29" hidden="1">
      <c r="A80" s="549"/>
      <c r="B80" s="549"/>
      <c r="C80" s="549"/>
    </row>
    <row r="81" spans="1:3" hidden="1">
      <c r="A81" s="549"/>
      <c r="B81" s="549"/>
      <c r="C81" s="549"/>
    </row>
    <row r="82" spans="1:3" hidden="1">
      <c r="A82" s="549"/>
      <c r="B82" s="549"/>
      <c r="C82" s="549"/>
    </row>
  </sheetData>
  <sheetProtection algorithmName="SHA-512" hashValue="PNs3J7vIK0F1CsxyJrtTYTAYv0J9o8nMzeRf1yfGX+sZtx6BJY+OiVaVg4igDoA04D+eQhLns1SWP3S1qC/g8A==" saltValue="tz29qGeMmwNofEpsjCvs7w==" spinCount="100000" sheet="1" objects="1" scenarios="1"/>
  <dataConsolidate/>
  <customSheetViews>
    <customSheetView guid="{F4DD0BDD-9BCD-4E13-8084-E09DC92B9F33}" scale="70" hiddenColumns="1">
      <selection activeCell="D18" sqref="D18"/>
      <pageMargins left="0.78740157480314965" right="0.78740157480314965" top="0.98425196850393704" bottom="0.98425196850393704" header="0.51181102362204722" footer="0.51181102362204722"/>
      <pageSetup paperSize="9" scale="35" fitToHeight="0" orientation="landscape" r:id="rId1"/>
      <headerFooter alignWithMargins="0"/>
    </customSheetView>
  </customSheetViews>
  <mergeCells count="19">
    <mergeCell ref="D41:E41"/>
    <mergeCell ref="D42:E42"/>
    <mergeCell ref="D43:E43"/>
    <mergeCell ref="B45:C45"/>
    <mergeCell ref="B46:C46"/>
    <mergeCell ref="A13:C43"/>
    <mergeCell ref="D34:E34"/>
    <mergeCell ref="D35:E35"/>
    <mergeCell ref="D36:E36"/>
    <mergeCell ref="D37:E37"/>
    <mergeCell ref="D38:E38"/>
    <mergeCell ref="D39:E39"/>
    <mergeCell ref="D40:E40"/>
    <mergeCell ref="B1:C1"/>
    <mergeCell ref="D1:E1"/>
    <mergeCell ref="F1:G1"/>
    <mergeCell ref="B2:C2"/>
    <mergeCell ref="D2:E2"/>
    <mergeCell ref="F2:G2"/>
  </mergeCells>
  <conditionalFormatting sqref="E4">
    <cfRule type="cellIs" dxfId="211" priority="213" stopIfTrue="1" operator="between">
      <formula>$D$6</formula>
      <formula>$D$7</formula>
    </cfRule>
  </conditionalFormatting>
  <conditionalFormatting sqref="D4:D8">
    <cfRule type="cellIs" dxfId="210" priority="219" stopIfTrue="1" operator="equal">
      <formula>_SC1_CR1</formula>
    </cfRule>
    <cfRule type="cellIs" dxfId="209" priority="220" stopIfTrue="1" operator="between">
      <formula>_SC1_CR2</formula>
      <formula>_SC1_CR3</formula>
    </cfRule>
    <cfRule type="cellIs" dxfId="208" priority="221" stopIfTrue="1" operator="equal">
      <formula>_SC1_CR4</formula>
    </cfRule>
  </conditionalFormatting>
  <conditionalFormatting sqref="F4:F8">
    <cfRule type="cellIs" dxfId="207" priority="222" stopIfTrue="1" operator="equal">
      <formula>_REV_CR1</formula>
    </cfRule>
    <cfRule type="cellIs" dxfId="206" priority="223" stopIfTrue="1" operator="equal">
      <formula>_REV_CR4</formula>
    </cfRule>
    <cfRule type="cellIs" dxfId="205" priority="224" stopIfTrue="1" operator="between">
      <formula>_REV_CR2</formula>
      <formula>_REV_CR3</formula>
    </cfRule>
  </conditionalFormatting>
  <conditionalFormatting sqref="A5:A6">
    <cfRule type="cellIs" dxfId="204" priority="214" stopIfTrue="1" operator="equal">
      <formula>_YN_CR1</formula>
    </cfRule>
    <cfRule type="cellIs" dxfId="203" priority="215" stopIfTrue="1" operator="equal">
      <formula>_YN_CR2</formula>
    </cfRule>
  </conditionalFormatting>
  <conditionalFormatting sqref="B4:B7">
    <cfRule type="cellIs" dxfId="202" priority="216" stopIfTrue="1" operator="equal">
      <formula>_RYG_CR1</formula>
    </cfRule>
    <cfRule type="cellIs" dxfId="201" priority="217" stopIfTrue="1" operator="equal">
      <formula>_RYG_CR2</formula>
    </cfRule>
    <cfRule type="cellIs" dxfId="200" priority="218" stopIfTrue="1" operator="equal">
      <formula>_RYG_CR3</formula>
    </cfRule>
  </conditionalFormatting>
  <conditionalFormatting sqref="AC29 AC42 V41:W43 AC31:AC33 I35:J40 K34:K40 M34:N40 O34:P34 R34:W35 M41:P43 R36:S43 Y34:Z35 Y41:Z43 F34:J34 F35:G40 F41:K43">
    <cfRule type="expression" dxfId="199" priority="207">
      <formula>OR(F29="Start",F29="ongoing",F29="# Issues:",AND(F29&gt;0%,F29&lt;100%))</formula>
    </cfRule>
    <cfRule type="expression" dxfId="198" priority="208">
      <formula>OR(F29=100%,F29="YES")</formula>
    </cfRule>
    <cfRule type="cellIs" dxfId="197" priority="209" operator="equal">
      <formula>"NA"</formula>
    </cfRule>
    <cfRule type="expression" dxfId="196" priority="210" stopIfTrue="1">
      <formula>OR(F29="Start",F29="ongoing",F29="# Issues:",AND(F29&gt;0%,F29&lt;100%))</formula>
    </cfRule>
    <cfRule type="expression" dxfId="195" priority="211" stopIfTrue="1">
      <formula>OR(F29=100%,F29="YES")</formula>
    </cfRule>
    <cfRule type="cellIs" dxfId="194" priority="212" stopIfTrue="1" operator="equal">
      <formula>"n/a"</formula>
    </cfRule>
  </conditionalFormatting>
  <conditionalFormatting sqref="V36:W36 Y36:Z36">
    <cfRule type="expression" dxfId="193" priority="201">
      <formula>OR(V36="Start",V36="ongoing",V36="# Issues:",AND(V36&gt;0%,V36&lt;100%))</formula>
    </cfRule>
    <cfRule type="expression" dxfId="192" priority="202">
      <formula>OR(V36=100%,V36="YES")</formula>
    </cfRule>
    <cfRule type="cellIs" dxfId="191" priority="203" operator="equal">
      <formula>"NA"</formula>
    </cfRule>
    <cfRule type="expression" dxfId="190" priority="204" stopIfTrue="1">
      <formula>OR(V36="Start",V36="ongoing",V36="# Issues:",AND(V36&gt;0%,V36&lt;100%))</formula>
    </cfRule>
    <cfRule type="expression" dxfId="189" priority="205" stopIfTrue="1">
      <formula>OR(V36=100%,V36="YES")</formula>
    </cfRule>
    <cfRule type="cellIs" dxfId="188" priority="206" stopIfTrue="1" operator="equal">
      <formula>"n/a"</formula>
    </cfRule>
  </conditionalFormatting>
  <conditionalFormatting sqref="V37:W37 Y37:Z37">
    <cfRule type="expression" dxfId="187" priority="195">
      <formula>OR(V37="Start",V37="ongoing",V37="# Issues:",AND(V37&gt;0%,V37&lt;100%))</formula>
    </cfRule>
    <cfRule type="expression" dxfId="186" priority="196">
      <formula>OR(V37=100%,V37="YES")</formula>
    </cfRule>
    <cfRule type="cellIs" dxfId="185" priority="197" operator="equal">
      <formula>"NA"</formula>
    </cfRule>
    <cfRule type="expression" dxfId="184" priority="198" stopIfTrue="1">
      <formula>OR(V37="Start",V37="ongoing",V37="# Issues:",AND(V37&gt;0%,V37&lt;100%))</formula>
    </cfRule>
    <cfRule type="expression" dxfId="183" priority="199" stopIfTrue="1">
      <formula>OR(V37=100%,V37="YES")</formula>
    </cfRule>
    <cfRule type="cellIs" dxfId="182" priority="200" stopIfTrue="1" operator="equal">
      <formula>"n/a"</formula>
    </cfRule>
  </conditionalFormatting>
  <conditionalFormatting sqref="V38:W38 Y38:Z38">
    <cfRule type="expression" dxfId="181" priority="189">
      <formula>OR(V38="Start",V38="ongoing",V38="# Issues:",AND(V38&gt;0%,V38&lt;100%))</formula>
    </cfRule>
    <cfRule type="expression" dxfId="180" priority="190">
      <formula>OR(V38=100%,V38="YES")</formula>
    </cfRule>
    <cfRule type="cellIs" dxfId="179" priority="191" operator="equal">
      <formula>"NA"</formula>
    </cfRule>
    <cfRule type="expression" dxfId="178" priority="192" stopIfTrue="1">
      <formula>OR(V38="Start",V38="ongoing",V38="# Issues:",AND(V38&gt;0%,V38&lt;100%))</formula>
    </cfRule>
    <cfRule type="expression" dxfId="177" priority="193" stopIfTrue="1">
      <formula>OR(V38=100%,V38="YES")</formula>
    </cfRule>
    <cfRule type="cellIs" dxfId="176" priority="194" stopIfTrue="1" operator="equal">
      <formula>"n/a"</formula>
    </cfRule>
  </conditionalFormatting>
  <conditionalFormatting sqref="V39:W39 Y39:Z39">
    <cfRule type="expression" dxfId="175" priority="183">
      <formula>OR(V39="Start",V39="ongoing",V39="# Issues:",AND(V39&gt;0%,V39&lt;100%))</formula>
    </cfRule>
    <cfRule type="expression" dxfId="174" priority="184">
      <formula>OR(V39=100%,V39="YES")</formula>
    </cfRule>
    <cfRule type="cellIs" dxfId="173" priority="185" operator="equal">
      <formula>"NA"</formula>
    </cfRule>
    <cfRule type="expression" dxfId="172" priority="186" stopIfTrue="1">
      <formula>OR(V39="Start",V39="ongoing",V39="# Issues:",AND(V39&gt;0%,V39&lt;100%))</formula>
    </cfRule>
    <cfRule type="expression" dxfId="171" priority="187" stopIfTrue="1">
      <formula>OR(V39=100%,V39="YES")</formula>
    </cfRule>
    <cfRule type="cellIs" dxfId="170" priority="188" stopIfTrue="1" operator="equal">
      <formula>"n/a"</formula>
    </cfRule>
  </conditionalFormatting>
  <conditionalFormatting sqref="V40:W40 Y40:Z40">
    <cfRule type="expression" dxfId="169" priority="177">
      <formula>OR(V40="Start",V40="ongoing",V40="# Issues:",AND(V40&gt;0%,V40&lt;100%))</formula>
    </cfRule>
    <cfRule type="expression" dxfId="168" priority="178">
      <formula>OR(V40=100%,V40="YES")</formula>
    </cfRule>
    <cfRule type="cellIs" dxfId="167" priority="179" operator="equal">
      <formula>"NA"</formula>
    </cfRule>
    <cfRule type="expression" dxfId="166" priority="180" stopIfTrue="1">
      <formula>OR(V40="Start",V40="ongoing",V40="# Issues:",AND(V40&gt;0%,V40&lt;100%))</formula>
    </cfRule>
    <cfRule type="expression" dxfId="165" priority="181" stopIfTrue="1">
      <formula>OR(V40=100%,V40="YES")</formula>
    </cfRule>
    <cfRule type="cellIs" dxfId="164" priority="182" stopIfTrue="1" operator="equal">
      <formula>"n/a"</formula>
    </cfRule>
  </conditionalFormatting>
  <conditionalFormatting sqref="T41:T43">
    <cfRule type="expression" dxfId="163" priority="171">
      <formula>OR(T41="Start",T41="ongoing",T41="# Issues:",AND(T41&gt;0%,T41&lt;100%))</formula>
    </cfRule>
    <cfRule type="expression" dxfId="162" priority="172">
      <formula>OR(T41=100%,T41="YES")</formula>
    </cfRule>
    <cfRule type="cellIs" dxfId="161" priority="173" operator="equal">
      <formula>"NA"</formula>
    </cfRule>
    <cfRule type="expression" dxfId="160" priority="174" stopIfTrue="1">
      <formula>OR(T41="Start",T41="ongoing",T41="# Issues:",AND(T41&gt;0%,T41&lt;100%))</formula>
    </cfRule>
    <cfRule type="expression" dxfId="159" priority="175" stopIfTrue="1">
      <formula>OR(T41=100%,T41="YES")</formula>
    </cfRule>
    <cfRule type="cellIs" dxfId="158" priority="176" stopIfTrue="1" operator="equal">
      <formula>"n/a"</formula>
    </cfRule>
  </conditionalFormatting>
  <conditionalFormatting sqref="T36">
    <cfRule type="expression" dxfId="157" priority="165">
      <formula>OR(T36="Start",T36="ongoing",T36="# Issues:",AND(T36&gt;0%,T36&lt;100%))</formula>
    </cfRule>
    <cfRule type="expression" dxfId="156" priority="166">
      <formula>OR(T36=100%,T36="YES")</formula>
    </cfRule>
    <cfRule type="cellIs" dxfId="155" priority="167" operator="equal">
      <formula>"NA"</formula>
    </cfRule>
    <cfRule type="expression" dxfId="154" priority="168" stopIfTrue="1">
      <formula>OR(T36="Start",T36="ongoing",T36="# Issues:",AND(T36&gt;0%,T36&lt;100%))</formula>
    </cfRule>
    <cfRule type="expression" dxfId="153" priority="169" stopIfTrue="1">
      <formula>OR(T36=100%,T36="YES")</formula>
    </cfRule>
    <cfRule type="cellIs" dxfId="152" priority="170" stopIfTrue="1" operator="equal">
      <formula>"n/a"</formula>
    </cfRule>
  </conditionalFormatting>
  <conditionalFormatting sqref="T37">
    <cfRule type="expression" dxfId="151" priority="159">
      <formula>OR(T37="Start",T37="ongoing",T37="# Issues:",AND(T37&gt;0%,T37&lt;100%))</formula>
    </cfRule>
    <cfRule type="expression" dxfId="150" priority="160">
      <formula>OR(T37=100%,T37="YES")</formula>
    </cfRule>
    <cfRule type="cellIs" dxfId="149" priority="161" operator="equal">
      <formula>"NA"</formula>
    </cfRule>
    <cfRule type="expression" dxfId="148" priority="162" stopIfTrue="1">
      <formula>OR(T37="Start",T37="ongoing",T37="# Issues:",AND(T37&gt;0%,T37&lt;100%))</formula>
    </cfRule>
    <cfRule type="expression" dxfId="147" priority="163" stopIfTrue="1">
      <formula>OR(T37=100%,T37="YES")</formula>
    </cfRule>
    <cfRule type="cellIs" dxfId="146" priority="164" stopIfTrue="1" operator="equal">
      <formula>"n/a"</formula>
    </cfRule>
  </conditionalFormatting>
  <conditionalFormatting sqref="T38">
    <cfRule type="expression" dxfId="145" priority="153">
      <formula>OR(T38="Start",T38="ongoing",T38="# Issues:",AND(T38&gt;0%,T38&lt;100%))</formula>
    </cfRule>
    <cfRule type="expression" dxfId="144" priority="154">
      <formula>OR(T38=100%,T38="YES")</formula>
    </cfRule>
    <cfRule type="cellIs" dxfId="143" priority="155" operator="equal">
      <formula>"NA"</formula>
    </cfRule>
    <cfRule type="expression" dxfId="142" priority="156" stopIfTrue="1">
      <formula>OR(T38="Start",T38="ongoing",T38="# Issues:",AND(T38&gt;0%,T38&lt;100%))</formula>
    </cfRule>
    <cfRule type="expression" dxfId="141" priority="157" stopIfTrue="1">
      <formula>OR(T38=100%,T38="YES")</formula>
    </cfRule>
    <cfRule type="cellIs" dxfId="140" priority="158" stopIfTrue="1" operator="equal">
      <formula>"n/a"</formula>
    </cfRule>
  </conditionalFormatting>
  <conditionalFormatting sqref="T39">
    <cfRule type="expression" dxfId="139" priority="147">
      <formula>OR(T39="Start",T39="ongoing",T39="# Issues:",AND(T39&gt;0%,T39&lt;100%))</formula>
    </cfRule>
    <cfRule type="expression" dxfId="138" priority="148">
      <formula>OR(T39=100%,T39="YES")</formula>
    </cfRule>
    <cfRule type="cellIs" dxfId="137" priority="149" operator="equal">
      <formula>"NA"</formula>
    </cfRule>
    <cfRule type="expression" dxfId="136" priority="150" stopIfTrue="1">
      <formula>OR(T39="Start",T39="ongoing",T39="# Issues:",AND(T39&gt;0%,T39&lt;100%))</formula>
    </cfRule>
    <cfRule type="expression" dxfId="135" priority="151" stopIfTrue="1">
      <formula>OR(T39=100%,T39="YES")</formula>
    </cfRule>
    <cfRule type="cellIs" dxfId="134" priority="152" stopIfTrue="1" operator="equal">
      <formula>"n/a"</formula>
    </cfRule>
  </conditionalFormatting>
  <conditionalFormatting sqref="T40">
    <cfRule type="expression" dxfId="133" priority="141">
      <formula>OR(T40="Start",T40="ongoing",T40="# Issues:",AND(T40&gt;0%,T40&lt;100%))</formula>
    </cfRule>
    <cfRule type="expression" dxfId="132" priority="142">
      <formula>OR(T40=100%,T40="YES")</formula>
    </cfRule>
    <cfRule type="cellIs" dxfId="131" priority="143" operator="equal">
      <formula>"NA"</formula>
    </cfRule>
    <cfRule type="expression" dxfId="130" priority="144" stopIfTrue="1">
      <formula>OR(T40="Start",T40="ongoing",T40="# Issues:",AND(T40&gt;0%,T40&lt;100%))</formula>
    </cfRule>
    <cfRule type="expression" dxfId="129" priority="145" stopIfTrue="1">
      <formula>OR(T40=100%,T40="YES")</formula>
    </cfRule>
    <cfRule type="cellIs" dxfId="128" priority="146" stopIfTrue="1" operator="equal">
      <formula>"n/a"</formula>
    </cfRule>
  </conditionalFormatting>
  <conditionalFormatting sqref="U41:U43">
    <cfRule type="expression" dxfId="127" priority="135">
      <formula>OR(U41="Start",U41="ongoing",U41="# Issues:",AND(U41&gt;0%,U41&lt;100%))</formula>
    </cfRule>
    <cfRule type="expression" dxfId="126" priority="136">
      <formula>OR(U41=100%,U41="YES")</formula>
    </cfRule>
    <cfRule type="cellIs" dxfId="125" priority="137" operator="equal">
      <formula>"NA"</formula>
    </cfRule>
    <cfRule type="expression" dxfId="124" priority="138" stopIfTrue="1">
      <formula>OR(U41="Start",U41="ongoing",U41="# Issues:",AND(U41&gt;0%,U41&lt;100%))</formula>
    </cfRule>
    <cfRule type="expression" dxfId="123" priority="139" stopIfTrue="1">
      <formula>OR(U41=100%,U41="YES")</formula>
    </cfRule>
    <cfRule type="cellIs" dxfId="122" priority="140" stopIfTrue="1" operator="equal">
      <formula>"n/a"</formula>
    </cfRule>
  </conditionalFormatting>
  <conditionalFormatting sqref="U36">
    <cfRule type="expression" dxfId="121" priority="129">
      <formula>OR(U36="Start",U36="ongoing",U36="# Issues:",AND(U36&gt;0%,U36&lt;100%))</formula>
    </cfRule>
    <cfRule type="expression" dxfId="120" priority="130">
      <formula>OR(U36=100%,U36="YES")</formula>
    </cfRule>
    <cfRule type="cellIs" dxfId="119" priority="131" operator="equal">
      <formula>"NA"</formula>
    </cfRule>
    <cfRule type="expression" dxfId="118" priority="132" stopIfTrue="1">
      <formula>OR(U36="Start",U36="ongoing",U36="# Issues:",AND(U36&gt;0%,U36&lt;100%))</formula>
    </cfRule>
    <cfRule type="expression" dxfId="117" priority="133" stopIfTrue="1">
      <formula>OR(U36=100%,U36="YES")</formula>
    </cfRule>
    <cfRule type="cellIs" dxfId="116" priority="134" stopIfTrue="1" operator="equal">
      <formula>"n/a"</formula>
    </cfRule>
  </conditionalFormatting>
  <conditionalFormatting sqref="U37">
    <cfRule type="expression" dxfId="115" priority="123">
      <formula>OR(U37="Start",U37="ongoing",U37="# Issues:",AND(U37&gt;0%,U37&lt;100%))</formula>
    </cfRule>
    <cfRule type="expression" dxfId="114" priority="124">
      <formula>OR(U37=100%,U37="YES")</formula>
    </cfRule>
    <cfRule type="cellIs" dxfId="113" priority="125" operator="equal">
      <formula>"NA"</formula>
    </cfRule>
    <cfRule type="expression" dxfId="112" priority="126" stopIfTrue="1">
      <formula>OR(U37="Start",U37="ongoing",U37="# Issues:",AND(U37&gt;0%,U37&lt;100%))</formula>
    </cfRule>
    <cfRule type="expression" dxfId="111" priority="127" stopIfTrue="1">
      <formula>OR(U37=100%,U37="YES")</formula>
    </cfRule>
    <cfRule type="cellIs" dxfId="110" priority="128" stopIfTrue="1" operator="equal">
      <formula>"n/a"</formula>
    </cfRule>
  </conditionalFormatting>
  <conditionalFormatting sqref="U38">
    <cfRule type="expression" dxfId="109" priority="117">
      <formula>OR(U38="Start",U38="ongoing",U38="# Issues:",AND(U38&gt;0%,U38&lt;100%))</formula>
    </cfRule>
    <cfRule type="expression" dxfId="108" priority="118">
      <formula>OR(U38=100%,U38="YES")</formula>
    </cfRule>
    <cfRule type="cellIs" dxfId="107" priority="119" operator="equal">
      <formula>"NA"</formula>
    </cfRule>
    <cfRule type="expression" dxfId="106" priority="120" stopIfTrue="1">
      <formula>OR(U38="Start",U38="ongoing",U38="# Issues:",AND(U38&gt;0%,U38&lt;100%))</formula>
    </cfRule>
    <cfRule type="expression" dxfId="105" priority="121" stopIfTrue="1">
      <formula>OR(U38=100%,U38="YES")</formula>
    </cfRule>
    <cfRule type="cellIs" dxfId="104" priority="122" stopIfTrue="1" operator="equal">
      <formula>"n/a"</formula>
    </cfRule>
  </conditionalFormatting>
  <conditionalFormatting sqref="U39">
    <cfRule type="expression" dxfId="103" priority="111">
      <formula>OR(U39="Start",U39="ongoing",U39="# Issues:",AND(U39&gt;0%,U39&lt;100%))</formula>
    </cfRule>
    <cfRule type="expression" dxfId="102" priority="112">
      <formula>OR(U39=100%,U39="YES")</formula>
    </cfRule>
    <cfRule type="cellIs" dxfId="101" priority="113" operator="equal">
      <formula>"NA"</formula>
    </cfRule>
    <cfRule type="expression" dxfId="100" priority="114" stopIfTrue="1">
      <formula>OR(U39="Start",U39="ongoing",U39="# Issues:",AND(U39&gt;0%,U39&lt;100%))</formula>
    </cfRule>
    <cfRule type="expression" dxfId="99" priority="115" stopIfTrue="1">
      <formula>OR(U39=100%,U39="YES")</formula>
    </cfRule>
    <cfRule type="cellIs" dxfId="98" priority="116" stopIfTrue="1" operator="equal">
      <formula>"n/a"</formula>
    </cfRule>
  </conditionalFormatting>
  <conditionalFormatting sqref="U40">
    <cfRule type="expression" dxfId="97" priority="105">
      <formula>OR(U40="Start",U40="ongoing",U40="# Issues:",AND(U40&gt;0%,U40&lt;100%))</formula>
    </cfRule>
    <cfRule type="expression" dxfId="96" priority="106">
      <formula>OR(U40=100%,U40="YES")</formula>
    </cfRule>
    <cfRule type="cellIs" dxfId="95" priority="107" operator="equal">
      <formula>"NA"</formula>
    </cfRule>
    <cfRule type="expression" dxfId="94" priority="108" stopIfTrue="1">
      <formula>OR(U40="Start",U40="ongoing",U40="# Issues:",AND(U40&gt;0%,U40&lt;100%))</formula>
    </cfRule>
    <cfRule type="expression" dxfId="93" priority="109" stopIfTrue="1">
      <formula>OR(U40=100%,U40="YES")</formula>
    </cfRule>
    <cfRule type="cellIs" dxfId="92" priority="110" stopIfTrue="1" operator="equal">
      <formula>"n/a"</formula>
    </cfRule>
  </conditionalFormatting>
  <conditionalFormatting sqref="O35:O40">
    <cfRule type="expression" dxfId="91" priority="99">
      <formula>OR(O35="Start",O35="ongoing",O35="# Issues:",AND(O35&gt;0%,O35&lt;100%))</formula>
    </cfRule>
    <cfRule type="expression" dxfId="90" priority="100">
      <formula>OR(O35=100%,O35="YES")</formula>
    </cfRule>
    <cfRule type="cellIs" dxfId="89" priority="101" operator="equal">
      <formula>"NA"</formula>
    </cfRule>
    <cfRule type="expression" dxfId="88" priority="102" stopIfTrue="1">
      <formula>OR(O35="Start",O35="ongoing",O35="# Issues:",AND(O35&gt;0%,O35&lt;100%))</formula>
    </cfRule>
    <cfRule type="expression" dxfId="87" priority="103" stopIfTrue="1">
      <formula>OR(O35=100%,O35="YES")</formula>
    </cfRule>
    <cfRule type="cellIs" dxfId="86" priority="104" stopIfTrue="1" operator="equal">
      <formula>"n/a"</formula>
    </cfRule>
  </conditionalFormatting>
  <conditionalFormatting sqref="H35:H40">
    <cfRule type="expression" dxfId="85" priority="93">
      <formula>OR(H35="Start",H35="ongoing",H35="# Issues:",AND(H35&gt;0%,H35&lt;100%))</formula>
    </cfRule>
    <cfRule type="expression" dxfId="84" priority="94">
      <formula>OR(H35=100%,H35="YES")</formula>
    </cfRule>
    <cfRule type="cellIs" dxfId="83" priority="95" operator="equal">
      <formula>"NA"</formula>
    </cfRule>
    <cfRule type="expression" dxfId="82" priority="96" stopIfTrue="1">
      <formula>OR(H35="Start",H35="ongoing",H35="# Issues:",AND(H35&gt;0%,H35&lt;100%))</formula>
    </cfRule>
    <cfRule type="expression" dxfId="81" priority="97" stopIfTrue="1">
      <formula>OR(H35=100%,H35="YES")</formula>
    </cfRule>
    <cfRule type="cellIs" dxfId="80" priority="98" stopIfTrue="1" operator="equal">
      <formula>"n/a"</formula>
    </cfRule>
  </conditionalFormatting>
  <conditionalFormatting sqref="P35:P40">
    <cfRule type="expression" dxfId="79" priority="87">
      <formula>OR(P35="Start",P35="ongoing",P35="# Issues:",AND(P35&gt;0%,P35&lt;100%))</formula>
    </cfRule>
    <cfRule type="expression" dxfId="78" priority="88">
      <formula>OR(P35=100%,P35="YES")</formula>
    </cfRule>
    <cfRule type="cellIs" dxfId="77" priority="89" operator="equal">
      <formula>"NA"</formula>
    </cfRule>
    <cfRule type="expression" dxfId="76" priority="90" stopIfTrue="1">
      <formula>OR(P35="Start",P35="ongoing",P35="# Issues:",AND(P35&gt;0%,P35&lt;100%))</formula>
    </cfRule>
    <cfRule type="expression" dxfId="75" priority="91" stopIfTrue="1">
      <formula>OR(P35=100%,P35="YES")</formula>
    </cfRule>
    <cfRule type="cellIs" dxfId="74" priority="92" stopIfTrue="1" operator="equal">
      <formula>"n/a"</formula>
    </cfRule>
  </conditionalFormatting>
  <conditionalFormatting sqref="L34:L43">
    <cfRule type="expression" dxfId="73" priority="81">
      <formula>OR(L34="Start",L34="ongoing",L34="# Issues:",AND(L34&gt;0%,L34&lt;100%))</formula>
    </cfRule>
    <cfRule type="expression" dxfId="72" priority="82">
      <formula>OR(L34=100%,L34="YES")</formula>
    </cfRule>
    <cfRule type="cellIs" dxfId="71" priority="83" operator="equal">
      <formula>"NA"</formula>
    </cfRule>
    <cfRule type="expression" dxfId="70" priority="84" stopIfTrue="1">
      <formula>OR(L34="Start",L34="ongoing",L34="# Issues:",AND(L34&gt;0%,L34&lt;100%))</formula>
    </cfRule>
    <cfRule type="expression" dxfId="69" priority="85" stopIfTrue="1">
      <formula>OR(L34=100%,L34="YES")</formula>
    </cfRule>
    <cfRule type="cellIs" dxfId="68" priority="86" stopIfTrue="1" operator="equal">
      <formula>"n/a"</formula>
    </cfRule>
  </conditionalFormatting>
  <conditionalFormatting sqref="Q41:Q43 Q34">
    <cfRule type="expression" dxfId="67" priority="75">
      <formula>OR(Q34="Start",Q34="ongoing",Q34="# Issues:",AND(Q34&gt;0%,Q34&lt;100%))</formula>
    </cfRule>
    <cfRule type="expression" dxfId="66" priority="76">
      <formula>OR(Q34=100%,Q34="YES")</formula>
    </cfRule>
    <cfRule type="cellIs" dxfId="65" priority="77" operator="equal">
      <formula>"NA"</formula>
    </cfRule>
    <cfRule type="expression" dxfId="64" priority="78" stopIfTrue="1">
      <formula>OR(Q34="Start",Q34="ongoing",Q34="# Issues:",AND(Q34&gt;0%,Q34&lt;100%))</formula>
    </cfRule>
    <cfRule type="expression" dxfId="63" priority="79" stopIfTrue="1">
      <formula>OR(Q34=100%,Q34="YES")</formula>
    </cfRule>
    <cfRule type="cellIs" dxfId="62" priority="80" stopIfTrue="1" operator="equal">
      <formula>"n/a"</formula>
    </cfRule>
  </conditionalFormatting>
  <conditionalFormatting sqref="Q35:Q40">
    <cfRule type="expression" dxfId="61" priority="69">
      <formula>OR(Q35="Start",Q35="ongoing",Q35="# Issues:",AND(Q35&gt;0%,Q35&lt;100%))</formula>
    </cfRule>
    <cfRule type="expression" dxfId="60" priority="70">
      <formula>OR(Q35=100%,Q35="YES")</formula>
    </cfRule>
    <cfRule type="cellIs" dxfId="59" priority="71" operator="equal">
      <formula>"NA"</formula>
    </cfRule>
    <cfRule type="expression" dxfId="58" priority="72" stopIfTrue="1">
      <formula>OR(Q35="Start",Q35="ongoing",Q35="# Issues:",AND(Q35&gt;0%,Q35&lt;100%))</formula>
    </cfRule>
    <cfRule type="expression" dxfId="57" priority="73" stopIfTrue="1">
      <formula>OR(Q35=100%,Q35="YES")</formula>
    </cfRule>
    <cfRule type="cellIs" dxfId="56" priority="74" stopIfTrue="1" operator="equal">
      <formula>"n/a"</formula>
    </cfRule>
  </conditionalFormatting>
  <conditionalFormatting sqref="X41:X43 X34:X35">
    <cfRule type="expression" dxfId="55" priority="63">
      <formula>OR(X34="Start",X34="ongoing",X34="# Issues:",AND(X34&gt;0%,X34&lt;100%))</formula>
    </cfRule>
    <cfRule type="expression" dxfId="54" priority="64">
      <formula>OR(X34=100%,X34="YES")</formula>
    </cfRule>
    <cfRule type="cellIs" dxfId="53" priority="65" operator="equal">
      <formula>"NA"</formula>
    </cfRule>
    <cfRule type="expression" dxfId="52" priority="66" stopIfTrue="1">
      <formula>OR(X34="Start",X34="ongoing",X34="# Issues:",AND(X34&gt;0%,X34&lt;100%))</formula>
    </cfRule>
    <cfRule type="expression" dxfId="51" priority="67" stopIfTrue="1">
      <formula>OR(X34=100%,X34="YES")</formula>
    </cfRule>
    <cfRule type="cellIs" dxfId="50" priority="68" stopIfTrue="1" operator="equal">
      <formula>"n/a"</formula>
    </cfRule>
  </conditionalFormatting>
  <conditionalFormatting sqref="X36">
    <cfRule type="expression" dxfId="49" priority="57">
      <formula>OR(X36="Start",X36="ongoing",X36="# Issues:",AND(X36&gt;0%,X36&lt;100%))</formula>
    </cfRule>
    <cfRule type="expression" dxfId="48" priority="58">
      <formula>OR(X36=100%,X36="YES")</formula>
    </cfRule>
    <cfRule type="cellIs" dxfId="47" priority="59" operator="equal">
      <formula>"NA"</formula>
    </cfRule>
    <cfRule type="expression" dxfId="46" priority="60" stopIfTrue="1">
      <formula>OR(X36="Start",X36="ongoing",X36="# Issues:",AND(X36&gt;0%,X36&lt;100%))</formula>
    </cfRule>
    <cfRule type="expression" dxfId="45" priority="61" stopIfTrue="1">
      <formula>OR(X36=100%,X36="YES")</formula>
    </cfRule>
    <cfRule type="cellIs" dxfId="44" priority="62" stopIfTrue="1" operator="equal">
      <formula>"n/a"</formula>
    </cfRule>
  </conditionalFormatting>
  <conditionalFormatting sqref="X37">
    <cfRule type="expression" dxfId="43" priority="51">
      <formula>OR(X37="Start",X37="ongoing",X37="# Issues:",AND(X37&gt;0%,X37&lt;100%))</formula>
    </cfRule>
    <cfRule type="expression" dxfId="42" priority="52">
      <formula>OR(X37=100%,X37="YES")</formula>
    </cfRule>
    <cfRule type="cellIs" dxfId="41" priority="53" operator="equal">
      <formula>"NA"</formula>
    </cfRule>
    <cfRule type="expression" dxfId="40" priority="54" stopIfTrue="1">
      <formula>OR(X37="Start",X37="ongoing",X37="# Issues:",AND(X37&gt;0%,X37&lt;100%))</formula>
    </cfRule>
    <cfRule type="expression" dxfId="39" priority="55" stopIfTrue="1">
      <formula>OR(X37=100%,X37="YES")</formula>
    </cfRule>
    <cfRule type="cellIs" dxfId="38" priority="56" stopIfTrue="1" operator="equal">
      <formula>"n/a"</formula>
    </cfRule>
  </conditionalFormatting>
  <conditionalFormatting sqref="X38">
    <cfRule type="expression" dxfId="37" priority="45">
      <formula>OR(X38="Start",X38="ongoing",X38="# Issues:",AND(X38&gt;0%,X38&lt;100%))</formula>
    </cfRule>
    <cfRule type="expression" dxfId="36" priority="46">
      <formula>OR(X38=100%,X38="YES")</formula>
    </cfRule>
    <cfRule type="cellIs" dxfId="35" priority="47" operator="equal">
      <formula>"NA"</formula>
    </cfRule>
    <cfRule type="expression" dxfId="34" priority="48" stopIfTrue="1">
      <formula>OR(X38="Start",X38="ongoing",X38="# Issues:",AND(X38&gt;0%,X38&lt;100%))</formula>
    </cfRule>
    <cfRule type="expression" dxfId="33" priority="49" stopIfTrue="1">
      <formula>OR(X38=100%,X38="YES")</formula>
    </cfRule>
    <cfRule type="cellIs" dxfId="32" priority="50" stopIfTrue="1" operator="equal">
      <formula>"n/a"</formula>
    </cfRule>
  </conditionalFormatting>
  <conditionalFormatting sqref="X39">
    <cfRule type="expression" dxfId="31" priority="39">
      <formula>OR(X39="Start",X39="ongoing",X39="# Issues:",AND(X39&gt;0%,X39&lt;100%))</formula>
    </cfRule>
    <cfRule type="expression" dxfId="30" priority="40">
      <formula>OR(X39=100%,X39="YES")</formula>
    </cfRule>
    <cfRule type="cellIs" dxfId="29" priority="41" operator="equal">
      <formula>"NA"</formula>
    </cfRule>
    <cfRule type="expression" dxfId="28" priority="42" stopIfTrue="1">
      <formula>OR(X39="Start",X39="ongoing",X39="# Issues:",AND(X39&gt;0%,X39&lt;100%))</formula>
    </cfRule>
    <cfRule type="expression" dxfId="27" priority="43" stopIfTrue="1">
      <formula>OR(X39=100%,X39="YES")</formula>
    </cfRule>
    <cfRule type="cellIs" dxfId="26" priority="44" stopIfTrue="1" operator="equal">
      <formula>"n/a"</formula>
    </cfRule>
  </conditionalFormatting>
  <conditionalFormatting sqref="X40">
    <cfRule type="expression" dxfId="25" priority="33">
      <formula>OR(X40="Start",X40="ongoing",X40="# Issues:",AND(X40&gt;0%,X40&lt;100%))</formula>
    </cfRule>
    <cfRule type="expression" dxfId="24" priority="34">
      <formula>OR(X40=100%,X40="YES")</formula>
    </cfRule>
    <cfRule type="cellIs" dxfId="23" priority="35" operator="equal">
      <formula>"NA"</formula>
    </cfRule>
    <cfRule type="expression" dxfId="22" priority="36" stopIfTrue="1">
      <formula>OR(X40="Start",X40="ongoing",X40="# Issues:",AND(X40&gt;0%,X40&lt;100%))</formula>
    </cfRule>
    <cfRule type="expression" dxfId="21" priority="37" stopIfTrue="1">
      <formula>OR(X40=100%,X40="YES")</formula>
    </cfRule>
    <cfRule type="cellIs" dxfId="20" priority="38" stopIfTrue="1" operator="equal">
      <formula>"n/a"</formula>
    </cfRule>
  </conditionalFormatting>
  <conditionalFormatting sqref="K13:L43">
    <cfRule type="expression" dxfId="19" priority="32">
      <formula>$B$45="UP"</formula>
    </cfRule>
  </conditionalFormatting>
  <conditionalFormatting sqref="E49">
    <cfRule type="expression" dxfId="18" priority="31">
      <formula>$B$45 =UP</formula>
    </cfRule>
  </conditionalFormatting>
  <conditionalFormatting sqref="D34">
    <cfRule type="expression" dxfId="17" priority="13">
      <formula>OR(D34="Start",D34="ongoing",D34="# Issues:",AND(D34&gt;0%,D34&lt;100%))</formula>
    </cfRule>
    <cfRule type="expression" dxfId="16" priority="14">
      <formula>OR(D34=100%,D34="YES")</formula>
    </cfRule>
    <cfRule type="cellIs" dxfId="15" priority="15" operator="equal">
      <formula>"NA"</formula>
    </cfRule>
    <cfRule type="expression" dxfId="14" priority="16" stopIfTrue="1">
      <formula>OR(D34="Start",D34="ongoing",D34="# Issues:",AND(D34&gt;0%,D34&lt;100%))</formula>
    </cfRule>
    <cfRule type="expression" dxfId="13" priority="17" stopIfTrue="1">
      <formula>OR(D34=100%,D34="YES")</formula>
    </cfRule>
    <cfRule type="cellIs" dxfId="12" priority="18" stopIfTrue="1" operator="equal">
      <formula>"n/a"</formula>
    </cfRule>
  </conditionalFormatting>
  <conditionalFormatting sqref="D35:D41">
    <cfRule type="expression" dxfId="11" priority="7">
      <formula>OR(D35="Start",D35="ongoing",D35="# Issues:",AND(D35&gt;0%,D35&lt;100%))</formula>
    </cfRule>
    <cfRule type="expression" dxfId="10" priority="8">
      <formula>OR(D35=100%,D35="YES")</formula>
    </cfRule>
    <cfRule type="cellIs" dxfId="9" priority="9" operator="equal">
      <formula>"NA"</formula>
    </cfRule>
    <cfRule type="expression" dxfId="8" priority="10" stopIfTrue="1">
      <formula>OR(D35="Start",D35="ongoing",D35="# Issues:",AND(D35&gt;0%,D35&lt;100%))</formula>
    </cfRule>
    <cfRule type="expression" dxfId="7" priority="11" stopIfTrue="1">
      <formula>OR(D35=100%,D35="YES")</formula>
    </cfRule>
    <cfRule type="cellIs" dxfId="6" priority="12" stopIfTrue="1" operator="equal">
      <formula>"n/a"</formula>
    </cfRule>
  </conditionalFormatting>
  <conditionalFormatting sqref="D42:D43">
    <cfRule type="expression" dxfId="5" priority="1">
      <formula>OR(D42="Start",D42="ongoing",D42="# Issues:",AND(D42&gt;0%,D42&lt;100%))</formula>
    </cfRule>
    <cfRule type="expression" dxfId="4" priority="2">
      <formula>OR(D42=100%,D42="YES")</formula>
    </cfRule>
    <cfRule type="cellIs" dxfId="3" priority="3" operator="equal">
      <formula>"NA"</formula>
    </cfRule>
    <cfRule type="expression" dxfId="2" priority="4" stopIfTrue="1">
      <formula>OR(D42="Start",D42="ongoing",D42="# Issues:",AND(D42&gt;0%,D42&lt;100%))</formula>
    </cfRule>
    <cfRule type="expression" dxfId="1" priority="5" stopIfTrue="1">
      <formula>OR(D42=100%,D42="YES")</formula>
    </cfRule>
    <cfRule type="cellIs" dxfId="0" priority="6" stopIfTrue="1" operator="equal">
      <formula>"n/a"</formula>
    </cfRule>
  </conditionalFormatting>
  <dataValidations count="2">
    <dataValidation type="list" allowBlank="1" showInputMessage="1" showErrorMessage="1" sqref="B45">
      <formula1>$L$4:$L$5</formula1>
    </dataValidation>
    <dataValidation type="list" allowBlank="1" showInputMessage="1" showErrorMessage="1" sqref="B46">
      <formula1>"Feature Group,Feature,Function Group,Function,Software Component"</formula1>
    </dataValidation>
  </dataValidations>
  <pageMargins left="0.78740157480314965" right="0.78740157480314965" top="0.98425196850393704" bottom="0.98425196850393704" header="0.51181102362204722" footer="0.51181102362204722"/>
  <pageSetup paperSize="9" scale="35" fitToHeight="0" orientation="landscape" r:id="rId2"/>
  <headerFooter alignWithMargins="0"/>
  <ignoredErrors>
    <ignoredError sqref="Z15:Z23" unlockedFormula="1"/>
  </ignoredErrors>
  <drawing r:id="rId3"/>
  <legacyDrawing r:id="rId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113"/>
  <sheetViews>
    <sheetView zoomScale="80" zoomScaleNormal="80" workbookViewId="0">
      <selection activeCell="L3" sqref="L3"/>
    </sheetView>
  </sheetViews>
  <sheetFormatPr defaultColWidth="0" defaultRowHeight="12.75" zeroHeight="1"/>
  <cols>
    <col min="1" max="24" width="9.140625" style="72" customWidth="1"/>
    <col min="25" max="25" width="8.5703125" style="72" customWidth="1"/>
    <col min="26" max="27" width="9.140625" style="72" customWidth="1"/>
    <col min="28" max="16384" width="9.140625" style="72" hidden="1"/>
  </cols>
  <sheetData>
    <row r="1" spans="1:27">
      <c r="A1" s="150"/>
      <c r="B1" s="150"/>
      <c r="C1" s="150"/>
      <c r="D1" s="150"/>
      <c r="E1" s="150"/>
      <c r="F1" s="150"/>
      <c r="G1" s="150"/>
      <c r="H1" s="150"/>
      <c r="I1" s="150"/>
      <c r="J1" s="150"/>
      <c r="K1" s="150"/>
      <c r="L1" s="150"/>
      <c r="M1" s="150"/>
      <c r="N1" s="150"/>
      <c r="O1" s="150"/>
      <c r="P1" s="150"/>
      <c r="Q1" s="150"/>
      <c r="R1" s="150"/>
      <c r="S1" s="150"/>
      <c r="T1" s="150"/>
      <c r="U1" s="150"/>
      <c r="V1" s="150"/>
      <c r="W1" s="150"/>
      <c r="X1" s="150"/>
      <c r="Y1" s="150"/>
      <c r="Z1" s="150"/>
      <c r="AA1" s="150"/>
    </row>
    <row r="2" spans="1:27">
      <c r="A2" s="150"/>
      <c r="B2" s="150"/>
      <c r="C2" s="150"/>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1:27" ht="30">
      <c r="A3" s="1125" t="s">
        <v>394</v>
      </c>
      <c r="B3" s="1125"/>
      <c r="C3" s="1125"/>
      <c r="D3" s="1126"/>
      <c r="E3" s="1123" t="s">
        <v>349</v>
      </c>
      <c r="F3" s="1124"/>
      <c r="G3" s="150"/>
      <c r="H3" s="150"/>
      <c r="I3" s="150"/>
      <c r="J3" s="150"/>
      <c r="K3" s="150"/>
      <c r="L3" s="150"/>
      <c r="M3" s="150"/>
      <c r="N3" s="150"/>
      <c r="O3" s="150"/>
      <c r="P3" s="150"/>
      <c r="Q3" s="150"/>
      <c r="R3" s="150"/>
      <c r="S3" s="150"/>
      <c r="T3" s="150"/>
      <c r="U3" s="150"/>
      <c r="V3" s="150"/>
      <c r="W3" s="150"/>
      <c r="X3" s="150"/>
      <c r="Y3" s="150"/>
      <c r="Z3" s="150"/>
      <c r="AA3" s="150"/>
    </row>
    <row r="4" spans="1:27">
      <c r="A4" s="150"/>
      <c r="B4" s="150"/>
      <c r="C4" s="150"/>
      <c r="D4" s="150"/>
      <c r="E4" s="150"/>
      <c r="F4" s="150"/>
      <c r="G4" s="150"/>
      <c r="H4" s="150"/>
      <c r="I4" s="150"/>
      <c r="J4" s="150"/>
      <c r="K4" s="150"/>
      <c r="L4" s="150"/>
      <c r="M4" s="150"/>
      <c r="N4" s="150"/>
      <c r="O4" s="150"/>
      <c r="P4" s="150"/>
      <c r="Q4" s="150"/>
      <c r="R4" s="150"/>
      <c r="S4" s="150"/>
      <c r="T4" s="150"/>
      <c r="U4" s="150"/>
      <c r="V4" s="150"/>
      <c r="W4" s="150"/>
      <c r="X4" s="150"/>
      <c r="Y4" s="150"/>
      <c r="Z4" s="150"/>
      <c r="AA4" s="150"/>
    </row>
    <row r="5" spans="1:27">
      <c r="A5" s="150"/>
      <c r="B5" s="150"/>
      <c r="C5" s="150"/>
      <c r="D5" s="150"/>
      <c r="E5" s="150"/>
      <c r="F5" s="150"/>
      <c r="G5" s="150"/>
      <c r="H5" s="150"/>
      <c r="I5" s="150"/>
      <c r="J5" s="150"/>
      <c r="K5" s="150"/>
      <c r="L5" s="150"/>
      <c r="M5" s="150"/>
      <c r="N5" s="150"/>
      <c r="O5" s="150"/>
      <c r="P5" s="150"/>
      <c r="Q5" s="150"/>
      <c r="R5" s="150"/>
      <c r="S5" s="150"/>
      <c r="T5" s="150"/>
      <c r="U5" s="150"/>
      <c r="V5" s="150"/>
      <c r="W5" s="150"/>
      <c r="X5" s="150"/>
      <c r="Y5" s="150"/>
      <c r="Z5" s="150"/>
      <c r="AA5" s="150"/>
    </row>
    <row r="6" spans="1:27">
      <c r="A6" s="150"/>
      <c r="B6" s="150"/>
      <c r="C6" s="150"/>
      <c r="D6" s="150"/>
      <c r="E6" s="150"/>
      <c r="F6" s="150"/>
      <c r="G6" s="150"/>
      <c r="H6" s="150"/>
      <c r="I6" s="150"/>
      <c r="J6" s="150"/>
      <c r="K6" s="150"/>
      <c r="L6" s="150"/>
      <c r="M6" s="150"/>
      <c r="N6" s="150"/>
      <c r="O6" s="150"/>
      <c r="P6" s="150"/>
      <c r="Q6" s="150"/>
      <c r="R6" s="150"/>
      <c r="S6" s="150"/>
      <c r="T6" s="150"/>
      <c r="U6" s="150"/>
      <c r="V6" s="150"/>
      <c r="W6" s="150"/>
      <c r="X6" s="150"/>
      <c r="Y6" s="150"/>
      <c r="Z6" s="150"/>
      <c r="AA6" s="150"/>
    </row>
    <row r="7" spans="1:27">
      <c r="A7" s="150"/>
      <c r="B7" s="150"/>
      <c r="C7" s="150"/>
      <c r="D7" s="150"/>
      <c r="E7" s="150"/>
      <c r="F7" s="150"/>
      <c r="G7" s="150"/>
      <c r="H7" s="150"/>
      <c r="I7" s="150"/>
      <c r="J7" s="150"/>
      <c r="K7" s="150"/>
      <c r="L7" s="150"/>
      <c r="M7" s="150"/>
      <c r="N7" s="150"/>
      <c r="O7" s="150"/>
      <c r="P7" s="150"/>
      <c r="Q7" s="150"/>
      <c r="R7" s="150"/>
      <c r="S7" s="150"/>
      <c r="T7" s="150"/>
      <c r="U7" s="150"/>
      <c r="V7" s="150"/>
      <c r="W7" s="150"/>
      <c r="X7" s="150"/>
      <c r="Y7" s="150"/>
      <c r="Z7" s="150"/>
      <c r="AA7" s="150"/>
    </row>
    <row r="8" spans="1:27">
      <c r="A8" s="150"/>
      <c r="B8" s="150"/>
      <c r="C8" s="150"/>
      <c r="D8" s="150"/>
      <c r="E8" s="150"/>
      <c r="F8" s="150"/>
      <c r="G8" s="150"/>
      <c r="H8" s="150"/>
      <c r="I8" s="150"/>
      <c r="J8" s="150"/>
      <c r="K8" s="150"/>
      <c r="L8" s="150"/>
      <c r="M8" s="150"/>
      <c r="N8" s="150"/>
      <c r="O8" s="150"/>
      <c r="P8" s="150"/>
      <c r="Q8" s="150"/>
      <c r="R8" s="150"/>
      <c r="S8" s="150"/>
      <c r="T8" s="150"/>
      <c r="U8" s="150"/>
      <c r="V8" s="150"/>
      <c r="W8" s="150"/>
      <c r="X8" s="150"/>
      <c r="Y8" s="150"/>
      <c r="Z8" s="150"/>
      <c r="AA8" s="150"/>
    </row>
    <row r="9" spans="1:27">
      <c r="A9" s="150"/>
      <c r="B9" s="150"/>
      <c r="C9" s="150"/>
      <c r="D9" s="150"/>
      <c r="E9" s="150"/>
      <c r="F9" s="150"/>
      <c r="G9" s="150"/>
      <c r="H9" s="150"/>
      <c r="I9" s="150"/>
      <c r="J9" s="150"/>
      <c r="K9" s="150"/>
      <c r="L9" s="150"/>
      <c r="M9" s="150"/>
      <c r="N9" s="150"/>
      <c r="O9" s="150"/>
      <c r="P9" s="150"/>
      <c r="Q9" s="150"/>
      <c r="R9" s="150"/>
      <c r="S9" s="150"/>
      <c r="T9" s="150"/>
      <c r="U9" s="150"/>
      <c r="V9" s="150"/>
      <c r="W9" s="150"/>
      <c r="X9" s="150"/>
      <c r="Y9" s="150"/>
      <c r="Z9" s="150"/>
      <c r="AA9" s="150"/>
    </row>
    <row r="10" spans="1:27">
      <c r="A10" s="150"/>
      <c r="B10" s="150"/>
      <c r="C10" s="150"/>
      <c r="D10" s="150"/>
      <c r="E10" s="150"/>
      <c r="F10" s="150"/>
      <c r="G10" s="150"/>
      <c r="H10" s="150"/>
      <c r="I10" s="150"/>
      <c r="J10" s="150"/>
      <c r="K10" s="150"/>
      <c r="L10" s="150"/>
      <c r="M10" s="150"/>
      <c r="N10" s="150"/>
      <c r="O10" s="150"/>
      <c r="P10" s="150"/>
      <c r="Q10" s="150"/>
      <c r="R10" s="150"/>
      <c r="S10" s="150"/>
      <c r="T10" s="150"/>
      <c r="U10" s="150"/>
      <c r="V10" s="150"/>
      <c r="W10" s="150"/>
      <c r="X10" s="150"/>
      <c r="Y10" s="150"/>
      <c r="Z10" s="150"/>
      <c r="AA10" s="150"/>
    </row>
    <row r="11" spans="1:27">
      <c r="A11" s="150"/>
      <c r="B11" s="150"/>
      <c r="C11" s="150"/>
      <c r="D11" s="150"/>
      <c r="E11" s="150"/>
      <c r="F11" s="150"/>
      <c r="G11" s="150"/>
      <c r="H11" s="150"/>
      <c r="I11" s="150"/>
      <c r="J11" s="150"/>
      <c r="K11" s="150"/>
      <c r="L11" s="150"/>
      <c r="M11" s="150"/>
      <c r="N11" s="150"/>
      <c r="O11" s="150"/>
      <c r="P11" s="150"/>
      <c r="Q11" s="150"/>
      <c r="R11" s="150"/>
      <c r="S11" s="150"/>
      <c r="T11" s="150"/>
      <c r="U11" s="150"/>
      <c r="V11" s="150"/>
      <c r="W11" s="150"/>
      <c r="X11" s="150"/>
      <c r="Y11" s="150"/>
      <c r="Z11" s="150"/>
      <c r="AA11" s="150"/>
    </row>
    <row r="12" spans="1:27">
      <c r="A12" s="150"/>
      <c r="B12" s="150"/>
      <c r="C12" s="150"/>
      <c r="D12" s="150"/>
      <c r="E12" s="150"/>
      <c r="F12" s="150"/>
      <c r="G12" s="150"/>
      <c r="H12" s="150"/>
      <c r="I12" s="150"/>
      <c r="J12" s="150"/>
      <c r="K12" s="150"/>
      <c r="L12" s="150"/>
      <c r="M12" s="150"/>
      <c r="N12" s="150"/>
      <c r="O12" s="150"/>
      <c r="P12" s="150"/>
      <c r="Q12" s="150"/>
      <c r="R12" s="150"/>
      <c r="S12" s="150"/>
      <c r="T12" s="150"/>
      <c r="U12" s="150"/>
      <c r="V12" s="150"/>
      <c r="W12" s="150"/>
      <c r="X12" s="150"/>
      <c r="Y12" s="150"/>
      <c r="Z12" s="150"/>
      <c r="AA12" s="150"/>
    </row>
    <row r="13" spans="1:27">
      <c r="A13" s="150"/>
      <c r="B13" s="150"/>
      <c r="C13" s="150"/>
      <c r="D13" s="150"/>
      <c r="E13" s="150"/>
      <c r="F13" s="150"/>
      <c r="G13" s="150"/>
      <c r="H13" s="150"/>
      <c r="I13" s="150"/>
      <c r="J13" s="150"/>
      <c r="K13" s="150"/>
      <c r="L13" s="150"/>
      <c r="M13" s="150"/>
      <c r="N13" s="150"/>
      <c r="O13" s="150"/>
      <c r="P13" s="150"/>
      <c r="Q13" s="150"/>
      <c r="R13" s="150"/>
      <c r="S13" s="150"/>
      <c r="T13" s="150"/>
      <c r="U13" s="150"/>
      <c r="V13" s="150"/>
      <c r="W13" s="150"/>
      <c r="X13" s="150"/>
      <c r="Y13" s="150"/>
      <c r="Z13" s="150"/>
      <c r="AA13" s="150"/>
    </row>
    <row r="14" spans="1:27">
      <c r="A14" s="150"/>
      <c r="B14" s="150"/>
      <c r="C14" s="150"/>
      <c r="D14" s="150"/>
      <c r="E14" s="150"/>
      <c r="F14" s="150"/>
      <c r="G14" s="150"/>
      <c r="H14" s="150"/>
      <c r="I14" s="150"/>
      <c r="J14" s="150"/>
      <c r="K14" s="150"/>
      <c r="L14" s="150"/>
      <c r="M14" s="150"/>
      <c r="N14" s="150"/>
      <c r="O14" s="150"/>
      <c r="P14" s="150"/>
      <c r="Q14" s="150"/>
      <c r="R14" s="150"/>
      <c r="S14" s="150"/>
      <c r="T14" s="150"/>
      <c r="U14" s="150"/>
      <c r="V14" s="150"/>
      <c r="W14" s="150"/>
      <c r="X14" s="150"/>
      <c r="Y14" s="150"/>
      <c r="Z14" s="150"/>
      <c r="AA14" s="150"/>
    </row>
    <row r="15" spans="1:27">
      <c r="A15" s="150"/>
      <c r="B15" s="150"/>
      <c r="C15" s="150"/>
      <c r="D15" s="150"/>
      <c r="E15" s="150"/>
      <c r="F15" s="150"/>
      <c r="G15" s="150"/>
      <c r="H15" s="150"/>
      <c r="I15" s="150"/>
      <c r="J15" s="150"/>
      <c r="K15" s="150"/>
      <c r="L15" s="150"/>
      <c r="M15" s="150"/>
      <c r="N15" s="150"/>
      <c r="O15" s="150"/>
      <c r="P15" s="150"/>
      <c r="Q15" s="150"/>
      <c r="R15" s="150"/>
      <c r="S15" s="150"/>
      <c r="T15" s="150"/>
      <c r="U15" s="150"/>
      <c r="V15" s="150"/>
      <c r="W15" s="150"/>
      <c r="X15" s="150"/>
      <c r="Y15" s="150"/>
      <c r="Z15" s="150"/>
      <c r="AA15" s="150"/>
    </row>
    <row r="16" spans="1:27">
      <c r="A16" s="150"/>
      <c r="B16" s="150"/>
      <c r="C16" s="150"/>
      <c r="D16" s="150"/>
      <c r="E16" s="150"/>
      <c r="F16" s="150"/>
      <c r="G16" s="150"/>
      <c r="H16" s="150"/>
      <c r="I16" s="150"/>
      <c r="J16" s="150"/>
      <c r="K16" s="150"/>
      <c r="L16" s="150"/>
      <c r="M16" s="150"/>
      <c r="N16" s="150"/>
      <c r="O16" s="150"/>
      <c r="P16" s="150"/>
      <c r="Q16" s="150"/>
      <c r="R16" s="150"/>
      <c r="S16" s="150"/>
      <c r="T16" s="150"/>
      <c r="U16" s="150"/>
      <c r="V16" s="150"/>
      <c r="W16" s="150"/>
      <c r="X16" s="150"/>
      <c r="Y16" s="150"/>
      <c r="Z16" s="150"/>
      <c r="AA16" s="150"/>
    </row>
    <row r="17" spans="1:27">
      <c r="A17" s="150"/>
      <c r="B17" s="150"/>
      <c r="C17" s="150"/>
      <c r="D17" s="150"/>
      <c r="E17" s="150"/>
      <c r="F17" s="150"/>
      <c r="G17" s="150"/>
      <c r="H17" s="150"/>
      <c r="I17" s="150"/>
      <c r="J17" s="150"/>
      <c r="K17" s="150"/>
      <c r="L17" s="150"/>
      <c r="M17" s="150"/>
      <c r="N17" s="150"/>
      <c r="O17" s="150"/>
      <c r="P17" s="150"/>
      <c r="Q17" s="150"/>
      <c r="R17" s="150"/>
      <c r="S17" s="150"/>
      <c r="T17" s="150"/>
      <c r="U17" s="150"/>
      <c r="V17" s="150"/>
      <c r="W17" s="150"/>
      <c r="X17" s="150"/>
      <c r="Y17" s="150"/>
      <c r="Z17" s="150"/>
      <c r="AA17" s="150"/>
    </row>
    <row r="18" spans="1:27">
      <c r="A18" s="150"/>
      <c r="B18" s="150"/>
      <c r="C18" s="150"/>
      <c r="D18" s="150"/>
      <c r="E18" s="150"/>
      <c r="F18" s="150"/>
      <c r="G18" s="150"/>
      <c r="H18" s="150"/>
      <c r="I18" s="150"/>
      <c r="J18" s="150"/>
      <c r="K18" s="150"/>
      <c r="L18" s="150"/>
      <c r="M18" s="150"/>
      <c r="N18" s="150"/>
      <c r="O18" s="150"/>
      <c r="P18" s="150"/>
      <c r="Q18" s="150"/>
      <c r="R18" s="150"/>
      <c r="S18" s="150"/>
      <c r="T18" s="150"/>
      <c r="U18" s="150"/>
      <c r="V18" s="150"/>
      <c r="W18" s="150"/>
      <c r="X18" s="150"/>
      <c r="Y18" s="150"/>
      <c r="Z18" s="150"/>
      <c r="AA18" s="150"/>
    </row>
    <row r="19" spans="1:27">
      <c r="A19" s="150"/>
      <c r="B19" s="150"/>
      <c r="C19" s="150"/>
      <c r="D19" s="150"/>
      <c r="E19" s="150"/>
      <c r="F19" s="150"/>
      <c r="G19" s="150"/>
      <c r="H19" s="150"/>
      <c r="I19" s="150"/>
      <c r="J19" s="150"/>
      <c r="K19" s="150"/>
      <c r="L19" s="150"/>
      <c r="M19" s="150"/>
      <c r="N19" s="150"/>
      <c r="O19" s="150"/>
      <c r="P19" s="150"/>
      <c r="Q19" s="150"/>
      <c r="R19" s="150"/>
      <c r="S19" s="150"/>
      <c r="T19" s="150"/>
      <c r="U19" s="150"/>
      <c r="V19" s="150"/>
      <c r="W19" s="150"/>
      <c r="X19" s="150"/>
      <c r="Y19" s="150"/>
      <c r="Z19" s="150"/>
      <c r="AA19" s="150"/>
    </row>
    <row r="20" spans="1:27">
      <c r="A20" s="150"/>
      <c r="B20" s="150"/>
      <c r="C20" s="150"/>
      <c r="D20" s="150"/>
      <c r="E20" s="150"/>
      <c r="F20" s="150"/>
      <c r="G20" s="150"/>
      <c r="H20" s="150"/>
      <c r="I20" s="150"/>
      <c r="J20" s="150"/>
      <c r="K20" s="150"/>
      <c r="L20" s="150"/>
      <c r="M20" s="150"/>
      <c r="N20" s="150"/>
      <c r="O20" s="150"/>
      <c r="P20" s="150"/>
      <c r="Q20" s="150"/>
      <c r="R20" s="150"/>
      <c r="S20" s="150"/>
      <c r="T20" s="150"/>
      <c r="U20" s="150"/>
      <c r="V20" s="150"/>
      <c r="W20" s="150"/>
      <c r="X20" s="150"/>
      <c r="Y20" s="150"/>
      <c r="Z20" s="150"/>
      <c r="AA20" s="150"/>
    </row>
    <row r="21" spans="1:27">
      <c r="A21" s="150"/>
      <c r="B21" s="150"/>
      <c r="C21" s="150"/>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150"/>
    </row>
    <row r="22" spans="1:27">
      <c r="A22" s="150"/>
      <c r="B22" s="150"/>
      <c r="C22" s="150"/>
      <c r="D22" s="150"/>
      <c r="E22" s="150"/>
      <c r="F22" s="150"/>
      <c r="G22" s="150"/>
      <c r="H22" s="150"/>
      <c r="I22" s="150"/>
      <c r="J22" s="150"/>
      <c r="K22" s="150"/>
      <c r="L22" s="150"/>
      <c r="M22" s="150"/>
      <c r="N22" s="150"/>
      <c r="O22" s="150"/>
      <c r="P22" s="150"/>
      <c r="Q22" s="150"/>
      <c r="R22" s="150"/>
      <c r="S22" s="150"/>
      <c r="T22" s="150"/>
      <c r="U22" s="150"/>
      <c r="V22" s="150"/>
      <c r="W22" s="150"/>
      <c r="X22" s="150"/>
      <c r="Y22" s="150"/>
      <c r="Z22" s="150"/>
      <c r="AA22" s="150"/>
    </row>
    <row r="23" spans="1:27">
      <c r="A23" s="150"/>
      <c r="B23" s="150"/>
      <c r="C23" s="150"/>
      <c r="D23" s="150"/>
      <c r="E23" s="150"/>
      <c r="F23" s="150"/>
      <c r="G23" s="150"/>
      <c r="H23" s="150"/>
      <c r="I23" s="150"/>
      <c r="J23" s="150"/>
      <c r="K23" s="150"/>
      <c r="L23" s="150"/>
      <c r="M23" s="150"/>
      <c r="N23" s="150"/>
      <c r="O23" s="150"/>
      <c r="P23" s="150"/>
      <c r="Q23" s="150"/>
      <c r="R23" s="150"/>
      <c r="S23" s="150"/>
      <c r="T23" s="150"/>
      <c r="U23" s="150"/>
      <c r="V23" s="150"/>
      <c r="W23" s="150"/>
      <c r="X23" s="150"/>
      <c r="Y23" s="150"/>
      <c r="Z23" s="150"/>
      <c r="AA23" s="150"/>
    </row>
    <row r="24" spans="1:27">
      <c r="A24" s="150"/>
      <c r="B24" s="150"/>
      <c r="C24" s="150"/>
      <c r="D24" s="150"/>
      <c r="E24" s="150"/>
      <c r="F24" s="150"/>
      <c r="G24" s="150"/>
      <c r="H24" s="150"/>
      <c r="I24" s="150"/>
      <c r="J24" s="150"/>
      <c r="K24" s="150"/>
      <c r="L24" s="150"/>
      <c r="M24" s="150"/>
      <c r="N24" s="150"/>
      <c r="O24" s="150"/>
      <c r="P24" s="150"/>
      <c r="Q24" s="150"/>
      <c r="R24" s="150"/>
      <c r="S24" s="150"/>
      <c r="T24" s="150"/>
      <c r="U24" s="150"/>
      <c r="V24" s="150"/>
      <c r="W24" s="150"/>
      <c r="X24" s="150"/>
      <c r="Y24" s="150"/>
      <c r="Z24" s="150"/>
      <c r="AA24" s="150"/>
    </row>
    <row r="25" spans="1:27">
      <c r="A25" s="150"/>
      <c r="B25" s="150"/>
      <c r="C25" s="150"/>
      <c r="D25" s="150"/>
      <c r="E25" s="150"/>
      <c r="F25" s="150"/>
      <c r="G25" s="150"/>
      <c r="H25" s="150"/>
      <c r="I25" s="150"/>
      <c r="J25" s="150"/>
      <c r="K25" s="150"/>
      <c r="L25" s="150"/>
      <c r="M25" s="150"/>
      <c r="N25" s="150"/>
      <c r="O25" s="150"/>
      <c r="P25" s="150"/>
      <c r="Q25" s="150"/>
      <c r="R25" s="150"/>
      <c r="S25" s="150"/>
      <c r="T25" s="150"/>
      <c r="U25" s="150"/>
      <c r="V25" s="150"/>
      <c r="W25" s="150"/>
      <c r="X25" s="150"/>
      <c r="Y25" s="150"/>
      <c r="Z25" s="150"/>
      <c r="AA25" s="150"/>
    </row>
    <row r="26" spans="1:27">
      <c r="A26" s="150"/>
      <c r="B26" s="150"/>
      <c r="C26" s="150"/>
      <c r="D26" s="150"/>
      <c r="E26" s="150"/>
      <c r="F26" s="150"/>
      <c r="G26" s="150"/>
      <c r="H26" s="150"/>
      <c r="I26" s="150"/>
      <c r="J26" s="150"/>
      <c r="K26" s="150"/>
      <c r="L26" s="150"/>
      <c r="M26" s="150"/>
      <c r="N26" s="150"/>
      <c r="O26" s="150"/>
      <c r="P26" s="150"/>
      <c r="Q26" s="150"/>
      <c r="R26" s="150"/>
      <c r="S26" s="150"/>
      <c r="T26" s="150"/>
      <c r="U26" s="150"/>
      <c r="V26" s="150"/>
      <c r="W26" s="150"/>
      <c r="X26" s="150"/>
      <c r="Y26" s="150"/>
      <c r="Z26" s="150"/>
      <c r="AA26" s="150"/>
    </row>
    <row r="27" spans="1:27">
      <c r="A27" s="150"/>
      <c r="B27" s="150"/>
      <c r="C27" s="150"/>
      <c r="D27" s="150"/>
      <c r="E27" s="150"/>
      <c r="F27" s="150"/>
      <c r="G27" s="150"/>
      <c r="H27" s="150"/>
      <c r="I27" s="150"/>
      <c r="J27" s="150"/>
      <c r="K27" s="150"/>
      <c r="L27" s="150"/>
      <c r="M27" s="150"/>
      <c r="N27" s="150"/>
      <c r="O27" s="150"/>
      <c r="P27" s="150"/>
      <c r="Q27" s="150"/>
      <c r="R27" s="150"/>
      <c r="S27" s="150"/>
      <c r="T27" s="150"/>
      <c r="U27" s="150"/>
      <c r="V27" s="150"/>
      <c r="W27" s="150"/>
      <c r="X27" s="150"/>
      <c r="Y27" s="150"/>
      <c r="Z27" s="150"/>
      <c r="AA27" s="150"/>
    </row>
    <row r="28" spans="1:27">
      <c r="A28" s="150"/>
      <c r="B28" s="150"/>
      <c r="C28" s="150"/>
      <c r="D28" s="150"/>
      <c r="E28" s="150"/>
      <c r="F28" s="150"/>
      <c r="G28" s="150"/>
      <c r="H28" s="150"/>
      <c r="I28" s="150"/>
      <c r="J28" s="150"/>
      <c r="K28" s="150"/>
      <c r="L28" s="150"/>
      <c r="M28" s="150"/>
      <c r="N28" s="150"/>
      <c r="O28" s="150"/>
      <c r="P28" s="150"/>
      <c r="Q28" s="150"/>
      <c r="R28" s="150"/>
      <c r="S28" s="150"/>
      <c r="T28" s="150"/>
      <c r="U28" s="150"/>
      <c r="V28" s="150"/>
      <c r="W28" s="150"/>
      <c r="X28" s="150"/>
      <c r="Y28" s="150"/>
      <c r="Z28" s="150"/>
      <c r="AA28" s="150"/>
    </row>
    <row r="29" spans="1:27">
      <c r="A29" s="150"/>
      <c r="B29" s="150"/>
      <c r="C29" s="150"/>
      <c r="D29" s="150"/>
      <c r="E29" s="150"/>
      <c r="F29" s="150"/>
      <c r="G29" s="150"/>
      <c r="H29" s="150"/>
      <c r="I29" s="150"/>
      <c r="J29" s="150"/>
      <c r="K29" s="150"/>
      <c r="L29" s="150"/>
      <c r="M29" s="150"/>
      <c r="N29" s="150"/>
      <c r="O29" s="150"/>
      <c r="P29" s="150"/>
      <c r="Q29" s="150"/>
      <c r="R29" s="150"/>
      <c r="S29" s="150"/>
      <c r="T29" s="150"/>
      <c r="U29" s="150"/>
      <c r="V29" s="150"/>
      <c r="W29" s="150"/>
      <c r="X29" s="150"/>
      <c r="Y29" s="150"/>
      <c r="Z29" s="150"/>
      <c r="AA29" s="150"/>
    </row>
    <row r="30" spans="1:27">
      <c r="A30" s="150"/>
      <c r="B30" s="150"/>
      <c r="C30" s="150"/>
      <c r="D30" s="150"/>
      <c r="E30" s="150"/>
      <c r="F30" s="150"/>
      <c r="G30" s="150"/>
      <c r="H30" s="150"/>
      <c r="I30" s="150"/>
      <c r="J30" s="150"/>
      <c r="K30" s="150"/>
      <c r="L30" s="150"/>
      <c r="M30" s="150"/>
      <c r="N30" s="150"/>
      <c r="O30" s="150"/>
      <c r="P30" s="150"/>
      <c r="Q30" s="150"/>
      <c r="R30" s="150"/>
      <c r="S30" s="150"/>
      <c r="T30" s="150"/>
      <c r="U30" s="150"/>
      <c r="V30" s="150"/>
      <c r="W30" s="150"/>
      <c r="X30" s="150"/>
      <c r="Y30" s="150"/>
      <c r="Z30" s="150"/>
      <c r="AA30" s="150"/>
    </row>
    <row r="31" spans="1:27">
      <c r="A31" s="150"/>
      <c r="B31" s="150"/>
      <c r="C31" s="150"/>
      <c r="D31" s="150"/>
      <c r="E31" s="150"/>
      <c r="F31" s="150"/>
      <c r="G31" s="150"/>
      <c r="H31" s="150"/>
      <c r="I31" s="150"/>
      <c r="J31" s="150"/>
      <c r="K31" s="150"/>
      <c r="L31" s="150"/>
      <c r="M31" s="150"/>
      <c r="N31" s="150"/>
      <c r="O31" s="150"/>
      <c r="P31" s="150"/>
      <c r="Q31" s="150"/>
      <c r="R31" s="150"/>
      <c r="S31" s="150"/>
      <c r="T31" s="150"/>
      <c r="U31" s="150"/>
      <c r="V31" s="150"/>
      <c r="W31" s="150"/>
      <c r="X31" s="150"/>
      <c r="Y31" s="150"/>
      <c r="Z31" s="150"/>
      <c r="AA31" s="150"/>
    </row>
    <row r="32" spans="1:27">
      <c r="A32" s="150"/>
      <c r="B32" s="150"/>
      <c r="C32" s="150"/>
      <c r="D32" s="150"/>
      <c r="E32" s="150"/>
      <c r="F32" s="150"/>
      <c r="G32" s="150"/>
      <c r="H32" s="150"/>
      <c r="I32" s="150"/>
      <c r="J32" s="150"/>
      <c r="K32" s="150"/>
      <c r="L32" s="150"/>
      <c r="M32" s="150"/>
      <c r="N32" s="150"/>
      <c r="O32" s="150"/>
      <c r="P32" s="150"/>
      <c r="Q32" s="150"/>
      <c r="R32" s="150"/>
      <c r="S32" s="150"/>
      <c r="T32" s="150"/>
      <c r="U32" s="150"/>
      <c r="V32" s="150"/>
      <c r="W32" s="150"/>
      <c r="X32" s="150"/>
      <c r="Y32" s="150"/>
      <c r="Z32" s="150"/>
      <c r="AA32" s="150"/>
    </row>
    <row r="33" spans="1:27">
      <c r="A33" s="150"/>
      <c r="B33" s="150"/>
      <c r="C33" s="150"/>
      <c r="D33" s="150"/>
      <c r="E33" s="150"/>
      <c r="F33" s="150"/>
      <c r="G33" s="150"/>
      <c r="H33" s="150"/>
      <c r="I33" s="150"/>
      <c r="J33" s="150"/>
      <c r="K33" s="150"/>
      <c r="L33" s="150"/>
      <c r="M33" s="150"/>
      <c r="N33" s="150"/>
      <c r="O33" s="150"/>
      <c r="P33" s="150"/>
      <c r="Q33" s="150"/>
      <c r="R33" s="150"/>
      <c r="S33" s="150"/>
      <c r="T33" s="150"/>
      <c r="U33" s="150"/>
      <c r="V33" s="150"/>
      <c r="W33" s="150"/>
      <c r="X33" s="150"/>
      <c r="Y33" s="150"/>
      <c r="Z33" s="150"/>
      <c r="AA33" s="150"/>
    </row>
    <row r="34" spans="1:27">
      <c r="A34" s="150"/>
      <c r="B34" s="150"/>
      <c r="C34" s="150"/>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150"/>
    </row>
    <row r="35" spans="1:27">
      <c r="A35" s="150"/>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150"/>
    </row>
    <row r="36" spans="1:27">
      <c r="A36" s="150"/>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row>
    <row r="37" spans="1:27">
      <c r="A37" s="150"/>
      <c r="B37" s="150"/>
      <c r="C37" s="150"/>
      <c r="D37" s="150"/>
      <c r="E37" s="150"/>
      <c r="F37" s="150"/>
      <c r="G37" s="150"/>
      <c r="H37" s="150"/>
      <c r="I37" s="150"/>
      <c r="J37" s="150"/>
      <c r="K37" s="150"/>
      <c r="L37" s="150"/>
      <c r="M37" s="150"/>
      <c r="N37" s="150"/>
      <c r="O37" s="150"/>
      <c r="P37" s="150"/>
      <c r="Q37" s="150"/>
      <c r="R37" s="150"/>
      <c r="S37" s="150"/>
      <c r="T37" s="150"/>
      <c r="U37" s="150"/>
      <c r="V37" s="150"/>
      <c r="W37" s="150"/>
      <c r="X37" s="150"/>
      <c r="Y37" s="150"/>
      <c r="Z37" s="150"/>
      <c r="AA37" s="150"/>
    </row>
    <row r="38" spans="1:27">
      <c r="A38" s="150"/>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row>
    <row r="39" spans="1:27">
      <c r="A39" s="150"/>
      <c r="B39" s="150"/>
      <c r="C39" s="150"/>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50"/>
    </row>
    <row r="40" spans="1:27">
      <c r="A40" s="150"/>
      <c r="B40" s="150"/>
      <c r="C40" s="150"/>
      <c r="D40" s="150"/>
      <c r="E40" s="150"/>
      <c r="F40" s="150"/>
      <c r="G40" s="150"/>
      <c r="H40" s="150"/>
      <c r="I40" s="150"/>
      <c r="J40" s="150"/>
      <c r="K40" s="150"/>
      <c r="L40" s="150"/>
      <c r="M40" s="150"/>
      <c r="N40" s="150"/>
      <c r="O40" s="150"/>
      <c r="P40" s="150"/>
      <c r="Q40" s="150"/>
      <c r="R40" s="150"/>
      <c r="S40" s="150"/>
      <c r="T40" s="150"/>
      <c r="U40" s="150"/>
      <c r="V40" s="150"/>
      <c r="W40" s="150"/>
      <c r="X40" s="150"/>
      <c r="Y40" s="150"/>
      <c r="Z40" s="150"/>
      <c r="AA40" s="150"/>
    </row>
    <row r="41" spans="1:27">
      <c r="A41" s="150"/>
      <c r="B41" s="150"/>
      <c r="C41" s="150"/>
      <c r="D41" s="150"/>
      <c r="E41" s="150"/>
      <c r="F41" s="150"/>
      <c r="G41" s="150"/>
      <c r="H41" s="150"/>
      <c r="I41" s="150"/>
      <c r="J41" s="150"/>
      <c r="K41" s="150"/>
      <c r="L41" s="150"/>
      <c r="M41" s="150"/>
      <c r="N41" s="150"/>
      <c r="O41" s="150"/>
      <c r="P41" s="150"/>
      <c r="Q41" s="150"/>
      <c r="R41" s="150"/>
      <c r="S41" s="150"/>
      <c r="T41" s="150"/>
      <c r="U41" s="150"/>
      <c r="V41" s="150"/>
      <c r="W41" s="150"/>
      <c r="X41" s="150"/>
      <c r="Y41" s="150"/>
      <c r="Z41" s="150"/>
      <c r="AA41" s="150"/>
    </row>
    <row r="42" spans="1:27">
      <c r="A42" s="150"/>
      <c r="B42" s="150"/>
      <c r="C42" s="150"/>
      <c r="D42" s="150"/>
      <c r="E42" s="150"/>
      <c r="F42" s="150"/>
      <c r="G42" s="150"/>
      <c r="H42" s="150"/>
      <c r="I42" s="150"/>
      <c r="J42" s="150"/>
      <c r="K42" s="150"/>
      <c r="L42" s="150"/>
      <c r="M42" s="150"/>
      <c r="N42" s="150"/>
      <c r="O42" s="150"/>
      <c r="P42" s="150"/>
      <c r="Q42" s="150"/>
      <c r="R42" s="150"/>
      <c r="S42" s="150"/>
      <c r="T42" s="150"/>
      <c r="U42" s="150"/>
      <c r="V42" s="150"/>
      <c r="W42" s="150"/>
      <c r="X42" s="150"/>
      <c r="Y42" s="150"/>
      <c r="Z42" s="150"/>
      <c r="AA42" s="150"/>
    </row>
    <row r="43" spans="1:27">
      <c r="A43" s="150"/>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row>
    <row r="44" spans="1:27">
      <c r="A44" s="150"/>
      <c r="B44" s="150"/>
      <c r="C44" s="150"/>
      <c r="D44" s="150"/>
      <c r="E44" s="150"/>
      <c r="F44" s="150"/>
      <c r="G44" s="150"/>
      <c r="H44" s="150"/>
      <c r="I44" s="150"/>
      <c r="J44" s="150"/>
      <c r="K44" s="150"/>
      <c r="L44" s="150"/>
      <c r="M44" s="150"/>
      <c r="N44" s="150"/>
      <c r="O44" s="150"/>
      <c r="P44" s="150"/>
      <c r="Q44" s="150"/>
      <c r="R44" s="150"/>
      <c r="S44" s="150"/>
      <c r="T44" s="150"/>
      <c r="U44" s="150"/>
      <c r="V44" s="150"/>
      <c r="W44" s="150"/>
      <c r="X44" s="150"/>
      <c r="Y44" s="150"/>
      <c r="Z44" s="150"/>
      <c r="AA44" s="150"/>
    </row>
    <row r="45" spans="1:27">
      <c r="A45" s="150"/>
      <c r="B45" s="150"/>
      <c r="C45" s="150"/>
      <c r="D45" s="150"/>
      <c r="E45" s="150"/>
      <c r="F45" s="150"/>
      <c r="G45" s="150"/>
      <c r="H45" s="150"/>
      <c r="I45" s="150"/>
      <c r="J45" s="150"/>
      <c r="K45" s="150"/>
      <c r="L45" s="150"/>
      <c r="M45" s="150"/>
      <c r="N45" s="150"/>
      <c r="O45" s="150"/>
      <c r="P45" s="150"/>
      <c r="Q45" s="150"/>
      <c r="R45" s="150"/>
      <c r="S45" s="150"/>
      <c r="T45" s="150"/>
      <c r="U45" s="150"/>
      <c r="V45" s="150"/>
      <c r="W45" s="150"/>
      <c r="X45" s="150"/>
      <c r="Y45" s="150"/>
      <c r="Z45" s="150"/>
      <c r="AA45" s="150"/>
    </row>
    <row r="46" spans="1:27">
      <c r="A46" s="150"/>
      <c r="B46" s="150"/>
      <c r="C46" s="150"/>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50"/>
    </row>
    <row r="47" spans="1:27">
      <c r="A47" s="150"/>
      <c r="B47" s="150"/>
      <c r="C47" s="150"/>
      <c r="D47" s="150"/>
      <c r="E47" s="150"/>
      <c r="F47" s="150"/>
      <c r="G47" s="150"/>
      <c r="H47" s="150"/>
      <c r="I47" s="150"/>
      <c r="J47" s="150"/>
      <c r="K47" s="150"/>
      <c r="L47" s="150"/>
      <c r="M47" s="150"/>
      <c r="N47" s="150"/>
      <c r="O47" s="150"/>
      <c r="P47" s="150"/>
      <c r="Q47" s="150"/>
      <c r="R47" s="150"/>
      <c r="S47" s="150"/>
      <c r="T47" s="150"/>
      <c r="U47" s="150"/>
      <c r="V47" s="150"/>
      <c r="W47" s="150"/>
      <c r="X47" s="150"/>
      <c r="Y47" s="150"/>
      <c r="Z47" s="150"/>
      <c r="AA47" s="150"/>
    </row>
    <row r="48" spans="1:27">
      <c r="A48" s="150"/>
      <c r="B48" s="150"/>
      <c r="C48" s="150"/>
      <c r="D48" s="150"/>
      <c r="E48" s="150"/>
      <c r="F48" s="150"/>
      <c r="G48" s="150"/>
      <c r="H48" s="150"/>
      <c r="I48" s="150"/>
      <c r="J48" s="150"/>
      <c r="K48" s="150"/>
      <c r="L48" s="150"/>
      <c r="M48" s="150"/>
      <c r="N48" s="150"/>
      <c r="O48" s="150"/>
      <c r="P48" s="150"/>
      <c r="Q48" s="150"/>
      <c r="R48" s="150"/>
      <c r="S48" s="150"/>
      <c r="T48" s="150"/>
      <c r="U48" s="150"/>
      <c r="V48" s="150"/>
      <c r="W48" s="150"/>
      <c r="X48" s="150"/>
      <c r="Y48" s="150"/>
      <c r="Z48" s="150"/>
      <c r="AA48" s="150"/>
    </row>
    <row r="49" spans="1:27">
      <c r="A49" s="150"/>
      <c r="B49" s="150"/>
      <c r="C49" s="150"/>
      <c r="D49" s="150"/>
      <c r="E49" s="150"/>
      <c r="F49" s="150"/>
      <c r="G49" s="150"/>
      <c r="H49" s="150"/>
      <c r="I49" s="150"/>
      <c r="J49" s="150"/>
      <c r="K49" s="150"/>
      <c r="L49" s="150"/>
      <c r="M49" s="150"/>
      <c r="N49" s="150"/>
      <c r="O49" s="150"/>
      <c r="P49" s="150"/>
      <c r="Q49" s="150"/>
      <c r="R49" s="150"/>
      <c r="S49" s="150"/>
      <c r="T49" s="150"/>
      <c r="U49" s="150"/>
      <c r="V49" s="150"/>
      <c r="W49" s="150"/>
      <c r="X49" s="150"/>
      <c r="Y49" s="150"/>
      <c r="Z49" s="150"/>
      <c r="AA49" s="150"/>
    </row>
    <row r="50" spans="1:27">
      <c r="A50" s="150"/>
      <c r="B50" s="150"/>
      <c r="C50" s="150"/>
      <c r="D50" s="150"/>
      <c r="E50" s="150"/>
      <c r="F50" s="150"/>
      <c r="G50" s="150"/>
      <c r="H50" s="150"/>
      <c r="I50" s="150"/>
      <c r="J50" s="150"/>
      <c r="K50" s="150"/>
      <c r="L50" s="150"/>
      <c r="M50" s="150"/>
      <c r="N50" s="150"/>
      <c r="O50" s="150"/>
      <c r="P50" s="150"/>
      <c r="Q50" s="150"/>
      <c r="R50" s="150"/>
      <c r="S50" s="150"/>
      <c r="T50" s="150"/>
      <c r="U50" s="150"/>
      <c r="V50" s="150"/>
      <c r="W50" s="150"/>
      <c r="X50" s="150"/>
      <c r="Y50" s="150"/>
      <c r="Z50" s="150"/>
      <c r="AA50" s="150"/>
    </row>
    <row r="51" spans="1:27">
      <c r="A51" s="150"/>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0"/>
    </row>
    <row r="52" spans="1:27">
      <c r="A52" s="150"/>
      <c r="B52" s="150"/>
      <c r="C52" s="150"/>
      <c r="D52" s="150"/>
      <c r="E52" s="150"/>
      <c r="F52" s="150"/>
      <c r="G52" s="150"/>
      <c r="H52" s="150"/>
      <c r="I52" s="150"/>
      <c r="J52" s="150"/>
      <c r="K52" s="150"/>
      <c r="L52" s="150"/>
      <c r="M52" s="150"/>
      <c r="N52" s="150"/>
      <c r="O52" s="150"/>
      <c r="P52" s="150"/>
      <c r="Q52" s="150"/>
      <c r="R52" s="150"/>
      <c r="S52" s="150"/>
      <c r="T52" s="150"/>
      <c r="U52" s="150"/>
      <c r="V52" s="150"/>
      <c r="W52" s="150"/>
      <c r="X52" s="150"/>
      <c r="Y52" s="150"/>
      <c r="Z52" s="150"/>
      <c r="AA52" s="150"/>
    </row>
    <row r="53" spans="1:27">
      <c r="A53" s="150"/>
      <c r="B53" s="150"/>
      <c r="C53" s="150"/>
      <c r="D53" s="150"/>
      <c r="E53" s="150"/>
      <c r="F53" s="150"/>
      <c r="G53" s="150"/>
      <c r="H53" s="150"/>
      <c r="I53" s="150"/>
      <c r="J53" s="150"/>
      <c r="K53" s="150"/>
      <c r="L53" s="150"/>
      <c r="M53" s="150"/>
      <c r="N53" s="150"/>
      <c r="O53" s="150"/>
      <c r="P53" s="150"/>
      <c r="Q53" s="150"/>
      <c r="R53" s="150"/>
      <c r="S53" s="150"/>
      <c r="T53" s="150"/>
      <c r="U53" s="150"/>
      <c r="V53" s="150"/>
      <c r="W53" s="150"/>
      <c r="X53" s="150"/>
      <c r="Y53" s="150"/>
      <c r="Z53" s="150"/>
      <c r="AA53" s="150"/>
    </row>
    <row r="54" spans="1:27">
      <c r="A54" s="150"/>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50"/>
      <c r="AA54" s="150"/>
    </row>
    <row r="55" spans="1:27">
      <c r="A55" s="150"/>
      <c r="B55" s="150"/>
      <c r="C55" s="150"/>
      <c r="D55" s="150"/>
      <c r="E55" s="150"/>
      <c r="F55" s="150"/>
      <c r="G55" s="150"/>
      <c r="H55" s="150"/>
      <c r="I55" s="150"/>
      <c r="J55" s="150"/>
      <c r="K55" s="150"/>
      <c r="L55" s="150"/>
      <c r="M55" s="150"/>
      <c r="N55" s="150"/>
      <c r="O55" s="150"/>
      <c r="P55" s="150"/>
      <c r="Q55" s="150"/>
      <c r="R55" s="150"/>
      <c r="S55" s="150"/>
      <c r="T55" s="150"/>
      <c r="U55" s="150"/>
      <c r="V55" s="150"/>
      <c r="W55" s="150"/>
      <c r="X55" s="150"/>
      <c r="Y55" s="150"/>
      <c r="Z55" s="150"/>
      <c r="AA55" s="150"/>
    </row>
    <row r="56" spans="1:27">
      <c r="A56" s="150"/>
      <c r="B56" s="150"/>
      <c r="C56" s="150"/>
      <c r="D56" s="150"/>
      <c r="E56" s="150"/>
      <c r="F56" s="150"/>
      <c r="G56" s="150"/>
      <c r="H56" s="150"/>
      <c r="I56" s="150"/>
      <c r="J56" s="150"/>
      <c r="K56" s="150"/>
      <c r="L56" s="150"/>
      <c r="M56" s="150"/>
      <c r="N56" s="150"/>
      <c r="O56" s="150"/>
      <c r="P56" s="150"/>
      <c r="Q56" s="150"/>
      <c r="R56" s="150"/>
      <c r="S56" s="150"/>
      <c r="T56" s="150"/>
      <c r="U56" s="150"/>
      <c r="V56" s="150"/>
      <c r="W56" s="150"/>
      <c r="X56" s="150"/>
      <c r="Y56" s="150"/>
      <c r="Z56" s="150"/>
      <c r="AA56" s="150"/>
    </row>
    <row r="57" spans="1:27">
      <c r="A57" s="150"/>
      <c r="B57" s="150"/>
      <c r="C57" s="150"/>
      <c r="D57" s="150"/>
      <c r="E57" s="150"/>
      <c r="F57" s="150"/>
      <c r="G57" s="150"/>
      <c r="H57" s="150"/>
      <c r="I57" s="150"/>
      <c r="J57" s="150"/>
      <c r="K57" s="150"/>
      <c r="L57" s="150"/>
      <c r="M57" s="150"/>
      <c r="N57" s="150"/>
      <c r="O57" s="150"/>
      <c r="P57" s="150"/>
      <c r="Q57" s="150"/>
      <c r="R57" s="150"/>
      <c r="S57" s="150"/>
      <c r="T57" s="150"/>
      <c r="U57" s="150"/>
      <c r="V57" s="150"/>
      <c r="W57" s="150"/>
      <c r="X57" s="150"/>
      <c r="Y57" s="150"/>
      <c r="Z57" s="150"/>
      <c r="AA57" s="150"/>
    </row>
    <row r="58" spans="1:27">
      <c r="A58" s="150"/>
      <c r="B58" s="150"/>
      <c r="C58" s="150"/>
      <c r="D58" s="150"/>
      <c r="E58" s="150"/>
      <c r="F58" s="150"/>
      <c r="G58" s="150"/>
      <c r="H58" s="150"/>
      <c r="I58" s="150"/>
      <c r="J58" s="150"/>
      <c r="K58" s="150"/>
      <c r="L58" s="150"/>
      <c r="M58" s="150"/>
      <c r="N58" s="150"/>
      <c r="O58" s="150"/>
      <c r="P58" s="150"/>
      <c r="Q58" s="150"/>
      <c r="R58" s="150"/>
      <c r="S58" s="150"/>
      <c r="T58" s="150"/>
      <c r="U58" s="150"/>
      <c r="V58" s="150"/>
      <c r="W58" s="150"/>
      <c r="X58" s="150"/>
      <c r="Y58" s="150"/>
      <c r="Z58" s="150"/>
      <c r="AA58" s="150"/>
    </row>
    <row r="59" spans="1:27">
      <c r="A59" s="150"/>
      <c r="B59" s="150"/>
      <c r="C59" s="150"/>
      <c r="D59" s="150"/>
      <c r="E59" s="150"/>
      <c r="F59" s="150"/>
      <c r="G59" s="150"/>
      <c r="H59" s="150"/>
      <c r="I59" s="150"/>
      <c r="J59" s="150"/>
      <c r="K59" s="150"/>
      <c r="L59" s="150"/>
      <c r="M59" s="150"/>
      <c r="N59" s="150"/>
      <c r="O59" s="150"/>
      <c r="P59" s="150"/>
      <c r="Q59" s="150"/>
      <c r="R59" s="150"/>
      <c r="S59" s="150"/>
      <c r="T59" s="150"/>
      <c r="U59" s="150"/>
      <c r="V59" s="150"/>
      <c r="W59" s="150"/>
      <c r="X59" s="150"/>
      <c r="Y59" s="150"/>
      <c r="Z59" s="150"/>
      <c r="AA59" s="150"/>
    </row>
    <row r="60" spans="1:27">
      <c r="A60" s="150"/>
      <c r="B60" s="150"/>
      <c r="C60" s="150"/>
      <c r="D60" s="150"/>
      <c r="E60" s="150"/>
      <c r="F60" s="150"/>
      <c r="G60" s="150"/>
      <c r="H60" s="150"/>
      <c r="I60" s="150"/>
      <c r="J60" s="150"/>
      <c r="K60" s="150"/>
      <c r="L60" s="150"/>
      <c r="M60" s="150"/>
      <c r="N60" s="150"/>
      <c r="O60" s="150"/>
      <c r="P60" s="150"/>
      <c r="Q60" s="150"/>
      <c r="R60" s="150"/>
      <c r="S60" s="150"/>
      <c r="T60" s="150"/>
      <c r="U60" s="150"/>
      <c r="V60" s="150"/>
      <c r="W60" s="150"/>
      <c r="X60" s="150"/>
      <c r="Y60" s="150"/>
      <c r="Z60" s="150"/>
      <c r="AA60" s="150"/>
    </row>
    <row r="61" spans="1:27">
      <c r="A61" s="150"/>
      <c r="B61" s="150"/>
      <c r="C61" s="150"/>
      <c r="D61" s="150"/>
      <c r="E61" s="150"/>
      <c r="F61" s="150"/>
      <c r="G61" s="150"/>
      <c r="H61" s="150"/>
      <c r="I61" s="150"/>
      <c r="J61" s="150"/>
      <c r="K61" s="150"/>
      <c r="L61" s="150"/>
      <c r="M61" s="150"/>
      <c r="N61" s="150"/>
      <c r="O61" s="150"/>
      <c r="P61" s="150"/>
      <c r="Q61" s="150"/>
      <c r="R61" s="150"/>
      <c r="S61" s="150"/>
      <c r="T61" s="150"/>
      <c r="U61" s="150"/>
      <c r="V61" s="150"/>
      <c r="W61" s="150"/>
      <c r="X61" s="150"/>
      <c r="Y61" s="150"/>
      <c r="Z61" s="150"/>
      <c r="AA61" s="150"/>
    </row>
    <row r="62" spans="1:27">
      <c r="A62" s="150"/>
      <c r="B62" s="150"/>
      <c r="C62" s="150"/>
      <c r="D62" s="150"/>
      <c r="E62" s="150"/>
      <c r="F62" s="150"/>
      <c r="G62" s="150"/>
      <c r="H62" s="150"/>
      <c r="I62" s="150"/>
      <c r="J62" s="150"/>
      <c r="K62" s="150"/>
      <c r="L62" s="150"/>
      <c r="M62" s="150"/>
      <c r="N62" s="150"/>
      <c r="O62" s="150"/>
      <c r="P62" s="150"/>
      <c r="Q62" s="150"/>
      <c r="R62" s="150"/>
      <c r="S62" s="150"/>
      <c r="T62" s="150"/>
      <c r="U62" s="150"/>
      <c r="V62" s="150"/>
      <c r="W62" s="150"/>
      <c r="X62" s="150"/>
      <c r="Y62" s="150"/>
      <c r="Z62" s="150"/>
      <c r="AA62" s="150"/>
    </row>
    <row r="63" spans="1:27">
      <c r="A63" s="150"/>
      <c r="B63" s="150"/>
      <c r="C63" s="150"/>
      <c r="D63" s="150"/>
      <c r="E63" s="150"/>
      <c r="F63" s="150"/>
      <c r="G63" s="150"/>
      <c r="H63" s="150"/>
      <c r="I63" s="150"/>
      <c r="J63" s="150"/>
      <c r="K63" s="150"/>
      <c r="L63" s="150"/>
      <c r="M63" s="150"/>
      <c r="N63" s="150"/>
      <c r="O63" s="150"/>
      <c r="P63" s="150"/>
      <c r="Q63" s="150"/>
      <c r="R63" s="150"/>
      <c r="S63" s="150"/>
      <c r="T63" s="150"/>
      <c r="U63" s="150"/>
      <c r="V63" s="150"/>
      <c r="W63" s="150"/>
      <c r="X63" s="150"/>
      <c r="Y63" s="150"/>
      <c r="Z63" s="150"/>
      <c r="AA63" s="150"/>
    </row>
    <row r="64" spans="1:27">
      <c r="A64" s="150"/>
      <c r="B64" s="150"/>
      <c r="C64" s="150"/>
      <c r="D64" s="150"/>
      <c r="E64" s="150"/>
      <c r="F64" s="150"/>
      <c r="G64" s="150"/>
      <c r="H64" s="150"/>
      <c r="I64" s="150"/>
      <c r="J64" s="150"/>
      <c r="K64" s="150"/>
      <c r="L64" s="150"/>
      <c r="M64" s="150"/>
      <c r="N64" s="150"/>
      <c r="O64" s="150"/>
      <c r="P64" s="150"/>
      <c r="Q64" s="150"/>
      <c r="R64" s="150"/>
      <c r="S64" s="150"/>
      <c r="T64" s="150"/>
      <c r="U64" s="150"/>
      <c r="V64" s="150"/>
      <c r="W64" s="150"/>
      <c r="X64" s="150"/>
      <c r="Y64" s="150"/>
      <c r="Z64" s="150"/>
      <c r="AA64" s="150"/>
    </row>
    <row r="65" spans="1:27">
      <c r="A65" s="150"/>
      <c r="B65" s="150"/>
      <c r="C65" s="150"/>
      <c r="D65" s="150"/>
      <c r="E65" s="150"/>
      <c r="F65" s="150"/>
      <c r="G65" s="150"/>
      <c r="H65" s="150"/>
      <c r="I65" s="150"/>
      <c r="J65" s="150"/>
      <c r="K65" s="150"/>
      <c r="L65" s="150"/>
      <c r="M65" s="150"/>
      <c r="N65" s="150"/>
      <c r="O65" s="150"/>
      <c r="P65" s="150"/>
      <c r="Q65" s="150"/>
      <c r="R65" s="150"/>
      <c r="S65" s="150"/>
      <c r="T65" s="150"/>
      <c r="U65" s="150"/>
      <c r="V65" s="150"/>
      <c r="W65" s="150"/>
      <c r="X65" s="150"/>
      <c r="Y65" s="150"/>
      <c r="Z65" s="150"/>
      <c r="AA65" s="150"/>
    </row>
    <row r="66" spans="1:27">
      <c r="A66" s="150"/>
      <c r="B66" s="150"/>
      <c r="C66" s="150"/>
      <c r="D66" s="150"/>
      <c r="E66" s="150"/>
      <c r="F66" s="150"/>
      <c r="G66" s="150"/>
      <c r="H66" s="150"/>
      <c r="I66" s="150"/>
      <c r="J66" s="150"/>
      <c r="K66" s="150"/>
      <c r="L66" s="150"/>
      <c r="M66" s="150"/>
      <c r="N66" s="150"/>
      <c r="O66" s="150"/>
      <c r="P66" s="150"/>
      <c r="Q66" s="150"/>
      <c r="R66" s="150"/>
      <c r="S66" s="150"/>
      <c r="T66" s="150"/>
      <c r="U66" s="150"/>
      <c r="V66" s="150"/>
      <c r="W66" s="150"/>
      <c r="X66" s="150"/>
      <c r="Y66" s="150"/>
      <c r="Z66" s="150"/>
      <c r="AA66" s="150"/>
    </row>
    <row r="67" spans="1:27">
      <c r="A67" s="150"/>
      <c r="B67" s="150"/>
      <c r="C67" s="150"/>
      <c r="D67" s="150"/>
      <c r="E67" s="150"/>
      <c r="F67" s="150"/>
      <c r="G67" s="150"/>
      <c r="H67" s="150"/>
      <c r="I67" s="150"/>
      <c r="J67" s="150"/>
      <c r="K67" s="150"/>
      <c r="L67" s="150"/>
      <c r="M67" s="150"/>
      <c r="N67" s="150"/>
      <c r="O67" s="150"/>
      <c r="P67" s="150"/>
      <c r="Q67" s="150"/>
      <c r="R67" s="150"/>
      <c r="S67" s="150"/>
      <c r="T67" s="150"/>
      <c r="U67" s="150"/>
      <c r="V67" s="150"/>
      <c r="W67" s="150"/>
      <c r="X67" s="150"/>
      <c r="Y67" s="150"/>
      <c r="Z67" s="150"/>
      <c r="AA67" s="150"/>
    </row>
    <row r="68" spans="1:27">
      <c r="A68" s="150"/>
      <c r="B68" s="150"/>
      <c r="C68" s="150"/>
      <c r="D68" s="150"/>
      <c r="E68" s="150"/>
      <c r="F68" s="150"/>
      <c r="G68" s="150"/>
      <c r="H68" s="150"/>
      <c r="I68" s="150"/>
      <c r="J68" s="150"/>
      <c r="K68" s="150"/>
      <c r="L68" s="150"/>
      <c r="M68" s="150"/>
      <c r="N68" s="150"/>
      <c r="O68" s="150"/>
      <c r="P68" s="150"/>
      <c r="Q68" s="150"/>
      <c r="R68" s="150"/>
      <c r="S68" s="150"/>
      <c r="T68" s="150"/>
      <c r="U68" s="150"/>
      <c r="V68" s="150"/>
      <c r="W68" s="150"/>
      <c r="X68" s="150"/>
      <c r="Y68" s="150"/>
      <c r="Z68" s="150"/>
      <c r="AA68" s="150"/>
    </row>
    <row r="69" spans="1:27">
      <c r="A69" s="150"/>
      <c r="B69" s="150"/>
      <c r="C69" s="150"/>
      <c r="D69" s="150"/>
      <c r="E69" s="150"/>
      <c r="F69" s="150"/>
      <c r="G69" s="150"/>
      <c r="H69" s="150"/>
      <c r="I69" s="150"/>
      <c r="J69" s="150"/>
      <c r="K69" s="150"/>
      <c r="L69" s="150"/>
      <c r="M69" s="150"/>
      <c r="N69" s="150"/>
      <c r="O69" s="150"/>
      <c r="P69" s="150"/>
      <c r="Q69" s="150"/>
      <c r="R69" s="150"/>
      <c r="S69" s="150"/>
      <c r="T69" s="150"/>
      <c r="U69" s="150"/>
      <c r="V69" s="150"/>
      <c r="W69" s="150"/>
      <c r="X69" s="150"/>
      <c r="Y69" s="150"/>
      <c r="Z69" s="150"/>
      <c r="AA69" s="150"/>
    </row>
    <row r="70" spans="1:27">
      <c r="A70" s="150"/>
      <c r="B70" s="150"/>
      <c r="C70" s="150"/>
      <c r="D70" s="150"/>
      <c r="E70" s="150"/>
      <c r="F70" s="150"/>
      <c r="G70" s="150"/>
      <c r="H70" s="150"/>
      <c r="I70" s="150"/>
      <c r="J70" s="150"/>
      <c r="K70" s="150"/>
      <c r="L70" s="150"/>
      <c r="M70" s="150"/>
      <c r="N70" s="150"/>
      <c r="O70" s="150"/>
      <c r="P70" s="150"/>
      <c r="Q70" s="150"/>
      <c r="R70" s="150"/>
      <c r="S70" s="150"/>
      <c r="T70" s="150"/>
      <c r="U70" s="150"/>
      <c r="V70" s="150"/>
      <c r="W70" s="150"/>
      <c r="X70" s="150"/>
      <c r="Y70" s="150"/>
      <c r="Z70" s="150"/>
      <c r="AA70" s="150"/>
    </row>
    <row r="71" spans="1:27">
      <c r="A71" s="150"/>
      <c r="B71" s="150"/>
      <c r="C71" s="150"/>
      <c r="D71" s="150"/>
      <c r="E71" s="150"/>
      <c r="F71" s="150"/>
      <c r="G71" s="150"/>
      <c r="H71" s="150"/>
      <c r="I71" s="150"/>
      <c r="J71" s="150"/>
      <c r="K71" s="150"/>
      <c r="L71" s="150"/>
      <c r="M71" s="150"/>
      <c r="N71" s="150"/>
      <c r="O71" s="150"/>
      <c r="P71" s="150"/>
      <c r="Q71" s="150"/>
      <c r="R71" s="150"/>
      <c r="S71" s="150"/>
      <c r="T71" s="150"/>
      <c r="U71" s="150"/>
      <c r="V71" s="150"/>
      <c r="W71" s="150"/>
      <c r="X71" s="150"/>
      <c r="Y71" s="150"/>
      <c r="Z71" s="150"/>
      <c r="AA71" s="150"/>
    </row>
    <row r="72" spans="1:27">
      <c r="A72" s="150"/>
      <c r="B72" s="150"/>
      <c r="C72" s="150"/>
      <c r="D72" s="150"/>
      <c r="E72" s="150"/>
      <c r="F72" s="150"/>
      <c r="G72" s="150"/>
      <c r="H72" s="150"/>
      <c r="I72" s="150"/>
      <c r="J72" s="150"/>
      <c r="K72" s="150"/>
      <c r="L72" s="150"/>
      <c r="M72" s="150"/>
      <c r="N72" s="150"/>
      <c r="O72" s="150"/>
      <c r="P72" s="150"/>
      <c r="Q72" s="150"/>
      <c r="R72" s="150"/>
      <c r="S72" s="150"/>
      <c r="T72" s="150"/>
      <c r="U72" s="150"/>
      <c r="V72" s="150"/>
      <c r="W72" s="150"/>
      <c r="X72" s="150"/>
      <c r="Y72" s="150"/>
      <c r="Z72" s="150"/>
      <c r="AA72" s="150"/>
    </row>
    <row r="73" spans="1:27">
      <c r="A73" s="150"/>
      <c r="B73" s="150"/>
      <c r="C73" s="150"/>
      <c r="D73" s="150"/>
      <c r="E73" s="150"/>
      <c r="F73" s="150"/>
      <c r="G73" s="150"/>
      <c r="H73" s="150"/>
      <c r="I73" s="150"/>
      <c r="J73" s="150"/>
      <c r="K73" s="150"/>
      <c r="L73" s="150"/>
      <c r="M73" s="150"/>
      <c r="N73" s="150"/>
      <c r="O73" s="150"/>
      <c r="P73" s="150"/>
      <c r="Q73" s="150"/>
      <c r="R73" s="150"/>
      <c r="S73" s="150"/>
      <c r="T73" s="150"/>
      <c r="U73" s="150"/>
      <c r="V73" s="150"/>
      <c r="W73" s="150"/>
      <c r="X73" s="150"/>
      <c r="Y73" s="150"/>
      <c r="Z73" s="150"/>
      <c r="AA73" s="150"/>
    </row>
    <row r="74" spans="1:27">
      <c r="A74" s="150"/>
      <c r="B74" s="150"/>
      <c r="C74" s="150"/>
      <c r="D74" s="150"/>
      <c r="E74" s="150"/>
      <c r="F74" s="150"/>
      <c r="G74" s="150"/>
      <c r="H74" s="150"/>
      <c r="I74" s="150"/>
      <c r="J74" s="150"/>
      <c r="K74" s="150"/>
      <c r="L74" s="150"/>
      <c r="M74" s="150"/>
      <c r="N74" s="150"/>
      <c r="O74" s="150"/>
      <c r="P74" s="150"/>
      <c r="Q74" s="150"/>
      <c r="R74" s="150"/>
      <c r="S74" s="150"/>
      <c r="T74" s="150"/>
      <c r="U74" s="150"/>
      <c r="V74" s="150"/>
      <c r="W74" s="150"/>
      <c r="X74" s="150"/>
      <c r="Y74" s="150"/>
      <c r="Z74" s="150"/>
      <c r="AA74" s="150"/>
    </row>
    <row r="75" spans="1:27">
      <c r="A75" s="150"/>
      <c r="B75" s="150"/>
      <c r="C75" s="150"/>
      <c r="D75" s="150"/>
      <c r="E75" s="150"/>
      <c r="F75" s="150"/>
      <c r="G75" s="150"/>
      <c r="H75" s="150"/>
      <c r="I75" s="150"/>
      <c r="J75" s="150"/>
      <c r="K75" s="150"/>
      <c r="L75" s="150"/>
      <c r="M75" s="150"/>
      <c r="N75" s="150"/>
      <c r="O75" s="150"/>
      <c r="P75" s="150"/>
      <c r="Q75" s="150"/>
      <c r="R75" s="150"/>
      <c r="S75" s="150"/>
      <c r="T75" s="150"/>
      <c r="U75" s="150"/>
      <c r="V75" s="150"/>
      <c r="W75" s="150"/>
      <c r="X75" s="150"/>
      <c r="Y75" s="150"/>
      <c r="Z75" s="150"/>
      <c r="AA75" s="150"/>
    </row>
    <row r="76" spans="1:27">
      <c r="A76" s="150"/>
      <c r="B76" s="150"/>
      <c r="C76" s="150"/>
      <c r="D76" s="150"/>
      <c r="E76" s="150"/>
      <c r="F76" s="150"/>
      <c r="G76" s="150"/>
      <c r="H76" s="150"/>
      <c r="I76" s="150"/>
      <c r="J76" s="150"/>
      <c r="K76" s="150"/>
      <c r="L76" s="150"/>
      <c r="M76" s="150"/>
      <c r="N76" s="150"/>
      <c r="O76" s="150"/>
      <c r="P76" s="150"/>
      <c r="Q76" s="150"/>
      <c r="R76" s="150"/>
      <c r="S76" s="150"/>
      <c r="T76" s="150"/>
      <c r="U76" s="150"/>
      <c r="V76" s="150"/>
      <c r="W76" s="150"/>
      <c r="X76" s="150"/>
      <c r="Y76" s="150"/>
      <c r="Z76" s="150"/>
      <c r="AA76" s="150"/>
    </row>
    <row r="77" spans="1:27">
      <c r="A77" s="150"/>
      <c r="B77" s="150"/>
      <c r="C77" s="150"/>
      <c r="D77" s="150"/>
      <c r="E77" s="150"/>
      <c r="F77" s="150"/>
      <c r="G77" s="150"/>
      <c r="H77" s="150"/>
      <c r="I77" s="150"/>
      <c r="J77" s="150"/>
      <c r="K77" s="150"/>
      <c r="L77" s="150"/>
      <c r="M77" s="150"/>
      <c r="N77" s="150"/>
      <c r="O77" s="150"/>
      <c r="P77" s="150"/>
      <c r="Q77" s="150"/>
      <c r="R77" s="150"/>
      <c r="S77" s="150"/>
      <c r="T77" s="150"/>
      <c r="U77" s="150"/>
      <c r="V77" s="150"/>
      <c r="W77" s="150"/>
      <c r="X77" s="150"/>
      <c r="Y77" s="150"/>
      <c r="Z77" s="150"/>
      <c r="AA77" s="150"/>
    </row>
    <row r="78" spans="1:27">
      <c r="A78" s="150"/>
      <c r="B78" s="150"/>
      <c r="C78" s="150"/>
      <c r="D78" s="150"/>
      <c r="E78" s="150"/>
      <c r="F78" s="150"/>
      <c r="G78" s="150"/>
      <c r="H78" s="150"/>
      <c r="I78" s="150"/>
      <c r="J78" s="150"/>
      <c r="K78" s="150"/>
      <c r="L78" s="150"/>
      <c r="M78" s="150"/>
      <c r="N78" s="150"/>
      <c r="O78" s="150"/>
      <c r="P78" s="150"/>
      <c r="Q78" s="150"/>
      <c r="R78" s="150"/>
      <c r="S78" s="150"/>
      <c r="T78" s="150"/>
      <c r="U78" s="150"/>
      <c r="V78" s="150"/>
      <c r="W78" s="150"/>
      <c r="X78" s="150"/>
      <c r="Y78" s="150"/>
      <c r="Z78" s="150"/>
      <c r="AA78" s="150"/>
    </row>
    <row r="79" spans="1:27">
      <c r="A79" s="150"/>
      <c r="B79" s="150"/>
      <c r="C79" s="150"/>
      <c r="D79" s="150"/>
      <c r="E79" s="150"/>
      <c r="F79" s="150"/>
      <c r="G79" s="150"/>
      <c r="H79" s="150"/>
      <c r="I79" s="150"/>
      <c r="J79" s="150"/>
      <c r="K79" s="150"/>
      <c r="L79" s="150"/>
      <c r="M79" s="150"/>
      <c r="N79" s="150"/>
      <c r="O79" s="150"/>
      <c r="P79" s="150"/>
      <c r="Q79" s="150"/>
      <c r="R79" s="150"/>
      <c r="S79" s="150"/>
      <c r="T79" s="150"/>
      <c r="U79" s="150"/>
      <c r="V79" s="150"/>
      <c r="W79" s="150"/>
      <c r="X79" s="150"/>
      <c r="Y79" s="150"/>
      <c r="Z79" s="150"/>
      <c r="AA79" s="150"/>
    </row>
    <row r="80" spans="1:27">
      <c r="A80" s="150"/>
      <c r="B80" s="150"/>
      <c r="C80" s="150"/>
      <c r="D80" s="150"/>
      <c r="E80" s="150"/>
      <c r="F80" s="150"/>
      <c r="G80" s="150"/>
      <c r="H80" s="150"/>
      <c r="I80" s="150"/>
      <c r="J80" s="150"/>
      <c r="K80" s="150"/>
      <c r="L80" s="150"/>
      <c r="M80" s="150"/>
      <c r="N80" s="150"/>
      <c r="O80" s="150"/>
      <c r="P80" s="150"/>
      <c r="Q80" s="150"/>
      <c r="R80" s="150"/>
      <c r="S80" s="150"/>
      <c r="T80" s="150"/>
      <c r="U80" s="150"/>
      <c r="V80" s="150"/>
      <c r="W80" s="150"/>
      <c r="X80" s="150"/>
      <c r="Y80" s="150"/>
      <c r="Z80" s="150"/>
      <c r="AA80" s="150"/>
    </row>
    <row r="81" spans="1:27">
      <c r="A81" s="150"/>
      <c r="B81" s="150"/>
      <c r="C81" s="150"/>
      <c r="D81" s="150"/>
      <c r="E81" s="150"/>
      <c r="F81" s="150"/>
      <c r="G81" s="150"/>
      <c r="H81" s="150"/>
      <c r="I81" s="150"/>
      <c r="J81" s="150"/>
      <c r="K81" s="150"/>
      <c r="L81" s="150"/>
      <c r="M81" s="150"/>
      <c r="N81" s="150"/>
      <c r="O81" s="150"/>
      <c r="P81" s="150"/>
      <c r="Q81" s="150"/>
      <c r="R81" s="150"/>
      <c r="S81" s="150"/>
      <c r="T81" s="150"/>
      <c r="U81" s="150"/>
      <c r="V81" s="150"/>
      <c r="W81" s="150"/>
      <c r="X81" s="150"/>
      <c r="Y81" s="150"/>
      <c r="Z81" s="150"/>
      <c r="AA81" s="150"/>
    </row>
    <row r="82" spans="1:27">
      <c r="A82" s="150"/>
      <c r="B82" s="150"/>
      <c r="C82" s="150"/>
      <c r="D82" s="150"/>
      <c r="E82" s="150"/>
      <c r="F82" s="150"/>
      <c r="G82" s="150"/>
      <c r="H82" s="150"/>
      <c r="I82" s="150"/>
      <c r="J82" s="150"/>
      <c r="K82" s="150"/>
      <c r="L82" s="150"/>
      <c r="M82" s="150"/>
      <c r="N82" s="150"/>
      <c r="O82" s="150"/>
      <c r="P82" s="150"/>
      <c r="Q82" s="150"/>
      <c r="R82" s="150"/>
      <c r="S82" s="150"/>
      <c r="T82" s="150"/>
      <c r="U82" s="150"/>
      <c r="V82" s="150"/>
      <c r="W82" s="150"/>
      <c r="X82" s="150"/>
      <c r="Y82" s="150"/>
      <c r="Z82" s="150"/>
      <c r="AA82" s="150"/>
    </row>
    <row r="83" spans="1:27">
      <c r="A83" s="150"/>
      <c r="B83" s="150"/>
      <c r="C83" s="150"/>
      <c r="D83" s="150"/>
      <c r="E83" s="150"/>
      <c r="F83" s="150"/>
      <c r="G83" s="150"/>
      <c r="H83" s="150"/>
      <c r="I83" s="150"/>
      <c r="J83" s="150"/>
      <c r="K83" s="150"/>
      <c r="L83" s="150"/>
      <c r="M83" s="150"/>
      <c r="N83" s="150"/>
      <c r="O83" s="150"/>
      <c r="P83" s="150"/>
      <c r="Q83" s="150"/>
      <c r="R83" s="150"/>
      <c r="S83" s="150"/>
      <c r="T83" s="150"/>
      <c r="U83" s="150"/>
      <c r="V83" s="150"/>
      <c r="W83" s="150"/>
      <c r="X83" s="150"/>
      <c r="Y83" s="150"/>
      <c r="Z83" s="150"/>
      <c r="AA83" s="150"/>
    </row>
    <row r="84" spans="1:27">
      <c r="A84" s="150"/>
      <c r="B84" s="150"/>
      <c r="C84" s="150"/>
      <c r="D84" s="150"/>
      <c r="E84" s="150"/>
      <c r="F84" s="150"/>
      <c r="G84" s="150"/>
      <c r="H84" s="150"/>
      <c r="I84" s="150"/>
      <c r="J84" s="150"/>
      <c r="K84" s="150"/>
      <c r="L84" s="150"/>
      <c r="M84" s="150"/>
      <c r="N84" s="150"/>
      <c r="O84" s="150"/>
      <c r="P84" s="150"/>
      <c r="Q84" s="150"/>
      <c r="R84" s="150"/>
      <c r="S84" s="150"/>
      <c r="T84" s="150"/>
      <c r="U84" s="150"/>
      <c r="V84" s="150"/>
      <c r="W84" s="150"/>
      <c r="X84" s="150"/>
      <c r="Y84" s="150"/>
      <c r="Z84" s="150"/>
      <c r="AA84" s="150"/>
    </row>
    <row r="85" spans="1:27">
      <c r="A85" s="150"/>
      <c r="B85" s="150"/>
      <c r="C85" s="150"/>
      <c r="D85" s="150"/>
      <c r="E85" s="150"/>
      <c r="F85" s="150"/>
      <c r="G85" s="150"/>
      <c r="H85" s="150"/>
      <c r="I85" s="150"/>
      <c r="J85" s="150"/>
      <c r="K85" s="150"/>
      <c r="L85" s="150"/>
      <c r="M85" s="150"/>
      <c r="N85" s="150"/>
      <c r="O85" s="150"/>
      <c r="P85" s="150"/>
      <c r="Q85" s="150"/>
      <c r="R85" s="150"/>
      <c r="S85" s="150"/>
      <c r="T85" s="150"/>
      <c r="U85" s="150"/>
      <c r="V85" s="150"/>
      <c r="W85" s="150"/>
      <c r="X85" s="150"/>
      <c r="Y85" s="150"/>
      <c r="Z85" s="150"/>
      <c r="AA85" s="150"/>
    </row>
    <row r="86" spans="1:27">
      <c r="A86" s="150"/>
      <c r="B86" s="150"/>
      <c r="C86" s="150"/>
      <c r="D86" s="150"/>
      <c r="E86" s="150"/>
      <c r="F86" s="150"/>
      <c r="G86" s="150"/>
      <c r="H86" s="150"/>
      <c r="I86" s="150"/>
      <c r="J86" s="150"/>
      <c r="K86" s="150"/>
      <c r="L86" s="150"/>
      <c r="M86" s="150"/>
      <c r="N86" s="150"/>
      <c r="O86" s="150"/>
      <c r="P86" s="150"/>
      <c r="Q86" s="150"/>
      <c r="R86" s="150"/>
      <c r="S86" s="150"/>
      <c r="T86" s="150"/>
      <c r="U86" s="150"/>
      <c r="V86" s="150"/>
      <c r="W86" s="150"/>
      <c r="X86" s="150"/>
      <c r="Y86" s="150"/>
      <c r="Z86" s="150"/>
      <c r="AA86" s="150"/>
    </row>
    <row r="87" spans="1:27">
      <c r="A87" s="150"/>
      <c r="B87" s="150"/>
      <c r="C87" s="150"/>
      <c r="D87" s="150"/>
      <c r="E87" s="150"/>
      <c r="F87" s="150"/>
      <c r="G87" s="150"/>
      <c r="H87" s="150"/>
      <c r="I87" s="150"/>
      <c r="J87" s="150"/>
      <c r="K87" s="150"/>
      <c r="L87" s="150"/>
      <c r="M87" s="150"/>
      <c r="N87" s="150"/>
      <c r="O87" s="150"/>
      <c r="P87" s="150"/>
      <c r="Q87" s="150"/>
      <c r="R87" s="150"/>
      <c r="S87" s="150"/>
      <c r="T87" s="150"/>
      <c r="U87" s="150"/>
      <c r="V87" s="150"/>
      <c r="W87" s="150"/>
      <c r="X87" s="150"/>
      <c r="Y87" s="150"/>
      <c r="Z87" s="150"/>
      <c r="AA87" s="150"/>
    </row>
    <row r="88" spans="1:27">
      <c r="A88" s="150"/>
      <c r="B88" s="150"/>
      <c r="C88" s="150"/>
      <c r="D88" s="150"/>
      <c r="E88" s="150"/>
      <c r="F88" s="150"/>
      <c r="G88" s="150"/>
      <c r="H88" s="150"/>
      <c r="I88" s="150"/>
      <c r="J88" s="150"/>
      <c r="K88" s="150"/>
      <c r="L88" s="150"/>
      <c r="M88" s="150"/>
      <c r="N88" s="150"/>
      <c r="O88" s="150"/>
      <c r="P88" s="150"/>
      <c r="Q88" s="150"/>
      <c r="R88" s="150"/>
      <c r="S88" s="150"/>
      <c r="T88" s="150"/>
      <c r="U88" s="150"/>
      <c r="V88" s="150"/>
      <c r="W88" s="150"/>
      <c r="X88" s="150"/>
      <c r="Y88" s="150"/>
      <c r="Z88" s="150"/>
      <c r="AA88" s="150"/>
    </row>
    <row r="89" spans="1:27">
      <c r="A89" s="150"/>
      <c r="B89" s="150"/>
      <c r="C89" s="150"/>
      <c r="D89" s="150"/>
      <c r="E89" s="150"/>
      <c r="F89" s="150"/>
      <c r="G89" s="150"/>
      <c r="H89" s="150"/>
      <c r="I89" s="150"/>
      <c r="J89" s="150"/>
      <c r="K89" s="150"/>
      <c r="L89" s="150"/>
      <c r="M89" s="150"/>
      <c r="N89" s="150"/>
      <c r="O89" s="150"/>
      <c r="P89" s="150"/>
      <c r="Q89" s="150"/>
      <c r="R89" s="150"/>
      <c r="S89" s="150"/>
      <c r="T89" s="150"/>
      <c r="U89" s="150"/>
      <c r="V89" s="150"/>
      <c r="W89" s="150"/>
      <c r="X89" s="150"/>
      <c r="Y89" s="150"/>
      <c r="Z89" s="150"/>
      <c r="AA89" s="150"/>
    </row>
    <row r="90" spans="1:27">
      <c r="A90" s="150"/>
      <c r="B90" s="150"/>
      <c r="C90" s="150"/>
      <c r="D90" s="150"/>
      <c r="E90" s="150"/>
      <c r="F90" s="150"/>
      <c r="G90" s="150"/>
      <c r="H90" s="150"/>
      <c r="I90" s="150"/>
      <c r="J90" s="150"/>
      <c r="K90" s="150"/>
      <c r="L90" s="150"/>
      <c r="M90" s="150"/>
      <c r="N90" s="150"/>
      <c r="O90" s="150"/>
      <c r="P90" s="150"/>
      <c r="Q90" s="150"/>
      <c r="R90" s="150"/>
      <c r="S90" s="150"/>
      <c r="T90" s="150"/>
      <c r="U90" s="150"/>
      <c r="V90" s="150"/>
      <c r="W90" s="150"/>
      <c r="X90" s="150"/>
      <c r="Y90" s="150"/>
      <c r="Z90" s="150"/>
      <c r="AA90" s="150"/>
    </row>
    <row r="91" spans="1:27">
      <c r="A91" s="150"/>
      <c r="B91" s="150"/>
      <c r="C91" s="150"/>
      <c r="D91" s="150"/>
      <c r="E91" s="150"/>
      <c r="F91" s="150"/>
      <c r="G91" s="150"/>
      <c r="H91" s="150"/>
      <c r="I91" s="150"/>
      <c r="J91" s="150"/>
      <c r="K91" s="150"/>
      <c r="L91" s="150"/>
      <c r="M91" s="150"/>
      <c r="N91" s="150"/>
      <c r="O91" s="150"/>
      <c r="P91" s="150"/>
      <c r="Q91" s="150"/>
      <c r="R91" s="150"/>
      <c r="S91" s="150"/>
      <c r="T91" s="150"/>
      <c r="U91" s="150"/>
      <c r="V91" s="150"/>
      <c r="W91" s="150"/>
      <c r="X91" s="150"/>
      <c r="Y91" s="150"/>
      <c r="Z91" s="150"/>
      <c r="AA91" s="150"/>
    </row>
    <row r="92" spans="1:27">
      <c r="A92" s="150"/>
      <c r="B92" s="150"/>
      <c r="C92" s="150"/>
      <c r="D92" s="150"/>
      <c r="E92" s="150"/>
      <c r="F92" s="150"/>
      <c r="G92" s="150"/>
      <c r="H92" s="150"/>
      <c r="I92" s="150"/>
      <c r="J92" s="150"/>
      <c r="K92" s="150"/>
      <c r="L92" s="150"/>
      <c r="M92" s="150"/>
      <c r="N92" s="150"/>
      <c r="O92" s="150"/>
      <c r="P92" s="150"/>
      <c r="Q92" s="150"/>
      <c r="R92" s="150"/>
      <c r="S92" s="150"/>
      <c r="T92" s="150"/>
      <c r="U92" s="150"/>
      <c r="V92" s="150"/>
      <c r="W92" s="150"/>
      <c r="X92" s="150"/>
      <c r="Y92" s="150"/>
      <c r="Z92" s="150"/>
      <c r="AA92" s="150"/>
    </row>
    <row r="93" spans="1:27">
      <c r="A93" s="150"/>
      <c r="B93" s="150"/>
      <c r="C93" s="150"/>
      <c r="D93" s="150"/>
      <c r="E93" s="150"/>
      <c r="F93" s="150"/>
      <c r="G93" s="150"/>
      <c r="H93" s="150"/>
      <c r="I93" s="150"/>
      <c r="J93" s="150"/>
      <c r="K93" s="150"/>
      <c r="L93" s="150"/>
      <c r="M93" s="150"/>
      <c r="N93" s="150"/>
      <c r="O93" s="150"/>
      <c r="P93" s="150"/>
      <c r="Q93" s="150"/>
      <c r="R93" s="150"/>
      <c r="S93" s="150"/>
      <c r="T93" s="150"/>
      <c r="U93" s="150"/>
      <c r="V93" s="150"/>
      <c r="W93" s="150"/>
      <c r="X93" s="150"/>
      <c r="Y93" s="150"/>
      <c r="Z93" s="150"/>
      <c r="AA93" s="150"/>
    </row>
    <row r="94" spans="1:27">
      <c r="A94" s="150"/>
      <c r="B94" s="150"/>
      <c r="C94" s="150"/>
      <c r="D94" s="150"/>
      <c r="E94" s="150"/>
      <c r="F94" s="150"/>
      <c r="G94" s="150"/>
      <c r="H94" s="150"/>
      <c r="I94" s="150"/>
      <c r="J94" s="150"/>
      <c r="K94" s="150"/>
      <c r="L94" s="150"/>
      <c r="M94" s="150"/>
      <c r="N94" s="150"/>
      <c r="O94" s="150"/>
      <c r="P94" s="150"/>
      <c r="Q94" s="150"/>
      <c r="R94" s="150"/>
      <c r="S94" s="150"/>
      <c r="T94" s="150"/>
      <c r="U94" s="150"/>
      <c r="V94" s="150"/>
      <c r="W94" s="150"/>
      <c r="X94" s="150"/>
      <c r="Y94" s="150"/>
      <c r="Z94" s="150"/>
      <c r="AA94" s="150"/>
    </row>
    <row r="95" spans="1:27">
      <c r="A95" s="150"/>
      <c r="B95" s="150"/>
      <c r="C95" s="150"/>
      <c r="D95" s="150"/>
      <c r="E95" s="150"/>
      <c r="F95" s="150"/>
      <c r="G95" s="150"/>
      <c r="H95" s="150"/>
      <c r="I95" s="150"/>
      <c r="J95" s="150"/>
      <c r="K95" s="150"/>
      <c r="L95" s="150"/>
      <c r="M95" s="150"/>
      <c r="N95" s="150"/>
      <c r="O95" s="150"/>
      <c r="P95" s="150"/>
      <c r="Q95" s="150"/>
      <c r="R95" s="150"/>
      <c r="S95" s="150"/>
      <c r="T95" s="150"/>
      <c r="U95" s="150"/>
      <c r="V95" s="150"/>
      <c r="W95" s="150"/>
      <c r="X95" s="150"/>
      <c r="Y95" s="150"/>
      <c r="Z95" s="150"/>
      <c r="AA95" s="150"/>
    </row>
    <row r="96" spans="1:27">
      <c r="A96" s="150"/>
      <c r="B96" s="150"/>
      <c r="C96" s="150"/>
      <c r="D96" s="150"/>
      <c r="E96" s="150"/>
      <c r="F96" s="150"/>
      <c r="G96" s="150"/>
      <c r="H96" s="150"/>
      <c r="I96" s="150"/>
      <c r="J96" s="150"/>
      <c r="K96" s="150"/>
      <c r="L96" s="150"/>
      <c r="M96" s="150"/>
      <c r="N96" s="150"/>
      <c r="O96" s="150"/>
      <c r="P96" s="150"/>
      <c r="Q96" s="150"/>
      <c r="R96" s="150"/>
      <c r="S96" s="150"/>
      <c r="T96" s="150"/>
      <c r="U96" s="150"/>
      <c r="V96" s="150"/>
      <c r="W96" s="150"/>
      <c r="X96" s="150"/>
      <c r="Y96" s="150"/>
      <c r="Z96" s="150"/>
      <c r="AA96" s="150"/>
    </row>
    <row r="97" spans="1:27">
      <c r="A97" s="150"/>
      <c r="B97" s="150"/>
      <c r="C97" s="150"/>
      <c r="D97" s="150"/>
      <c r="E97" s="150"/>
      <c r="F97" s="150"/>
      <c r="G97" s="150"/>
      <c r="H97" s="150"/>
      <c r="I97" s="150"/>
      <c r="J97" s="150"/>
      <c r="K97" s="150"/>
      <c r="L97" s="150"/>
      <c r="M97" s="150"/>
      <c r="N97" s="150"/>
      <c r="O97" s="150"/>
      <c r="P97" s="150"/>
      <c r="Q97" s="150"/>
      <c r="R97" s="150"/>
      <c r="S97" s="150"/>
      <c r="T97" s="150"/>
      <c r="U97" s="150"/>
      <c r="V97" s="150"/>
      <c r="W97" s="150"/>
      <c r="X97" s="150"/>
      <c r="Y97" s="150"/>
      <c r="Z97" s="150"/>
      <c r="AA97" s="150"/>
    </row>
    <row r="98" spans="1:27">
      <c r="A98" s="150"/>
      <c r="B98" s="150"/>
      <c r="C98" s="150"/>
      <c r="D98" s="150"/>
      <c r="E98" s="150"/>
      <c r="F98" s="150"/>
      <c r="G98" s="150"/>
      <c r="H98" s="150"/>
      <c r="I98" s="150"/>
      <c r="J98" s="150"/>
      <c r="K98" s="150"/>
      <c r="L98" s="150"/>
      <c r="M98" s="150"/>
      <c r="N98" s="150"/>
      <c r="O98" s="150"/>
      <c r="P98" s="150"/>
      <c r="Q98" s="150"/>
      <c r="R98" s="150"/>
      <c r="S98" s="150"/>
      <c r="T98" s="150"/>
      <c r="U98" s="150"/>
      <c r="V98" s="150"/>
      <c r="W98" s="150"/>
      <c r="X98" s="150"/>
      <c r="Y98" s="150"/>
      <c r="Z98" s="150"/>
      <c r="AA98" s="150"/>
    </row>
    <row r="99" spans="1:27">
      <c r="A99" s="150"/>
      <c r="B99" s="150"/>
      <c r="C99" s="150"/>
      <c r="D99" s="150"/>
      <c r="E99" s="150"/>
      <c r="F99" s="150"/>
      <c r="G99" s="150"/>
      <c r="H99" s="150"/>
      <c r="I99" s="150"/>
      <c r="J99" s="150"/>
      <c r="K99" s="150"/>
      <c r="L99" s="150"/>
      <c r="M99" s="150"/>
      <c r="N99" s="150"/>
      <c r="O99" s="150"/>
      <c r="P99" s="150"/>
      <c r="Q99" s="150"/>
      <c r="R99" s="150"/>
      <c r="S99" s="150"/>
      <c r="T99" s="150"/>
      <c r="U99" s="150"/>
      <c r="V99" s="150"/>
      <c r="W99" s="150"/>
      <c r="X99" s="150"/>
      <c r="Y99" s="150"/>
      <c r="Z99" s="150"/>
      <c r="AA99" s="150"/>
    </row>
    <row r="100" spans="1:27">
      <c r="A100" s="150"/>
      <c r="B100" s="150"/>
      <c r="C100" s="150"/>
      <c r="D100" s="150"/>
      <c r="E100" s="150"/>
      <c r="F100" s="150"/>
      <c r="G100" s="150"/>
      <c r="H100" s="150"/>
      <c r="I100" s="150"/>
      <c r="J100" s="150"/>
      <c r="K100" s="150"/>
      <c r="L100" s="150"/>
      <c r="M100" s="150"/>
      <c r="N100" s="150"/>
      <c r="O100" s="150"/>
      <c r="P100" s="150"/>
      <c r="Q100" s="150"/>
      <c r="R100" s="150"/>
      <c r="S100" s="150"/>
      <c r="T100" s="150"/>
      <c r="U100" s="150"/>
      <c r="V100" s="150"/>
      <c r="W100" s="150"/>
      <c r="X100" s="150"/>
      <c r="Y100" s="150"/>
      <c r="Z100" s="150"/>
      <c r="AA100" s="150"/>
    </row>
    <row r="101" spans="1:27">
      <c r="A101" s="150"/>
      <c r="B101" s="150"/>
      <c r="C101" s="150"/>
      <c r="D101" s="150"/>
      <c r="E101" s="150"/>
      <c r="F101" s="150"/>
      <c r="G101" s="150"/>
      <c r="H101" s="150"/>
      <c r="I101" s="150"/>
      <c r="J101" s="150"/>
      <c r="K101" s="150"/>
      <c r="L101" s="150"/>
      <c r="M101" s="150"/>
      <c r="N101" s="150"/>
      <c r="O101" s="150"/>
      <c r="P101" s="150"/>
      <c r="Q101" s="150"/>
      <c r="R101" s="150"/>
      <c r="S101" s="150"/>
      <c r="T101" s="150"/>
      <c r="U101" s="150"/>
      <c r="V101" s="150"/>
      <c r="W101" s="150"/>
      <c r="X101" s="150"/>
      <c r="Y101" s="150"/>
      <c r="Z101" s="150"/>
      <c r="AA101" s="150"/>
    </row>
    <row r="102" spans="1:27">
      <c r="A102" s="150"/>
      <c r="B102" s="150"/>
      <c r="C102" s="150"/>
      <c r="D102" s="150"/>
      <c r="E102" s="150"/>
      <c r="F102" s="150"/>
      <c r="G102" s="150"/>
      <c r="H102" s="150"/>
      <c r="I102" s="150"/>
      <c r="J102" s="150"/>
      <c r="K102" s="150"/>
      <c r="L102" s="150"/>
      <c r="M102" s="150"/>
      <c r="N102" s="150"/>
      <c r="O102" s="150"/>
      <c r="P102" s="150"/>
      <c r="Q102" s="150"/>
      <c r="R102" s="150"/>
      <c r="S102" s="150"/>
      <c r="T102" s="150"/>
      <c r="U102" s="150"/>
      <c r="V102" s="150"/>
      <c r="W102" s="150"/>
      <c r="X102" s="150"/>
      <c r="Y102" s="150"/>
      <c r="Z102" s="150"/>
      <c r="AA102" s="150"/>
    </row>
    <row r="103" spans="1:27">
      <c r="A103" s="150"/>
      <c r="B103" s="150"/>
      <c r="C103" s="150"/>
      <c r="D103" s="150"/>
      <c r="E103" s="150"/>
      <c r="F103" s="150"/>
      <c r="G103" s="150"/>
      <c r="H103" s="150"/>
      <c r="I103" s="150"/>
      <c r="J103" s="150"/>
      <c r="K103" s="150"/>
      <c r="L103" s="150"/>
      <c r="M103" s="150"/>
      <c r="N103" s="150"/>
      <c r="O103" s="150"/>
      <c r="P103" s="150"/>
      <c r="Q103" s="150"/>
      <c r="R103" s="150"/>
      <c r="S103" s="150"/>
      <c r="T103" s="150"/>
      <c r="U103" s="150"/>
      <c r="V103" s="150"/>
      <c r="W103" s="150"/>
      <c r="X103" s="150"/>
      <c r="Y103" s="150"/>
      <c r="Z103" s="150"/>
      <c r="AA103" s="150"/>
    </row>
    <row r="104" spans="1:27">
      <c r="A104" s="150"/>
      <c r="B104" s="150"/>
      <c r="C104" s="150"/>
      <c r="D104" s="150"/>
      <c r="E104" s="150"/>
      <c r="F104" s="150"/>
      <c r="G104" s="150"/>
      <c r="H104" s="150"/>
      <c r="I104" s="150"/>
      <c r="J104" s="150"/>
      <c r="K104" s="150"/>
      <c r="L104" s="150"/>
      <c r="M104" s="150"/>
      <c r="N104" s="150"/>
      <c r="O104" s="150"/>
      <c r="P104" s="150"/>
      <c r="Q104" s="150"/>
      <c r="R104" s="150"/>
      <c r="S104" s="150"/>
      <c r="T104" s="150"/>
      <c r="U104" s="150"/>
      <c r="V104" s="150"/>
      <c r="W104" s="150"/>
      <c r="X104" s="150"/>
      <c r="Y104" s="150"/>
      <c r="Z104" s="150"/>
      <c r="AA104" s="150"/>
    </row>
    <row r="105" spans="1:27">
      <c r="A105" s="150"/>
      <c r="B105" s="150"/>
      <c r="C105" s="150"/>
      <c r="D105" s="150"/>
      <c r="E105" s="150"/>
      <c r="F105" s="150"/>
      <c r="G105" s="150"/>
      <c r="H105" s="150"/>
      <c r="I105" s="150"/>
      <c r="J105" s="150"/>
      <c r="K105" s="150"/>
      <c r="L105" s="150"/>
      <c r="M105" s="150"/>
      <c r="N105" s="150"/>
      <c r="O105" s="150"/>
      <c r="P105" s="150"/>
      <c r="Q105" s="150"/>
      <c r="R105" s="150"/>
      <c r="S105" s="150"/>
      <c r="T105" s="150"/>
      <c r="U105" s="150"/>
      <c r="V105" s="150"/>
      <c r="W105" s="150"/>
      <c r="X105" s="150"/>
      <c r="Y105" s="150"/>
      <c r="Z105" s="150"/>
      <c r="AA105" s="150"/>
    </row>
    <row r="106" spans="1:27">
      <c r="A106" s="150"/>
      <c r="B106" s="150"/>
      <c r="C106" s="150"/>
      <c r="D106" s="150"/>
      <c r="E106" s="150"/>
      <c r="F106" s="150"/>
      <c r="G106" s="150"/>
      <c r="H106" s="150"/>
      <c r="I106" s="150"/>
      <c r="J106" s="150"/>
      <c r="K106" s="150"/>
      <c r="L106" s="150"/>
      <c r="M106" s="150"/>
      <c r="N106" s="150"/>
      <c r="O106" s="150"/>
      <c r="P106" s="150"/>
      <c r="Q106" s="150"/>
      <c r="R106" s="150"/>
      <c r="S106" s="150"/>
      <c r="T106" s="150"/>
      <c r="U106" s="150"/>
      <c r="V106" s="150"/>
      <c r="W106" s="150"/>
      <c r="X106" s="150"/>
      <c r="Y106" s="150"/>
      <c r="Z106" s="150"/>
      <c r="AA106" s="150"/>
    </row>
    <row r="107" spans="1:27">
      <c r="A107" s="150"/>
      <c r="B107" s="150"/>
      <c r="C107" s="150"/>
      <c r="D107" s="150"/>
      <c r="E107" s="150"/>
      <c r="F107" s="150"/>
      <c r="G107" s="150"/>
      <c r="H107" s="150"/>
      <c r="I107" s="150"/>
      <c r="J107" s="150"/>
      <c r="K107" s="150"/>
      <c r="L107" s="150"/>
      <c r="M107" s="150"/>
      <c r="N107" s="150"/>
      <c r="O107" s="150"/>
      <c r="P107" s="150"/>
      <c r="Q107" s="150"/>
      <c r="R107" s="150"/>
      <c r="S107" s="150"/>
      <c r="T107" s="150"/>
      <c r="U107" s="150"/>
      <c r="V107" s="150"/>
      <c r="W107" s="150"/>
      <c r="X107" s="150"/>
      <c r="Y107" s="150"/>
      <c r="Z107" s="150"/>
      <c r="AA107" s="150"/>
    </row>
    <row r="108" spans="1:27">
      <c r="A108" s="150"/>
      <c r="B108" s="150"/>
      <c r="C108" s="150"/>
      <c r="D108" s="150"/>
      <c r="E108" s="150"/>
      <c r="F108" s="150"/>
      <c r="G108" s="150"/>
      <c r="H108" s="150"/>
      <c r="I108" s="150"/>
      <c r="J108" s="150"/>
      <c r="K108" s="150"/>
      <c r="L108" s="150"/>
      <c r="M108" s="150"/>
      <c r="N108" s="150"/>
      <c r="O108" s="150"/>
      <c r="P108" s="150"/>
      <c r="Q108" s="150"/>
      <c r="R108" s="150"/>
      <c r="S108" s="150"/>
      <c r="T108" s="150"/>
      <c r="U108" s="150"/>
      <c r="V108" s="150"/>
      <c r="W108" s="150"/>
      <c r="X108" s="150"/>
      <c r="Y108" s="150"/>
      <c r="Z108" s="150"/>
      <c r="AA108" s="150"/>
    </row>
    <row r="109" spans="1:27">
      <c r="A109" s="150"/>
      <c r="B109" s="150"/>
      <c r="C109" s="150"/>
      <c r="D109" s="150"/>
      <c r="E109" s="150"/>
      <c r="F109" s="150"/>
      <c r="G109" s="150"/>
      <c r="H109" s="150"/>
      <c r="I109" s="150"/>
      <c r="J109" s="150"/>
      <c r="K109" s="150"/>
      <c r="L109" s="150"/>
      <c r="M109" s="150"/>
      <c r="N109" s="150"/>
      <c r="O109" s="150"/>
      <c r="P109" s="150"/>
      <c r="Q109" s="150"/>
      <c r="R109" s="150"/>
      <c r="S109" s="150"/>
      <c r="T109" s="150"/>
      <c r="U109" s="150"/>
      <c r="V109" s="150"/>
      <c r="W109" s="150"/>
      <c r="X109" s="150"/>
      <c r="Y109" s="150"/>
      <c r="Z109" s="150"/>
      <c r="AA109" s="150"/>
    </row>
    <row r="110" spans="1:27">
      <c r="A110" s="150"/>
      <c r="B110" s="150"/>
      <c r="C110" s="150"/>
      <c r="D110" s="150"/>
      <c r="E110" s="150"/>
      <c r="F110" s="150"/>
      <c r="G110" s="150"/>
      <c r="H110" s="150"/>
      <c r="I110" s="150"/>
      <c r="J110" s="150"/>
      <c r="K110" s="150"/>
      <c r="L110" s="150"/>
      <c r="M110" s="150"/>
      <c r="N110" s="150"/>
      <c r="O110" s="150"/>
      <c r="P110" s="150"/>
      <c r="Q110" s="150"/>
      <c r="R110" s="150"/>
      <c r="S110" s="150"/>
      <c r="T110" s="150"/>
      <c r="U110" s="150"/>
      <c r="V110" s="150"/>
      <c r="W110" s="150"/>
      <c r="X110" s="150"/>
      <c r="Y110" s="150"/>
      <c r="Z110" s="150"/>
      <c r="AA110" s="150"/>
    </row>
    <row r="111" spans="1:27">
      <c r="A111" s="150"/>
      <c r="B111" s="150"/>
      <c r="C111" s="150"/>
      <c r="D111" s="150"/>
      <c r="E111" s="150"/>
      <c r="F111" s="150"/>
      <c r="G111" s="150"/>
      <c r="H111" s="150"/>
      <c r="I111" s="150"/>
      <c r="J111" s="150"/>
      <c r="K111" s="150"/>
      <c r="L111" s="150"/>
      <c r="M111" s="150"/>
      <c r="N111" s="150"/>
      <c r="O111" s="150"/>
      <c r="P111" s="150"/>
      <c r="Q111" s="150"/>
      <c r="R111" s="150"/>
      <c r="S111" s="150"/>
      <c r="T111" s="150"/>
      <c r="U111" s="150"/>
      <c r="V111" s="150"/>
      <c r="W111" s="150"/>
      <c r="X111" s="150"/>
      <c r="Y111" s="150"/>
      <c r="Z111" s="150"/>
      <c r="AA111" s="150"/>
    </row>
    <row r="112" spans="1:27">
      <c r="A112" s="150"/>
      <c r="B112" s="150"/>
      <c r="C112" s="150"/>
      <c r="D112" s="150"/>
      <c r="E112" s="150"/>
      <c r="F112" s="150"/>
      <c r="G112" s="150"/>
      <c r="H112" s="150"/>
      <c r="I112" s="150"/>
      <c r="J112" s="150"/>
      <c r="K112" s="150"/>
      <c r="L112" s="150"/>
      <c r="M112" s="150"/>
      <c r="N112" s="150"/>
      <c r="O112" s="150"/>
      <c r="P112" s="150"/>
      <c r="Q112" s="150"/>
      <c r="R112" s="150"/>
      <c r="S112" s="150"/>
      <c r="T112" s="150"/>
      <c r="U112" s="150"/>
      <c r="V112" s="150"/>
      <c r="W112" s="150"/>
      <c r="X112" s="150"/>
      <c r="Y112" s="150"/>
      <c r="Z112" s="150"/>
      <c r="AA112" s="150"/>
    </row>
    <row r="113" spans="1:27">
      <c r="A113" s="150"/>
      <c r="B113" s="150"/>
      <c r="C113" s="150"/>
      <c r="D113" s="150"/>
      <c r="E113" s="150"/>
      <c r="F113" s="150"/>
      <c r="G113" s="150"/>
      <c r="H113" s="150"/>
      <c r="I113" s="150"/>
      <c r="J113" s="150"/>
      <c r="K113" s="150"/>
      <c r="L113" s="150"/>
      <c r="M113" s="150"/>
      <c r="N113" s="150"/>
      <c r="O113" s="150"/>
      <c r="P113" s="150"/>
      <c r="Q113" s="150"/>
      <c r="R113" s="150"/>
      <c r="S113" s="150"/>
      <c r="T113" s="150"/>
      <c r="U113" s="150"/>
      <c r="V113" s="150"/>
      <c r="W113" s="150"/>
      <c r="X113" s="150"/>
      <c r="Y113" s="150"/>
      <c r="Z113" s="150"/>
      <c r="AA113" s="150"/>
    </row>
  </sheetData>
  <customSheetViews>
    <customSheetView guid="{F4DD0BDD-9BCD-4E13-8084-E09DC92B9F33}">
      <selection activeCell="C3" sqref="C3"/>
      <pageMargins left="0.7" right="0.7" top="0.75" bottom="0.75" header="0.3" footer="0.3"/>
    </customSheetView>
  </customSheetViews>
  <mergeCells count="2">
    <mergeCell ref="E3:F3"/>
    <mergeCell ref="A3:D3"/>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'Feat-Func-Development'!$H$5:$P$5</xm:f>
          </x14:formula1>
          <xm:sqref>E3</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tabColor theme="0" tint="-0.499984740745262"/>
  </sheetPr>
  <dimension ref="A1:E30"/>
  <sheetViews>
    <sheetView topLeftCell="A10" workbookViewId="0">
      <selection activeCell="A24" sqref="A24:D24"/>
    </sheetView>
  </sheetViews>
  <sheetFormatPr defaultColWidth="0" defaultRowHeight="12.75" zeroHeight="1"/>
  <cols>
    <col min="1" max="1" width="9.140625" customWidth="1"/>
    <col min="2" max="2" width="17.85546875" customWidth="1"/>
    <col min="3" max="3" width="11.28515625" style="72" customWidth="1"/>
    <col min="4" max="4" width="164.28515625" customWidth="1"/>
    <col min="5" max="5" width="9.140625" style="150" customWidth="1"/>
    <col min="6" max="16384" width="9.140625" hidden="1"/>
  </cols>
  <sheetData>
    <row r="1" spans="1:5" ht="13.5" thickBot="1">
      <c r="A1" s="285" t="s">
        <v>257</v>
      </c>
      <c r="B1" s="286" t="s">
        <v>139</v>
      </c>
      <c r="C1" s="287" t="s">
        <v>357</v>
      </c>
      <c r="D1" s="288" t="s">
        <v>48</v>
      </c>
    </row>
    <row r="2" spans="1:5" ht="114.75">
      <c r="A2" s="294" t="s">
        <v>258</v>
      </c>
      <c r="B2" s="303">
        <v>41983</v>
      </c>
      <c r="C2" s="295"/>
      <c r="D2" s="70" t="s">
        <v>360</v>
      </c>
    </row>
    <row r="3" spans="1:5" ht="89.25">
      <c r="A3" s="296" t="s">
        <v>259</v>
      </c>
      <c r="B3" s="298">
        <v>42038</v>
      </c>
      <c r="C3" s="297"/>
      <c r="D3" s="77" t="s">
        <v>361</v>
      </c>
    </row>
    <row r="4" spans="1:5" ht="191.25">
      <c r="A4" s="296" t="s">
        <v>260</v>
      </c>
      <c r="B4" s="298">
        <v>42101</v>
      </c>
      <c r="C4" s="299"/>
      <c r="D4" s="77" t="s">
        <v>362</v>
      </c>
    </row>
    <row r="5" spans="1:5" ht="25.5">
      <c r="A5" s="296" t="s">
        <v>260</v>
      </c>
      <c r="B5" s="298">
        <v>42114</v>
      </c>
      <c r="C5" s="299"/>
      <c r="D5" s="77" t="s">
        <v>264</v>
      </c>
    </row>
    <row r="6" spans="1:5" s="72" customFormat="1" ht="25.5">
      <c r="A6" s="296" t="s">
        <v>260</v>
      </c>
      <c r="B6" s="298">
        <v>42123</v>
      </c>
      <c r="C6" s="299"/>
      <c r="D6" s="77" t="s">
        <v>265</v>
      </c>
      <c r="E6" s="150"/>
    </row>
    <row r="7" spans="1:5" ht="63.75">
      <c r="A7" s="300" t="s">
        <v>313</v>
      </c>
      <c r="B7" s="301">
        <v>42200</v>
      </c>
      <c r="C7" s="302"/>
      <c r="D7" s="289" t="s">
        <v>329</v>
      </c>
    </row>
    <row r="8" spans="1:5" s="72" customFormat="1" ht="25.5">
      <c r="A8" s="300" t="s">
        <v>315</v>
      </c>
      <c r="B8" s="301">
        <v>42240</v>
      </c>
      <c r="C8" s="302"/>
      <c r="D8" s="289" t="s">
        <v>316</v>
      </c>
      <c r="E8" s="150"/>
    </row>
    <row r="9" spans="1:5" ht="38.25">
      <c r="A9" s="300" t="s">
        <v>318</v>
      </c>
      <c r="B9" s="301">
        <v>42255</v>
      </c>
      <c r="C9" s="301" t="s">
        <v>355</v>
      </c>
      <c r="D9" s="289" t="s">
        <v>337</v>
      </c>
    </row>
    <row r="10" spans="1:5" ht="25.5">
      <c r="A10" s="300" t="s">
        <v>328</v>
      </c>
      <c r="B10" s="301">
        <v>42258</v>
      </c>
      <c r="C10" s="301" t="s">
        <v>355</v>
      </c>
      <c r="D10" s="289" t="s">
        <v>338</v>
      </c>
    </row>
    <row r="11" spans="1:5" s="72" customFormat="1">
      <c r="A11" s="300" t="s">
        <v>331</v>
      </c>
      <c r="B11" s="301">
        <v>42271</v>
      </c>
      <c r="C11" s="301" t="s">
        <v>355</v>
      </c>
      <c r="D11" s="289" t="s">
        <v>332</v>
      </c>
      <c r="E11" s="150"/>
    </row>
    <row r="12" spans="1:5" s="72" customFormat="1">
      <c r="A12" s="300" t="s">
        <v>333</v>
      </c>
      <c r="B12" s="301">
        <v>42275</v>
      </c>
      <c r="C12" s="302" t="s">
        <v>359</v>
      </c>
      <c r="D12" s="289" t="s">
        <v>339</v>
      </c>
      <c r="E12" s="150"/>
    </row>
    <row r="13" spans="1:5" ht="25.5">
      <c r="A13" s="300" t="s">
        <v>334</v>
      </c>
      <c r="B13" s="301">
        <v>42279</v>
      </c>
      <c r="C13" s="301" t="s">
        <v>355</v>
      </c>
      <c r="D13" s="289" t="s">
        <v>340</v>
      </c>
    </row>
    <row r="14" spans="1:5" ht="38.25">
      <c r="A14" s="300" t="s">
        <v>335</v>
      </c>
      <c r="B14" s="301">
        <v>42289</v>
      </c>
      <c r="C14" s="301" t="s">
        <v>355</v>
      </c>
      <c r="D14" s="289" t="s">
        <v>336</v>
      </c>
    </row>
    <row r="15" spans="1:5">
      <c r="A15" s="300" t="s">
        <v>350</v>
      </c>
      <c r="B15" s="301">
        <v>42293</v>
      </c>
      <c r="C15" s="301" t="s">
        <v>355</v>
      </c>
      <c r="D15" s="289" t="s">
        <v>351</v>
      </c>
    </row>
    <row r="16" spans="1:5">
      <c r="A16" s="309" t="s">
        <v>356</v>
      </c>
      <c r="B16" s="310">
        <v>42300</v>
      </c>
      <c r="C16" s="311" t="s">
        <v>355</v>
      </c>
      <c r="D16" s="312" t="s">
        <v>358</v>
      </c>
    </row>
    <row r="17" spans="1:4" ht="25.5">
      <c r="A17" s="313" t="s">
        <v>365</v>
      </c>
      <c r="B17" s="314">
        <v>42381</v>
      </c>
      <c r="C17" s="314" t="s">
        <v>355</v>
      </c>
      <c r="D17" s="315" t="s">
        <v>366</v>
      </c>
    </row>
    <row r="18" spans="1:4" ht="51">
      <c r="A18" s="324" t="s">
        <v>367</v>
      </c>
      <c r="B18" s="301">
        <v>42402</v>
      </c>
      <c r="C18" s="301" t="s">
        <v>355</v>
      </c>
      <c r="D18" s="289" t="s">
        <v>368</v>
      </c>
    </row>
    <row r="19" spans="1:4" ht="38.25">
      <c r="A19" s="324" t="s">
        <v>369</v>
      </c>
      <c r="B19" s="301">
        <v>42410</v>
      </c>
      <c r="C19" s="301" t="s">
        <v>355</v>
      </c>
      <c r="D19" s="289" t="s">
        <v>370</v>
      </c>
    </row>
    <row r="20" spans="1:4">
      <c r="A20" s="324" t="s">
        <v>371</v>
      </c>
      <c r="B20" s="301">
        <v>42446</v>
      </c>
      <c r="C20" s="301" t="s">
        <v>355</v>
      </c>
      <c r="D20" s="327" t="s">
        <v>373</v>
      </c>
    </row>
    <row r="21" spans="1:4" ht="38.25">
      <c r="A21" s="324" t="s">
        <v>379</v>
      </c>
      <c r="B21" s="301">
        <v>42458</v>
      </c>
      <c r="C21" s="301" t="s">
        <v>355</v>
      </c>
      <c r="D21" s="356" t="s">
        <v>380</v>
      </c>
    </row>
    <row r="22" spans="1:4" ht="63.75">
      <c r="A22" s="324" t="s">
        <v>384</v>
      </c>
      <c r="B22" s="301">
        <v>42667</v>
      </c>
      <c r="C22" s="301" t="s">
        <v>355</v>
      </c>
      <c r="D22" s="356" t="s">
        <v>385</v>
      </c>
    </row>
    <row r="23" spans="1:4" ht="51">
      <c r="A23" s="324" t="s">
        <v>393</v>
      </c>
      <c r="B23" s="301">
        <v>42691</v>
      </c>
      <c r="C23" s="301" t="s">
        <v>355</v>
      </c>
      <c r="D23" s="356" t="s">
        <v>414</v>
      </c>
    </row>
    <row r="24" spans="1:4" ht="13.5" thickBot="1">
      <c r="A24" s="353" t="s">
        <v>433</v>
      </c>
      <c r="B24" s="354">
        <v>42850</v>
      </c>
      <c r="C24" s="354" t="s">
        <v>355</v>
      </c>
      <c r="D24" s="355" t="s">
        <v>434</v>
      </c>
    </row>
    <row r="25" spans="1:4">
      <c r="A25" s="150"/>
      <c r="B25" s="150"/>
      <c r="C25" s="150"/>
      <c r="D25" s="150"/>
    </row>
    <row r="26" spans="1:4">
      <c r="A26" s="150"/>
      <c r="B26" s="150"/>
      <c r="C26" s="150"/>
      <c r="D26" s="150"/>
    </row>
    <row r="27" spans="1:4">
      <c r="A27" s="150"/>
      <c r="B27" s="150"/>
      <c r="C27" s="150"/>
      <c r="D27" s="150"/>
    </row>
    <row r="28" spans="1:4">
      <c r="A28" s="150"/>
      <c r="B28" s="150"/>
      <c r="C28" s="150"/>
      <c r="D28" s="150"/>
    </row>
    <row r="29" spans="1:4">
      <c r="A29" s="150"/>
      <c r="B29" s="150"/>
      <c r="C29" s="150"/>
      <c r="D29" s="150"/>
    </row>
    <row r="30" spans="1:4">
      <c r="A30" s="150"/>
      <c r="B30" s="150"/>
      <c r="C30" s="150"/>
      <c r="D30" s="150"/>
    </row>
  </sheetData>
  <customSheetViews>
    <customSheetView guid="{F4DD0BDD-9BCD-4E13-8084-E09DC92B9F33}" topLeftCell="A10">
      <selection activeCell="C34" sqref="C34"/>
      <pageMargins left="0.7" right="0.7" top="0.75" bottom="0.75" header="0.3" footer="0.3"/>
      <pageSetup paperSize="9" orientation="portrait" r:id="rId1"/>
    </customSheetView>
  </customSheetViews>
  <pageMargins left="0.7" right="0.7" top="0.75" bottom="0.75" header="0.3" footer="0.3"/>
  <pageSetup paperSize="9"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lc_DocId xmlns="dd12d4ca-2285-4b82-96ea-47a25207da96">4ZTWXPRQM33N-1512502231-24</_dlc_DocId>
    <_dlc_DocIdUrl xmlns="dd12d4ca-2285-4b82-96ea-47a25207da96">
      <Url>https://team.sp.ford.com/sites/SWME/Projects/_layouts/DocIdRedir.aspx?ID=4ZTWXPRQM33N-1512502231-24</Url>
      <Description>4ZTWXPRQM33N-1512502231-24</Description>
    </_dlc_DocIdUrl>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768052D2D282B45851D4D3537178382" ma:contentTypeVersion="0" ma:contentTypeDescription="Create a new document." ma:contentTypeScope="" ma:versionID="de03c0a4c48b96557abaa5fe9860e7b5">
  <xsd:schema xmlns:xsd="http://www.w3.org/2001/XMLSchema" xmlns:xs="http://www.w3.org/2001/XMLSchema" xmlns:p="http://schemas.microsoft.com/office/2006/metadata/properties" xmlns:ns2="dd12d4ca-2285-4b82-96ea-47a25207da96" targetNamespace="http://schemas.microsoft.com/office/2006/metadata/properties" ma:root="true" ma:fieldsID="2a31b39f0c2e590d5417c0e654ad3f12" ns2:_="">
    <xsd:import namespace="dd12d4ca-2285-4b82-96ea-47a25207da96"/>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12d4ca-2285-4b82-96ea-47a25207da96"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9EC5DF71-DD26-4111-9339-EB7CAEDDB673}">
  <ds:schemaRefs>
    <ds:schemaRef ds:uri="http://schemas.microsoft.com/sharepoint/v3/contenttype/forms"/>
  </ds:schemaRefs>
</ds:datastoreItem>
</file>

<file path=customXml/itemProps2.xml><?xml version="1.0" encoding="utf-8"?>
<ds:datastoreItem xmlns:ds="http://schemas.openxmlformats.org/officeDocument/2006/customXml" ds:itemID="{D9E7C3DD-18F7-4A2F-B3B7-AD2106BD2357}">
  <ds:schemaRefs>
    <ds:schemaRef ds:uri="http://purl.org/dc/elements/1.1/"/>
    <ds:schemaRef ds:uri="http://purl.org/dc/terms/"/>
    <ds:schemaRef ds:uri="http://schemas.microsoft.com/office/2006/documentManagement/types"/>
    <ds:schemaRef ds:uri="dd12d4ca-2285-4b82-96ea-47a25207da96"/>
    <ds:schemaRef ds:uri="http://schemas.openxmlformats.org/package/2006/metadata/core-properties"/>
    <ds:schemaRef ds:uri="http://purl.org/dc/dcmitype/"/>
    <ds:schemaRef ds:uri="http://www.w3.org/XML/1998/namespace"/>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60D67206-9011-444B-BA79-975E1D48633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12d4ca-2285-4b82-96ea-47a25207da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D07AEA3-D15E-41D2-8192-091A5E7C3CEE}">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31</vt:i4>
      </vt:variant>
      <vt:variant>
        <vt:lpstr>Named Ranges</vt:lpstr>
      </vt:variant>
      <vt:variant>
        <vt:i4>148</vt:i4>
      </vt:variant>
    </vt:vector>
  </HeadingPairs>
  <TitlesOfParts>
    <vt:vector size="179" baseType="lpstr">
      <vt:lpstr>Prog1 Summary Sheet</vt:lpstr>
      <vt:lpstr>Prog1 SW Status Report</vt:lpstr>
      <vt:lpstr>Supplier Config</vt:lpstr>
      <vt:lpstr>Feat-Func-Development</vt:lpstr>
      <vt:lpstr>Prog1 Issue Chart Data</vt:lpstr>
      <vt:lpstr>Prog2 Issue Chart Data</vt:lpstr>
      <vt:lpstr>Prog3 Issue Chart Data</vt:lpstr>
      <vt:lpstr>Prog4 Issue Chart Data</vt:lpstr>
      <vt:lpstr>Prog5 Issue Chart Data</vt:lpstr>
      <vt:lpstr>Prog6 Issue Chart Data</vt:lpstr>
      <vt:lpstr>Prog7 Issue Chart Data</vt:lpstr>
      <vt:lpstr>Prog8 Issue Chart Data</vt:lpstr>
      <vt:lpstr>Prog9 Issue Chart Data</vt:lpstr>
      <vt:lpstr>Limitation List</vt:lpstr>
      <vt:lpstr>Key Issues</vt:lpstr>
      <vt:lpstr>Forecast Storage</vt:lpstr>
      <vt:lpstr>Feat-Func-Development_GFD_trans</vt:lpstr>
      <vt:lpstr>TranslationVSEM2LHS</vt:lpstr>
      <vt:lpstr>aggregated FIP Data Prog1</vt:lpstr>
      <vt:lpstr>aggregated FIP Data Prog2</vt:lpstr>
      <vt:lpstr>aggregated FIP Data Prog3</vt:lpstr>
      <vt:lpstr>aggregated FIP Data Prog4</vt:lpstr>
      <vt:lpstr>aggregated FIP Data Prog5</vt:lpstr>
      <vt:lpstr>aggregated FIP Data Prog6</vt:lpstr>
      <vt:lpstr>aggregated FIP Data Prog7</vt:lpstr>
      <vt:lpstr>aggregated FIP Data Prog8</vt:lpstr>
      <vt:lpstr>aggregated FIP Data Prog9</vt:lpstr>
      <vt:lpstr>aggregated FIP Data ProgSel</vt:lpstr>
      <vt:lpstr>Configuration | Scaling</vt:lpstr>
      <vt:lpstr>DCR_Forecast</vt:lpstr>
      <vt:lpstr>Template_Log</vt:lpstr>
      <vt:lpstr>_ACN__List</vt:lpstr>
      <vt:lpstr>_ACN_CR1</vt:lpstr>
      <vt:lpstr>_ACN_CR2</vt:lpstr>
      <vt:lpstr>_DM__List</vt:lpstr>
      <vt:lpstr>_GPDS__List</vt:lpstr>
      <vt:lpstr>_REV__List</vt:lpstr>
      <vt:lpstr>_REV__Number</vt:lpstr>
      <vt:lpstr>_REV_CR1</vt:lpstr>
      <vt:lpstr>_REV_CR2</vt:lpstr>
      <vt:lpstr>_REV_CR3</vt:lpstr>
      <vt:lpstr>_REV_CR4</vt:lpstr>
      <vt:lpstr>_REV_TH1</vt:lpstr>
      <vt:lpstr>_REV_TH2</vt:lpstr>
      <vt:lpstr>_REV_TH3</vt:lpstr>
      <vt:lpstr>_REV_TH4</vt:lpstr>
      <vt:lpstr>_RYG__List</vt:lpstr>
      <vt:lpstr>_RYG__Number</vt:lpstr>
      <vt:lpstr>_RYG_CR1</vt:lpstr>
      <vt:lpstr>_RYG_CR2</vt:lpstr>
      <vt:lpstr>_RYG_CR3</vt:lpstr>
      <vt:lpstr>_RYG_TH1</vt:lpstr>
      <vt:lpstr>_RYG_TH2</vt:lpstr>
      <vt:lpstr>_RYG_TH3</vt:lpstr>
      <vt:lpstr>_SC1__List</vt:lpstr>
      <vt:lpstr>_SC1__Number</vt:lpstr>
      <vt:lpstr>_SC1_CR1</vt:lpstr>
      <vt:lpstr>_SC1_CR2</vt:lpstr>
      <vt:lpstr>_SC1_CR3</vt:lpstr>
      <vt:lpstr>_SC1_CR4</vt:lpstr>
      <vt:lpstr>_SC1_TH1</vt:lpstr>
      <vt:lpstr>_SC1_TH2</vt:lpstr>
      <vt:lpstr>_SC1_TH3</vt:lpstr>
      <vt:lpstr>_SC1_TH4</vt:lpstr>
      <vt:lpstr>_TSt__List</vt:lpstr>
      <vt:lpstr>_TSt_01</vt:lpstr>
      <vt:lpstr>_TSt_02</vt:lpstr>
      <vt:lpstr>_Tst_03</vt:lpstr>
      <vt:lpstr>_YN__List</vt:lpstr>
      <vt:lpstr>_YN__Number</vt:lpstr>
      <vt:lpstr>_YN_CR1</vt:lpstr>
      <vt:lpstr>_YN_CR2</vt:lpstr>
      <vt:lpstr>'Prog1 Summary Sheet'!BT</vt:lpstr>
      <vt:lpstr>'Prog1 Summary Sheet'!BT_c</vt:lpstr>
      <vt:lpstr>CAN_MSL_END</vt:lpstr>
      <vt:lpstr>CAN_MSL_START</vt:lpstr>
      <vt:lpstr>CAN_MSL_VAL</vt:lpstr>
      <vt:lpstr>DCRopen</vt:lpstr>
      <vt:lpstr>DCRopen_1</vt:lpstr>
      <vt:lpstr>DIAG_IMPL_END</vt:lpstr>
      <vt:lpstr>DIAG_IMPL_START</vt:lpstr>
      <vt:lpstr>DIAG_IMPL_VAL</vt:lpstr>
      <vt:lpstr>ECUxyz</vt:lpstr>
      <vt:lpstr>FF</vt:lpstr>
      <vt:lpstr>'Prog1 Summary Sheet'!FF_1</vt:lpstr>
      <vt:lpstr>FF_c</vt:lpstr>
      <vt:lpstr>FF_IMPL_STAT_END</vt:lpstr>
      <vt:lpstr>FF_IMPL_STAT_START</vt:lpstr>
      <vt:lpstr>FF_MOD_STAT_END</vt:lpstr>
      <vt:lpstr>FF_MOD_STAT_START</vt:lpstr>
      <vt:lpstr>FF_SPEC_ACC_END</vt:lpstr>
      <vt:lpstr>FF_SPEC_ACC_START</vt:lpstr>
      <vt:lpstr>FF_SPEC_CASC_END</vt:lpstr>
      <vt:lpstr>FF_SPEC_CASC_START</vt:lpstr>
      <vt:lpstr>FF_TST_SPEC_STAT_END</vt:lpstr>
      <vt:lpstr>FF_TST_SPEC_STAT_START</vt:lpstr>
      <vt:lpstr>FFD</vt:lpstr>
      <vt:lpstr>'Prog1 Summary Sheet'!FFD_1</vt:lpstr>
      <vt:lpstr>'Prog1 Summary Sheet'!FFD_c</vt:lpstr>
      <vt:lpstr>filingDate</vt:lpstr>
      <vt:lpstr>GW_IMPL_END</vt:lpstr>
      <vt:lpstr>GW_IMPL_START</vt:lpstr>
      <vt:lpstr>GW_IMPL_VAL</vt:lpstr>
      <vt:lpstr>HW_SPEC_ACC_END</vt:lpstr>
      <vt:lpstr>HW_SPEC_ACC_START</vt:lpstr>
      <vt:lpstr>HW_SPEC_ACC_VAL</vt:lpstr>
      <vt:lpstr>HW_SPEC_CASC_END</vt:lpstr>
      <vt:lpstr>HW_SPEC_CASC_START</vt:lpstr>
      <vt:lpstr>HW_SPEC_CASC_VAL</vt:lpstr>
      <vt:lpstr>Last</vt:lpstr>
      <vt:lpstr>LastCell</vt:lpstr>
      <vt:lpstr>'aggregated FIP Data Prog2'!Maturity_Achieved</vt:lpstr>
      <vt:lpstr>'aggregated FIP Data Prog3'!Maturity_Achieved</vt:lpstr>
      <vt:lpstr>'aggregated FIP Data Prog4'!Maturity_Achieved</vt:lpstr>
      <vt:lpstr>'aggregated FIP Data Prog5'!Maturity_Achieved</vt:lpstr>
      <vt:lpstr>'aggregated FIP Data Prog6'!Maturity_Achieved</vt:lpstr>
      <vt:lpstr>'aggregated FIP Data Prog7'!Maturity_Achieved</vt:lpstr>
      <vt:lpstr>'aggregated FIP Data Prog8'!Maturity_Achieved</vt:lpstr>
      <vt:lpstr>'aggregated FIP Data Prog9'!Maturity_Achieved</vt:lpstr>
      <vt:lpstr>'aggregated FIP Data ProgSel'!Maturity_Achieved</vt:lpstr>
      <vt:lpstr>Maturity_Achieved</vt:lpstr>
      <vt:lpstr>'Prog2 Issue Chart Data'!Max_Value</vt:lpstr>
      <vt:lpstr>'Prog3 Issue Chart Data'!Max_Value</vt:lpstr>
      <vt:lpstr>'Prog4 Issue Chart Data'!Max_Value</vt:lpstr>
      <vt:lpstr>'Prog5 Issue Chart Data'!Max_Value</vt:lpstr>
      <vt:lpstr>'Prog6 Issue Chart Data'!Max_Value</vt:lpstr>
      <vt:lpstr>'Prog7 Issue Chart Data'!Max_Value</vt:lpstr>
      <vt:lpstr>'Prog8 Issue Chart Data'!Max_Value</vt:lpstr>
      <vt:lpstr>'Prog9 Issue Chart Data'!Max_Value</vt:lpstr>
      <vt:lpstr>Max_Value</vt:lpstr>
      <vt:lpstr>mearsure_granularity</vt:lpstr>
      <vt:lpstr>MFF</vt:lpstr>
      <vt:lpstr>MFF_1</vt:lpstr>
      <vt:lpstr>NA</vt:lpstr>
      <vt:lpstr>nonFktReq_IMPL_END</vt:lpstr>
      <vt:lpstr>nonFktReq_IMPL_START</vt:lpstr>
      <vt:lpstr>nonFktReq_IMPL_VAL</vt:lpstr>
      <vt:lpstr>NOS_IMPL_END</vt:lpstr>
      <vt:lpstr>NOS_IMPL_START</vt:lpstr>
      <vt:lpstr>NOS_IMPL_VAL</vt:lpstr>
      <vt:lpstr>NR_SW_ISSUES_END</vt:lpstr>
      <vt:lpstr>NR_SW_ISSUES_START</vt:lpstr>
      <vt:lpstr>OpenMajorIssues</vt:lpstr>
      <vt:lpstr>OpenMajorIssues_1</vt:lpstr>
      <vt:lpstr>OpenMinorIssues</vt:lpstr>
      <vt:lpstr>OpenMinorIssues_1</vt:lpstr>
      <vt:lpstr>othBT_IMPL_END</vt:lpstr>
      <vt:lpstr>othBT_IMPL_START</vt:lpstr>
      <vt:lpstr>othBT_IMPL_VAL</vt:lpstr>
      <vt:lpstr>'Prog1 Summary Sheet'!others</vt:lpstr>
      <vt:lpstr>'Prog1 Summary Sheet'!others_c</vt:lpstr>
      <vt:lpstr>Pending</vt:lpstr>
      <vt:lpstr>PendingRetest</vt:lpstr>
      <vt:lpstr>PendingRetestLast</vt:lpstr>
      <vt:lpstr>'Prog1 Summary Sheet'!Print_Area</vt:lpstr>
      <vt:lpstr>'Prog1 SW Status Report'!Print_Area</vt:lpstr>
      <vt:lpstr>'Supplier Config'!Print_Area</vt:lpstr>
      <vt:lpstr>Prog1</vt:lpstr>
      <vt:lpstr>Prog2</vt:lpstr>
      <vt:lpstr>Prog3</vt:lpstr>
      <vt:lpstr>Prog4</vt:lpstr>
      <vt:lpstr>Prog5</vt:lpstr>
      <vt:lpstr>Prog6</vt:lpstr>
      <vt:lpstr>Prog7</vt:lpstr>
      <vt:lpstr>Prog8</vt:lpstr>
      <vt:lpstr>Prog9</vt:lpstr>
      <vt:lpstr>Program1</vt:lpstr>
      <vt:lpstr>Program2</vt:lpstr>
      <vt:lpstr>Program3</vt:lpstr>
      <vt:lpstr>RYG_lim_list</vt:lpstr>
      <vt:lpstr>SPL_DV_COMPL_END</vt:lpstr>
      <vt:lpstr>SPL_DV_COMPL_START</vt:lpstr>
      <vt:lpstr>SPL_DV_COMPL_VAL</vt:lpstr>
      <vt:lpstr>SWDL_IMPL_END</vt:lpstr>
      <vt:lpstr>SWDL_IMPL_START</vt:lpstr>
      <vt:lpstr>SWDL_IMPL_VAL</vt:lpstr>
      <vt:lpstr>TC_FIRST_EXEC_END</vt:lpstr>
      <vt:lpstr>TC_FIRST_EXEC_START</vt:lpstr>
      <vt:lpstr>'Prog1 Summary Sheet'!test</vt:lpstr>
    </vt:vector>
  </TitlesOfParts>
  <Company>Ford Motor Company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Islamoglu, Okan (O.)</dc:creator>
  <cp:lastModifiedBy>Smith, Richard (R.W.)</cp:lastModifiedBy>
  <cp:lastPrinted>2016-10-21T08:16:19Z</cp:lastPrinted>
  <dcterms:created xsi:type="dcterms:W3CDTF">2014-03-13T09:49:44Z</dcterms:created>
  <dcterms:modified xsi:type="dcterms:W3CDTF">2017-06-23T16:29:54Z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0x0101003768052D2D282B45851D4D3537178382</vt:lpwstr>
  </property>
  <property fmtid="{D5CDD505-2E9C-101B-9397-08002B2CF9AE}" pid="3" name="_dlc_DocIdItemGuid">
    <vt:lpwstr>e4fb228b-40aa-4f2b-91cf-6b0dbd80db46</vt:lpwstr>
  </property>
</Properties>
</file>